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yder\Centroid_Research\Instances\"/>
    </mc:Choice>
  </mc:AlternateContent>
  <xr:revisionPtr revIDLastSave="0" documentId="13_ncr:1_{97856ACA-0229-4D53-BEB6-8647DA014F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er_Model_Vals" sheetId="4" r:id="rId1"/>
    <sheet name="User_Model_Calcs" sheetId="1" r:id="rId2"/>
    <sheet name="Earth_Data" sheetId="3" r:id="rId3"/>
    <sheet name="Sat_Data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01" i="1" l="1"/>
  <c r="D5001" i="1"/>
  <c r="G5001" i="1" s="1"/>
  <c r="B5001" i="1"/>
  <c r="K5001" i="1" s="1"/>
  <c r="A5001" i="1"/>
  <c r="I5001" i="1" s="1"/>
  <c r="H5000" i="1"/>
  <c r="D5000" i="1"/>
  <c r="G5000" i="1" s="1"/>
  <c r="B5000" i="1"/>
  <c r="A5000" i="1"/>
  <c r="I5000" i="1" s="1"/>
  <c r="H4999" i="1"/>
  <c r="D4999" i="1"/>
  <c r="G4999" i="1" s="1"/>
  <c r="B4999" i="1"/>
  <c r="A4999" i="1"/>
  <c r="I4999" i="1" s="1"/>
  <c r="H4998" i="1"/>
  <c r="D4998" i="1"/>
  <c r="G4998" i="1" s="1"/>
  <c r="B4998" i="1"/>
  <c r="J4998" i="1" s="1"/>
  <c r="A4998" i="1"/>
  <c r="I4998" i="1" s="1"/>
  <c r="H4997" i="1"/>
  <c r="D4997" i="1"/>
  <c r="G4997" i="1" s="1"/>
  <c r="B4997" i="1"/>
  <c r="J4997" i="1" s="1"/>
  <c r="A4997" i="1"/>
  <c r="I4997" i="1" s="1"/>
  <c r="H4996" i="1"/>
  <c r="D4996" i="1"/>
  <c r="G4996" i="1" s="1"/>
  <c r="B4996" i="1"/>
  <c r="K4996" i="1" s="1"/>
  <c r="A4996" i="1"/>
  <c r="I4996" i="1" s="1"/>
  <c r="H4995" i="1"/>
  <c r="D4995" i="1"/>
  <c r="G4995" i="1" s="1"/>
  <c r="B4995" i="1"/>
  <c r="J4995" i="1" s="1"/>
  <c r="A4995" i="1"/>
  <c r="I4995" i="1" s="1"/>
  <c r="H4994" i="1"/>
  <c r="D4994" i="1"/>
  <c r="G4994" i="1" s="1"/>
  <c r="B4994" i="1"/>
  <c r="K4994" i="1" s="1"/>
  <c r="A4994" i="1"/>
  <c r="I4994" i="1" s="1"/>
  <c r="H4993" i="1"/>
  <c r="D4993" i="1"/>
  <c r="G4993" i="1" s="1"/>
  <c r="B4993" i="1"/>
  <c r="A4993" i="1"/>
  <c r="I4993" i="1" s="1"/>
  <c r="H4992" i="1"/>
  <c r="D4992" i="1"/>
  <c r="G4992" i="1" s="1"/>
  <c r="B4992" i="1"/>
  <c r="A4992" i="1"/>
  <c r="I4992" i="1" s="1"/>
  <c r="H4991" i="1"/>
  <c r="D4991" i="1"/>
  <c r="G4991" i="1" s="1"/>
  <c r="B4991" i="1"/>
  <c r="K4991" i="1" s="1"/>
  <c r="A4991" i="1"/>
  <c r="I4991" i="1" s="1"/>
  <c r="H4990" i="1"/>
  <c r="D4990" i="1"/>
  <c r="G4990" i="1" s="1"/>
  <c r="B4990" i="1"/>
  <c r="K4990" i="1" s="1"/>
  <c r="A4990" i="1"/>
  <c r="I4990" i="1" s="1"/>
  <c r="H4989" i="1"/>
  <c r="D4989" i="1"/>
  <c r="G4989" i="1" s="1"/>
  <c r="B4989" i="1"/>
  <c r="K4989" i="1" s="1"/>
  <c r="A4989" i="1"/>
  <c r="I4989" i="1" s="1"/>
  <c r="H4988" i="1"/>
  <c r="D4988" i="1"/>
  <c r="G4988" i="1" s="1"/>
  <c r="B4988" i="1"/>
  <c r="J4988" i="1" s="1"/>
  <c r="A4988" i="1"/>
  <c r="I4988" i="1" s="1"/>
  <c r="H4987" i="1"/>
  <c r="D4987" i="1"/>
  <c r="G4987" i="1" s="1"/>
  <c r="B4987" i="1"/>
  <c r="K4987" i="1" s="1"/>
  <c r="A4987" i="1"/>
  <c r="I4987" i="1" s="1"/>
  <c r="H4986" i="1"/>
  <c r="D4986" i="1"/>
  <c r="G4986" i="1" s="1"/>
  <c r="B4986" i="1"/>
  <c r="K4986" i="1" s="1"/>
  <c r="A4986" i="1"/>
  <c r="I4986" i="1" s="1"/>
  <c r="H4985" i="1"/>
  <c r="D4985" i="1"/>
  <c r="G4985" i="1" s="1"/>
  <c r="B4985" i="1"/>
  <c r="K4985" i="1" s="1"/>
  <c r="A4985" i="1"/>
  <c r="I4985" i="1" s="1"/>
  <c r="H4984" i="1"/>
  <c r="D4984" i="1"/>
  <c r="G4984" i="1" s="1"/>
  <c r="B4984" i="1"/>
  <c r="A4984" i="1"/>
  <c r="I4984" i="1" s="1"/>
  <c r="H4983" i="1"/>
  <c r="D4983" i="1"/>
  <c r="G4983" i="1" s="1"/>
  <c r="B4983" i="1"/>
  <c r="J4983" i="1" s="1"/>
  <c r="A4983" i="1"/>
  <c r="I4983" i="1" s="1"/>
  <c r="H4982" i="1"/>
  <c r="D4982" i="1"/>
  <c r="G4982" i="1" s="1"/>
  <c r="B4982" i="1"/>
  <c r="A4982" i="1"/>
  <c r="I4982" i="1" s="1"/>
  <c r="H4981" i="1"/>
  <c r="D4981" i="1"/>
  <c r="G4981" i="1" s="1"/>
  <c r="B4981" i="1"/>
  <c r="A4981" i="1"/>
  <c r="I4981" i="1" s="1"/>
  <c r="H4980" i="1"/>
  <c r="D4980" i="1"/>
  <c r="G4980" i="1" s="1"/>
  <c r="B4980" i="1"/>
  <c r="A4980" i="1"/>
  <c r="I4980" i="1" s="1"/>
  <c r="H4979" i="1"/>
  <c r="D4979" i="1"/>
  <c r="G4979" i="1" s="1"/>
  <c r="B4979" i="1"/>
  <c r="K4979" i="1" s="1"/>
  <c r="A4979" i="1"/>
  <c r="I4979" i="1" s="1"/>
  <c r="H4978" i="1"/>
  <c r="D4978" i="1"/>
  <c r="G4978" i="1" s="1"/>
  <c r="B4978" i="1"/>
  <c r="K4978" i="1" s="1"/>
  <c r="A4978" i="1"/>
  <c r="I4978" i="1" s="1"/>
  <c r="H4977" i="1"/>
  <c r="D4977" i="1"/>
  <c r="G4977" i="1" s="1"/>
  <c r="B4977" i="1"/>
  <c r="K4977" i="1" s="1"/>
  <c r="A4977" i="1"/>
  <c r="I4977" i="1" s="1"/>
  <c r="H4976" i="1"/>
  <c r="D4976" i="1"/>
  <c r="G4976" i="1" s="1"/>
  <c r="B4976" i="1"/>
  <c r="K4976" i="1" s="1"/>
  <c r="A4976" i="1"/>
  <c r="I4976" i="1" s="1"/>
  <c r="H4975" i="1"/>
  <c r="D4975" i="1"/>
  <c r="G4975" i="1" s="1"/>
  <c r="B4975" i="1"/>
  <c r="A4975" i="1"/>
  <c r="I4975" i="1" s="1"/>
  <c r="H4974" i="1"/>
  <c r="D4974" i="1"/>
  <c r="G4974" i="1" s="1"/>
  <c r="B4974" i="1"/>
  <c r="A4974" i="1"/>
  <c r="I4974" i="1" s="1"/>
  <c r="H4973" i="1"/>
  <c r="D4973" i="1"/>
  <c r="G4973" i="1" s="1"/>
  <c r="B4973" i="1"/>
  <c r="A4973" i="1"/>
  <c r="I4973" i="1" s="1"/>
  <c r="H4972" i="1"/>
  <c r="D4972" i="1"/>
  <c r="G4972" i="1" s="1"/>
  <c r="B4972" i="1"/>
  <c r="J4972" i="1" s="1"/>
  <c r="A4972" i="1"/>
  <c r="I4972" i="1" s="1"/>
  <c r="H4971" i="1"/>
  <c r="D4971" i="1"/>
  <c r="G4971" i="1" s="1"/>
  <c r="B4971" i="1"/>
  <c r="A4971" i="1"/>
  <c r="I4971" i="1" s="1"/>
  <c r="H4970" i="1"/>
  <c r="D4970" i="1"/>
  <c r="G4970" i="1" s="1"/>
  <c r="B4970" i="1"/>
  <c r="K4970" i="1" s="1"/>
  <c r="A4970" i="1"/>
  <c r="I4970" i="1" s="1"/>
  <c r="H4969" i="1"/>
  <c r="D4969" i="1"/>
  <c r="G4969" i="1" s="1"/>
  <c r="B4969" i="1"/>
  <c r="A4969" i="1"/>
  <c r="I4969" i="1" s="1"/>
  <c r="H4968" i="1"/>
  <c r="D4968" i="1"/>
  <c r="G4968" i="1" s="1"/>
  <c r="B4968" i="1"/>
  <c r="A4968" i="1"/>
  <c r="I4968" i="1" s="1"/>
  <c r="H4967" i="1"/>
  <c r="D4967" i="1"/>
  <c r="G4967" i="1" s="1"/>
  <c r="B4967" i="1"/>
  <c r="K4967" i="1" s="1"/>
  <c r="A4967" i="1"/>
  <c r="I4967" i="1" s="1"/>
  <c r="H4966" i="1"/>
  <c r="D4966" i="1"/>
  <c r="G4966" i="1" s="1"/>
  <c r="B4966" i="1"/>
  <c r="K4966" i="1" s="1"/>
  <c r="A4966" i="1"/>
  <c r="I4966" i="1" s="1"/>
  <c r="H4965" i="1"/>
  <c r="D4965" i="1"/>
  <c r="G4965" i="1" s="1"/>
  <c r="B4965" i="1"/>
  <c r="K4965" i="1" s="1"/>
  <c r="A4965" i="1"/>
  <c r="I4965" i="1" s="1"/>
  <c r="H4964" i="1"/>
  <c r="D4964" i="1"/>
  <c r="G4964" i="1" s="1"/>
  <c r="B4964" i="1"/>
  <c r="J4964" i="1" s="1"/>
  <c r="A4964" i="1"/>
  <c r="I4964" i="1" s="1"/>
  <c r="H4963" i="1"/>
  <c r="D4963" i="1"/>
  <c r="G4963" i="1" s="1"/>
  <c r="B4963" i="1"/>
  <c r="A4963" i="1"/>
  <c r="I4963" i="1" s="1"/>
  <c r="H4962" i="1"/>
  <c r="D4962" i="1"/>
  <c r="G4962" i="1" s="1"/>
  <c r="B4962" i="1"/>
  <c r="J4962" i="1" s="1"/>
  <c r="A4962" i="1"/>
  <c r="I4962" i="1" s="1"/>
  <c r="H4961" i="1"/>
  <c r="D4961" i="1"/>
  <c r="G4961" i="1" s="1"/>
  <c r="B4961" i="1"/>
  <c r="J4961" i="1" s="1"/>
  <c r="A4961" i="1"/>
  <c r="I4961" i="1" s="1"/>
  <c r="H4960" i="1"/>
  <c r="D4960" i="1"/>
  <c r="G4960" i="1" s="1"/>
  <c r="B4960" i="1"/>
  <c r="J4960" i="1" s="1"/>
  <c r="A4960" i="1"/>
  <c r="I4960" i="1" s="1"/>
  <c r="H4959" i="1"/>
  <c r="D4959" i="1"/>
  <c r="G4959" i="1" s="1"/>
  <c r="B4959" i="1"/>
  <c r="J4959" i="1" s="1"/>
  <c r="A4959" i="1"/>
  <c r="I4959" i="1" s="1"/>
  <c r="H4958" i="1"/>
  <c r="D4958" i="1"/>
  <c r="G4958" i="1" s="1"/>
  <c r="B4958" i="1"/>
  <c r="K4958" i="1" s="1"/>
  <c r="A4958" i="1"/>
  <c r="I4958" i="1" s="1"/>
  <c r="H4957" i="1"/>
  <c r="D4957" i="1"/>
  <c r="G4957" i="1" s="1"/>
  <c r="B4957" i="1"/>
  <c r="A4957" i="1"/>
  <c r="I4957" i="1" s="1"/>
  <c r="H4956" i="1"/>
  <c r="D4956" i="1"/>
  <c r="G4956" i="1" s="1"/>
  <c r="B4956" i="1"/>
  <c r="A4956" i="1"/>
  <c r="I4956" i="1" s="1"/>
  <c r="H4955" i="1"/>
  <c r="D4955" i="1"/>
  <c r="G4955" i="1" s="1"/>
  <c r="B4955" i="1"/>
  <c r="K4955" i="1" s="1"/>
  <c r="A4955" i="1"/>
  <c r="I4955" i="1" s="1"/>
  <c r="H4954" i="1"/>
  <c r="D4954" i="1"/>
  <c r="G4954" i="1" s="1"/>
  <c r="B4954" i="1"/>
  <c r="K4954" i="1" s="1"/>
  <c r="A4954" i="1"/>
  <c r="I4954" i="1" s="1"/>
  <c r="H4953" i="1"/>
  <c r="D4953" i="1"/>
  <c r="G4953" i="1" s="1"/>
  <c r="B4953" i="1"/>
  <c r="K4953" i="1" s="1"/>
  <c r="A4953" i="1"/>
  <c r="I4953" i="1" s="1"/>
  <c r="H4952" i="1"/>
  <c r="D4952" i="1"/>
  <c r="G4952" i="1" s="1"/>
  <c r="B4952" i="1"/>
  <c r="K4952" i="1" s="1"/>
  <c r="A4952" i="1"/>
  <c r="I4952" i="1" s="1"/>
  <c r="H4951" i="1"/>
  <c r="D4951" i="1"/>
  <c r="G4951" i="1" s="1"/>
  <c r="B4951" i="1"/>
  <c r="K4951" i="1" s="1"/>
  <c r="A4951" i="1"/>
  <c r="I4951" i="1" s="1"/>
  <c r="H4950" i="1"/>
  <c r="D4950" i="1"/>
  <c r="G4950" i="1" s="1"/>
  <c r="B4950" i="1"/>
  <c r="K4950" i="1" s="1"/>
  <c r="A4950" i="1"/>
  <c r="I4950" i="1" s="1"/>
  <c r="H4949" i="1"/>
  <c r="D4949" i="1"/>
  <c r="G4949" i="1" s="1"/>
  <c r="B4949" i="1"/>
  <c r="K4949" i="1" s="1"/>
  <c r="A4949" i="1"/>
  <c r="I4949" i="1" s="1"/>
  <c r="H4948" i="1"/>
  <c r="D4948" i="1"/>
  <c r="G4948" i="1" s="1"/>
  <c r="B4948" i="1"/>
  <c r="A4948" i="1"/>
  <c r="I4948" i="1" s="1"/>
  <c r="H4947" i="1"/>
  <c r="D4947" i="1"/>
  <c r="G4947" i="1" s="1"/>
  <c r="B4947" i="1"/>
  <c r="K4947" i="1" s="1"/>
  <c r="A4947" i="1"/>
  <c r="I4947" i="1" s="1"/>
  <c r="H4946" i="1"/>
  <c r="D4946" i="1"/>
  <c r="G4946" i="1" s="1"/>
  <c r="B4946" i="1"/>
  <c r="K4946" i="1" s="1"/>
  <c r="A4946" i="1"/>
  <c r="I4946" i="1" s="1"/>
  <c r="H4945" i="1"/>
  <c r="D4945" i="1"/>
  <c r="G4945" i="1" s="1"/>
  <c r="B4945" i="1"/>
  <c r="A4945" i="1"/>
  <c r="I4945" i="1" s="1"/>
  <c r="H4944" i="1"/>
  <c r="D4944" i="1"/>
  <c r="G4944" i="1" s="1"/>
  <c r="B4944" i="1"/>
  <c r="A4944" i="1"/>
  <c r="I4944" i="1" s="1"/>
  <c r="H4943" i="1"/>
  <c r="D4943" i="1"/>
  <c r="G4943" i="1" s="1"/>
  <c r="B4943" i="1"/>
  <c r="A4943" i="1"/>
  <c r="I4943" i="1" s="1"/>
  <c r="H4942" i="1"/>
  <c r="D4942" i="1"/>
  <c r="G4942" i="1" s="1"/>
  <c r="B4942" i="1"/>
  <c r="K4942" i="1" s="1"/>
  <c r="A4942" i="1"/>
  <c r="I4942" i="1" s="1"/>
  <c r="H4941" i="1"/>
  <c r="D4941" i="1"/>
  <c r="G4941" i="1" s="1"/>
  <c r="B4941" i="1"/>
  <c r="K4941" i="1" s="1"/>
  <c r="A4941" i="1"/>
  <c r="I4941" i="1" s="1"/>
  <c r="H4940" i="1"/>
  <c r="D4940" i="1"/>
  <c r="G4940" i="1" s="1"/>
  <c r="B4940" i="1"/>
  <c r="J4940" i="1" s="1"/>
  <c r="A4940" i="1"/>
  <c r="I4940" i="1" s="1"/>
  <c r="H4939" i="1"/>
  <c r="D4939" i="1"/>
  <c r="G4939" i="1" s="1"/>
  <c r="B4939" i="1"/>
  <c r="K4939" i="1" s="1"/>
  <c r="A4939" i="1"/>
  <c r="I4939" i="1" s="1"/>
  <c r="H4938" i="1"/>
  <c r="D4938" i="1"/>
  <c r="G4938" i="1" s="1"/>
  <c r="B4938" i="1"/>
  <c r="K4938" i="1" s="1"/>
  <c r="A4938" i="1"/>
  <c r="I4938" i="1" s="1"/>
  <c r="H4937" i="1"/>
  <c r="D4937" i="1"/>
  <c r="G4937" i="1" s="1"/>
  <c r="B4937" i="1"/>
  <c r="K4937" i="1" s="1"/>
  <c r="A4937" i="1"/>
  <c r="I4937" i="1" s="1"/>
  <c r="H4936" i="1"/>
  <c r="D4936" i="1"/>
  <c r="G4936" i="1" s="1"/>
  <c r="B4936" i="1"/>
  <c r="K4936" i="1" s="1"/>
  <c r="A4936" i="1"/>
  <c r="I4936" i="1" s="1"/>
  <c r="H4935" i="1"/>
  <c r="D4935" i="1"/>
  <c r="G4935" i="1" s="1"/>
  <c r="B4935" i="1"/>
  <c r="A4935" i="1"/>
  <c r="I4935" i="1" s="1"/>
  <c r="H4934" i="1"/>
  <c r="D4934" i="1"/>
  <c r="G4934" i="1" s="1"/>
  <c r="B4934" i="1"/>
  <c r="K4934" i="1" s="1"/>
  <c r="A4934" i="1"/>
  <c r="I4934" i="1" s="1"/>
  <c r="H4933" i="1"/>
  <c r="D4933" i="1"/>
  <c r="G4933" i="1" s="1"/>
  <c r="B4933" i="1"/>
  <c r="A4933" i="1"/>
  <c r="I4933" i="1" s="1"/>
  <c r="H4932" i="1"/>
  <c r="D4932" i="1"/>
  <c r="G4932" i="1" s="1"/>
  <c r="B4932" i="1"/>
  <c r="A4932" i="1"/>
  <c r="I4932" i="1" s="1"/>
  <c r="H4931" i="1"/>
  <c r="D4931" i="1"/>
  <c r="G4931" i="1" s="1"/>
  <c r="B4931" i="1"/>
  <c r="A4931" i="1"/>
  <c r="I4931" i="1" s="1"/>
  <c r="H4930" i="1"/>
  <c r="D4930" i="1"/>
  <c r="G4930" i="1" s="1"/>
  <c r="B4930" i="1"/>
  <c r="A4930" i="1"/>
  <c r="I4930" i="1" s="1"/>
  <c r="H4929" i="1"/>
  <c r="D4929" i="1"/>
  <c r="G4929" i="1" s="1"/>
  <c r="B4929" i="1"/>
  <c r="A4929" i="1"/>
  <c r="I4929" i="1" s="1"/>
  <c r="H4928" i="1"/>
  <c r="D4928" i="1"/>
  <c r="G4928" i="1" s="1"/>
  <c r="B4928" i="1"/>
  <c r="K4928" i="1" s="1"/>
  <c r="A4928" i="1"/>
  <c r="I4928" i="1" s="1"/>
  <c r="H4927" i="1"/>
  <c r="D4927" i="1"/>
  <c r="G4927" i="1" s="1"/>
  <c r="B4927" i="1"/>
  <c r="K4927" i="1" s="1"/>
  <c r="A4927" i="1"/>
  <c r="I4927" i="1" s="1"/>
  <c r="H4926" i="1"/>
  <c r="D4926" i="1"/>
  <c r="G4926" i="1" s="1"/>
  <c r="B4926" i="1"/>
  <c r="A4926" i="1"/>
  <c r="I4926" i="1" s="1"/>
  <c r="H4925" i="1"/>
  <c r="D4925" i="1"/>
  <c r="G4925" i="1" s="1"/>
  <c r="B4925" i="1"/>
  <c r="J4925" i="1" s="1"/>
  <c r="A4925" i="1"/>
  <c r="I4925" i="1" s="1"/>
  <c r="H4924" i="1"/>
  <c r="D4924" i="1"/>
  <c r="G4924" i="1" s="1"/>
  <c r="B4924" i="1"/>
  <c r="J4924" i="1" s="1"/>
  <c r="A4924" i="1"/>
  <c r="I4924" i="1" s="1"/>
  <c r="H4923" i="1"/>
  <c r="D4923" i="1"/>
  <c r="G4923" i="1" s="1"/>
  <c r="B4923" i="1"/>
  <c r="K4923" i="1" s="1"/>
  <c r="A4923" i="1"/>
  <c r="I4923" i="1" s="1"/>
  <c r="H4922" i="1"/>
  <c r="D4922" i="1"/>
  <c r="G4922" i="1" s="1"/>
  <c r="B4922" i="1"/>
  <c r="K4922" i="1" s="1"/>
  <c r="A4922" i="1"/>
  <c r="I4922" i="1" s="1"/>
  <c r="H4921" i="1"/>
  <c r="D4921" i="1"/>
  <c r="G4921" i="1" s="1"/>
  <c r="B4921" i="1"/>
  <c r="A4921" i="1"/>
  <c r="I4921" i="1" s="1"/>
  <c r="H4920" i="1"/>
  <c r="D4920" i="1"/>
  <c r="G4920" i="1" s="1"/>
  <c r="B4920" i="1"/>
  <c r="A4920" i="1"/>
  <c r="I4920" i="1" s="1"/>
  <c r="H4919" i="1"/>
  <c r="D4919" i="1"/>
  <c r="G4919" i="1" s="1"/>
  <c r="B4919" i="1"/>
  <c r="A4919" i="1"/>
  <c r="I4919" i="1" s="1"/>
  <c r="H4918" i="1"/>
  <c r="D4918" i="1"/>
  <c r="G4918" i="1" s="1"/>
  <c r="B4918" i="1"/>
  <c r="A4918" i="1"/>
  <c r="I4918" i="1" s="1"/>
  <c r="H4917" i="1"/>
  <c r="D4917" i="1"/>
  <c r="G4917" i="1" s="1"/>
  <c r="B4917" i="1"/>
  <c r="A4917" i="1"/>
  <c r="I4917" i="1" s="1"/>
  <c r="H4916" i="1"/>
  <c r="D4916" i="1"/>
  <c r="G4916" i="1" s="1"/>
  <c r="B4916" i="1"/>
  <c r="A4916" i="1"/>
  <c r="I4916" i="1" s="1"/>
  <c r="H4915" i="1"/>
  <c r="D4915" i="1"/>
  <c r="G4915" i="1" s="1"/>
  <c r="B4915" i="1"/>
  <c r="A4915" i="1"/>
  <c r="I4915" i="1" s="1"/>
  <c r="H4914" i="1"/>
  <c r="D4914" i="1"/>
  <c r="G4914" i="1" s="1"/>
  <c r="B4914" i="1"/>
  <c r="J4914" i="1" s="1"/>
  <c r="A4914" i="1"/>
  <c r="I4914" i="1" s="1"/>
  <c r="H4913" i="1"/>
  <c r="D4913" i="1"/>
  <c r="G4913" i="1" s="1"/>
  <c r="B4913" i="1"/>
  <c r="K4913" i="1" s="1"/>
  <c r="A4913" i="1"/>
  <c r="I4913" i="1" s="1"/>
  <c r="H4912" i="1"/>
  <c r="D4912" i="1"/>
  <c r="G4912" i="1" s="1"/>
  <c r="B4912" i="1"/>
  <c r="A4912" i="1"/>
  <c r="I4912" i="1" s="1"/>
  <c r="H4911" i="1"/>
  <c r="D4911" i="1"/>
  <c r="G4911" i="1" s="1"/>
  <c r="B4911" i="1"/>
  <c r="K4911" i="1" s="1"/>
  <c r="A4911" i="1"/>
  <c r="I4911" i="1" s="1"/>
  <c r="H4910" i="1"/>
  <c r="D4910" i="1"/>
  <c r="G4910" i="1" s="1"/>
  <c r="B4910" i="1"/>
  <c r="A4910" i="1"/>
  <c r="I4910" i="1" s="1"/>
  <c r="H4909" i="1"/>
  <c r="D4909" i="1"/>
  <c r="G4909" i="1" s="1"/>
  <c r="B4909" i="1"/>
  <c r="A4909" i="1"/>
  <c r="I4909" i="1" s="1"/>
  <c r="H4908" i="1"/>
  <c r="D4908" i="1"/>
  <c r="G4908" i="1" s="1"/>
  <c r="B4908" i="1"/>
  <c r="A4908" i="1"/>
  <c r="I4908" i="1" s="1"/>
  <c r="H4907" i="1"/>
  <c r="D4907" i="1"/>
  <c r="G4907" i="1" s="1"/>
  <c r="B4907" i="1"/>
  <c r="J4907" i="1" s="1"/>
  <c r="A4907" i="1"/>
  <c r="I4907" i="1" s="1"/>
  <c r="H4906" i="1"/>
  <c r="D4906" i="1"/>
  <c r="G4906" i="1" s="1"/>
  <c r="B4906" i="1"/>
  <c r="A4906" i="1"/>
  <c r="I4906" i="1" s="1"/>
  <c r="H4905" i="1"/>
  <c r="D4905" i="1"/>
  <c r="G4905" i="1" s="1"/>
  <c r="B4905" i="1"/>
  <c r="K4905" i="1" s="1"/>
  <c r="A4905" i="1"/>
  <c r="I4905" i="1" s="1"/>
  <c r="H4904" i="1"/>
  <c r="D4904" i="1"/>
  <c r="G4904" i="1" s="1"/>
  <c r="B4904" i="1"/>
  <c r="A4904" i="1"/>
  <c r="I4904" i="1" s="1"/>
  <c r="H4903" i="1"/>
  <c r="D4903" i="1"/>
  <c r="G4903" i="1" s="1"/>
  <c r="B4903" i="1"/>
  <c r="J4903" i="1" s="1"/>
  <c r="A4903" i="1"/>
  <c r="I4903" i="1" s="1"/>
  <c r="H4902" i="1"/>
  <c r="D4902" i="1"/>
  <c r="G4902" i="1" s="1"/>
  <c r="B4902" i="1"/>
  <c r="A4902" i="1"/>
  <c r="I4902" i="1" s="1"/>
  <c r="H4901" i="1"/>
  <c r="D4901" i="1"/>
  <c r="G4901" i="1" s="1"/>
  <c r="B4901" i="1"/>
  <c r="A4901" i="1"/>
  <c r="I4901" i="1" s="1"/>
  <c r="H4900" i="1"/>
  <c r="D4900" i="1"/>
  <c r="G4900" i="1" s="1"/>
  <c r="B4900" i="1"/>
  <c r="J4900" i="1" s="1"/>
  <c r="A4900" i="1"/>
  <c r="I4900" i="1" s="1"/>
  <c r="H4899" i="1"/>
  <c r="D4899" i="1"/>
  <c r="G4899" i="1" s="1"/>
  <c r="B4899" i="1"/>
  <c r="J4899" i="1" s="1"/>
  <c r="A4899" i="1"/>
  <c r="I4899" i="1" s="1"/>
  <c r="H4898" i="1"/>
  <c r="D4898" i="1"/>
  <c r="G4898" i="1" s="1"/>
  <c r="B4898" i="1"/>
  <c r="A4898" i="1"/>
  <c r="I4898" i="1" s="1"/>
  <c r="H4897" i="1"/>
  <c r="D4897" i="1"/>
  <c r="G4897" i="1" s="1"/>
  <c r="B4897" i="1"/>
  <c r="J4897" i="1" s="1"/>
  <c r="A4897" i="1"/>
  <c r="I4897" i="1" s="1"/>
  <c r="H4896" i="1"/>
  <c r="D4896" i="1"/>
  <c r="G4896" i="1" s="1"/>
  <c r="B4896" i="1"/>
  <c r="J4896" i="1" s="1"/>
  <c r="A4896" i="1"/>
  <c r="I4896" i="1" s="1"/>
  <c r="H4895" i="1"/>
  <c r="D4895" i="1"/>
  <c r="G4895" i="1" s="1"/>
  <c r="B4895" i="1"/>
  <c r="A4895" i="1"/>
  <c r="I4895" i="1" s="1"/>
  <c r="H4894" i="1"/>
  <c r="D4894" i="1"/>
  <c r="G4894" i="1" s="1"/>
  <c r="B4894" i="1"/>
  <c r="A4894" i="1"/>
  <c r="I4894" i="1" s="1"/>
  <c r="H4893" i="1"/>
  <c r="D4893" i="1"/>
  <c r="G4893" i="1" s="1"/>
  <c r="B4893" i="1"/>
  <c r="A4893" i="1"/>
  <c r="I4893" i="1" s="1"/>
  <c r="H4892" i="1"/>
  <c r="D4892" i="1"/>
  <c r="G4892" i="1" s="1"/>
  <c r="B4892" i="1"/>
  <c r="A4892" i="1"/>
  <c r="I4892" i="1" s="1"/>
  <c r="H4891" i="1"/>
  <c r="D4891" i="1"/>
  <c r="G4891" i="1" s="1"/>
  <c r="B4891" i="1"/>
  <c r="A4891" i="1"/>
  <c r="I4891" i="1" s="1"/>
  <c r="H4890" i="1"/>
  <c r="D4890" i="1"/>
  <c r="G4890" i="1" s="1"/>
  <c r="B4890" i="1"/>
  <c r="K4890" i="1" s="1"/>
  <c r="A4890" i="1"/>
  <c r="I4890" i="1" s="1"/>
  <c r="H4889" i="1"/>
  <c r="D4889" i="1"/>
  <c r="G4889" i="1" s="1"/>
  <c r="B4889" i="1"/>
  <c r="K4889" i="1" s="1"/>
  <c r="A4889" i="1"/>
  <c r="I4889" i="1" s="1"/>
  <c r="H4888" i="1"/>
  <c r="D4888" i="1"/>
  <c r="G4888" i="1" s="1"/>
  <c r="B4888" i="1"/>
  <c r="K4888" i="1" s="1"/>
  <c r="A4888" i="1"/>
  <c r="I4888" i="1" s="1"/>
  <c r="H4887" i="1"/>
  <c r="D4887" i="1"/>
  <c r="G4887" i="1" s="1"/>
  <c r="B4887" i="1"/>
  <c r="J4887" i="1" s="1"/>
  <c r="A4887" i="1"/>
  <c r="I4887" i="1" s="1"/>
  <c r="H4886" i="1"/>
  <c r="D4886" i="1"/>
  <c r="G4886" i="1" s="1"/>
  <c r="B4886" i="1"/>
  <c r="J4886" i="1" s="1"/>
  <c r="A4886" i="1"/>
  <c r="I4886" i="1" s="1"/>
  <c r="H4885" i="1"/>
  <c r="D4885" i="1"/>
  <c r="G4885" i="1" s="1"/>
  <c r="B4885" i="1"/>
  <c r="J4885" i="1" s="1"/>
  <c r="A4885" i="1"/>
  <c r="I4885" i="1" s="1"/>
  <c r="H4884" i="1"/>
  <c r="D4884" i="1"/>
  <c r="G4884" i="1" s="1"/>
  <c r="B4884" i="1"/>
  <c r="K4884" i="1" s="1"/>
  <c r="A4884" i="1"/>
  <c r="I4884" i="1" s="1"/>
  <c r="H4883" i="1"/>
  <c r="D4883" i="1"/>
  <c r="G4883" i="1" s="1"/>
  <c r="B4883" i="1"/>
  <c r="J4883" i="1" s="1"/>
  <c r="A4883" i="1"/>
  <c r="I4883" i="1" s="1"/>
  <c r="H4882" i="1"/>
  <c r="D4882" i="1"/>
  <c r="G4882" i="1" s="1"/>
  <c r="B4882" i="1"/>
  <c r="A4882" i="1"/>
  <c r="I4882" i="1" s="1"/>
  <c r="H4881" i="1"/>
  <c r="D4881" i="1"/>
  <c r="G4881" i="1" s="1"/>
  <c r="B4881" i="1"/>
  <c r="A4881" i="1"/>
  <c r="I4881" i="1" s="1"/>
  <c r="H4880" i="1"/>
  <c r="D4880" i="1"/>
  <c r="G4880" i="1" s="1"/>
  <c r="B4880" i="1"/>
  <c r="A4880" i="1"/>
  <c r="I4880" i="1" s="1"/>
  <c r="H4879" i="1"/>
  <c r="D4879" i="1"/>
  <c r="G4879" i="1" s="1"/>
  <c r="B4879" i="1"/>
  <c r="A4879" i="1"/>
  <c r="I4879" i="1" s="1"/>
  <c r="H4878" i="1"/>
  <c r="D4878" i="1"/>
  <c r="G4878" i="1" s="1"/>
  <c r="B4878" i="1"/>
  <c r="K4878" i="1" s="1"/>
  <c r="A4878" i="1"/>
  <c r="I4878" i="1" s="1"/>
  <c r="H4877" i="1"/>
  <c r="D4877" i="1"/>
  <c r="G4877" i="1" s="1"/>
  <c r="B4877" i="1"/>
  <c r="K4877" i="1" s="1"/>
  <c r="A4877" i="1"/>
  <c r="I4877" i="1" s="1"/>
  <c r="H4876" i="1"/>
  <c r="D4876" i="1"/>
  <c r="G4876" i="1" s="1"/>
  <c r="B4876" i="1"/>
  <c r="K4876" i="1" s="1"/>
  <c r="A4876" i="1"/>
  <c r="I4876" i="1" s="1"/>
  <c r="H4875" i="1"/>
  <c r="D4875" i="1"/>
  <c r="G4875" i="1" s="1"/>
  <c r="B4875" i="1"/>
  <c r="K4875" i="1" s="1"/>
  <c r="A4875" i="1"/>
  <c r="I4875" i="1" s="1"/>
  <c r="H4874" i="1"/>
  <c r="D4874" i="1"/>
  <c r="G4874" i="1" s="1"/>
  <c r="B4874" i="1"/>
  <c r="K4874" i="1" s="1"/>
  <c r="A4874" i="1"/>
  <c r="I4874" i="1" s="1"/>
  <c r="H4873" i="1"/>
  <c r="D4873" i="1"/>
  <c r="G4873" i="1" s="1"/>
  <c r="B4873" i="1"/>
  <c r="A4873" i="1"/>
  <c r="I4873" i="1" s="1"/>
  <c r="H4872" i="1"/>
  <c r="D4872" i="1"/>
  <c r="G4872" i="1" s="1"/>
  <c r="B4872" i="1"/>
  <c r="K4872" i="1" s="1"/>
  <c r="A4872" i="1"/>
  <c r="I4872" i="1" s="1"/>
  <c r="H4871" i="1"/>
  <c r="D4871" i="1"/>
  <c r="G4871" i="1" s="1"/>
  <c r="B4871" i="1"/>
  <c r="J4871" i="1" s="1"/>
  <c r="A4871" i="1"/>
  <c r="I4871" i="1" s="1"/>
  <c r="H4870" i="1"/>
  <c r="D4870" i="1"/>
  <c r="G4870" i="1" s="1"/>
  <c r="B4870" i="1"/>
  <c r="A4870" i="1"/>
  <c r="I4870" i="1" s="1"/>
  <c r="H4869" i="1"/>
  <c r="D4869" i="1"/>
  <c r="G4869" i="1" s="1"/>
  <c r="B4869" i="1"/>
  <c r="A4869" i="1"/>
  <c r="I4869" i="1" s="1"/>
  <c r="H4868" i="1"/>
  <c r="D4868" i="1"/>
  <c r="G4868" i="1" s="1"/>
  <c r="B4868" i="1"/>
  <c r="A4868" i="1"/>
  <c r="I4868" i="1" s="1"/>
  <c r="H4867" i="1"/>
  <c r="D4867" i="1"/>
  <c r="G4867" i="1" s="1"/>
  <c r="B4867" i="1"/>
  <c r="A4867" i="1"/>
  <c r="I4867" i="1" s="1"/>
  <c r="H4866" i="1"/>
  <c r="D4866" i="1"/>
  <c r="G4866" i="1" s="1"/>
  <c r="B4866" i="1"/>
  <c r="A4866" i="1"/>
  <c r="I4866" i="1" s="1"/>
  <c r="H4865" i="1"/>
  <c r="D4865" i="1"/>
  <c r="G4865" i="1" s="1"/>
  <c r="B4865" i="1"/>
  <c r="K4865" i="1" s="1"/>
  <c r="A4865" i="1"/>
  <c r="I4865" i="1" s="1"/>
  <c r="H4864" i="1"/>
  <c r="D4864" i="1"/>
  <c r="G4864" i="1" s="1"/>
  <c r="B4864" i="1"/>
  <c r="J4864" i="1" s="1"/>
  <c r="A4864" i="1"/>
  <c r="I4864" i="1" s="1"/>
  <c r="H4863" i="1"/>
  <c r="D4863" i="1"/>
  <c r="G4863" i="1" s="1"/>
  <c r="B4863" i="1"/>
  <c r="K4863" i="1" s="1"/>
  <c r="A4863" i="1"/>
  <c r="I4863" i="1" s="1"/>
  <c r="H4862" i="1"/>
  <c r="D4862" i="1"/>
  <c r="G4862" i="1" s="1"/>
  <c r="B4862" i="1"/>
  <c r="A4862" i="1"/>
  <c r="I4862" i="1" s="1"/>
  <c r="H4861" i="1"/>
  <c r="D4861" i="1"/>
  <c r="G4861" i="1" s="1"/>
  <c r="B4861" i="1"/>
  <c r="J4861" i="1" s="1"/>
  <c r="A4861" i="1"/>
  <c r="I4861" i="1" s="1"/>
  <c r="H4860" i="1"/>
  <c r="D4860" i="1"/>
  <c r="G4860" i="1" s="1"/>
  <c r="B4860" i="1"/>
  <c r="A4860" i="1"/>
  <c r="I4860" i="1" s="1"/>
  <c r="H4859" i="1"/>
  <c r="D4859" i="1"/>
  <c r="G4859" i="1" s="1"/>
  <c r="B4859" i="1"/>
  <c r="K4859" i="1" s="1"/>
  <c r="A4859" i="1"/>
  <c r="I4859" i="1" s="1"/>
  <c r="H4858" i="1"/>
  <c r="D4858" i="1"/>
  <c r="G4858" i="1" s="1"/>
  <c r="B4858" i="1"/>
  <c r="K4858" i="1" s="1"/>
  <c r="A4858" i="1"/>
  <c r="I4858" i="1" s="1"/>
  <c r="H4857" i="1"/>
  <c r="D4857" i="1"/>
  <c r="G4857" i="1" s="1"/>
  <c r="B4857" i="1"/>
  <c r="A4857" i="1"/>
  <c r="I4857" i="1" s="1"/>
  <c r="H4856" i="1"/>
  <c r="D4856" i="1"/>
  <c r="G4856" i="1" s="1"/>
  <c r="B4856" i="1"/>
  <c r="A4856" i="1"/>
  <c r="I4856" i="1" s="1"/>
  <c r="H4855" i="1"/>
  <c r="D4855" i="1"/>
  <c r="G4855" i="1" s="1"/>
  <c r="B4855" i="1"/>
  <c r="A4855" i="1"/>
  <c r="I4855" i="1" s="1"/>
  <c r="H4854" i="1"/>
  <c r="D4854" i="1"/>
  <c r="G4854" i="1" s="1"/>
  <c r="B4854" i="1"/>
  <c r="K4854" i="1" s="1"/>
  <c r="A4854" i="1"/>
  <c r="I4854" i="1" s="1"/>
  <c r="H4853" i="1"/>
  <c r="D4853" i="1"/>
  <c r="G4853" i="1" s="1"/>
  <c r="B4853" i="1"/>
  <c r="A4853" i="1"/>
  <c r="I4853" i="1" s="1"/>
  <c r="H4852" i="1"/>
  <c r="D4852" i="1"/>
  <c r="G4852" i="1" s="1"/>
  <c r="B4852" i="1"/>
  <c r="A4852" i="1"/>
  <c r="I4852" i="1" s="1"/>
  <c r="H4851" i="1"/>
  <c r="D4851" i="1"/>
  <c r="G4851" i="1" s="1"/>
  <c r="B4851" i="1"/>
  <c r="A4851" i="1"/>
  <c r="I4851" i="1" s="1"/>
  <c r="H4850" i="1"/>
  <c r="D4850" i="1"/>
  <c r="G4850" i="1" s="1"/>
  <c r="B4850" i="1"/>
  <c r="K4850" i="1" s="1"/>
  <c r="A4850" i="1"/>
  <c r="I4850" i="1" s="1"/>
  <c r="H4849" i="1"/>
  <c r="D4849" i="1"/>
  <c r="G4849" i="1" s="1"/>
  <c r="B4849" i="1"/>
  <c r="A4849" i="1"/>
  <c r="I4849" i="1" s="1"/>
  <c r="H4848" i="1"/>
  <c r="D4848" i="1"/>
  <c r="G4848" i="1" s="1"/>
  <c r="B4848" i="1"/>
  <c r="A4848" i="1"/>
  <c r="I4848" i="1" s="1"/>
  <c r="H4847" i="1"/>
  <c r="D4847" i="1"/>
  <c r="G4847" i="1" s="1"/>
  <c r="B4847" i="1"/>
  <c r="J4847" i="1" s="1"/>
  <c r="A4847" i="1"/>
  <c r="I4847" i="1" s="1"/>
  <c r="H4846" i="1"/>
  <c r="D4846" i="1"/>
  <c r="G4846" i="1" s="1"/>
  <c r="B4846" i="1"/>
  <c r="J4846" i="1" s="1"/>
  <c r="A4846" i="1"/>
  <c r="I4846" i="1" s="1"/>
  <c r="H4845" i="1"/>
  <c r="D4845" i="1"/>
  <c r="G4845" i="1" s="1"/>
  <c r="B4845" i="1"/>
  <c r="J4845" i="1" s="1"/>
  <c r="A4845" i="1"/>
  <c r="I4845" i="1" s="1"/>
  <c r="H4844" i="1"/>
  <c r="D4844" i="1"/>
  <c r="G4844" i="1" s="1"/>
  <c r="B4844" i="1"/>
  <c r="K4844" i="1" s="1"/>
  <c r="A4844" i="1"/>
  <c r="I4844" i="1" s="1"/>
  <c r="H4843" i="1"/>
  <c r="D4843" i="1"/>
  <c r="G4843" i="1" s="1"/>
  <c r="B4843" i="1"/>
  <c r="A4843" i="1"/>
  <c r="I4843" i="1" s="1"/>
  <c r="H4842" i="1"/>
  <c r="D4842" i="1"/>
  <c r="G4842" i="1" s="1"/>
  <c r="B4842" i="1"/>
  <c r="A4842" i="1"/>
  <c r="I4842" i="1" s="1"/>
  <c r="H4841" i="1"/>
  <c r="D4841" i="1"/>
  <c r="G4841" i="1" s="1"/>
  <c r="B4841" i="1"/>
  <c r="K4841" i="1" s="1"/>
  <c r="A4841" i="1"/>
  <c r="I4841" i="1" s="1"/>
  <c r="H4840" i="1"/>
  <c r="D4840" i="1"/>
  <c r="G4840" i="1" s="1"/>
  <c r="B4840" i="1"/>
  <c r="K4840" i="1" s="1"/>
  <c r="A4840" i="1"/>
  <c r="I4840" i="1" s="1"/>
  <c r="H4839" i="1"/>
  <c r="D4839" i="1"/>
  <c r="G4839" i="1" s="1"/>
  <c r="B4839" i="1"/>
  <c r="K4839" i="1" s="1"/>
  <c r="A4839" i="1"/>
  <c r="I4839" i="1" s="1"/>
  <c r="H4838" i="1"/>
  <c r="D4838" i="1"/>
  <c r="G4838" i="1" s="1"/>
  <c r="B4838" i="1"/>
  <c r="J4838" i="1" s="1"/>
  <c r="A4838" i="1"/>
  <c r="I4838" i="1" s="1"/>
  <c r="H4837" i="1"/>
  <c r="D4837" i="1"/>
  <c r="G4837" i="1" s="1"/>
  <c r="B4837" i="1"/>
  <c r="A4837" i="1"/>
  <c r="I4837" i="1" s="1"/>
  <c r="H4836" i="1"/>
  <c r="D4836" i="1"/>
  <c r="G4836" i="1" s="1"/>
  <c r="B4836" i="1"/>
  <c r="K4836" i="1" s="1"/>
  <c r="A4836" i="1"/>
  <c r="I4836" i="1" s="1"/>
  <c r="H4835" i="1"/>
  <c r="D4835" i="1"/>
  <c r="G4835" i="1" s="1"/>
  <c r="B4835" i="1"/>
  <c r="A4835" i="1"/>
  <c r="I4835" i="1" s="1"/>
  <c r="H4834" i="1"/>
  <c r="D4834" i="1"/>
  <c r="G4834" i="1" s="1"/>
  <c r="B4834" i="1"/>
  <c r="K4834" i="1" s="1"/>
  <c r="A4834" i="1"/>
  <c r="I4834" i="1" s="1"/>
  <c r="H4833" i="1"/>
  <c r="D4833" i="1"/>
  <c r="G4833" i="1" s="1"/>
  <c r="B4833" i="1"/>
  <c r="A4833" i="1"/>
  <c r="I4833" i="1" s="1"/>
  <c r="H4832" i="1"/>
  <c r="D4832" i="1"/>
  <c r="G4832" i="1" s="1"/>
  <c r="B4832" i="1"/>
  <c r="A4832" i="1"/>
  <c r="I4832" i="1" s="1"/>
  <c r="H4831" i="1"/>
  <c r="D4831" i="1"/>
  <c r="G4831" i="1" s="1"/>
  <c r="B4831" i="1"/>
  <c r="A4831" i="1"/>
  <c r="I4831" i="1" s="1"/>
  <c r="H4830" i="1"/>
  <c r="D4830" i="1"/>
  <c r="G4830" i="1" s="1"/>
  <c r="B4830" i="1"/>
  <c r="J4830" i="1" s="1"/>
  <c r="A4830" i="1"/>
  <c r="I4830" i="1" s="1"/>
  <c r="H4829" i="1"/>
  <c r="D4829" i="1"/>
  <c r="G4829" i="1" s="1"/>
  <c r="B4829" i="1"/>
  <c r="K4829" i="1" s="1"/>
  <c r="A4829" i="1"/>
  <c r="I4829" i="1" s="1"/>
  <c r="H4828" i="1"/>
  <c r="D4828" i="1"/>
  <c r="G4828" i="1" s="1"/>
  <c r="B4828" i="1"/>
  <c r="K4828" i="1" s="1"/>
  <c r="A4828" i="1"/>
  <c r="I4828" i="1" s="1"/>
  <c r="H4827" i="1"/>
  <c r="D4827" i="1"/>
  <c r="G4827" i="1" s="1"/>
  <c r="B4827" i="1"/>
  <c r="J4827" i="1" s="1"/>
  <c r="A4827" i="1"/>
  <c r="I4827" i="1" s="1"/>
  <c r="H4826" i="1"/>
  <c r="D4826" i="1"/>
  <c r="G4826" i="1" s="1"/>
  <c r="B4826" i="1"/>
  <c r="A4826" i="1"/>
  <c r="I4826" i="1" s="1"/>
  <c r="H4825" i="1"/>
  <c r="D4825" i="1"/>
  <c r="G4825" i="1" s="1"/>
  <c r="B4825" i="1"/>
  <c r="K4825" i="1" s="1"/>
  <c r="A4825" i="1"/>
  <c r="I4825" i="1" s="1"/>
  <c r="H4824" i="1"/>
  <c r="D4824" i="1"/>
  <c r="G4824" i="1" s="1"/>
  <c r="B4824" i="1"/>
  <c r="J4824" i="1" s="1"/>
  <c r="A4824" i="1"/>
  <c r="I4824" i="1" s="1"/>
  <c r="H4823" i="1"/>
  <c r="D4823" i="1"/>
  <c r="G4823" i="1" s="1"/>
  <c r="B4823" i="1"/>
  <c r="J4823" i="1" s="1"/>
  <c r="A4823" i="1"/>
  <c r="I4823" i="1" s="1"/>
  <c r="H4822" i="1"/>
  <c r="D4822" i="1"/>
  <c r="G4822" i="1" s="1"/>
  <c r="B4822" i="1"/>
  <c r="K4822" i="1" s="1"/>
  <c r="A4822" i="1"/>
  <c r="I4822" i="1" s="1"/>
  <c r="H4821" i="1"/>
  <c r="D4821" i="1"/>
  <c r="G4821" i="1" s="1"/>
  <c r="B4821" i="1"/>
  <c r="A4821" i="1"/>
  <c r="I4821" i="1" s="1"/>
  <c r="H4820" i="1"/>
  <c r="D4820" i="1"/>
  <c r="G4820" i="1" s="1"/>
  <c r="B4820" i="1"/>
  <c r="K4820" i="1" s="1"/>
  <c r="A4820" i="1"/>
  <c r="I4820" i="1" s="1"/>
  <c r="H4819" i="1"/>
  <c r="D4819" i="1"/>
  <c r="G4819" i="1" s="1"/>
  <c r="B4819" i="1"/>
  <c r="K4819" i="1" s="1"/>
  <c r="A4819" i="1"/>
  <c r="I4819" i="1" s="1"/>
  <c r="H4818" i="1"/>
  <c r="D4818" i="1"/>
  <c r="G4818" i="1" s="1"/>
  <c r="B4818" i="1"/>
  <c r="J4818" i="1" s="1"/>
  <c r="A4818" i="1"/>
  <c r="I4818" i="1" s="1"/>
  <c r="H4817" i="1"/>
  <c r="D4817" i="1"/>
  <c r="G4817" i="1" s="1"/>
  <c r="B4817" i="1"/>
  <c r="A4817" i="1"/>
  <c r="I4817" i="1" s="1"/>
  <c r="H4816" i="1"/>
  <c r="D4816" i="1"/>
  <c r="G4816" i="1" s="1"/>
  <c r="B4816" i="1"/>
  <c r="A4816" i="1"/>
  <c r="I4816" i="1" s="1"/>
  <c r="H4815" i="1"/>
  <c r="D4815" i="1"/>
  <c r="G4815" i="1" s="1"/>
  <c r="B4815" i="1"/>
  <c r="K4815" i="1" s="1"/>
  <c r="A4815" i="1"/>
  <c r="I4815" i="1" s="1"/>
  <c r="H4814" i="1"/>
  <c r="D4814" i="1"/>
  <c r="G4814" i="1" s="1"/>
  <c r="B4814" i="1"/>
  <c r="J4814" i="1" s="1"/>
  <c r="A4814" i="1"/>
  <c r="I4814" i="1" s="1"/>
  <c r="H4813" i="1"/>
  <c r="D4813" i="1"/>
  <c r="G4813" i="1" s="1"/>
  <c r="B4813" i="1"/>
  <c r="K4813" i="1" s="1"/>
  <c r="A4813" i="1"/>
  <c r="I4813" i="1" s="1"/>
  <c r="H4812" i="1"/>
  <c r="D4812" i="1"/>
  <c r="G4812" i="1" s="1"/>
  <c r="B4812" i="1"/>
  <c r="K4812" i="1" s="1"/>
  <c r="A4812" i="1"/>
  <c r="I4812" i="1" s="1"/>
  <c r="H4811" i="1"/>
  <c r="D4811" i="1"/>
  <c r="G4811" i="1" s="1"/>
  <c r="B4811" i="1"/>
  <c r="K4811" i="1" s="1"/>
  <c r="A4811" i="1"/>
  <c r="I4811" i="1" s="1"/>
  <c r="H4810" i="1"/>
  <c r="D4810" i="1"/>
  <c r="G4810" i="1" s="1"/>
  <c r="B4810" i="1"/>
  <c r="K4810" i="1" s="1"/>
  <c r="A4810" i="1"/>
  <c r="I4810" i="1" s="1"/>
  <c r="H4809" i="1"/>
  <c r="D4809" i="1"/>
  <c r="G4809" i="1" s="1"/>
  <c r="B4809" i="1"/>
  <c r="K4809" i="1" s="1"/>
  <c r="A4809" i="1"/>
  <c r="I4809" i="1" s="1"/>
  <c r="H4808" i="1"/>
  <c r="D4808" i="1"/>
  <c r="G4808" i="1" s="1"/>
  <c r="B4808" i="1"/>
  <c r="A4808" i="1"/>
  <c r="I4808" i="1" s="1"/>
  <c r="H4807" i="1"/>
  <c r="D4807" i="1"/>
  <c r="G4807" i="1" s="1"/>
  <c r="B4807" i="1"/>
  <c r="J4807" i="1" s="1"/>
  <c r="A4807" i="1"/>
  <c r="I4807" i="1" s="1"/>
  <c r="H4806" i="1"/>
  <c r="D4806" i="1"/>
  <c r="G4806" i="1" s="1"/>
  <c r="B4806" i="1"/>
  <c r="A4806" i="1"/>
  <c r="I4806" i="1" s="1"/>
  <c r="H4805" i="1"/>
  <c r="D4805" i="1"/>
  <c r="G4805" i="1" s="1"/>
  <c r="B4805" i="1"/>
  <c r="A4805" i="1"/>
  <c r="I4805" i="1" s="1"/>
  <c r="H4804" i="1"/>
  <c r="D4804" i="1"/>
  <c r="G4804" i="1" s="1"/>
  <c r="B4804" i="1"/>
  <c r="K4804" i="1" s="1"/>
  <c r="A4804" i="1"/>
  <c r="I4804" i="1" s="1"/>
  <c r="H4803" i="1"/>
  <c r="D4803" i="1"/>
  <c r="G4803" i="1" s="1"/>
  <c r="B4803" i="1"/>
  <c r="A4803" i="1"/>
  <c r="I4803" i="1" s="1"/>
  <c r="H4802" i="1"/>
  <c r="D4802" i="1"/>
  <c r="G4802" i="1" s="1"/>
  <c r="B4802" i="1"/>
  <c r="J4802" i="1" s="1"/>
  <c r="A4802" i="1"/>
  <c r="I4802" i="1" s="1"/>
  <c r="H4801" i="1"/>
  <c r="D4801" i="1"/>
  <c r="G4801" i="1" s="1"/>
  <c r="B4801" i="1"/>
  <c r="K4801" i="1" s="1"/>
  <c r="A4801" i="1"/>
  <c r="I4801" i="1" s="1"/>
  <c r="H4800" i="1"/>
  <c r="D4800" i="1"/>
  <c r="G4800" i="1" s="1"/>
  <c r="B4800" i="1"/>
  <c r="J4800" i="1" s="1"/>
  <c r="A4800" i="1"/>
  <c r="I4800" i="1" s="1"/>
  <c r="H4799" i="1"/>
  <c r="D4799" i="1"/>
  <c r="G4799" i="1" s="1"/>
  <c r="B4799" i="1"/>
  <c r="J4799" i="1" s="1"/>
  <c r="A4799" i="1"/>
  <c r="I4799" i="1" s="1"/>
  <c r="H4798" i="1"/>
  <c r="D4798" i="1"/>
  <c r="G4798" i="1" s="1"/>
  <c r="B4798" i="1"/>
  <c r="K4798" i="1" s="1"/>
  <c r="A4798" i="1"/>
  <c r="I4798" i="1" s="1"/>
  <c r="H4797" i="1"/>
  <c r="D4797" i="1"/>
  <c r="G4797" i="1" s="1"/>
  <c r="B4797" i="1"/>
  <c r="K4797" i="1" s="1"/>
  <c r="A4797" i="1"/>
  <c r="I4797" i="1" s="1"/>
  <c r="H4796" i="1"/>
  <c r="D4796" i="1"/>
  <c r="G4796" i="1" s="1"/>
  <c r="B4796" i="1"/>
  <c r="K4796" i="1" s="1"/>
  <c r="A4796" i="1"/>
  <c r="I4796" i="1" s="1"/>
  <c r="H4795" i="1"/>
  <c r="D4795" i="1"/>
  <c r="G4795" i="1" s="1"/>
  <c r="B4795" i="1"/>
  <c r="J4795" i="1" s="1"/>
  <c r="A4795" i="1"/>
  <c r="I4795" i="1" s="1"/>
  <c r="H4794" i="1"/>
  <c r="D4794" i="1"/>
  <c r="G4794" i="1" s="1"/>
  <c r="B4794" i="1"/>
  <c r="A4794" i="1"/>
  <c r="I4794" i="1" s="1"/>
  <c r="H4793" i="1"/>
  <c r="D4793" i="1"/>
  <c r="G4793" i="1" s="1"/>
  <c r="B4793" i="1"/>
  <c r="K4793" i="1" s="1"/>
  <c r="A4793" i="1"/>
  <c r="I4793" i="1" s="1"/>
  <c r="H4792" i="1"/>
  <c r="D4792" i="1"/>
  <c r="G4792" i="1" s="1"/>
  <c r="B4792" i="1"/>
  <c r="A4792" i="1"/>
  <c r="I4792" i="1" s="1"/>
  <c r="H4791" i="1"/>
  <c r="D4791" i="1"/>
  <c r="G4791" i="1" s="1"/>
  <c r="B4791" i="1"/>
  <c r="A4791" i="1"/>
  <c r="I4791" i="1" s="1"/>
  <c r="H4790" i="1"/>
  <c r="D4790" i="1"/>
  <c r="G4790" i="1" s="1"/>
  <c r="B4790" i="1"/>
  <c r="A4790" i="1"/>
  <c r="I4790" i="1" s="1"/>
  <c r="H4789" i="1"/>
  <c r="D4789" i="1"/>
  <c r="G4789" i="1" s="1"/>
  <c r="B4789" i="1"/>
  <c r="A4789" i="1"/>
  <c r="I4789" i="1" s="1"/>
  <c r="H4788" i="1"/>
  <c r="D4788" i="1"/>
  <c r="G4788" i="1" s="1"/>
  <c r="B4788" i="1"/>
  <c r="A4788" i="1"/>
  <c r="I4788" i="1" s="1"/>
  <c r="H4787" i="1"/>
  <c r="D4787" i="1"/>
  <c r="G4787" i="1" s="1"/>
  <c r="B4787" i="1"/>
  <c r="K4787" i="1" s="1"/>
  <c r="A4787" i="1"/>
  <c r="I4787" i="1" s="1"/>
  <c r="H4786" i="1"/>
  <c r="D4786" i="1"/>
  <c r="G4786" i="1" s="1"/>
  <c r="B4786" i="1"/>
  <c r="A4786" i="1"/>
  <c r="I4786" i="1" s="1"/>
  <c r="H4785" i="1"/>
  <c r="D4785" i="1"/>
  <c r="G4785" i="1" s="1"/>
  <c r="B4785" i="1"/>
  <c r="J4785" i="1" s="1"/>
  <c r="A4785" i="1"/>
  <c r="I4785" i="1" s="1"/>
  <c r="H4784" i="1"/>
  <c r="D4784" i="1"/>
  <c r="G4784" i="1" s="1"/>
  <c r="B4784" i="1"/>
  <c r="J4784" i="1" s="1"/>
  <c r="A4784" i="1"/>
  <c r="I4784" i="1" s="1"/>
  <c r="H4783" i="1"/>
  <c r="D4783" i="1"/>
  <c r="G4783" i="1" s="1"/>
  <c r="B4783" i="1"/>
  <c r="A4783" i="1"/>
  <c r="I4783" i="1" s="1"/>
  <c r="H4782" i="1"/>
  <c r="D4782" i="1"/>
  <c r="G4782" i="1" s="1"/>
  <c r="B4782" i="1"/>
  <c r="A4782" i="1"/>
  <c r="I4782" i="1" s="1"/>
  <c r="H4781" i="1"/>
  <c r="D4781" i="1"/>
  <c r="G4781" i="1" s="1"/>
  <c r="B4781" i="1"/>
  <c r="A4781" i="1"/>
  <c r="I4781" i="1" s="1"/>
  <c r="H4780" i="1"/>
  <c r="D4780" i="1"/>
  <c r="G4780" i="1" s="1"/>
  <c r="B4780" i="1"/>
  <c r="A4780" i="1"/>
  <c r="I4780" i="1" s="1"/>
  <c r="H4779" i="1"/>
  <c r="D4779" i="1"/>
  <c r="G4779" i="1" s="1"/>
  <c r="B4779" i="1"/>
  <c r="J4779" i="1" s="1"/>
  <c r="A4779" i="1"/>
  <c r="I4779" i="1" s="1"/>
  <c r="H4778" i="1"/>
  <c r="D4778" i="1"/>
  <c r="G4778" i="1" s="1"/>
  <c r="B4778" i="1"/>
  <c r="J4778" i="1" s="1"/>
  <c r="A4778" i="1"/>
  <c r="I4778" i="1" s="1"/>
  <c r="H4777" i="1"/>
  <c r="D4777" i="1"/>
  <c r="G4777" i="1" s="1"/>
  <c r="B4777" i="1"/>
  <c r="A4777" i="1"/>
  <c r="I4777" i="1" s="1"/>
  <c r="H4776" i="1"/>
  <c r="D4776" i="1"/>
  <c r="G4776" i="1" s="1"/>
  <c r="B4776" i="1"/>
  <c r="J4776" i="1" s="1"/>
  <c r="A4776" i="1"/>
  <c r="I4776" i="1" s="1"/>
  <c r="H4775" i="1"/>
  <c r="D4775" i="1"/>
  <c r="G4775" i="1" s="1"/>
  <c r="B4775" i="1"/>
  <c r="K4775" i="1" s="1"/>
  <c r="A4775" i="1"/>
  <c r="I4775" i="1" s="1"/>
  <c r="H4774" i="1"/>
  <c r="D4774" i="1"/>
  <c r="G4774" i="1" s="1"/>
  <c r="B4774" i="1"/>
  <c r="J4774" i="1" s="1"/>
  <c r="A4774" i="1"/>
  <c r="I4774" i="1" s="1"/>
  <c r="H4773" i="1"/>
  <c r="D4773" i="1"/>
  <c r="G4773" i="1" s="1"/>
  <c r="B4773" i="1"/>
  <c r="K4773" i="1" s="1"/>
  <c r="A4773" i="1"/>
  <c r="I4773" i="1" s="1"/>
  <c r="H4772" i="1"/>
  <c r="D4772" i="1"/>
  <c r="G4772" i="1" s="1"/>
  <c r="B4772" i="1"/>
  <c r="K4772" i="1" s="1"/>
  <c r="A4772" i="1"/>
  <c r="I4772" i="1" s="1"/>
  <c r="H4771" i="1"/>
  <c r="D4771" i="1"/>
  <c r="G4771" i="1" s="1"/>
  <c r="B4771" i="1"/>
  <c r="J4771" i="1" s="1"/>
  <c r="A4771" i="1"/>
  <c r="I4771" i="1" s="1"/>
  <c r="H4770" i="1"/>
  <c r="D4770" i="1"/>
  <c r="G4770" i="1" s="1"/>
  <c r="B4770" i="1"/>
  <c r="J4770" i="1" s="1"/>
  <c r="A4770" i="1"/>
  <c r="I4770" i="1" s="1"/>
  <c r="H4769" i="1"/>
  <c r="D4769" i="1"/>
  <c r="G4769" i="1" s="1"/>
  <c r="B4769" i="1"/>
  <c r="K4769" i="1" s="1"/>
  <c r="A4769" i="1"/>
  <c r="I4769" i="1" s="1"/>
  <c r="H4768" i="1"/>
  <c r="D4768" i="1"/>
  <c r="G4768" i="1" s="1"/>
  <c r="B4768" i="1"/>
  <c r="K4768" i="1" s="1"/>
  <c r="A4768" i="1"/>
  <c r="I4768" i="1" s="1"/>
  <c r="H4767" i="1"/>
  <c r="D4767" i="1"/>
  <c r="G4767" i="1" s="1"/>
  <c r="B4767" i="1"/>
  <c r="K4767" i="1" s="1"/>
  <c r="A4767" i="1"/>
  <c r="I4767" i="1" s="1"/>
  <c r="H4766" i="1"/>
  <c r="D4766" i="1"/>
  <c r="G4766" i="1" s="1"/>
  <c r="B4766" i="1"/>
  <c r="J4766" i="1" s="1"/>
  <c r="A4766" i="1"/>
  <c r="I4766" i="1" s="1"/>
  <c r="H4765" i="1"/>
  <c r="D4765" i="1"/>
  <c r="G4765" i="1" s="1"/>
  <c r="B4765" i="1"/>
  <c r="A4765" i="1"/>
  <c r="I4765" i="1" s="1"/>
  <c r="H4764" i="1"/>
  <c r="D4764" i="1"/>
  <c r="G4764" i="1" s="1"/>
  <c r="B4764" i="1"/>
  <c r="A4764" i="1"/>
  <c r="I4764" i="1" s="1"/>
  <c r="H4763" i="1"/>
  <c r="D4763" i="1"/>
  <c r="G4763" i="1" s="1"/>
  <c r="B4763" i="1"/>
  <c r="K4763" i="1" s="1"/>
  <c r="A4763" i="1"/>
  <c r="I4763" i="1" s="1"/>
  <c r="H4762" i="1"/>
  <c r="D4762" i="1"/>
  <c r="G4762" i="1" s="1"/>
  <c r="B4762" i="1"/>
  <c r="J4762" i="1" s="1"/>
  <c r="A4762" i="1"/>
  <c r="I4762" i="1" s="1"/>
  <c r="H4761" i="1"/>
  <c r="D4761" i="1"/>
  <c r="G4761" i="1" s="1"/>
  <c r="B4761" i="1"/>
  <c r="K4761" i="1" s="1"/>
  <c r="A4761" i="1"/>
  <c r="I4761" i="1" s="1"/>
  <c r="H4760" i="1"/>
  <c r="D4760" i="1"/>
  <c r="G4760" i="1" s="1"/>
  <c r="B4760" i="1"/>
  <c r="K4760" i="1" s="1"/>
  <c r="A4760" i="1"/>
  <c r="I4760" i="1" s="1"/>
  <c r="H4759" i="1"/>
  <c r="D4759" i="1"/>
  <c r="G4759" i="1" s="1"/>
  <c r="B4759" i="1"/>
  <c r="J4759" i="1" s="1"/>
  <c r="A4759" i="1"/>
  <c r="I4759" i="1" s="1"/>
  <c r="H4758" i="1"/>
  <c r="D4758" i="1"/>
  <c r="G4758" i="1" s="1"/>
  <c r="B4758" i="1"/>
  <c r="J4758" i="1" s="1"/>
  <c r="A4758" i="1"/>
  <c r="I4758" i="1" s="1"/>
  <c r="H4757" i="1"/>
  <c r="D4757" i="1"/>
  <c r="G4757" i="1" s="1"/>
  <c r="B4757" i="1"/>
  <c r="K4757" i="1" s="1"/>
  <c r="A4757" i="1"/>
  <c r="I4757" i="1" s="1"/>
  <c r="H4756" i="1"/>
  <c r="D4756" i="1"/>
  <c r="G4756" i="1" s="1"/>
  <c r="B4756" i="1"/>
  <c r="K4756" i="1" s="1"/>
  <c r="A4756" i="1"/>
  <c r="I4756" i="1" s="1"/>
  <c r="H4755" i="1"/>
  <c r="D4755" i="1"/>
  <c r="G4755" i="1" s="1"/>
  <c r="B4755" i="1"/>
  <c r="A4755" i="1"/>
  <c r="I4755" i="1" s="1"/>
  <c r="H4754" i="1"/>
  <c r="D4754" i="1"/>
  <c r="G4754" i="1" s="1"/>
  <c r="B4754" i="1"/>
  <c r="A4754" i="1"/>
  <c r="I4754" i="1" s="1"/>
  <c r="H4753" i="1"/>
  <c r="D4753" i="1"/>
  <c r="G4753" i="1" s="1"/>
  <c r="B4753" i="1"/>
  <c r="A4753" i="1"/>
  <c r="I4753" i="1" s="1"/>
  <c r="H4752" i="1"/>
  <c r="D4752" i="1"/>
  <c r="G4752" i="1" s="1"/>
  <c r="B4752" i="1"/>
  <c r="A4752" i="1"/>
  <c r="I4752" i="1" s="1"/>
  <c r="H4751" i="1"/>
  <c r="D4751" i="1"/>
  <c r="G4751" i="1" s="1"/>
  <c r="B4751" i="1"/>
  <c r="K4751" i="1" s="1"/>
  <c r="A4751" i="1"/>
  <c r="I4751" i="1" s="1"/>
  <c r="H4750" i="1"/>
  <c r="D4750" i="1"/>
  <c r="G4750" i="1" s="1"/>
  <c r="B4750" i="1"/>
  <c r="A4750" i="1"/>
  <c r="I4750" i="1" s="1"/>
  <c r="H4749" i="1"/>
  <c r="D4749" i="1"/>
  <c r="G4749" i="1" s="1"/>
  <c r="B4749" i="1"/>
  <c r="J4749" i="1" s="1"/>
  <c r="A4749" i="1"/>
  <c r="I4749" i="1" s="1"/>
  <c r="H4748" i="1"/>
  <c r="D4748" i="1"/>
  <c r="G4748" i="1" s="1"/>
  <c r="B4748" i="1"/>
  <c r="A4748" i="1"/>
  <c r="I4748" i="1" s="1"/>
  <c r="H4747" i="1"/>
  <c r="D4747" i="1"/>
  <c r="G4747" i="1" s="1"/>
  <c r="B4747" i="1"/>
  <c r="J4747" i="1" s="1"/>
  <c r="A4747" i="1"/>
  <c r="I4747" i="1" s="1"/>
  <c r="H4746" i="1"/>
  <c r="D4746" i="1"/>
  <c r="G4746" i="1" s="1"/>
  <c r="B4746" i="1"/>
  <c r="K4746" i="1" s="1"/>
  <c r="A4746" i="1"/>
  <c r="I4746" i="1" s="1"/>
  <c r="H4745" i="1"/>
  <c r="D4745" i="1"/>
  <c r="G4745" i="1" s="1"/>
  <c r="B4745" i="1"/>
  <c r="A4745" i="1"/>
  <c r="I4745" i="1" s="1"/>
  <c r="H4744" i="1"/>
  <c r="D4744" i="1"/>
  <c r="G4744" i="1" s="1"/>
  <c r="B4744" i="1"/>
  <c r="K4744" i="1" s="1"/>
  <c r="A4744" i="1"/>
  <c r="I4744" i="1" s="1"/>
  <c r="H4743" i="1"/>
  <c r="D4743" i="1"/>
  <c r="G4743" i="1" s="1"/>
  <c r="B4743" i="1"/>
  <c r="A4743" i="1"/>
  <c r="I4743" i="1" s="1"/>
  <c r="H4742" i="1"/>
  <c r="D4742" i="1"/>
  <c r="G4742" i="1" s="1"/>
  <c r="B4742" i="1"/>
  <c r="A4742" i="1"/>
  <c r="I4742" i="1" s="1"/>
  <c r="H4741" i="1"/>
  <c r="D4741" i="1"/>
  <c r="G4741" i="1" s="1"/>
  <c r="B4741" i="1"/>
  <c r="K4741" i="1" s="1"/>
  <c r="A4741" i="1"/>
  <c r="I4741" i="1" s="1"/>
  <c r="H4740" i="1"/>
  <c r="D4740" i="1"/>
  <c r="G4740" i="1" s="1"/>
  <c r="B4740" i="1"/>
  <c r="J4740" i="1" s="1"/>
  <c r="A4740" i="1"/>
  <c r="I4740" i="1" s="1"/>
  <c r="H4739" i="1"/>
  <c r="D4739" i="1"/>
  <c r="G4739" i="1" s="1"/>
  <c r="B4739" i="1"/>
  <c r="A4739" i="1"/>
  <c r="I4739" i="1" s="1"/>
  <c r="H4738" i="1"/>
  <c r="D4738" i="1"/>
  <c r="G4738" i="1" s="1"/>
  <c r="B4738" i="1"/>
  <c r="A4738" i="1"/>
  <c r="I4738" i="1" s="1"/>
  <c r="H4737" i="1"/>
  <c r="D4737" i="1"/>
  <c r="G4737" i="1" s="1"/>
  <c r="B4737" i="1"/>
  <c r="K4737" i="1" s="1"/>
  <c r="A4737" i="1"/>
  <c r="I4737" i="1" s="1"/>
  <c r="H4736" i="1"/>
  <c r="D4736" i="1"/>
  <c r="G4736" i="1" s="1"/>
  <c r="B4736" i="1"/>
  <c r="J4736" i="1" s="1"/>
  <c r="A4736" i="1"/>
  <c r="I4736" i="1" s="1"/>
  <c r="H4735" i="1"/>
  <c r="D4735" i="1"/>
  <c r="G4735" i="1" s="1"/>
  <c r="B4735" i="1"/>
  <c r="K4735" i="1" s="1"/>
  <c r="A4735" i="1"/>
  <c r="I4735" i="1" s="1"/>
  <c r="H4734" i="1"/>
  <c r="D4734" i="1"/>
  <c r="G4734" i="1" s="1"/>
  <c r="B4734" i="1"/>
  <c r="J4734" i="1" s="1"/>
  <c r="A4734" i="1"/>
  <c r="I4734" i="1" s="1"/>
  <c r="H4733" i="1"/>
  <c r="D4733" i="1"/>
  <c r="G4733" i="1" s="1"/>
  <c r="B4733" i="1"/>
  <c r="A4733" i="1"/>
  <c r="I4733" i="1" s="1"/>
  <c r="H4732" i="1"/>
  <c r="D4732" i="1"/>
  <c r="G4732" i="1" s="1"/>
  <c r="B4732" i="1"/>
  <c r="A4732" i="1"/>
  <c r="I4732" i="1" s="1"/>
  <c r="H4731" i="1"/>
  <c r="D4731" i="1"/>
  <c r="G4731" i="1" s="1"/>
  <c r="B4731" i="1"/>
  <c r="A4731" i="1"/>
  <c r="I4731" i="1" s="1"/>
  <c r="H4730" i="1"/>
  <c r="D4730" i="1"/>
  <c r="G4730" i="1" s="1"/>
  <c r="B4730" i="1"/>
  <c r="A4730" i="1"/>
  <c r="I4730" i="1" s="1"/>
  <c r="H4729" i="1"/>
  <c r="D4729" i="1"/>
  <c r="G4729" i="1" s="1"/>
  <c r="B4729" i="1"/>
  <c r="K4729" i="1" s="1"/>
  <c r="A4729" i="1"/>
  <c r="I4729" i="1" s="1"/>
  <c r="H4728" i="1"/>
  <c r="D4728" i="1"/>
  <c r="G4728" i="1" s="1"/>
  <c r="B4728" i="1"/>
  <c r="K4728" i="1" s="1"/>
  <c r="A4728" i="1"/>
  <c r="I4728" i="1" s="1"/>
  <c r="H4727" i="1"/>
  <c r="D4727" i="1"/>
  <c r="G4727" i="1" s="1"/>
  <c r="B4727" i="1"/>
  <c r="A4727" i="1"/>
  <c r="I4727" i="1" s="1"/>
  <c r="H4726" i="1"/>
  <c r="D4726" i="1"/>
  <c r="G4726" i="1" s="1"/>
  <c r="B4726" i="1"/>
  <c r="K4726" i="1" s="1"/>
  <c r="A4726" i="1"/>
  <c r="I4726" i="1" s="1"/>
  <c r="H4725" i="1"/>
  <c r="D4725" i="1"/>
  <c r="G4725" i="1" s="1"/>
  <c r="B4725" i="1"/>
  <c r="A4725" i="1"/>
  <c r="I4725" i="1" s="1"/>
  <c r="H4724" i="1"/>
  <c r="D4724" i="1"/>
  <c r="G4724" i="1" s="1"/>
  <c r="B4724" i="1"/>
  <c r="K4724" i="1" s="1"/>
  <c r="A4724" i="1"/>
  <c r="I4724" i="1" s="1"/>
  <c r="H4723" i="1"/>
  <c r="D4723" i="1"/>
  <c r="G4723" i="1" s="1"/>
  <c r="B4723" i="1"/>
  <c r="K4723" i="1" s="1"/>
  <c r="A4723" i="1"/>
  <c r="I4723" i="1" s="1"/>
  <c r="H4722" i="1"/>
  <c r="D4722" i="1"/>
  <c r="G4722" i="1" s="1"/>
  <c r="B4722" i="1"/>
  <c r="A4722" i="1"/>
  <c r="I4722" i="1" s="1"/>
  <c r="H4721" i="1"/>
  <c r="D4721" i="1"/>
  <c r="G4721" i="1" s="1"/>
  <c r="B4721" i="1"/>
  <c r="J4721" i="1" s="1"/>
  <c r="A4721" i="1"/>
  <c r="I4721" i="1" s="1"/>
  <c r="H4720" i="1"/>
  <c r="D4720" i="1"/>
  <c r="G4720" i="1" s="1"/>
  <c r="B4720" i="1"/>
  <c r="J4720" i="1" s="1"/>
  <c r="A4720" i="1"/>
  <c r="I4720" i="1" s="1"/>
  <c r="H4719" i="1"/>
  <c r="D4719" i="1"/>
  <c r="G4719" i="1" s="1"/>
  <c r="B4719" i="1"/>
  <c r="A4719" i="1"/>
  <c r="I4719" i="1" s="1"/>
  <c r="H4718" i="1"/>
  <c r="D4718" i="1"/>
  <c r="G4718" i="1" s="1"/>
  <c r="B4718" i="1"/>
  <c r="A4718" i="1"/>
  <c r="I4718" i="1" s="1"/>
  <c r="H4717" i="1"/>
  <c r="D4717" i="1"/>
  <c r="G4717" i="1" s="1"/>
  <c r="B4717" i="1"/>
  <c r="A4717" i="1"/>
  <c r="I4717" i="1" s="1"/>
  <c r="H4716" i="1"/>
  <c r="D4716" i="1"/>
  <c r="G4716" i="1" s="1"/>
  <c r="B4716" i="1"/>
  <c r="K4716" i="1" s="1"/>
  <c r="A4716" i="1"/>
  <c r="I4716" i="1" s="1"/>
  <c r="H4715" i="1"/>
  <c r="D4715" i="1"/>
  <c r="G4715" i="1" s="1"/>
  <c r="B4715" i="1"/>
  <c r="A4715" i="1"/>
  <c r="I4715" i="1" s="1"/>
  <c r="H4714" i="1"/>
  <c r="D4714" i="1"/>
  <c r="G4714" i="1" s="1"/>
  <c r="B4714" i="1"/>
  <c r="K4714" i="1" s="1"/>
  <c r="A4714" i="1"/>
  <c r="I4714" i="1" s="1"/>
  <c r="H4713" i="1"/>
  <c r="D4713" i="1"/>
  <c r="G4713" i="1" s="1"/>
  <c r="B4713" i="1"/>
  <c r="K4713" i="1" s="1"/>
  <c r="A4713" i="1"/>
  <c r="I4713" i="1" s="1"/>
  <c r="H4712" i="1"/>
  <c r="D4712" i="1"/>
  <c r="G4712" i="1" s="1"/>
  <c r="B4712" i="1"/>
  <c r="A4712" i="1"/>
  <c r="I4712" i="1" s="1"/>
  <c r="H4711" i="1"/>
  <c r="D4711" i="1"/>
  <c r="G4711" i="1" s="1"/>
  <c r="B4711" i="1"/>
  <c r="J4711" i="1" s="1"/>
  <c r="A4711" i="1"/>
  <c r="I4711" i="1" s="1"/>
  <c r="H4710" i="1"/>
  <c r="D4710" i="1"/>
  <c r="G4710" i="1" s="1"/>
  <c r="B4710" i="1"/>
  <c r="K4710" i="1" s="1"/>
  <c r="A4710" i="1"/>
  <c r="I4710" i="1" s="1"/>
  <c r="H4709" i="1"/>
  <c r="D4709" i="1"/>
  <c r="G4709" i="1" s="1"/>
  <c r="B4709" i="1"/>
  <c r="J4709" i="1" s="1"/>
  <c r="A4709" i="1"/>
  <c r="I4709" i="1" s="1"/>
  <c r="H4708" i="1"/>
  <c r="D4708" i="1"/>
  <c r="G4708" i="1" s="1"/>
  <c r="B4708" i="1"/>
  <c r="K4708" i="1" s="1"/>
  <c r="A4708" i="1"/>
  <c r="I4708" i="1" s="1"/>
  <c r="H4707" i="1"/>
  <c r="D4707" i="1"/>
  <c r="G4707" i="1" s="1"/>
  <c r="B4707" i="1"/>
  <c r="J4707" i="1" s="1"/>
  <c r="A4707" i="1"/>
  <c r="I4707" i="1" s="1"/>
  <c r="H4706" i="1"/>
  <c r="D4706" i="1"/>
  <c r="G4706" i="1" s="1"/>
  <c r="B4706" i="1"/>
  <c r="A4706" i="1"/>
  <c r="I4706" i="1" s="1"/>
  <c r="H4705" i="1"/>
  <c r="D4705" i="1"/>
  <c r="G4705" i="1" s="1"/>
  <c r="B4705" i="1"/>
  <c r="A4705" i="1"/>
  <c r="I4705" i="1" s="1"/>
  <c r="H4704" i="1"/>
  <c r="D4704" i="1"/>
  <c r="G4704" i="1" s="1"/>
  <c r="B4704" i="1"/>
  <c r="A4704" i="1"/>
  <c r="I4704" i="1" s="1"/>
  <c r="H4703" i="1"/>
  <c r="D4703" i="1"/>
  <c r="G4703" i="1" s="1"/>
  <c r="B4703" i="1"/>
  <c r="A4703" i="1"/>
  <c r="I4703" i="1" s="1"/>
  <c r="H4702" i="1"/>
  <c r="D4702" i="1"/>
  <c r="G4702" i="1" s="1"/>
  <c r="B4702" i="1"/>
  <c r="K4702" i="1" s="1"/>
  <c r="A4702" i="1"/>
  <c r="I4702" i="1" s="1"/>
  <c r="H4701" i="1"/>
  <c r="D4701" i="1"/>
  <c r="G4701" i="1" s="1"/>
  <c r="B4701" i="1"/>
  <c r="K4701" i="1" s="1"/>
  <c r="A4701" i="1"/>
  <c r="I4701" i="1" s="1"/>
  <c r="H4700" i="1"/>
  <c r="D4700" i="1"/>
  <c r="G4700" i="1" s="1"/>
  <c r="B4700" i="1"/>
  <c r="K4700" i="1" s="1"/>
  <c r="A4700" i="1"/>
  <c r="I4700" i="1" s="1"/>
  <c r="H4699" i="1"/>
  <c r="D4699" i="1"/>
  <c r="G4699" i="1" s="1"/>
  <c r="B4699" i="1"/>
  <c r="K4699" i="1" s="1"/>
  <c r="A4699" i="1"/>
  <c r="I4699" i="1" s="1"/>
  <c r="H4698" i="1"/>
  <c r="D4698" i="1"/>
  <c r="G4698" i="1" s="1"/>
  <c r="B4698" i="1"/>
  <c r="A4698" i="1"/>
  <c r="I4698" i="1" s="1"/>
  <c r="H4697" i="1"/>
  <c r="D4697" i="1"/>
  <c r="G4697" i="1" s="1"/>
  <c r="B4697" i="1"/>
  <c r="J4697" i="1" s="1"/>
  <c r="A4697" i="1"/>
  <c r="I4697" i="1" s="1"/>
  <c r="H4696" i="1"/>
  <c r="D4696" i="1"/>
  <c r="G4696" i="1" s="1"/>
  <c r="B4696" i="1"/>
  <c r="K4696" i="1" s="1"/>
  <c r="A4696" i="1"/>
  <c r="I4696" i="1" s="1"/>
  <c r="H4695" i="1"/>
  <c r="D4695" i="1"/>
  <c r="G4695" i="1" s="1"/>
  <c r="B4695" i="1"/>
  <c r="A4695" i="1"/>
  <c r="I4695" i="1" s="1"/>
  <c r="H4694" i="1"/>
  <c r="D4694" i="1"/>
  <c r="G4694" i="1" s="1"/>
  <c r="B4694" i="1"/>
  <c r="A4694" i="1"/>
  <c r="I4694" i="1" s="1"/>
  <c r="H4693" i="1"/>
  <c r="D4693" i="1"/>
  <c r="G4693" i="1" s="1"/>
  <c r="B4693" i="1"/>
  <c r="A4693" i="1"/>
  <c r="I4693" i="1" s="1"/>
  <c r="H4692" i="1"/>
  <c r="D4692" i="1"/>
  <c r="G4692" i="1" s="1"/>
  <c r="B4692" i="1"/>
  <c r="A4692" i="1"/>
  <c r="I4692" i="1" s="1"/>
  <c r="H4691" i="1"/>
  <c r="D4691" i="1"/>
  <c r="G4691" i="1" s="1"/>
  <c r="B4691" i="1"/>
  <c r="A4691" i="1"/>
  <c r="I4691" i="1" s="1"/>
  <c r="H4690" i="1"/>
  <c r="D4690" i="1"/>
  <c r="G4690" i="1" s="1"/>
  <c r="B4690" i="1"/>
  <c r="K4690" i="1" s="1"/>
  <c r="A4690" i="1"/>
  <c r="I4690" i="1" s="1"/>
  <c r="H4689" i="1"/>
  <c r="D4689" i="1"/>
  <c r="G4689" i="1" s="1"/>
  <c r="B4689" i="1"/>
  <c r="K4689" i="1" s="1"/>
  <c r="A4689" i="1"/>
  <c r="I4689" i="1" s="1"/>
  <c r="H4688" i="1"/>
  <c r="D4688" i="1"/>
  <c r="G4688" i="1" s="1"/>
  <c r="B4688" i="1"/>
  <c r="A4688" i="1"/>
  <c r="I4688" i="1" s="1"/>
  <c r="H4687" i="1"/>
  <c r="D4687" i="1"/>
  <c r="G4687" i="1" s="1"/>
  <c r="B4687" i="1"/>
  <c r="K4687" i="1" s="1"/>
  <c r="A4687" i="1"/>
  <c r="I4687" i="1" s="1"/>
  <c r="H4686" i="1"/>
  <c r="D4686" i="1"/>
  <c r="G4686" i="1" s="1"/>
  <c r="B4686" i="1"/>
  <c r="K4686" i="1" s="1"/>
  <c r="A4686" i="1"/>
  <c r="I4686" i="1" s="1"/>
  <c r="H4685" i="1"/>
  <c r="D4685" i="1"/>
  <c r="G4685" i="1" s="1"/>
  <c r="B4685" i="1"/>
  <c r="K4685" i="1" s="1"/>
  <c r="A4685" i="1"/>
  <c r="I4685" i="1" s="1"/>
  <c r="H4684" i="1"/>
  <c r="D4684" i="1"/>
  <c r="G4684" i="1" s="1"/>
  <c r="B4684" i="1"/>
  <c r="A4684" i="1"/>
  <c r="I4684" i="1" s="1"/>
  <c r="H4683" i="1"/>
  <c r="D4683" i="1"/>
  <c r="G4683" i="1" s="1"/>
  <c r="B4683" i="1"/>
  <c r="A4683" i="1"/>
  <c r="I4683" i="1" s="1"/>
  <c r="H4682" i="1"/>
  <c r="D4682" i="1"/>
  <c r="G4682" i="1" s="1"/>
  <c r="B4682" i="1"/>
  <c r="K4682" i="1" s="1"/>
  <c r="A4682" i="1"/>
  <c r="I4682" i="1" s="1"/>
  <c r="H4681" i="1"/>
  <c r="D4681" i="1"/>
  <c r="G4681" i="1" s="1"/>
  <c r="B4681" i="1"/>
  <c r="J4681" i="1" s="1"/>
  <c r="A4681" i="1"/>
  <c r="I4681" i="1" s="1"/>
  <c r="H4680" i="1"/>
  <c r="D4680" i="1"/>
  <c r="G4680" i="1" s="1"/>
  <c r="B4680" i="1"/>
  <c r="A4680" i="1"/>
  <c r="I4680" i="1" s="1"/>
  <c r="H4679" i="1"/>
  <c r="D4679" i="1"/>
  <c r="G4679" i="1" s="1"/>
  <c r="B4679" i="1"/>
  <c r="A4679" i="1"/>
  <c r="I4679" i="1" s="1"/>
  <c r="H4678" i="1"/>
  <c r="D4678" i="1"/>
  <c r="G4678" i="1" s="1"/>
  <c r="B4678" i="1"/>
  <c r="A4678" i="1"/>
  <c r="I4678" i="1" s="1"/>
  <c r="H4677" i="1"/>
  <c r="D4677" i="1"/>
  <c r="G4677" i="1" s="1"/>
  <c r="B4677" i="1"/>
  <c r="K4677" i="1" s="1"/>
  <c r="A4677" i="1"/>
  <c r="I4677" i="1" s="1"/>
  <c r="H4676" i="1"/>
  <c r="D4676" i="1"/>
  <c r="G4676" i="1" s="1"/>
  <c r="B4676" i="1"/>
  <c r="K4676" i="1" s="1"/>
  <c r="A4676" i="1"/>
  <c r="I4676" i="1" s="1"/>
  <c r="H4675" i="1"/>
  <c r="D4675" i="1"/>
  <c r="G4675" i="1" s="1"/>
  <c r="B4675" i="1"/>
  <c r="A4675" i="1"/>
  <c r="I4675" i="1" s="1"/>
  <c r="H4674" i="1"/>
  <c r="D4674" i="1"/>
  <c r="G4674" i="1" s="1"/>
  <c r="B4674" i="1"/>
  <c r="K4674" i="1" s="1"/>
  <c r="A4674" i="1"/>
  <c r="I4674" i="1" s="1"/>
  <c r="H4673" i="1"/>
  <c r="D4673" i="1"/>
  <c r="G4673" i="1" s="1"/>
  <c r="B4673" i="1"/>
  <c r="A4673" i="1"/>
  <c r="I4673" i="1" s="1"/>
  <c r="H4672" i="1"/>
  <c r="D4672" i="1"/>
  <c r="G4672" i="1" s="1"/>
  <c r="B4672" i="1"/>
  <c r="A4672" i="1"/>
  <c r="I4672" i="1" s="1"/>
  <c r="H4671" i="1"/>
  <c r="D4671" i="1"/>
  <c r="G4671" i="1" s="1"/>
  <c r="B4671" i="1"/>
  <c r="A4671" i="1"/>
  <c r="I4671" i="1" s="1"/>
  <c r="H4670" i="1"/>
  <c r="D4670" i="1"/>
  <c r="G4670" i="1" s="1"/>
  <c r="B4670" i="1"/>
  <c r="A4670" i="1"/>
  <c r="I4670" i="1" s="1"/>
  <c r="H4669" i="1"/>
  <c r="D4669" i="1"/>
  <c r="G4669" i="1" s="1"/>
  <c r="B4669" i="1"/>
  <c r="J4669" i="1" s="1"/>
  <c r="A4669" i="1"/>
  <c r="I4669" i="1" s="1"/>
  <c r="H4668" i="1"/>
  <c r="D4668" i="1"/>
  <c r="G4668" i="1" s="1"/>
  <c r="B4668" i="1"/>
  <c r="K4668" i="1" s="1"/>
  <c r="A4668" i="1"/>
  <c r="I4668" i="1" s="1"/>
  <c r="H4667" i="1"/>
  <c r="D4667" i="1"/>
  <c r="G4667" i="1" s="1"/>
  <c r="B4667" i="1"/>
  <c r="K4667" i="1" s="1"/>
  <c r="A4667" i="1"/>
  <c r="I4667" i="1" s="1"/>
  <c r="H4666" i="1"/>
  <c r="D4666" i="1"/>
  <c r="G4666" i="1" s="1"/>
  <c r="B4666" i="1"/>
  <c r="A4666" i="1"/>
  <c r="I4666" i="1" s="1"/>
  <c r="H4665" i="1"/>
  <c r="D4665" i="1"/>
  <c r="G4665" i="1" s="1"/>
  <c r="B4665" i="1"/>
  <c r="A4665" i="1"/>
  <c r="I4665" i="1" s="1"/>
  <c r="H4664" i="1"/>
  <c r="D4664" i="1"/>
  <c r="G4664" i="1" s="1"/>
  <c r="B4664" i="1"/>
  <c r="A4664" i="1"/>
  <c r="I4664" i="1" s="1"/>
  <c r="H4663" i="1"/>
  <c r="D4663" i="1"/>
  <c r="G4663" i="1" s="1"/>
  <c r="B4663" i="1"/>
  <c r="J4663" i="1" s="1"/>
  <c r="A4663" i="1"/>
  <c r="I4663" i="1" s="1"/>
  <c r="H4662" i="1"/>
  <c r="D4662" i="1"/>
  <c r="G4662" i="1" s="1"/>
  <c r="B4662" i="1"/>
  <c r="K4662" i="1" s="1"/>
  <c r="A4662" i="1"/>
  <c r="I4662" i="1" s="1"/>
  <c r="H4661" i="1"/>
  <c r="D4661" i="1"/>
  <c r="G4661" i="1" s="1"/>
  <c r="B4661" i="1"/>
  <c r="A4661" i="1"/>
  <c r="I4661" i="1" s="1"/>
  <c r="H4660" i="1"/>
  <c r="D4660" i="1"/>
  <c r="G4660" i="1" s="1"/>
  <c r="B4660" i="1"/>
  <c r="K4660" i="1" s="1"/>
  <c r="A4660" i="1"/>
  <c r="I4660" i="1" s="1"/>
  <c r="H4659" i="1"/>
  <c r="D4659" i="1"/>
  <c r="G4659" i="1" s="1"/>
  <c r="B4659" i="1"/>
  <c r="J4659" i="1" s="1"/>
  <c r="A4659" i="1"/>
  <c r="I4659" i="1" s="1"/>
  <c r="H4658" i="1"/>
  <c r="D4658" i="1"/>
  <c r="G4658" i="1" s="1"/>
  <c r="B4658" i="1"/>
  <c r="J4658" i="1" s="1"/>
  <c r="A4658" i="1"/>
  <c r="I4658" i="1" s="1"/>
  <c r="H4657" i="1"/>
  <c r="D4657" i="1"/>
  <c r="G4657" i="1" s="1"/>
  <c r="B4657" i="1"/>
  <c r="K4657" i="1" s="1"/>
  <c r="A4657" i="1"/>
  <c r="I4657" i="1" s="1"/>
  <c r="H4656" i="1"/>
  <c r="D4656" i="1"/>
  <c r="G4656" i="1" s="1"/>
  <c r="B4656" i="1"/>
  <c r="J4656" i="1" s="1"/>
  <c r="A4656" i="1"/>
  <c r="I4656" i="1" s="1"/>
  <c r="H4655" i="1"/>
  <c r="D4655" i="1"/>
  <c r="G4655" i="1" s="1"/>
  <c r="B4655" i="1"/>
  <c r="A4655" i="1"/>
  <c r="I4655" i="1" s="1"/>
  <c r="H4654" i="1"/>
  <c r="D4654" i="1"/>
  <c r="G4654" i="1" s="1"/>
  <c r="B4654" i="1"/>
  <c r="J4654" i="1" s="1"/>
  <c r="A4654" i="1"/>
  <c r="I4654" i="1" s="1"/>
  <c r="H4653" i="1"/>
  <c r="D4653" i="1"/>
  <c r="G4653" i="1" s="1"/>
  <c r="B4653" i="1"/>
  <c r="A4653" i="1"/>
  <c r="I4653" i="1" s="1"/>
  <c r="H4652" i="1"/>
  <c r="D4652" i="1"/>
  <c r="G4652" i="1" s="1"/>
  <c r="B4652" i="1"/>
  <c r="K4652" i="1" s="1"/>
  <c r="A4652" i="1"/>
  <c r="I4652" i="1" s="1"/>
  <c r="H4651" i="1"/>
  <c r="D4651" i="1"/>
  <c r="G4651" i="1" s="1"/>
  <c r="B4651" i="1"/>
  <c r="K4651" i="1" s="1"/>
  <c r="A4651" i="1"/>
  <c r="I4651" i="1" s="1"/>
  <c r="H4650" i="1"/>
  <c r="D4650" i="1"/>
  <c r="G4650" i="1" s="1"/>
  <c r="B4650" i="1"/>
  <c r="K4650" i="1" s="1"/>
  <c r="A4650" i="1"/>
  <c r="I4650" i="1" s="1"/>
  <c r="H4649" i="1"/>
  <c r="D4649" i="1"/>
  <c r="G4649" i="1" s="1"/>
  <c r="B4649" i="1"/>
  <c r="J4649" i="1" s="1"/>
  <c r="A4649" i="1"/>
  <c r="I4649" i="1" s="1"/>
  <c r="H4648" i="1"/>
  <c r="D4648" i="1"/>
  <c r="G4648" i="1" s="1"/>
  <c r="B4648" i="1"/>
  <c r="K4648" i="1" s="1"/>
  <c r="A4648" i="1"/>
  <c r="I4648" i="1" s="1"/>
  <c r="H4647" i="1"/>
  <c r="D4647" i="1"/>
  <c r="G4647" i="1" s="1"/>
  <c r="B4647" i="1"/>
  <c r="A4647" i="1"/>
  <c r="I4647" i="1" s="1"/>
  <c r="H4646" i="1"/>
  <c r="D4646" i="1"/>
  <c r="G4646" i="1" s="1"/>
  <c r="B4646" i="1"/>
  <c r="K4646" i="1" s="1"/>
  <c r="A4646" i="1"/>
  <c r="I4646" i="1" s="1"/>
  <c r="H4645" i="1"/>
  <c r="D4645" i="1"/>
  <c r="G4645" i="1" s="1"/>
  <c r="B4645" i="1"/>
  <c r="A4645" i="1"/>
  <c r="I4645" i="1" s="1"/>
  <c r="H4644" i="1"/>
  <c r="D4644" i="1"/>
  <c r="G4644" i="1" s="1"/>
  <c r="B4644" i="1"/>
  <c r="A4644" i="1"/>
  <c r="I4644" i="1" s="1"/>
  <c r="H4643" i="1"/>
  <c r="D4643" i="1"/>
  <c r="G4643" i="1" s="1"/>
  <c r="B4643" i="1"/>
  <c r="K4643" i="1" s="1"/>
  <c r="A4643" i="1"/>
  <c r="I4643" i="1" s="1"/>
  <c r="H4642" i="1"/>
  <c r="D4642" i="1"/>
  <c r="G4642" i="1" s="1"/>
  <c r="B4642" i="1"/>
  <c r="A4642" i="1"/>
  <c r="I4642" i="1" s="1"/>
  <c r="H4641" i="1"/>
  <c r="D4641" i="1"/>
  <c r="G4641" i="1" s="1"/>
  <c r="B4641" i="1"/>
  <c r="A4641" i="1"/>
  <c r="I4641" i="1" s="1"/>
  <c r="H4640" i="1"/>
  <c r="D4640" i="1"/>
  <c r="G4640" i="1" s="1"/>
  <c r="B4640" i="1"/>
  <c r="K4640" i="1" s="1"/>
  <c r="A4640" i="1"/>
  <c r="I4640" i="1" s="1"/>
  <c r="H4639" i="1"/>
  <c r="D4639" i="1"/>
  <c r="G4639" i="1" s="1"/>
  <c r="B4639" i="1"/>
  <c r="K4639" i="1" s="1"/>
  <c r="A4639" i="1"/>
  <c r="I4639" i="1" s="1"/>
  <c r="H4638" i="1"/>
  <c r="D4638" i="1"/>
  <c r="G4638" i="1" s="1"/>
  <c r="B4638" i="1"/>
  <c r="A4638" i="1"/>
  <c r="I4638" i="1" s="1"/>
  <c r="H4637" i="1"/>
  <c r="D4637" i="1"/>
  <c r="G4637" i="1" s="1"/>
  <c r="B4637" i="1"/>
  <c r="A4637" i="1"/>
  <c r="I4637" i="1" s="1"/>
  <c r="H4636" i="1"/>
  <c r="D4636" i="1"/>
  <c r="G4636" i="1" s="1"/>
  <c r="B4636" i="1"/>
  <c r="K4636" i="1" s="1"/>
  <c r="A4636" i="1"/>
  <c r="I4636" i="1" s="1"/>
  <c r="H4635" i="1"/>
  <c r="D4635" i="1"/>
  <c r="G4635" i="1" s="1"/>
  <c r="B4635" i="1"/>
  <c r="A4635" i="1"/>
  <c r="I4635" i="1" s="1"/>
  <c r="H4634" i="1"/>
  <c r="D4634" i="1"/>
  <c r="G4634" i="1" s="1"/>
  <c r="B4634" i="1"/>
  <c r="K4634" i="1" s="1"/>
  <c r="A4634" i="1"/>
  <c r="I4634" i="1" s="1"/>
  <c r="H4633" i="1"/>
  <c r="D4633" i="1"/>
  <c r="G4633" i="1" s="1"/>
  <c r="B4633" i="1"/>
  <c r="J4633" i="1" s="1"/>
  <c r="A4633" i="1"/>
  <c r="I4633" i="1" s="1"/>
  <c r="H4632" i="1"/>
  <c r="D4632" i="1"/>
  <c r="G4632" i="1" s="1"/>
  <c r="B4632" i="1"/>
  <c r="K4632" i="1" s="1"/>
  <c r="A4632" i="1"/>
  <c r="I4632" i="1" s="1"/>
  <c r="H4631" i="1"/>
  <c r="D4631" i="1"/>
  <c r="G4631" i="1" s="1"/>
  <c r="B4631" i="1"/>
  <c r="K4631" i="1" s="1"/>
  <c r="A4631" i="1"/>
  <c r="I4631" i="1" s="1"/>
  <c r="H4630" i="1"/>
  <c r="D4630" i="1"/>
  <c r="G4630" i="1" s="1"/>
  <c r="B4630" i="1"/>
  <c r="K4630" i="1" s="1"/>
  <c r="A4630" i="1"/>
  <c r="I4630" i="1" s="1"/>
  <c r="H4629" i="1"/>
  <c r="D4629" i="1"/>
  <c r="G4629" i="1" s="1"/>
  <c r="B4629" i="1"/>
  <c r="A4629" i="1"/>
  <c r="I4629" i="1" s="1"/>
  <c r="H4628" i="1"/>
  <c r="D4628" i="1"/>
  <c r="G4628" i="1" s="1"/>
  <c r="B4628" i="1"/>
  <c r="K4628" i="1" s="1"/>
  <c r="A4628" i="1"/>
  <c r="I4628" i="1" s="1"/>
  <c r="H4627" i="1"/>
  <c r="D4627" i="1"/>
  <c r="G4627" i="1" s="1"/>
  <c r="B4627" i="1"/>
  <c r="A4627" i="1"/>
  <c r="I4627" i="1" s="1"/>
  <c r="H4626" i="1"/>
  <c r="D4626" i="1"/>
  <c r="G4626" i="1" s="1"/>
  <c r="B4626" i="1"/>
  <c r="A4626" i="1"/>
  <c r="I4626" i="1" s="1"/>
  <c r="H4625" i="1"/>
  <c r="D4625" i="1"/>
  <c r="G4625" i="1" s="1"/>
  <c r="B4625" i="1"/>
  <c r="A4625" i="1"/>
  <c r="I4625" i="1" s="1"/>
  <c r="H4624" i="1"/>
  <c r="D4624" i="1"/>
  <c r="G4624" i="1" s="1"/>
  <c r="B4624" i="1"/>
  <c r="K4624" i="1" s="1"/>
  <c r="A4624" i="1"/>
  <c r="I4624" i="1" s="1"/>
  <c r="H4623" i="1"/>
  <c r="D4623" i="1"/>
  <c r="G4623" i="1" s="1"/>
  <c r="B4623" i="1"/>
  <c r="K4623" i="1" s="1"/>
  <c r="A4623" i="1"/>
  <c r="I4623" i="1" s="1"/>
  <c r="H4622" i="1"/>
  <c r="D4622" i="1"/>
  <c r="G4622" i="1" s="1"/>
  <c r="B4622" i="1"/>
  <c r="J4622" i="1" s="1"/>
  <c r="A4622" i="1"/>
  <c r="I4622" i="1" s="1"/>
  <c r="H4621" i="1"/>
  <c r="D4621" i="1"/>
  <c r="G4621" i="1" s="1"/>
  <c r="B4621" i="1"/>
  <c r="K4621" i="1" s="1"/>
  <c r="A4621" i="1"/>
  <c r="I4621" i="1" s="1"/>
  <c r="H4620" i="1"/>
  <c r="D4620" i="1"/>
  <c r="G4620" i="1" s="1"/>
  <c r="B4620" i="1"/>
  <c r="J4620" i="1" s="1"/>
  <c r="A4620" i="1"/>
  <c r="I4620" i="1" s="1"/>
  <c r="H4619" i="1"/>
  <c r="D4619" i="1"/>
  <c r="G4619" i="1" s="1"/>
  <c r="B4619" i="1"/>
  <c r="K4619" i="1" s="1"/>
  <c r="A4619" i="1"/>
  <c r="I4619" i="1" s="1"/>
  <c r="H4618" i="1"/>
  <c r="D4618" i="1"/>
  <c r="G4618" i="1" s="1"/>
  <c r="B4618" i="1"/>
  <c r="K4618" i="1" s="1"/>
  <c r="A4618" i="1"/>
  <c r="I4618" i="1" s="1"/>
  <c r="H4617" i="1"/>
  <c r="D4617" i="1"/>
  <c r="G4617" i="1" s="1"/>
  <c r="B4617" i="1"/>
  <c r="A4617" i="1"/>
  <c r="I4617" i="1" s="1"/>
  <c r="H4616" i="1"/>
  <c r="D4616" i="1"/>
  <c r="G4616" i="1" s="1"/>
  <c r="B4616" i="1"/>
  <c r="A4616" i="1"/>
  <c r="I4616" i="1" s="1"/>
  <c r="H4615" i="1"/>
  <c r="D4615" i="1"/>
  <c r="G4615" i="1" s="1"/>
  <c r="B4615" i="1"/>
  <c r="A4615" i="1"/>
  <c r="I4615" i="1" s="1"/>
  <c r="H4614" i="1"/>
  <c r="D4614" i="1"/>
  <c r="G4614" i="1" s="1"/>
  <c r="B4614" i="1"/>
  <c r="J4614" i="1" s="1"/>
  <c r="A4614" i="1"/>
  <c r="I4614" i="1" s="1"/>
  <c r="H4613" i="1"/>
  <c r="D4613" i="1"/>
  <c r="G4613" i="1" s="1"/>
  <c r="B4613" i="1"/>
  <c r="J4613" i="1" s="1"/>
  <c r="A4613" i="1"/>
  <c r="I4613" i="1" s="1"/>
  <c r="H4612" i="1"/>
  <c r="D4612" i="1"/>
  <c r="G4612" i="1" s="1"/>
  <c r="B4612" i="1"/>
  <c r="K4612" i="1" s="1"/>
  <c r="A4612" i="1"/>
  <c r="I4612" i="1" s="1"/>
  <c r="H4611" i="1"/>
  <c r="D4611" i="1"/>
  <c r="G4611" i="1" s="1"/>
  <c r="B4611" i="1"/>
  <c r="K4611" i="1" s="1"/>
  <c r="A4611" i="1"/>
  <c r="I4611" i="1" s="1"/>
  <c r="H4610" i="1"/>
  <c r="D4610" i="1"/>
  <c r="G4610" i="1" s="1"/>
  <c r="B4610" i="1"/>
  <c r="K4610" i="1" s="1"/>
  <c r="A4610" i="1"/>
  <c r="I4610" i="1" s="1"/>
  <c r="H4609" i="1"/>
  <c r="D4609" i="1"/>
  <c r="G4609" i="1" s="1"/>
  <c r="B4609" i="1"/>
  <c r="K4609" i="1" s="1"/>
  <c r="A4609" i="1"/>
  <c r="I4609" i="1" s="1"/>
  <c r="H4608" i="1"/>
  <c r="D4608" i="1"/>
  <c r="G4608" i="1" s="1"/>
  <c r="B4608" i="1"/>
  <c r="A4608" i="1"/>
  <c r="I4608" i="1" s="1"/>
  <c r="H4607" i="1"/>
  <c r="D4607" i="1"/>
  <c r="G4607" i="1" s="1"/>
  <c r="B4607" i="1"/>
  <c r="K4607" i="1" s="1"/>
  <c r="A4607" i="1"/>
  <c r="I4607" i="1" s="1"/>
  <c r="H4606" i="1"/>
  <c r="D4606" i="1"/>
  <c r="G4606" i="1" s="1"/>
  <c r="B4606" i="1"/>
  <c r="K4606" i="1" s="1"/>
  <c r="A4606" i="1"/>
  <c r="I4606" i="1" s="1"/>
  <c r="H4605" i="1"/>
  <c r="D4605" i="1"/>
  <c r="G4605" i="1" s="1"/>
  <c r="B4605" i="1"/>
  <c r="J4605" i="1" s="1"/>
  <c r="A4605" i="1"/>
  <c r="I4605" i="1" s="1"/>
  <c r="H4604" i="1"/>
  <c r="D4604" i="1"/>
  <c r="G4604" i="1" s="1"/>
  <c r="B4604" i="1"/>
  <c r="A4604" i="1"/>
  <c r="I4604" i="1" s="1"/>
  <c r="H4603" i="1"/>
  <c r="D4603" i="1"/>
  <c r="G4603" i="1" s="1"/>
  <c r="B4603" i="1"/>
  <c r="A4603" i="1"/>
  <c r="I4603" i="1" s="1"/>
  <c r="H4602" i="1"/>
  <c r="D4602" i="1"/>
  <c r="G4602" i="1" s="1"/>
  <c r="B4602" i="1"/>
  <c r="A4602" i="1"/>
  <c r="I4602" i="1" s="1"/>
  <c r="H4601" i="1"/>
  <c r="D4601" i="1"/>
  <c r="G4601" i="1" s="1"/>
  <c r="B4601" i="1"/>
  <c r="A4601" i="1"/>
  <c r="I4601" i="1" s="1"/>
  <c r="H4600" i="1"/>
  <c r="D4600" i="1"/>
  <c r="G4600" i="1" s="1"/>
  <c r="B4600" i="1"/>
  <c r="K4600" i="1" s="1"/>
  <c r="A4600" i="1"/>
  <c r="I4600" i="1" s="1"/>
  <c r="H4599" i="1"/>
  <c r="D4599" i="1"/>
  <c r="G4599" i="1" s="1"/>
  <c r="B4599" i="1"/>
  <c r="K4599" i="1" s="1"/>
  <c r="A4599" i="1"/>
  <c r="I4599" i="1" s="1"/>
  <c r="H4598" i="1"/>
  <c r="D4598" i="1"/>
  <c r="G4598" i="1" s="1"/>
  <c r="B4598" i="1"/>
  <c r="A4598" i="1"/>
  <c r="I4598" i="1" s="1"/>
  <c r="H4597" i="1"/>
  <c r="D4597" i="1"/>
  <c r="G4597" i="1" s="1"/>
  <c r="B4597" i="1"/>
  <c r="K4597" i="1" s="1"/>
  <c r="A4597" i="1"/>
  <c r="I4597" i="1" s="1"/>
  <c r="H4596" i="1"/>
  <c r="D4596" i="1"/>
  <c r="G4596" i="1" s="1"/>
  <c r="B4596" i="1"/>
  <c r="J4596" i="1" s="1"/>
  <c r="A4596" i="1"/>
  <c r="I4596" i="1" s="1"/>
  <c r="H4595" i="1"/>
  <c r="D4595" i="1"/>
  <c r="G4595" i="1" s="1"/>
  <c r="B4595" i="1"/>
  <c r="A4595" i="1"/>
  <c r="I4595" i="1" s="1"/>
  <c r="H4594" i="1"/>
  <c r="D4594" i="1"/>
  <c r="G4594" i="1" s="1"/>
  <c r="B4594" i="1"/>
  <c r="A4594" i="1"/>
  <c r="I4594" i="1" s="1"/>
  <c r="H4593" i="1"/>
  <c r="D4593" i="1"/>
  <c r="G4593" i="1" s="1"/>
  <c r="B4593" i="1"/>
  <c r="A4593" i="1"/>
  <c r="I4593" i="1" s="1"/>
  <c r="H4592" i="1"/>
  <c r="D4592" i="1"/>
  <c r="G4592" i="1" s="1"/>
  <c r="B4592" i="1"/>
  <c r="K4592" i="1" s="1"/>
  <c r="A4592" i="1"/>
  <c r="I4592" i="1" s="1"/>
  <c r="H4591" i="1"/>
  <c r="D4591" i="1"/>
  <c r="G4591" i="1" s="1"/>
  <c r="B4591" i="1"/>
  <c r="A4591" i="1"/>
  <c r="I4591" i="1" s="1"/>
  <c r="H4590" i="1"/>
  <c r="D4590" i="1"/>
  <c r="G4590" i="1" s="1"/>
  <c r="B4590" i="1"/>
  <c r="K4590" i="1" s="1"/>
  <c r="A4590" i="1"/>
  <c r="I4590" i="1" s="1"/>
  <c r="H4589" i="1"/>
  <c r="D4589" i="1"/>
  <c r="G4589" i="1" s="1"/>
  <c r="B4589" i="1"/>
  <c r="K4589" i="1" s="1"/>
  <c r="A4589" i="1"/>
  <c r="I4589" i="1" s="1"/>
  <c r="H4588" i="1"/>
  <c r="D4588" i="1"/>
  <c r="G4588" i="1" s="1"/>
  <c r="B4588" i="1"/>
  <c r="K4588" i="1" s="1"/>
  <c r="A4588" i="1"/>
  <c r="I4588" i="1" s="1"/>
  <c r="H4587" i="1"/>
  <c r="D4587" i="1"/>
  <c r="G4587" i="1" s="1"/>
  <c r="B4587" i="1"/>
  <c r="A4587" i="1"/>
  <c r="I4587" i="1" s="1"/>
  <c r="H4586" i="1"/>
  <c r="D4586" i="1"/>
  <c r="G4586" i="1" s="1"/>
  <c r="B4586" i="1"/>
  <c r="K4586" i="1" s="1"/>
  <c r="A4586" i="1"/>
  <c r="I4586" i="1" s="1"/>
  <c r="H4585" i="1"/>
  <c r="D4585" i="1"/>
  <c r="G4585" i="1" s="1"/>
  <c r="B4585" i="1"/>
  <c r="K4585" i="1" s="1"/>
  <c r="A4585" i="1"/>
  <c r="I4585" i="1" s="1"/>
  <c r="H4584" i="1"/>
  <c r="D4584" i="1"/>
  <c r="G4584" i="1" s="1"/>
  <c r="B4584" i="1"/>
  <c r="J4584" i="1" s="1"/>
  <c r="A4584" i="1"/>
  <c r="I4584" i="1" s="1"/>
  <c r="H4583" i="1"/>
  <c r="D4583" i="1"/>
  <c r="G4583" i="1" s="1"/>
  <c r="B4583" i="1"/>
  <c r="A4583" i="1"/>
  <c r="I4583" i="1" s="1"/>
  <c r="H4582" i="1"/>
  <c r="D4582" i="1"/>
  <c r="G4582" i="1" s="1"/>
  <c r="B4582" i="1"/>
  <c r="A4582" i="1"/>
  <c r="I4582" i="1" s="1"/>
  <c r="H4581" i="1"/>
  <c r="D4581" i="1"/>
  <c r="G4581" i="1" s="1"/>
  <c r="B4581" i="1"/>
  <c r="A4581" i="1"/>
  <c r="I4581" i="1" s="1"/>
  <c r="H4580" i="1"/>
  <c r="D4580" i="1"/>
  <c r="G4580" i="1" s="1"/>
  <c r="B4580" i="1"/>
  <c r="K4580" i="1" s="1"/>
  <c r="A4580" i="1"/>
  <c r="I4580" i="1" s="1"/>
  <c r="H4579" i="1"/>
  <c r="D4579" i="1"/>
  <c r="G4579" i="1" s="1"/>
  <c r="B4579" i="1"/>
  <c r="J4579" i="1" s="1"/>
  <c r="A4579" i="1"/>
  <c r="I4579" i="1" s="1"/>
  <c r="H4578" i="1"/>
  <c r="D4578" i="1"/>
  <c r="G4578" i="1" s="1"/>
  <c r="B4578" i="1"/>
  <c r="A4578" i="1"/>
  <c r="I4578" i="1" s="1"/>
  <c r="H4577" i="1"/>
  <c r="D4577" i="1"/>
  <c r="G4577" i="1" s="1"/>
  <c r="B4577" i="1"/>
  <c r="A4577" i="1"/>
  <c r="I4577" i="1" s="1"/>
  <c r="H4576" i="1"/>
  <c r="D4576" i="1"/>
  <c r="G4576" i="1" s="1"/>
  <c r="B4576" i="1"/>
  <c r="K4576" i="1" s="1"/>
  <c r="A4576" i="1"/>
  <c r="I4576" i="1" s="1"/>
  <c r="H4575" i="1"/>
  <c r="D4575" i="1"/>
  <c r="G4575" i="1" s="1"/>
  <c r="B4575" i="1"/>
  <c r="J4575" i="1" s="1"/>
  <c r="A4575" i="1"/>
  <c r="I4575" i="1" s="1"/>
  <c r="H4574" i="1"/>
  <c r="D4574" i="1"/>
  <c r="G4574" i="1" s="1"/>
  <c r="B4574" i="1"/>
  <c r="A4574" i="1"/>
  <c r="I4574" i="1" s="1"/>
  <c r="H4573" i="1"/>
  <c r="D4573" i="1"/>
  <c r="G4573" i="1" s="1"/>
  <c r="B4573" i="1"/>
  <c r="K4573" i="1" s="1"/>
  <c r="A4573" i="1"/>
  <c r="I4573" i="1" s="1"/>
  <c r="H4572" i="1"/>
  <c r="D4572" i="1"/>
  <c r="G4572" i="1" s="1"/>
  <c r="B4572" i="1"/>
  <c r="J4572" i="1" s="1"/>
  <c r="A4572" i="1"/>
  <c r="I4572" i="1" s="1"/>
  <c r="H4571" i="1"/>
  <c r="D4571" i="1"/>
  <c r="G4571" i="1" s="1"/>
  <c r="B4571" i="1"/>
  <c r="K4571" i="1" s="1"/>
  <c r="A4571" i="1"/>
  <c r="I4571" i="1" s="1"/>
  <c r="H4570" i="1"/>
  <c r="D4570" i="1"/>
  <c r="G4570" i="1" s="1"/>
  <c r="B4570" i="1"/>
  <c r="A4570" i="1"/>
  <c r="I4570" i="1" s="1"/>
  <c r="H4569" i="1"/>
  <c r="D4569" i="1"/>
  <c r="G4569" i="1" s="1"/>
  <c r="B4569" i="1"/>
  <c r="J4569" i="1" s="1"/>
  <c r="A4569" i="1"/>
  <c r="I4569" i="1" s="1"/>
  <c r="H4568" i="1"/>
  <c r="D4568" i="1"/>
  <c r="G4568" i="1" s="1"/>
  <c r="B4568" i="1"/>
  <c r="K4568" i="1" s="1"/>
  <c r="A4568" i="1"/>
  <c r="I4568" i="1" s="1"/>
  <c r="H4567" i="1"/>
  <c r="D4567" i="1"/>
  <c r="G4567" i="1" s="1"/>
  <c r="B4567" i="1"/>
  <c r="K4567" i="1" s="1"/>
  <c r="A4567" i="1"/>
  <c r="I4567" i="1" s="1"/>
  <c r="H4566" i="1"/>
  <c r="D4566" i="1"/>
  <c r="G4566" i="1" s="1"/>
  <c r="B4566" i="1"/>
  <c r="K4566" i="1" s="1"/>
  <c r="A4566" i="1"/>
  <c r="I4566" i="1" s="1"/>
  <c r="H4565" i="1"/>
  <c r="D4565" i="1"/>
  <c r="G4565" i="1" s="1"/>
  <c r="B4565" i="1"/>
  <c r="A4565" i="1"/>
  <c r="I4565" i="1" s="1"/>
  <c r="H4564" i="1"/>
  <c r="D4564" i="1"/>
  <c r="G4564" i="1" s="1"/>
  <c r="B4564" i="1"/>
  <c r="A4564" i="1"/>
  <c r="I4564" i="1" s="1"/>
  <c r="H4563" i="1"/>
  <c r="D4563" i="1"/>
  <c r="G4563" i="1" s="1"/>
  <c r="B4563" i="1"/>
  <c r="A4563" i="1"/>
  <c r="I4563" i="1" s="1"/>
  <c r="H4562" i="1"/>
  <c r="D4562" i="1"/>
  <c r="G4562" i="1" s="1"/>
  <c r="B4562" i="1"/>
  <c r="K4562" i="1" s="1"/>
  <c r="A4562" i="1"/>
  <c r="I4562" i="1" s="1"/>
  <c r="H4561" i="1"/>
  <c r="D4561" i="1"/>
  <c r="G4561" i="1" s="1"/>
  <c r="B4561" i="1"/>
  <c r="K4561" i="1" s="1"/>
  <c r="A4561" i="1"/>
  <c r="I4561" i="1" s="1"/>
  <c r="H4560" i="1"/>
  <c r="D4560" i="1"/>
  <c r="G4560" i="1" s="1"/>
  <c r="B4560" i="1"/>
  <c r="J4560" i="1" s="1"/>
  <c r="A4560" i="1"/>
  <c r="I4560" i="1" s="1"/>
  <c r="H4559" i="1"/>
  <c r="D4559" i="1"/>
  <c r="G4559" i="1" s="1"/>
  <c r="B4559" i="1"/>
  <c r="K4559" i="1" s="1"/>
  <c r="A4559" i="1"/>
  <c r="I4559" i="1" s="1"/>
  <c r="H4558" i="1"/>
  <c r="D4558" i="1"/>
  <c r="G4558" i="1" s="1"/>
  <c r="B4558" i="1"/>
  <c r="K4558" i="1" s="1"/>
  <c r="A4558" i="1"/>
  <c r="I4558" i="1" s="1"/>
  <c r="H4557" i="1"/>
  <c r="D4557" i="1"/>
  <c r="G4557" i="1" s="1"/>
  <c r="B4557" i="1"/>
  <c r="J4557" i="1" s="1"/>
  <c r="A4557" i="1"/>
  <c r="I4557" i="1" s="1"/>
  <c r="H4556" i="1"/>
  <c r="D4556" i="1"/>
  <c r="G4556" i="1" s="1"/>
  <c r="B4556" i="1"/>
  <c r="K4556" i="1" s="1"/>
  <c r="A4556" i="1"/>
  <c r="I4556" i="1" s="1"/>
  <c r="H4555" i="1"/>
  <c r="D4555" i="1"/>
  <c r="G4555" i="1" s="1"/>
  <c r="B4555" i="1"/>
  <c r="K4555" i="1" s="1"/>
  <c r="A4555" i="1"/>
  <c r="I4555" i="1" s="1"/>
  <c r="H4554" i="1"/>
  <c r="D4554" i="1"/>
  <c r="G4554" i="1" s="1"/>
  <c r="B4554" i="1"/>
  <c r="J4554" i="1" s="1"/>
  <c r="A4554" i="1"/>
  <c r="I4554" i="1" s="1"/>
  <c r="H4553" i="1"/>
  <c r="D4553" i="1"/>
  <c r="G4553" i="1" s="1"/>
  <c r="B4553" i="1"/>
  <c r="K4553" i="1" s="1"/>
  <c r="A4553" i="1"/>
  <c r="I4553" i="1" s="1"/>
  <c r="H4552" i="1"/>
  <c r="D4552" i="1"/>
  <c r="G4552" i="1" s="1"/>
  <c r="B4552" i="1"/>
  <c r="K4552" i="1" s="1"/>
  <c r="A4552" i="1"/>
  <c r="I4552" i="1" s="1"/>
  <c r="H4551" i="1"/>
  <c r="D4551" i="1"/>
  <c r="G4551" i="1" s="1"/>
  <c r="B4551" i="1"/>
  <c r="J4551" i="1" s="1"/>
  <c r="A4551" i="1"/>
  <c r="I4551" i="1" s="1"/>
  <c r="H4550" i="1"/>
  <c r="D4550" i="1"/>
  <c r="G4550" i="1" s="1"/>
  <c r="B4550" i="1"/>
  <c r="K4550" i="1" s="1"/>
  <c r="A4550" i="1"/>
  <c r="I4550" i="1" s="1"/>
  <c r="H4549" i="1"/>
  <c r="D4549" i="1"/>
  <c r="G4549" i="1" s="1"/>
  <c r="B4549" i="1"/>
  <c r="K4549" i="1" s="1"/>
  <c r="A4549" i="1"/>
  <c r="I4549" i="1" s="1"/>
  <c r="H4548" i="1"/>
  <c r="D4548" i="1"/>
  <c r="G4548" i="1" s="1"/>
  <c r="B4548" i="1"/>
  <c r="A4548" i="1"/>
  <c r="I4548" i="1" s="1"/>
  <c r="H4547" i="1"/>
  <c r="D4547" i="1"/>
  <c r="G4547" i="1" s="1"/>
  <c r="B4547" i="1"/>
  <c r="K4547" i="1" s="1"/>
  <c r="A4547" i="1"/>
  <c r="I4547" i="1" s="1"/>
  <c r="H4546" i="1"/>
  <c r="D4546" i="1"/>
  <c r="G4546" i="1" s="1"/>
  <c r="B4546" i="1"/>
  <c r="A4546" i="1"/>
  <c r="I4546" i="1" s="1"/>
  <c r="H4545" i="1"/>
  <c r="D4545" i="1"/>
  <c r="G4545" i="1" s="1"/>
  <c r="B4545" i="1"/>
  <c r="A4545" i="1"/>
  <c r="I4545" i="1" s="1"/>
  <c r="H4544" i="1"/>
  <c r="D4544" i="1"/>
  <c r="G4544" i="1" s="1"/>
  <c r="B4544" i="1"/>
  <c r="K4544" i="1" s="1"/>
  <c r="A4544" i="1"/>
  <c r="I4544" i="1" s="1"/>
  <c r="H4543" i="1"/>
  <c r="D4543" i="1"/>
  <c r="G4543" i="1" s="1"/>
  <c r="B4543" i="1"/>
  <c r="A4543" i="1"/>
  <c r="I4543" i="1" s="1"/>
  <c r="H4542" i="1"/>
  <c r="D4542" i="1"/>
  <c r="G4542" i="1" s="1"/>
  <c r="B4542" i="1"/>
  <c r="K4542" i="1" s="1"/>
  <c r="A4542" i="1"/>
  <c r="I4542" i="1" s="1"/>
  <c r="H4541" i="1"/>
  <c r="D4541" i="1"/>
  <c r="G4541" i="1" s="1"/>
  <c r="B4541" i="1"/>
  <c r="K4541" i="1" s="1"/>
  <c r="A4541" i="1"/>
  <c r="I4541" i="1" s="1"/>
  <c r="H4540" i="1"/>
  <c r="D4540" i="1"/>
  <c r="G4540" i="1" s="1"/>
  <c r="B4540" i="1"/>
  <c r="J4540" i="1" s="1"/>
  <c r="A4540" i="1"/>
  <c r="I4540" i="1" s="1"/>
  <c r="H4539" i="1"/>
  <c r="D4539" i="1"/>
  <c r="G4539" i="1" s="1"/>
  <c r="B4539" i="1"/>
  <c r="A4539" i="1"/>
  <c r="I4539" i="1" s="1"/>
  <c r="H4538" i="1"/>
  <c r="D4538" i="1"/>
  <c r="G4538" i="1" s="1"/>
  <c r="B4538" i="1"/>
  <c r="K4538" i="1" s="1"/>
  <c r="A4538" i="1"/>
  <c r="I4538" i="1" s="1"/>
  <c r="H4537" i="1"/>
  <c r="D4537" i="1"/>
  <c r="G4537" i="1" s="1"/>
  <c r="B4537" i="1"/>
  <c r="A4537" i="1"/>
  <c r="I4537" i="1" s="1"/>
  <c r="H4536" i="1"/>
  <c r="D4536" i="1"/>
  <c r="G4536" i="1" s="1"/>
  <c r="B4536" i="1"/>
  <c r="J4536" i="1" s="1"/>
  <c r="A4536" i="1"/>
  <c r="I4536" i="1" s="1"/>
  <c r="H4535" i="1"/>
  <c r="D4535" i="1"/>
  <c r="G4535" i="1" s="1"/>
  <c r="B4535" i="1"/>
  <c r="A4535" i="1"/>
  <c r="I4535" i="1" s="1"/>
  <c r="H4534" i="1"/>
  <c r="D4534" i="1"/>
  <c r="G4534" i="1" s="1"/>
  <c r="B4534" i="1"/>
  <c r="K4534" i="1" s="1"/>
  <c r="A4534" i="1"/>
  <c r="I4534" i="1" s="1"/>
  <c r="H4533" i="1"/>
  <c r="D4533" i="1"/>
  <c r="G4533" i="1" s="1"/>
  <c r="B4533" i="1"/>
  <c r="J4533" i="1" s="1"/>
  <c r="A4533" i="1"/>
  <c r="I4533" i="1" s="1"/>
  <c r="H4532" i="1"/>
  <c r="D4532" i="1"/>
  <c r="G4532" i="1" s="1"/>
  <c r="B4532" i="1"/>
  <c r="J4532" i="1" s="1"/>
  <c r="A4532" i="1"/>
  <c r="I4532" i="1" s="1"/>
  <c r="H4531" i="1"/>
  <c r="D4531" i="1"/>
  <c r="G4531" i="1" s="1"/>
  <c r="B4531" i="1"/>
  <c r="A4531" i="1"/>
  <c r="I4531" i="1" s="1"/>
  <c r="H4530" i="1"/>
  <c r="D4530" i="1"/>
  <c r="G4530" i="1" s="1"/>
  <c r="B4530" i="1"/>
  <c r="A4530" i="1"/>
  <c r="I4530" i="1" s="1"/>
  <c r="H4529" i="1"/>
  <c r="D4529" i="1"/>
  <c r="G4529" i="1" s="1"/>
  <c r="B4529" i="1"/>
  <c r="K4529" i="1" s="1"/>
  <c r="A4529" i="1"/>
  <c r="I4529" i="1" s="1"/>
  <c r="H4528" i="1"/>
  <c r="D4528" i="1"/>
  <c r="G4528" i="1" s="1"/>
  <c r="B4528" i="1"/>
  <c r="K4528" i="1" s="1"/>
  <c r="A4528" i="1"/>
  <c r="I4528" i="1" s="1"/>
  <c r="H4527" i="1"/>
  <c r="D4527" i="1"/>
  <c r="G4527" i="1" s="1"/>
  <c r="B4527" i="1"/>
  <c r="J4527" i="1" s="1"/>
  <c r="A4527" i="1"/>
  <c r="I4527" i="1" s="1"/>
  <c r="H4526" i="1"/>
  <c r="D4526" i="1"/>
  <c r="G4526" i="1" s="1"/>
  <c r="B4526" i="1"/>
  <c r="K4526" i="1" s="1"/>
  <c r="A4526" i="1"/>
  <c r="I4526" i="1" s="1"/>
  <c r="H4525" i="1"/>
  <c r="D4525" i="1"/>
  <c r="G4525" i="1" s="1"/>
  <c r="B4525" i="1"/>
  <c r="A4525" i="1"/>
  <c r="I4525" i="1" s="1"/>
  <c r="H4524" i="1"/>
  <c r="D4524" i="1"/>
  <c r="G4524" i="1" s="1"/>
  <c r="B4524" i="1"/>
  <c r="K4524" i="1" s="1"/>
  <c r="A4524" i="1"/>
  <c r="I4524" i="1" s="1"/>
  <c r="H4523" i="1"/>
  <c r="D4523" i="1"/>
  <c r="G4523" i="1" s="1"/>
  <c r="B4523" i="1"/>
  <c r="J4523" i="1" s="1"/>
  <c r="A4523" i="1"/>
  <c r="I4523" i="1" s="1"/>
  <c r="H4522" i="1"/>
  <c r="D4522" i="1"/>
  <c r="G4522" i="1" s="1"/>
  <c r="B4522" i="1"/>
  <c r="K4522" i="1" s="1"/>
  <c r="A4522" i="1"/>
  <c r="I4522" i="1" s="1"/>
  <c r="H4521" i="1"/>
  <c r="D4521" i="1"/>
  <c r="G4521" i="1" s="1"/>
  <c r="B4521" i="1"/>
  <c r="K4521" i="1" s="1"/>
  <c r="A4521" i="1"/>
  <c r="I4521" i="1" s="1"/>
  <c r="H4520" i="1"/>
  <c r="D4520" i="1"/>
  <c r="G4520" i="1" s="1"/>
  <c r="B4520" i="1"/>
  <c r="K4520" i="1" s="1"/>
  <c r="A4520" i="1"/>
  <c r="I4520" i="1" s="1"/>
  <c r="H4519" i="1"/>
  <c r="D4519" i="1"/>
  <c r="G4519" i="1" s="1"/>
  <c r="B4519" i="1"/>
  <c r="K4519" i="1" s="1"/>
  <c r="A4519" i="1"/>
  <c r="I4519" i="1" s="1"/>
  <c r="H4518" i="1"/>
  <c r="D4518" i="1"/>
  <c r="G4518" i="1" s="1"/>
  <c r="B4518" i="1"/>
  <c r="J4518" i="1" s="1"/>
  <c r="A4518" i="1"/>
  <c r="I4518" i="1" s="1"/>
  <c r="H4517" i="1"/>
  <c r="D4517" i="1"/>
  <c r="G4517" i="1" s="1"/>
  <c r="B4517" i="1"/>
  <c r="A4517" i="1"/>
  <c r="I4517" i="1" s="1"/>
  <c r="H4516" i="1"/>
  <c r="D4516" i="1"/>
  <c r="G4516" i="1" s="1"/>
  <c r="B4516" i="1"/>
  <c r="A4516" i="1"/>
  <c r="I4516" i="1" s="1"/>
  <c r="H4515" i="1"/>
  <c r="D4515" i="1"/>
  <c r="G4515" i="1" s="1"/>
  <c r="B4515" i="1"/>
  <c r="K4515" i="1" s="1"/>
  <c r="A4515" i="1"/>
  <c r="I4515" i="1" s="1"/>
  <c r="H4514" i="1"/>
  <c r="D4514" i="1"/>
  <c r="G4514" i="1" s="1"/>
  <c r="B4514" i="1"/>
  <c r="J4514" i="1" s="1"/>
  <c r="A4514" i="1"/>
  <c r="I4514" i="1" s="1"/>
  <c r="H4513" i="1"/>
  <c r="D4513" i="1"/>
  <c r="G4513" i="1" s="1"/>
  <c r="B4513" i="1"/>
  <c r="K4513" i="1" s="1"/>
  <c r="A4513" i="1"/>
  <c r="I4513" i="1" s="1"/>
  <c r="H4512" i="1"/>
  <c r="D4512" i="1"/>
  <c r="G4512" i="1" s="1"/>
  <c r="B4512" i="1"/>
  <c r="A4512" i="1"/>
  <c r="I4512" i="1" s="1"/>
  <c r="H4511" i="1"/>
  <c r="D4511" i="1"/>
  <c r="G4511" i="1" s="1"/>
  <c r="B4511" i="1"/>
  <c r="K4511" i="1" s="1"/>
  <c r="A4511" i="1"/>
  <c r="I4511" i="1" s="1"/>
  <c r="H4510" i="1"/>
  <c r="D4510" i="1"/>
  <c r="G4510" i="1" s="1"/>
  <c r="B4510" i="1"/>
  <c r="K4510" i="1" s="1"/>
  <c r="A4510" i="1"/>
  <c r="I4510" i="1" s="1"/>
  <c r="H4509" i="1"/>
  <c r="D4509" i="1"/>
  <c r="G4509" i="1" s="1"/>
  <c r="B4509" i="1"/>
  <c r="K4509" i="1" s="1"/>
  <c r="A4509" i="1"/>
  <c r="I4509" i="1" s="1"/>
  <c r="H4508" i="1"/>
  <c r="D4508" i="1"/>
  <c r="G4508" i="1" s="1"/>
  <c r="B4508" i="1"/>
  <c r="K4508" i="1" s="1"/>
  <c r="A4508" i="1"/>
  <c r="I4508" i="1" s="1"/>
  <c r="H4507" i="1"/>
  <c r="D4507" i="1"/>
  <c r="G4507" i="1" s="1"/>
  <c r="B4507" i="1"/>
  <c r="K4507" i="1" s="1"/>
  <c r="A4507" i="1"/>
  <c r="I4507" i="1" s="1"/>
  <c r="H4506" i="1"/>
  <c r="D4506" i="1"/>
  <c r="G4506" i="1" s="1"/>
  <c r="B4506" i="1"/>
  <c r="A4506" i="1"/>
  <c r="I4506" i="1" s="1"/>
  <c r="H4505" i="1"/>
  <c r="D4505" i="1"/>
  <c r="G4505" i="1" s="1"/>
  <c r="B4505" i="1"/>
  <c r="K4505" i="1" s="1"/>
  <c r="A4505" i="1"/>
  <c r="I4505" i="1" s="1"/>
  <c r="H4504" i="1"/>
  <c r="G4504" i="1"/>
  <c r="B4504" i="1"/>
  <c r="J4504" i="1" s="1"/>
  <c r="A4504" i="1"/>
  <c r="I4504" i="1" s="1"/>
  <c r="H4503" i="1"/>
  <c r="D4503" i="1"/>
  <c r="G4503" i="1" s="1"/>
  <c r="B4503" i="1"/>
  <c r="A4503" i="1"/>
  <c r="I4503" i="1" s="1"/>
  <c r="H4502" i="1"/>
  <c r="D4502" i="1"/>
  <c r="G4502" i="1" s="1"/>
  <c r="B4502" i="1"/>
  <c r="K4502" i="1" s="1"/>
  <c r="A4502" i="1"/>
  <c r="I4502" i="1" s="1"/>
  <c r="H4501" i="1"/>
  <c r="D4501" i="1"/>
  <c r="G4501" i="1" s="1"/>
  <c r="B4501" i="1"/>
  <c r="A4501" i="1"/>
  <c r="I4501" i="1" s="1"/>
  <c r="H4500" i="1"/>
  <c r="D4500" i="1"/>
  <c r="G4500" i="1" s="1"/>
  <c r="B4500" i="1"/>
  <c r="K4500" i="1" s="1"/>
  <c r="A4500" i="1"/>
  <c r="I4500" i="1" s="1"/>
  <c r="H4499" i="1"/>
  <c r="D4499" i="1"/>
  <c r="G4499" i="1" s="1"/>
  <c r="B4499" i="1"/>
  <c r="A4499" i="1"/>
  <c r="I4499" i="1" s="1"/>
  <c r="H4498" i="1"/>
  <c r="D4498" i="1"/>
  <c r="G4498" i="1" s="1"/>
  <c r="B4498" i="1"/>
  <c r="K4498" i="1" s="1"/>
  <c r="A4498" i="1"/>
  <c r="I4498" i="1" s="1"/>
  <c r="H4497" i="1"/>
  <c r="D4497" i="1"/>
  <c r="G4497" i="1" s="1"/>
  <c r="B4497" i="1"/>
  <c r="A4497" i="1"/>
  <c r="I4497" i="1" s="1"/>
  <c r="H4496" i="1"/>
  <c r="D4496" i="1"/>
  <c r="G4496" i="1" s="1"/>
  <c r="B4496" i="1"/>
  <c r="A4496" i="1"/>
  <c r="I4496" i="1" s="1"/>
  <c r="H4495" i="1"/>
  <c r="D4495" i="1"/>
  <c r="G4495" i="1" s="1"/>
  <c r="B4495" i="1"/>
  <c r="A4495" i="1"/>
  <c r="I4495" i="1" s="1"/>
  <c r="H4494" i="1"/>
  <c r="D4494" i="1"/>
  <c r="G4494" i="1" s="1"/>
  <c r="B4494" i="1"/>
  <c r="K4494" i="1" s="1"/>
  <c r="A4494" i="1"/>
  <c r="I4494" i="1" s="1"/>
  <c r="H4493" i="1"/>
  <c r="D4493" i="1"/>
  <c r="G4493" i="1" s="1"/>
  <c r="B4493" i="1"/>
  <c r="J4493" i="1" s="1"/>
  <c r="A4493" i="1"/>
  <c r="I4493" i="1" s="1"/>
  <c r="H4492" i="1"/>
  <c r="D4492" i="1"/>
  <c r="G4492" i="1" s="1"/>
  <c r="B4492" i="1"/>
  <c r="K4492" i="1" s="1"/>
  <c r="A4492" i="1"/>
  <c r="I4492" i="1" s="1"/>
  <c r="H4491" i="1"/>
  <c r="D4491" i="1"/>
  <c r="G4491" i="1" s="1"/>
  <c r="B4491" i="1"/>
  <c r="A4491" i="1"/>
  <c r="I4491" i="1" s="1"/>
  <c r="H4490" i="1"/>
  <c r="D4490" i="1"/>
  <c r="G4490" i="1" s="1"/>
  <c r="B4490" i="1"/>
  <c r="A4490" i="1"/>
  <c r="I4490" i="1" s="1"/>
  <c r="H4489" i="1"/>
  <c r="D4489" i="1"/>
  <c r="G4489" i="1" s="1"/>
  <c r="B4489" i="1"/>
  <c r="A4489" i="1"/>
  <c r="I4489" i="1" s="1"/>
  <c r="H4488" i="1"/>
  <c r="D4488" i="1"/>
  <c r="G4488" i="1" s="1"/>
  <c r="B4488" i="1"/>
  <c r="K4488" i="1" s="1"/>
  <c r="A4488" i="1"/>
  <c r="I4488" i="1" s="1"/>
  <c r="H4487" i="1"/>
  <c r="D4487" i="1"/>
  <c r="G4487" i="1" s="1"/>
  <c r="B4487" i="1"/>
  <c r="A4487" i="1"/>
  <c r="I4487" i="1" s="1"/>
  <c r="H4486" i="1"/>
  <c r="D4486" i="1"/>
  <c r="G4486" i="1" s="1"/>
  <c r="B4486" i="1"/>
  <c r="K4486" i="1" s="1"/>
  <c r="A4486" i="1"/>
  <c r="I4486" i="1" s="1"/>
  <c r="H4485" i="1"/>
  <c r="D4485" i="1"/>
  <c r="G4485" i="1" s="1"/>
  <c r="B4485" i="1"/>
  <c r="A4485" i="1"/>
  <c r="I4485" i="1" s="1"/>
  <c r="H4484" i="1"/>
  <c r="D4484" i="1"/>
  <c r="G4484" i="1" s="1"/>
  <c r="B4484" i="1"/>
  <c r="A4484" i="1"/>
  <c r="I4484" i="1" s="1"/>
  <c r="H4483" i="1"/>
  <c r="D4483" i="1"/>
  <c r="G4483" i="1" s="1"/>
  <c r="B4483" i="1"/>
  <c r="J4483" i="1" s="1"/>
  <c r="A4483" i="1"/>
  <c r="I4483" i="1" s="1"/>
  <c r="H4482" i="1"/>
  <c r="D4482" i="1"/>
  <c r="G4482" i="1" s="1"/>
  <c r="B4482" i="1"/>
  <c r="A4482" i="1"/>
  <c r="I4482" i="1" s="1"/>
  <c r="H4481" i="1"/>
  <c r="D4481" i="1"/>
  <c r="G4481" i="1" s="1"/>
  <c r="B4481" i="1"/>
  <c r="A4481" i="1"/>
  <c r="I4481" i="1" s="1"/>
  <c r="H4480" i="1"/>
  <c r="D4480" i="1"/>
  <c r="G4480" i="1" s="1"/>
  <c r="B4480" i="1"/>
  <c r="K4480" i="1" s="1"/>
  <c r="A4480" i="1"/>
  <c r="I4480" i="1" s="1"/>
  <c r="H4479" i="1"/>
  <c r="D4479" i="1"/>
  <c r="G4479" i="1" s="1"/>
  <c r="B4479" i="1"/>
  <c r="A4479" i="1"/>
  <c r="I4479" i="1" s="1"/>
  <c r="H4478" i="1"/>
  <c r="D4478" i="1"/>
  <c r="G4478" i="1" s="1"/>
  <c r="B4478" i="1"/>
  <c r="K4478" i="1" s="1"/>
  <c r="A4478" i="1"/>
  <c r="I4478" i="1" s="1"/>
  <c r="H4477" i="1"/>
  <c r="D4477" i="1"/>
  <c r="G4477" i="1" s="1"/>
  <c r="B4477" i="1"/>
  <c r="J4477" i="1" s="1"/>
  <c r="A4477" i="1"/>
  <c r="I4477" i="1" s="1"/>
  <c r="H4476" i="1"/>
  <c r="D4476" i="1"/>
  <c r="G4476" i="1" s="1"/>
  <c r="B4476" i="1"/>
  <c r="K4476" i="1" s="1"/>
  <c r="A4476" i="1"/>
  <c r="I4476" i="1" s="1"/>
  <c r="H4475" i="1"/>
  <c r="D4475" i="1"/>
  <c r="G4475" i="1" s="1"/>
  <c r="B4475" i="1"/>
  <c r="A4475" i="1"/>
  <c r="I4475" i="1" s="1"/>
  <c r="H4474" i="1"/>
  <c r="D4474" i="1"/>
  <c r="G4474" i="1" s="1"/>
  <c r="B4474" i="1"/>
  <c r="K4474" i="1" s="1"/>
  <c r="A4474" i="1"/>
  <c r="I4474" i="1" s="1"/>
  <c r="H4473" i="1"/>
  <c r="D4473" i="1"/>
  <c r="G4473" i="1" s="1"/>
  <c r="B4473" i="1"/>
  <c r="A4473" i="1"/>
  <c r="I4473" i="1" s="1"/>
  <c r="H4472" i="1"/>
  <c r="D4472" i="1"/>
  <c r="G4472" i="1" s="1"/>
  <c r="B4472" i="1"/>
  <c r="A4472" i="1"/>
  <c r="I4472" i="1" s="1"/>
  <c r="H4471" i="1"/>
  <c r="D4471" i="1"/>
  <c r="G4471" i="1" s="1"/>
  <c r="B4471" i="1"/>
  <c r="J4471" i="1" s="1"/>
  <c r="A4471" i="1"/>
  <c r="I4471" i="1" s="1"/>
  <c r="H4470" i="1"/>
  <c r="D4470" i="1"/>
  <c r="G4470" i="1" s="1"/>
  <c r="B4470" i="1"/>
  <c r="J4470" i="1" s="1"/>
  <c r="A4470" i="1"/>
  <c r="I4470" i="1" s="1"/>
  <c r="H4469" i="1"/>
  <c r="D4469" i="1"/>
  <c r="G4469" i="1" s="1"/>
  <c r="B4469" i="1"/>
  <c r="A4469" i="1"/>
  <c r="I4469" i="1" s="1"/>
  <c r="H4468" i="1"/>
  <c r="D4468" i="1"/>
  <c r="G4468" i="1" s="1"/>
  <c r="B4468" i="1"/>
  <c r="K4468" i="1" s="1"/>
  <c r="A4468" i="1"/>
  <c r="I4468" i="1" s="1"/>
  <c r="H4467" i="1"/>
  <c r="D4467" i="1"/>
  <c r="G4467" i="1" s="1"/>
  <c r="B4467" i="1"/>
  <c r="J4467" i="1" s="1"/>
  <c r="A4467" i="1"/>
  <c r="I4467" i="1" s="1"/>
  <c r="H4466" i="1"/>
  <c r="D4466" i="1"/>
  <c r="G4466" i="1" s="1"/>
  <c r="B4466" i="1"/>
  <c r="A4466" i="1"/>
  <c r="I4466" i="1" s="1"/>
  <c r="H4465" i="1"/>
  <c r="D4465" i="1"/>
  <c r="G4465" i="1" s="1"/>
  <c r="B4465" i="1"/>
  <c r="A4465" i="1"/>
  <c r="I4465" i="1" s="1"/>
  <c r="H4464" i="1"/>
  <c r="D4464" i="1"/>
  <c r="G4464" i="1" s="1"/>
  <c r="B4464" i="1"/>
  <c r="A4464" i="1"/>
  <c r="I4464" i="1" s="1"/>
  <c r="H4463" i="1"/>
  <c r="D4463" i="1"/>
  <c r="G4463" i="1" s="1"/>
  <c r="B4463" i="1"/>
  <c r="A4463" i="1"/>
  <c r="I4463" i="1" s="1"/>
  <c r="H4462" i="1"/>
  <c r="D4462" i="1"/>
  <c r="G4462" i="1" s="1"/>
  <c r="B4462" i="1"/>
  <c r="A4462" i="1"/>
  <c r="I4462" i="1" s="1"/>
  <c r="H4461" i="1"/>
  <c r="D4461" i="1"/>
  <c r="G4461" i="1" s="1"/>
  <c r="B4461" i="1"/>
  <c r="A4461" i="1"/>
  <c r="I4461" i="1" s="1"/>
  <c r="H4460" i="1"/>
  <c r="D4460" i="1"/>
  <c r="G4460" i="1" s="1"/>
  <c r="B4460" i="1"/>
  <c r="A4460" i="1"/>
  <c r="I4460" i="1" s="1"/>
  <c r="H4459" i="1"/>
  <c r="D4459" i="1"/>
  <c r="G4459" i="1" s="1"/>
  <c r="B4459" i="1"/>
  <c r="A4459" i="1"/>
  <c r="I4459" i="1" s="1"/>
  <c r="H4458" i="1"/>
  <c r="D4458" i="1"/>
  <c r="G4458" i="1" s="1"/>
  <c r="B4458" i="1"/>
  <c r="A4458" i="1"/>
  <c r="I4458" i="1" s="1"/>
  <c r="H4457" i="1"/>
  <c r="D4457" i="1"/>
  <c r="G4457" i="1" s="1"/>
  <c r="B4457" i="1"/>
  <c r="A4457" i="1"/>
  <c r="I4457" i="1" s="1"/>
  <c r="H4456" i="1"/>
  <c r="D4456" i="1"/>
  <c r="G4456" i="1" s="1"/>
  <c r="B4456" i="1"/>
  <c r="K4456" i="1" s="1"/>
  <c r="A4456" i="1"/>
  <c r="I4456" i="1" s="1"/>
  <c r="H4455" i="1"/>
  <c r="D4455" i="1"/>
  <c r="G4455" i="1" s="1"/>
  <c r="B4455" i="1"/>
  <c r="J4455" i="1" s="1"/>
  <c r="A4455" i="1"/>
  <c r="I4455" i="1" s="1"/>
  <c r="H4454" i="1"/>
  <c r="D4454" i="1"/>
  <c r="G4454" i="1" s="1"/>
  <c r="B4454" i="1"/>
  <c r="K4454" i="1" s="1"/>
  <c r="A4454" i="1"/>
  <c r="I4454" i="1" s="1"/>
  <c r="H4453" i="1"/>
  <c r="D4453" i="1"/>
  <c r="G4453" i="1" s="1"/>
  <c r="B4453" i="1"/>
  <c r="K4453" i="1" s="1"/>
  <c r="A4453" i="1"/>
  <c r="I4453" i="1" s="1"/>
  <c r="H4452" i="1"/>
  <c r="D4452" i="1"/>
  <c r="G4452" i="1" s="1"/>
  <c r="B4452" i="1"/>
  <c r="K4452" i="1" s="1"/>
  <c r="A4452" i="1"/>
  <c r="I4452" i="1" s="1"/>
  <c r="H4451" i="1"/>
  <c r="D4451" i="1"/>
  <c r="G4451" i="1" s="1"/>
  <c r="B4451" i="1"/>
  <c r="J4451" i="1" s="1"/>
  <c r="A4451" i="1"/>
  <c r="I4451" i="1" s="1"/>
  <c r="H4450" i="1"/>
  <c r="D4450" i="1"/>
  <c r="G4450" i="1" s="1"/>
  <c r="B4450" i="1"/>
  <c r="A4450" i="1"/>
  <c r="I4450" i="1" s="1"/>
  <c r="H4449" i="1"/>
  <c r="D4449" i="1"/>
  <c r="G4449" i="1" s="1"/>
  <c r="B4449" i="1"/>
  <c r="A4449" i="1"/>
  <c r="I4449" i="1" s="1"/>
  <c r="H4448" i="1"/>
  <c r="D4448" i="1"/>
  <c r="G4448" i="1" s="1"/>
  <c r="B4448" i="1"/>
  <c r="K4448" i="1" s="1"/>
  <c r="A4448" i="1"/>
  <c r="I4448" i="1" s="1"/>
  <c r="H4447" i="1"/>
  <c r="D4447" i="1"/>
  <c r="G4447" i="1" s="1"/>
  <c r="B4447" i="1"/>
  <c r="A4447" i="1"/>
  <c r="I4447" i="1" s="1"/>
  <c r="H4446" i="1"/>
  <c r="D4446" i="1"/>
  <c r="G4446" i="1" s="1"/>
  <c r="B4446" i="1"/>
  <c r="A4446" i="1"/>
  <c r="I4446" i="1" s="1"/>
  <c r="H4445" i="1"/>
  <c r="D4445" i="1"/>
  <c r="G4445" i="1" s="1"/>
  <c r="B4445" i="1"/>
  <c r="A4445" i="1"/>
  <c r="I4445" i="1" s="1"/>
  <c r="H4444" i="1"/>
  <c r="D4444" i="1"/>
  <c r="G4444" i="1" s="1"/>
  <c r="B4444" i="1"/>
  <c r="K4444" i="1" s="1"/>
  <c r="A4444" i="1"/>
  <c r="I4444" i="1" s="1"/>
  <c r="H4443" i="1"/>
  <c r="D4443" i="1"/>
  <c r="G4443" i="1" s="1"/>
  <c r="B4443" i="1"/>
  <c r="J4443" i="1" s="1"/>
  <c r="A4443" i="1"/>
  <c r="I4443" i="1" s="1"/>
  <c r="H4442" i="1"/>
  <c r="D4442" i="1"/>
  <c r="G4442" i="1" s="1"/>
  <c r="B4442" i="1"/>
  <c r="K4442" i="1" s="1"/>
  <c r="A4442" i="1"/>
  <c r="I4442" i="1" s="1"/>
  <c r="H4441" i="1"/>
  <c r="D4441" i="1"/>
  <c r="G4441" i="1" s="1"/>
  <c r="B4441" i="1"/>
  <c r="A4441" i="1"/>
  <c r="I4441" i="1" s="1"/>
  <c r="H4440" i="1"/>
  <c r="D4440" i="1"/>
  <c r="G4440" i="1" s="1"/>
  <c r="B4440" i="1"/>
  <c r="K4440" i="1" s="1"/>
  <c r="A4440" i="1"/>
  <c r="I4440" i="1" s="1"/>
  <c r="H4439" i="1"/>
  <c r="D4439" i="1"/>
  <c r="G4439" i="1" s="1"/>
  <c r="B4439" i="1"/>
  <c r="J4439" i="1" s="1"/>
  <c r="A4439" i="1"/>
  <c r="I4439" i="1" s="1"/>
  <c r="H4438" i="1"/>
  <c r="D4438" i="1"/>
  <c r="G4438" i="1" s="1"/>
  <c r="B4438" i="1"/>
  <c r="A4438" i="1"/>
  <c r="I4438" i="1" s="1"/>
  <c r="H4437" i="1"/>
  <c r="D4437" i="1"/>
  <c r="G4437" i="1" s="1"/>
  <c r="B4437" i="1"/>
  <c r="A4437" i="1"/>
  <c r="I4437" i="1" s="1"/>
  <c r="H4436" i="1"/>
  <c r="D4436" i="1"/>
  <c r="G4436" i="1" s="1"/>
  <c r="B4436" i="1"/>
  <c r="K4436" i="1" s="1"/>
  <c r="A4436" i="1"/>
  <c r="I4436" i="1" s="1"/>
  <c r="H4435" i="1"/>
  <c r="D4435" i="1"/>
  <c r="G4435" i="1" s="1"/>
  <c r="B4435" i="1"/>
  <c r="J4435" i="1" s="1"/>
  <c r="A4435" i="1"/>
  <c r="I4435" i="1" s="1"/>
  <c r="H4434" i="1"/>
  <c r="D4434" i="1"/>
  <c r="G4434" i="1" s="1"/>
  <c r="B4434" i="1"/>
  <c r="A4434" i="1"/>
  <c r="I4434" i="1" s="1"/>
  <c r="H4433" i="1"/>
  <c r="D4433" i="1"/>
  <c r="G4433" i="1" s="1"/>
  <c r="B4433" i="1"/>
  <c r="K4433" i="1" s="1"/>
  <c r="A4433" i="1"/>
  <c r="I4433" i="1" s="1"/>
  <c r="H4432" i="1"/>
  <c r="D4432" i="1"/>
  <c r="G4432" i="1" s="1"/>
  <c r="B4432" i="1"/>
  <c r="J4432" i="1" s="1"/>
  <c r="A4432" i="1"/>
  <c r="I4432" i="1" s="1"/>
  <c r="H4431" i="1"/>
  <c r="D4431" i="1"/>
  <c r="G4431" i="1" s="1"/>
  <c r="B4431" i="1"/>
  <c r="A4431" i="1"/>
  <c r="I4431" i="1" s="1"/>
  <c r="H4430" i="1"/>
  <c r="D4430" i="1"/>
  <c r="G4430" i="1" s="1"/>
  <c r="B4430" i="1"/>
  <c r="A4430" i="1"/>
  <c r="I4430" i="1" s="1"/>
  <c r="H4429" i="1"/>
  <c r="D4429" i="1"/>
  <c r="G4429" i="1" s="1"/>
  <c r="B4429" i="1"/>
  <c r="A4429" i="1"/>
  <c r="I4429" i="1" s="1"/>
  <c r="H4428" i="1"/>
  <c r="D4428" i="1"/>
  <c r="G4428" i="1" s="1"/>
  <c r="B4428" i="1"/>
  <c r="K4428" i="1" s="1"/>
  <c r="A4428" i="1"/>
  <c r="I4428" i="1" s="1"/>
  <c r="H4427" i="1"/>
  <c r="D4427" i="1"/>
  <c r="G4427" i="1" s="1"/>
  <c r="B4427" i="1"/>
  <c r="K4427" i="1" s="1"/>
  <c r="A4427" i="1"/>
  <c r="I4427" i="1" s="1"/>
  <c r="H4426" i="1"/>
  <c r="D4426" i="1"/>
  <c r="G4426" i="1" s="1"/>
  <c r="B4426" i="1"/>
  <c r="A4426" i="1"/>
  <c r="I4426" i="1" s="1"/>
  <c r="H4425" i="1"/>
  <c r="D4425" i="1"/>
  <c r="G4425" i="1" s="1"/>
  <c r="B4425" i="1"/>
  <c r="A4425" i="1"/>
  <c r="I4425" i="1" s="1"/>
  <c r="H4424" i="1"/>
  <c r="D4424" i="1"/>
  <c r="G4424" i="1" s="1"/>
  <c r="B4424" i="1"/>
  <c r="J4424" i="1" s="1"/>
  <c r="A4424" i="1"/>
  <c r="I4424" i="1" s="1"/>
  <c r="H4423" i="1"/>
  <c r="D4423" i="1"/>
  <c r="G4423" i="1" s="1"/>
  <c r="B4423" i="1"/>
  <c r="J4423" i="1" s="1"/>
  <c r="A4423" i="1"/>
  <c r="I4423" i="1" s="1"/>
  <c r="H4422" i="1"/>
  <c r="D4422" i="1"/>
  <c r="G4422" i="1" s="1"/>
  <c r="B4422" i="1"/>
  <c r="J4422" i="1" s="1"/>
  <c r="A4422" i="1"/>
  <c r="I4422" i="1" s="1"/>
  <c r="H4421" i="1"/>
  <c r="D4421" i="1"/>
  <c r="G4421" i="1" s="1"/>
  <c r="B4421" i="1"/>
  <c r="A4421" i="1"/>
  <c r="I4421" i="1" s="1"/>
  <c r="H4420" i="1"/>
  <c r="D4420" i="1"/>
  <c r="G4420" i="1" s="1"/>
  <c r="B4420" i="1"/>
  <c r="J4420" i="1" s="1"/>
  <c r="A4420" i="1"/>
  <c r="I4420" i="1" s="1"/>
  <c r="H4419" i="1"/>
  <c r="D4419" i="1"/>
  <c r="G4419" i="1" s="1"/>
  <c r="B4419" i="1"/>
  <c r="J4419" i="1" s="1"/>
  <c r="A4419" i="1"/>
  <c r="I4419" i="1" s="1"/>
  <c r="H4418" i="1"/>
  <c r="D4418" i="1"/>
  <c r="G4418" i="1" s="1"/>
  <c r="B4418" i="1"/>
  <c r="A4418" i="1"/>
  <c r="I4418" i="1" s="1"/>
  <c r="H4417" i="1"/>
  <c r="D4417" i="1"/>
  <c r="G4417" i="1" s="1"/>
  <c r="B4417" i="1"/>
  <c r="A4417" i="1"/>
  <c r="I4417" i="1" s="1"/>
  <c r="H4416" i="1"/>
  <c r="D4416" i="1"/>
  <c r="G4416" i="1" s="1"/>
  <c r="B4416" i="1"/>
  <c r="A4416" i="1"/>
  <c r="I4416" i="1" s="1"/>
  <c r="H4415" i="1"/>
  <c r="D4415" i="1"/>
  <c r="G4415" i="1" s="1"/>
  <c r="B4415" i="1"/>
  <c r="A4415" i="1"/>
  <c r="I4415" i="1" s="1"/>
  <c r="H4414" i="1"/>
  <c r="D4414" i="1"/>
  <c r="G4414" i="1" s="1"/>
  <c r="B4414" i="1"/>
  <c r="A4414" i="1"/>
  <c r="I4414" i="1" s="1"/>
  <c r="H4413" i="1"/>
  <c r="D4413" i="1"/>
  <c r="G4413" i="1" s="1"/>
  <c r="B4413" i="1"/>
  <c r="K4413" i="1" s="1"/>
  <c r="A4413" i="1"/>
  <c r="I4413" i="1" s="1"/>
  <c r="H4412" i="1"/>
  <c r="D4412" i="1"/>
  <c r="G4412" i="1" s="1"/>
  <c r="B4412" i="1"/>
  <c r="A4412" i="1"/>
  <c r="I4412" i="1" s="1"/>
  <c r="H4411" i="1"/>
  <c r="D4411" i="1"/>
  <c r="G4411" i="1" s="1"/>
  <c r="B4411" i="1"/>
  <c r="A4411" i="1"/>
  <c r="I4411" i="1" s="1"/>
  <c r="H4410" i="1"/>
  <c r="D4410" i="1"/>
  <c r="G4410" i="1" s="1"/>
  <c r="B4410" i="1"/>
  <c r="A4410" i="1"/>
  <c r="I4410" i="1" s="1"/>
  <c r="H4409" i="1"/>
  <c r="D4409" i="1"/>
  <c r="G4409" i="1" s="1"/>
  <c r="B4409" i="1"/>
  <c r="K4409" i="1" s="1"/>
  <c r="A4409" i="1"/>
  <c r="I4409" i="1" s="1"/>
  <c r="H4408" i="1"/>
  <c r="D4408" i="1"/>
  <c r="G4408" i="1" s="1"/>
  <c r="B4408" i="1"/>
  <c r="J4408" i="1" s="1"/>
  <c r="A4408" i="1"/>
  <c r="I4408" i="1" s="1"/>
  <c r="H4407" i="1"/>
  <c r="D4407" i="1"/>
  <c r="G4407" i="1" s="1"/>
  <c r="B4407" i="1"/>
  <c r="J4407" i="1" s="1"/>
  <c r="A4407" i="1"/>
  <c r="I4407" i="1" s="1"/>
  <c r="H4406" i="1"/>
  <c r="D4406" i="1"/>
  <c r="G4406" i="1" s="1"/>
  <c r="B4406" i="1"/>
  <c r="A4406" i="1"/>
  <c r="I4406" i="1" s="1"/>
  <c r="H4405" i="1"/>
  <c r="D4405" i="1"/>
  <c r="G4405" i="1" s="1"/>
  <c r="B4405" i="1"/>
  <c r="K4405" i="1" s="1"/>
  <c r="A4405" i="1"/>
  <c r="I4405" i="1" s="1"/>
  <c r="H4404" i="1"/>
  <c r="D4404" i="1"/>
  <c r="G4404" i="1" s="1"/>
  <c r="B4404" i="1"/>
  <c r="K4404" i="1" s="1"/>
  <c r="A4404" i="1"/>
  <c r="I4404" i="1" s="1"/>
  <c r="H4403" i="1"/>
  <c r="D4403" i="1"/>
  <c r="G4403" i="1" s="1"/>
  <c r="B4403" i="1"/>
  <c r="J4403" i="1" s="1"/>
  <c r="A4403" i="1"/>
  <c r="I4403" i="1" s="1"/>
  <c r="H4402" i="1"/>
  <c r="D4402" i="1"/>
  <c r="G4402" i="1" s="1"/>
  <c r="B4402" i="1"/>
  <c r="A4402" i="1"/>
  <c r="I4402" i="1" s="1"/>
  <c r="H4401" i="1"/>
  <c r="D4401" i="1"/>
  <c r="G4401" i="1" s="1"/>
  <c r="B4401" i="1"/>
  <c r="K4401" i="1" s="1"/>
  <c r="A4401" i="1"/>
  <c r="I4401" i="1" s="1"/>
  <c r="H4400" i="1"/>
  <c r="D4400" i="1"/>
  <c r="G4400" i="1" s="1"/>
  <c r="B4400" i="1"/>
  <c r="A4400" i="1"/>
  <c r="I4400" i="1" s="1"/>
  <c r="H4399" i="1"/>
  <c r="D4399" i="1"/>
  <c r="G4399" i="1" s="1"/>
  <c r="B4399" i="1"/>
  <c r="A4399" i="1"/>
  <c r="I4399" i="1" s="1"/>
  <c r="H4398" i="1"/>
  <c r="D4398" i="1"/>
  <c r="G4398" i="1" s="1"/>
  <c r="B4398" i="1"/>
  <c r="A4398" i="1"/>
  <c r="I4398" i="1" s="1"/>
  <c r="H4397" i="1"/>
  <c r="D4397" i="1"/>
  <c r="G4397" i="1" s="1"/>
  <c r="B4397" i="1"/>
  <c r="A4397" i="1"/>
  <c r="I4397" i="1" s="1"/>
  <c r="H4396" i="1"/>
  <c r="D4396" i="1"/>
  <c r="G4396" i="1" s="1"/>
  <c r="B4396" i="1"/>
  <c r="A4396" i="1"/>
  <c r="I4396" i="1" s="1"/>
  <c r="H4395" i="1"/>
  <c r="D4395" i="1"/>
  <c r="G4395" i="1" s="1"/>
  <c r="B4395" i="1"/>
  <c r="A4395" i="1"/>
  <c r="I4395" i="1" s="1"/>
  <c r="H4394" i="1"/>
  <c r="D4394" i="1"/>
  <c r="G4394" i="1" s="1"/>
  <c r="B4394" i="1"/>
  <c r="A4394" i="1"/>
  <c r="I4394" i="1" s="1"/>
  <c r="H4393" i="1"/>
  <c r="D4393" i="1"/>
  <c r="G4393" i="1" s="1"/>
  <c r="B4393" i="1"/>
  <c r="A4393" i="1"/>
  <c r="I4393" i="1" s="1"/>
  <c r="H4392" i="1"/>
  <c r="D4392" i="1"/>
  <c r="G4392" i="1" s="1"/>
  <c r="B4392" i="1"/>
  <c r="K4392" i="1" s="1"/>
  <c r="A4392" i="1"/>
  <c r="I4392" i="1" s="1"/>
  <c r="H4391" i="1"/>
  <c r="D4391" i="1"/>
  <c r="G4391" i="1" s="1"/>
  <c r="B4391" i="1"/>
  <c r="J4391" i="1" s="1"/>
  <c r="A4391" i="1"/>
  <c r="I4391" i="1" s="1"/>
  <c r="H4390" i="1"/>
  <c r="D4390" i="1"/>
  <c r="G4390" i="1" s="1"/>
  <c r="B4390" i="1"/>
  <c r="K4390" i="1" s="1"/>
  <c r="A4390" i="1"/>
  <c r="I4390" i="1" s="1"/>
  <c r="H4389" i="1"/>
  <c r="D4389" i="1"/>
  <c r="G4389" i="1" s="1"/>
  <c r="B4389" i="1"/>
  <c r="A4389" i="1"/>
  <c r="I4389" i="1" s="1"/>
  <c r="H4388" i="1"/>
  <c r="D4388" i="1"/>
  <c r="G4388" i="1" s="1"/>
  <c r="B4388" i="1"/>
  <c r="A4388" i="1"/>
  <c r="I4388" i="1" s="1"/>
  <c r="H4387" i="1"/>
  <c r="D4387" i="1"/>
  <c r="G4387" i="1" s="1"/>
  <c r="B4387" i="1"/>
  <c r="A4387" i="1"/>
  <c r="I4387" i="1" s="1"/>
  <c r="H4386" i="1"/>
  <c r="D4386" i="1"/>
  <c r="G4386" i="1" s="1"/>
  <c r="B4386" i="1"/>
  <c r="J4386" i="1" s="1"/>
  <c r="A4386" i="1"/>
  <c r="I4386" i="1" s="1"/>
  <c r="H4385" i="1"/>
  <c r="D4385" i="1"/>
  <c r="G4385" i="1" s="1"/>
  <c r="B4385" i="1"/>
  <c r="K4385" i="1" s="1"/>
  <c r="A4385" i="1"/>
  <c r="I4385" i="1" s="1"/>
  <c r="H4384" i="1"/>
  <c r="D4384" i="1"/>
  <c r="G4384" i="1" s="1"/>
  <c r="B4384" i="1"/>
  <c r="K4384" i="1" s="1"/>
  <c r="A4384" i="1"/>
  <c r="I4384" i="1" s="1"/>
  <c r="H4383" i="1"/>
  <c r="D4383" i="1"/>
  <c r="G4383" i="1" s="1"/>
  <c r="B4383" i="1"/>
  <c r="A4383" i="1"/>
  <c r="I4383" i="1" s="1"/>
  <c r="H4382" i="1"/>
  <c r="D4382" i="1"/>
  <c r="G4382" i="1" s="1"/>
  <c r="B4382" i="1"/>
  <c r="A4382" i="1"/>
  <c r="I4382" i="1" s="1"/>
  <c r="H4381" i="1"/>
  <c r="D4381" i="1"/>
  <c r="G4381" i="1" s="1"/>
  <c r="B4381" i="1"/>
  <c r="A4381" i="1"/>
  <c r="I4381" i="1" s="1"/>
  <c r="H4380" i="1"/>
  <c r="D4380" i="1"/>
  <c r="G4380" i="1" s="1"/>
  <c r="B4380" i="1"/>
  <c r="A4380" i="1"/>
  <c r="I4380" i="1" s="1"/>
  <c r="H4379" i="1"/>
  <c r="D4379" i="1"/>
  <c r="G4379" i="1" s="1"/>
  <c r="B4379" i="1"/>
  <c r="A4379" i="1"/>
  <c r="I4379" i="1" s="1"/>
  <c r="H4378" i="1"/>
  <c r="D4378" i="1"/>
  <c r="G4378" i="1" s="1"/>
  <c r="B4378" i="1"/>
  <c r="A4378" i="1"/>
  <c r="I4378" i="1" s="1"/>
  <c r="H4377" i="1"/>
  <c r="D4377" i="1"/>
  <c r="G4377" i="1" s="1"/>
  <c r="B4377" i="1"/>
  <c r="J4377" i="1" s="1"/>
  <c r="A4377" i="1"/>
  <c r="I4377" i="1" s="1"/>
  <c r="H4376" i="1"/>
  <c r="D4376" i="1"/>
  <c r="G4376" i="1" s="1"/>
  <c r="B4376" i="1"/>
  <c r="J4376" i="1" s="1"/>
  <c r="A4376" i="1"/>
  <c r="I4376" i="1" s="1"/>
  <c r="H4375" i="1"/>
  <c r="D4375" i="1"/>
  <c r="G4375" i="1" s="1"/>
  <c r="B4375" i="1"/>
  <c r="A4375" i="1"/>
  <c r="I4375" i="1" s="1"/>
  <c r="H4374" i="1"/>
  <c r="D4374" i="1"/>
  <c r="G4374" i="1" s="1"/>
  <c r="B4374" i="1"/>
  <c r="A4374" i="1"/>
  <c r="I4374" i="1" s="1"/>
  <c r="H4373" i="1"/>
  <c r="D4373" i="1"/>
  <c r="G4373" i="1" s="1"/>
  <c r="B4373" i="1"/>
  <c r="K4373" i="1" s="1"/>
  <c r="A4373" i="1"/>
  <c r="I4373" i="1" s="1"/>
  <c r="H4372" i="1"/>
  <c r="D4372" i="1"/>
  <c r="G4372" i="1" s="1"/>
  <c r="B4372" i="1"/>
  <c r="A4372" i="1"/>
  <c r="I4372" i="1" s="1"/>
  <c r="H4371" i="1"/>
  <c r="D4371" i="1"/>
  <c r="G4371" i="1" s="1"/>
  <c r="B4371" i="1"/>
  <c r="A4371" i="1"/>
  <c r="I4371" i="1" s="1"/>
  <c r="H4370" i="1"/>
  <c r="D4370" i="1"/>
  <c r="G4370" i="1" s="1"/>
  <c r="B4370" i="1"/>
  <c r="A4370" i="1"/>
  <c r="I4370" i="1" s="1"/>
  <c r="H4369" i="1"/>
  <c r="D4369" i="1"/>
  <c r="G4369" i="1" s="1"/>
  <c r="B4369" i="1"/>
  <c r="K4369" i="1" s="1"/>
  <c r="A4369" i="1"/>
  <c r="I4369" i="1" s="1"/>
  <c r="H4368" i="1"/>
  <c r="D4368" i="1"/>
  <c r="G4368" i="1" s="1"/>
  <c r="B4368" i="1"/>
  <c r="A4368" i="1"/>
  <c r="I4368" i="1" s="1"/>
  <c r="H4367" i="1"/>
  <c r="D4367" i="1"/>
  <c r="G4367" i="1" s="1"/>
  <c r="B4367" i="1"/>
  <c r="K4367" i="1" s="1"/>
  <c r="A4367" i="1"/>
  <c r="I4367" i="1" s="1"/>
  <c r="H4366" i="1"/>
  <c r="D4366" i="1"/>
  <c r="G4366" i="1" s="1"/>
  <c r="B4366" i="1"/>
  <c r="A4366" i="1"/>
  <c r="I4366" i="1" s="1"/>
  <c r="H4365" i="1"/>
  <c r="D4365" i="1"/>
  <c r="G4365" i="1" s="1"/>
  <c r="B4365" i="1"/>
  <c r="J4365" i="1" s="1"/>
  <c r="A4365" i="1"/>
  <c r="I4365" i="1" s="1"/>
  <c r="H4364" i="1"/>
  <c r="D4364" i="1"/>
  <c r="G4364" i="1" s="1"/>
  <c r="B4364" i="1"/>
  <c r="A4364" i="1"/>
  <c r="I4364" i="1" s="1"/>
  <c r="H4363" i="1"/>
  <c r="D4363" i="1"/>
  <c r="G4363" i="1" s="1"/>
  <c r="B4363" i="1"/>
  <c r="J4363" i="1" s="1"/>
  <c r="A4363" i="1"/>
  <c r="I4363" i="1" s="1"/>
  <c r="H4362" i="1"/>
  <c r="D4362" i="1"/>
  <c r="G4362" i="1" s="1"/>
  <c r="B4362" i="1"/>
  <c r="J4362" i="1" s="1"/>
  <c r="A4362" i="1"/>
  <c r="I4362" i="1" s="1"/>
  <c r="H4361" i="1"/>
  <c r="D4361" i="1"/>
  <c r="G4361" i="1" s="1"/>
  <c r="B4361" i="1"/>
  <c r="A4361" i="1"/>
  <c r="I4361" i="1" s="1"/>
  <c r="H4360" i="1"/>
  <c r="D4360" i="1"/>
  <c r="G4360" i="1" s="1"/>
  <c r="B4360" i="1"/>
  <c r="J4360" i="1" s="1"/>
  <c r="A4360" i="1"/>
  <c r="I4360" i="1" s="1"/>
  <c r="H4359" i="1"/>
  <c r="D4359" i="1"/>
  <c r="G4359" i="1" s="1"/>
  <c r="B4359" i="1"/>
  <c r="K4359" i="1" s="1"/>
  <c r="A4359" i="1"/>
  <c r="I4359" i="1" s="1"/>
  <c r="H4358" i="1"/>
  <c r="D4358" i="1"/>
  <c r="G4358" i="1" s="1"/>
  <c r="B4358" i="1"/>
  <c r="K4358" i="1" s="1"/>
  <c r="A4358" i="1"/>
  <c r="I4358" i="1" s="1"/>
  <c r="H4357" i="1"/>
  <c r="D4357" i="1"/>
  <c r="G4357" i="1" s="1"/>
  <c r="B4357" i="1"/>
  <c r="K4357" i="1" s="1"/>
  <c r="A4357" i="1"/>
  <c r="I4357" i="1" s="1"/>
  <c r="H4356" i="1"/>
  <c r="D4356" i="1"/>
  <c r="G4356" i="1" s="1"/>
  <c r="B4356" i="1"/>
  <c r="K4356" i="1" s="1"/>
  <c r="A4356" i="1"/>
  <c r="I4356" i="1" s="1"/>
  <c r="H4355" i="1"/>
  <c r="D4355" i="1"/>
  <c r="G4355" i="1" s="1"/>
  <c r="B4355" i="1"/>
  <c r="J4355" i="1" s="1"/>
  <c r="A4355" i="1"/>
  <c r="I4355" i="1" s="1"/>
  <c r="H4354" i="1"/>
  <c r="D4354" i="1"/>
  <c r="G4354" i="1" s="1"/>
  <c r="B4354" i="1"/>
  <c r="J4354" i="1" s="1"/>
  <c r="A4354" i="1"/>
  <c r="I4354" i="1" s="1"/>
  <c r="H4353" i="1"/>
  <c r="D4353" i="1"/>
  <c r="G4353" i="1" s="1"/>
  <c r="B4353" i="1"/>
  <c r="K4353" i="1" s="1"/>
  <c r="A4353" i="1"/>
  <c r="I4353" i="1" s="1"/>
  <c r="H4352" i="1"/>
  <c r="D4352" i="1"/>
  <c r="G4352" i="1" s="1"/>
  <c r="B4352" i="1"/>
  <c r="K4352" i="1" s="1"/>
  <c r="A4352" i="1"/>
  <c r="I4352" i="1" s="1"/>
  <c r="H4351" i="1"/>
  <c r="D4351" i="1"/>
  <c r="G4351" i="1" s="1"/>
  <c r="B4351" i="1"/>
  <c r="K4351" i="1" s="1"/>
  <c r="A4351" i="1"/>
  <c r="I4351" i="1" s="1"/>
  <c r="H4350" i="1"/>
  <c r="D4350" i="1"/>
  <c r="G4350" i="1" s="1"/>
  <c r="B4350" i="1"/>
  <c r="A4350" i="1"/>
  <c r="I4350" i="1" s="1"/>
  <c r="H4349" i="1"/>
  <c r="D4349" i="1"/>
  <c r="G4349" i="1" s="1"/>
  <c r="B4349" i="1"/>
  <c r="J4349" i="1" s="1"/>
  <c r="A4349" i="1"/>
  <c r="I4349" i="1" s="1"/>
  <c r="H4348" i="1"/>
  <c r="D4348" i="1"/>
  <c r="G4348" i="1" s="1"/>
  <c r="B4348" i="1"/>
  <c r="J4348" i="1" s="1"/>
  <c r="A4348" i="1"/>
  <c r="I4348" i="1" s="1"/>
  <c r="H4347" i="1"/>
  <c r="D4347" i="1"/>
  <c r="G4347" i="1" s="1"/>
  <c r="B4347" i="1"/>
  <c r="K4347" i="1" s="1"/>
  <c r="A4347" i="1"/>
  <c r="I4347" i="1" s="1"/>
  <c r="H4346" i="1"/>
  <c r="D4346" i="1"/>
  <c r="G4346" i="1" s="1"/>
  <c r="B4346" i="1"/>
  <c r="K4346" i="1" s="1"/>
  <c r="A4346" i="1"/>
  <c r="I4346" i="1" s="1"/>
  <c r="H4345" i="1"/>
  <c r="D4345" i="1"/>
  <c r="G4345" i="1" s="1"/>
  <c r="B4345" i="1"/>
  <c r="K4345" i="1" s="1"/>
  <c r="A4345" i="1"/>
  <c r="I4345" i="1" s="1"/>
  <c r="H4344" i="1"/>
  <c r="D4344" i="1"/>
  <c r="G4344" i="1" s="1"/>
  <c r="B4344" i="1"/>
  <c r="J4344" i="1" s="1"/>
  <c r="A4344" i="1"/>
  <c r="I4344" i="1" s="1"/>
  <c r="H4343" i="1"/>
  <c r="D4343" i="1"/>
  <c r="G4343" i="1" s="1"/>
  <c r="B4343" i="1"/>
  <c r="K4343" i="1" s="1"/>
  <c r="A4343" i="1"/>
  <c r="I4343" i="1" s="1"/>
  <c r="H4342" i="1"/>
  <c r="D4342" i="1"/>
  <c r="G4342" i="1" s="1"/>
  <c r="B4342" i="1"/>
  <c r="K4342" i="1" s="1"/>
  <c r="A4342" i="1"/>
  <c r="I4342" i="1" s="1"/>
  <c r="H4341" i="1"/>
  <c r="D4341" i="1"/>
  <c r="G4341" i="1" s="1"/>
  <c r="B4341" i="1"/>
  <c r="A4341" i="1"/>
  <c r="I4341" i="1" s="1"/>
  <c r="H4340" i="1"/>
  <c r="D4340" i="1"/>
  <c r="G4340" i="1" s="1"/>
  <c r="B4340" i="1"/>
  <c r="J4340" i="1" s="1"/>
  <c r="A4340" i="1"/>
  <c r="I4340" i="1" s="1"/>
  <c r="H4339" i="1"/>
  <c r="D4339" i="1"/>
  <c r="G4339" i="1" s="1"/>
  <c r="B4339" i="1"/>
  <c r="K4339" i="1" s="1"/>
  <c r="A4339" i="1"/>
  <c r="I4339" i="1" s="1"/>
  <c r="H4338" i="1"/>
  <c r="D4338" i="1"/>
  <c r="G4338" i="1" s="1"/>
  <c r="B4338" i="1"/>
  <c r="A4338" i="1"/>
  <c r="I4338" i="1" s="1"/>
  <c r="H4337" i="1"/>
  <c r="D4337" i="1"/>
  <c r="G4337" i="1" s="1"/>
  <c r="B4337" i="1"/>
  <c r="A4337" i="1"/>
  <c r="I4337" i="1" s="1"/>
  <c r="H4336" i="1"/>
  <c r="D4336" i="1"/>
  <c r="G4336" i="1" s="1"/>
  <c r="B4336" i="1"/>
  <c r="A4336" i="1"/>
  <c r="I4336" i="1" s="1"/>
  <c r="H4335" i="1"/>
  <c r="D4335" i="1"/>
  <c r="G4335" i="1" s="1"/>
  <c r="B4335" i="1"/>
  <c r="A4335" i="1"/>
  <c r="I4335" i="1" s="1"/>
  <c r="H4334" i="1"/>
  <c r="D4334" i="1"/>
  <c r="G4334" i="1" s="1"/>
  <c r="B4334" i="1"/>
  <c r="A4334" i="1"/>
  <c r="I4334" i="1" s="1"/>
  <c r="H4333" i="1"/>
  <c r="D4333" i="1"/>
  <c r="G4333" i="1" s="1"/>
  <c r="B4333" i="1"/>
  <c r="A4333" i="1"/>
  <c r="I4333" i="1" s="1"/>
  <c r="H4332" i="1"/>
  <c r="D4332" i="1"/>
  <c r="G4332" i="1" s="1"/>
  <c r="B4332" i="1"/>
  <c r="A4332" i="1"/>
  <c r="I4332" i="1" s="1"/>
  <c r="H4331" i="1"/>
  <c r="D4331" i="1"/>
  <c r="G4331" i="1" s="1"/>
  <c r="B4331" i="1"/>
  <c r="A4331" i="1"/>
  <c r="I4331" i="1" s="1"/>
  <c r="H4330" i="1"/>
  <c r="D4330" i="1"/>
  <c r="G4330" i="1" s="1"/>
  <c r="B4330" i="1"/>
  <c r="A4330" i="1"/>
  <c r="I4330" i="1" s="1"/>
  <c r="H4329" i="1"/>
  <c r="D4329" i="1"/>
  <c r="G4329" i="1" s="1"/>
  <c r="B4329" i="1"/>
  <c r="K4329" i="1" s="1"/>
  <c r="A4329" i="1"/>
  <c r="I4329" i="1" s="1"/>
  <c r="H4328" i="1"/>
  <c r="D4328" i="1"/>
  <c r="G4328" i="1" s="1"/>
  <c r="B4328" i="1"/>
  <c r="A4328" i="1"/>
  <c r="I4328" i="1" s="1"/>
  <c r="H4327" i="1"/>
  <c r="D4327" i="1"/>
  <c r="G4327" i="1" s="1"/>
  <c r="B4327" i="1"/>
  <c r="A4327" i="1"/>
  <c r="I4327" i="1" s="1"/>
  <c r="H4326" i="1"/>
  <c r="D4326" i="1"/>
  <c r="G4326" i="1" s="1"/>
  <c r="B4326" i="1"/>
  <c r="K4326" i="1" s="1"/>
  <c r="A4326" i="1"/>
  <c r="I4326" i="1" s="1"/>
  <c r="H4325" i="1"/>
  <c r="D4325" i="1"/>
  <c r="G4325" i="1" s="1"/>
  <c r="B4325" i="1"/>
  <c r="K4325" i="1" s="1"/>
  <c r="A4325" i="1"/>
  <c r="I4325" i="1" s="1"/>
  <c r="H4324" i="1"/>
  <c r="D4324" i="1"/>
  <c r="G4324" i="1" s="1"/>
  <c r="B4324" i="1"/>
  <c r="J4324" i="1" s="1"/>
  <c r="A4324" i="1"/>
  <c r="I4324" i="1" s="1"/>
  <c r="H4323" i="1"/>
  <c r="D4323" i="1"/>
  <c r="G4323" i="1" s="1"/>
  <c r="B4323" i="1"/>
  <c r="K4323" i="1" s="1"/>
  <c r="A4323" i="1"/>
  <c r="I4323" i="1" s="1"/>
  <c r="H4322" i="1"/>
  <c r="D4322" i="1"/>
  <c r="G4322" i="1" s="1"/>
  <c r="B4322" i="1"/>
  <c r="K4322" i="1" s="1"/>
  <c r="A4322" i="1"/>
  <c r="I4322" i="1" s="1"/>
  <c r="H4321" i="1"/>
  <c r="D4321" i="1"/>
  <c r="G4321" i="1" s="1"/>
  <c r="B4321" i="1"/>
  <c r="K4321" i="1" s="1"/>
  <c r="A4321" i="1"/>
  <c r="I4321" i="1" s="1"/>
  <c r="H4320" i="1"/>
  <c r="D4320" i="1"/>
  <c r="G4320" i="1" s="1"/>
  <c r="B4320" i="1"/>
  <c r="K4320" i="1" s="1"/>
  <c r="A4320" i="1"/>
  <c r="I4320" i="1" s="1"/>
  <c r="H4319" i="1"/>
  <c r="D4319" i="1"/>
  <c r="G4319" i="1" s="1"/>
  <c r="B4319" i="1"/>
  <c r="K4319" i="1" s="1"/>
  <c r="A4319" i="1"/>
  <c r="I4319" i="1" s="1"/>
  <c r="H4318" i="1"/>
  <c r="D4318" i="1"/>
  <c r="G4318" i="1" s="1"/>
  <c r="B4318" i="1"/>
  <c r="A4318" i="1"/>
  <c r="I4318" i="1" s="1"/>
  <c r="H4317" i="1"/>
  <c r="D4317" i="1"/>
  <c r="G4317" i="1" s="1"/>
  <c r="B4317" i="1"/>
  <c r="K4317" i="1" s="1"/>
  <c r="A4317" i="1"/>
  <c r="I4317" i="1" s="1"/>
  <c r="H4316" i="1"/>
  <c r="D4316" i="1"/>
  <c r="G4316" i="1" s="1"/>
  <c r="B4316" i="1"/>
  <c r="K4316" i="1" s="1"/>
  <c r="A4316" i="1"/>
  <c r="I4316" i="1" s="1"/>
  <c r="H4315" i="1"/>
  <c r="D4315" i="1"/>
  <c r="G4315" i="1" s="1"/>
  <c r="B4315" i="1"/>
  <c r="K4315" i="1" s="1"/>
  <c r="A4315" i="1"/>
  <c r="I4315" i="1" s="1"/>
  <c r="H4314" i="1"/>
  <c r="D4314" i="1"/>
  <c r="G4314" i="1" s="1"/>
  <c r="B4314" i="1"/>
  <c r="A4314" i="1"/>
  <c r="I4314" i="1" s="1"/>
  <c r="H4313" i="1"/>
  <c r="D4313" i="1"/>
  <c r="G4313" i="1" s="1"/>
  <c r="B4313" i="1"/>
  <c r="A4313" i="1"/>
  <c r="I4313" i="1" s="1"/>
  <c r="H4312" i="1"/>
  <c r="D4312" i="1"/>
  <c r="G4312" i="1" s="1"/>
  <c r="B4312" i="1"/>
  <c r="A4312" i="1"/>
  <c r="I4312" i="1" s="1"/>
  <c r="H4311" i="1"/>
  <c r="D4311" i="1"/>
  <c r="G4311" i="1" s="1"/>
  <c r="B4311" i="1"/>
  <c r="A4311" i="1"/>
  <c r="I4311" i="1" s="1"/>
  <c r="H4310" i="1"/>
  <c r="D4310" i="1"/>
  <c r="G4310" i="1" s="1"/>
  <c r="B4310" i="1"/>
  <c r="K4310" i="1" s="1"/>
  <c r="A4310" i="1"/>
  <c r="I4310" i="1" s="1"/>
  <c r="H4309" i="1"/>
  <c r="D4309" i="1"/>
  <c r="G4309" i="1" s="1"/>
  <c r="B4309" i="1"/>
  <c r="K4309" i="1" s="1"/>
  <c r="A4309" i="1"/>
  <c r="I4309" i="1" s="1"/>
  <c r="H4308" i="1"/>
  <c r="D4308" i="1"/>
  <c r="G4308" i="1" s="1"/>
  <c r="B4308" i="1"/>
  <c r="K4308" i="1" s="1"/>
  <c r="A4308" i="1"/>
  <c r="I4308" i="1" s="1"/>
  <c r="H4307" i="1"/>
  <c r="D4307" i="1"/>
  <c r="G4307" i="1" s="1"/>
  <c r="B4307" i="1"/>
  <c r="K4307" i="1" s="1"/>
  <c r="A4307" i="1"/>
  <c r="I4307" i="1" s="1"/>
  <c r="H4306" i="1"/>
  <c r="D4306" i="1"/>
  <c r="G4306" i="1" s="1"/>
  <c r="B4306" i="1"/>
  <c r="J4306" i="1" s="1"/>
  <c r="A4306" i="1"/>
  <c r="I4306" i="1" s="1"/>
  <c r="H4305" i="1"/>
  <c r="D4305" i="1"/>
  <c r="G4305" i="1" s="1"/>
  <c r="B4305" i="1"/>
  <c r="K4305" i="1" s="1"/>
  <c r="A4305" i="1"/>
  <c r="I4305" i="1" s="1"/>
  <c r="H4304" i="1"/>
  <c r="D4304" i="1"/>
  <c r="G4304" i="1" s="1"/>
  <c r="B4304" i="1"/>
  <c r="K4304" i="1" s="1"/>
  <c r="A4304" i="1"/>
  <c r="I4304" i="1" s="1"/>
  <c r="H4303" i="1"/>
  <c r="D4303" i="1"/>
  <c r="G4303" i="1" s="1"/>
  <c r="B4303" i="1"/>
  <c r="K4303" i="1" s="1"/>
  <c r="A4303" i="1"/>
  <c r="I4303" i="1" s="1"/>
  <c r="H4302" i="1"/>
  <c r="D4302" i="1"/>
  <c r="G4302" i="1" s="1"/>
  <c r="B4302" i="1"/>
  <c r="J4302" i="1" s="1"/>
  <c r="A4302" i="1"/>
  <c r="I4302" i="1" s="1"/>
  <c r="H4301" i="1"/>
  <c r="D4301" i="1"/>
  <c r="G4301" i="1" s="1"/>
  <c r="B4301" i="1"/>
  <c r="A4301" i="1"/>
  <c r="I4301" i="1" s="1"/>
  <c r="H4300" i="1"/>
  <c r="D4300" i="1"/>
  <c r="G4300" i="1" s="1"/>
  <c r="B4300" i="1"/>
  <c r="A4300" i="1"/>
  <c r="I4300" i="1" s="1"/>
  <c r="H4299" i="1"/>
  <c r="D4299" i="1"/>
  <c r="G4299" i="1" s="1"/>
  <c r="B4299" i="1"/>
  <c r="A4299" i="1"/>
  <c r="I4299" i="1" s="1"/>
  <c r="H4298" i="1"/>
  <c r="D4298" i="1"/>
  <c r="G4298" i="1" s="1"/>
  <c r="B4298" i="1"/>
  <c r="K4298" i="1" s="1"/>
  <c r="A4298" i="1"/>
  <c r="I4298" i="1" s="1"/>
  <c r="H4297" i="1"/>
  <c r="D4297" i="1"/>
  <c r="G4297" i="1" s="1"/>
  <c r="B4297" i="1"/>
  <c r="K4297" i="1" s="1"/>
  <c r="A4297" i="1"/>
  <c r="I4297" i="1" s="1"/>
  <c r="H4296" i="1"/>
  <c r="D4296" i="1"/>
  <c r="G4296" i="1" s="1"/>
  <c r="B4296" i="1"/>
  <c r="A4296" i="1"/>
  <c r="I4296" i="1" s="1"/>
  <c r="H4295" i="1"/>
  <c r="D4295" i="1"/>
  <c r="G4295" i="1" s="1"/>
  <c r="B4295" i="1"/>
  <c r="A4295" i="1"/>
  <c r="I4295" i="1" s="1"/>
  <c r="H4294" i="1"/>
  <c r="D4294" i="1"/>
  <c r="G4294" i="1" s="1"/>
  <c r="B4294" i="1"/>
  <c r="A4294" i="1"/>
  <c r="I4294" i="1" s="1"/>
  <c r="H4293" i="1"/>
  <c r="D4293" i="1"/>
  <c r="G4293" i="1" s="1"/>
  <c r="B4293" i="1"/>
  <c r="A4293" i="1"/>
  <c r="I4293" i="1" s="1"/>
  <c r="H4292" i="1"/>
  <c r="D4292" i="1"/>
  <c r="G4292" i="1" s="1"/>
  <c r="B4292" i="1"/>
  <c r="K4292" i="1" s="1"/>
  <c r="A4292" i="1"/>
  <c r="I4292" i="1" s="1"/>
  <c r="H4291" i="1"/>
  <c r="D4291" i="1"/>
  <c r="G4291" i="1" s="1"/>
  <c r="B4291" i="1"/>
  <c r="K4291" i="1" s="1"/>
  <c r="A4291" i="1"/>
  <c r="I4291" i="1" s="1"/>
  <c r="H4290" i="1"/>
  <c r="D4290" i="1"/>
  <c r="G4290" i="1" s="1"/>
  <c r="B4290" i="1"/>
  <c r="A4290" i="1"/>
  <c r="I4290" i="1" s="1"/>
  <c r="H4289" i="1"/>
  <c r="D4289" i="1"/>
  <c r="G4289" i="1" s="1"/>
  <c r="B4289" i="1"/>
  <c r="A4289" i="1"/>
  <c r="I4289" i="1" s="1"/>
  <c r="H4288" i="1"/>
  <c r="D4288" i="1"/>
  <c r="G4288" i="1" s="1"/>
  <c r="B4288" i="1"/>
  <c r="A4288" i="1"/>
  <c r="I4288" i="1" s="1"/>
  <c r="H4287" i="1"/>
  <c r="D4287" i="1"/>
  <c r="G4287" i="1" s="1"/>
  <c r="B4287" i="1"/>
  <c r="A4287" i="1"/>
  <c r="I4287" i="1" s="1"/>
  <c r="H4286" i="1"/>
  <c r="D4286" i="1"/>
  <c r="G4286" i="1" s="1"/>
  <c r="B4286" i="1"/>
  <c r="K4286" i="1" s="1"/>
  <c r="A4286" i="1"/>
  <c r="I4286" i="1" s="1"/>
  <c r="H4285" i="1"/>
  <c r="D4285" i="1"/>
  <c r="G4285" i="1" s="1"/>
  <c r="B4285" i="1"/>
  <c r="K4285" i="1" s="1"/>
  <c r="A4285" i="1"/>
  <c r="I4285" i="1" s="1"/>
  <c r="H4284" i="1"/>
  <c r="D4284" i="1"/>
  <c r="G4284" i="1" s="1"/>
  <c r="B4284" i="1"/>
  <c r="A4284" i="1"/>
  <c r="I4284" i="1" s="1"/>
  <c r="H4283" i="1"/>
  <c r="D4283" i="1"/>
  <c r="G4283" i="1" s="1"/>
  <c r="B4283" i="1"/>
  <c r="A4283" i="1"/>
  <c r="I4283" i="1" s="1"/>
  <c r="H4282" i="1"/>
  <c r="D4282" i="1"/>
  <c r="G4282" i="1" s="1"/>
  <c r="B4282" i="1"/>
  <c r="A4282" i="1"/>
  <c r="I4282" i="1" s="1"/>
  <c r="H4281" i="1"/>
  <c r="D4281" i="1"/>
  <c r="G4281" i="1" s="1"/>
  <c r="B4281" i="1"/>
  <c r="A4281" i="1"/>
  <c r="I4281" i="1" s="1"/>
  <c r="H4280" i="1"/>
  <c r="D4280" i="1"/>
  <c r="G4280" i="1" s="1"/>
  <c r="B4280" i="1"/>
  <c r="K4280" i="1" s="1"/>
  <c r="A4280" i="1"/>
  <c r="I4280" i="1" s="1"/>
  <c r="H4279" i="1"/>
  <c r="D4279" i="1"/>
  <c r="G4279" i="1" s="1"/>
  <c r="B4279" i="1"/>
  <c r="J4279" i="1" s="1"/>
  <c r="A4279" i="1"/>
  <c r="I4279" i="1" s="1"/>
  <c r="H4278" i="1"/>
  <c r="D4278" i="1"/>
  <c r="G4278" i="1" s="1"/>
  <c r="B4278" i="1"/>
  <c r="A4278" i="1"/>
  <c r="I4278" i="1" s="1"/>
  <c r="H4277" i="1"/>
  <c r="D4277" i="1"/>
  <c r="G4277" i="1" s="1"/>
  <c r="B4277" i="1"/>
  <c r="A4277" i="1"/>
  <c r="I4277" i="1" s="1"/>
  <c r="H4276" i="1"/>
  <c r="D4276" i="1"/>
  <c r="G4276" i="1" s="1"/>
  <c r="B4276" i="1"/>
  <c r="A4276" i="1"/>
  <c r="I4276" i="1" s="1"/>
  <c r="H4275" i="1"/>
  <c r="D4275" i="1"/>
  <c r="G4275" i="1" s="1"/>
  <c r="B4275" i="1"/>
  <c r="A4275" i="1"/>
  <c r="I4275" i="1" s="1"/>
  <c r="H4274" i="1"/>
  <c r="D4274" i="1"/>
  <c r="G4274" i="1" s="1"/>
  <c r="B4274" i="1"/>
  <c r="K4274" i="1" s="1"/>
  <c r="A4274" i="1"/>
  <c r="I4274" i="1" s="1"/>
  <c r="H4273" i="1"/>
  <c r="D4273" i="1"/>
  <c r="G4273" i="1" s="1"/>
  <c r="B4273" i="1"/>
  <c r="A4273" i="1"/>
  <c r="I4273" i="1" s="1"/>
  <c r="H4272" i="1"/>
  <c r="D4272" i="1"/>
  <c r="G4272" i="1" s="1"/>
  <c r="B4272" i="1"/>
  <c r="K4272" i="1" s="1"/>
  <c r="A4272" i="1"/>
  <c r="I4272" i="1" s="1"/>
  <c r="H4271" i="1"/>
  <c r="D4271" i="1"/>
  <c r="G4271" i="1" s="1"/>
  <c r="B4271" i="1"/>
  <c r="K4271" i="1" s="1"/>
  <c r="A4271" i="1"/>
  <c r="I4271" i="1" s="1"/>
  <c r="H4270" i="1"/>
  <c r="D4270" i="1"/>
  <c r="G4270" i="1" s="1"/>
  <c r="B4270" i="1"/>
  <c r="A4270" i="1"/>
  <c r="I4270" i="1" s="1"/>
  <c r="H4269" i="1"/>
  <c r="D4269" i="1"/>
  <c r="G4269" i="1" s="1"/>
  <c r="B4269" i="1"/>
  <c r="J4269" i="1" s="1"/>
  <c r="A4269" i="1"/>
  <c r="I4269" i="1" s="1"/>
  <c r="H4268" i="1"/>
  <c r="D4268" i="1"/>
  <c r="G4268" i="1" s="1"/>
  <c r="B4268" i="1"/>
  <c r="K4268" i="1" s="1"/>
  <c r="A4268" i="1"/>
  <c r="I4268" i="1" s="1"/>
  <c r="H4267" i="1"/>
  <c r="D4267" i="1"/>
  <c r="G4267" i="1" s="1"/>
  <c r="B4267" i="1"/>
  <c r="A4267" i="1"/>
  <c r="I4267" i="1" s="1"/>
  <c r="H4266" i="1"/>
  <c r="D4266" i="1"/>
  <c r="G4266" i="1" s="1"/>
  <c r="B4266" i="1"/>
  <c r="K4266" i="1" s="1"/>
  <c r="A4266" i="1"/>
  <c r="I4266" i="1" s="1"/>
  <c r="H4265" i="1"/>
  <c r="D4265" i="1"/>
  <c r="G4265" i="1" s="1"/>
  <c r="B4265" i="1"/>
  <c r="A4265" i="1"/>
  <c r="I4265" i="1" s="1"/>
  <c r="H4264" i="1"/>
  <c r="D4264" i="1"/>
  <c r="G4264" i="1" s="1"/>
  <c r="B4264" i="1"/>
  <c r="A4264" i="1"/>
  <c r="I4264" i="1" s="1"/>
  <c r="H4263" i="1"/>
  <c r="D4263" i="1"/>
  <c r="G4263" i="1" s="1"/>
  <c r="B4263" i="1"/>
  <c r="A4263" i="1"/>
  <c r="I4263" i="1" s="1"/>
  <c r="H4262" i="1"/>
  <c r="D4262" i="1"/>
  <c r="G4262" i="1" s="1"/>
  <c r="B4262" i="1"/>
  <c r="A4262" i="1"/>
  <c r="I4262" i="1" s="1"/>
  <c r="H4261" i="1"/>
  <c r="D4261" i="1"/>
  <c r="G4261" i="1" s="1"/>
  <c r="B4261" i="1"/>
  <c r="A4261" i="1"/>
  <c r="I4261" i="1" s="1"/>
  <c r="H4260" i="1"/>
  <c r="D4260" i="1"/>
  <c r="G4260" i="1" s="1"/>
  <c r="B4260" i="1"/>
  <c r="K4260" i="1" s="1"/>
  <c r="A4260" i="1"/>
  <c r="I4260" i="1" s="1"/>
  <c r="H4259" i="1"/>
  <c r="D4259" i="1"/>
  <c r="G4259" i="1" s="1"/>
  <c r="B4259" i="1"/>
  <c r="K4259" i="1" s="1"/>
  <c r="A4259" i="1"/>
  <c r="I4259" i="1" s="1"/>
  <c r="H4258" i="1"/>
  <c r="D4258" i="1"/>
  <c r="G4258" i="1" s="1"/>
  <c r="B4258" i="1"/>
  <c r="K4258" i="1" s="1"/>
  <c r="A4258" i="1"/>
  <c r="I4258" i="1" s="1"/>
  <c r="H4257" i="1"/>
  <c r="D4257" i="1"/>
  <c r="G4257" i="1" s="1"/>
  <c r="B4257" i="1"/>
  <c r="K4257" i="1" s="1"/>
  <c r="A4257" i="1"/>
  <c r="I4257" i="1" s="1"/>
  <c r="H4256" i="1"/>
  <c r="D4256" i="1"/>
  <c r="G4256" i="1" s="1"/>
  <c r="B4256" i="1"/>
  <c r="K4256" i="1" s="1"/>
  <c r="A4256" i="1"/>
  <c r="I4256" i="1" s="1"/>
  <c r="H4255" i="1"/>
  <c r="D4255" i="1"/>
  <c r="G4255" i="1" s="1"/>
  <c r="B4255" i="1"/>
  <c r="K4255" i="1" s="1"/>
  <c r="A4255" i="1"/>
  <c r="I4255" i="1" s="1"/>
  <c r="H4254" i="1"/>
  <c r="D4254" i="1"/>
  <c r="G4254" i="1" s="1"/>
  <c r="B4254" i="1"/>
  <c r="A4254" i="1"/>
  <c r="I4254" i="1" s="1"/>
  <c r="H4253" i="1"/>
  <c r="D4253" i="1"/>
  <c r="G4253" i="1" s="1"/>
  <c r="B4253" i="1"/>
  <c r="A4253" i="1"/>
  <c r="I4253" i="1" s="1"/>
  <c r="H4252" i="1"/>
  <c r="D4252" i="1"/>
  <c r="G4252" i="1" s="1"/>
  <c r="B4252" i="1"/>
  <c r="J4252" i="1" s="1"/>
  <c r="A4252" i="1"/>
  <c r="I4252" i="1" s="1"/>
  <c r="H4251" i="1"/>
  <c r="D4251" i="1"/>
  <c r="G4251" i="1" s="1"/>
  <c r="B4251" i="1"/>
  <c r="A4251" i="1"/>
  <c r="I4251" i="1" s="1"/>
  <c r="H4250" i="1"/>
  <c r="D4250" i="1"/>
  <c r="G4250" i="1" s="1"/>
  <c r="B4250" i="1"/>
  <c r="A4250" i="1"/>
  <c r="I4250" i="1" s="1"/>
  <c r="H4249" i="1"/>
  <c r="D4249" i="1"/>
  <c r="G4249" i="1" s="1"/>
  <c r="B4249" i="1"/>
  <c r="A4249" i="1"/>
  <c r="I4249" i="1" s="1"/>
  <c r="H4248" i="1"/>
  <c r="D4248" i="1"/>
  <c r="G4248" i="1" s="1"/>
  <c r="B4248" i="1"/>
  <c r="K4248" i="1" s="1"/>
  <c r="A4248" i="1"/>
  <c r="I4248" i="1" s="1"/>
  <c r="H4247" i="1"/>
  <c r="D4247" i="1"/>
  <c r="G4247" i="1" s="1"/>
  <c r="B4247" i="1"/>
  <c r="A4247" i="1"/>
  <c r="I4247" i="1" s="1"/>
  <c r="H4246" i="1"/>
  <c r="D4246" i="1"/>
  <c r="G4246" i="1" s="1"/>
  <c r="B4246" i="1"/>
  <c r="A4246" i="1"/>
  <c r="I4246" i="1" s="1"/>
  <c r="H4245" i="1"/>
  <c r="D4245" i="1"/>
  <c r="G4245" i="1" s="1"/>
  <c r="B4245" i="1"/>
  <c r="J4245" i="1" s="1"/>
  <c r="A4245" i="1"/>
  <c r="I4245" i="1" s="1"/>
  <c r="H4244" i="1"/>
  <c r="D4244" i="1"/>
  <c r="G4244" i="1" s="1"/>
  <c r="B4244" i="1"/>
  <c r="A4244" i="1"/>
  <c r="I4244" i="1" s="1"/>
  <c r="H4243" i="1"/>
  <c r="D4243" i="1"/>
  <c r="G4243" i="1" s="1"/>
  <c r="B4243" i="1"/>
  <c r="K4243" i="1" s="1"/>
  <c r="A4243" i="1"/>
  <c r="I4243" i="1" s="1"/>
  <c r="H4242" i="1"/>
  <c r="D4242" i="1"/>
  <c r="G4242" i="1" s="1"/>
  <c r="B4242" i="1"/>
  <c r="K4242" i="1" s="1"/>
  <c r="A4242" i="1"/>
  <c r="I4242" i="1" s="1"/>
  <c r="H4241" i="1"/>
  <c r="D4241" i="1"/>
  <c r="G4241" i="1" s="1"/>
  <c r="B4241" i="1"/>
  <c r="A4241" i="1"/>
  <c r="I4241" i="1" s="1"/>
  <c r="H4240" i="1"/>
  <c r="D4240" i="1"/>
  <c r="G4240" i="1" s="1"/>
  <c r="B4240" i="1"/>
  <c r="J4240" i="1" s="1"/>
  <c r="A4240" i="1"/>
  <c r="I4240" i="1" s="1"/>
  <c r="H4239" i="1"/>
  <c r="D4239" i="1"/>
  <c r="G4239" i="1" s="1"/>
  <c r="B4239" i="1"/>
  <c r="A4239" i="1"/>
  <c r="I4239" i="1" s="1"/>
  <c r="H4238" i="1"/>
  <c r="D4238" i="1"/>
  <c r="G4238" i="1" s="1"/>
  <c r="B4238" i="1"/>
  <c r="A4238" i="1"/>
  <c r="I4238" i="1" s="1"/>
  <c r="H4237" i="1"/>
  <c r="D4237" i="1"/>
  <c r="G4237" i="1" s="1"/>
  <c r="B4237" i="1"/>
  <c r="A4237" i="1"/>
  <c r="I4237" i="1" s="1"/>
  <c r="H4236" i="1"/>
  <c r="D4236" i="1"/>
  <c r="G4236" i="1" s="1"/>
  <c r="B4236" i="1"/>
  <c r="K4236" i="1" s="1"/>
  <c r="A4236" i="1"/>
  <c r="I4236" i="1" s="1"/>
  <c r="H4235" i="1"/>
  <c r="D4235" i="1"/>
  <c r="G4235" i="1" s="1"/>
  <c r="B4235" i="1"/>
  <c r="J4235" i="1" s="1"/>
  <c r="A4235" i="1"/>
  <c r="I4235" i="1" s="1"/>
  <c r="H4234" i="1"/>
  <c r="D4234" i="1"/>
  <c r="G4234" i="1" s="1"/>
  <c r="B4234" i="1"/>
  <c r="A4234" i="1"/>
  <c r="I4234" i="1" s="1"/>
  <c r="H4233" i="1"/>
  <c r="D4233" i="1"/>
  <c r="G4233" i="1" s="1"/>
  <c r="B4233" i="1"/>
  <c r="A4233" i="1"/>
  <c r="I4233" i="1" s="1"/>
  <c r="H4232" i="1"/>
  <c r="D4232" i="1"/>
  <c r="G4232" i="1" s="1"/>
  <c r="B4232" i="1"/>
  <c r="K4232" i="1" s="1"/>
  <c r="A4232" i="1"/>
  <c r="I4232" i="1" s="1"/>
  <c r="H4231" i="1"/>
  <c r="D4231" i="1"/>
  <c r="G4231" i="1" s="1"/>
  <c r="B4231" i="1"/>
  <c r="J4231" i="1" s="1"/>
  <c r="A4231" i="1"/>
  <c r="I4231" i="1" s="1"/>
  <c r="H4230" i="1"/>
  <c r="D4230" i="1"/>
  <c r="G4230" i="1" s="1"/>
  <c r="B4230" i="1"/>
  <c r="K4230" i="1" s="1"/>
  <c r="A4230" i="1"/>
  <c r="I4230" i="1" s="1"/>
  <c r="H4229" i="1"/>
  <c r="D4229" i="1"/>
  <c r="G4229" i="1" s="1"/>
  <c r="B4229" i="1"/>
  <c r="K4229" i="1" s="1"/>
  <c r="A4229" i="1"/>
  <c r="I4229" i="1" s="1"/>
  <c r="H4228" i="1"/>
  <c r="D4228" i="1"/>
  <c r="G4228" i="1" s="1"/>
  <c r="B4228" i="1"/>
  <c r="J4228" i="1" s="1"/>
  <c r="A4228" i="1"/>
  <c r="I4228" i="1" s="1"/>
  <c r="H4227" i="1"/>
  <c r="D4227" i="1"/>
  <c r="G4227" i="1" s="1"/>
  <c r="B4227" i="1"/>
  <c r="A4227" i="1"/>
  <c r="I4227" i="1" s="1"/>
  <c r="H4226" i="1"/>
  <c r="D4226" i="1"/>
  <c r="G4226" i="1" s="1"/>
  <c r="B4226" i="1"/>
  <c r="A4226" i="1"/>
  <c r="I4226" i="1" s="1"/>
  <c r="H4225" i="1"/>
  <c r="D4225" i="1"/>
  <c r="G4225" i="1" s="1"/>
  <c r="B4225" i="1"/>
  <c r="A4225" i="1"/>
  <c r="I4225" i="1" s="1"/>
  <c r="H4224" i="1"/>
  <c r="D4224" i="1"/>
  <c r="G4224" i="1" s="1"/>
  <c r="B4224" i="1"/>
  <c r="A4224" i="1"/>
  <c r="I4224" i="1" s="1"/>
  <c r="H4223" i="1"/>
  <c r="D4223" i="1"/>
  <c r="G4223" i="1" s="1"/>
  <c r="B4223" i="1"/>
  <c r="K4223" i="1" s="1"/>
  <c r="A4223" i="1"/>
  <c r="I4223" i="1" s="1"/>
  <c r="H4222" i="1"/>
  <c r="D4222" i="1"/>
  <c r="G4222" i="1" s="1"/>
  <c r="B4222" i="1"/>
  <c r="K4222" i="1" s="1"/>
  <c r="A4222" i="1"/>
  <c r="I4222" i="1" s="1"/>
  <c r="H4221" i="1"/>
  <c r="D4221" i="1"/>
  <c r="G4221" i="1" s="1"/>
  <c r="B4221" i="1"/>
  <c r="A4221" i="1"/>
  <c r="I4221" i="1" s="1"/>
  <c r="H4220" i="1"/>
  <c r="D4220" i="1"/>
  <c r="G4220" i="1" s="1"/>
  <c r="B4220" i="1"/>
  <c r="A4220" i="1"/>
  <c r="I4220" i="1" s="1"/>
  <c r="H4219" i="1"/>
  <c r="D4219" i="1"/>
  <c r="G4219" i="1" s="1"/>
  <c r="B4219" i="1"/>
  <c r="K4219" i="1" s="1"/>
  <c r="A4219" i="1"/>
  <c r="I4219" i="1" s="1"/>
  <c r="H4218" i="1"/>
  <c r="D4218" i="1"/>
  <c r="G4218" i="1" s="1"/>
  <c r="B4218" i="1"/>
  <c r="K4218" i="1" s="1"/>
  <c r="A4218" i="1"/>
  <c r="I4218" i="1" s="1"/>
  <c r="H4217" i="1"/>
  <c r="D4217" i="1"/>
  <c r="G4217" i="1" s="1"/>
  <c r="B4217" i="1"/>
  <c r="K4217" i="1" s="1"/>
  <c r="A4217" i="1"/>
  <c r="I4217" i="1" s="1"/>
  <c r="H4216" i="1"/>
  <c r="D4216" i="1"/>
  <c r="G4216" i="1" s="1"/>
  <c r="B4216" i="1"/>
  <c r="J4216" i="1" s="1"/>
  <c r="A4216" i="1"/>
  <c r="I4216" i="1" s="1"/>
  <c r="H4215" i="1"/>
  <c r="D4215" i="1"/>
  <c r="G4215" i="1" s="1"/>
  <c r="B4215" i="1"/>
  <c r="A4215" i="1"/>
  <c r="I4215" i="1" s="1"/>
  <c r="H4214" i="1"/>
  <c r="D4214" i="1"/>
  <c r="G4214" i="1" s="1"/>
  <c r="B4214" i="1"/>
  <c r="A4214" i="1"/>
  <c r="I4214" i="1" s="1"/>
  <c r="H4213" i="1"/>
  <c r="D4213" i="1"/>
  <c r="G4213" i="1" s="1"/>
  <c r="B4213" i="1"/>
  <c r="A4213" i="1"/>
  <c r="I4213" i="1" s="1"/>
  <c r="H4212" i="1"/>
  <c r="D4212" i="1"/>
  <c r="G4212" i="1" s="1"/>
  <c r="B4212" i="1"/>
  <c r="A4212" i="1"/>
  <c r="I4212" i="1" s="1"/>
  <c r="H4211" i="1"/>
  <c r="D4211" i="1"/>
  <c r="G4211" i="1" s="1"/>
  <c r="B4211" i="1"/>
  <c r="K4211" i="1" s="1"/>
  <c r="A4211" i="1"/>
  <c r="I4211" i="1" s="1"/>
  <c r="H4210" i="1"/>
  <c r="D4210" i="1"/>
  <c r="G4210" i="1" s="1"/>
  <c r="B4210" i="1"/>
  <c r="J4210" i="1" s="1"/>
  <c r="A4210" i="1"/>
  <c r="I4210" i="1" s="1"/>
  <c r="H4209" i="1"/>
  <c r="D4209" i="1"/>
  <c r="G4209" i="1" s="1"/>
  <c r="B4209" i="1"/>
  <c r="K4209" i="1" s="1"/>
  <c r="A4209" i="1"/>
  <c r="I4209" i="1" s="1"/>
  <c r="H4208" i="1"/>
  <c r="D4208" i="1"/>
  <c r="G4208" i="1" s="1"/>
  <c r="B4208" i="1"/>
  <c r="A4208" i="1"/>
  <c r="I4208" i="1" s="1"/>
  <c r="H4207" i="1"/>
  <c r="D4207" i="1"/>
  <c r="G4207" i="1" s="1"/>
  <c r="B4207" i="1"/>
  <c r="A4207" i="1"/>
  <c r="I4207" i="1" s="1"/>
  <c r="H4206" i="1"/>
  <c r="D4206" i="1"/>
  <c r="G4206" i="1" s="1"/>
  <c r="B4206" i="1"/>
  <c r="K4206" i="1" s="1"/>
  <c r="A4206" i="1"/>
  <c r="I4206" i="1" s="1"/>
  <c r="H4205" i="1"/>
  <c r="D4205" i="1"/>
  <c r="G4205" i="1" s="1"/>
  <c r="B4205" i="1"/>
  <c r="K4205" i="1" s="1"/>
  <c r="A4205" i="1"/>
  <c r="I4205" i="1" s="1"/>
  <c r="H4204" i="1"/>
  <c r="D4204" i="1"/>
  <c r="G4204" i="1" s="1"/>
  <c r="B4204" i="1"/>
  <c r="J4204" i="1" s="1"/>
  <c r="A4204" i="1"/>
  <c r="I4204" i="1" s="1"/>
  <c r="H4203" i="1"/>
  <c r="D4203" i="1"/>
  <c r="G4203" i="1" s="1"/>
  <c r="B4203" i="1"/>
  <c r="A4203" i="1"/>
  <c r="I4203" i="1" s="1"/>
  <c r="H4202" i="1"/>
  <c r="D4202" i="1"/>
  <c r="G4202" i="1" s="1"/>
  <c r="B4202" i="1"/>
  <c r="A4202" i="1"/>
  <c r="I4202" i="1" s="1"/>
  <c r="H4201" i="1"/>
  <c r="D4201" i="1"/>
  <c r="G4201" i="1" s="1"/>
  <c r="B4201" i="1"/>
  <c r="A4201" i="1"/>
  <c r="I4201" i="1" s="1"/>
  <c r="H4200" i="1"/>
  <c r="D4200" i="1"/>
  <c r="G4200" i="1" s="1"/>
  <c r="B4200" i="1"/>
  <c r="K4200" i="1" s="1"/>
  <c r="A4200" i="1"/>
  <c r="I4200" i="1" s="1"/>
  <c r="H4199" i="1"/>
  <c r="D4199" i="1"/>
  <c r="G4199" i="1" s="1"/>
  <c r="B4199" i="1"/>
  <c r="K4199" i="1" s="1"/>
  <c r="A4199" i="1"/>
  <c r="I4199" i="1" s="1"/>
  <c r="H4198" i="1"/>
  <c r="D4198" i="1"/>
  <c r="G4198" i="1" s="1"/>
  <c r="B4198" i="1"/>
  <c r="K4198" i="1" s="1"/>
  <c r="A4198" i="1"/>
  <c r="I4198" i="1" s="1"/>
  <c r="H4197" i="1"/>
  <c r="D4197" i="1"/>
  <c r="G4197" i="1" s="1"/>
  <c r="B4197" i="1"/>
  <c r="A4197" i="1"/>
  <c r="I4197" i="1" s="1"/>
  <c r="H4196" i="1"/>
  <c r="D4196" i="1"/>
  <c r="G4196" i="1" s="1"/>
  <c r="B4196" i="1"/>
  <c r="K4196" i="1" s="1"/>
  <c r="A4196" i="1"/>
  <c r="I4196" i="1" s="1"/>
  <c r="H4195" i="1"/>
  <c r="D4195" i="1"/>
  <c r="G4195" i="1" s="1"/>
  <c r="B4195" i="1"/>
  <c r="K4195" i="1" s="1"/>
  <c r="A4195" i="1"/>
  <c r="I4195" i="1" s="1"/>
  <c r="H4194" i="1"/>
  <c r="D4194" i="1"/>
  <c r="G4194" i="1" s="1"/>
  <c r="B4194" i="1"/>
  <c r="A4194" i="1"/>
  <c r="I4194" i="1" s="1"/>
  <c r="H4193" i="1"/>
  <c r="D4193" i="1"/>
  <c r="G4193" i="1" s="1"/>
  <c r="B4193" i="1"/>
  <c r="A4193" i="1"/>
  <c r="I4193" i="1" s="1"/>
  <c r="H4192" i="1"/>
  <c r="D4192" i="1"/>
  <c r="G4192" i="1" s="1"/>
  <c r="B4192" i="1"/>
  <c r="J4192" i="1" s="1"/>
  <c r="A4192" i="1"/>
  <c r="I4192" i="1" s="1"/>
  <c r="H4191" i="1"/>
  <c r="D4191" i="1"/>
  <c r="G4191" i="1" s="1"/>
  <c r="B4191" i="1"/>
  <c r="A4191" i="1"/>
  <c r="I4191" i="1" s="1"/>
  <c r="H4190" i="1"/>
  <c r="D4190" i="1"/>
  <c r="G4190" i="1" s="1"/>
  <c r="B4190" i="1"/>
  <c r="A4190" i="1"/>
  <c r="I4190" i="1" s="1"/>
  <c r="H4189" i="1"/>
  <c r="D4189" i="1"/>
  <c r="G4189" i="1" s="1"/>
  <c r="B4189" i="1"/>
  <c r="A4189" i="1"/>
  <c r="I4189" i="1" s="1"/>
  <c r="H4188" i="1"/>
  <c r="D4188" i="1"/>
  <c r="G4188" i="1" s="1"/>
  <c r="B4188" i="1"/>
  <c r="K4188" i="1" s="1"/>
  <c r="A4188" i="1"/>
  <c r="I4188" i="1" s="1"/>
  <c r="H4187" i="1"/>
  <c r="D4187" i="1"/>
  <c r="G4187" i="1" s="1"/>
  <c r="B4187" i="1"/>
  <c r="J4187" i="1" s="1"/>
  <c r="A4187" i="1"/>
  <c r="I4187" i="1" s="1"/>
  <c r="H4186" i="1"/>
  <c r="D4186" i="1"/>
  <c r="G4186" i="1" s="1"/>
  <c r="B4186" i="1"/>
  <c r="A4186" i="1"/>
  <c r="I4186" i="1" s="1"/>
  <c r="H4185" i="1"/>
  <c r="D4185" i="1"/>
  <c r="G4185" i="1" s="1"/>
  <c r="B4185" i="1"/>
  <c r="A4185" i="1"/>
  <c r="I4185" i="1" s="1"/>
  <c r="H4184" i="1"/>
  <c r="D4184" i="1"/>
  <c r="G4184" i="1" s="1"/>
  <c r="B4184" i="1"/>
  <c r="A4184" i="1"/>
  <c r="I4184" i="1" s="1"/>
  <c r="H4183" i="1"/>
  <c r="D4183" i="1"/>
  <c r="G4183" i="1" s="1"/>
  <c r="B4183" i="1"/>
  <c r="A4183" i="1"/>
  <c r="I4183" i="1" s="1"/>
  <c r="H4182" i="1"/>
  <c r="D4182" i="1"/>
  <c r="G4182" i="1" s="1"/>
  <c r="B4182" i="1"/>
  <c r="J4182" i="1" s="1"/>
  <c r="A4182" i="1"/>
  <c r="I4182" i="1" s="1"/>
  <c r="H4181" i="1"/>
  <c r="D4181" i="1"/>
  <c r="G4181" i="1" s="1"/>
  <c r="B4181" i="1"/>
  <c r="K4181" i="1" s="1"/>
  <c r="A4181" i="1"/>
  <c r="I4181" i="1" s="1"/>
  <c r="H4180" i="1"/>
  <c r="D4180" i="1"/>
  <c r="G4180" i="1" s="1"/>
  <c r="B4180" i="1"/>
  <c r="J4180" i="1" s="1"/>
  <c r="A4180" i="1"/>
  <c r="I4180" i="1" s="1"/>
  <c r="H4179" i="1"/>
  <c r="D4179" i="1"/>
  <c r="G4179" i="1" s="1"/>
  <c r="B4179" i="1"/>
  <c r="A4179" i="1"/>
  <c r="I4179" i="1" s="1"/>
  <c r="H4178" i="1"/>
  <c r="D4178" i="1"/>
  <c r="G4178" i="1" s="1"/>
  <c r="B4178" i="1"/>
  <c r="A4178" i="1"/>
  <c r="I4178" i="1" s="1"/>
  <c r="H4177" i="1"/>
  <c r="D4177" i="1"/>
  <c r="G4177" i="1" s="1"/>
  <c r="B4177" i="1"/>
  <c r="A4177" i="1"/>
  <c r="I4177" i="1" s="1"/>
  <c r="H4176" i="1"/>
  <c r="D4176" i="1"/>
  <c r="G4176" i="1" s="1"/>
  <c r="B4176" i="1"/>
  <c r="K4176" i="1" s="1"/>
  <c r="A4176" i="1"/>
  <c r="I4176" i="1" s="1"/>
  <c r="H4175" i="1"/>
  <c r="D4175" i="1"/>
  <c r="G4175" i="1" s="1"/>
  <c r="B4175" i="1"/>
  <c r="A4175" i="1"/>
  <c r="I4175" i="1" s="1"/>
  <c r="H4174" i="1"/>
  <c r="D4174" i="1"/>
  <c r="G4174" i="1" s="1"/>
  <c r="B4174" i="1"/>
  <c r="A4174" i="1"/>
  <c r="I4174" i="1" s="1"/>
  <c r="H4173" i="1"/>
  <c r="D4173" i="1"/>
  <c r="G4173" i="1" s="1"/>
  <c r="B4173" i="1"/>
  <c r="K4173" i="1" s="1"/>
  <c r="A4173" i="1"/>
  <c r="I4173" i="1" s="1"/>
  <c r="H4172" i="1"/>
  <c r="D4172" i="1"/>
  <c r="G4172" i="1" s="1"/>
  <c r="B4172" i="1"/>
  <c r="A4172" i="1"/>
  <c r="I4172" i="1" s="1"/>
  <c r="H4171" i="1"/>
  <c r="D4171" i="1"/>
  <c r="G4171" i="1" s="1"/>
  <c r="B4171" i="1"/>
  <c r="A4171" i="1"/>
  <c r="I4171" i="1" s="1"/>
  <c r="H4170" i="1"/>
  <c r="D4170" i="1"/>
  <c r="G4170" i="1" s="1"/>
  <c r="B4170" i="1"/>
  <c r="A4170" i="1"/>
  <c r="I4170" i="1" s="1"/>
  <c r="H4169" i="1"/>
  <c r="D4169" i="1"/>
  <c r="G4169" i="1" s="1"/>
  <c r="B4169" i="1"/>
  <c r="A4169" i="1"/>
  <c r="I4169" i="1" s="1"/>
  <c r="H4168" i="1"/>
  <c r="D4168" i="1"/>
  <c r="G4168" i="1" s="1"/>
  <c r="B4168" i="1"/>
  <c r="J4168" i="1" s="1"/>
  <c r="A4168" i="1"/>
  <c r="I4168" i="1" s="1"/>
  <c r="H4167" i="1"/>
  <c r="D4167" i="1"/>
  <c r="G4167" i="1" s="1"/>
  <c r="B4167" i="1"/>
  <c r="A4167" i="1"/>
  <c r="I4167" i="1" s="1"/>
  <c r="H4166" i="1"/>
  <c r="D4166" i="1"/>
  <c r="G4166" i="1" s="1"/>
  <c r="B4166" i="1"/>
  <c r="A4166" i="1"/>
  <c r="I4166" i="1" s="1"/>
  <c r="H4165" i="1"/>
  <c r="D4165" i="1"/>
  <c r="G4165" i="1" s="1"/>
  <c r="B4165" i="1"/>
  <c r="A4165" i="1"/>
  <c r="I4165" i="1" s="1"/>
  <c r="H4164" i="1"/>
  <c r="D4164" i="1"/>
  <c r="G4164" i="1" s="1"/>
  <c r="B4164" i="1"/>
  <c r="K4164" i="1" s="1"/>
  <c r="A4164" i="1"/>
  <c r="I4164" i="1" s="1"/>
  <c r="H4163" i="1"/>
  <c r="D4163" i="1"/>
  <c r="G4163" i="1" s="1"/>
  <c r="B4163" i="1"/>
  <c r="A4163" i="1"/>
  <c r="I4163" i="1" s="1"/>
  <c r="H4162" i="1"/>
  <c r="D4162" i="1"/>
  <c r="G4162" i="1" s="1"/>
  <c r="B4162" i="1"/>
  <c r="J4162" i="1" s="1"/>
  <c r="A4162" i="1"/>
  <c r="I4162" i="1" s="1"/>
  <c r="H4161" i="1"/>
  <c r="D4161" i="1"/>
  <c r="G4161" i="1" s="1"/>
  <c r="B4161" i="1"/>
  <c r="A4161" i="1"/>
  <c r="I4161" i="1" s="1"/>
  <c r="H4160" i="1"/>
  <c r="D4160" i="1"/>
  <c r="G4160" i="1" s="1"/>
  <c r="B4160" i="1"/>
  <c r="K4160" i="1" s="1"/>
  <c r="A4160" i="1"/>
  <c r="I4160" i="1" s="1"/>
  <c r="H4159" i="1"/>
  <c r="D4159" i="1"/>
  <c r="G4159" i="1" s="1"/>
  <c r="B4159" i="1"/>
  <c r="A4159" i="1"/>
  <c r="I4159" i="1" s="1"/>
  <c r="H4158" i="1"/>
  <c r="D4158" i="1"/>
  <c r="G4158" i="1" s="1"/>
  <c r="B4158" i="1"/>
  <c r="J4158" i="1" s="1"/>
  <c r="A4158" i="1"/>
  <c r="I4158" i="1" s="1"/>
  <c r="H4157" i="1"/>
  <c r="D4157" i="1"/>
  <c r="G4157" i="1" s="1"/>
  <c r="B4157" i="1"/>
  <c r="A4157" i="1"/>
  <c r="I4157" i="1" s="1"/>
  <c r="H4156" i="1"/>
  <c r="D4156" i="1"/>
  <c r="G4156" i="1" s="1"/>
  <c r="B4156" i="1"/>
  <c r="A4156" i="1"/>
  <c r="I4156" i="1" s="1"/>
  <c r="H4155" i="1"/>
  <c r="D4155" i="1"/>
  <c r="G4155" i="1" s="1"/>
  <c r="B4155" i="1"/>
  <c r="A4155" i="1"/>
  <c r="I4155" i="1" s="1"/>
  <c r="H4154" i="1"/>
  <c r="D4154" i="1"/>
  <c r="G4154" i="1" s="1"/>
  <c r="B4154" i="1"/>
  <c r="A4154" i="1"/>
  <c r="I4154" i="1" s="1"/>
  <c r="H4153" i="1"/>
  <c r="D4153" i="1"/>
  <c r="G4153" i="1" s="1"/>
  <c r="B4153" i="1"/>
  <c r="J4153" i="1" s="1"/>
  <c r="A4153" i="1"/>
  <c r="I4153" i="1" s="1"/>
  <c r="H4152" i="1"/>
  <c r="D4152" i="1"/>
  <c r="G4152" i="1" s="1"/>
  <c r="B4152" i="1"/>
  <c r="K4152" i="1" s="1"/>
  <c r="A4152" i="1"/>
  <c r="I4152" i="1" s="1"/>
  <c r="H4151" i="1"/>
  <c r="D4151" i="1"/>
  <c r="G4151" i="1" s="1"/>
  <c r="B4151" i="1"/>
  <c r="K4151" i="1" s="1"/>
  <c r="A4151" i="1"/>
  <c r="I4151" i="1" s="1"/>
  <c r="H4150" i="1"/>
  <c r="D4150" i="1"/>
  <c r="G4150" i="1" s="1"/>
  <c r="B4150" i="1"/>
  <c r="K4150" i="1" s="1"/>
  <c r="A4150" i="1"/>
  <c r="I4150" i="1" s="1"/>
  <c r="H4149" i="1"/>
  <c r="D4149" i="1"/>
  <c r="G4149" i="1" s="1"/>
  <c r="B4149" i="1"/>
  <c r="A4149" i="1"/>
  <c r="I4149" i="1" s="1"/>
  <c r="H4148" i="1"/>
  <c r="D4148" i="1"/>
  <c r="G4148" i="1" s="1"/>
  <c r="B4148" i="1"/>
  <c r="K4148" i="1" s="1"/>
  <c r="A4148" i="1"/>
  <c r="I4148" i="1" s="1"/>
  <c r="H4147" i="1"/>
  <c r="D4147" i="1"/>
  <c r="G4147" i="1" s="1"/>
  <c r="B4147" i="1"/>
  <c r="K4147" i="1" s="1"/>
  <c r="A4147" i="1"/>
  <c r="I4147" i="1" s="1"/>
  <c r="H4146" i="1"/>
  <c r="D4146" i="1"/>
  <c r="G4146" i="1" s="1"/>
  <c r="B4146" i="1"/>
  <c r="J4146" i="1" s="1"/>
  <c r="A4146" i="1"/>
  <c r="I4146" i="1" s="1"/>
  <c r="H4145" i="1"/>
  <c r="D4145" i="1"/>
  <c r="G4145" i="1" s="1"/>
  <c r="B4145" i="1"/>
  <c r="A4145" i="1"/>
  <c r="I4145" i="1" s="1"/>
  <c r="H4144" i="1"/>
  <c r="D4144" i="1"/>
  <c r="G4144" i="1" s="1"/>
  <c r="B4144" i="1"/>
  <c r="A4144" i="1"/>
  <c r="I4144" i="1" s="1"/>
  <c r="H4143" i="1"/>
  <c r="D4143" i="1"/>
  <c r="G4143" i="1" s="1"/>
  <c r="B4143" i="1"/>
  <c r="K4143" i="1" s="1"/>
  <c r="A4143" i="1"/>
  <c r="I4143" i="1" s="1"/>
  <c r="H4142" i="1"/>
  <c r="D4142" i="1"/>
  <c r="G4142" i="1" s="1"/>
  <c r="B4142" i="1"/>
  <c r="K4142" i="1" s="1"/>
  <c r="A4142" i="1"/>
  <c r="I4142" i="1" s="1"/>
  <c r="H4141" i="1"/>
  <c r="D4141" i="1"/>
  <c r="G4141" i="1" s="1"/>
  <c r="B4141" i="1"/>
  <c r="K4141" i="1" s="1"/>
  <c r="A4141" i="1"/>
  <c r="I4141" i="1" s="1"/>
  <c r="H4140" i="1"/>
  <c r="D4140" i="1"/>
  <c r="G4140" i="1" s="1"/>
  <c r="B4140" i="1"/>
  <c r="J4140" i="1" s="1"/>
  <c r="A4140" i="1"/>
  <c r="I4140" i="1" s="1"/>
  <c r="H4139" i="1"/>
  <c r="D4139" i="1"/>
  <c r="G4139" i="1" s="1"/>
  <c r="B4139" i="1"/>
  <c r="A4139" i="1"/>
  <c r="I4139" i="1" s="1"/>
  <c r="H4138" i="1"/>
  <c r="D4138" i="1"/>
  <c r="G4138" i="1" s="1"/>
  <c r="B4138" i="1"/>
  <c r="A4138" i="1"/>
  <c r="I4138" i="1" s="1"/>
  <c r="H4137" i="1"/>
  <c r="D4137" i="1"/>
  <c r="G4137" i="1" s="1"/>
  <c r="B4137" i="1"/>
  <c r="A4137" i="1"/>
  <c r="I4137" i="1" s="1"/>
  <c r="H4136" i="1"/>
  <c r="D4136" i="1"/>
  <c r="G4136" i="1" s="1"/>
  <c r="B4136" i="1"/>
  <c r="A4136" i="1"/>
  <c r="I4136" i="1" s="1"/>
  <c r="H4135" i="1"/>
  <c r="D4135" i="1"/>
  <c r="G4135" i="1" s="1"/>
  <c r="B4135" i="1"/>
  <c r="J4135" i="1" s="1"/>
  <c r="A4135" i="1"/>
  <c r="I4135" i="1" s="1"/>
  <c r="H4134" i="1"/>
  <c r="D4134" i="1"/>
  <c r="G4134" i="1" s="1"/>
  <c r="B4134" i="1"/>
  <c r="A4134" i="1"/>
  <c r="I4134" i="1" s="1"/>
  <c r="H4133" i="1"/>
  <c r="D4133" i="1"/>
  <c r="G4133" i="1" s="1"/>
  <c r="B4133" i="1"/>
  <c r="K4133" i="1" s="1"/>
  <c r="A4133" i="1"/>
  <c r="I4133" i="1" s="1"/>
  <c r="H4132" i="1"/>
  <c r="D4132" i="1"/>
  <c r="G4132" i="1" s="1"/>
  <c r="B4132" i="1"/>
  <c r="J4132" i="1" s="1"/>
  <c r="A4132" i="1"/>
  <c r="I4132" i="1" s="1"/>
  <c r="H4131" i="1"/>
  <c r="D4131" i="1"/>
  <c r="G4131" i="1" s="1"/>
  <c r="B4131" i="1"/>
  <c r="A4131" i="1"/>
  <c r="I4131" i="1" s="1"/>
  <c r="H4130" i="1"/>
  <c r="D4130" i="1"/>
  <c r="G4130" i="1" s="1"/>
  <c r="B4130" i="1"/>
  <c r="J4130" i="1" s="1"/>
  <c r="A4130" i="1"/>
  <c r="I4130" i="1" s="1"/>
  <c r="H4129" i="1"/>
  <c r="D4129" i="1"/>
  <c r="G4129" i="1" s="1"/>
  <c r="B4129" i="1"/>
  <c r="K4129" i="1" s="1"/>
  <c r="A4129" i="1"/>
  <c r="I4129" i="1" s="1"/>
  <c r="H4128" i="1"/>
  <c r="D4128" i="1"/>
  <c r="G4128" i="1" s="1"/>
  <c r="B4128" i="1"/>
  <c r="J4128" i="1" s="1"/>
  <c r="A4128" i="1"/>
  <c r="I4128" i="1" s="1"/>
  <c r="H4127" i="1"/>
  <c r="D4127" i="1"/>
  <c r="G4127" i="1" s="1"/>
  <c r="B4127" i="1"/>
  <c r="K4127" i="1" s="1"/>
  <c r="A4127" i="1"/>
  <c r="I4127" i="1" s="1"/>
  <c r="H4126" i="1"/>
  <c r="D4126" i="1"/>
  <c r="G4126" i="1" s="1"/>
  <c r="B4126" i="1"/>
  <c r="K4126" i="1" s="1"/>
  <c r="A4126" i="1"/>
  <c r="I4126" i="1" s="1"/>
  <c r="H4125" i="1"/>
  <c r="D4125" i="1"/>
  <c r="G4125" i="1" s="1"/>
  <c r="B4125" i="1"/>
  <c r="A4125" i="1"/>
  <c r="I4125" i="1" s="1"/>
  <c r="H4124" i="1"/>
  <c r="D4124" i="1"/>
  <c r="G4124" i="1" s="1"/>
  <c r="B4124" i="1"/>
  <c r="A4124" i="1"/>
  <c r="I4124" i="1" s="1"/>
  <c r="H4123" i="1"/>
  <c r="D4123" i="1"/>
  <c r="G4123" i="1" s="1"/>
  <c r="B4123" i="1"/>
  <c r="K4123" i="1" s="1"/>
  <c r="A4123" i="1"/>
  <c r="I4123" i="1" s="1"/>
  <c r="H4122" i="1"/>
  <c r="D4122" i="1"/>
  <c r="G4122" i="1" s="1"/>
  <c r="B4122" i="1"/>
  <c r="A4122" i="1"/>
  <c r="I4122" i="1" s="1"/>
  <c r="H4121" i="1"/>
  <c r="D4121" i="1"/>
  <c r="G4121" i="1" s="1"/>
  <c r="B4121" i="1"/>
  <c r="K4121" i="1" s="1"/>
  <c r="A4121" i="1"/>
  <c r="I4121" i="1" s="1"/>
  <c r="H4120" i="1"/>
  <c r="D4120" i="1"/>
  <c r="G4120" i="1" s="1"/>
  <c r="B4120" i="1"/>
  <c r="J4120" i="1" s="1"/>
  <c r="A4120" i="1"/>
  <c r="I4120" i="1" s="1"/>
  <c r="H4119" i="1"/>
  <c r="D4119" i="1"/>
  <c r="G4119" i="1" s="1"/>
  <c r="B4119" i="1"/>
  <c r="A4119" i="1"/>
  <c r="I4119" i="1" s="1"/>
  <c r="H4118" i="1"/>
  <c r="D4118" i="1"/>
  <c r="G4118" i="1" s="1"/>
  <c r="B4118" i="1"/>
  <c r="A4118" i="1"/>
  <c r="I4118" i="1" s="1"/>
  <c r="H4117" i="1"/>
  <c r="D4117" i="1"/>
  <c r="G4117" i="1" s="1"/>
  <c r="B4117" i="1"/>
  <c r="K4117" i="1" s="1"/>
  <c r="A4117" i="1"/>
  <c r="I4117" i="1" s="1"/>
  <c r="H4116" i="1"/>
  <c r="D4116" i="1"/>
  <c r="G4116" i="1" s="1"/>
  <c r="B4116" i="1"/>
  <c r="J4116" i="1" s="1"/>
  <c r="A4116" i="1"/>
  <c r="I4116" i="1" s="1"/>
  <c r="H4115" i="1"/>
  <c r="D4115" i="1"/>
  <c r="G4115" i="1" s="1"/>
  <c r="B4115" i="1"/>
  <c r="A4115" i="1"/>
  <c r="I4115" i="1" s="1"/>
  <c r="H4114" i="1"/>
  <c r="D4114" i="1"/>
  <c r="G4114" i="1" s="1"/>
  <c r="B4114" i="1"/>
  <c r="K4114" i="1" s="1"/>
  <c r="A4114" i="1"/>
  <c r="I4114" i="1" s="1"/>
  <c r="H4113" i="1"/>
  <c r="D4113" i="1"/>
  <c r="G4113" i="1" s="1"/>
  <c r="B4113" i="1"/>
  <c r="J4113" i="1" s="1"/>
  <c r="A4113" i="1"/>
  <c r="I4113" i="1" s="1"/>
  <c r="H4112" i="1"/>
  <c r="D4112" i="1"/>
  <c r="G4112" i="1" s="1"/>
  <c r="B4112" i="1"/>
  <c r="K4112" i="1" s="1"/>
  <c r="A4112" i="1"/>
  <c r="I4112" i="1" s="1"/>
  <c r="H4111" i="1"/>
  <c r="D4111" i="1"/>
  <c r="G4111" i="1" s="1"/>
  <c r="B4111" i="1"/>
  <c r="K4111" i="1" s="1"/>
  <c r="A4111" i="1"/>
  <c r="I4111" i="1" s="1"/>
  <c r="H4110" i="1"/>
  <c r="D4110" i="1"/>
  <c r="G4110" i="1" s="1"/>
  <c r="B4110" i="1"/>
  <c r="J4110" i="1" s="1"/>
  <c r="A4110" i="1"/>
  <c r="I4110" i="1" s="1"/>
  <c r="H4109" i="1"/>
  <c r="D4109" i="1"/>
  <c r="G4109" i="1" s="1"/>
  <c r="B4109" i="1"/>
  <c r="K4109" i="1" s="1"/>
  <c r="A4109" i="1"/>
  <c r="I4109" i="1" s="1"/>
  <c r="H4108" i="1"/>
  <c r="D4108" i="1"/>
  <c r="G4108" i="1" s="1"/>
  <c r="B4108" i="1"/>
  <c r="J4108" i="1" s="1"/>
  <c r="A4108" i="1"/>
  <c r="I4108" i="1" s="1"/>
  <c r="H4107" i="1"/>
  <c r="D4107" i="1"/>
  <c r="G4107" i="1" s="1"/>
  <c r="B4107" i="1"/>
  <c r="K4107" i="1" s="1"/>
  <c r="A4107" i="1"/>
  <c r="I4107" i="1" s="1"/>
  <c r="H4106" i="1"/>
  <c r="D4106" i="1"/>
  <c r="G4106" i="1" s="1"/>
  <c r="B4106" i="1"/>
  <c r="A4106" i="1"/>
  <c r="I4106" i="1" s="1"/>
  <c r="H4105" i="1"/>
  <c r="D4105" i="1"/>
  <c r="G4105" i="1" s="1"/>
  <c r="B4105" i="1"/>
  <c r="K4105" i="1" s="1"/>
  <c r="A4105" i="1"/>
  <c r="I4105" i="1" s="1"/>
  <c r="H4104" i="1"/>
  <c r="D4104" i="1"/>
  <c r="G4104" i="1" s="1"/>
  <c r="B4104" i="1"/>
  <c r="J4104" i="1" s="1"/>
  <c r="A4104" i="1"/>
  <c r="I4104" i="1" s="1"/>
  <c r="H4103" i="1"/>
  <c r="D4103" i="1"/>
  <c r="G4103" i="1" s="1"/>
  <c r="B4103" i="1"/>
  <c r="K4103" i="1" s="1"/>
  <c r="A4103" i="1"/>
  <c r="I4103" i="1" s="1"/>
  <c r="H4102" i="1"/>
  <c r="D4102" i="1"/>
  <c r="G4102" i="1" s="1"/>
  <c r="B4102" i="1"/>
  <c r="K4102" i="1" s="1"/>
  <c r="A4102" i="1"/>
  <c r="I4102" i="1" s="1"/>
  <c r="H4101" i="1"/>
  <c r="D4101" i="1"/>
  <c r="G4101" i="1" s="1"/>
  <c r="B4101" i="1"/>
  <c r="J4101" i="1" s="1"/>
  <c r="A4101" i="1"/>
  <c r="I4101" i="1" s="1"/>
  <c r="H4100" i="1"/>
  <c r="D4100" i="1"/>
  <c r="G4100" i="1" s="1"/>
  <c r="B4100" i="1"/>
  <c r="K4100" i="1" s="1"/>
  <c r="A4100" i="1"/>
  <c r="I4100" i="1" s="1"/>
  <c r="H4099" i="1"/>
  <c r="D4099" i="1"/>
  <c r="G4099" i="1" s="1"/>
  <c r="B4099" i="1"/>
  <c r="J4099" i="1" s="1"/>
  <c r="A4099" i="1"/>
  <c r="I4099" i="1" s="1"/>
  <c r="H4098" i="1"/>
  <c r="D4098" i="1"/>
  <c r="G4098" i="1" s="1"/>
  <c r="B4098" i="1"/>
  <c r="A4098" i="1"/>
  <c r="I4098" i="1" s="1"/>
  <c r="H4097" i="1"/>
  <c r="D4097" i="1"/>
  <c r="G4097" i="1" s="1"/>
  <c r="B4097" i="1"/>
  <c r="K4097" i="1" s="1"/>
  <c r="A4097" i="1"/>
  <c r="I4097" i="1" s="1"/>
  <c r="H4096" i="1"/>
  <c r="D4096" i="1"/>
  <c r="G4096" i="1" s="1"/>
  <c r="B4096" i="1"/>
  <c r="J4096" i="1" s="1"/>
  <c r="A4096" i="1"/>
  <c r="I4096" i="1" s="1"/>
  <c r="H4095" i="1"/>
  <c r="D4095" i="1"/>
  <c r="G4095" i="1" s="1"/>
  <c r="B4095" i="1"/>
  <c r="K4095" i="1" s="1"/>
  <c r="A4095" i="1"/>
  <c r="I4095" i="1" s="1"/>
  <c r="H4094" i="1"/>
  <c r="D4094" i="1"/>
  <c r="G4094" i="1" s="1"/>
  <c r="B4094" i="1"/>
  <c r="K4094" i="1" s="1"/>
  <c r="A4094" i="1"/>
  <c r="I4094" i="1" s="1"/>
  <c r="H4093" i="1"/>
  <c r="D4093" i="1"/>
  <c r="G4093" i="1" s="1"/>
  <c r="B4093" i="1"/>
  <c r="A4093" i="1"/>
  <c r="I4093" i="1" s="1"/>
  <c r="H4092" i="1"/>
  <c r="D4092" i="1"/>
  <c r="G4092" i="1" s="1"/>
  <c r="B4092" i="1"/>
  <c r="J4092" i="1" s="1"/>
  <c r="A4092" i="1"/>
  <c r="I4092" i="1" s="1"/>
  <c r="H4091" i="1"/>
  <c r="D4091" i="1"/>
  <c r="G4091" i="1" s="1"/>
  <c r="B4091" i="1"/>
  <c r="J4091" i="1" s="1"/>
  <c r="A4091" i="1"/>
  <c r="I4091" i="1" s="1"/>
  <c r="H4090" i="1"/>
  <c r="D4090" i="1"/>
  <c r="G4090" i="1" s="1"/>
  <c r="B4090" i="1"/>
  <c r="K4090" i="1" s="1"/>
  <c r="A4090" i="1"/>
  <c r="I4090" i="1" s="1"/>
  <c r="H4089" i="1"/>
  <c r="D4089" i="1"/>
  <c r="G4089" i="1" s="1"/>
  <c r="B4089" i="1"/>
  <c r="A4089" i="1"/>
  <c r="I4089" i="1" s="1"/>
  <c r="H4088" i="1"/>
  <c r="D4088" i="1"/>
  <c r="G4088" i="1" s="1"/>
  <c r="B4088" i="1"/>
  <c r="K4088" i="1" s="1"/>
  <c r="A4088" i="1"/>
  <c r="I4088" i="1" s="1"/>
  <c r="H4087" i="1"/>
  <c r="D4087" i="1"/>
  <c r="G4087" i="1" s="1"/>
  <c r="B4087" i="1"/>
  <c r="A4087" i="1"/>
  <c r="I4087" i="1" s="1"/>
  <c r="H4086" i="1"/>
  <c r="D4086" i="1"/>
  <c r="G4086" i="1" s="1"/>
  <c r="B4086" i="1"/>
  <c r="J4086" i="1" s="1"/>
  <c r="A4086" i="1"/>
  <c r="I4086" i="1" s="1"/>
  <c r="H4085" i="1"/>
  <c r="D4085" i="1"/>
  <c r="G4085" i="1" s="1"/>
  <c r="B4085" i="1"/>
  <c r="K4085" i="1" s="1"/>
  <c r="A4085" i="1"/>
  <c r="I4085" i="1" s="1"/>
  <c r="H4084" i="1"/>
  <c r="D4084" i="1"/>
  <c r="G4084" i="1" s="1"/>
  <c r="B4084" i="1"/>
  <c r="A4084" i="1"/>
  <c r="I4084" i="1" s="1"/>
  <c r="H4083" i="1"/>
  <c r="D4083" i="1"/>
  <c r="G4083" i="1" s="1"/>
  <c r="B4083" i="1"/>
  <c r="K4083" i="1" s="1"/>
  <c r="A4083" i="1"/>
  <c r="I4083" i="1" s="1"/>
  <c r="H4082" i="1"/>
  <c r="D4082" i="1"/>
  <c r="G4082" i="1" s="1"/>
  <c r="B4082" i="1"/>
  <c r="K4082" i="1" s="1"/>
  <c r="A4082" i="1"/>
  <c r="I4082" i="1" s="1"/>
  <c r="H4081" i="1"/>
  <c r="D4081" i="1"/>
  <c r="G4081" i="1" s="1"/>
  <c r="B4081" i="1"/>
  <c r="K4081" i="1" s="1"/>
  <c r="A4081" i="1"/>
  <c r="I4081" i="1" s="1"/>
  <c r="H4080" i="1"/>
  <c r="D4080" i="1"/>
  <c r="G4080" i="1" s="1"/>
  <c r="B4080" i="1"/>
  <c r="J4080" i="1" s="1"/>
  <c r="A4080" i="1"/>
  <c r="I4080" i="1" s="1"/>
  <c r="H4079" i="1"/>
  <c r="D4079" i="1"/>
  <c r="G4079" i="1" s="1"/>
  <c r="B4079" i="1"/>
  <c r="K4079" i="1" s="1"/>
  <c r="A4079" i="1"/>
  <c r="I4079" i="1" s="1"/>
  <c r="H4078" i="1"/>
  <c r="D4078" i="1"/>
  <c r="G4078" i="1" s="1"/>
  <c r="B4078" i="1"/>
  <c r="J4078" i="1" s="1"/>
  <c r="A4078" i="1"/>
  <c r="I4078" i="1" s="1"/>
  <c r="H4077" i="1"/>
  <c r="D4077" i="1"/>
  <c r="G4077" i="1" s="1"/>
  <c r="B4077" i="1"/>
  <c r="J4077" i="1" s="1"/>
  <c r="A4077" i="1"/>
  <c r="I4077" i="1" s="1"/>
  <c r="H4076" i="1"/>
  <c r="D4076" i="1"/>
  <c r="G4076" i="1" s="1"/>
  <c r="B4076" i="1"/>
  <c r="A4076" i="1"/>
  <c r="I4076" i="1" s="1"/>
  <c r="H4075" i="1"/>
  <c r="D4075" i="1"/>
  <c r="G4075" i="1" s="1"/>
  <c r="B4075" i="1"/>
  <c r="A4075" i="1"/>
  <c r="I4075" i="1" s="1"/>
  <c r="H4074" i="1"/>
  <c r="D4074" i="1"/>
  <c r="G4074" i="1" s="1"/>
  <c r="B4074" i="1"/>
  <c r="A4074" i="1"/>
  <c r="I4074" i="1" s="1"/>
  <c r="H4073" i="1"/>
  <c r="D4073" i="1"/>
  <c r="G4073" i="1" s="1"/>
  <c r="B4073" i="1"/>
  <c r="K4073" i="1" s="1"/>
  <c r="A4073" i="1"/>
  <c r="I4073" i="1" s="1"/>
  <c r="H4072" i="1"/>
  <c r="D4072" i="1"/>
  <c r="G4072" i="1" s="1"/>
  <c r="B4072" i="1"/>
  <c r="J4072" i="1" s="1"/>
  <c r="A4072" i="1"/>
  <c r="I4072" i="1" s="1"/>
  <c r="H4071" i="1"/>
  <c r="D4071" i="1"/>
  <c r="G4071" i="1" s="1"/>
  <c r="B4071" i="1"/>
  <c r="K4071" i="1" s="1"/>
  <c r="A4071" i="1"/>
  <c r="I4071" i="1" s="1"/>
  <c r="H4070" i="1"/>
  <c r="D4070" i="1"/>
  <c r="G4070" i="1" s="1"/>
  <c r="B4070" i="1"/>
  <c r="J4070" i="1" s="1"/>
  <c r="A4070" i="1"/>
  <c r="I4070" i="1" s="1"/>
  <c r="H4069" i="1"/>
  <c r="D4069" i="1"/>
  <c r="G4069" i="1" s="1"/>
  <c r="B4069" i="1"/>
  <c r="A4069" i="1"/>
  <c r="I4069" i="1" s="1"/>
  <c r="H4068" i="1"/>
  <c r="D4068" i="1"/>
  <c r="G4068" i="1" s="1"/>
  <c r="B4068" i="1"/>
  <c r="J4068" i="1" s="1"/>
  <c r="A4068" i="1"/>
  <c r="I4068" i="1" s="1"/>
  <c r="H4067" i="1"/>
  <c r="D4067" i="1"/>
  <c r="G4067" i="1" s="1"/>
  <c r="B4067" i="1"/>
  <c r="A4067" i="1"/>
  <c r="I4067" i="1" s="1"/>
  <c r="H4066" i="1"/>
  <c r="D4066" i="1"/>
  <c r="G4066" i="1" s="1"/>
  <c r="B4066" i="1"/>
  <c r="K4066" i="1" s="1"/>
  <c r="A4066" i="1"/>
  <c r="I4066" i="1" s="1"/>
  <c r="H4065" i="1"/>
  <c r="D4065" i="1"/>
  <c r="G4065" i="1" s="1"/>
  <c r="B4065" i="1"/>
  <c r="J4065" i="1" s="1"/>
  <c r="A4065" i="1"/>
  <c r="I4065" i="1" s="1"/>
  <c r="H4064" i="1"/>
  <c r="D4064" i="1"/>
  <c r="G4064" i="1" s="1"/>
  <c r="B4064" i="1"/>
  <c r="K4064" i="1" s="1"/>
  <c r="A4064" i="1"/>
  <c r="I4064" i="1" s="1"/>
  <c r="H4063" i="1"/>
  <c r="D4063" i="1"/>
  <c r="G4063" i="1" s="1"/>
  <c r="B4063" i="1"/>
  <c r="K4063" i="1" s="1"/>
  <c r="A4063" i="1"/>
  <c r="I4063" i="1" s="1"/>
  <c r="H4062" i="1"/>
  <c r="D4062" i="1"/>
  <c r="G4062" i="1" s="1"/>
  <c r="B4062" i="1"/>
  <c r="J4062" i="1" s="1"/>
  <c r="A4062" i="1"/>
  <c r="I4062" i="1" s="1"/>
  <c r="H4061" i="1"/>
  <c r="D4061" i="1"/>
  <c r="G4061" i="1" s="1"/>
  <c r="B4061" i="1"/>
  <c r="K4061" i="1" s="1"/>
  <c r="A4061" i="1"/>
  <c r="I4061" i="1" s="1"/>
  <c r="H4060" i="1"/>
  <c r="D4060" i="1"/>
  <c r="G4060" i="1" s="1"/>
  <c r="B4060" i="1"/>
  <c r="J4060" i="1" s="1"/>
  <c r="A4060" i="1"/>
  <c r="I4060" i="1" s="1"/>
  <c r="H4059" i="1"/>
  <c r="D4059" i="1"/>
  <c r="G4059" i="1" s="1"/>
  <c r="B4059" i="1"/>
  <c r="A4059" i="1"/>
  <c r="I4059" i="1" s="1"/>
  <c r="H4058" i="1"/>
  <c r="D4058" i="1"/>
  <c r="G4058" i="1" s="1"/>
  <c r="B4058" i="1"/>
  <c r="K4058" i="1" s="1"/>
  <c r="A4058" i="1"/>
  <c r="I4058" i="1" s="1"/>
  <c r="H4057" i="1"/>
  <c r="D4057" i="1"/>
  <c r="G4057" i="1" s="1"/>
  <c r="B4057" i="1"/>
  <c r="K4057" i="1" s="1"/>
  <c r="A4057" i="1"/>
  <c r="I4057" i="1" s="1"/>
  <c r="H4056" i="1"/>
  <c r="D4056" i="1"/>
  <c r="G4056" i="1" s="1"/>
  <c r="B4056" i="1"/>
  <c r="J4056" i="1" s="1"/>
  <c r="A4056" i="1"/>
  <c r="I4056" i="1" s="1"/>
  <c r="H4055" i="1"/>
  <c r="D4055" i="1"/>
  <c r="G4055" i="1" s="1"/>
  <c r="B4055" i="1"/>
  <c r="J4055" i="1" s="1"/>
  <c r="A4055" i="1"/>
  <c r="I4055" i="1" s="1"/>
  <c r="H4054" i="1"/>
  <c r="D4054" i="1"/>
  <c r="G4054" i="1" s="1"/>
  <c r="B4054" i="1"/>
  <c r="A4054" i="1"/>
  <c r="I4054" i="1" s="1"/>
  <c r="H4053" i="1"/>
  <c r="D4053" i="1"/>
  <c r="G4053" i="1" s="1"/>
  <c r="B4053" i="1"/>
  <c r="A4053" i="1"/>
  <c r="I4053" i="1" s="1"/>
  <c r="H4052" i="1"/>
  <c r="D4052" i="1"/>
  <c r="G4052" i="1" s="1"/>
  <c r="B4052" i="1"/>
  <c r="K4052" i="1" s="1"/>
  <c r="A4052" i="1"/>
  <c r="I4052" i="1" s="1"/>
  <c r="H4051" i="1"/>
  <c r="D4051" i="1"/>
  <c r="G4051" i="1" s="1"/>
  <c r="B4051" i="1"/>
  <c r="A4051" i="1"/>
  <c r="I4051" i="1" s="1"/>
  <c r="H4050" i="1"/>
  <c r="D4050" i="1"/>
  <c r="G4050" i="1" s="1"/>
  <c r="B4050" i="1"/>
  <c r="A4050" i="1"/>
  <c r="I4050" i="1" s="1"/>
  <c r="H4049" i="1"/>
  <c r="D4049" i="1"/>
  <c r="G4049" i="1" s="1"/>
  <c r="B4049" i="1"/>
  <c r="K4049" i="1" s="1"/>
  <c r="A4049" i="1"/>
  <c r="I4049" i="1" s="1"/>
  <c r="H4048" i="1"/>
  <c r="D4048" i="1"/>
  <c r="G4048" i="1" s="1"/>
  <c r="B4048" i="1"/>
  <c r="J4048" i="1" s="1"/>
  <c r="A4048" i="1"/>
  <c r="I4048" i="1" s="1"/>
  <c r="H4047" i="1"/>
  <c r="D4047" i="1"/>
  <c r="G4047" i="1" s="1"/>
  <c r="B4047" i="1"/>
  <c r="J4047" i="1" s="1"/>
  <c r="A4047" i="1"/>
  <c r="I4047" i="1" s="1"/>
  <c r="H4046" i="1"/>
  <c r="D4046" i="1"/>
  <c r="G4046" i="1" s="1"/>
  <c r="B4046" i="1"/>
  <c r="A4046" i="1"/>
  <c r="I4046" i="1" s="1"/>
  <c r="H4045" i="1"/>
  <c r="D4045" i="1"/>
  <c r="G4045" i="1" s="1"/>
  <c r="B4045" i="1"/>
  <c r="A4045" i="1"/>
  <c r="I4045" i="1" s="1"/>
  <c r="H4044" i="1"/>
  <c r="D4044" i="1"/>
  <c r="G4044" i="1" s="1"/>
  <c r="B4044" i="1"/>
  <c r="J4044" i="1" s="1"/>
  <c r="A4044" i="1"/>
  <c r="I4044" i="1" s="1"/>
  <c r="H4043" i="1"/>
  <c r="D4043" i="1"/>
  <c r="G4043" i="1" s="1"/>
  <c r="B4043" i="1"/>
  <c r="K4043" i="1" s="1"/>
  <c r="A4043" i="1"/>
  <c r="I4043" i="1" s="1"/>
  <c r="H4042" i="1"/>
  <c r="D4042" i="1"/>
  <c r="G4042" i="1" s="1"/>
  <c r="B4042" i="1"/>
  <c r="J4042" i="1" s="1"/>
  <c r="A4042" i="1"/>
  <c r="I4042" i="1" s="1"/>
  <c r="H4041" i="1"/>
  <c r="D4041" i="1"/>
  <c r="G4041" i="1" s="1"/>
  <c r="B4041" i="1"/>
  <c r="J4041" i="1" s="1"/>
  <c r="A4041" i="1"/>
  <c r="I4041" i="1" s="1"/>
  <c r="H4040" i="1"/>
  <c r="D4040" i="1"/>
  <c r="G4040" i="1" s="1"/>
  <c r="B4040" i="1"/>
  <c r="K4040" i="1" s="1"/>
  <c r="A4040" i="1"/>
  <c r="I4040" i="1" s="1"/>
  <c r="H4039" i="1"/>
  <c r="D4039" i="1"/>
  <c r="G4039" i="1" s="1"/>
  <c r="B4039" i="1"/>
  <c r="J4039" i="1" s="1"/>
  <c r="A4039" i="1"/>
  <c r="I4039" i="1" s="1"/>
  <c r="H4038" i="1"/>
  <c r="D4038" i="1"/>
  <c r="G4038" i="1" s="1"/>
  <c r="B4038" i="1"/>
  <c r="J4038" i="1" s="1"/>
  <c r="A4038" i="1"/>
  <c r="I4038" i="1" s="1"/>
  <c r="H4037" i="1"/>
  <c r="D4037" i="1"/>
  <c r="G4037" i="1" s="1"/>
  <c r="B4037" i="1"/>
  <c r="K4037" i="1" s="1"/>
  <c r="A4037" i="1"/>
  <c r="I4037" i="1" s="1"/>
  <c r="H4036" i="1"/>
  <c r="D4036" i="1"/>
  <c r="G4036" i="1" s="1"/>
  <c r="B4036" i="1"/>
  <c r="J4036" i="1" s="1"/>
  <c r="A4036" i="1"/>
  <c r="I4036" i="1" s="1"/>
  <c r="H4035" i="1"/>
  <c r="D4035" i="1"/>
  <c r="G4035" i="1" s="1"/>
  <c r="B4035" i="1"/>
  <c r="A4035" i="1"/>
  <c r="I4035" i="1" s="1"/>
  <c r="H4034" i="1"/>
  <c r="D4034" i="1"/>
  <c r="G4034" i="1" s="1"/>
  <c r="B4034" i="1"/>
  <c r="J4034" i="1" s="1"/>
  <c r="A4034" i="1"/>
  <c r="I4034" i="1" s="1"/>
  <c r="H4033" i="1"/>
  <c r="D4033" i="1"/>
  <c r="G4033" i="1" s="1"/>
  <c r="B4033" i="1"/>
  <c r="A4033" i="1"/>
  <c r="I4033" i="1" s="1"/>
  <c r="H4032" i="1"/>
  <c r="D4032" i="1"/>
  <c r="G4032" i="1" s="1"/>
  <c r="B4032" i="1"/>
  <c r="A4032" i="1"/>
  <c r="I4032" i="1" s="1"/>
  <c r="H4031" i="1"/>
  <c r="D4031" i="1"/>
  <c r="G4031" i="1" s="1"/>
  <c r="B4031" i="1"/>
  <c r="J4031" i="1" s="1"/>
  <c r="A4031" i="1"/>
  <c r="I4031" i="1" s="1"/>
  <c r="H4030" i="1"/>
  <c r="D4030" i="1"/>
  <c r="G4030" i="1" s="1"/>
  <c r="B4030" i="1"/>
  <c r="A4030" i="1"/>
  <c r="I4030" i="1" s="1"/>
  <c r="H4029" i="1"/>
  <c r="D4029" i="1"/>
  <c r="G4029" i="1" s="1"/>
  <c r="B4029" i="1"/>
  <c r="A4029" i="1"/>
  <c r="I4029" i="1" s="1"/>
  <c r="H4028" i="1"/>
  <c r="D4028" i="1"/>
  <c r="G4028" i="1" s="1"/>
  <c r="B4028" i="1"/>
  <c r="A4028" i="1"/>
  <c r="I4028" i="1" s="1"/>
  <c r="H4027" i="1"/>
  <c r="D4027" i="1"/>
  <c r="G4027" i="1" s="1"/>
  <c r="B4027" i="1"/>
  <c r="A4027" i="1"/>
  <c r="I4027" i="1" s="1"/>
  <c r="H4026" i="1"/>
  <c r="D4026" i="1"/>
  <c r="G4026" i="1" s="1"/>
  <c r="B4026" i="1"/>
  <c r="J4026" i="1" s="1"/>
  <c r="A4026" i="1"/>
  <c r="I4026" i="1" s="1"/>
  <c r="H4025" i="1"/>
  <c r="D4025" i="1"/>
  <c r="G4025" i="1" s="1"/>
  <c r="B4025" i="1"/>
  <c r="A4025" i="1"/>
  <c r="I4025" i="1" s="1"/>
  <c r="H4024" i="1"/>
  <c r="D4024" i="1"/>
  <c r="G4024" i="1" s="1"/>
  <c r="B4024" i="1"/>
  <c r="J4024" i="1" s="1"/>
  <c r="A4024" i="1"/>
  <c r="I4024" i="1" s="1"/>
  <c r="H4023" i="1"/>
  <c r="D4023" i="1"/>
  <c r="G4023" i="1" s="1"/>
  <c r="B4023" i="1"/>
  <c r="J4023" i="1" s="1"/>
  <c r="A4023" i="1"/>
  <c r="I4023" i="1" s="1"/>
  <c r="H4022" i="1"/>
  <c r="D4022" i="1"/>
  <c r="G4022" i="1" s="1"/>
  <c r="B4022" i="1"/>
  <c r="A4022" i="1"/>
  <c r="I4022" i="1" s="1"/>
  <c r="H4021" i="1"/>
  <c r="D4021" i="1"/>
  <c r="G4021" i="1" s="1"/>
  <c r="B4021" i="1"/>
  <c r="A4021" i="1"/>
  <c r="I4021" i="1" s="1"/>
  <c r="H4020" i="1"/>
  <c r="D4020" i="1"/>
  <c r="G4020" i="1" s="1"/>
  <c r="B4020" i="1"/>
  <c r="A4020" i="1"/>
  <c r="I4020" i="1" s="1"/>
  <c r="H4019" i="1"/>
  <c r="D4019" i="1"/>
  <c r="G4019" i="1" s="1"/>
  <c r="B4019" i="1"/>
  <c r="A4019" i="1"/>
  <c r="I4019" i="1" s="1"/>
  <c r="H4018" i="1"/>
  <c r="D4018" i="1"/>
  <c r="G4018" i="1" s="1"/>
  <c r="B4018" i="1"/>
  <c r="J4018" i="1" s="1"/>
  <c r="A4018" i="1"/>
  <c r="I4018" i="1" s="1"/>
  <c r="H4017" i="1"/>
  <c r="D4017" i="1"/>
  <c r="G4017" i="1" s="1"/>
  <c r="B4017" i="1"/>
  <c r="J4017" i="1" s="1"/>
  <c r="A4017" i="1"/>
  <c r="I4017" i="1" s="1"/>
  <c r="H4016" i="1"/>
  <c r="D4016" i="1"/>
  <c r="G4016" i="1" s="1"/>
  <c r="B4016" i="1"/>
  <c r="K4016" i="1" s="1"/>
  <c r="A4016" i="1"/>
  <c r="I4016" i="1" s="1"/>
  <c r="H4015" i="1"/>
  <c r="D4015" i="1"/>
  <c r="G4015" i="1" s="1"/>
  <c r="B4015" i="1"/>
  <c r="K4015" i="1" s="1"/>
  <c r="A4015" i="1"/>
  <c r="I4015" i="1" s="1"/>
  <c r="H4014" i="1"/>
  <c r="D4014" i="1"/>
  <c r="G4014" i="1" s="1"/>
  <c r="B4014" i="1"/>
  <c r="K4014" i="1" s="1"/>
  <c r="A4014" i="1"/>
  <c r="I4014" i="1" s="1"/>
  <c r="H4013" i="1"/>
  <c r="D4013" i="1"/>
  <c r="G4013" i="1" s="1"/>
  <c r="B4013" i="1"/>
  <c r="A4013" i="1"/>
  <c r="I4013" i="1" s="1"/>
  <c r="H4012" i="1"/>
  <c r="D4012" i="1"/>
  <c r="G4012" i="1" s="1"/>
  <c r="B4012" i="1"/>
  <c r="J4012" i="1" s="1"/>
  <c r="A4012" i="1"/>
  <c r="I4012" i="1" s="1"/>
  <c r="H4011" i="1"/>
  <c r="D4011" i="1"/>
  <c r="G4011" i="1" s="1"/>
  <c r="B4011" i="1"/>
  <c r="J4011" i="1" s="1"/>
  <c r="A4011" i="1"/>
  <c r="I4011" i="1" s="1"/>
  <c r="H4010" i="1"/>
  <c r="D4010" i="1"/>
  <c r="G4010" i="1" s="1"/>
  <c r="B4010" i="1"/>
  <c r="K4010" i="1" s="1"/>
  <c r="A4010" i="1"/>
  <c r="I4010" i="1" s="1"/>
  <c r="H4009" i="1"/>
  <c r="D4009" i="1"/>
  <c r="G4009" i="1" s="1"/>
  <c r="B4009" i="1"/>
  <c r="K4009" i="1" s="1"/>
  <c r="A4009" i="1"/>
  <c r="I4009" i="1" s="1"/>
  <c r="H4008" i="1"/>
  <c r="D4008" i="1"/>
  <c r="G4008" i="1" s="1"/>
  <c r="B4008" i="1"/>
  <c r="K4008" i="1" s="1"/>
  <c r="A4008" i="1"/>
  <c r="I4008" i="1" s="1"/>
  <c r="H4007" i="1"/>
  <c r="D4007" i="1"/>
  <c r="G4007" i="1" s="1"/>
  <c r="B4007" i="1"/>
  <c r="A4007" i="1"/>
  <c r="I4007" i="1" s="1"/>
  <c r="H4006" i="1"/>
  <c r="D4006" i="1"/>
  <c r="G4006" i="1" s="1"/>
  <c r="B4006" i="1"/>
  <c r="A4006" i="1"/>
  <c r="I4006" i="1" s="1"/>
  <c r="H4005" i="1"/>
  <c r="D4005" i="1"/>
  <c r="G4005" i="1" s="1"/>
  <c r="B4005" i="1"/>
  <c r="J4005" i="1" s="1"/>
  <c r="A4005" i="1"/>
  <c r="I4005" i="1" s="1"/>
  <c r="H4004" i="1"/>
  <c r="G4004" i="1"/>
  <c r="B4004" i="1"/>
  <c r="A4004" i="1"/>
  <c r="I4004" i="1" s="1"/>
  <c r="H4003" i="1"/>
  <c r="D4003" i="1"/>
  <c r="G4003" i="1" s="1"/>
  <c r="B4003" i="1"/>
  <c r="K4003" i="1" s="1"/>
  <c r="A4003" i="1"/>
  <c r="I4003" i="1" s="1"/>
  <c r="H4002" i="1"/>
  <c r="D4002" i="1"/>
  <c r="G4002" i="1" s="1"/>
  <c r="B4002" i="1"/>
  <c r="K4002" i="1" s="1"/>
  <c r="A4002" i="1"/>
  <c r="I4002" i="1" s="1"/>
  <c r="H4001" i="1"/>
  <c r="D4001" i="1"/>
  <c r="G4001" i="1" s="1"/>
  <c r="B4001" i="1"/>
  <c r="K4001" i="1" s="1"/>
  <c r="A4001" i="1"/>
  <c r="I4001" i="1" s="1"/>
  <c r="H4000" i="1"/>
  <c r="D4000" i="1"/>
  <c r="G4000" i="1" s="1"/>
  <c r="B4000" i="1"/>
  <c r="K4000" i="1" s="1"/>
  <c r="A4000" i="1"/>
  <c r="I4000" i="1" s="1"/>
  <c r="H3999" i="1"/>
  <c r="D3999" i="1"/>
  <c r="G3999" i="1" s="1"/>
  <c r="B3999" i="1"/>
  <c r="A3999" i="1"/>
  <c r="I3999" i="1" s="1"/>
  <c r="H3998" i="1"/>
  <c r="D3998" i="1"/>
  <c r="G3998" i="1" s="1"/>
  <c r="B3998" i="1"/>
  <c r="K3998" i="1" s="1"/>
  <c r="A3998" i="1"/>
  <c r="I3998" i="1" s="1"/>
  <c r="H3997" i="1"/>
  <c r="D3997" i="1"/>
  <c r="G3997" i="1" s="1"/>
  <c r="B3997" i="1"/>
  <c r="A3997" i="1"/>
  <c r="I3997" i="1" s="1"/>
  <c r="H3996" i="1"/>
  <c r="D3996" i="1"/>
  <c r="G3996" i="1" s="1"/>
  <c r="B3996" i="1"/>
  <c r="A3996" i="1"/>
  <c r="I3996" i="1" s="1"/>
  <c r="H3995" i="1"/>
  <c r="D3995" i="1"/>
  <c r="G3995" i="1" s="1"/>
  <c r="B3995" i="1"/>
  <c r="J3995" i="1" s="1"/>
  <c r="A3995" i="1"/>
  <c r="I3995" i="1" s="1"/>
  <c r="H3994" i="1"/>
  <c r="D3994" i="1"/>
  <c r="G3994" i="1" s="1"/>
  <c r="B3994" i="1"/>
  <c r="K3994" i="1" s="1"/>
  <c r="A3994" i="1"/>
  <c r="I3994" i="1" s="1"/>
  <c r="H3993" i="1"/>
  <c r="D3993" i="1"/>
  <c r="G3993" i="1" s="1"/>
  <c r="B3993" i="1"/>
  <c r="K3993" i="1" s="1"/>
  <c r="A3993" i="1"/>
  <c r="I3993" i="1" s="1"/>
  <c r="H3992" i="1"/>
  <c r="D3992" i="1"/>
  <c r="G3992" i="1" s="1"/>
  <c r="B3992" i="1"/>
  <c r="K3992" i="1" s="1"/>
  <c r="A3992" i="1"/>
  <c r="I3992" i="1" s="1"/>
  <c r="H3991" i="1"/>
  <c r="D3991" i="1"/>
  <c r="G3991" i="1" s="1"/>
  <c r="B3991" i="1"/>
  <c r="K3991" i="1" s="1"/>
  <c r="A3991" i="1"/>
  <c r="I3991" i="1" s="1"/>
  <c r="H3990" i="1"/>
  <c r="D3990" i="1"/>
  <c r="G3990" i="1" s="1"/>
  <c r="B3990" i="1"/>
  <c r="A3990" i="1"/>
  <c r="I3990" i="1" s="1"/>
  <c r="H3989" i="1"/>
  <c r="D3989" i="1"/>
  <c r="G3989" i="1" s="1"/>
  <c r="B3989" i="1"/>
  <c r="K3989" i="1" s="1"/>
  <c r="A3989" i="1"/>
  <c r="I3989" i="1" s="1"/>
  <c r="H3988" i="1"/>
  <c r="D3988" i="1"/>
  <c r="G3988" i="1" s="1"/>
  <c r="B3988" i="1"/>
  <c r="K3988" i="1" s="1"/>
  <c r="A3988" i="1"/>
  <c r="I3988" i="1" s="1"/>
  <c r="H3987" i="1"/>
  <c r="D3987" i="1"/>
  <c r="G3987" i="1" s="1"/>
  <c r="B3987" i="1"/>
  <c r="A3987" i="1"/>
  <c r="I3987" i="1" s="1"/>
  <c r="H3986" i="1"/>
  <c r="D3986" i="1"/>
  <c r="G3986" i="1" s="1"/>
  <c r="B3986" i="1"/>
  <c r="A3986" i="1"/>
  <c r="I3986" i="1" s="1"/>
  <c r="H3985" i="1"/>
  <c r="D3985" i="1"/>
  <c r="G3985" i="1" s="1"/>
  <c r="B3985" i="1"/>
  <c r="K3985" i="1" s="1"/>
  <c r="A3985" i="1"/>
  <c r="I3985" i="1" s="1"/>
  <c r="H3984" i="1"/>
  <c r="D3984" i="1"/>
  <c r="G3984" i="1" s="1"/>
  <c r="B3984" i="1"/>
  <c r="A3984" i="1"/>
  <c r="I3984" i="1" s="1"/>
  <c r="H3983" i="1"/>
  <c r="D3983" i="1"/>
  <c r="G3983" i="1" s="1"/>
  <c r="B3983" i="1"/>
  <c r="J3983" i="1" s="1"/>
  <c r="A3983" i="1"/>
  <c r="I3983" i="1" s="1"/>
  <c r="H3982" i="1"/>
  <c r="D3982" i="1"/>
  <c r="G3982" i="1" s="1"/>
  <c r="B3982" i="1"/>
  <c r="K3982" i="1" s="1"/>
  <c r="A3982" i="1"/>
  <c r="I3982" i="1" s="1"/>
  <c r="H3981" i="1"/>
  <c r="D3981" i="1"/>
  <c r="G3981" i="1" s="1"/>
  <c r="B3981" i="1"/>
  <c r="K3981" i="1" s="1"/>
  <c r="A3981" i="1"/>
  <c r="I3981" i="1" s="1"/>
  <c r="H3980" i="1"/>
  <c r="D3980" i="1"/>
  <c r="G3980" i="1" s="1"/>
  <c r="B3980" i="1"/>
  <c r="K3980" i="1" s="1"/>
  <c r="A3980" i="1"/>
  <c r="I3980" i="1" s="1"/>
  <c r="H3979" i="1"/>
  <c r="D3979" i="1"/>
  <c r="G3979" i="1" s="1"/>
  <c r="B3979" i="1"/>
  <c r="K3979" i="1" s="1"/>
  <c r="A3979" i="1"/>
  <c r="I3979" i="1" s="1"/>
  <c r="H3978" i="1"/>
  <c r="D3978" i="1"/>
  <c r="G3978" i="1" s="1"/>
  <c r="B3978" i="1"/>
  <c r="A3978" i="1"/>
  <c r="I3978" i="1" s="1"/>
  <c r="H3977" i="1"/>
  <c r="D3977" i="1"/>
  <c r="G3977" i="1" s="1"/>
  <c r="B3977" i="1"/>
  <c r="K3977" i="1" s="1"/>
  <c r="A3977" i="1"/>
  <c r="I3977" i="1" s="1"/>
  <c r="H3976" i="1"/>
  <c r="D3976" i="1"/>
  <c r="G3976" i="1" s="1"/>
  <c r="B3976" i="1"/>
  <c r="K3976" i="1" s="1"/>
  <c r="A3976" i="1"/>
  <c r="I3976" i="1" s="1"/>
  <c r="H3975" i="1"/>
  <c r="D3975" i="1"/>
  <c r="G3975" i="1" s="1"/>
  <c r="B3975" i="1"/>
  <c r="A3975" i="1"/>
  <c r="I3975" i="1" s="1"/>
  <c r="H3974" i="1"/>
  <c r="D3974" i="1"/>
  <c r="G3974" i="1" s="1"/>
  <c r="B3974" i="1"/>
  <c r="J3974" i="1" s="1"/>
  <c r="A3974" i="1"/>
  <c r="I3974" i="1" s="1"/>
  <c r="H3973" i="1"/>
  <c r="D3973" i="1"/>
  <c r="G3973" i="1" s="1"/>
  <c r="B3973" i="1"/>
  <c r="K3973" i="1" s="1"/>
  <c r="A3973" i="1"/>
  <c r="I3973" i="1" s="1"/>
  <c r="H3972" i="1"/>
  <c r="D3972" i="1"/>
  <c r="G3972" i="1" s="1"/>
  <c r="B3972" i="1"/>
  <c r="K3972" i="1" s="1"/>
  <c r="A3972" i="1"/>
  <c r="I3972" i="1" s="1"/>
  <c r="H3971" i="1"/>
  <c r="D3971" i="1"/>
  <c r="G3971" i="1" s="1"/>
  <c r="B3971" i="1"/>
  <c r="J3971" i="1" s="1"/>
  <c r="A3971" i="1"/>
  <c r="I3971" i="1" s="1"/>
  <c r="H3970" i="1"/>
  <c r="D3970" i="1"/>
  <c r="G3970" i="1" s="1"/>
  <c r="B3970" i="1"/>
  <c r="K3970" i="1" s="1"/>
  <c r="A3970" i="1"/>
  <c r="I3970" i="1" s="1"/>
  <c r="H3969" i="1"/>
  <c r="D3969" i="1"/>
  <c r="G3969" i="1" s="1"/>
  <c r="B3969" i="1"/>
  <c r="K3969" i="1" s="1"/>
  <c r="A3969" i="1"/>
  <c r="I3969" i="1" s="1"/>
  <c r="H3968" i="1"/>
  <c r="D3968" i="1"/>
  <c r="G3968" i="1" s="1"/>
  <c r="B3968" i="1"/>
  <c r="K3968" i="1" s="1"/>
  <c r="A3968" i="1"/>
  <c r="I3968" i="1" s="1"/>
  <c r="H3967" i="1"/>
  <c r="D3967" i="1"/>
  <c r="G3967" i="1" s="1"/>
  <c r="B3967" i="1"/>
  <c r="K3967" i="1" s="1"/>
  <c r="A3967" i="1"/>
  <c r="I3967" i="1" s="1"/>
  <c r="H3966" i="1"/>
  <c r="D3966" i="1"/>
  <c r="G3966" i="1" s="1"/>
  <c r="B3966" i="1"/>
  <c r="A3966" i="1"/>
  <c r="I3966" i="1" s="1"/>
  <c r="H3965" i="1"/>
  <c r="D3965" i="1"/>
  <c r="G3965" i="1" s="1"/>
  <c r="B3965" i="1"/>
  <c r="K3965" i="1" s="1"/>
  <c r="A3965" i="1"/>
  <c r="I3965" i="1" s="1"/>
  <c r="H3964" i="1"/>
  <c r="D3964" i="1"/>
  <c r="G3964" i="1" s="1"/>
  <c r="B3964" i="1"/>
  <c r="K3964" i="1" s="1"/>
  <c r="A3964" i="1"/>
  <c r="I3964" i="1" s="1"/>
  <c r="H3963" i="1"/>
  <c r="D3963" i="1"/>
  <c r="G3963" i="1" s="1"/>
  <c r="B3963" i="1"/>
  <c r="A3963" i="1"/>
  <c r="I3963" i="1" s="1"/>
  <c r="H3962" i="1"/>
  <c r="D3962" i="1"/>
  <c r="G3962" i="1" s="1"/>
  <c r="B3962" i="1"/>
  <c r="J3962" i="1" s="1"/>
  <c r="A3962" i="1"/>
  <c r="I3962" i="1" s="1"/>
  <c r="H3961" i="1"/>
  <c r="D3961" i="1"/>
  <c r="G3961" i="1" s="1"/>
  <c r="B3961" i="1"/>
  <c r="K3961" i="1" s="1"/>
  <c r="A3961" i="1"/>
  <c r="I3961" i="1" s="1"/>
  <c r="H3960" i="1"/>
  <c r="D3960" i="1"/>
  <c r="G3960" i="1" s="1"/>
  <c r="B3960" i="1"/>
  <c r="K3960" i="1" s="1"/>
  <c r="A3960" i="1"/>
  <c r="I3960" i="1" s="1"/>
  <c r="H3959" i="1"/>
  <c r="D3959" i="1"/>
  <c r="G3959" i="1" s="1"/>
  <c r="B3959" i="1"/>
  <c r="J3959" i="1" s="1"/>
  <c r="A3959" i="1"/>
  <c r="I3959" i="1" s="1"/>
  <c r="H3958" i="1"/>
  <c r="D3958" i="1"/>
  <c r="G3958" i="1" s="1"/>
  <c r="B3958" i="1"/>
  <c r="K3958" i="1" s="1"/>
  <c r="A3958" i="1"/>
  <c r="I3958" i="1" s="1"/>
  <c r="H3957" i="1"/>
  <c r="D3957" i="1"/>
  <c r="G3957" i="1" s="1"/>
  <c r="B3957" i="1"/>
  <c r="K3957" i="1" s="1"/>
  <c r="A3957" i="1"/>
  <c r="I3957" i="1" s="1"/>
  <c r="H3956" i="1"/>
  <c r="D3956" i="1"/>
  <c r="G3956" i="1" s="1"/>
  <c r="B3956" i="1"/>
  <c r="K3956" i="1" s="1"/>
  <c r="A3956" i="1"/>
  <c r="I3956" i="1" s="1"/>
  <c r="H3955" i="1"/>
  <c r="D3955" i="1"/>
  <c r="G3955" i="1" s="1"/>
  <c r="B3955" i="1"/>
  <c r="A3955" i="1"/>
  <c r="I3955" i="1" s="1"/>
  <c r="H3954" i="1"/>
  <c r="D3954" i="1"/>
  <c r="G3954" i="1" s="1"/>
  <c r="B3954" i="1"/>
  <c r="A3954" i="1"/>
  <c r="I3954" i="1" s="1"/>
  <c r="H3953" i="1"/>
  <c r="D3953" i="1"/>
  <c r="G3953" i="1" s="1"/>
  <c r="B3953" i="1"/>
  <c r="K3953" i="1" s="1"/>
  <c r="A3953" i="1"/>
  <c r="I3953" i="1" s="1"/>
  <c r="H3952" i="1"/>
  <c r="D3952" i="1"/>
  <c r="G3952" i="1" s="1"/>
  <c r="B3952" i="1"/>
  <c r="K3952" i="1" s="1"/>
  <c r="A3952" i="1"/>
  <c r="I3952" i="1" s="1"/>
  <c r="H3951" i="1"/>
  <c r="D3951" i="1"/>
  <c r="G3951" i="1" s="1"/>
  <c r="B3951" i="1"/>
  <c r="A3951" i="1"/>
  <c r="I3951" i="1" s="1"/>
  <c r="H3950" i="1"/>
  <c r="D3950" i="1"/>
  <c r="G3950" i="1" s="1"/>
  <c r="B3950" i="1"/>
  <c r="J3950" i="1" s="1"/>
  <c r="A3950" i="1"/>
  <c r="I3950" i="1" s="1"/>
  <c r="H3949" i="1"/>
  <c r="D3949" i="1"/>
  <c r="G3949" i="1" s="1"/>
  <c r="B3949" i="1"/>
  <c r="A3949" i="1"/>
  <c r="I3949" i="1" s="1"/>
  <c r="H3948" i="1"/>
  <c r="D3948" i="1"/>
  <c r="G3948" i="1" s="1"/>
  <c r="B3948" i="1"/>
  <c r="K3948" i="1" s="1"/>
  <c r="A3948" i="1"/>
  <c r="I3948" i="1" s="1"/>
  <c r="H3947" i="1"/>
  <c r="D3947" i="1"/>
  <c r="G3947" i="1" s="1"/>
  <c r="B3947" i="1"/>
  <c r="J3947" i="1" s="1"/>
  <c r="A3947" i="1"/>
  <c r="I3947" i="1" s="1"/>
  <c r="H3946" i="1"/>
  <c r="D3946" i="1"/>
  <c r="G3946" i="1" s="1"/>
  <c r="B3946" i="1"/>
  <c r="K3946" i="1" s="1"/>
  <c r="A3946" i="1"/>
  <c r="I3946" i="1" s="1"/>
  <c r="H3945" i="1"/>
  <c r="D3945" i="1"/>
  <c r="G3945" i="1" s="1"/>
  <c r="B3945" i="1"/>
  <c r="K3945" i="1" s="1"/>
  <c r="A3945" i="1"/>
  <c r="I3945" i="1" s="1"/>
  <c r="H3944" i="1"/>
  <c r="D3944" i="1"/>
  <c r="G3944" i="1" s="1"/>
  <c r="B3944" i="1"/>
  <c r="A3944" i="1"/>
  <c r="I3944" i="1" s="1"/>
  <c r="H3943" i="1"/>
  <c r="D3943" i="1"/>
  <c r="G3943" i="1" s="1"/>
  <c r="B3943" i="1"/>
  <c r="A3943" i="1"/>
  <c r="I3943" i="1" s="1"/>
  <c r="H3942" i="1"/>
  <c r="D3942" i="1"/>
  <c r="G3942" i="1" s="1"/>
  <c r="B3942" i="1"/>
  <c r="A3942" i="1"/>
  <c r="I3942" i="1" s="1"/>
  <c r="H3941" i="1"/>
  <c r="D3941" i="1"/>
  <c r="G3941" i="1" s="1"/>
  <c r="B3941" i="1"/>
  <c r="A3941" i="1"/>
  <c r="I3941" i="1" s="1"/>
  <c r="H3940" i="1"/>
  <c r="D3940" i="1"/>
  <c r="G3940" i="1" s="1"/>
  <c r="B3940" i="1"/>
  <c r="K3940" i="1" s="1"/>
  <c r="A3940" i="1"/>
  <c r="I3940" i="1" s="1"/>
  <c r="H3939" i="1"/>
  <c r="D3939" i="1"/>
  <c r="G3939" i="1" s="1"/>
  <c r="B3939" i="1"/>
  <c r="J3939" i="1" s="1"/>
  <c r="A3939" i="1"/>
  <c r="I3939" i="1" s="1"/>
  <c r="H3938" i="1"/>
  <c r="D3938" i="1"/>
  <c r="G3938" i="1" s="1"/>
  <c r="B3938" i="1"/>
  <c r="K3938" i="1" s="1"/>
  <c r="A3938" i="1"/>
  <c r="I3938" i="1" s="1"/>
  <c r="H3937" i="1"/>
  <c r="D3937" i="1"/>
  <c r="G3937" i="1" s="1"/>
  <c r="B3937" i="1"/>
  <c r="A3937" i="1"/>
  <c r="I3937" i="1" s="1"/>
  <c r="H3936" i="1"/>
  <c r="D3936" i="1"/>
  <c r="G3936" i="1" s="1"/>
  <c r="B3936" i="1"/>
  <c r="K3936" i="1" s="1"/>
  <c r="A3936" i="1"/>
  <c r="I3936" i="1" s="1"/>
  <c r="H3935" i="1"/>
  <c r="D3935" i="1"/>
  <c r="G3935" i="1" s="1"/>
  <c r="B3935" i="1"/>
  <c r="J3935" i="1" s="1"/>
  <c r="A3935" i="1"/>
  <c r="I3935" i="1" s="1"/>
  <c r="H3934" i="1"/>
  <c r="D3934" i="1"/>
  <c r="G3934" i="1" s="1"/>
  <c r="B3934" i="1"/>
  <c r="K3934" i="1" s="1"/>
  <c r="A3934" i="1"/>
  <c r="I3934" i="1" s="1"/>
  <c r="H3933" i="1"/>
  <c r="D3933" i="1"/>
  <c r="G3933" i="1" s="1"/>
  <c r="B3933" i="1"/>
  <c r="A3933" i="1"/>
  <c r="I3933" i="1" s="1"/>
  <c r="H3932" i="1"/>
  <c r="D3932" i="1"/>
  <c r="G3932" i="1" s="1"/>
  <c r="B3932" i="1"/>
  <c r="A3932" i="1"/>
  <c r="I3932" i="1" s="1"/>
  <c r="H3931" i="1"/>
  <c r="D3931" i="1"/>
  <c r="G3931" i="1" s="1"/>
  <c r="B3931" i="1"/>
  <c r="A3931" i="1"/>
  <c r="I3931" i="1" s="1"/>
  <c r="H3930" i="1"/>
  <c r="D3930" i="1"/>
  <c r="G3930" i="1" s="1"/>
  <c r="B3930" i="1"/>
  <c r="A3930" i="1"/>
  <c r="I3930" i="1" s="1"/>
  <c r="H3929" i="1"/>
  <c r="D3929" i="1"/>
  <c r="G3929" i="1" s="1"/>
  <c r="B3929" i="1"/>
  <c r="A3929" i="1"/>
  <c r="I3929" i="1" s="1"/>
  <c r="H3928" i="1"/>
  <c r="D3928" i="1"/>
  <c r="G3928" i="1" s="1"/>
  <c r="B3928" i="1"/>
  <c r="J3928" i="1" s="1"/>
  <c r="A3928" i="1"/>
  <c r="I3928" i="1" s="1"/>
  <c r="H3927" i="1"/>
  <c r="D3927" i="1"/>
  <c r="G3927" i="1" s="1"/>
  <c r="B3927" i="1"/>
  <c r="K3927" i="1" s="1"/>
  <c r="A3927" i="1"/>
  <c r="I3927" i="1" s="1"/>
  <c r="H3926" i="1"/>
  <c r="D3926" i="1"/>
  <c r="G3926" i="1" s="1"/>
  <c r="B3926" i="1"/>
  <c r="K3926" i="1" s="1"/>
  <c r="A3926" i="1"/>
  <c r="I3926" i="1" s="1"/>
  <c r="H3925" i="1"/>
  <c r="D3925" i="1"/>
  <c r="G3925" i="1" s="1"/>
  <c r="B3925" i="1"/>
  <c r="A3925" i="1"/>
  <c r="I3925" i="1" s="1"/>
  <c r="H3924" i="1"/>
  <c r="D3924" i="1"/>
  <c r="G3924" i="1" s="1"/>
  <c r="B3924" i="1"/>
  <c r="K3924" i="1" s="1"/>
  <c r="A3924" i="1"/>
  <c r="I3924" i="1" s="1"/>
  <c r="H3923" i="1"/>
  <c r="D3923" i="1"/>
  <c r="G3923" i="1" s="1"/>
  <c r="B3923" i="1"/>
  <c r="J3923" i="1" s="1"/>
  <c r="A3923" i="1"/>
  <c r="I3923" i="1" s="1"/>
  <c r="H3922" i="1"/>
  <c r="D3922" i="1"/>
  <c r="G3922" i="1" s="1"/>
  <c r="B3922" i="1"/>
  <c r="A3922" i="1"/>
  <c r="I3922" i="1" s="1"/>
  <c r="H3921" i="1"/>
  <c r="D3921" i="1"/>
  <c r="G3921" i="1" s="1"/>
  <c r="B3921" i="1"/>
  <c r="A3921" i="1"/>
  <c r="I3921" i="1" s="1"/>
  <c r="H3920" i="1"/>
  <c r="D3920" i="1"/>
  <c r="G3920" i="1" s="1"/>
  <c r="B3920" i="1"/>
  <c r="A3920" i="1"/>
  <c r="I3920" i="1" s="1"/>
  <c r="H3919" i="1"/>
  <c r="D3919" i="1"/>
  <c r="G3919" i="1" s="1"/>
  <c r="B3919" i="1"/>
  <c r="A3919" i="1"/>
  <c r="I3919" i="1" s="1"/>
  <c r="H3918" i="1"/>
  <c r="D3918" i="1"/>
  <c r="G3918" i="1" s="1"/>
  <c r="B3918" i="1"/>
  <c r="A3918" i="1"/>
  <c r="I3918" i="1" s="1"/>
  <c r="H3917" i="1"/>
  <c r="D3917" i="1"/>
  <c r="G3917" i="1" s="1"/>
  <c r="B3917" i="1"/>
  <c r="K3917" i="1" s="1"/>
  <c r="A3917" i="1"/>
  <c r="I3917" i="1" s="1"/>
  <c r="H3916" i="1"/>
  <c r="D3916" i="1"/>
  <c r="G3916" i="1" s="1"/>
  <c r="B3916" i="1"/>
  <c r="K3916" i="1" s="1"/>
  <c r="A3916" i="1"/>
  <c r="I3916" i="1" s="1"/>
  <c r="H3915" i="1"/>
  <c r="D3915" i="1"/>
  <c r="G3915" i="1" s="1"/>
  <c r="B3915" i="1"/>
  <c r="J3915" i="1" s="1"/>
  <c r="A3915" i="1"/>
  <c r="I3915" i="1" s="1"/>
  <c r="H3914" i="1"/>
  <c r="D3914" i="1"/>
  <c r="G3914" i="1" s="1"/>
  <c r="B3914" i="1"/>
  <c r="K3914" i="1" s="1"/>
  <c r="A3914" i="1"/>
  <c r="I3914" i="1" s="1"/>
  <c r="H3913" i="1"/>
  <c r="D3913" i="1"/>
  <c r="G3913" i="1" s="1"/>
  <c r="B3913" i="1"/>
  <c r="A3913" i="1"/>
  <c r="I3913" i="1" s="1"/>
  <c r="H3912" i="1"/>
  <c r="D3912" i="1"/>
  <c r="G3912" i="1" s="1"/>
  <c r="B3912" i="1"/>
  <c r="K3912" i="1" s="1"/>
  <c r="A3912" i="1"/>
  <c r="I3912" i="1" s="1"/>
  <c r="H3911" i="1"/>
  <c r="D3911" i="1"/>
  <c r="G3911" i="1" s="1"/>
  <c r="B3911" i="1"/>
  <c r="A3911" i="1"/>
  <c r="I3911" i="1" s="1"/>
  <c r="H3910" i="1"/>
  <c r="D3910" i="1"/>
  <c r="G3910" i="1" s="1"/>
  <c r="B3910" i="1"/>
  <c r="A3910" i="1"/>
  <c r="I3910" i="1" s="1"/>
  <c r="H3909" i="1"/>
  <c r="D3909" i="1"/>
  <c r="G3909" i="1" s="1"/>
  <c r="B3909" i="1"/>
  <c r="K3909" i="1" s="1"/>
  <c r="A3909" i="1"/>
  <c r="I3909" i="1" s="1"/>
  <c r="H3908" i="1"/>
  <c r="D3908" i="1"/>
  <c r="G3908" i="1" s="1"/>
  <c r="B3908" i="1"/>
  <c r="A3908" i="1"/>
  <c r="I3908" i="1" s="1"/>
  <c r="H3907" i="1"/>
  <c r="D3907" i="1"/>
  <c r="G3907" i="1" s="1"/>
  <c r="B3907" i="1"/>
  <c r="A3907" i="1"/>
  <c r="I3907" i="1" s="1"/>
  <c r="H3906" i="1"/>
  <c r="D3906" i="1"/>
  <c r="G3906" i="1" s="1"/>
  <c r="B3906" i="1"/>
  <c r="K3906" i="1" s="1"/>
  <c r="A3906" i="1"/>
  <c r="I3906" i="1" s="1"/>
  <c r="H3905" i="1"/>
  <c r="D3905" i="1"/>
  <c r="G3905" i="1" s="1"/>
  <c r="B3905" i="1"/>
  <c r="J3905" i="1" s="1"/>
  <c r="A3905" i="1"/>
  <c r="I3905" i="1" s="1"/>
  <c r="H3904" i="1"/>
  <c r="D3904" i="1"/>
  <c r="G3904" i="1" s="1"/>
  <c r="B3904" i="1"/>
  <c r="K3904" i="1" s="1"/>
  <c r="A3904" i="1"/>
  <c r="I3904" i="1" s="1"/>
  <c r="H3903" i="1"/>
  <c r="D3903" i="1"/>
  <c r="G3903" i="1" s="1"/>
  <c r="B3903" i="1"/>
  <c r="K3903" i="1" s="1"/>
  <c r="A3903" i="1"/>
  <c r="I3903" i="1" s="1"/>
  <c r="H3902" i="1"/>
  <c r="D3902" i="1"/>
  <c r="G3902" i="1" s="1"/>
  <c r="B3902" i="1"/>
  <c r="J3902" i="1" s="1"/>
  <c r="A3902" i="1"/>
  <c r="I3902" i="1" s="1"/>
  <c r="H3901" i="1"/>
  <c r="D3901" i="1"/>
  <c r="G3901" i="1" s="1"/>
  <c r="B3901" i="1"/>
  <c r="K3901" i="1" s="1"/>
  <c r="A3901" i="1"/>
  <c r="I3901" i="1" s="1"/>
  <c r="H3900" i="1"/>
  <c r="D3900" i="1"/>
  <c r="G3900" i="1" s="1"/>
  <c r="B3900" i="1"/>
  <c r="J3900" i="1" s="1"/>
  <c r="A3900" i="1"/>
  <c r="I3900" i="1" s="1"/>
  <c r="H3899" i="1"/>
  <c r="D3899" i="1"/>
  <c r="G3899" i="1" s="1"/>
  <c r="B3899" i="1"/>
  <c r="K3899" i="1" s="1"/>
  <c r="A3899" i="1"/>
  <c r="I3899" i="1" s="1"/>
  <c r="H3898" i="1"/>
  <c r="D3898" i="1"/>
  <c r="G3898" i="1" s="1"/>
  <c r="B3898" i="1"/>
  <c r="A3898" i="1"/>
  <c r="I3898" i="1" s="1"/>
  <c r="H3897" i="1"/>
  <c r="D3897" i="1"/>
  <c r="G3897" i="1" s="1"/>
  <c r="B3897" i="1"/>
  <c r="A3897" i="1"/>
  <c r="I3897" i="1" s="1"/>
  <c r="H3896" i="1"/>
  <c r="D3896" i="1"/>
  <c r="G3896" i="1" s="1"/>
  <c r="B3896" i="1"/>
  <c r="A3896" i="1"/>
  <c r="I3896" i="1" s="1"/>
  <c r="H3895" i="1"/>
  <c r="D3895" i="1"/>
  <c r="G3895" i="1" s="1"/>
  <c r="B3895" i="1"/>
  <c r="A3895" i="1"/>
  <c r="I3895" i="1" s="1"/>
  <c r="H3894" i="1"/>
  <c r="D3894" i="1"/>
  <c r="G3894" i="1" s="1"/>
  <c r="B3894" i="1"/>
  <c r="A3894" i="1"/>
  <c r="I3894" i="1" s="1"/>
  <c r="H3893" i="1"/>
  <c r="D3893" i="1"/>
  <c r="G3893" i="1" s="1"/>
  <c r="B3893" i="1"/>
  <c r="K3893" i="1" s="1"/>
  <c r="A3893" i="1"/>
  <c r="I3893" i="1" s="1"/>
  <c r="H3892" i="1"/>
  <c r="D3892" i="1"/>
  <c r="G3892" i="1" s="1"/>
  <c r="B3892" i="1"/>
  <c r="K3892" i="1" s="1"/>
  <c r="A3892" i="1"/>
  <c r="I3892" i="1" s="1"/>
  <c r="H3891" i="1"/>
  <c r="D3891" i="1"/>
  <c r="G3891" i="1" s="1"/>
  <c r="B3891" i="1"/>
  <c r="J3891" i="1" s="1"/>
  <c r="A3891" i="1"/>
  <c r="I3891" i="1" s="1"/>
  <c r="H3890" i="1"/>
  <c r="D3890" i="1"/>
  <c r="G3890" i="1" s="1"/>
  <c r="B3890" i="1"/>
  <c r="K3890" i="1" s="1"/>
  <c r="A3890" i="1"/>
  <c r="I3890" i="1" s="1"/>
  <c r="H3889" i="1"/>
  <c r="D3889" i="1"/>
  <c r="G3889" i="1" s="1"/>
  <c r="B3889" i="1"/>
  <c r="J3889" i="1" s="1"/>
  <c r="A3889" i="1"/>
  <c r="I3889" i="1" s="1"/>
  <c r="H3888" i="1"/>
  <c r="D3888" i="1"/>
  <c r="G3888" i="1" s="1"/>
  <c r="B3888" i="1"/>
  <c r="J3888" i="1" s="1"/>
  <c r="A3888" i="1"/>
  <c r="I3888" i="1" s="1"/>
  <c r="H3887" i="1"/>
  <c r="D3887" i="1"/>
  <c r="G3887" i="1" s="1"/>
  <c r="B3887" i="1"/>
  <c r="A3887" i="1"/>
  <c r="I3887" i="1" s="1"/>
  <c r="H3886" i="1"/>
  <c r="D3886" i="1"/>
  <c r="G3886" i="1" s="1"/>
  <c r="B3886" i="1"/>
  <c r="A3886" i="1"/>
  <c r="I3886" i="1" s="1"/>
  <c r="H3885" i="1"/>
  <c r="D3885" i="1"/>
  <c r="G3885" i="1" s="1"/>
  <c r="B3885" i="1"/>
  <c r="K3885" i="1" s="1"/>
  <c r="A3885" i="1"/>
  <c r="I3885" i="1" s="1"/>
  <c r="H3884" i="1"/>
  <c r="D3884" i="1"/>
  <c r="G3884" i="1" s="1"/>
  <c r="B3884" i="1"/>
  <c r="A3884" i="1"/>
  <c r="I3884" i="1" s="1"/>
  <c r="H3883" i="1"/>
  <c r="D3883" i="1"/>
  <c r="G3883" i="1" s="1"/>
  <c r="B3883" i="1"/>
  <c r="A3883" i="1"/>
  <c r="I3883" i="1" s="1"/>
  <c r="H3882" i="1"/>
  <c r="D3882" i="1"/>
  <c r="G3882" i="1" s="1"/>
  <c r="B3882" i="1"/>
  <c r="A3882" i="1"/>
  <c r="I3882" i="1" s="1"/>
  <c r="H3881" i="1"/>
  <c r="D3881" i="1"/>
  <c r="G3881" i="1" s="1"/>
  <c r="B3881" i="1"/>
  <c r="A3881" i="1"/>
  <c r="I3881" i="1" s="1"/>
  <c r="H3880" i="1"/>
  <c r="D3880" i="1"/>
  <c r="G3880" i="1" s="1"/>
  <c r="B3880" i="1"/>
  <c r="J3880" i="1" s="1"/>
  <c r="A3880" i="1"/>
  <c r="I3880" i="1" s="1"/>
  <c r="H3879" i="1"/>
  <c r="D3879" i="1"/>
  <c r="G3879" i="1" s="1"/>
  <c r="B3879" i="1"/>
  <c r="K3879" i="1" s="1"/>
  <c r="A3879" i="1"/>
  <c r="I3879" i="1" s="1"/>
  <c r="H3878" i="1"/>
  <c r="D3878" i="1"/>
  <c r="G3878" i="1" s="1"/>
  <c r="B3878" i="1"/>
  <c r="K3878" i="1" s="1"/>
  <c r="A3878" i="1"/>
  <c r="I3878" i="1" s="1"/>
  <c r="H3877" i="1"/>
  <c r="D3877" i="1"/>
  <c r="G3877" i="1" s="1"/>
  <c r="B3877" i="1"/>
  <c r="A3877" i="1"/>
  <c r="I3877" i="1" s="1"/>
  <c r="H3876" i="1"/>
  <c r="D3876" i="1"/>
  <c r="G3876" i="1" s="1"/>
  <c r="B3876" i="1"/>
  <c r="J3876" i="1" s="1"/>
  <c r="A3876" i="1"/>
  <c r="I3876" i="1" s="1"/>
  <c r="H3875" i="1"/>
  <c r="D3875" i="1"/>
  <c r="G3875" i="1" s="1"/>
  <c r="B3875" i="1"/>
  <c r="A3875" i="1"/>
  <c r="I3875" i="1" s="1"/>
  <c r="H3874" i="1"/>
  <c r="D3874" i="1"/>
  <c r="G3874" i="1" s="1"/>
  <c r="B3874" i="1"/>
  <c r="A3874" i="1"/>
  <c r="I3874" i="1" s="1"/>
  <c r="H3873" i="1"/>
  <c r="D3873" i="1"/>
  <c r="G3873" i="1" s="1"/>
  <c r="B3873" i="1"/>
  <c r="K3873" i="1" s="1"/>
  <c r="A3873" i="1"/>
  <c r="I3873" i="1" s="1"/>
  <c r="H3872" i="1"/>
  <c r="D3872" i="1"/>
  <c r="G3872" i="1" s="1"/>
  <c r="B3872" i="1"/>
  <c r="J3872" i="1" s="1"/>
  <c r="A3872" i="1"/>
  <c r="I3872" i="1" s="1"/>
  <c r="H3871" i="1"/>
  <c r="D3871" i="1"/>
  <c r="G3871" i="1" s="1"/>
  <c r="B3871" i="1"/>
  <c r="K3871" i="1" s="1"/>
  <c r="A3871" i="1"/>
  <c r="I3871" i="1" s="1"/>
  <c r="H3870" i="1"/>
  <c r="D3870" i="1"/>
  <c r="G3870" i="1" s="1"/>
  <c r="B3870" i="1"/>
  <c r="J3870" i="1" s="1"/>
  <c r="A3870" i="1"/>
  <c r="I3870" i="1" s="1"/>
  <c r="H3869" i="1"/>
  <c r="D3869" i="1"/>
  <c r="G3869" i="1" s="1"/>
  <c r="B3869" i="1"/>
  <c r="A3869" i="1"/>
  <c r="I3869" i="1" s="1"/>
  <c r="H3868" i="1"/>
  <c r="D3868" i="1"/>
  <c r="G3868" i="1" s="1"/>
  <c r="B3868" i="1"/>
  <c r="J3868" i="1" s="1"/>
  <c r="A3868" i="1"/>
  <c r="I3868" i="1" s="1"/>
  <c r="H3867" i="1"/>
  <c r="D3867" i="1"/>
  <c r="G3867" i="1" s="1"/>
  <c r="B3867" i="1"/>
  <c r="A3867" i="1"/>
  <c r="I3867" i="1" s="1"/>
  <c r="H3866" i="1"/>
  <c r="D3866" i="1"/>
  <c r="G3866" i="1" s="1"/>
  <c r="B3866" i="1"/>
  <c r="A3866" i="1"/>
  <c r="I3866" i="1" s="1"/>
  <c r="H3865" i="1"/>
  <c r="D3865" i="1"/>
  <c r="G3865" i="1" s="1"/>
  <c r="B3865" i="1"/>
  <c r="J3865" i="1" s="1"/>
  <c r="A3865" i="1"/>
  <c r="I3865" i="1" s="1"/>
  <c r="H3864" i="1"/>
  <c r="D3864" i="1"/>
  <c r="G3864" i="1" s="1"/>
  <c r="B3864" i="1"/>
  <c r="A3864" i="1"/>
  <c r="I3864" i="1" s="1"/>
  <c r="H3863" i="1"/>
  <c r="D3863" i="1"/>
  <c r="G3863" i="1" s="1"/>
  <c r="B3863" i="1"/>
  <c r="A3863" i="1"/>
  <c r="I3863" i="1" s="1"/>
  <c r="H3862" i="1"/>
  <c r="D3862" i="1"/>
  <c r="G3862" i="1" s="1"/>
  <c r="B3862" i="1"/>
  <c r="A3862" i="1"/>
  <c r="I3862" i="1" s="1"/>
  <c r="H3861" i="1"/>
  <c r="D3861" i="1"/>
  <c r="G3861" i="1" s="1"/>
  <c r="B3861" i="1"/>
  <c r="A3861" i="1"/>
  <c r="I3861" i="1" s="1"/>
  <c r="H3860" i="1"/>
  <c r="D3860" i="1"/>
  <c r="G3860" i="1" s="1"/>
  <c r="B3860" i="1"/>
  <c r="K3860" i="1" s="1"/>
  <c r="A3860" i="1"/>
  <c r="I3860" i="1" s="1"/>
  <c r="H3859" i="1"/>
  <c r="D3859" i="1"/>
  <c r="G3859" i="1" s="1"/>
  <c r="B3859" i="1"/>
  <c r="K3859" i="1" s="1"/>
  <c r="A3859" i="1"/>
  <c r="I3859" i="1" s="1"/>
  <c r="H3858" i="1"/>
  <c r="D3858" i="1"/>
  <c r="G3858" i="1" s="1"/>
  <c r="B3858" i="1"/>
  <c r="K3858" i="1" s="1"/>
  <c r="A3858" i="1"/>
  <c r="I3858" i="1" s="1"/>
  <c r="H3857" i="1"/>
  <c r="D3857" i="1"/>
  <c r="G3857" i="1" s="1"/>
  <c r="B3857" i="1"/>
  <c r="A3857" i="1"/>
  <c r="I3857" i="1" s="1"/>
  <c r="H3856" i="1"/>
  <c r="D3856" i="1"/>
  <c r="G3856" i="1" s="1"/>
  <c r="B3856" i="1"/>
  <c r="A3856" i="1"/>
  <c r="I3856" i="1" s="1"/>
  <c r="H3855" i="1"/>
  <c r="D3855" i="1"/>
  <c r="G3855" i="1" s="1"/>
  <c r="B3855" i="1"/>
  <c r="A3855" i="1"/>
  <c r="I3855" i="1" s="1"/>
  <c r="H3854" i="1"/>
  <c r="D3854" i="1"/>
  <c r="G3854" i="1" s="1"/>
  <c r="B3854" i="1"/>
  <c r="A3854" i="1"/>
  <c r="I3854" i="1" s="1"/>
  <c r="H3853" i="1"/>
  <c r="D3853" i="1"/>
  <c r="G3853" i="1" s="1"/>
  <c r="B3853" i="1"/>
  <c r="A3853" i="1"/>
  <c r="I3853" i="1" s="1"/>
  <c r="H3852" i="1"/>
  <c r="D3852" i="1"/>
  <c r="G3852" i="1" s="1"/>
  <c r="B3852" i="1"/>
  <c r="A3852" i="1"/>
  <c r="I3852" i="1" s="1"/>
  <c r="H3851" i="1"/>
  <c r="D3851" i="1"/>
  <c r="G3851" i="1" s="1"/>
  <c r="B3851" i="1"/>
  <c r="A3851" i="1"/>
  <c r="I3851" i="1" s="1"/>
  <c r="H3850" i="1"/>
  <c r="D3850" i="1"/>
  <c r="G3850" i="1" s="1"/>
  <c r="B3850" i="1"/>
  <c r="K3850" i="1" s="1"/>
  <c r="A3850" i="1"/>
  <c r="I3850" i="1" s="1"/>
  <c r="H3849" i="1"/>
  <c r="D3849" i="1"/>
  <c r="G3849" i="1" s="1"/>
  <c r="B3849" i="1"/>
  <c r="K3849" i="1" s="1"/>
  <c r="A3849" i="1"/>
  <c r="I3849" i="1" s="1"/>
  <c r="H3848" i="1"/>
  <c r="D3848" i="1"/>
  <c r="G3848" i="1" s="1"/>
  <c r="B3848" i="1"/>
  <c r="K3848" i="1" s="1"/>
  <c r="A3848" i="1"/>
  <c r="I3848" i="1" s="1"/>
  <c r="H3847" i="1"/>
  <c r="D3847" i="1"/>
  <c r="G3847" i="1" s="1"/>
  <c r="B3847" i="1"/>
  <c r="A3847" i="1"/>
  <c r="I3847" i="1" s="1"/>
  <c r="H3846" i="1"/>
  <c r="D3846" i="1"/>
  <c r="G3846" i="1" s="1"/>
  <c r="B3846" i="1"/>
  <c r="K3846" i="1" s="1"/>
  <c r="A3846" i="1"/>
  <c r="I3846" i="1" s="1"/>
  <c r="H3845" i="1"/>
  <c r="D3845" i="1"/>
  <c r="G3845" i="1" s="1"/>
  <c r="B3845" i="1"/>
  <c r="A3845" i="1"/>
  <c r="I3845" i="1" s="1"/>
  <c r="H3844" i="1"/>
  <c r="D3844" i="1"/>
  <c r="G3844" i="1" s="1"/>
  <c r="B3844" i="1"/>
  <c r="J3844" i="1" s="1"/>
  <c r="A3844" i="1"/>
  <c r="I3844" i="1" s="1"/>
  <c r="H3843" i="1"/>
  <c r="D3843" i="1"/>
  <c r="G3843" i="1" s="1"/>
  <c r="B3843" i="1"/>
  <c r="A3843" i="1"/>
  <c r="I3843" i="1" s="1"/>
  <c r="H3842" i="1"/>
  <c r="D3842" i="1"/>
  <c r="G3842" i="1" s="1"/>
  <c r="B3842" i="1"/>
  <c r="K3842" i="1" s="1"/>
  <c r="A3842" i="1"/>
  <c r="I3842" i="1" s="1"/>
  <c r="H3841" i="1"/>
  <c r="D3841" i="1"/>
  <c r="G3841" i="1" s="1"/>
  <c r="B3841" i="1"/>
  <c r="A3841" i="1"/>
  <c r="I3841" i="1" s="1"/>
  <c r="H3840" i="1"/>
  <c r="D3840" i="1"/>
  <c r="G3840" i="1" s="1"/>
  <c r="B3840" i="1"/>
  <c r="J3840" i="1" s="1"/>
  <c r="A3840" i="1"/>
  <c r="I3840" i="1" s="1"/>
  <c r="H3839" i="1"/>
  <c r="D3839" i="1"/>
  <c r="G3839" i="1" s="1"/>
  <c r="B3839" i="1"/>
  <c r="A3839" i="1"/>
  <c r="I3839" i="1" s="1"/>
  <c r="H3838" i="1"/>
  <c r="D3838" i="1"/>
  <c r="G3838" i="1" s="1"/>
  <c r="B3838" i="1"/>
  <c r="A3838" i="1"/>
  <c r="I3838" i="1" s="1"/>
  <c r="H3837" i="1"/>
  <c r="D3837" i="1"/>
  <c r="G3837" i="1" s="1"/>
  <c r="B3837" i="1"/>
  <c r="A3837" i="1"/>
  <c r="I3837" i="1" s="1"/>
  <c r="H3836" i="1"/>
  <c r="D3836" i="1"/>
  <c r="G3836" i="1" s="1"/>
  <c r="B3836" i="1"/>
  <c r="A3836" i="1"/>
  <c r="I3836" i="1" s="1"/>
  <c r="H3835" i="1"/>
  <c r="D3835" i="1"/>
  <c r="G3835" i="1" s="1"/>
  <c r="B3835" i="1"/>
  <c r="K3835" i="1" s="1"/>
  <c r="A3835" i="1"/>
  <c r="I3835" i="1" s="1"/>
  <c r="H3834" i="1"/>
  <c r="D3834" i="1"/>
  <c r="G3834" i="1" s="1"/>
  <c r="B3834" i="1"/>
  <c r="K3834" i="1" s="1"/>
  <c r="A3834" i="1"/>
  <c r="I3834" i="1" s="1"/>
  <c r="H3833" i="1"/>
  <c r="D3833" i="1"/>
  <c r="G3833" i="1" s="1"/>
  <c r="B3833" i="1"/>
  <c r="K3833" i="1" s="1"/>
  <c r="A3833" i="1"/>
  <c r="I3833" i="1" s="1"/>
  <c r="H3832" i="1"/>
  <c r="D3832" i="1"/>
  <c r="G3832" i="1" s="1"/>
  <c r="B3832" i="1"/>
  <c r="A3832" i="1"/>
  <c r="I3832" i="1" s="1"/>
  <c r="H3831" i="1"/>
  <c r="D3831" i="1"/>
  <c r="G3831" i="1" s="1"/>
  <c r="B3831" i="1"/>
  <c r="A3831" i="1"/>
  <c r="I3831" i="1" s="1"/>
  <c r="H3830" i="1"/>
  <c r="D3830" i="1"/>
  <c r="G3830" i="1" s="1"/>
  <c r="B3830" i="1"/>
  <c r="K3830" i="1" s="1"/>
  <c r="A3830" i="1"/>
  <c r="I3830" i="1" s="1"/>
  <c r="H3829" i="1"/>
  <c r="D3829" i="1"/>
  <c r="G3829" i="1" s="1"/>
  <c r="B3829" i="1"/>
  <c r="J3829" i="1" s="1"/>
  <c r="A3829" i="1"/>
  <c r="I3829" i="1" s="1"/>
  <c r="H3828" i="1"/>
  <c r="D3828" i="1"/>
  <c r="G3828" i="1" s="1"/>
  <c r="B3828" i="1"/>
  <c r="A3828" i="1"/>
  <c r="I3828" i="1" s="1"/>
  <c r="H3827" i="1"/>
  <c r="D3827" i="1"/>
  <c r="G3827" i="1" s="1"/>
  <c r="B3827" i="1"/>
  <c r="K3827" i="1" s="1"/>
  <c r="A3827" i="1"/>
  <c r="I3827" i="1" s="1"/>
  <c r="H3826" i="1"/>
  <c r="D3826" i="1"/>
  <c r="G3826" i="1" s="1"/>
  <c r="B3826" i="1"/>
  <c r="J3826" i="1" s="1"/>
  <c r="A3826" i="1"/>
  <c r="I3826" i="1" s="1"/>
  <c r="H3825" i="1"/>
  <c r="D3825" i="1"/>
  <c r="G3825" i="1" s="1"/>
  <c r="B3825" i="1"/>
  <c r="J3825" i="1" s="1"/>
  <c r="A3825" i="1"/>
  <c r="I3825" i="1" s="1"/>
  <c r="H3824" i="1"/>
  <c r="D3824" i="1"/>
  <c r="G3824" i="1" s="1"/>
  <c r="B3824" i="1"/>
  <c r="K3824" i="1" s="1"/>
  <c r="A3824" i="1"/>
  <c r="I3824" i="1" s="1"/>
  <c r="H3823" i="1"/>
  <c r="D3823" i="1"/>
  <c r="G3823" i="1" s="1"/>
  <c r="B3823" i="1"/>
  <c r="A3823" i="1"/>
  <c r="I3823" i="1" s="1"/>
  <c r="H3822" i="1"/>
  <c r="D3822" i="1"/>
  <c r="G3822" i="1" s="1"/>
  <c r="B3822" i="1"/>
  <c r="J3822" i="1" s="1"/>
  <c r="A3822" i="1"/>
  <c r="I3822" i="1" s="1"/>
  <c r="H3821" i="1"/>
  <c r="D3821" i="1"/>
  <c r="G3821" i="1" s="1"/>
  <c r="B3821" i="1"/>
  <c r="J3821" i="1" s="1"/>
  <c r="A3821" i="1"/>
  <c r="I3821" i="1" s="1"/>
  <c r="H3820" i="1"/>
  <c r="D3820" i="1"/>
  <c r="G3820" i="1" s="1"/>
  <c r="B3820" i="1"/>
  <c r="A3820" i="1"/>
  <c r="I3820" i="1" s="1"/>
  <c r="H3819" i="1"/>
  <c r="D3819" i="1"/>
  <c r="G3819" i="1" s="1"/>
  <c r="B3819" i="1"/>
  <c r="K3819" i="1" s="1"/>
  <c r="A3819" i="1"/>
  <c r="I3819" i="1" s="1"/>
  <c r="H3818" i="1"/>
  <c r="D3818" i="1"/>
  <c r="G3818" i="1" s="1"/>
  <c r="B3818" i="1"/>
  <c r="K3818" i="1" s="1"/>
  <c r="A3818" i="1"/>
  <c r="I3818" i="1" s="1"/>
  <c r="H3817" i="1"/>
  <c r="D3817" i="1"/>
  <c r="G3817" i="1" s="1"/>
  <c r="B3817" i="1"/>
  <c r="K3817" i="1" s="1"/>
  <c r="A3817" i="1"/>
  <c r="I3817" i="1" s="1"/>
  <c r="H3816" i="1"/>
  <c r="D3816" i="1"/>
  <c r="G3816" i="1" s="1"/>
  <c r="B3816" i="1"/>
  <c r="K3816" i="1" s="1"/>
  <c r="A3816" i="1"/>
  <c r="I3816" i="1" s="1"/>
  <c r="H3815" i="1"/>
  <c r="D3815" i="1"/>
  <c r="G3815" i="1" s="1"/>
  <c r="B3815" i="1"/>
  <c r="J3815" i="1" s="1"/>
  <c r="A3815" i="1"/>
  <c r="I3815" i="1" s="1"/>
  <c r="H3814" i="1"/>
  <c r="D3814" i="1"/>
  <c r="G3814" i="1" s="1"/>
  <c r="B3814" i="1"/>
  <c r="K3814" i="1" s="1"/>
  <c r="A3814" i="1"/>
  <c r="I3814" i="1" s="1"/>
  <c r="H3813" i="1"/>
  <c r="D3813" i="1"/>
  <c r="G3813" i="1" s="1"/>
  <c r="B3813" i="1"/>
  <c r="K3813" i="1" s="1"/>
  <c r="A3813" i="1"/>
  <c r="I3813" i="1" s="1"/>
  <c r="H3812" i="1"/>
  <c r="D3812" i="1"/>
  <c r="G3812" i="1" s="1"/>
  <c r="B3812" i="1"/>
  <c r="A3812" i="1"/>
  <c r="I3812" i="1" s="1"/>
  <c r="H3811" i="1"/>
  <c r="D3811" i="1"/>
  <c r="G3811" i="1" s="1"/>
  <c r="B3811" i="1"/>
  <c r="J3811" i="1" s="1"/>
  <c r="A3811" i="1"/>
  <c r="I3811" i="1" s="1"/>
  <c r="H3810" i="1"/>
  <c r="D3810" i="1"/>
  <c r="G3810" i="1" s="1"/>
  <c r="B3810" i="1"/>
  <c r="A3810" i="1"/>
  <c r="I3810" i="1" s="1"/>
  <c r="H3809" i="1"/>
  <c r="D3809" i="1"/>
  <c r="G3809" i="1" s="1"/>
  <c r="B3809" i="1"/>
  <c r="J3809" i="1" s="1"/>
  <c r="A3809" i="1"/>
  <c r="I3809" i="1" s="1"/>
  <c r="H3808" i="1"/>
  <c r="D3808" i="1"/>
  <c r="G3808" i="1" s="1"/>
  <c r="B3808" i="1"/>
  <c r="J3808" i="1" s="1"/>
  <c r="A3808" i="1"/>
  <c r="I3808" i="1" s="1"/>
  <c r="H3807" i="1"/>
  <c r="D3807" i="1"/>
  <c r="G3807" i="1" s="1"/>
  <c r="B3807" i="1"/>
  <c r="K3807" i="1" s="1"/>
  <c r="A3807" i="1"/>
  <c r="I3807" i="1" s="1"/>
  <c r="H3806" i="1"/>
  <c r="D3806" i="1"/>
  <c r="G3806" i="1" s="1"/>
  <c r="B3806" i="1"/>
  <c r="J3806" i="1" s="1"/>
  <c r="A3806" i="1"/>
  <c r="I3806" i="1" s="1"/>
  <c r="H3805" i="1"/>
  <c r="D3805" i="1"/>
  <c r="G3805" i="1" s="1"/>
  <c r="B3805" i="1"/>
  <c r="K3805" i="1" s="1"/>
  <c r="A3805" i="1"/>
  <c r="I3805" i="1" s="1"/>
  <c r="H3804" i="1"/>
  <c r="D3804" i="1"/>
  <c r="G3804" i="1" s="1"/>
  <c r="B3804" i="1"/>
  <c r="K3804" i="1" s="1"/>
  <c r="A3804" i="1"/>
  <c r="I3804" i="1" s="1"/>
  <c r="H3803" i="1"/>
  <c r="D3803" i="1"/>
  <c r="G3803" i="1" s="1"/>
  <c r="B3803" i="1"/>
  <c r="J3803" i="1" s="1"/>
  <c r="A3803" i="1"/>
  <c r="I3803" i="1" s="1"/>
  <c r="H3802" i="1"/>
  <c r="D3802" i="1"/>
  <c r="G3802" i="1" s="1"/>
  <c r="B3802" i="1"/>
  <c r="K3802" i="1" s="1"/>
  <c r="A3802" i="1"/>
  <c r="I3802" i="1" s="1"/>
  <c r="H3801" i="1"/>
  <c r="D3801" i="1"/>
  <c r="G3801" i="1" s="1"/>
  <c r="B3801" i="1"/>
  <c r="K3801" i="1" s="1"/>
  <c r="A3801" i="1"/>
  <c r="I3801" i="1" s="1"/>
  <c r="H3800" i="1"/>
  <c r="D3800" i="1"/>
  <c r="G3800" i="1" s="1"/>
  <c r="B3800" i="1"/>
  <c r="K3800" i="1" s="1"/>
  <c r="A3800" i="1"/>
  <c r="I3800" i="1" s="1"/>
  <c r="H3799" i="1"/>
  <c r="D3799" i="1"/>
  <c r="G3799" i="1" s="1"/>
  <c r="B3799" i="1"/>
  <c r="A3799" i="1"/>
  <c r="I3799" i="1" s="1"/>
  <c r="H3798" i="1"/>
  <c r="D3798" i="1"/>
  <c r="G3798" i="1" s="1"/>
  <c r="B3798" i="1"/>
  <c r="A3798" i="1"/>
  <c r="I3798" i="1" s="1"/>
  <c r="H3797" i="1"/>
  <c r="D3797" i="1"/>
  <c r="G3797" i="1" s="1"/>
  <c r="B3797" i="1"/>
  <c r="A3797" i="1"/>
  <c r="I3797" i="1" s="1"/>
  <c r="H3796" i="1"/>
  <c r="D3796" i="1"/>
  <c r="G3796" i="1" s="1"/>
  <c r="B3796" i="1"/>
  <c r="J3796" i="1" s="1"/>
  <c r="A3796" i="1"/>
  <c r="I3796" i="1" s="1"/>
  <c r="H3795" i="1"/>
  <c r="D3795" i="1"/>
  <c r="G3795" i="1" s="1"/>
  <c r="B3795" i="1"/>
  <c r="K3795" i="1" s="1"/>
  <c r="A3795" i="1"/>
  <c r="I3795" i="1" s="1"/>
  <c r="H3794" i="1"/>
  <c r="D3794" i="1"/>
  <c r="G3794" i="1" s="1"/>
  <c r="B3794" i="1"/>
  <c r="J3794" i="1" s="1"/>
  <c r="A3794" i="1"/>
  <c r="I3794" i="1" s="1"/>
  <c r="H3793" i="1"/>
  <c r="D3793" i="1"/>
  <c r="G3793" i="1" s="1"/>
  <c r="B3793" i="1"/>
  <c r="A3793" i="1"/>
  <c r="I3793" i="1" s="1"/>
  <c r="H3792" i="1"/>
  <c r="D3792" i="1"/>
  <c r="G3792" i="1" s="1"/>
  <c r="B3792" i="1"/>
  <c r="A3792" i="1"/>
  <c r="I3792" i="1" s="1"/>
  <c r="H3791" i="1"/>
  <c r="D3791" i="1"/>
  <c r="G3791" i="1" s="1"/>
  <c r="B3791" i="1"/>
  <c r="J3791" i="1" s="1"/>
  <c r="A3791" i="1"/>
  <c r="I3791" i="1" s="1"/>
  <c r="H3790" i="1"/>
  <c r="D3790" i="1"/>
  <c r="G3790" i="1" s="1"/>
  <c r="B3790" i="1"/>
  <c r="A3790" i="1"/>
  <c r="I3790" i="1" s="1"/>
  <c r="H3789" i="1"/>
  <c r="D3789" i="1"/>
  <c r="G3789" i="1" s="1"/>
  <c r="B3789" i="1"/>
  <c r="K3789" i="1" s="1"/>
  <c r="A3789" i="1"/>
  <c r="I3789" i="1" s="1"/>
  <c r="H3788" i="1"/>
  <c r="D3788" i="1"/>
  <c r="G3788" i="1" s="1"/>
  <c r="B3788" i="1"/>
  <c r="A3788" i="1"/>
  <c r="I3788" i="1" s="1"/>
  <c r="H3787" i="1"/>
  <c r="D3787" i="1"/>
  <c r="G3787" i="1" s="1"/>
  <c r="B3787" i="1"/>
  <c r="J3787" i="1" s="1"/>
  <c r="A3787" i="1"/>
  <c r="I3787" i="1" s="1"/>
  <c r="H3786" i="1"/>
  <c r="D3786" i="1"/>
  <c r="G3786" i="1" s="1"/>
  <c r="B3786" i="1"/>
  <c r="K3786" i="1" s="1"/>
  <c r="A3786" i="1"/>
  <c r="I3786" i="1" s="1"/>
  <c r="H3785" i="1"/>
  <c r="D3785" i="1"/>
  <c r="G3785" i="1" s="1"/>
  <c r="B3785" i="1"/>
  <c r="J3785" i="1" s="1"/>
  <c r="A3785" i="1"/>
  <c r="I3785" i="1" s="1"/>
  <c r="H3784" i="1"/>
  <c r="D3784" i="1"/>
  <c r="G3784" i="1" s="1"/>
  <c r="B3784" i="1"/>
  <c r="J3784" i="1" s="1"/>
  <c r="A3784" i="1"/>
  <c r="I3784" i="1" s="1"/>
  <c r="H3783" i="1"/>
  <c r="D3783" i="1"/>
  <c r="G3783" i="1" s="1"/>
  <c r="B3783" i="1"/>
  <c r="A3783" i="1"/>
  <c r="I3783" i="1" s="1"/>
  <c r="H3782" i="1"/>
  <c r="D3782" i="1"/>
  <c r="G3782" i="1" s="1"/>
  <c r="B3782" i="1"/>
  <c r="A3782" i="1"/>
  <c r="I3782" i="1" s="1"/>
  <c r="H3781" i="1"/>
  <c r="D3781" i="1"/>
  <c r="G3781" i="1" s="1"/>
  <c r="B3781" i="1"/>
  <c r="A3781" i="1"/>
  <c r="I3781" i="1" s="1"/>
  <c r="H3780" i="1"/>
  <c r="D3780" i="1"/>
  <c r="G3780" i="1" s="1"/>
  <c r="B3780" i="1"/>
  <c r="A3780" i="1"/>
  <c r="I3780" i="1" s="1"/>
  <c r="H3779" i="1"/>
  <c r="D3779" i="1"/>
  <c r="G3779" i="1" s="1"/>
  <c r="B3779" i="1"/>
  <c r="J3779" i="1" s="1"/>
  <c r="A3779" i="1"/>
  <c r="I3779" i="1" s="1"/>
  <c r="H3778" i="1"/>
  <c r="D3778" i="1"/>
  <c r="G3778" i="1" s="1"/>
  <c r="B3778" i="1"/>
  <c r="K3778" i="1" s="1"/>
  <c r="A3778" i="1"/>
  <c r="I3778" i="1" s="1"/>
  <c r="H3777" i="1"/>
  <c r="D3777" i="1"/>
  <c r="G3777" i="1" s="1"/>
  <c r="B3777" i="1"/>
  <c r="K3777" i="1" s="1"/>
  <c r="A3777" i="1"/>
  <c r="I3777" i="1" s="1"/>
  <c r="H3776" i="1"/>
  <c r="D3776" i="1"/>
  <c r="G3776" i="1" s="1"/>
  <c r="B3776" i="1"/>
  <c r="K3776" i="1" s="1"/>
  <c r="A3776" i="1"/>
  <c r="I3776" i="1" s="1"/>
  <c r="H3775" i="1"/>
  <c r="D3775" i="1"/>
  <c r="G3775" i="1" s="1"/>
  <c r="B3775" i="1"/>
  <c r="A3775" i="1"/>
  <c r="I3775" i="1" s="1"/>
  <c r="H3774" i="1"/>
  <c r="D3774" i="1"/>
  <c r="G3774" i="1" s="1"/>
  <c r="B3774" i="1"/>
  <c r="K3774" i="1" s="1"/>
  <c r="A3774" i="1"/>
  <c r="I3774" i="1" s="1"/>
  <c r="H3773" i="1"/>
  <c r="D3773" i="1"/>
  <c r="G3773" i="1" s="1"/>
  <c r="B3773" i="1"/>
  <c r="A3773" i="1"/>
  <c r="I3773" i="1" s="1"/>
  <c r="H3772" i="1"/>
  <c r="D3772" i="1"/>
  <c r="G3772" i="1" s="1"/>
  <c r="B3772" i="1"/>
  <c r="A3772" i="1"/>
  <c r="I3772" i="1" s="1"/>
  <c r="H3771" i="1"/>
  <c r="D3771" i="1"/>
  <c r="G3771" i="1" s="1"/>
  <c r="B3771" i="1"/>
  <c r="A3771" i="1"/>
  <c r="I3771" i="1" s="1"/>
  <c r="H3770" i="1"/>
  <c r="D3770" i="1"/>
  <c r="G3770" i="1" s="1"/>
  <c r="B3770" i="1"/>
  <c r="A3770" i="1"/>
  <c r="I3770" i="1" s="1"/>
  <c r="H3769" i="1"/>
  <c r="D3769" i="1"/>
  <c r="G3769" i="1" s="1"/>
  <c r="B3769" i="1"/>
  <c r="A3769" i="1"/>
  <c r="I3769" i="1" s="1"/>
  <c r="H3768" i="1"/>
  <c r="D3768" i="1"/>
  <c r="G3768" i="1" s="1"/>
  <c r="B3768" i="1"/>
  <c r="A3768" i="1"/>
  <c r="I3768" i="1" s="1"/>
  <c r="H3767" i="1"/>
  <c r="D3767" i="1"/>
  <c r="G3767" i="1" s="1"/>
  <c r="B3767" i="1"/>
  <c r="A3767" i="1"/>
  <c r="I3767" i="1" s="1"/>
  <c r="H3766" i="1"/>
  <c r="D3766" i="1"/>
  <c r="G3766" i="1" s="1"/>
  <c r="B3766" i="1"/>
  <c r="J3766" i="1" s="1"/>
  <c r="A3766" i="1"/>
  <c r="I3766" i="1" s="1"/>
  <c r="H3765" i="1"/>
  <c r="D3765" i="1"/>
  <c r="G3765" i="1" s="1"/>
  <c r="B3765" i="1"/>
  <c r="J3765" i="1" s="1"/>
  <c r="A3765" i="1"/>
  <c r="I3765" i="1" s="1"/>
  <c r="H3764" i="1"/>
  <c r="D3764" i="1"/>
  <c r="G3764" i="1" s="1"/>
  <c r="B3764" i="1"/>
  <c r="K3764" i="1" s="1"/>
  <c r="A3764" i="1"/>
  <c r="I3764" i="1" s="1"/>
  <c r="H3763" i="1"/>
  <c r="D3763" i="1"/>
  <c r="G3763" i="1" s="1"/>
  <c r="B3763" i="1"/>
  <c r="K3763" i="1" s="1"/>
  <c r="A3763" i="1"/>
  <c r="I3763" i="1" s="1"/>
  <c r="H3762" i="1"/>
  <c r="D3762" i="1"/>
  <c r="G3762" i="1" s="1"/>
  <c r="B3762" i="1"/>
  <c r="A3762" i="1"/>
  <c r="I3762" i="1" s="1"/>
  <c r="H3761" i="1"/>
  <c r="D3761" i="1"/>
  <c r="G3761" i="1" s="1"/>
  <c r="B3761" i="1"/>
  <c r="A3761" i="1"/>
  <c r="I3761" i="1" s="1"/>
  <c r="H3760" i="1"/>
  <c r="D3760" i="1"/>
  <c r="G3760" i="1" s="1"/>
  <c r="B3760" i="1"/>
  <c r="A3760" i="1"/>
  <c r="I3760" i="1" s="1"/>
  <c r="H3759" i="1"/>
  <c r="D3759" i="1"/>
  <c r="G3759" i="1" s="1"/>
  <c r="B3759" i="1"/>
  <c r="A3759" i="1"/>
  <c r="I3759" i="1" s="1"/>
  <c r="H3758" i="1"/>
  <c r="D3758" i="1"/>
  <c r="G3758" i="1" s="1"/>
  <c r="B3758" i="1"/>
  <c r="A3758" i="1"/>
  <c r="I3758" i="1" s="1"/>
  <c r="H3757" i="1"/>
  <c r="D3757" i="1"/>
  <c r="G3757" i="1" s="1"/>
  <c r="B3757" i="1"/>
  <c r="K3757" i="1" s="1"/>
  <c r="A3757" i="1"/>
  <c r="I3757" i="1" s="1"/>
  <c r="H3756" i="1"/>
  <c r="D3756" i="1"/>
  <c r="G3756" i="1" s="1"/>
  <c r="B3756" i="1"/>
  <c r="K3756" i="1" s="1"/>
  <c r="A3756" i="1"/>
  <c r="I3756" i="1" s="1"/>
  <c r="H3755" i="1"/>
  <c r="D3755" i="1"/>
  <c r="G3755" i="1" s="1"/>
  <c r="B3755" i="1"/>
  <c r="A3755" i="1"/>
  <c r="I3755" i="1" s="1"/>
  <c r="H3754" i="1"/>
  <c r="D3754" i="1"/>
  <c r="G3754" i="1" s="1"/>
  <c r="B3754" i="1"/>
  <c r="J3754" i="1" s="1"/>
  <c r="A3754" i="1"/>
  <c r="I3754" i="1" s="1"/>
  <c r="H3753" i="1"/>
  <c r="D3753" i="1"/>
  <c r="G3753" i="1" s="1"/>
  <c r="B3753" i="1"/>
  <c r="K3753" i="1" s="1"/>
  <c r="A3753" i="1"/>
  <c r="I3753" i="1" s="1"/>
  <c r="H3752" i="1"/>
  <c r="D3752" i="1"/>
  <c r="G3752" i="1" s="1"/>
  <c r="B3752" i="1"/>
  <c r="A3752" i="1"/>
  <c r="I3752" i="1" s="1"/>
  <c r="H3751" i="1"/>
  <c r="D3751" i="1"/>
  <c r="G3751" i="1" s="1"/>
  <c r="B3751" i="1"/>
  <c r="A3751" i="1"/>
  <c r="I3751" i="1" s="1"/>
  <c r="H3750" i="1"/>
  <c r="D3750" i="1"/>
  <c r="G3750" i="1" s="1"/>
  <c r="B3750" i="1"/>
  <c r="A3750" i="1"/>
  <c r="I3750" i="1" s="1"/>
  <c r="H3749" i="1"/>
  <c r="D3749" i="1"/>
  <c r="G3749" i="1" s="1"/>
  <c r="B3749" i="1"/>
  <c r="A3749" i="1"/>
  <c r="I3749" i="1" s="1"/>
  <c r="H3748" i="1"/>
  <c r="D3748" i="1"/>
  <c r="G3748" i="1" s="1"/>
  <c r="B3748" i="1"/>
  <c r="A3748" i="1"/>
  <c r="I3748" i="1" s="1"/>
  <c r="H3747" i="1"/>
  <c r="D3747" i="1"/>
  <c r="G3747" i="1" s="1"/>
  <c r="B3747" i="1"/>
  <c r="J3747" i="1" s="1"/>
  <c r="A3747" i="1"/>
  <c r="I3747" i="1" s="1"/>
  <c r="H3746" i="1"/>
  <c r="D3746" i="1"/>
  <c r="G3746" i="1" s="1"/>
  <c r="B3746" i="1"/>
  <c r="J3746" i="1" s="1"/>
  <c r="A3746" i="1"/>
  <c r="I3746" i="1" s="1"/>
  <c r="H3745" i="1"/>
  <c r="D3745" i="1"/>
  <c r="G3745" i="1" s="1"/>
  <c r="B3745" i="1"/>
  <c r="K3745" i="1" s="1"/>
  <c r="A3745" i="1"/>
  <c r="I3745" i="1" s="1"/>
  <c r="H3744" i="1"/>
  <c r="D3744" i="1"/>
  <c r="G3744" i="1" s="1"/>
  <c r="B3744" i="1"/>
  <c r="A3744" i="1"/>
  <c r="I3744" i="1" s="1"/>
  <c r="H3743" i="1"/>
  <c r="D3743" i="1"/>
  <c r="G3743" i="1" s="1"/>
  <c r="B3743" i="1"/>
  <c r="A3743" i="1"/>
  <c r="I3743" i="1" s="1"/>
  <c r="H3742" i="1"/>
  <c r="D3742" i="1"/>
  <c r="G3742" i="1" s="1"/>
  <c r="B3742" i="1"/>
  <c r="J3742" i="1" s="1"/>
  <c r="A3742" i="1"/>
  <c r="I3742" i="1" s="1"/>
  <c r="H3741" i="1"/>
  <c r="D3741" i="1"/>
  <c r="G3741" i="1" s="1"/>
  <c r="B3741" i="1"/>
  <c r="A3741" i="1"/>
  <c r="I3741" i="1" s="1"/>
  <c r="H3740" i="1"/>
  <c r="D3740" i="1"/>
  <c r="G3740" i="1" s="1"/>
  <c r="B3740" i="1"/>
  <c r="J3740" i="1" s="1"/>
  <c r="A3740" i="1"/>
  <c r="I3740" i="1" s="1"/>
  <c r="H3739" i="1"/>
  <c r="D3739" i="1"/>
  <c r="G3739" i="1" s="1"/>
  <c r="B3739" i="1"/>
  <c r="A3739" i="1"/>
  <c r="I3739" i="1" s="1"/>
  <c r="H3738" i="1"/>
  <c r="D3738" i="1"/>
  <c r="G3738" i="1" s="1"/>
  <c r="B3738" i="1"/>
  <c r="J3738" i="1" s="1"/>
  <c r="A3738" i="1"/>
  <c r="I3738" i="1" s="1"/>
  <c r="H3737" i="1"/>
  <c r="D3737" i="1"/>
  <c r="G3737" i="1" s="1"/>
  <c r="B3737" i="1"/>
  <c r="A3737" i="1"/>
  <c r="I3737" i="1" s="1"/>
  <c r="H3736" i="1"/>
  <c r="D3736" i="1"/>
  <c r="G3736" i="1" s="1"/>
  <c r="B3736" i="1"/>
  <c r="A3736" i="1"/>
  <c r="I3736" i="1" s="1"/>
  <c r="H3735" i="1"/>
  <c r="D3735" i="1"/>
  <c r="G3735" i="1" s="1"/>
  <c r="B3735" i="1"/>
  <c r="A3735" i="1"/>
  <c r="I3735" i="1" s="1"/>
  <c r="H3734" i="1"/>
  <c r="D3734" i="1"/>
  <c r="G3734" i="1" s="1"/>
  <c r="B3734" i="1"/>
  <c r="J3734" i="1" s="1"/>
  <c r="A3734" i="1"/>
  <c r="I3734" i="1" s="1"/>
  <c r="H3733" i="1"/>
  <c r="D3733" i="1"/>
  <c r="G3733" i="1" s="1"/>
  <c r="B3733" i="1"/>
  <c r="K3733" i="1" s="1"/>
  <c r="A3733" i="1"/>
  <c r="I3733" i="1" s="1"/>
  <c r="H3732" i="1"/>
  <c r="D3732" i="1"/>
  <c r="G3732" i="1" s="1"/>
  <c r="B3732" i="1"/>
  <c r="K3732" i="1" s="1"/>
  <c r="A3732" i="1"/>
  <c r="I3732" i="1" s="1"/>
  <c r="H3731" i="1"/>
  <c r="D3731" i="1"/>
  <c r="G3731" i="1" s="1"/>
  <c r="B3731" i="1"/>
  <c r="A3731" i="1"/>
  <c r="I3731" i="1" s="1"/>
  <c r="H3730" i="1"/>
  <c r="D3730" i="1"/>
  <c r="G3730" i="1" s="1"/>
  <c r="B3730" i="1"/>
  <c r="J3730" i="1" s="1"/>
  <c r="A3730" i="1"/>
  <c r="I3730" i="1" s="1"/>
  <c r="H3729" i="1"/>
  <c r="D3729" i="1"/>
  <c r="G3729" i="1" s="1"/>
  <c r="B3729" i="1"/>
  <c r="A3729" i="1"/>
  <c r="I3729" i="1" s="1"/>
  <c r="H3728" i="1"/>
  <c r="D3728" i="1"/>
  <c r="G3728" i="1" s="1"/>
  <c r="B3728" i="1"/>
  <c r="A3728" i="1"/>
  <c r="I3728" i="1" s="1"/>
  <c r="H3727" i="1"/>
  <c r="D3727" i="1"/>
  <c r="G3727" i="1" s="1"/>
  <c r="B3727" i="1"/>
  <c r="A3727" i="1"/>
  <c r="I3727" i="1" s="1"/>
  <c r="H3726" i="1"/>
  <c r="D3726" i="1"/>
  <c r="G3726" i="1" s="1"/>
  <c r="B3726" i="1"/>
  <c r="J3726" i="1" s="1"/>
  <c r="A3726" i="1"/>
  <c r="I3726" i="1" s="1"/>
  <c r="H3725" i="1"/>
  <c r="D3725" i="1"/>
  <c r="G3725" i="1" s="1"/>
  <c r="B3725" i="1"/>
  <c r="K3725" i="1" s="1"/>
  <c r="A3725" i="1"/>
  <c r="I3725" i="1" s="1"/>
  <c r="H3724" i="1"/>
  <c r="D3724" i="1"/>
  <c r="G3724" i="1" s="1"/>
  <c r="B3724" i="1"/>
  <c r="A3724" i="1"/>
  <c r="I3724" i="1" s="1"/>
  <c r="H3723" i="1"/>
  <c r="D3723" i="1"/>
  <c r="G3723" i="1" s="1"/>
  <c r="B3723" i="1"/>
  <c r="A3723" i="1"/>
  <c r="I3723" i="1" s="1"/>
  <c r="H3722" i="1"/>
  <c r="D3722" i="1"/>
  <c r="G3722" i="1" s="1"/>
  <c r="B3722" i="1"/>
  <c r="J3722" i="1" s="1"/>
  <c r="A3722" i="1"/>
  <c r="I3722" i="1" s="1"/>
  <c r="H3721" i="1"/>
  <c r="D3721" i="1"/>
  <c r="G3721" i="1" s="1"/>
  <c r="B3721" i="1"/>
  <c r="K3721" i="1" s="1"/>
  <c r="A3721" i="1"/>
  <c r="I3721" i="1" s="1"/>
  <c r="H3720" i="1"/>
  <c r="D3720" i="1"/>
  <c r="G3720" i="1" s="1"/>
  <c r="B3720" i="1"/>
  <c r="A3720" i="1"/>
  <c r="I3720" i="1" s="1"/>
  <c r="H3719" i="1"/>
  <c r="D3719" i="1"/>
  <c r="G3719" i="1" s="1"/>
  <c r="B3719" i="1"/>
  <c r="K3719" i="1" s="1"/>
  <c r="A3719" i="1"/>
  <c r="I3719" i="1" s="1"/>
  <c r="H3718" i="1"/>
  <c r="D3718" i="1"/>
  <c r="G3718" i="1" s="1"/>
  <c r="B3718" i="1"/>
  <c r="K3718" i="1" s="1"/>
  <c r="A3718" i="1"/>
  <c r="I3718" i="1" s="1"/>
  <c r="H3717" i="1"/>
  <c r="D3717" i="1"/>
  <c r="G3717" i="1" s="1"/>
  <c r="B3717" i="1"/>
  <c r="A3717" i="1"/>
  <c r="I3717" i="1" s="1"/>
  <c r="H3716" i="1"/>
  <c r="D3716" i="1"/>
  <c r="G3716" i="1" s="1"/>
  <c r="B3716" i="1"/>
  <c r="A3716" i="1"/>
  <c r="I3716" i="1" s="1"/>
  <c r="H3715" i="1"/>
  <c r="D3715" i="1"/>
  <c r="G3715" i="1" s="1"/>
  <c r="B3715" i="1"/>
  <c r="A3715" i="1"/>
  <c r="I3715" i="1" s="1"/>
  <c r="H3714" i="1"/>
  <c r="D3714" i="1"/>
  <c r="G3714" i="1" s="1"/>
  <c r="B3714" i="1"/>
  <c r="A3714" i="1"/>
  <c r="I3714" i="1" s="1"/>
  <c r="H3713" i="1"/>
  <c r="D3713" i="1"/>
  <c r="G3713" i="1" s="1"/>
  <c r="B3713" i="1"/>
  <c r="A3713" i="1"/>
  <c r="I3713" i="1" s="1"/>
  <c r="H3712" i="1"/>
  <c r="D3712" i="1"/>
  <c r="G3712" i="1" s="1"/>
  <c r="B3712" i="1"/>
  <c r="A3712" i="1"/>
  <c r="I3712" i="1" s="1"/>
  <c r="H3711" i="1"/>
  <c r="D3711" i="1"/>
  <c r="G3711" i="1" s="1"/>
  <c r="B3711" i="1"/>
  <c r="A3711" i="1"/>
  <c r="I3711" i="1" s="1"/>
  <c r="H3710" i="1"/>
  <c r="D3710" i="1"/>
  <c r="G3710" i="1" s="1"/>
  <c r="B3710" i="1"/>
  <c r="A3710" i="1"/>
  <c r="I3710" i="1" s="1"/>
  <c r="H3709" i="1"/>
  <c r="D3709" i="1"/>
  <c r="G3709" i="1" s="1"/>
  <c r="B3709" i="1"/>
  <c r="A3709" i="1"/>
  <c r="I3709" i="1" s="1"/>
  <c r="H3708" i="1"/>
  <c r="D3708" i="1"/>
  <c r="G3708" i="1" s="1"/>
  <c r="B3708" i="1"/>
  <c r="K3708" i="1" s="1"/>
  <c r="A3708" i="1"/>
  <c r="I3708" i="1" s="1"/>
  <c r="H3707" i="1"/>
  <c r="D3707" i="1"/>
  <c r="G3707" i="1" s="1"/>
  <c r="B3707" i="1"/>
  <c r="J3707" i="1" s="1"/>
  <c r="A3707" i="1"/>
  <c r="I3707" i="1" s="1"/>
  <c r="H3706" i="1"/>
  <c r="D3706" i="1"/>
  <c r="G3706" i="1" s="1"/>
  <c r="B3706" i="1"/>
  <c r="A3706" i="1"/>
  <c r="I3706" i="1" s="1"/>
  <c r="H3705" i="1"/>
  <c r="D3705" i="1"/>
  <c r="G3705" i="1" s="1"/>
  <c r="B3705" i="1"/>
  <c r="J3705" i="1" s="1"/>
  <c r="A3705" i="1"/>
  <c r="I3705" i="1" s="1"/>
  <c r="H3704" i="1"/>
  <c r="D3704" i="1"/>
  <c r="G3704" i="1" s="1"/>
  <c r="B3704" i="1"/>
  <c r="K3704" i="1" s="1"/>
  <c r="A3704" i="1"/>
  <c r="I3704" i="1" s="1"/>
  <c r="H3703" i="1"/>
  <c r="D3703" i="1"/>
  <c r="G3703" i="1" s="1"/>
  <c r="B3703" i="1"/>
  <c r="J3703" i="1" s="1"/>
  <c r="A3703" i="1"/>
  <c r="I3703" i="1" s="1"/>
  <c r="H3702" i="1"/>
  <c r="D3702" i="1"/>
  <c r="G3702" i="1" s="1"/>
  <c r="B3702" i="1"/>
  <c r="J3702" i="1" s="1"/>
  <c r="A3702" i="1"/>
  <c r="I3702" i="1" s="1"/>
  <c r="H3701" i="1"/>
  <c r="D3701" i="1"/>
  <c r="G3701" i="1" s="1"/>
  <c r="B3701" i="1"/>
  <c r="A3701" i="1"/>
  <c r="I3701" i="1" s="1"/>
  <c r="H3700" i="1"/>
  <c r="D3700" i="1"/>
  <c r="G3700" i="1" s="1"/>
  <c r="B3700" i="1"/>
  <c r="J3700" i="1" s="1"/>
  <c r="A3700" i="1"/>
  <c r="I3700" i="1" s="1"/>
  <c r="H3699" i="1"/>
  <c r="D3699" i="1"/>
  <c r="G3699" i="1" s="1"/>
  <c r="B3699" i="1"/>
  <c r="A3699" i="1"/>
  <c r="I3699" i="1" s="1"/>
  <c r="H3698" i="1"/>
  <c r="D3698" i="1"/>
  <c r="G3698" i="1" s="1"/>
  <c r="B3698" i="1"/>
  <c r="K3698" i="1" s="1"/>
  <c r="A3698" i="1"/>
  <c r="I3698" i="1" s="1"/>
  <c r="H3697" i="1"/>
  <c r="D3697" i="1"/>
  <c r="G3697" i="1" s="1"/>
  <c r="B3697" i="1"/>
  <c r="A3697" i="1"/>
  <c r="I3697" i="1" s="1"/>
  <c r="H3696" i="1"/>
  <c r="D3696" i="1"/>
  <c r="G3696" i="1" s="1"/>
  <c r="B3696" i="1"/>
  <c r="A3696" i="1"/>
  <c r="I3696" i="1" s="1"/>
  <c r="H3695" i="1"/>
  <c r="D3695" i="1"/>
  <c r="G3695" i="1" s="1"/>
  <c r="B3695" i="1"/>
  <c r="J3695" i="1" s="1"/>
  <c r="A3695" i="1"/>
  <c r="I3695" i="1" s="1"/>
  <c r="H3694" i="1"/>
  <c r="D3694" i="1"/>
  <c r="G3694" i="1" s="1"/>
  <c r="B3694" i="1"/>
  <c r="J3694" i="1" s="1"/>
  <c r="A3694" i="1"/>
  <c r="I3694" i="1" s="1"/>
  <c r="H3693" i="1"/>
  <c r="D3693" i="1"/>
  <c r="G3693" i="1" s="1"/>
  <c r="B3693" i="1"/>
  <c r="A3693" i="1"/>
  <c r="I3693" i="1" s="1"/>
  <c r="H3692" i="1"/>
  <c r="D3692" i="1"/>
  <c r="G3692" i="1" s="1"/>
  <c r="B3692" i="1"/>
  <c r="J3692" i="1" s="1"/>
  <c r="A3692" i="1"/>
  <c r="I3692" i="1" s="1"/>
  <c r="H3691" i="1"/>
  <c r="D3691" i="1"/>
  <c r="G3691" i="1" s="1"/>
  <c r="B3691" i="1"/>
  <c r="A3691" i="1"/>
  <c r="I3691" i="1" s="1"/>
  <c r="H3690" i="1"/>
  <c r="D3690" i="1"/>
  <c r="G3690" i="1" s="1"/>
  <c r="B3690" i="1"/>
  <c r="A3690" i="1"/>
  <c r="I3690" i="1" s="1"/>
  <c r="H3689" i="1"/>
  <c r="D3689" i="1"/>
  <c r="G3689" i="1" s="1"/>
  <c r="B3689" i="1"/>
  <c r="A3689" i="1"/>
  <c r="I3689" i="1" s="1"/>
  <c r="H3688" i="1"/>
  <c r="D3688" i="1"/>
  <c r="G3688" i="1" s="1"/>
  <c r="B3688" i="1"/>
  <c r="K3688" i="1" s="1"/>
  <c r="A3688" i="1"/>
  <c r="I3688" i="1" s="1"/>
  <c r="H3687" i="1"/>
  <c r="D3687" i="1"/>
  <c r="G3687" i="1" s="1"/>
  <c r="B3687" i="1"/>
  <c r="K3687" i="1" s="1"/>
  <c r="A3687" i="1"/>
  <c r="I3687" i="1" s="1"/>
  <c r="H3686" i="1"/>
  <c r="D3686" i="1"/>
  <c r="G3686" i="1" s="1"/>
  <c r="B3686" i="1"/>
  <c r="J3686" i="1" s="1"/>
  <c r="A3686" i="1"/>
  <c r="I3686" i="1" s="1"/>
  <c r="H3685" i="1"/>
  <c r="D3685" i="1"/>
  <c r="G3685" i="1" s="1"/>
  <c r="B3685" i="1"/>
  <c r="J3685" i="1" s="1"/>
  <c r="A3685" i="1"/>
  <c r="I3685" i="1" s="1"/>
  <c r="H3684" i="1"/>
  <c r="D3684" i="1"/>
  <c r="G3684" i="1" s="1"/>
  <c r="B3684" i="1"/>
  <c r="K3684" i="1" s="1"/>
  <c r="A3684" i="1"/>
  <c r="I3684" i="1" s="1"/>
  <c r="H3683" i="1"/>
  <c r="D3683" i="1"/>
  <c r="G3683" i="1" s="1"/>
  <c r="B3683" i="1"/>
  <c r="K3683" i="1" s="1"/>
  <c r="A3683" i="1"/>
  <c r="I3683" i="1" s="1"/>
  <c r="H3682" i="1"/>
  <c r="D3682" i="1"/>
  <c r="G3682" i="1" s="1"/>
  <c r="B3682" i="1"/>
  <c r="A3682" i="1"/>
  <c r="I3682" i="1" s="1"/>
  <c r="H3681" i="1"/>
  <c r="D3681" i="1"/>
  <c r="G3681" i="1" s="1"/>
  <c r="B3681" i="1"/>
  <c r="A3681" i="1"/>
  <c r="I3681" i="1" s="1"/>
  <c r="H3680" i="1"/>
  <c r="D3680" i="1"/>
  <c r="G3680" i="1" s="1"/>
  <c r="B3680" i="1"/>
  <c r="A3680" i="1"/>
  <c r="I3680" i="1" s="1"/>
  <c r="H3679" i="1"/>
  <c r="D3679" i="1"/>
  <c r="G3679" i="1" s="1"/>
  <c r="B3679" i="1"/>
  <c r="K3679" i="1" s="1"/>
  <c r="A3679" i="1"/>
  <c r="I3679" i="1" s="1"/>
  <c r="H3678" i="1"/>
  <c r="D3678" i="1"/>
  <c r="G3678" i="1" s="1"/>
  <c r="B3678" i="1"/>
  <c r="A3678" i="1"/>
  <c r="I3678" i="1" s="1"/>
  <c r="H3677" i="1"/>
  <c r="D3677" i="1"/>
  <c r="G3677" i="1" s="1"/>
  <c r="B3677" i="1"/>
  <c r="K3677" i="1" s="1"/>
  <c r="A3677" i="1"/>
  <c r="I3677" i="1" s="1"/>
  <c r="H3676" i="1"/>
  <c r="D3676" i="1"/>
  <c r="G3676" i="1" s="1"/>
  <c r="B3676" i="1"/>
  <c r="A3676" i="1"/>
  <c r="I3676" i="1" s="1"/>
  <c r="H3675" i="1"/>
  <c r="D3675" i="1"/>
  <c r="G3675" i="1" s="1"/>
  <c r="B3675" i="1"/>
  <c r="A3675" i="1"/>
  <c r="I3675" i="1" s="1"/>
  <c r="H3674" i="1"/>
  <c r="D3674" i="1"/>
  <c r="G3674" i="1" s="1"/>
  <c r="B3674" i="1"/>
  <c r="A3674" i="1"/>
  <c r="I3674" i="1" s="1"/>
  <c r="H3673" i="1"/>
  <c r="D3673" i="1"/>
  <c r="G3673" i="1" s="1"/>
  <c r="B3673" i="1"/>
  <c r="A3673" i="1"/>
  <c r="I3673" i="1" s="1"/>
  <c r="H3672" i="1"/>
  <c r="D3672" i="1"/>
  <c r="G3672" i="1" s="1"/>
  <c r="B3672" i="1"/>
  <c r="A3672" i="1"/>
  <c r="I3672" i="1" s="1"/>
  <c r="H3671" i="1"/>
  <c r="D3671" i="1"/>
  <c r="G3671" i="1" s="1"/>
  <c r="B3671" i="1"/>
  <c r="A3671" i="1"/>
  <c r="I3671" i="1" s="1"/>
  <c r="H3670" i="1"/>
  <c r="D3670" i="1"/>
  <c r="G3670" i="1" s="1"/>
  <c r="B3670" i="1"/>
  <c r="K3670" i="1" s="1"/>
  <c r="A3670" i="1"/>
  <c r="I3670" i="1" s="1"/>
  <c r="H3669" i="1"/>
  <c r="D3669" i="1"/>
  <c r="G3669" i="1" s="1"/>
  <c r="B3669" i="1"/>
  <c r="J3669" i="1" s="1"/>
  <c r="A3669" i="1"/>
  <c r="I3669" i="1" s="1"/>
  <c r="H3668" i="1"/>
  <c r="D3668" i="1"/>
  <c r="G3668" i="1" s="1"/>
  <c r="B3668" i="1"/>
  <c r="J3668" i="1" s="1"/>
  <c r="A3668" i="1"/>
  <c r="I3668" i="1" s="1"/>
  <c r="H3667" i="1"/>
  <c r="D3667" i="1"/>
  <c r="G3667" i="1" s="1"/>
  <c r="B3667" i="1"/>
  <c r="A3667" i="1"/>
  <c r="I3667" i="1" s="1"/>
  <c r="H3666" i="1"/>
  <c r="D3666" i="1"/>
  <c r="G3666" i="1" s="1"/>
  <c r="B3666" i="1"/>
  <c r="A3666" i="1"/>
  <c r="I3666" i="1" s="1"/>
  <c r="H3665" i="1"/>
  <c r="D3665" i="1"/>
  <c r="G3665" i="1" s="1"/>
  <c r="B3665" i="1"/>
  <c r="A3665" i="1"/>
  <c r="I3665" i="1" s="1"/>
  <c r="H3664" i="1"/>
  <c r="D3664" i="1"/>
  <c r="G3664" i="1" s="1"/>
  <c r="B3664" i="1"/>
  <c r="A3664" i="1"/>
  <c r="I3664" i="1" s="1"/>
  <c r="H3663" i="1"/>
  <c r="D3663" i="1"/>
  <c r="G3663" i="1" s="1"/>
  <c r="B3663" i="1"/>
  <c r="J3663" i="1" s="1"/>
  <c r="A3663" i="1"/>
  <c r="I3663" i="1" s="1"/>
  <c r="H3662" i="1"/>
  <c r="D3662" i="1"/>
  <c r="G3662" i="1" s="1"/>
  <c r="B3662" i="1"/>
  <c r="A3662" i="1"/>
  <c r="I3662" i="1" s="1"/>
  <c r="H3661" i="1"/>
  <c r="D3661" i="1"/>
  <c r="G3661" i="1" s="1"/>
  <c r="B3661" i="1"/>
  <c r="A3661" i="1"/>
  <c r="I3661" i="1" s="1"/>
  <c r="H3660" i="1"/>
  <c r="D3660" i="1"/>
  <c r="G3660" i="1" s="1"/>
  <c r="B3660" i="1"/>
  <c r="A3660" i="1"/>
  <c r="I3660" i="1" s="1"/>
  <c r="H3659" i="1"/>
  <c r="D3659" i="1"/>
  <c r="G3659" i="1" s="1"/>
  <c r="B3659" i="1"/>
  <c r="A3659" i="1"/>
  <c r="I3659" i="1" s="1"/>
  <c r="H3658" i="1"/>
  <c r="D3658" i="1"/>
  <c r="G3658" i="1" s="1"/>
  <c r="B3658" i="1"/>
  <c r="A3658" i="1"/>
  <c r="I3658" i="1" s="1"/>
  <c r="H3657" i="1"/>
  <c r="D3657" i="1"/>
  <c r="G3657" i="1" s="1"/>
  <c r="B3657" i="1"/>
  <c r="J3657" i="1" s="1"/>
  <c r="A3657" i="1"/>
  <c r="I3657" i="1" s="1"/>
  <c r="H3656" i="1"/>
  <c r="D3656" i="1"/>
  <c r="G3656" i="1" s="1"/>
  <c r="B3656" i="1"/>
  <c r="K3656" i="1" s="1"/>
  <c r="A3656" i="1"/>
  <c r="I3656" i="1" s="1"/>
  <c r="H3655" i="1"/>
  <c r="D3655" i="1"/>
  <c r="G3655" i="1" s="1"/>
  <c r="B3655" i="1"/>
  <c r="K3655" i="1" s="1"/>
  <c r="A3655" i="1"/>
  <c r="I3655" i="1" s="1"/>
  <c r="H3654" i="1"/>
  <c r="D3654" i="1"/>
  <c r="G3654" i="1" s="1"/>
  <c r="B3654" i="1"/>
  <c r="A3654" i="1"/>
  <c r="I3654" i="1" s="1"/>
  <c r="H3653" i="1"/>
  <c r="D3653" i="1"/>
  <c r="G3653" i="1" s="1"/>
  <c r="B3653" i="1"/>
  <c r="K3653" i="1" s="1"/>
  <c r="A3653" i="1"/>
  <c r="I3653" i="1" s="1"/>
  <c r="H3652" i="1"/>
  <c r="D3652" i="1"/>
  <c r="G3652" i="1" s="1"/>
  <c r="B3652" i="1"/>
  <c r="K3652" i="1" s="1"/>
  <c r="A3652" i="1"/>
  <c r="I3652" i="1" s="1"/>
  <c r="H3651" i="1"/>
  <c r="D3651" i="1"/>
  <c r="G3651" i="1" s="1"/>
  <c r="B3651" i="1"/>
  <c r="A3651" i="1"/>
  <c r="I3651" i="1" s="1"/>
  <c r="H3650" i="1"/>
  <c r="D3650" i="1"/>
  <c r="G3650" i="1" s="1"/>
  <c r="B3650" i="1"/>
  <c r="K3650" i="1" s="1"/>
  <c r="A3650" i="1"/>
  <c r="I3650" i="1" s="1"/>
  <c r="H3649" i="1"/>
  <c r="D3649" i="1"/>
  <c r="G3649" i="1" s="1"/>
  <c r="B3649" i="1"/>
  <c r="A3649" i="1"/>
  <c r="I3649" i="1" s="1"/>
  <c r="H3648" i="1"/>
  <c r="D3648" i="1"/>
  <c r="G3648" i="1" s="1"/>
  <c r="B3648" i="1"/>
  <c r="K3648" i="1" s="1"/>
  <c r="A3648" i="1"/>
  <c r="I3648" i="1" s="1"/>
  <c r="H3647" i="1"/>
  <c r="D3647" i="1"/>
  <c r="G3647" i="1" s="1"/>
  <c r="B3647" i="1"/>
  <c r="A3647" i="1"/>
  <c r="I3647" i="1" s="1"/>
  <c r="H3646" i="1"/>
  <c r="D3646" i="1"/>
  <c r="G3646" i="1" s="1"/>
  <c r="B3646" i="1"/>
  <c r="K3646" i="1" s="1"/>
  <c r="A3646" i="1"/>
  <c r="I3646" i="1" s="1"/>
  <c r="H3645" i="1"/>
  <c r="D3645" i="1"/>
  <c r="G3645" i="1" s="1"/>
  <c r="B3645" i="1"/>
  <c r="A3645" i="1"/>
  <c r="I3645" i="1" s="1"/>
  <c r="H3644" i="1"/>
  <c r="D3644" i="1"/>
  <c r="G3644" i="1" s="1"/>
  <c r="B3644" i="1"/>
  <c r="K3644" i="1" s="1"/>
  <c r="A3644" i="1"/>
  <c r="I3644" i="1" s="1"/>
  <c r="H3643" i="1"/>
  <c r="D3643" i="1"/>
  <c r="G3643" i="1" s="1"/>
  <c r="B3643" i="1"/>
  <c r="A3643" i="1"/>
  <c r="I3643" i="1" s="1"/>
  <c r="H3642" i="1"/>
  <c r="D3642" i="1"/>
  <c r="G3642" i="1" s="1"/>
  <c r="B3642" i="1"/>
  <c r="A3642" i="1"/>
  <c r="I3642" i="1" s="1"/>
  <c r="H3641" i="1"/>
  <c r="D3641" i="1"/>
  <c r="G3641" i="1" s="1"/>
  <c r="B3641" i="1"/>
  <c r="K3641" i="1" s="1"/>
  <c r="A3641" i="1"/>
  <c r="I3641" i="1" s="1"/>
  <c r="H3640" i="1"/>
  <c r="D3640" i="1"/>
  <c r="G3640" i="1" s="1"/>
  <c r="B3640" i="1"/>
  <c r="K3640" i="1" s="1"/>
  <c r="A3640" i="1"/>
  <c r="I3640" i="1" s="1"/>
  <c r="H3639" i="1"/>
  <c r="D3639" i="1"/>
  <c r="G3639" i="1" s="1"/>
  <c r="B3639" i="1"/>
  <c r="J3639" i="1" s="1"/>
  <c r="A3639" i="1"/>
  <c r="I3639" i="1" s="1"/>
  <c r="H3638" i="1"/>
  <c r="D3638" i="1"/>
  <c r="G3638" i="1" s="1"/>
  <c r="B3638" i="1"/>
  <c r="A3638" i="1"/>
  <c r="I3638" i="1" s="1"/>
  <c r="H3637" i="1"/>
  <c r="D3637" i="1"/>
  <c r="G3637" i="1" s="1"/>
  <c r="B3637" i="1"/>
  <c r="A3637" i="1"/>
  <c r="I3637" i="1" s="1"/>
  <c r="H3636" i="1"/>
  <c r="D3636" i="1"/>
  <c r="G3636" i="1" s="1"/>
  <c r="B3636" i="1"/>
  <c r="A3636" i="1"/>
  <c r="I3636" i="1" s="1"/>
  <c r="H3635" i="1"/>
  <c r="D3635" i="1"/>
  <c r="G3635" i="1" s="1"/>
  <c r="B3635" i="1"/>
  <c r="A3635" i="1"/>
  <c r="I3635" i="1" s="1"/>
  <c r="H3634" i="1"/>
  <c r="D3634" i="1"/>
  <c r="G3634" i="1" s="1"/>
  <c r="B3634" i="1"/>
  <c r="A3634" i="1"/>
  <c r="I3634" i="1" s="1"/>
  <c r="H3633" i="1"/>
  <c r="D3633" i="1"/>
  <c r="G3633" i="1" s="1"/>
  <c r="B3633" i="1"/>
  <c r="A3633" i="1"/>
  <c r="I3633" i="1" s="1"/>
  <c r="H3632" i="1"/>
  <c r="D3632" i="1"/>
  <c r="G3632" i="1" s="1"/>
  <c r="B3632" i="1"/>
  <c r="J3632" i="1" s="1"/>
  <c r="A3632" i="1"/>
  <c r="I3632" i="1" s="1"/>
  <c r="H3631" i="1"/>
  <c r="D3631" i="1"/>
  <c r="G3631" i="1" s="1"/>
  <c r="B3631" i="1"/>
  <c r="A3631" i="1"/>
  <c r="I3631" i="1" s="1"/>
  <c r="H3630" i="1"/>
  <c r="D3630" i="1"/>
  <c r="G3630" i="1" s="1"/>
  <c r="B3630" i="1"/>
  <c r="A3630" i="1"/>
  <c r="I3630" i="1" s="1"/>
  <c r="H3629" i="1"/>
  <c r="D3629" i="1"/>
  <c r="G3629" i="1" s="1"/>
  <c r="B3629" i="1"/>
  <c r="J3629" i="1" s="1"/>
  <c r="A3629" i="1"/>
  <c r="I3629" i="1" s="1"/>
  <c r="H3628" i="1"/>
  <c r="D3628" i="1"/>
  <c r="G3628" i="1" s="1"/>
  <c r="B3628" i="1"/>
  <c r="K3628" i="1" s="1"/>
  <c r="A3628" i="1"/>
  <c r="I3628" i="1" s="1"/>
  <c r="H3627" i="1"/>
  <c r="D3627" i="1"/>
  <c r="G3627" i="1" s="1"/>
  <c r="B3627" i="1"/>
  <c r="A3627" i="1"/>
  <c r="I3627" i="1" s="1"/>
  <c r="H3626" i="1"/>
  <c r="D3626" i="1"/>
  <c r="G3626" i="1" s="1"/>
  <c r="B3626" i="1"/>
  <c r="A3626" i="1"/>
  <c r="I3626" i="1" s="1"/>
  <c r="H3625" i="1"/>
  <c r="D3625" i="1"/>
  <c r="G3625" i="1" s="1"/>
  <c r="B3625" i="1"/>
  <c r="A3625" i="1"/>
  <c r="I3625" i="1" s="1"/>
  <c r="H3624" i="1"/>
  <c r="D3624" i="1"/>
  <c r="G3624" i="1" s="1"/>
  <c r="B3624" i="1"/>
  <c r="K3624" i="1" s="1"/>
  <c r="A3624" i="1"/>
  <c r="I3624" i="1" s="1"/>
  <c r="H3623" i="1"/>
  <c r="D3623" i="1"/>
  <c r="G3623" i="1" s="1"/>
  <c r="B3623" i="1"/>
  <c r="J3623" i="1" s="1"/>
  <c r="A3623" i="1"/>
  <c r="I3623" i="1" s="1"/>
  <c r="H3622" i="1"/>
  <c r="D3622" i="1"/>
  <c r="G3622" i="1" s="1"/>
  <c r="B3622" i="1"/>
  <c r="K3622" i="1" s="1"/>
  <c r="A3622" i="1"/>
  <c r="I3622" i="1" s="1"/>
  <c r="H3621" i="1"/>
  <c r="D3621" i="1"/>
  <c r="G3621" i="1" s="1"/>
  <c r="B3621" i="1"/>
  <c r="J3621" i="1" s="1"/>
  <c r="A3621" i="1"/>
  <c r="I3621" i="1" s="1"/>
  <c r="H3620" i="1"/>
  <c r="D3620" i="1"/>
  <c r="G3620" i="1" s="1"/>
  <c r="B3620" i="1"/>
  <c r="A3620" i="1"/>
  <c r="I3620" i="1" s="1"/>
  <c r="H3619" i="1"/>
  <c r="D3619" i="1"/>
  <c r="G3619" i="1" s="1"/>
  <c r="B3619" i="1"/>
  <c r="A3619" i="1"/>
  <c r="I3619" i="1" s="1"/>
  <c r="H3618" i="1"/>
  <c r="D3618" i="1"/>
  <c r="G3618" i="1" s="1"/>
  <c r="B3618" i="1"/>
  <c r="J3618" i="1" s="1"/>
  <c r="A3618" i="1"/>
  <c r="I3618" i="1" s="1"/>
  <c r="H3617" i="1"/>
  <c r="D3617" i="1"/>
  <c r="G3617" i="1" s="1"/>
  <c r="B3617" i="1"/>
  <c r="K3617" i="1" s="1"/>
  <c r="A3617" i="1"/>
  <c r="I3617" i="1" s="1"/>
  <c r="H3616" i="1"/>
  <c r="D3616" i="1"/>
  <c r="G3616" i="1" s="1"/>
  <c r="B3616" i="1"/>
  <c r="K3616" i="1" s="1"/>
  <c r="A3616" i="1"/>
  <c r="I3616" i="1" s="1"/>
  <c r="H3615" i="1"/>
  <c r="D3615" i="1"/>
  <c r="G3615" i="1" s="1"/>
  <c r="B3615" i="1"/>
  <c r="J3615" i="1" s="1"/>
  <c r="A3615" i="1"/>
  <c r="I3615" i="1" s="1"/>
  <c r="H3614" i="1"/>
  <c r="D3614" i="1"/>
  <c r="G3614" i="1" s="1"/>
  <c r="B3614" i="1"/>
  <c r="K3614" i="1" s="1"/>
  <c r="A3614" i="1"/>
  <c r="I3614" i="1" s="1"/>
  <c r="H3613" i="1"/>
  <c r="D3613" i="1"/>
  <c r="G3613" i="1" s="1"/>
  <c r="B3613" i="1"/>
  <c r="K3613" i="1" s="1"/>
  <c r="A3613" i="1"/>
  <c r="I3613" i="1" s="1"/>
  <c r="H3612" i="1"/>
  <c r="D3612" i="1"/>
  <c r="G3612" i="1" s="1"/>
  <c r="B3612" i="1"/>
  <c r="A3612" i="1"/>
  <c r="I3612" i="1" s="1"/>
  <c r="H3611" i="1"/>
  <c r="D3611" i="1"/>
  <c r="G3611" i="1" s="1"/>
  <c r="B3611" i="1"/>
  <c r="J3611" i="1" s="1"/>
  <c r="A3611" i="1"/>
  <c r="I3611" i="1" s="1"/>
  <c r="H3610" i="1"/>
  <c r="D3610" i="1"/>
  <c r="G3610" i="1" s="1"/>
  <c r="B3610" i="1"/>
  <c r="A3610" i="1"/>
  <c r="I3610" i="1" s="1"/>
  <c r="H3609" i="1"/>
  <c r="D3609" i="1"/>
  <c r="G3609" i="1" s="1"/>
  <c r="B3609" i="1"/>
  <c r="A3609" i="1"/>
  <c r="I3609" i="1" s="1"/>
  <c r="H3608" i="1"/>
  <c r="D3608" i="1"/>
  <c r="G3608" i="1" s="1"/>
  <c r="B3608" i="1"/>
  <c r="A3608" i="1"/>
  <c r="I3608" i="1" s="1"/>
  <c r="H3607" i="1"/>
  <c r="D3607" i="1"/>
  <c r="G3607" i="1" s="1"/>
  <c r="B3607" i="1"/>
  <c r="A3607" i="1"/>
  <c r="I3607" i="1" s="1"/>
  <c r="H3606" i="1"/>
  <c r="D3606" i="1"/>
  <c r="G3606" i="1" s="1"/>
  <c r="B3606" i="1"/>
  <c r="A3606" i="1"/>
  <c r="I3606" i="1" s="1"/>
  <c r="H3605" i="1"/>
  <c r="D3605" i="1"/>
  <c r="G3605" i="1" s="1"/>
  <c r="B3605" i="1"/>
  <c r="J3605" i="1" s="1"/>
  <c r="A3605" i="1"/>
  <c r="I3605" i="1" s="1"/>
  <c r="H3604" i="1"/>
  <c r="D3604" i="1"/>
  <c r="G3604" i="1" s="1"/>
  <c r="B3604" i="1"/>
  <c r="K3604" i="1" s="1"/>
  <c r="A3604" i="1"/>
  <c r="I3604" i="1" s="1"/>
  <c r="H3603" i="1"/>
  <c r="D3603" i="1"/>
  <c r="G3603" i="1" s="1"/>
  <c r="B3603" i="1"/>
  <c r="A3603" i="1"/>
  <c r="I3603" i="1" s="1"/>
  <c r="H3602" i="1"/>
  <c r="D3602" i="1"/>
  <c r="G3602" i="1" s="1"/>
  <c r="B3602" i="1"/>
  <c r="A3602" i="1"/>
  <c r="I3602" i="1" s="1"/>
  <c r="H3601" i="1"/>
  <c r="D3601" i="1"/>
  <c r="G3601" i="1" s="1"/>
  <c r="B3601" i="1"/>
  <c r="A3601" i="1"/>
  <c r="I3601" i="1" s="1"/>
  <c r="H3600" i="1"/>
  <c r="D3600" i="1"/>
  <c r="G3600" i="1" s="1"/>
  <c r="B3600" i="1"/>
  <c r="K3600" i="1" s="1"/>
  <c r="A3600" i="1"/>
  <c r="I3600" i="1" s="1"/>
  <c r="H3599" i="1"/>
  <c r="D3599" i="1"/>
  <c r="G3599" i="1" s="1"/>
  <c r="B3599" i="1"/>
  <c r="A3599" i="1"/>
  <c r="I3599" i="1" s="1"/>
  <c r="H3598" i="1"/>
  <c r="D3598" i="1"/>
  <c r="G3598" i="1" s="1"/>
  <c r="B3598" i="1"/>
  <c r="A3598" i="1"/>
  <c r="I3598" i="1" s="1"/>
  <c r="H3597" i="1"/>
  <c r="D3597" i="1"/>
  <c r="G3597" i="1" s="1"/>
  <c r="B3597" i="1"/>
  <c r="K3597" i="1" s="1"/>
  <c r="A3597" i="1"/>
  <c r="I3597" i="1" s="1"/>
  <c r="H3596" i="1"/>
  <c r="D3596" i="1"/>
  <c r="G3596" i="1" s="1"/>
  <c r="B3596" i="1"/>
  <c r="J3596" i="1" s="1"/>
  <c r="A3596" i="1"/>
  <c r="I3596" i="1" s="1"/>
  <c r="H3595" i="1"/>
  <c r="D3595" i="1"/>
  <c r="G3595" i="1" s="1"/>
  <c r="B3595" i="1"/>
  <c r="A3595" i="1"/>
  <c r="I3595" i="1" s="1"/>
  <c r="H3594" i="1"/>
  <c r="D3594" i="1"/>
  <c r="G3594" i="1" s="1"/>
  <c r="B3594" i="1"/>
  <c r="K3594" i="1" s="1"/>
  <c r="A3594" i="1"/>
  <c r="I3594" i="1" s="1"/>
  <c r="H3593" i="1"/>
  <c r="D3593" i="1"/>
  <c r="G3593" i="1" s="1"/>
  <c r="B3593" i="1"/>
  <c r="K3593" i="1" s="1"/>
  <c r="A3593" i="1"/>
  <c r="I3593" i="1" s="1"/>
  <c r="H3592" i="1"/>
  <c r="D3592" i="1"/>
  <c r="G3592" i="1" s="1"/>
  <c r="B3592" i="1"/>
  <c r="K3592" i="1" s="1"/>
  <c r="A3592" i="1"/>
  <c r="I3592" i="1" s="1"/>
  <c r="H3591" i="1"/>
  <c r="D3591" i="1"/>
  <c r="G3591" i="1" s="1"/>
  <c r="B3591" i="1"/>
  <c r="A3591" i="1"/>
  <c r="I3591" i="1" s="1"/>
  <c r="H3590" i="1"/>
  <c r="D3590" i="1"/>
  <c r="G3590" i="1" s="1"/>
  <c r="B3590" i="1"/>
  <c r="A3590" i="1"/>
  <c r="I3590" i="1" s="1"/>
  <c r="H3589" i="1"/>
  <c r="D3589" i="1"/>
  <c r="G3589" i="1" s="1"/>
  <c r="B3589" i="1"/>
  <c r="J3589" i="1" s="1"/>
  <c r="A3589" i="1"/>
  <c r="I3589" i="1" s="1"/>
  <c r="H3588" i="1"/>
  <c r="D3588" i="1"/>
  <c r="G3588" i="1" s="1"/>
  <c r="B3588" i="1"/>
  <c r="A3588" i="1"/>
  <c r="I3588" i="1" s="1"/>
  <c r="H3587" i="1"/>
  <c r="D3587" i="1"/>
  <c r="G3587" i="1" s="1"/>
  <c r="B3587" i="1"/>
  <c r="A3587" i="1"/>
  <c r="I3587" i="1" s="1"/>
  <c r="H3586" i="1"/>
  <c r="D3586" i="1"/>
  <c r="G3586" i="1" s="1"/>
  <c r="B3586" i="1"/>
  <c r="A3586" i="1"/>
  <c r="I3586" i="1" s="1"/>
  <c r="H3585" i="1"/>
  <c r="D3585" i="1"/>
  <c r="G3585" i="1" s="1"/>
  <c r="B3585" i="1"/>
  <c r="K3585" i="1" s="1"/>
  <c r="A3585" i="1"/>
  <c r="I3585" i="1" s="1"/>
  <c r="H3584" i="1"/>
  <c r="D3584" i="1"/>
  <c r="G3584" i="1" s="1"/>
  <c r="B3584" i="1"/>
  <c r="K3584" i="1" s="1"/>
  <c r="A3584" i="1"/>
  <c r="I3584" i="1" s="1"/>
  <c r="H3583" i="1"/>
  <c r="D3583" i="1"/>
  <c r="G3583" i="1" s="1"/>
  <c r="B3583" i="1"/>
  <c r="A3583" i="1"/>
  <c r="I3583" i="1" s="1"/>
  <c r="H3582" i="1"/>
  <c r="D3582" i="1"/>
  <c r="G3582" i="1" s="1"/>
  <c r="B3582" i="1"/>
  <c r="K3582" i="1" s="1"/>
  <c r="A3582" i="1"/>
  <c r="I3582" i="1" s="1"/>
  <c r="H3581" i="1"/>
  <c r="D3581" i="1"/>
  <c r="G3581" i="1" s="1"/>
  <c r="B3581" i="1"/>
  <c r="A3581" i="1"/>
  <c r="I3581" i="1" s="1"/>
  <c r="H3580" i="1"/>
  <c r="D3580" i="1"/>
  <c r="G3580" i="1" s="1"/>
  <c r="B3580" i="1"/>
  <c r="J3580" i="1" s="1"/>
  <c r="A3580" i="1"/>
  <c r="I3580" i="1" s="1"/>
  <c r="H3579" i="1"/>
  <c r="D3579" i="1"/>
  <c r="G3579" i="1" s="1"/>
  <c r="B3579" i="1"/>
  <c r="A3579" i="1"/>
  <c r="I3579" i="1" s="1"/>
  <c r="H3578" i="1"/>
  <c r="D3578" i="1"/>
  <c r="G3578" i="1" s="1"/>
  <c r="B3578" i="1"/>
  <c r="K3578" i="1" s="1"/>
  <c r="A3578" i="1"/>
  <c r="I3578" i="1" s="1"/>
  <c r="H3577" i="1"/>
  <c r="D3577" i="1"/>
  <c r="G3577" i="1" s="1"/>
  <c r="B3577" i="1"/>
  <c r="K3577" i="1" s="1"/>
  <c r="A3577" i="1"/>
  <c r="I3577" i="1" s="1"/>
  <c r="H3576" i="1"/>
  <c r="D3576" i="1"/>
  <c r="G3576" i="1" s="1"/>
  <c r="B3576" i="1"/>
  <c r="A3576" i="1"/>
  <c r="I3576" i="1" s="1"/>
  <c r="H3575" i="1"/>
  <c r="D3575" i="1"/>
  <c r="G3575" i="1" s="1"/>
  <c r="B3575" i="1"/>
  <c r="J3575" i="1" s="1"/>
  <c r="A3575" i="1"/>
  <c r="I3575" i="1" s="1"/>
  <c r="H3574" i="1"/>
  <c r="D3574" i="1"/>
  <c r="G3574" i="1" s="1"/>
  <c r="B3574" i="1"/>
  <c r="A3574" i="1"/>
  <c r="I3574" i="1" s="1"/>
  <c r="H3573" i="1"/>
  <c r="D3573" i="1"/>
  <c r="G3573" i="1" s="1"/>
  <c r="B3573" i="1"/>
  <c r="K3573" i="1" s="1"/>
  <c r="A3573" i="1"/>
  <c r="I3573" i="1" s="1"/>
  <c r="H3572" i="1"/>
  <c r="D3572" i="1"/>
  <c r="G3572" i="1" s="1"/>
  <c r="B3572" i="1"/>
  <c r="J3572" i="1" s="1"/>
  <c r="A3572" i="1"/>
  <c r="I3572" i="1" s="1"/>
  <c r="H3571" i="1"/>
  <c r="D3571" i="1"/>
  <c r="G3571" i="1" s="1"/>
  <c r="B3571" i="1"/>
  <c r="A3571" i="1"/>
  <c r="I3571" i="1" s="1"/>
  <c r="H3570" i="1"/>
  <c r="D3570" i="1"/>
  <c r="G3570" i="1" s="1"/>
  <c r="B3570" i="1"/>
  <c r="A3570" i="1"/>
  <c r="I3570" i="1" s="1"/>
  <c r="H3569" i="1"/>
  <c r="D3569" i="1"/>
  <c r="G3569" i="1" s="1"/>
  <c r="B3569" i="1"/>
  <c r="J3569" i="1" s="1"/>
  <c r="A3569" i="1"/>
  <c r="I3569" i="1" s="1"/>
  <c r="H3568" i="1"/>
  <c r="D3568" i="1"/>
  <c r="G3568" i="1" s="1"/>
  <c r="B3568" i="1"/>
  <c r="J3568" i="1" s="1"/>
  <c r="A3568" i="1"/>
  <c r="I3568" i="1" s="1"/>
  <c r="H3567" i="1"/>
  <c r="D3567" i="1"/>
  <c r="G3567" i="1" s="1"/>
  <c r="B3567" i="1"/>
  <c r="J3567" i="1" s="1"/>
  <c r="A3567" i="1"/>
  <c r="I3567" i="1" s="1"/>
  <c r="H3566" i="1"/>
  <c r="D3566" i="1"/>
  <c r="G3566" i="1" s="1"/>
  <c r="B3566" i="1"/>
  <c r="A3566" i="1"/>
  <c r="I3566" i="1" s="1"/>
  <c r="H3565" i="1"/>
  <c r="D3565" i="1"/>
  <c r="G3565" i="1" s="1"/>
  <c r="B3565" i="1"/>
  <c r="J3565" i="1" s="1"/>
  <c r="A3565" i="1"/>
  <c r="I3565" i="1" s="1"/>
  <c r="H3564" i="1"/>
  <c r="D3564" i="1"/>
  <c r="G3564" i="1" s="1"/>
  <c r="B3564" i="1"/>
  <c r="J3564" i="1" s="1"/>
  <c r="A3564" i="1"/>
  <c r="I3564" i="1" s="1"/>
  <c r="H3563" i="1"/>
  <c r="D3563" i="1"/>
  <c r="G3563" i="1" s="1"/>
  <c r="B3563" i="1"/>
  <c r="A3563" i="1"/>
  <c r="I3563" i="1" s="1"/>
  <c r="H3562" i="1"/>
  <c r="D3562" i="1"/>
  <c r="G3562" i="1" s="1"/>
  <c r="B3562" i="1"/>
  <c r="A3562" i="1"/>
  <c r="I3562" i="1" s="1"/>
  <c r="H3561" i="1"/>
  <c r="D3561" i="1"/>
  <c r="G3561" i="1" s="1"/>
  <c r="B3561" i="1"/>
  <c r="K3561" i="1" s="1"/>
  <c r="A3561" i="1"/>
  <c r="I3561" i="1" s="1"/>
  <c r="H3560" i="1"/>
  <c r="D3560" i="1"/>
  <c r="G3560" i="1" s="1"/>
  <c r="B3560" i="1"/>
  <c r="K3560" i="1" s="1"/>
  <c r="A3560" i="1"/>
  <c r="I3560" i="1" s="1"/>
  <c r="H3559" i="1"/>
  <c r="D3559" i="1"/>
  <c r="G3559" i="1" s="1"/>
  <c r="B3559" i="1"/>
  <c r="A3559" i="1"/>
  <c r="I3559" i="1" s="1"/>
  <c r="H3558" i="1"/>
  <c r="D3558" i="1"/>
  <c r="G3558" i="1" s="1"/>
  <c r="B3558" i="1"/>
  <c r="J3558" i="1" s="1"/>
  <c r="A3558" i="1"/>
  <c r="I3558" i="1" s="1"/>
  <c r="H3557" i="1"/>
  <c r="D3557" i="1"/>
  <c r="G3557" i="1" s="1"/>
  <c r="B3557" i="1"/>
  <c r="K3557" i="1" s="1"/>
  <c r="A3557" i="1"/>
  <c r="I3557" i="1" s="1"/>
  <c r="H3556" i="1"/>
  <c r="D3556" i="1"/>
  <c r="G3556" i="1" s="1"/>
  <c r="B3556" i="1"/>
  <c r="A3556" i="1"/>
  <c r="I3556" i="1" s="1"/>
  <c r="H3555" i="1"/>
  <c r="D3555" i="1"/>
  <c r="G3555" i="1" s="1"/>
  <c r="B3555" i="1"/>
  <c r="A3555" i="1"/>
  <c r="I3555" i="1" s="1"/>
  <c r="H3554" i="1"/>
  <c r="D3554" i="1"/>
  <c r="G3554" i="1" s="1"/>
  <c r="B3554" i="1"/>
  <c r="K3554" i="1" s="1"/>
  <c r="A3554" i="1"/>
  <c r="I3554" i="1" s="1"/>
  <c r="H3553" i="1"/>
  <c r="D3553" i="1"/>
  <c r="G3553" i="1" s="1"/>
  <c r="B3553" i="1"/>
  <c r="A3553" i="1"/>
  <c r="I3553" i="1" s="1"/>
  <c r="H3552" i="1"/>
  <c r="D3552" i="1"/>
  <c r="G3552" i="1" s="1"/>
  <c r="B3552" i="1"/>
  <c r="J3552" i="1" s="1"/>
  <c r="A3552" i="1"/>
  <c r="I3552" i="1" s="1"/>
  <c r="H3551" i="1"/>
  <c r="D3551" i="1"/>
  <c r="G3551" i="1" s="1"/>
  <c r="B3551" i="1"/>
  <c r="A3551" i="1"/>
  <c r="I3551" i="1" s="1"/>
  <c r="H3550" i="1"/>
  <c r="D3550" i="1"/>
  <c r="G3550" i="1" s="1"/>
  <c r="B3550" i="1"/>
  <c r="A3550" i="1"/>
  <c r="I3550" i="1" s="1"/>
  <c r="H3549" i="1"/>
  <c r="D3549" i="1"/>
  <c r="G3549" i="1" s="1"/>
  <c r="B3549" i="1"/>
  <c r="J3549" i="1" s="1"/>
  <c r="A3549" i="1"/>
  <c r="I3549" i="1" s="1"/>
  <c r="H3548" i="1"/>
  <c r="D3548" i="1"/>
  <c r="G3548" i="1" s="1"/>
  <c r="B3548" i="1"/>
  <c r="K3548" i="1" s="1"/>
  <c r="A3548" i="1"/>
  <c r="I3548" i="1" s="1"/>
  <c r="H3547" i="1"/>
  <c r="D3547" i="1"/>
  <c r="G3547" i="1" s="1"/>
  <c r="B3547" i="1"/>
  <c r="A3547" i="1"/>
  <c r="I3547" i="1" s="1"/>
  <c r="H3546" i="1"/>
  <c r="D3546" i="1"/>
  <c r="G3546" i="1" s="1"/>
  <c r="B3546" i="1"/>
  <c r="J3546" i="1" s="1"/>
  <c r="A3546" i="1"/>
  <c r="I3546" i="1" s="1"/>
  <c r="H3545" i="1"/>
  <c r="D3545" i="1"/>
  <c r="G3545" i="1" s="1"/>
  <c r="B3545" i="1"/>
  <c r="A3545" i="1"/>
  <c r="I3545" i="1" s="1"/>
  <c r="H3544" i="1"/>
  <c r="D3544" i="1"/>
  <c r="G3544" i="1" s="1"/>
  <c r="B3544" i="1"/>
  <c r="J3544" i="1" s="1"/>
  <c r="A3544" i="1"/>
  <c r="I3544" i="1" s="1"/>
  <c r="H3543" i="1"/>
  <c r="D3543" i="1"/>
  <c r="G3543" i="1" s="1"/>
  <c r="B3543" i="1"/>
  <c r="A3543" i="1"/>
  <c r="I3543" i="1" s="1"/>
  <c r="H3542" i="1"/>
  <c r="D3542" i="1"/>
  <c r="G3542" i="1" s="1"/>
  <c r="B3542" i="1"/>
  <c r="K3542" i="1" s="1"/>
  <c r="A3542" i="1"/>
  <c r="I3542" i="1" s="1"/>
  <c r="H3541" i="1"/>
  <c r="D3541" i="1"/>
  <c r="G3541" i="1" s="1"/>
  <c r="B3541" i="1"/>
  <c r="A3541" i="1"/>
  <c r="I3541" i="1" s="1"/>
  <c r="H3540" i="1"/>
  <c r="D3540" i="1"/>
  <c r="G3540" i="1" s="1"/>
  <c r="B3540" i="1"/>
  <c r="A3540" i="1"/>
  <c r="I3540" i="1" s="1"/>
  <c r="H3539" i="1"/>
  <c r="D3539" i="1"/>
  <c r="G3539" i="1" s="1"/>
  <c r="B3539" i="1"/>
  <c r="A3539" i="1"/>
  <c r="I3539" i="1" s="1"/>
  <c r="H3538" i="1"/>
  <c r="D3538" i="1"/>
  <c r="G3538" i="1" s="1"/>
  <c r="B3538" i="1"/>
  <c r="J3538" i="1" s="1"/>
  <c r="A3538" i="1"/>
  <c r="I3538" i="1" s="1"/>
  <c r="H3537" i="1"/>
  <c r="D3537" i="1"/>
  <c r="G3537" i="1" s="1"/>
  <c r="B3537" i="1"/>
  <c r="A3537" i="1"/>
  <c r="I3537" i="1" s="1"/>
  <c r="H3536" i="1"/>
  <c r="D3536" i="1"/>
  <c r="G3536" i="1" s="1"/>
  <c r="B3536" i="1"/>
  <c r="K3536" i="1" s="1"/>
  <c r="A3536" i="1"/>
  <c r="I3536" i="1" s="1"/>
  <c r="H3535" i="1"/>
  <c r="D3535" i="1"/>
  <c r="G3535" i="1" s="1"/>
  <c r="B3535" i="1"/>
  <c r="K3535" i="1" s="1"/>
  <c r="A3535" i="1"/>
  <c r="I3535" i="1" s="1"/>
  <c r="H3534" i="1"/>
  <c r="D3534" i="1"/>
  <c r="G3534" i="1" s="1"/>
  <c r="B3534" i="1"/>
  <c r="A3534" i="1"/>
  <c r="I3534" i="1" s="1"/>
  <c r="H3533" i="1"/>
  <c r="D3533" i="1"/>
  <c r="G3533" i="1" s="1"/>
  <c r="B3533" i="1"/>
  <c r="K3533" i="1" s="1"/>
  <c r="A3533" i="1"/>
  <c r="I3533" i="1" s="1"/>
  <c r="H3532" i="1"/>
  <c r="D3532" i="1"/>
  <c r="G3532" i="1" s="1"/>
  <c r="B3532" i="1"/>
  <c r="A3532" i="1"/>
  <c r="I3532" i="1" s="1"/>
  <c r="H3531" i="1"/>
  <c r="D3531" i="1"/>
  <c r="G3531" i="1" s="1"/>
  <c r="B3531" i="1"/>
  <c r="A3531" i="1"/>
  <c r="I3531" i="1" s="1"/>
  <c r="H3530" i="1"/>
  <c r="D3530" i="1"/>
  <c r="G3530" i="1" s="1"/>
  <c r="B3530" i="1"/>
  <c r="A3530" i="1"/>
  <c r="I3530" i="1" s="1"/>
  <c r="H3529" i="1"/>
  <c r="D3529" i="1"/>
  <c r="G3529" i="1" s="1"/>
  <c r="B3529" i="1"/>
  <c r="J3529" i="1" s="1"/>
  <c r="A3529" i="1"/>
  <c r="I3529" i="1" s="1"/>
  <c r="H3528" i="1"/>
  <c r="D3528" i="1"/>
  <c r="G3528" i="1" s="1"/>
  <c r="B3528" i="1"/>
  <c r="K3528" i="1" s="1"/>
  <c r="A3528" i="1"/>
  <c r="I3528" i="1" s="1"/>
  <c r="H3527" i="1"/>
  <c r="D3527" i="1"/>
  <c r="G3527" i="1" s="1"/>
  <c r="B3527" i="1"/>
  <c r="A3527" i="1"/>
  <c r="I3527" i="1" s="1"/>
  <c r="H3526" i="1"/>
  <c r="D3526" i="1"/>
  <c r="G3526" i="1" s="1"/>
  <c r="B3526" i="1"/>
  <c r="A3526" i="1"/>
  <c r="I3526" i="1" s="1"/>
  <c r="H3525" i="1"/>
  <c r="D3525" i="1"/>
  <c r="G3525" i="1" s="1"/>
  <c r="B3525" i="1"/>
  <c r="K3525" i="1" s="1"/>
  <c r="A3525" i="1"/>
  <c r="I3525" i="1" s="1"/>
  <c r="H3524" i="1"/>
  <c r="D3524" i="1"/>
  <c r="G3524" i="1" s="1"/>
  <c r="B3524" i="1"/>
  <c r="A3524" i="1"/>
  <c r="I3524" i="1" s="1"/>
  <c r="H3523" i="1"/>
  <c r="D3523" i="1"/>
  <c r="G3523" i="1" s="1"/>
  <c r="B3523" i="1"/>
  <c r="A3523" i="1"/>
  <c r="I3523" i="1" s="1"/>
  <c r="H3522" i="1"/>
  <c r="D3522" i="1"/>
  <c r="G3522" i="1" s="1"/>
  <c r="B3522" i="1"/>
  <c r="J3522" i="1" s="1"/>
  <c r="A3522" i="1"/>
  <c r="I3522" i="1" s="1"/>
  <c r="H3521" i="1"/>
  <c r="D3521" i="1"/>
  <c r="G3521" i="1" s="1"/>
  <c r="B3521" i="1"/>
  <c r="A3521" i="1"/>
  <c r="I3521" i="1" s="1"/>
  <c r="H3520" i="1"/>
  <c r="D3520" i="1"/>
  <c r="G3520" i="1" s="1"/>
  <c r="B3520" i="1"/>
  <c r="J3520" i="1" s="1"/>
  <c r="A3520" i="1"/>
  <c r="I3520" i="1" s="1"/>
  <c r="H3519" i="1"/>
  <c r="D3519" i="1"/>
  <c r="G3519" i="1" s="1"/>
  <c r="B3519" i="1"/>
  <c r="A3519" i="1"/>
  <c r="I3519" i="1" s="1"/>
  <c r="H3518" i="1"/>
  <c r="D3518" i="1"/>
  <c r="G3518" i="1" s="1"/>
  <c r="B3518" i="1"/>
  <c r="A3518" i="1"/>
  <c r="I3518" i="1" s="1"/>
  <c r="H3517" i="1"/>
  <c r="D3517" i="1"/>
  <c r="G3517" i="1" s="1"/>
  <c r="B3517" i="1"/>
  <c r="J3517" i="1" s="1"/>
  <c r="A3517" i="1"/>
  <c r="I3517" i="1" s="1"/>
  <c r="H3516" i="1"/>
  <c r="D3516" i="1"/>
  <c r="G3516" i="1" s="1"/>
  <c r="B3516" i="1"/>
  <c r="A3516" i="1"/>
  <c r="I3516" i="1" s="1"/>
  <c r="H3515" i="1"/>
  <c r="D3515" i="1"/>
  <c r="G3515" i="1" s="1"/>
  <c r="B3515" i="1"/>
  <c r="K3515" i="1" s="1"/>
  <c r="A3515" i="1"/>
  <c r="I3515" i="1" s="1"/>
  <c r="H3514" i="1"/>
  <c r="D3514" i="1"/>
  <c r="G3514" i="1" s="1"/>
  <c r="B3514" i="1"/>
  <c r="J3514" i="1" s="1"/>
  <c r="A3514" i="1"/>
  <c r="I3514" i="1" s="1"/>
  <c r="H3513" i="1"/>
  <c r="D3513" i="1"/>
  <c r="G3513" i="1" s="1"/>
  <c r="B3513" i="1"/>
  <c r="J3513" i="1" s="1"/>
  <c r="A3513" i="1"/>
  <c r="I3513" i="1" s="1"/>
  <c r="H3512" i="1"/>
  <c r="D3512" i="1"/>
  <c r="G3512" i="1" s="1"/>
  <c r="B3512" i="1"/>
  <c r="J3512" i="1" s="1"/>
  <c r="A3512" i="1"/>
  <c r="I3512" i="1" s="1"/>
  <c r="H3511" i="1"/>
  <c r="D3511" i="1"/>
  <c r="G3511" i="1" s="1"/>
  <c r="B3511" i="1"/>
  <c r="A3511" i="1"/>
  <c r="I3511" i="1" s="1"/>
  <c r="H3510" i="1"/>
  <c r="D3510" i="1"/>
  <c r="G3510" i="1" s="1"/>
  <c r="B3510" i="1"/>
  <c r="J3510" i="1" s="1"/>
  <c r="A3510" i="1"/>
  <c r="I3510" i="1" s="1"/>
  <c r="H3509" i="1"/>
  <c r="D3509" i="1"/>
  <c r="G3509" i="1" s="1"/>
  <c r="B3509" i="1"/>
  <c r="K3509" i="1" s="1"/>
  <c r="A3509" i="1"/>
  <c r="I3509" i="1" s="1"/>
  <c r="H3508" i="1"/>
  <c r="D3508" i="1"/>
  <c r="G3508" i="1" s="1"/>
  <c r="B3508" i="1"/>
  <c r="K3508" i="1" s="1"/>
  <c r="A3508" i="1"/>
  <c r="I3508" i="1" s="1"/>
  <c r="H3507" i="1"/>
  <c r="D3507" i="1"/>
  <c r="G3507" i="1" s="1"/>
  <c r="B3507" i="1"/>
  <c r="J3507" i="1" s="1"/>
  <c r="A3507" i="1"/>
  <c r="I3507" i="1" s="1"/>
  <c r="H3506" i="1"/>
  <c r="D3506" i="1"/>
  <c r="G3506" i="1" s="1"/>
  <c r="B3506" i="1"/>
  <c r="K3506" i="1" s="1"/>
  <c r="A3506" i="1"/>
  <c r="I3506" i="1" s="1"/>
  <c r="H3505" i="1"/>
  <c r="D3505" i="1"/>
  <c r="G3505" i="1" s="1"/>
  <c r="B3505" i="1"/>
  <c r="K3505" i="1" s="1"/>
  <c r="A3505" i="1"/>
  <c r="I3505" i="1" s="1"/>
  <c r="H3504" i="1"/>
  <c r="D3504" i="1"/>
  <c r="G3504" i="1" s="1"/>
  <c r="B3504" i="1"/>
  <c r="J3504" i="1" s="1"/>
  <c r="A3504" i="1"/>
  <c r="I3504" i="1" s="1"/>
  <c r="H3503" i="1"/>
  <c r="D3503" i="1"/>
  <c r="G3503" i="1" s="1"/>
  <c r="B3503" i="1"/>
  <c r="J3503" i="1" s="1"/>
  <c r="A3503" i="1"/>
  <c r="I3503" i="1" s="1"/>
  <c r="H3502" i="1"/>
  <c r="G3502" i="1"/>
  <c r="B3502" i="1"/>
  <c r="J3502" i="1" s="1"/>
  <c r="A3502" i="1"/>
  <c r="I3502" i="1" s="1"/>
  <c r="H3501" i="1"/>
  <c r="D3501" i="1"/>
  <c r="G3501" i="1" s="1"/>
  <c r="B3501" i="1"/>
  <c r="K3501" i="1" s="1"/>
  <c r="A3501" i="1"/>
  <c r="I3501" i="1" s="1"/>
  <c r="H3500" i="1"/>
  <c r="D3500" i="1"/>
  <c r="G3500" i="1" s="1"/>
  <c r="B3500" i="1"/>
  <c r="K3500" i="1" s="1"/>
  <c r="A3500" i="1"/>
  <c r="I3500" i="1" s="1"/>
  <c r="H3499" i="1"/>
  <c r="D3499" i="1"/>
  <c r="G3499" i="1" s="1"/>
  <c r="B3499" i="1"/>
  <c r="J3499" i="1" s="1"/>
  <c r="A3499" i="1"/>
  <c r="I3499" i="1" s="1"/>
  <c r="H3498" i="1"/>
  <c r="D3498" i="1"/>
  <c r="G3498" i="1" s="1"/>
  <c r="B3498" i="1"/>
  <c r="K3498" i="1" s="1"/>
  <c r="A3498" i="1"/>
  <c r="I3498" i="1" s="1"/>
  <c r="H3497" i="1"/>
  <c r="D3497" i="1"/>
  <c r="G3497" i="1" s="1"/>
  <c r="B3497" i="1"/>
  <c r="J3497" i="1" s="1"/>
  <c r="A3497" i="1"/>
  <c r="I3497" i="1" s="1"/>
  <c r="H3496" i="1"/>
  <c r="D3496" i="1"/>
  <c r="G3496" i="1" s="1"/>
  <c r="B3496" i="1"/>
  <c r="K3496" i="1" s="1"/>
  <c r="A3496" i="1"/>
  <c r="I3496" i="1" s="1"/>
  <c r="H3495" i="1"/>
  <c r="D3495" i="1"/>
  <c r="G3495" i="1" s="1"/>
  <c r="B3495" i="1"/>
  <c r="A3495" i="1"/>
  <c r="I3495" i="1" s="1"/>
  <c r="H3494" i="1"/>
  <c r="D3494" i="1"/>
  <c r="G3494" i="1" s="1"/>
  <c r="B3494" i="1"/>
  <c r="K3494" i="1" s="1"/>
  <c r="A3494" i="1"/>
  <c r="I3494" i="1" s="1"/>
  <c r="H3493" i="1"/>
  <c r="D3493" i="1"/>
  <c r="G3493" i="1" s="1"/>
  <c r="B3493" i="1"/>
  <c r="J3493" i="1" s="1"/>
  <c r="A3493" i="1"/>
  <c r="I3493" i="1" s="1"/>
  <c r="H3492" i="1"/>
  <c r="D3492" i="1"/>
  <c r="G3492" i="1" s="1"/>
  <c r="B3492" i="1"/>
  <c r="J3492" i="1" s="1"/>
  <c r="A3492" i="1"/>
  <c r="I3492" i="1" s="1"/>
  <c r="H3491" i="1"/>
  <c r="D3491" i="1"/>
  <c r="G3491" i="1" s="1"/>
  <c r="B3491" i="1"/>
  <c r="J3491" i="1" s="1"/>
  <c r="A3491" i="1"/>
  <c r="I3491" i="1" s="1"/>
  <c r="H3490" i="1"/>
  <c r="D3490" i="1"/>
  <c r="G3490" i="1" s="1"/>
  <c r="B3490" i="1"/>
  <c r="J3490" i="1" s="1"/>
  <c r="A3490" i="1"/>
  <c r="I3490" i="1" s="1"/>
  <c r="H3489" i="1"/>
  <c r="D3489" i="1"/>
  <c r="G3489" i="1" s="1"/>
  <c r="B3489" i="1"/>
  <c r="A3489" i="1"/>
  <c r="I3489" i="1" s="1"/>
  <c r="H3488" i="1"/>
  <c r="D3488" i="1"/>
  <c r="G3488" i="1" s="1"/>
  <c r="B3488" i="1"/>
  <c r="K3488" i="1" s="1"/>
  <c r="A3488" i="1"/>
  <c r="I3488" i="1" s="1"/>
  <c r="H3487" i="1"/>
  <c r="D3487" i="1"/>
  <c r="G3487" i="1" s="1"/>
  <c r="B3487" i="1"/>
  <c r="J3487" i="1" s="1"/>
  <c r="A3487" i="1"/>
  <c r="I3487" i="1" s="1"/>
  <c r="H3486" i="1"/>
  <c r="D3486" i="1"/>
  <c r="G3486" i="1" s="1"/>
  <c r="B3486" i="1"/>
  <c r="K3486" i="1" s="1"/>
  <c r="A3486" i="1"/>
  <c r="I3486" i="1" s="1"/>
  <c r="H3485" i="1"/>
  <c r="D3485" i="1"/>
  <c r="G3485" i="1" s="1"/>
  <c r="B3485" i="1"/>
  <c r="J3485" i="1" s="1"/>
  <c r="A3485" i="1"/>
  <c r="I3485" i="1" s="1"/>
  <c r="H3484" i="1"/>
  <c r="D3484" i="1"/>
  <c r="G3484" i="1" s="1"/>
  <c r="B3484" i="1"/>
  <c r="A3484" i="1"/>
  <c r="I3484" i="1" s="1"/>
  <c r="H3483" i="1"/>
  <c r="D3483" i="1"/>
  <c r="G3483" i="1" s="1"/>
  <c r="B3483" i="1"/>
  <c r="A3483" i="1"/>
  <c r="I3483" i="1" s="1"/>
  <c r="H3482" i="1"/>
  <c r="D3482" i="1"/>
  <c r="G3482" i="1" s="1"/>
  <c r="B3482" i="1"/>
  <c r="K3482" i="1" s="1"/>
  <c r="A3482" i="1"/>
  <c r="I3482" i="1" s="1"/>
  <c r="H3481" i="1"/>
  <c r="D3481" i="1"/>
  <c r="G3481" i="1" s="1"/>
  <c r="B3481" i="1"/>
  <c r="J3481" i="1" s="1"/>
  <c r="A3481" i="1"/>
  <c r="I3481" i="1" s="1"/>
  <c r="H3480" i="1"/>
  <c r="D3480" i="1"/>
  <c r="G3480" i="1" s="1"/>
  <c r="B3480" i="1"/>
  <c r="A3480" i="1"/>
  <c r="I3480" i="1" s="1"/>
  <c r="H3479" i="1"/>
  <c r="D3479" i="1"/>
  <c r="G3479" i="1" s="1"/>
  <c r="B3479" i="1"/>
  <c r="J3479" i="1" s="1"/>
  <c r="A3479" i="1"/>
  <c r="I3479" i="1" s="1"/>
  <c r="H3478" i="1"/>
  <c r="D3478" i="1"/>
  <c r="G3478" i="1" s="1"/>
  <c r="B3478" i="1"/>
  <c r="J3478" i="1" s="1"/>
  <c r="A3478" i="1"/>
  <c r="I3478" i="1" s="1"/>
  <c r="H3477" i="1"/>
  <c r="D3477" i="1"/>
  <c r="G3477" i="1" s="1"/>
  <c r="B3477" i="1"/>
  <c r="A3477" i="1"/>
  <c r="I3477" i="1" s="1"/>
  <c r="H3476" i="1"/>
  <c r="D3476" i="1"/>
  <c r="G3476" i="1" s="1"/>
  <c r="B3476" i="1"/>
  <c r="J3476" i="1" s="1"/>
  <c r="A3476" i="1"/>
  <c r="I3476" i="1" s="1"/>
  <c r="H3475" i="1"/>
  <c r="D3475" i="1"/>
  <c r="G3475" i="1" s="1"/>
  <c r="B3475" i="1"/>
  <c r="J3475" i="1" s="1"/>
  <c r="A3475" i="1"/>
  <c r="I3475" i="1" s="1"/>
  <c r="H3474" i="1"/>
  <c r="D3474" i="1"/>
  <c r="G3474" i="1" s="1"/>
  <c r="B3474" i="1"/>
  <c r="K3474" i="1" s="1"/>
  <c r="A3474" i="1"/>
  <c r="I3474" i="1" s="1"/>
  <c r="H3473" i="1"/>
  <c r="D3473" i="1"/>
  <c r="G3473" i="1" s="1"/>
  <c r="B3473" i="1"/>
  <c r="A3473" i="1"/>
  <c r="I3473" i="1" s="1"/>
  <c r="H3472" i="1"/>
  <c r="D3472" i="1"/>
  <c r="G3472" i="1" s="1"/>
  <c r="B3472" i="1"/>
  <c r="A3472" i="1"/>
  <c r="I3472" i="1" s="1"/>
  <c r="H3471" i="1"/>
  <c r="D3471" i="1"/>
  <c r="G3471" i="1" s="1"/>
  <c r="B3471" i="1"/>
  <c r="A3471" i="1"/>
  <c r="I3471" i="1" s="1"/>
  <c r="H3470" i="1"/>
  <c r="D3470" i="1"/>
  <c r="G3470" i="1" s="1"/>
  <c r="B3470" i="1"/>
  <c r="A3470" i="1"/>
  <c r="I3470" i="1" s="1"/>
  <c r="H3469" i="1"/>
  <c r="D3469" i="1"/>
  <c r="G3469" i="1" s="1"/>
  <c r="B3469" i="1"/>
  <c r="J3469" i="1" s="1"/>
  <c r="A3469" i="1"/>
  <c r="I3469" i="1" s="1"/>
  <c r="H3468" i="1"/>
  <c r="D3468" i="1"/>
  <c r="G3468" i="1" s="1"/>
  <c r="B3468" i="1"/>
  <c r="J3468" i="1" s="1"/>
  <c r="A3468" i="1"/>
  <c r="I3468" i="1" s="1"/>
  <c r="H3467" i="1"/>
  <c r="D3467" i="1"/>
  <c r="G3467" i="1" s="1"/>
  <c r="B3467" i="1"/>
  <c r="J3467" i="1" s="1"/>
  <c r="A3467" i="1"/>
  <c r="I3467" i="1" s="1"/>
  <c r="H3466" i="1"/>
  <c r="D3466" i="1"/>
  <c r="G3466" i="1" s="1"/>
  <c r="B3466" i="1"/>
  <c r="K3466" i="1" s="1"/>
  <c r="A3466" i="1"/>
  <c r="I3466" i="1" s="1"/>
  <c r="H3465" i="1"/>
  <c r="D3465" i="1"/>
  <c r="G3465" i="1" s="1"/>
  <c r="B3465" i="1"/>
  <c r="A3465" i="1"/>
  <c r="I3465" i="1" s="1"/>
  <c r="H3464" i="1"/>
  <c r="D3464" i="1"/>
  <c r="G3464" i="1" s="1"/>
  <c r="B3464" i="1"/>
  <c r="A3464" i="1"/>
  <c r="I3464" i="1" s="1"/>
  <c r="H3463" i="1"/>
  <c r="D3463" i="1"/>
  <c r="G3463" i="1" s="1"/>
  <c r="B3463" i="1"/>
  <c r="J3463" i="1" s="1"/>
  <c r="A3463" i="1"/>
  <c r="I3463" i="1" s="1"/>
  <c r="H3462" i="1"/>
  <c r="D3462" i="1"/>
  <c r="G3462" i="1" s="1"/>
  <c r="B3462" i="1"/>
  <c r="A3462" i="1"/>
  <c r="I3462" i="1" s="1"/>
  <c r="H3461" i="1"/>
  <c r="D3461" i="1"/>
  <c r="G3461" i="1" s="1"/>
  <c r="B3461" i="1"/>
  <c r="J3461" i="1" s="1"/>
  <c r="A3461" i="1"/>
  <c r="I3461" i="1" s="1"/>
  <c r="H3460" i="1"/>
  <c r="D3460" i="1"/>
  <c r="G3460" i="1" s="1"/>
  <c r="B3460" i="1"/>
  <c r="A3460" i="1"/>
  <c r="I3460" i="1" s="1"/>
  <c r="H3459" i="1"/>
  <c r="D3459" i="1"/>
  <c r="G3459" i="1" s="1"/>
  <c r="B3459" i="1"/>
  <c r="A3459" i="1"/>
  <c r="I3459" i="1" s="1"/>
  <c r="H3458" i="1"/>
  <c r="D3458" i="1"/>
  <c r="G3458" i="1" s="1"/>
  <c r="B3458" i="1"/>
  <c r="K3458" i="1" s="1"/>
  <c r="A3458" i="1"/>
  <c r="I3458" i="1" s="1"/>
  <c r="H3457" i="1"/>
  <c r="D3457" i="1"/>
  <c r="G3457" i="1" s="1"/>
  <c r="B3457" i="1"/>
  <c r="J3457" i="1" s="1"/>
  <c r="A3457" i="1"/>
  <c r="I3457" i="1" s="1"/>
  <c r="H3456" i="1"/>
  <c r="D3456" i="1"/>
  <c r="G3456" i="1" s="1"/>
  <c r="B3456" i="1"/>
  <c r="A3456" i="1"/>
  <c r="I3456" i="1" s="1"/>
  <c r="H3455" i="1"/>
  <c r="D3455" i="1"/>
  <c r="G3455" i="1" s="1"/>
  <c r="B3455" i="1"/>
  <c r="A3455" i="1"/>
  <c r="I3455" i="1" s="1"/>
  <c r="H3454" i="1"/>
  <c r="D3454" i="1"/>
  <c r="G3454" i="1" s="1"/>
  <c r="B3454" i="1"/>
  <c r="A3454" i="1"/>
  <c r="I3454" i="1" s="1"/>
  <c r="H3453" i="1"/>
  <c r="D3453" i="1"/>
  <c r="G3453" i="1" s="1"/>
  <c r="B3453" i="1"/>
  <c r="K3453" i="1" s="1"/>
  <c r="A3453" i="1"/>
  <c r="I3453" i="1" s="1"/>
  <c r="H3452" i="1"/>
  <c r="D3452" i="1"/>
  <c r="G3452" i="1" s="1"/>
  <c r="B3452" i="1"/>
  <c r="A3452" i="1"/>
  <c r="I3452" i="1" s="1"/>
  <c r="H3451" i="1"/>
  <c r="D3451" i="1"/>
  <c r="G3451" i="1" s="1"/>
  <c r="B3451" i="1"/>
  <c r="A3451" i="1"/>
  <c r="I3451" i="1" s="1"/>
  <c r="H3450" i="1"/>
  <c r="D3450" i="1"/>
  <c r="G3450" i="1" s="1"/>
  <c r="B3450" i="1"/>
  <c r="A3450" i="1"/>
  <c r="I3450" i="1" s="1"/>
  <c r="H3449" i="1"/>
  <c r="D3449" i="1"/>
  <c r="G3449" i="1" s="1"/>
  <c r="B3449" i="1"/>
  <c r="J3449" i="1" s="1"/>
  <c r="A3449" i="1"/>
  <c r="I3449" i="1" s="1"/>
  <c r="H3448" i="1"/>
  <c r="D3448" i="1"/>
  <c r="G3448" i="1" s="1"/>
  <c r="B3448" i="1"/>
  <c r="A3448" i="1"/>
  <c r="I3448" i="1" s="1"/>
  <c r="H3447" i="1"/>
  <c r="D3447" i="1"/>
  <c r="G3447" i="1" s="1"/>
  <c r="B3447" i="1"/>
  <c r="A3447" i="1"/>
  <c r="I3447" i="1" s="1"/>
  <c r="H3446" i="1"/>
  <c r="D3446" i="1"/>
  <c r="G3446" i="1" s="1"/>
  <c r="B3446" i="1"/>
  <c r="A3446" i="1"/>
  <c r="I3446" i="1" s="1"/>
  <c r="H3445" i="1"/>
  <c r="D3445" i="1"/>
  <c r="G3445" i="1" s="1"/>
  <c r="B3445" i="1"/>
  <c r="K3445" i="1" s="1"/>
  <c r="A3445" i="1"/>
  <c r="I3445" i="1" s="1"/>
  <c r="H3444" i="1"/>
  <c r="D3444" i="1"/>
  <c r="G3444" i="1" s="1"/>
  <c r="B3444" i="1"/>
  <c r="A3444" i="1"/>
  <c r="I3444" i="1" s="1"/>
  <c r="H3443" i="1"/>
  <c r="D3443" i="1"/>
  <c r="G3443" i="1" s="1"/>
  <c r="B3443" i="1"/>
  <c r="J3443" i="1" s="1"/>
  <c r="A3443" i="1"/>
  <c r="I3443" i="1" s="1"/>
  <c r="H3442" i="1"/>
  <c r="D3442" i="1"/>
  <c r="G3442" i="1" s="1"/>
  <c r="B3442" i="1"/>
  <c r="K3442" i="1" s="1"/>
  <c r="A3442" i="1"/>
  <c r="I3442" i="1" s="1"/>
  <c r="H3441" i="1"/>
  <c r="D3441" i="1"/>
  <c r="G3441" i="1" s="1"/>
  <c r="B3441" i="1"/>
  <c r="K3441" i="1" s="1"/>
  <c r="A3441" i="1"/>
  <c r="I3441" i="1" s="1"/>
  <c r="H3440" i="1"/>
  <c r="D3440" i="1"/>
  <c r="G3440" i="1" s="1"/>
  <c r="B3440" i="1"/>
  <c r="J3440" i="1" s="1"/>
  <c r="A3440" i="1"/>
  <c r="I3440" i="1" s="1"/>
  <c r="H3439" i="1"/>
  <c r="D3439" i="1"/>
  <c r="G3439" i="1" s="1"/>
  <c r="B3439" i="1"/>
  <c r="A3439" i="1"/>
  <c r="I3439" i="1" s="1"/>
  <c r="H3438" i="1"/>
  <c r="D3438" i="1"/>
  <c r="G3438" i="1" s="1"/>
  <c r="B3438" i="1"/>
  <c r="K3438" i="1" s="1"/>
  <c r="A3438" i="1"/>
  <c r="I3438" i="1" s="1"/>
  <c r="H3437" i="1"/>
  <c r="D3437" i="1"/>
  <c r="G3437" i="1" s="1"/>
  <c r="B3437" i="1"/>
  <c r="J3437" i="1" s="1"/>
  <c r="A3437" i="1"/>
  <c r="I3437" i="1" s="1"/>
  <c r="H3436" i="1"/>
  <c r="D3436" i="1"/>
  <c r="G3436" i="1" s="1"/>
  <c r="B3436" i="1"/>
  <c r="A3436" i="1"/>
  <c r="I3436" i="1" s="1"/>
  <c r="H3435" i="1"/>
  <c r="D3435" i="1"/>
  <c r="G3435" i="1" s="1"/>
  <c r="B3435" i="1"/>
  <c r="J3435" i="1" s="1"/>
  <c r="A3435" i="1"/>
  <c r="I3435" i="1" s="1"/>
  <c r="H3434" i="1"/>
  <c r="D3434" i="1"/>
  <c r="G3434" i="1" s="1"/>
  <c r="B3434" i="1"/>
  <c r="K3434" i="1" s="1"/>
  <c r="A3434" i="1"/>
  <c r="I3434" i="1" s="1"/>
  <c r="H3433" i="1"/>
  <c r="D3433" i="1"/>
  <c r="G3433" i="1" s="1"/>
  <c r="B3433" i="1"/>
  <c r="A3433" i="1"/>
  <c r="I3433" i="1" s="1"/>
  <c r="H3432" i="1"/>
  <c r="D3432" i="1"/>
  <c r="G3432" i="1" s="1"/>
  <c r="B3432" i="1"/>
  <c r="J3432" i="1" s="1"/>
  <c r="A3432" i="1"/>
  <c r="I3432" i="1" s="1"/>
  <c r="H3431" i="1"/>
  <c r="D3431" i="1"/>
  <c r="G3431" i="1" s="1"/>
  <c r="B3431" i="1"/>
  <c r="J3431" i="1" s="1"/>
  <c r="A3431" i="1"/>
  <c r="I3431" i="1" s="1"/>
  <c r="H3430" i="1"/>
  <c r="D3430" i="1"/>
  <c r="G3430" i="1" s="1"/>
  <c r="B3430" i="1"/>
  <c r="K3430" i="1" s="1"/>
  <c r="A3430" i="1"/>
  <c r="I3430" i="1" s="1"/>
  <c r="H3429" i="1"/>
  <c r="D3429" i="1"/>
  <c r="G3429" i="1" s="1"/>
  <c r="B3429" i="1"/>
  <c r="J3429" i="1" s="1"/>
  <c r="A3429" i="1"/>
  <c r="I3429" i="1" s="1"/>
  <c r="H3428" i="1"/>
  <c r="D3428" i="1"/>
  <c r="G3428" i="1" s="1"/>
  <c r="B3428" i="1"/>
  <c r="K3428" i="1" s="1"/>
  <c r="A3428" i="1"/>
  <c r="I3428" i="1" s="1"/>
  <c r="H3427" i="1"/>
  <c r="D3427" i="1"/>
  <c r="G3427" i="1" s="1"/>
  <c r="B3427" i="1"/>
  <c r="J3427" i="1" s="1"/>
  <c r="A3427" i="1"/>
  <c r="I3427" i="1" s="1"/>
  <c r="H3426" i="1"/>
  <c r="D3426" i="1"/>
  <c r="G3426" i="1" s="1"/>
  <c r="B3426" i="1"/>
  <c r="J3426" i="1" s="1"/>
  <c r="A3426" i="1"/>
  <c r="I3426" i="1" s="1"/>
  <c r="H3425" i="1"/>
  <c r="D3425" i="1"/>
  <c r="G3425" i="1" s="1"/>
  <c r="B3425" i="1"/>
  <c r="J3425" i="1" s="1"/>
  <c r="A3425" i="1"/>
  <c r="I3425" i="1" s="1"/>
  <c r="H3424" i="1"/>
  <c r="D3424" i="1"/>
  <c r="G3424" i="1" s="1"/>
  <c r="B3424" i="1"/>
  <c r="A3424" i="1"/>
  <c r="I3424" i="1" s="1"/>
  <c r="H3423" i="1"/>
  <c r="D3423" i="1"/>
  <c r="G3423" i="1" s="1"/>
  <c r="B3423" i="1"/>
  <c r="A3423" i="1"/>
  <c r="I3423" i="1" s="1"/>
  <c r="H3422" i="1"/>
  <c r="D3422" i="1"/>
  <c r="G3422" i="1" s="1"/>
  <c r="B3422" i="1"/>
  <c r="A3422" i="1"/>
  <c r="I3422" i="1" s="1"/>
  <c r="H3421" i="1"/>
  <c r="D3421" i="1"/>
  <c r="G3421" i="1" s="1"/>
  <c r="B3421" i="1"/>
  <c r="K3421" i="1" s="1"/>
  <c r="A3421" i="1"/>
  <c r="I3421" i="1" s="1"/>
  <c r="H3420" i="1"/>
  <c r="D3420" i="1"/>
  <c r="G3420" i="1" s="1"/>
  <c r="B3420" i="1"/>
  <c r="A3420" i="1"/>
  <c r="I3420" i="1" s="1"/>
  <c r="H3419" i="1"/>
  <c r="D3419" i="1"/>
  <c r="G3419" i="1" s="1"/>
  <c r="B3419" i="1"/>
  <c r="A3419" i="1"/>
  <c r="I3419" i="1" s="1"/>
  <c r="H3418" i="1"/>
  <c r="D3418" i="1"/>
  <c r="G3418" i="1" s="1"/>
  <c r="B3418" i="1"/>
  <c r="K3418" i="1" s="1"/>
  <c r="A3418" i="1"/>
  <c r="I3418" i="1" s="1"/>
  <c r="H3417" i="1"/>
  <c r="D3417" i="1"/>
  <c r="G3417" i="1" s="1"/>
  <c r="B3417" i="1"/>
  <c r="A3417" i="1"/>
  <c r="I3417" i="1" s="1"/>
  <c r="H3416" i="1"/>
  <c r="D3416" i="1"/>
  <c r="G3416" i="1" s="1"/>
  <c r="B3416" i="1"/>
  <c r="K3416" i="1" s="1"/>
  <c r="A3416" i="1"/>
  <c r="I3416" i="1" s="1"/>
  <c r="H3415" i="1"/>
  <c r="D3415" i="1"/>
  <c r="G3415" i="1" s="1"/>
  <c r="B3415" i="1"/>
  <c r="A3415" i="1"/>
  <c r="I3415" i="1" s="1"/>
  <c r="H3414" i="1"/>
  <c r="D3414" i="1"/>
  <c r="G3414" i="1" s="1"/>
  <c r="B3414" i="1"/>
  <c r="A3414" i="1"/>
  <c r="I3414" i="1" s="1"/>
  <c r="H3413" i="1"/>
  <c r="D3413" i="1"/>
  <c r="G3413" i="1" s="1"/>
  <c r="B3413" i="1"/>
  <c r="A3413" i="1"/>
  <c r="I3413" i="1" s="1"/>
  <c r="H3412" i="1"/>
  <c r="D3412" i="1"/>
  <c r="G3412" i="1" s="1"/>
  <c r="B3412" i="1"/>
  <c r="A3412" i="1"/>
  <c r="I3412" i="1" s="1"/>
  <c r="H3411" i="1"/>
  <c r="D3411" i="1"/>
  <c r="G3411" i="1" s="1"/>
  <c r="B3411" i="1"/>
  <c r="A3411" i="1"/>
  <c r="I3411" i="1" s="1"/>
  <c r="H3410" i="1"/>
  <c r="D3410" i="1"/>
  <c r="G3410" i="1" s="1"/>
  <c r="B3410" i="1"/>
  <c r="K3410" i="1" s="1"/>
  <c r="A3410" i="1"/>
  <c r="I3410" i="1" s="1"/>
  <c r="H3409" i="1"/>
  <c r="D3409" i="1"/>
  <c r="G3409" i="1" s="1"/>
  <c r="B3409" i="1"/>
  <c r="A3409" i="1"/>
  <c r="I3409" i="1" s="1"/>
  <c r="H3408" i="1"/>
  <c r="D3408" i="1"/>
  <c r="G3408" i="1" s="1"/>
  <c r="B3408" i="1"/>
  <c r="A3408" i="1"/>
  <c r="I3408" i="1" s="1"/>
  <c r="H3407" i="1"/>
  <c r="D3407" i="1"/>
  <c r="G3407" i="1" s="1"/>
  <c r="B3407" i="1"/>
  <c r="J3407" i="1" s="1"/>
  <c r="A3407" i="1"/>
  <c r="I3407" i="1" s="1"/>
  <c r="H3406" i="1"/>
  <c r="D3406" i="1"/>
  <c r="G3406" i="1" s="1"/>
  <c r="B3406" i="1"/>
  <c r="J3406" i="1" s="1"/>
  <c r="A3406" i="1"/>
  <c r="I3406" i="1" s="1"/>
  <c r="H3405" i="1"/>
  <c r="D3405" i="1"/>
  <c r="G3405" i="1" s="1"/>
  <c r="B3405" i="1"/>
  <c r="K3405" i="1" s="1"/>
  <c r="A3405" i="1"/>
  <c r="I3405" i="1" s="1"/>
  <c r="H3404" i="1"/>
  <c r="D3404" i="1"/>
  <c r="G3404" i="1" s="1"/>
  <c r="B3404" i="1"/>
  <c r="J3404" i="1" s="1"/>
  <c r="A3404" i="1"/>
  <c r="I3404" i="1" s="1"/>
  <c r="H3403" i="1"/>
  <c r="D3403" i="1"/>
  <c r="G3403" i="1" s="1"/>
  <c r="B3403" i="1"/>
  <c r="A3403" i="1"/>
  <c r="I3403" i="1" s="1"/>
  <c r="H3402" i="1"/>
  <c r="D3402" i="1"/>
  <c r="G3402" i="1" s="1"/>
  <c r="B3402" i="1"/>
  <c r="J3402" i="1" s="1"/>
  <c r="A3402" i="1"/>
  <c r="I3402" i="1" s="1"/>
  <c r="H3401" i="1"/>
  <c r="D3401" i="1"/>
  <c r="G3401" i="1" s="1"/>
  <c r="B3401" i="1"/>
  <c r="A3401" i="1"/>
  <c r="I3401" i="1" s="1"/>
  <c r="H3400" i="1"/>
  <c r="D3400" i="1"/>
  <c r="G3400" i="1" s="1"/>
  <c r="B3400" i="1"/>
  <c r="K3400" i="1" s="1"/>
  <c r="A3400" i="1"/>
  <c r="I3400" i="1" s="1"/>
  <c r="H3399" i="1"/>
  <c r="D3399" i="1"/>
  <c r="G3399" i="1" s="1"/>
  <c r="B3399" i="1"/>
  <c r="A3399" i="1"/>
  <c r="I3399" i="1" s="1"/>
  <c r="H3398" i="1"/>
  <c r="D3398" i="1"/>
  <c r="G3398" i="1" s="1"/>
  <c r="B3398" i="1"/>
  <c r="A3398" i="1"/>
  <c r="I3398" i="1" s="1"/>
  <c r="H3397" i="1"/>
  <c r="D3397" i="1"/>
  <c r="G3397" i="1" s="1"/>
  <c r="B3397" i="1"/>
  <c r="K3397" i="1" s="1"/>
  <c r="A3397" i="1"/>
  <c r="I3397" i="1" s="1"/>
  <c r="H3396" i="1"/>
  <c r="D3396" i="1"/>
  <c r="G3396" i="1" s="1"/>
  <c r="B3396" i="1"/>
  <c r="A3396" i="1"/>
  <c r="I3396" i="1" s="1"/>
  <c r="H3395" i="1"/>
  <c r="D3395" i="1"/>
  <c r="G3395" i="1" s="1"/>
  <c r="B3395" i="1"/>
  <c r="A3395" i="1"/>
  <c r="I3395" i="1" s="1"/>
  <c r="H3394" i="1"/>
  <c r="D3394" i="1"/>
  <c r="G3394" i="1" s="1"/>
  <c r="B3394" i="1"/>
  <c r="K3394" i="1" s="1"/>
  <c r="A3394" i="1"/>
  <c r="I3394" i="1" s="1"/>
  <c r="H3393" i="1"/>
  <c r="D3393" i="1"/>
  <c r="G3393" i="1" s="1"/>
  <c r="B3393" i="1"/>
  <c r="A3393" i="1"/>
  <c r="I3393" i="1" s="1"/>
  <c r="H3392" i="1"/>
  <c r="D3392" i="1"/>
  <c r="G3392" i="1" s="1"/>
  <c r="B3392" i="1"/>
  <c r="J3392" i="1" s="1"/>
  <c r="A3392" i="1"/>
  <c r="I3392" i="1" s="1"/>
  <c r="H3391" i="1"/>
  <c r="D3391" i="1"/>
  <c r="G3391" i="1" s="1"/>
  <c r="B3391" i="1"/>
  <c r="J3391" i="1" s="1"/>
  <c r="A3391" i="1"/>
  <c r="I3391" i="1" s="1"/>
  <c r="H3390" i="1"/>
  <c r="D3390" i="1"/>
  <c r="G3390" i="1" s="1"/>
  <c r="B3390" i="1"/>
  <c r="A3390" i="1"/>
  <c r="I3390" i="1" s="1"/>
  <c r="H3389" i="1"/>
  <c r="D3389" i="1"/>
  <c r="G3389" i="1" s="1"/>
  <c r="B3389" i="1"/>
  <c r="J3389" i="1" s="1"/>
  <c r="A3389" i="1"/>
  <c r="I3389" i="1" s="1"/>
  <c r="H3388" i="1"/>
  <c r="D3388" i="1"/>
  <c r="G3388" i="1" s="1"/>
  <c r="B3388" i="1"/>
  <c r="A3388" i="1"/>
  <c r="I3388" i="1" s="1"/>
  <c r="H3387" i="1"/>
  <c r="D3387" i="1"/>
  <c r="G3387" i="1" s="1"/>
  <c r="B3387" i="1"/>
  <c r="A3387" i="1"/>
  <c r="I3387" i="1" s="1"/>
  <c r="H3386" i="1"/>
  <c r="D3386" i="1"/>
  <c r="G3386" i="1" s="1"/>
  <c r="B3386" i="1"/>
  <c r="K3386" i="1" s="1"/>
  <c r="A3386" i="1"/>
  <c r="I3386" i="1" s="1"/>
  <c r="H3385" i="1"/>
  <c r="D3385" i="1"/>
  <c r="G3385" i="1" s="1"/>
  <c r="B3385" i="1"/>
  <c r="A3385" i="1"/>
  <c r="I3385" i="1" s="1"/>
  <c r="H3384" i="1"/>
  <c r="D3384" i="1"/>
  <c r="G3384" i="1" s="1"/>
  <c r="B3384" i="1"/>
  <c r="A3384" i="1"/>
  <c r="I3384" i="1" s="1"/>
  <c r="H3383" i="1"/>
  <c r="D3383" i="1"/>
  <c r="G3383" i="1" s="1"/>
  <c r="B3383" i="1"/>
  <c r="A3383" i="1"/>
  <c r="I3383" i="1" s="1"/>
  <c r="H3382" i="1"/>
  <c r="D3382" i="1"/>
  <c r="G3382" i="1" s="1"/>
  <c r="B3382" i="1"/>
  <c r="A3382" i="1"/>
  <c r="I3382" i="1" s="1"/>
  <c r="H3381" i="1"/>
  <c r="D3381" i="1"/>
  <c r="G3381" i="1" s="1"/>
  <c r="B3381" i="1"/>
  <c r="K3381" i="1" s="1"/>
  <c r="A3381" i="1"/>
  <c r="I3381" i="1" s="1"/>
  <c r="H3380" i="1"/>
  <c r="D3380" i="1"/>
  <c r="G3380" i="1" s="1"/>
  <c r="B3380" i="1"/>
  <c r="J3380" i="1" s="1"/>
  <c r="A3380" i="1"/>
  <c r="I3380" i="1" s="1"/>
  <c r="H3379" i="1"/>
  <c r="D3379" i="1"/>
  <c r="G3379" i="1" s="1"/>
  <c r="B3379" i="1"/>
  <c r="A3379" i="1"/>
  <c r="I3379" i="1" s="1"/>
  <c r="H3378" i="1"/>
  <c r="D3378" i="1"/>
  <c r="G3378" i="1" s="1"/>
  <c r="B3378" i="1"/>
  <c r="A3378" i="1"/>
  <c r="I3378" i="1" s="1"/>
  <c r="H3377" i="1"/>
  <c r="D3377" i="1"/>
  <c r="G3377" i="1" s="1"/>
  <c r="B3377" i="1"/>
  <c r="J3377" i="1" s="1"/>
  <c r="A3377" i="1"/>
  <c r="I3377" i="1" s="1"/>
  <c r="H3376" i="1"/>
  <c r="D3376" i="1"/>
  <c r="G3376" i="1" s="1"/>
  <c r="B3376" i="1"/>
  <c r="K3376" i="1" s="1"/>
  <c r="A3376" i="1"/>
  <c r="I3376" i="1" s="1"/>
  <c r="H3375" i="1"/>
  <c r="D3375" i="1"/>
  <c r="G3375" i="1" s="1"/>
  <c r="B3375" i="1"/>
  <c r="A3375" i="1"/>
  <c r="I3375" i="1" s="1"/>
  <c r="H3374" i="1"/>
  <c r="D3374" i="1"/>
  <c r="G3374" i="1" s="1"/>
  <c r="B3374" i="1"/>
  <c r="A3374" i="1"/>
  <c r="I3374" i="1" s="1"/>
  <c r="H3373" i="1"/>
  <c r="D3373" i="1"/>
  <c r="G3373" i="1" s="1"/>
  <c r="B3373" i="1"/>
  <c r="K3373" i="1" s="1"/>
  <c r="A3373" i="1"/>
  <c r="I3373" i="1" s="1"/>
  <c r="H3372" i="1"/>
  <c r="D3372" i="1"/>
  <c r="G3372" i="1" s="1"/>
  <c r="B3372" i="1"/>
  <c r="J3372" i="1" s="1"/>
  <c r="A3372" i="1"/>
  <c r="I3372" i="1" s="1"/>
  <c r="H3371" i="1"/>
  <c r="D3371" i="1"/>
  <c r="G3371" i="1" s="1"/>
  <c r="B3371" i="1"/>
  <c r="K3371" i="1" s="1"/>
  <c r="A3371" i="1"/>
  <c r="I3371" i="1" s="1"/>
  <c r="H3370" i="1"/>
  <c r="D3370" i="1"/>
  <c r="G3370" i="1" s="1"/>
  <c r="B3370" i="1"/>
  <c r="J3370" i="1" s="1"/>
  <c r="A3370" i="1"/>
  <c r="I3370" i="1" s="1"/>
  <c r="H3369" i="1"/>
  <c r="D3369" i="1"/>
  <c r="G3369" i="1" s="1"/>
  <c r="B3369" i="1"/>
  <c r="K3369" i="1" s="1"/>
  <c r="A3369" i="1"/>
  <c r="I3369" i="1" s="1"/>
  <c r="H3368" i="1"/>
  <c r="D3368" i="1"/>
  <c r="G3368" i="1" s="1"/>
  <c r="B3368" i="1"/>
  <c r="K3368" i="1" s="1"/>
  <c r="A3368" i="1"/>
  <c r="I3368" i="1" s="1"/>
  <c r="H3367" i="1"/>
  <c r="D3367" i="1"/>
  <c r="G3367" i="1" s="1"/>
  <c r="B3367" i="1"/>
  <c r="A3367" i="1"/>
  <c r="I3367" i="1" s="1"/>
  <c r="H3366" i="1"/>
  <c r="D3366" i="1"/>
  <c r="G3366" i="1" s="1"/>
  <c r="B3366" i="1"/>
  <c r="J3366" i="1" s="1"/>
  <c r="A3366" i="1"/>
  <c r="I3366" i="1" s="1"/>
  <c r="H3365" i="1"/>
  <c r="D3365" i="1"/>
  <c r="G3365" i="1" s="1"/>
  <c r="B3365" i="1"/>
  <c r="K3365" i="1" s="1"/>
  <c r="A3365" i="1"/>
  <c r="I3365" i="1" s="1"/>
  <c r="H3364" i="1"/>
  <c r="D3364" i="1"/>
  <c r="G3364" i="1" s="1"/>
  <c r="B3364" i="1"/>
  <c r="J3364" i="1" s="1"/>
  <c r="A3364" i="1"/>
  <c r="I3364" i="1" s="1"/>
  <c r="H3363" i="1"/>
  <c r="D3363" i="1"/>
  <c r="G3363" i="1" s="1"/>
  <c r="B3363" i="1"/>
  <c r="A3363" i="1"/>
  <c r="I3363" i="1" s="1"/>
  <c r="H3362" i="1"/>
  <c r="D3362" i="1"/>
  <c r="G3362" i="1" s="1"/>
  <c r="B3362" i="1"/>
  <c r="K3362" i="1" s="1"/>
  <c r="A3362" i="1"/>
  <c r="I3362" i="1" s="1"/>
  <c r="H3361" i="1"/>
  <c r="D3361" i="1"/>
  <c r="G3361" i="1" s="1"/>
  <c r="B3361" i="1"/>
  <c r="A3361" i="1"/>
  <c r="I3361" i="1" s="1"/>
  <c r="H3360" i="1"/>
  <c r="D3360" i="1"/>
  <c r="G3360" i="1" s="1"/>
  <c r="B3360" i="1"/>
  <c r="K3360" i="1" s="1"/>
  <c r="A3360" i="1"/>
  <c r="I3360" i="1" s="1"/>
  <c r="H3359" i="1"/>
  <c r="D3359" i="1"/>
  <c r="G3359" i="1" s="1"/>
  <c r="B3359" i="1"/>
  <c r="A3359" i="1"/>
  <c r="I3359" i="1" s="1"/>
  <c r="H3358" i="1"/>
  <c r="D3358" i="1"/>
  <c r="G3358" i="1" s="1"/>
  <c r="B3358" i="1"/>
  <c r="J3358" i="1" s="1"/>
  <c r="A3358" i="1"/>
  <c r="I3358" i="1" s="1"/>
  <c r="H3357" i="1"/>
  <c r="D3357" i="1"/>
  <c r="G3357" i="1" s="1"/>
  <c r="B3357" i="1"/>
  <c r="K3357" i="1" s="1"/>
  <c r="A3357" i="1"/>
  <c r="I3357" i="1" s="1"/>
  <c r="H3356" i="1"/>
  <c r="D3356" i="1"/>
  <c r="G3356" i="1" s="1"/>
  <c r="B3356" i="1"/>
  <c r="K3356" i="1" s="1"/>
  <c r="A3356" i="1"/>
  <c r="I3356" i="1" s="1"/>
  <c r="H3355" i="1"/>
  <c r="D3355" i="1"/>
  <c r="G3355" i="1" s="1"/>
  <c r="B3355" i="1"/>
  <c r="A3355" i="1"/>
  <c r="I3355" i="1" s="1"/>
  <c r="H3354" i="1"/>
  <c r="D3354" i="1"/>
  <c r="G3354" i="1" s="1"/>
  <c r="B3354" i="1"/>
  <c r="K3354" i="1" s="1"/>
  <c r="A3354" i="1"/>
  <c r="I3354" i="1" s="1"/>
  <c r="H3353" i="1"/>
  <c r="D3353" i="1"/>
  <c r="G3353" i="1" s="1"/>
  <c r="B3353" i="1"/>
  <c r="J3353" i="1" s="1"/>
  <c r="A3353" i="1"/>
  <c r="I3353" i="1" s="1"/>
  <c r="H3352" i="1"/>
  <c r="D3352" i="1"/>
  <c r="G3352" i="1" s="1"/>
  <c r="B3352" i="1"/>
  <c r="A3352" i="1"/>
  <c r="I3352" i="1" s="1"/>
  <c r="H3351" i="1"/>
  <c r="D3351" i="1"/>
  <c r="G3351" i="1" s="1"/>
  <c r="B3351" i="1"/>
  <c r="J3351" i="1" s="1"/>
  <c r="A3351" i="1"/>
  <c r="I3351" i="1" s="1"/>
  <c r="H3350" i="1"/>
  <c r="D3350" i="1"/>
  <c r="G3350" i="1" s="1"/>
  <c r="B3350" i="1"/>
  <c r="K3350" i="1" s="1"/>
  <c r="A3350" i="1"/>
  <c r="I3350" i="1" s="1"/>
  <c r="H3349" i="1"/>
  <c r="D3349" i="1"/>
  <c r="G3349" i="1" s="1"/>
  <c r="B3349" i="1"/>
  <c r="J3349" i="1" s="1"/>
  <c r="A3349" i="1"/>
  <c r="I3349" i="1" s="1"/>
  <c r="H3348" i="1"/>
  <c r="D3348" i="1"/>
  <c r="G3348" i="1" s="1"/>
  <c r="B3348" i="1"/>
  <c r="K3348" i="1" s="1"/>
  <c r="A3348" i="1"/>
  <c r="I3348" i="1" s="1"/>
  <c r="H3347" i="1"/>
  <c r="D3347" i="1"/>
  <c r="G3347" i="1" s="1"/>
  <c r="B3347" i="1"/>
  <c r="K3347" i="1" s="1"/>
  <c r="A3347" i="1"/>
  <c r="I3347" i="1" s="1"/>
  <c r="H3346" i="1"/>
  <c r="D3346" i="1"/>
  <c r="G3346" i="1" s="1"/>
  <c r="B3346" i="1"/>
  <c r="A3346" i="1"/>
  <c r="I3346" i="1" s="1"/>
  <c r="H3345" i="1"/>
  <c r="D3345" i="1"/>
  <c r="G3345" i="1" s="1"/>
  <c r="B3345" i="1"/>
  <c r="A3345" i="1"/>
  <c r="I3345" i="1" s="1"/>
  <c r="H3344" i="1"/>
  <c r="D3344" i="1"/>
  <c r="G3344" i="1" s="1"/>
  <c r="B3344" i="1"/>
  <c r="J3344" i="1" s="1"/>
  <c r="A3344" i="1"/>
  <c r="I3344" i="1" s="1"/>
  <c r="H3343" i="1"/>
  <c r="D3343" i="1"/>
  <c r="G3343" i="1" s="1"/>
  <c r="B3343" i="1"/>
  <c r="J3343" i="1" s="1"/>
  <c r="A3343" i="1"/>
  <c r="I3343" i="1" s="1"/>
  <c r="H3342" i="1"/>
  <c r="D3342" i="1"/>
  <c r="G3342" i="1" s="1"/>
  <c r="B3342" i="1"/>
  <c r="K3342" i="1" s="1"/>
  <c r="A3342" i="1"/>
  <c r="I3342" i="1" s="1"/>
  <c r="H3341" i="1"/>
  <c r="D3341" i="1"/>
  <c r="G3341" i="1" s="1"/>
  <c r="B3341" i="1"/>
  <c r="K3341" i="1" s="1"/>
  <c r="A3341" i="1"/>
  <c r="I3341" i="1" s="1"/>
  <c r="H3340" i="1"/>
  <c r="D3340" i="1"/>
  <c r="G3340" i="1" s="1"/>
  <c r="B3340" i="1"/>
  <c r="J3340" i="1" s="1"/>
  <c r="A3340" i="1"/>
  <c r="I3340" i="1" s="1"/>
  <c r="H3339" i="1"/>
  <c r="D3339" i="1"/>
  <c r="G3339" i="1" s="1"/>
  <c r="B3339" i="1"/>
  <c r="A3339" i="1"/>
  <c r="I3339" i="1" s="1"/>
  <c r="H3338" i="1"/>
  <c r="D3338" i="1"/>
  <c r="G3338" i="1" s="1"/>
  <c r="B3338" i="1"/>
  <c r="K3338" i="1" s="1"/>
  <c r="A3338" i="1"/>
  <c r="I3338" i="1" s="1"/>
  <c r="H3337" i="1"/>
  <c r="D3337" i="1"/>
  <c r="G3337" i="1" s="1"/>
  <c r="B3337" i="1"/>
  <c r="J3337" i="1" s="1"/>
  <c r="A3337" i="1"/>
  <c r="I3337" i="1" s="1"/>
  <c r="H3336" i="1"/>
  <c r="D3336" i="1"/>
  <c r="G3336" i="1" s="1"/>
  <c r="B3336" i="1"/>
  <c r="A3336" i="1"/>
  <c r="I3336" i="1" s="1"/>
  <c r="H3335" i="1"/>
  <c r="D3335" i="1"/>
  <c r="G3335" i="1" s="1"/>
  <c r="B3335" i="1"/>
  <c r="K3335" i="1" s="1"/>
  <c r="A3335" i="1"/>
  <c r="I3335" i="1" s="1"/>
  <c r="H3334" i="1"/>
  <c r="D3334" i="1"/>
  <c r="G3334" i="1" s="1"/>
  <c r="B3334" i="1"/>
  <c r="A3334" i="1"/>
  <c r="I3334" i="1" s="1"/>
  <c r="H3333" i="1"/>
  <c r="D3333" i="1"/>
  <c r="G3333" i="1" s="1"/>
  <c r="B3333" i="1"/>
  <c r="K3333" i="1" s="1"/>
  <c r="A3333" i="1"/>
  <c r="I3333" i="1" s="1"/>
  <c r="H3332" i="1"/>
  <c r="D3332" i="1"/>
  <c r="G3332" i="1" s="1"/>
  <c r="B3332" i="1"/>
  <c r="K3332" i="1" s="1"/>
  <c r="A3332" i="1"/>
  <c r="I3332" i="1" s="1"/>
  <c r="H3331" i="1"/>
  <c r="D3331" i="1"/>
  <c r="G3331" i="1" s="1"/>
  <c r="B3331" i="1"/>
  <c r="A3331" i="1"/>
  <c r="I3331" i="1" s="1"/>
  <c r="H3330" i="1"/>
  <c r="D3330" i="1"/>
  <c r="G3330" i="1" s="1"/>
  <c r="B3330" i="1"/>
  <c r="J3330" i="1" s="1"/>
  <c r="A3330" i="1"/>
  <c r="I3330" i="1" s="1"/>
  <c r="H3329" i="1"/>
  <c r="D3329" i="1"/>
  <c r="G3329" i="1" s="1"/>
  <c r="B3329" i="1"/>
  <c r="K3329" i="1" s="1"/>
  <c r="A3329" i="1"/>
  <c r="I3329" i="1" s="1"/>
  <c r="H3328" i="1"/>
  <c r="D3328" i="1"/>
  <c r="G3328" i="1" s="1"/>
  <c r="B3328" i="1"/>
  <c r="K3328" i="1" s="1"/>
  <c r="A3328" i="1"/>
  <c r="I3328" i="1" s="1"/>
  <c r="H3327" i="1"/>
  <c r="D3327" i="1"/>
  <c r="G3327" i="1" s="1"/>
  <c r="B3327" i="1"/>
  <c r="J3327" i="1" s="1"/>
  <c r="A3327" i="1"/>
  <c r="I3327" i="1" s="1"/>
  <c r="H3326" i="1"/>
  <c r="D3326" i="1"/>
  <c r="G3326" i="1" s="1"/>
  <c r="B3326" i="1"/>
  <c r="K3326" i="1" s="1"/>
  <c r="A3326" i="1"/>
  <c r="I3326" i="1" s="1"/>
  <c r="H3325" i="1"/>
  <c r="D3325" i="1"/>
  <c r="G3325" i="1" s="1"/>
  <c r="B3325" i="1"/>
  <c r="A3325" i="1"/>
  <c r="I3325" i="1" s="1"/>
  <c r="H3324" i="1"/>
  <c r="D3324" i="1"/>
  <c r="G3324" i="1" s="1"/>
  <c r="B3324" i="1"/>
  <c r="A3324" i="1"/>
  <c r="I3324" i="1" s="1"/>
  <c r="H3323" i="1"/>
  <c r="D3323" i="1"/>
  <c r="G3323" i="1" s="1"/>
  <c r="B3323" i="1"/>
  <c r="A3323" i="1"/>
  <c r="I3323" i="1" s="1"/>
  <c r="H3322" i="1"/>
  <c r="D3322" i="1"/>
  <c r="G3322" i="1" s="1"/>
  <c r="B3322" i="1"/>
  <c r="J3322" i="1" s="1"/>
  <c r="A3322" i="1"/>
  <c r="I3322" i="1" s="1"/>
  <c r="H3321" i="1"/>
  <c r="D3321" i="1"/>
  <c r="G3321" i="1" s="1"/>
  <c r="B3321" i="1"/>
  <c r="A3321" i="1"/>
  <c r="I3321" i="1" s="1"/>
  <c r="H3320" i="1"/>
  <c r="D3320" i="1"/>
  <c r="G3320" i="1" s="1"/>
  <c r="B3320" i="1"/>
  <c r="A3320" i="1"/>
  <c r="I3320" i="1" s="1"/>
  <c r="H3319" i="1"/>
  <c r="D3319" i="1"/>
  <c r="G3319" i="1" s="1"/>
  <c r="B3319" i="1"/>
  <c r="A3319" i="1"/>
  <c r="I3319" i="1" s="1"/>
  <c r="H3318" i="1"/>
  <c r="D3318" i="1"/>
  <c r="G3318" i="1" s="1"/>
  <c r="B3318" i="1"/>
  <c r="K3318" i="1" s="1"/>
  <c r="A3318" i="1"/>
  <c r="I3318" i="1" s="1"/>
  <c r="H3317" i="1"/>
  <c r="D3317" i="1"/>
  <c r="G3317" i="1" s="1"/>
  <c r="B3317" i="1"/>
  <c r="J3317" i="1" s="1"/>
  <c r="A3317" i="1"/>
  <c r="I3317" i="1" s="1"/>
  <c r="H3316" i="1"/>
  <c r="D3316" i="1"/>
  <c r="G3316" i="1" s="1"/>
  <c r="B3316" i="1"/>
  <c r="A3316" i="1"/>
  <c r="I3316" i="1" s="1"/>
  <c r="H3315" i="1"/>
  <c r="D3315" i="1"/>
  <c r="G3315" i="1" s="1"/>
  <c r="B3315" i="1"/>
  <c r="K3315" i="1" s="1"/>
  <c r="A3315" i="1"/>
  <c r="I3315" i="1" s="1"/>
  <c r="H3314" i="1"/>
  <c r="D3314" i="1"/>
  <c r="G3314" i="1" s="1"/>
  <c r="B3314" i="1"/>
  <c r="K3314" i="1" s="1"/>
  <c r="A3314" i="1"/>
  <c r="I3314" i="1" s="1"/>
  <c r="H3313" i="1"/>
  <c r="D3313" i="1"/>
  <c r="G3313" i="1" s="1"/>
  <c r="B3313" i="1"/>
  <c r="A3313" i="1"/>
  <c r="I3313" i="1" s="1"/>
  <c r="H3312" i="1"/>
  <c r="D3312" i="1"/>
  <c r="G3312" i="1" s="1"/>
  <c r="B3312" i="1"/>
  <c r="J3312" i="1" s="1"/>
  <c r="A3312" i="1"/>
  <c r="I3312" i="1" s="1"/>
  <c r="H3311" i="1"/>
  <c r="D3311" i="1"/>
  <c r="G3311" i="1" s="1"/>
  <c r="B3311" i="1"/>
  <c r="A3311" i="1"/>
  <c r="I3311" i="1" s="1"/>
  <c r="H3310" i="1"/>
  <c r="D3310" i="1"/>
  <c r="G3310" i="1" s="1"/>
  <c r="B3310" i="1"/>
  <c r="A3310" i="1"/>
  <c r="I3310" i="1" s="1"/>
  <c r="H3309" i="1"/>
  <c r="D3309" i="1"/>
  <c r="G3309" i="1" s="1"/>
  <c r="B3309" i="1"/>
  <c r="K3309" i="1" s="1"/>
  <c r="A3309" i="1"/>
  <c r="I3309" i="1" s="1"/>
  <c r="H3308" i="1"/>
  <c r="D3308" i="1"/>
  <c r="G3308" i="1" s="1"/>
  <c r="B3308" i="1"/>
  <c r="J3308" i="1" s="1"/>
  <c r="A3308" i="1"/>
  <c r="I3308" i="1" s="1"/>
  <c r="H3307" i="1"/>
  <c r="D3307" i="1"/>
  <c r="G3307" i="1" s="1"/>
  <c r="B3307" i="1"/>
  <c r="K3307" i="1" s="1"/>
  <c r="A3307" i="1"/>
  <c r="I3307" i="1" s="1"/>
  <c r="H3306" i="1"/>
  <c r="D3306" i="1"/>
  <c r="G3306" i="1" s="1"/>
  <c r="B3306" i="1"/>
  <c r="K3306" i="1" s="1"/>
  <c r="A3306" i="1"/>
  <c r="I3306" i="1" s="1"/>
  <c r="H3305" i="1"/>
  <c r="D3305" i="1"/>
  <c r="G3305" i="1" s="1"/>
  <c r="B3305" i="1"/>
  <c r="A3305" i="1"/>
  <c r="I3305" i="1" s="1"/>
  <c r="H3304" i="1"/>
  <c r="D3304" i="1"/>
  <c r="G3304" i="1" s="1"/>
  <c r="B3304" i="1"/>
  <c r="A3304" i="1"/>
  <c r="I3304" i="1" s="1"/>
  <c r="H3303" i="1"/>
  <c r="D3303" i="1"/>
  <c r="G3303" i="1" s="1"/>
  <c r="B3303" i="1"/>
  <c r="K3303" i="1" s="1"/>
  <c r="A3303" i="1"/>
  <c r="I3303" i="1" s="1"/>
  <c r="H3302" i="1"/>
  <c r="D3302" i="1"/>
  <c r="G3302" i="1" s="1"/>
  <c r="B3302" i="1"/>
  <c r="K3302" i="1" s="1"/>
  <c r="A3302" i="1"/>
  <c r="I3302" i="1" s="1"/>
  <c r="H3301" i="1"/>
  <c r="D3301" i="1"/>
  <c r="G3301" i="1" s="1"/>
  <c r="B3301" i="1"/>
  <c r="A3301" i="1"/>
  <c r="I3301" i="1" s="1"/>
  <c r="H3300" i="1"/>
  <c r="D3300" i="1"/>
  <c r="G3300" i="1" s="1"/>
  <c r="B3300" i="1"/>
  <c r="J3300" i="1" s="1"/>
  <c r="A3300" i="1"/>
  <c r="I3300" i="1" s="1"/>
  <c r="H3299" i="1"/>
  <c r="D3299" i="1"/>
  <c r="G3299" i="1" s="1"/>
  <c r="B3299" i="1"/>
  <c r="A3299" i="1"/>
  <c r="I3299" i="1" s="1"/>
  <c r="H3298" i="1"/>
  <c r="D3298" i="1"/>
  <c r="G3298" i="1" s="1"/>
  <c r="B3298" i="1"/>
  <c r="A3298" i="1"/>
  <c r="I3298" i="1" s="1"/>
  <c r="H3297" i="1"/>
  <c r="D3297" i="1"/>
  <c r="G3297" i="1" s="1"/>
  <c r="B3297" i="1"/>
  <c r="K3297" i="1" s="1"/>
  <c r="A3297" i="1"/>
  <c r="I3297" i="1" s="1"/>
  <c r="H3296" i="1"/>
  <c r="D3296" i="1"/>
  <c r="G3296" i="1" s="1"/>
  <c r="B3296" i="1"/>
  <c r="A3296" i="1"/>
  <c r="I3296" i="1" s="1"/>
  <c r="H3295" i="1"/>
  <c r="D3295" i="1"/>
  <c r="G3295" i="1" s="1"/>
  <c r="B3295" i="1"/>
  <c r="K3295" i="1" s="1"/>
  <c r="A3295" i="1"/>
  <c r="I3295" i="1" s="1"/>
  <c r="H3294" i="1"/>
  <c r="D3294" i="1"/>
  <c r="G3294" i="1" s="1"/>
  <c r="B3294" i="1"/>
  <c r="A3294" i="1"/>
  <c r="I3294" i="1" s="1"/>
  <c r="H3293" i="1"/>
  <c r="D3293" i="1"/>
  <c r="G3293" i="1" s="1"/>
  <c r="B3293" i="1"/>
  <c r="A3293" i="1"/>
  <c r="I3293" i="1" s="1"/>
  <c r="H3292" i="1"/>
  <c r="D3292" i="1"/>
  <c r="G3292" i="1" s="1"/>
  <c r="B3292" i="1"/>
  <c r="K3292" i="1" s="1"/>
  <c r="A3292" i="1"/>
  <c r="I3292" i="1" s="1"/>
  <c r="H3291" i="1"/>
  <c r="D3291" i="1"/>
  <c r="G3291" i="1" s="1"/>
  <c r="B3291" i="1"/>
  <c r="K3291" i="1" s="1"/>
  <c r="A3291" i="1"/>
  <c r="I3291" i="1" s="1"/>
  <c r="H3290" i="1"/>
  <c r="D3290" i="1"/>
  <c r="G3290" i="1" s="1"/>
  <c r="B3290" i="1"/>
  <c r="K3290" i="1" s="1"/>
  <c r="A3290" i="1"/>
  <c r="I3290" i="1" s="1"/>
  <c r="H3289" i="1"/>
  <c r="D3289" i="1"/>
  <c r="G3289" i="1" s="1"/>
  <c r="B3289" i="1"/>
  <c r="K3289" i="1" s="1"/>
  <c r="A3289" i="1"/>
  <c r="I3289" i="1" s="1"/>
  <c r="H3288" i="1"/>
  <c r="D3288" i="1"/>
  <c r="G3288" i="1" s="1"/>
  <c r="B3288" i="1"/>
  <c r="A3288" i="1"/>
  <c r="I3288" i="1" s="1"/>
  <c r="H3287" i="1"/>
  <c r="D3287" i="1"/>
  <c r="G3287" i="1" s="1"/>
  <c r="B3287" i="1"/>
  <c r="A3287" i="1"/>
  <c r="I3287" i="1" s="1"/>
  <c r="H3286" i="1"/>
  <c r="D3286" i="1"/>
  <c r="G3286" i="1" s="1"/>
  <c r="B3286" i="1"/>
  <c r="A3286" i="1"/>
  <c r="I3286" i="1" s="1"/>
  <c r="H3285" i="1"/>
  <c r="D3285" i="1"/>
  <c r="G3285" i="1" s="1"/>
  <c r="B3285" i="1"/>
  <c r="A3285" i="1"/>
  <c r="I3285" i="1" s="1"/>
  <c r="H3284" i="1"/>
  <c r="D3284" i="1"/>
  <c r="G3284" i="1" s="1"/>
  <c r="B3284" i="1"/>
  <c r="A3284" i="1"/>
  <c r="I3284" i="1" s="1"/>
  <c r="H3283" i="1"/>
  <c r="D3283" i="1"/>
  <c r="G3283" i="1" s="1"/>
  <c r="B3283" i="1"/>
  <c r="J3283" i="1" s="1"/>
  <c r="A3283" i="1"/>
  <c r="I3283" i="1" s="1"/>
  <c r="H3282" i="1"/>
  <c r="D3282" i="1"/>
  <c r="G3282" i="1" s="1"/>
  <c r="B3282" i="1"/>
  <c r="J3282" i="1" s="1"/>
  <c r="A3282" i="1"/>
  <c r="I3282" i="1" s="1"/>
  <c r="H3281" i="1"/>
  <c r="D3281" i="1"/>
  <c r="G3281" i="1" s="1"/>
  <c r="B3281" i="1"/>
  <c r="J3281" i="1" s="1"/>
  <c r="A3281" i="1"/>
  <c r="I3281" i="1" s="1"/>
  <c r="H3280" i="1"/>
  <c r="D3280" i="1"/>
  <c r="G3280" i="1" s="1"/>
  <c r="B3280" i="1"/>
  <c r="A3280" i="1"/>
  <c r="I3280" i="1" s="1"/>
  <c r="H3279" i="1"/>
  <c r="D3279" i="1"/>
  <c r="G3279" i="1" s="1"/>
  <c r="B3279" i="1"/>
  <c r="J3279" i="1" s="1"/>
  <c r="A3279" i="1"/>
  <c r="I3279" i="1" s="1"/>
  <c r="H3278" i="1"/>
  <c r="D3278" i="1"/>
  <c r="G3278" i="1" s="1"/>
  <c r="B3278" i="1"/>
  <c r="K3278" i="1" s="1"/>
  <c r="A3278" i="1"/>
  <c r="I3278" i="1" s="1"/>
  <c r="H3277" i="1"/>
  <c r="D3277" i="1"/>
  <c r="G3277" i="1" s="1"/>
  <c r="B3277" i="1"/>
  <c r="K3277" i="1" s="1"/>
  <c r="A3277" i="1"/>
  <c r="I3277" i="1" s="1"/>
  <c r="H3276" i="1"/>
  <c r="D3276" i="1"/>
  <c r="G3276" i="1" s="1"/>
  <c r="B3276" i="1"/>
  <c r="A3276" i="1"/>
  <c r="I3276" i="1" s="1"/>
  <c r="H3275" i="1"/>
  <c r="D3275" i="1"/>
  <c r="G3275" i="1" s="1"/>
  <c r="B3275" i="1"/>
  <c r="J3275" i="1" s="1"/>
  <c r="A3275" i="1"/>
  <c r="I3275" i="1" s="1"/>
  <c r="H3274" i="1"/>
  <c r="D3274" i="1"/>
  <c r="G3274" i="1" s="1"/>
  <c r="B3274" i="1"/>
  <c r="K3274" i="1" s="1"/>
  <c r="A3274" i="1"/>
  <c r="I3274" i="1" s="1"/>
  <c r="H3273" i="1"/>
  <c r="D3273" i="1"/>
  <c r="G3273" i="1" s="1"/>
  <c r="B3273" i="1"/>
  <c r="J3273" i="1" s="1"/>
  <c r="A3273" i="1"/>
  <c r="I3273" i="1" s="1"/>
  <c r="H3272" i="1"/>
  <c r="D3272" i="1"/>
  <c r="G3272" i="1" s="1"/>
  <c r="B3272" i="1"/>
  <c r="K3272" i="1" s="1"/>
  <c r="A3272" i="1"/>
  <c r="I3272" i="1" s="1"/>
  <c r="H3271" i="1"/>
  <c r="D3271" i="1"/>
  <c r="G3271" i="1" s="1"/>
  <c r="B3271" i="1"/>
  <c r="K3271" i="1" s="1"/>
  <c r="A3271" i="1"/>
  <c r="I3271" i="1" s="1"/>
  <c r="H3270" i="1"/>
  <c r="D3270" i="1"/>
  <c r="G3270" i="1" s="1"/>
  <c r="B3270" i="1"/>
  <c r="J3270" i="1" s="1"/>
  <c r="A3270" i="1"/>
  <c r="I3270" i="1" s="1"/>
  <c r="H3269" i="1"/>
  <c r="D3269" i="1"/>
  <c r="G3269" i="1" s="1"/>
  <c r="B3269" i="1"/>
  <c r="A3269" i="1"/>
  <c r="I3269" i="1" s="1"/>
  <c r="H3268" i="1"/>
  <c r="D3268" i="1"/>
  <c r="G3268" i="1" s="1"/>
  <c r="B3268" i="1"/>
  <c r="J3268" i="1" s="1"/>
  <c r="A3268" i="1"/>
  <c r="I3268" i="1" s="1"/>
  <c r="H3267" i="1"/>
  <c r="D3267" i="1"/>
  <c r="G3267" i="1" s="1"/>
  <c r="B3267" i="1"/>
  <c r="J3267" i="1" s="1"/>
  <c r="A3267" i="1"/>
  <c r="I3267" i="1" s="1"/>
  <c r="H3266" i="1"/>
  <c r="D3266" i="1"/>
  <c r="G3266" i="1" s="1"/>
  <c r="B3266" i="1"/>
  <c r="A3266" i="1"/>
  <c r="I3266" i="1" s="1"/>
  <c r="H3265" i="1"/>
  <c r="D3265" i="1"/>
  <c r="G3265" i="1" s="1"/>
  <c r="B3265" i="1"/>
  <c r="K3265" i="1" s="1"/>
  <c r="A3265" i="1"/>
  <c r="I3265" i="1" s="1"/>
  <c r="H3264" i="1"/>
  <c r="D3264" i="1"/>
  <c r="G3264" i="1" s="1"/>
  <c r="B3264" i="1"/>
  <c r="K3264" i="1" s="1"/>
  <c r="A3264" i="1"/>
  <c r="I3264" i="1" s="1"/>
  <c r="H3263" i="1"/>
  <c r="D3263" i="1"/>
  <c r="G3263" i="1" s="1"/>
  <c r="B3263" i="1"/>
  <c r="A3263" i="1"/>
  <c r="I3263" i="1" s="1"/>
  <c r="H3262" i="1"/>
  <c r="D3262" i="1"/>
  <c r="G3262" i="1" s="1"/>
  <c r="B3262" i="1"/>
  <c r="K3262" i="1" s="1"/>
  <c r="A3262" i="1"/>
  <c r="I3262" i="1" s="1"/>
  <c r="H3261" i="1"/>
  <c r="D3261" i="1"/>
  <c r="G3261" i="1" s="1"/>
  <c r="B3261" i="1"/>
  <c r="J3261" i="1" s="1"/>
  <c r="A3261" i="1"/>
  <c r="I3261" i="1" s="1"/>
  <c r="H3260" i="1"/>
  <c r="D3260" i="1"/>
  <c r="G3260" i="1" s="1"/>
  <c r="B3260" i="1"/>
  <c r="K3260" i="1" s="1"/>
  <c r="A3260" i="1"/>
  <c r="I3260" i="1" s="1"/>
  <c r="H3259" i="1"/>
  <c r="D3259" i="1"/>
  <c r="G3259" i="1" s="1"/>
  <c r="B3259" i="1"/>
  <c r="K3259" i="1" s="1"/>
  <c r="A3259" i="1"/>
  <c r="I3259" i="1" s="1"/>
  <c r="H3258" i="1"/>
  <c r="D3258" i="1"/>
  <c r="G3258" i="1" s="1"/>
  <c r="B3258" i="1"/>
  <c r="A3258" i="1"/>
  <c r="I3258" i="1" s="1"/>
  <c r="H3257" i="1"/>
  <c r="D3257" i="1"/>
  <c r="G3257" i="1" s="1"/>
  <c r="B3257" i="1"/>
  <c r="A3257" i="1"/>
  <c r="I3257" i="1" s="1"/>
  <c r="H3256" i="1"/>
  <c r="D3256" i="1"/>
  <c r="G3256" i="1" s="1"/>
  <c r="B3256" i="1"/>
  <c r="K3256" i="1" s="1"/>
  <c r="A3256" i="1"/>
  <c r="I3256" i="1" s="1"/>
  <c r="H3255" i="1"/>
  <c r="D3255" i="1"/>
  <c r="G3255" i="1" s="1"/>
  <c r="B3255" i="1"/>
  <c r="J3255" i="1" s="1"/>
  <c r="A3255" i="1"/>
  <c r="I3255" i="1" s="1"/>
  <c r="H3254" i="1"/>
  <c r="D3254" i="1"/>
  <c r="G3254" i="1" s="1"/>
  <c r="B3254" i="1"/>
  <c r="A3254" i="1"/>
  <c r="I3254" i="1" s="1"/>
  <c r="H3253" i="1"/>
  <c r="D3253" i="1"/>
  <c r="G3253" i="1" s="1"/>
  <c r="B3253" i="1"/>
  <c r="K3253" i="1" s="1"/>
  <c r="A3253" i="1"/>
  <c r="I3253" i="1" s="1"/>
  <c r="H3252" i="1"/>
  <c r="D3252" i="1"/>
  <c r="G3252" i="1" s="1"/>
  <c r="B3252" i="1"/>
  <c r="K3252" i="1" s="1"/>
  <c r="A3252" i="1"/>
  <c r="I3252" i="1" s="1"/>
  <c r="H3251" i="1"/>
  <c r="D3251" i="1"/>
  <c r="G3251" i="1" s="1"/>
  <c r="B3251" i="1"/>
  <c r="J3251" i="1" s="1"/>
  <c r="A3251" i="1"/>
  <c r="I3251" i="1" s="1"/>
  <c r="H3250" i="1"/>
  <c r="D3250" i="1"/>
  <c r="G3250" i="1" s="1"/>
  <c r="B3250" i="1"/>
  <c r="A3250" i="1"/>
  <c r="I3250" i="1" s="1"/>
  <c r="H3249" i="1"/>
  <c r="D3249" i="1"/>
  <c r="G3249" i="1" s="1"/>
  <c r="B3249" i="1"/>
  <c r="J3249" i="1" s="1"/>
  <c r="A3249" i="1"/>
  <c r="I3249" i="1" s="1"/>
  <c r="H3248" i="1"/>
  <c r="D3248" i="1"/>
  <c r="G3248" i="1" s="1"/>
  <c r="B3248" i="1"/>
  <c r="K3248" i="1" s="1"/>
  <c r="A3248" i="1"/>
  <c r="I3248" i="1" s="1"/>
  <c r="H3247" i="1"/>
  <c r="D3247" i="1"/>
  <c r="G3247" i="1" s="1"/>
  <c r="B3247" i="1"/>
  <c r="K3247" i="1" s="1"/>
  <c r="A3247" i="1"/>
  <c r="I3247" i="1" s="1"/>
  <c r="H3246" i="1"/>
  <c r="D3246" i="1"/>
  <c r="G3246" i="1" s="1"/>
  <c r="B3246" i="1"/>
  <c r="J3246" i="1" s="1"/>
  <c r="A3246" i="1"/>
  <c r="I3246" i="1" s="1"/>
  <c r="H3245" i="1"/>
  <c r="D3245" i="1"/>
  <c r="G3245" i="1" s="1"/>
  <c r="B3245" i="1"/>
  <c r="J3245" i="1" s="1"/>
  <c r="A3245" i="1"/>
  <c r="I3245" i="1" s="1"/>
  <c r="H3244" i="1"/>
  <c r="D3244" i="1"/>
  <c r="G3244" i="1" s="1"/>
  <c r="B3244" i="1"/>
  <c r="A3244" i="1"/>
  <c r="I3244" i="1" s="1"/>
  <c r="H3243" i="1"/>
  <c r="D3243" i="1"/>
  <c r="G3243" i="1" s="1"/>
  <c r="B3243" i="1"/>
  <c r="J3243" i="1" s="1"/>
  <c r="A3243" i="1"/>
  <c r="I3243" i="1" s="1"/>
  <c r="H3242" i="1"/>
  <c r="D3242" i="1"/>
  <c r="G3242" i="1" s="1"/>
  <c r="B3242" i="1"/>
  <c r="A3242" i="1"/>
  <c r="I3242" i="1" s="1"/>
  <c r="H3241" i="1"/>
  <c r="D3241" i="1"/>
  <c r="G3241" i="1" s="1"/>
  <c r="B3241" i="1"/>
  <c r="K3241" i="1" s="1"/>
  <c r="A3241" i="1"/>
  <c r="I3241" i="1" s="1"/>
  <c r="H3240" i="1"/>
  <c r="D3240" i="1"/>
  <c r="G3240" i="1" s="1"/>
  <c r="B3240" i="1"/>
  <c r="K3240" i="1" s="1"/>
  <c r="A3240" i="1"/>
  <c r="I3240" i="1" s="1"/>
  <c r="H3239" i="1"/>
  <c r="D3239" i="1"/>
  <c r="G3239" i="1" s="1"/>
  <c r="B3239" i="1"/>
  <c r="J3239" i="1" s="1"/>
  <c r="A3239" i="1"/>
  <c r="I3239" i="1" s="1"/>
  <c r="H3238" i="1"/>
  <c r="D3238" i="1"/>
  <c r="G3238" i="1" s="1"/>
  <c r="B3238" i="1"/>
  <c r="A3238" i="1"/>
  <c r="I3238" i="1" s="1"/>
  <c r="H3237" i="1"/>
  <c r="D3237" i="1"/>
  <c r="G3237" i="1" s="1"/>
  <c r="B3237" i="1"/>
  <c r="J3237" i="1" s="1"/>
  <c r="A3237" i="1"/>
  <c r="I3237" i="1" s="1"/>
  <c r="H3236" i="1"/>
  <c r="D3236" i="1"/>
  <c r="G3236" i="1" s="1"/>
  <c r="B3236" i="1"/>
  <c r="A3236" i="1"/>
  <c r="I3236" i="1" s="1"/>
  <c r="H3235" i="1"/>
  <c r="D3235" i="1"/>
  <c r="G3235" i="1" s="1"/>
  <c r="B3235" i="1"/>
  <c r="K3235" i="1" s="1"/>
  <c r="A3235" i="1"/>
  <c r="I3235" i="1" s="1"/>
  <c r="H3234" i="1"/>
  <c r="D3234" i="1"/>
  <c r="G3234" i="1" s="1"/>
  <c r="B3234" i="1"/>
  <c r="J3234" i="1" s="1"/>
  <c r="A3234" i="1"/>
  <c r="I3234" i="1" s="1"/>
  <c r="H3233" i="1"/>
  <c r="D3233" i="1"/>
  <c r="G3233" i="1" s="1"/>
  <c r="B3233" i="1"/>
  <c r="J3233" i="1" s="1"/>
  <c r="A3233" i="1"/>
  <c r="I3233" i="1" s="1"/>
  <c r="H3232" i="1"/>
  <c r="D3232" i="1"/>
  <c r="G3232" i="1" s="1"/>
  <c r="B3232" i="1"/>
  <c r="J3232" i="1" s="1"/>
  <c r="A3232" i="1"/>
  <c r="I3232" i="1" s="1"/>
  <c r="H3231" i="1"/>
  <c r="D3231" i="1"/>
  <c r="G3231" i="1" s="1"/>
  <c r="B3231" i="1"/>
  <c r="J3231" i="1" s="1"/>
  <c r="A3231" i="1"/>
  <c r="I3231" i="1" s="1"/>
  <c r="H3230" i="1"/>
  <c r="D3230" i="1"/>
  <c r="G3230" i="1" s="1"/>
  <c r="B3230" i="1"/>
  <c r="J3230" i="1" s="1"/>
  <c r="A3230" i="1"/>
  <c r="I3230" i="1" s="1"/>
  <c r="H3229" i="1"/>
  <c r="D3229" i="1"/>
  <c r="G3229" i="1" s="1"/>
  <c r="B3229" i="1"/>
  <c r="A3229" i="1"/>
  <c r="I3229" i="1" s="1"/>
  <c r="H3228" i="1"/>
  <c r="D3228" i="1"/>
  <c r="G3228" i="1" s="1"/>
  <c r="B3228" i="1"/>
  <c r="K3228" i="1" s="1"/>
  <c r="A3228" i="1"/>
  <c r="I3228" i="1" s="1"/>
  <c r="H3227" i="1"/>
  <c r="D3227" i="1"/>
  <c r="G3227" i="1" s="1"/>
  <c r="B3227" i="1"/>
  <c r="A3227" i="1"/>
  <c r="I3227" i="1" s="1"/>
  <c r="H3226" i="1"/>
  <c r="D3226" i="1"/>
  <c r="G3226" i="1" s="1"/>
  <c r="B3226" i="1"/>
  <c r="A3226" i="1"/>
  <c r="I3226" i="1" s="1"/>
  <c r="H3225" i="1"/>
  <c r="D3225" i="1"/>
  <c r="G3225" i="1" s="1"/>
  <c r="B3225" i="1"/>
  <c r="J3225" i="1" s="1"/>
  <c r="A3225" i="1"/>
  <c r="I3225" i="1" s="1"/>
  <c r="H3224" i="1"/>
  <c r="D3224" i="1"/>
  <c r="G3224" i="1" s="1"/>
  <c r="B3224" i="1"/>
  <c r="K3224" i="1" s="1"/>
  <c r="A3224" i="1"/>
  <c r="I3224" i="1" s="1"/>
  <c r="H3223" i="1"/>
  <c r="D3223" i="1"/>
  <c r="G3223" i="1" s="1"/>
  <c r="B3223" i="1"/>
  <c r="A3223" i="1"/>
  <c r="I3223" i="1" s="1"/>
  <c r="H3222" i="1"/>
  <c r="D3222" i="1"/>
  <c r="G3222" i="1" s="1"/>
  <c r="B3222" i="1"/>
  <c r="K3222" i="1" s="1"/>
  <c r="A3222" i="1"/>
  <c r="I3222" i="1" s="1"/>
  <c r="H3221" i="1"/>
  <c r="D3221" i="1"/>
  <c r="G3221" i="1" s="1"/>
  <c r="B3221" i="1"/>
  <c r="J3221" i="1" s="1"/>
  <c r="A3221" i="1"/>
  <c r="I3221" i="1" s="1"/>
  <c r="H3220" i="1"/>
  <c r="D3220" i="1"/>
  <c r="G3220" i="1" s="1"/>
  <c r="B3220" i="1"/>
  <c r="K3220" i="1" s="1"/>
  <c r="A3220" i="1"/>
  <c r="I3220" i="1" s="1"/>
  <c r="H3219" i="1"/>
  <c r="D3219" i="1"/>
  <c r="G3219" i="1" s="1"/>
  <c r="B3219" i="1"/>
  <c r="K3219" i="1" s="1"/>
  <c r="A3219" i="1"/>
  <c r="I3219" i="1" s="1"/>
  <c r="H3218" i="1"/>
  <c r="D3218" i="1"/>
  <c r="G3218" i="1" s="1"/>
  <c r="B3218" i="1"/>
  <c r="A3218" i="1"/>
  <c r="I3218" i="1" s="1"/>
  <c r="H3217" i="1"/>
  <c r="D3217" i="1"/>
  <c r="G3217" i="1" s="1"/>
  <c r="B3217" i="1"/>
  <c r="A3217" i="1"/>
  <c r="I3217" i="1" s="1"/>
  <c r="H3216" i="1"/>
  <c r="D3216" i="1"/>
  <c r="G3216" i="1" s="1"/>
  <c r="B3216" i="1"/>
  <c r="K3216" i="1" s="1"/>
  <c r="A3216" i="1"/>
  <c r="I3216" i="1" s="1"/>
  <c r="H3215" i="1"/>
  <c r="D3215" i="1"/>
  <c r="G3215" i="1" s="1"/>
  <c r="B3215" i="1"/>
  <c r="J3215" i="1" s="1"/>
  <c r="A3215" i="1"/>
  <c r="I3215" i="1" s="1"/>
  <c r="H3214" i="1"/>
  <c r="D3214" i="1"/>
  <c r="G3214" i="1" s="1"/>
  <c r="B3214" i="1"/>
  <c r="K3214" i="1" s="1"/>
  <c r="A3214" i="1"/>
  <c r="I3214" i="1" s="1"/>
  <c r="H3213" i="1"/>
  <c r="D3213" i="1"/>
  <c r="G3213" i="1" s="1"/>
  <c r="B3213" i="1"/>
  <c r="J3213" i="1" s="1"/>
  <c r="A3213" i="1"/>
  <c r="I3213" i="1" s="1"/>
  <c r="H3212" i="1"/>
  <c r="D3212" i="1"/>
  <c r="G3212" i="1" s="1"/>
  <c r="B3212" i="1"/>
  <c r="K3212" i="1" s="1"/>
  <c r="A3212" i="1"/>
  <c r="I3212" i="1" s="1"/>
  <c r="H3211" i="1"/>
  <c r="D3211" i="1"/>
  <c r="G3211" i="1" s="1"/>
  <c r="B3211" i="1"/>
  <c r="A3211" i="1"/>
  <c r="I3211" i="1" s="1"/>
  <c r="H3210" i="1"/>
  <c r="D3210" i="1"/>
  <c r="G3210" i="1" s="1"/>
  <c r="B3210" i="1"/>
  <c r="K3210" i="1" s="1"/>
  <c r="A3210" i="1"/>
  <c r="I3210" i="1" s="1"/>
  <c r="H3209" i="1"/>
  <c r="D3209" i="1"/>
  <c r="G3209" i="1" s="1"/>
  <c r="B3209" i="1"/>
  <c r="J3209" i="1" s="1"/>
  <c r="A3209" i="1"/>
  <c r="I3209" i="1" s="1"/>
  <c r="H3208" i="1"/>
  <c r="D3208" i="1"/>
  <c r="G3208" i="1" s="1"/>
  <c r="B3208" i="1"/>
  <c r="A3208" i="1"/>
  <c r="I3208" i="1" s="1"/>
  <c r="H3207" i="1"/>
  <c r="D3207" i="1"/>
  <c r="G3207" i="1" s="1"/>
  <c r="B3207" i="1"/>
  <c r="J3207" i="1" s="1"/>
  <c r="A3207" i="1"/>
  <c r="I3207" i="1" s="1"/>
  <c r="H3206" i="1"/>
  <c r="D3206" i="1"/>
  <c r="G3206" i="1" s="1"/>
  <c r="B3206" i="1"/>
  <c r="J3206" i="1" s="1"/>
  <c r="A3206" i="1"/>
  <c r="I3206" i="1" s="1"/>
  <c r="H3205" i="1"/>
  <c r="D3205" i="1"/>
  <c r="G3205" i="1" s="1"/>
  <c r="B3205" i="1"/>
  <c r="A3205" i="1"/>
  <c r="I3205" i="1" s="1"/>
  <c r="H3204" i="1"/>
  <c r="D3204" i="1"/>
  <c r="G3204" i="1" s="1"/>
  <c r="B3204" i="1"/>
  <c r="K3204" i="1" s="1"/>
  <c r="A3204" i="1"/>
  <c r="I3204" i="1" s="1"/>
  <c r="H3203" i="1"/>
  <c r="D3203" i="1"/>
  <c r="G3203" i="1" s="1"/>
  <c r="B3203" i="1"/>
  <c r="A3203" i="1"/>
  <c r="I3203" i="1" s="1"/>
  <c r="H3202" i="1"/>
  <c r="D3202" i="1"/>
  <c r="G3202" i="1" s="1"/>
  <c r="B3202" i="1"/>
  <c r="K3202" i="1" s="1"/>
  <c r="A3202" i="1"/>
  <c r="I3202" i="1" s="1"/>
  <c r="H3201" i="1"/>
  <c r="D3201" i="1"/>
  <c r="G3201" i="1" s="1"/>
  <c r="B3201" i="1"/>
  <c r="J3201" i="1" s="1"/>
  <c r="A3201" i="1"/>
  <c r="I3201" i="1" s="1"/>
  <c r="H3200" i="1"/>
  <c r="D3200" i="1"/>
  <c r="G3200" i="1" s="1"/>
  <c r="B3200" i="1"/>
  <c r="K3200" i="1" s="1"/>
  <c r="A3200" i="1"/>
  <c r="I3200" i="1" s="1"/>
  <c r="H3199" i="1"/>
  <c r="D3199" i="1"/>
  <c r="G3199" i="1" s="1"/>
  <c r="B3199" i="1"/>
  <c r="A3199" i="1"/>
  <c r="I3199" i="1" s="1"/>
  <c r="H3198" i="1"/>
  <c r="D3198" i="1"/>
  <c r="G3198" i="1" s="1"/>
  <c r="B3198" i="1"/>
  <c r="A3198" i="1"/>
  <c r="I3198" i="1" s="1"/>
  <c r="H3197" i="1"/>
  <c r="D3197" i="1"/>
  <c r="G3197" i="1" s="1"/>
  <c r="B3197" i="1"/>
  <c r="J3197" i="1" s="1"/>
  <c r="A3197" i="1"/>
  <c r="I3197" i="1" s="1"/>
  <c r="H3196" i="1"/>
  <c r="D3196" i="1"/>
  <c r="G3196" i="1" s="1"/>
  <c r="B3196" i="1"/>
  <c r="A3196" i="1"/>
  <c r="I3196" i="1" s="1"/>
  <c r="H3195" i="1"/>
  <c r="D3195" i="1"/>
  <c r="G3195" i="1" s="1"/>
  <c r="B3195" i="1"/>
  <c r="A3195" i="1"/>
  <c r="I3195" i="1" s="1"/>
  <c r="H3194" i="1"/>
  <c r="D3194" i="1"/>
  <c r="G3194" i="1" s="1"/>
  <c r="B3194" i="1"/>
  <c r="A3194" i="1"/>
  <c r="I3194" i="1" s="1"/>
  <c r="H3193" i="1"/>
  <c r="D3193" i="1"/>
  <c r="G3193" i="1" s="1"/>
  <c r="B3193" i="1"/>
  <c r="K3193" i="1" s="1"/>
  <c r="A3193" i="1"/>
  <c r="I3193" i="1" s="1"/>
  <c r="H3192" i="1"/>
  <c r="D3192" i="1"/>
  <c r="G3192" i="1" s="1"/>
  <c r="B3192" i="1"/>
  <c r="K3192" i="1" s="1"/>
  <c r="A3192" i="1"/>
  <c r="I3192" i="1" s="1"/>
  <c r="H3191" i="1"/>
  <c r="D3191" i="1"/>
  <c r="G3191" i="1" s="1"/>
  <c r="B3191" i="1"/>
  <c r="J3191" i="1" s="1"/>
  <c r="A3191" i="1"/>
  <c r="I3191" i="1" s="1"/>
  <c r="H3190" i="1"/>
  <c r="D3190" i="1"/>
  <c r="G3190" i="1" s="1"/>
  <c r="B3190" i="1"/>
  <c r="A3190" i="1"/>
  <c r="I3190" i="1" s="1"/>
  <c r="H3189" i="1"/>
  <c r="D3189" i="1"/>
  <c r="G3189" i="1" s="1"/>
  <c r="B3189" i="1"/>
  <c r="A3189" i="1"/>
  <c r="I3189" i="1" s="1"/>
  <c r="H3188" i="1"/>
  <c r="D3188" i="1"/>
  <c r="G3188" i="1" s="1"/>
  <c r="B3188" i="1"/>
  <c r="K3188" i="1" s="1"/>
  <c r="A3188" i="1"/>
  <c r="I3188" i="1" s="1"/>
  <c r="H3187" i="1"/>
  <c r="D3187" i="1"/>
  <c r="G3187" i="1" s="1"/>
  <c r="B3187" i="1"/>
  <c r="J3187" i="1" s="1"/>
  <c r="A3187" i="1"/>
  <c r="I3187" i="1" s="1"/>
  <c r="H3186" i="1"/>
  <c r="D3186" i="1"/>
  <c r="G3186" i="1" s="1"/>
  <c r="B3186" i="1"/>
  <c r="J3186" i="1" s="1"/>
  <c r="A3186" i="1"/>
  <c r="I3186" i="1" s="1"/>
  <c r="H3185" i="1"/>
  <c r="D3185" i="1"/>
  <c r="G3185" i="1" s="1"/>
  <c r="B3185" i="1"/>
  <c r="J3185" i="1" s="1"/>
  <c r="A3185" i="1"/>
  <c r="I3185" i="1" s="1"/>
  <c r="H3184" i="1"/>
  <c r="D3184" i="1"/>
  <c r="G3184" i="1" s="1"/>
  <c r="B3184" i="1"/>
  <c r="A3184" i="1"/>
  <c r="I3184" i="1" s="1"/>
  <c r="H3183" i="1"/>
  <c r="D3183" i="1"/>
  <c r="G3183" i="1" s="1"/>
  <c r="B3183" i="1"/>
  <c r="K3183" i="1" s="1"/>
  <c r="A3183" i="1"/>
  <c r="I3183" i="1" s="1"/>
  <c r="H3182" i="1"/>
  <c r="D3182" i="1"/>
  <c r="G3182" i="1" s="1"/>
  <c r="B3182" i="1"/>
  <c r="J3182" i="1" s="1"/>
  <c r="A3182" i="1"/>
  <c r="I3182" i="1" s="1"/>
  <c r="H3181" i="1"/>
  <c r="D3181" i="1"/>
  <c r="G3181" i="1" s="1"/>
  <c r="B3181" i="1"/>
  <c r="K3181" i="1" s="1"/>
  <c r="A3181" i="1"/>
  <c r="I3181" i="1" s="1"/>
  <c r="H3180" i="1"/>
  <c r="D3180" i="1"/>
  <c r="G3180" i="1" s="1"/>
  <c r="B3180" i="1"/>
  <c r="A3180" i="1"/>
  <c r="I3180" i="1" s="1"/>
  <c r="H3179" i="1"/>
  <c r="D3179" i="1"/>
  <c r="G3179" i="1" s="1"/>
  <c r="B3179" i="1"/>
  <c r="A3179" i="1"/>
  <c r="I3179" i="1" s="1"/>
  <c r="H3178" i="1"/>
  <c r="D3178" i="1"/>
  <c r="G3178" i="1" s="1"/>
  <c r="B3178" i="1"/>
  <c r="A3178" i="1"/>
  <c r="I3178" i="1" s="1"/>
  <c r="H3177" i="1"/>
  <c r="D3177" i="1"/>
  <c r="G3177" i="1" s="1"/>
  <c r="B3177" i="1"/>
  <c r="A3177" i="1"/>
  <c r="I3177" i="1" s="1"/>
  <c r="H3176" i="1"/>
  <c r="D3176" i="1"/>
  <c r="G3176" i="1" s="1"/>
  <c r="B3176" i="1"/>
  <c r="A3176" i="1"/>
  <c r="I3176" i="1" s="1"/>
  <c r="H3175" i="1"/>
  <c r="D3175" i="1"/>
  <c r="G3175" i="1" s="1"/>
  <c r="B3175" i="1"/>
  <c r="J3175" i="1" s="1"/>
  <c r="A3175" i="1"/>
  <c r="I3175" i="1" s="1"/>
  <c r="H3174" i="1"/>
  <c r="D3174" i="1"/>
  <c r="G3174" i="1" s="1"/>
  <c r="B3174" i="1"/>
  <c r="A3174" i="1"/>
  <c r="I3174" i="1" s="1"/>
  <c r="H3173" i="1"/>
  <c r="D3173" i="1"/>
  <c r="G3173" i="1" s="1"/>
  <c r="B3173" i="1"/>
  <c r="K3173" i="1" s="1"/>
  <c r="A3173" i="1"/>
  <c r="I3173" i="1" s="1"/>
  <c r="H3172" i="1"/>
  <c r="D3172" i="1"/>
  <c r="G3172" i="1" s="1"/>
  <c r="B3172" i="1"/>
  <c r="A3172" i="1"/>
  <c r="I3172" i="1" s="1"/>
  <c r="H3171" i="1"/>
  <c r="D3171" i="1"/>
  <c r="G3171" i="1" s="1"/>
  <c r="B3171" i="1"/>
  <c r="A3171" i="1"/>
  <c r="I3171" i="1" s="1"/>
  <c r="H3170" i="1"/>
  <c r="D3170" i="1"/>
  <c r="G3170" i="1" s="1"/>
  <c r="B3170" i="1"/>
  <c r="J3170" i="1" s="1"/>
  <c r="A3170" i="1"/>
  <c r="I3170" i="1" s="1"/>
  <c r="H3169" i="1"/>
  <c r="D3169" i="1"/>
  <c r="G3169" i="1" s="1"/>
  <c r="B3169" i="1"/>
  <c r="A3169" i="1"/>
  <c r="I3169" i="1" s="1"/>
  <c r="H3168" i="1"/>
  <c r="D3168" i="1"/>
  <c r="G3168" i="1" s="1"/>
  <c r="B3168" i="1"/>
  <c r="K3168" i="1" s="1"/>
  <c r="A3168" i="1"/>
  <c r="I3168" i="1" s="1"/>
  <c r="H3167" i="1"/>
  <c r="D3167" i="1"/>
  <c r="G3167" i="1" s="1"/>
  <c r="B3167" i="1"/>
  <c r="A3167" i="1"/>
  <c r="I3167" i="1" s="1"/>
  <c r="H3166" i="1"/>
  <c r="D3166" i="1"/>
  <c r="G3166" i="1" s="1"/>
  <c r="B3166" i="1"/>
  <c r="K3166" i="1" s="1"/>
  <c r="A3166" i="1"/>
  <c r="I3166" i="1" s="1"/>
  <c r="H3165" i="1"/>
  <c r="D3165" i="1"/>
  <c r="G3165" i="1" s="1"/>
  <c r="B3165" i="1"/>
  <c r="A3165" i="1"/>
  <c r="I3165" i="1" s="1"/>
  <c r="H3164" i="1"/>
  <c r="D3164" i="1"/>
  <c r="G3164" i="1" s="1"/>
  <c r="B3164" i="1"/>
  <c r="K3164" i="1" s="1"/>
  <c r="A3164" i="1"/>
  <c r="I3164" i="1" s="1"/>
  <c r="H3163" i="1"/>
  <c r="D3163" i="1"/>
  <c r="G3163" i="1" s="1"/>
  <c r="B3163" i="1"/>
  <c r="A3163" i="1"/>
  <c r="I3163" i="1" s="1"/>
  <c r="H3162" i="1"/>
  <c r="D3162" i="1"/>
  <c r="G3162" i="1" s="1"/>
  <c r="B3162" i="1"/>
  <c r="K3162" i="1" s="1"/>
  <c r="A3162" i="1"/>
  <c r="I3162" i="1" s="1"/>
  <c r="H3161" i="1"/>
  <c r="D3161" i="1"/>
  <c r="G3161" i="1" s="1"/>
  <c r="B3161" i="1"/>
  <c r="A3161" i="1"/>
  <c r="I3161" i="1" s="1"/>
  <c r="H3160" i="1"/>
  <c r="D3160" i="1"/>
  <c r="G3160" i="1" s="1"/>
  <c r="B3160" i="1"/>
  <c r="A3160" i="1"/>
  <c r="I3160" i="1" s="1"/>
  <c r="H3159" i="1"/>
  <c r="D3159" i="1"/>
  <c r="G3159" i="1" s="1"/>
  <c r="B3159" i="1"/>
  <c r="J3159" i="1" s="1"/>
  <c r="A3159" i="1"/>
  <c r="I3159" i="1" s="1"/>
  <c r="H3158" i="1"/>
  <c r="D3158" i="1"/>
  <c r="G3158" i="1" s="1"/>
  <c r="B3158" i="1"/>
  <c r="A3158" i="1"/>
  <c r="I3158" i="1" s="1"/>
  <c r="H3157" i="1"/>
  <c r="D3157" i="1"/>
  <c r="G3157" i="1" s="1"/>
  <c r="B3157" i="1"/>
  <c r="A3157" i="1"/>
  <c r="I3157" i="1" s="1"/>
  <c r="H3156" i="1"/>
  <c r="D3156" i="1"/>
  <c r="G3156" i="1" s="1"/>
  <c r="B3156" i="1"/>
  <c r="J3156" i="1" s="1"/>
  <c r="A3156" i="1"/>
  <c r="I3156" i="1" s="1"/>
  <c r="H3155" i="1"/>
  <c r="D3155" i="1"/>
  <c r="G3155" i="1" s="1"/>
  <c r="B3155" i="1"/>
  <c r="J3155" i="1" s="1"/>
  <c r="A3155" i="1"/>
  <c r="I3155" i="1" s="1"/>
  <c r="H3154" i="1"/>
  <c r="D3154" i="1"/>
  <c r="G3154" i="1" s="1"/>
  <c r="B3154" i="1"/>
  <c r="K3154" i="1" s="1"/>
  <c r="A3154" i="1"/>
  <c r="I3154" i="1" s="1"/>
  <c r="H3153" i="1"/>
  <c r="D3153" i="1"/>
  <c r="G3153" i="1" s="1"/>
  <c r="B3153" i="1"/>
  <c r="K3153" i="1" s="1"/>
  <c r="A3153" i="1"/>
  <c r="I3153" i="1" s="1"/>
  <c r="H3152" i="1"/>
  <c r="D3152" i="1"/>
  <c r="G3152" i="1" s="1"/>
  <c r="B3152" i="1"/>
  <c r="A3152" i="1"/>
  <c r="I3152" i="1" s="1"/>
  <c r="H3151" i="1"/>
  <c r="D3151" i="1"/>
  <c r="G3151" i="1" s="1"/>
  <c r="B3151" i="1"/>
  <c r="K3151" i="1" s="1"/>
  <c r="A3151" i="1"/>
  <c r="I3151" i="1" s="1"/>
  <c r="H3150" i="1"/>
  <c r="D3150" i="1"/>
  <c r="G3150" i="1" s="1"/>
  <c r="B3150" i="1"/>
  <c r="A3150" i="1"/>
  <c r="I3150" i="1" s="1"/>
  <c r="H3149" i="1"/>
  <c r="D3149" i="1"/>
  <c r="G3149" i="1" s="1"/>
  <c r="B3149" i="1"/>
  <c r="K3149" i="1" s="1"/>
  <c r="A3149" i="1"/>
  <c r="I3149" i="1" s="1"/>
  <c r="H3148" i="1"/>
  <c r="D3148" i="1"/>
  <c r="G3148" i="1" s="1"/>
  <c r="B3148" i="1"/>
  <c r="K3148" i="1" s="1"/>
  <c r="A3148" i="1"/>
  <c r="I3148" i="1" s="1"/>
  <c r="H3147" i="1"/>
  <c r="D3147" i="1"/>
  <c r="G3147" i="1" s="1"/>
  <c r="B3147" i="1"/>
  <c r="A3147" i="1"/>
  <c r="I3147" i="1" s="1"/>
  <c r="H3146" i="1"/>
  <c r="D3146" i="1"/>
  <c r="G3146" i="1" s="1"/>
  <c r="B3146" i="1"/>
  <c r="A3146" i="1"/>
  <c r="I3146" i="1" s="1"/>
  <c r="H3145" i="1"/>
  <c r="D3145" i="1"/>
  <c r="G3145" i="1" s="1"/>
  <c r="B3145" i="1"/>
  <c r="J3145" i="1" s="1"/>
  <c r="A3145" i="1"/>
  <c r="I3145" i="1" s="1"/>
  <c r="H3144" i="1"/>
  <c r="D3144" i="1"/>
  <c r="G3144" i="1" s="1"/>
  <c r="B3144" i="1"/>
  <c r="K3144" i="1" s="1"/>
  <c r="A3144" i="1"/>
  <c r="I3144" i="1" s="1"/>
  <c r="H3143" i="1"/>
  <c r="D3143" i="1"/>
  <c r="G3143" i="1" s="1"/>
  <c r="B3143" i="1"/>
  <c r="A3143" i="1"/>
  <c r="I3143" i="1" s="1"/>
  <c r="H3142" i="1"/>
  <c r="D3142" i="1"/>
  <c r="G3142" i="1" s="1"/>
  <c r="B3142" i="1"/>
  <c r="A3142" i="1"/>
  <c r="I3142" i="1" s="1"/>
  <c r="H3141" i="1"/>
  <c r="D3141" i="1"/>
  <c r="G3141" i="1" s="1"/>
  <c r="B3141" i="1"/>
  <c r="K3141" i="1" s="1"/>
  <c r="A3141" i="1"/>
  <c r="I3141" i="1" s="1"/>
  <c r="H3140" i="1"/>
  <c r="D3140" i="1"/>
  <c r="G3140" i="1" s="1"/>
  <c r="B3140" i="1"/>
  <c r="J3140" i="1" s="1"/>
  <c r="A3140" i="1"/>
  <c r="I3140" i="1" s="1"/>
  <c r="H3139" i="1"/>
  <c r="D3139" i="1"/>
  <c r="G3139" i="1" s="1"/>
  <c r="B3139" i="1"/>
  <c r="K3139" i="1" s="1"/>
  <c r="A3139" i="1"/>
  <c r="I3139" i="1" s="1"/>
  <c r="H3138" i="1"/>
  <c r="D3138" i="1"/>
  <c r="G3138" i="1" s="1"/>
  <c r="B3138" i="1"/>
  <c r="A3138" i="1"/>
  <c r="I3138" i="1" s="1"/>
  <c r="H3137" i="1"/>
  <c r="D3137" i="1"/>
  <c r="G3137" i="1" s="1"/>
  <c r="B3137" i="1"/>
  <c r="A3137" i="1"/>
  <c r="I3137" i="1" s="1"/>
  <c r="H3136" i="1"/>
  <c r="D3136" i="1"/>
  <c r="G3136" i="1" s="1"/>
  <c r="B3136" i="1"/>
  <c r="J3136" i="1" s="1"/>
  <c r="A3136" i="1"/>
  <c r="I3136" i="1" s="1"/>
  <c r="H3135" i="1"/>
  <c r="D3135" i="1"/>
  <c r="G3135" i="1" s="1"/>
  <c r="B3135" i="1"/>
  <c r="K3135" i="1" s="1"/>
  <c r="A3135" i="1"/>
  <c r="I3135" i="1" s="1"/>
  <c r="H3134" i="1"/>
  <c r="D3134" i="1"/>
  <c r="G3134" i="1" s="1"/>
  <c r="B3134" i="1"/>
  <c r="A3134" i="1"/>
  <c r="I3134" i="1" s="1"/>
  <c r="H3133" i="1"/>
  <c r="D3133" i="1"/>
  <c r="G3133" i="1" s="1"/>
  <c r="B3133" i="1"/>
  <c r="J3133" i="1" s="1"/>
  <c r="A3133" i="1"/>
  <c r="I3133" i="1" s="1"/>
  <c r="H3132" i="1"/>
  <c r="D3132" i="1"/>
  <c r="G3132" i="1" s="1"/>
  <c r="B3132" i="1"/>
  <c r="J3132" i="1" s="1"/>
  <c r="A3132" i="1"/>
  <c r="I3132" i="1" s="1"/>
  <c r="H3131" i="1"/>
  <c r="D3131" i="1"/>
  <c r="G3131" i="1" s="1"/>
  <c r="B3131" i="1"/>
  <c r="A3131" i="1"/>
  <c r="I3131" i="1" s="1"/>
  <c r="H3130" i="1"/>
  <c r="D3130" i="1"/>
  <c r="G3130" i="1" s="1"/>
  <c r="B3130" i="1"/>
  <c r="A3130" i="1"/>
  <c r="I3130" i="1" s="1"/>
  <c r="H3129" i="1"/>
  <c r="D3129" i="1"/>
  <c r="G3129" i="1" s="1"/>
  <c r="B3129" i="1"/>
  <c r="J3129" i="1" s="1"/>
  <c r="A3129" i="1"/>
  <c r="I3129" i="1" s="1"/>
  <c r="H3128" i="1"/>
  <c r="D3128" i="1"/>
  <c r="G3128" i="1" s="1"/>
  <c r="B3128" i="1"/>
  <c r="J3128" i="1" s="1"/>
  <c r="A3128" i="1"/>
  <c r="I3128" i="1" s="1"/>
  <c r="H3127" i="1"/>
  <c r="D3127" i="1"/>
  <c r="G3127" i="1" s="1"/>
  <c r="B3127" i="1"/>
  <c r="A3127" i="1"/>
  <c r="I3127" i="1" s="1"/>
  <c r="H3126" i="1"/>
  <c r="D3126" i="1"/>
  <c r="G3126" i="1" s="1"/>
  <c r="B3126" i="1"/>
  <c r="A3126" i="1"/>
  <c r="I3126" i="1" s="1"/>
  <c r="H3125" i="1"/>
  <c r="D3125" i="1"/>
  <c r="G3125" i="1" s="1"/>
  <c r="B3125" i="1"/>
  <c r="A3125" i="1"/>
  <c r="I3125" i="1" s="1"/>
  <c r="H3124" i="1"/>
  <c r="D3124" i="1"/>
  <c r="G3124" i="1" s="1"/>
  <c r="B3124" i="1"/>
  <c r="J3124" i="1" s="1"/>
  <c r="A3124" i="1"/>
  <c r="I3124" i="1" s="1"/>
  <c r="H3123" i="1"/>
  <c r="D3123" i="1"/>
  <c r="G3123" i="1" s="1"/>
  <c r="B3123" i="1"/>
  <c r="K3123" i="1" s="1"/>
  <c r="A3123" i="1"/>
  <c r="I3123" i="1" s="1"/>
  <c r="H3122" i="1"/>
  <c r="D3122" i="1"/>
  <c r="G3122" i="1" s="1"/>
  <c r="B3122" i="1"/>
  <c r="A3122" i="1"/>
  <c r="I3122" i="1" s="1"/>
  <c r="H3121" i="1"/>
  <c r="D3121" i="1"/>
  <c r="G3121" i="1" s="1"/>
  <c r="B3121" i="1"/>
  <c r="J3121" i="1" s="1"/>
  <c r="A3121" i="1"/>
  <c r="I3121" i="1" s="1"/>
  <c r="H3120" i="1"/>
  <c r="D3120" i="1"/>
  <c r="G3120" i="1" s="1"/>
  <c r="B3120" i="1"/>
  <c r="J3120" i="1" s="1"/>
  <c r="A3120" i="1"/>
  <c r="I3120" i="1" s="1"/>
  <c r="H3119" i="1"/>
  <c r="D3119" i="1"/>
  <c r="G3119" i="1" s="1"/>
  <c r="B3119" i="1"/>
  <c r="A3119" i="1"/>
  <c r="I3119" i="1" s="1"/>
  <c r="H3118" i="1"/>
  <c r="D3118" i="1"/>
  <c r="G3118" i="1" s="1"/>
  <c r="B3118" i="1"/>
  <c r="J3118" i="1" s="1"/>
  <c r="A3118" i="1"/>
  <c r="I3118" i="1" s="1"/>
  <c r="H3117" i="1"/>
  <c r="D3117" i="1"/>
  <c r="G3117" i="1" s="1"/>
  <c r="B3117" i="1"/>
  <c r="A3117" i="1"/>
  <c r="I3117" i="1" s="1"/>
  <c r="H3116" i="1"/>
  <c r="D3116" i="1"/>
  <c r="G3116" i="1" s="1"/>
  <c r="B3116" i="1"/>
  <c r="A3116" i="1"/>
  <c r="I3116" i="1" s="1"/>
  <c r="H3115" i="1"/>
  <c r="D3115" i="1"/>
  <c r="G3115" i="1" s="1"/>
  <c r="B3115" i="1"/>
  <c r="A3115" i="1"/>
  <c r="I3115" i="1" s="1"/>
  <c r="H3114" i="1"/>
  <c r="D3114" i="1"/>
  <c r="G3114" i="1" s="1"/>
  <c r="B3114" i="1"/>
  <c r="A3114" i="1"/>
  <c r="I3114" i="1" s="1"/>
  <c r="H3113" i="1"/>
  <c r="D3113" i="1"/>
  <c r="G3113" i="1" s="1"/>
  <c r="B3113" i="1"/>
  <c r="K3113" i="1" s="1"/>
  <c r="A3113" i="1"/>
  <c r="I3113" i="1" s="1"/>
  <c r="H3112" i="1"/>
  <c r="D3112" i="1"/>
  <c r="G3112" i="1" s="1"/>
  <c r="B3112" i="1"/>
  <c r="A3112" i="1"/>
  <c r="I3112" i="1" s="1"/>
  <c r="H3111" i="1"/>
  <c r="D3111" i="1"/>
  <c r="G3111" i="1" s="1"/>
  <c r="B3111" i="1"/>
  <c r="A3111" i="1"/>
  <c r="I3111" i="1" s="1"/>
  <c r="H3110" i="1"/>
  <c r="D3110" i="1"/>
  <c r="G3110" i="1" s="1"/>
  <c r="B3110" i="1"/>
  <c r="J3110" i="1" s="1"/>
  <c r="A3110" i="1"/>
  <c r="I3110" i="1" s="1"/>
  <c r="H3109" i="1"/>
  <c r="D3109" i="1"/>
  <c r="G3109" i="1" s="1"/>
  <c r="B3109" i="1"/>
  <c r="A3109" i="1"/>
  <c r="I3109" i="1" s="1"/>
  <c r="H3108" i="1"/>
  <c r="D3108" i="1"/>
  <c r="G3108" i="1" s="1"/>
  <c r="B3108" i="1"/>
  <c r="A3108" i="1"/>
  <c r="I3108" i="1" s="1"/>
  <c r="H3107" i="1"/>
  <c r="D3107" i="1"/>
  <c r="G3107" i="1" s="1"/>
  <c r="B3107" i="1"/>
  <c r="K3107" i="1" s="1"/>
  <c r="A3107" i="1"/>
  <c r="I3107" i="1" s="1"/>
  <c r="H3106" i="1"/>
  <c r="D3106" i="1"/>
  <c r="G3106" i="1" s="1"/>
  <c r="B3106" i="1"/>
  <c r="A3106" i="1"/>
  <c r="I3106" i="1" s="1"/>
  <c r="H3105" i="1"/>
  <c r="D3105" i="1"/>
  <c r="G3105" i="1" s="1"/>
  <c r="B3105" i="1"/>
  <c r="K3105" i="1" s="1"/>
  <c r="A3105" i="1"/>
  <c r="I3105" i="1" s="1"/>
  <c r="H3104" i="1"/>
  <c r="D3104" i="1"/>
  <c r="G3104" i="1" s="1"/>
  <c r="B3104" i="1"/>
  <c r="J3104" i="1" s="1"/>
  <c r="A3104" i="1"/>
  <c r="I3104" i="1" s="1"/>
  <c r="H3103" i="1"/>
  <c r="D3103" i="1"/>
  <c r="G3103" i="1" s="1"/>
  <c r="B3103" i="1"/>
  <c r="A3103" i="1"/>
  <c r="I3103" i="1" s="1"/>
  <c r="H3102" i="1"/>
  <c r="D3102" i="1"/>
  <c r="G3102" i="1" s="1"/>
  <c r="B3102" i="1"/>
  <c r="A3102" i="1"/>
  <c r="I3102" i="1" s="1"/>
  <c r="H3101" i="1"/>
  <c r="D3101" i="1"/>
  <c r="G3101" i="1" s="1"/>
  <c r="B3101" i="1"/>
  <c r="A3101" i="1"/>
  <c r="I3101" i="1" s="1"/>
  <c r="H3100" i="1"/>
  <c r="D3100" i="1"/>
  <c r="G3100" i="1" s="1"/>
  <c r="B3100" i="1"/>
  <c r="J3100" i="1" s="1"/>
  <c r="A3100" i="1"/>
  <c r="I3100" i="1" s="1"/>
  <c r="H3099" i="1"/>
  <c r="D3099" i="1"/>
  <c r="G3099" i="1" s="1"/>
  <c r="B3099" i="1"/>
  <c r="K3099" i="1" s="1"/>
  <c r="A3099" i="1"/>
  <c r="I3099" i="1" s="1"/>
  <c r="H3098" i="1"/>
  <c r="D3098" i="1"/>
  <c r="G3098" i="1" s="1"/>
  <c r="B3098" i="1"/>
  <c r="K3098" i="1" s="1"/>
  <c r="A3098" i="1"/>
  <c r="I3098" i="1" s="1"/>
  <c r="H3097" i="1"/>
  <c r="D3097" i="1"/>
  <c r="G3097" i="1" s="1"/>
  <c r="B3097" i="1"/>
  <c r="A3097" i="1"/>
  <c r="I3097" i="1" s="1"/>
  <c r="H3096" i="1"/>
  <c r="D3096" i="1"/>
  <c r="G3096" i="1" s="1"/>
  <c r="B3096" i="1"/>
  <c r="J3096" i="1" s="1"/>
  <c r="A3096" i="1"/>
  <c r="I3096" i="1" s="1"/>
  <c r="H3095" i="1"/>
  <c r="D3095" i="1"/>
  <c r="G3095" i="1" s="1"/>
  <c r="B3095" i="1"/>
  <c r="A3095" i="1"/>
  <c r="I3095" i="1" s="1"/>
  <c r="H3094" i="1"/>
  <c r="D3094" i="1"/>
  <c r="G3094" i="1" s="1"/>
  <c r="B3094" i="1"/>
  <c r="K3094" i="1" s="1"/>
  <c r="A3094" i="1"/>
  <c r="I3094" i="1" s="1"/>
  <c r="H3093" i="1"/>
  <c r="D3093" i="1"/>
  <c r="G3093" i="1" s="1"/>
  <c r="B3093" i="1"/>
  <c r="J3093" i="1" s="1"/>
  <c r="A3093" i="1"/>
  <c r="I3093" i="1" s="1"/>
  <c r="H3092" i="1"/>
  <c r="D3092" i="1"/>
  <c r="G3092" i="1" s="1"/>
  <c r="B3092" i="1"/>
  <c r="J3092" i="1" s="1"/>
  <c r="A3092" i="1"/>
  <c r="I3092" i="1" s="1"/>
  <c r="H3091" i="1"/>
  <c r="D3091" i="1"/>
  <c r="G3091" i="1" s="1"/>
  <c r="B3091" i="1"/>
  <c r="A3091" i="1"/>
  <c r="I3091" i="1" s="1"/>
  <c r="H3090" i="1"/>
  <c r="D3090" i="1"/>
  <c r="G3090" i="1" s="1"/>
  <c r="B3090" i="1"/>
  <c r="K3090" i="1" s="1"/>
  <c r="A3090" i="1"/>
  <c r="I3090" i="1" s="1"/>
  <c r="H3089" i="1"/>
  <c r="D3089" i="1"/>
  <c r="G3089" i="1" s="1"/>
  <c r="B3089" i="1"/>
  <c r="K3089" i="1" s="1"/>
  <c r="A3089" i="1"/>
  <c r="I3089" i="1" s="1"/>
  <c r="H3088" i="1"/>
  <c r="D3088" i="1"/>
  <c r="G3088" i="1" s="1"/>
  <c r="B3088" i="1"/>
  <c r="J3088" i="1" s="1"/>
  <c r="A3088" i="1"/>
  <c r="I3088" i="1" s="1"/>
  <c r="H3087" i="1"/>
  <c r="D3087" i="1"/>
  <c r="G3087" i="1" s="1"/>
  <c r="B3087" i="1"/>
  <c r="K3087" i="1" s="1"/>
  <c r="A3087" i="1"/>
  <c r="I3087" i="1" s="1"/>
  <c r="H3086" i="1"/>
  <c r="D3086" i="1"/>
  <c r="G3086" i="1" s="1"/>
  <c r="B3086" i="1"/>
  <c r="A3086" i="1"/>
  <c r="I3086" i="1" s="1"/>
  <c r="H3085" i="1"/>
  <c r="D3085" i="1"/>
  <c r="G3085" i="1" s="1"/>
  <c r="B3085" i="1"/>
  <c r="K3085" i="1" s="1"/>
  <c r="A3085" i="1"/>
  <c r="I3085" i="1" s="1"/>
  <c r="H3084" i="1"/>
  <c r="D3084" i="1"/>
  <c r="G3084" i="1" s="1"/>
  <c r="B3084" i="1"/>
  <c r="A3084" i="1"/>
  <c r="I3084" i="1" s="1"/>
  <c r="H3083" i="1"/>
  <c r="D3083" i="1"/>
  <c r="G3083" i="1" s="1"/>
  <c r="B3083" i="1"/>
  <c r="K3083" i="1" s="1"/>
  <c r="A3083" i="1"/>
  <c r="I3083" i="1" s="1"/>
  <c r="H3082" i="1"/>
  <c r="D3082" i="1"/>
  <c r="G3082" i="1" s="1"/>
  <c r="B3082" i="1"/>
  <c r="K3082" i="1" s="1"/>
  <c r="A3082" i="1"/>
  <c r="I3082" i="1" s="1"/>
  <c r="H3081" i="1"/>
  <c r="D3081" i="1"/>
  <c r="G3081" i="1" s="1"/>
  <c r="B3081" i="1"/>
  <c r="A3081" i="1"/>
  <c r="I3081" i="1" s="1"/>
  <c r="H3080" i="1"/>
  <c r="D3080" i="1"/>
  <c r="G3080" i="1" s="1"/>
  <c r="B3080" i="1"/>
  <c r="A3080" i="1"/>
  <c r="I3080" i="1" s="1"/>
  <c r="H3079" i="1"/>
  <c r="D3079" i="1"/>
  <c r="G3079" i="1" s="1"/>
  <c r="B3079" i="1"/>
  <c r="A3079" i="1"/>
  <c r="I3079" i="1" s="1"/>
  <c r="H3078" i="1"/>
  <c r="D3078" i="1"/>
  <c r="G3078" i="1" s="1"/>
  <c r="B3078" i="1"/>
  <c r="K3078" i="1" s="1"/>
  <c r="A3078" i="1"/>
  <c r="I3078" i="1" s="1"/>
  <c r="H3077" i="1"/>
  <c r="D3077" i="1"/>
  <c r="G3077" i="1" s="1"/>
  <c r="B3077" i="1"/>
  <c r="K3077" i="1" s="1"/>
  <c r="A3077" i="1"/>
  <c r="I3077" i="1" s="1"/>
  <c r="H3076" i="1"/>
  <c r="D3076" i="1"/>
  <c r="G3076" i="1" s="1"/>
  <c r="B3076" i="1"/>
  <c r="K3076" i="1" s="1"/>
  <c r="A3076" i="1"/>
  <c r="I3076" i="1" s="1"/>
  <c r="H3075" i="1"/>
  <c r="D3075" i="1"/>
  <c r="G3075" i="1" s="1"/>
  <c r="B3075" i="1"/>
  <c r="K3075" i="1" s="1"/>
  <c r="A3075" i="1"/>
  <c r="I3075" i="1" s="1"/>
  <c r="H3074" i="1"/>
  <c r="D3074" i="1"/>
  <c r="G3074" i="1" s="1"/>
  <c r="B3074" i="1"/>
  <c r="K3074" i="1" s="1"/>
  <c r="A3074" i="1"/>
  <c r="I3074" i="1" s="1"/>
  <c r="H3073" i="1"/>
  <c r="D3073" i="1"/>
  <c r="G3073" i="1" s="1"/>
  <c r="B3073" i="1"/>
  <c r="K3073" i="1" s="1"/>
  <c r="A3073" i="1"/>
  <c r="I3073" i="1" s="1"/>
  <c r="H3072" i="1"/>
  <c r="D3072" i="1"/>
  <c r="G3072" i="1" s="1"/>
  <c r="B3072" i="1"/>
  <c r="A3072" i="1"/>
  <c r="I3072" i="1" s="1"/>
  <c r="H3071" i="1"/>
  <c r="D3071" i="1"/>
  <c r="G3071" i="1" s="1"/>
  <c r="B3071" i="1"/>
  <c r="K3071" i="1" s="1"/>
  <c r="A3071" i="1"/>
  <c r="I3071" i="1" s="1"/>
  <c r="H3070" i="1"/>
  <c r="D3070" i="1"/>
  <c r="G3070" i="1" s="1"/>
  <c r="B3070" i="1"/>
  <c r="A3070" i="1"/>
  <c r="I3070" i="1" s="1"/>
  <c r="H3069" i="1"/>
  <c r="D3069" i="1"/>
  <c r="G3069" i="1" s="1"/>
  <c r="B3069" i="1"/>
  <c r="K3069" i="1" s="1"/>
  <c r="A3069" i="1"/>
  <c r="I3069" i="1" s="1"/>
  <c r="H3068" i="1"/>
  <c r="D3068" i="1"/>
  <c r="G3068" i="1" s="1"/>
  <c r="B3068" i="1"/>
  <c r="J3068" i="1" s="1"/>
  <c r="A3068" i="1"/>
  <c r="I3068" i="1" s="1"/>
  <c r="H3067" i="1"/>
  <c r="D3067" i="1"/>
  <c r="G3067" i="1" s="1"/>
  <c r="B3067" i="1"/>
  <c r="A3067" i="1"/>
  <c r="I3067" i="1" s="1"/>
  <c r="H3066" i="1"/>
  <c r="D3066" i="1"/>
  <c r="G3066" i="1" s="1"/>
  <c r="B3066" i="1"/>
  <c r="K3066" i="1" s="1"/>
  <c r="A3066" i="1"/>
  <c r="I3066" i="1" s="1"/>
  <c r="H3065" i="1"/>
  <c r="D3065" i="1"/>
  <c r="G3065" i="1" s="1"/>
  <c r="B3065" i="1"/>
  <c r="A3065" i="1"/>
  <c r="I3065" i="1" s="1"/>
  <c r="H3064" i="1"/>
  <c r="D3064" i="1"/>
  <c r="G3064" i="1" s="1"/>
  <c r="B3064" i="1"/>
  <c r="K3064" i="1" s="1"/>
  <c r="A3064" i="1"/>
  <c r="I3064" i="1" s="1"/>
  <c r="H3063" i="1"/>
  <c r="D3063" i="1"/>
  <c r="G3063" i="1" s="1"/>
  <c r="B3063" i="1"/>
  <c r="J3063" i="1" s="1"/>
  <c r="A3063" i="1"/>
  <c r="I3063" i="1" s="1"/>
  <c r="H3062" i="1"/>
  <c r="D3062" i="1"/>
  <c r="G3062" i="1" s="1"/>
  <c r="B3062" i="1"/>
  <c r="A3062" i="1"/>
  <c r="I3062" i="1" s="1"/>
  <c r="H3061" i="1"/>
  <c r="D3061" i="1"/>
  <c r="G3061" i="1" s="1"/>
  <c r="B3061" i="1"/>
  <c r="A3061" i="1"/>
  <c r="I3061" i="1" s="1"/>
  <c r="H3060" i="1"/>
  <c r="D3060" i="1"/>
  <c r="G3060" i="1" s="1"/>
  <c r="B3060" i="1"/>
  <c r="J3060" i="1" s="1"/>
  <c r="A3060" i="1"/>
  <c r="I3060" i="1" s="1"/>
  <c r="H3059" i="1"/>
  <c r="D3059" i="1"/>
  <c r="G3059" i="1" s="1"/>
  <c r="B3059" i="1"/>
  <c r="A3059" i="1"/>
  <c r="I3059" i="1" s="1"/>
  <c r="H3058" i="1"/>
  <c r="D3058" i="1"/>
  <c r="G3058" i="1" s="1"/>
  <c r="B3058" i="1"/>
  <c r="A3058" i="1"/>
  <c r="I3058" i="1" s="1"/>
  <c r="H3057" i="1"/>
  <c r="D3057" i="1"/>
  <c r="G3057" i="1" s="1"/>
  <c r="B3057" i="1"/>
  <c r="K3057" i="1" s="1"/>
  <c r="A3057" i="1"/>
  <c r="I3057" i="1" s="1"/>
  <c r="H3056" i="1"/>
  <c r="D3056" i="1"/>
  <c r="G3056" i="1" s="1"/>
  <c r="B3056" i="1"/>
  <c r="A3056" i="1"/>
  <c r="I3056" i="1" s="1"/>
  <c r="H3055" i="1"/>
  <c r="D3055" i="1"/>
  <c r="G3055" i="1" s="1"/>
  <c r="B3055" i="1"/>
  <c r="K3055" i="1" s="1"/>
  <c r="A3055" i="1"/>
  <c r="I3055" i="1" s="1"/>
  <c r="H3054" i="1"/>
  <c r="D3054" i="1"/>
  <c r="G3054" i="1" s="1"/>
  <c r="B3054" i="1"/>
  <c r="J3054" i="1" s="1"/>
  <c r="A3054" i="1"/>
  <c r="I3054" i="1" s="1"/>
  <c r="H3053" i="1"/>
  <c r="D3053" i="1"/>
  <c r="G3053" i="1" s="1"/>
  <c r="B3053" i="1"/>
  <c r="J3053" i="1" s="1"/>
  <c r="A3053" i="1"/>
  <c r="I3053" i="1" s="1"/>
  <c r="H3052" i="1"/>
  <c r="D3052" i="1"/>
  <c r="G3052" i="1" s="1"/>
  <c r="B3052" i="1"/>
  <c r="J3052" i="1" s="1"/>
  <c r="A3052" i="1"/>
  <c r="I3052" i="1" s="1"/>
  <c r="H3051" i="1"/>
  <c r="D3051" i="1"/>
  <c r="G3051" i="1" s="1"/>
  <c r="B3051" i="1"/>
  <c r="A3051" i="1"/>
  <c r="I3051" i="1" s="1"/>
  <c r="H3050" i="1"/>
  <c r="D3050" i="1"/>
  <c r="G3050" i="1" s="1"/>
  <c r="B3050" i="1"/>
  <c r="A3050" i="1"/>
  <c r="I3050" i="1" s="1"/>
  <c r="H3049" i="1"/>
  <c r="D3049" i="1"/>
  <c r="G3049" i="1" s="1"/>
  <c r="B3049" i="1"/>
  <c r="A3049" i="1"/>
  <c r="I3049" i="1" s="1"/>
  <c r="H3048" i="1"/>
  <c r="D3048" i="1"/>
  <c r="G3048" i="1" s="1"/>
  <c r="B3048" i="1"/>
  <c r="A3048" i="1"/>
  <c r="I3048" i="1" s="1"/>
  <c r="H3047" i="1"/>
  <c r="D3047" i="1"/>
  <c r="G3047" i="1" s="1"/>
  <c r="B3047" i="1"/>
  <c r="A3047" i="1"/>
  <c r="I3047" i="1" s="1"/>
  <c r="H3046" i="1"/>
  <c r="D3046" i="1"/>
  <c r="G3046" i="1" s="1"/>
  <c r="B3046" i="1"/>
  <c r="A3046" i="1"/>
  <c r="I3046" i="1" s="1"/>
  <c r="H3045" i="1"/>
  <c r="D3045" i="1"/>
  <c r="G3045" i="1" s="1"/>
  <c r="B3045" i="1"/>
  <c r="A3045" i="1"/>
  <c r="I3045" i="1" s="1"/>
  <c r="H3044" i="1"/>
  <c r="D3044" i="1"/>
  <c r="G3044" i="1" s="1"/>
  <c r="B3044" i="1"/>
  <c r="A3044" i="1"/>
  <c r="I3044" i="1" s="1"/>
  <c r="H3043" i="1"/>
  <c r="D3043" i="1"/>
  <c r="G3043" i="1" s="1"/>
  <c r="B3043" i="1"/>
  <c r="A3043" i="1"/>
  <c r="I3043" i="1" s="1"/>
  <c r="H3042" i="1"/>
  <c r="D3042" i="1"/>
  <c r="G3042" i="1" s="1"/>
  <c r="B3042" i="1"/>
  <c r="A3042" i="1"/>
  <c r="I3042" i="1" s="1"/>
  <c r="H3041" i="1"/>
  <c r="D3041" i="1"/>
  <c r="G3041" i="1" s="1"/>
  <c r="B3041" i="1"/>
  <c r="K3041" i="1" s="1"/>
  <c r="A3041" i="1"/>
  <c r="I3041" i="1" s="1"/>
  <c r="H3040" i="1"/>
  <c r="D3040" i="1"/>
  <c r="G3040" i="1" s="1"/>
  <c r="B3040" i="1"/>
  <c r="J3040" i="1" s="1"/>
  <c r="A3040" i="1"/>
  <c r="I3040" i="1" s="1"/>
  <c r="H3039" i="1"/>
  <c r="D3039" i="1"/>
  <c r="G3039" i="1" s="1"/>
  <c r="B3039" i="1"/>
  <c r="A3039" i="1"/>
  <c r="I3039" i="1" s="1"/>
  <c r="H3038" i="1"/>
  <c r="D3038" i="1"/>
  <c r="G3038" i="1" s="1"/>
  <c r="B3038" i="1"/>
  <c r="K3038" i="1" s="1"/>
  <c r="A3038" i="1"/>
  <c r="I3038" i="1" s="1"/>
  <c r="H3037" i="1"/>
  <c r="D3037" i="1"/>
  <c r="G3037" i="1" s="1"/>
  <c r="B3037" i="1"/>
  <c r="A3037" i="1"/>
  <c r="I3037" i="1" s="1"/>
  <c r="H3036" i="1"/>
  <c r="D3036" i="1"/>
  <c r="G3036" i="1" s="1"/>
  <c r="B3036" i="1"/>
  <c r="J3036" i="1" s="1"/>
  <c r="A3036" i="1"/>
  <c r="I3036" i="1" s="1"/>
  <c r="H3035" i="1"/>
  <c r="D3035" i="1"/>
  <c r="G3035" i="1" s="1"/>
  <c r="B3035" i="1"/>
  <c r="K3035" i="1" s="1"/>
  <c r="A3035" i="1"/>
  <c r="I3035" i="1" s="1"/>
  <c r="H3034" i="1"/>
  <c r="D3034" i="1"/>
  <c r="G3034" i="1" s="1"/>
  <c r="B3034" i="1"/>
  <c r="K3034" i="1" s="1"/>
  <c r="A3034" i="1"/>
  <c r="I3034" i="1" s="1"/>
  <c r="H3033" i="1"/>
  <c r="D3033" i="1"/>
  <c r="G3033" i="1" s="1"/>
  <c r="B3033" i="1"/>
  <c r="A3033" i="1"/>
  <c r="I3033" i="1" s="1"/>
  <c r="H3032" i="1"/>
  <c r="D3032" i="1"/>
  <c r="G3032" i="1" s="1"/>
  <c r="B3032" i="1"/>
  <c r="A3032" i="1"/>
  <c r="I3032" i="1" s="1"/>
  <c r="H3031" i="1"/>
  <c r="D3031" i="1"/>
  <c r="G3031" i="1" s="1"/>
  <c r="B3031" i="1"/>
  <c r="A3031" i="1"/>
  <c r="I3031" i="1" s="1"/>
  <c r="H3030" i="1"/>
  <c r="D3030" i="1"/>
  <c r="G3030" i="1" s="1"/>
  <c r="B3030" i="1"/>
  <c r="A3030" i="1"/>
  <c r="I3030" i="1" s="1"/>
  <c r="H3029" i="1"/>
  <c r="D3029" i="1"/>
  <c r="G3029" i="1" s="1"/>
  <c r="B3029" i="1"/>
  <c r="A3029" i="1"/>
  <c r="I3029" i="1" s="1"/>
  <c r="H3028" i="1"/>
  <c r="D3028" i="1"/>
  <c r="G3028" i="1" s="1"/>
  <c r="B3028" i="1"/>
  <c r="J3028" i="1" s="1"/>
  <c r="A3028" i="1"/>
  <c r="I3028" i="1" s="1"/>
  <c r="H3027" i="1"/>
  <c r="D3027" i="1"/>
  <c r="G3027" i="1" s="1"/>
  <c r="B3027" i="1"/>
  <c r="A3027" i="1"/>
  <c r="I3027" i="1" s="1"/>
  <c r="H3026" i="1"/>
  <c r="D3026" i="1"/>
  <c r="G3026" i="1" s="1"/>
  <c r="B3026" i="1"/>
  <c r="K3026" i="1" s="1"/>
  <c r="A3026" i="1"/>
  <c r="I3026" i="1" s="1"/>
  <c r="H3025" i="1"/>
  <c r="D3025" i="1"/>
  <c r="G3025" i="1" s="1"/>
  <c r="B3025" i="1"/>
  <c r="A3025" i="1"/>
  <c r="I3025" i="1" s="1"/>
  <c r="H3024" i="1"/>
  <c r="D3024" i="1"/>
  <c r="G3024" i="1" s="1"/>
  <c r="B3024" i="1"/>
  <c r="K3024" i="1" s="1"/>
  <c r="A3024" i="1"/>
  <c r="I3024" i="1" s="1"/>
  <c r="H3023" i="1"/>
  <c r="D3023" i="1"/>
  <c r="G3023" i="1" s="1"/>
  <c r="B3023" i="1"/>
  <c r="A3023" i="1"/>
  <c r="I3023" i="1" s="1"/>
  <c r="H3022" i="1"/>
  <c r="D3022" i="1"/>
  <c r="G3022" i="1" s="1"/>
  <c r="B3022" i="1"/>
  <c r="K3022" i="1" s="1"/>
  <c r="A3022" i="1"/>
  <c r="I3022" i="1" s="1"/>
  <c r="H3021" i="1"/>
  <c r="D3021" i="1"/>
  <c r="G3021" i="1" s="1"/>
  <c r="B3021" i="1"/>
  <c r="A3021" i="1"/>
  <c r="I3021" i="1" s="1"/>
  <c r="H3020" i="1"/>
  <c r="D3020" i="1"/>
  <c r="G3020" i="1" s="1"/>
  <c r="B3020" i="1"/>
  <c r="J3020" i="1" s="1"/>
  <c r="A3020" i="1"/>
  <c r="I3020" i="1" s="1"/>
  <c r="H3019" i="1"/>
  <c r="D3019" i="1"/>
  <c r="G3019" i="1" s="1"/>
  <c r="B3019" i="1"/>
  <c r="A3019" i="1"/>
  <c r="I3019" i="1" s="1"/>
  <c r="H3018" i="1"/>
  <c r="D3018" i="1"/>
  <c r="G3018" i="1" s="1"/>
  <c r="B3018" i="1"/>
  <c r="J3018" i="1" s="1"/>
  <c r="A3018" i="1"/>
  <c r="I3018" i="1" s="1"/>
  <c r="H3017" i="1"/>
  <c r="D3017" i="1"/>
  <c r="G3017" i="1" s="1"/>
  <c r="B3017" i="1"/>
  <c r="A3017" i="1"/>
  <c r="I3017" i="1" s="1"/>
  <c r="H3016" i="1"/>
  <c r="D3016" i="1"/>
  <c r="G3016" i="1" s="1"/>
  <c r="B3016" i="1"/>
  <c r="J3016" i="1" s="1"/>
  <c r="A3016" i="1"/>
  <c r="I3016" i="1" s="1"/>
  <c r="H3015" i="1"/>
  <c r="D3015" i="1"/>
  <c r="G3015" i="1" s="1"/>
  <c r="B3015" i="1"/>
  <c r="A3015" i="1"/>
  <c r="I3015" i="1" s="1"/>
  <c r="H3014" i="1"/>
  <c r="D3014" i="1"/>
  <c r="G3014" i="1" s="1"/>
  <c r="B3014" i="1"/>
  <c r="K3014" i="1" s="1"/>
  <c r="A3014" i="1"/>
  <c r="I3014" i="1" s="1"/>
  <c r="H3013" i="1"/>
  <c r="D3013" i="1"/>
  <c r="G3013" i="1" s="1"/>
  <c r="B3013" i="1"/>
  <c r="A3013" i="1"/>
  <c r="I3013" i="1" s="1"/>
  <c r="H3012" i="1"/>
  <c r="D3012" i="1"/>
  <c r="G3012" i="1" s="1"/>
  <c r="B3012" i="1"/>
  <c r="A3012" i="1"/>
  <c r="I3012" i="1" s="1"/>
  <c r="H3011" i="1"/>
  <c r="D3011" i="1"/>
  <c r="G3011" i="1" s="1"/>
  <c r="B3011" i="1"/>
  <c r="A3011" i="1"/>
  <c r="I3011" i="1" s="1"/>
  <c r="H3010" i="1"/>
  <c r="D3010" i="1"/>
  <c r="G3010" i="1" s="1"/>
  <c r="B3010" i="1"/>
  <c r="K3010" i="1" s="1"/>
  <c r="A3010" i="1"/>
  <c r="I3010" i="1" s="1"/>
  <c r="H3009" i="1"/>
  <c r="D3009" i="1"/>
  <c r="G3009" i="1" s="1"/>
  <c r="B3009" i="1"/>
  <c r="A3009" i="1"/>
  <c r="I3009" i="1" s="1"/>
  <c r="H3008" i="1"/>
  <c r="D3008" i="1"/>
  <c r="G3008" i="1" s="1"/>
  <c r="B3008" i="1"/>
  <c r="J3008" i="1" s="1"/>
  <c r="A3008" i="1"/>
  <c r="I3008" i="1" s="1"/>
  <c r="H3007" i="1"/>
  <c r="D3007" i="1"/>
  <c r="G3007" i="1" s="1"/>
  <c r="B3007" i="1"/>
  <c r="A3007" i="1"/>
  <c r="I3007" i="1" s="1"/>
  <c r="H3006" i="1"/>
  <c r="D3006" i="1"/>
  <c r="G3006" i="1" s="1"/>
  <c r="B3006" i="1"/>
  <c r="J3006" i="1" s="1"/>
  <c r="A3006" i="1"/>
  <c r="I3006" i="1" s="1"/>
  <c r="H3005" i="1"/>
  <c r="D3005" i="1"/>
  <c r="G3005" i="1" s="1"/>
  <c r="B3005" i="1"/>
  <c r="A3005" i="1"/>
  <c r="I3005" i="1" s="1"/>
  <c r="H3004" i="1"/>
  <c r="D3004" i="1"/>
  <c r="G3004" i="1" s="1"/>
  <c r="B3004" i="1"/>
  <c r="J3004" i="1" s="1"/>
  <c r="A3004" i="1"/>
  <c r="I3004" i="1" s="1"/>
  <c r="H3003" i="1"/>
  <c r="D3003" i="1"/>
  <c r="G3003" i="1" s="1"/>
  <c r="B3003" i="1"/>
  <c r="A3003" i="1"/>
  <c r="I3003" i="1" s="1"/>
  <c r="H3002" i="1"/>
  <c r="G3002" i="1"/>
  <c r="B3002" i="1"/>
  <c r="K3002" i="1" s="1"/>
  <c r="A3002" i="1"/>
  <c r="I3002" i="1" s="1"/>
  <c r="H3001" i="1"/>
  <c r="D3001" i="1"/>
  <c r="G3001" i="1" s="1"/>
  <c r="B3001" i="1"/>
  <c r="A3001" i="1"/>
  <c r="I3001" i="1" s="1"/>
  <c r="H3000" i="1"/>
  <c r="D3000" i="1"/>
  <c r="G3000" i="1" s="1"/>
  <c r="B3000" i="1"/>
  <c r="J3000" i="1" s="1"/>
  <c r="A3000" i="1"/>
  <c r="I3000" i="1" s="1"/>
  <c r="H2999" i="1"/>
  <c r="D2999" i="1"/>
  <c r="G2999" i="1" s="1"/>
  <c r="B2999" i="1"/>
  <c r="J2999" i="1" s="1"/>
  <c r="A2999" i="1"/>
  <c r="I2999" i="1" s="1"/>
  <c r="H2998" i="1"/>
  <c r="D2998" i="1"/>
  <c r="G2998" i="1" s="1"/>
  <c r="B2998" i="1"/>
  <c r="J2998" i="1" s="1"/>
  <c r="A2998" i="1"/>
  <c r="I2998" i="1" s="1"/>
  <c r="H2997" i="1"/>
  <c r="D2997" i="1"/>
  <c r="G2997" i="1" s="1"/>
  <c r="B2997" i="1"/>
  <c r="K2997" i="1" s="1"/>
  <c r="A2997" i="1"/>
  <c r="I2997" i="1" s="1"/>
  <c r="H2996" i="1"/>
  <c r="D2996" i="1"/>
  <c r="G2996" i="1" s="1"/>
  <c r="B2996" i="1"/>
  <c r="J2996" i="1" s="1"/>
  <c r="A2996" i="1"/>
  <c r="I2996" i="1" s="1"/>
  <c r="H2995" i="1"/>
  <c r="D2995" i="1"/>
  <c r="G2995" i="1" s="1"/>
  <c r="B2995" i="1"/>
  <c r="J2995" i="1" s="1"/>
  <c r="A2995" i="1"/>
  <c r="I2995" i="1" s="1"/>
  <c r="H2994" i="1"/>
  <c r="D2994" i="1"/>
  <c r="G2994" i="1" s="1"/>
  <c r="B2994" i="1"/>
  <c r="A2994" i="1"/>
  <c r="I2994" i="1" s="1"/>
  <c r="H2993" i="1"/>
  <c r="D2993" i="1"/>
  <c r="G2993" i="1" s="1"/>
  <c r="B2993" i="1"/>
  <c r="J2993" i="1" s="1"/>
  <c r="A2993" i="1"/>
  <c r="I2993" i="1" s="1"/>
  <c r="H2992" i="1"/>
  <c r="D2992" i="1"/>
  <c r="G2992" i="1" s="1"/>
  <c r="B2992" i="1"/>
  <c r="K2992" i="1" s="1"/>
  <c r="A2992" i="1"/>
  <c r="I2992" i="1" s="1"/>
  <c r="H2991" i="1"/>
  <c r="D2991" i="1"/>
  <c r="G2991" i="1" s="1"/>
  <c r="B2991" i="1"/>
  <c r="J2991" i="1" s="1"/>
  <c r="A2991" i="1"/>
  <c r="I2991" i="1" s="1"/>
  <c r="H2990" i="1"/>
  <c r="D2990" i="1"/>
  <c r="G2990" i="1" s="1"/>
  <c r="B2990" i="1"/>
  <c r="A2990" i="1"/>
  <c r="I2990" i="1" s="1"/>
  <c r="H2989" i="1"/>
  <c r="D2989" i="1"/>
  <c r="G2989" i="1" s="1"/>
  <c r="B2989" i="1"/>
  <c r="K2989" i="1" s="1"/>
  <c r="A2989" i="1"/>
  <c r="I2989" i="1" s="1"/>
  <c r="H2988" i="1"/>
  <c r="D2988" i="1"/>
  <c r="G2988" i="1" s="1"/>
  <c r="B2988" i="1"/>
  <c r="K2988" i="1" s="1"/>
  <c r="A2988" i="1"/>
  <c r="I2988" i="1" s="1"/>
  <c r="H2987" i="1"/>
  <c r="D2987" i="1"/>
  <c r="G2987" i="1" s="1"/>
  <c r="B2987" i="1"/>
  <c r="J2987" i="1" s="1"/>
  <c r="A2987" i="1"/>
  <c r="I2987" i="1" s="1"/>
  <c r="H2986" i="1"/>
  <c r="D2986" i="1"/>
  <c r="G2986" i="1" s="1"/>
  <c r="B2986" i="1"/>
  <c r="K2986" i="1" s="1"/>
  <c r="A2986" i="1"/>
  <c r="I2986" i="1" s="1"/>
  <c r="H2985" i="1"/>
  <c r="D2985" i="1"/>
  <c r="G2985" i="1" s="1"/>
  <c r="B2985" i="1"/>
  <c r="A2985" i="1"/>
  <c r="I2985" i="1" s="1"/>
  <c r="H2984" i="1"/>
  <c r="D2984" i="1"/>
  <c r="G2984" i="1" s="1"/>
  <c r="B2984" i="1"/>
  <c r="K2984" i="1" s="1"/>
  <c r="A2984" i="1"/>
  <c r="I2984" i="1" s="1"/>
  <c r="H2983" i="1"/>
  <c r="D2983" i="1"/>
  <c r="G2983" i="1" s="1"/>
  <c r="B2983" i="1"/>
  <c r="J2983" i="1" s="1"/>
  <c r="A2983" i="1"/>
  <c r="I2983" i="1" s="1"/>
  <c r="H2982" i="1"/>
  <c r="D2982" i="1"/>
  <c r="G2982" i="1" s="1"/>
  <c r="B2982" i="1"/>
  <c r="K2982" i="1" s="1"/>
  <c r="A2982" i="1"/>
  <c r="I2982" i="1" s="1"/>
  <c r="H2981" i="1"/>
  <c r="D2981" i="1"/>
  <c r="G2981" i="1" s="1"/>
  <c r="B2981" i="1"/>
  <c r="J2981" i="1" s="1"/>
  <c r="A2981" i="1"/>
  <c r="I2981" i="1" s="1"/>
  <c r="H2980" i="1"/>
  <c r="D2980" i="1"/>
  <c r="G2980" i="1" s="1"/>
  <c r="B2980" i="1"/>
  <c r="K2980" i="1" s="1"/>
  <c r="A2980" i="1"/>
  <c r="I2980" i="1" s="1"/>
  <c r="H2979" i="1"/>
  <c r="D2979" i="1"/>
  <c r="G2979" i="1" s="1"/>
  <c r="B2979" i="1"/>
  <c r="J2979" i="1" s="1"/>
  <c r="A2979" i="1"/>
  <c r="I2979" i="1" s="1"/>
  <c r="H2978" i="1"/>
  <c r="D2978" i="1"/>
  <c r="G2978" i="1" s="1"/>
  <c r="B2978" i="1"/>
  <c r="A2978" i="1"/>
  <c r="I2978" i="1" s="1"/>
  <c r="H2977" i="1"/>
  <c r="D2977" i="1"/>
  <c r="G2977" i="1" s="1"/>
  <c r="B2977" i="1"/>
  <c r="K2977" i="1" s="1"/>
  <c r="A2977" i="1"/>
  <c r="I2977" i="1" s="1"/>
  <c r="H2976" i="1"/>
  <c r="D2976" i="1"/>
  <c r="G2976" i="1" s="1"/>
  <c r="B2976" i="1"/>
  <c r="K2976" i="1" s="1"/>
  <c r="A2976" i="1"/>
  <c r="I2976" i="1" s="1"/>
  <c r="H2975" i="1"/>
  <c r="D2975" i="1"/>
  <c r="G2975" i="1" s="1"/>
  <c r="B2975" i="1"/>
  <c r="K2975" i="1" s="1"/>
  <c r="A2975" i="1"/>
  <c r="I2975" i="1" s="1"/>
  <c r="H2974" i="1"/>
  <c r="D2974" i="1"/>
  <c r="G2974" i="1" s="1"/>
  <c r="B2974" i="1"/>
  <c r="K2974" i="1" s="1"/>
  <c r="A2974" i="1"/>
  <c r="I2974" i="1" s="1"/>
  <c r="H2973" i="1"/>
  <c r="D2973" i="1"/>
  <c r="G2973" i="1" s="1"/>
  <c r="B2973" i="1"/>
  <c r="A2973" i="1"/>
  <c r="I2973" i="1" s="1"/>
  <c r="H2972" i="1"/>
  <c r="D2972" i="1"/>
  <c r="G2972" i="1" s="1"/>
  <c r="B2972" i="1"/>
  <c r="K2972" i="1" s="1"/>
  <c r="A2972" i="1"/>
  <c r="I2972" i="1" s="1"/>
  <c r="H2971" i="1"/>
  <c r="D2971" i="1"/>
  <c r="G2971" i="1" s="1"/>
  <c r="B2971" i="1"/>
  <c r="J2971" i="1" s="1"/>
  <c r="A2971" i="1"/>
  <c r="I2971" i="1" s="1"/>
  <c r="H2970" i="1"/>
  <c r="D2970" i="1"/>
  <c r="G2970" i="1" s="1"/>
  <c r="B2970" i="1"/>
  <c r="K2970" i="1" s="1"/>
  <c r="A2970" i="1"/>
  <c r="I2970" i="1" s="1"/>
  <c r="H2969" i="1"/>
  <c r="D2969" i="1"/>
  <c r="G2969" i="1" s="1"/>
  <c r="B2969" i="1"/>
  <c r="J2969" i="1" s="1"/>
  <c r="A2969" i="1"/>
  <c r="I2969" i="1" s="1"/>
  <c r="H2968" i="1"/>
  <c r="D2968" i="1"/>
  <c r="G2968" i="1" s="1"/>
  <c r="B2968" i="1"/>
  <c r="K2968" i="1" s="1"/>
  <c r="A2968" i="1"/>
  <c r="I2968" i="1" s="1"/>
  <c r="H2967" i="1"/>
  <c r="D2967" i="1"/>
  <c r="G2967" i="1" s="1"/>
  <c r="B2967" i="1"/>
  <c r="A2967" i="1"/>
  <c r="I2967" i="1" s="1"/>
  <c r="H2966" i="1"/>
  <c r="D2966" i="1"/>
  <c r="G2966" i="1" s="1"/>
  <c r="B2966" i="1"/>
  <c r="A2966" i="1"/>
  <c r="I2966" i="1" s="1"/>
  <c r="H2965" i="1"/>
  <c r="D2965" i="1"/>
  <c r="G2965" i="1" s="1"/>
  <c r="B2965" i="1"/>
  <c r="K2965" i="1" s="1"/>
  <c r="A2965" i="1"/>
  <c r="I2965" i="1" s="1"/>
  <c r="H2964" i="1"/>
  <c r="D2964" i="1"/>
  <c r="G2964" i="1" s="1"/>
  <c r="B2964" i="1"/>
  <c r="J2964" i="1" s="1"/>
  <c r="A2964" i="1"/>
  <c r="I2964" i="1" s="1"/>
  <c r="H2963" i="1"/>
  <c r="D2963" i="1"/>
  <c r="G2963" i="1" s="1"/>
  <c r="B2963" i="1"/>
  <c r="A2963" i="1"/>
  <c r="I2963" i="1" s="1"/>
  <c r="H2962" i="1"/>
  <c r="D2962" i="1"/>
  <c r="G2962" i="1" s="1"/>
  <c r="B2962" i="1"/>
  <c r="K2962" i="1" s="1"/>
  <c r="A2962" i="1"/>
  <c r="I2962" i="1" s="1"/>
  <c r="H2961" i="1"/>
  <c r="D2961" i="1"/>
  <c r="G2961" i="1" s="1"/>
  <c r="B2961" i="1"/>
  <c r="A2961" i="1"/>
  <c r="I2961" i="1" s="1"/>
  <c r="H2960" i="1"/>
  <c r="D2960" i="1"/>
  <c r="G2960" i="1" s="1"/>
  <c r="B2960" i="1"/>
  <c r="K2960" i="1" s="1"/>
  <c r="A2960" i="1"/>
  <c r="I2960" i="1" s="1"/>
  <c r="H2959" i="1"/>
  <c r="D2959" i="1"/>
  <c r="G2959" i="1" s="1"/>
  <c r="B2959" i="1"/>
  <c r="J2959" i="1" s="1"/>
  <c r="A2959" i="1"/>
  <c r="I2959" i="1" s="1"/>
  <c r="H2958" i="1"/>
  <c r="D2958" i="1"/>
  <c r="G2958" i="1" s="1"/>
  <c r="B2958" i="1"/>
  <c r="K2958" i="1" s="1"/>
  <c r="A2958" i="1"/>
  <c r="I2958" i="1" s="1"/>
  <c r="H2957" i="1"/>
  <c r="D2957" i="1"/>
  <c r="G2957" i="1" s="1"/>
  <c r="B2957" i="1"/>
  <c r="J2957" i="1" s="1"/>
  <c r="A2957" i="1"/>
  <c r="I2957" i="1" s="1"/>
  <c r="H2956" i="1"/>
  <c r="D2956" i="1"/>
  <c r="G2956" i="1" s="1"/>
  <c r="B2956" i="1"/>
  <c r="K2956" i="1" s="1"/>
  <c r="A2956" i="1"/>
  <c r="I2956" i="1" s="1"/>
  <c r="H2955" i="1"/>
  <c r="D2955" i="1"/>
  <c r="G2955" i="1" s="1"/>
  <c r="B2955" i="1"/>
  <c r="A2955" i="1"/>
  <c r="I2955" i="1" s="1"/>
  <c r="H2954" i="1"/>
  <c r="D2954" i="1"/>
  <c r="G2954" i="1" s="1"/>
  <c r="B2954" i="1"/>
  <c r="A2954" i="1"/>
  <c r="I2954" i="1" s="1"/>
  <c r="H2953" i="1"/>
  <c r="D2953" i="1"/>
  <c r="G2953" i="1" s="1"/>
  <c r="B2953" i="1"/>
  <c r="K2953" i="1" s="1"/>
  <c r="A2953" i="1"/>
  <c r="I2953" i="1" s="1"/>
  <c r="H2952" i="1"/>
  <c r="D2952" i="1"/>
  <c r="G2952" i="1" s="1"/>
  <c r="B2952" i="1"/>
  <c r="K2952" i="1" s="1"/>
  <c r="A2952" i="1"/>
  <c r="I2952" i="1" s="1"/>
  <c r="H2951" i="1"/>
  <c r="D2951" i="1"/>
  <c r="G2951" i="1" s="1"/>
  <c r="B2951" i="1"/>
  <c r="A2951" i="1"/>
  <c r="I2951" i="1" s="1"/>
  <c r="H2950" i="1"/>
  <c r="D2950" i="1"/>
  <c r="G2950" i="1" s="1"/>
  <c r="B2950" i="1"/>
  <c r="A2950" i="1"/>
  <c r="I2950" i="1" s="1"/>
  <c r="H2949" i="1"/>
  <c r="D2949" i="1"/>
  <c r="G2949" i="1" s="1"/>
  <c r="B2949" i="1"/>
  <c r="A2949" i="1"/>
  <c r="I2949" i="1" s="1"/>
  <c r="H2948" i="1"/>
  <c r="D2948" i="1"/>
  <c r="G2948" i="1" s="1"/>
  <c r="B2948" i="1"/>
  <c r="A2948" i="1"/>
  <c r="I2948" i="1" s="1"/>
  <c r="H2947" i="1"/>
  <c r="D2947" i="1"/>
  <c r="G2947" i="1" s="1"/>
  <c r="B2947" i="1"/>
  <c r="J2947" i="1" s="1"/>
  <c r="A2947" i="1"/>
  <c r="I2947" i="1" s="1"/>
  <c r="H2946" i="1"/>
  <c r="D2946" i="1"/>
  <c r="G2946" i="1" s="1"/>
  <c r="B2946" i="1"/>
  <c r="K2946" i="1" s="1"/>
  <c r="A2946" i="1"/>
  <c r="I2946" i="1" s="1"/>
  <c r="H2945" i="1"/>
  <c r="D2945" i="1"/>
  <c r="G2945" i="1" s="1"/>
  <c r="B2945" i="1"/>
  <c r="J2945" i="1" s="1"/>
  <c r="A2945" i="1"/>
  <c r="I2945" i="1" s="1"/>
  <c r="H2944" i="1"/>
  <c r="D2944" i="1"/>
  <c r="G2944" i="1" s="1"/>
  <c r="B2944" i="1"/>
  <c r="K2944" i="1" s="1"/>
  <c r="A2944" i="1"/>
  <c r="I2944" i="1" s="1"/>
  <c r="H2943" i="1"/>
  <c r="D2943" i="1"/>
  <c r="G2943" i="1" s="1"/>
  <c r="B2943" i="1"/>
  <c r="J2943" i="1" s="1"/>
  <c r="A2943" i="1"/>
  <c r="I2943" i="1" s="1"/>
  <c r="H2942" i="1"/>
  <c r="D2942" i="1"/>
  <c r="G2942" i="1" s="1"/>
  <c r="B2942" i="1"/>
  <c r="K2942" i="1" s="1"/>
  <c r="A2942" i="1"/>
  <c r="I2942" i="1" s="1"/>
  <c r="H2941" i="1"/>
  <c r="D2941" i="1"/>
  <c r="G2941" i="1" s="1"/>
  <c r="B2941" i="1"/>
  <c r="K2941" i="1" s="1"/>
  <c r="A2941" i="1"/>
  <c r="I2941" i="1" s="1"/>
  <c r="H2940" i="1"/>
  <c r="D2940" i="1"/>
  <c r="G2940" i="1" s="1"/>
  <c r="B2940" i="1"/>
  <c r="A2940" i="1"/>
  <c r="I2940" i="1" s="1"/>
  <c r="H2939" i="1"/>
  <c r="D2939" i="1"/>
  <c r="G2939" i="1" s="1"/>
  <c r="B2939" i="1"/>
  <c r="J2939" i="1" s="1"/>
  <c r="A2939" i="1"/>
  <c r="I2939" i="1" s="1"/>
  <c r="H2938" i="1"/>
  <c r="D2938" i="1"/>
  <c r="G2938" i="1" s="1"/>
  <c r="B2938" i="1"/>
  <c r="K2938" i="1" s="1"/>
  <c r="A2938" i="1"/>
  <c r="I2938" i="1" s="1"/>
  <c r="H2937" i="1"/>
  <c r="D2937" i="1"/>
  <c r="G2937" i="1" s="1"/>
  <c r="B2937" i="1"/>
  <c r="K2937" i="1" s="1"/>
  <c r="A2937" i="1"/>
  <c r="I2937" i="1" s="1"/>
  <c r="H2936" i="1"/>
  <c r="D2936" i="1"/>
  <c r="G2936" i="1" s="1"/>
  <c r="B2936" i="1"/>
  <c r="A2936" i="1"/>
  <c r="I2936" i="1" s="1"/>
  <c r="H2935" i="1"/>
  <c r="D2935" i="1"/>
  <c r="G2935" i="1" s="1"/>
  <c r="B2935" i="1"/>
  <c r="J2935" i="1" s="1"/>
  <c r="A2935" i="1"/>
  <c r="I2935" i="1" s="1"/>
  <c r="H2934" i="1"/>
  <c r="D2934" i="1"/>
  <c r="G2934" i="1" s="1"/>
  <c r="B2934" i="1"/>
  <c r="A2934" i="1"/>
  <c r="I2934" i="1" s="1"/>
  <c r="H2933" i="1"/>
  <c r="D2933" i="1"/>
  <c r="G2933" i="1" s="1"/>
  <c r="B2933" i="1"/>
  <c r="J2933" i="1" s="1"/>
  <c r="A2933" i="1"/>
  <c r="I2933" i="1" s="1"/>
  <c r="H2932" i="1"/>
  <c r="D2932" i="1"/>
  <c r="G2932" i="1" s="1"/>
  <c r="B2932" i="1"/>
  <c r="A2932" i="1"/>
  <c r="I2932" i="1" s="1"/>
  <c r="H2931" i="1"/>
  <c r="D2931" i="1"/>
  <c r="G2931" i="1" s="1"/>
  <c r="B2931" i="1"/>
  <c r="A2931" i="1"/>
  <c r="I2931" i="1" s="1"/>
  <c r="H2930" i="1"/>
  <c r="D2930" i="1"/>
  <c r="G2930" i="1" s="1"/>
  <c r="B2930" i="1"/>
  <c r="A2930" i="1"/>
  <c r="I2930" i="1" s="1"/>
  <c r="H2929" i="1"/>
  <c r="D2929" i="1"/>
  <c r="G2929" i="1" s="1"/>
  <c r="B2929" i="1"/>
  <c r="K2929" i="1" s="1"/>
  <c r="A2929" i="1"/>
  <c r="I2929" i="1" s="1"/>
  <c r="H2928" i="1"/>
  <c r="D2928" i="1"/>
  <c r="G2928" i="1" s="1"/>
  <c r="B2928" i="1"/>
  <c r="A2928" i="1"/>
  <c r="I2928" i="1" s="1"/>
  <c r="H2927" i="1"/>
  <c r="D2927" i="1"/>
  <c r="G2927" i="1" s="1"/>
  <c r="B2927" i="1"/>
  <c r="K2927" i="1" s="1"/>
  <c r="A2927" i="1"/>
  <c r="I2927" i="1" s="1"/>
  <c r="H2926" i="1"/>
  <c r="D2926" i="1"/>
  <c r="G2926" i="1" s="1"/>
  <c r="B2926" i="1"/>
  <c r="A2926" i="1"/>
  <c r="I2926" i="1" s="1"/>
  <c r="H2925" i="1"/>
  <c r="D2925" i="1"/>
  <c r="G2925" i="1" s="1"/>
  <c r="B2925" i="1"/>
  <c r="A2925" i="1"/>
  <c r="I2925" i="1" s="1"/>
  <c r="H2924" i="1"/>
  <c r="D2924" i="1"/>
  <c r="G2924" i="1" s="1"/>
  <c r="B2924" i="1"/>
  <c r="K2924" i="1" s="1"/>
  <c r="A2924" i="1"/>
  <c r="I2924" i="1" s="1"/>
  <c r="H2923" i="1"/>
  <c r="D2923" i="1"/>
  <c r="G2923" i="1" s="1"/>
  <c r="B2923" i="1"/>
  <c r="J2923" i="1" s="1"/>
  <c r="A2923" i="1"/>
  <c r="I2923" i="1" s="1"/>
  <c r="H2922" i="1"/>
  <c r="D2922" i="1"/>
  <c r="G2922" i="1" s="1"/>
  <c r="B2922" i="1"/>
  <c r="K2922" i="1" s="1"/>
  <c r="A2922" i="1"/>
  <c r="I2922" i="1" s="1"/>
  <c r="H2921" i="1"/>
  <c r="D2921" i="1"/>
  <c r="G2921" i="1" s="1"/>
  <c r="B2921" i="1"/>
  <c r="J2921" i="1" s="1"/>
  <c r="A2921" i="1"/>
  <c r="I2921" i="1" s="1"/>
  <c r="H2920" i="1"/>
  <c r="D2920" i="1"/>
  <c r="G2920" i="1" s="1"/>
  <c r="B2920" i="1"/>
  <c r="K2920" i="1" s="1"/>
  <c r="A2920" i="1"/>
  <c r="I2920" i="1" s="1"/>
  <c r="H2919" i="1"/>
  <c r="D2919" i="1"/>
  <c r="G2919" i="1" s="1"/>
  <c r="B2919" i="1"/>
  <c r="A2919" i="1"/>
  <c r="I2919" i="1" s="1"/>
  <c r="H2918" i="1"/>
  <c r="D2918" i="1"/>
  <c r="G2918" i="1" s="1"/>
  <c r="B2918" i="1"/>
  <c r="J2918" i="1" s="1"/>
  <c r="A2918" i="1"/>
  <c r="I2918" i="1" s="1"/>
  <c r="H2917" i="1"/>
  <c r="D2917" i="1"/>
  <c r="G2917" i="1" s="1"/>
  <c r="B2917" i="1"/>
  <c r="K2917" i="1" s="1"/>
  <c r="A2917" i="1"/>
  <c r="I2917" i="1" s="1"/>
  <c r="H2916" i="1"/>
  <c r="D2916" i="1"/>
  <c r="G2916" i="1" s="1"/>
  <c r="B2916" i="1"/>
  <c r="A2916" i="1"/>
  <c r="I2916" i="1" s="1"/>
  <c r="H2915" i="1"/>
  <c r="D2915" i="1"/>
  <c r="G2915" i="1" s="1"/>
  <c r="B2915" i="1"/>
  <c r="K2915" i="1" s="1"/>
  <c r="A2915" i="1"/>
  <c r="I2915" i="1" s="1"/>
  <c r="H2914" i="1"/>
  <c r="D2914" i="1"/>
  <c r="G2914" i="1" s="1"/>
  <c r="B2914" i="1"/>
  <c r="K2914" i="1" s="1"/>
  <c r="A2914" i="1"/>
  <c r="I2914" i="1" s="1"/>
  <c r="H2913" i="1"/>
  <c r="D2913" i="1"/>
  <c r="G2913" i="1" s="1"/>
  <c r="B2913" i="1"/>
  <c r="A2913" i="1"/>
  <c r="I2913" i="1" s="1"/>
  <c r="H2912" i="1"/>
  <c r="D2912" i="1"/>
  <c r="G2912" i="1" s="1"/>
  <c r="B2912" i="1"/>
  <c r="J2912" i="1" s="1"/>
  <c r="A2912" i="1"/>
  <c r="I2912" i="1" s="1"/>
  <c r="H2911" i="1"/>
  <c r="D2911" i="1"/>
  <c r="G2911" i="1" s="1"/>
  <c r="B2911" i="1"/>
  <c r="J2911" i="1" s="1"/>
  <c r="A2911" i="1"/>
  <c r="I2911" i="1" s="1"/>
  <c r="H2910" i="1"/>
  <c r="D2910" i="1"/>
  <c r="G2910" i="1" s="1"/>
  <c r="B2910" i="1"/>
  <c r="K2910" i="1" s="1"/>
  <c r="A2910" i="1"/>
  <c r="I2910" i="1" s="1"/>
  <c r="H2909" i="1"/>
  <c r="D2909" i="1"/>
  <c r="G2909" i="1" s="1"/>
  <c r="B2909" i="1"/>
  <c r="J2909" i="1" s="1"/>
  <c r="A2909" i="1"/>
  <c r="I2909" i="1" s="1"/>
  <c r="H2908" i="1"/>
  <c r="D2908" i="1"/>
  <c r="G2908" i="1" s="1"/>
  <c r="B2908" i="1"/>
  <c r="A2908" i="1"/>
  <c r="I2908" i="1" s="1"/>
  <c r="H2907" i="1"/>
  <c r="D2907" i="1"/>
  <c r="G2907" i="1" s="1"/>
  <c r="B2907" i="1"/>
  <c r="A2907" i="1"/>
  <c r="I2907" i="1" s="1"/>
  <c r="H2906" i="1"/>
  <c r="D2906" i="1"/>
  <c r="G2906" i="1" s="1"/>
  <c r="B2906" i="1"/>
  <c r="A2906" i="1"/>
  <c r="I2906" i="1" s="1"/>
  <c r="H2905" i="1"/>
  <c r="D2905" i="1"/>
  <c r="G2905" i="1" s="1"/>
  <c r="B2905" i="1"/>
  <c r="A2905" i="1"/>
  <c r="I2905" i="1" s="1"/>
  <c r="H2904" i="1"/>
  <c r="D2904" i="1"/>
  <c r="G2904" i="1" s="1"/>
  <c r="B2904" i="1"/>
  <c r="J2904" i="1" s="1"/>
  <c r="A2904" i="1"/>
  <c r="I2904" i="1" s="1"/>
  <c r="H2903" i="1"/>
  <c r="D2903" i="1"/>
  <c r="G2903" i="1" s="1"/>
  <c r="B2903" i="1"/>
  <c r="A2903" i="1"/>
  <c r="I2903" i="1" s="1"/>
  <c r="H2902" i="1"/>
  <c r="D2902" i="1"/>
  <c r="G2902" i="1" s="1"/>
  <c r="B2902" i="1"/>
  <c r="K2902" i="1" s="1"/>
  <c r="A2902" i="1"/>
  <c r="I2902" i="1" s="1"/>
  <c r="H2901" i="1"/>
  <c r="D2901" i="1"/>
  <c r="G2901" i="1" s="1"/>
  <c r="B2901" i="1"/>
  <c r="A2901" i="1"/>
  <c r="I2901" i="1" s="1"/>
  <c r="H2900" i="1"/>
  <c r="D2900" i="1"/>
  <c r="G2900" i="1" s="1"/>
  <c r="B2900" i="1"/>
  <c r="A2900" i="1"/>
  <c r="I2900" i="1" s="1"/>
  <c r="H2899" i="1"/>
  <c r="D2899" i="1"/>
  <c r="G2899" i="1" s="1"/>
  <c r="B2899" i="1"/>
  <c r="A2899" i="1"/>
  <c r="I2899" i="1" s="1"/>
  <c r="H2898" i="1"/>
  <c r="D2898" i="1"/>
  <c r="G2898" i="1" s="1"/>
  <c r="B2898" i="1"/>
  <c r="K2898" i="1" s="1"/>
  <c r="A2898" i="1"/>
  <c r="I2898" i="1" s="1"/>
  <c r="H2897" i="1"/>
  <c r="D2897" i="1"/>
  <c r="G2897" i="1" s="1"/>
  <c r="B2897" i="1"/>
  <c r="J2897" i="1" s="1"/>
  <c r="A2897" i="1"/>
  <c r="I2897" i="1" s="1"/>
  <c r="H2896" i="1"/>
  <c r="D2896" i="1"/>
  <c r="G2896" i="1" s="1"/>
  <c r="B2896" i="1"/>
  <c r="A2896" i="1"/>
  <c r="I2896" i="1" s="1"/>
  <c r="H2895" i="1"/>
  <c r="D2895" i="1"/>
  <c r="G2895" i="1" s="1"/>
  <c r="B2895" i="1"/>
  <c r="J2895" i="1" s="1"/>
  <c r="A2895" i="1"/>
  <c r="I2895" i="1" s="1"/>
  <c r="H2894" i="1"/>
  <c r="D2894" i="1"/>
  <c r="G2894" i="1" s="1"/>
  <c r="B2894" i="1"/>
  <c r="J2894" i="1" s="1"/>
  <c r="A2894" i="1"/>
  <c r="I2894" i="1" s="1"/>
  <c r="H2893" i="1"/>
  <c r="D2893" i="1"/>
  <c r="G2893" i="1" s="1"/>
  <c r="B2893" i="1"/>
  <c r="J2893" i="1" s="1"/>
  <c r="A2893" i="1"/>
  <c r="I2893" i="1" s="1"/>
  <c r="H2892" i="1"/>
  <c r="D2892" i="1"/>
  <c r="G2892" i="1" s="1"/>
  <c r="B2892" i="1"/>
  <c r="K2892" i="1" s="1"/>
  <c r="A2892" i="1"/>
  <c r="I2892" i="1" s="1"/>
  <c r="H2891" i="1"/>
  <c r="D2891" i="1"/>
  <c r="G2891" i="1" s="1"/>
  <c r="B2891" i="1"/>
  <c r="K2891" i="1" s="1"/>
  <c r="A2891" i="1"/>
  <c r="I2891" i="1" s="1"/>
  <c r="H2890" i="1"/>
  <c r="D2890" i="1"/>
  <c r="G2890" i="1" s="1"/>
  <c r="B2890" i="1"/>
  <c r="A2890" i="1"/>
  <c r="I2890" i="1" s="1"/>
  <c r="H2889" i="1"/>
  <c r="D2889" i="1"/>
  <c r="G2889" i="1" s="1"/>
  <c r="B2889" i="1"/>
  <c r="A2889" i="1"/>
  <c r="I2889" i="1" s="1"/>
  <c r="H2888" i="1"/>
  <c r="D2888" i="1"/>
  <c r="G2888" i="1" s="1"/>
  <c r="B2888" i="1"/>
  <c r="K2888" i="1" s="1"/>
  <c r="A2888" i="1"/>
  <c r="I2888" i="1" s="1"/>
  <c r="H2887" i="1"/>
  <c r="D2887" i="1"/>
  <c r="G2887" i="1" s="1"/>
  <c r="B2887" i="1"/>
  <c r="J2887" i="1" s="1"/>
  <c r="A2887" i="1"/>
  <c r="I2887" i="1" s="1"/>
  <c r="H2886" i="1"/>
  <c r="D2886" i="1"/>
  <c r="G2886" i="1" s="1"/>
  <c r="B2886" i="1"/>
  <c r="K2886" i="1" s="1"/>
  <c r="A2886" i="1"/>
  <c r="I2886" i="1" s="1"/>
  <c r="H2885" i="1"/>
  <c r="D2885" i="1"/>
  <c r="G2885" i="1" s="1"/>
  <c r="B2885" i="1"/>
  <c r="J2885" i="1" s="1"/>
  <c r="A2885" i="1"/>
  <c r="I2885" i="1" s="1"/>
  <c r="H2884" i="1"/>
  <c r="D2884" i="1"/>
  <c r="G2884" i="1" s="1"/>
  <c r="B2884" i="1"/>
  <c r="A2884" i="1"/>
  <c r="I2884" i="1" s="1"/>
  <c r="H2883" i="1"/>
  <c r="D2883" i="1"/>
  <c r="G2883" i="1" s="1"/>
  <c r="B2883" i="1"/>
  <c r="A2883" i="1"/>
  <c r="I2883" i="1" s="1"/>
  <c r="H2882" i="1"/>
  <c r="D2882" i="1"/>
  <c r="G2882" i="1" s="1"/>
  <c r="B2882" i="1"/>
  <c r="K2882" i="1" s="1"/>
  <c r="A2882" i="1"/>
  <c r="I2882" i="1" s="1"/>
  <c r="H2881" i="1"/>
  <c r="D2881" i="1"/>
  <c r="G2881" i="1" s="1"/>
  <c r="B2881" i="1"/>
  <c r="A2881" i="1"/>
  <c r="I2881" i="1" s="1"/>
  <c r="H2880" i="1"/>
  <c r="D2880" i="1"/>
  <c r="G2880" i="1" s="1"/>
  <c r="B2880" i="1"/>
  <c r="K2880" i="1" s="1"/>
  <c r="A2880" i="1"/>
  <c r="I2880" i="1" s="1"/>
  <c r="H2879" i="1"/>
  <c r="D2879" i="1"/>
  <c r="G2879" i="1" s="1"/>
  <c r="B2879" i="1"/>
  <c r="K2879" i="1" s="1"/>
  <c r="A2879" i="1"/>
  <c r="I2879" i="1" s="1"/>
  <c r="H2878" i="1"/>
  <c r="D2878" i="1"/>
  <c r="G2878" i="1" s="1"/>
  <c r="B2878" i="1"/>
  <c r="A2878" i="1"/>
  <c r="I2878" i="1" s="1"/>
  <c r="H2877" i="1"/>
  <c r="D2877" i="1"/>
  <c r="G2877" i="1" s="1"/>
  <c r="B2877" i="1"/>
  <c r="A2877" i="1"/>
  <c r="I2877" i="1" s="1"/>
  <c r="H2876" i="1"/>
  <c r="D2876" i="1"/>
  <c r="G2876" i="1" s="1"/>
  <c r="B2876" i="1"/>
  <c r="A2876" i="1"/>
  <c r="I2876" i="1" s="1"/>
  <c r="H2875" i="1"/>
  <c r="D2875" i="1"/>
  <c r="G2875" i="1" s="1"/>
  <c r="B2875" i="1"/>
  <c r="J2875" i="1" s="1"/>
  <c r="A2875" i="1"/>
  <c r="I2875" i="1" s="1"/>
  <c r="H2874" i="1"/>
  <c r="D2874" i="1"/>
  <c r="G2874" i="1" s="1"/>
  <c r="B2874" i="1"/>
  <c r="A2874" i="1"/>
  <c r="I2874" i="1" s="1"/>
  <c r="H2873" i="1"/>
  <c r="D2873" i="1"/>
  <c r="G2873" i="1" s="1"/>
  <c r="B2873" i="1"/>
  <c r="K2873" i="1" s="1"/>
  <c r="A2873" i="1"/>
  <c r="I2873" i="1" s="1"/>
  <c r="H2872" i="1"/>
  <c r="D2872" i="1"/>
  <c r="G2872" i="1" s="1"/>
  <c r="B2872" i="1"/>
  <c r="A2872" i="1"/>
  <c r="I2872" i="1" s="1"/>
  <c r="H2871" i="1"/>
  <c r="D2871" i="1"/>
  <c r="G2871" i="1" s="1"/>
  <c r="B2871" i="1"/>
  <c r="A2871" i="1"/>
  <c r="I2871" i="1" s="1"/>
  <c r="H2870" i="1"/>
  <c r="D2870" i="1"/>
  <c r="G2870" i="1" s="1"/>
  <c r="B2870" i="1"/>
  <c r="K2870" i="1" s="1"/>
  <c r="A2870" i="1"/>
  <c r="I2870" i="1" s="1"/>
  <c r="H2869" i="1"/>
  <c r="D2869" i="1"/>
  <c r="G2869" i="1" s="1"/>
  <c r="B2869" i="1"/>
  <c r="J2869" i="1" s="1"/>
  <c r="A2869" i="1"/>
  <c r="I2869" i="1" s="1"/>
  <c r="H2868" i="1"/>
  <c r="D2868" i="1"/>
  <c r="G2868" i="1" s="1"/>
  <c r="B2868" i="1"/>
  <c r="K2868" i="1" s="1"/>
  <c r="A2868" i="1"/>
  <c r="I2868" i="1" s="1"/>
  <c r="H2867" i="1"/>
  <c r="D2867" i="1"/>
  <c r="G2867" i="1" s="1"/>
  <c r="B2867" i="1"/>
  <c r="A2867" i="1"/>
  <c r="I2867" i="1" s="1"/>
  <c r="H2866" i="1"/>
  <c r="D2866" i="1"/>
  <c r="G2866" i="1" s="1"/>
  <c r="B2866" i="1"/>
  <c r="A2866" i="1"/>
  <c r="I2866" i="1" s="1"/>
  <c r="H2865" i="1"/>
  <c r="D2865" i="1"/>
  <c r="G2865" i="1" s="1"/>
  <c r="B2865" i="1"/>
  <c r="A2865" i="1"/>
  <c r="I2865" i="1" s="1"/>
  <c r="H2864" i="1"/>
  <c r="D2864" i="1"/>
  <c r="G2864" i="1" s="1"/>
  <c r="B2864" i="1"/>
  <c r="K2864" i="1" s="1"/>
  <c r="A2864" i="1"/>
  <c r="I2864" i="1" s="1"/>
  <c r="H2863" i="1"/>
  <c r="D2863" i="1"/>
  <c r="G2863" i="1" s="1"/>
  <c r="B2863" i="1"/>
  <c r="J2863" i="1" s="1"/>
  <c r="A2863" i="1"/>
  <c r="I2863" i="1" s="1"/>
  <c r="H2862" i="1"/>
  <c r="D2862" i="1"/>
  <c r="G2862" i="1" s="1"/>
  <c r="B2862" i="1"/>
  <c r="K2862" i="1" s="1"/>
  <c r="A2862" i="1"/>
  <c r="I2862" i="1" s="1"/>
  <c r="H2861" i="1"/>
  <c r="D2861" i="1"/>
  <c r="G2861" i="1" s="1"/>
  <c r="B2861" i="1"/>
  <c r="A2861" i="1"/>
  <c r="I2861" i="1" s="1"/>
  <c r="H2860" i="1"/>
  <c r="D2860" i="1"/>
  <c r="G2860" i="1" s="1"/>
  <c r="B2860" i="1"/>
  <c r="J2860" i="1" s="1"/>
  <c r="A2860" i="1"/>
  <c r="I2860" i="1" s="1"/>
  <c r="H2859" i="1"/>
  <c r="D2859" i="1"/>
  <c r="G2859" i="1" s="1"/>
  <c r="B2859" i="1"/>
  <c r="K2859" i="1" s="1"/>
  <c r="A2859" i="1"/>
  <c r="I2859" i="1" s="1"/>
  <c r="H2858" i="1"/>
  <c r="D2858" i="1"/>
  <c r="G2858" i="1" s="1"/>
  <c r="B2858" i="1"/>
  <c r="A2858" i="1"/>
  <c r="I2858" i="1" s="1"/>
  <c r="H2857" i="1"/>
  <c r="D2857" i="1"/>
  <c r="G2857" i="1" s="1"/>
  <c r="B2857" i="1"/>
  <c r="J2857" i="1" s="1"/>
  <c r="A2857" i="1"/>
  <c r="I2857" i="1" s="1"/>
  <c r="H2856" i="1"/>
  <c r="D2856" i="1"/>
  <c r="G2856" i="1" s="1"/>
  <c r="B2856" i="1"/>
  <c r="A2856" i="1"/>
  <c r="I2856" i="1" s="1"/>
  <c r="H2855" i="1"/>
  <c r="D2855" i="1"/>
  <c r="G2855" i="1" s="1"/>
  <c r="B2855" i="1"/>
  <c r="A2855" i="1"/>
  <c r="I2855" i="1" s="1"/>
  <c r="H2854" i="1"/>
  <c r="D2854" i="1"/>
  <c r="G2854" i="1" s="1"/>
  <c r="B2854" i="1"/>
  <c r="A2854" i="1"/>
  <c r="I2854" i="1" s="1"/>
  <c r="H2853" i="1"/>
  <c r="D2853" i="1"/>
  <c r="G2853" i="1" s="1"/>
  <c r="B2853" i="1"/>
  <c r="A2853" i="1"/>
  <c r="I2853" i="1" s="1"/>
  <c r="H2852" i="1"/>
  <c r="D2852" i="1"/>
  <c r="G2852" i="1" s="1"/>
  <c r="B2852" i="1"/>
  <c r="K2852" i="1" s="1"/>
  <c r="A2852" i="1"/>
  <c r="I2852" i="1" s="1"/>
  <c r="H2851" i="1"/>
  <c r="D2851" i="1"/>
  <c r="G2851" i="1" s="1"/>
  <c r="B2851" i="1"/>
  <c r="K2851" i="1" s="1"/>
  <c r="A2851" i="1"/>
  <c r="I2851" i="1" s="1"/>
  <c r="H2850" i="1"/>
  <c r="D2850" i="1"/>
  <c r="G2850" i="1" s="1"/>
  <c r="B2850" i="1"/>
  <c r="A2850" i="1"/>
  <c r="I2850" i="1" s="1"/>
  <c r="H2849" i="1"/>
  <c r="D2849" i="1"/>
  <c r="G2849" i="1" s="1"/>
  <c r="B2849" i="1"/>
  <c r="J2849" i="1" s="1"/>
  <c r="A2849" i="1"/>
  <c r="I2849" i="1" s="1"/>
  <c r="H2848" i="1"/>
  <c r="D2848" i="1"/>
  <c r="G2848" i="1" s="1"/>
  <c r="B2848" i="1"/>
  <c r="K2848" i="1" s="1"/>
  <c r="A2848" i="1"/>
  <c r="I2848" i="1" s="1"/>
  <c r="H2847" i="1"/>
  <c r="D2847" i="1"/>
  <c r="G2847" i="1" s="1"/>
  <c r="B2847" i="1"/>
  <c r="K2847" i="1" s="1"/>
  <c r="A2847" i="1"/>
  <c r="I2847" i="1" s="1"/>
  <c r="H2846" i="1"/>
  <c r="D2846" i="1"/>
  <c r="G2846" i="1" s="1"/>
  <c r="B2846" i="1"/>
  <c r="K2846" i="1" s="1"/>
  <c r="A2846" i="1"/>
  <c r="I2846" i="1" s="1"/>
  <c r="H2845" i="1"/>
  <c r="D2845" i="1"/>
  <c r="G2845" i="1" s="1"/>
  <c r="B2845" i="1"/>
  <c r="A2845" i="1"/>
  <c r="I2845" i="1" s="1"/>
  <c r="H2844" i="1"/>
  <c r="D2844" i="1"/>
  <c r="G2844" i="1" s="1"/>
  <c r="B2844" i="1"/>
  <c r="A2844" i="1"/>
  <c r="I2844" i="1" s="1"/>
  <c r="H2843" i="1"/>
  <c r="D2843" i="1"/>
  <c r="G2843" i="1" s="1"/>
  <c r="B2843" i="1"/>
  <c r="A2843" i="1"/>
  <c r="I2843" i="1" s="1"/>
  <c r="H2842" i="1"/>
  <c r="D2842" i="1"/>
  <c r="G2842" i="1" s="1"/>
  <c r="B2842" i="1"/>
  <c r="A2842" i="1"/>
  <c r="I2842" i="1" s="1"/>
  <c r="H2841" i="1"/>
  <c r="D2841" i="1"/>
  <c r="G2841" i="1" s="1"/>
  <c r="B2841" i="1"/>
  <c r="A2841" i="1"/>
  <c r="I2841" i="1" s="1"/>
  <c r="H2840" i="1"/>
  <c r="D2840" i="1"/>
  <c r="G2840" i="1" s="1"/>
  <c r="B2840" i="1"/>
  <c r="K2840" i="1" s="1"/>
  <c r="A2840" i="1"/>
  <c r="I2840" i="1" s="1"/>
  <c r="H2839" i="1"/>
  <c r="D2839" i="1"/>
  <c r="G2839" i="1" s="1"/>
  <c r="B2839" i="1"/>
  <c r="A2839" i="1"/>
  <c r="I2839" i="1" s="1"/>
  <c r="H2838" i="1"/>
  <c r="D2838" i="1"/>
  <c r="G2838" i="1" s="1"/>
  <c r="B2838" i="1"/>
  <c r="K2838" i="1" s="1"/>
  <c r="A2838" i="1"/>
  <c r="I2838" i="1" s="1"/>
  <c r="H2837" i="1"/>
  <c r="D2837" i="1"/>
  <c r="G2837" i="1" s="1"/>
  <c r="B2837" i="1"/>
  <c r="K2837" i="1" s="1"/>
  <c r="A2837" i="1"/>
  <c r="I2837" i="1" s="1"/>
  <c r="H2836" i="1"/>
  <c r="D2836" i="1"/>
  <c r="G2836" i="1" s="1"/>
  <c r="B2836" i="1"/>
  <c r="K2836" i="1" s="1"/>
  <c r="A2836" i="1"/>
  <c r="I2836" i="1" s="1"/>
  <c r="H2835" i="1"/>
  <c r="D2835" i="1"/>
  <c r="G2835" i="1" s="1"/>
  <c r="B2835" i="1"/>
  <c r="K2835" i="1" s="1"/>
  <c r="A2835" i="1"/>
  <c r="I2835" i="1" s="1"/>
  <c r="H2834" i="1"/>
  <c r="D2834" i="1"/>
  <c r="G2834" i="1" s="1"/>
  <c r="B2834" i="1"/>
  <c r="A2834" i="1"/>
  <c r="I2834" i="1" s="1"/>
  <c r="H2833" i="1"/>
  <c r="D2833" i="1"/>
  <c r="G2833" i="1" s="1"/>
  <c r="B2833" i="1"/>
  <c r="J2833" i="1" s="1"/>
  <c r="A2833" i="1"/>
  <c r="I2833" i="1" s="1"/>
  <c r="H2832" i="1"/>
  <c r="D2832" i="1"/>
  <c r="G2832" i="1" s="1"/>
  <c r="B2832" i="1"/>
  <c r="A2832" i="1"/>
  <c r="I2832" i="1" s="1"/>
  <c r="H2831" i="1"/>
  <c r="D2831" i="1"/>
  <c r="G2831" i="1" s="1"/>
  <c r="B2831" i="1"/>
  <c r="A2831" i="1"/>
  <c r="I2831" i="1" s="1"/>
  <c r="H2830" i="1"/>
  <c r="D2830" i="1"/>
  <c r="G2830" i="1" s="1"/>
  <c r="B2830" i="1"/>
  <c r="A2830" i="1"/>
  <c r="I2830" i="1" s="1"/>
  <c r="H2829" i="1"/>
  <c r="D2829" i="1"/>
  <c r="G2829" i="1" s="1"/>
  <c r="B2829" i="1"/>
  <c r="A2829" i="1"/>
  <c r="I2829" i="1" s="1"/>
  <c r="H2828" i="1"/>
  <c r="D2828" i="1"/>
  <c r="G2828" i="1" s="1"/>
  <c r="B2828" i="1"/>
  <c r="K2828" i="1" s="1"/>
  <c r="A2828" i="1"/>
  <c r="I2828" i="1" s="1"/>
  <c r="H2827" i="1"/>
  <c r="D2827" i="1"/>
  <c r="G2827" i="1" s="1"/>
  <c r="B2827" i="1"/>
  <c r="K2827" i="1" s="1"/>
  <c r="A2827" i="1"/>
  <c r="I2827" i="1" s="1"/>
  <c r="H2826" i="1"/>
  <c r="D2826" i="1"/>
  <c r="G2826" i="1" s="1"/>
  <c r="B2826" i="1"/>
  <c r="K2826" i="1" s="1"/>
  <c r="A2826" i="1"/>
  <c r="I2826" i="1" s="1"/>
  <c r="H2825" i="1"/>
  <c r="D2825" i="1"/>
  <c r="G2825" i="1" s="1"/>
  <c r="B2825" i="1"/>
  <c r="K2825" i="1" s="1"/>
  <c r="A2825" i="1"/>
  <c r="I2825" i="1" s="1"/>
  <c r="H2824" i="1"/>
  <c r="D2824" i="1"/>
  <c r="G2824" i="1" s="1"/>
  <c r="B2824" i="1"/>
  <c r="K2824" i="1" s="1"/>
  <c r="A2824" i="1"/>
  <c r="I2824" i="1" s="1"/>
  <c r="H2823" i="1"/>
  <c r="D2823" i="1"/>
  <c r="G2823" i="1" s="1"/>
  <c r="B2823" i="1"/>
  <c r="J2823" i="1" s="1"/>
  <c r="A2823" i="1"/>
  <c r="I2823" i="1" s="1"/>
  <c r="H2822" i="1"/>
  <c r="D2822" i="1"/>
  <c r="G2822" i="1" s="1"/>
  <c r="B2822" i="1"/>
  <c r="K2822" i="1" s="1"/>
  <c r="A2822" i="1"/>
  <c r="I2822" i="1" s="1"/>
  <c r="H2821" i="1"/>
  <c r="D2821" i="1"/>
  <c r="G2821" i="1" s="1"/>
  <c r="B2821" i="1"/>
  <c r="A2821" i="1"/>
  <c r="I2821" i="1" s="1"/>
  <c r="H2820" i="1"/>
  <c r="D2820" i="1"/>
  <c r="G2820" i="1" s="1"/>
  <c r="B2820" i="1"/>
  <c r="A2820" i="1"/>
  <c r="I2820" i="1" s="1"/>
  <c r="H2819" i="1"/>
  <c r="D2819" i="1"/>
  <c r="G2819" i="1" s="1"/>
  <c r="B2819" i="1"/>
  <c r="A2819" i="1"/>
  <c r="I2819" i="1" s="1"/>
  <c r="H2818" i="1"/>
  <c r="D2818" i="1"/>
  <c r="G2818" i="1" s="1"/>
  <c r="B2818" i="1"/>
  <c r="A2818" i="1"/>
  <c r="I2818" i="1" s="1"/>
  <c r="H2817" i="1"/>
  <c r="D2817" i="1"/>
  <c r="G2817" i="1" s="1"/>
  <c r="B2817" i="1"/>
  <c r="A2817" i="1"/>
  <c r="I2817" i="1" s="1"/>
  <c r="H2816" i="1"/>
  <c r="D2816" i="1"/>
  <c r="G2816" i="1" s="1"/>
  <c r="B2816" i="1"/>
  <c r="K2816" i="1" s="1"/>
  <c r="A2816" i="1"/>
  <c r="I2816" i="1" s="1"/>
  <c r="H2815" i="1"/>
  <c r="D2815" i="1"/>
  <c r="G2815" i="1" s="1"/>
  <c r="B2815" i="1"/>
  <c r="A2815" i="1"/>
  <c r="I2815" i="1" s="1"/>
  <c r="H2814" i="1"/>
  <c r="D2814" i="1"/>
  <c r="G2814" i="1" s="1"/>
  <c r="B2814" i="1"/>
  <c r="K2814" i="1" s="1"/>
  <c r="A2814" i="1"/>
  <c r="I2814" i="1" s="1"/>
  <c r="H2813" i="1"/>
  <c r="D2813" i="1"/>
  <c r="G2813" i="1" s="1"/>
  <c r="B2813" i="1"/>
  <c r="A2813" i="1"/>
  <c r="I2813" i="1" s="1"/>
  <c r="H2812" i="1"/>
  <c r="D2812" i="1"/>
  <c r="G2812" i="1" s="1"/>
  <c r="B2812" i="1"/>
  <c r="K2812" i="1" s="1"/>
  <c r="A2812" i="1"/>
  <c r="I2812" i="1" s="1"/>
  <c r="H2811" i="1"/>
  <c r="D2811" i="1"/>
  <c r="G2811" i="1" s="1"/>
  <c r="B2811" i="1"/>
  <c r="J2811" i="1" s="1"/>
  <c r="A2811" i="1"/>
  <c r="I2811" i="1" s="1"/>
  <c r="H2810" i="1"/>
  <c r="D2810" i="1"/>
  <c r="G2810" i="1" s="1"/>
  <c r="B2810" i="1"/>
  <c r="A2810" i="1"/>
  <c r="I2810" i="1" s="1"/>
  <c r="H2809" i="1"/>
  <c r="D2809" i="1"/>
  <c r="G2809" i="1" s="1"/>
  <c r="B2809" i="1"/>
  <c r="A2809" i="1"/>
  <c r="I2809" i="1" s="1"/>
  <c r="H2808" i="1"/>
  <c r="D2808" i="1"/>
  <c r="G2808" i="1" s="1"/>
  <c r="B2808" i="1"/>
  <c r="A2808" i="1"/>
  <c r="I2808" i="1" s="1"/>
  <c r="H2807" i="1"/>
  <c r="D2807" i="1"/>
  <c r="G2807" i="1" s="1"/>
  <c r="B2807" i="1"/>
  <c r="A2807" i="1"/>
  <c r="I2807" i="1" s="1"/>
  <c r="H2806" i="1"/>
  <c r="D2806" i="1"/>
  <c r="G2806" i="1" s="1"/>
  <c r="B2806" i="1"/>
  <c r="A2806" i="1"/>
  <c r="I2806" i="1" s="1"/>
  <c r="H2805" i="1"/>
  <c r="D2805" i="1"/>
  <c r="G2805" i="1" s="1"/>
  <c r="B2805" i="1"/>
  <c r="A2805" i="1"/>
  <c r="I2805" i="1" s="1"/>
  <c r="H2804" i="1"/>
  <c r="D2804" i="1"/>
  <c r="G2804" i="1" s="1"/>
  <c r="B2804" i="1"/>
  <c r="K2804" i="1" s="1"/>
  <c r="A2804" i="1"/>
  <c r="I2804" i="1" s="1"/>
  <c r="H2803" i="1"/>
  <c r="D2803" i="1"/>
  <c r="G2803" i="1" s="1"/>
  <c r="B2803" i="1"/>
  <c r="K2803" i="1" s="1"/>
  <c r="A2803" i="1"/>
  <c r="I2803" i="1" s="1"/>
  <c r="H2802" i="1"/>
  <c r="D2802" i="1"/>
  <c r="G2802" i="1" s="1"/>
  <c r="B2802" i="1"/>
  <c r="K2802" i="1" s="1"/>
  <c r="A2802" i="1"/>
  <c r="I2802" i="1" s="1"/>
  <c r="H2801" i="1"/>
  <c r="D2801" i="1"/>
  <c r="G2801" i="1" s="1"/>
  <c r="B2801" i="1"/>
  <c r="J2801" i="1" s="1"/>
  <c r="A2801" i="1"/>
  <c r="I2801" i="1" s="1"/>
  <c r="H2800" i="1"/>
  <c r="D2800" i="1"/>
  <c r="G2800" i="1" s="1"/>
  <c r="B2800" i="1"/>
  <c r="K2800" i="1" s="1"/>
  <c r="A2800" i="1"/>
  <c r="I2800" i="1" s="1"/>
  <c r="H2799" i="1"/>
  <c r="D2799" i="1"/>
  <c r="G2799" i="1" s="1"/>
  <c r="B2799" i="1"/>
  <c r="K2799" i="1" s="1"/>
  <c r="A2799" i="1"/>
  <c r="I2799" i="1" s="1"/>
  <c r="H2798" i="1"/>
  <c r="D2798" i="1"/>
  <c r="G2798" i="1" s="1"/>
  <c r="B2798" i="1"/>
  <c r="J2798" i="1" s="1"/>
  <c r="A2798" i="1"/>
  <c r="I2798" i="1" s="1"/>
  <c r="H2797" i="1"/>
  <c r="D2797" i="1"/>
  <c r="G2797" i="1" s="1"/>
  <c r="B2797" i="1"/>
  <c r="K2797" i="1" s="1"/>
  <c r="A2797" i="1"/>
  <c r="I2797" i="1" s="1"/>
  <c r="H2796" i="1"/>
  <c r="D2796" i="1"/>
  <c r="G2796" i="1" s="1"/>
  <c r="B2796" i="1"/>
  <c r="J2796" i="1" s="1"/>
  <c r="A2796" i="1"/>
  <c r="I2796" i="1" s="1"/>
  <c r="H2795" i="1"/>
  <c r="D2795" i="1"/>
  <c r="G2795" i="1" s="1"/>
  <c r="B2795" i="1"/>
  <c r="K2795" i="1" s="1"/>
  <c r="A2795" i="1"/>
  <c r="I2795" i="1" s="1"/>
  <c r="H2794" i="1"/>
  <c r="D2794" i="1"/>
  <c r="G2794" i="1" s="1"/>
  <c r="B2794" i="1"/>
  <c r="K2794" i="1" s="1"/>
  <c r="A2794" i="1"/>
  <c r="I2794" i="1" s="1"/>
  <c r="H2793" i="1"/>
  <c r="D2793" i="1"/>
  <c r="G2793" i="1" s="1"/>
  <c r="B2793" i="1"/>
  <c r="A2793" i="1"/>
  <c r="I2793" i="1" s="1"/>
  <c r="H2792" i="1"/>
  <c r="D2792" i="1"/>
  <c r="G2792" i="1" s="1"/>
  <c r="B2792" i="1"/>
  <c r="A2792" i="1"/>
  <c r="I2792" i="1" s="1"/>
  <c r="H2791" i="1"/>
  <c r="D2791" i="1"/>
  <c r="G2791" i="1" s="1"/>
  <c r="B2791" i="1"/>
  <c r="K2791" i="1" s="1"/>
  <c r="A2791" i="1"/>
  <c r="I2791" i="1" s="1"/>
  <c r="H2790" i="1"/>
  <c r="D2790" i="1"/>
  <c r="G2790" i="1" s="1"/>
  <c r="B2790" i="1"/>
  <c r="A2790" i="1"/>
  <c r="I2790" i="1" s="1"/>
  <c r="H2789" i="1"/>
  <c r="D2789" i="1"/>
  <c r="G2789" i="1" s="1"/>
  <c r="B2789" i="1"/>
  <c r="K2789" i="1" s="1"/>
  <c r="A2789" i="1"/>
  <c r="I2789" i="1" s="1"/>
  <c r="H2788" i="1"/>
  <c r="D2788" i="1"/>
  <c r="G2788" i="1" s="1"/>
  <c r="B2788" i="1"/>
  <c r="K2788" i="1" s="1"/>
  <c r="A2788" i="1"/>
  <c r="I2788" i="1" s="1"/>
  <c r="H2787" i="1"/>
  <c r="D2787" i="1"/>
  <c r="G2787" i="1" s="1"/>
  <c r="B2787" i="1"/>
  <c r="A2787" i="1"/>
  <c r="I2787" i="1" s="1"/>
  <c r="H2786" i="1"/>
  <c r="D2786" i="1"/>
  <c r="G2786" i="1" s="1"/>
  <c r="B2786" i="1"/>
  <c r="J2786" i="1" s="1"/>
  <c r="A2786" i="1"/>
  <c r="I2786" i="1" s="1"/>
  <c r="H2785" i="1"/>
  <c r="D2785" i="1"/>
  <c r="G2785" i="1" s="1"/>
  <c r="B2785" i="1"/>
  <c r="A2785" i="1"/>
  <c r="I2785" i="1" s="1"/>
  <c r="H2784" i="1"/>
  <c r="D2784" i="1"/>
  <c r="G2784" i="1" s="1"/>
  <c r="B2784" i="1"/>
  <c r="J2784" i="1" s="1"/>
  <c r="A2784" i="1"/>
  <c r="I2784" i="1" s="1"/>
  <c r="H2783" i="1"/>
  <c r="D2783" i="1"/>
  <c r="G2783" i="1" s="1"/>
  <c r="B2783" i="1"/>
  <c r="K2783" i="1" s="1"/>
  <c r="A2783" i="1"/>
  <c r="I2783" i="1" s="1"/>
  <c r="H2782" i="1"/>
  <c r="D2782" i="1"/>
  <c r="G2782" i="1" s="1"/>
  <c r="B2782" i="1"/>
  <c r="J2782" i="1" s="1"/>
  <c r="A2782" i="1"/>
  <c r="I2782" i="1" s="1"/>
  <c r="H2781" i="1"/>
  <c r="D2781" i="1"/>
  <c r="G2781" i="1" s="1"/>
  <c r="B2781" i="1"/>
  <c r="A2781" i="1"/>
  <c r="I2781" i="1" s="1"/>
  <c r="H2780" i="1"/>
  <c r="D2780" i="1"/>
  <c r="G2780" i="1" s="1"/>
  <c r="B2780" i="1"/>
  <c r="A2780" i="1"/>
  <c r="I2780" i="1" s="1"/>
  <c r="H2779" i="1"/>
  <c r="D2779" i="1"/>
  <c r="G2779" i="1" s="1"/>
  <c r="B2779" i="1"/>
  <c r="K2779" i="1" s="1"/>
  <c r="A2779" i="1"/>
  <c r="I2779" i="1" s="1"/>
  <c r="H2778" i="1"/>
  <c r="D2778" i="1"/>
  <c r="G2778" i="1" s="1"/>
  <c r="B2778" i="1"/>
  <c r="K2778" i="1" s="1"/>
  <c r="A2778" i="1"/>
  <c r="I2778" i="1" s="1"/>
  <c r="H2777" i="1"/>
  <c r="D2777" i="1"/>
  <c r="G2777" i="1" s="1"/>
  <c r="B2777" i="1"/>
  <c r="A2777" i="1"/>
  <c r="I2777" i="1" s="1"/>
  <c r="H2776" i="1"/>
  <c r="D2776" i="1"/>
  <c r="G2776" i="1" s="1"/>
  <c r="B2776" i="1"/>
  <c r="J2776" i="1" s="1"/>
  <c r="A2776" i="1"/>
  <c r="I2776" i="1" s="1"/>
  <c r="H2775" i="1"/>
  <c r="D2775" i="1"/>
  <c r="G2775" i="1" s="1"/>
  <c r="B2775" i="1"/>
  <c r="J2775" i="1" s="1"/>
  <c r="A2775" i="1"/>
  <c r="I2775" i="1" s="1"/>
  <c r="H2774" i="1"/>
  <c r="D2774" i="1"/>
  <c r="G2774" i="1" s="1"/>
  <c r="B2774" i="1"/>
  <c r="A2774" i="1"/>
  <c r="I2774" i="1" s="1"/>
  <c r="H2773" i="1"/>
  <c r="D2773" i="1"/>
  <c r="G2773" i="1" s="1"/>
  <c r="B2773" i="1"/>
  <c r="K2773" i="1" s="1"/>
  <c r="A2773" i="1"/>
  <c r="I2773" i="1" s="1"/>
  <c r="H2772" i="1"/>
  <c r="D2772" i="1"/>
  <c r="G2772" i="1" s="1"/>
  <c r="B2772" i="1"/>
  <c r="A2772" i="1"/>
  <c r="I2772" i="1" s="1"/>
  <c r="H2771" i="1"/>
  <c r="D2771" i="1"/>
  <c r="G2771" i="1" s="1"/>
  <c r="B2771" i="1"/>
  <c r="A2771" i="1"/>
  <c r="I2771" i="1" s="1"/>
  <c r="H2770" i="1"/>
  <c r="D2770" i="1"/>
  <c r="G2770" i="1" s="1"/>
  <c r="B2770" i="1"/>
  <c r="A2770" i="1"/>
  <c r="I2770" i="1" s="1"/>
  <c r="H2769" i="1"/>
  <c r="D2769" i="1"/>
  <c r="G2769" i="1" s="1"/>
  <c r="B2769" i="1"/>
  <c r="J2769" i="1" s="1"/>
  <c r="A2769" i="1"/>
  <c r="I2769" i="1" s="1"/>
  <c r="H2768" i="1"/>
  <c r="D2768" i="1"/>
  <c r="G2768" i="1" s="1"/>
  <c r="B2768" i="1"/>
  <c r="J2768" i="1" s="1"/>
  <c r="A2768" i="1"/>
  <c r="I2768" i="1" s="1"/>
  <c r="H2767" i="1"/>
  <c r="D2767" i="1"/>
  <c r="G2767" i="1" s="1"/>
  <c r="B2767" i="1"/>
  <c r="J2767" i="1" s="1"/>
  <c r="A2767" i="1"/>
  <c r="I2767" i="1" s="1"/>
  <c r="H2766" i="1"/>
  <c r="D2766" i="1"/>
  <c r="G2766" i="1" s="1"/>
  <c r="B2766" i="1"/>
  <c r="J2766" i="1" s="1"/>
  <c r="A2766" i="1"/>
  <c r="I2766" i="1" s="1"/>
  <c r="H2765" i="1"/>
  <c r="D2765" i="1"/>
  <c r="G2765" i="1" s="1"/>
  <c r="B2765" i="1"/>
  <c r="K2765" i="1" s="1"/>
  <c r="A2765" i="1"/>
  <c r="I2765" i="1" s="1"/>
  <c r="H2764" i="1"/>
  <c r="D2764" i="1"/>
  <c r="G2764" i="1" s="1"/>
  <c r="B2764" i="1"/>
  <c r="J2764" i="1" s="1"/>
  <c r="A2764" i="1"/>
  <c r="I2764" i="1" s="1"/>
  <c r="H2763" i="1"/>
  <c r="D2763" i="1"/>
  <c r="G2763" i="1" s="1"/>
  <c r="B2763" i="1"/>
  <c r="K2763" i="1" s="1"/>
  <c r="A2763" i="1"/>
  <c r="I2763" i="1" s="1"/>
  <c r="H2762" i="1"/>
  <c r="D2762" i="1"/>
  <c r="G2762" i="1" s="1"/>
  <c r="B2762" i="1"/>
  <c r="A2762" i="1"/>
  <c r="I2762" i="1" s="1"/>
  <c r="H2761" i="1"/>
  <c r="D2761" i="1"/>
  <c r="G2761" i="1" s="1"/>
  <c r="B2761" i="1"/>
  <c r="A2761" i="1"/>
  <c r="I2761" i="1" s="1"/>
  <c r="H2760" i="1"/>
  <c r="D2760" i="1"/>
  <c r="G2760" i="1" s="1"/>
  <c r="B2760" i="1"/>
  <c r="A2760" i="1"/>
  <c r="I2760" i="1" s="1"/>
  <c r="H2759" i="1"/>
  <c r="D2759" i="1"/>
  <c r="G2759" i="1" s="1"/>
  <c r="B2759" i="1"/>
  <c r="A2759" i="1"/>
  <c r="I2759" i="1" s="1"/>
  <c r="H2758" i="1"/>
  <c r="D2758" i="1"/>
  <c r="G2758" i="1" s="1"/>
  <c r="B2758" i="1"/>
  <c r="A2758" i="1"/>
  <c r="I2758" i="1" s="1"/>
  <c r="H2757" i="1"/>
  <c r="D2757" i="1"/>
  <c r="G2757" i="1" s="1"/>
  <c r="B2757" i="1"/>
  <c r="K2757" i="1" s="1"/>
  <c r="A2757" i="1"/>
  <c r="I2757" i="1" s="1"/>
  <c r="H2756" i="1"/>
  <c r="D2756" i="1"/>
  <c r="G2756" i="1" s="1"/>
  <c r="B2756" i="1"/>
  <c r="A2756" i="1"/>
  <c r="I2756" i="1" s="1"/>
  <c r="H2755" i="1"/>
  <c r="D2755" i="1"/>
  <c r="G2755" i="1" s="1"/>
  <c r="B2755" i="1"/>
  <c r="A2755" i="1"/>
  <c r="I2755" i="1" s="1"/>
  <c r="H2754" i="1"/>
  <c r="D2754" i="1"/>
  <c r="G2754" i="1" s="1"/>
  <c r="B2754" i="1"/>
  <c r="J2754" i="1" s="1"/>
  <c r="A2754" i="1"/>
  <c r="I2754" i="1" s="1"/>
  <c r="H2753" i="1"/>
  <c r="D2753" i="1"/>
  <c r="G2753" i="1" s="1"/>
  <c r="B2753" i="1"/>
  <c r="K2753" i="1" s="1"/>
  <c r="A2753" i="1"/>
  <c r="I2753" i="1" s="1"/>
  <c r="H2752" i="1"/>
  <c r="D2752" i="1"/>
  <c r="G2752" i="1" s="1"/>
  <c r="B2752" i="1"/>
  <c r="A2752" i="1"/>
  <c r="I2752" i="1" s="1"/>
  <c r="H2751" i="1"/>
  <c r="D2751" i="1"/>
  <c r="G2751" i="1" s="1"/>
  <c r="B2751" i="1"/>
  <c r="K2751" i="1" s="1"/>
  <c r="A2751" i="1"/>
  <c r="I2751" i="1" s="1"/>
  <c r="H2750" i="1"/>
  <c r="D2750" i="1"/>
  <c r="G2750" i="1" s="1"/>
  <c r="B2750" i="1"/>
  <c r="K2750" i="1" s="1"/>
  <c r="A2750" i="1"/>
  <c r="I2750" i="1" s="1"/>
  <c r="H2749" i="1"/>
  <c r="D2749" i="1"/>
  <c r="G2749" i="1" s="1"/>
  <c r="B2749" i="1"/>
  <c r="J2749" i="1" s="1"/>
  <c r="A2749" i="1"/>
  <c r="I2749" i="1" s="1"/>
  <c r="H2748" i="1"/>
  <c r="D2748" i="1"/>
  <c r="G2748" i="1" s="1"/>
  <c r="B2748" i="1"/>
  <c r="A2748" i="1"/>
  <c r="I2748" i="1" s="1"/>
  <c r="H2747" i="1"/>
  <c r="D2747" i="1"/>
  <c r="G2747" i="1" s="1"/>
  <c r="B2747" i="1"/>
  <c r="A2747" i="1"/>
  <c r="I2747" i="1" s="1"/>
  <c r="H2746" i="1"/>
  <c r="D2746" i="1"/>
  <c r="G2746" i="1" s="1"/>
  <c r="B2746" i="1"/>
  <c r="K2746" i="1" s="1"/>
  <c r="A2746" i="1"/>
  <c r="I2746" i="1" s="1"/>
  <c r="H2745" i="1"/>
  <c r="D2745" i="1"/>
  <c r="G2745" i="1" s="1"/>
  <c r="B2745" i="1"/>
  <c r="J2745" i="1" s="1"/>
  <c r="A2745" i="1"/>
  <c r="I2745" i="1" s="1"/>
  <c r="H2744" i="1"/>
  <c r="D2744" i="1"/>
  <c r="G2744" i="1" s="1"/>
  <c r="B2744" i="1"/>
  <c r="K2744" i="1" s="1"/>
  <c r="A2744" i="1"/>
  <c r="I2744" i="1" s="1"/>
  <c r="H2743" i="1"/>
  <c r="D2743" i="1"/>
  <c r="G2743" i="1" s="1"/>
  <c r="B2743" i="1"/>
  <c r="J2743" i="1" s="1"/>
  <c r="A2743" i="1"/>
  <c r="I2743" i="1" s="1"/>
  <c r="H2742" i="1"/>
  <c r="D2742" i="1"/>
  <c r="G2742" i="1" s="1"/>
  <c r="B2742" i="1"/>
  <c r="A2742" i="1"/>
  <c r="I2742" i="1" s="1"/>
  <c r="H2741" i="1"/>
  <c r="D2741" i="1"/>
  <c r="G2741" i="1" s="1"/>
  <c r="B2741" i="1"/>
  <c r="K2741" i="1" s="1"/>
  <c r="A2741" i="1"/>
  <c r="I2741" i="1" s="1"/>
  <c r="H2740" i="1"/>
  <c r="D2740" i="1"/>
  <c r="G2740" i="1" s="1"/>
  <c r="B2740" i="1"/>
  <c r="A2740" i="1"/>
  <c r="I2740" i="1" s="1"/>
  <c r="H2739" i="1"/>
  <c r="D2739" i="1"/>
  <c r="G2739" i="1" s="1"/>
  <c r="B2739" i="1"/>
  <c r="K2739" i="1" s="1"/>
  <c r="A2739" i="1"/>
  <c r="I2739" i="1" s="1"/>
  <c r="H2738" i="1"/>
  <c r="D2738" i="1"/>
  <c r="G2738" i="1" s="1"/>
  <c r="B2738" i="1"/>
  <c r="A2738" i="1"/>
  <c r="I2738" i="1" s="1"/>
  <c r="H2737" i="1"/>
  <c r="D2737" i="1"/>
  <c r="G2737" i="1" s="1"/>
  <c r="B2737" i="1"/>
  <c r="J2737" i="1" s="1"/>
  <c r="A2737" i="1"/>
  <c r="I2737" i="1" s="1"/>
  <c r="H2736" i="1"/>
  <c r="D2736" i="1"/>
  <c r="G2736" i="1" s="1"/>
  <c r="B2736" i="1"/>
  <c r="K2736" i="1" s="1"/>
  <c r="A2736" i="1"/>
  <c r="I2736" i="1" s="1"/>
  <c r="H2735" i="1"/>
  <c r="D2735" i="1"/>
  <c r="G2735" i="1" s="1"/>
  <c r="B2735" i="1"/>
  <c r="A2735" i="1"/>
  <c r="I2735" i="1" s="1"/>
  <c r="H2734" i="1"/>
  <c r="D2734" i="1"/>
  <c r="G2734" i="1" s="1"/>
  <c r="B2734" i="1"/>
  <c r="A2734" i="1"/>
  <c r="I2734" i="1" s="1"/>
  <c r="H2733" i="1"/>
  <c r="D2733" i="1"/>
  <c r="G2733" i="1" s="1"/>
  <c r="B2733" i="1"/>
  <c r="K2733" i="1" s="1"/>
  <c r="A2733" i="1"/>
  <c r="I2733" i="1" s="1"/>
  <c r="H2732" i="1"/>
  <c r="D2732" i="1"/>
  <c r="G2732" i="1" s="1"/>
  <c r="B2732" i="1"/>
  <c r="K2732" i="1" s="1"/>
  <c r="A2732" i="1"/>
  <c r="I2732" i="1" s="1"/>
  <c r="H2731" i="1"/>
  <c r="D2731" i="1"/>
  <c r="G2731" i="1" s="1"/>
  <c r="B2731" i="1"/>
  <c r="A2731" i="1"/>
  <c r="I2731" i="1" s="1"/>
  <c r="H2730" i="1"/>
  <c r="D2730" i="1"/>
  <c r="G2730" i="1" s="1"/>
  <c r="B2730" i="1"/>
  <c r="J2730" i="1" s="1"/>
  <c r="A2730" i="1"/>
  <c r="I2730" i="1" s="1"/>
  <c r="H2729" i="1"/>
  <c r="D2729" i="1"/>
  <c r="G2729" i="1" s="1"/>
  <c r="B2729" i="1"/>
  <c r="K2729" i="1" s="1"/>
  <c r="A2729" i="1"/>
  <c r="I2729" i="1" s="1"/>
  <c r="H2728" i="1"/>
  <c r="D2728" i="1"/>
  <c r="G2728" i="1" s="1"/>
  <c r="B2728" i="1"/>
  <c r="J2728" i="1" s="1"/>
  <c r="A2728" i="1"/>
  <c r="I2728" i="1" s="1"/>
  <c r="H2727" i="1"/>
  <c r="D2727" i="1"/>
  <c r="G2727" i="1" s="1"/>
  <c r="B2727" i="1"/>
  <c r="K2727" i="1" s="1"/>
  <c r="A2727" i="1"/>
  <c r="I2727" i="1" s="1"/>
  <c r="H2726" i="1"/>
  <c r="D2726" i="1"/>
  <c r="G2726" i="1" s="1"/>
  <c r="B2726" i="1"/>
  <c r="K2726" i="1" s="1"/>
  <c r="A2726" i="1"/>
  <c r="I2726" i="1" s="1"/>
  <c r="H2725" i="1"/>
  <c r="D2725" i="1"/>
  <c r="G2725" i="1" s="1"/>
  <c r="B2725" i="1"/>
  <c r="K2725" i="1" s="1"/>
  <c r="A2725" i="1"/>
  <c r="I2725" i="1" s="1"/>
  <c r="H2724" i="1"/>
  <c r="D2724" i="1"/>
  <c r="G2724" i="1" s="1"/>
  <c r="B2724" i="1"/>
  <c r="K2724" i="1" s="1"/>
  <c r="A2724" i="1"/>
  <c r="I2724" i="1" s="1"/>
  <c r="H2723" i="1"/>
  <c r="D2723" i="1"/>
  <c r="G2723" i="1" s="1"/>
  <c r="B2723" i="1"/>
  <c r="K2723" i="1" s="1"/>
  <c r="A2723" i="1"/>
  <c r="I2723" i="1" s="1"/>
  <c r="H2722" i="1"/>
  <c r="D2722" i="1"/>
  <c r="G2722" i="1" s="1"/>
  <c r="B2722" i="1"/>
  <c r="K2722" i="1" s="1"/>
  <c r="A2722" i="1"/>
  <c r="I2722" i="1" s="1"/>
  <c r="H2721" i="1"/>
  <c r="D2721" i="1"/>
  <c r="G2721" i="1" s="1"/>
  <c r="B2721" i="1"/>
  <c r="J2721" i="1" s="1"/>
  <c r="A2721" i="1"/>
  <c r="I2721" i="1" s="1"/>
  <c r="H2720" i="1"/>
  <c r="D2720" i="1"/>
  <c r="G2720" i="1" s="1"/>
  <c r="B2720" i="1"/>
  <c r="A2720" i="1"/>
  <c r="I2720" i="1" s="1"/>
  <c r="H2719" i="1"/>
  <c r="D2719" i="1"/>
  <c r="G2719" i="1" s="1"/>
  <c r="B2719" i="1"/>
  <c r="J2719" i="1" s="1"/>
  <c r="A2719" i="1"/>
  <c r="I2719" i="1" s="1"/>
  <c r="H2718" i="1"/>
  <c r="D2718" i="1"/>
  <c r="G2718" i="1" s="1"/>
  <c r="B2718" i="1"/>
  <c r="A2718" i="1"/>
  <c r="I2718" i="1" s="1"/>
  <c r="H2717" i="1"/>
  <c r="D2717" i="1"/>
  <c r="G2717" i="1" s="1"/>
  <c r="B2717" i="1"/>
  <c r="A2717" i="1"/>
  <c r="I2717" i="1" s="1"/>
  <c r="H2716" i="1"/>
  <c r="D2716" i="1"/>
  <c r="G2716" i="1" s="1"/>
  <c r="B2716" i="1"/>
  <c r="A2716" i="1"/>
  <c r="I2716" i="1" s="1"/>
  <c r="H2715" i="1"/>
  <c r="D2715" i="1"/>
  <c r="G2715" i="1" s="1"/>
  <c r="B2715" i="1"/>
  <c r="A2715" i="1"/>
  <c r="I2715" i="1" s="1"/>
  <c r="H2714" i="1"/>
  <c r="D2714" i="1"/>
  <c r="G2714" i="1" s="1"/>
  <c r="B2714" i="1"/>
  <c r="A2714" i="1"/>
  <c r="I2714" i="1" s="1"/>
  <c r="H2713" i="1"/>
  <c r="D2713" i="1"/>
  <c r="G2713" i="1" s="1"/>
  <c r="B2713" i="1"/>
  <c r="K2713" i="1" s="1"/>
  <c r="A2713" i="1"/>
  <c r="I2713" i="1" s="1"/>
  <c r="H2712" i="1"/>
  <c r="D2712" i="1"/>
  <c r="G2712" i="1" s="1"/>
  <c r="B2712" i="1"/>
  <c r="K2712" i="1" s="1"/>
  <c r="A2712" i="1"/>
  <c r="I2712" i="1" s="1"/>
  <c r="H2711" i="1"/>
  <c r="D2711" i="1"/>
  <c r="G2711" i="1" s="1"/>
  <c r="B2711" i="1"/>
  <c r="K2711" i="1" s="1"/>
  <c r="A2711" i="1"/>
  <c r="I2711" i="1" s="1"/>
  <c r="H2710" i="1"/>
  <c r="D2710" i="1"/>
  <c r="G2710" i="1" s="1"/>
  <c r="B2710" i="1"/>
  <c r="J2710" i="1" s="1"/>
  <c r="A2710" i="1"/>
  <c r="I2710" i="1" s="1"/>
  <c r="H2709" i="1"/>
  <c r="D2709" i="1"/>
  <c r="G2709" i="1" s="1"/>
  <c r="B2709" i="1"/>
  <c r="K2709" i="1" s="1"/>
  <c r="A2709" i="1"/>
  <c r="I2709" i="1" s="1"/>
  <c r="H2708" i="1"/>
  <c r="D2708" i="1"/>
  <c r="G2708" i="1" s="1"/>
  <c r="B2708" i="1"/>
  <c r="J2708" i="1" s="1"/>
  <c r="A2708" i="1"/>
  <c r="I2708" i="1" s="1"/>
  <c r="H2707" i="1"/>
  <c r="D2707" i="1"/>
  <c r="G2707" i="1" s="1"/>
  <c r="B2707" i="1"/>
  <c r="K2707" i="1" s="1"/>
  <c r="A2707" i="1"/>
  <c r="I2707" i="1" s="1"/>
  <c r="H2706" i="1"/>
  <c r="D2706" i="1"/>
  <c r="G2706" i="1" s="1"/>
  <c r="B2706" i="1"/>
  <c r="A2706" i="1"/>
  <c r="I2706" i="1" s="1"/>
  <c r="H2705" i="1"/>
  <c r="D2705" i="1"/>
  <c r="G2705" i="1" s="1"/>
  <c r="B2705" i="1"/>
  <c r="K2705" i="1" s="1"/>
  <c r="A2705" i="1"/>
  <c r="I2705" i="1" s="1"/>
  <c r="H2704" i="1"/>
  <c r="D2704" i="1"/>
  <c r="G2704" i="1" s="1"/>
  <c r="B2704" i="1"/>
  <c r="K2704" i="1" s="1"/>
  <c r="A2704" i="1"/>
  <c r="I2704" i="1" s="1"/>
  <c r="H2703" i="1"/>
  <c r="D2703" i="1"/>
  <c r="G2703" i="1" s="1"/>
  <c r="B2703" i="1"/>
  <c r="K2703" i="1" s="1"/>
  <c r="A2703" i="1"/>
  <c r="I2703" i="1" s="1"/>
  <c r="H2702" i="1"/>
  <c r="D2702" i="1"/>
  <c r="G2702" i="1" s="1"/>
  <c r="B2702" i="1"/>
  <c r="A2702" i="1"/>
  <c r="I2702" i="1" s="1"/>
  <c r="H2701" i="1"/>
  <c r="D2701" i="1"/>
  <c r="G2701" i="1" s="1"/>
  <c r="B2701" i="1"/>
  <c r="K2701" i="1" s="1"/>
  <c r="A2701" i="1"/>
  <c r="I2701" i="1" s="1"/>
  <c r="H2700" i="1"/>
  <c r="D2700" i="1"/>
  <c r="G2700" i="1" s="1"/>
  <c r="B2700" i="1"/>
  <c r="K2700" i="1" s="1"/>
  <c r="A2700" i="1"/>
  <c r="I2700" i="1" s="1"/>
  <c r="H2699" i="1"/>
  <c r="D2699" i="1"/>
  <c r="G2699" i="1" s="1"/>
  <c r="B2699" i="1"/>
  <c r="K2699" i="1" s="1"/>
  <c r="A2699" i="1"/>
  <c r="I2699" i="1" s="1"/>
  <c r="H2698" i="1"/>
  <c r="D2698" i="1"/>
  <c r="G2698" i="1" s="1"/>
  <c r="B2698" i="1"/>
  <c r="J2698" i="1" s="1"/>
  <c r="A2698" i="1"/>
  <c r="I2698" i="1" s="1"/>
  <c r="H2697" i="1"/>
  <c r="D2697" i="1"/>
  <c r="G2697" i="1" s="1"/>
  <c r="B2697" i="1"/>
  <c r="K2697" i="1" s="1"/>
  <c r="A2697" i="1"/>
  <c r="I2697" i="1" s="1"/>
  <c r="H2696" i="1"/>
  <c r="D2696" i="1"/>
  <c r="G2696" i="1" s="1"/>
  <c r="B2696" i="1"/>
  <c r="J2696" i="1" s="1"/>
  <c r="A2696" i="1"/>
  <c r="I2696" i="1" s="1"/>
  <c r="H2695" i="1"/>
  <c r="D2695" i="1"/>
  <c r="G2695" i="1" s="1"/>
  <c r="B2695" i="1"/>
  <c r="A2695" i="1"/>
  <c r="I2695" i="1" s="1"/>
  <c r="H2694" i="1"/>
  <c r="D2694" i="1"/>
  <c r="G2694" i="1" s="1"/>
  <c r="B2694" i="1"/>
  <c r="J2694" i="1" s="1"/>
  <c r="A2694" i="1"/>
  <c r="I2694" i="1" s="1"/>
  <c r="H2693" i="1"/>
  <c r="D2693" i="1"/>
  <c r="G2693" i="1" s="1"/>
  <c r="B2693" i="1"/>
  <c r="A2693" i="1"/>
  <c r="I2693" i="1" s="1"/>
  <c r="H2692" i="1"/>
  <c r="D2692" i="1"/>
  <c r="G2692" i="1" s="1"/>
  <c r="B2692" i="1"/>
  <c r="K2692" i="1" s="1"/>
  <c r="A2692" i="1"/>
  <c r="I2692" i="1" s="1"/>
  <c r="H2691" i="1"/>
  <c r="D2691" i="1"/>
  <c r="G2691" i="1" s="1"/>
  <c r="B2691" i="1"/>
  <c r="A2691" i="1"/>
  <c r="I2691" i="1" s="1"/>
  <c r="H2690" i="1"/>
  <c r="D2690" i="1"/>
  <c r="G2690" i="1" s="1"/>
  <c r="B2690" i="1"/>
  <c r="A2690" i="1"/>
  <c r="I2690" i="1" s="1"/>
  <c r="H2689" i="1"/>
  <c r="D2689" i="1"/>
  <c r="G2689" i="1" s="1"/>
  <c r="B2689" i="1"/>
  <c r="K2689" i="1" s="1"/>
  <c r="A2689" i="1"/>
  <c r="I2689" i="1" s="1"/>
  <c r="H2688" i="1"/>
  <c r="D2688" i="1"/>
  <c r="G2688" i="1" s="1"/>
  <c r="B2688" i="1"/>
  <c r="A2688" i="1"/>
  <c r="I2688" i="1" s="1"/>
  <c r="H2687" i="1"/>
  <c r="D2687" i="1"/>
  <c r="G2687" i="1" s="1"/>
  <c r="B2687" i="1"/>
  <c r="A2687" i="1"/>
  <c r="I2687" i="1" s="1"/>
  <c r="H2686" i="1"/>
  <c r="D2686" i="1"/>
  <c r="G2686" i="1" s="1"/>
  <c r="B2686" i="1"/>
  <c r="A2686" i="1"/>
  <c r="I2686" i="1" s="1"/>
  <c r="H2685" i="1"/>
  <c r="D2685" i="1"/>
  <c r="G2685" i="1" s="1"/>
  <c r="B2685" i="1"/>
  <c r="A2685" i="1"/>
  <c r="I2685" i="1" s="1"/>
  <c r="H2684" i="1"/>
  <c r="D2684" i="1"/>
  <c r="G2684" i="1" s="1"/>
  <c r="B2684" i="1"/>
  <c r="J2684" i="1" s="1"/>
  <c r="A2684" i="1"/>
  <c r="I2684" i="1" s="1"/>
  <c r="H2683" i="1"/>
  <c r="D2683" i="1"/>
  <c r="G2683" i="1" s="1"/>
  <c r="B2683" i="1"/>
  <c r="A2683" i="1"/>
  <c r="I2683" i="1" s="1"/>
  <c r="H2682" i="1"/>
  <c r="D2682" i="1"/>
  <c r="G2682" i="1" s="1"/>
  <c r="B2682" i="1"/>
  <c r="K2682" i="1" s="1"/>
  <c r="A2682" i="1"/>
  <c r="I2682" i="1" s="1"/>
  <c r="H2681" i="1"/>
  <c r="D2681" i="1"/>
  <c r="G2681" i="1" s="1"/>
  <c r="B2681" i="1"/>
  <c r="K2681" i="1" s="1"/>
  <c r="A2681" i="1"/>
  <c r="I2681" i="1" s="1"/>
  <c r="H2680" i="1"/>
  <c r="D2680" i="1"/>
  <c r="G2680" i="1" s="1"/>
  <c r="B2680" i="1"/>
  <c r="K2680" i="1" s="1"/>
  <c r="A2680" i="1"/>
  <c r="I2680" i="1" s="1"/>
  <c r="H2679" i="1"/>
  <c r="D2679" i="1"/>
  <c r="G2679" i="1" s="1"/>
  <c r="B2679" i="1"/>
  <c r="K2679" i="1" s="1"/>
  <c r="A2679" i="1"/>
  <c r="I2679" i="1" s="1"/>
  <c r="H2678" i="1"/>
  <c r="D2678" i="1"/>
  <c r="G2678" i="1" s="1"/>
  <c r="B2678" i="1"/>
  <c r="A2678" i="1"/>
  <c r="I2678" i="1" s="1"/>
  <c r="H2677" i="1"/>
  <c r="D2677" i="1"/>
  <c r="G2677" i="1" s="1"/>
  <c r="B2677" i="1"/>
  <c r="K2677" i="1" s="1"/>
  <c r="A2677" i="1"/>
  <c r="I2677" i="1" s="1"/>
  <c r="H2676" i="1"/>
  <c r="D2676" i="1"/>
  <c r="G2676" i="1" s="1"/>
  <c r="B2676" i="1"/>
  <c r="K2676" i="1" s="1"/>
  <c r="A2676" i="1"/>
  <c r="I2676" i="1" s="1"/>
  <c r="H2675" i="1"/>
  <c r="D2675" i="1"/>
  <c r="G2675" i="1" s="1"/>
  <c r="B2675" i="1"/>
  <c r="A2675" i="1"/>
  <c r="I2675" i="1" s="1"/>
  <c r="H2674" i="1"/>
  <c r="D2674" i="1"/>
  <c r="G2674" i="1" s="1"/>
  <c r="B2674" i="1"/>
  <c r="J2674" i="1" s="1"/>
  <c r="A2674" i="1"/>
  <c r="I2674" i="1" s="1"/>
  <c r="H2673" i="1"/>
  <c r="D2673" i="1"/>
  <c r="G2673" i="1" s="1"/>
  <c r="B2673" i="1"/>
  <c r="K2673" i="1" s="1"/>
  <c r="A2673" i="1"/>
  <c r="I2673" i="1" s="1"/>
  <c r="H2672" i="1"/>
  <c r="D2672" i="1"/>
  <c r="G2672" i="1" s="1"/>
  <c r="B2672" i="1"/>
  <c r="J2672" i="1" s="1"/>
  <c r="A2672" i="1"/>
  <c r="I2672" i="1" s="1"/>
  <c r="H2671" i="1"/>
  <c r="D2671" i="1"/>
  <c r="G2671" i="1" s="1"/>
  <c r="B2671" i="1"/>
  <c r="J2671" i="1" s="1"/>
  <c r="A2671" i="1"/>
  <c r="I2671" i="1" s="1"/>
  <c r="H2670" i="1"/>
  <c r="D2670" i="1"/>
  <c r="G2670" i="1" s="1"/>
  <c r="B2670" i="1"/>
  <c r="J2670" i="1" s="1"/>
  <c r="A2670" i="1"/>
  <c r="I2670" i="1" s="1"/>
  <c r="H2669" i="1"/>
  <c r="D2669" i="1"/>
  <c r="G2669" i="1" s="1"/>
  <c r="B2669" i="1"/>
  <c r="A2669" i="1"/>
  <c r="I2669" i="1" s="1"/>
  <c r="H2668" i="1"/>
  <c r="D2668" i="1"/>
  <c r="G2668" i="1" s="1"/>
  <c r="B2668" i="1"/>
  <c r="A2668" i="1"/>
  <c r="I2668" i="1" s="1"/>
  <c r="H2667" i="1"/>
  <c r="D2667" i="1"/>
  <c r="G2667" i="1" s="1"/>
  <c r="B2667" i="1"/>
  <c r="K2667" i="1" s="1"/>
  <c r="A2667" i="1"/>
  <c r="I2667" i="1" s="1"/>
  <c r="H2666" i="1"/>
  <c r="D2666" i="1"/>
  <c r="G2666" i="1" s="1"/>
  <c r="B2666" i="1"/>
  <c r="J2666" i="1" s="1"/>
  <c r="A2666" i="1"/>
  <c r="I2666" i="1" s="1"/>
  <c r="H2665" i="1"/>
  <c r="D2665" i="1"/>
  <c r="G2665" i="1" s="1"/>
  <c r="B2665" i="1"/>
  <c r="K2665" i="1" s="1"/>
  <c r="A2665" i="1"/>
  <c r="I2665" i="1" s="1"/>
  <c r="H2664" i="1"/>
  <c r="D2664" i="1"/>
  <c r="G2664" i="1" s="1"/>
  <c r="B2664" i="1"/>
  <c r="A2664" i="1"/>
  <c r="I2664" i="1" s="1"/>
  <c r="H2663" i="1"/>
  <c r="D2663" i="1"/>
  <c r="G2663" i="1" s="1"/>
  <c r="B2663" i="1"/>
  <c r="K2663" i="1" s="1"/>
  <c r="A2663" i="1"/>
  <c r="I2663" i="1" s="1"/>
  <c r="H2662" i="1"/>
  <c r="D2662" i="1"/>
  <c r="G2662" i="1" s="1"/>
  <c r="B2662" i="1"/>
  <c r="J2662" i="1" s="1"/>
  <c r="A2662" i="1"/>
  <c r="I2662" i="1" s="1"/>
  <c r="H2661" i="1"/>
  <c r="D2661" i="1"/>
  <c r="G2661" i="1" s="1"/>
  <c r="B2661" i="1"/>
  <c r="J2661" i="1" s="1"/>
  <c r="A2661" i="1"/>
  <c r="I2661" i="1" s="1"/>
  <c r="H2660" i="1"/>
  <c r="D2660" i="1"/>
  <c r="G2660" i="1" s="1"/>
  <c r="B2660" i="1"/>
  <c r="K2660" i="1" s="1"/>
  <c r="A2660" i="1"/>
  <c r="I2660" i="1" s="1"/>
  <c r="H2659" i="1"/>
  <c r="D2659" i="1"/>
  <c r="G2659" i="1" s="1"/>
  <c r="B2659" i="1"/>
  <c r="A2659" i="1"/>
  <c r="I2659" i="1" s="1"/>
  <c r="H2658" i="1"/>
  <c r="D2658" i="1"/>
  <c r="G2658" i="1" s="1"/>
  <c r="B2658" i="1"/>
  <c r="A2658" i="1"/>
  <c r="I2658" i="1" s="1"/>
  <c r="H2657" i="1"/>
  <c r="D2657" i="1"/>
  <c r="G2657" i="1" s="1"/>
  <c r="B2657" i="1"/>
  <c r="A2657" i="1"/>
  <c r="I2657" i="1" s="1"/>
  <c r="H2656" i="1"/>
  <c r="D2656" i="1"/>
  <c r="G2656" i="1" s="1"/>
  <c r="B2656" i="1"/>
  <c r="J2656" i="1" s="1"/>
  <c r="A2656" i="1"/>
  <c r="I2656" i="1" s="1"/>
  <c r="H2655" i="1"/>
  <c r="D2655" i="1"/>
  <c r="G2655" i="1" s="1"/>
  <c r="B2655" i="1"/>
  <c r="A2655" i="1"/>
  <c r="I2655" i="1" s="1"/>
  <c r="H2654" i="1"/>
  <c r="D2654" i="1"/>
  <c r="G2654" i="1" s="1"/>
  <c r="B2654" i="1"/>
  <c r="A2654" i="1"/>
  <c r="I2654" i="1" s="1"/>
  <c r="H2653" i="1"/>
  <c r="D2653" i="1"/>
  <c r="G2653" i="1" s="1"/>
  <c r="B2653" i="1"/>
  <c r="A2653" i="1"/>
  <c r="I2653" i="1" s="1"/>
  <c r="H2652" i="1"/>
  <c r="D2652" i="1"/>
  <c r="G2652" i="1" s="1"/>
  <c r="B2652" i="1"/>
  <c r="A2652" i="1"/>
  <c r="I2652" i="1" s="1"/>
  <c r="H2651" i="1"/>
  <c r="D2651" i="1"/>
  <c r="G2651" i="1" s="1"/>
  <c r="B2651" i="1"/>
  <c r="A2651" i="1"/>
  <c r="I2651" i="1" s="1"/>
  <c r="H2650" i="1"/>
  <c r="D2650" i="1"/>
  <c r="G2650" i="1" s="1"/>
  <c r="B2650" i="1"/>
  <c r="J2650" i="1" s="1"/>
  <c r="A2650" i="1"/>
  <c r="I2650" i="1" s="1"/>
  <c r="H2649" i="1"/>
  <c r="D2649" i="1"/>
  <c r="G2649" i="1" s="1"/>
  <c r="B2649" i="1"/>
  <c r="A2649" i="1"/>
  <c r="I2649" i="1" s="1"/>
  <c r="H2648" i="1"/>
  <c r="D2648" i="1"/>
  <c r="G2648" i="1" s="1"/>
  <c r="B2648" i="1"/>
  <c r="K2648" i="1" s="1"/>
  <c r="A2648" i="1"/>
  <c r="I2648" i="1" s="1"/>
  <c r="H2647" i="1"/>
  <c r="D2647" i="1"/>
  <c r="G2647" i="1" s="1"/>
  <c r="B2647" i="1"/>
  <c r="A2647" i="1"/>
  <c r="I2647" i="1" s="1"/>
  <c r="H2646" i="1"/>
  <c r="D2646" i="1"/>
  <c r="G2646" i="1" s="1"/>
  <c r="B2646" i="1"/>
  <c r="A2646" i="1"/>
  <c r="I2646" i="1" s="1"/>
  <c r="H2645" i="1"/>
  <c r="D2645" i="1"/>
  <c r="G2645" i="1" s="1"/>
  <c r="B2645" i="1"/>
  <c r="K2645" i="1" s="1"/>
  <c r="A2645" i="1"/>
  <c r="I2645" i="1" s="1"/>
  <c r="H2644" i="1"/>
  <c r="D2644" i="1"/>
  <c r="G2644" i="1" s="1"/>
  <c r="B2644" i="1"/>
  <c r="J2644" i="1" s="1"/>
  <c r="A2644" i="1"/>
  <c r="I2644" i="1" s="1"/>
  <c r="H2643" i="1"/>
  <c r="D2643" i="1"/>
  <c r="G2643" i="1" s="1"/>
  <c r="B2643" i="1"/>
  <c r="K2643" i="1" s="1"/>
  <c r="A2643" i="1"/>
  <c r="I2643" i="1" s="1"/>
  <c r="H2642" i="1"/>
  <c r="D2642" i="1"/>
  <c r="G2642" i="1" s="1"/>
  <c r="B2642" i="1"/>
  <c r="K2642" i="1" s="1"/>
  <c r="A2642" i="1"/>
  <c r="I2642" i="1" s="1"/>
  <c r="H2641" i="1"/>
  <c r="D2641" i="1"/>
  <c r="G2641" i="1" s="1"/>
  <c r="B2641" i="1"/>
  <c r="J2641" i="1" s="1"/>
  <c r="A2641" i="1"/>
  <c r="I2641" i="1" s="1"/>
  <c r="H2640" i="1"/>
  <c r="D2640" i="1"/>
  <c r="G2640" i="1" s="1"/>
  <c r="B2640" i="1"/>
  <c r="A2640" i="1"/>
  <c r="I2640" i="1" s="1"/>
  <c r="H2639" i="1"/>
  <c r="D2639" i="1"/>
  <c r="G2639" i="1" s="1"/>
  <c r="B2639" i="1"/>
  <c r="A2639" i="1"/>
  <c r="I2639" i="1" s="1"/>
  <c r="H2638" i="1"/>
  <c r="D2638" i="1"/>
  <c r="G2638" i="1" s="1"/>
  <c r="B2638" i="1"/>
  <c r="J2638" i="1" s="1"/>
  <c r="A2638" i="1"/>
  <c r="I2638" i="1" s="1"/>
  <c r="H2637" i="1"/>
  <c r="D2637" i="1"/>
  <c r="G2637" i="1" s="1"/>
  <c r="B2637" i="1"/>
  <c r="A2637" i="1"/>
  <c r="I2637" i="1" s="1"/>
  <c r="H2636" i="1"/>
  <c r="D2636" i="1"/>
  <c r="G2636" i="1" s="1"/>
  <c r="B2636" i="1"/>
  <c r="K2636" i="1" s="1"/>
  <c r="A2636" i="1"/>
  <c r="I2636" i="1" s="1"/>
  <c r="H2635" i="1"/>
  <c r="D2635" i="1"/>
  <c r="G2635" i="1" s="1"/>
  <c r="B2635" i="1"/>
  <c r="A2635" i="1"/>
  <c r="I2635" i="1" s="1"/>
  <c r="H2634" i="1"/>
  <c r="D2634" i="1"/>
  <c r="G2634" i="1" s="1"/>
  <c r="B2634" i="1"/>
  <c r="A2634" i="1"/>
  <c r="I2634" i="1" s="1"/>
  <c r="H2633" i="1"/>
  <c r="D2633" i="1"/>
  <c r="G2633" i="1" s="1"/>
  <c r="B2633" i="1"/>
  <c r="K2633" i="1" s="1"/>
  <c r="A2633" i="1"/>
  <c r="I2633" i="1" s="1"/>
  <c r="H2632" i="1"/>
  <c r="D2632" i="1"/>
  <c r="G2632" i="1" s="1"/>
  <c r="B2632" i="1"/>
  <c r="J2632" i="1" s="1"/>
  <c r="A2632" i="1"/>
  <c r="I2632" i="1" s="1"/>
  <c r="H2631" i="1"/>
  <c r="D2631" i="1"/>
  <c r="G2631" i="1" s="1"/>
  <c r="B2631" i="1"/>
  <c r="K2631" i="1" s="1"/>
  <c r="A2631" i="1"/>
  <c r="I2631" i="1" s="1"/>
  <c r="H2630" i="1"/>
  <c r="D2630" i="1"/>
  <c r="G2630" i="1" s="1"/>
  <c r="B2630" i="1"/>
  <c r="K2630" i="1" s="1"/>
  <c r="A2630" i="1"/>
  <c r="I2630" i="1" s="1"/>
  <c r="H2629" i="1"/>
  <c r="D2629" i="1"/>
  <c r="G2629" i="1" s="1"/>
  <c r="B2629" i="1"/>
  <c r="J2629" i="1" s="1"/>
  <c r="A2629" i="1"/>
  <c r="I2629" i="1" s="1"/>
  <c r="H2628" i="1"/>
  <c r="D2628" i="1"/>
  <c r="G2628" i="1" s="1"/>
  <c r="B2628" i="1"/>
  <c r="K2628" i="1" s="1"/>
  <c r="A2628" i="1"/>
  <c r="I2628" i="1" s="1"/>
  <c r="H2627" i="1"/>
  <c r="D2627" i="1"/>
  <c r="G2627" i="1" s="1"/>
  <c r="B2627" i="1"/>
  <c r="A2627" i="1"/>
  <c r="I2627" i="1" s="1"/>
  <c r="H2626" i="1"/>
  <c r="D2626" i="1"/>
  <c r="G2626" i="1" s="1"/>
  <c r="B2626" i="1"/>
  <c r="A2626" i="1"/>
  <c r="I2626" i="1" s="1"/>
  <c r="H2625" i="1"/>
  <c r="D2625" i="1"/>
  <c r="G2625" i="1" s="1"/>
  <c r="B2625" i="1"/>
  <c r="A2625" i="1"/>
  <c r="I2625" i="1" s="1"/>
  <c r="H2624" i="1"/>
  <c r="D2624" i="1"/>
  <c r="G2624" i="1" s="1"/>
  <c r="B2624" i="1"/>
  <c r="J2624" i="1" s="1"/>
  <c r="A2624" i="1"/>
  <c r="I2624" i="1" s="1"/>
  <c r="H2623" i="1"/>
  <c r="D2623" i="1"/>
  <c r="G2623" i="1" s="1"/>
  <c r="B2623" i="1"/>
  <c r="J2623" i="1" s="1"/>
  <c r="A2623" i="1"/>
  <c r="I2623" i="1" s="1"/>
  <c r="H2622" i="1"/>
  <c r="D2622" i="1"/>
  <c r="G2622" i="1" s="1"/>
  <c r="B2622" i="1"/>
  <c r="A2622" i="1"/>
  <c r="I2622" i="1" s="1"/>
  <c r="H2621" i="1"/>
  <c r="D2621" i="1"/>
  <c r="G2621" i="1" s="1"/>
  <c r="B2621" i="1"/>
  <c r="J2621" i="1" s="1"/>
  <c r="A2621" i="1"/>
  <c r="I2621" i="1" s="1"/>
  <c r="H2620" i="1"/>
  <c r="D2620" i="1"/>
  <c r="G2620" i="1" s="1"/>
  <c r="B2620" i="1"/>
  <c r="J2620" i="1" s="1"/>
  <c r="A2620" i="1"/>
  <c r="I2620" i="1" s="1"/>
  <c r="H2619" i="1"/>
  <c r="D2619" i="1"/>
  <c r="G2619" i="1" s="1"/>
  <c r="B2619" i="1"/>
  <c r="K2619" i="1" s="1"/>
  <c r="A2619" i="1"/>
  <c r="I2619" i="1" s="1"/>
  <c r="H2618" i="1"/>
  <c r="D2618" i="1"/>
  <c r="G2618" i="1" s="1"/>
  <c r="B2618" i="1"/>
  <c r="K2618" i="1" s="1"/>
  <c r="A2618" i="1"/>
  <c r="I2618" i="1" s="1"/>
  <c r="H2617" i="1"/>
  <c r="D2617" i="1"/>
  <c r="G2617" i="1" s="1"/>
  <c r="B2617" i="1"/>
  <c r="J2617" i="1" s="1"/>
  <c r="A2617" i="1"/>
  <c r="I2617" i="1" s="1"/>
  <c r="H2616" i="1"/>
  <c r="D2616" i="1"/>
  <c r="G2616" i="1" s="1"/>
  <c r="B2616" i="1"/>
  <c r="K2616" i="1" s="1"/>
  <c r="A2616" i="1"/>
  <c r="I2616" i="1" s="1"/>
  <c r="H2615" i="1"/>
  <c r="D2615" i="1"/>
  <c r="G2615" i="1" s="1"/>
  <c r="B2615" i="1"/>
  <c r="K2615" i="1" s="1"/>
  <c r="A2615" i="1"/>
  <c r="I2615" i="1" s="1"/>
  <c r="H2614" i="1"/>
  <c r="D2614" i="1"/>
  <c r="G2614" i="1" s="1"/>
  <c r="B2614" i="1"/>
  <c r="A2614" i="1"/>
  <c r="I2614" i="1" s="1"/>
  <c r="H2613" i="1"/>
  <c r="D2613" i="1"/>
  <c r="G2613" i="1" s="1"/>
  <c r="B2613" i="1"/>
  <c r="K2613" i="1" s="1"/>
  <c r="A2613" i="1"/>
  <c r="I2613" i="1" s="1"/>
  <c r="H2612" i="1"/>
  <c r="D2612" i="1"/>
  <c r="G2612" i="1" s="1"/>
  <c r="B2612" i="1"/>
  <c r="K2612" i="1" s="1"/>
  <c r="A2612" i="1"/>
  <c r="I2612" i="1" s="1"/>
  <c r="H2611" i="1"/>
  <c r="D2611" i="1"/>
  <c r="G2611" i="1" s="1"/>
  <c r="B2611" i="1"/>
  <c r="J2611" i="1" s="1"/>
  <c r="A2611" i="1"/>
  <c r="I2611" i="1" s="1"/>
  <c r="H2610" i="1"/>
  <c r="D2610" i="1"/>
  <c r="G2610" i="1" s="1"/>
  <c r="B2610" i="1"/>
  <c r="K2610" i="1" s="1"/>
  <c r="A2610" i="1"/>
  <c r="I2610" i="1" s="1"/>
  <c r="H2609" i="1"/>
  <c r="D2609" i="1"/>
  <c r="G2609" i="1" s="1"/>
  <c r="B2609" i="1"/>
  <c r="K2609" i="1" s="1"/>
  <c r="A2609" i="1"/>
  <c r="I2609" i="1" s="1"/>
  <c r="H2608" i="1"/>
  <c r="D2608" i="1"/>
  <c r="G2608" i="1" s="1"/>
  <c r="B2608" i="1"/>
  <c r="J2608" i="1" s="1"/>
  <c r="A2608" i="1"/>
  <c r="I2608" i="1" s="1"/>
  <c r="H2607" i="1"/>
  <c r="D2607" i="1"/>
  <c r="G2607" i="1" s="1"/>
  <c r="B2607" i="1"/>
  <c r="A2607" i="1"/>
  <c r="I2607" i="1" s="1"/>
  <c r="H2606" i="1"/>
  <c r="D2606" i="1"/>
  <c r="G2606" i="1" s="1"/>
  <c r="B2606" i="1"/>
  <c r="K2606" i="1" s="1"/>
  <c r="A2606" i="1"/>
  <c r="I2606" i="1" s="1"/>
  <c r="H2605" i="1"/>
  <c r="D2605" i="1"/>
  <c r="G2605" i="1" s="1"/>
  <c r="B2605" i="1"/>
  <c r="J2605" i="1" s="1"/>
  <c r="A2605" i="1"/>
  <c r="I2605" i="1" s="1"/>
  <c r="H2604" i="1"/>
  <c r="D2604" i="1"/>
  <c r="G2604" i="1" s="1"/>
  <c r="B2604" i="1"/>
  <c r="K2604" i="1" s="1"/>
  <c r="A2604" i="1"/>
  <c r="I2604" i="1" s="1"/>
  <c r="H2603" i="1"/>
  <c r="D2603" i="1"/>
  <c r="G2603" i="1" s="1"/>
  <c r="B2603" i="1"/>
  <c r="K2603" i="1" s="1"/>
  <c r="A2603" i="1"/>
  <c r="I2603" i="1" s="1"/>
  <c r="H2602" i="1"/>
  <c r="D2602" i="1"/>
  <c r="G2602" i="1" s="1"/>
  <c r="B2602" i="1"/>
  <c r="A2602" i="1"/>
  <c r="I2602" i="1" s="1"/>
  <c r="H2601" i="1"/>
  <c r="D2601" i="1"/>
  <c r="G2601" i="1" s="1"/>
  <c r="B2601" i="1"/>
  <c r="J2601" i="1" s="1"/>
  <c r="A2601" i="1"/>
  <c r="I2601" i="1" s="1"/>
  <c r="H2600" i="1"/>
  <c r="D2600" i="1"/>
  <c r="G2600" i="1" s="1"/>
  <c r="B2600" i="1"/>
  <c r="A2600" i="1"/>
  <c r="I2600" i="1" s="1"/>
  <c r="H2599" i="1"/>
  <c r="D2599" i="1"/>
  <c r="G2599" i="1" s="1"/>
  <c r="B2599" i="1"/>
  <c r="J2599" i="1" s="1"/>
  <c r="A2599" i="1"/>
  <c r="I2599" i="1" s="1"/>
  <c r="H2598" i="1"/>
  <c r="D2598" i="1"/>
  <c r="G2598" i="1" s="1"/>
  <c r="B2598" i="1"/>
  <c r="J2598" i="1" s="1"/>
  <c r="A2598" i="1"/>
  <c r="I2598" i="1" s="1"/>
  <c r="H2597" i="1"/>
  <c r="D2597" i="1"/>
  <c r="G2597" i="1" s="1"/>
  <c r="B2597" i="1"/>
  <c r="A2597" i="1"/>
  <c r="I2597" i="1" s="1"/>
  <c r="H2596" i="1"/>
  <c r="D2596" i="1"/>
  <c r="G2596" i="1" s="1"/>
  <c r="B2596" i="1"/>
  <c r="J2596" i="1" s="1"/>
  <c r="A2596" i="1"/>
  <c r="I2596" i="1" s="1"/>
  <c r="H2595" i="1"/>
  <c r="D2595" i="1"/>
  <c r="G2595" i="1" s="1"/>
  <c r="B2595" i="1"/>
  <c r="K2595" i="1" s="1"/>
  <c r="A2595" i="1"/>
  <c r="I2595" i="1" s="1"/>
  <c r="H2594" i="1"/>
  <c r="D2594" i="1"/>
  <c r="G2594" i="1" s="1"/>
  <c r="B2594" i="1"/>
  <c r="K2594" i="1" s="1"/>
  <c r="A2594" i="1"/>
  <c r="I2594" i="1" s="1"/>
  <c r="H2593" i="1"/>
  <c r="D2593" i="1"/>
  <c r="G2593" i="1" s="1"/>
  <c r="B2593" i="1"/>
  <c r="J2593" i="1" s="1"/>
  <c r="A2593" i="1"/>
  <c r="I2593" i="1" s="1"/>
  <c r="H2592" i="1"/>
  <c r="D2592" i="1"/>
  <c r="G2592" i="1" s="1"/>
  <c r="B2592" i="1"/>
  <c r="K2592" i="1" s="1"/>
  <c r="A2592" i="1"/>
  <c r="I2592" i="1" s="1"/>
  <c r="H2591" i="1"/>
  <c r="D2591" i="1"/>
  <c r="G2591" i="1" s="1"/>
  <c r="B2591" i="1"/>
  <c r="J2591" i="1" s="1"/>
  <c r="A2591" i="1"/>
  <c r="I2591" i="1" s="1"/>
  <c r="H2590" i="1"/>
  <c r="D2590" i="1"/>
  <c r="G2590" i="1" s="1"/>
  <c r="B2590" i="1"/>
  <c r="J2590" i="1" s="1"/>
  <c r="A2590" i="1"/>
  <c r="I2590" i="1" s="1"/>
  <c r="H2589" i="1"/>
  <c r="D2589" i="1"/>
  <c r="G2589" i="1" s="1"/>
  <c r="B2589" i="1"/>
  <c r="A2589" i="1"/>
  <c r="I2589" i="1" s="1"/>
  <c r="H2588" i="1"/>
  <c r="D2588" i="1"/>
  <c r="G2588" i="1" s="1"/>
  <c r="B2588" i="1"/>
  <c r="J2588" i="1" s="1"/>
  <c r="A2588" i="1"/>
  <c r="I2588" i="1" s="1"/>
  <c r="H2587" i="1"/>
  <c r="D2587" i="1"/>
  <c r="G2587" i="1" s="1"/>
  <c r="B2587" i="1"/>
  <c r="J2587" i="1" s="1"/>
  <c r="A2587" i="1"/>
  <c r="I2587" i="1" s="1"/>
  <c r="H2586" i="1"/>
  <c r="D2586" i="1"/>
  <c r="G2586" i="1" s="1"/>
  <c r="B2586" i="1"/>
  <c r="K2586" i="1" s="1"/>
  <c r="A2586" i="1"/>
  <c r="I2586" i="1" s="1"/>
  <c r="H2585" i="1"/>
  <c r="D2585" i="1"/>
  <c r="G2585" i="1" s="1"/>
  <c r="B2585" i="1"/>
  <c r="K2585" i="1" s="1"/>
  <c r="A2585" i="1"/>
  <c r="I2585" i="1" s="1"/>
  <c r="H2584" i="1"/>
  <c r="D2584" i="1"/>
  <c r="G2584" i="1" s="1"/>
  <c r="B2584" i="1"/>
  <c r="A2584" i="1"/>
  <c r="I2584" i="1" s="1"/>
  <c r="H2583" i="1"/>
  <c r="D2583" i="1"/>
  <c r="G2583" i="1" s="1"/>
  <c r="B2583" i="1"/>
  <c r="A2583" i="1"/>
  <c r="I2583" i="1" s="1"/>
  <c r="H2582" i="1"/>
  <c r="D2582" i="1"/>
  <c r="G2582" i="1" s="1"/>
  <c r="B2582" i="1"/>
  <c r="A2582" i="1"/>
  <c r="I2582" i="1" s="1"/>
  <c r="H2581" i="1"/>
  <c r="D2581" i="1"/>
  <c r="G2581" i="1" s="1"/>
  <c r="B2581" i="1"/>
  <c r="A2581" i="1"/>
  <c r="I2581" i="1" s="1"/>
  <c r="H2580" i="1"/>
  <c r="D2580" i="1"/>
  <c r="G2580" i="1" s="1"/>
  <c r="B2580" i="1"/>
  <c r="A2580" i="1"/>
  <c r="I2580" i="1" s="1"/>
  <c r="H2579" i="1"/>
  <c r="D2579" i="1"/>
  <c r="G2579" i="1" s="1"/>
  <c r="B2579" i="1"/>
  <c r="A2579" i="1"/>
  <c r="I2579" i="1" s="1"/>
  <c r="H2578" i="1"/>
  <c r="D2578" i="1"/>
  <c r="G2578" i="1" s="1"/>
  <c r="B2578" i="1"/>
  <c r="A2578" i="1"/>
  <c r="I2578" i="1" s="1"/>
  <c r="H2577" i="1"/>
  <c r="D2577" i="1"/>
  <c r="G2577" i="1" s="1"/>
  <c r="B2577" i="1"/>
  <c r="A2577" i="1"/>
  <c r="I2577" i="1" s="1"/>
  <c r="H2576" i="1"/>
  <c r="D2576" i="1"/>
  <c r="G2576" i="1" s="1"/>
  <c r="B2576" i="1"/>
  <c r="A2576" i="1"/>
  <c r="I2576" i="1" s="1"/>
  <c r="H2575" i="1"/>
  <c r="D2575" i="1"/>
  <c r="G2575" i="1" s="1"/>
  <c r="B2575" i="1"/>
  <c r="K2575" i="1" s="1"/>
  <c r="A2575" i="1"/>
  <c r="I2575" i="1" s="1"/>
  <c r="H2574" i="1"/>
  <c r="D2574" i="1"/>
  <c r="G2574" i="1" s="1"/>
  <c r="B2574" i="1"/>
  <c r="J2574" i="1" s="1"/>
  <c r="A2574" i="1"/>
  <c r="I2574" i="1" s="1"/>
  <c r="H2573" i="1"/>
  <c r="D2573" i="1"/>
  <c r="G2573" i="1" s="1"/>
  <c r="B2573" i="1"/>
  <c r="J2573" i="1" s="1"/>
  <c r="A2573" i="1"/>
  <c r="I2573" i="1" s="1"/>
  <c r="H2572" i="1"/>
  <c r="D2572" i="1"/>
  <c r="G2572" i="1" s="1"/>
  <c r="B2572" i="1"/>
  <c r="K2572" i="1" s="1"/>
  <c r="A2572" i="1"/>
  <c r="I2572" i="1" s="1"/>
  <c r="H2571" i="1"/>
  <c r="D2571" i="1"/>
  <c r="G2571" i="1" s="1"/>
  <c r="B2571" i="1"/>
  <c r="K2571" i="1" s="1"/>
  <c r="A2571" i="1"/>
  <c r="I2571" i="1" s="1"/>
  <c r="H2570" i="1"/>
  <c r="D2570" i="1"/>
  <c r="G2570" i="1" s="1"/>
  <c r="B2570" i="1"/>
  <c r="A2570" i="1"/>
  <c r="I2570" i="1" s="1"/>
  <c r="H2569" i="1"/>
  <c r="D2569" i="1"/>
  <c r="G2569" i="1" s="1"/>
  <c r="B2569" i="1"/>
  <c r="J2569" i="1" s="1"/>
  <c r="A2569" i="1"/>
  <c r="I2569" i="1" s="1"/>
  <c r="H2568" i="1"/>
  <c r="D2568" i="1"/>
  <c r="G2568" i="1" s="1"/>
  <c r="B2568" i="1"/>
  <c r="K2568" i="1" s="1"/>
  <c r="A2568" i="1"/>
  <c r="I2568" i="1" s="1"/>
  <c r="H2567" i="1"/>
  <c r="D2567" i="1"/>
  <c r="G2567" i="1" s="1"/>
  <c r="B2567" i="1"/>
  <c r="K2567" i="1" s="1"/>
  <c r="A2567" i="1"/>
  <c r="I2567" i="1" s="1"/>
  <c r="H2566" i="1"/>
  <c r="D2566" i="1"/>
  <c r="G2566" i="1" s="1"/>
  <c r="B2566" i="1"/>
  <c r="K2566" i="1" s="1"/>
  <c r="A2566" i="1"/>
  <c r="I2566" i="1" s="1"/>
  <c r="H2565" i="1"/>
  <c r="D2565" i="1"/>
  <c r="G2565" i="1" s="1"/>
  <c r="B2565" i="1"/>
  <c r="K2565" i="1" s="1"/>
  <c r="A2565" i="1"/>
  <c r="I2565" i="1" s="1"/>
  <c r="H2564" i="1"/>
  <c r="D2564" i="1"/>
  <c r="G2564" i="1" s="1"/>
  <c r="B2564" i="1"/>
  <c r="K2564" i="1" s="1"/>
  <c r="A2564" i="1"/>
  <c r="I2564" i="1" s="1"/>
  <c r="H2563" i="1"/>
  <c r="D2563" i="1"/>
  <c r="G2563" i="1" s="1"/>
  <c r="B2563" i="1"/>
  <c r="K2563" i="1" s="1"/>
  <c r="A2563" i="1"/>
  <c r="I2563" i="1" s="1"/>
  <c r="H2562" i="1"/>
  <c r="D2562" i="1"/>
  <c r="G2562" i="1" s="1"/>
  <c r="B2562" i="1"/>
  <c r="A2562" i="1"/>
  <c r="I2562" i="1" s="1"/>
  <c r="H2561" i="1"/>
  <c r="D2561" i="1"/>
  <c r="G2561" i="1" s="1"/>
  <c r="B2561" i="1"/>
  <c r="J2561" i="1" s="1"/>
  <c r="A2561" i="1"/>
  <c r="I2561" i="1" s="1"/>
  <c r="H2560" i="1"/>
  <c r="D2560" i="1"/>
  <c r="G2560" i="1" s="1"/>
  <c r="B2560" i="1"/>
  <c r="A2560" i="1"/>
  <c r="I2560" i="1" s="1"/>
  <c r="H2559" i="1"/>
  <c r="D2559" i="1"/>
  <c r="G2559" i="1" s="1"/>
  <c r="B2559" i="1"/>
  <c r="A2559" i="1"/>
  <c r="I2559" i="1" s="1"/>
  <c r="H2558" i="1"/>
  <c r="D2558" i="1"/>
  <c r="G2558" i="1" s="1"/>
  <c r="B2558" i="1"/>
  <c r="A2558" i="1"/>
  <c r="I2558" i="1" s="1"/>
  <c r="H2557" i="1"/>
  <c r="D2557" i="1"/>
  <c r="G2557" i="1" s="1"/>
  <c r="B2557" i="1"/>
  <c r="A2557" i="1"/>
  <c r="I2557" i="1" s="1"/>
  <c r="H2556" i="1"/>
  <c r="D2556" i="1"/>
  <c r="G2556" i="1" s="1"/>
  <c r="B2556" i="1"/>
  <c r="A2556" i="1"/>
  <c r="I2556" i="1" s="1"/>
  <c r="H2555" i="1"/>
  <c r="D2555" i="1"/>
  <c r="G2555" i="1" s="1"/>
  <c r="B2555" i="1"/>
  <c r="A2555" i="1"/>
  <c r="I2555" i="1" s="1"/>
  <c r="H2554" i="1"/>
  <c r="D2554" i="1"/>
  <c r="G2554" i="1" s="1"/>
  <c r="B2554" i="1"/>
  <c r="A2554" i="1"/>
  <c r="I2554" i="1" s="1"/>
  <c r="H2553" i="1"/>
  <c r="D2553" i="1"/>
  <c r="G2553" i="1" s="1"/>
  <c r="B2553" i="1"/>
  <c r="A2553" i="1"/>
  <c r="I2553" i="1" s="1"/>
  <c r="H2552" i="1"/>
  <c r="D2552" i="1"/>
  <c r="G2552" i="1" s="1"/>
  <c r="B2552" i="1"/>
  <c r="A2552" i="1"/>
  <c r="I2552" i="1" s="1"/>
  <c r="H2551" i="1"/>
  <c r="D2551" i="1"/>
  <c r="G2551" i="1" s="1"/>
  <c r="B2551" i="1"/>
  <c r="A2551" i="1"/>
  <c r="I2551" i="1" s="1"/>
  <c r="H2550" i="1"/>
  <c r="D2550" i="1"/>
  <c r="G2550" i="1" s="1"/>
  <c r="B2550" i="1"/>
  <c r="A2550" i="1"/>
  <c r="I2550" i="1" s="1"/>
  <c r="H2549" i="1"/>
  <c r="D2549" i="1"/>
  <c r="G2549" i="1" s="1"/>
  <c r="B2549" i="1"/>
  <c r="K2549" i="1" s="1"/>
  <c r="A2549" i="1"/>
  <c r="I2549" i="1" s="1"/>
  <c r="H2548" i="1"/>
  <c r="D2548" i="1"/>
  <c r="G2548" i="1" s="1"/>
  <c r="B2548" i="1"/>
  <c r="K2548" i="1" s="1"/>
  <c r="A2548" i="1"/>
  <c r="I2548" i="1" s="1"/>
  <c r="H2547" i="1"/>
  <c r="D2547" i="1"/>
  <c r="G2547" i="1" s="1"/>
  <c r="B2547" i="1"/>
  <c r="A2547" i="1"/>
  <c r="I2547" i="1" s="1"/>
  <c r="H2546" i="1"/>
  <c r="D2546" i="1"/>
  <c r="G2546" i="1" s="1"/>
  <c r="B2546" i="1"/>
  <c r="A2546" i="1"/>
  <c r="I2546" i="1" s="1"/>
  <c r="H2545" i="1"/>
  <c r="D2545" i="1"/>
  <c r="G2545" i="1" s="1"/>
  <c r="B2545" i="1"/>
  <c r="A2545" i="1"/>
  <c r="I2545" i="1" s="1"/>
  <c r="H2544" i="1"/>
  <c r="D2544" i="1"/>
  <c r="G2544" i="1" s="1"/>
  <c r="B2544" i="1"/>
  <c r="K2544" i="1" s="1"/>
  <c r="A2544" i="1"/>
  <c r="I2544" i="1" s="1"/>
  <c r="H2543" i="1"/>
  <c r="D2543" i="1"/>
  <c r="G2543" i="1" s="1"/>
  <c r="B2543" i="1"/>
  <c r="J2543" i="1" s="1"/>
  <c r="A2543" i="1"/>
  <c r="I2543" i="1" s="1"/>
  <c r="H2542" i="1"/>
  <c r="D2542" i="1"/>
  <c r="G2542" i="1" s="1"/>
  <c r="B2542" i="1"/>
  <c r="J2542" i="1" s="1"/>
  <c r="A2542" i="1"/>
  <c r="I2542" i="1" s="1"/>
  <c r="H2541" i="1"/>
  <c r="D2541" i="1"/>
  <c r="G2541" i="1" s="1"/>
  <c r="B2541" i="1"/>
  <c r="J2541" i="1" s="1"/>
  <c r="A2541" i="1"/>
  <c r="I2541" i="1" s="1"/>
  <c r="H2540" i="1"/>
  <c r="D2540" i="1"/>
  <c r="G2540" i="1" s="1"/>
  <c r="B2540" i="1"/>
  <c r="K2540" i="1" s="1"/>
  <c r="A2540" i="1"/>
  <c r="I2540" i="1" s="1"/>
  <c r="H2539" i="1"/>
  <c r="D2539" i="1"/>
  <c r="G2539" i="1" s="1"/>
  <c r="B2539" i="1"/>
  <c r="K2539" i="1" s="1"/>
  <c r="A2539" i="1"/>
  <c r="I2539" i="1" s="1"/>
  <c r="H2538" i="1"/>
  <c r="D2538" i="1"/>
  <c r="G2538" i="1" s="1"/>
  <c r="B2538" i="1"/>
  <c r="A2538" i="1"/>
  <c r="I2538" i="1" s="1"/>
  <c r="H2537" i="1"/>
  <c r="D2537" i="1"/>
  <c r="G2537" i="1" s="1"/>
  <c r="B2537" i="1"/>
  <c r="A2537" i="1"/>
  <c r="I2537" i="1" s="1"/>
  <c r="H2536" i="1"/>
  <c r="D2536" i="1"/>
  <c r="G2536" i="1" s="1"/>
  <c r="B2536" i="1"/>
  <c r="J2536" i="1" s="1"/>
  <c r="A2536" i="1"/>
  <c r="I2536" i="1" s="1"/>
  <c r="H2535" i="1"/>
  <c r="D2535" i="1"/>
  <c r="G2535" i="1" s="1"/>
  <c r="B2535" i="1"/>
  <c r="K2535" i="1" s="1"/>
  <c r="A2535" i="1"/>
  <c r="I2535" i="1" s="1"/>
  <c r="H2534" i="1"/>
  <c r="D2534" i="1"/>
  <c r="G2534" i="1" s="1"/>
  <c r="B2534" i="1"/>
  <c r="J2534" i="1" s="1"/>
  <c r="A2534" i="1"/>
  <c r="I2534" i="1" s="1"/>
  <c r="H2533" i="1"/>
  <c r="D2533" i="1"/>
  <c r="G2533" i="1" s="1"/>
  <c r="B2533" i="1"/>
  <c r="J2533" i="1" s="1"/>
  <c r="A2533" i="1"/>
  <c r="I2533" i="1" s="1"/>
  <c r="H2532" i="1"/>
  <c r="D2532" i="1"/>
  <c r="G2532" i="1" s="1"/>
  <c r="B2532" i="1"/>
  <c r="A2532" i="1"/>
  <c r="I2532" i="1" s="1"/>
  <c r="H2531" i="1"/>
  <c r="D2531" i="1"/>
  <c r="G2531" i="1" s="1"/>
  <c r="B2531" i="1"/>
  <c r="A2531" i="1"/>
  <c r="I2531" i="1" s="1"/>
  <c r="H2530" i="1"/>
  <c r="D2530" i="1"/>
  <c r="G2530" i="1" s="1"/>
  <c r="B2530" i="1"/>
  <c r="J2530" i="1" s="1"/>
  <c r="A2530" i="1"/>
  <c r="I2530" i="1" s="1"/>
  <c r="H2529" i="1"/>
  <c r="D2529" i="1"/>
  <c r="G2529" i="1" s="1"/>
  <c r="B2529" i="1"/>
  <c r="J2529" i="1" s="1"/>
  <c r="A2529" i="1"/>
  <c r="I2529" i="1" s="1"/>
  <c r="H2528" i="1"/>
  <c r="D2528" i="1"/>
  <c r="G2528" i="1" s="1"/>
  <c r="B2528" i="1"/>
  <c r="K2528" i="1" s="1"/>
  <c r="A2528" i="1"/>
  <c r="I2528" i="1" s="1"/>
  <c r="H2527" i="1"/>
  <c r="D2527" i="1"/>
  <c r="G2527" i="1" s="1"/>
  <c r="B2527" i="1"/>
  <c r="K2527" i="1" s="1"/>
  <c r="A2527" i="1"/>
  <c r="I2527" i="1" s="1"/>
  <c r="H2526" i="1"/>
  <c r="D2526" i="1"/>
  <c r="G2526" i="1" s="1"/>
  <c r="B2526" i="1"/>
  <c r="J2526" i="1" s="1"/>
  <c r="A2526" i="1"/>
  <c r="I2526" i="1" s="1"/>
  <c r="H2525" i="1"/>
  <c r="D2525" i="1"/>
  <c r="G2525" i="1" s="1"/>
  <c r="B2525" i="1"/>
  <c r="A2525" i="1"/>
  <c r="I2525" i="1" s="1"/>
  <c r="H2524" i="1"/>
  <c r="D2524" i="1"/>
  <c r="G2524" i="1" s="1"/>
  <c r="B2524" i="1"/>
  <c r="A2524" i="1"/>
  <c r="I2524" i="1" s="1"/>
  <c r="H2523" i="1"/>
  <c r="D2523" i="1"/>
  <c r="G2523" i="1" s="1"/>
  <c r="B2523" i="1"/>
  <c r="K2523" i="1" s="1"/>
  <c r="A2523" i="1"/>
  <c r="I2523" i="1" s="1"/>
  <c r="H2522" i="1"/>
  <c r="D2522" i="1"/>
  <c r="G2522" i="1" s="1"/>
  <c r="B2522" i="1"/>
  <c r="J2522" i="1" s="1"/>
  <c r="A2522" i="1"/>
  <c r="I2522" i="1" s="1"/>
  <c r="H2521" i="1"/>
  <c r="D2521" i="1"/>
  <c r="G2521" i="1" s="1"/>
  <c r="B2521" i="1"/>
  <c r="K2521" i="1" s="1"/>
  <c r="A2521" i="1"/>
  <c r="I2521" i="1" s="1"/>
  <c r="H2520" i="1"/>
  <c r="D2520" i="1"/>
  <c r="G2520" i="1" s="1"/>
  <c r="B2520" i="1"/>
  <c r="K2520" i="1" s="1"/>
  <c r="A2520" i="1"/>
  <c r="I2520" i="1" s="1"/>
  <c r="H2519" i="1"/>
  <c r="D2519" i="1"/>
  <c r="G2519" i="1" s="1"/>
  <c r="B2519" i="1"/>
  <c r="A2519" i="1"/>
  <c r="I2519" i="1" s="1"/>
  <c r="H2518" i="1"/>
  <c r="D2518" i="1"/>
  <c r="G2518" i="1" s="1"/>
  <c r="B2518" i="1"/>
  <c r="J2518" i="1" s="1"/>
  <c r="A2518" i="1"/>
  <c r="I2518" i="1" s="1"/>
  <c r="H2517" i="1"/>
  <c r="D2517" i="1"/>
  <c r="G2517" i="1" s="1"/>
  <c r="B2517" i="1"/>
  <c r="J2517" i="1" s="1"/>
  <c r="A2517" i="1"/>
  <c r="I2517" i="1" s="1"/>
  <c r="H2516" i="1"/>
  <c r="D2516" i="1"/>
  <c r="G2516" i="1" s="1"/>
  <c r="B2516" i="1"/>
  <c r="K2516" i="1" s="1"/>
  <c r="A2516" i="1"/>
  <c r="I2516" i="1" s="1"/>
  <c r="H2515" i="1"/>
  <c r="D2515" i="1"/>
  <c r="G2515" i="1" s="1"/>
  <c r="B2515" i="1"/>
  <c r="A2515" i="1"/>
  <c r="I2515" i="1" s="1"/>
  <c r="H2514" i="1"/>
  <c r="D2514" i="1"/>
  <c r="G2514" i="1" s="1"/>
  <c r="B2514" i="1"/>
  <c r="J2514" i="1" s="1"/>
  <c r="A2514" i="1"/>
  <c r="I2514" i="1" s="1"/>
  <c r="H2513" i="1"/>
  <c r="D2513" i="1"/>
  <c r="G2513" i="1" s="1"/>
  <c r="B2513" i="1"/>
  <c r="A2513" i="1"/>
  <c r="I2513" i="1" s="1"/>
  <c r="H2512" i="1"/>
  <c r="D2512" i="1"/>
  <c r="G2512" i="1" s="1"/>
  <c r="B2512" i="1"/>
  <c r="J2512" i="1" s="1"/>
  <c r="A2512" i="1"/>
  <c r="I2512" i="1" s="1"/>
  <c r="H2511" i="1"/>
  <c r="D2511" i="1"/>
  <c r="G2511" i="1" s="1"/>
  <c r="B2511" i="1"/>
  <c r="K2511" i="1" s="1"/>
  <c r="A2511" i="1"/>
  <c r="I2511" i="1" s="1"/>
  <c r="H2510" i="1"/>
  <c r="D2510" i="1"/>
  <c r="G2510" i="1" s="1"/>
  <c r="B2510" i="1"/>
  <c r="J2510" i="1" s="1"/>
  <c r="A2510" i="1"/>
  <c r="I2510" i="1" s="1"/>
  <c r="H2509" i="1"/>
  <c r="D2509" i="1"/>
  <c r="G2509" i="1" s="1"/>
  <c r="B2509" i="1"/>
  <c r="A2509" i="1"/>
  <c r="I2509" i="1" s="1"/>
  <c r="H2508" i="1"/>
  <c r="D2508" i="1"/>
  <c r="G2508" i="1" s="1"/>
  <c r="B2508" i="1"/>
  <c r="K2508" i="1" s="1"/>
  <c r="A2508" i="1"/>
  <c r="I2508" i="1" s="1"/>
  <c r="H2507" i="1"/>
  <c r="D2507" i="1"/>
  <c r="G2507" i="1" s="1"/>
  <c r="B2507" i="1"/>
  <c r="A2507" i="1"/>
  <c r="I2507" i="1" s="1"/>
  <c r="H2506" i="1"/>
  <c r="D2506" i="1"/>
  <c r="G2506" i="1" s="1"/>
  <c r="B2506" i="1"/>
  <c r="A2506" i="1"/>
  <c r="I2506" i="1" s="1"/>
  <c r="H2505" i="1"/>
  <c r="D2505" i="1"/>
  <c r="G2505" i="1" s="1"/>
  <c r="B2505" i="1"/>
  <c r="A2505" i="1"/>
  <c r="I2505" i="1" s="1"/>
  <c r="H2504" i="1"/>
  <c r="D2504" i="1"/>
  <c r="G2504" i="1" s="1"/>
  <c r="B2504" i="1"/>
  <c r="K2504" i="1" s="1"/>
  <c r="A2504" i="1"/>
  <c r="I2504" i="1" s="1"/>
  <c r="H2503" i="1"/>
  <c r="D2503" i="1"/>
  <c r="G2503" i="1" s="1"/>
  <c r="B2503" i="1"/>
  <c r="A2503" i="1"/>
  <c r="I2503" i="1" s="1"/>
  <c r="H2502" i="1"/>
  <c r="G2502" i="1"/>
  <c r="B2502" i="1"/>
  <c r="A2502" i="1"/>
  <c r="I2502" i="1" s="1"/>
  <c r="H2501" i="1"/>
  <c r="D2501" i="1"/>
  <c r="G2501" i="1" s="1"/>
  <c r="B2501" i="1"/>
  <c r="J2501" i="1" s="1"/>
  <c r="A2501" i="1"/>
  <c r="I2501" i="1" s="1"/>
  <c r="H2500" i="1"/>
  <c r="D2500" i="1"/>
  <c r="G2500" i="1" s="1"/>
  <c r="B2500" i="1"/>
  <c r="K2500" i="1" s="1"/>
  <c r="A2500" i="1"/>
  <c r="I2500" i="1" s="1"/>
  <c r="H2499" i="1"/>
  <c r="D2499" i="1"/>
  <c r="G2499" i="1" s="1"/>
  <c r="B2499" i="1"/>
  <c r="J2499" i="1" s="1"/>
  <c r="A2499" i="1"/>
  <c r="I2499" i="1" s="1"/>
  <c r="H2498" i="1"/>
  <c r="D2498" i="1"/>
  <c r="G2498" i="1" s="1"/>
  <c r="B2498" i="1"/>
  <c r="K2498" i="1" s="1"/>
  <c r="A2498" i="1"/>
  <c r="I2498" i="1" s="1"/>
  <c r="H2497" i="1"/>
  <c r="D2497" i="1"/>
  <c r="G2497" i="1" s="1"/>
  <c r="B2497" i="1"/>
  <c r="J2497" i="1" s="1"/>
  <c r="A2497" i="1"/>
  <c r="I2497" i="1" s="1"/>
  <c r="H2496" i="1"/>
  <c r="D2496" i="1"/>
  <c r="G2496" i="1" s="1"/>
  <c r="B2496" i="1"/>
  <c r="K2496" i="1" s="1"/>
  <c r="A2496" i="1"/>
  <c r="I2496" i="1" s="1"/>
  <c r="H2495" i="1"/>
  <c r="D2495" i="1"/>
  <c r="G2495" i="1" s="1"/>
  <c r="B2495" i="1"/>
  <c r="A2495" i="1"/>
  <c r="I2495" i="1" s="1"/>
  <c r="H2494" i="1"/>
  <c r="D2494" i="1"/>
  <c r="G2494" i="1" s="1"/>
  <c r="B2494" i="1"/>
  <c r="J2494" i="1" s="1"/>
  <c r="A2494" i="1"/>
  <c r="I2494" i="1" s="1"/>
  <c r="H2493" i="1"/>
  <c r="D2493" i="1"/>
  <c r="G2493" i="1" s="1"/>
  <c r="B2493" i="1"/>
  <c r="A2493" i="1"/>
  <c r="I2493" i="1" s="1"/>
  <c r="H2492" i="1"/>
  <c r="D2492" i="1"/>
  <c r="G2492" i="1" s="1"/>
  <c r="B2492" i="1"/>
  <c r="J2492" i="1" s="1"/>
  <c r="A2492" i="1"/>
  <c r="I2492" i="1" s="1"/>
  <c r="H2491" i="1"/>
  <c r="D2491" i="1"/>
  <c r="G2491" i="1" s="1"/>
  <c r="B2491" i="1"/>
  <c r="K2491" i="1" s="1"/>
  <c r="A2491" i="1"/>
  <c r="I2491" i="1" s="1"/>
  <c r="H2490" i="1"/>
  <c r="D2490" i="1"/>
  <c r="G2490" i="1" s="1"/>
  <c r="B2490" i="1"/>
  <c r="A2490" i="1"/>
  <c r="I2490" i="1" s="1"/>
  <c r="H2489" i="1"/>
  <c r="D2489" i="1"/>
  <c r="G2489" i="1" s="1"/>
  <c r="B2489" i="1"/>
  <c r="A2489" i="1"/>
  <c r="I2489" i="1" s="1"/>
  <c r="H2488" i="1"/>
  <c r="D2488" i="1"/>
  <c r="G2488" i="1" s="1"/>
  <c r="B2488" i="1"/>
  <c r="A2488" i="1"/>
  <c r="I2488" i="1" s="1"/>
  <c r="H2487" i="1"/>
  <c r="D2487" i="1"/>
  <c r="G2487" i="1" s="1"/>
  <c r="B2487" i="1"/>
  <c r="J2487" i="1" s="1"/>
  <c r="A2487" i="1"/>
  <c r="I2487" i="1" s="1"/>
  <c r="H2486" i="1"/>
  <c r="D2486" i="1"/>
  <c r="G2486" i="1" s="1"/>
  <c r="B2486" i="1"/>
  <c r="K2486" i="1" s="1"/>
  <c r="A2486" i="1"/>
  <c r="I2486" i="1" s="1"/>
  <c r="H2485" i="1"/>
  <c r="D2485" i="1"/>
  <c r="G2485" i="1" s="1"/>
  <c r="B2485" i="1"/>
  <c r="J2485" i="1" s="1"/>
  <c r="A2485" i="1"/>
  <c r="I2485" i="1" s="1"/>
  <c r="H2484" i="1"/>
  <c r="D2484" i="1"/>
  <c r="G2484" i="1" s="1"/>
  <c r="B2484" i="1"/>
  <c r="K2484" i="1" s="1"/>
  <c r="A2484" i="1"/>
  <c r="I2484" i="1" s="1"/>
  <c r="H2483" i="1"/>
  <c r="D2483" i="1"/>
  <c r="G2483" i="1" s="1"/>
  <c r="B2483" i="1"/>
  <c r="A2483" i="1"/>
  <c r="I2483" i="1" s="1"/>
  <c r="H2482" i="1"/>
  <c r="D2482" i="1"/>
  <c r="G2482" i="1" s="1"/>
  <c r="B2482" i="1"/>
  <c r="K2482" i="1" s="1"/>
  <c r="A2482" i="1"/>
  <c r="I2482" i="1" s="1"/>
  <c r="H2481" i="1"/>
  <c r="D2481" i="1"/>
  <c r="G2481" i="1" s="1"/>
  <c r="B2481" i="1"/>
  <c r="J2481" i="1" s="1"/>
  <c r="A2481" i="1"/>
  <c r="I2481" i="1" s="1"/>
  <c r="H2480" i="1"/>
  <c r="D2480" i="1"/>
  <c r="G2480" i="1" s="1"/>
  <c r="B2480" i="1"/>
  <c r="J2480" i="1" s="1"/>
  <c r="A2480" i="1"/>
  <c r="I2480" i="1" s="1"/>
  <c r="H2479" i="1"/>
  <c r="D2479" i="1"/>
  <c r="G2479" i="1" s="1"/>
  <c r="B2479" i="1"/>
  <c r="K2479" i="1" s="1"/>
  <c r="A2479" i="1"/>
  <c r="I2479" i="1" s="1"/>
  <c r="H2478" i="1"/>
  <c r="D2478" i="1"/>
  <c r="G2478" i="1" s="1"/>
  <c r="B2478" i="1"/>
  <c r="K2478" i="1" s="1"/>
  <c r="A2478" i="1"/>
  <c r="I2478" i="1" s="1"/>
  <c r="H2477" i="1"/>
  <c r="D2477" i="1"/>
  <c r="G2477" i="1" s="1"/>
  <c r="B2477" i="1"/>
  <c r="J2477" i="1" s="1"/>
  <c r="A2477" i="1"/>
  <c r="I2477" i="1" s="1"/>
  <c r="H2476" i="1"/>
  <c r="D2476" i="1"/>
  <c r="G2476" i="1" s="1"/>
  <c r="B2476" i="1"/>
  <c r="K2476" i="1" s="1"/>
  <c r="A2476" i="1"/>
  <c r="I2476" i="1" s="1"/>
  <c r="H2475" i="1"/>
  <c r="D2475" i="1"/>
  <c r="G2475" i="1" s="1"/>
  <c r="B2475" i="1"/>
  <c r="A2475" i="1"/>
  <c r="I2475" i="1" s="1"/>
  <c r="H2474" i="1"/>
  <c r="D2474" i="1"/>
  <c r="G2474" i="1" s="1"/>
  <c r="B2474" i="1"/>
  <c r="K2474" i="1" s="1"/>
  <c r="A2474" i="1"/>
  <c r="I2474" i="1" s="1"/>
  <c r="H2473" i="1"/>
  <c r="D2473" i="1"/>
  <c r="G2473" i="1" s="1"/>
  <c r="B2473" i="1"/>
  <c r="K2473" i="1" s="1"/>
  <c r="A2473" i="1"/>
  <c r="I2473" i="1" s="1"/>
  <c r="H2472" i="1"/>
  <c r="D2472" i="1"/>
  <c r="G2472" i="1" s="1"/>
  <c r="B2472" i="1"/>
  <c r="A2472" i="1"/>
  <c r="I2472" i="1" s="1"/>
  <c r="H2471" i="1"/>
  <c r="D2471" i="1"/>
  <c r="G2471" i="1" s="1"/>
  <c r="B2471" i="1"/>
  <c r="J2471" i="1" s="1"/>
  <c r="A2471" i="1"/>
  <c r="I2471" i="1" s="1"/>
  <c r="H2470" i="1"/>
  <c r="D2470" i="1"/>
  <c r="G2470" i="1" s="1"/>
  <c r="B2470" i="1"/>
  <c r="A2470" i="1"/>
  <c r="I2470" i="1" s="1"/>
  <c r="H2469" i="1"/>
  <c r="D2469" i="1"/>
  <c r="G2469" i="1" s="1"/>
  <c r="B2469" i="1"/>
  <c r="J2469" i="1" s="1"/>
  <c r="A2469" i="1"/>
  <c r="I2469" i="1" s="1"/>
  <c r="H2468" i="1"/>
  <c r="D2468" i="1"/>
  <c r="G2468" i="1" s="1"/>
  <c r="B2468" i="1"/>
  <c r="J2468" i="1" s="1"/>
  <c r="A2468" i="1"/>
  <c r="I2468" i="1" s="1"/>
  <c r="H2467" i="1"/>
  <c r="D2467" i="1"/>
  <c r="G2467" i="1" s="1"/>
  <c r="B2467" i="1"/>
  <c r="K2467" i="1" s="1"/>
  <c r="A2467" i="1"/>
  <c r="I2467" i="1" s="1"/>
  <c r="H2466" i="1"/>
  <c r="D2466" i="1"/>
  <c r="G2466" i="1" s="1"/>
  <c r="B2466" i="1"/>
  <c r="K2466" i="1" s="1"/>
  <c r="A2466" i="1"/>
  <c r="I2466" i="1" s="1"/>
  <c r="H2465" i="1"/>
  <c r="D2465" i="1"/>
  <c r="G2465" i="1" s="1"/>
  <c r="B2465" i="1"/>
  <c r="A2465" i="1"/>
  <c r="I2465" i="1" s="1"/>
  <c r="H2464" i="1"/>
  <c r="D2464" i="1"/>
  <c r="G2464" i="1" s="1"/>
  <c r="B2464" i="1"/>
  <c r="A2464" i="1"/>
  <c r="I2464" i="1" s="1"/>
  <c r="H2463" i="1"/>
  <c r="D2463" i="1"/>
  <c r="G2463" i="1" s="1"/>
  <c r="B2463" i="1"/>
  <c r="J2463" i="1" s="1"/>
  <c r="A2463" i="1"/>
  <c r="I2463" i="1" s="1"/>
  <c r="H2462" i="1"/>
  <c r="D2462" i="1"/>
  <c r="G2462" i="1" s="1"/>
  <c r="B2462" i="1"/>
  <c r="A2462" i="1"/>
  <c r="I2462" i="1" s="1"/>
  <c r="H2461" i="1"/>
  <c r="D2461" i="1"/>
  <c r="G2461" i="1" s="1"/>
  <c r="B2461" i="1"/>
  <c r="A2461" i="1"/>
  <c r="I2461" i="1" s="1"/>
  <c r="H2460" i="1"/>
  <c r="D2460" i="1"/>
  <c r="G2460" i="1" s="1"/>
  <c r="B2460" i="1"/>
  <c r="K2460" i="1" s="1"/>
  <c r="A2460" i="1"/>
  <c r="I2460" i="1" s="1"/>
  <c r="H2459" i="1"/>
  <c r="D2459" i="1"/>
  <c r="G2459" i="1" s="1"/>
  <c r="B2459" i="1"/>
  <c r="A2459" i="1"/>
  <c r="I2459" i="1" s="1"/>
  <c r="H2458" i="1"/>
  <c r="D2458" i="1"/>
  <c r="G2458" i="1" s="1"/>
  <c r="B2458" i="1"/>
  <c r="K2458" i="1" s="1"/>
  <c r="A2458" i="1"/>
  <c r="I2458" i="1" s="1"/>
  <c r="H2457" i="1"/>
  <c r="D2457" i="1"/>
  <c r="G2457" i="1" s="1"/>
  <c r="B2457" i="1"/>
  <c r="A2457" i="1"/>
  <c r="I2457" i="1" s="1"/>
  <c r="H2456" i="1"/>
  <c r="D2456" i="1"/>
  <c r="G2456" i="1" s="1"/>
  <c r="B2456" i="1"/>
  <c r="J2456" i="1" s="1"/>
  <c r="A2456" i="1"/>
  <c r="I2456" i="1" s="1"/>
  <c r="H2455" i="1"/>
  <c r="D2455" i="1"/>
  <c r="G2455" i="1" s="1"/>
  <c r="B2455" i="1"/>
  <c r="K2455" i="1" s="1"/>
  <c r="A2455" i="1"/>
  <c r="I2455" i="1" s="1"/>
  <c r="H2454" i="1"/>
  <c r="D2454" i="1"/>
  <c r="G2454" i="1" s="1"/>
  <c r="B2454" i="1"/>
  <c r="K2454" i="1" s="1"/>
  <c r="A2454" i="1"/>
  <c r="I2454" i="1" s="1"/>
  <c r="H2453" i="1"/>
  <c r="D2453" i="1"/>
  <c r="G2453" i="1" s="1"/>
  <c r="B2453" i="1"/>
  <c r="A2453" i="1"/>
  <c r="I2453" i="1" s="1"/>
  <c r="H2452" i="1"/>
  <c r="D2452" i="1"/>
  <c r="G2452" i="1" s="1"/>
  <c r="B2452" i="1"/>
  <c r="K2452" i="1" s="1"/>
  <c r="A2452" i="1"/>
  <c r="I2452" i="1" s="1"/>
  <c r="H2451" i="1"/>
  <c r="D2451" i="1"/>
  <c r="G2451" i="1" s="1"/>
  <c r="B2451" i="1"/>
  <c r="J2451" i="1" s="1"/>
  <c r="A2451" i="1"/>
  <c r="I2451" i="1" s="1"/>
  <c r="H2450" i="1"/>
  <c r="D2450" i="1"/>
  <c r="G2450" i="1" s="1"/>
  <c r="B2450" i="1"/>
  <c r="A2450" i="1"/>
  <c r="I2450" i="1" s="1"/>
  <c r="H2449" i="1"/>
  <c r="D2449" i="1"/>
  <c r="G2449" i="1" s="1"/>
  <c r="B2449" i="1"/>
  <c r="A2449" i="1"/>
  <c r="I2449" i="1" s="1"/>
  <c r="H2448" i="1"/>
  <c r="D2448" i="1"/>
  <c r="G2448" i="1" s="1"/>
  <c r="B2448" i="1"/>
  <c r="A2448" i="1"/>
  <c r="I2448" i="1" s="1"/>
  <c r="H2447" i="1"/>
  <c r="D2447" i="1"/>
  <c r="G2447" i="1" s="1"/>
  <c r="B2447" i="1"/>
  <c r="K2447" i="1" s="1"/>
  <c r="A2447" i="1"/>
  <c r="I2447" i="1" s="1"/>
  <c r="H2446" i="1"/>
  <c r="D2446" i="1"/>
  <c r="G2446" i="1" s="1"/>
  <c r="B2446" i="1"/>
  <c r="J2446" i="1" s="1"/>
  <c r="A2446" i="1"/>
  <c r="I2446" i="1" s="1"/>
  <c r="H2445" i="1"/>
  <c r="D2445" i="1"/>
  <c r="G2445" i="1" s="1"/>
  <c r="B2445" i="1"/>
  <c r="A2445" i="1"/>
  <c r="I2445" i="1" s="1"/>
  <c r="H2444" i="1"/>
  <c r="D2444" i="1"/>
  <c r="G2444" i="1" s="1"/>
  <c r="B2444" i="1"/>
  <c r="J2444" i="1" s="1"/>
  <c r="A2444" i="1"/>
  <c r="I2444" i="1" s="1"/>
  <c r="H2443" i="1"/>
  <c r="D2443" i="1"/>
  <c r="G2443" i="1" s="1"/>
  <c r="B2443" i="1"/>
  <c r="A2443" i="1"/>
  <c r="I2443" i="1" s="1"/>
  <c r="H2442" i="1"/>
  <c r="D2442" i="1"/>
  <c r="G2442" i="1" s="1"/>
  <c r="B2442" i="1"/>
  <c r="K2442" i="1" s="1"/>
  <c r="A2442" i="1"/>
  <c r="I2442" i="1" s="1"/>
  <c r="H2441" i="1"/>
  <c r="D2441" i="1"/>
  <c r="G2441" i="1" s="1"/>
  <c r="B2441" i="1"/>
  <c r="J2441" i="1" s="1"/>
  <c r="A2441" i="1"/>
  <c r="I2441" i="1" s="1"/>
  <c r="H2440" i="1"/>
  <c r="D2440" i="1"/>
  <c r="G2440" i="1" s="1"/>
  <c r="B2440" i="1"/>
  <c r="A2440" i="1"/>
  <c r="I2440" i="1" s="1"/>
  <c r="H2439" i="1"/>
  <c r="D2439" i="1"/>
  <c r="G2439" i="1" s="1"/>
  <c r="B2439" i="1"/>
  <c r="A2439" i="1"/>
  <c r="I2439" i="1" s="1"/>
  <c r="H2438" i="1"/>
  <c r="D2438" i="1"/>
  <c r="G2438" i="1" s="1"/>
  <c r="B2438" i="1"/>
  <c r="K2438" i="1" s="1"/>
  <c r="A2438" i="1"/>
  <c r="I2438" i="1" s="1"/>
  <c r="H2437" i="1"/>
  <c r="D2437" i="1"/>
  <c r="G2437" i="1" s="1"/>
  <c r="B2437" i="1"/>
  <c r="K2437" i="1" s="1"/>
  <c r="A2437" i="1"/>
  <c r="I2437" i="1" s="1"/>
  <c r="H2436" i="1"/>
  <c r="D2436" i="1"/>
  <c r="G2436" i="1" s="1"/>
  <c r="B2436" i="1"/>
  <c r="A2436" i="1"/>
  <c r="I2436" i="1" s="1"/>
  <c r="H2435" i="1"/>
  <c r="D2435" i="1"/>
  <c r="G2435" i="1" s="1"/>
  <c r="B2435" i="1"/>
  <c r="K2435" i="1" s="1"/>
  <c r="A2435" i="1"/>
  <c r="I2435" i="1" s="1"/>
  <c r="H2434" i="1"/>
  <c r="D2434" i="1"/>
  <c r="G2434" i="1" s="1"/>
  <c r="B2434" i="1"/>
  <c r="K2434" i="1" s="1"/>
  <c r="A2434" i="1"/>
  <c r="I2434" i="1" s="1"/>
  <c r="H2433" i="1"/>
  <c r="D2433" i="1"/>
  <c r="G2433" i="1" s="1"/>
  <c r="B2433" i="1"/>
  <c r="A2433" i="1"/>
  <c r="I2433" i="1" s="1"/>
  <c r="H2432" i="1"/>
  <c r="D2432" i="1"/>
  <c r="G2432" i="1" s="1"/>
  <c r="B2432" i="1"/>
  <c r="A2432" i="1"/>
  <c r="I2432" i="1" s="1"/>
  <c r="H2431" i="1"/>
  <c r="D2431" i="1"/>
  <c r="G2431" i="1" s="1"/>
  <c r="B2431" i="1"/>
  <c r="A2431" i="1"/>
  <c r="I2431" i="1" s="1"/>
  <c r="H2430" i="1"/>
  <c r="D2430" i="1"/>
  <c r="G2430" i="1" s="1"/>
  <c r="B2430" i="1"/>
  <c r="K2430" i="1" s="1"/>
  <c r="A2430" i="1"/>
  <c r="I2430" i="1" s="1"/>
  <c r="H2429" i="1"/>
  <c r="D2429" i="1"/>
  <c r="G2429" i="1" s="1"/>
  <c r="B2429" i="1"/>
  <c r="J2429" i="1" s="1"/>
  <c r="A2429" i="1"/>
  <c r="I2429" i="1" s="1"/>
  <c r="H2428" i="1"/>
  <c r="D2428" i="1"/>
  <c r="G2428" i="1" s="1"/>
  <c r="B2428" i="1"/>
  <c r="A2428" i="1"/>
  <c r="I2428" i="1" s="1"/>
  <c r="H2427" i="1"/>
  <c r="D2427" i="1"/>
  <c r="G2427" i="1" s="1"/>
  <c r="B2427" i="1"/>
  <c r="J2427" i="1" s="1"/>
  <c r="A2427" i="1"/>
  <c r="I2427" i="1" s="1"/>
  <c r="H2426" i="1"/>
  <c r="D2426" i="1"/>
  <c r="G2426" i="1" s="1"/>
  <c r="B2426" i="1"/>
  <c r="K2426" i="1" s="1"/>
  <c r="A2426" i="1"/>
  <c r="I2426" i="1" s="1"/>
  <c r="H2425" i="1"/>
  <c r="D2425" i="1"/>
  <c r="G2425" i="1" s="1"/>
  <c r="B2425" i="1"/>
  <c r="A2425" i="1"/>
  <c r="I2425" i="1" s="1"/>
  <c r="H2424" i="1"/>
  <c r="D2424" i="1"/>
  <c r="G2424" i="1" s="1"/>
  <c r="B2424" i="1"/>
  <c r="J2424" i="1" s="1"/>
  <c r="A2424" i="1"/>
  <c r="I2424" i="1" s="1"/>
  <c r="H2423" i="1"/>
  <c r="D2423" i="1"/>
  <c r="G2423" i="1" s="1"/>
  <c r="B2423" i="1"/>
  <c r="K2423" i="1" s="1"/>
  <c r="A2423" i="1"/>
  <c r="I2423" i="1" s="1"/>
  <c r="H2422" i="1"/>
  <c r="D2422" i="1"/>
  <c r="G2422" i="1" s="1"/>
  <c r="B2422" i="1"/>
  <c r="A2422" i="1"/>
  <c r="I2422" i="1" s="1"/>
  <c r="H2421" i="1"/>
  <c r="D2421" i="1"/>
  <c r="G2421" i="1" s="1"/>
  <c r="B2421" i="1"/>
  <c r="K2421" i="1" s="1"/>
  <c r="A2421" i="1"/>
  <c r="I2421" i="1" s="1"/>
  <c r="H2420" i="1"/>
  <c r="D2420" i="1"/>
  <c r="G2420" i="1" s="1"/>
  <c r="B2420" i="1"/>
  <c r="A2420" i="1"/>
  <c r="I2420" i="1" s="1"/>
  <c r="H2419" i="1"/>
  <c r="D2419" i="1"/>
  <c r="G2419" i="1" s="1"/>
  <c r="B2419" i="1"/>
  <c r="A2419" i="1"/>
  <c r="I2419" i="1" s="1"/>
  <c r="H2418" i="1"/>
  <c r="D2418" i="1"/>
  <c r="G2418" i="1" s="1"/>
  <c r="B2418" i="1"/>
  <c r="K2418" i="1" s="1"/>
  <c r="A2418" i="1"/>
  <c r="I2418" i="1" s="1"/>
  <c r="H2417" i="1"/>
  <c r="D2417" i="1"/>
  <c r="G2417" i="1" s="1"/>
  <c r="B2417" i="1"/>
  <c r="J2417" i="1" s="1"/>
  <c r="A2417" i="1"/>
  <c r="I2417" i="1" s="1"/>
  <c r="H2416" i="1"/>
  <c r="D2416" i="1"/>
  <c r="G2416" i="1" s="1"/>
  <c r="B2416" i="1"/>
  <c r="A2416" i="1"/>
  <c r="I2416" i="1" s="1"/>
  <c r="H2415" i="1"/>
  <c r="D2415" i="1"/>
  <c r="G2415" i="1" s="1"/>
  <c r="B2415" i="1"/>
  <c r="J2415" i="1" s="1"/>
  <c r="A2415" i="1"/>
  <c r="I2415" i="1" s="1"/>
  <c r="H2414" i="1"/>
  <c r="D2414" i="1"/>
  <c r="G2414" i="1" s="1"/>
  <c r="B2414" i="1"/>
  <c r="K2414" i="1" s="1"/>
  <c r="A2414" i="1"/>
  <c r="I2414" i="1" s="1"/>
  <c r="H2413" i="1"/>
  <c r="D2413" i="1"/>
  <c r="G2413" i="1" s="1"/>
  <c r="B2413" i="1"/>
  <c r="K2413" i="1" s="1"/>
  <c r="A2413" i="1"/>
  <c r="I2413" i="1" s="1"/>
  <c r="H2412" i="1"/>
  <c r="D2412" i="1"/>
  <c r="G2412" i="1" s="1"/>
  <c r="B2412" i="1"/>
  <c r="K2412" i="1" s="1"/>
  <c r="A2412" i="1"/>
  <c r="I2412" i="1" s="1"/>
  <c r="H2411" i="1"/>
  <c r="D2411" i="1"/>
  <c r="G2411" i="1" s="1"/>
  <c r="B2411" i="1"/>
  <c r="K2411" i="1" s="1"/>
  <c r="A2411" i="1"/>
  <c r="I2411" i="1" s="1"/>
  <c r="H2410" i="1"/>
  <c r="D2410" i="1"/>
  <c r="G2410" i="1" s="1"/>
  <c r="B2410" i="1"/>
  <c r="J2410" i="1" s="1"/>
  <c r="A2410" i="1"/>
  <c r="I2410" i="1" s="1"/>
  <c r="H2409" i="1"/>
  <c r="D2409" i="1"/>
  <c r="G2409" i="1" s="1"/>
  <c r="B2409" i="1"/>
  <c r="A2409" i="1"/>
  <c r="I2409" i="1" s="1"/>
  <c r="H2408" i="1"/>
  <c r="D2408" i="1"/>
  <c r="G2408" i="1" s="1"/>
  <c r="B2408" i="1"/>
  <c r="J2408" i="1" s="1"/>
  <c r="A2408" i="1"/>
  <c r="I2408" i="1" s="1"/>
  <c r="H2407" i="1"/>
  <c r="D2407" i="1"/>
  <c r="G2407" i="1" s="1"/>
  <c r="B2407" i="1"/>
  <c r="A2407" i="1"/>
  <c r="I2407" i="1" s="1"/>
  <c r="H2406" i="1"/>
  <c r="D2406" i="1"/>
  <c r="G2406" i="1" s="1"/>
  <c r="B2406" i="1"/>
  <c r="A2406" i="1"/>
  <c r="I2406" i="1" s="1"/>
  <c r="H2405" i="1"/>
  <c r="D2405" i="1"/>
  <c r="G2405" i="1" s="1"/>
  <c r="B2405" i="1"/>
  <c r="K2405" i="1" s="1"/>
  <c r="A2405" i="1"/>
  <c r="I2405" i="1" s="1"/>
  <c r="H2404" i="1"/>
  <c r="D2404" i="1"/>
  <c r="G2404" i="1" s="1"/>
  <c r="B2404" i="1"/>
  <c r="K2404" i="1" s="1"/>
  <c r="A2404" i="1"/>
  <c r="I2404" i="1" s="1"/>
  <c r="H2403" i="1"/>
  <c r="D2403" i="1"/>
  <c r="G2403" i="1" s="1"/>
  <c r="B2403" i="1"/>
  <c r="K2403" i="1" s="1"/>
  <c r="A2403" i="1"/>
  <c r="I2403" i="1" s="1"/>
  <c r="H2402" i="1"/>
  <c r="D2402" i="1"/>
  <c r="G2402" i="1" s="1"/>
  <c r="B2402" i="1"/>
  <c r="K2402" i="1" s="1"/>
  <c r="A2402" i="1"/>
  <c r="I2402" i="1" s="1"/>
  <c r="H2401" i="1"/>
  <c r="D2401" i="1"/>
  <c r="G2401" i="1" s="1"/>
  <c r="B2401" i="1"/>
  <c r="K2401" i="1" s="1"/>
  <c r="A2401" i="1"/>
  <c r="I2401" i="1" s="1"/>
  <c r="H2400" i="1"/>
  <c r="D2400" i="1"/>
  <c r="G2400" i="1" s="1"/>
  <c r="B2400" i="1"/>
  <c r="K2400" i="1" s="1"/>
  <c r="A2400" i="1"/>
  <c r="I2400" i="1" s="1"/>
  <c r="H2399" i="1"/>
  <c r="D2399" i="1"/>
  <c r="G2399" i="1" s="1"/>
  <c r="B2399" i="1"/>
  <c r="K2399" i="1" s="1"/>
  <c r="A2399" i="1"/>
  <c r="I2399" i="1" s="1"/>
  <c r="H2398" i="1"/>
  <c r="D2398" i="1"/>
  <c r="G2398" i="1" s="1"/>
  <c r="B2398" i="1"/>
  <c r="K2398" i="1" s="1"/>
  <c r="A2398" i="1"/>
  <c r="I2398" i="1" s="1"/>
  <c r="H2397" i="1"/>
  <c r="D2397" i="1"/>
  <c r="G2397" i="1" s="1"/>
  <c r="B2397" i="1"/>
  <c r="K2397" i="1" s="1"/>
  <c r="A2397" i="1"/>
  <c r="I2397" i="1" s="1"/>
  <c r="H2396" i="1"/>
  <c r="D2396" i="1"/>
  <c r="G2396" i="1" s="1"/>
  <c r="B2396" i="1"/>
  <c r="J2396" i="1" s="1"/>
  <c r="A2396" i="1"/>
  <c r="I2396" i="1" s="1"/>
  <c r="H2395" i="1"/>
  <c r="D2395" i="1"/>
  <c r="G2395" i="1" s="1"/>
  <c r="B2395" i="1"/>
  <c r="A2395" i="1"/>
  <c r="I2395" i="1" s="1"/>
  <c r="H2394" i="1"/>
  <c r="D2394" i="1"/>
  <c r="G2394" i="1" s="1"/>
  <c r="B2394" i="1"/>
  <c r="K2394" i="1" s="1"/>
  <c r="A2394" i="1"/>
  <c r="I2394" i="1" s="1"/>
  <c r="H2393" i="1"/>
  <c r="D2393" i="1"/>
  <c r="G2393" i="1" s="1"/>
  <c r="B2393" i="1"/>
  <c r="K2393" i="1" s="1"/>
  <c r="A2393" i="1"/>
  <c r="I2393" i="1" s="1"/>
  <c r="H2392" i="1"/>
  <c r="D2392" i="1"/>
  <c r="G2392" i="1" s="1"/>
  <c r="B2392" i="1"/>
  <c r="K2392" i="1" s="1"/>
  <c r="A2392" i="1"/>
  <c r="I2392" i="1" s="1"/>
  <c r="H2391" i="1"/>
  <c r="D2391" i="1"/>
  <c r="G2391" i="1" s="1"/>
  <c r="B2391" i="1"/>
  <c r="J2391" i="1" s="1"/>
  <c r="A2391" i="1"/>
  <c r="I2391" i="1" s="1"/>
  <c r="H2390" i="1"/>
  <c r="D2390" i="1"/>
  <c r="G2390" i="1" s="1"/>
  <c r="B2390" i="1"/>
  <c r="K2390" i="1" s="1"/>
  <c r="A2390" i="1"/>
  <c r="I2390" i="1" s="1"/>
  <c r="H2389" i="1"/>
  <c r="D2389" i="1"/>
  <c r="G2389" i="1" s="1"/>
  <c r="B2389" i="1"/>
  <c r="J2389" i="1" s="1"/>
  <c r="A2389" i="1"/>
  <c r="I2389" i="1" s="1"/>
  <c r="H2388" i="1"/>
  <c r="D2388" i="1"/>
  <c r="G2388" i="1" s="1"/>
  <c r="B2388" i="1"/>
  <c r="K2388" i="1" s="1"/>
  <c r="A2388" i="1"/>
  <c r="I2388" i="1" s="1"/>
  <c r="H2387" i="1"/>
  <c r="D2387" i="1"/>
  <c r="G2387" i="1" s="1"/>
  <c r="B2387" i="1"/>
  <c r="J2387" i="1" s="1"/>
  <c r="A2387" i="1"/>
  <c r="I2387" i="1" s="1"/>
  <c r="H2386" i="1"/>
  <c r="D2386" i="1"/>
  <c r="G2386" i="1" s="1"/>
  <c r="B2386" i="1"/>
  <c r="K2386" i="1" s="1"/>
  <c r="A2386" i="1"/>
  <c r="I2386" i="1" s="1"/>
  <c r="H2385" i="1"/>
  <c r="D2385" i="1"/>
  <c r="G2385" i="1" s="1"/>
  <c r="B2385" i="1"/>
  <c r="A2385" i="1"/>
  <c r="I2385" i="1" s="1"/>
  <c r="H2384" i="1"/>
  <c r="D2384" i="1"/>
  <c r="G2384" i="1" s="1"/>
  <c r="B2384" i="1"/>
  <c r="J2384" i="1" s="1"/>
  <c r="A2384" i="1"/>
  <c r="I2384" i="1" s="1"/>
  <c r="H2383" i="1"/>
  <c r="D2383" i="1"/>
  <c r="G2383" i="1" s="1"/>
  <c r="B2383" i="1"/>
  <c r="A2383" i="1"/>
  <c r="I2383" i="1" s="1"/>
  <c r="H2382" i="1"/>
  <c r="D2382" i="1"/>
  <c r="G2382" i="1" s="1"/>
  <c r="B2382" i="1"/>
  <c r="K2382" i="1" s="1"/>
  <c r="A2382" i="1"/>
  <c r="I2382" i="1" s="1"/>
  <c r="H2381" i="1"/>
  <c r="D2381" i="1"/>
  <c r="G2381" i="1" s="1"/>
  <c r="B2381" i="1"/>
  <c r="J2381" i="1" s="1"/>
  <c r="A2381" i="1"/>
  <c r="I2381" i="1" s="1"/>
  <c r="H2380" i="1"/>
  <c r="D2380" i="1"/>
  <c r="G2380" i="1" s="1"/>
  <c r="B2380" i="1"/>
  <c r="A2380" i="1"/>
  <c r="I2380" i="1" s="1"/>
  <c r="H2379" i="1"/>
  <c r="D2379" i="1"/>
  <c r="G2379" i="1" s="1"/>
  <c r="B2379" i="1"/>
  <c r="K2379" i="1" s="1"/>
  <c r="A2379" i="1"/>
  <c r="I2379" i="1" s="1"/>
  <c r="H2378" i="1"/>
  <c r="D2378" i="1"/>
  <c r="G2378" i="1" s="1"/>
  <c r="B2378" i="1"/>
  <c r="J2378" i="1" s="1"/>
  <c r="A2378" i="1"/>
  <c r="I2378" i="1" s="1"/>
  <c r="H2377" i="1"/>
  <c r="D2377" i="1"/>
  <c r="G2377" i="1" s="1"/>
  <c r="B2377" i="1"/>
  <c r="A2377" i="1"/>
  <c r="I2377" i="1" s="1"/>
  <c r="H2376" i="1"/>
  <c r="D2376" i="1"/>
  <c r="G2376" i="1" s="1"/>
  <c r="B2376" i="1"/>
  <c r="K2376" i="1" s="1"/>
  <c r="A2376" i="1"/>
  <c r="I2376" i="1" s="1"/>
  <c r="H2375" i="1"/>
  <c r="D2375" i="1"/>
  <c r="G2375" i="1" s="1"/>
  <c r="B2375" i="1"/>
  <c r="K2375" i="1" s="1"/>
  <c r="A2375" i="1"/>
  <c r="I2375" i="1" s="1"/>
  <c r="H2374" i="1"/>
  <c r="D2374" i="1"/>
  <c r="G2374" i="1" s="1"/>
  <c r="B2374" i="1"/>
  <c r="J2374" i="1" s="1"/>
  <c r="A2374" i="1"/>
  <c r="I2374" i="1" s="1"/>
  <c r="H2373" i="1"/>
  <c r="D2373" i="1"/>
  <c r="G2373" i="1" s="1"/>
  <c r="B2373" i="1"/>
  <c r="K2373" i="1" s="1"/>
  <c r="A2373" i="1"/>
  <c r="I2373" i="1" s="1"/>
  <c r="H2372" i="1"/>
  <c r="D2372" i="1"/>
  <c r="G2372" i="1" s="1"/>
  <c r="B2372" i="1"/>
  <c r="J2372" i="1" s="1"/>
  <c r="A2372" i="1"/>
  <c r="I2372" i="1" s="1"/>
  <c r="H2371" i="1"/>
  <c r="D2371" i="1"/>
  <c r="G2371" i="1" s="1"/>
  <c r="B2371" i="1"/>
  <c r="J2371" i="1" s="1"/>
  <c r="A2371" i="1"/>
  <c r="I2371" i="1" s="1"/>
  <c r="H2370" i="1"/>
  <c r="D2370" i="1"/>
  <c r="G2370" i="1" s="1"/>
  <c r="B2370" i="1"/>
  <c r="K2370" i="1" s="1"/>
  <c r="A2370" i="1"/>
  <c r="I2370" i="1" s="1"/>
  <c r="H2369" i="1"/>
  <c r="D2369" i="1"/>
  <c r="G2369" i="1" s="1"/>
  <c r="B2369" i="1"/>
  <c r="A2369" i="1"/>
  <c r="I2369" i="1" s="1"/>
  <c r="H2368" i="1"/>
  <c r="D2368" i="1"/>
  <c r="G2368" i="1" s="1"/>
  <c r="B2368" i="1"/>
  <c r="A2368" i="1"/>
  <c r="I2368" i="1" s="1"/>
  <c r="H2367" i="1"/>
  <c r="D2367" i="1"/>
  <c r="G2367" i="1" s="1"/>
  <c r="B2367" i="1"/>
  <c r="J2367" i="1" s="1"/>
  <c r="A2367" i="1"/>
  <c r="I2367" i="1" s="1"/>
  <c r="H2366" i="1"/>
  <c r="D2366" i="1"/>
  <c r="G2366" i="1" s="1"/>
  <c r="B2366" i="1"/>
  <c r="A2366" i="1"/>
  <c r="I2366" i="1" s="1"/>
  <c r="H2365" i="1"/>
  <c r="D2365" i="1"/>
  <c r="G2365" i="1" s="1"/>
  <c r="B2365" i="1"/>
  <c r="K2365" i="1" s="1"/>
  <c r="A2365" i="1"/>
  <c r="I2365" i="1" s="1"/>
  <c r="H2364" i="1"/>
  <c r="D2364" i="1"/>
  <c r="G2364" i="1" s="1"/>
  <c r="B2364" i="1"/>
  <c r="A2364" i="1"/>
  <c r="I2364" i="1" s="1"/>
  <c r="H2363" i="1"/>
  <c r="D2363" i="1"/>
  <c r="G2363" i="1" s="1"/>
  <c r="B2363" i="1"/>
  <c r="K2363" i="1" s="1"/>
  <c r="A2363" i="1"/>
  <c r="I2363" i="1" s="1"/>
  <c r="H2362" i="1"/>
  <c r="D2362" i="1"/>
  <c r="G2362" i="1" s="1"/>
  <c r="B2362" i="1"/>
  <c r="K2362" i="1" s="1"/>
  <c r="A2362" i="1"/>
  <c r="I2362" i="1" s="1"/>
  <c r="H2361" i="1"/>
  <c r="D2361" i="1"/>
  <c r="G2361" i="1" s="1"/>
  <c r="B2361" i="1"/>
  <c r="K2361" i="1" s="1"/>
  <c r="A2361" i="1"/>
  <c r="I2361" i="1" s="1"/>
  <c r="H2360" i="1"/>
  <c r="D2360" i="1"/>
  <c r="G2360" i="1" s="1"/>
  <c r="B2360" i="1"/>
  <c r="K2360" i="1" s="1"/>
  <c r="A2360" i="1"/>
  <c r="I2360" i="1" s="1"/>
  <c r="H2359" i="1"/>
  <c r="D2359" i="1"/>
  <c r="G2359" i="1" s="1"/>
  <c r="B2359" i="1"/>
  <c r="A2359" i="1"/>
  <c r="I2359" i="1" s="1"/>
  <c r="H2358" i="1"/>
  <c r="D2358" i="1"/>
  <c r="G2358" i="1" s="1"/>
  <c r="B2358" i="1"/>
  <c r="J2358" i="1" s="1"/>
  <c r="A2358" i="1"/>
  <c r="I2358" i="1" s="1"/>
  <c r="H2357" i="1"/>
  <c r="D2357" i="1"/>
  <c r="G2357" i="1" s="1"/>
  <c r="B2357" i="1"/>
  <c r="K2357" i="1" s="1"/>
  <c r="A2357" i="1"/>
  <c r="I2357" i="1" s="1"/>
  <c r="H2356" i="1"/>
  <c r="D2356" i="1"/>
  <c r="G2356" i="1" s="1"/>
  <c r="B2356" i="1"/>
  <c r="K2356" i="1" s="1"/>
  <c r="A2356" i="1"/>
  <c r="I2356" i="1" s="1"/>
  <c r="H2355" i="1"/>
  <c r="D2355" i="1"/>
  <c r="G2355" i="1" s="1"/>
  <c r="B2355" i="1"/>
  <c r="A2355" i="1"/>
  <c r="I2355" i="1" s="1"/>
  <c r="H2354" i="1"/>
  <c r="D2354" i="1"/>
  <c r="G2354" i="1" s="1"/>
  <c r="B2354" i="1"/>
  <c r="J2354" i="1" s="1"/>
  <c r="A2354" i="1"/>
  <c r="I2354" i="1" s="1"/>
  <c r="H2353" i="1"/>
  <c r="D2353" i="1"/>
  <c r="G2353" i="1" s="1"/>
  <c r="B2353" i="1"/>
  <c r="A2353" i="1"/>
  <c r="I2353" i="1" s="1"/>
  <c r="H2352" i="1"/>
  <c r="D2352" i="1"/>
  <c r="G2352" i="1" s="1"/>
  <c r="B2352" i="1"/>
  <c r="A2352" i="1"/>
  <c r="I2352" i="1" s="1"/>
  <c r="H2351" i="1"/>
  <c r="D2351" i="1"/>
  <c r="G2351" i="1" s="1"/>
  <c r="B2351" i="1"/>
  <c r="A2351" i="1"/>
  <c r="I2351" i="1" s="1"/>
  <c r="H2350" i="1"/>
  <c r="D2350" i="1"/>
  <c r="G2350" i="1" s="1"/>
  <c r="B2350" i="1"/>
  <c r="K2350" i="1" s="1"/>
  <c r="A2350" i="1"/>
  <c r="I2350" i="1" s="1"/>
  <c r="H2349" i="1"/>
  <c r="D2349" i="1"/>
  <c r="G2349" i="1" s="1"/>
  <c r="B2349" i="1"/>
  <c r="A2349" i="1"/>
  <c r="I2349" i="1" s="1"/>
  <c r="H2348" i="1"/>
  <c r="D2348" i="1"/>
  <c r="G2348" i="1" s="1"/>
  <c r="B2348" i="1"/>
  <c r="K2348" i="1" s="1"/>
  <c r="A2348" i="1"/>
  <c r="I2348" i="1" s="1"/>
  <c r="H2347" i="1"/>
  <c r="D2347" i="1"/>
  <c r="G2347" i="1" s="1"/>
  <c r="B2347" i="1"/>
  <c r="A2347" i="1"/>
  <c r="I2347" i="1" s="1"/>
  <c r="H2346" i="1"/>
  <c r="D2346" i="1"/>
  <c r="G2346" i="1" s="1"/>
  <c r="B2346" i="1"/>
  <c r="J2346" i="1" s="1"/>
  <c r="A2346" i="1"/>
  <c r="I2346" i="1" s="1"/>
  <c r="H2345" i="1"/>
  <c r="D2345" i="1"/>
  <c r="G2345" i="1" s="1"/>
  <c r="B2345" i="1"/>
  <c r="K2345" i="1" s="1"/>
  <c r="A2345" i="1"/>
  <c r="I2345" i="1" s="1"/>
  <c r="H2344" i="1"/>
  <c r="D2344" i="1"/>
  <c r="G2344" i="1" s="1"/>
  <c r="B2344" i="1"/>
  <c r="A2344" i="1"/>
  <c r="I2344" i="1" s="1"/>
  <c r="H2343" i="1"/>
  <c r="D2343" i="1"/>
  <c r="G2343" i="1" s="1"/>
  <c r="B2343" i="1"/>
  <c r="J2343" i="1" s="1"/>
  <c r="A2343" i="1"/>
  <c r="I2343" i="1" s="1"/>
  <c r="H2342" i="1"/>
  <c r="D2342" i="1"/>
  <c r="G2342" i="1" s="1"/>
  <c r="B2342" i="1"/>
  <c r="J2342" i="1" s="1"/>
  <c r="A2342" i="1"/>
  <c r="I2342" i="1" s="1"/>
  <c r="H2341" i="1"/>
  <c r="D2341" i="1"/>
  <c r="G2341" i="1" s="1"/>
  <c r="B2341" i="1"/>
  <c r="A2341" i="1"/>
  <c r="I2341" i="1" s="1"/>
  <c r="H2340" i="1"/>
  <c r="D2340" i="1"/>
  <c r="G2340" i="1" s="1"/>
  <c r="B2340" i="1"/>
  <c r="A2340" i="1"/>
  <c r="I2340" i="1" s="1"/>
  <c r="H2339" i="1"/>
  <c r="D2339" i="1"/>
  <c r="G2339" i="1" s="1"/>
  <c r="B2339" i="1"/>
  <c r="K2339" i="1" s="1"/>
  <c r="A2339" i="1"/>
  <c r="I2339" i="1" s="1"/>
  <c r="H2338" i="1"/>
  <c r="D2338" i="1"/>
  <c r="G2338" i="1" s="1"/>
  <c r="B2338" i="1"/>
  <c r="K2338" i="1" s="1"/>
  <c r="A2338" i="1"/>
  <c r="I2338" i="1" s="1"/>
  <c r="H2337" i="1"/>
  <c r="D2337" i="1"/>
  <c r="G2337" i="1" s="1"/>
  <c r="B2337" i="1"/>
  <c r="J2337" i="1" s="1"/>
  <c r="A2337" i="1"/>
  <c r="I2337" i="1" s="1"/>
  <c r="H2336" i="1"/>
  <c r="D2336" i="1"/>
  <c r="G2336" i="1" s="1"/>
  <c r="B2336" i="1"/>
  <c r="K2336" i="1" s="1"/>
  <c r="A2336" i="1"/>
  <c r="I2336" i="1" s="1"/>
  <c r="H2335" i="1"/>
  <c r="D2335" i="1"/>
  <c r="G2335" i="1" s="1"/>
  <c r="B2335" i="1"/>
  <c r="K2335" i="1" s="1"/>
  <c r="A2335" i="1"/>
  <c r="I2335" i="1" s="1"/>
  <c r="H2334" i="1"/>
  <c r="D2334" i="1"/>
  <c r="G2334" i="1" s="1"/>
  <c r="B2334" i="1"/>
  <c r="J2334" i="1" s="1"/>
  <c r="A2334" i="1"/>
  <c r="I2334" i="1" s="1"/>
  <c r="H2333" i="1"/>
  <c r="D2333" i="1"/>
  <c r="G2333" i="1" s="1"/>
  <c r="B2333" i="1"/>
  <c r="K2333" i="1" s="1"/>
  <c r="A2333" i="1"/>
  <c r="I2333" i="1" s="1"/>
  <c r="H2332" i="1"/>
  <c r="D2332" i="1"/>
  <c r="G2332" i="1" s="1"/>
  <c r="B2332" i="1"/>
  <c r="A2332" i="1"/>
  <c r="I2332" i="1" s="1"/>
  <c r="H2331" i="1"/>
  <c r="D2331" i="1"/>
  <c r="G2331" i="1" s="1"/>
  <c r="B2331" i="1"/>
  <c r="A2331" i="1"/>
  <c r="I2331" i="1" s="1"/>
  <c r="H2330" i="1"/>
  <c r="D2330" i="1"/>
  <c r="G2330" i="1" s="1"/>
  <c r="B2330" i="1"/>
  <c r="J2330" i="1" s="1"/>
  <c r="A2330" i="1"/>
  <c r="I2330" i="1" s="1"/>
  <c r="H2329" i="1"/>
  <c r="D2329" i="1"/>
  <c r="G2329" i="1" s="1"/>
  <c r="B2329" i="1"/>
  <c r="A2329" i="1"/>
  <c r="I2329" i="1" s="1"/>
  <c r="H2328" i="1"/>
  <c r="D2328" i="1"/>
  <c r="G2328" i="1" s="1"/>
  <c r="B2328" i="1"/>
  <c r="A2328" i="1"/>
  <c r="I2328" i="1" s="1"/>
  <c r="H2327" i="1"/>
  <c r="D2327" i="1"/>
  <c r="G2327" i="1" s="1"/>
  <c r="B2327" i="1"/>
  <c r="K2327" i="1" s="1"/>
  <c r="A2327" i="1"/>
  <c r="I2327" i="1" s="1"/>
  <c r="H2326" i="1"/>
  <c r="D2326" i="1"/>
  <c r="G2326" i="1" s="1"/>
  <c r="B2326" i="1"/>
  <c r="K2326" i="1" s="1"/>
  <c r="A2326" i="1"/>
  <c r="I2326" i="1" s="1"/>
  <c r="H2325" i="1"/>
  <c r="D2325" i="1"/>
  <c r="G2325" i="1" s="1"/>
  <c r="B2325" i="1"/>
  <c r="K2325" i="1" s="1"/>
  <c r="A2325" i="1"/>
  <c r="I2325" i="1" s="1"/>
  <c r="H2324" i="1"/>
  <c r="D2324" i="1"/>
  <c r="G2324" i="1" s="1"/>
  <c r="B2324" i="1"/>
  <c r="K2324" i="1" s="1"/>
  <c r="A2324" i="1"/>
  <c r="I2324" i="1" s="1"/>
  <c r="H2323" i="1"/>
  <c r="D2323" i="1"/>
  <c r="G2323" i="1" s="1"/>
  <c r="B2323" i="1"/>
  <c r="A2323" i="1"/>
  <c r="I2323" i="1" s="1"/>
  <c r="H2322" i="1"/>
  <c r="D2322" i="1"/>
  <c r="G2322" i="1" s="1"/>
  <c r="B2322" i="1"/>
  <c r="J2322" i="1" s="1"/>
  <c r="A2322" i="1"/>
  <c r="I2322" i="1" s="1"/>
  <c r="H2321" i="1"/>
  <c r="D2321" i="1"/>
  <c r="G2321" i="1" s="1"/>
  <c r="B2321" i="1"/>
  <c r="A2321" i="1"/>
  <c r="I2321" i="1" s="1"/>
  <c r="H2320" i="1"/>
  <c r="D2320" i="1"/>
  <c r="G2320" i="1" s="1"/>
  <c r="B2320" i="1"/>
  <c r="J2320" i="1" s="1"/>
  <c r="A2320" i="1"/>
  <c r="I2320" i="1" s="1"/>
  <c r="H2319" i="1"/>
  <c r="D2319" i="1"/>
  <c r="G2319" i="1" s="1"/>
  <c r="B2319" i="1"/>
  <c r="A2319" i="1"/>
  <c r="I2319" i="1" s="1"/>
  <c r="H2318" i="1"/>
  <c r="D2318" i="1"/>
  <c r="G2318" i="1" s="1"/>
  <c r="B2318" i="1"/>
  <c r="J2318" i="1" s="1"/>
  <c r="A2318" i="1"/>
  <c r="I2318" i="1" s="1"/>
  <c r="H2317" i="1"/>
  <c r="D2317" i="1"/>
  <c r="G2317" i="1" s="1"/>
  <c r="B2317" i="1"/>
  <c r="A2317" i="1"/>
  <c r="I2317" i="1" s="1"/>
  <c r="H2316" i="1"/>
  <c r="D2316" i="1"/>
  <c r="G2316" i="1" s="1"/>
  <c r="B2316" i="1"/>
  <c r="A2316" i="1"/>
  <c r="I2316" i="1" s="1"/>
  <c r="H2315" i="1"/>
  <c r="D2315" i="1"/>
  <c r="G2315" i="1" s="1"/>
  <c r="B2315" i="1"/>
  <c r="J2315" i="1" s="1"/>
  <c r="A2315" i="1"/>
  <c r="I2315" i="1" s="1"/>
  <c r="H2314" i="1"/>
  <c r="D2314" i="1"/>
  <c r="G2314" i="1" s="1"/>
  <c r="B2314" i="1"/>
  <c r="K2314" i="1" s="1"/>
  <c r="A2314" i="1"/>
  <c r="I2314" i="1" s="1"/>
  <c r="H2313" i="1"/>
  <c r="D2313" i="1"/>
  <c r="G2313" i="1" s="1"/>
  <c r="B2313" i="1"/>
  <c r="K2313" i="1" s="1"/>
  <c r="A2313" i="1"/>
  <c r="I2313" i="1" s="1"/>
  <c r="H2312" i="1"/>
  <c r="D2312" i="1"/>
  <c r="G2312" i="1" s="1"/>
  <c r="B2312" i="1"/>
  <c r="K2312" i="1" s="1"/>
  <c r="A2312" i="1"/>
  <c r="I2312" i="1" s="1"/>
  <c r="H2311" i="1"/>
  <c r="D2311" i="1"/>
  <c r="G2311" i="1" s="1"/>
  <c r="B2311" i="1"/>
  <c r="K2311" i="1" s="1"/>
  <c r="A2311" i="1"/>
  <c r="I2311" i="1" s="1"/>
  <c r="H2310" i="1"/>
  <c r="D2310" i="1"/>
  <c r="G2310" i="1" s="1"/>
  <c r="B2310" i="1"/>
  <c r="J2310" i="1" s="1"/>
  <c r="A2310" i="1"/>
  <c r="I2310" i="1" s="1"/>
  <c r="H2309" i="1"/>
  <c r="D2309" i="1"/>
  <c r="G2309" i="1" s="1"/>
  <c r="B2309" i="1"/>
  <c r="K2309" i="1" s="1"/>
  <c r="A2309" i="1"/>
  <c r="I2309" i="1" s="1"/>
  <c r="H2308" i="1"/>
  <c r="D2308" i="1"/>
  <c r="G2308" i="1" s="1"/>
  <c r="B2308" i="1"/>
  <c r="J2308" i="1" s="1"/>
  <c r="A2308" i="1"/>
  <c r="I2308" i="1" s="1"/>
  <c r="H2307" i="1"/>
  <c r="D2307" i="1"/>
  <c r="G2307" i="1" s="1"/>
  <c r="B2307" i="1"/>
  <c r="J2307" i="1" s="1"/>
  <c r="A2307" i="1"/>
  <c r="I2307" i="1" s="1"/>
  <c r="H2306" i="1"/>
  <c r="D2306" i="1"/>
  <c r="G2306" i="1" s="1"/>
  <c r="B2306" i="1"/>
  <c r="J2306" i="1" s="1"/>
  <c r="A2306" i="1"/>
  <c r="I2306" i="1" s="1"/>
  <c r="H2305" i="1"/>
  <c r="D2305" i="1"/>
  <c r="G2305" i="1" s="1"/>
  <c r="B2305" i="1"/>
  <c r="A2305" i="1"/>
  <c r="I2305" i="1" s="1"/>
  <c r="H2304" i="1"/>
  <c r="D2304" i="1"/>
  <c r="G2304" i="1" s="1"/>
  <c r="B2304" i="1"/>
  <c r="A2304" i="1"/>
  <c r="I2304" i="1" s="1"/>
  <c r="H2303" i="1"/>
  <c r="D2303" i="1"/>
  <c r="G2303" i="1" s="1"/>
  <c r="B2303" i="1"/>
  <c r="K2303" i="1" s="1"/>
  <c r="A2303" i="1"/>
  <c r="I2303" i="1" s="1"/>
  <c r="H2302" i="1"/>
  <c r="D2302" i="1"/>
  <c r="G2302" i="1" s="1"/>
  <c r="B2302" i="1"/>
  <c r="K2302" i="1" s="1"/>
  <c r="A2302" i="1"/>
  <c r="I2302" i="1" s="1"/>
  <c r="H2301" i="1"/>
  <c r="D2301" i="1"/>
  <c r="G2301" i="1" s="1"/>
  <c r="B2301" i="1"/>
  <c r="K2301" i="1" s="1"/>
  <c r="A2301" i="1"/>
  <c r="I2301" i="1" s="1"/>
  <c r="H2300" i="1"/>
  <c r="D2300" i="1"/>
  <c r="G2300" i="1" s="1"/>
  <c r="B2300" i="1"/>
  <c r="K2300" i="1" s="1"/>
  <c r="A2300" i="1"/>
  <c r="I2300" i="1" s="1"/>
  <c r="H2299" i="1"/>
  <c r="D2299" i="1"/>
  <c r="G2299" i="1" s="1"/>
  <c r="B2299" i="1"/>
  <c r="J2299" i="1" s="1"/>
  <c r="A2299" i="1"/>
  <c r="I2299" i="1" s="1"/>
  <c r="H2298" i="1"/>
  <c r="D2298" i="1"/>
  <c r="G2298" i="1" s="1"/>
  <c r="B2298" i="1"/>
  <c r="J2298" i="1" s="1"/>
  <c r="A2298" i="1"/>
  <c r="I2298" i="1" s="1"/>
  <c r="H2297" i="1"/>
  <c r="D2297" i="1"/>
  <c r="G2297" i="1" s="1"/>
  <c r="B2297" i="1"/>
  <c r="A2297" i="1"/>
  <c r="I2297" i="1" s="1"/>
  <c r="H2296" i="1"/>
  <c r="D2296" i="1"/>
  <c r="G2296" i="1" s="1"/>
  <c r="B2296" i="1"/>
  <c r="K2296" i="1" s="1"/>
  <c r="A2296" i="1"/>
  <c r="I2296" i="1" s="1"/>
  <c r="H2295" i="1"/>
  <c r="D2295" i="1"/>
  <c r="G2295" i="1" s="1"/>
  <c r="B2295" i="1"/>
  <c r="K2295" i="1" s="1"/>
  <c r="A2295" i="1"/>
  <c r="I2295" i="1" s="1"/>
  <c r="H2294" i="1"/>
  <c r="D2294" i="1"/>
  <c r="G2294" i="1" s="1"/>
  <c r="B2294" i="1"/>
  <c r="K2294" i="1" s="1"/>
  <c r="A2294" i="1"/>
  <c r="I2294" i="1" s="1"/>
  <c r="H2293" i="1"/>
  <c r="D2293" i="1"/>
  <c r="G2293" i="1" s="1"/>
  <c r="B2293" i="1"/>
  <c r="J2293" i="1" s="1"/>
  <c r="A2293" i="1"/>
  <c r="I2293" i="1" s="1"/>
  <c r="H2292" i="1"/>
  <c r="D2292" i="1"/>
  <c r="G2292" i="1" s="1"/>
  <c r="B2292" i="1"/>
  <c r="K2292" i="1" s="1"/>
  <c r="A2292" i="1"/>
  <c r="I2292" i="1" s="1"/>
  <c r="H2291" i="1"/>
  <c r="D2291" i="1"/>
  <c r="G2291" i="1" s="1"/>
  <c r="B2291" i="1"/>
  <c r="A2291" i="1"/>
  <c r="I2291" i="1" s="1"/>
  <c r="H2290" i="1"/>
  <c r="D2290" i="1"/>
  <c r="G2290" i="1" s="1"/>
  <c r="B2290" i="1"/>
  <c r="J2290" i="1" s="1"/>
  <c r="A2290" i="1"/>
  <c r="I2290" i="1" s="1"/>
  <c r="H2289" i="1"/>
  <c r="D2289" i="1"/>
  <c r="G2289" i="1" s="1"/>
  <c r="B2289" i="1"/>
  <c r="K2289" i="1" s="1"/>
  <c r="A2289" i="1"/>
  <c r="I2289" i="1" s="1"/>
  <c r="H2288" i="1"/>
  <c r="D2288" i="1"/>
  <c r="G2288" i="1" s="1"/>
  <c r="B2288" i="1"/>
  <c r="J2288" i="1" s="1"/>
  <c r="A2288" i="1"/>
  <c r="I2288" i="1" s="1"/>
  <c r="H2287" i="1"/>
  <c r="D2287" i="1"/>
  <c r="G2287" i="1" s="1"/>
  <c r="B2287" i="1"/>
  <c r="A2287" i="1"/>
  <c r="I2287" i="1" s="1"/>
  <c r="H2286" i="1"/>
  <c r="D2286" i="1"/>
  <c r="G2286" i="1" s="1"/>
  <c r="B2286" i="1"/>
  <c r="J2286" i="1" s="1"/>
  <c r="A2286" i="1"/>
  <c r="I2286" i="1" s="1"/>
  <c r="H2285" i="1"/>
  <c r="D2285" i="1"/>
  <c r="G2285" i="1" s="1"/>
  <c r="B2285" i="1"/>
  <c r="K2285" i="1" s="1"/>
  <c r="A2285" i="1"/>
  <c r="I2285" i="1" s="1"/>
  <c r="H2284" i="1"/>
  <c r="D2284" i="1"/>
  <c r="G2284" i="1" s="1"/>
  <c r="B2284" i="1"/>
  <c r="K2284" i="1" s="1"/>
  <c r="A2284" i="1"/>
  <c r="I2284" i="1" s="1"/>
  <c r="H2283" i="1"/>
  <c r="D2283" i="1"/>
  <c r="G2283" i="1" s="1"/>
  <c r="B2283" i="1"/>
  <c r="A2283" i="1"/>
  <c r="I2283" i="1" s="1"/>
  <c r="H2282" i="1"/>
  <c r="D2282" i="1"/>
  <c r="G2282" i="1" s="1"/>
  <c r="B2282" i="1"/>
  <c r="K2282" i="1" s="1"/>
  <c r="A2282" i="1"/>
  <c r="I2282" i="1" s="1"/>
  <c r="H2281" i="1"/>
  <c r="D2281" i="1"/>
  <c r="G2281" i="1" s="1"/>
  <c r="B2281" i="1"/>
  <c r="J2281" i="1" s="1"/>
  <c r="A2281" i="1"/>
  <c r="I2281" i="1" s="1"/>
  <c r="H2280" i="1"/>
  <c r="D2280" i="1"/>
  <c r="G2280" i="1" s="1"/>
  <c r="B2280" i="1"/>
  <c r="K2280" i="1" s="1"/>
  <c r="A2280" i="1"/>
  <c r="I2280" i="1" s="1"/>
  <c r="H2279" i="1"/>
  <c r="D2279" i="1"/>
  <c r="G2279" i="1" s="1"/>
  <c r="B2279" i="1"/>
  <c r="K2279" i="1" s="1"/>
  <c r="A2279" i="1"/>
  <c r="I2279" i="1" s="1"/>
  <c r="H2278" i="1"/>
  <c r="D2278" i="1"/>
  <c r="G2278" i="1" s="1"/>
  <c r="B2278" i="1"/>
  <c r="K2278" i="1" s="1"/>
  <c r="A2278" i="1"/>
  <c r="I2278" i="1" s="1"/>
  <c r="H2277" i="1"/>
  <c r="D2277" i="1"/>
  <c r="G2277" i="1" s="1"/>
  <c r="B2277" i="1"/>
  <c r="A2277" i="1"/>
  <c r="I2277" i="1" s="1"/>
  <c r="H2276" i="1"/>
  <c r="D2276" i="1"/>
  <c r="G2276" i="1" s="1"/>
  <c r="B2276" i="1"/>
  <c r="A2276" i="1"/>
  <c r="I2276" i="1" s="1"/>
  <c r="H2275" i="1"/>
  <c r="D2275" i="1"/>
  <c r="G2275" i="1" s="1"/>
  <c r="B2275" i="1"/>
  <c r="J2275" i="1" s="1"/>
  <c r="A2275" i="1"/>
  <c r="I2275" i="1" s="1"/>
  <c r="H2274" i="1"/>
  <c r="D2274" i="1"/>
  <c r="G2274" i="1" s="1"/>
  <c r="B2274" i="1"/>
  <c r="J2274" i="1" s="1"/>
  <c r="A2274" i="1"/>
  <c r="I2274" i="1" s="1"/>
  <c r="H2273" i="1"/>
  <c r="D2273" i="1"/>
  <c r="G2273" i="1" s="1"/>
  <c r="B2273" i="1"/>
  <c r="K2273" i="1" s="1"/>
  <c r="A2273" i="1"/>
  <c r="I2273" i="1" s="1"/>
  <c r="H2272" i="1"/>
  <c r="D2272" i="1"/>
  <c r="G2272" i="1" s="1"/>
  <c r="B2272" i="1"/>
  <c r="K2272" i="1" s="1"/>
  <c r="A2272" i="1"/>
  <c r="I2272" i="1" s="1"/>
  <c r="H2271" i="1"/>
  <c r="D2271" i="1"/>
  <c r="G2271" i="1" s="1"/>
  <c r="B2271" i="1"/>
  <c r="K2271" i="1" s="1"/>
  <c r="A2271" i="1"/>
  <c r="I2271" i="1" s="1"/>
  <c r="H2270" i="1"/>
  <c r="D2270" i="1"/>
  <c r="G2270" i="1" s="1"/>
  <c r="B2270" i="1"/>
  <c r="K2270" i="1" s="1"/>
  <c r="A2270" i="1"/>
  <c r="I2270" i="1" s="1"/>
  <c r="H2269" i="1"/>
  <c r="D2269" i="1"/>
  <c r="G2269" i="1" s="1"/>
  <c r="B2269" i="1"/>
  <c r="J2269" i="1" s="1"/>
  <c r="A2269" i="1"/>
  <c r="I2269" i="1" s="1"/>
  <c r="H2268" i="1"/>
  <c r="D2268" i="1"/>
  <c r="G2268" i="1" s="1"/>
  <c r="B2268" i="1"/>
  <c r="K2268" i="1" s="1"/>
  <c r="A2268" i="1"/>
  <c r="I2268" i="1" s="1"/>
  <c r="H2267" i="1"/>
  <c r="D2267" i="1"/>
  <c r="G2267" i="1" s="1"/>
  <c r="B2267" i="1"/>
  <c r="K2267" i="1" s="1"/>
  <c r="A2267" i="1"/>
  <c r="I2267" i="1" s="1"/>
  <c r="H2266" i="1"/>
  <c r="D2266" i="1"/>
  <c r="G2266" i="1" s="1"/>
  <c r="B2266" i="1"/>
  <c r="K2266" i="1" s="1"/>
  <c r="A2266" i="1"/>
  <c r="I2266" i="1" s="1"/>
  <c r="H2265" i="1"/>
  <c r="D2265" i="1"/>
  <c r="G2265" i="1" s="1"/>
  <c r="B2265" i="1"/>
  <c r="K2265" i="1" s="1"/>
  <c r="A2265" i="1"/>
  <c r="I2265" i="1" s="1"/>
  <c r="H2264" i="1"/>
  <c r="D2264" i="1"/>
  <c r="G2264" i="1" s="1"/>
  <c r="B2264" i="1"/>
  <c r="J2264" i="1" s="1"/>
  <c r="A2264" i="1"/>
  <c r="I2264" i="1" s="1"/>
  <c r="H2263" i="1"/>
  <c r="D2263" i="1"/>
  <c r="G2263" i="1" s="1"/>
  <c r="B2263" i="1"/>
  <c r="J2263" i="1" s="1"/>
  <c r="A2263" i="1"/>
  <c r="I2263" i="1" s="1"/>
  <c r="H2262" i="1"/>
  <c r="D2262" i="1"/>
  <c r="G2262" i="1" s="1"/>
  <c r="B2262" i="1"/>
  <c r="J2262" i="1" s="1"/>
  <c r="A2262" i="1"/>
  <c r="I2262" i="1" s="1"/>
  <c r="H2261" i="1"/>
  <c r="D2261" i="1"/>
  <c r="G2261" i="1" s="1"/>
  <c r="B2261" i="1"/>
  <c r="K2261" i="1" s="1"/>
  <c r="A2261" i="1"/>
  <c r="I2261" i="1" s="1"/>
  <c r="H2260" i="1"/>
  <c r="D2260" i="1"/>
  <c r="G2260" i="1" s="1"/>
  <c r="B2260" i="1"/>
  <c r="K2260" i="1" s="1"/>
  <c r="A2260" i="1"/>
  <c r="I2260" i="1" s="1"/>
  <c r="H2259" i="1"/>
  <c r="D2259" i="1"/>
  <c r="G2259" i="1" s="1"/>
  <c r="B2259" i="1"/>
  <c r="A2259" i="1"/>
  <c r="I2259" i="1" s="1"/>
  <c r="H2258" i="1"/>
  <c r="D2258" i="1"/>
  <c r="G2258" i="1" s="1"/>
  <c r="B2258" i="1"/>
  <c r="A2258" i="1"/>
  <c r="I2258" i="1" s="1"/>
  <c r="H2257" i="1"/>
  <c r="D2257" i="1"/>
  <c r="G2257" i="1" s="1"/>
  <c r="B2257" i="1"/>
  <c r="K2257" i="1" s="1"/>
  <c r="A2257" i="1"/>
  <c r="I2257" i="1" s="1"/>
  <c r="H2256" i="1"/>
  <c r="D2256" i="1"/>
  <c r="G2256" i="1" s="1"/>
  <c r="B2256" i="1"/>
  <c r="K2256" i="1" s="1"/>
  <c r="A2256" i="1"/>
  <c r="I2256" i="1" s="1"/>
  <c r="H2255" i="1"/>
  <c r="D2255" i="1"/>
  <c r="G2255" i="1" s="1"/>
  <c r="B2255" i="1"/>
  <c r="J2255" i="1" s="1"/>
  <c r="A2255" i="1"/>
  <c r="I2255" i="1" s="1"/>
  <c r="H2254" i="1"/>
  <c r="D2254" i="1"/>
  <c r="G2254" i="1" s="1"/>
  <c r="B2254" i="1"/>
  <c r="A2254" i="1"/>
  <c r="I2254" i="1" s="1"/>
  <c r="H2253" i="1"/>
  <c r="D2253" i="1"/>
  <c r="G2253" i="1" s="1"/>
  <c r="B2253" i="1"/>
  <c r="A2253" i="1"/>
  <c r="I2253" i="1" s="1"/>
  <c r="H2252" i="1"/>
  <c r="D2252" i="1"/>
  <c r="G2252" i="1" s="1"/>
  <c r="B2252" i="1"/>
  <c r="A2252" i="1"/>
  <c r="I2252" i="1" s="1"/>
  <c r="H2251" i="1"/>
  <c r="D2251" i="1"/>
  <c r="G2251" i="1" s="1"/>
  <c r="B2251" i="1"/>
  <c r="K2251" i="1" s="1"/>
  <c r="A2251" i="1"/>
  <c r="I2251" i="1" s="1"/>
  <c r="H2250" i="1"/>
  <c r="D2250" i="1"/>
  <c r="G2250" i="1" s="1"/>
  <c r="B2250" i="1"/>
  <c r="J2250" i="1" s="1"/>
  <c r="A2250" i="1"/>
  <c r="I2250" i="1" s="1"/>
  <c r="H2249" i="1"/>
  <c r="D2249" i="1"/>
  <c r="G2249" i="1" s="1"/>
  <c r="B2249" i="1"/>
  <c r="K2249" i="1" s="1"/>
  <c r="A2249" i="1"/>
  <c r="I2249" i="1" s="1"/>
  <c r="H2248" i="1"/>
  <c r="D2248" i="1"/>
  <c r="G2248" i="1" s="1"/>
  <c r="B2248" i="1"/>
  <c r="J2248" i="1" s="1"/>
  <c r="A2248" i="1"/>
  <c r="I2248" i="1" s="1"/>
  <c r="H2247" i="1"/>
  <c r="D2247" i="1"/>
  <c r="G2247" i="1" s="1"/>
  <c r="B2247" i="1"/>
  <c r="J2247" i="1" s="1"/>
  <c r="A2247" i="1"/>
  <c r="I2247" i="1" s="1"/>
  <c r="H2246" i="1"/>
  <c r="D2246" i="1"/>
  <c r="G2246" i="1" s="1"/>
  <c r="B2246" i="1"/>
  <c r="J2246" i="1" s="1"/>
  <c r="A2246" i="1"/>
  <c r="I2246" i="1" s="1"/>
  <c r="H2245" i="1"/>
  <c r="D2245" i="1"/>
  <c r="G2245" i="1" s="1"/>
  <c r="B2245" i="1"/>
  <c r="J2245" i="1" s="1"/>
  <c r="A2245" i="1"/>
  <c r="I2245" i="1" s="1"/>
  <c r="H2244" i="1"/>
  <c r="D2244" i="1"/>
  <c r="G2244" i="1" s="1"/>
  <c r="B2244" i="1"/>
  <c r="K2244" i="1" s="1"/>
  <c r="A2244" i="1"/>
  <c r="I2244" i="1" s="1"/>
  <c r="H2243" i="1"/>
  <c r="D2243" i="1"/>
  <c r="G2243" i="1" s="1"/>
  <c r="B2243" i="1"/>
  <c r="J2243" i="1" s="1"/>
  <c r="A2243" i="1"/>
  <c r="I2243" i="1" s="1"/>
  <c r="H2242" i="1"/>
  <c r="D2242" i="1"/>
  <c r="G2242" i="1" s="1"/>
  <c r="B2242" i="1"/>
  <c r="J2242" i="1" s="1"/>
  <c r="A2242" i="1"/>
  <c r="I2242" i="1" s="1"/>
  <c r="H2241" i="1"/>
  <c r="D2241" i="1"/>
  <c r="G2241" i="1" s="1"/>
  <c r="B2241" i="1"/>
  <c r="J2241" i="1" s="1"/>
  <c r="A2241" i="1"/>
  <c r="I2241" i="1" s="1"/>
  <c r="H2240" i="1"/>
  <c r="D2240" i="1"/>
  <c r="G2240" i="1" s="1"/>
  <c r="B2240" i="1"/>
  <c r="A2240" i="1"/>
  <c r="I2240" i="1" s="1"/>
  <c r="H2239" i="1"/>
  <c r="D2239" i="1"/>
  <c r="G2239" i="1" s="1"/>
  <c r="B2239" i="1"/>
  <c r="J2239" i="1" s="1"/>
  <c r="A2239" i="1"/>
  <c r="I2239" i="1" s="1"/>
  <c r="H2238" i="1"/>
  <c r="D2238" i="1"/>
  <c r="G2238" i="1" s="1"/>
  <c r="B2238" i="1"/>
  <c r="J2238" i="1" s="1"/>
  <c r="A2238" i="1"/>
  <c r="I2238" i="1" s="1"/>
  <c r="H2237" i="1"/>
  <c r="D2237" i="1"/>
  <c r="G2237" i="1" s="1"/>
  <c r="B2237" i="1"/>
  <c r="A2237" i="1"/>
  <c r="I2237" i="1" s="1"/>
  <c r="H2236" i="1"/>
  <c r="D2236" i="1"/>
  <c r="G2236" i="1" s="1"/>
  <c r="B2236" i="1"/>
  <c r="A2236" i="1"/>
  <c r="I2236" i="1" s="1"/>
  <c r="H2235" i="1"/>
  <c r="D2235" i="1"/>
  <c r="G2235" i="1" s="1"/>
  <c r="B2235" i="1"/>
  <c r="K2235" i="1" s="1"/>
  <c r="A2235" i="1"/>
  <c r="I2235" i="1" s="1"/>
  <c r="H2234" i="1"/>
  <c r="D2234" i="1"/>
  <c r="G2234" i="1" s="1"/>
  <c r="B2234" i="1"/>
  <c r="A2234" i="1"/>
  <c r="I2234" i="1" s="1"/>
  <c r="H2233" i="1"/>
  <c r="D2233" i="1"/>
  <c r="G2233" i="1" s="1"/>
  <c r="B2233" i="1"/>
  <c r="K2233" i="1" s="1"/>
  <c r="A2233" i="1"/>
  <c r="I2233" i="1" s="1"/>
  <c r="H2232" i="1"/>
  <c r="D2232" i="1"/>
  <c r="G2232" i="1" s="1"/>
  <c r="B2232" i="1"/>
  <c r="K2232" i="1" s="1"/>
  <c r="A2232" i="1"/>
  <c r="I2232" i="1" s="1"/>
  <c r="H2231" i="1"/>
  <c r="D2231" i="1"/>
  <c r="G2231" i="1" s="1"/>
  <c r="B2231" i="1"/>
  <c r="K2231" i="1" s="1"/>
  <c r="A2231" i="1"/>
  <c r="I2231" i="1" s="1"/>
  <c r="H2230" i="1"/>
  <c r="D2230" i="1"/>
  <c r="G2230" i="1" s="1"/>
  <c r="B2230" i="1"/>
  <c r="J2230" i="1" s="1"/>
  <c r="A2230" i="1"/>
  <c r="I2230" i="1" s="1"/>
  <c r="H2229" i="1"/>
  <c r="D2229" i="1"/>
  <c r="G2229" i="1" s="1"/>
  <c r="B2229" i="1"/>
  <c r="K2229" i="1" s="1"/>
  <c r="A2229" i="1"/>
  <c r="I2229" i="1" s="1"/>
  <c r="H2228" i="1"/>
  <c r="D2228" i="1"/>
  <c r="G2228" i="1" s="1"/>
  <c r="B2228" i="1"/>
  <c r="A2228" i="1"/>
  <c r="I2228" i="1" s="1"/>
  <c r="H2227" i="1"/>
  <c r="D2227" i="1"/>
  <c r="G2227" i="1" s="1"/>
  <c r="B2227" i="1"/>
  <c r="K2227" i="1" s="1"/>
  <c r="A2227" i="1"/>
  <c r="I2227" i="1" s="1"/>
  <c r="H2226" i="1"/>
  <c r="D2226" i="1"/>
  <c r="G2226" i="1" s="1"/>
  <c r="B2226" i="1"/>
  <c r="A2226" i="1"/>
  <c r="I2226" i="1" s="1"/>
  <c r="H2225" i="1"/>
  <c r="D2225" i="1"/>
  <c r="G2225" i="1" s="1"/>
  <c r="B2225" i="1"/>
  <c r="A2225" i="1"/>
  <c r="I2225" i="1" s="1"/>
  <c r="H2224" i="1"/>
  <c r="D2224" i="1"/>
  <c r="G2224" i="1" s="1"/>
  <c r="B2224" i="1"/>
  <c r="A2224" i="1"/>
  <c r="I2224" i="1" s="1"/>
  <c r="H2223" i="1"/>
  <c r="D2223" i="1"/>
  <c r="G2223" i="1" s="1"/>
  <c r="B2223" i="1"/>
  <c r="K2223" i="1" s="1"/>
  <c r="A2223" i="1"/>
  <c r="I2223" i="1" s="1"/>
  <c r="H2222" i="1"/>
  <c r="D2222" i="1"/>
  <c r="G2222" i="1" s="1"/>
  <c r="B2222" i="1"/>
  <c r="K2222" i="1" s="1"/>
  <c r="A2222" i="1"/>
  <c r="I2222" i="1" s="1"/>
  <c r="H2221" i="1"/>
  <c r="D2221" i="1"/>
  <c r="G2221" i="1" s="1"/>
  <c r="B2221" i="1"/>
  <c r="J2221" i="1" s="1"/>
  <c r="A2221" i="1"/>
  <c r="I2221" i="1" s="1"/>
  <c r="H2220" i="1"/>
  <c r="D2220" i="1"/>
  <c r="G2220" i="1" s="1"/>
  <c r="B2220" i="1"/>
  <c r="A2220" i="1"/>
  <c r="I2220" i="1" s="1"/>
  <c r="H2219" i="1"/>
  <c r="D2219" i="1"/>
  <c r="G2219" i="1" s="1"/>
  <c r="B2219" i="1"/>
  <c r="K2219" i="1" s="1"/>
  <c r="A2219" i="1"/>
  <c r="I2219" i="1" s="1"/>
  <c r="H2218" i="1"/>
  <c r="D2218" i="1"/>
  <c r="G2218" i="1" s="1"/>
  <c r="B2218" i="1"/>
  <c r="J2218" i="1" s="1"/>
  <c r="A2218" i="1"/>
  <c r="I2218" i="1" s="1"/>
  <c r="H2217" i="1"/>
  <c r="D2217" i="1"/>
  <c r="G2217" i="1" s="1"/>
  <c r="B2217" i="1"/>
  <c r="K2217" i="1" s="1"/>
  <c r="A2217" i="1"/>
  <c r="I2217" i="1" s="1"/>
  <c r="H2216" i="1"/>
  <c r="D2216" i="1"/>
  <c r="G2216" i="1" s="1"/>
  <c r="B2216" i="1"/>
  <c r="K2216" i="1" s="1"/>
  <c r="A2216" i="1"/>
  <c r="I2216" i="1" s="1"/>
  <c r="H2215" i="1"/>
  <c r="D2215" i="1"/>
  <c r="G2215" i="1" s="1"/>
  <c r="B2215" i="1"/>
  <c r="K2215" i="1" s="1"/>
  <c r="A2215" i="1"/>
  <c r="I2215" i="1" s="1"/>
  <c r="H2214" i="1"/>
  <c r="D2214" i="1"/>
  <c r="G2214" i="1" s="1"/>
  <c r="B2214" i="1"/>
  <c r="J2214" i="1" s="1"/>
  <c r="A2214" i="1"/>
  <c r="I2214" i="1" s="1"/>
  <c r="H2213" i="1"/>
  <c r="D2213" i="1"/>
  <c r="G2213" i="1" s="1"/>
  <c r="B2213" i="1"/>
  <c r="A2213" i="1"/>
  <c r="I2213" i="1" s="1"/>
  <c r="H2212" i="1"/>
  <c r="D2212" i="1"/>
  <c r="G2212" i="1" s="1"/>
  <c r="B2212" i="1"/>
  <c r="A2212" i="1"/>
  <c r="I2212" i="1" s="1"/>
  <c r="H2211" i="1"/>
  <c r="D2211" i="1"/>
  <c r="G2211" i="1" s="1"/>
  <c r="B2211" i="1"/>
  <c r="K2211" i="1" s="1"/>
  <c r="A2211" i="1"/>
  <c r="I2211" i="1" s="1"/>
  <c r="H2210" i="1"/>
  <c r="D2210" i="1"/>
  <c r="G2210" i="1" s="1"/>
  <c r="B2210" i="1"/>
  <c r="K2210" i="1" s="1"/>
  <c r="A2210" i="1"/>
  <c r="I2210" i="1" s="1"/>
  <c r="H2209" i="1"/>
  <c r="D2209" i="1"/>
  <c r="G2209" i="1" s="1"/>
  <c r="B2209" i="1"/>
  <c r="A2209" i="1"/>
  <c r="I2209" i="1" s="1"/>
  <c r="H2208" i="1"/>
  <c r="D2208" i="1"/>
  <c r="G2208" i="1" s="1"/>
  <c r="B2208" i="1"/>
  <c r="J2208" i="1" s="1"/>
  <c r="A2208" i="1"/>
  <c r="I2208" i="1" s="1"/>
  <c r="H2207" i="1"/>
  <c r="D2207" i="1"/>
  <c r="G2207" i="1" s="1"/>
  <c r="B2207" i="1"/>
  <c r="J2207" i="1" s="1"/>
  <c r="A2207" i="1"/>
  <c r="I2207" i="1" s="1"/>
  <c r="H2206" i="1"/>
  <c r="D2206" i="1"/>
  <c r="G2206" i="1" s="1"/>
  <c r="B2206" i="1"/>
  <c r="J2206" i="1" s="1"/>
  <c r="A2206" i="1"/>
  <c r="I2206" i="1" s="1"/>
  <c r="H2205" i="1"/>
  <c r="D2205" i="1"/>
  <c r="G2205" i="1" s="1"/>
  <c r="B2205" i="1"/>
  <c r="K2205" i="1" s="1"/>
  <c r="A2205" i="1"/>
  <c r="I2205" i="1" s="1"/>
  <c r="H2204" i="1"/>
  <c r="D2204" i="1"/>
  <c r="G2204" i="1" s="1"/>
  <c r="B2204" i="1"/>
  <c r="K2204" i="1" s="1"/>
  <c r="A2204" i="1"/>
  <c r="I2204" i="1" s="1"/>
  <c r="H2203" i="1"/>
  <c r="D2203" i="1"/>
  <c r="G2203" i="1" s="1"/>
  <c r="B2203" i="1"/>
  <c r="A2203" i="1"/>
  <c r="I2203" i="1" s="1"/>
  <c r="H2202" i="1"/>
  <c r="D2202" i="1"/>
  <c r="G2202" i="1" s="1"/>
  <c r="B2202" i="1"/>
  <c r="J2202" i="1" s="1"/>
  <c r="A2202" i="1"/>
  <c r="I2202" i="1" s="1"/>
  <c r="H2201" i="1"/>
  <c r="D2201" i="1"/>
  <c r="G2201" i="1" s="1"/>
  <c r="B2201" i="1"/>
  <c r="A2201" i="1"/>
  <c r="I2201" i="1" s="1"/>
  <c r="H2200" i="1"/>
  <c r="D2200" i="1"/>
  <c r="G2200" i="1" s="1"/>
  <c r="B2200" i="1"/>
  <c r="A2200" i="1"/>
  <c r="I2200" i="1" s="1"/>
  <c r="H2199" i="1"/>
  <c r="D2199" i="1"/>
  <c r="G2199" i="1" s="1"/>
  <c r="B2199" i="1"/>
  <c r="K2199" i="1" s="1"/>
  <c r="A2199" i="1"/>
  <c r="I2199" i="1" s="1"/>
  <c r="H2198" i="1"/>
  <c r="D2198" i="1"/>
  <c r="G2198" i="1" s="1"/>
  <c r="B2198" i="1"/>
  <c r="A2198" i="1"/>
  <c r="I2198" i="1" s="1"/>
  <c r="H2197" i="1"/>
  <c r="D2197" i="1"/>
  <c r="G2197" i="1" s="1"/>
  <c r="B2197" i="1"/>
  <c r="A2197" i="1"/>
  <c r="I2197" i="1" s="1"/>
  <c r="H2196" i="1"/>
  <c r="D2196" i="1"/>
  <c r="G2196" i="1" s="1"/>
  <c r="B2196" i="1"/>
  <c r="J2196" i="1" s="1"/>
  <c r="A2196" i="1"/>
  <c r="I2196" i="1" s="1"/>
  <c r="H2195" i="1"/>
  <c r="D2195" i="1"/>
  <c r="G2195" i="1" s="1"/>
  <c r="B2195" i="1"/>
  <c r="K2195" i="1" s="1"/>
  <c r="A2195" i="1"/>
  <c r="I2195" i="1" s="1"/>
  <c r="H2194" i="1"/>
  <c r="D2194" i="1"/>
  <c r="G2194" i="1" s="1"/>
  <c r="B2194" i="1"/>
  <c r="J2194" i="1" s="1"/>
  <c r="A2194" i="1"/>
  <c r="I2194" i="1" s="1"/>
  <c r="H2193" i="1"/>
  <c r="D2193" i="1"/>
  <c r="G2193" i="1" s="1"/>
  <c r="B2193" i="1"/>
  <c r="K2193" i="1" s="1"/>
  <c r="A2193" i="1"/>
  <c r="I2193" i="1" s="1"/>
  <c r="H2192" i="1"/>
  <c r="D2192" i="1"/>
  <c r="G2192" i="1" s="1"/>
  <c r="B2192" i="1"/>
  <c r="K2192" i="1" s="1"/>
  <c r="A2192" i="1"/>
  <c r="I2192" i="1" s="1"/>
  <c r="H2191" i="1"/>
  <c r="D2191" i="1"/>
  <c r="G2191" i="1" s="1"/>
  <c r="B2191" i="1"/>
  <c r="J2191" i="1" s="1"/>
  <c r="A2191" i="1"/>
  <c r="I2191" i="1" s="1"/>
  <c r="H2190" i="1"/>
  <c r="D2190" i="1"/>
  <c r="G2190" i="1" s="1"/>
  <c r="B2190" i="1"/>
  <c r="J2190" i="1" s="1"/>
  <c r="A2190" i="1"/>
  <c r="I2190" i="1" s="1"/>
  <c r="H2189" i="1"/>
  <c r="D2189" i="1"/>
  <c r="G2189" i="1" s="1"/>
  <c r="B2189" i="1"/>
  <c r="A2189" i="1"/>
  <c r="I2189" i="1" s="1"/>
  <c r="H2188" i="1"/>
  <c r="D2188" i="1"/>
  <c r="G2188" i="1" s="1"/>
  <c r="B2188" i="1"/>
  <c r="J2188" i="1" s="1"/>
  <c r="A2188" i="1"/>
  <c r="I2188" i="1" s="1"/>
  <c r="H2187" i="1"/>
  <c r="D2187" i="1"/>
  <c r="G2187" i="1" s="1"/>
  <c r="B2187" i="1"/>
  <c r="K2187" i="1" s="1"/>
  <c r="A2187" i="1"/>
  <c r="I2187" i="1" s="1"/>
  <c r="H2186" i="1"/>
  <c r="D2186" i="1"/>
  <c r="G2186" i="1" s="1"/>
  <c r="B2186" i="1"/>
  <c r="J2186" i="1" s="1"/>
  <c r="A2186" i="1"/>
  <c r="I2186" i="1" s="1"/>
  <c r="H2185" i="1"/>
  <c r="D2185" i="1"/>
  <c r="G2185" i="1" s="1"/>
  <c r="B2185" i="1"/>
  <c r="A2185" i="1"/>
  <c r="I2185" i="1" s="1"/>
  <c r="H2184" i="1"/>
  <c r="D2184" i="1"/>
  <c r="G2184" i="1" s="1"/>
  <c r="B2184" i="1"/>
  <c r="K2184" i="1" s="1"/>
  <c r="A2184" i="1"/>
  <c r="I2184" i="1" s="1"/>
  <c r="H2183" i="1"/>
  <c r="D2183" i="1"/>
  <c r="G2183" i="1" s="1"/>
  <c r="B2183" i="1"/>
  <c r="K2183" i="1" s="1"/>
  <c r="A2183" i="1"/>
  <c r="I2183" i="1" s="1"/>
  <c r="H2182" i="1"/>
  <c r="D2182" i="1"/>
  <c r="G2182" i="1" s="1"/>
  <c r="B2182" i="1"/>
  <c r="A2182" i="1"/>
  <c r="I2182" i="1" s="1"/>
  <c r="H2181" i="1"/>
  <c r="D2181" i="1"/>
  <c r="G2181" i="1" s="1"/>
  <c r="B2181" i="1"/>
  <c r="K2181" i="1" s="1"/>
  <c r="A2181" i="1"/>
  <c r="I2181" i="1" s="1"/>
  <c r="H2180" i="1"/>
  <c r="D2180" i="1"/>
  <c r="G2180" i="1" s="1"/>
  <c r="B2180" i="1"/>
  <c r="K2180" i="1" s="1"/>
  <c r="A2180" i="1"/>
  <c r="I2180" i="1" s="1"/>
  <c r="H2179" i="1"/>
  <c r="D2179" i="1"/>
  <c r="G2179" i="1" s="1"/>
  <c r="B2179" i="1"/>
  <c r="A2179" i="1"/>
  <c r="I2179" i="1" s="1"/>
  <c r="H2178" i="1"/>
  <c r="D2178" i="1"/>
  <c r="G2178" i="1" s="1"/>
  <c r="B2178" i="1"/>
  <c r="A2178" i="1"/>
  <c r="I2178" i="1" s="1"/>
  <c r="H2177" i="1"/>
  <c r="D2177" i="1"/>
  <c r="G2177" i="1" s="1"/>
  <c r="B2177" i="1"/>
  <c r="K2177" i="1" s="1"/>
  <c r="A2177" i="1"/>
  <c r="I2177" i="1" s="1"/>
  <c r="H2176" i="1"/>
  <c r="D2176" i="1"/>
  <c r="G2176" i="1" s="1"/>
  <c r="B2176" i="1"/>
  <c r="J2176" i="1" s="1"/>
  <c r="A2176" i="1"/>
  <c r="I2176" i="1" s="1"/>
  <c r="H2175" i="1"/>
  <c r="D2175" i="1"/>
  <c r="G2175" i="1" s="1"/>
  <c r="B2175" i="1"/>
  <c r="K2175" i="1" s="1"/>
  <c r="A2175" i="1"/>
  <c r="I2175" i="1" s="1"/>
  <c r="H2174" i="1"/>
  <c r="D2174" i="1"/>
  <c r="G2174" i="1" s="1"/>
  <c r="B2174" i="1"/>
  <c r="A2174" i="1"/>
  <c r="I2174" i="1" s="1"/>
  <c r="H2173" i="1"/>
  <c r="D2173" i="1"/>
  <c r="G2173" i="1" s="1"/>
  <c r="B2173" i="1"/>
  <c r="K2173" i="1" s="1"/>
  <c r="A2173" i="1"/>
  <c r="I2173" i="1" s="1"/>
  <c r="H2172" i="1"/>
  <c r="D2172" i="1"/>
  <c r="G2172" i="1" s="1"/>
  <c r="B2172" i="1"/>
  <c r="K2172" i="1" s="1"/>
  <c r="A2172" i="1"/>
  <c r="I2172" i="1" s="1"/>
  <c r="H2171" i="1"/>
  <c r="D2171" i="1"/>
  <c r="G2171" i="1" s="1"/>
  <c r="B2171" i="1"/>
  <c r="A2171" i="1"/>
  <c r="I2171" i="1" s="1"/>
  <c r="H2170" i="1"/>
  <c r="D2170" i="1"/>
  <c r="G2170" i="1" s="1"/>
  <c r="B2170" i="1"/>
  <c r="A2170" i="1"/>
  <c r="I2170" i="1" s="1"/>
  <c r="H2169" i="1"/>
  <c r="D2169" i="1"/>
  <c r="G2169" i="1" s="1"/>
  <c r="B2169" i="1"/>
  <c r="A2169" i="1"/>
  <c r="I2169" i="1" s="1"/>
  <c r="H2168" i="1"/>
  <c r="D2168" i="1"/>
  <c r="G2168" i="1" s="1"/>
  <c r="B2168" i="1"/>
  <c r="A2168" i="1"/>
  <c r="I2168" i="1" s="1"/>
  <c r="H2167" i="1"/>
  <c r="D2167" i="1"/>
  <c r="G2167" i="1" s="1"/>
  <c r="B2167" i="1"/>
  <c r="A2167" i="1"/>
  <c r="I2167" i="1" s="1"/>
  <c r="H2166" i="1"/>
  <c r="D2166" i="1"/>
  <c r="G2166" i="1" s="1"/>
  <c r="B2166" i="1"/>
  <c r="A2166" i="1"/>
  <c r="I2166" i="1" s="1"/>
  <c r="H2165" i="1"/>
  <c r="D2165" i="1"/>
  <c r="G2165" i="1" s="1"/>
  <c r="B2165" i="1"/>
  <c r="J2165" i="1" s="1"/>
  <c r="A2165" i="1"/>
  <c r="I2165" i="1" s="1"/>
  <c r="H2164" i="1"/>
  <c r="D2164" i="1"/>
  <c r="G2164" i="1" s="1"/>
  <c r="B2164" i="1"/>
  <c r="J2164" i="1" s="1"/>
  <c r="A2164" i="1"/>
  <c r="I2164" i="1" s="1"/>
  <c r="H2163" i="1"/>
  <c r="D2163" i="1"/>
  <c r="G2163" i="1" s="1"/>
  <c r="B2163" i="1"/>
  <c r="K2163" i="1" s="1"/>
  <c r="A2163" i="1"/>
  <c r="I2163" i="1" s="1"/>
  <c r="H2162" i="1"/>
  <c r="D2162" i="1"/>
  <c r="G2162" i="1" s="1"/>
  <c r="B2162" i="1"/>
  <c r="J2162" i="1" s="1"/>
  <c r="A2162" i="1"/>
  <c r="I2162" i="1" s="1"/>
  <c r="H2161" i="1"/>
  <c r="D2161" i="1"/>
  <c r="G2161" i="1" s="1"/>
  <c r="B2161" i="1"/>
  <c r="A2161" i="1"/>
  <c r="I2161" i="1" s="1"/>
  <c r="H2160" i="1"/>
  <c r="D2160" i="1"/>
  <c r="G2160" i="1" s="1"/>
  <c r="B2160" i="1"/>
  <c r="A2160" i="1"/>
  <c r="I2160" i="1" s="1"/>
  <c r="H2159" i="1"/>
  <c r="D2159" i="1"/>
  <c r="G2159" i="1" s="1"/>
  <c r="B2159" i="1"/>
  <c r="K2159" i="1" s="1"/>
  <c r="A2159" i="1"/>
  <c r="I2159" i="1" s="1"/>
  <c r="H2158" i="1"/>
  <c r="D2158" i="1"/>
  <c r="G2158" i="1" s="1"/>
  <c r="B2158" i="1"/>
  <c r="J2158" i="1" s="1"/>
  <c r="A2158" i="1"/>
  <c r="I2158" i="1" s="1"/>
  <c r="H2157" i="1"/>
  <c r="D2157" i="1"/>
  <c r="G2157" i="1" s="1"/>
  <c r="B2157" i="1"/>
  <c r="K2157" i="1" s="1"/>
  <c r="A2157" i="1"/>
  <c r="I2157" i="1" s="1"/>
  <c r="H2156" i="1"/>
  <c r="D2156" i="1"/>
  <c r="G2156" i="1" s="1"/>
  <c r="B2156" i="1"/>
  <c r="J2156" i="1" s="1"/>
  <c r="A2156" i="1"/>
  <c r="I2156" i="1" s="1"/>
  <c r="H2155" i="1"/>
  <c r="D2155" i="1"/>
  <c r="G2155" i="1" s="1"/>
  <c r="B2155" i="1"/>
  <c r="J2155" i="1" s="1"/>
  <c r="A2155" i="1"/>
  <c r="I2155" i="1" s="1"/>
  <c r="H2154" i="1"/>
  <c r="D2154" i="1"/>
  <c r="G2154" i="1" s="1"/>
  <c r="B2154" i="1"/>
  <c r="A2154" i="1"/>
  <c r="I2154" i="1" s="1"/>
  <c r="H2153" i="1"/>
  <c r="D2153" i="1"/>
  <c r="G2153" i="1" s="1"/>
  <c r="B2153" i="1"/>
  <c r="J2153" i="1" s="1"/>
  <c r="A2153" i="1"/>
  <c r="I2153" i="1" s="1"/>
  <c r="H2152" i="1"/>
  <c r="D2152" i="1"/>
  <c r="G2152" i="1" s="1"/>
  <c r="B2152" i="1"/>
  <c r="A2152" i="1"/>
  <c r="I2152" i="1" s="1"/>
  <c r="H2151" i="1"/>
  <c r="D2151" i="1"/>
  <c r="G2151" i="1" s="1"/>
  <c r="B2151" i="1"/>
  <c r="A2151" i="1"/>
  <c r="I2151" i="1" s="1"/>
  <c r="H2150" i="1"/>
  <c r="D2150" i="1"/>
  <c r="G2150" i="1" s="1"/>
  <c r="B2150" i="1"/>
  <c r="A2150" i="1"/>
  <c r="I2150" i="1" s="1"/>
  <c r="H2149" i="1"/>
  <c r="D2149" i="1"/>
  <c r="G2149" i="1" s="1"/>
  <c r="B2149" i="1"/>
  <c r="K2149" i="1" s="1"/>
  <c r="A2149" i="1"/>
  <c r="I2149" i="1" s="1"/>
  <c r="H2148" i="1"/>
  <c r="D2148" i="1"/>
  <c r="G2148" i="1" s="1"/>
  <c r="B2148" i="1"/>
  <c r="A2148" i="1"/>
  <c r="I2148" i="1" s="1"/>
  <c r="H2147" i="1"/>
  <c r="D2147" i="1"/>
  <c r="G2147" i="1" s="1"/>
  <c r="B2147" i="1"/>
  <c r="A2147" i="1"/>
  <c r="I2147" i="1" s="1"/>
  <c r="H2146" i="1"/>
  <c r="D2146" i="1"/>
  <c r="G2146" i="1" s="1"/>
  <c r="B2146" i="1"/>
  <c r="J2146" i="1" s="1"/>
  <c r="A2146" i="1"/>
  <c r="I2146" i="1" s="1"/>
  <c r="H2145" i="1"/>
  <c r="D2145" i="1"/>
  <c r="G2145" i="1" s="1"/>
  <c r="B2145" i="1"/>
  <c r="A2145" i="1"/>
  <c r="I2145" i="1" s="1"/>
  <c r="H2144" i="1"/>
  <c r="D2144" i="1"/>
  <c r="G2144" i="1" s="1"/>
  <c r="B2144" i="1"/>
  <c r="K2144" i="1" s="1"/>
  <c r="A2144" i="1"/>
  <c r="I2144" i="1" s="1"/>
  <c r="H2143" i="1"/>
  <c r="D2143" i="1"/>
  <c r="G2143" i="1" s="1"/>
  <c r="B2143" i="1"/>
  <c r="K2143" i="1" s="1"/>
  <c r="A2143" i="1"/>
  <c r="I2143" i="1" s="1"/>
  <c r="H2142" i="1"/>
  <c r="D2142" i="1"/>
  <c r="G2142" i="1" s="1"/>
  <c r="B2142" i="1"/>
  <c r="A2142" i="1"/>
  <c r="I2142" i="1" s="1"/>
  <c r="H2141" i="1"/>
  <c r="D2141" i="1"/>
  <c r="G2141" i="1" s="1"/>
  <c r="B2141" i="1"/>
  <c r="A2141" i="1"/>
  <c r="I2141" i="1" s="1"/>
  <c r="H2140" i="1"/>
  <c r="D2140" i="1"/>
  <c r="G2140" i="1" s="1"/>
  <c r="B2140" i="1"/>
  <c r="A2140" i="1"/>
  <c r="I2140" i="1" s="1"/>
  <c r="H2139" i="1"/>
  <c r="D2139" i="1"/>
  <c r="G2139" i="1" s="1"/>
  <c r="B2139" i="1"/>
  <c r="A2139" i="1"/>
  <c r="I2139" i="1" s="1"/>
  <c r="H2138" i="1"/>
  <c r="D2138" i="1"/>
  <c r="G2138" i="1" s="1"/>
  <c r="B2138" i="1"/>
  <c r="A2138" i="1"/>
  <c r="I2138" i="1" s="1"/>
  <c r="H2137" i="1"/>
  <c r="D2137" i="1"/>
  <c r="G2137" i="1" s="1"/>
  <c r="B2137" i="1"/>
  <c r="A2137" i="1"/>
  <c r="I2137" i="1" s="1"/>
  <c r="H2136" i="1"/>
  <c r="D2136" i="1"/>
  <c r="G2136" i="1" s="1"/>
  <c r="B2136" i="1"/>
  <c r="K2136" i="1" s="1"/>
  <c r="A2136" i="1"/>
  <c r="I2136" i="1" s="1"/>
  <c r="H2135" i="1"/>
  <c r="D2135" i="1"/>
  <c r="G2135" i="1" s="1"/>
  <c r="B2135" i="1"/>
  <c r="A2135" i="1"/>
  <c r="I2135" i="1" s="1"/>
  <c r="H2134" i="1"/>
  <c r="D2134" i="1"/>
  <c r="G2134" i="1" s="1"/>
  <c r="B2134" i="1"/>
  <c r="J2134" i="1" s="1"/>
  <c r="A2134" i="1"/>
  <c r="I2134" i="1" s="1"/>
  <c r="H2133" i="1"/>
  <c r="D2133" i="1"/>
  <c r="G2133" i="1" s="1"/>
  <c r="B2133" i="1"/>
  <c r="K2133" i="1" s="1"/>
  <c r="A2133" i="1"/>
  <c r="I2133" i="1" s="1"/>
  <c r="H2132" i="1"/>
  <c r="D2132" i="1"/>
  <c r="G2132" i="1" s="1"/>
  <c r="B2132" i="1"/>
  <c r="A2132" i="1"/>
  <c r="I2132" i="1" s="1"/>
  <c r="H2131" i="1"/>
  <c r="D2131" i="1"/>
  <c r="G2131" i="1" s="1"/>
  <c r="B2131" i="1"/>
  <c r="A2131" i="1"/>
  <c r="I2131" i="1" s="1"/>
  <c r="H2130" i="1"/>
  <c r="D2130" i="1"/>
  <c r="G2130" i="1" s="1"/>
  <c r="B2130" i="1"/>
  <c r="A2130" i="1"/>
  <c r="I2130" i="1" s="1"/>
  <c r="H2129" i="1"/>
  <c r="D2129" i="1"/>
  <c r="G2129" i="1" s="1"/>
  <c r="B2129" i="1"/>
  <c r="A2129" i="1"/>
  <c r="I2129" i="1" s="1"/>
  <c r="H2128" i="1"/>
  <c r="D2128" i="1"/>
  <c r="G2128" i="1" s="1"/>
  <c r="B2128" i="1"/>
  <c r="A2128" i="1"/>
  <c r="I2128" i="1" s="1"/>
  <c r="H2127" i="1"/>
  <c r="D2127" i="1"/>
  <c r="G2127" i="1" s="1"/>
  <c r="B2127" i="1"/>
  <c r="J2127" i="1" s="1"/>
  <c r="A2127" i="1"/>
  <c r="I2127" i="1" s="1"/>
  <c r="H2126" i="1"/>
  <c r="D2126" i="1"/>
  <c r="G2126" i="1" s="1"/>
  <c r="B2126" i="1"/>
  <c r="K2126" i="1" s="1"/>
  <c r="A2126" i="1"/>
  <c r="I2126" i="1" s="1"/>
  <c r="H2125" i="1"/>
  <c r="D2125" i="1"/>
  <c r="G2125" i="1" s="1"/>
  <c r="B2125" i="1"/>
  <c r="K2125" i="1" s="1"/>
  <c r="A2125" i="1"/>
  <c r="I2125" i="1" s="1"/>
  <c r="H2124" i="1"/>
  <c r="D2124" i="1"/>
  <c r="G2124" i="1" s="1"/>
  <c r="B2124" i="1"/>
  <c r="A2124" i="1"/>
  <c r="I2124" i="1" s="1"/>
  <c r="H2123" i="1"/>
  <c r="D2123" i="1"/>
  <c r="G2123" i="1" s="1"/>
  <c r="B2123" i="1"/>
  <c r="A2123" i="1"/>
  <c r="I2123" i="1" s="1"/>
  <c r="H2122" i="1"/>
  <c r="D2122" i="1"/>
  <c r="G2122" i="1" s="1"/>
  <c r="B2122" i="1"/>
  <c r="A2122" i="1"/>
  <c r="I2122" i="1" s="1"/>
  <c r="H2121" i="1"/>
  <c r="D2121" i="1"/>
  <c r="G2121" i="1" s="1"/>
  <c r="B2121" i="1"/>
  <c r="J2121" i="1" s="1"/>
  <c r="A2121" i="1"/>
  <c r="I2121" i="1" s="1"/>
  <c r="H2120" i="1"/>
  <c r="D2120" i="1"/>
  <c r="G2120" i="1" s="1"/>
  <c r="B2120" i="1"/>
  <c r="A2120" i="1"/>
  <c r="I2120" i="1" s="1"/>
  <c r="H2119" i="1"/>
  <c r="D2119" i="1"/>
  <c r="G2119" i="1" s="1"/>
  <c r="B2119" i="1"/>
  <c r="J2119" i="1" s="1"/>
  <c r="A2119" i="1"/>
  <c r="I2119" i="1" s="1"/>
  <c r="H2118" i="1"/>
  <c r="D2118" i="1"/>
  <c r="G2118" i="1" s="1"/>
  <c r="B2118" i="1"/>
  <c r="K2118" i="1" s="1"/>
  <c r="A2118" i="1"/>
  <c r="I2118" i="1" s="1"/>
  <c r="H2117" i="1"/>
  <c r="D2117" i="1"/>
  <c r="G2117" i="1" s="1"/>
  <c r="B2117" i="1"/>
  <c r="A2117" i="1"/>
  <c r="I2117" i="1" s="1"/>
  <c r="H2116" i="1"/>
  <c r="D2116" i="1"/>
  <c r="G2116" i="1" s="1"/>
  <c r="B2116" i="1"/>
  <c r="A2116" i="1"/>
  <c r="I2116" i="1" s="1"/>
  <c r="H2115" i="1"/>
  <c r="D2115" i="1"/>
  <c r="G2115" i="1" s="1"/>
  <c r="B2115" i="1"/>
  <c r="J2115" i="1" s="1"/>
  <c r="A2115" i="1"/>
  <c r="I2115" i="1" s="1"/>
  <c r="H2114" i="1"/>
  <c r="D2114" i="1"/>
  <c r="G2114" i="1" s="1"/>
  <c r="B2114" i="1"/>
  <c r="A2114" i="1"/>
  <c r="I2114" i="1" s="1"/>
  <c r="H2113" i="1"/>
  <c r="D2113" i="1"/>
  <c r="G2113" i="1" s="1"/>
  <c r="B2113" i="1"/>
  <c r="K2113" i="1" s="1"/>
  <c r="A2113" i="1"/>
  <c r="I2113" i="1" s="1"/>
  <c r="H2112" i="1"/>
  <c r="D2112" i="1"/>
  <c r="G2112" i="1" s="1"/>
  <c r="B2112" i="1"/>
  <c r="A2112" i="1"/>
  <c r="I2112" i="1" s="1"/>
  <c r="H2111" i="1"/>
  <c r="D2111" i="1"/>
  <c r="G2111" i="1" s="1"/>
  <c r="B2111" i="1"/>
  <c r="K2111" i="1" s="1"/>
  <c r="A2111" i="1"/>
  <c r="I2111" i="1" s="1"/>
  <c r="H2110" i="1"/>
  <c r="D2110" i="1"/>
  <c r="G2110" i="1" s="1"/>
  <c r="B2110" i="1"/>
  <c r="J2110" i="1" s="1"/>
  <c r="A2110" i="1"/>
  <c r="I2110" i="1" s="1"/>
  <c r="H2109" i="1"/>
  <c r="D2109" i="1"/>
  <c r="G2109" i="1" s="1"/>
  <c r="B2109" i="1"/>
  <c r="J2109" i="1" s="1"/>
  <c r="A2109" i="1"/>
  <c r="I2109" i="1" s="1"/>
  <c r="H2108" i="1"/>
  <c r="D2108" i="1"/>
  <c r="G2108" i="1" s="1"/>
  <c r="B2108" i="1"/>
  <c r="K2108" i="1" s="1"/>
  <c r="A2108" i="1"/>
  <c r="I2108" i="1" s="1"/>
  <c r="H2107" i="1"/>
  <c r="D2107" i="1"/>
  <c r="G2107" i="1" s="1"/>
  <c r="B2107" i="1"/>
  <c r="J2107" i="1" s="1"/>
  <c r="A2107" i="1"/>
  <c r="I2107" i="1" s="1"/>
  <c r="H2106" i="1"/>
  <c r="D2106" i="1"/>
  <c r="G2106" i="1" s="1"/>
  <c r="B2106" i="1"/>
  <c r="K2106" i="1" s="1"/>
  <c r="A2106" i="1"/>
  <c r="I2106" i="1" s="1"/>
  <c r="H2105" i="1"/>
  <c r="D2105" i="1"/>
  <c r="G2105" i="1" s="1"/>
  <c r="B2105" i="1"/>
  <c r="A2105" i="1"/>
  <c r="I2105" i="1" s="1"/>
  <c r="H2104" i="1"/>
  <c r="D2104" i="1"/>
  <c r="G2104" i="1" s="1"/>
  <c r="B2104" i="1"/>
  <c r="A2104" i="1"/>
  <c r="I2104" i="1" s="1"/>
  <c r="H2103" i="1"/>
  <c r="D2103" i="1"/>
  <c r="G2103" i="1" s="1"/>
  <c r="B2103" i="1"/>
  <c r="J2103" i="1" s="1"/>
  <c r="A2103" i="1"/>
  <c r="I2103" i="1" s="1"/>
  <c r="H2102" i="1"/>
  <c r="D2102" i="1"/>
  <c r="G2102" i="1" s="1"/>
  <c r="B2102" i="1"/>
  <c r="K2102" i="1" s="1"/>
  <c r="A2102" i="1"/>
  <c r="I2102" i="1" s="1"/>
  <c r="H2101" i="1"/>
  <c r="D2101" i="1"/>
  <c r="G2101" i="1" s="1"/>
  <c r="B2101" i="1"/>
  <c r="K2101" i="1" s="1"/>
  <c r="A2101" i="1"/>
  <c r="I2101" i="1" s="1"/>
  <c r="H2100" i="1"/>
  <c r="D2100" i="1"/>
  <c r="G2100" i="1" s="1"/>
  <c r="B2100" i="1"/>
  <c r="J2100" i="1" s="1"/>
  <c r="A2100" i="1"/>
  <c r="I2100" i="1" s="1"/>
  <c r="H2099" i="1"/>
  <c r="D2099" i="1"/>
  <c r="G2099" i="1" s="1"/>
  <c r="B2099" i="1"/>
  <c r="J2099" i="1" s="1"/>
  <c r="A2099" i="1"/>
  <c r="I2099" i="1" s="1"/>
  <c r="H2098" i="1"/>
  <c r="D2098" i="1"/>
  <c r="G2098" i="1" s="1"/>
  <c r="B2098" i="1"/>
  <c r="J2098" i="1" s="1"/>
  <c r="A2098" i="1"/>
  <c r="I2098" i="1" s="1"/>
  <c r="H2097" i="1"/>
  <c r="D2097" i="1"/>
  <c r="G2097" i="1" s="1"/>
  <c r="B2097" i="1"/>
  <c r="J2097" i="1" s="1"/>
  <c r="A2097" i="1"/>
  <c r="I2097" i="1" s="1"/>
  <c r="H2096" i="1"/>
  <c r="D2096" i="1"/>
  <c r="G2096" i="1" s="1"/>
  <c r="B2096" i="1"/>
  <c r="K2096" i="1" s="1"/>
  <c r="A2096" i="1"/>
  <c r="I2096" i="1" s="1"/>
  <c r="H2095" i="1"/>
  <c r="D2095" i="1"/>
  <c r="G2095" i="1" s="1"/>
  <c r="B2095" i="1"/>
  <c r="A2095" i="1"/>
  <c r="I2095" i="1" s="1"/>
  <c r="H2094" i="1"/>
  <c r="D2094" i="1"/>
  <c r="G2094" i="1" s="1"/>
  <c r="B2094" i="1"/>
  <c r="K2094" i="1" s="1"/>
  <c r="A2094" i="1"/>
  <c r="I2094" i="1" s="1"/>
  <c r="H2093" i="1"/>
  <c r="D2093" i="1"/>
  <c r="G2093" i="1" s="1"/>
  <c r="B2093" i="1"/>
  <c r="A2093" i="1"/>
  <c r="I2093" i="1" s="1"/>
  <c r="H2092" i="1"/>
  <c r="D2092" i="1"/>
  <c r="G2092" i="1" s="1"/>
  <c r="B2092" i="1"/>
  <c r="A2092" i="1"/>
  <c r="I2092" i="1" s="1"/>
  <c r="H2091" i="1"/>
  <c r="D2091" i="1"/>
  <c r="G2091" i="1" s="1"/>
  <c r="B2091" i="1"/>
  <c r="J2091" i="1" s="1"/>
  <c r="A2091" i="1"/>
  <c r="I2091" i="1" s="1"/>
  <c r="H2090" i="1"/>
  <c r="D2090" i="1"/>
  <c r="G2090" i="1" s="1"/>
  <c r="B2090" i="1"/>
  <c r="K2090" i="1" s="1"/>
  <c r="A2090" i="1"/>
  <c r="I2090" i="1" s="1"/>
  <c r="H2089" i="1"/>
  <c r="D2089" i="1"/>
  <c r="G2089" i="1" s="1"/>
  <c r="B2089" i="1"/>
  <c r="A2089" i="1"/>
  <c r="I2089" i="1" s="1"/>
  <c r="H2088" i="1"/>
  <c r="D2088" i="1"/>
  <c r="G2088" i="1" s="1"/>
  <c r="B2088" i="1"/>
  <c r="K2088" i="1" s="1"/>
  <c r="A2088" i="1"/>
  <c r="I2088" i="1" s="1"/>
  <c r="H2087" i="1"/>
  <c r="D2087" i="1"/>
  <c r="G2087" i="1" s="1"/>
  <c r="B2087" i="1"/>
  <c r="A2087" i="1"/>
  <c r="I2087" i="1" s="1"/>
  <c r="H2086" i="1"/>
  <c r="D2086" i="1"/>
  <c r="G2086" i="1" s="1"/>
  <c r="B2086" i="1"/>
  <c r="J2086" i="1" s="1"/>
  <c r="A2086" i="1"/>
  <c r="I2086" i="1" s="1"/>
  <c r="H2085" i="1"/>
  <c r="D2085" i="1"/>
  <c r="G2085" i="1" s="1"/>
  <c r="B2085" i="1"/>
  <c r="J2085" i="1" s="1"/>
  <c r="A2085" i="1"/>
  <c r="I2085" i="1" s="1"/>
  <c r="H2084" i="1"/>
  <c r="D2084" i="1"/>
  <c r="G2084" i="1" s="1"/>
  <c r="B2084" i="1"/>
  <c r="J2084" i="1" s="1"/>
  <c r="A2084" i="1"/>
  <c r="I2084" i="1" s="1"/>
  <c r="H2083" i="1"/>
  <c r="D2083" i="1"/>
  <c r="G2083" i="1" s="1"/>
  <c r="B2083" i="1"/>
  <c r="J2083" i="1" s="1"/>
  <c r="A2083" i="1"/>
  <c r="I2083" i="1" s="1"/>
  <c r="H2082" i="1"/>
  <c r="D2082" i="1"/>
  <c r="G2082" i="1" s="1"/>
  <c r="B2082" i="1"/>
  <c r="K2082" i="1" s="1"/>
  <c r="A2082" i="1"/>
  <c r="I2082" i="1" s="1"/>
  <c r="H2081" i="1"/>
  <c r="D2081" i="1"/>
  <c r="G2081" i="1" s="1"/>
  <c r="B2081" i="1"/>
  <c r="A2081" i="1"/>
  <c r="I2081" i="1" s="1"/>
  <c r="H2080" i="1"/>
  <c r="D2080" i="1"/>
  <c r="G2080" i="1" s="1"/>
  <c r="B2080" i="1"/>
  <c r="A2080" i="1"/>
  <c r="I2080" i="1" s="1"/>
  <c r="H2079" i="1"/>
  <c r="D2079" i="1"/>
  <c r="G2079" i="1" s="1"/>
  <c r="B2079" i="1"/>
  <c r="A2079" i="1"/>
  <c r="I2079" i="1" s="1"/>
  <c r="H2078" i="1"/>
  <c r="D2078" i="1"/>
  <c r="G2078" i="1" s="1"/>
  <c r="B2078" i="1"/>
  <c r="K2078" i="1" s="1"/>
  <c r="A2078" i="1"/>
  <c r="I2078" i="1" s="1"/>
  <c r="H2077" i="1"/>
  <c r="D2077" i="1"/>
  <c r="G2077" i="1" s="1"/>
  <c r="B2077" i="1"/>
  <c r="K2077" i="1" s="1"/>
  <c r="A2077" i="1"/>
  <c r="I2077" i="1" s="1"/>
  <c r="H2076" i="1"/>
  <c r="D2076" i="1"/>
  <c r="G2076" i="1" s="1"/>
  <c r="B2076" i="1"/>
  <c r="J2076" i="1" s="1"/>
  <c r="A2076" i="1"/>
  <c r="I2076" i="1" s="1"/>
  <c r="H2075" i="1"/>
  <c r="D2075" i="1"/>
  <c r="G2075" i="1" s="1"/>
  <c r="B2075" i="1"/>
  <c r="A2075" i="1"/>
  <c r="I2075" i="1" s="1"/>
  <c r="H2074" i="1"/>
  <c r="D2074" i="1"/>
  <c r="G2074" i="1" s="1"/>
  <c r="B2074" i="1"/>
  <c r="J2074" i="1" s="1"/>
  <c r="A2074" i="1"/>
  <c r="I2074" i="1" s="1"/>
  <c r="H2073" i="1"/>
  <c r="D2073" i="1"/>
  <c r="G2073" i="1" s="1"/>
  <c r="B2073" i="1"/>
  <c r="A2073" i="1"/>
  <c r="I2073" i="1" s="1"/>
  <c r="H2072" i="1"/>
  <c r="D2072" i="1"/>
  <c r="G2072" i="1" s="1"/>
  <c r="B2072" i="1"/>
  <c r="K2072" i="1" s="1"/>
  <c r="A2072" i="1"/>
  <c r="I2072" i="1" s="1"/>
  <c r="H2071" i="1"/>
  <c r="D2071" i="1"/>
  <c r="G2071" i="1" s="1"/>
  <c r="B2071" i="1"/>
  <c r="A2071" i="1"/>
  <c r="I2071" i="1" s="1"/>
  <c r="H2070" i="1"/>
  <c r="D2070" i="1"/>
  <c r="G2070" i="1" s="1"/>
  <c r="B2070" i="1"/>
  <c r="K2070" i="1" s="1"/>
  <c r="A2070" i="1"/>
  <c r="I2070" i="1" s="1"/>
  <c r="H2069" i="1"/>
  <c r="D2069" i="1"/>
  <c r="G2069" i="1" s="1"/>
  <c r="B2069" i="1"/>
  <c r="A2069" i="1"/>
  <c r="I2069" i="1" s="1"/>
  <c r="H2068" i="1"/>
  <c r="D2068" i="1"/>
  <c r="G2068" i="1" s="1"/>
  <c r="B2068" i="1"/>
  <c r="K2068" i="1" s="1"/>
  <c r="A2068" i="1"/>
  <c r="I2068" i="1" s="1"/>
  <c r="H2067" i="1"/>
  <c r="D2067" i="1"/>
  <c r="G2067" i="1" s="1"/>
  <c r="B2067" i="1"/>
  <c r="J2067" i="1" s="1"/>
  <c r="A2067" i="1"/>
  <c r="I2067" i="1" s="1"/>
  <c r="H2066" i="1"/>
  <c r="D2066" i="1"/>
  <c r="G2066" i="1" s="1"/>
  <c r="B2066" i="1"/>
  <c r="K2066" i="1" s="1"/>
  <c r="A2066" i="1"/>
  <c r="I2066" i="1" s="1"/>
  <c r="H2065" i="1"/>
  <c r="D2065" i="1"/>
  <c r="G2065" i="1" s="1"/>
  <c r="B2065" i="1"/>
  <c r="K2065" i="1" s="1"/>
  <c r="A2065" i="1"/>
  <c r="I2065" i="1" s="1"/>
  <c r="H2064" i="1"/>
  <c r="D2064" i="1"/>
  <c r="G2064" i="1" s="1"/>
  <c r="B2064" i="1"/>
  <c r="A2064" i="1"/>
  <c r="I2064" i="1" s="1"/>
  <c r="H2063" i="1"/>
  <c r="D2063" i="1"/>
  <c r="G2063" i="1" s="1"/>
  <c r="B2063" i="1"/>
  <c r="A2063" i="1"/>
  <c r="I2063" i="1" s="1"/>
  <c r="H2062" i="1"/>
  <c r="D2062" i="1"/>
  <c r="G2062" i="1" s="1"/>
  <c r="B2062" i="1"/>
  <c r="J2062" i="1" s="1"/>
  <c r="A2062" i="1"/>
  <c r="I2062" i="1" s="1"/>
  <c r="H2061" i="1"/>
  <c r="D2061" i="1"/>
  <c r="G2061" i="1" s="1"/>
  <c r="B2061" i="1"/>
  <c r="A2061" i="1"/>
  <c r="I2061" i="1" s="1"/>
  <c r="H2060" i="1"/>
  <c r="D2060" i="1"/>
  <c r="G2060" i="1" s="1"/>
  <c r="B2060" i="1"/>
  <c r="J2060" i="1" s="1"/>
  <c r="A2060" i="1"/>
  <c r="I2060" i="1" s="1"/>
  <c r="H2059" i="1"/>
  <c r="D2059" i="1"/>
  <c r="G2059" i="1" s="1"/>
  <c r="B2059" i="1"/>
  <c r="J2059" i="1" s="1"/>
  <c r="A2059" i="1"/>
  <c r="I2059" i="1" s="1"/>
  <c r="H2058" i="1"/>
  <c r="D2058" i="1"/>
  <c r="G2058" i="1" s="1"/>
  <c r="B2058" i="1"/>
  <c r="K2058" i="1" s="1"/>
  <c r="A2058" i="1"/>
  <c r="I2058" i="1" s="1"/>
  <c r="H2057" i="1"/>
  <c r="D2057" i="1"/>
  <c r="G2057" i="1" s="1"/>
  <c r="B2057" i="1"/>
  <c r="J2057" i="1" s="1"/>
  <c r="A2057" i="1"/>
  <c r="I2057" i="1" s="1"/>
  <c r="H2056" i="1"/>
  <c r="D2056" i="1"/>
  <c r="G2056" i="1" s="1"/>
  <c r="B2056" i="1"/>
  <c r="A2056" i="1"/>
  <c r="I2056" i="1" s="1"/>
  <c r="H2055" i="1"/>
  <c r="D2055" i="1"/>
  <c r="G2055" i="1" s="1"/>
  <c r="B2055" i="1"/>
  <c r="A2055" i="1"/>
  <c r="I2055" i="1" s="1"/>
  <c r="H2054" i="1"/>
  <c r="D2054" i="1"/>
  <c r="G2054" i="1" s="1"/>
  <c r="B2054" i="1"/>
  <c r="K2054" i="1" s="1"/>
  <c r="A2054" i="1"/>
  <c r="I2054" i="1" s="1"/>
  <c r="H2053" i="1"/>
  <c r="D2053" i="1"/>
  <c r="G2053" i="1" s="1"/>
  <c r="B2053" i="1"/>
  <c r="K2053" i="1" s="1"/>
  <c r="A2053" i="1"/>
  <c r="I2053" i="1" s="1"/>
  <c r="H2052" i="1"/>
  <c r="D2052" i="1"/>
  <c r="G2052" i="1" s="1"/>
  <c r="B2052" i="1"/>
  <c r="A2052" i="1"/>
  <c r="I2052" i="1" s="1"/>
  <c r="H2051" i="1"/>
  <c r="D2051" i="1"/>
  <c r="G2051" i="1" s="1"/>
  <c r="B2051" i="1"/>
  <c r="K2051" i="1" s="1"/>
  <c r="A2051" i="1"/>
  <c r="I2051" i="1" s="1"/>
  <c r="H2050" i="1"/>
  <c r="D2050" i="1"/>
  <c r="G2050" i="1" s="1"/>
  <c r="B2050" i="1"/>
  <c r="A2050" i="1"/>
  <c r="I2050" i="1" s="1"/>
  <c r="H2049" i="1"/>
  <c r="D2049" i="1"/>
  <c r="G2049" i="1" s="1"/>
  <c r="B2049" i="1"/>
  <c r="A2049" i="1"/>
  <c r="I2049" i="1" s="1"/>
  <c r="H2048" i="1"/>
  <c r="D2048" i="1"/>
  <c r="G2048" i="1" s="1"/>
  <c r="B2048" i="1"/>
  <c r="K2048" i="1" s="1"/>
  <c r="A2048" i="1"/>
  <c r="I2048" i="1" s="1"/>
  <c r="H2047" i="1"/>
  <c r="D2047" i="1"/>
  <c r="G2047" i="1" s="1"/>
  <c r="B2047" i="1"/>
  <c r="J2047" i="1" s="1"/>
  <c r="A2047" i="1"/>
  <c r="I2047" i="1" s="1"/>
  <c r="H2046" i="1"/>
  <c r="D2046" i="1"/>
  <c r="G2046" i="1" s="1"/>
  <c r="B2046" i="1"/>
  <c r="K2046" i="1" s="1"/>
  <c r="A2046" i="1"/>
  <c r="I2046" i="1" s="1"/>
  <c r="H2045" i="1"/>
  <c r="D2045" i="1"/>
  <c r="G2045" i="1" s="1"/>
  <c r="B2045" i="1"/>
  <c r="J2045" i="1" s="1"/>
  <c r="A2045" i="1"/>
  <c r="I2045" i="1" s="1"/>
  <c r="H2044" i="1"/>
  <c r="D2044" i="1"/>
  <c r="G2044" i="1" s="1"/>
  <c r="B2044" i="1"/>
  <c r="K2044" i="1" s="1"/>
  <c r="A2044" i="1"/>
  <c r="I2044" i="1" s="1"/>
  <c r="H2043" i="1"/>
  <c r="D2043" i="1"/>
  <c r="G2043" i="1" s="1"/>
  <c r="B2043" i="1"/>
  <c r="J2043" i="1" s="1"/>
  <c r="A2043" i="1"/>
  <c r="I2043" i="1" s="1"/>
  <c r="H2042" i="1"/>
  <c r="D2042" i="1"/>
  <c r="G2042" i="1" s="1"/>
  <c r="B2042" i="1"/>
  <c r="A2042" i="1"/>
  <c r="I2042" i="1" s="1"/>
  <c r="H2041" i="1"/>
  <c r="D2041" i="1"/>
  <c r="G2041" i="1" s="1"/>
  <c r="B2041" i="1"/>
  <c r="K2041" i="1" s="1"/>
  <c r="A2041" i="1"/>
  <c r="I2041" i="1" s="1"/>
  <c r="H2040" i="1"/>
  <c r="D2040" i="1"/>
  <c r="G2040" i="1" s="1"/>
  <c r="B2040" i="1"/>
  <c r="J2040" i="1" s="1"/>
  <c r="A2040" i="1"/>
  <c r="I2040" i="1" s="1"/>
  <c r="H2039" i="1"/>
  <c r="D2039" i="1"/>
  <c r="G2039" i="1" s="1"/>
  <c r="B2039" i="1"/>
  <c r="J2039" i="1" s="1"/>
  <c r="A2039" i="1"/>
  <c r="I2039" i="1" s="1"/>
  <c r="H2038" i="1"/>
  <c r="D2038" i="1"/>
  <c r="G2038" i="1" s="1"/>
  <c r="B2038" i="1"/>
  <c r="J2038" i="1" s="1"/>
  <c r="A2038" i="1"/>
  <c r="I2038" i="1" s="1"/>
  <c r="H2037" i="1"/>
  <c r="D2037" i="1"/>
  <c r="G2037" i="1" s="1"/>
  <c r="B2037" i="1"/>
  <c r="A2037" i="1"/>
  <c r="I2037" i="1" s="1"/>
  <c r="H2036" i="1"/>
  <c r="D2036" i="1"/>
  <c r="G2036" i="1" s="1"/>
  <c r="B2036" i="1"/>
  <c r="K2036" i="1" s="1"/>
  <c r="A2036" i="1"/>
  <c r="I2036" i="1" s="1"/>
  <c r="H2035" i="1"/>
  <c r="D2035" i="1"/>
  <c r="G2035" i="1" s="1"/>
  <c r="B2035" i="1"/>
  <c r="A2035" i="1"/>
  <c r="I2035" i="1" s="1"/>
  <c r="H2034" i="1"/>
  <c r="D2034" i="1"/>
  <c r="G2034" i="1" s="1"/>
  <c r="B2034" i="1"/>
  <c r="K2034" i="1" s="1"/>
  <c r="A2034" i="1"/>
  <c r="I2034" i="1" s="1"/>
  <c r="H2033" i="1"/>
  <c r="D2033" i="1"/>
  <c r="G2033" i="1" s="1"/>
  <c r="B2033" i="1"/>
  <c r="J2033" i="1" s="1"/>
  <c r="A2033" i="1"/>
  <c r="I2033" i="1" s="1"/>
  <c r="H2032" i="1"/>
  <c r="D2032" i="1"/>
  <c r="G2032" i="1" s="1"/>
  <c r="B2032" i="1"/>
  <c r="K2032" i="1" s="1"/>
  <c r="A2032" i="1"/>
  <c r="I2032" i="1" s="1"/>
  <c r="H2031" i="1"/>
  <c r="D2031" i="1"/>
  <c r="G2031" i="1" s="1"/>
  <c r="B2031" i="1"/>
  <c r="J2031" i="1" s="1"/>
  <c r="A2031" i="1"/>
  <c r="I2031" i="1" s="1"/>
  <c r="H2030" i="1"/>
  <c r="D2030" i="1"/>
  <c r="G2030" i="1" s="1"/>
  <c r="B2030" i="1"/>
  <c r="K2030" i="1" s="1"/>
  <c r="A2030" i="1"/>
  <c r="I2030" i="1" s="1"/>
  <c r="H2029" i="1"/>
  <c r="D2029" i="1"/>
  <c r="G2029" i="1" s="1"/>
  <c r="B2029" i="1"/>
  <c r="K2029" i="1" s="1"/>
  <c r="A2029" i="1"/>
  <c r="I2029" i="1" s="1"/>
  <c r="H2028" i="1"/>
  <c r="D2028" i="1"/>
  <c r="G2028" i="1" s="1"/>
  <c r="B2028" i="1"/>
  <c r="J2028" i="1" s="1"/>
  <c r="A2028" i="1"/>
  <c r="I2028" i="1" s="1"/>
  <c r="H2027" i="1"/>
  <c r="D2027" i="1"/>
  <c r="G2027" i="1" s="1"/>
  <c r="B2027" i="1"/>
  <c r="K2027" i="1" s="1"/>
  <c r="A2027" i="1"/>
  <c r="I2027" i="1" s="1"/>
  <c r="H2026" i="1"/>
  <c r="D2026" i="1"/>
  <c r="G2026" i="1" s="1"/>
  <c r="B2026" i="1"/>
  <c r="J2026" i="1" s="1"/>
  <c r="A2026" i="1"/>
  <c r="I2026" i="1" s="1"/>
  <c r="H2025" i="1"/>
  <c r="D2025" i="1"/>
  <c r="G2025" i="1" s="1"/>
  <c r="B2025" i="1"/>
  <c r="A2025" i="1"/>
  <c r="I2025" i="1" s="1"/>
  <c r="H2024" i="1"/>
  <c r="D2024" i="1"/>
  <c r="G2024" i="1" s="1"/>
  <c r="B2024" i="1"/>
  <c r="K2024" i="1" s="1"/>
  <c r="A2024" i="1"/>
  <c r="I2024" i="1" s="1"/>
  <c r="H2023" i="1"/>
  <c r="D2023" i="1"/>
  <c r="G2023" i="1" s="1"/>
  <c r="B2023" i="1"/>
  <c r="J2023" i="1" s="1"/>
  <c r="A2023" i="1"/>
  <c r="I2023" i="1" s="1"/>
  <c r="H2022" i="1"/>
  <c r="D2022" i="1"/>
  <c r="G2022" i="1" s="1"/>
  <c r="B2022" i="1"/>
  <c r="K2022" i="1" s="1"/>
  <c r="A2022" i="1"/>
  <c r="I2022" i="1" s="1"/>
  <c r="H2021" i="1"/>
  <c r="D2021" i="1"/>
  <c r="G2021" i="1" s="1"/>
  <c r="B2021" i="1"/>
  <c r="A2021" i="1"/>
  <c r="I2021" i="1" s="1"/>
  <c r="H2020" i="1"/>
  <c r="D2020" i="1"/>
  <c r="G2020" i="1" s="1"/>
  <c r="B2020" i="1"/>
  <c r="K2020" i="1" s="1"/>
  <c r="A2020" i="1"/>
  <c r="I2020" i="1" s="1"/>
  <c r="H2019" i="1"/>
  <c r="D2019" i="1"/>
  <c r="G2019" i="1" s="1"/>
  <c r="B2019" i="1"/>
  <c r="J2019" i="1" s="1"/>
  <c r="A2019" i="1"/>
  <c r="I2019" i="1" s="1"/>
  <c r="H2018" i="1"/>
  <c r="D2018" i="1"/>
  <c r="G2018" i="1" s="1"/>
  <c r="B2018" i="1"/>
  <c r="K2018" i="1" s="1"/>
  <c r="A2018" i="1"/>
  <c r="I2018" i="1" s="1"/>
  <c r="H2017" i="1"/>
  <c r="D2017" i="1"/>
  <c r="G2017" i="1" s="1"/>
  <c r="B2017" i="1"/>
  <c r="A2017" i="1"/>
  <c r="I2017" i="1" s="1"/>
  <c r="H2016" i="1"/>
  <c r="D2016" i="1"/>
  <c r="G2016" i="1" s="1"/>
  <c r="B2016" i="1"/>
  <c r="J2016" i="1" s="1"/>
  <c r="A2016" i="1"/>
  <c r="I2016" i="1" s="1"/>
  <c r="H2015" i="1"/>
  <c r="D2015" i="1"/>
  <c r="G2015" i="1" s="1"/>
  <c r="B2015" i="1"/>
  <c r="K2015" i="1" s="1"/>
  <c r="A2015" i="1"/>
  <c r="I2015" i="1" s="1"/>
  <c r="H2014" i="1"/>
  <c r="D2014" i="1"/>
  <c r="G2014" i="1" s="1"/>
  <c r="B2014" i="1"/>
  <c r="J2014" i="1" s="1"/>
  <c r="A2014" i="1"/>
  <c r="I2014" i="1" s="1"/>
  <c r="H2013" i="1"/>
  <c r="D2013" i="1"/>
  <c r="G2013" i="1" s="1"/>
  <c r="B2013" i="1"/>
  <c r="A2013" i="1"/>
  <c r="I2013" i="1" s="1"/>
  <c r="H2012" i="1"/>
  <c r="D2012" i="1"/>
  <c r="G2012" i="1" s="1"/>
  <c r="B2012" i="1"/>
  <c r="J2012" i="1" s="1"/>
  <c r="A2012" i="1"/>
  <c r="I2012" i="1" s="1"/>
  <c r="H2011" i="1"/>
  <c r="D2011" i="1"/>
  <c r="G2011" i="1" s="1"/>
  <c r="B2011" i="1"/>
  <c r="A2011" i="1"/>
  <c r="I2011" i="1" s="1"/>
  <c r="H2010" i="1"/>
  <c r="D2010" i="1"/>
  <c r="G2010" i="1" s="1"/>
  <c r="B2010" i="1"/>
  <c r="K2010" i="1" s="1"/>
  <c r="A2010" i="1"/>
  <c r="I2010" i="1" s="1"/>
  <c r="H2009" i="1"/>
  <c r="D2009" i="1"/>
  <c r="G2009" i="1" s="1"/>
  <c r="B2009" i="1"/>
  <c r="J2009" i="1" s="1"/>
  <c r="A2009" i="1"/>
  <c r="I2009" i="1" s="1"/>
  <c r="H2008" i="1"/>
  <c r="D2008" i="1"/>
  <c r="G2008" i="1" s="1"/>
  <c r="B2008" i="1"/>
  <c r="K2008" i="1" s="1"/>
  <c r="A2008" i="1"/>
  <c r="I2008" i="1" s="1"/>
  <c r="H2007" i="1"/>
  <c r="D2007" i="1"/>
  <c r="G2007" i="1" s="1"/>
  <c r="B2007" i="1"/>
  <c r="J2007" i="1" s="1"/>
  <c r="A2007" i="1"/>
  <c r="I2007" i="1" s="1"/>
  <c r="H2006" i="1"/>
  <c r="D2006" i="1"/>
  <c r="G2006" i="1" s="1"/>
  <c r="B2006" i="1"/>
  <c r="K2006" i="1" s="1"/>
  <c r="A2006" i="1"/>
  <c r="I2006" i="1" s="1"/>
  <c r="H2005" i="1"/>
  <c r="D2005" i="1"/>
  <c r="G2005" i="1" s="1"/>
  <c r="B2005" i="1"/>
  <c r="K2005" i="1" s="1"/>
  <c r="A2005" i="1"/>
  <c r="I2005" i="1" s="1"/>
  <c r="H2004" i="1"/>
  <c r="D2004" i="1"/>
  <c r="G2004" i="1" s="1"/>
  <c r="B2004" i="1"/>
  <c r="J2004" i="1" s="1"/>
  <c r="A2004" i="1"/>
  <c r="I2004" i="1" s="1"/>
  <c r="H2003" i="1"/>
  <c r="D2003" i="1"/>
  <c r="G2003" i="1" s="1"/>
  <c r="B2003" i="1"/>
  <c r="K2003" i="1" s="1"/>
  <c r="A2003" i="1"/>
  <c r="I2003" i="1" s="1"/>
  <c r="H2002" i="1"/>
  <c r="G2002" i="1"/>
  <c r="B2002" i="1"/>
  <c r="J2002" i="1" s="1"/>
  <c r="A2002" i="1"/>
  <c r="I2002" i="1" s="1"/>
  <c r="H2001" i="1"/>
  <c r="D2001" i="1"/>
  <c r="G2001" i="1" s="1"/>
  <c r="B2001" i="1"/>
  <c r="K2001" i="1" s="1"/>
  <c r="A2001" i="1"/>
  <c r="I2001" i="1" s="1"/>
  <c r="H2000" i="1"/>
  <c r="D2000" i="1"/>
  <c r="G2000" i="1" s="1"/>
  <c r="B2000" i="1"/>
  <c r="K2000" i="1" s="1"/>
  <c r="A2000" i="1"/>
  <c r="I2000" i="1" s="1"/>
  <c r="H1999" i="1"/>
  <c r="D1999" i="1"/>
  <c r="G1999" i="1" s="1"/>
  <c r="B1999" i="1"/>
  <c r="A1999" i="1"/>
  <c r="I1999" i="1" s="1"/>
  <c r="H1998" i="1"/>
  <c r="D1998" i="1"/>
  <c r="G1998" i="1" s="1"/>
  <c r="B1998" i="1"/>
  <c r="K1998" i="1" s="1"/>
  <c r="A1998" i="1"/>
  <c r="I1998" i="1" s="1"/>
  <c r="H1997" i="1"/>
  <c r="D1997" i="1"/>
  <c r="G1997" i="1" s="1"/>
  <c r="B1997" i="1"/>
  <c r="J1997" i="1" s="1"/>
  <c r="A1997" i="1"/>
  <c r="I1997" i="1" s="1"/>
  <c r="H1996" i="1"/>
  <c r="D1996" i="1"/>
  <c r="G1996" i="1" s="1"/>
  <c r="B1996" i="1"/>
  <c r="A1996" i="1"/>
  <c r="I1996" i="1" s="1"/>
  <c r="H1995" i="1"/>
  <c r="D1995" i="1"/>
  <c r="G1995" i="1" s="1"/>
  <c r="B1995" i="1"/>
  <c r="J1995" i="1" s="1"/>
  <c r="A1995" i="1"/>
  <c r="I1995" i="1" s="1"/>
  <c r="H1994" i="1"/>
  <c r="D1994" i="1"/>
  <c r="G1994" i="1" s="1"/>
  <c r="B1994" i="1"/>
  <c r="K1994" i="1" s="1"/>
  <c r="A1994" i="1"/>
  <c r="I1994" i="1" s="1"/>
  <c r="H1993" i="1"/>
  <c r="D1993" i="1"/>
  <c r="G1993" i="1" s="1"/>
  <c r="B1993" i="1"/>
  <c r="K1993" i="1" s="1"/>
  <c r="A1993" i="1"/>
  <c r="I1993" i="1" s="1"/>
  <c r="H1992" i="1"/>
  <c r="D1992" i="1"/>
  <c r="G1992" i="1" s="1"/>
  <c r="B1992" i="1"/>
  <c r="K1992" i="1" s="1"/>
  <c r="A1992" i="1"/>
  <c r="I1992" i="1" s="1"/>
  <c r="H1991" i="1"/>
  <c r="D1991" i="1"/>
  <c r="G1991" i="1" s="1"/>
  <c r="B1991" i="1"/>
  <c r="K1991" i="1" s="1"/>
  <c r="A1991" i="1"/>
  <c r="I1991" i="1" s="1"/>
  <c r="H1990" i="1"/>
  <c r="D1990" i="1"/>
  <c r="G1990" i="1" s="1"/>
  <c r="B1990" i="1"/>
  <c r="J1990" i="1" s="1"/>
  <c r="A1990" i="1"/>
  <c r="I1990" i="1" s="1"/>
  <c r="H1989" i="1"/>
  <c r="D1989" i="1"/>
  <c r="G1989" i="1" s="1"/>
  <c r="B1989" i="1"/>
  <c r="K1989" i="1" s="1"/>
  <c r="A1989" i="1"/>
  <c r="I1989" i="1" s="1"/>
  <c r="H1988" i="1"/>
  <c r="D1988" i="1"/>
  <c r="G1988" i="1" s="1"/>
  <c r="B1988" i="1"/>
  <c r="K1988" i="1" s="1"/>
  <c r="A1988" i="1"/>
  <c r="I1988" i="1" s="1"/>
  <c r="H1987" i="1"/>
  <c r="D1987" i="1"/>
  <c r="G1987" i="1" s="1"/>
  <c r="B1987" i="1"/>
  <c r="A1987" i="1"/>
  <c r="I1987" i="1" s="1"/>
  <c r="H1986" i="1"/>
  <c r="D1986" i="1"/>
  <c r="G1986" i="1" s="1"/>
  <c r="B1986" i="1"/>
  <c r="J1986" i="1" s="1"/>
  <c r="A1986" i="1"/>
  <c r="I1986" i="1" s="1"/>
  <c r="H1985" i="1"/>
  <c r="D1985" i="1"/>
  <c r="G1985" i="1" s="1"/>
  <c r="B1985" i="1"/>
  <c r="A1985" i="1"/>
  <c r="I1985" i="1" s="1"/>
  <c r="H1984" i="1"/>
  <c r="D1984" i="1"/>
  <c r="G1984" i="1" s="1"/>
  <c r="B1984" i="1"/>
  <c r="K1984" i="1" s="1"/>
  <c r="A1984" i="1"/>
  <c r="I1984" i="1" s="1"/>
  <c r="H1983" i="1"/>
  <c r="D1983" i="1"/>
  <c r="G1983" i="1" s="1"/>
  <c r="B1983" i="1"/>
  <c r="A1983" i="1"/>
  <c r="I1983" i="1" s="1"/>
  <c r="H1982" i="1"/>
  <c r="D1982" i="1"/>
  <c r="G1982" i="1" s="1"/>
  <c r="B1982" i="1"/>
  <c r="A1982" i="1"/>
  <c r="I1982" i="1" s="1"/>
  <c r="H1981" i="1"/>
  <c r="D1981" i="1"/>
  <c r="G1981" i="1" s="1"/>
  <c r="B1981" i="1"/>
  <c r="K1981" i="1" s="1"/>
  <c r="A1981" i="1"/>
  <c r="I1981" i="1" s="1"/>
  <c r="H1980" i="1"/>
  <c r="D1980" i="1"/>
  <c r="G1980" i="1" s="1"/>
  <c r="B1980" i="1"/>
  <c r="K1980" i="1" s="1"/>
  <c r="A1980" i="1"/>
  <c r="I1980" i="1" s="1"/>
  <c r="H1979" i="1"/>
  <c r="D1979" i="1"/>
  <c r="G1979" i="1" s="1"/>
  <c r="B1979" i="1"/>
  <c r="K1979" i="1" s="1"/>
  <c r="A1979" i="1"/>
  <c r="I1979" i="1" s="1"/>
  <c r="H1978" i="1"/>
  <c r="D1978" i="1"/>
  <c r="G1978" i="1" s="1"/>
  <c r="B1978" i="1"/>
  <c r="A1978" i="1"/>
  <c r="I1978" i="1" s="1"/>
  <c r="H1977" i="1"/>
  <c r="D1977" i="1"/>
  <c r="G1977" i="1" s="1"/>
  <c r="B1977" i="1"/>
  <c r="K1977" i="1" s="1"/>
  <c r="A1977" i="1"/>
  <c r="I1977" i="1" s="1"/>
  <c r="H1976" i="1"/>
  <c r="D1976" i="1"/>
  <c r="G1976" i="1" s="1"/>
  <c r="B1976" i="1"/>
  <c r="A1976" i="1"/>
  <c r="I1976" i="1" s="1"/>
  <c r="H1975" i="1"/>
  <c r="D1975" i="1"/>
  <c r="G1975" i="1" s="1"/>
  <c r="B1975" i="1"/>
  <c r="A1975" i="1"/>
  <c r="I1975" i="1" s="1"/>
  <c r="H1974" i="1"/>
  <c r="D1974" i="1"/>
  <c r="G1974" i="1" s="1"/>
  <c r="B1974" i="1"/>
  <c r="J1974" i="1" s="1"/>
  <c r="A1974" i="1"/>
  <c r="I1974" i="1" s="1"/>
  <c r="H1973" i="1"/>
  <c r="D1973" i="1"/>
  <c r="G1973" i="1" s="1"/>
  <c r="B1973" i="1"/>
  <c r="J1973" i="1" s="1"/>
  <c r="A1973" i="1"/>
  <c r="I1973" i="1" s="1"/>
  <c r="H1972" i="1"/>
  <c r="D1972" i="1"/>
  <c r="G1972" i="1" s="1"/>
  <c r="B1972" i="1"/>
  <c r="J1972" i="1" s="1"/>
  <c r="A1972" i="1"/>
  <c r="I1972" i="1" s="1"/>
  <c r="H1971" i="1"/>
  <c r="D1971" i="1"/>
  <c r="G1971" i="1" s="1"/>
  <c r="B1971" i="1"/>
  <c r="K1971" i="1" s="1"/>
  <c r="A1971" i="1"/>
  <c r="I1971" i="1" s="1"/>
  <c r="H1970" i="1"/>
  <c r="D1970" i="1"/>
  <c r="G1970" i="1" s="1"/>
  <c r="B1970" i="1"/>
  <c r="A1970" i="1"/>
  <c r="I1970" i="1" s="1"/>
  <c r="H1969" i="1"/>
  <c r="D1969" i="1"/>
  <c r="G1969" i="1" s="1"/>
  <c r="B1969" i="1"/>
  <c r="A1969" i="1"/>
  <c r="I1969" i="1" s="1"/>
  <c r="H1968" i="1"/>
  <c r="D1968" i="1"/>
  <c r="G1968" i="1" s="1"/>
  <c r="B1968" i="1"/>
  <c r="K1968" i="1" s="1"/>
  <c r="A1968" i="1"/>
  <c r="I1968" i="1" s="1"/>
  <c r="H1967" i="1"/>
  <c r="D1967" i="1"/>
  <c r="G1967" i="1" s="1"/>
  <c r="B1967" i="1"/>
  <c r="K1967" i="1" s="1"/>
  <c r="A1967" i="1"/>
  <c r="I1967" i="1" s="1"/>
  <c r="H1966" i="1"/>
  <c r="D1966" i="1"/>
  <c r="G1966" i="1" s="1"/>
  <c r="B1966" i="1"/>
  <c r="K1966" i="1" s="1"/>
  <c r="A1966" i="1"/>
  <c r="I1966" i="1" s="1"/>
  <c r="H1965" i="1"/>
  <c r="D1965" i="1"/>
  <c r="G1965" i="1" s="1"/>
  <c r="B1965" i="1"/>
  <c r="K1965" i="1" s="1"/>
  <c r="A1965" i="1"/>
  <c r="I1965" i="1" s="1"/>
  <c r="H1964" i="1"/>
  <c r="D1964" i="1"/>
  <c r="G1964" i="1" s="1"/>
  <c r="B1964" i="1"/>
  <c r="A1964" i="1"/>
  <c r="I1964" i="1" s="1"/>
  <c r="H1963" i="1"/>
  <c r="D1963" i="1"/>
  <c r="G1963" i="1" s="1"/>
  <c r="B1963" i="1"/>
  <c r="A1963" i="1"/>
  <c r="I1963" i="1" s="1"/>
  <c r="H1962" i="1"/>
  <c r="D1962" i="1"/>
  <c r="G1962" i="1" s="1"/>
  <c r="B1962" i="1"/>
  <c r="K1962" i="1" s="1"/>
  <c r="A1962" i="1"/>
  <c r="I1962" i="1" s="1"/>
  <c r="H1961" i="1"/>
  <c r="D1961" i="1"/>
  <c r="G1961" i="1" s="1"/>
  <c r="B1961" i="1"/>
  <c r="K1961" i="1" s="1"/>
  <c r="A1961" i="1"/>
  <c r="I1961" i="1" s="1"/>
  <c r="H1960" i="1"/>
  <c r="D1960" i="1"/>
  <c r="G1960" i="1" s="1"/>
  <c r="B1960" i="1"/>
  <c r="J1960" i="1" s="1"/>
  <c r="A1960" i="1"/>
  <c r="I1960" i="1" s="1"/>
  <c r="H1959" i="1"/>
  <c r="D1959" i="1"/>
  <c r="G1959" i="1" s="1"/>
  <c r="B1959" i="1"/>
  <c r="A1959" i="1"/>
  <c r="I1959" i="1" s="1"/>
  <c r="H1958" i="1"/>
  <c r="D1958" i="1"/>
  <c r="G1958" i="1" s="1"/>
  <c r="B1958" i="1"/>
  <c r="J1958" i="1" s="1"/>
  <c r="A1958" i="1"/>
  <c r="I1958" i="1" s="1"/>
  <c r="H1957" i="1"/>
  <c r="D1957" i="1"/>
  <c r="G1957" i="1" s="1"/>
  <c r="B1957" i="1"/>
  <c r="A1957" i="1"/>
  <c r="I1957" i="1" s="1"/>
  <c r="H1956" i="1"/>
  <c r="D1956" i="1"/>
  <c r="G1956" i="1" s="1"/>
  <c r="B1956" i="1"/>
  <c r="K1956" i="1" s="1"/>
  <c r="A1956" i="1"/>
  <c r="I1956" i="1" s="1"/>
  <c r="H1955" i="1"/>
  <c r="D1955" i="1"/>
  <c r="G1955" i="1" s="1"/>
  <c r="B1955" i="1"/>
  <c r="K1955" i="1" s="1"/>
  <c r="A1955" i="1"/>
  <c r="I1955" i="1" s="1"/>
  <c r="H1954" i="1"/>
  <c r="D1954" i="1"/>
  <c r="G1954" i="1" s="1"/>
  <c r="B1954" i="1"/>
  <c r="K1954" i="1" s="1"/>
  <c r="A1954" i="1"/>
  <c r="I1954" i="1" s="1"/>
  <c r="H1953" i="1"/>
  <c r="D1953" i="1"/>
  <c r="G1953" i="1" s="1"/>
  <c r="B1953" i="1"/>
  <c r="K1953" i="1" s="1"/>
  <c r="A1953" i="1"/>
  <c r="I1953" i="1" s="1"/>
  <c r="H1952" i="1"/>
  <c r="D1952" i="1"/>
  <c r="G1952" i="1" s="1"/>
  <c r="B1952" i="1"/>
  <c r="K1952" i="1" s="1"/>
  <c r="A1952" i="1"/>
  <c r="I1952" i="1" s="1"/>
  <c r="H1951" i="1"/>
  <c r="D1951" i="1"/>
  <c r="G1951" i="1" s="1"/>
  <c r="B1951" i="1"/>
  <c r="J1951" i="1" s="1"/>
  <c r="A1951" i="1"/>
  <c r="I1951" i="1" s="1"/>
  <c r="H1950" i="1"/>
  <c r="D1950" i="1"/>
  <c r="G1950" i="1" s="1"/>
  <c r="B1950" i="1"/>
  <c r="K1950" i="1" s="1"/>
  <c r="A1950" i="1"/>
  <c r="I1950" i="1" s="1"/>
  <c r="H1949" i="1"/>
  <c r="D1949" i="1"/>
  <c r="G1949" i="1" s="1"/>
  <c r="B1949" i="1"/>
  <c r="J1949" i="1" s="1"/>
  <c r="A1949" i="1"/>
  <c r="I1949" i="1" s="1"/>
  <c r="H1948" i="1"/>
  <c r="D1948" i="1"/>
  <c r="G1948" i="1" s="1"/>
  <c r="B1948" i="1"/>
  <c r="J1948" i="1" s="1"/>
  <c r="A1948" i="1"/>
  <c r="I1948" i="1" s="1"/>
  <c r="H1947" i="1"/>
  <c r="D1947" i="1"/>
  <c r="G1947" i="1" s="1"/>
  <c r="B1947" i="1"/>
  <c r="J1947" i="1" s="1"/>
  <c r="A1947" i="1"/>
  <c r="I1947" i="1" s="1"/>
  <c r="H1946" i="1"/>
  <c r="D1946" i="1"/>
  <c r="G1946" i="1" s="1"/>
  <c r="B1946" i="1"/>
  <c r="A1946" i="1"/>
  <c r="I1946" i="1" s="1"/>
  <c r="H1945" i="1"/>
  <c r="D1945" i="1"/>
  <c r="G1945" i="1" s="1"/>
  <c r="B1945" i="1"/>
  <c r="A1945" i="1"/>
  <c r="I1945" i="1" s="1"/>
  <c r="H1944" i="1"/>
  <c r="D1944" i="1"/>
  <c r="G1944" i="1" s="1"/>
  <c r="B1944" i="1"/>
  <c r="K1944" i="1" s="1"/>
  <c r="A1944" i="1"/>
  <c r="I1944" i="1" s="1"/>
  <c r="H1943" i="1"/>
  <c r="D1943" i="1"/>
  <c r="G1943" i="1" s="1"/>
  <c r="B1943" i="1"/>
  <c r="A1943" i="1"/>
  <c r="I1943" i="1" s="1"/>
  <c r="H1942" i="1"/>
  <c r="D1942" i="1"/>
  <c r="G1942" i="1" s="1"/>
  <c r="B1942" i="1"/>
  <c r="A1942" i="1"/>
  <c r="I1942" i="1" s="1"/>
  <c r="H1941" i="1"/>
  <c r="D1941" i="1"/>
  <c r="G1941" i="1" s="1"/>
  <c r="B1941" i="1"/>
  <c r="K1941" i="1" s="1"/>
  <c r="A1941" i="1"/>
  <c r="I1941" i="1" s="1"/>
  <c r="H1940" i="1"/>
  <c r="D1940" i="1"/>
  <c r="G1940" i="1" s="1"/>
  <c r="B1940" i="1"/>
  <c r="K1940" i="1" s="1"/>
  <c r="A1940" i="1"/>
  <c r="I1940" i="1" s="1"/>
  <c r="H1939" i="1"/>
  <c r="D1939" i="1"/>
  <c r="G1939" i="1" s="1"/>
  <c r="B1939" i="1"/>
  <c r="A1939" i="1"/>
  <c r="I1939" i="1" s="1"/>
  <c r="H1938" i="1"/>
  <c r="D1938" i="1"/>
  <c r="G1938" i="1" s="1"/>
  <c r="B1938" i="1"/>
  <c r="K1938" i="1" s="1"/>
  <c r="A1938" i="1"/>
  <c r="I1938" i="1" s="1"/>
  <c r="H1937" i="1"/>
  <c r="D1937" i="1"/>
  <c r="G1937" i="1" s="1"/>
  <c r="B1937" i="1"/>
  <c r="A1937" i="1"/>
  <c r="I1937" i="1" s="1"/>
  <c r="H1936" i="1"/>
  <c r="D1936" i="1"/>
  <c r="G1936" i="1" s="1"/>
  <c r="B1936" i="1"/>
  <c r="J1936" i="1" s="1"/>
  <c r="A1936" i="1"/>
  <c r="I1936" i="1" s="1"/>
  <c r="H1935" i="1"/>
  <c r="D1935" i="1"/>
  <c r="G1935" i="1" s="1"/>
  <c r="B1935" i="1"/>
  <c r="K1935" i="1" s="1"/>
  <c r="A1935" i="1"/>
  <c r="I1935" i="1" s="1"/>
  <c r="H1934" i="1"/>
  <c r="D1934" i="1"/>
  <c r="G1934" i="1" s="1"/>
  <c r="B1934" i="1"/>
  <c r="K1934" i="1" s="1"/>
  <c r="A1934" i="1"/>
  <c r="I1934" i="1" s="1"/>
  <c r="H1933" i="1"/>
  <c r="D1933" i="1"/>
  <c r="G1933" i="1" s="1"/>
  <c r="B1933" i="1"/>
  <c r="A1933" i="1"/>
  <c r="I1933" i="1" s="1"/>
  <c r="H1932" i="1"/>
  <c r="D1932" i="1"/>
  <c r="G1932" i="1" s="1"/>
  <c r="B1932" i="1"/>
  <c r="K1932" i="1" s="1"/>
  <c r="A1932" i="1"/>
  <c r="I1932" i="1" s="1"/>
  <c r="H1931" i="1"/>
  <c r="D1931" i="1"/>
  <c r="G1931" i="1" s="1"/>
  <c r="B1931" i="1"/>
  <c r="K1931" i="1" s="1"/>
  <c r="A1931" i="1"/>
  <c r="I1931" i="1" s="1"/>
  <c r="H1930" i="1"/>
  <c r="D1930" i="1"/>
  <c r="G1930" i="1" s="1"/>
  <c r="B1930" i="1"/>
  <c r="A1930" i="1"/>
  <c r="I1930" i="1" s="1"/>
  <c r="H1929" i="1"/>
  <c r="D1929" i="1"/>
  <c r="G1929" i="1" s="1"/>
  <c r="B1929" i="1"/>
  <c r="K1929" i="1" s="1"/>
  <c r="A1929" i="1"/>
  <c r="I1929" i="1" s="1"/>
  <c r="H1928" i="1"/>
  <c r="D1928" i="1"/>
  <c r="G1928" i="1" s="1"/>
  <c r="B1928" i="1"/>
  <c r="K1928" i="1" s="1"/>
  <c r="A1928" i="1"/>
  <c r="I1928" i="1" s="1"/>
  <c r="H1927" i="1"/>
  <c r="D1927" i="1"/>
  <c r="G1927" i="1" s="1"/>
  <c r="B1927" i="1"/>
  <c r="J1927" i="1" s="1"/>
  <c r="A1927" i="1"/>
  <c r="I1927" i="1" s="1"/>
  <c r="H1926" i="1"/>
  <c r="D1926" i="1"/>
  <c r="G1926" i="1" s="1"/>
  <c r="B1926" i="1"/>
  <c r="K1926" i="1" s="1"/>
  <c r="A1926" i="1"/>
  <c r="I1926" i="1" s="1"/>
  <c r="H1925" i="1"/>
  <c r="D1925" i="1"/>
  <c r="G1925" i="1" s="1"/>
  <c r="B1925" i="1"/>
  <c r="J1925" i="1" s="1"/>
  <c r="A1925" i="1"/>
  <c r="I1925" i="1" s="1"/>
  <c r="H1924" i="1"/>
  <c r="D1924" i="1"/>
  <c r="G1924" i="1" s="1"/>
  <c r="B1924" i="1"/>
  <c r="J1924" i="1" s="1"/>
  <c r="A1924" i="1"/>
  <c r="I1924" i="1" s="1"/>
  <c r="H1923" i="1"/>
  <c r="D1923" i="1"/>
  <c r="G1923" i="1" s="1"/>
  <c r="B1923" i="1"/>
  <c r="K1923" i="1" s="1"/>
  <c r="A1923" i="1"/>
  <c r="I1923" i="1" s="1"/>
  <c r="H1922" i="1"/>
  <c r="D1922" i="1"/>
  <c r="G1922" i="1" s="1"/>
  <c r="B1922" i="1"/>
  <c r="K1922" i="1" s="1"/>
  <c r="A1922" i="1"/>
  <c r="I1922" i="1" s="1"/>
  <c r="H1921" i="1"/>
  <c r="D1921" i="1"/>
  <c r="G1921" i="1" s="1"/>
  <c r="B1921" i="1"/>
  <c r="J1921" i="1" s="1"/>
  <c r="A1921" i="1"/>
  <c r="I1921" i="1" s="1"/>
  <c r="H1920" i="1"/>
  <c r="D1920" i="1"/>
  <c r="G1920" i="1" s="1"/>
  <c r="B1920" i="1"/>
  <c r="A1920" i="1"/>
  <c r="I1920" i="1" s="1"/>
  <c r="H1919" i="1"/>
  <c r="D1919" i="1"/>
  <c r="G1919" i="1" s="1"/>
  <c r="B1919" i="1"/>
  <c r="A1919" i="1"/>
  <c r="I1919" i="1" s="1"/>
  <c r="H1918" i="1"/>
  <c r="D1918" i="1"/>
  <c r="G1918" i="1" s="1"/>
  <c r="B1918" i="1"/>
  <c r="A1918" i="1"/>
  <c r="I1918" i="1" s="1"/>
  <c r="H1917" i="1"/>
  <c r="D1917" i="1"/>
  <c r="G1917" i="1" s="1"/>
  <c r="B1917" i="1"/>
  <c r="A1917" i="1"/>
  <c r="I1917" i="1" s="1"/>
  <c r="H1916" i="1"/>
  <c r="D1916" i="1"/>
  <c r="G1916" i="1" s="1"/>
  <c r="B1916" i="1"/>
  <c r="J1916" i="1" s="1"/>
  <c r="A1916" i="1"/>
  <c r="I1916" i="1" s="1"/>
  <c r="H1915" i="1"/>
  <c r="D1915" i="1"/>
  <c r="G1915" i="1" s="1"/>
  <c r="B1915" i="1"/>
  <c r="J1915" i="1" s="1"/>
  <c r="A1915" i="1"/>
  <c r="I1915" i="1" s="1"/>
  <c r="H1914" i="1"/>
  <c r="D1914" i="1"/>
  <c r="G1914" i="1" s="1"/>
  <c r="B1914" i="1"/>
  <c r="A1914" i="1"/>
  <c r="I1914" i="1" s="1"/>
  <c r="H1913" i="1"/>
  <c r="D1913" i="1"/>
  <c r="G1913" i="1" s="1"/>
  <c r="B1913" i="1"/>
  <c r="K1913" i="1" s="1"/>
  <c r="A1913" i="1"/>
  <c r="I1913" i="1" s="1"/>
  <c r="H1912" i="1"/>
  <c r="D1912" i="1"/>
  <c r="G1912" i="1" s="1"/>
  <c r="B1912" i="1"/>
  <c r="J1912" i="1" s="1"/>
  <c r="A1912" i="1"/>
  <c r="I1912" i="1" s="1"/>
  <c r="H1911" i="1"/>
  <c r="D1911" i="1"/>
  <c r="G1911" i="1" s="1"/>
  <c r="B1911" i="1"/>
  <c r="A1911" i="1"/>
  <c r="I1911" i="1" s="1"/>
  <c r="H1910" i="1"/>
  <c r="D1910" i="1"/>
  <c r="G1910" i="1" s="1"/>
  <c r="B1910" i="1"/>
  <c r="A1910" i="1"/>
  <c r="I1910" i="1" s="1"/>
  <c r="H1909" i="1"/>
  <c r="D1909" i="1"/>
  <c r="G1909" i="1" s="1"/>
  <c r="B1909" i="1"/>
  <c r="J1909" i="1" s="1"/>
  <c r="A1909" i="1"/>
  <c r="I1909" i="1" s="1"/>
  <c r="H1908" i="1"/>
  <c r="D1908" i="1"/>
  <c r="G1908" i="1" s="1"/>
  <c r="B1908" i="1"/>
  <c r="A1908" i="1"/>
  <c r="I1908" i="1" s="1"/>
  <c r="H1907" i="1"/>
  <c r="D1907" i="1"/>
  <c r="G1907" i="1" s="1"/>
  <c r="B1907" i="1"/>
  <c r="A1907" i="1"/>
  <c r="I1907" i="1" s="1"/>
  <c r="H1906" i="1"/>
  <c r="D1906" i="1"/>
  <c r="G1906" i="1" s="1"/>
  <c r="B1906" i="1"/>
  <c r="K1906" i="1" s="1"/>
  <c r="A1906" i="1"/>
  <c r="I1906" i="1" s="1"/>
  <c r="H1905" i="1"/>
  <c r="D1905" i="1"/>
  <c r="G1905" i="1" s="1"/>
  <c r="B1905" i="1"/>
  <c r="J1905" i="1" s="1"/>
  <c r="A1905" i="1"/>
  <c r="I1905" i="1" s="1"/>
  <c r="H1904" i="1"/>
  <c r="D1904" i="1"/>
  <c r="G1904" i="1" s="1"/>
  <c r="B1904" i="1"/>
  <c r="A1904" i="1"/>
  <c r="I1904" i="1" s="1"/>
  <c r="H1903" i="1"/>
  <c r="D1903" i="1"/>
  <c r="G1903" i="1" s="1"/>
  <c r="B1903" i="1"/>
  <c r="K1903" i="1" s="1"/>
  <c r="A1903" i="1"/>
  <c r="I1903" i="1" s="1"/>
  <c r="H1902" i="1"/>
  <c r="D1902" i="1"/>
  <c r="G1902" i="1" s="1"/>
  <c r="B1902" i="1"/>
  <c r="J1902" i="1" s="1"/>
  <c r="A1902" i="1"/>
  <c r="I1902" i="1" s="1"/>
  <c r="H1901" i="1"/>
  <c r="D1901" i="1"/>
  <c r="G1901" i="1" s="1"/>
  <c r="B1901" i="1"/>
  <c r="K1901" i="1" s="1"/>
  <c r="A1901" i="1"/>
  <c r="I1901" i="1" s="1"/>
  <c r="H1900" i="1"/>
  <c r="D1900" i="1"/>
  <c r="G1900" i="1" s="1"/>
  <c r="B1900" i="1"/>
  <c r="A1900" i="1"/>
  <c r="I1900" i="1" s="1"/>
  <c r="H1899" i="1"/>
  <c r="D1899" i="1"/>
  <c r="G1899" i="1" s="1"/>
  <c r="B1899" i="1"/>
  <c r="J1899" i="1" s="1"/>
  <c r="A1899" i="1"/>
  <c r="I1899" i="1" s="1"/>
  <c r="H1898" i="1"/>
  <c r="D1898" i="1"/>
  <c r="G1898" i="1" s="1"/>
  <c r="B1898" i="1"/>
  <c r="K1898" i="1" s="1"/>
  <c r="A1898" i="1"/>
  <c r="I1898" i="1" s="1"/>
  <c r="H1897" i="1"/>
  <c r="D1897" i="1"/>
  <c r="G1897" i="1" s="1"/>
  <c r="B1897" i="1"/>
  <c r="J1897" i="1" s="1"/>
  <c r="A1897" i="1"/>
  <c r="I1897" i="1" s="1"/>
  <c r="H1896" i="1"/>
  <c r="D1896" i="1"/>
  <c r="G1896" i="1" s="1"/>
  <c r="B1896" i="1"/>
  <c r="A1896" i="1"/>
  <c r="I1896" i="1" s="1"/>
  <c r="H1895" i="1"/>
  <c r="D1895" i="1"/>
  <c r="G1895" i="1" s="1"/>
  <c r="B1895" i="1"/>
  <c r="A1895" i="1"/>
  <c r="I1895" i="1" s="1"/>
  <c r="H1894" i="1"/>
  <c r="D1894" i="1"/>
  <c r="G1894" i="1" s="1"/>
  <c r="B1894" i="1"/>
  <c r="K1894" i="1" s="1"/>
  <c r="A1894" i="1"/>
  <c r="I1894" i="1" s="1"/>
  <c r="H1893" i="1"/>
  <c r="D1893" i="1"/>
  <c r="G1893" i="1" s="1"/>
  <c r="B1893" i="1"/>
  <c r="J1893" i="1" s="1"/>
  <c r="A1893" i="1"/>
  <c r="I1893" i="1" s="1"/>
  <c r="H1892" i="1"/>
  <c r="D1892" i="1"/>
  <c r="G1892" i="1" s="1"/>
  <c r="B1892" i="1"/>
  <c r="K1892" i="1" s="1"/>
  <c r="A1892" i="1"/>
  <c r="I1892" i="1" s="1"/>
  <c r="H1891" i="1"/>
  <c r="D1891" i="1"/>
  <c r="G1891" i="1" s="1"/>
  <c r="B1891" i="1"/>
  <c r="K1891" i="1" s="1"/>
  <c r="A1891" i="1"/>
  <c r="I1891" i="1" s="1"/>
  <c r="H1890" i="1"/>
  <c r="D1890" i="1"/>
  <c r="G1890" i="1" s="1"/>
  <c r="B1890" i="1"/>
  <c r="A1890" i="1"/>
  <c r="I1890" i="1" s="1"/>
  <c r="H1889" i="1"/>
  <c r="D1889" i="1"/>
  <c r="G1889" i="1" s="1"/>
  <c r="B1889" i="1"/>
  <c r="K1889" i="1" s="1"/>
  <c r="A1889" i="1"/>
  <c r="I1889" i="1" s="1"/>
  <c r="H1888" i="1"/>
  <c r="D1888" i="1"/>
  <c r="G1888" i="1" s="1"/>
  <c r="B1888" i="1"/>
  <c r="J1888" i="1" s="1"/>
  <c r="A1888" i="1"/>
  <c r="I1888" i="1" s="1"/>
  <c r="H1887" i="1"/>
  <c r="D1887" i="1"/>
  <c r="G1887" i="1" s="1"/>
  <c r="B1887" i="1"/>
  <c r="K1887" i="1" s="1"/>
  <c r="A1887" i="1"/>
  <c r="I1887" i="1" s="1"/>
  <c r="H1886" i="1"/>
  <c r="D1886" i="1"/>
  <c r="G1886" i="1" s="1"/>
  <c r="B1886" i="1"/>
  <c r="J1886" i="1" s="1"/>
  <c r="A1886" i="1"/>
  <c r="I1886" i="1" s="1"/>
  <c r="H1885" i="1"/>
  <c r="D1885" i="1"/>
  <c r="G1885" i="1" s="1"/>
  <c r="B1885" i="1"/>
  <c r="J1885" i="1" s="1"/>
  <c r="A1885" i="1"/>
  <c r="I1885" i="1" s="1"/>
  <c r="H1884" i="1"/>
  <c r="D1884" i="1"/>
  <c r="G1884" i="1" s="1"/>
  <c r="B1884" i="1"/>
  <c r="K1884" i="1" s="1"/>
  <c r="A1884" i="1"/>
  <c r="I1884" i="1" s="1"/>
  <c r="H1883" i="1"/>
  <c r="D1883" i="1"/>
  <c r="G1883" i="1" s="1"/>
  <c r="B1883" i="1"/>
  <c r="J1883" i="1" s="1"/>
  <c r="A1883" i="1"/>
  <c r="I1883" i="1" s="1"/>
  <c r="H1882" i="1"/>
  <c r="D1882" i="1"/>
  <c r="G1882" i="1" s="1"/>
  <c r="B1882" i="1"/>
  <c r="K1882" i="1" s="1"/>
  <c r="A1882" i="1"/>
  <c r="I1882" i="1" s="1"/>
  <c r="H1881" i="1"/>
  <c r="D1881" i="1"/>
  <c r="G1881" i="1" s="1"/>
  <c r="B1881" i="1"/>
  <c r="K1881" i="1" s="1"/>
  <c r="A1881" i="1"/>
  <c r="I1881" i="1" s="1"/>
  <c r="H1880" i="1"/>
  <c r="D1880" i="1"/>
  <c r="G1880" i="1" s="1"/>
  <c r="B1880" i="1"/>
  <c r="J1880" i="1" s="1"/>
  <c r="A1880" i="1"/>
  <c r="I1880" i="1" s="1"/>
  <c r="H1879" i="1"/>
  <c r="D1879" i="1"/>
  <c r="G1879" i="1" s="1"/>
  <c r="B1879" i="1"/>
  <c r="A1879" i="1"/>
  <c r="I1879" i="1" s="1"/>
  <c r="H1878" i="1"/>
  <c r="D1878" i="1"/>
  <c r="G1878" i="1" s="1"/>
  <c r="B1878" i="1"/>
  <c r="K1878" i="1" s="1"/>
  <c r="A1878" i="1"/>
  <c r="I1878" i="1" s="1"/>
  <c r="H1877" i="1"/>
  <c r="D1877" i="1"/>
  <c r="G1877" i="1" s="1"/>
  <c r="B1877" i="1"/>
  <c r="A1877" i="1"/>
  <c r="I1877" i="1" s="1"/>
  <c r="H1876" i="1"/>
  <c r="D1876" i="1"/>
  <c r="G1876" i="1" s="1"/>
  <c r="B1876" i="1"/>
  <c r="J1876" i="1" s="1"/>
  <c r="A1876" i="1"/>
  <c r="I1876" i="1" s="1"/>
  <c r="H1875" i="1"/>
  <c r="D1875" i="1"/>
  <c r="G1875" i="1" s="1"/>
  <c r="B1875" i="1"/>
  <c r="K1875" i="1" s="1"/>
  <c r="A1875" i="1"/>
  <c r="I1875" i="1" s="1"/>
  <c r="H1874" i="1"/>
  <c r="D1874" i="1"/>
  <c r="G1874" i="1" s="1"/>
  <c r="B1874" i="1"/>
  <c r="J1874" i="1" s="1"/>
  <c r="A1874" i="1"/>
  <c r="I1874" i="1" s="1"/>
  <c r="H1873" i="1"/>
  <c r="D1873" i="1"/>
  <c r="G1873" i="1" s="1"/>
  <c r="B1873" i="1"/>
  <c r="K1873" i="1" s="1"/>
  <c r="A1873" i="1"/>
  <c r="I1873" i="1" s="1"/>
  <c r="H1872" i="1"/>
  <c r="D1872" i="1"/>
  <c r="G1872" i="1" s="1"/>
  <c r="B1872" i="1"/>
  <c r="K1872" i="1" s="1"/>
  <c r="A1872" i="1"/>
  <c r="I1872" i="1" s="1"/>
  <c r="H1871" i="1"/>
  <c r="D1871" i="1"/>
  <c r="G1871" i="1" s="1"/>
  <c r="B1871" i="1"/>
  <c r="J1871" i="1" s="1"/>
  <c r="A1871" i="1"/>
  <c r="I1871" i="1" s="1"/>
  <c r="H1870" i="1"/>
  <c r="D1870" i="1"/>
  <c r="G1870" i="1" s="1"/>
  <c r="B1870" i="1"/>
  <c r="K1870" i="1" s="1"/>
  <c r="A1870" i="1"/>
  <c r="I1870" i="1" s="1"/>
  <c r="H1869" i="1"/>
  <c r="D1869" i="1"/>
  <c r="G1869" i="1" s="1"/>
  <c r="B1869" i="1"/>
  <c r="A1869" i="1"/>
  <c r="I1869" i="1" s="1"/>
  <c r="H1868" i="1"/>
  <c r="D1868" i="1"/>
  <c r="G1868" i="1" s="1"/>
  <c r="B1868" i="1"/>
  <c r="A1868" i="1"/>
  <c r="I1868" i="1" s="1"/>
  <c r="H1867" i="1"/>
  <c r="D1867" i="1"/>
  <c r="G1867" i="1" s="1"/>
  <c r="B1867" i="1"/>
  <c r="A1867" i="1"/>
  <c r="I1867" i="1" s="1"/>
  <c r="H1866" i="1"/>
  <c r="D1866" i="1"/>
  <c r="G1866" i="1" s="1"/>
  <c r="B1866" i="1"/>
  <c r="J1866" i="1" s="1"/>
  <c r="A1866" i="1"/>
  <c r="I1866" i="1" s="1"/>
  <c r="H1865" i="1"/>
  <c r="D1865" i="1"/>
  <c r="G1865" i="1" s="1"/>
  <c r="B1865" i="1"/>
  <c r="K1865" i="1" s="1"/>
  <c r="A1865" i="1"/>
  <c r="I1865" i="1" s="1"/>
  <c r="H1864" i="1"/>
  <c r="D1864" i="1"/>
  <c r="G1864" i="1" s="1"/>
  <c r="B1864" i="1"/>
  <c r="K1864" i="1" s="1"/>
  <c r="A1864" i="1"/>
  <c r="I1864" i="1" s="1"/>
  <c r="H1863" i="1"/>
  <c r="D1863" i="1"/>
  <c r="G1863" i="1" s="1"/>
  <c r="B1863" i="1"/>
  <c r="K1863" i="1" s="1"/>
  <c r="A1863" i="1"/>
  <c r="I1863" i="1" s="1"/>
  <c r="H1862" i="1"/>
  <c r="D1862" i="1"/>
  <c r="G1862" i="1" s="1"/>
  <c r="B1862" i="1"/>
  <c r="J1862" i="1" s="1"/>
  <c r="A1862" i="1"/>
  <c r="I1862" i="1" s="1"/>
  <c r="H1861" i="1"/>
  <c r="D1861" i="1"/>
  <c r="G1861" i="1" s="1"/>
  <c r="B1861" i="1"/>
  <c r="K1861" i="1" s="1"/>
  <c r="A1861" i="1"/>
  <c r="I1861" i="1" s="1"/>
  <c r="H1860" i="1"/>
  <c r="D1860" i="1"/>
  <c r="G1860" i="1" s="1"/>
  <c r="B1860" i="1"/>
  <c r="K1860" i="1" s="1"/>
  <c r="A1860" i="1"/>
  <c r="I1860" i="1" s="1"/>
  <c r="H1859" i="1"/>
  <c r="D1859" i="1"/>
  <c r="G1859" i="1" s="1"/>
  <c r="B1859" i="1"/>
  <c r="J1859" i="1" s="1"/>
  <c r="A1859" i="1"/>
  <c r="I1859" i="1" s="1"/>
  <c r="H1858" i="1"/>
  <c r="D1858" i="1"/>
  <c r="G1858" i="1" s="1"/>
  <c r="B1858" i="1"/>
  <c r="K1858" i="1" s="1"/>
  <c r="A1858" i="1"/>
  <c r="I1858" i="1" s="1"/>
  <c r="H1857" i="1"/>
  <c r="D1857" i="1"/>
  <c r="G1857" i="1" s="1"/>
  <c r="B1857" i="1"/>
  <c r="K1857" i="1" s="1"/>
  <c r="A1857" i="1"/>
  <c r="I1857" i="1" s="1"/>
  <c r="H1856" i="1"/>
  <c r="D1856" i="1"/>
  <c r="G1856" i="1" s="1"/>
  <c r="B1856" i="1"/>
  <c r="J1856" i="1" s="1"/>
  <c r="A1856" i="1"/>
  <c r="I1856" i="1" s="1"/>
  <c r="H1855" i="1"/>
  <c r="D1855" i="1"/>
  <c r="G1855" i="1" s="1"/>
  <c r="B1855" i="1"/>
  <c r="A1855" i="1"/>
  <c r="I1855" i="1" s="1"/>
  <c r="H1854" i="1"/>
  <c r="D1854" i="1"/>
  <c r="G1854" i="1" s="1"/>
  <c r="B1854" i="1"/>
  <c r="J1854" i="1" s="1"/>
  <c r="A1854" i="1"/>
  <c r="I1854" i="1" s="1"/>
  <c r="H1853" i="1"/>
  <c r="D1853" i="1"/>
  <c r="G1853" i="1" s="1"/>
  <c r="B1853" i="1"/>
  <c r="K1853" i="1" s="1"/>
  <c r="A1853" i="1"/>
  <c r="I1853" i="1" s="1"/>
  <c r="H1852" i="1"/>
  <c r="D1852" i="1"/>
  <c r="G1852" i="1" s="1"/>
  <c r="B1852" i="1"/>
  <c r="A1852" i="1"/>
  <c r="I1852" i="1" s="1"/>
  <c r="H1851" i="1"/>
  <c r="D1851" i="1"/>
  <c r="G1851" i="1" s="1"/>
  <c r="B1851" i="1"/>
  <c r="K1851" i="1" s="1"/>
  <c r="A1851" i="1"/>
  <c r="I1851" i="1" s="1"/>
  <c r="H1850" i="1"/>
  <c r="D1850" i="1"/>
  <c r="G1850" i="1" s="1"/>
  <c r="B1850" i="1"/>
  <c r="K1850" i="1" s="1"/>
  <c r="A1850" i="1"/>
  <c r="I1850" i="1" s="1"/>
  <c r="H1849" i="1"/>
  <c r="D1849" i="1"/>
  <c r="G1849" i="1" s="1"/>
  <c r="B1849" i="1"/>
  <c r="K1849" i="1" s="1"/>
  <c r="A1849" i="1"/>
  <c r="I1849" i="1" s="1"/>
  <c r="H1848" i="1"/>
  <c r="D1848" i="1"/>
  <c r="G1848" i="1" s="1"/>
  <c r="B1848" i="1"/>
  <c r="K1848" i="1" s="1"/>
  <c r="A1848" i="1"/>
  <c r="I1848" i="1" s="1"/>
  <c r="H1847" i="1"/>
  <c r="D1847" i="1"/>
  <c r="G1847" i="1" s="1"/>
  <c r="B1847" i="1"/>
  <c r="J1847" i="1" s="1"/>
  <c r="A1847" i="1"/>
  <c r="I1847" i="1" s="1"/>
  <c r="H1846" i="1"/>
  <c r="D1846" i="1"/>
  <c r="G1846" i="1" s="1"/>
  <c r="B1846" i="1"/>
  <c r="K1846" i="1" s="1"/>
  <c r="A1846" i="1"/>
  <c r="I1846" i="1" s="1"/>
  <c r="H1845" i="1"/>
  <c r="D1845" i="1"/>
  <c r="G1845" i="1" s="1"/>
  <c r="B1845" i="1"/>
  <c r="K1845" i="1" s="1"/>
  <c r="A1845" i="1"/>
  <c r="I1845" i="1" s="1"/>
  <c r="H1844" i="1"/>
  <c r="D1844" i="1"/>
  <c r="G1844" i="1" s="1"/>
  <c r="B1844" i="1"/>
  <c r="J1844" i="1" s="1"/>
  <c r="A1844" i="1"/>
  <c r="I1844" i="1" s="1"/>
  <c r="H1843" i="1"/>
  <c r="D1843" i="1"/>
  <c r="G1843" i="1" s="1"/>
  <c r="B1843" i="1"/>
  <c r="K1843" i="1" s="1"/>
  <c r="A1843" i="1"/>
  <c r="I1843" i="1" s="1"/>
  <c r="H1842" i="1"/>
  <c r="D1842" i="1"/>
  <c r="G1842" i="1" s="1"/>
  <c r="B1842" i="1"/>
  <c r="K1842" i="1" s="1"/>
  <c r="A1842" i="1"/>
  <c r="I1842" i="1" s="1"/>
  <c r="H1841" i="1"/>
  <c r="D1841" i="1"/>
  <c r="G1841" i="1" s="1"/>
  <c r="B1841" i="1"/>
  <c r="K1841" i="1" s="1"/>
  <c r="A1841" i="1"/>
  <c r="I1841" i="1" s="1"/>
  <c r="H1840" i="1"/>
  <c r="D1840" i="1"/>
  <c r="G1840" i="1" s="1"/>
  <c r="B1840" i="1"/>
  <c r="A1840" i="1"/>
  <c r="I1840" i="1" s="1"/>
  <c r="H1839" i="1"/>
  <c r="D1839" i="1"/>
  <c r="G1839" i="1" s="1"/>
  <c r="B1839" i="1"/>
  <c r="A1839" i="1"/>
  <c r="I1839" i="1" s="1"/>
  <c r="H1838" i="1"/>
  <c r="D1838" i="1"/>
  <c r="G1838" i="1" s="1"/>
  <c r="B1838" i="1"/>
  <c r="K1838" i="1" s="1"/>
  <c r="A1838" i="1"/>
  <c r="I1838" i="1" s="1"/>
  <c r="H1837" i="1"/>
  <c r="D1837" i="1"/>
  <c r="G1837" i="1" s="1"/>
  <c r="B1837" i="1"/>
  <c r="K1837" i="1" s="1"/>
  <c r="A1837" i="1"/>
  <c r="I1837" i="1" s="1"/>
  <c r="H1836" i="1"/>
  <c r="D1836" i="1"/>
  <c r="G1836" i="1" s="1"/>
  <c r="B1836" i="1"/>
  <c r="K1836" i="1" s="1"/>
  <c r="A1836" i="1"/>
  <c r="I1836" i="1" s="1"/>
  <c r="H1835" i="1"/>
  <c r="D1835" i="1"/>
  <c r="G1835" i="1" s="1"/>
  <c r="B1835" i="1"/>
  <c r="A1835" i="1"/>
  <c r="I1835" i="1" s="1"/>
  <c r="H1834" i="1"/>
  <c r="D1834" i="1"/>
  <c r="G1834" i="1" s="1"/>
  <c r="B1834" i="1"/>
  <c r="J1834" i="1" s="1"/>
  <c r="A1834" i="1"/>
  <c r="I1834" i="1" s="1"/>
  <c r="H1833" i="1"/>
  <c r="D1833" i="1"/>
  <c r="G1833" i="1" s="1"/>
  <c r="B1833" i="1"/>
  <c r="J1833" i="1" s="1"/>
  <c r="A1833" i="1"/>
  <c r="I1833" i="1" s="1"/>
  <c r="H1832" i="1"/>
  <c r="D1832" i="1"/>
  <c r="G1832" i="1" s="1"/>
  <c r="B1832" i="1"/>
  <c r="J1832" i="1" s="1"/>
  <c r="A1832" i="1"/>
  <c r="I1832" i="1" s="1"/>
  <c r="H1831" i="1"/>
  <c r="D1831" i="1"/>
  <c r="G1831" i="1" s="1"/>
  <c r="B1831" i="1"/>
  <c r="A1831" i="1"/>
  <c r="I1831" i="1" s="1"/>
  <c r="H1830" i="1"/>
  <c r="D1830" i="1"/>
  <c r="G1830" i="1" s="1"/>
  <c r="B1830" i="1"/>
  <c r="J1830" i="1" s="1"/>
  <c r="A1830" i="1"/>
  <c r="I1830" i="1" s="1"/>
  <c r="H1829" i="1"/>
  <c r="D1829" i="1"/>
  <c r="G1829" i="1" s="1"/>
  <c r="B1829" i="1"/>
  <c r="J1829" i="1" s="1"/>
  <c r="A1829" i="1"/>
  <c r="I1829" i="1" s="1"/>
  <c r="H1828" i="1"/>
  <c r="D1828" i="1"/>
  <c r="G1828" i="1" s="1"/>
  <c r="B1828" i="1"/>
  <c r="K1828" i="1" s="1"/>
  <c r="A1828" i="1"/>
  <c r="I1828" i="1" s="1"/>
  <c r="H1827" i="1"/>
  <c r="D1827" i="1"/>
  <c r="G1827" i="1" s="1"/>
  <c r="B1827" i="1"/>
  <c r="A1827" i="1"/>
  <c r="I1827" i="1" s="1"/>
  <c r="H1826" i="1"/>
  <c r="D1826" i="1"/>
  <c r="G1826" i="1" s="1"/>
  <c r="B1826" i="1"/>
  <c r="K1826" i="1" s="1"/>
  <c r="A1826" i="1"/>
  <c r="I1826" i="1" s="1"/>
  <c r="H1825" i="1"/>
  <c r="D1825" i="1"/>
  <c r="G1825" i="1" s="1"/>
  <c r="B1825" i="1"/>
  <c r="K1825" i="1" s="1"/>
  <c r="A1825" i="1"/>
  <c r="I1825" i="1" s="1"/>
  <c r="H1824" i="1"/>
  <c r="D1824" i="1"/>
  <c r="G1824" i="1" s="1"/>
  <c r="B1824" i="1"/>
  <c r="K1824" i="1" s="1"/>
  <c r="A1824" i="1"/>
  <c r="I1824" i="1" s="1"/>
  <c r="H1823" i="1"/>
  <c r="D1823" i="1"/>
  <c r="G1823" i="1" s="1"/>
  <c r="B1823" i="1"/>
  <c r="K1823" i="1" s="1"/>
  <c r="A1823" i="1"/>
  <c r="I1823" i="1" s="1"/>
  <c r="H1822" i="1"/>
  <c r="D1822" i="1"/>
  <c r="G1822" i="1" s="1"/>
  <c r="B1822" i="1"/>
  <c r="J1822" i="1" s="1"/>
  <c r="A1822" i="1"/>
  <c r="I1822" i="1" s="1"/>
  <c r="H1821" i="1"/>
  <c r="D1821" i="1"/>
  <c r="G1821" i="1" s="1"/>
  <c r="B1821" i="1"/>
  <c r="A1821" i="1"/>
  <c r="I1821" i="1" s="1"/>
  <c r="H1820" i="1"/>
  <c r="D1820" i="1"/>
  <c r="G1820" i="1" s="1"/>
  <c r="B1820" i="1"/>
  <c r="A1820" i="1"/>
  <c r="I1820" i="1" s="1"/>
  <c r="H1819" i="1"/>
  <c r="D1819" i="1"/>
  <c r="G1819" i="1" s="1"/>
  <c r="B1819" i="1"/>
  <c r="K1819" i="1" s="1"/>
  <c r="A1819" i="1"/>
  <c r="I1819" i="1" s="1"/>
  <c r="H1818" i="1"/>
  <c r="D1818" i="1"/>
  <c r="G1818" i="1" s="1"/>
  <c r="B1818" i="1"/>
  <c r="A1818" i="1"/>
  <c r="I1818" i="1" s="1"/>
  <c r="H1817" i="1"/>
  <c r="D1817" i="1"/>
  <c r="G1817" i="1" s="1"/>
  <c r="B1817" i="1"/>
  <c r="J1817" i="1" s="1"/>
  <c r="A1817" i="1"/>
  <c r="I1817" i="1" s="1"/>
  <c r="H1816" i="1"/>
  <c r="D1816" i="1"/>
  <c r="G1816" i="1" s="1"/>
  <c r="B1816" i="1"/>
  <c r="J1816" i="1" s="1"/>
  <c r="A1816" i="1"/>
  <c r="I1816" i="1" s="1"/>
  <c r="H1815" i="1"/>
  <c r="D1815" i="1"/>
  <c r="G1815" i="1" s="1"/>
  <c r="B1815" i="1"/>
  <c r="K1815" i="1" s="1"/>
  <c r="A1815" i="1"/>
  <c r="I1815" i="1" s="1"/>
  <c r="H1814" i="1"/>
  <c r="D1814" i="1"/>
  <c r="G1814" i="1" s="1"/>
  <c r="B1814" i="1"/>
  <c r="K1814" i="1" s="1"/>
  <c r="A1814" i="1"/>
  <c r="I1814" i="1" s="1"/>
  <c r="H1813" i="1"/>
  <c r="D1813" i="1"/>
  <c r="G1813" i="1" s="1"/>
  <c r="B1813" i="1"/>
  <c r="A1813" i="1"/>
  <c r="I1813" i="1" s="1"/>
  <c r="H1812" i="1"/>
  <c r="D1812" i="1"/>
  <c r="G1812" i="1" s="1"/>
  <c r="B1812" i="1"/>
  <c r="J1812" i="1" s="1"/>
  <c r="A1812" i="1"/>
  <c r="I1812" i="1" s="1"/>
  <c r="H1811" i="1"/>
  <c r="D1811" i="1"/>
  <c r="G1811" i="1" s="1"/>
  <c r="B1811" i="1"/>
  <c r="A1811" i="1"/>
  <c r="I1811" i="1" s="1"/>
  <c r="H1810" i="1"/>
  <c r="D1810" i="1"/>
  <c r="G1810" i="1" s="1"/>
  <c r="B1810" i="1"/>
  <c r="J1810" i="1" s="1"/>
  <c r="A1810" i="1"/>
  <c r="I1810" i="1" s="1"/>
  <c r="H1809" i="1"/>
  <c r="D1809" i="1"/>
  <c r="G1809" i="1" s="1"/>
  <c r="B1809" i="1"/>
  <c r="A1809" i="1"/>
  <c r="I1809" i="1" s="1"/>
  <c r="H1808" i="1"/>
  <c r="D1808" i="1"/>
  <c r="G1808" i="1" s="1"/>
  <c r="B1808" i="1"/>
  <c r="J1808" i="1" s="1"/>
  <c r="A1808" i="1"/>
  <c r="I1808" i="1" s="1"/>
  <c r="H1807" i="1"/>
  <c r="D1807" i="1"/>
  <c r="G1807" i="1" s="1"/>
  <c r="B1807" i="1"/>
  <c r="A1807" i="1"/>
  <c r="I1807" i="1" s="1"/>
  <c r="H1806" i="1"/>
  <c r="D1806" i="1"/>
  <c r="G1806" i="1" s="1"/>
  <c r="B1806" i="1"/>
  <c r="A1806" i="1"/>
  <c r="I1806" i="1" s="1"/>
  <c r="H1805" i="1"/>
  <c r="D1805" i="1"/>
  <c r="G1805" i="1" s="1"/>
  <c r="B1805" i="1"/>
  <c r="K1805" i="1" s="1"/>
  <c r="A1805" i="1"/>
  <c r="I1805" i="1" s="1"/>
  <c r="H1804" i="1"/>
  <c r="D1804" i="1"/>
  <c r="G1804" i="1" s="1"/>
  <c r="B1804" i="1"/>
  <c r="J1804" i="1" s="1"/>
  <c r="A1804" i="1"/>
  <c r="I1804" i="1" s="1"/>
  <c r="H1803" i="1"/>
  <c r="D1803" i="1"/>
  <c r="G1803" i="1" s="1"/>
  <c r="B1803" i="1"/>
  <c r="K1803" i="1" s="1"/>
  <c r="A1803" i="1"/>
  <c r="I1803" i="1" s="1"/>
  <c r="H1802" i="1"/>
  <c r="D1802" i="1"/>
  <c r="G1802" i="1" s="1"/>
  <c r="B1802" i="1"/>
  <c r="A1802" i="1"/>
  <c r="I1802" i="1" s="1"/>
  <c r="H1801" i="1"/>
  <c r="D1801" i="1"/>
  <c r="G1801" i="1" s="1"/>
  <c r="B1801" i="1"/>
  <c r="A1801" i="1"/>
  <c r="I1801" i="1" s="1"/>
  <c r="H1800" i="1"/>
  <c r="D1800" i="1"/>
  <c r="G1800" i="1" s="1"/>
  <c r="B1800" i="1"/>
  <c r="J1800" i="1" s="1"/>
  <c r="A1800" i="1"/>
  <c r="I1800" i="1" s="1"/>
  <c r="H1799" i="1"/>
  <c r="D1799" i="1"/>
  <c r="G1799" i="1" s="1"/>
  <c r="B1799" i="1"/>
  <c r="K1799" i="1" s="1"/>
  <c r="A1799" i="1"/>
  <c r="I1799" i="1" s="1"/>
  <c r="H1798" i="1"/>
  <c r="D1798" i="1"/>
  <c r="G1798" i="1" s="1"/>
  <c r="B1798" i="1"/>
  <c r="J1798" i="1" s="1"/>
  <c r="A1798" i="1"/>
  <c r="I1798" i="1" s="1"/>
  <c r="H1797" i="1"/>
  <c r="D1797" i="1"/>
  <c r="G1797" i="1" s="1"/>
  <c r="B1797" i="1"/>
  <c r="K1797" i="1" s="1"/>
  <c r="A1797" i="1"/>
  <c r="I1797" i="1" s="1"/>
  <c r="H1796" i="1"/>
  <c r="D1796" i="1"/>
  <c r="G1796" i="1" s="1"/>
  <c r="B1796" i="1"/>
  <c r="A1796" i="1"/>
  <c r="I1796" i="1" s="1"/>
  <c r="H1795" i="1"/>
  <c r="D1795" i="1"/>
  <c r="G1795" i="1" s="1"/>
  <c r="B1795" i="1"/>
  <c r="J1795" i="1" s="1"/>
  <c r="A1795" i="1"/>
  <c r="I1795" i="1" s="1"/>
  <c r="H1794" i="1"/>
  <c r="D1794" i="1"/>
  <c r="G1794" i="1" s="1"/>
  <c r="B1794" i="1"/>
  <c r="K1794" i="1" s="1"/>
  <c r="A1794" i="1"/>
  <c r="I1794" i="1" s="1"/>
  <c r="H1793" i="1"/>
  <c r="D1793" i="1"/>
  <c r="G1793" i="1" s="1"/>
  <c r="B1793" i="1"/>
  <c r="K1793" i="1" s="1"/>
  <c r="A1793" i="1"/>
  <c r="I1793" i="1" s="1"/>
  <c r="H1792" i="1"/>
  <c r="D1792" i="1"/>
  <c r="G1792" i="1" s="1"/>
  <c r="B1792" i="1"/>
  <c r="J1792" i="1" s="1"/>
  <c r="A1792" i="1"/>
  <c r="I1792" i="1" s="1"/>
  <c r="H1791" i="1"/>
  <c r="D1791" i="1"/>
  <c r="G1791" i="1" s="1"/>
  <c r="B1791" i="1"/>
  <c r="K1791" i="1" s="1"/>
  <c r="A1791" i="1"/>
  <c r="I1791" i="1" s="1"/>
  <c r="H1790" i="1"/>
  <c r="D1790" i="1"/>
  <c r="G1790" i="1" s="1"/>
  <c r="B1790" i="1"/>
  <c r="K1790" i="1" s="1"/>
  <c r="A1790" i="1"/>
  <c r="I1790" i="1" s="1"/>
  <c r="H1789" i="1"/>
  <c r="D1789" i="1"/>
  <c r="G1789" i="1" s="1"/>
  <c r="B1789" i="1"/>
  <c r="K1789" i="1" s="1"/>
  <c r="A1789" i="1"/>
  <c r="I1789" i="1" s="1"/>
  <c r="H1788" i="1"/>
  <c r="D1788" i="1"/>
  <c r="G1788" i="1" s="1"/>
  <c r="B1788" i="1"/>
  <c r="K1788" i="1" s="1"/>
  <c r="A1788" i="1"/>
  <c r="I1788" i="1" s="1"/>
  <c r="H1787" i="1"/>
  <c r="D1787" i="1"/>
  <c r="G1787" i="1" s="1"/>
  <c r="B1787" i="1"/>
  <c r="J1787" i="1" s="1"/>
  <c r="A1787" i="1"/>
  <c r="I1787" i="1" s="1"/>
  <c r="H1786" i="1"/>
  <c r="D1786" i="1"/>
  <c r="G1786" i="1" s="1"/>
  <c r="B1786" i="1"/>
  <c r="J1786" i="1" s="1"/>
  <c r="A1786" i="1"/>
  <c r="I1786" i="1" s="1"/>
  <c r="H1785" i="1"/>
  <c r="D1785" i="1"/>
  <c r="G1785" i="1" s="1"/>
  <c r="B1785" i="1"/>
  <c r="J1785" i="1" s="1"/>
  <c r="A1785" i="1"/>
  <c r="I1785" i="1" s="1"/>
  <c r="H1784" i="1"/>
  <c r="D1784" i="1"/>
  <c r="G1784" i="1" s="1"/>
  <c r="B1784" i="1"/>
  <c r="K1784" i="1" s="1"/>
  <c r="A1784" i="1"/>
  <c r="I1784" i="1" s="1"/>
  <c r="H1783" i="1"/>
  <c r="D1783" i="1"/>
  <c r="G1783" i="1" s="1"/>
  <c r="B1783" i="1"/>
  <c r="J1783" i="1" s="1"/>
  <c r="A1783" i="1"/>
  <c r="I1783" i="1" s="1"/>
  <c r="H1782" i="1"/>
  <c r="D1782" i="1"/>
  <c r="G1782" i="1" s="1"/>
  <c r="B1782" i="1"/>
  <c r="K1782" i="1" s="1"/>
  <c r="A1782" i="1"/>
  <c r="I1782" i="1" s="1"/>
  <c r="H1781" i="1"/>
  <c r="D1781" i="1"/>
  <c r="G1781" i="1" s="1"/>
  <c r="B1781" i="1"/>
  <c r="A1781" i="1"/>
  <c r="I1781" i="1" s="1"/>
  <c r="H1780" i="1"/>
  <c r="D1780" i="1"/>
  <c r="G1780" i="1" s="1"/>
  <c r="B1780" i="1"/>
  <c r="J1780" i="1" s="1"/>
  <c r="A1780" i="1"/>
  <c r="I1780" i="1" s="1"/>
  <c r="H1779" i="1"/>
  <c r="D1779" i="1"/>
  <c r="G1779" i="1" s="1"/>
  <c r="B1779" i="1"/>
  <c r="K1779" i="1" s="1"/>
  <c r="A1779" i="1"/>
  <c r="I1779" i="1" s="1"/>
  <c r="H1778" i="1"/>
  <c r="D1778" i="1"/>
  <c r="G1778" i="1" s="1"/>
  <c r="B1778" i="1"/>
  <c r="J1778" i="1" s="1"/>
  <c r="A1778" i="1"/>
  <c r="I1778" i="1" s="1"/>
  <c r="H1777" i="1"/>
  <c r="D1777" i="1"/>
  <c r="G1777" i="1" s="1"/>
  <c r="B1777" i="1"/>
  <c r="A1777" i="1"/>
  <c r="I1777" i="1" s="1"/>
  <c r="H1776" i="1"/>
  <c r="D1776" i="1"/>
  <c r="G1776" i="1" s="1"/>
  <c r="B1776" i="1"/>
  <c r="K1776" i="1" s="1"/>
  <c r="A1776" i="1"/>
  <c r="I1776" i="1" s="1"/>
  <c r="H1775" i="1"/>
  <c r="D1775" i="1"/>
  <c r="G1775" i="1" s="1"/>
  <c r="B1775" i="1"/>
  <c r="J1775" i="1" s="1"/>
  <c r="A1775" i="1"/>
  <c r="I1775" i="1" s="1"/>
  <c r="H1774" i="1"/>
  <c r="D1774" i="1"/>
  <c r="G1774" i="1" s="1"/>
  <c r="B1774" i="1"/>
  <c r="A1774" i="1"/>
  <c r="I1774" i="1" s="1"/>
  <c r="H1773" i="1"/>
  <c r="D1773" i="1"/>
  <c r="G1773" i="1" s="1"/>
  <c r="B1773" i="1"/>
  <c r="J1773" i="1" s="1"/>
  <c r="A1773" i="1"/>
  <c r="I1773" i="1" s="1"/>
  <c r="H1772" i="1"/>
  <c r="D1772" i="1"/>
  <c r="G1772" i="1" s="1"/>
  <c r="B1772" i="1"/>
  <c r="K1772" i="1" s="1"/>
  <c r="A1772" i="1"/>
  <c r="I1772" i="1" s="1"/>
  <c r="H1771" i="1"/>
  <c r="D1771" i="1"/>
  <c r="G1771" i="1" s="1"/>
  <c r="B1771" i="1"/>
  <c r="J1771" i="1" s="1"/>
  <c r="A1771" i="1"/>
  <c r="I1771" i="1" s="1"/>
  <c r="H1770" i="1"/>
  <c r="D1770" i="1"/>
  <c r="G1770" i="1" s="1"/>
  <c r="B1770" i="1"/>
  <c r="K1770" i="1" s="1"/>
  <c r="A1770" i="1"/>
  <c r="I1770" i="1" s="1"/>
  <c r="H1769" i="1"/>
  <c r="D1769" i="1"/>
  <c r="G1769" i="1" s="1"/>
  <c r="B1769" i="1"/>
  <c r="A1769" i="1"/>
  <c r="I1769" i="1" s="1"/>
  <c r="H1768" i="1"/>
  <c r="D1768" i="1"/>
  <c r="G1768" i="1" s="1"/>
  <c r="B1768" i="1"/>
  <c r="J1768" i="1" s="1"/>
  <c r="A1768" i="1"/>
  <c r="I1768" i="1" s="1"/>
  <c r="H1767" i="1"/>
  <c r="D1767" i="1"/>
  <c r="G1767" i="1" s="1"/>
  <c r="B1767" i="1"/>
  <c r="K1767" i="1" s="1"/>
  <c r="A1767" i="1"/>
  <c r="I1767" i="1" s="1"/>
  <c r="H1766" i="1"/>
  <c r="D1766" i="1"/>
  <c r="G1766" i="1" s="1"/>
  <c r="B1766" i="1"/>
  <c r="J1766" i="1" s="1"/>
  <c r="A1766" i="1"/>
  <c r="I1766" i="1" s="1"/>
  <c r="H1765" i="1"/>
  <c r="D1765" i="1"/>
  <c r="G1765" i="1" s="1"/>
  <c r="B1765" i="1"/>
  <c r="A1765" i="1"/>
  <c r="I1765" i="1" s="1"/>
  <c r="H1764" i="1"/>
  <c r="D1764" i="1"/>
  <c r="G1764" i="1" s="1"/>
  <c r="B1764" i="1"/>
  <c r="A1764" i="1"/>
  <c r="I1764" i="1" s="1"/>
  <c r="H1763" i="1"/>
  <c r="D1763" i="1"/>
  <c r="G1763" i="1" s="1"/>
  <c r="B1763" i="1"/>
  <c r="K1763" i="1" s="1"/>
  <c r="A1763" i="1"/>
  <c r="I1763" i="1" s="1"/>
  <c r="H1762" i="1"/>
  <c r="D1762" i="1"/>
  <c r="G1762" i="1" s="1"/>
  <c r="B1762" i="1"/>
  <c r="J1762" i="1" s="1"/>
  <c r="A1762" i="1"/>
  <c r="I1762" i="1" s="1"/>
  <c r="H1761" i="1"/>
  <c r="D1761" i="1"/>
  <c r="G1761" i="1" s="1"/>
  <c r="B1761" i="1"/>
  <c r="J1761" i="1" s="1"/>
  <c r="A1761" i="1"/>
  <c r="I1761" i="1" s="1"/>
  <c r="H1760" i="1"/>
  <c r="D1760" i="1"/>
  <c r="G1760" i="1" s="1"/>
  <c r="B1760" i="1"/>
  <c r="K1760" i="1" s="1"/>
  <c r="A1760" i="1"/>
  <c r="I1760" i="1" s="1"/>
  <c r="H1759" i="1"/>
  <c r="D1759" i="1"/>
  <c r="G1759" i="1" s="1"/>
  <c r="B1759" i="1"/>
  <c r="A1759" i="1"/>
  <c r="I1759" i="1" s="1"/>
  <c r="H1758" i="1"/>
  <c r="D1758" i="1"/>
  <c r="G1758" i="1" s="1"/>
  <c r="B1758" i="1"/>
  <c r="K1758" i="1" s="1"/>
  <c r="A1758" i="1"/>
  <c r="I1758" i="1" s="1"/>
  <c r="H1757" i="1"/>
  <c r="D1757" i="1"/>
  <c r="G1757" i="1" s="1"/>
  <c r="B1757" i="1"/>
  <c r="K1757" i="1" s="1"/>
  <c r="A1757" i="1"/>
  <c r="I1757" i="1" s="1"/>
  <c r="H1756" i="1"/>
  <c r="D1756" i="1"/>
  <c r="G1756" i="1" s="1"/>
  <c r="B1756" i="1"/>
  <c r="J1756" i="1" s="1"/>
  <c r="A1756" i="1"/>
  <c r="I1756" i="1" s="1"/>
  <c r="H1755" i="1"/>
  <c r="D1755" i="1"/>
  <c r="G1755" i="1" s="1"/>
  <c r="B1755" i="1"/>
  <c r="K1755" i="1" s="1"/>
  <c r="A1755" i="1"/>
  <c r="I1755" i="1" s="1"/>
  <c r="H1754" i="1"/>
  <c r="D1754" i="1"/>
  <c r="G1754" i="1" s="1"/>
  <c r="B1754" i="1"/>
  <c r="K1754" i="1" s="1"/>
  <c r="A1754" i="1"/>
  <c r="I1754" i="1" s="1"/>
  <c r="H1753" i="1"/>
  <c r="D1753" i="1"/>
  <c r="G1753" i="1" s="1"/>
  <c r="B1753" i="1"/>
  <c r="J1753" i="1" s="1"/>
  <c r="A1753" i="1"/>
  <c r="I1753" i="1" s="1"/>
  <c r="H1752" i="1"/>
  <c r="D1752" i="1"/>
  <c r="G1752" i="1" s="1"/>
  <c r="B1752" i="1"/>
  <c r="A1752" i="1"/>
  <c r="I1752" i="1" s="1"/>
  <c r="H1751" i="1"/>
  <c r="D1751" i="1"/>
  <c r="G1751" i="1" s="1"/>
  <c r="B1751" i="1"/>
  <c r="A1751" i="1"/>
  <c r="I1751" i="1" s="1"/>
  <c r="H1750" i="1"/>
  <c r="D1750" i="1"/>
  <c r="G1750" i="1" s="1"/>
  <c r="B1750" i="1"/>
  <c r="K1750" i="1" s="1"/>
  <c r="A1750" i="1"/>
  <c r="I1750" i="1" s="1"/>
  <c r="H1749" i="1"/>
  <c r="D1749" i="1"/>
  <c r="G1749" i="1" s="1"/>
  <c r="B1749" i="1"/>
  <c r="J1749" i="1" s="1"/>
  <c r="A1749" i="1"/>
  <c r="I1749" i="1" s="1"/>
  <c r="H1748" i="1"/>
  <c r="D1748" i="1"/>
  <c r="G1748" i="1" s="1"/>
  <c r="B1748" i="1"/>
  <c r="K1748" i="1" s="1"/>
  <c r="A1748" i="1"/>
  <c r="I1748" i="1" s="1"/>
  <c r="H1747" i="1"/>
  <c r="D1747" i="1"/>
  <c r="G1747" i="1" s="1"/>
  <c r="B1747" i="1"/>
  <c r="J1747" i="1" s="1"/>
  <c r="A1747" i="1"/>
  <c r="I1747" i="1" s="1"/>
  <c r="H1746" i="1"/>
  <c r="D1746" i="1"/>
  <c r="G1746" i="1" s="1"/>
  <c r="B1746" i="1"/>
  <c r="K1746" i="1" s="1"/>
  <c r="A1746" i="1"/>
  <c r="I1746" i="1" s="1"/>
  <c r="H1745" i="1"/>
  <c r="D1745" i="1"/>
  <c r="G1745" i="1" s="1"/>
  <c r="B1745" i="1"/>
  <c r="A1745" i="1"/>
  <c r="I1745" i="1" s="1"/>
  <c r="H1744" i="1"/>
  <c r="D1744" i="1"/>
  <c r="G1744" i="1" s="1"/>
  <c r="B1744" i="1"/>
  <c r="J1744" i="1" s="1"/>
  <c r="A1744" i="1"/>
  <c r="I1744" i="1" s="1"/>
  <c r="H1743" i="1"/>
  <c r="D1743" i="1"/>
  <c r="G1743" i="1" s="1"/>
  <c r="B1743" i="1"/>
  <c r="K1743" i="1" s="1"/>
  <c r="A1743" i="1"/>
  <c r="I1743" i="1" s="1"/>
  <c r="H1742" i="1"/>
  <c r="D1742" i="1"/>
  <c r="G1742" i="1" s="1"/>
  <c r="B1742" i="1"/>
  <c r="K1742" i="1" s="1"/>
  <c r="A1742" i="1"/>
  <c r="I1742" i="1" s="1"/>
  <c r="H1741" i="1"/>
  <c r="D1741" i="1"/>
  <c r="G1741" i="1" s="1"/>
  <c r="B1741" i="1"/>
  <c r="A1741" i="1"/>
  <c r="I1741" i="1" s="1"/>
  <c r="H1740" i="1"/>
  <c r="D1740" i="1"/>
  <c r="G1740" i="1" s="1"/>
  <c r="B1740" i="1"/>
  <c r="K1740" i="1" s="1"/>
  <c r="A1740" i="1"/>
  <c r="I1740" i="1" s="1"/>
  <c r="H1739" i="1"/>
  <c r="D1739" i="1"/>
  <c r="G1739" i="1" s="1"/>
  <c r="B1739" i="1"/>
  <c r="A1739" i="1"/>
  <c r="I1739" i="1" s="1"/>
  <c r="H1738" i="1"/>
  <c r="D1738" i="1"/>
  <c r="G1738" i="1" s="1"/>
  <c r="B1738" i="1"/>
  <c r="K1738" i="1" s="1"/>
  <c r="A1738" i="1"/>
  <c r="I1738" i="1" s="1"/>
  <c r="H1737" i="1"/>
  <c r="D1737" i="1"/>
  <c r="G1737" i="1" s="1"/>
  <c r="B1737" i="1"/>
  <c r="J1737" i="1" s="1"/>
  <c r="A1737" i="1"/>
  <c r="I1737" i="1" s="1"/>
  <c r="H1736" i="1"/>
  <c r="D1736" i="1"/>
  <c r="G1736" i="1" s="1"/>
  <c r="B1736" i="1"/>
  <c r="K1736" i="1" s="1"/>
  <c r="A1736" i="1"/>
  <c r="I1736" i="1" s="1"/>
  <c r="H1735" i="1"/>
  <c r="D1735" i="1"/>
  <c r="G1735" i="1" s="1"/>
  <c r="B1735" i="1"/>
  <c r="K1735" i="1" s="1"/>
  <c r="A1735" i="1"/>
  <c r="I1735" i="1" s="1"/>
  <c r="H1734" i="1"/>
  <c r="D1734" i="1"/>
  <c r="G1734" i="1" s="1"/>
  <c r="B1734" i="1"/>
  <c r="K1734" i="1" s="1"/>
  <c r="A1734" i="1"/>
  <c r="I1734" i="1" s="1"/>
  <c r="H1733" i="1"/>
  <c r="D1733" i="1"/>
  <c r="G1733" i="1" s="1"/>
  <c r="B1733" i="1"/>
  <c r="J1733" i="1" s="1"/>
  <c r="A1733" i="1"/>
  <c r="I1733" i="1" s="1"/>
  <c r="H1732" i="1"/>
  <c r="D1732" i="1"/>
  <c r="G1732" i="1" s="1"/>
  <c r="B1732" i="1"/>
  <c r="K1732" i="1" s="1"/>
  <c r="A1732" i="1"/>
  <c r="I1732" i="1" s="1"/>
  <c r="H1731" i="1"/>
  <c r="D1731" i="1"/>
  <c r="G1731" i="1" s="1"/>
  <c r="B1731" i="1"/>
  <c r="J1731" i="1" s="1"/>
  <c r="A1731" i="1"/>
  <c r="I1731" i="1" s="1"/>
  <c r="H1730" i="1"/>
  <c r="D1730" i="1"/>
  <c r="G1730" i="1" s="1"/>
  <c r="B1730" i="1"/>
  <c r="J1730" i="1" s="1"/>
  <c r="A1730" i="1"/>
  <c r="I1730" i="1" s="1"/>
  <c r="H1729" i="1"/>
  <c r="D1729" i="1"/>
  <c r="G1729" i="1" s="1"/>
  <c r="B1729" i="1"/>
  <c r="K1729" i="1" s="1"/>
  <c r="A1729" i="1"/>
  <c r="I1729" i="1" s="1"/>
  <c r="H1728" i="1"/>
  <c r="D1728" i="1"/>
  <c r="G1728" i="1" s="1"/>
  <c r="B1728" i="1"/>
  <c r="K1728" i="1" s="1"/>
  <c r="A1728" i="1"/>
  <c r="I1728" i="1" s="1"/>
  <c r="H1727" i="1"/>
  <c r="D1727" i="1"/>
  <c r="G1727" i="1" s="1"/>
  <c r="B1727" i="1"/>
  <c r="K1727" i="1" s="1"/>
  <c r="A1727" i="1"/>
  <c r="I1727" i="1" s="1"/>
  <c r="H1726" i="1"/>
  <c r="D1726" i="1"/>
  <c r="G1726" i="1" s="1"/>
  <c r="B1726" i="1"/>
  <c r="J1726" i="1" s="1"/>
  <c r="A1726" i="1"/>
  <c r="I1726" i="1" s="1"/>
  <c r="H1725" i="1"/>
  <c r="D1725" i="1"/>
  <c r="G1725" i="1" s="1"/>
  <c r="B1725" i="1"/>
  <c r="J1725" i="1" s="1"/>
  <c r="A1725" i="1"/>
  <c r="I1725" i="1" s="1"/>
  <c r="H1724" i="1"/>
  <c r="D1724" i="1"/>
  <c r="G1724" i="1" s="1"/>
  <c r="B1724" i="1"/>
  <c r="J1724" i="1" s="1"/>
  <c r="A1724" i="1"/>
  <c r="I1724" i="1" s="1"/>
  <c r="H1723" i="1"/>
  <c r="D1723" i="1"/>
  <c r="G1723" i="1" s="1"/>
  <c r="B1723" i="1"/>
  <c r="J1723" i="1" s="1"/>
  <c r="A1723" i="1"/>
  <c r="I1723" i="1" s="1"/>
  <c r="H1722" i="1"/>
  <c r="D1722" i="1"/>
  <c r="G1722" i="1" s="1"/>
  <c r="B1722" i="1"/>
  <c r="K1722" i="1" s="1"/>
  <c r="A1722" i="1"/>
  <c r="I1722" i="1" s="1"/>
  <c r="H1721" i="1"/>
  <c r="D1721" i="1"/>
  <c r="G1721" i="1" s="1"/>
  <c r="B1721" i="1"/>
  <c r="J1721" i="1" s="1"/>
  <c r="A1721" i="1"/>
  <c r="I1721" i="1" s="1"/>
  <c r="H1720" i="1"/>
  <c r="D1720" i="1"/>
  <c r="G1720" i="1" s="1"/>
  <c r="B1720" i="1"/>
  <c r="K1720" i="1" s="1"/>
  <c r="A1720" i="1"/>
  <c r="I1720" i="1" s="1"/>
  <c r="H1719" i="1"/>
  <c r="D1719" i="1"/>
  <c r="G1719" i="1" s="1"/>
  <c r="B1719" i="1"/>
  <c r="K1719" i="1" s="1"/>
  <c r="A1719" i="1"/>
  <c r="I1719" i="1" s="1"/>
  <c r="H1718" i="1"/>
  <c r="D1718" i="1"/>
  <c r="G1718" i="1" s="1"/>
  <c r="B1718" i="1"/>
  <c r="J1718" i="1" s="1"/>
  <c r="A1718" i="1"/>
  <c r="I1718" i="1" s="1"/>
  <c r="H1717" i="1"/>
  <c r="D1717" i="1"/>
  <c r="G1717" i="1" s="1"/>
  <c r="B1717" i="1"/>
  <c r="K1717" i="1" s="1"/>
  <c r="A1717" i="1"/>
  <c r="I1717" i="1" s="1"/>
  <c r="H1716" i="1"/>
  <c r="D1716" i="1"/>
  <c r="G1716" i="1" s="1"/>
  <c r="B1716" i="1"/>
  <c r="K1716" i="1" s="1"/>
  <c r="A1716" i="1"/>
  <c r="I1716" i="1" s="1"/>
  <c r="H1715" i="1"/>
  <c r="D1715" i="1"/>
  <c r="G1715" i="1" s="1"/>
  <c r="B1715" i="1"/>
  <c r="K1715" i="1" s="1"/>
  <c r="A1715" i="1"/>
  <c r="I1715" i="1" s="1"/>
  <c r="H1714" i="1"/>
  <c r="D1714" i="1"/>
  <c r="G1714" i="1" s="1"/>
  <c r="B1714" i="1"/>
  <c r="K1714" i="1" s="1"/>
  <c r="A1714" i="1"/>
  <c r="I1714" i="1" s="1"/>
  <c r="H1713" i="1"/>
  <c r="D1713" i="1"/>
  <c r="G1713" i="1" s="1"/>
  <c r="B1713" i="1"/>
  <c r="K1713" i="1" s="1"/>
  <c r="A1713" i="1"/>
  <c r="I1713" i="1" s="1"/>
  <c r="H1712" i="1"/>
  <c r="D1712" i="1"/>
  <c r="G1712" i="1" s="1"/>
  <c r="B1712" i="1"/>
  <c r="J1712" i="1" s="1"/>
  <c r="A1712" i="1"/>
  <c r="I1712" i="1" s="1"/>
  <c r="H1711" i="1"/>
  <c r="D1711" i="1"/>
  <c r="G1711" i="1" s="1"/>
  <c r="B1711" i="1"/>
  <c r="J1711" i="1" s="1"/>
  <c r="A1711" i="1"/>
  <c r="I1711" i="1" s="1"/>
  <c r="H1710" i="1"/>
  <c r="D1710" i="1"/>
  <c r="G1710" i="1" s="1"/>
  <c r="B1710" i="1"/>
  <c r="K1710" i="1" s="1"/>
  <c r="A1710" i="1"/>
  <c r="I1710" i="1" s="1"/>
  <c r="H1709" i="1"/>
  <c r="D1709" i="1"/>
  <c r="G1709" i="1" s="1"/>
  <c r="B1709" i="1"/>
  <c r="J1709" i="1" s="1"/>
  <c r="A1709" i="1"/>
  <c r="I1709" i="1" s="1"/>
  <c r="H1708" i="1"/>
  <c r="D1708" i="1"/>
  <c r="G1708" i="1" s="1"/>
  <c r="B1708" i="1"/>
  <c r="K1708" i="1" s="1"/>
  <c r="A1708" i="1"/>
  <c r="I1708" i="1" s="1"/>
  <c r="H1707" i="1"/>
  <c r="D1707" i="1"/>
  <c r="G1707" i="1" s="1"/>
  <c r="B1707" i="1"/>
  <c r="K1707" i="1" s="1"/>
  <c r="A1707" i="1"/>
  <c r="I1707" i="1" s="1"/>
  <c r="H1706" i="1"/>
  <c r="D1706" i="1"/>
  <c r="G1706" i="1" s="1"/>
  <c r="B1706" i="1"/>
  <c r="J1706" i="1" s="1"/>
  <c r="A1706" i="1"/>
  <c r="I1706" i="1" s="1"/>
  <c r="H1705" i="1"/>
  <c r="D1705" i="1"/>
  <c r="G1705" i="1" s="1"/>
  <c r="B1705" i="1"/>
  <c r="K1705" i="1" s="1"/>
  <c r="A1705" i="1"/>
  <c r="I1705" i="1" s="1"/>
  <c r="H1704" i="1"/>
  <c r="D1704" i="1"/>
  <c r="G1704" i="1" s="1"/>
  <c r="B1704" i="1"/>
  <c r="K1704" i="1" s="1"/>
  <c r="A1704" i="1"/>
  <c r="I1704" i="1" s="1"/>
  <c r="H1703" i="1"/>
  <c r="D1703" i="1"/>
  <c r="G1703" i="1" s="1"/>
  <c r="B1703" i="1"/>
  <c r="A1703" i="1"/>
  <c r="I1703" i="1" s="1"/>
  <c r="H1702" i="1"/>
  <c r="D1702" i="1"/>
  <c r="G1702" i="1" s="1"/>
  <c r="B1702" i="1"/>
  <c r="J1702" i="1" s="1"/>
  <c r="A1702" i="1"/>
  <c r="I1702" i="1" s="1"/>
  <c r="H1701" i="1"/>
  <c r="D1701" i="1"/>
  <c r="G1701" i="1" s="1"/>
  <c r="B1701" i="1"/>
  <c r="J1701" i="1" s="1"/>
  <c r="A1701" i="1"/>
  <c r="I1701" i="1" s="1"/>
  <c r="H1700" i="1"/>
  <c r="D1700" i="1"/>
  <c r="G1700" i="1" s="1"/>
  <c r="B1700" i="1"/>
  <c r="J1700" i="1" s="1"/>
  <c r="A1700" i="1"/>
  <c r="I1700" i="1" s="1"/>
  <c r="H1699" i="1"/>
  <c r="D1699" i="1"/>
  <c r="G1699" i="1" s="1"/>
  <c r="B1699" i="1"/>
  <c r="A1699" i="1"/>
  <c r="I1699" i="1" s="1"/>
  <c r="H1698" i="1"/>
  <c r="D1698" i="1"/>
  <c r="G1698" i="1" s="1"/>
  <c r="B1698" i="1"/>
  <c r="K1698" i="1" s="1"/>
  <c r="A1698" i="1"/>
  <c r="I1698" i="1" s="1"/>
  <c r="H1697" i="1"/>
  <c r="D1697" i="1"/>
  <c r="G1697" i="1" s="1"/>
  <c r="B1697" i="1"/>
  <c r="J1697" i="1" s="1"/>
  <c r="A1697" i="1"/>
  <c r="I1697" i="1" s="1"/>
  <c r="H1696" i="1"/>
  <c r="D1696" i="1"/>
  <c r="G1696" i="1" s="1"/>
  <c r="B1696" i="1"/>
  <c r="K1696" i="1" s="1"/>
  <c r="A1696" i="1"/>
  <c r="I1696" i="1" s="1"/>
  <c r="H1695" i="1"/>
  <c r="D1695" i="1"/>
  <c r="G1695" i="1" s="1"/>
  <c r="B1695" i="1"/>
  <c r="A1695" i="1"/>
  <c r="I1695" i="1" s="1"/>
  <c r="H1694" i="1"/>
  <c r="D1694" i="1"/>
  <c r="G1694" i="1" s="1"/>
  <c r="B1694" i="1"/>
  <c r="K1694" i="1" s="1"/>
  <c r="A1694" i="1"/>
  <c r="I1694" i="1" s="1"/>
  <c r="H1693" i="1"/>
  <c r="D1693" i="1"/>
  <c r="G1693" i="1" s="1"/>
  <c r="B1693" i="1"/>
  <c r="K1693" i="1" s="1"/>
  <c r="A1693" i="1"/>
  <c r="I1693" i="1" s="1"/>
  <c r="H1692" i="1"/>
  <c r="D1692" i="1"/>
  <c r="G1692" i="1" s="1"/>
  <c r="B1692" i="1"/>
  <c r="K1692" i="1" s="1"/>
  <c r="A1692" i="1"/>
  <c r="I1692" i="1" s="1"/>
  <c r="H1691" i="1"/>
  <c r="D1691" i="1"/>
  <c r="G1691" i="1" s="1"/>
  <c r="B1691" i="1"/>
  <c r="K1691" i="1" s="1"/>
  <c r="A1691" i="1"/>
  <c r="I1691" i="1" s="1"/>
  <c r="H1690" i="1"/>
  <c r="D1690" i="1"/>
  <c r="G1690" i="1" s="1"/>
  <c r="B1690" i="1"/>
  <c r="K1690" i="1" s="1"/>
  <c r="A1690" i="1"/>
  <c r="I1690" i="1" s="1"/>
  <c r="H1689" i="1"/>
  <c r="D1689" i="1"/>
  <c r="G1689" i="1" s="1"/>
  <c r="B1689" i="1"/>
  <c r="K1689" i="1" s="1"/>
  <c r="A1689" i="1"/>
  <c r="I1689" i="1" s="1"/>
  <c r="H1688" i="1"/>
  <c r="D1688" i="1"/>
  <c r="G1688" i="1" s="1"/>
  <c r="B1688" i="1"/>
  <c r="J1688" i="1" s="1"/>
  <c r="A1688" i="1"/>
  <c r="I1688" i="1" s="1"/>
  <c r="H1687" i="1"/>
  <c r="D1687" i="1"/>
  <c r="G1687" i="1" s="1"/>
  <c r="B1687" i="1"/>
  <c r="A1687" i="1"/>
  <c r="I1687" i="1" s="1"/>
  <c r="H1686" i="1"/>
  <c r="D1686" i="1"/>
  <c r="G1686" i="1" s="1"/>
  <c r="B1686" i="1"/>
  <c r="K1686" i="1" s="1"/>
  <c r="A1686" i="1"/>
  <c r="I1686" i="1" s="1"/>
  <c r="H1685" i="1"/>
  <c r="D1685" i="1"/>
  <c r="G1685" i="1" s="1"/>
  <c r="B1685" i="1"/>
  <c r="K1685" i="1" s="1"/>
  <c r="A1685" i="1"/>
  <c r="I1685" i="1" s="1"/>
  <c r="H1684" i="1"/>
  <c r="D1684" i="1"/>
  <c r="G1684" i="1" s="1"/>
  <c r="B1684" i="1"/>
  <c r="K1684" i="1" s="1"/>
  <c r="A1684" i="1"/>
  <c r="I1684" i="1" s="1"/>
  <c r="H1683" i="1"/>
  <c r="D1683" i="1"/>
  <c r="G1683" i="1" s="1"/>
  <c r="B1683" i="1"/>
  <c r="K1683" i="1" s="1"/>
  <c r="A1683" i="1"/>
  <c r="I1683" i="1" s="1"/>
  <c r="H1682" i="1"/>
  <c r="D1682" i="1"/>
  <c r="G1682" i="1" s="1"/>
  <c r="B1682" i="1"/>
  <c r="A1682" i="1"/>
  <c r="I1682" i="1" s="1"/>
  <c r="H1681" i="1"/>
  <c r="D1681" i="1"/>
  <c r="G1681" i="1" s="1"/>
  <c r="B1681" i="1"/>
  <c r="K1681" i="1" s="1"/>
  <c r="A1681" i="1"/>
  <c r="I1681" i="1" s="1"/>
  <c r="H1680" i="1"/>
  <c r="D1680" i="1"/>
  <c r="G1680" i="1" s="1"/>
  <c r="B1680" i="1"/>
  <c r="K1680" i="1" s="1"/>
  <c r="A1680" i="1"/>
  <c r="I1680" i="1" s="1"/>
  <c r="H1679" i="1"/>
  <c r="D1679" i="1"/>
  <c r="G1679" i="1" s="1"/>
  <c r="B1679" i="1"/>
  <c r="K1679" i="1" s="1"/>
  <c r="A1679" i="1"/>
  <c r="I1679" i="1" s="1"/>
  <c r="H1678" i="1"/>
  <c r="D1678" i="1"/>
  <c r="G1678" i="1" s="1"/>
  <c r="B1678" i="1"/>
  <c r="K1678" i="1" s="1"/>
  <c r="A1678" i="1"/>
  <c r="I1678" i="1" s="1"/>
  <c r="H1677" i="1"/>
  <c r="D1677" i="1"/>
  <c r="G1677" i="1" s="1"/>
  <c r="B1677" i="1"/>
  <c r="K1677" i="1" s="1"/>
  <c r="A1677" i="1"/>
  <c r="I1677" i="1" s="1"/>
  <c r="H1676" i="1"/>
  <c r="D1676" i="1"/>
  <c r="G1676" i="1" s="1"/>
  <c r="B1676" i="1"/>
  <c r="K1676" i="1" s="1"/>
  <c r="A1676" i="1"/>
  <c r="I1676" i="1" s="1"/>
  <c r="H1675" i="1"/>
  <c r="D1675" i="1"/>
  <c r="G1675" i="1" s="1"/>
  <c r="B1675" i="1"/>
  <c r="J1675" i="1" s="1"/>
  <c r="A1675" i="1"/>
  <c r="I1675" i="1" s="1"/>
  <c r="H1674" i="1"/>
  <c r="D1674" i="1"/>
  <c r="G1674" i="1" s="1"/>
  <c r="B1674" i="1"/>
  <c r="K1674" i="1" s="1"/>
  <c r="A1674" i="1"/>
  <c r="I1674" i="1" s="1"/>
  <c r="H1673" i="1"/>
  <c r="D1673" i="1"/>
  <c r="G1673" i="1" s="1"/>
  <c r="B1673" i="1"/>
  <c r="K1673" i="1" s="1"/>
  <c r="A1673" i="1"/>
  <c r="I1673" i="1" s="1"/>
  <c r="H1672" i="1"/>
  <c r="D1672" i="1"/>
  <c r="G1672" i="1" s="1"/>
  <c r="B1672" i="1"/>
  <c r="K1672" i="1" s="1"/>
  <c r="A1672" i="1"/>
  <c r="I1672" i="1" s="1"/>
  <c r="H1671" i="1"/>
  <c r="D1671" i="1"/>
  <c r="G1671" i="1" s="1"/>
  <c r="B1671" i="1"/>
  <c r="K1671" i="1" s="1"/>
  <c r="A1671" i="1"/>
  <c r="I1671" i="1" s="1"/>
  <c r="H1670" i="1"/>
  <c r="D1670" i="1"/>
  <c r="G1670" i="1" s="1"/>
  <c r="B1670" i="1"/>
  <c r="K1670" i="1" s="1"/>
  <c r="A1670" i="1"/>
  <c r="I1670" i="1" s="1"/>
  <c r="H1669" i="1"/>
  <c r="D1669" i="1"/>
  <c r="G1669" i="1" s="1"/>
  <c r="B1669" i="1"/>
  <c r="K1669" i="1" s="1"/>
  <c r="A1669" i="1"/>
  <c r="I1669" i="1" s="1"/>
  <c r="H1668" i="1"/>
  <c r="D1668" i="1"/>
  <c r="G1668" i="1" s="1"/>
  <c r="B1668" i="1"/>
  <c r="K1668" i="1" s="1"/>
  <c r="A1668" i="1"/>
  <c r="I1668" i="1" s="1"/>
  <c r="H1667" i="1"/>
  <c r="D1667" i="1"/>
  <c r="G1667" i="1" s="1"/>
  <c r="B1667" i="1"/>
  <c r="K1667" i="1" s="1"/>
  <c r="A1667" i="1"/>
  <c r="I1667" i="1" s="1"/>
  <c r="H1666" i="1"/>
  <c r="D1666" i="1"/>
  <c r="G1666" i="1" s="1"/>
  <c r="B1666" i="1"/>
  <c r="J1666" i="1" s="1"/>
  <c r="A1666" i="1"/>
  <c r="I1666" i="1" s="1"/>
  <c r="H1665" i="1"/>
  <c r="D1665" i="1"/>
  <c r="G1665" i="1" s="1"/>
  <c r="B1665" i="1"/>
  <c r="K1665" i="1" s="1"/>
  <c r="A1665" i="1"/>
  <c r="I1665" i="1" s="1"/>
  <c r="H1664" i="1"/>
  <c r="D1664" i="1"/>
  <c r="G1664" i="1" s="1"/>
  <c r="B1664" i="1"/>
  <c r="K1664" i="1" s="1"/>
  <c r="A1664" i="1"/>
  <c r="I1664" i="1" s="1"/>
  <c r="H1663" i="1"/>
  <c r="D1663" i="1"/>
  <c r="G1663" i="1" s="1"/>
  <c r="B1663" i="1"/>
  <c r="A1663" i="1"/>
  <c r="I1663" i="1" s="1"/>
  <c r="H1662" i="1"/>
  <c r="D1662" i="1"/>
  <c r="G1662" i="1" s="1"/>
  <c r="B1662" i="1"/>
  <c r="A1662" i="1"/>
  <c r="I1662" i="1" s="1"/>
  <c r="H1661" i="1"/>
  <c r="D1661" i="1"/>
  <c r="G1661" i="1" s="1"/>
  <c r="B1661" i="1"/>
  <c r="K1661" i="1" s="1"/>
  <c r="A1661" i="1"/>
  <c r="I1661" i="1" s="1"/>
  <c r="H1660" i="1"/>
  <c r="D1660" i="1"/>
  <c r="G1660" i="1" s="1"/>
  <c r="B1660" i="1"/>
  <c r="J1660" i="1" s="1"/>
  <c r="A1660" i="1"/>
  <c r="I1660" i="1" s="1"/>
  <c r="H1659" i="1"/>
  <c r="D1659" i="1"/>
  <c r="G1659" i="1" s="1"/>
  <c r="B1659" i="1"/>
  <c r="A1659" i="1"/>
  <c r="I1659" i="1" s="1"/>
  <c r="H1658" i="1"/>
  <c r="D1658" i="1"/>
  <c r="G1658" i="1" s="1"/>
  <c r="B1658" i="1"/>
  <c r="K1658" i="1" s="1"/>
  <c r="A1658" i="1"/>
  <c r="I1658" i="1" s="1"/>
  <c r="H1657" i="1"/>
  <c r="D1657" i="1"/>
  <c r="G1657" i="1" s="1"/>
  <c r="B1657" i="1"/>
  <c r="J1657" i="1" s="1"/>
  <c r="A1657" i="1"/>
  <c r="I1657" i="1" s="1"/>
  <c r="H1656" i="1"/>
  <c r="D1656" i="1"/>
  <c r="G1656" i="1" s="1"/>
  <c r="B1656" i="1"/>
  <c r="K1656" i="1" s="1"/>
  <c r="A1656" i="1"/>
  <c r="I1656" i="1" s="1"/>
  <c r="H1655" i="1"/>
  <c r="D1655" i="1"/>
  <c r="G1655" i="1" s="1"/>
  <c r="B1655" i="1"/>
  <c r="K1655" i="1" s="1"/>
  <c r="A1655" i="1"/>
  <c r="I1655" i="1" s="1"/>
  <c r="H1654" i="1"/>
  <c r="D1654" i="1"/>
  <c r="G1654" i="1" s="1"/>
  <c r="B1654" i="1"/>
  <c r="J1654" i="1" s="1"/>
  <c r="A1654" i="1"/>
  <c r="I1654" i="1" s="1"/>
  <c r="H1653" i="1"/>
  <c r="D1653" i="1"/>
  <c r="G1653" i="1" s="1"/>
  <c r="B1653" i="1"/>
  <c r="K1653" i="1" s="1"/>
  <c r="A1653" i="1"/>
  <c r="I1653" i="1" s="1"/>
  <c r="H1652" i="1"/>
  <c r="D1652" i="1"/>
  <c r="G1652" i="1" s="1"/>
  <c r="B1652" i="1"/>
  <c r="A1652" i="1"/>
  <c r="I1652" i="1" s="1"/>
  <c r="H1651" i="1"/>
  <c r="D1651" i="1"/>
  <c r="G1651" i="1" s="1"/>
  <c r="B1651" i="1"/>
  <c r="J1651" i="1" s="1"/>
  <c r="A1651" i="1"/>
  <c r="I1651" i="1" s="1"/>
  <c r="H1650" i="1"/>
  <c r="D1650" i="1"/>
  <c r="G1650" i="1" s="1"/>
  <c r="B1650" i="1"/>
  <c r="A1650" i="1"/>
  <c r="I1650" i="1" s="1"/>
  <c r="H1649" i="1"/>
  <c r="D1649" i="1"/>
  <c r="G1649" i="1" s="1"/>
  <c r="B1649" i="1"/>
  <c r="K1649" i="1" s="1"/>
  <c r="A1649" i="1"/>
  <c r="I1649" i="1" s="1"/>
  <c r="H1648" i="1"/>
  <c r="D1648" i="1"/>
  <c r="G1648" i="1" s="1"/>
  <c r="B1648" i="1"/>
  <c r="A1648" i="1"/>
  <c r="I1648" i="1" s="1"/>
  <c r="H1647" i="1"/>
  <c r="D1647" i="1"/>
  <c r="G1647" i="1" s="1"/>
  <c r="B1647" i="1"/>
  <c r="K1647" i="1" s="1"/>
  <c r="A1647" i="1"/>
  <c r="I1647" i="1" s="1"/>
  <c r="H1646" i="1"/>
  <c r="D1646" i="1"/>
  <c r="G1646" i="1" s="1"/>
  <c r="B1646" i="1"/>
  <c r="A1646" i="1"/>
  <c r="I1646" i="1" s="1"/>
  <c r="H1645" i="1"/>
  <c r="D1645" i="1"/>
  <c r="G1645" i="1" s="1"/>
  <c r="B1645" i="1"/>
  <c r="A1645" i="1"/>
  <c r="I1645" i="1" s="1"/>
  <c r="H1644" i="1"/>
  <c r="D1644" i="1"/>
  <c r="G1644" i="1" s="1"/>
  <c r="B1644" i="1"/>
  <c r="K1644" i="1" s="1"/>
  <c r="A1644" i="1"/>
  <c r="I1644" i="1" s="1"/>
  <c r="H1643" i="1"/>
  <c r="D1643" i="1"/>
  <c r="G1643" i="1" s="1"/>
  <c r="B1643" i="1"/>
  <c r="K1643" i="1" s="1"/>
  <c r="A1643" i="1"/>
  <c r="I1643" i="1" s="1"/>
  <c r="H1642" i="1"/>
  <c r="D1642" i="1"/>
  <c r="G1642" i="1" s="1"/>
  <c r="B1642" i="1"/>
  <c r="J1642" i="1" s="1"/>
  <c r="A1642" i="1"/>
  <c r="I1642" i="1" s="1"/>
  <c r="H1641" i="1"/>
  <c r="D1641" i="1"/>
  <c r="G1641" i="1" s="1"/>
  <c r="B1641" i="1"/>
  <c r="A1641" i="1"/>
  <c r="I1641" i="1" s="1"/>
  <c r="H1640" i="1"/>
  <c r="D1640" i="1"/>
  <c r="G1640" i="1" s="1"/>
  <c r="B1640" i="1"/>
  <c r="K1640" i="1" s="1"/>
  <c r="A1640" i="1"/>
  <c r="I1640" i="1" s="1"/>
  <c r="H1639" i="1"/>
  <c r="D1639" i="1"/>
  <c r="G1639" i="1" s="1"/>
  <c r="B1639" i="1"/>
  <c r="A1639" i="1"/>
  <c r="I1639" i="1" s="1"/>
  <c r="H1638" i="1"/>
  <c r="D1638" i="1"/>
  <c r="G1638" i="1" s="1"/>
  <c r="B1638" i="1"/>
  <c r="A1638" i="1"/>
  <c r="I1638" i="1" s="1"/>
  <c r="H1637" i="1"/>
  <c r="D1637" i="1"/>
  <c r="G1637" i="1" s="1"/>
  <c r="B1637" i="1"/>
  <c r="K1637" i="1" s="1"/>
  <c r="A1637" i="1"/>
  <c r="I1637" i="1" s="1"/>
  <c r="H1636" i="1"/>
  <c r="D1636" i="1"/>
  <c r="G1636" i="1" s="1"/>
  <c r="B1636" i="1"/>
  <c r="A1636" i="1"/>
  <c r="I1636" i="1" s="1"/>
  <c r="H1635" i="1"/>
  <c r="D1635" i="1"/>
  <c r="G1635" i="1" s="1"/>
  <c r="B1635" i="1"/>
  <c r="K1635" i="1" s="1"/>
  <c r="A1635" i="1"/>
  <c r="I1635" i="1" s="1"/>
  <c r="H1634" i="1"/>
  <c r="D1634" i="1"/>
  <c r="G1634" i="1" s="1"/>
  <c r="B1634" i="1"/>
  <c r="K1634" i="1" s="1"/>
  <c r="A1634" i="1"/>
  <c r="I1634" i="1" s="1"/>
  <c r="H1633" i="1"/>
  <c r="D1633" i="1"/>
  <c r="G1633" i="1" s="1"/>
  <c r="B1633" i="1"/>
  <c r="K1633" i="1" s="1"/>
  <c r="A1633" i="1"/>
  <c r="I1633" i="1" s="1"/>
  <c r="H1632" i="1"/>
  <c r="D1632" i="1"/>
  <c r="G1632" i="1" s="1"/>
  <c r="B1632" i="1"/>
  <c r="K1632" i="1" s="1"/>
  <c r="A1632" i="1"/>
  <c r="I1632" i="1" s="1"/>
  <c r="H1631" i="1"/>
  <c r="D1631" i="1"/>
  <c r="G1631" i="1" s="1"/>
  <c r="B1631" i="1"/>
  <c r="A1631" i="1"/>
  <c r="I1631" i="1" s="1"/>
  <c r="H1630" i="1"/>
  <c r="D1630" i="1"/>
  <c r="G1630" i="1" s="1"/>
  <c r="B1630" i="1"/>
  <c r="J1630" i="1" s="1"/>
  <c r="A1630" i="1"/>
  <c r="I1630" i="1" s="1"/>
  <c r="H1629" i="1"/>
  <c r="D1629" i="1"/>
  <c r="G1629" i="1" s="1"/>
  <c r="B1629" i="1"/>
  <c r="A1629" i="1"/>
  <c r="I1629" i="1" s="1"/>
  <c r="H1628" i="1"/>
  <c r="D1628" i="1"/>
  <c r="G1628" i="1" s="1"/>
  <c r="B1628" i="1"/>
  <c r="J1628" i="1" s="1"/>
  <c r="A1628" i="1"/>
  <c r="I1628" i="1" s="1"/>
  <c r="H1627" i="1"/>
  <c r="D1627" i="1"/>
  <c r="G1627" i="1" s="1"/>
  <c r="B1627" i="1"/>
  <c r="J1627" i="1" s="1"/>
  <c r="A1627" i="1"/>
  <c r="I1627" i="1" s="1"/>
  <c r="H1626" i="1"/>
  <c r="D1626" i="1"/>
  <c r="G1626" i="1" s="1"/>
  <c r="B1626" i="1"/>
  <c r="A1626" i="1"/>
  <c r="I1626" i="1" s="1"/>
  <c r="H1625" i="1"/>
  <c r="D1625" i="1"/>
  <c r="G1625" i="1" s="1"/>
  <c r="B1625" i="1"/>
  <c r="K1625" i="1" s="1"/>
  <c r="A1625" i="1"/>
  <c r="I1625" i="1" s="1"/>
  <c r="H1624" i="1"/>
  <c r="D1624" i="1"/>
  <c r="G1624" i="1" s="1"/>
  <c r="B1624" i="1"/>
  <c r="K1624" i="1" s="1"/>
  <c r="A1624" i="1"/>
  <c r="I1624" i="1" s="1"/>
  <c r="H1623" i="1"/>
  <c r="D1623" i="1"/>
  <c r="G1623" i="1" s="1"/>
  <c r="B1623" i="1"/>
  <c r="K1623" i="1" s="1"/>
  <c r="A1623" i="1"/>
  <c r="I1623" i="1" s="1"/>
  <c r="H1622" i="1"/>
  <c r="D1622" i="1"/>
  <c r="G1622" i="1" s="1"/>
  <c r="B1622" i="1"/>
  <c r="K1622" i="1" s="1"/>
  <c r="A1622" i="1"/>
  <c r="I1622" i="1" s="1"/>
  <c r="H1621" i="1"/>
  <c r="D1621" i="1"/>
  <c r="G1621" i="1" s="1"/>
  <c r="B1621" i="1"/>
  <c r="A1621" i="1"/>
  <c r="I1621" i="1" s="1"/>
  <c r="H1620" i="1"/>
  <c r="D1620" i="1"/>
  <c r="G1620" i="1" s="1"/>
  <c r="B1620" i="1"/>
  <c r="K1620" i="1" s="1"/>
  <c r="A1620" i="1"/>
  <c r="I1620" i="1" s="1"/>
  <c r="H1619" i="1"/>
  <c r="D1619" i="1"/>
  <c r="G1619" i="1" s="1"/>
  <c r="B1619" i="1"/>
  <c r="A1619" i="1"/>
  <c r="I1619" i="1" s="1"/>
  <c r="H1618" i="1"/>
  <c r="D1618" i="1"/>
  <c r="G1618" i="1" s="1"/>
  <c r="B1618" i="1"/>
  <c r="A1618" i="1"/>
  <c r="I1618" i="1" s="1"/>
  <c r="H1617" i="1"/>
  <c r="D1617" i="1"/>
  <c r="G1617" i="1" s="1"/>
  <c r="B1617" i="1"/>
  <c r="A1617" i="1"/>
  <c r="I1617" i="1" s="1"/>
  <c r="H1616" i="1"/>
  <c r="D1616" i="1"/>
  <c r="G1616" i="1" s="1"/>
  <c r="B1616" i="1"/>
  <c r="K1616" i="1" s="1"/>
  <c r="A1616" i="1"/>
  <c r="I1616" i="1" s="1"/>
  <c r="H1615" i="1"/>
  <c r="D1615" i="1"/>
  <c r="G1615" i="1" s="1"/>
  <c r="B1615" i="1"/>
  <c r="A1615" i="1"/>
  <c r="I1615" i="1" s="1"/>
  <c r="H1614" i="1"/>
  <c r="D1614" i="1"/>
  <c r="G1614" i="1" s="1"/>
  <c r="B1614" i="1"/>
  <c r="A1614" i="1"/>
  <c r="I1614" i="1" s="1"/>
  <c r="H1613" i="1"/>
  <c r="D1613" i="1"/>
  <c r="G1613" i="1" s="1"/>
  <c r="B1613" i="1"/>
  <c r="K1613" i="1" s="1"/>
  <c r="A1613" i="1"/>
  <c r="I1613" i="1" s="1"/>
  <c r="H1612" i="1"/>
  <c r="D1612" i="1"/>
  <c r="G1612" i="1" s="1"/>
  <c r="B1612" i="1"/>
  <c r="A1612" i="1"/>
  <c r="I1612" i="1" s="1"/>
  <c r="H1611" i="1"/>
  <c r="D1611" i="1"/>
  <c r="G1611" i="1" s="1"/>
  <c r="B1611" i="1"/>
  <c r="J1611" i="1" s="1"/>
  <c r="A1611" i="1"/>
  <c r="I1611" i="1" s="1"/>
  <c r="H1610" i="1"/>
  <c r="D1610" i="1"/>
  <c r="G1610" i="1" s="1"/>
  <c r="B1610" i="1"/>
  <c r="A1610" i="1"/>
  <c r="I1610" i="1" s="1"/>
  <c r="H1609" i="1"/>
  <c r="D1609" i="1"/>
  <c r="G1609" i="1" s="1"/>
  <c r="B1609" i="1"/>
  <c r="K1609" i="1" s="1"/>
  <c r="A1609" i="1"/>
  <c r="I1609" i="1" s="1"/>
  <c r="H1608" i="1"/>
  <c r="D1608" i="1"/>
  <c r="G1608" i="1" s="1"/>
  <c r="B1608" i="1"/>
  <c r="K1608" i="1" s="1"/>
  <c r="A1608" i="1"/>
  <c r="I1608" i="1" s="1"/>
  <c r="H1607" i="1"/>
  <c r="D1607" i="1"/>
  <c r="G1607" i="1" s="1"/>
  <c r="B1607" i="1"/>
  <c r="K1607" i="1" s="1"/>
  <c r="A1607" i="1"/>
  <c r="I1607" i="1" s="1"/>
  <c r="H1606" i="1"/>
  <c r="D1606" i="1"/>
  <c r="G1606" i="1" s="1"/>
  <c r="B1606" i="1"/>
  <c r="J1606" i="1" s="1"/>
  <c r="A1606" i="1"/>
  <c r="I1606" i="1" s="1"/>
  <c r="H1605" i="1"/>
  <c r="D1605" i="1"/>
  <c r="G1605" i="1" s="1"/>
  <c r="B1605" i="1"/>
  <c r="K1605" i="1" s="1"/>
  <c r="A1605" i="1"/>
  <c r="I1605" i="1" s="1"/>
  <c r="H1604" i="1"/>
  <c r="D1604" i="1"/>
  <c r="G1604" i="1" s="1"/>
  <c r="B1604" i="1"/>
  <c r="K1604" i="1" s="1"/>
  <c r="A1604" i="1"/>
  <c r="I1604" i="1" s="1"/>
  <c r="H1603" i="1"/>
  <c r="D1603" i="1"/>
  <c r="G1603" i="1" s="1"/>
  <c r="B1603" i="1"/>
  <c r="J1603" i="1" s="1"/>
  <c r="A1603" i="1"/>
  <c r="I1603" i="1" s="1"/>
  <c r="H1602" i="1"/>
  <c r="D1602" i="1"/>
  <c r="G1602" i="1" s="1"/>
  <c r="B1602" i="1"/>
  <c r="K1602" i="1" s="1"/>
  <c r="A1602" i="1"/>
  <c r="I1602" i="1" s="1"/>
  <c r="H1601" i="1"/>
  <c r="D1601" i="1"/>
  <c r="G1601" i="1" s="1"/>
  <c r="B1601" i="1"/>
  <c r="K1601" i="1" s="1"/>
  <c r="A1601" i="1"/>
  <c r="I1601" i="1" s="1"/>
  <c r="H1600" i="1"/>
  <c r="D1600" i="1"/>
  <c r="G1600" i="1" s="1"/>
  <c r="B1600" i="1"/>
  <c r="K1600" i="1" s="1"/>
  <c r="A1600" i="1"/>
  <c r="I1600" i="1" s="1"/>
  <c r="H1599" i="1"/>
  <c r="D1599" i="1"/>
  <c r="G1599" i="1" s="1"/>
  <c r="B1599" i="1"/>
  <c r="A1599" i="1"/>
  <c r="I1599" i="1" s="1"/>
  <c r="H1598" i="1"/>
  <c r="D1598" i="1"/>
  <c r="G1598" i="1" s="1"/>
  <c r="B1598" i="1"/>
  <c r="K1598" i="1" s="1"/>
  <c r="A1598" i="1"/>
  <c r="I1598" i="1" s="1"/>
  <c r="H1597" i="1"/>
  <c r="D1597" i="1"/>
  <c r="G1597" i="1" s="1"/>
  <c r="B1597" i="1"/>
  <c r="K1597" i="1" s="1"/>
  <c r="A1597" i="1"/>
  <c r="I1597" i="1" s="1"/>
  <c r="H1596" i="1"/>
  <c r="D1596" i="1"/>
  <c r="G1596" i="1" s="1"/>
  <c r="B1596" i="1"/>
  <c r="K1596" i="1" s="1"/>
  <c r="A1596" i="1"/>
  <c r="I1596" i="1" s="1"/>
  <c r="H1595" i="1"/>
  <c r="D1595" i="1"/>
  <c r="G1595" i="1" s="1"/>
  <c r="B1595" i="1"/>
  <c r="A1595" i="1"/>
  <c r="I1595" i="1" s="1"/>
  <c r="H1594" i="1"/>
  <c r="D1594" i="1"/>
  <c r="G1594" i="1" s="1"/>
  <c r="B1594" i="1"/>
  <c r="A1594" i="1"/>
  <c r="I1594" i="1" s="1"/>
  <c r="H1593" i="1"/>
  <c r="D1593" i="1"/>
  <c r="G1593" i="1" s="1"/>
  <c r="B1593" i="1"/>
  <c r="A1593" i="1"/>
  <c r="I1593" i="1" s="1"/>
  <c r="H1592" i="1"/>
  <c r="D1592" i="1"/>
  <c r="G1592" i="1" s="1"/>
  <c r="B1592" i="1"/>
  <c r="A1592" i="1"/>
  <c r="I1592" i="1" s="1"/>
  <c r="H1591" i="1"/>
  <c r="D1591" i="1"/>
  <c r="G1591" i="1" s="1"/>
  <c r="B1591" i="1"/>
  <c r="A1591" i="1"/>
  <c r="I1591" i="1" s="1"/>
  <c r="H1590" i="1"/>
  <c r="D1590" i="1"/>
  <c r="G1590" i="1" s="1"/>
  <c r="B1590" i="1"/>
  <c r="A1590" i="1"/>
  <c r="I1590" i="1" s="1"/>
  <c r="H1589" i="1"/>
  <c r="D1589" i="1"/>
  <c r="G1589" i="1" s="1"/>
  <c r="B1589" i="1"/>
  <c r="K1589" i="1" s="1"/>
  <c r="A1589" i="1"/>
  <c r="I1589" i="1" s="1"/>
  <c r="H1588" i="1"/>
  <c r="D1588" i="1"/>
  <c r="G1588" i="1" s="1"/>
  <c r="B1588" i="1"/>
  <c r="K1588" i="1" s="1"/>
  <c r="A1588" i="1"/>
  <c r="I1588" i="1" s="1"/>
  <c r="H1587" i="1"/>
  <c r="D1587" i="1"/>
  <c r="G1587" i="1" s="1"/>
  <c r="B1587" i="1"/>
  <c r="J1587" i="1" s="1"/>
  <c r="A1587" i="1"/>
  <c r="I1587" i="1" s="1"/>
  <c r="H1586" i="1"/>
  <c r="D1586" i="1"/>
  <c r="G1586" i="1" s="1"/>
  <c r="B1586" i="1"/>
  <c r="K1586" i="1" s="1"/>
  <c r="A1586" i="1"/>
  <c r="I1586" i="1" s="1"/>
  <c r="H1585" i="1"/>
  <c r="D1585" i="1"/>
  <c r="G1585" i="1" s="1"/>
  <c r="B1585" i="1"/>
  <c r="K1585" i="1" s="1"/>
  <c r="A1585" i="1"/>
  <c r="I1585" i="1" s="1"/>
  <c r="H1584" i="1"/>
  <c r="D1584" i="1"/>
  <c r="G1584" i="1" s="1"/>
  <c r="B1584" i="1"/>
  <c r="K1584" i="1" s="1"/>
  <c r="A1584" i="1"/>
  <c r="I1584" i="1" s="1"/>
  <c r="H1583" i="1"/>
  <c r="D1583" i="1"/>
  <c r="G1583" i="1" s="1"/>
  <c r="B1583" i="1"/>
  <c r="A1583" i="1"/>
  <c r="I1583" i="1" s="1"/>
  <c r="H1582" i="1"/>
  <c r="D1582" i="1"/>
  <c r="G1582" i="1" s="1"/>
  <c r="B1582" i="1"/>
  <c r="J1582" i="1" s="1"/>
  <c r="A1582" i="1"/>
  <c r="I1582" i="1" s="1"/>
  <c r="H1581" i="1"/>
  <c r="D1581" i="1"/>
  <c r="G1581" i="1" s="1"/>
  <c r="B1581" i="1"/>
  <c r="K1581" i="1" s="1"/>
  <c r="A1581" i="1"/>
  <c r="I1581" i="1" s="1"/>
  <c r="H1580" i="1"/>
  <c r="D1580" i="1"/>
  <c r="G1580" i="1" s="1"/>
  <c r="B1580" i="1"/>
  <c r="K1580" i="1" s="1"/>
  <c r="A1580" i="1"/>
  <c r="I1580" i="1" s="1"/>
  <c r="H1579" i="1"/>
  <c r="D1579" i="1"/>
  <c r="G1579" i="1" s="1"/>
  <c r="B1579" i="1"/>
  <c r="J1579" i="1" s="1"/>
  <c r="A1579" i="1"/>
  <c r="I1579" i="1" s="1"/>
  <c r="H1578" i="1"/>
  <c r="D1578" i="1"/>
  <c r="G1578" i="1" s="1"/>
  <c r="B1578" i="1"/>
  <c r="A1578" i="1"/>
  <c r="I1578" i="1" s="1"/>
  <c r="H1577" i="1"/>
  <c r="D1577" i="1"/>
  <c r="G1577" i="1" s="1"/>
  <c r="B1577" i="1"/>
  <c r="K1577" i="1" s="1"/>
  <c r="A1577" i="1"/>
  <c r="I1577" i="1" s="1"/>
  <c r="H1576" i="1"/>
  <c r="D1576" i="1"/>
  <c r="G1576" i="1" s="1"/>
  <c r="B1576" i="1"/>
  <c r="A1576" i="1"/>
  <c r="I1576" i="1" s="1"/>
  <c r="H1575" i="1"/>
  <c r="D1575" i="1"/>
  <c r="G1575" i="1" s="1"/>
  <c r="B1575" i="1"/>
  <c r="A1575" i="1"/>
  <c r="I1575" i="1" s="1"/>
  <c r="H1574" i="1"/>
  <c r="D1574" i="1"/>
  <c r="G1574" i="1" s="1"/>
  <c r="B1574" i="1"/>
  <c r="K1574" i="1" s="1"/>
  <c r="A1574" i="1"/>
  <c r="I1574" i="1" s="1"/>
  <c r="H1573" i="1"/>
  <c r="D1573" i="1"/>
  <c r="G1573" i="1" s="1"/>
  <c r="B1573" i="1"/>
  <c r="K1573" i="1" s="1"/>
  <c r="A1573" i="1"/>
  <c r="I1573" i="1" s="1"/>
  <c r="H1572" i="1"/>
  <c r="D1572" i="1"/>
  <c r="G1572" i="1" s="1"/>
  <c r="B1572" i="1"/>
  <c r="J1572" i="1" s="1"/>
  <c r="A1572" i="1"/>
  <c r="I1572" i="1" s="1"/>
  <c r="H1571" i="1"/>
  <c r="D1571" i="1"/>
  <c r="G1571" i="1" s="1"/>
  <c r="B1571" i="1"/>
  <c r="K1571" i="1" s="1"/>
  <c r="A1571" i="1"/>
  <c r="I1571" i="1" s="1"/>
  <c r="H1570" i="1"/>
  <c r="D1570" i="1"/>
  <c r="G1570" i="1" s="1"/>
  <c r="B1570" i="1"/>
  <c r="J1570" i="1" s="1"/>
  <c r="A1570" i="1"/>
  <c r="I1570" i="1" s="1"/>
  <c r="H1569" i="1"/>
  <c r="D1569" i="1"/>
  <c r="G1569" i="1" s="1"/>
  <c r="B1569" i="1"/>
  <c r="A1569" i="1"/>
  <c r="I1569" i="1" s="1"/>
  <c r="H1568" i="1"/>
  <c r="D1568" i="1"/>
  <c r="G1568" i="1" s="1"/>
  <c r="B1568" i="1"/>
  <c r="A1568" i="1"/>
  <c r="I1568" i="1" s="1"/>
  <c r="H1567" i="1"/>
  <c r="D1567" i="1"/>
  <c r="G1567" i="1" s="1"/>
  <c r="B1567" i="1"/>
  <c r="A1567" i="1"/>
  <c r="I1567" i="1" s="1"/>
  <c r="H1566" i="1"/>
  <c r="D1566" i="1"/>
  <c r="G1566" i="1" s="1"/>
  <c r="B1566" i="1"/>
  <c r="A1566" i="1"/>
  <c r="I1566" i="1" s="1"/>
  <c r="H1565" i="1"/>
  <c r="D1565" i="1"/>
  <c r="G1565" i="1" s="1"/>
  <c r="B1565" i="1"/>
  <c r="A1565" i="1"/>
  <c r="I1565" i="1" s="1"/>
  <c r="H1564" i="1"/>
  <c r="D1564" i="1"/>
  <c r="G1564" i="1" s="1"/>
  <c r="B1564" i="1"/>
  <c r="A1564" i="1"/>
  <c r="I1564" i="1" s="1"/>
  <c r="H1563" i="1"/>
  <c r="D1563" i="1"/>
  <c r="G1563" i="1" s="1"/>
  <c r="B1563" i="1"/>
  <c r="A1563" i="1"/>
  <c r="I1563" i="1" s="1"/>
  <c r="H1562" i="1"/>
  <c r="D1562" i="1"/>
  <c r="G1562" i="1" s="1"/>
  <c r="B1562" i="1"/>
  <c r="A1562" i="1"/>
  <c r="I1562" i="1" s="1"/>
  <c r="H1561" i="1"/>
  <c r="D1561" i="1"/>
  <c r="G1561" i="1" s="1"/>
  <c r="B1561" i="1"/>
  <c r="A1561" i="1"/>
  <c r="I1561" i="1" s="1"/>
  <c r="H1560" i="1"/>
  <c r="D1560" i="1"/>
  <c r="G1560" i="1" s="1"/>
  <c r="B1560" i="1"/>
  <c r="A1560" i="1"/>
  <c r="I1560" i="1" s="1"/>
  <c r="H1559" i="1"/>
  <c r="D1559" i="1"/>
  <c r="G1559" i="1" s="1"/>
  <c r="B1559" i="1"/>
  <c r="K1559" i="1" s="1"/>
  <c r="A1559" i="1"/>
  <c r="I1559" i="1" s="1"/>
  <c r="H1558" i="1"/>
  <c r="D1558" i="1"/>
  <c r="G1558" i="1" s="1"/>
  <c r="B1558" i="1"/>
  <c r="K1558" i="1" s="1"/>
  <c r="A1558" i="1"/>
  <c r="I1558" i="1" s="1"/>
  <c r="H1557" i="1"/>
  <c r="D1557" i="1"/>
  <c r="G1557" i="1" s="1"/>
  <c r="B1557" i="1"/>
  <c r="J1557" i="1" s="1"/>
  <c r="A1557" i="1"/>
  <c r="I1557" i="1" s="1"/>
  <c r="H1556" i="1"/>
  <c r="D1556" i="1"/>
  <c r="G1556" i="1" s="1"/>
  <c r="B1556" i="1"/>
  <c r="K1556" i="1" s="1"/>
  <c r="A1556" i="1"/>
  <c r="I1556" i="1" s="1"/>
  <c r="H1555" i="1"/>
  <c r="D1555" i="1"/>
  <c r="G1555" i="1" s="1"/>
  <c r="B1555" i="1"/>
  <c r="K1555" i="1" s="1"/>
  <c r="A1555" i="1"/>
  <c r="I1555" i="1" s="1"/>
  <c r="H1554" i="1"/>
  <c r="D1554" i="1"/>
  <c r="G1554" i="1" s="1"/>
  <c r="B1554" i="1"/>
  <c r="J1554" i="1" s="1"/>
  <c r="A1554" i="1"/>
  <c r="I1554" i="1" s="1"/>
  <c r="H1553" i="1"/>
  <c r="D1553" i="1"/>
  <c r="G1553" i="1" s="1"/>
  <c r="B1553" i="1"/>
  <c r="A1553" i="1"/>
  <c r="I1553" i="1" s="1"/>
  <c r="H1552" i="1"/>
  <c r="D1552" i="1"/>
  <c r="G1552" i="1" s="1"/>
  <c r="B1552" i="1"/>
  <c r="A1552" i="1"/>
  <c r="I1552" i="1" s="1"/>
  <c r="H1551" i="1"/>
  <c r="D1551" i="1"/>
  <c r="G1551" i="1" s="1"/>
  <c r="B1551" i="1"/>
  <c r="A1551" i="1"/>
  <c r="I1551" i="1" s="1"/>
  <c r="H1550" i="1"/>
  <c r="D1550" i="1"/>
  <c r="G1550" i="1" s="1"/>
  <c r="B1550" i="1"/>
  <c r="A1550" i="1"/>
  <c r="I1550" i="1" s="1"/>
  <c r="H1549" i="1"/>
  <c r="D1549" i="1"/>
  <c r="G1549" i="1" s="1"/>
  <c r="B1549" i="1"/>
  <c r="A1549" i="1"/>
  <c r="I1549" i="1" s="1"/>
  <c r="H1548" i="1"/>
  <c r="D1548" i="1"/>
  <c r="G1548" i="1" s="1"/>
  <c r="B1548" i="1"/>
  <c r="A1548" i="1"/>
  <c r="I1548" i="1" s="1"/>
  <c r="H1547" i="1"/>
  <c r="D1547" i="1"/>
  <c r="G1547" i="1" s="1"/>
  <c r="B1547" i="1"/>
  <c r="K1547" i="1" s="1"/>
  <c r="A1547" i="1"/>
  <c r="I1547" i="1" s="1"/>
  <c r="H1546" i="1"/>
  <c r="D1546" i="1"/>
  <c r="G1546" i="1" s="1"/>
  <c r="B1546" i="1"/>
  <c r="K1546" i="1" s="1"/>
  <c r="A1546" i="1"/>
  <c r="I1546" i="1" s="1"/>
  <c r="H1545" i="1"/>
  <c r="D1545" i="1"/>
  <c r="G1545" i="1" s="1"/>
  <c r="B1545" i="1"/>
  <c r="J1545" i="1" s="1"/>
  <c r="A1545" i="1"/>
  <c r="I1545" i="1" s="1"/>
  <c r="H1544" i="1"/>
  <c r="D1544" i="1"/>
  <c r="G1544" i="1" s="1"/>
  <c r="B1544" i="1"/>
  <c r="K1544" i="1" s="1"/>
  <c r="A1544" i="1"/>
  <c r="I1544" i="1" s="1"/>
  <c r="H1543" i="1"/>
  <c r="D1543" i="1"/>
  <c r="G1543" i="1" s="1"/>
  <c r="B1543" i="1"/>
  <c r="J1543" i="1" s="1"/>
  <c r="A1543" i="1"/>
  <c r="I1543" i="1" s="1"/>
  <c r="H1542" i="1"/>
  <c r="D1542" i="1"/>
  <c r="G1542" i="1" s="1"/>
  <c r="B1542" i="1"/>
  <c r="A1542" i="1"/>
  <c r="I1542" i="1" s="1"/>
  <c r="H1541" i="1"/>
  <c r="D1541" i="1"/>
  <c r="G1541" i="1" s="1"/>
  <c r="B1541" i="1"/>
  <c r="J1541" i="1" s="1"/>
  <c r="A1541" i="1"/>
  <c r="I1541" i="1" s="1"/>
  <c r="H1540" i="1"/>
  <c r="D1540" i="1"/>
  <c r="G1540" i="1" s="1"/>
  <c r="B1540" i="1"/>
  <c r="K1540" i="1" s="1"/>
  <c r="A1540" i="1"/>
  <c r="I1540" i="1" s="1"/>
  <c r="H1539" i="1"/>
  <c r="D1539" i="1"/>
  <c r="G1539" i="1" s="1"/>
  <c r="B1539" i="1"/>
  <c r="K1539" i="1" s="1"/>
  <c r="A1539" i="1"/>
  <c r="I1539" i="1" s="1"/>
  <c r="H1538" i="1"/>
  <c r="D1538" i="1"/>
  <c r="G1538" i="1" s="1"/>
  <c r="B1538" i="1"/>
  <c r="K1538" i="1" s="1"/>
  <c r="A1538" i="1"/>
  <c r="I1538" i="1" s="1"/>
  <c r="H1537" i="1"/>
  <c r="D1537" i="1"/>
  <c r="G1537" i="1" s="1"/>
  <c r="B1537" i="1"/>
  <c r="J1537" i="1" s="1"/>
  <c r="A1537" i="1"/>
  <c r="I1537" i="1" s="1"/>
  <c r="H1536" i="1"/>
  <c r="D1536" i="1"/>
  <c r="G1536" i="1" s="1"/>
  <c r="B1536" i="1"/>
  <c r="A1536" i="1"/>
  <c r="I1536" i="1" s="1"/>
  <c r="H1535" i="1"/>
  <c r="D1535" i="1"/>
  <c r="G1535" i="1" s="1"/>
  <c r="B1535" i="1"/>
  <c r="K1535" i="1" s="1"/>
  <c r="A1535" i="1"/>
  <c r="I1535" i="1" s="1"/>
  <c r="H1534" i="1"/>
  <c r="D1534" i="1"/>
  <c r="G1534" i="1" s="1"/>
  <c r="B1534" i="1"/>
  <c r="J1534" i="1" s="1"/>
  <c r="A1534" i="1"/>
  <c r="I1534" i="1" s="1"/>
  <c r="H1533" i="1"/>
  <c r="D1533" i="1"/>
  <c r="G1533" i="1" s="1"/>
  <c r="B1533" i="1"/>
  <c r="A1533" i="1"/>
  <c r="I1533" i="1" s="1"/>
  <c r="H1532" i="1"/>
  <c r="D1532" i="1"/>
  <c r="G1532" i="1" s="1"/>
  <c r="B1532" i="1"/>
  <c r="K1532" i="1" s="1"/>
  <c r="A1532" i="1"/>
  <c r="I1532" i="1" s="1"/>
  <c r="H1531" i="1"/>
  <c r="D1531" i="1"/>
  <c r="G1531" i="1" s="1"/>
  <c r="B1531" i="1"/>
  <c r="J1531" i="1" s="1"/>
  <c r="A1531" i="1"/>
  <c r="I1531" i="1" s="1"/>
  <c r="H1530" i="1"/>
  <c r="D1530" i="1"/>
  <c r="G1530" i="1" s="1"/>
  <c r="B1530" i="1"/>
  <c r="A1530" i="1"/>
  <c r="I1530" i="1" s="1"/>
  <c r="H1529" i="1"/>
  <c r="D1529" i="1"/>
  <c r="G1529" i="1" s="1"/>
  <c r="B1529" i="1"/>
  <c r="J1529" i="1" s="1"/>
  <c r="A1529" i="1"/>
  <c r="I1529" i="1" s="1"/>
  <c r="H1528" i="1"/>
  <c r="D1528" i="1"/>
  <c r="G1528" i="1" s="1"/>
  <c r="B1528" i="1"/>
  <c r="K1528" i="1" s="1"/>
  <c r="A1528" i="1"/>
  <c r="I1528" i="1" s="1"/>
  <c r="H1527" i="1"/>
  <c r="D1527" i="1"/>
  <c r="G1527" i="1" s="1"/>
  <c r="B1527" i="1"/>
  <c r="J1527" i="1" s="1"/>
  <c r="A1527" i="1"/>
  <c r="I1527" i="1" s="1"/>
  <c r="H1526" i="1"/>
  <c r="D1526" i="1"/>
  <c r="G1526" i="1" s="1"/>
  <c r="B1526" i="1"/>
  <c r="K1526" i="1" s="1"/>
  <c r="A1526" i="1"/>
  <c r="I1526" i="1" s="1"/>
  <c r="H1525" i="1"/>
  <c r="D1525" i="1"/>
  <c r="G1525" i="1" s="1"/>
  <c r="B1525" i="1"/>
  <c r="J1525" i="1" s="1"/>
  <c r="A1525" i="1"/>
  <c r="I1525" i="1" s="1"/>
  <c r="H1524" i="1"/>
  <c r="D1524" i="1"/>
  <c r="G1524" i="1" s="1"/>
  <c r="B1524" i="1"/>
  <c r="A1524" i="1"/>
  <c r="I1524" i="1" s="1"/>
  <c r="H1523" i="1"/>
  <c r="D1523" i="1"/>
  <c r="G1523" i="1" s="1"/>
  <c r="B1523" i="1"/>
  <c r="A1523" i="1"/>
  <c r="I1523" i="1" s="1"/>
  <c r="H1522" i="1"/>
  <c r="D1522" i="1"/>
  <c r="G1522" i="1" s="1"/>
  <c r="B1522" i="1"/>
  <c r="K1522" i="1" s="1"/>
  <c r="A1522" i="1"/>
  <c r="I1522" i="1" s="1"/>
  <c r="H1521" i="1"/>
  <c r="D1521" i="1"/>
  <c r="G1521" i="1" s="1"/>
  <c r="B1521" i="1"/>
  <c r="A1521" i="1"/>
  <c r="I1521" i="1" s="1"/>
  <c r="H1520" i="1"/>
  <c r="D1520" i="1"/>
  <c r="G1520" i="1" s="1"/>
  <c r="B1520" i="1"/>
  <c r="K1520" i="1" s="1"/>
  <c r="A1520" i="1"/>
  <c r="I1520" i="1" s="1"/>
  <c r="H1519" i="1"/>
  <c r="D1519" i="1"/>
  <c r="G1519" i="1" s="1"/>
  <c r="B1519" i="1"/>
  <c r="K1519" i="1" s="1"/>
  <c r="A1519" i="1"/>
  <c r="I1519" i="1" s="1"/>
  <c r="H1518" i="1"/>
  <c r="D1518" i="1"/>
  <c r="G1518" i="1" s="1"/>
  <c r="B1518" i="1"/>
  <c r="K1518" i="1" s="1"/>
  <c r="A1518" i="1"/>
  <c r="I1518" i="1" s="1"/>
  <c r="H1517" i="1"/>
  <c r="D1517" i="1"/>
  <c r="G1517" i="1" s="1"/>
  <c r="B1517" i="1"/>
  <c r="J1517" i="1" s="1"/>
  <c r="A1517" i="1"/>
  <c r="I1517" i="1" s="1"/>
  <c r="H1516" i="1"/>
  <c r="D1516" i="1"/>
  <c r="G1516" i="1" s="1"/>
  <c r="B1516" i="1"/>
  <c r="K1516" i="1" s="1"/>
  <c r="A1516" i="1"/>
  <c r="I1516" i="1" s="1"/>
  <c r="H1515" i="1"/>
  <c r="D1515" i="1"/>
  <c r="G1515" i="1" s="1"/>
  <c r="B1515" i="1"/>
  <c r="J1515" i="1" s="1"/>
  <c r="A1515" i="1"/>
  <c r="I1515" i="1" s="1"/>
  <c r="H1514" i="1"/>
  <c r="D1514" i="1"/>
  <c r="G1514" i="1" s="1"/>
  <c r="B1514" i="1"/>
  <c r="J1514" i="1" s="1"/>
  <c r="A1514" i="1"/>
  <c r="I1514" i="1" s="1"/>
  <c r="H1513" i="1"/>
  <c r="D1513" i="1"/>
  <c r="G1513" i="1" s="1"/>
  <c r="B1513" i="1"/>
  <c r="J1513" i="1" s="1"/>
  <c r="A1513" i="1"/>
  <c r="I1513" i="1" s="1"/>
  <c r="H1512" i="1"/>
  <c r="D1512" i="1"/>
  <c r="G1512" i="1" s="1"/>
  <c r="B1512" i="1"/>
  <c r="A1512" i="1"/>
  <c r="I1512" i="1" s="1"/>
  <c r="H1511" i="1"/>
  <c r="D1511" i="1"/>
  <c r="G1511" i="1" s="1"/>
  <c r="B1511" i="1"/>
  <c r="K1511" i="1" s="1"/>
  <c r="A1511" i="1"/>
  <c r="I1511" i="1" s="1"/>
  <c r="H1510" i="1"/>
  <c r="D1510" i="1"/>
  <c r="G1510" i="1" s="1"/>
  <c r="B1510" i="1"/>
  <c r="K1510" i="1" s="1"/>
  <c r="A1510" i="1"/>
  <c r="I1510" i="1" s="1"/>
  <c r="H1509" i="1"/>
  <c r="D1509" i="1"/>
  <c r="G1509" i="1" s="1"/>
  <c r="B1509" i="1"/>
  <c r="A1509" i="1"/>
  <c r="I1509" i="1" s="1"/>
  <c r="H1508" i="1"/>
  <c r="D1508" i="1"/>
  <c r="G1508" i="1" s="1"/>
  <c r="B1508" i="1"/>
  <c r="K1508" i="1" s="1"/>
  <c r="A1508" i="1"/>
  <c r="I1508" i="1" s="1"/>
  <c r="H1507" i="1"/>
  <c r="D1507" i="1"/>
  <c r="G1507" i="1" s="1"/>
  <c r="B1507" i="1"/>
  <c r="K1507" i="1" s="1"/>
  <c r="A1507" i="1"/>
  <c r="I1507" i="1" s="1"/>
  <c r="H1506" i="1"/>
  <c r="D1506" i="1"/>
  <c r="G1506" i="1" s="1"/>
  <c r="B1506" i="1"/>
  <c r="K1506" i="1" s="1"/>
  <c r="A1506" i="1"/>
  <c r="I1506" i="1" s="1"/>
  <c r="H1505" i="1"/>
  <c r="D1505" i="1"/>
  <c r="G1505" i="1" s="1"/>
  <c r="B1505" i="1"/>
  <c r="J1505" i="1" s="1"/>
  <c r="A1505" i="1"/>
  <c r="I1505" i="1" s="1"/>
  <c r="H1504" i="1"/>
  <c r="D1504" i="1"/>
  <c r="G1504" i="1" s="1"/>
  <c r="B1504" i="1"/>
  <c r="K1504" i="1" s="1"/>
  <c r="A1504" i="1"/>
  <c r="I1504" i="1" s="1"/>
  <c r="H1503" i="1"/>
  <c r="D1503" i="1"/>
  <c r="G1503" i="1" s="1"/>
  <c r="B1503" i="1"/>
  <c r="K1503" i="1" s="1"/>
  <c r="A1503" i="1"/>
  <c r="I1503" i="1" s="1"/>
  <c r="H1502" i="1"/>
  <c r="G1502" i="1"/>
  <c r="B1502" i="1"/>
  <c r="K1502" i="1" s="1"/>
  <c r="A1502" i="1"/>
  <c r="I1502" i="1" s="1"/>
  <c r="H1501" i="1"/>
  <c r="D1501" i="1"/>
  <c r="G1501" i="1" s="1"/>
  <c r="B1501" i="1"/>
  <c r="A1501" i="1"/>
  <c r="I1501" i="1" s="1"/>
  <c r="H1500" i="1"/>
  <c r="D1500" i="1"/>
  <c r="G1500" i="1" s="1"/>
  <c r="B1500" i="1"/>
  <c r="K1500" i="1" s="1"/>
  <c r="A1500" i="1"/>
  <c r="I1500" i="1" s="1"/>
  <c r="H1499" i="1"/>
  <c r="D1499" i="1"/>
  <c r="G1499" i="1" s="1"/>
  <c r="B1499" i="1"/>
  <c r="K1499" i="1" s="1"/>
  <c r="A1499" i="1"/>
  <c r="I1499" i="1" s="1"/>
  <c r="H1498" i="1"/>
  <c r="D1498" i="1"/>
  <c r="G1498" i="1" s="1"/>
  <c r="B1498" i="1"/>
  <c r="K1498" i="1" s="1"/>
  <c r="A1498" i="1"/>
  <c r="I1498" i="1" s="1"/>
  <c r="H1497" i="1"/>
  <c r="D1497" i="1"/>
  <c r="G1497" i="1" s="1"/>
  <c r="B1497" i="1"/>
  <c r="K1497" i="1" s="1"/>
  <c r="A1497" i="1"/>
  <c r="I1497" i="1" s="1"/>
  <c r="H1496" i="1"/>
  <c r="D1496" i="1"/>
  <c r="G1496" i="1" s="1"/>
  <c r="B1496" i="1"/>
  <c r="J1496" i="1" s="1"/>
  <c r="A1496" i="1"/>
  <c r="I1496" i="1" s="1"/>
  <c r="H1495" i="1"/>
  <c r="D1495" i="1"/>
  <c r="G1495" i="1" s="1"/>
  <c r="B1495" i="1"/>
  <c r="J1495" i="1" s="1"/>
  <c r="A1495" i="1"/>
  <c r="I1495" i="1" s="1"/>
  <c r="H1494" i="1"/>
  <c r="D1494" i="1"/>
  <c r="G1494" i="1" s="1"/>
  <c r="B1494" i="1"/>
  <c r="K1494" i="1" s="1"/>
  <c r="A1494" i="1"/>
  <c r="I1494" i="1" s="1"/>
  <c r="H1493" i="1"/>
  <c r="D1493" i="1"/>
  <c r="G1493" i="1" s="1"/>
  <c r="B1493" i="1"/>
  <c r="J1493" i="1" s="1"/>
  <c r="A1493" i="1"/>
  <c r="I1493" i="1" s="1"/>
  <c r="H1492" i="1"/>
  <c r="D1492" i="1"/>
  <c r="G1492" i="1" s="1"/>
  <c r="B1492" i="1"/>
  <c r="J1492" i="1" s="1"/>
  <c r="A1492" i="1"/>
  <c r="I1492" i="1" s="1"/>
  <c r="H1491" i="1"/>
  <c r="D1491" i="1"/>
  <c r="G1491" i="1" s="1"/>
  <c r="B1491" i="1"/>
  <c r="K1491" i="1" s="1"/>
  <c r="A1491" i="1"/>
  <c r="I1491" i="1" s="1"/>
  <c r="H1490" i="1"/>
  <c r="D1490" i="1"/>
  <c r="G1490" i="1" s="1"/>
  <c r="B1490" i="1"/>
  <c r="K1490" i="1" s="1"/>
  <c r="A1490" i="1"/>
  <c r="I1490" i="1" s="1"/>
  <c r="H1489" i="1"/>
  <c r="D1489" i="1"/>
  <c r="G1489" i="1" s="1"/>
  <c r="B1489" i="1"/>
  <c r="A1489" i="1"/>
  <c r="I1489" i="1" s="1"/>
  <c r="H1488" i="1"/>
  <c r="D1488" i="1"/>
  <c r="G1488" i="1" s="1"/>
  <c r="B1488" i="1"/>
  <c r="K1488" i="1" s="1"/>
  <c r="A1488" i="1"/>
  <c r="I1488" i="1" s="1"/>
  <c r="H1487" i="1"/>
  <c r="D1487" i="1"/>
  <c r="G1487" i="1" s="1"/>
  <c r="B1487" i="1"/>
  <c r="K1487" i="1" s="1"/>
  <c r="A1487" i="1"/>
  <c r="I1487" i="1" s="1"/>
  <c r="H1486" i="1"/>
  <c r="D1486" i="1"/>
  <c r="G1486" i="1" s="1"/>
  <c r="B1486" i="1"/>
  <c r="K1486" i="1" s="1"/>
  <c r="A1486" i="1"/>
  <c r="I1486" i="1" s="1"/>
  <c r="H1485" i="1"/>
  <c r="D1485" i="1"/>
  <c r="G1485" i="1" s="1"/>
  <c r="B1485" i="1"/>
  <c r="K1485" i="1" s="1"/>
  <c r="A1485" i="1"/>
  <c r="I1485" i="1" s="1"/>
  <c r="H1484" i="1"/>
  <c r="D1484" i="1"/>
  <c r="G1484" i="1" s="1"/>
  <c r="B1484" i="1"/>
  <c r="K1484" i="1" s="1"/>
  <c r="A1484" i="1"/>
  <c r="I1484" i="1" s="1"/>
  <c r="H1483" i="1"/>
  <c r="D1483" i="1"/>
  <c r="G1483" i="1" s="1"/>
  <c r="B1483" i="1"/>
  <c r="J1483" i="1" s="1"/>
  <c r="A1483" i="1"/>
  <c r="I1483" i="1" s="1"/>
  <c r="H1482" i="1"/>
  <c r="D1482" i="1"/>
  <c r="G1482" i="1" s="1"/>
  <c r="B1482" i="1"/>
  <c r="K1482" i="1" s="1"/>
  <c r="A1482" i="1"/>
  <c r="I1482" i="1" s="1"/>
  <c r="H1481" i="1"/>
  <c r="D1481" i="1"/>
  <c r="G1481" i="1" s="1"/>
  <c r="B1481" i="1"/>
  <c r="A1481" i="1"/>
  <c r="I1481" i="1" s="1"/>
  <c r="H1480" i="1"/>
  <c r="D1480" i="1"/>
  <c r="G1480" i="1" s="1"/>
  <c r="B1480" i="1"/>
  <c r="J1480" i="1" s="1"/>
  <c r="A1480" i="1"/>
  <c r="I1480" i="1" s="1"/>
  <c r="H1479" i="1"/>
  <c r="D1479" i="1"/>
  <c r="G1479" i="1" s="1"/>
  <c r="B1479" i="1"/>
  <c r="K1479" i="1" s="1"/>
  <c r="A1479" i="1"/>
  <c r="I1479" i="1" s="1"/>
  <c r="H1478" i="1"/>
  <c r="D1478" i="1"/>
  <c r="G1478" i="1" s="1"/>
  <c r="B1478" i="1"/>
  <c r="K1478" i="1" s="1"/>
  <c r="A1478" i="1"/>
  <c r="I1478" i="1" s="1"/>
  <c r="H1477" i="1"/>
  <c r="D1477" i="1"/>
  <c r="G1477" i="1" s="1"/>
  <c r="B1477" i="1"/>
  <c r="A1477" i="1"/>
  <c r="I1477" i="1" s="1"/>
  <c r="H1476" i="1"/>
  <c r="D1476" i="1"/>
  <c r="G1476" i="1" s="1"/>
  <c r="B1476" i="1"/>
  <c r="K1476" i="1" s="1"/>
  <c r="A1476" i="1"/>
  <c r="I1476" i="1" s="1"/>
  <c r="H1475" i="1"/>
  <c r="D1475" i="1"/>
  <c r="G1475" i="1" s="1"/>
  <c r="B1475" i="1"/>
  <c r="K1475" i="1" s="1"/>
  <c r="A1475" i="1"/>
  <c r="I1475" i="1" s="1"/>
  <c r="H1474" i="1"/>
  <c r="D1474" i="1"/>
  <c r="G1474" i="1" s="1"/>
  <c r="B1474" i="1"/>
  <c r="A1474" i="1"/>
  <c r="I1474" i="1" s="1"/>
  <c r="H1473" i="1"/>
  <c r="D1473" i="1"/>
  <c r="G1473" i="1" s="1"/>
  <c r="B1473" i="1"/>
  <c r="J1473" i="1" s="1"/>
  <c r="A1473" i="1"/>
  <c r="I1473" i="1" s="1"/>
  <c r="H1472" i="1"/>
  <c r="D1472" i="1"/>
  <c r="G1472" i="1" s="1"/>
  <c r="B1472" i="1"/>
  <c r="J1472" i="1" s="1"/>
  <c r="A1472" i="1"/>
  <c r="I1472" i="1" s="1"/>
  <c r="H1471" i="1"/>
  <c r="D1471" i="1"/>
  <c r="G1471" i="1" s="1"/>
  <c r="B1471" i="1"/>
  <c r="K1471" i="1" s="1"/>
  <c r="A1471" i="1"/>
  <c r="I1471" i="1" s="1"/>
  <c r="H1470" i="1"/>
  <c r="D1470" i="1"/>
  <c r="G1470" i="1" s="1"/>
  <c r="B1470" i="1"/>
  <c r="A1470" i="1"/>
  <c r="I1470" i="1" s="1"/>
  <c r="H1469" i="1"/>
  <c r="D1469" i="1"/>
  <c r="G1469" i="1" s="1"/>
  <c r="B1469" i="1"/>
  <c r="A1469" i="1"/>
  <c r="I1469" i="1" s="1"/>
  <c r="H1468" i="1"/>
  <c r="D1468" i="1"/>
  <c r="G1468" i="1" s="1"/>
  <c r="B1468" i="1"/>
  <c r="J1468" i="1" s="1"/>
  <c r="A1468" i="1"/>
  <c r="I1468" i="1" s="1"/>
  <c r="H1467" i="1"/>
  <c r="D1467" i="1"/>
  <c r="G1467" i="1" s="1"/>
  <c r="B1467" i="1"/>
  <c r="K1467" i="1" s="1"/>
  <c r="A1467" i="1"/>
  <c r="I1467" i="1" s="1"/>
  <c r="H1466" i="1"/>
  <c r="D1466" i="1"/>
  <c r="G1466" i="1" s="1"/>
  <c r="B1466" i="1"/>
  <c r="K1466" i="1" s="1"/>
  <c r="A1466" i="1"/>
  <c r="I1466" i="1" s="1"/>
  <c r="H1465" i="1"/>
  <c r="D1465" i="1"/>
  <c r="G1465" i="1" s="1"/>
  <c r="B1465" i="1"/>
  <c r="A1465" i="1"/>
  <c r="I1465" i="1" s="1"/>
  <c r="H1464" i="1"/>
  <c r="D1464" i="1"/>
  <c r="G1464" i="1" s="1"/>
  <c r="B1464" i="1"/>
  <c r="K1464" i="1" s="1"/>
  <c r="A1464" i="1"/>
  <c r="I1464" i="1" s="1"/>
  <c r="H1463" i="1"/>
  <c r="D1463" i="1"/>
  <c r="G1463" i="1" s="1"/>
  <c r="B1463" i="1"/>
  <c r="A1463" i="1"/>
  <c r="I1463" i="1" s="1"/>
  <c r="H1462" i="1"/>
  <c r="D1462" i="1"/>
  <c r="G1462" i="1" s="1"/>
  <c r="B1462" i="1"/>
  <c r="K1462" i="1" s="1"/>
  <c r="A1462" i="1"/>
  <c r="I1462" i="1" s="1"/>
  <c r="H1461" i="1"/>
  <c r="D1461" i="1"/>
  <c r="G1461" i="1" s="1"/>
  <c r="B1461" i="1"/>
  <c r="J1461" i="1" s="1"/>
  <c r="A1461" i="1"/>
  <c r="I1461" i="1" s="1"/>
  <c r="H1460" i="1"/>
  <c r="D1460" i="1"/>
  <c r="G1460" i="1" s="1"/>
  <c r="B1460" i="1"/>
  <c r="J1460" i="1" s="1"/>
  <c r="A1460" i="1"/>
  <c r="I1460" i="1" s="1"/>
  <c r="H1459" i="1"/>
  <c r="D1459" i="1"/>
  <c r="G1459" i="1" s="1"/>
  <c r="B1459" i="1"/>
  <c r="J1459" i="1" s="1"/>
  <c r="A1459" i="1"/>
  <c r="I1459" i="1" s="1"/>
  <c r="H1458" i="1"/>
  <c r="D1458" i="1"/>
  <c r="G1458" i="1" s="1"/>
  <c r="B1458" i="1"/>
  <c r="K1458" i="1" s="1"/>
  <c r="A1458" i="1"/>
  <c r="I1458" i="1" s="1"/>
  <c r="H1457" i="1"/>
  <c r="D1457" i="1"/>
  <c r="G1457" i="1" s="1"/>
  <c r="B1457" i="1"/>
  <c r="K1457" i="1" s="1"/>
  <c r="A1457" i="1"/>
  <c r="I1457" i="1" s="1"/>
  <c r="H1456" i="1"/>
  <c r="D1456" i="1"/>
  <c r="G1456" i="1" s="1"/>
  <c r="B1456" i="1"/>
  <c r="J1456" i="1" s="1"/>
  <c r="A1456" i="1"/>
  <c r="I1456" i="1" s="1"/>
  <c r="H1455" i="1"/>
  <c r="D1455" i="1"/>
  <c r="G1455" i="1" s="1"/>
  <c r="B1455" i="1"/>
  <c r="K1455" i="1" s="1"/>
  <c r="A1455" i="1"/>
  <c r="I1455" i="1" s="1"/>
  <c r="H1454" i="1"/>
  <c r="D1454" i="1"/>
  <c r="G1454" i="1" s="1"/>
  <c r="B1454" i="1"/>
  <c r="A1454" i="1"/>
  <c r="I1454" i="1" s="1"/>
  <c r="H1453" i="1"/>
  <c r="D1453" i="1"/>
  <c r="G1453" i="1" s="1"/>
  <c r="B1453" i="1"/>
  <c r="A1453" i="1"/>
  <c r="I1453" i="1" s="1"/>
  <c r="H1452" i="1"/>
  <c r="D1452" i="1"/>
  <c r="G1452" i="1" s="1"/>
  <c r="B1452" i="1"/>
  <c r="K1452" i="1" s="1"/>
  <c r="A1452" i="1"/>
  <c r="I1452" i="1" s="1"/>
  <c r="H1451" i="1"/>
  <c r="D1451" i="1"/>
  <c r="G1451" i="1" s="1"/>
  <c r="B1451" i="1"/>
  <c r="K1451" i="1" s="1"/>
  <c r="A1451" i="1"/>
  <c r="I1451" i="1" s="1"/>
  <c r="H1450" i="1"/>
  <c r="D1450" i="1"/>
  <c r="G1450" i="1" s="1"/>
  <c r="B1450" i="1"/>
  <c r="K1450" i="1" s="1"/>
  <c r="A1450" i="1"/>
  <c r="I1450" i="1" s="1"/>
  <c r="H1449" i="1"/>
  <c r="D1449" i="1"/>
  <c r="G1449" i="1" s="1"/>
  <c r="B1449" i="1"/>
  <c r="A1449" i="1"/>
  <c r="I1449" i="1" s="1"/>
  <c r="H1448" i="1"/>
  <c r="D1448" i="1"/>
  <c r="G1448" i="1" s="1"/>
  <c r="B1448" i="1"/>
  <c r="A1448" i="1"/>
  <c r="I1448" i="1" s="1"/>
  <c r="H1447" i="1"/>
  <c r="D1447" i="1"/>
  <c r="G1447" i="1" s="1"/>
  <c r="B1447" i="1"/>
  <c r="J1447" i="1" s="1"/>
  <c r="A1447" i="1"/>
  <c r="I1447" i="1" s="1"/>
  <c r="H1446" i="1"/>
  <c r="D1446" i="1"/>
  <c r="G1446" i="1" s="1"/>
  <c r="B1446" i="1"/>
  <c r="K1446" i="1" s="1"/>
  <c r="A1446" i="1"/>
  <c r="I1446" i="1" s="1"/>
  <c r="H1445" i="1"/>
  <c r="D1445" i="1"/>
  <c r="G1445" i="1" s="1"/>
  <c r="B1445" i="1"/>
  <c r="K1445" i="1" s="1"/>
  <c r="A1445" i="1"/>
  <c r="I1445" i="1" s="1"/>
  <c r="H1444" i="1"/>
  <c r="D1444" i="1"/>
  <c r="G1444" i="1" s="1"/>
  <c r="B1444" i="1"/>
  <c r="A1444" i="1"/>
  <c r="I1444" i="1" s="1"/>
  <c r="H1443" i="1"/>
  <c r="D1443" i="1"/>
  <c r="G1443" i="1" s="1"/>
  <c r="B1443" i="1"/>
  <c r="K1443" i="1" s="1"/>
  <c r="A1443" i="1"/>
  <c r="I1443" i="1" s="1"/>
  <c r="H1442" i="1"/>
  <c r="D1442" i="1"/>
  <c r="G1442" i="1" s="1"/>
  <c r="B1442" i="1"/>
  <c r="K1442" i="1" s="1"/>
  <c r="A1442" i="1"/>
  <c r="I1442" i="1" s="1"/>
  <c r="H1441" i="1"/>
  <c r="D1441" i="1"/>
  <c r="G1441" i="1" s="1"/>
  <c r="B1441" i="1"/>
  <c r="A1441" i="1"/>
  <c r="I1441" i="1" s="1"/>
  <c r="H1440" i="1"/>
  <c r="D1440" i="1"/>
  <c r="G1440" i="1" s="1"/>
  <c r="B1440" i="1"/>
  <c r="K1440" i="1" s="1"/>
  <c r="A1440" i="1"/>
  <c r="I1440" i="1" s="1"/>
  <c r="H1439" i="1"/>
  <c r="D1439" i="1"/>
  <c r="G1439" i="1" s="1"/>
  <c r="B1439" i="1"/>
  <c r="J1439" i="1" s="1"/>
  <c r="A1439" i="1"/>
  <c r="I1439" i="1" s="1"/>
  <c r="H1438" i="1"/>
  <c r="D1438" i="1"/>
  <c r="G1438" i="1" s="1"/>
  <c r="B1438" i="1"/>
  <c r="K1438" i="1" s="1"/>
  <c r="A1438" i="1"/>
  <c r="I1438" i="1" s="1"/>
  <c r="H1437" i="1"/>
  <c r="D1437" i="1"/>
  <c r="G1437" i="1" s="1"/>
  <c r="B1437" i="1"/>
  <c r="J1437" i="1" s="1"/>
  <c r="A1437" i="1"/>
  <c r="I1437" i="1" s="1"/>
  <c r="H1436" i="1"/>
  <c r="D1436" i="1"/>
  <c r="G1436" i="1" s="1"/>
  <c r="B1436" i="1"/>
  <c r="K1436" i="1" s="1"/>
  <c r="A1436" i="1"/>
  <c r="I1436" i="1" s="1"/>
  <c r="H1435" i="1"/>
  <c r="D1435" i="1"/>
  <c r="G1435" i="1" s="1"/>
  <c r="B1435" i="1"/>
  <c r="J1435" i="1" s="1"/>
  <c r="A1435" i="1"/>
  <c r="I1435" i="1" s="1"/>
  <c r="H1434" i="1"/>
  <c r="D1434" i="1"/>
  <c r="G1434" i="1" s="1"/>
  <c r="B1434" i="1"/>
  <c r="K1434" i="1" s="1"/>
  <c r="A1434" i="1"/>
  <c r="I1434" i="1" s="1"/>
  <c r="H1433" i="1"/>
  <c r="D1433" i="1"/>
  <c r="G1433" i="1" s="1"/>
  <c r="B1433" i="1"/>
  <c r="K1433" i="1" s="1"/>
  <c r="A1433" i="1"/>
  <c r="I1433" i="1" s="1"/>
  <c r="H1432" i="1"/>
  <c r="D1432" i="1"/>
  <c r="G1432" i="1" s="1"/>
  <c r="B1432" i="1"/>
  <c r="K1432" i="1" s="1"/>
  <c r="A1432" i="1"/>
  <c r="I1432" i="1" s="1"/>
  <c r="H1431" i="1"/>
  <c r="D1431" i="1"/>
  <c r="G1431" i="1" s="1"/>
  <c r="B1431" i="1"/>
  <c r="K1431" i="1" s="1"/>
  <c r="A1431" i="1"/>
  <c r="I1431" i="1" s="1"/>
  <c r="H1430" i="1"/>
  <c r="D1430" i="1"/>
  <c r="G1430" i="1" s="1"/>
  <c r="B1430" i="1"/>
  <c r="K1430" i="1" s="1"/>
  <c r="A1430" i="1"/>
  <c r="I1430" i="1" s="1"/>
  <c r="H1429" i="1"/>
  <c r="D1429" i="1"/>
  <c r="G1429" i="1" s="1"/>
  <c r="B1429" i="1"/>
  <c r="A1429" i="1"/>
  <c r="I1429" i="1" s="1"/>
  <c r="H1428" i="1"/>
  <c r="D1428" i="1"/>
  <c r="G1428" i="1" s="1"/>
  <c r="B1428" i="1"/>
  <c r="K1428" i="1" s="1"/>
  <c r="A1428" i="1"/>
  <c r="I1428" i="1" s="1"/>
  <c r="H1427" i="1"/>
  <c r="D1427" i="1"/>
  <c r="G1427" i="1" s="1"/>
  <c r="B1427" i="1"/>
  <c r="K1427" i="1" s="1"/>
  <c r="A1427" i="1"/>
  <c r="I1427" i="1" s="1"/>
  <c r="H1426" i="1"/>
  <c r="D1426" i="1"/>
  <c r="G1426" i="1" s="1"/>
  <c r="B1426" i="1"/>
  <c r="K1426" i="1" s="1"/>
  <c r="A1426" i="1"/>
  <c r="I1426" i="1" s="1"/>
  <c r="H1425" i="1"/>
  <c r="D1425" i="1"/>
  <c r="G1425" i="1" s="1"/>
  <c r="B1425" i="1"/>
  <c r="J1425" i="1" s="1"/>
  <c r="A1425" i="1"/>
  <c r="I1425" i="1" s="1"/>
  <c r="H1424" i="1"/>
  <c r="D1424" i="1"/>
  <c r="G1424" i="1" s="1"/>
  <c r="B1424" i="1"/>
  <c r="K1424" i="1" s="1"/>
  <c r="A1424" i="1"/>
  <c r="I1424" i="1" s="1"/>
  <c r="H1423" i="1"/>
  <c r="D1423" i="1"/>
  <c r="G1423" i="1" s="1"/>
  <c r="B1423" i="1"/>
  <c r="J1423" i="1" s="1"/>
  <c r="A1423" i="1"/>
  <c r="I1423" i="1" s="1"/>
  <c r="H1422" i="1"/>
  <c r="D1422" i="1"/>
  <c r="G1422" i="1" s="1"/>
  <c r="B1422" i="1"/>
  <c r="K1422" i="1" s="1"/>
  <c r="A1422" i="1"/>
  <c r="I1422" i="1" s="1"/>
  <c r="H1421" i="1"/>
  <c r="D1421" i="1"/>
  <c r="G1421" i="1" s="1"/>
  <c r="B1421" i="1"/>
  <c r="J1421" i="1" s="1"/>
  <c r="A1421" i="1"/>
  <c r="I1421" i="1" s="1"/>
  <c r="H1420" i="1"/>
  <c r="D1420" i="1"/>
  <c r="G1420" i="1" s="1"/>
  <c r="B1420" i="1"/>
  <c r="K1420" i="1" s="1"/>
  <c r="A1420" i="1"/>
  <c r="I1420" i="1" s="1"/>
  <c r="H1419" i="1"/>
  <c r="D1419" i="1"/>
  <c r="G1419" i="1" s="1"/>
  <c r="B1419" i="1"/>
  <c r="K1419" i="1" s="1"/>
  <c r="A1419" i="1"/>
  <c r="I1419" i="1" s="1"/>
  <c r="H1418" i="1"/>
  <c r="D1418" i="1"/>
  <c r="G1418" i="1" s="1"/>
  <c r="B1418" i="1"/>
  <c r="K1418" i="1" s="1"/>
  <c r="A1418" i="1"/>
  <c r="I1418" i="1" s="1"/>
  <c r="H1417" i="1"/>
  <c r="D1417" i="1"/>
  <c r="G1417" i="1" s="1"/>
  <c r="B1417" i="1"/>
  <c r="A1417" i="1"/>
  <c r="I1417" i="1" s="1"/>
  <c r="H1416" i="1"/>
  <c r="D1416" i="1"/>
  <c r="G1416" i="1" s="1"/>
  <c r="B1416" i="1"/>
  <c r="K1416" i="1" s="1"/>
  <c r="A1416" i="1"/>
  <c r="I1416" i="1" s="1"/>
  <c r="H1415" i="1"/>
  <c r="D1415" i="1"/>
  <c r="G1415" i="1" s="1"/>
  <c r="B1415" i="1"/>
  <c r="K1415" i="1" s="1"/>
  <c r="A1415" i="1"/>
  <c r="I1415" i="1" s="1"/>
  <c r="H1414" i="1"/>
  <c r="D1414" i="1"/>
  <c r="G1414" i="1" s="1"/>
  <c r="B1414" i="1"/>
  <c r="K1414" i="1" s="1"/>
  <c r="A1414" i="1"/>
  <c r="I1414" i="1" s="1"/>
  <c r="H1413" i="1"/>
  <c r="D1413" i="1"/>
  <c r="G1413" i="1" s="1"/>
  <c r="B1413" i="1"/>
  <c r="J1413" i="1" s="1"/>
  <c r="A1413" i="1"/>
  <c r="I1413" i="1" s="1"/>
  <c r="H1412" i="1"/>
  <c r="D1412" i="1"/>
  <c r="G1412" i="1" s="1"/>
  <c r="B1412" i="1"/>
  <c r="K1412" i="1" s="1"/>
  <c r="A1412" i="1"/>
  <c r="I1412" i="1" s="1"/>
  <c r="H1411" i="1"/>
  <c r="D1411" i="1"/>
  <c r="G1411" i="1" s="1"/>
  <c r="B1411" i="1"/>
  <c r="J1411" i="1" s="1"/>
  <c r="A1411" i="1"/>
  <c r="I1411" i="1" s="1"/>
  <c r="H1410" i="1"/>
  <c r="D1410" i="1"/>
  <c r="G1410" i="1" s="1"/>
  <c r="B1410" i="1"/>
  <c r="K1410" i="1" s="1"/>
  <c r="A1410" i="1"/>
  <c r="I1410" i="1" s="1"/>
  <c r="H1409" i="1"/>
  <c r="D1409" i="1"/>
  <c r="G1409" i="1" s="1"/>
  <c r="B1409" i="1"/>
  <c r="J1409" i="1" s="1"/>
  <c r="A1409" i="1"/>
  <c r="I1409" i="1" s="1"/>
  <c r="H1408" i="1"/>
  <c r="D1408" i="1"/>
  <c r="G1408" i="1" s="1"/>
  <c r="B1408" i="1"/>
  <c r="K1408" i="1" s="1"/>
  <c r="A1408" i="1"/>
  <c r="I1408" i="1" s="1"/>
  <c r="H1407" i="1"/>
  <c r="D1407" i="1"/>
  <c r="G1407" i="1" s="1"/>
  <c r="B1407" i="1"/>
  <c r="A1407" i="1"/>
  <c r="I1407" i="1" s="1"/>
  <c r="H1406" i="1"/>
  <c r="D1406" i="1"/>
  <c r="G1406" i="1" s="1"/>
  <c r="B1406" i="1"/>
  <c r="K1406" i="1" s="1"/>
  <c r="A1406" i="1"/>
  <c r="I1406" i="1" s="1"/>
  <c r="H1405" i="1"/>
  <c r="D1405" i="1"/>
  <c r="G1405" i="1" s="1"/>
  <c r="B1405" i="1"/>
  <c r="A1405" i="1"/>
  <c r="I1405" i="1" s="1"/>
  <c r="H1404" i="1"/>
  <c r="D1404" i="1"/>
  <c r="G1404" i="1" s="1"/>
  <c r="B1404" i="1"/>
  <c r="K1404" i="1" s="1"/>
  <c r="A1404" i="1"/>
  <c r="I1404" i="1" s="1"/>
  <c r="H1403" i="1"/>
  <c r="D1403" i="1"/>
  <c r="G1403" i="1" s="1"/>
  <c r="B1403" i="1"/>
  <c r="A1403" i="1"/>
  <c r="I1403" i="1" s="1"/>
  <c r="H1402" i="1"/>
  <c r="D1402" i="1"/>
  <c r="G1402" i="1" s="1"/>
  <c r="B1402" i="1"/>
  <c r="K1402" i="1" s="1"/>
  <c r="A1402" i="1"/>
  <c r="I1402" i="1" s="1"/>
  <c r="H1401" i="1"/>
  <c r="D1401" i="1"/>
  <c r="G1401" i="1" s="1"/>
  <c r="B1401" i="1"/>
  <c r="J1401" i="1" s="1"/>
  <c r="A1401" i="1"/>
  <c r="I1401" i="1" s="1"/>
  <c r="H1400" i="1"/>
  <c r="D1400" i="1"/>
  <c r="G1400" i="1" s="1"/>
  <c r="B1400" i="1"/>
  <c r="J1400" i="1" s="1"/>
  <c r="A1400" i="1"/>
  <c r="I1400" i="1" s="1"/>
  <c r="H1399" i="1"/>
  <c r="D1399" i="1"/>
  <c r="G1399" i="1" s="1"/>
  <c r="B1399" i="1"/>
  <c r="J1399" i="1" s="1"/>
  <c r="A1399" i="1"/>
  <c r="I1399" i="1" s="1"/>
  <c r="H1398" i="1"/>
  <c r="D1398" i="1"/>
  <c r="G1398" i="1" s="1"/>
  <c r="B1398" i="1"/>
  <c r="A1398" i="1"/>
  <c r="I1398" i="1" s="1"/>
  <c r="H1397" i="1"/>
  <c r="D1397" i="1"/>
  <c r="G1397" i="1" s="1"/>
  <c r="B1397" i="1"/>
  <c r="J1397" i="1" s="1"/>
  <c r="A1397" i="1"/>
  <c r="I1397" i="1" s="1"/>
  <c r="H1396" i="1"/>
  <c r="D1396" i="1"/>
  <c r="G1396" i="1" s="1"/>
  <c r="B1396" i="1"/>
  <c r="K1396" i="1" s="1"/>
  <c r="A1396" i="1"/>
  <c r="I1396" i="1" s="1"/>
  <c r="H1395" i="1"/>
  <c r="D1395" i="1"/>
  <c r="G1395" i="1" s="1"/>
  <c r="B1395" i="1"/>
  <c r="A1395" i="1"/>
  <c r="I1395" i="1" s="1"/>
  <c r="H1394" i="1"/>
  <c r="D1394" i="1"/>
  <c r="G1394" i="1" s="1"/>
  <c r="B1394" i="1"/>
  <c r="K1394" i="1" s="1"/>
  <c r="A1394" i="1"/>
  <c r="I1394" i="1" s="1"/>
  <c r="H1393" i="1"/>
  <c r="D1393" i="1"/>
  <c r="G1393" i="1" s="1"/>
  <c r="B1393" i="1"/>
  <c r="J1393" i="1" s="1"/>
  <c r="A1393" i="1"/>
  <c r="I1393" i="1" s="1"/>
  <c r="H1392" i="1"/>
  <c r="D1392" i="1"/>
  <c r="G1392" i="1" s="1"/>
  <c r="B1392" i="1"/>
  <c r="K1392" i="1" s="1"/>
  <c r="A1392" i="1"/>
  <c r="I1392" i="1" s="1"/>
  <c r="H1391" i="1"/>
  <c r="D1391" i="1"/>
  <c r="G1391" i="1" s="1"/>
  <c r="B1391" i="1"/>
  <c r="J1391" i="1" s="1"/>
  <c r="A1391" i="1"/>
  <c r="I1391" i="1" s="1"/>
  <c r="H1390" i="1"/>
  <c r="D1390" i="1"/>
  <c r="G1390" i="1" s="1"/>
  <c r="B1390" i="1"/>
  <c r="A1390" i="1"/>
  <c r="I1390" i="1" s="1"/>
  <c r="H1389" i="1"/>
  <c r="D1389" i="1"/>
  <c r="G1389" i="1" s="1"/>
  <c r="B1389" i="1"/>
  <c r="K1389" i="1" s="1"/>
  <c r="A1389" i="1"/>
  <c r="I1389" i="1" s="1"/>
  <c r="H1388" i="1"/>
  <c r="D1388" i="1"/>
  <c r="G1388" i="1" s="1"/>
  <c r="B1388" i="1"/>
  <c r="J1388" i="1" s="1"/>
  <c r="A1388" i="1"/>
  <c r="I1388" i="1" s="1"/>
  <c r="H1387" i="1"/>
  <c r="D1387" i="1"/>
  <c r="G1387" i="1" s="1"/>
  <c r="B1387" i="1"/>
  <c r="J1387" i="1" s="1"/>
  <c r="A1387" i="1"/>
  <c r="I1387" i="1" s="1"/>
  <c r="H1386" i="1"/>
  <c r="D1386" i="1"/>
  <c r="G1386" i="1" s="1"/>
  <c r="B1386" i="1"/>
  <c r="K1386" i="1" s="1"/>
  <c r="A1386" i="1"/>
  <c r="I1386" i="1" s="1"/>
  <c r="H1385" i="1"/>
  <c r="D1385" i="1"/>
  <c r="G1385" i="1" s="1"/>
  <c r="B1385" i="1"/>
  <c r="J1385" i="1" s="1"/>
  <c r="A1385" i="1"/>
  <c r="I1385" i="1" s="1"/>
  <c r="H1384" i="1"/>
  <c r="D1384" i="1"/>
  <c r="G1384" i="1" s="1"/>
  <c r="B1384" i="1"/>
  <c r="J1384" i="1" s="1"/>
  <c r="A1384" i="1"/>
  <c r="I1384" i="1" s="1"/>
  <c r="H1383" i="1"/>
  <c r="D1383" i="1"/>
  <c r="G1383" i="1" s="1"/>
  <c r="B1383" i="1"/>
  <c r="A1383" i="1"/>
  <c r="I1383" i="1" s="1"/>
  <c r="H1382" i="1"/>
  <c r="D1382" i="1"/>
  <c r="G1382" i="1" s="1"/>
  <c r="B1382" i="1"/>
  <c r="K1382" i="1" s="1"/>
  <c r="A1382" i="1"/>
  <c r="I1382" i="1" s="1"/>
  <c r="H1381" i="1"/>
  <c r="D1381" i="1"/>
  <c r="G1381" i="1" s="1"/>
  <c r="B1381" i="1"/>
  <c r="A1381" i="1"/>
  <c r="I1381" i="1" s="1"/>
  <c r="H1380" i="1"/>
  <c r="D1380" i="1"/>
  <c r="G1380" i="1" s="1"/>
  <c r="B1380" i="1"/>
  <c r="A1380" i="1"/>
  <c r="I1380" i="1" s="1"/>
  <c r="H1379" i="1"/>
  <c r="D1379" i="1"/>
  <c r="G1379" i="1" s="1"/>
  <c r="B1379" i="1"/>
  <c r="K1379" i="1" s="1"/>
  <c r="A1379" i="1"/>
  <c r="I1379" i="1" s="1"/>
  <c r="H1378" i="1"/>
  <c r="D1378" i="1"/>
  <c r="G1378" i="1" s="1"/>
  <c r="B1378" i="1"/>
  <c r="K1378" i="1" s="1"/>
  <c r="A1378" i="1"/>
  <c r="I1378" i="1" s="1"/>
  <c r="H1377" i="1"/>
  <c r="D1377" i="1"/>
  <c r="G1377" i="1" s="1"/>
  <c r="B1377" i="1"/>
  <c r="K1377" i="1" s="1"/>
  <c r="A1377" i="1"/>
  <c r="I1377" i="1" s="1"/>
  <c r="H1376" i="1"/>
  <c r="D1376" i="1"/>
  <c r="G1376" i="1" s="1"/>
  <c r="B1376" i="1"/>
  <c r="A1376" i="1"/>
  <c r="I1376" i="1" s="1"/>
  <c r="H1375" i="1"/>
  <c r="D1375" i="1"/>
  <c r="G1375" i="1" s="1"/>
  <c r="B1375" i="1"/>
  <c r="K1375" i="1" s="1"/>
  <c r="A1375" i="1"/>
  <c r="I1375" i="1" s="1"/>
  <c r="H1374" i="1"/>
  <c r="D1374" i="1"/>
  <c r="G1374" i="1" s="1"/>
  <c r="B1374" i="1"/>
  <c r="K1374" i="1" s="1"/>
  <c r="A1374" i="1"/>
  <c r="I1374" i="1" s="1"/>
  <c r="H1373" i="1"/>
  <c r="D1373" i="1"/>
  <c r="G1373" i="1" s="1"/>
  <c r="B1373" i="1"/>
  <c r="K1373" i="1" s="1"/>
  <c r="A1373" i="1"/>
  <c r="I1373" i="1" s="1"/>
  <c r="H1372" i="1"/>
  <c r="D1372" i="1"/>
  <c r="G1372" i="1" s="1"/>
  <c r="B1372" i="1"/>
  <c r="K1372" i="1" s="1"/>
  <c r="A1372" i="1"/>
  <c r="I1372" i="1" s="1"/>
  <c r="H1371" i="1"/>
  <c r="D1371" i="1"/>
  <c r="G1371" i="1" s="1"/>
  <c r="B1371" i="1"/>
  <c r="A1371" i="1"/>
  <c r="I1371" i="1" s="1"/>
  <c r="H1370" i="1"/>
  <c r="D1370" i="1"/>
  <c r="G1370" i="1" s="1"/>
  <c r="B1370" i="1"/>
  <c r="K1370" i="1" s="1"/>
  <c r="A1370" i="1"/>
  <c r="I1370" i="1" s="1"/>
  <c r="H1369" i="1"/>
  <c r="D1369" i="1"/>
  <c r="G1369" i="1" s="1"/>
  <c r="B1369" i="1"/>
  <c r="J1369" i="1" s="1"/>
  <c r="A1369" i="1"/>
  <c r="I1369" i="1" s="1"/>
  <c r="H1368" i="1"/>
  <c r="D1368" i="1"/>
  <c r="G1368" i="1" s="1"/>
  <c r="B1368" i="1"/>
  <c r="A1368" i="1"/>
  <c r="I1368" i="1" s="1"/>
  <c r="H1367" i="1"/>
  <c r="D1367" i="1"/>
  <c r="G1367" i="1" s="1"/>
  <c r="B1367" i="1"/>
  <c r="K1367" i="1" s="1"/>
  <c r="A1367" i="1"/>
  <c r="I1367" i="1" s="1"/>
  <c r="H1366" i="1"/>
  <c r="D1366" i="1"/>
  <c r="G1366" i="1" s="1"/>
  <c r="B1366" i="1"/>
  <c r="K1366" i="1" s="1"/>
  <c r="A1366" i="1"/>
  <c r="I1366" i="1" s="1"/>
  <c r="H1365" i="1"/>
  <c r="D1365" i="1"/>
  <c r="G1365" i="1" s="1"/>
  <c r="B1365" i="1"/>
  <c r="K1365" i="1" s="1"/>
  <c r="A1365" i="1"/>
  <c r="I1365" i="1" s="1"/>
  <c r="H1364" i="1"/>
  <c r="D1364" i="1"/>
  <c r="G1364" i="1" s="1"/>
  <c r="B1364" i="1"/>
  <c r="K1364" i="1" s="1"/>
  <c r="A1364" i="1"/>
  <c r="I1364" i="1" s="1"/>
  <c r="H1363" i="1"/>
  <c r="D1363" i="1"/>
  <c r="G1363" i="1" s="1"/>
  <c r="B1363" i="1"/>
  <c r="K1363" i="1" s="1"/>
  <c r="A1363" i="1"/>
  <c r="I1363" i="1" s="1"/>
  <c r="H1362" i="1"/>
  <c r="D1362" i="1"/>
  <c r="G1362" i="1" s="1"/>
  <c r="B1362" i="1"/>
  <c r="A1362" i="1"/>
  <c r="I1362" i="1" s="1"/>
  <c r="H1361" i="1"/>
  <c r="D1361" i="1"/>
  <c r="G1361" i="1" s="1"/>
  <c r="B1361" i="1"/>
  <c r="K1361" i="1" s="1"/>
  <c r="A1361" i="1"/>
  <c r="I1361" i="1" s="1"/>
  <c r="H1360" i="1"/>
  <c r="D1360" i="1"/>
  <c r="G1360" i="1" s="1"/>
  <c r="B1360" i="1"/>
  <c r="K1360" i="1" s="1"/>
  <c r="A1360" i="1"/>
  <c r="I1360" i="1" s="1"/>
  <c r="H1359" i="1"/>
  <c r="D1359" i="1"/>
  <c r="G1359" i="1" s="1"/>
  <c r="B1359" i="1"/>
  <c r="J1359" i="1" s="1"/>
  <c r="A1359" i="1"/>
  <c r="I1359" i="1" s="1"/>
  <c r="H1358" i="1"/>
  <c r="D1358" i="1"/>
  <c r="G1358" i="1" s="1"/>
  <c r="B1358" i="1"/>
  <c r="A1358" i="1"/>
  <c r="I1358" i="1" s="1"/>
  <c r="H1357" i="1"/>
  <c r="D1357" i="1"/>
  <c r="G1357" i="1" s="1"/>
  <c r="B1357" i="1"/>
  <c r="J1357" i="1" s="1"/>
  <c r="A1357" i="1"/>
  <c r="I1357" i="1" s="1"/>
  <c r="H1356" i="1"/>
  <c r="D1356" i="1"/>
  <c r="G1356" i="1" s="1"/>
  <c r="B1356" i="1"/>
  <c r="A1356" i="1"/>
  <c r="I1356" i="1" s="1"/>
  <c r="H1355" i="1"/>
  <c r="D1355" i="1"/>
  <c r="G1355" i="1" s="1"/>
  <c r="B1355" i="1"/>
  <c r="K1355" i="1" s="1"/>
  <c r="A1355" i="1"/>
  <c r="I1355" i="1" s="1"/>
  <c r="H1354" i="1"/>
  <c r="D1354" i="1"/>
  <c r="G1354" i="1" s="1"/>
  <c r="B1354" i="1"/>
  <c r="A1354" i="1"/>
  <c r="I1354" i="1" s="1"/>
  <c r="H1353" i="1"/>
  <c r="D1353" i="1"/>
  <c r="G1353" i="1" s="1"/>
  <c r="B1353" i="1"/>
  <c r="K1353" i="1" s="1"/>
  <c r="A1353" i="1"/>
  <c r="I1353" i="1" s="1"/>
  <c r="H1352" i="1"/>
  <c r="D1352" i="1"/>
  <c r="G1352" i="1" s="1"/>
  <c r="B1352" i="1"/>
  <c r="K1352" i="1" s="1"/>
  <c r="A1352" i="1"/>
  <c r="I1352" i="1" s="1"/>
  <c r="H1351" i="1"/>
  <c r="D1351" i="1"/>
  <c r="G1351" i="1" s="1"/>
  <c r="B1351" i="1"/>
  <c r="K1351" i="1" s="1"/>
  <c r="A1351" i="1"/>
  <c r="I1351" i="1" s="1"/>
  <c r="H1350" i="1"/>
  <c r="D1350" i="1"/>
  <c r="G1350" i="1" s="1"/>
  <c r="B1350" i="1"/>
  <c r="J1350" i="1" s="1"/>
  <c r="A1350" i="1"/>
  <c r="I1350" i="1" s="1"/>
  <c r="H1349" i="1"/>
  <c r="D1349" i="1"/>
  <c r="G1349" i="1" s="1"/>
  <c r="B1349" i="1"/>
  <c r="K1349" i="1" s="1"/>
  <c r="A1349" i="1"/>
  <c r="I1349" i="1" s="1"/>
  <c r="H1348" i="1"/>
  <c r="D1348" i="1"/>
  <c r="G1348" i="1" s="1"/>
  <c r="B1348" i="1"/>
  <c r="K1348" i="1" s="1"/>
  <c r="A1348" i="1"/>
  <c r="I1348" i="1" s="1"/>
  <c r="H1347" i="1"/>
  <c r="D1347" i="1"/>
  <c r="G1347" i="1" s="1"/>
  <c r="B1347" i="1"/>
  <c r="K1347" i="1" s="1"/>
  <c r="A1347" i="1"/>
  <c r="I1347" i="1" s="1"/>
  <c r="H1346" i="1"/>
  <c r="D1346" i="1"/>
  <c r="G1346" i="1" s="1"/>
  <c r="B1346" i="1"/>
  <c r="K1346" i="1" s="1"/>
  <c r="A1346" i="1"/>
  <c r="I1346" i="1" s="1"/>
  <c r="H1345" i="1"/>
  <c r="D1345" i="1"/>
  <c r="G1345" i="1" s="1"/>
  <c r="B1345" i="1"/>
  <c r="A1345" i="1"/>
  <c r="I1345" i="1" s="1"/>
  <c r="H1344" i="1"/>
  <c r="D1344" i="1"/>
  <c r="G1344" i="1" s="1"/>
  <c r="B1344" i="1"/>
  <c r="A1344" i="1"/>
  <c r="I1344" i="1" s="1"/>
  <c r="H1343" i="1"/>
  <c r="D1343" i="1"/>
  <c r="G1343" i="1" s="1"/>
  <c r="B1343" i="1"/>
  <c r="K1343" i="1" s="1"/>
  <c r="A1343" i="1"/>
  <c r="I1343" i="1" s="1"/>
  <c r="H1342" i="1"/>
  <c r="D1342" i="1"/>
  <c r="G1342" i="1" s="1"/>
  <c r="B1342" i="1"/>
  <c r="A1342" i="1"/>
  <c r="I1342" i="1" s="1"/>
  <c r="H1341" i="1"/>
  <c r="D1341" i="1"/>
  <c r="G1341" i="1" s="1"/>
  <c r="B1341" i="1"/>
  <c r="K1341" i="1" s="1"/>
  <c r="A1341" i="1"/>
  <c r="I1341" i="1" s="1"/>
  <c r="H1340" i="1"/>
  <c r="D1340" i="1"/>
  <c r="G1340" i="1" s="1"/>
  <c r="B1340" i="1"/>
  <c r="J1340" i="1" s="1"/>
  <c r="A1340" i="1"/>
  <c r="I1340" i="1" s="1"/>
  <c r="H1339" i="1"/>
  <c r="D1339" i="1"/>
  <c r="G1339" i="1" s="1"/>
  <c r="B1339" i="1"/>
  <c r="A1339" i="1"/>
  <c r="I1339" i="1" s="1"/>
  <c r="H1338" i="1"/>
  <c r="D1338" i="1"/>
  <c r="G1338" i="1" s="1"/>
  <c r="B1338" i="1"/>
  <c r="A1338" i="1"/>
  <c r="I1338" i="1" s="1"/>
  <c r="H1337" i="1"/>
  <c r="D1337" i="1"/>
  <c r="G1337" i="1" s="1"/>
  <c r="B1337" i="1"/>
  <c r="K1337" i="1" s="1"/>
  <c r="A1337" i="1"/>
  <c r="I1337" i="1" s="1"/>
  <c r="H1336" i="1"/>
  <c r="D1336" i="1"/>
  <c r="G1336" i="1" s="1"/>
  <c r="B1336" i="1"/>
  <c r="J1336" i="1" s="1"/>
  <c r="A1336" i="1"/>
  <c r="I1336" i="1" s="1"/>
  <c r="H1335" i="1"/>
  <c r="D1335" i="1"/>
  <c r="G1335" i="1" s="1"/>
  <c r="B1335" i="1"/>
  <c r="K1335" i="1" s="1"/>
  <c r="A1335" i="1"/>
  <c r="I1335" i="1" s="1"/>
  <c r="H1334" i="1"/>
  <c r="D1334" i="1"/>
  <c r="G1334" i="1" s="1"/>
  <c r="B1334" i="1"/>
  <c r="A1334" i="1"/>
  <c r="I1334" i="1" s="1"/>
  <c r="H1333" i="1"/>
  <c r="D1333" i="1"/>
  <c r="G1333" i="1" s="1"/>
  <c r="B1333" i="1"/>
  <c r="A1333" i="1"/>
  <c r="I1333" i="1" s="1"/>
  <c r="H1332" i="1"/>
  <c r="D1332" i="1"/>
  <c r="G1332" i="1" s="1"/>
  <c r="B1332" i="1"/>
  <c r="A1332" i="1"/>
  <c r="I1332" i="1" s="1"/>
  <c r="H1331" i="1"/>
  <c r="D1331" i="1"/>
  <c r="G1331" i="1" s="1"/>
  <c r="B1331" i="1"/>
  <c r="K1331" i="1" s="1"/>
  <c r="A1331" i="1"/>
  <c r="I1331" i="1" s="1"/>
  <c r="H1330" i="1"/>
  <c r="D1330" i="1"/>
  <c r="G1330" i="1" s="1"/>
  <c r="B1330" i="1"/>
  <c r="A1330" i="1"/>
  <c r="I1330" i="1" s="1"/>
  <c r="H1329" i="1"/>
  <c r="D1329" i="1"/>
  <c r="G1329" i="1" s="1"/>
  <c r="B1329" i="1"/>
  <c r="A1329" i="1"/>
  <c r="I1329" i="1" s="1"/>
  <c r="H1328" i="1"/>
  <c r="D1328" i="1"/>
  <c r="G1328" i="1" s="1"/>
  <c r="B1328" i="1"/>
  <c r="A1328" i="1"/>
  <c r="I1328" i="1" s="1"/>
  <c r="H1327" i="1"/>
  <c r="D1327" i="1"/>
  <c r="G1327" i="1" s="1"/>
  <c r="B1327" i="1"/>
  <c r="J1327" i="1" s="1"/>
  <c r="A1327" i="1"/>
  <c r="I1327" i="1" s="1"/>
  <c r="H1326" i="1"/>
  <c r="D1326" i="1"/>
  <c r="G1326" i="1" s="1"/>
  <c r="B1326" i="1"/>
  <c r="J1326" i="1" s="1"/>
  <c r="A1326" i="1"/>
  <c r="I1326" i="1" s="1"/>
  <c r="H1325" i="1"/>
  <c r="D1325" i="1"/>
  <c r="G1325" i="1" s="1"/>
  <c r="B1325" i="1"/>
  <c r="K1325" i="1" s="1"/>
  <c r="A1325" i="1"/>
  <c r="I1325" i="1" s="1"/>
  <c r="H1324" i="1"/>
  <c r="D1324" i="1"/>
  <c r="G1324" i="1" s="1"/>
  <c r="B1324" i="1"/>
  <c r="K1324" i="1" s="1"/>
  <c r="A1324" i="1"/>
  <c r="I1324" i="1" s="1"/>
  <c r="H1323" i="1"/>
  <c r="D1323" i="1"/>
  <c r="G1323" i="1" s="1"/>
  <c r="B1323" i="1"/>
  <c r="K1323" i="1" s="1"/>
  <c r="A1323" i="1"/>
  <c r="I1323" i="1" s="1"/>
  <c r="H1322" i="1"/>
  <c r="D1322" i="1"/>
  <c r="G1322" i="1" s="1"/>
  <c r="B1322" i="1"/>
  <c r="K1322" i="1" s="1"/>
  <c r="A1322" i="1"/>
  <c r="I1322" i="1" s="1"/>
  <c r="H1321" i="1"/>
  <c r="D1321" i="1"/>
  <c r="G1321" i="1" s="1"/>
  <c r="B1321" i="1"/>
  <c r="A1321" i="1"/>
  <c r="I1321" i="1" s="1"/>
  <c r="H1320" i="1"/>
  <c r="D1320" i="1"/>
  <c r="G1320" i="1" s="1"/>
  <c r="B1320" i="1"/>
  <c r="A1320" i="1"/>
  <c r="I1320" i="1" s="1"/>
  <c r="H1319" i="1"/>
  <c r="D1319" i="1"/>
  <c r="G1319" i="1" s="1"/>
  <c r="B1319" i="1"/>
  <c r="A1319" i="1"/>
  <c r="I1319" i="1" s="1"/>
  <c r="H1318" i="1"/>
  <c r="D1318" i="1"/>
  <c r="G1318" i="1" s="1"/>
  <c r="B1318" i="1"/>
  <c r="A1318" i="1"/>
  <c r="I1318" i="1" s="1"/>
  <c r="H1317" i="1"/>
  <c r="D1317" i="1"/>
  <c r="G1317" i="1" s="1"/>
  <c r="B1317" i="1"/>
  <c r="K1317" i="1" s="1"/>
  <c r="A1317" i="1"/>
  <c r="I1317" i="1" s="1"/>
  <c r="H1316" i="1"/>
  <c r="D1316" i="1"/>
  <c r="G1316" i="1" s="1"/>
  <c r="B1316" i="1"/>
  <c r="J1316" i="1" s="1"/>
  <c r="A1316" i="1"/>
  <c r="I1316" i="1" s="1"/>
  <c r="H1315" i="1"/>
  <c r="D1315" i="1"/>
  <c r="G1315" i="1" s="1"/>
  <c r="B1315" i="1"/>
  <c r="J1315" i="1" s="1"/>
  <c r="A1315" i="1"/>
  <c r="I1315" i="1" s="1"/>
  <c r="H1314" i="1"/>
  <c r="D1314" i="1"/>
  <c r="G1314" i="1" s="1"/>
  <c r="B1314" i="1"/>
  <c r="A1314" i="1"/>
  <c r="I1314" i="1" s="1"/>
  <c r="H1313" i="1"/>
  <c r="D1313" i="1"/>
  <c r="G1313" i="1" s="1"/>
  <c r="B1313" i="1"/>
  <c r="K1313" i="1" s="1"/>
  <c r="A1313" i="1"/>
  <c r="I1313" i="1" s="1"/>
  <c r="H1312" i="1"/>
  <c r="D1312" i="1"/>
  <c r="G1312" i="1" s="1"/>
  <c r="B1312" i="1"/>
  <c r="J1312" i="1" s="1"/>
  <c r="A1312" i="1"/>
  <c r="I1312" i="1" s="1"/>
  <c r="H1311" i="1"/>
  <c r="D1311" i="1"/>
  <c r="G1311" i="1" s="1"/>
  <c r="B1311" i="1"/>
  <c r="K1311" i="1" s="1"/>
  <c r="A1311" i="1"/>
  <c r="I1311" i="1" s="1"/>
  <c r="H1310" i="1"/>
  <c r="D1310" i="1"/>
  <c r="G1310" i="1" s="1"/>
  <c r="B1310" i="1"/>
  <c r="A1310" i="1"/>
  <c r="I1310" i="1" s="1"/>
  <c r="H1309" i="1"/>
  <c r="D1309" i="1"/>
  <c r="G1309" i="1" s="1"/>
  <c r="B1309" i="1"/>
  <c r="J1309" i="1" s="1"/>
  <c r="A1309" i="1"/>
  <c r="I1309" i="1" s="1"/>
  <c r="H1308" i="1"/>
  <c r="D1308" i="1"/>
  <c r="G1308" i="1" s="1"/>
  <c r="B1308" i="1"/>
  <c r="A1308" i="1"/>
  <c r="I1308" i="1" s="1"/>
  <c r="H1307" i="1"/>
  <c r="D1307" i="1"/>
  <c r="G1307" i="1" s="1"/>
  <c r="B1307" i="1"/>
  <c r="A1307" i="1"/>
  <c r="I1307" i="1" s="1"/>
  <c r="H1306" i="1"/>
  <c r="D1306" i="1"/>
  <c r="G1306" i="1" s="1"/>
  <c r="B1306" i="1"/>
  <c r="A1306" i="1"/>
  <c r="I1306" i="1" s="1"/>
  <c r="H1305" i="1"/>
  <c r="D1305" i="1"/>
  <c r="G1305" i="1" s="1"/>
  <c r="B1305" i="1"/>
  <c r="K1305" i="1" s="1"/>
  <c r="A1305" i="1"/>
  <c r="I1305" i="1" s="1"/>
  <c r="H1304" i="1"/>
  <c r="D1304" i="1"/>
  <c r="G1304" i="1" s="1"/>
  <c r="B1304" i="1"/>
  <c r="A1304" i="1"/>
  <c r="I1304" i="1" s="1"/>
  <c r="H1303" i="1"/>
  <c r="D1303" i="1"/>
  <c r="G1303" i="1" s="1"/>
  <c r="B1303" i="1"/>
  <c r="A1303" i="1"/>
  <c r="I1303" i="1" s="1"/>
  <c r="H1302" i="1"/>
  <c r="D1302" i="1"/>
  <c r="G1302" i="1" s="1"/>
  <c r="B1302" i="1"/>
  <c r="K1302" i="1" s="1"/>
  <c r="A1302" i="1"/>
  <c r="I1302" i="1" s="1"/>
  <c r="H1301" i="1"/>
  <c r="D1301" i="1"/>
  <c r="G1301" i="1" s="1"/>
  <c r="B1301" i="1"/>
  <c r="K1301" i="1" s="1"/>
  <c r="A1301" i="1"/>
  <c r="I1301" i="1" s="1"/>
  <c r="H1300" i="1"/>
  <c r="D1300" i="1"/>
  <c r="G1300" i="1" s="1"/>
  <c r="B1300" i="1"/>
  <c r="A1300" i="1"/>
  <c r="I1300" i="1" s="1"/>
  <c r="H1299" i="1"/>
  <c r="D1299" i="1"/>
  <c r="G1299" i="1" s="1"/>
  <c r="B1299" i="1"/>
  <c r="K1299" i="1" s="1"/>
  <c r="A1299" i="1"/>
  <c r="I1299" i="1" s="1"/>
  <c r="H1298" i="1"/>
  <c r="D1298" i="1"/>
  <c r="G1298" i="1" s="1"/>
  <c r="B1298" i="1"/>
  <c r="A1298" i="1"/>
  <c r="I1298" i="1" s="1"/>
  <c r="H1297" i="1"/>
  <c r="D1297" i="1"/>
  <c r="G1297" i="1" s="1"/>
  <c r="B1297" i="1"/>
  <c r="A1297" i="1"/>
  <c r="I1297" i="1" s="1"/>
  <c r="H1296" i="1"/>
  <c r="D1296" i="1"/>
  <c r="G1296" i="1" s="1"/>
  <c r="B1296" i="1"/>
  <c r="A1296" i="1"/>
  <c r="I1296" i="1" s="1"/>
  <c r="H1295" i="1"/>
  <c r="D1295" i="1"/>
  <c r="G1295" i="1" s="1"/>
  <c r="B1295" i="1"/>
  <c r="J1295" i="1" s="1"/>
  <c r="A1295" i="1"/>
  <c r="I1295" i="1" s="1"/>
  <c r="H1294" i="1"/>
  <c r="D1294" i="1"/>
  <c r="G1294" i="1" s="1"/>
  <c r="B1294" i="1"/>
  <c r="A1294" i="1"/>
  <c r="I1294" i="1" s="1"/>
  <c r="H1293" i="1"/>
  <c r="D1293" i="1"/>
  <c r="G1293" i="1" s="1"/>
  <c r="B1293" i="1"/>
  <c r="K1293" i="1" s="1"/>
  <c r="A1293" i="1"/>
  <c r="I1293" i="1" s="1"/>
  <c r="H1292" i="1"/>
  <c r="D1292" i="1"/>
  <c r="G1292" i="1" s="1"/>
  <c r="B1292" i="1"/>
  <c r="J1292" i="1" s="1"/>
  <c r="A1292" i="1"/>
  <c r="I1292" i="1" s="1"/>
  <c r="H1291" i="1"/>
  <c r="D1291" i="1"/>
  <c r="G1291" i="1" s="1"/>
  <c r="B1291" i="1"/>
  <c r="K1291" i="1" s="1"/>
  <c r="A1291" i="1"/>
  <c r="I1291" i="1" s="1"/>
  <c r="H1290" i="1"/>
  <c r="D1290" i="1"/>
  <c r="G1290" i="1" s="1"/>
  <c r="B1290" i="1"/>
  <c r="J1290" i="1" s="1"/>
  <c r="A1290" i="1"/>
  <c r="I1290" i="1" s="1"/>
  <c r="H1289" i="1"/>
  <c r="D1289" i="1"/>
  <c r="G1289" i="1" s="1"/>
  <c r="B1289" i="1"/>
  <c r="K1289" i="1" s="1"/>
  <c r="A1289" i="1"/>
  <c r="I1289" i="1" s="1"/>
  <c r="H1288" i="1"/>
  <c r="D1288" i="1"/>
  <c r="G1288" i="1" s="1"/>
  <c r="B1288" i="1"/>
  <c r="K1288" i="1" s="1"/>
  <c r="A1288" i="1"/>
  <c r="I1288" i="1" s="1"/>
  <c r="H1287" i="1"/>
  <c r="D1287" i="1"/>
  <c r="G1287" i="1" s="1"/>
  <c r="B1287" i="1"/>
  <c r="K1287" i="1" s="1"/>
  <c r="A1287" i="1"/>
  <c r="I1287" i="1" s="1"/>
  <c r="H1286" i="1"/>
  <c r="D1286" i="1"/>
  <c r="G1286" i="1" s="1"/>
  <c r="B1286" i="1"/>
  <c r="A1286" i="1"/>
  <c r="I1286" i="1" s="1"/>
  <c r="H1285" i="1"/>
  <c r="D1285" i="1"/>
  <c r="G1285" i="1" s="1"/>
  <c r="B1285" i="1"/>
  <c r="J1285" i="1" s="1"/>
  <c r="A1285" i="1"/>
  <c r="I1285" i="1" s="1"/>
  <c r="H1284" i="1"/>
  <c r="D1284" i="1"/>
  <c r="G1284" i="1" s="1"/>
  <c r="B1284" i="1"/>
  <c r="A1284" i="1"/>
  <c r="I1284" i="1" s="1"/>
  <c r="H1283" i="1"/>
  <c r="D1283" i="1"/>
  <c r="G1283" i="1" s="1"/>
  <c r="B1283" i="1"/>
  <c r="K1283" i="1" s="1"/>
  <c r="A1283" i="1"/>
  <c r="I1283" i="1" s="1"/>
  <c r="H1282" i="1"/>
  <c r="D1282" i="1"/>
  <c r="G1282" i="1" s="1"/>
  <c r="B1282" i="1"/>
  <c r="J1282" i="1" s="1"/>
  <c r="A1282" i="1"/>
  <c r="I1282" i="1" s="1"/>
  <c r="H1281" i="1"/>
  <c r="D1281" i="1"/>
  <c r="G1281" i="1" s="1"/>
  <c r="B1281" i="1"/>
  <c r="K1281" i="1" s="1"/>
  <c r="A1281" i="1"/>
  <c r="I1281" i="1" s="1"/>
  <c r="H1280" i="1"/>
  <c r="D1280" i="1"/>
  <c r="G1280" i="1" s="1"/>
  <c r="B1280" i="1"/>
  <c r="A1280" i="1"/>
  <c r="I1280" i="1" s="1"/>
  <c r="H1279" i="1"/>
  <c r="D1279" i="1"/>
  <c r="G1279" i="1" s="1"/>
  <c r="B1279" i="1"/>
  <c r="K1279" i="1" s="1"/>
  <c r="A1279" i="1"/>
  <c r="I1279" i="1" s="1"/>
  <c r="H1278" i="1"/>
  <c r="D1278" i="1"/>
  <c r="G1278" i="1" s="1"/>
  <c r="B1278" i="1"/>
  <c r="J1278" i="1" s="1"/>
  <c r="A1278" i="1"/>
  <c r="I1278" i="1" s="1"/>
  <c r="H1277" i="1"/>
  <c r="D1277" i="1"/>
  <c r="G1277" i="1" s="1"/>
  <c r="B1277" i="1"/>
  <c r="K1277" i="1" s="1"/>
  <c r="A1277" i="1"/>
  <c r="I1277" i="1" s="1"/>
  <c r="H1276" i="1"/>
  <c r="D1276" i="1"/>
  <c r="G1276" i="1" s="1"/>
  <c r="B1276" i="1"/>
  <c r="A1276" i="1"/>
  <c r="I1276" i="1" s="1"/>
  <c r="H1275" i="1"/>
  <c r="D1275" i="1"/>
  <c r="G1275" i="1" s="1"/>
  <c r="B1275" i="1"/>
  <c r="A1275" i="1"/>
  <c r="I1275" i="1" s="1"/>
  <c r="H1274" i="1"/>
  <c r="D1274" i="1"/>
  <c r="G1274" i="1" s="1"/>
  <c r="B1274" i="1"/>
  <c r="K1274" i="1" s="1"/>
  <c r="A1274" i="1"/>
  <c r="I1274" i="1" s="1"/>
  <c r="H1273" i="1"/>
  <c r="D1273" i="1"/>
  <c r="G1273" i="1" s="1"/>
  <c r="B1273" i="1"/>
  <c r="J1273" i="1" s="1"/>
  <c r="A1273" i="1"/>
  <c r="I1273" i="1" s="1"/>
  <c r="H1272" i="1"/>
  <c r="D1272" i="1"/>
  <c r="G1272" i="1" s="1"/>
  <c r="B1272" i="1"/>
  <c r="A1272" i="1"/>
  <c r="I1272" i="1" s="1"/>
  <c r="H1271" i="1"/>
  <c r="D1271" i="1"/>
  <c r="G1271" i="1" s="1"/>
  <c r="B1271" i="1"/>
  <c r="K1271" i="1" s="1"/>
  <c r="A1271" i="1"/>
  <c r="I1271" i="1" s="1"/>
  <c r="H1270" i="1"/>
  <c r="D1270" i="1"/>
  <c r="G1270" i="1" s="1"/>
  <c r="B1270" i="1"/>
  <c r="J1270" i="1" s="1"/>
  <c r="A1270" i="1"/>
  <c r="I1270" i="1" s="1"/>
  <c r="H1269" i="1"/>
  <c r="D1269" i="1"/>
  <c r="G1269" i="1" s="1"/>
  <c r="B1269" i="1"/>
  <c r="A1269" i="1"/>
  <c r="I1269" i="1" s="1"/>
  <c r="H1268" i="1"/>
  <c r="D1268" i="1"/>
  <c r="G1268" i="1" s="1"/>
  <c r="B1268" i="1"/>
  <c r="J1268" i="1" s="1"/>
  <c r="A1268" i="1"/>
  <c r="I1268" i="1" s="1"/>
  <c r="H1267" i="1"/>
  <c r="D1267" i="1"/>
  <c r="G1267" i="1" s="1"/>
  <c r="B1267" i="1"/>
  <c r="K1267" i="1" s="1"/>
  <c r="A1267" i="1"/>
  <c r="I1267" i="1" s="1"/>
  <c r="H1266" i="1"/>
  <c r="D1266" i="1"/>
  <c r="G1266" i="1" s="1"/>
  <c r="B1266" i="1"/>
  <c r="A1266" i="1"/>
  <c r="I1266" i="1" s="1"/>
  <c r="H1265" i="1"/>
  <c r="D1265" i="1"/>
  <c r="G1265" i="1" s="1"/>
  <c r="B1265" i="1"/>
  <c r="K1265" i="1" s="1"/>
  <c r="A1265" i="1"/>
  <c r="I1265" i="1" s="1"/>
  <c r="H1264" i="1"/>
  <c r="D1264" i="1"/>
  <c r="G1264" i="1" s="1"/>
  <c r="B1264" i="1"/>
  <c r="A1264" i="1"/>
  <c r="I1264" i="1" s="1"/>
  <c r="H1263" i="1"/>
  <c r="D1263" i="1"/>
  <c r="G1263" i="1" s="1"/>
  <c r="B1263" i="1"/>
  <c r="A1263" i="1"/>
  <c r="I1263" i="1" s="1"/>
  <c r="H1262" i="1"/>
  <c r="D1262" i="1"/>
  <c r="G1262" i="1" s="1"/>
  <c r="B1262" i="1"/>
  <c r="K1262" i="1" s="1"/>
  <c r="A1262" i="1"/>
  <c r="I1262" i="1" s="1"/>
  <c r="H1261" i="1"/>
  <c r="D1261" i="1"/>
  <c r="G1261" i="1" s="1"/>
  <c r="B1261" i="1"/>
  <c r="J1261" i="1" s="1"/>
  <c r="A1261" i="1"/>
  <c r="I1261" i="1" s="1"/>
  <c r="H1260" i="1"/>
  <c r="D1260" i="1"/>
  <c r="G1260" i="1" s="1"/>
  <c r="B1260" i="1"/>
  <c r="A1260" i="1"/>
  <c r="I1260" i="1" s="1"/>
  <c r="H1259" i="1"/>
  <c r="D1259" i="1"/>
  <c r="G1259" i="1" s="1"/>
  <c r="B1259" i="1"/>
  <c r="K1259" i="1" s="1"/>
  <c r="A1259" i="1"/>
  <c r="I1259" i="1" s="1"/>
  <c r="H1258" i="1"/>
  <c r="D1258" i="1"/>
  <c r="G1258" i="1" s="1"/>
  <c r="B1258" i="1"/>
  <c r="J1258" i="1" s="1"/>
  <c r="A1258" i="1"/>
  <c r="I1258" i="1" s="1"/>
  <c r="H1257" i="1"/>
  <c r="D1257" i="1"/>
  <c r="G1257" i="1" s="1"/>
  <c r="B1257" i="1"/>
  <c r="A1257" i="1"/>
  <c r="I1257" i="1" s="1"/>
  <c r="H1256" i="1"/>
  <c r="D1256" i="1"/>
  <c r="G1256" i="1" s="1"/>
  <c r="B1256" i="1"/>
  <c r="J1256" i="1" s="1"/>
  <c r="A1256" i="1"/>
  <c r="I1256" i="1" s="1"/>
  <c r="H1255" i="1"/>
  <c r="D1255" i="1"/>
  <c r="G1255" i="1" s="1"/>
  <c r="B1255" i="1"/>
  <c r="K1255" i="1" s="1"/>
  <c r="A1255" i="1"/>
  <c r="I1255" i="1" s="1"/>
  <c r="H1254" i="1"/>
  <c r="D1254" i="1"/>
  <c r="G1254" i="1" s="1"/>
  <c r="B1254" i="1"/>
  <c r="A1254" i="1"/>
  <c r="I1254" i="1" s="1"/>
  <c r="H1253" i="1"/>
  <c r="D1253" i="1"/>
  <c r="G1253" i="1" s="1"/>
  <c r="B1253" i="1"/>
  <c r="K1253" i="1" s="1"/>
  <c r="A1253" i="1"/>
  <c r="I1253" i="1" s="1"/>
  <c r="H1252" i="1"/>
  <c r="D1252" i="1"/>
  <c r="G1252" i="1" s="1"/>
  <c r="B1252" i="1"/>
  <c r="A1252" i="1"/>
  <c r="I1252" i="1" s="1"/>
  <c r="H1251" i="1"/>
  <c r="D1251" i="1"/>
  <c r="G1251" i="1" s="1"/>
  <c r="B1251" i="1"/>
  <c r="A1251" i="1"/>
  <c r="I1251" i="1" s="1"/>
  <c r="H1250" i="1"/>
  <c r="D1250" i="1"/>
  <c r="G1250" i="1" s="1"/>
  <c r="B1250" i="1"/>
  <c r="K1250" i="1" s="1"/>
  <c r="A1250" i="1"/>
  <c r="I1250" i="1" s="1"/>
  <c r="H1249" i="1"/>
  <c r="D1249" i="1"/>
  <c r="G1249" i="1" s="1"/>
  <c r="B1249" i="1"/>
  <c r="J1249" i="1" s="1"/>
  <c r="A1249" i="1"/>
  <c r="I1249" i="1" s="1"/>
  <c r="H1248" i="1"/>
  <c r="D1248" i="1"/>
  <c r="G1248" i="1" s="1"/>
  <c r="B1248" i="1"/>
  <c r="A1248" i="1"/>
  <c r="I1248" i="1" s="1"/>
  <c r="H1247" i="1"/>
  <c r="D1247" i="1"/>
  <c r="G1247" i="1" s="1"/>
  <c r="B1247" i="1"/>
  <c r="K1247" i="1" s="1"/>
  <c r="A1247" i="1"/>
  <c r="I1247" i="1" s="1"/>
  <c r="H1246" i="1"/>
  <c r="D1246" i="1"/>
  <c r="G1246" i="1" s="1"/>
  <c r="B1246" i="1"/>
  <c r="K1246" i="1" s="1"/>
  <c r="A1246" i="1"/>
  <c r="I1246" i="1" s="1"/>
  <c r="H1245" i="1"/>
  <c r="D1245" i="1"/>
  <c r="G1245" i="1" s="1"/>
  <c r="B1245" i="1"/>
  <c r="A1245" i="1"/>
  <c r="I1245" i="1" s="1"/>
  <c r="H1244" i="1"/>
  <c r="D1244" i="1"/>
  <c r="G1244" i="1" s="1"/>
  <c r="B1244" i="1"/>
  <c r="J1244" i="1" s="1"/>
  <c r="A1244" i="1"/>
  <c r="I1244" i="1" s="1"/>
  <c r="H1243" i="1"/>
  <c r="D1243" i="1"/>
  <c r="G1243" i="1" s="1"/>
  <c r="B1243" i="1"/>
  <c r="K1243" i="1" s="1"/>
  <c r="A1243" i="1"/>
  <c r="I1243" i="1" s="1"/>
  <c r="H1242" i="1"/>
  <c r="D1242" i="1"/>
  <c r="G1242" i="1" s="1"/>
  <c r="B1242" i="1"/>
  <c r="K1242" i="1" s="1"/>
  <c r="A1242" i="1"/>
  <c r="I1242" i="1" s="1"/>
  <c r="H1241" i="1"/>
  <c r="D1241" i="1"/>
  <c r="G1241" i="1" s="1"/>
  <c r="B1241" i="1"/>
  <c r="J1241" i="1" s="1"/>
  <c r="A1241" i="1"/>
  <c r="I1241" i="1" s="1"/>
  <c r="H1240" i="1"/>
  <c r="D1240" i="1"/>
  <c r="G1240" i="1" s="1"/>
  <c r="B1240" i="1"/>
  <c r="K1240" i="1" s="1"/>
  <c r="A1240" i="1"/>
  <c r="I1240" i="1" s="1"/>
  <c r="H1239" i="1"/>
  <c r="D1239" i="1"/>
  <c r="G1239" i="1" s="1"/>
  <c r="B1239" i="1"/>
  <c r="J1239" i="1" s="1"/>
  <c r="A1239" i="1"/>
  <c r="I1239" i="1" s="1"/>
  <c r="H1238" i="1"/>
  <c r="D1238" i="1"/>
  <c r="G1238" i="1" s="1"/>
  <c r="B1238" i="1"/>
  <c r="K1238" i="1" s="1"/>
  <c r="A1238" i="1"/>
  <c r="I1238" i="1" s="1"/>
  <c r="H1237" i="1"/>
  <c r="D1237" i="1"/>
  <c r="G1237" i="1" s="1"/>
  <c r="B1237" i="1"/>
  <c r="J1237" i="1" s="1"/>
  <c r="A1237" i="1"/>
  <c r="I1237" i="1" s="1"/>
  <c r="H1236" i="1"/>
  <c r="D1236" i="1"/>
  <c r="G1236" i="1" s="1"/>
  <c r="B1236" i="1"/>
  <c r="A1236" i="1"/>
  <c r="I1236" i="1" s="1"/>
  <c r="H1235" i="1"/>
  <c r="D1235" i="1"/>
  <c r="G1235" i="1" s="1"/>
  <c r="B1235" i="1"/>
  <c r="K1235" i="1" s="1"/>
  <c r="A1235" i="1"/>
  <c r="I1235" i="1" s="1"/>
  <c r="H1234" i="1"/>
  <c r="D1234" i="1"/>
  <c r="G1234" i="1" s="1"/>
  <c r="B1234" i="1"/>
  <c r="J1234" i="1" s="1"/>
  <c r="A1234" i="1"/>
  <c r="I1234" i="1" s="1"/>
  <c r="H1233" i="1"/>
  <c r="D1233" i="1"/>
  <c r="G1233" i="1" s="1"/>
  <c r="B1233" i="1"/>
  <c r="K1233" i="1" s="1"/>
  <c r="A1233" i="1"/>
  <c r="I1233" i="1" s="1"/>
  <c r="H1232" i="1"/>
  <c r="D1232" i="1"/>
  <c r="G1232" i="1" s="1"/>
  <c r="B1232" i="1"/>
  <c r="J1232" i="1" s="1"/>
  <c r="A1232" i="1"/>
  <c r="I1232" i="1" s="1"/>
  <c r="H1231" i="1"/>
  <c r="D1231" i="1"/>
  <c r="G1231" i="1" s="1"/>
  <c r="B1231" i="1"/>
  <c r="K1231" i="1" s="1"/>
  <c r="A1231" i="1"/>
  <c r="I1231" i="1" s="1"/>
  <c r="H1230" i="1"/>
  <c r="D1230" i="1"/>
  <c r="G1230" i="1" s="1"/>
  <c r="B1230" i="1"/>
  <c r="J1230" i="1" s="1"/>
  <c r="A1230" i="1"/>
  <c r="I1230" i="1" s="1"/>
  <c r="H1229" i="1"/>
  <c r="D1229" i="1"/>
  <c r="G1229" i="1" s="1"/>
  <c r="B1229" i="1"/>
  <c r="J1229" i="1" s="1"/>
  <c r="A1229" i="1"/>
  <c r="I1229" i="1" s="1"/>
  <c r="H1228" i="1"/>
  <c r="D1228" i="1"/>
  <c r="G1228" i="1" s="1"/>
  <c r="B1228" i="1"/>
  <c r="K1228" i="1" s="1"/>
  <c r="A1228" i="1"/>
  <c r="I1228" i="1" s="1"/>
  <c r="H1227" i="1"/>
  <c r="D1227" i="1"/>
  <c r="G1227" i="1" s="1"/>
  <c r="B1227" i="1"/>
  <c r="J1227" i="1" s="1"/>
  <c r="A1227" i="1"/>
  <c r="I1227" i="1" s="1"/>
  <c r="H1226" i="1"/>
  <c r="D1226" i="1"/>
  <c r="G1226" i="1" s="1"/>
  <c r="B1226" i="1"/>
  <c r="A1226" i="1"/>
  <c r="I1226" i="1" s="1"/>
  <c r="H1225" i="1"/>
  <c r="D1225" i="1"/>
  <c r="G1225" i="1" s="1"/>
  <c r="B1225" i="1"/>
  <c r="J1225" i="1" s="1"/>
  <c r="A1225" i="1"/>
  <c r="I1225" i="1" s="1"/>
  <c r="H1224" i="1"/>
  <c r="D1224" i="1"/>
  <c r="G1224" i="1" s="1"/>
  <c r="B1224" i="1"/>
  <c r="A1224" i="1"/>
  <c r="I1224" i="1" s="1"/>
  <c r="H1223" i="1"/>
  <c r="D1223" i="1"/>
  <c r="G1223" i="1" s="1"/>
  <c r="B1223" i="1"/>
  <c r="K1223" i="1" s="1"/>
  <c r="A1223" i="1"/>
  <c r="I1223" i="1" s="1"/>
  <c r="H1222" i="1"/>
  <c r="D1222" i="1"/>
  <c r="G1222" i="1" s="1"/>
  <c r="B1222" i="1"/>
  <c r="K1222" i="1" s="1"/>
  <c r="A1222" i="1"/>
  <c r="I1222" i="1" s="1"/>
  <c r="H1221" i="1"/>
  <c r="D1221" i="1"/>
  <c r="G1221" i="1" s="1"/>
  <c r="B1221" i="1"/>
  <c r="K1221" i="1" s="1"/>
  <c r="A1221" i="1"/>
  <c r="I1221" i="1" s="1"/>
  <c r="H1220" i="1"/>
  <c r="D1220" i="1"/>
  <c r="G1220" i="1" s="1"/>
  <c r="B1220" i="1"/>
  <c r="A1220" i="1"/>
  <c r="I1220" i="1" s="1"/>
  <c r="H1219" i="1"/>
  <c r="D1219" i="1"/>
  <c r="G1219" i="1" s="1"/>
  <c r="B1219" i="1"/>
  <c r="K1219" i="1" s="1"/>
  <c r="A1219" i="1"/>
  <c r="I1219" i="1" s="1"/>
  <c r="H1218" i="1"/>
  <c r="D1218" i="1"/>
  <c r="G1218" i="1" s="1"/>
  <c r="B1218" i="1"/>
  <c r="K1218" i="1" s="1"/>
  <c r="A1218" i="1"/>
  <c r="I1218" i="1" s="1"/>
  <c r="H1217" i="1"/>
  <c r="D1217" i="1"/>
  <c r="G1217" i="1" s="1"/>
  <c r="B1217" i="1"/>
  <c r="K1217" i="1" s="1"/>
  <c r="A1217" i="1"/>
  <c r="I1217" i="1" s="1"/>
  <c r="H1216" i="1"/>
  <c r="D1216" i="1"/>
  <c r="G1216" i="1" s="1"/>
  <c r="B1216" i="1"/>
  <c r="A1216" i="1"/>
  <c r="I1216" i="1" s="1"/>
  <c r="H1215" i="1"/>
  <c r="D1215" i="1"/>
  <c r="G1215" i="1" s="1"/>
  <c r="B1215" i="1"/>
  <c r="K1215" i="1" s="1"/>
  <c r="A1215" i="1"/>
  <c r="I1215" i="1" s="1"/>
  <c r="H1214" i="1"/>
  <c r="D1214" i="1"/>
  <c r="G1214" i="1" s="1"/>
  <c r="B1214" i="1"/>
  <c r="A1214" i="1"/>
  <c r="I1214" i="1" s="1"/>
  <c r="H1213" i="1"/>
  <c r="D1213" i="1"/>
  <c r="G1213" i="1" s="1"/>
  <c r="B1213" i="1"/>
  <c r="K1213" i="1" s="1"/>
  <c r="A1213" i="1"/>
  <c r="I1213" i="1" s="1"/>
  <c r="H1212" i="1"/>
  <c r="D1212" i="1"/>
  <c r="G1212" i="1" s="1"/>
  <c r="B1212" i="1"/>
  <c r="K1212" i="1" s="1"/>
  <c r="A1212" i="1"/>
  <c r="I1212" i="1" s="1"/>
  <c r="H1211" i="1"/>
  <c r="D1211" i="1"/>
  <c r="G1211" i="1" s="1"/>
  <c r="B1211" i="1"/>
  <c r="J1211" i="1" s="1"/>
  <c r="A1211" i="1"/>
  <c r="I1211" i="1" s="1"/>
  <c r="H1210" i="1"/>
  <c r="D1210" i="1"/>
  <c r="G1210" i="1" s="1"/>
  <c r="B1210" i="1"/>
  <c r="K1210" i="1" s="1"/>
  <c r="A1210" i="1"/>
  <c r="I1210" i="1" s="1"/>
  <c r="H1209" i="1"/>
  <c r="D1209" i="1"/>
  <c r="G1209" i="1" s="1"/>
  <c r="B1209" i="1"/>
  <c r="K1209" i="1" s="1"/>
  <c r="A1209" i="1"/>
  <c r="I1209" i="1" s="1"/>
  <c r="H1208" i="1"/>
  <c r="D1208" i="1"/>
  <c r="G1208" i="1" s="1"/>
  <c r="B1208" i="1"/>
  <c r="K1208" i="1" s="1"/>
  <c r="A1208" i="1"/>
  <c r="I1208" i="1" s="1"/>
  <c r="H1207" i="1"/>
  <c r="D1207" i="1"/>
  <c r="G1207" i="1" s="1"/>
  <c r="B1207" i="1"/>
  <c r="K1207" i="1" s="1"/>
  <c r="A1207" i="1"/>
  <c r="I1207" i="1" s="1"/>
  <c r="H1206" i="1"/>
  <c r="D1206" i="1"/>
  <c r="G1206" i="1" s="1"/>
  <c r="B1206" i="1"/>
  <c r="K1206" i="1" s="1"/>
  <c r="A1206" i="1"/>
  <c r="I1206" i="1" s="1"/>
  <c r="H1205" i="1"/>
  <c r="D1205" i="1"/>
  <c r="G1205" i="1" s="1"/>
  <c r="B1205" i="1"/>
  <c r="K1205" i="1" s="1"/>
  <c r="A1205" i="1"/>
  <c r="I1205" i="1" s="1"/>
  <c r="H1204" i="1"/>
  <c r="D1204" i="1"/>
  <c r="G1204" i="1" s="1"/>
  <c r="B1204" i="1"/>
  <c r="K1204" i="1" s="1"/>
  <c r="A1204" i="1"/>
  <c r="I1204" i="1" s="1"/>
  <c r="H1203" i="1"/>
  <c r="D1203" i="1"/>
  <c r="G1203" i="1" s="1"/>
  <c r="B1203" i="1"/>
  <c r="A1203" i="1"/>
  <c r="I1203" i="1" s="1"/>
  <c r="H1202" i="1"/>
  <c r="D1202" i="1"/>
  <c r="G1202" i="1" s="1"/>
  <c r="B1202" i="1"/>
  <c r="J1202" i="1" s="1"/>
  <c r="A1202" i="1"/>
  <c r="I1202" i="1" s="1"/>
  <c r="H1201" i="1"/>
  <c r="D1201" i="1"/>
  <c r="G1201" i="1" s="1"/>
  <c r="B1201" i="1"/>
  <c r="K1201" i="1" s="1"/>
  <c r="A1201" i="1"/>
  <c r="I1201" i="1" s="1"/>
  <c r="H1200" i="1"/>
  <c r="D1200" i="1"/>
  <c r="G1200" i="1" s="1"/>
  <c r="B1200" i="1"/>
  <c r="J1200" i="1" s="1"/>
  <c r="A1200" i="1"/>
  <c r="I1200" i="1" s="1"/>
  <c r="H1199" i="1"/>
  <c r="D1199" i="1"/>
  <c r="G1199" i="1" s="1"/>
  <c r="B1199" i="1"/>
  <c r="J1199" i="1" s="1"/>
  <c r="A1199" i="1"/>
  <c r="I1199" i="1" s="1"/>
  <c r="H1198" i="1"/>
  <c r="D1198" i="1"/>
  <c r="G1198" i="1" s="1"/>
  <c r="B1198" i="1"/>
  <c r="K1198" i="1" s="1"/>
  <c r="A1198" i="1"/>
  <c r="I1198" i="1" s="1"/>
  <c r="H1197" i="1"/>
  <c r="D1197" i="1"/>
  <c r="G1197" i="1" s="1"/>
  <c r="B1197" i="1"/>
  <c r="K1197" i="1" s="1"/>
  <c r="A1197" i="1"/>
  <c r="I1197" i="1" s="1"/>
  <c r="H1196" i="1"/>
  <c r="D1196" i="1"/>
  <c r="G1196" i="1" s="1"/>
  <c r="B1196" i="1"/>
  <c r="K1196" i="1" s="1"/>
  <c r="A1196" i="1"/>
  <c r="I1196" i="1" s="1"/>
  <c r="H1195" i="1"/>
  <c r="D1195" i="1"/>
  <c r="G1195" i="1" s="1"/>
  <c r="B1195" i="1"/>
  <c r="A1195" i="1"/>
  <c r="I1195" i="1" s="1"/>
  <c r="H1194" i="1"/>
  <c r="D1194" i="1"/>
  <c r="G1194" i="1" s="1"/>
  <c r="B1194" i="1"/>
  <c r="K1194" i="1" s="1"/>
  <c r="A1194" i="1"/>
  <c r="I1194" i="1" s="1"/>
  <c r="H1193" i="1"/>
  <c r="D1193" i="1"/>
  <c r="G1193" i="1" s="1"/>
  <c r="B1193" i="1"/>
  <c r="K1193" i="1" s="1"/>
  <c r="A1193" i="1"/>
  <c r="I1193" i="1" s="1"/>
  <c r="H1192" i="1"/>
  <c r="D1192" i="1"/>
  <c r="G1192" i="1" s="1"/>
  <c r="B1192" i="1"/>
  <c r="K1192" i="1" s="1"/>
  <c r="A1192" i="1"/>
  <c r="I1192" i="1" s="1"/>
  <c r="H1191" i="1"/>
  <c r="D1191" i="1"/>
  <c r="G1191" i="1" s="1"/>
  <c r="B1191" i="1"/>
  <c r="K1191" i="1" s="1"/>
  <c r="A1191" i="1"/>
  <c r="I1191" i="1" s="1"/>
  <c r="H1190" i="1"/>
  <c r="D1190" i="1"/>
  <c r="G1190" i="1" s="1"/>
  <c r="B1190" i="1"/>
  <c r="J1190" i="1" s="1"/>
  <c r="A1190" i="1"/>
  <c r="I1190" i="1" s="1"/>
  <c r="H1189" i="1"/>
  <c r="D1189" i="1"/>
  <c r="G1189" i="1" s="1"/>
  <c r="B1189" i="1"/>
  <c r="K1189" i="1" s="1"/>
  <c r="A1189" i="1"/>
  <c r="I1189" i="1" s="1"/>
  <c r="H1188" i="1"/>
  <c r="D1188" i="1"/>
  <c r="G1188" i="1" s="1"/>
  <c r="B1188" i="1"/>
  <c r="K1188" i="1" s="1"/>
  <c r="A1188" i="1"/>
  <c r="I1188" i="1" s="1"/>
  <c r="H1187" i="1"/>
  <c r="D1187" i="1"/>
  <c r="G1187" i="1" s="1"/>
  <c r="B1187" i="1"/>
  <c r="J1187" i="1" s="1"/>
  <c r="A1187" i="1"/>
  <c r="I1187" i="1" s="1"/>
  <c r="H1186" i="1"/>
  <c r="D1186" i="1"/>
  <c r="G1186" i="1" s="1"/>
  <c r="B1186" i="1"/>
  <c r="K1186" i="1" s="1"/>
  <c r="A1186" i="1"/>
  <c r="I1186" i="1" s="1"/>
  <c r="H1185" i="1"/>
  <c r="D1185" i="1"/>
  <c r="G1185" i="1" s="1"/>
  <c r="B1185" i="1"/>
  <c r="K1185" i="1" s="1"/>
  <c r="A1185" i="1"/>
  <c r="I1185" i="1" s="1"/>
  <c r="H1184" i="1"/>
  <c r="D1184" i="1"/>
  <c r="G1184" i="1" s="1"/>
  <c r="B1184" i="1"/>
  <c r="A1184" i="1"/>
  <c r="I1184" i="1" s="1"/>
  <c r="H1183" i="1"/>
  <c r="D1183" i="1"/>
  <c r="G1183" i="1" s="1"/>
  <c r="B1183" i="1"/>
  <c r="K1183" i="1" s="1"/>
  <c r="A1183" i="1"/>
  <c r="I1183" i="1" s="1"/>
  <c r="H1182" i="1"/>
  <c r="D1182" i="1"/>
  <c r="G1182" i="1" s="1"/>
  <c r="B1182" i="1"/>
  <c r="A1182" i="1"/>
  <c r="I1182" i="1" s="1"/>
  <c r="H1181" i="1"/>
  <c r="D1181" i="1"/>
  <c r="G1181" i="1" s="1"/>
  <c r="B1181" i="1"/>
  <c r="K1181" i="1" s="1"/>
  <c r="A1181" i="1"/>
  <c r="I1181" i="1" s="1"/>
  <c r="H1180" i="1"/>
  <c r="D1180" i="1"/>
  <c r="G1180" i="1" s="1"/>
  <c r="B1180" i="1"/>
  <c r="K1180" i="1" s="1"/>
  <c r="A1180" i="1"/>
  <c r="I1180" i="1" s="1"/>
  <c r="H1179" i="1"/>
  <c r="D1179" i="1"/>
  <c r="G1179" i="1" s="1"/>
  <c r="B1179" i="1"/>
  <c r="K1179" i="1" s="1"/>
  <c r="A1179" i="1"/>
  <c r="I1179" i="1" s="1"/>
  <c r="H1178" i="1"/>
  <c r="D1178" i="1"/>
  <c r="G1178" i="1" s="1"/>
  <c r="B1178" i="1"/>
  <c r="J1178" i="1" s="1"/>
  <c r="A1178" i="1"/>
  <c r="I1178" i="1" s="1"/>
  <c r="H1177" i="1"/>
  <c r="D1177" i="1"/>
  <c r="G1177" i="1" s="1"/>
  <c r="B1177" i="1"/>
  <c r="K1177" i="1" s="1"/>
  <c r="A1177" i="1"/>
  <c r="I1177" i="1" s="1"/>
  <c r="H1176" i="1"/>
  <c r="D1176" i="1"/>
  <c r="G1176" i="1" s="1"/>
  <c r="B1176" i="1"/>
  <c r="K1176" i="1" s="1"/>
  <c r="A1176" i="1"/>
  <c r="I1176" i="1" s="1"/>
  <c r="H1175" i="1"/>
  <c r="D1175" i="1"/>
  <c r="G1175" i="1" s="1"/>
  <c r="B1175" i="1"/>
  <c r="J1175" i="1" s="1"/>
  <c r="A1175" i="1"/>
  <c r="I1175" i="1" s="1"/>
  <c r="H1174" i="1"/>
  <c r="D1174" i="1"/>
  <c r="G1174" i="1" s="1"/>
  <c r="B1174" i="1"/>
  <c r="K1174" i="1" s="1"/>
  <c r="A1174" i="1"/>
  <c r="I1174" i="1" s="1"/>
  <c r="H1173" i="1"/>
  <c r="D1173" i="1"/>
  <c r="G1173" i="1" s="1"/>
  <c r="B1173" i="1"/>
  <c r="K1173" i="1" s="1"/>
  <c r="A1173" i="1"/>
  <c r="I1173" i="1" s="1"/>
  <c r="H1172" i="1"/>
  <c r="D1172" i="1"/>
  <c r="G1172" i="1" s="1"/>
  <c r="B1172" i="1"/>
  <c r="A1172" i="1"/>
  <c r="I1172" i="1" s="1"/>
  <c r="H1171" i="1"/>
  <c r="D1171" i="1"/>
  <c r="G1171" i="1" s="1"/>
  <c r="B1171" i="1"/>
  <c r="J1171" i="1" s="1"/>
  <c r="A1171" i="1"/>
  <c r="I1171" i="1" s="1"/>
  <c r="H1170" i="1"/>
  <c r="D1170" i="1"/>
  <c r="G1170" i="1" s="1"/>
  <c r="B1170" i="1"/>
  <c r="A1170" i="1"/>
  <c r="I1170" i="1" s="1"/>
  <c r="H1169" i="1"/>
  <c r="D1169" i="1"/>
  <c r="G1169" i="1" s="1"/>
  <c r="B1169" i="1"/>
  <c r="A1169" i="1"/>
  <c r="I1169" i="1" s="1"/>
  <c r="H1168" i="1"/>
  <c r="D1168" i="1"/>
  <c r="G1168" i="1" s="1"/>
  <c r="B1168" i="1"/>
  <c r="K1168" i="1" s="1"/>
  <c r="A1168" i="1"/>
  <c r="I1168" i="1" s="1"/>
  <c r="H1167" i="1"/>
  <c r="D1167" i="1"/>
  <c r="G1167" i="1" s="1"/>
  <c r="B1167" i="1"/>
  <c r="J1167" i="1" s="1"/>
  <c r="A1167" i="1"/>
  <c r="I1167" i="1" s="1"/>
  <c r="H1166" i="1"/>
  <c r="D1166" i="1"/>
  <c r="G1166" i="1" s="1"/>
  <c r="B1166" i="1"/>
  <c r="J1166" i="1" s="1"/>
  <c r="A1166" i="1"/>
  <c r="I1166" i="1" s="1"/>
  <c r="H1165" i="1"/>
  <c r="D1165" i="1"/>
  <c r="G1165" i="1" s="1"/>
  <c r="B1165" i="1"/>
  <c r="K1165" i="1" s="1"/>
  <c r="A1165" i="1"/>
  <c r="I1165" i="1" s="1"/>
  <c r="H1164" i="1"/>
  <c r="D1164" i="1"/>
  <c r="G1164" i="1" s="1"/>
  <c r="B1164" i="1"/>
  <c r="K1164" i="1" s="1"/>
  <c r="A1164" i="1"/>
  <c r="I1164" i="1" s="1"/>
  <c r="H1163" i="1"/>
  <c r="D1163" i="1"/>
  <c r="G1163" i="1" s="1"/>
  <c r="B1163" i="1"/>
  <c r="J1163" i="1" s="1"/>
  <c r="A1163" i="1"/>
  <c r="I1163" i="1" s="1"/>
  <c r="H1162" i="1"/>
  <c r="D1162" i="1"/>
  <c r="G1162" i="1" s="1"/>
  <c r="B1162" i="1"/>
  <c r="K1162" i="1" s="1"/>
  <c r="A1162" i="1"/>
  <c r="I1162" i="1" s="1"/>
  <c r="H1161" i="1"/>
  <c r="D1161" i="1"/>
  <c r="G1161" i="1" s="1"/>
  <c r="B1161" i="1"/>
  <c r="K1161" i="1" s="1"/>
  <c r="A1161" i="1"/>
  <c r="I1161" i="1" s="1"/>
  <c r="H1160" i="1"/>
  <c r="D1160" i="1"/>
  <c r="G1160" i="1" s="1"/>
  <c r="B1160" i="1"/>
  <c r="K1160" i="1" s="1"/>
  <c r="A1160" i="1"/>
  <c r="I1160" i="1" s="1"/>
  <c r="H1159" i="1"/>
  <c r="D1159" i="1"/>
  <c r="G1159" i="1" s="1"/>
  <c r="B1159" i="1"/>
  <c r="J1159" i="1" s="1"/>
  <c r="A1159" i="1"/>
  <c r="I1159" i="1" s="1"/>
  <c r="H1158" i="1"/>
  <c r="D1158" i="1"/>
  <c r="G1158" i="1" s="1"/>
  <c r="B1158" i="1"/>
  <c r="A1158" i="1"/>
  <c r="I1158" i="1" s="1"/>
  <c r="H1157" i="1"/>
  <c r="D1157" i="1"/>
  <c r="G1157" i="1" s="1"/>
  <c r="B1157" i="1"/>
  <c r="A1157" i="1"/>
  <c r="I1157" i="1" s="1"/>
  <c r="H1156" i="1"/>
  <c r="D1156" i="1"/>
  <c r="G1156" i="1" s="1"/>
  <c r="B1156" i="1"/>
  <c r="J1156" i="1" s="1"/>
  <c r="A1156" i="1"/>
  <c r="I1156" i="1" s="1"/>
  <c r="H1155" i="1"/>
  <c r="D1155" i="1"/>
  <c r="G1155" i="1" s="1"/>
  <c r="B1155" i="1"/>
  <c r="J1155" i="1" s="1"/>
  <c r="A1155" i="1"/>
  <c r="I1155" i="1" s="1"/>
  <c r="H1154" i="1"/>
  <c r="D1154" i="1"/>
  <c r="G1154" i="1" s="1"/>
  <c r="B1154" i="1"/>
  <c r="J1154" i="1" s="1"/>
  <c r="A1154" i="1"/>
  <c r="I1154" i="1" s="1"/>
  <c r="H1153" i="1"/>
  <c r="D1153" i="1"/>
  <c r="G1153" i="1" s="1"/>
  <c r="B1153" i="1"/>
  <c r="K1153" i="1" s="1"/>
  <c r="A1153" i="1"/>
  <c r="I1153" i="1" s="1"/>
  <c r="H1152" i="1"/>
  <c r="D1152" i="1"/>
  <c r="G1152" i="1" s="1"/>
  <c r="B1152" i="1"/>
  <c r="K1152" i="1" s="1"/>
  <c r="A1152" i="1"/>
  <c r="I1152" i="1" s="1"/>
  <c r="H1151" i="1"/>
  <c r="D1151" i="1"/>
  <c r="G1151" i="1" s="1"/>
  <c r="B1151" i="1"/>
  <c r="J1151" i="1" s="1"/>
  <c r="A1151" i="1"/>
  <c r="I1151" i="1" s="1"/>
  <c r="H1150" i="1"/>
  <c r="D1150" i="1"/>
  <c r="G1150" i="1" s="1"/>
  <c r="B1150" i="1"/>
  <c r="J1150" i="1" s="1"/>
  <c r="A1150" i="1"/>
  <c r="I1150" i="1" s="1"/>
  <c r="H1149" i="1"/>
  <c r="D1149" i="1"/>
  <c r="G1149" i="1" s="1"/>
  <c r="B1149" i="1"/>
  <c r="K1149" i="1" s="1"/>
  <c r="A1149" i="1"/>
  <c r="I1149" i="1" s="1"/>
  <c r="H1148" i="1"/>
  <c r="D1148" i="1"/>
  <c r="G1148" i="1" s="1"/>
  <c r="B1148" i="1"/>
  <c r="A1148" i="1"/>
  <c r="I1148" i="1" s="1"/>
  <c r="H1147" i="1"/>
  <c r="D1147" i="1"/>
  <c r="G1147" i="1" s="1"/>
  <c r="B1147" i="1"/>
  <c r="K1147" i="1" s="1"/>
  <c r="A1147" i="1"/>
  <c r="I1147" i="1" s="1"/>
  <c r="H1146" i="1"/>
  <c r="D1146" i="1"/>
  <c r="G1146" i="1" s="1"/>
  <c r="B1146" i="1"/>
  <c r="J1146" i="1" s="1"/>
  <c r="A1146" i="1"/>
  <c r="I1146" i="1" s="1"/>
  <c r="H1145" i="1"/>
  <c r="D1145" i="1"/>
  <c r="G1145" i="1" s="1"/>
  <c r="B1145" i="1"/>
  <c r="A1145" i="1"/>
  <c r="I1145" i="1" s="1"/>
  <c r="H1144" i="1"/>
  <c r="D1144" i="1"/>
  <c r="G1144" i="1" s="1"/>
  <c r="B1144" i="1"/>
  <c r="K1144" i="1" s="1"/>
  <c r="A1144" i="1"/>
  <c r="I1144" i="1" s="1"/>
  <c r="H1143" i="1"/>
  <c r="D1143" i="1"/>
  <c r="G1143" i="1" s="1"/>
  <c r="B1143" i="1"/>
  <c r="K1143" i="1" s="1"/>
  <c r="A1143" i="1"/>
  <c r="I1143" i="1" s="1"/>
  <c r="H1142" i="1"/>
  <c r="D1142" i="1"/>
  <c r="G1142" i="1" s="1"/>
  <c r="B1142" i="1"/>
  <c r="K1142" i="1" s="1"/>
  <c r="A1142" i="1"/>
  <c r="I1142" i="1" s="1"/>
  <c r="H1141" i="1"/>
  <c r="D1141" i="1"/>
  <c r="G1141" i="1" s="1"/>
  <c r="B1141" i="1"/>
  <c r="A1141" i="1"/>
  <c r="I1141" i="1" s="1"/>
  <c r="H1140" i="1"/>
  <c r="D1140" i="1"/>
  <c r="G1140" i="1" s="1"/>
  <c r="B1140" i="1"/>
  <c r="K1140" i="1" s="1"/>
  <c r="A1140" i="1"/>
  <c r="I1140" i="1" s="1"/>
  <c r="H1139" i="1"/>
  <c r="D1139" i="1"/>
  <c r="G1139" i="1" s="1"/>
  <c r="B1139" i="1"/>
  <c r="J1139" i="1" s="1"/>
  <c r="A1139" i="1"/>
  <c r="I1139" i="1" s="1"/>
  <c r="H1138" i="1"/>
  <c r="D1138" i="1"/>
  <c r="G1138" i="1" s="1"/>
  <c r="B1138" i="1"/>
  <c r="K1138" i="1" s="1"/>
  <c r="A1138" i="1"/>
  <c r="I1138" i="1" s="1"/>
  <c r="H1137" i="1"/>
  <c r="D1137" i="1"/>
  <c r="G1137" i="1" s="1"/>
  <c r="B1137" i="1"/>
  <c r="K1137" i="1" s="1"/>
  <c r="A1137" i="1"/>
  <c r="I1137" i="1" s="1"/>
  <c r="H1136" i="1"/>
  <c r="D1136" i="1"/>
  <c r="G1136" i="1" s="1"/>
  <c r="B1136" i="1"/>
  <c r="K1136" i="1" s="1"/>
  <c r="A1136" i="1"/>
  <c r="I1136" i="1" s="1"/>
  <c r="H1135" i="1"/>
  <c r="D1135" i="1"/>
  <c r="G1135" i="1" s="1"/>
  <c r="B1135" i="1"/>
  <c r="A1135" i="1"/>
  <c r="I1135" i="1" s="1"/>
  <c r="H1134" i="1"/>
  <c r="D1134" i="1"/>
  <c r="G1134" i="1" s="1"/>
  <c r="B1134" i="1"/>
  <c r="J1134" i="1" s="1"/>
  <c r="A1134" i="1"/>
  <c r="I1134" i="1" s="1"/>
  <c r="H1133" i="1"/>
  <c r="D1133" i="1"/>
  <c r="G1133" i="1" s="1"/>
  <c r="B1133" i="1"/>
  <c r="A1133" i="1"/>
  <c r="I1133" i="1" s="1"/>
  <c r="H1132" i="1"/>
  <c r="D1132" i="1"/>
  <c r="G1132" i="1" s="1"/>
  <c r="B1132" i="1"/>
  <c r="K1132" i="1" s="1"/>
  <c r="A1132" i="1"/>
  <c r="I1132" i="1" s="1"/>
  <c r="H1131" i="1"/>
  <c r="D1131" i="1"/>
  <c r="G1131" i="1" s="1"/>
  <c r="B1131" i="1"/>
  <c r="K1131" i="1" s="1"/>
  <c r="A1131" i="1"/>
  <c r="I1131" i="1" s="1"/>
  <c r="H1130" i="1"/>
  <c r="D1130" i="1"/>
  <c r="G1130" i="1" s="1"/>
  <c r="B1130" i="1"/>
  <c r="K1130" i="1" s="1"/>
  <c r="A1130" i="1"/>
  <c r="I1130" i="1" s="1"/>
  <c r="H1129" i="1"/>
  <c r="D1129" i="1"/>
  <c r="G1129" i="1" s="1"/>
  <c r="B1129" i="1"/>
  <c r="K1129" i="1" s="1"/>
  <c r="A1129" i="1"/>
  <c r="I1129" i="1" s="1"/>
  <c r="H1128" i="1"/>
  <c r="D1128" i="1"/>
  <c r="G1128" i="1" s="1"/>
  <c r="B1128" i="1"/>
  <c r="J1128" i="1" s="1"/>
  <c r="A1128" i="1"/>
  <c r="I1128" i="1" s="1"/>
  <c r="H1127" i="1"/>
  <c r="D1127" i="1"/>
  <c r="G1127" i="1" s="1"/>
  <c r="B1127" i="1"/>
  <c r="K1127" i="1" s="1"/>
  <c r="A1127" i="1"/>
  <c r="I1127" i="1" s="1"/>
  <c r="H1126" i="1"/>
  <c r="D1126" i="1"/>
  <c r="G1126" i="1" s="1"/>
  <c r="B1126" i="1"/>
  <c r="J1126" i="1" s="1"/>
  <c r="A1126" i="1"/>
  <c r="I1126" i="1" s="1"/>
  <c r="H1125" i="1"/>
  <c r="D1125" i="1"/>
  <c r="G1125" i="1" s="1"/>
  <c r="B1125" i="1"/>
  <c r="K1125" i="1" s="1"/>
  <c r="A1125" i="1"/>
  <c r="I1125" i="1" s="1"/>
  <c r="H1124" i="1"/>
  <c r="D1124" i="1"/>
  <c r="G1124" i="1" s="1"/>
  <c r="B1124" i="1"/>
  <c r="J1124" i="1" s="1"/>
  <c r="A1124" i="1"/>
  <c r="I1124" i="1" s="1"/>
  <c r="H1123" i="1"/>
  <c r="D1123" i="1"/>
  <c r="G1123" i="1" s="1"/>
  <c r="B1123" i="1"/>
  <c r="A1123" i="1"/>
  <c r="I1123" i="1" s="1"/>
  <c r="H1122" i="1"/>
  <c r="D1122" i="1"/>
  <c r="G1122" i="1" s="1"/>
  <c r="B1122" i="1"/>
  <c r="K1122" i="1" s="1"/>
  <c r="A1122" i="1"/>
  <c r="I1122" i="1" s="1"/>
  <c r="H1121" i="1"/>
  <c r="D1121" i="1"/>
  <c r="G1121" i="1" s="1"/>
  <c r="B1121" i="1"/>
  <c r="K1121" i="1" s="1"/>
  <c r="A1121" i="1"/>
  <c r="I1121" i="1" s="1"/>
  <c r="H1120" i="1"/>
  <c r="D1120" i="1"/>
  <c r="G1120" i="1" s="1"/>
  <c r="B1120" i="1"/>
  <c r="J1120" i="1" s="1"/>
  <c r="A1120" i="1"/>
  <c r="I1120" i="1" s="1"/>
  <c r="H1119" i="1"/>
  <c r="D1119" i="1"/>
  <c r="G1119" i="1" s="1"/>
  <c r="B1119" i="1"/>
  <c r="K1119" i="1" s="1"/>
  <c r="A1119" i="1"/>
  <c r="I1119" i="1" s="1"/>
  <c r="H1118" i="1"/>
  <c r="D1118" i="1"/>
  <c r="G1118" i="1" s="1"/>
  <c r="B1118" i="1"/>
  <c r="K1118" i="1" s="1"/>
  <c r="A1118" i="1"/>
  <c r="I1118" i="1" s="1"/>
  <c r="H1117" i="1"/>
  <c r="D1117" i="1"/>
  <c r="G1117" i="1" s="1"/>
  <c r="B1117" i="1"/>
  <c r="J1117" i="1" s="1"/>
  <c r="A1117" i="1"/>
  <c r="I1117" i="1" s="1"/>
  <c r="H1116" i="1"/>
  <c r="D1116" i="1"/>
  <c r="G1116" i="1" s="1"/>
  <c r="B1116" i="1"/>
  <c r="J1116" i="1" s="1"/>
  <c r="A1116" i="1"/>
  <c r="I1116" i="1" s="1"/>
  <c r="H1115" i="1"/>
  <c r="D1115" i="1"/>
  <c r="G1115" i="1" s="1"/>
  <c r="B1115" i="1"/>
  <c r="K1115" i="1" s="1"/>
  <c r="A1115" i="1"/>
  <c r="I1115" i="1" s="1"/>
  <c r="H1114" i="1"/>
  <c r="D1114" i="1"/>
  <c r="G1114" i="1" s="1"/>
  <c r="B1114" i="1"/>
  <c r="J1114" i="1" s="1"/>
  <c r="A1114" i="1"/>
  <c r="I1114" i="1" s="1"/>
  <c r="H1113" i="1"/>
  <c r="D1113" i="1"/>
  <c r="G1113" i="1" s="1"/>
  <c r="B1113" i="1"/>
  <c r="J1113" i="1" s="1"/>
  <c r="A1113" i="1"/>
  <c r="I1113" i="1" s="1"/>
  <c r="H1112" i="1"/>
  <c r="D1112" i="1"/>
  <c r="G1112" i="1" s="1"/>
  <c r="B1112" i="1"/>
  <c r="J1112" i="1" s="1"/>
  <c r="A1112" i="1"/>
  <c r="I1112" i="1" s="1"/>
  <c r="H1111" i="1"/>
  <c r="D1111" i="1"/>
  <c r="G1111" i="1" s="1"/>
  <c r="B1111" i="1"/>
  <c r="A1111" i="1"/>
  <c r="I1111" i="1" s="1"/>
  <c r="H1110" i="1"/>
  <c r="D1110" i="1"/>
  <c r="G1110" i="1" s="1"/>
  <c r="B1110" i="1"/>
  <c r="K1110" i="1" s="1"/>
  <c r="A1110" i="1"/>
  <c r="I1110" i="1" s="1"/>
  <c r="H1109" i="1"/>
  <c r="D1109" i="1"/>
  <c r="G1109" i="1" s="1"/>
  <c r="B1109" i="1"/>
  <c r="J1109" i="1" s="1"/>
  <c r="A1109" i="1"/>
  <c r="I1109" i="1" s="1"/>
  <c r="H1108" i="1"/>
  <c r="D1108" i="1"/>
  <c r="G1108" i="1" s="1"/>
  <c r="B1108" i="1"/>
  <c r="A1108" i="1"/>
  <c r="I1108" i="1" s="1"/>
  <c r="H1107" i="1"/>
  <c r="D1107" i="1"/>
  <c r="G1107" i="1" s="1"/>
  <c r="B1107" i="1"/>
  <c r="J1107" i="1" s="1"/>
  <c r="A1107" i="1"/>
  <c r="I1107" i="1" s="1"/>
  <c r="H1106" i="1"/>
  <c r="D1106" i="1"/>
  <c r="G1106" i="1" s="1"/>
  <c r="B1106" i="1"/>
  <c r="K1106" i="1" s="1"/>
  <c r="A1106" i="1"/>
  <c r="I1106" i="1" s="1"/>
  <c r="H1105" i="1"/>
  <c r="D1105" i="1"/>
  <c r="G1105" i="1" s="1"/>
  <c r="B1105" i="1"/>
  <c r="K1105" i="1" s="1"/>
  <c r="A1105" i="1"/>
  <c r="I1105" i="1" s="1"/>
  <c r="H1104" i="1"/>
  <c r="D1104" i="1"/>
  <c r="G1104" i="1" s="1"/>
  <c r="B1104" i="1"/>
  <c r="J1104" i="1" s="1"/>
  <c r="A1104" i="1"/>
  <c r="I1104" i="1" s="1"/>
  <c r="H1103" i="1"/>
  <c r="D1103" i="1"/>
  <c r="G1103" i="1" s="1"/>
  <c r="B1103" i="1"/>
  <c r="K1103" i="1" s="1"/>
  <c r="A1103" i="1"/>
  <c r="I1103" i="1" s="1"/>
  <c r="H1102" i="1"/>
  <c r="D1102" i="1"/>
  <c r="G1102" i="1" s="1"/>
  <c r="B1102" i="1"/>
  <c r="J1102" i="1" s="1"/>
  <c r="A1102" i="1"/>
  <c r="I1102" i="1" s="1"/>
  <c r="H1101" i="1"/>
  <c r="D1101" i="1"/>
  <c r="G1101" i="1" s="1"/>
  <c r="B1101" i="1"/>
  <c r="A1101" i="1"/>
  <c r="I1101" i="1" s="1"/>
  <c r="H1100" i="1"/>
  <c r="D1100" i="1"/>
  <c r="G1100" i="1" s="1"/>
  <c r="B1100" i="1"/>
  <c r="J1100" i="1" s="1"/>
  <c r="A1100" i="1"/>
  <c r="I1100" i="1" s="1"/>
  <c r="H1099" i="1"/>
  <c r="D1099" i="1"/>
  <c r="G1099" i="1" s="1"/>
  <c r="B1099" i="1"/>
  <c r="A1099" i="1"/>
  <c r="I1099" i="1" s="1"/>
  <c r="H1098" i="1"/>
  <c r="D1098" i="1"/>
  <c r="G1098" i="1" s="1"/>
  <c r="B1098" i="1"/>
  <c r="K1098" i="1" s="1"/>
  <c r="A1098" i="1"/>
  <c r="I1098" i="1" s="1"/>
  <c r="H1097" i="1"/>
  <c r="D1097" i="1"/>
  <c r="G1097" i="1" s="1"/>
  <c r="B1097" i="1"/>
  <c r="K1097" i="1" s="1"/>
  <c r="A1097" i="1"/>
  <c r="I1097" i="1" s="1"/>
  <c r="H1096" i="1"/>
  <c r="D1096" i="1"/>
  <c r="G1096" i="1" s="1"/>
  <c r="B1096" i="1"/>
  <c r="J1096" i="1" s="1"/>
  <c r="A1096" i="1"/>
  <c r="I1096" i="1" s="1"/>
  <c r="H1095" i="1"/>
  <c r="D1095" i="1"/>
  <c r="G1095" i="1" s="1"/>
  <c r="B1095" i="1"/>
  <c r="K1095" i="1" s="1"/>
  <c r="A1095" i="1"/>
  <c r="I1095" i="1" s="1"/>
  <c r="H1094" i="1"/>
  <c r="D1094" i="1"/>
  <c r="G1094" i="1" s="1"/>
  <c r="B1094" i="1"/>
  <c r="K1094" i="1" s="1"/>
  <c r="A1094" i="1"/>
  <c r="I1094" i="1" s="1"/>
  <c r="H1093" i="1"/>
  <c r="D1093" i="1"/>
  <c r="G1093" i="1" s="1"/>
  <c r="B1093" i="1"/>
  <c r="K1093" i="1" s="1"/>
  <c r="A1093" i="1"/>
  <c r="I1093" i="1" s="1"/>
  <c r="H1092" i="1"/>
  <c r="D1092" i="1"/>
  <c r="G1092" i="1" s="1"/>
  <c r="B1092" i="1"/>
  <c r="A1092" i="1"/>
  <c r="I1092" i="1" s="1"/>
  <c r="H1091" i="1"/>
  <c r="D1091" i="1"/>
  <c r="G1091" i="1" s="1"/>
  <c r="B1091" i="1"/>
  <c r="A1091" i="1"/>
  <c r="I1091" i="1" s="1"/>
  <c r="H1090" i="1"/>
  <c r="D1090" i="1"/>
  <c r="G1090" i="1" s="1"/>
  <c r="B1090" i="1"/>
  <c r="J1090" i="1" s="1"/>
  <c r="A1090" i="1"/>
  <c r="I1090" i="1" s="1"/>
  <c r="H1089" i="1"/>
  <c r="D1089" i="1"/>
  <c r="G1089" i="1" s="1"/>
  <c r="B1089" i="1"/>
  <c r="J1089" i="1" s="1"/>
  <c r="A1089" i="1"/>
  <c r="I1089" i="1" s="1"/>
  <c r="H1088" i="1"/>
  <c r="D1088" i="1"/>
  <c r="G1088" i="1" s="1"/>
  <c r="B1088" i="1"/>
  <c r="J1088" i="1" s="1"/>
  <c r="A1088" i="1"/>
  <c r="I1088" i="1" s="1"/>
  <c r="H1087" i="1"/>
  <c r="D1087" i="1"/>
  <c r="G1087" i="1" s="1"/>
  <c r="B1087" i="1"/>
  <c r="A1087" i="1"/>
  <c r="I1087" i="1" s="1"/>
  <c r="H1086" i="1"/>
  <c r="D1086" i="1"/>
  <c r="G1086" i="1" s="1"/>
  <c r="B1086" i="1"/>
  <c r="K1086" i="1" s="1"/>
  <c r="A1086" i="1"/>
  <c r="I1086" i="1" s="1"/>
  <c r="H1085" i="1"/>
  <c r="D1085" i="1"/>
  <c r="G1085" i="1" s="1"/>
  <c r="B1085" i="1"/>
  <c r="K1085" i="1" s="1"/>
  <c r="A1085" i="1"/>
  <c r="I1085" i="1" s="1"/>
  <c r="H1084" i="1"/>
  <c r="D1084" i="1"/>
  <c r="G1084" i="1" s="1"/>
  <c r="B1084" i="1"/>
  <c r="J1084" i="1" s="1"/>
  <c r="A1084" i="1"/>
  <c r="I1084" i="1" s="1"/>
  <c r="H1083" i="1"/>
  <c r="D1083" i="1"/>
  <c r="G1083" i="1" s="1"/>
  <c r="B1083" i="1"/>
  <c r="A1083" i="1"/>
  <c r="I1083" i="1" s="1"/>
  <c r="H1082" i="1"/>
  <c r="D1082" i="1"/>
  <c r="G1082" i="1" s="1"/>
  <c r="B1082" i="1"/>
  <c r="A1082" i="1"/>
  <c r="I1082" i="1" s="1"/>
  <c r="H1081" i="1"/>
  <c r="D1081" i="1"/>
  <c r="G1081" i="1" s="1"/>
  <c r="B1081" i="1"/>
  <c r="K1081" i="1" s="1"/>
  <c r="A1081" i="1"/>
  <c r="I1081" i="1" s="1"/>
  <c r="H1080" i="1"/>
  <c r="D1080" i="1"/>
  <c r="G1080" i="1" s="1"/>
  <c r="B1080" i="1"/>
  <c r="J1080" i="1" s="1"/>
  <c r="A1080" i="1"/>
  <c r="I1080" i="1" s="1"/>
  <c r="H1079" i="1"/>
  <c r="D1079" i="1"/>
  <c r="G1079" i="1" s="1"/>
  <c r="B1079" i="1"/>
  <c r="K1079" i="1" s="1"/>
  <c r="A1079" i="1"/>
  <c r="I1079" i="1" s="1"/>
  <c r="H1078" i="1"/>
  <c r="D1078" i="1"/>
  <c r="G1078" i="1" s="1"/>
  <c r="B1078" i="1"/>
  <c r="J1078" i="1" s="1"/>
  <c r="A1078" i="1"/>
  <c r="I1078" i="1" s="1"/>
  <c r="H1077" i="1"/>
  <c r="D1077" i="1"/>
  <c r="G1077" i="1" s="1"/>
  <c r="B1077" i="1"/>
  <c r="K1077" i="1" s="1"/>
  <c r="A1077" i="1"/>
  <c r="I1077" i="1" s="1"/>
  <c r="H1076" i="1"/>
  <c r="D1076" i="1"/>
  <c r="G1076" i="1" s="1"/>
  <c r="B1076" i="1"/>
  <c r="A1076" i="1"/>
  <c r="I1076" i="1" s="1"/>
  <c r="H1075" i="1"/>
  <c r="D1075" i="1"/>
  <c r="G1075" i="1" s="1"/>
  <c r="B1075" i="1"/>
  <c r="A1075" i="1"/>
  <c r="I1075" i="1" s="1"/>
  <c r="H1074" i="1"/>
  <c r="D1074" i="1"/>
  <c r="G1074" i="1" s="1"/>
  <c r="B1074" i="1"/>
  <c r="K1074" i="1" s="1"/>
  <c r="A1074" i="1"/>
  <c r="I1074" i="1" s="1"/>
  <c r="H1073" i="1"/>
  <c r="D1073" i="1"/>
  <c r="G1073" i="1" s="1"/>
  <c r="B1073" i="1"/>
  <c r="A1073" i="1"/>
  <c r="I1073" i="1" s="1"/>
  <c r="H1072" i="1"/>
  <c r="D1072" i="1"/>
  <c r="G1072" i="1" s="1"/>
  <c r="B1072" i="1"/>
  <c r="J1072" i="1" s="1"/>
  <c r="A1072" i="1"/>
  <c r="I1072" i="1" s="1"/>
  <c r="H1071" i="1"/>
  <c r="D1071" i="1"/>
  <c r="G1071" i="1" s="1"/>
  <c r="B1071" i="1"/>
  <c r="A1071" i="1"/>
  <c r="I1071" i="1" s="1"/>
  <c r="H1070" i="1"/>
  <c r="D1070" i="1"/>
  <c r="G1070" i="1" s="1"/>
  <c r="B1070" i="1"/>
  <c r="K1070" i="1" s="1"/>
  <c r="A1070" i="1"/>
  <c r="I1070" i="1" s="1"/>
  <c r="H1069" i="1"/>
  <c r="D1069" i="1"/>
  <c r="G1069" i="1" s="1"/>
  <c r="B1069" i="1"/>
  <c r="A1069" i="1"/>
  <c r="I1069" i="1" s="1"/>
  <c r="H1068" i="1"/>
  <c r="D1068" i="1"/>
  <c r="G1068" i="1" s="1"/>
  <c r="B1068" i="1"/>
  <c r="J1068" i="1" s="1"/>
  <c r="A1068" i="1"/>
  <c r="I1068" i="1" s="1"/>
  <c r="H1067" i="1"/>
  <c r="D1067" i="1"/>
  <c r="G1067" i="1" s="1"/>
  <c r="B1067" i="1"/>
  <c r="A1067" i="1"/>
  <c r="I1067" i="1" s="1"/>
  <c r="H1066" i="1"/>
  <c r="D1066" i="1"/>
  <c r="G1066" i="1" s="1"/>
  <c r="B1066" i="1"/>
  <c r="J1066" i="1" s="1"/>
  <c r="A1066" i="1"/>
  <c r="I1066" i="1" s="1"/>
  <c r="H1065" i="1"/>
  <c r="D1065" i="1"/>
  <c r="G1065" i="1" s="1"/>
  <c r="B1065" i="1"/>
  <c r="K1065" i="1" s="1"/>
  <c r="A1065" i="1"/>
  <c r="I1065" i="1" s="1"/>
  <c r="H1064" i="1"/>
  <c r="D1064" i="1"/>
  <c r="G1064" i="1" s="1"/>
  <c r="B1064" i="1"/>
  <c r="J1064" i="1" s="1"/>
  <c r="A1064" i="1"/>
  <c r="I1064" i="1" s="1"/>
  <c r="H1063" i="1"/>
  <c r="D1063" i="1"/>
  <c r="G1063" i="1" s="1"/>
  <c r="B1063" i="1"/>
  <c r="A1063" i="1"/>
  <c r="I1063" i="1" s="1"/>
  <c r="H1062" i="1"/>
  <c r="D1062" i="1"/>
  <c r="G1062" i="1" s="1"/>
  <c r="B1062" i="1"/>
  <c r="A1062" i="1"/>
  <c r="I1062" i="1" s="1"/>
  <c r="H1061" i="1"/>
  <c r="D1061" i="1"/>
  <c r="G1061" i="1" s="1"/>
  <c r="B1061" i="1"/>
  <c r="K1061" i="1" s="1"/>
  <c r="A1061" i="1"/>
  <c r="I1061" i="1" s="1"/>
  <c r="H1060" i="1"/>
  <c r="D1060" i="1"/>
  <c r="G1060" i="1" s="1"/>
  <c r="B1060" i="1"/>
  <c r="A1060" i="1"/>
  <c r="I1060" i="1" s="1"/>
  <c r="H1059" i="1"/>
  <c r="D1059" i="1"/>
  <c r="G1059" i="1" s="1"/>
  <c r="B1059" i="1"/>
  <c r="J1059" i="1" s="1"/>
  <c r="A1059" i="1"/>
  <c r="I1059" i="1" s="1"/>
  <c r="H1058" i="1"/>
  <c r="D1058" i="1"/>
  <c r="G1058" i="1" s="1"/>
  <c r="B1058" i="1"/>
  <c r="K1058" i="1" s="1"/>
  <c r="A1058" i="1"/>
  <c r="I1058" i="1" s="1"/>
  <c r="H1057" i="1"/>
  <c r="D1057" i="1"/>
  <c r="G1057" i="1" s="1"/>
  <c r="B1057" i="1"/>
  <c r="K1057" i="1" s="1"/>
  <c r="A1057" i="1"/>
  <c r="I1057" i="1" s="1"/>
  <c r="H1056" i="1"/>
  <c r="D1056" i="1"/>
  <c r="G1056" i="1" s="1"/>
  <c r="B1056" i="1"/>
  <c r="A1056" i="1"/>
  <c r="I1056" i="1" s="1"/>
  <c r="H1055" i="1"/>
  <c r="D1055" i="1"/>
  <c r="G1055" i="1" s="1"/>
  <c r="B1055" i="1"/>
  <c r="K1055" i="1" s="1"/>
  <c r="A1055" i="1"/>
  <c r="I1055" i="1" s="1"/>
  <c r="H1054" i="1"/>
  <c r="D1054" i="1"/>
  <c r="G1054" i="1" s="1"/>
  <c r="B1054" i="1"/>
  <c r="J1054" i="1" s="1"/>
  <c r="A1054" i="1"/>
  <c r="I1054" i="1" s="1"/>
  <c r="H1053" i="1"/>
  <c r="D1053" i="1"/>
  <c r="G1053" i="1" s="1"/>
  <c r="B1053" i="1"/>
  <c r="K1053" i="1" s="1"/>
  <c r="A1053" i="1"/>
  <c r="I1053" i="1" s="1"/>
  <c r="H1052" i="1"/>
  <c r="D1052" i="1"/>
  <c r="G1052" i="1" s="1"/>
  <c r="B1052" i="1"/>
  <c r="K1052" i="1" s="1"/>
  <c r="A1052" i="1"/>
  <c r="I1052" i="1" s="1"/>
  <c r="H1051" i="1"/>
  <c r="D1051" i="1"/>
  <c r="G1051" i="1" s="1"/>
  <c r="B1051" i="1"/>
  <c r="A1051" i="1"/>
  <c r="I1051" i="1" s="1"/>
  <c r="H1050" i="1"/>
  <c r="D1050" i="1"/>
  <c r="G1050" i="1" s="1"/>
  <c r="B1050" i="1"/>
  <c r="K1050" i="1" s="1"/>
  <c r="A1050" i="1"/>
  <c r="I1050" i="1" s="1"/>
  <c r="H1049" i="1"/>
  <c r="D1049" i="1"/>
  <c r="G1049" i="1" s="1"/>
  <c r="B1049" i="1"/>
  <c r="J1049" i="1" s="1"/>
  <c r="A1049" i="1"/>
  <c r="I1049" i="1" s="1"/>
  <c r="H1048" i="1"/>
  <c r="D1048" i="1"/>
  <c r="G1048" i="1" s="1"/>
  <c r="B1048" i="1"/>
  <c r="J1048" i="1" s="1"/>
  <c r="A1048" i="1"/>
  <c r="I1048" i="1" s="1"/>
  <c r="H1047" i="1"/>
  <c r="D1047" i="1"/>
  <c r="G1047" i="1" s="1"/>
  <c r="B1047" i="1"/>
  <c r="A1047" i="1"/>
  <c r="I1047" i="1" s="1"/>
  <c r="H1046" i="1"/>
  <c r="D1046" i="1"/>
  <c r="G1046" i="1" s="1"/>
  <c r="B1046" i="1"/>
  <c r="K1046" i="1" s="1"/>
  <c r="A1046" i="1"/>
  <c r="I1046" i="1" s="1"/>
  <c r="H1045" i="1"/>
  <c r="D1045" i="1"/>
  <c r="G1045" i="1" s="1"/>
  <c r="B1045" i="1"/>
  <c r="A1045" i="1"/>
  <c r="I1045" i="1" s="1"/>
  <c r="H1044" i="1"/>
  <c r="D1044" i="1"/>
  <c r="G1044" i="1" s="1"/>
  <c r="B1044" i="1"/>
  <c r="J1044" i="1" s="1"/>
  <c r="A1044" i="1"/>
  <c r="I1044" i="1" s="1"/>
  <c r="H1043" i="1"/>
  <c r="D1043" i="1"/>
  <c r="G1043" i="1" s="1"/>
  <c r="B1043" i="1"/>
  <c r="A1043" i="1"/>
  <c r="I1043" i="1" s="1"/>
  <c r="H1042" i="1"/>
  <c r="D1042" i="1"/>
  <c r="G1042" i="1" s="1"/>
  <c r="B1042" i="1"/>
  <c r="J1042" i="1" s="1"/>
  <c r="A1042" i="1"/>
  <c r="I1042" i="1" s="1"/>
  <c r="H1041" i="1"/>
  <c r="D1041" i="1"/>
  <c r="G1041" i="1" s="1"/>
  <c r="B1041" i="1"/>
  <c r="A1041" i="1"/>
  <c r="I1041" i="1" s="1"/>
  <c r="H1040" i="1"/>
  <c r="D1040" i="1"/>
  <c r="G1040" i="1" s="1"/>
  <c r="B1040" i="1"/>
  <c r="J1040" i="1" s="1"/>
  <c r="A1040" i="1"/>
  <c r="I1040" i="1" s="1"/>
  <c r="H1039" i="1"/>
  <c r="D1039" i="1"/>
  <c r="G1039" i="1" s="1"/>
  <c r="B1039" i="1"/>
  <c r="J1039" i="1" s="1"/>
  <c r="A1039" i="1"/>
  <c r="I1039" i="1" s="1"/>
  <c r="H1038" i="1"/>
  <c r="D1038" i="1"/>
  <c r="G1038" i="1" s="1"/>
  <c r="B1038" i="1"/>
  <c r="K1038" i="1" s="1"/>
  <c r="A1038" i="1"/>
  <c r="I1038" i="1" s="1"/>
  <c r="H1037" i="1"/>
  <c r="D1037" i="1"/>
  <c r="G1037" i="1" s="1"/>
  <c r="B1037" i="1"/>
  <c r="K1037" i="1" s="1"/>
  <c r="A1037" i="1"/>
  <c r="I1037" i="1" s="1"/>
  <c r="H1036" i="1"/>
  <c r="D1036" i="1"/>
  <c r="G1036" i="1" s="1"/>
  <c r="B1036" i="1"/>
  <c r="A1036" i="1"/>
  <c r="I1036" i="1" s="1"/>
  <c r="H1035" i="1"/>
  <c r="D1035" i="1"/>
  <c r="G1035" i="1" s="1"/>
  <c r="B1035" i="1"/>
  <c r="K1035" i="1" s="1"/>
  <c r="A1035" i="1"/>
  <c r="I1035" i="1" s="1"/>
  <c r="H1034" i="1"/>
  <c r="D1034" i="1"/>
  <c r="G1034" i="1" s="1"/>
  <c r="B1034" i="1"/>
  <c r="K1034" i="1" s="1"/>
  <c r="A1034" i="1"/>
  <c r="I1034" i="1" s="1"/>
  <c r="H1033" i="1"/>
  <c r="D1033" i="1"/>
  <c r="G1033" i="1" s="1"/>
  <c r="B1033" i="1"/>
  <c r="K1033" i="1" s="1"/>
  <c r="A1033" i="1"/>
  <c r="I1033" i="1" s="1"/>
  <c r="H1032" i="1"/>
  <c r="D1032" i="1"/>
  <c r="G1032" i="1" s="1"/>
  <c r="B1032" i="1"/>
  <c r="K1032" i="1" s="1"/>
  <c r="A1032" i="1"/>
  <c r="I1032" i="1" s="1"/>
  <c r="H1031" i="1"/>
  <c r="D1031" i="1"/>
  <c r="G1031" i="1" s="1"/>
  <c r="B1031" i="1"/>
  <c r="K1031" i="1" s="1"/>
  <c r="A1031" i="1"/>
  <c r="I1031" i="1" s="1"/>
  <c r="H1030" i="1"/>
  <c r="D1030" i="1"/>
  <c r="G1030" i="1" s="1"/>
  <c r="B1030" i="1"/>
  <c r="J1030" i="1" s="1"/>
  <c r="A1030" i="1"/>
  <c r="I1030" i="1" s="1"/>
  <c r="H1029" i="1"/>
  <c r="D1029" i="1"/>
  <c r="G1029" i="1" s="1"/>
  <c r="B1029" i="1"/>
  <c r="K1029" i="1" s="1"/>
  <c r="A1029" i="1"/>
  <c r="I1029" i="1" s="1"/>
  <c r="H1028" i="1"/>
  <c r="D1028" i="1"/>
  <c r="G1028" i="1" s="1"/>
  <c r="B1028" i="1"/>
  <c r="A1028" i="1"/>
  <c r="I1028" i="1" s="1"/>
  <c r="H1027" i="1"/>
  <c r="D1027" i="1"/>
  <c r="G1027" i="1" s="1"/>
  <c r="B1027" i="1"/>
  <c r="K1027" i="1" s="1"/>
  <c r="A1027" i="1"/>
  <c r="I1027" i="1" s="1"/>
  <c r="H1026" i="1"/>
  <c r="D1026" i="1"/>
  <c r="G1026" i="1" s="1"/>
  <c r="B1026" i="1"/>
  <c r="A1026" i="1"/>
  <c r="I1026" i="1" s="1"/>
  <c r="H1025" i="1"/>
  <c r="D1025" i="1"/>
  <c r="G1025" i="1" s="1"/>
  <c r="B1025" i="1"/>
  <c r="J1025" i="1" s="1"/>
  <c r="A1025" i="1"/>
  <c r="I1025" i="1" s="1"/>
  <c r="H1024" i="1"/>
  <c r="D1024" i="1"/>
  <c r="G1024" i="1" s="1"/>
  <c r="B1024" i="1"/>
  <c r="A1024" i="1"/>
  <c r="I1024" i="1" s="1"/>
  <c r="H1023" i="1"/>
  <c r="D1023" i="1"/>
  <c r="G1023" i="1" s="1"/>
  <c r="B1023" i="1"/>
  <c r="K1023" i="1" s="1"/>
  <c r="A1023" i="1"/>
  <c r="I1023" i="1" s="1"/>
  <c r="H1022" i="1"/>
  <c r="D1022" i="1"/>
  <c r="G1022" i="1" s="1"/>
  <c r="B1022" i="1"/>
  <c r="A1022" i="1"/>
  <c r="I1022" i="1" s="1"/>
  <c r="H1021" i="1"/>
  <c r="D1021" i="1"/>
  <c r="G1021" i="1" s="1"/>
  <c r="B1021" i="1"/>
  <c r="K1021" i="1" s="1"/>
  <c r="A1021" i="1"/>
  <c r="I1021" i="1" s="1"/>
  <c r="H1020" i="1"/>
  <c r="D1020" i="1"/>
  <c r="G1020" i="1" s="1"/>
  <c r="B1020" i="1"/>
  <c r="A1020" i="1"/>
  <c r="I1020" i="1" s="1"/>
  <c r="H1019" i="1"/>
  <c r="D1019" i="1"/>
  <c r="G1019" i="1" s="1"/>
  <c r="B1019" i="1"/>
  <c r="K1019" i="1" s="1"/>
  <c r="A1019" i="1"/>
  <c r="I1019" i="1" s="1"/>
  <c r="H1018" i="1"/>
  <c r="D1018" i="1"/>
  <c r="G1018" i="1" s="1"/>
  <c r="B1018" i="1"/>
  <c r="J1018" i="1" s="1"/>
  <c r="A1018" i="1"/>
  <c r="I1018" i="1" s="1"/>
  <c r="H1017" i="1"/>
  <c r="D1017" i="1"/>
  <c r="G1017" i="1" s="1"/>
  <c r="B1017" i="1"/>
  <c r="K1017" i="1" s="1"/>
  <c r="A1017" i="1"/>
  <c r="I1017" i="1" s="1"/>
  <c r="H1016" i="1"/>
  <c r="D1016" i="1"/>
  <c r="G1016" i="1" s="1"/>
  <c r="B1016" i="1"/>
  <c r="K1016" i="1" s="1"/>
  <c r="A1016" i="1"/>
  <c r="I1016" i="1" s="1"/>
  <c r="H1015" i="1"/>
  <c r="D1015" i="1"/>
  <c r="G1015" i="1" s="1"/>
  <c r="B1015" i="1"/>
  <c r="K1015" i="1" s="1"/>
  <c r="A1015" i="1"/>
  <c r="I1015" i="1" s="1"/>
  <c r="H1014" i="1"/>
  <c r="D1014" i="1"/>
  <c r="G1014" i="1" s="1"/>
  <c r="B1014" i="1"/>
  <c r="J1014" i="1" s="1"/>
  <c r="A1014" i="1"/>
  <c r="I1014" i="1" s="1"/>
  <c r="H1013" i="1"/>
  <c r="D1013" i="1"/>
  <c r="G1013" i="1" s="1"/>
  <c r="B1013" i="1"/>
  <c r="K1013" i="1" s="1"/>
  <c r="A1013" i="1"/>
  <c r="I1013" i="1" s="1"/>
  <c r="H1012" i="1"/>
  <c r="D1012" i="1"/>
  <c r="G1012" i="1" s="1"/>
  <c r="B1012" i="1"/>
  <c r="A1012" i="1"/>
  <c r="I1012" i="1" s="1"/>
  <c r="H1011" i="1"/>
  <c r="D1011" i="1"/>
  <c r="G1011" i="1" s="1"/>
  <c r="B1011" i="1"/>
  <c r="K1011" i="1" s="1"/>
  <c r="A1011" i="1"/>
  <c r="I1011" i="1" s="1"/>
  <c r="H1010" i="1"/>
  <c r="D1010" i="1"/>
  <c r="G1010" i="1" s="1"/>
  <c r="B1010" i="1"/>
  <c r="K1010" i="1" s="1"/>
  <c r="A1010" i="1"/>
  <c r="I1010" i="1" s="1"/>
  <c r="H1009" i="1"/>
  <c r="D1009" i="1"/>
  <c r="G1009" i="1" s="1"/>
  <c r="B1009" i="1"/>
  <c r="K1009" i="1" s="1"/>
  <c r="A1009" i="1"/>
  <c r="I1009" i="1" s="1"/>
  <c r="H1008" i="1"/>
  <c r="D1008" i="1"/>
  <c r="G1008" i="1" s="1"/>
  <c r="B1008" i="1"/>
  <c r="A1008" i="1"/>
  <c r="I1008" i="1" s="1"/>
  <c r="H1007" i="1"/>
  <c r="D1007" i="1"/>
  <c r="G1007" i="1" s="1"/>
  <c r="B1007" i="1"/>
  <c r="K1007" i="1" s="1"/>
  <c r="A1007" i="1"/>
  <c r="I1007" i="1" s="1"/>
  <c r="H1006" i="1"/>
  <c r="D1006" i="1"/>
  <c r="G1006" i="1" s="1"/>
  <c r="B1006" i="1"/>
  <c r="J1006" i="1" s="1"/>
  <c r="A1006" i="1"/>
  <c r="I1006" i="1" s="1"/>
  <c r="H1005" i="1"/>
  <c r="D1005" i="1"/>
  <c r="G1005" i="1" s="1"/>
  <c r="B1005" i="1"/>
  <c r="K1005" i="1" s="1"/>
  <c r="A1005" i="1"/>
  <c r="I1005" i="1" s="1"/>
  <c r="H1004" i="1"/>
  <c r="D1004" i="1"/>
  <c r="G1004" i="1" s="1"/>
  <c r="B1004" i="1"/>
  <c r="J1004" i="1" s="1"/>
  <c r="A1004" i="1"/>
  <c r="I1004" i="1" s="1"/>
  <c r="H1003" i="1"/>
  <c r="D1003" i="1"/>
  <c r="G1003" i="1" s="1"/>
  <c r="B1003" i="1"/>
  <c r="A1003" i="1"/>
  <c r="I1003" i="1" s="1"/>
  <c r="H1002" i="1"/>
  <c r="G1002" i="1"/>
  <c r="B1002" i="1"/>
  <c r="A1002" i="1"/>
  <c r="I1002" i="1" s="1"/>
  <c r="H1001" i="1"/>
  <c r="D1001" i="1"/>
  <c r="G1001" i="1" s="1"/>
  <c r="B1001" i="1"/>
  <c r="K1001" i="1" s="1"/>
  <c r="A1001" i="1"/>
  <c r="I1001" i="1" s="1"/>
  <c r="H1000" i="1"/>
  <c r="D1000" i="1"/>
  <c r="G1000" i="1" s="1"/>
  <c r="B1000" i="1"/>
  <c r="K1000" i="1" s="1"/>
  <c r="A1000" i="1"/>
  <c r="I1000" i="1" s="1"/>
  <c r="H999" i="1"/>
  <c r="D999" i="1"/>
  <c r="G999" i="1" s="1"/>
  <c r="B999" i="1"/>
  <c r="K999" i="1" s="1"/>
  <c r="A999" i="1"/>
  <c r="I999" i="1" s="1"/>
  <c r="H998" i="1"/>
  <c r="D998" i="1"/>
  <c r="G998" i="1" s="1"/>
  <c r="B998" i="1"/>
  <c r="J998" i="1" s="1"/>
  <c r="A998" i="1"/>
  <c r="I998" i="1" s="1"/>
  <c r="H997" i="1"/>
  <c r="D997" i="1"/>
  <c r="G997" i="1" s="1"/>
  <c r="B997" i="1"/>
  <c r="K997" i="1" s="1"/>
  <c r="A997" i="1"/>
  <c r="I997" i="1" s="1"/>
  <c r="H996" i="1"/>
  <c r="D996" i="1"/>
  <c r="G996" i="1" s="1"/>
  <c r="B996" i="1"/>
  <c r="J996" i="1" s="1"/>
  <c r="A996" i="1"/>
  <c r="I996" i="1" s="1"/>
  <c r="H995" i="1"/>
  <c r="D995" i="1"/>
  <c r="G995" i="1" s="1"/>
  <c r="B995" i="1"/>
  <c r="J995" i="1" s="1"/>
  <c r="A995" i="1"/>
  <c r="I995" i="1" s="1"/>
  <c r="H994" i="1"/>
  <c r="D994" i="1"/>
  <c r="G994" i="1" s="1"/>
  <c r="B994" i="1"/>
  <c r="K994" i="1" s="1"/>
  <c r="A994" i="1"/>
  <c r="I994" i="1" s="1"/>
  <c r="H993" i="1"/>
  <c r="D993" i="1"/>
  <c r="G993" i="1" s="1"/>
  <c r="B993" i="1"/>
  <c r="K993" i="1" s="1"/>
  <c r="A993" i="1"/>
  <c r="I993" i="1" s="1"/>
  <c r="H992" i="1"/>
  <c r="D992" i="1"/>
  <c r="G992" i="1" s="1"/>
  <c r="B992" i="1"/>
  <c r="K992" i="1" s="1"/>
  <c r="A992" i="1"/>
  <c r="I992" i="1" s="1"/>
  <c r="H991" i="1"/>
  <c r="D991" i="1"/>
  <c r="G991" i="1" s="1"/>
  <c r="B991" i="1"/>
  <c r="J991" i="1" s="1"/>
  <c r="A991" i="1"/>
  <c r="I991" i="1" s="1"/>
  <c r="H990" i="1"/>
  <c r="D990" i="1"/>
  <c r="G990" i="1" s="1"/>
  <c r="B990" i="1"/>
  <c r="A990" i="1"/>
  <c r="I990" i="1" s="1"/>
  <c r="H989" i="1"/>
  <c r="D989" i="1"/>
  <c r="G989" i="1" s="1"/>
  <c r="B989" i="1"/>
  <c r="K989" i="1" s="1"/>
  <c r="A989" i="1"/>
  <c r="I989" i="1" s="1"/>
  <c r="H988" i="1"/>
  <c r="D988" i="1"/>
  <c r="G988" i="1" s="1"/>
  <c r="B988" i="1"/>
  <c r="K988" i="1" s="1"/>
  <c r="A988" i="1"/>
  <c r="I988" i="1" s="1"/>
  <c r="H987" i="1"/>
  <c r="D987" i="1"/>
  <c r="G987" i="1" s="1"/>
  <c r="B987" i="1"/>
  <c r="K987" i="1" s="1"/>
  <c r="A987" i="1"/>
  <c r="I987" i="1" s="1"/>
  <c r="H986" i="1"/>
  <c r="D986" i="1"/>
  <c r="G986" i="1" s="1"/>
  <c r="B986" i="1"/>
  <c r="A986" i="1"/>
  <c r="I986" i="1" s="1"/>
  <c r="H985" i="1"/>
  <c r="D985" i="1"/>
  <c r="G985" i="1" s="1"/>
  <c r="B985" i="1"/>
  <c r="K985" i="1" s="1"/>
  <c r="A985" i="1"/>
  <c r="I985" i="1" s="1"/>
  <c r="H984" i="1"/>
  <c r="D984" i="1"/>
  <c r="G984" i="1" s="1"/>
  <c r="B984" i="1"/>
  <c r="K984" i="1" s="1"/>
  <c r="A984" i="1"/>
  <c r="I984" i="1" s="1"/>
  <c r="H983" i="1"/>
  <c r="D983" i="1"/>
  <c r="G983" i="1" s="1"/>
  <c r="B983" i="1"/>
  <c r="K983" i="1" s="1"/>
  <c r="A983" i="1"/>
  <c r="I983" i="1" s="1"/>
  <c r="H982" i="1"/>
  <c r="D982" i="1"/>
  <c r="G982" i="1" s="1"/>
  <c r="B982" i="1"/>
  <c r="J982" i="1" s="1"/>
  <c r="A982" i="1"/>
  <c r="I982" i="1" s="1"/>
  <c r="H981" i="1"/>
  <c r="D981" i="1"/>
  <c r="G981" i="1" s="1"/>
  <c r="B981" i="1"/>
  <c r="K981" i="1" s="1"/>
  <c r="A981" i="1"/>
  <c r="I981" i="1" s="1"/>
  <c r="H980" i="1"/>
  <c r="D980" i="1"/>
  <c r="G980" i="1" s="1"/>
  <c r="B980" i="1"/>
  <c r="K980" i="1" s="1"/>
  <c r="A980" i="1"/>
  <c r="I980" i="1" s="1"/>
  <c r="H979" i="1"/>
  <c r="D979" i="1"/>
  <c r="G979" i="1" s="1"/>
  <c r="B979" i="1"/>
  <c r="J979" i="1" s="1"/>
  <c r="A979" i="1"/>
  <c r="I979" i="1" s="1"/>
  <c r="H978" i="1"/>
  <c r="D978" i="1"/>
  <c r="G978" i="1" s="1"/>
  <c r="B978" i="1"/>
  <c r="A978" i="1"/>
  <c r="I978" i="1" s="1"/>
  <c r="H977" i="1"/>
  <c r="D977" i="1"/>
  <c r="G977" i="1" s="1"/>
  <c r="B977" i="1"/>
  <c r="K977" i="1" s="1"/>
  <c r="A977" i="1"/>
  <c r="I977" i="1" s="1"/>
  <c r="H976" i="1"/>
  <c r="D976" i="1"/>
  <c r="G976" i="1" s="1"/>
  <c r="B976" i="1"/>
  <c r="K976" i="1" s="1"/>
  <c r="A976" i="1"/>
  <c r="I976" i="1" s="1"/>
  <c r="H975" i="1"/>
  <c r="D975" i="1"/>
  <c r="G975" i="1" s="1"/>
  <c r="B975" i="1"/>
  <c r="K975" i="1" s="1"/>
  <c r="A975" i="1"/>
  <c r="I975" i="1" s="1"/>
  <c r="H974" i="1"/>
  <c r="D974" i="1"/>
  <c r="G974" i="1" s="1"/>
  <c r="B974" i="1"/>
  <c r="A974" i="1"/>
  <c r="I974" i="1" s="1"/>
  <c r="H973" i="1"/>
  <c r="D973" i="1"/>
  <c r="G973" i="1" s="1"/>
  <c r="B973" i="1"/>
  <c r="K973" i="1" s="1"/>
  <c r="A973" i="1"/>
  <c r="I973" i="1" s="1"/>
  <c r="H972" i="1"/>
  <c r="D972" i="1"/>
  <c r="G972" i="1" s="1"/>
  <c r="B972" i="1"/>
  <c r="J972" i="1" s="1"/>
  <c r="A972" i="1"/>
  <c r="I972" i="1" s="1"/>
  <c r="H971" i="1"/>
  <c r="D971" i="1"/>
  <c r="G971" i="1" s="1"/>
  <c r="B971" i="1"/>
  <c r="K971" i="1" s="1"/>
  <c r="A971" i="1"/>
  <c r="I971" i="1" s="1"/>
  <c r="H970" i="1"/>
  <c r="D970" i="1"/>
  <c r="G970" i="1" s="1"/>
  <c r="B970" i="1"/>
  <c r="J970" i="1" s="1"/>
  <c r="A970" i="1"/>
  <c r="I970" i="1" s="1"/>
  <c r="H969" i="1"/>
  <c r="D969" i="1"/>
  <c r="G969" i="1" s="1"/>
  <c r="B969" i="1"/>
  <c r="A969" i="1"/>
  <c r="I969" i="1" s="1"/>
  <c r="H968" i="1"/>
  <c r="D968" i="1"/>
  <c r="G968" i="1" s="1"/>
  <c r="B968" i="1"/>
  <c r="A968" i="1"/>
  <c r="I968" i="1" s="1"/>
  <c r="H967" i="1"/>
  <c r="D967" i="1"/>
  <c r="G967" i="1" s="1"/>
  <c r="B967" i="1"/>
  <c r="J967" i="1" s="1"/>
  <c r="A967" i="1"/>
  <c r="I967" i="1" s="1"/>
  <c r="H966" i="1"/>
  <c r="D966" i="1"/>
  <c r="G966" i="1" s="1"/>
  <c r="B966" i="1"/>
  <c r="A966" i="1"/>
  <c r="I966" i="1" s="1"/>
  <c r="H965" i="1"/>
  <c r="D965" i="1"/>
  <c r="G965" i="1" s="1"/>
  <c r="B965" i="1"/>
  <c r="K965" i="1" s="1"/>
  <c r="A965" i="1"/>
  <c r="I965" i="1" s="1"/>
  <c r="H964" i="1"/>
  <c r="D964" i="1"/>
  <c r="G964" i="1" s="1"/>
  <c r="B964" i="1"/>
  <c r="K964" i="1" s="1"/>
  <c r="A964" i="1"/>
  <c r="I964" i="1" s="1"/>
  <c r="H963" i="1"/>
  <c r="D963" i="1"/>
  <c r="G963" i="1" s="1"/>
  <c r="B963" i="1"/>
  <c r="K963" i="1" s="1"/>
  <c r="A963" i="1"/>
  <c r="I963" i="1" s="1"/>
  <c r="H962" i="1"/>
  <c r="D962" i="1"/>
  <c r="G962" i="1" s="1"/>
  <c r="B962" i="1"/>
  <c r="J962" i="1" s="1"/>
  <c r="A962" i="1"/>
  <c r="I962" i="1" s="1"/>
  <c r="H961" i="1"/>
  <c r="D961" i="1"/>
  <c r="G961" i="1" s="1"/>
  <c r="B961" i="1"/>
  <c r="K961" i="1" s="1"/>
  <c r="A961" i="1"/>
  <c r="I961" i="1" s="1"/>
  <c r="H960" i="1"/>
  <c r="D960" i="1"/>
  <c r="G960" i="1" s="1"/>
  <c r="B960" i="1"/>
  <c r="A960" i="1"/>
  <c r="I960" i="1" s="1"/>
  <c r="H959" i="1"/>
  <c r="D959" i="1"/>
  <c r="G959" i="1" s="1"/>
  <c r="B959" i="1"/>
  <c r="A959" i="1"/>
  <c r="I959" i="1" s="1"/>
  <c r="H958" i="1"/>
  <c r="D958" i="1"/>
  <c r="G958" i="1" s="1"/>
  <c r="B958" i="1"/>
  <c r="K958" i="1" s="1"/>
  <c r="A958" i="1"/>
  <c r="I958" i="1" s="1"/>
  <c r="H957" i="1"/>
  <c r="D957" i="1"/>
  <c r="G957" i="1" s="1"/>
  <c r="B957" i="1"/>
  <c r="K957" i="1" s="1"/>
  <c r="A957" i="1"/>
  <c r="I957" i="1" s="1"/>
  <c r="H956" i="1"/>
  <c r="D956" i="1"/>
  <c r="G956" i="1" s="1"/>
  <c r="B956" i="1"/>
  <c r="K956" i="1" s="1"/>
  <c r="A956" i="1"/>
  <c r="I956" i="1" s="1"/>
  <c r="H955" i="1"/>
  <c r="D955" i="1"/>
  <c r="G955" i="1" s="1"/>
  <c r="B955" i="1"/>
  <c r="J955" i="1" s="1"/>
  <c r="A955" i="1"/>
  <c r="I955" i="1" s="1"/>
  <c r="H954" i="1"/>
  <c r="D954" i="1"/>
  <c r="G954" i="1" s="1"/>
  <c r="B954" i="1"/>
  <c r="A954" i="1"/>
  <c r="I954" i="1" s="1"/>
  <c r="H953" i="1"/>
  <c r="D953" i="1"/>
  <c r="G953" i="1" s="1"/>
  <c r="B953" i="1"/>
  <c r="K953" i="1" s="1"/>
  <c r="A953" i="1"/>
  <c r="I953" i="1" s="1"/>
  <c r="H952" i="1"/>
  <c r="D952" i="1"/>
  <c r="G952" i="1" s="1"/>
  <c r="B952" i="1"/>
  <c r="K952" i="1" s="1"/>
  <c r="A952" i="1"/>
  <c r="I952" i="1" s="1"/>
  <c r="H951" i="1"/>
  <c r="D951" i="1"/>
  <c r="G951" i="1" s="1"/>
  <c r="B951" i="1"/>
  <c r="A951" i="1"/>
  <c r="I951" i="1" s="1"/>
  <c r="H950" i="1"/>
  <c r="D950" i="1"/>
  <c r="G950" i="1" s="1"/>
  <c r="B950" i="1"/>
  <c r="A950" i="1"/>
  <c r="I950" i="1" s="1"/>
  <c r="H949" i="1"/>
  <c r="D949" i="1"/>
  <c r="G949" i="1" s="1"/>
  <c r="B949" i="1"/>
  <c r="K949" i="1" s="1"/>
  <c r="A949" i="1"/>
  <c r="I949" i="1" s="1"/>
  <c r="H948" i="1"/>
  <c r="D948" i="1"/>
  <c r="G948" i="1" s="1"/>
  <c r="B948" i="1"/>
  <c r="A948" i="1"/>
  <c r="I948" i="1" s="1"/>
  <c r="H947" i="1"/>
  <c r="D947" i="1"/>
  <c r="G947" i="1" s="1"/>
  <c r="B947" i="1"/>
  <c r="K947" i="1" s="1"/>
  <c r="A947" i="1"/>
  <c r="I947" i="1" s="1"/>
  <c r="H946" i="1"/>
  <c r="D946" i="1"/>
  <c r="G946" i="1" s="1"/>
  <c r="B946" i="1"/>
  <c r="K946" i="1" s="1"/>
  <c r="A946" i="1"/>
  <c r="I946" i="1" s="1"/>
  <c r="H945" i="1"/>
  <c r="D945" i="1"/>
  <c r="G945" i="1" s="1"/>
  <c r="B945" i="1"/>
  <c r="A945" i="1"/>
  <c r="I945" i="1" s="1"/>
  <c r="H944" i="1"/>
  <c r="D944" i="1"/>
  <c r="G944" i="1" s="1"/>
  <c r="B944" i="1"/>
  <c r="A944" i="1"/>
  <c r="I944" i="1" s="1"/>
  <c r="H943" i="1"/>
  <c r="D943" i="1"/>
  <c r="G943" i="1" s="1"/>
  <c r="B943" i="1"/>
  <c r="J943" i="1" s="1"/>
  <c r="A943" i="1"/>
  <c r="I943" i="1" s="1"/>
  <c r="H942" i="1"/>
  <c r="D942" i="1"/>
  <c r="G942" i="1" s="1"/>
  <c r="B942" i="1"/>
  <c r="A942" i="1"/>
  <c r="I942" i="1" s="1"/>
  <c r="H941" i="1"/>
  <c r="D941" i="1"/>
  <c r="G941" i="1" s="1"/>
  <c r="B941" i="1"/>
  <c r="A941" i="1"/>
  <c r="I941" i="1" s="1"/>
  <c r="H940" i="1"/>
  <c r="D940" i="1"/>
  <c r="G940" i="1" s="1"/>
  <c r="B940" i="1"/>
  <c r="K940" i="1" s="1"/>
  <c r="A940" i="1"/>
  <c r="I940" i="1" s="1"/>
  <c r="H939" i="1"/>
  <c r="D939" i="1"/>
  <c r="G939" i="1" s="1"/>
  <c r="B939" i="1"/>
  <c r="A939" i="1"/>
  <c r="I939" i="1" s="1"/>
  <c r="H938" i="1"/>
  <c r="D938" i="1"/>
  <c r="G938" i="1" s="1"/>
  <c r="B938" i="1"/>
  <c r="A938" i="1"/>
  <c r="I938" i="1" s="1"/>
  <c r="H937" i="1"/>
  <c r="D937" i="1"/>
  <c r="G937" i="1" s="1"/>
  <c r="B937" i="1"/>
  <c r="K937" i="1" s="1"/>
  <c r="A937" i="1"/>
  <c r="I937" i="1" s="1"/>
  <c r="H936" i="1"/>
  <c r="D936" i="1"/>
  <c r="G936" i="1" s="1"/>
  <c r="B936" i="1"/>
  <c r="A936" i="1"/>
  <c r="I936" i="1" s="1"/>
  <c r="H935" i="1"/>
  <c r="D935" i="1"/>
  <c r="G935" i="1" s="1"/>
  <c r="B935" i="1"/>
  <c r="K935" i="1" s="1"/>
  <c r="A935" i="1"/>
  <c r="I935" i="1" s="1"/>
  <c r="H934" i="1"/>
  <c r="D934" i="1"/>
  <c r="G934" i="1" s="1"/>
  <c r="B934" i="1"/>
  <c r="A934" i="1"/>
  <c r="I934" i="1" s="1"/>
  <c r="H933" i="1"/>
  <c r="D933" i="1"/>
  <c r="G933" i="1" s="1"/>
  <c r="B933" i="1"/>
  <c r="A933" i="1"/>
  <c r="I933" i="1" s="1"/>
  <c r="H932" i="1"/>
  <c r="D932" i="1"/>
  <c r="G932" i="1" s="1"/>
  <c r="B932" i="1"/>
  <c r="K932" i="1" s="1"/>
  <c r="A932" i="1"/>
  <c r="I932" i="1" s="1"/>
  <c r="H931" i="1"/>
  <c r="D931" i="1"/>
  <c r="G931" i="1" s="1"/>
  <c r="B931" i="1"/>
  <c r="J931" i="1" s="1"/>
  <c r="A931" i="1"/>
  <c r="I931" i="1" s="1"/>
  <c r="H930" i="1"/>
  <c r="D930" i="1"/>
  <c r="G930" i="1" s="1"/>
  <c r="B930" i="1"/>
  <c r="A930" i="1"/>
  <c r="I930" i="1" s="1"/>
  <c r="H929" i="1"/>
  <c r="D929" i="1"/>
  <c r="G929" i="1" s="1"/>
  <c r="B929" i="1"/>
  <c r="A929" i="1"/>
  <c r="I929" i="1" s="1"/>
  <c r="H928" i="1"/>
  <c r="D928" i="1"/>
  <c r="G928" i="1" s="1"/>
  <c r="B928" i="1"/>
  <c r="A928" i="1"/>
  <c r="I928" i="1" s="1"/>
  <c r="H927" i="1"/>
  <c r="D927" i="1"/>
  <c r="G927" i="1" s="1"/>
  <c r="B927" i="1"/>
  <c r="A927" i="1"/>
  <c r="I927" i="1" s="1"/>
  <c r="H926" i="1"/>
  <c r="D926" i="1"/>
  <c r="G926" i="1" s="1"/>
  <c r="B926" i="1"/>
  <c r="K926" i="1" s="1"/>
  <c r="A926" i="1"/>
  <c r="I926" i="1" s="1"/>
  <c r="H925" i="1"/>
  <c r="D925" i="1"/>
  <c r="G925" i="1" s="1"/>
  <c r="B925" i="1"/>
  <c r="A925" i="1"/>
  <c r="I925" i="1" s="1"/>
  <c r="H924" i="1"/>
  <c r="D924" i="1"/>
  <c r="G924" i="1" s="1"/>
  <c r="B924" i="1"/>
  <c r="K924" i="1" s="1"/>
  <c r="A924" i="1"/>
  <c r="I924" i="1" s="1"/>
  <c r="H923" i="1"/>
  <c r="D923" i="1"/>
  <c r="G923" i="1" s="1"/>
  <c r="B923" i="1"/>
  <c r="A923" i="1"/>
  <c r="I923" i="1" s="1"/>
  <c r="H922" i="1"/>
  <c r="D922" i="1"/>
  <c r="G922" i="1" s="1"/>
  <c r="B922" i="1"/>
  <c r="K922" i="1" s="1"/>
  <c r="A922" i="1"/>
  <c r="I922" i="1" s="1"/>
  <c r="H921" i="1"/>
  <c r="D921" i="1"/>
  <c r="G921" i="1" s="1"/>
  <c r="B921" i="1"/>
  <c r="A921" i="1"/>
  <c r="I921" i="1" s="1"/>
  <c r="H920" i="1"/>
  <c r="D920" i="1"/>
  <c r="G920" i="1" s="1"/>
  <c r="B920" i="1"/>
  <c r="A920" i="1"/>
  <c r="I920" i="1" s="1"/>
  <c r="H919" i="1"/>
  <c r="D919" i="1"/>
  <c r="G919" i="1" s="1"/>
  <c r="B919" i="1"/>
  <c r="A919" i="1"/>
  <c r="I919" i="1" s="1"/>
  <c r="H918" i="1"/>
  <c r="D918" i="1"/>
  <c r="G918" i="1" s="1"/>
  <c r="B918" i="1"/>
  <c r="A918" i="1"/>
  <c r="I918" i="1" s="1"/>
  <c r="H917" i="1"/>
  <c r="D917" i="1"/>
  <c r="G917" i="1" s="1"/>
  <c r="B917" i="1"/>
  <c r="A917" i="1"/>
  <c r="I917" i="1" s="1"/>
  <c r="H916" i="1"/>
  <c r="D916" i="1"/>
  <c r="G916" i="1" s="1"/>
  <c r="B916" i="1"/>
  <c r="A916" i="1"/>
  <c r="I916" i="1" s="1"/>
  <c r="H915" i="1"/>
  <c r="D915" i="1"/>
  <c r="G915" i="1" s="1"/>
  <c r="B915" i="1"/>
  <c r="K915" i="1" s="1"/>
  <c r="A915" i="1"/>
  <c r="I915" i="1" s="1"/>
  <c r="H914" i="1"/>
  <c r="D914" i="1"/>
  <c r="G914" i="1" s="1"/>
  <c r="B914" i="1"/>
  <c r="J914" i="1" s="1"/>
  <c r="A914" i="1"/>
  <c r="I914" i="1" s="1"/>
  <c r="H913" i="1"/>
  <c r="D913" i="1"/>
  <c r="G913" i="1" s="1"/>
  <c r="B913" i="1"/>
  <c r="K913" i="1" s="1"/>
  <c r="A913" i="1"/>
  <c r="I913" i="1" s="1"/>
  <c r="H912" i="1"/>
  <c r="D912" i="1"/>
  <c r="G912" i="1" s="1"/>
  <c r="B912" i="1"/>
  <c r="A912" i="1"/>
  <c r="I912" i="1" s="1"/>
  <c r="H911" i="1"/>
  <c r="D911" i="1"/>
  <c r="G911" i="1" s="1"/>
  <c r="B911" i="1"/>
  <c r="J911" i="1" s="1"/>
  <c r="A911" i="1"/>
  <c r="I911" i="1" s="1"/>
  <c r="H910" i="1"/>
  <c r="D910" i="1"/>
  <c r="G910" i="1" s="1"/>
  <c r="B910" i="1"/>
  <c r="K910" i="1" s="1"/>
  <c r="A910" i="1"/>
  <c r="I910" i="1" s="1"/>
  <c r="H909" i="1"/>
  <c r="D909" i="1"/>
  <c r="G909" i="1" s="1"/>
  <c r="B909" i="1"/>
  <c r="K909" i="1" s="1"/>
  <c r="A909" i="1"/>
  <c r="I909" i="1" s="1"/>
  <c r="H908" i="1"/>
  <c r="D908" i="1"/>
  <c r="G908" i="1" s="1"/>
  <c r="B908" i="1"/>
  <c r="J908" i="1" s="1"/>
  <c r="A908" i="1"/>
  <c r="I908" i="1" s="1"/>
  <c r="H907" i="1"/>
  <c r="D907" i="1"/>
  <c r="G907" i="1" s="1"/>
  <c r="B907" i="1"/>
  <c r="K907" i="1" s="1"/>
  <c r="A907" i="1"/>
  <c r="I907" i="1" s="1"/>
  <c r="H906" i="1"/>
  <c r="D906" i="1"/>
  <c r="G906" i="1" s="1"/>
  <c r="B906" i="1"/>
  <c r="A906" i="1"/>
  <c r="I906" i="1" s="1"/>
  <c r="H905" i="1"/>
  <c r="D905" i="1"/>
  <c r="G905" i="1" s="1"/>
  <c r="B905" i="1"/>
  <c r="A905" i="1"/>
  <c r="I905" i="1" s="1"/>
  <c r="H904" i="1"/>
  <c r="D904" i="1"/>
  <c r="G904" i="1" s="1"/>
  <c r="B904" i="1"/>
  <c r="A904" i="1"/>
  <c r="I904" i="1" s="1"/>
  <c r="H903" i="1"/>
  <c r="D903" i="1"/>
  <c r="G903" i="1" s="1"/>
  <c r="B903" i="1"/>
  <c r="A903" i="1"/>
  <c r="I903" i="1" s="1"/>
  <c r="H902" i="1"/>
  <c r="D902" i="1"/>
  <c r="G902" i="1" s="1"/>
  <c r="B902" i="1"/>
  <c r="K902" i="1" s="1"/>
  <c r="A902" i="1"/>
  <c r="I902" i="1" s="1"/>
  <c r="H901" i="1"/>
  <c r="D901" i="1"/>
  <c r="G901" i="1" s="1"/>
  <c r="B901" i="1"/>
  <c r="J901" i="1" s="1"/>
  <c r="A901" i="1"/>
  <c r="I901" i="1" s="1"/>
  <c r="H900" i="1"/>
  <c r="D900" i="1"/>
  <c r="G900" i="1" s="1"/>
  <c r="B900" i="1"/>
  <c r="A900" i="1"/>
  <c r="I900" i="1" s="1"/>
  <c r="H899" i="1"/>
  <c r="D899" i="1"/>
  <c r="G899" i="1" s="1"/>
  <c r="B899" i="1"/>
  <c r="A899" i="1"/>
  <c r="I899" i="1" s="1"/>
  <c r="H898" i="1"/>
  <c r="D898" i="1"/>
  <c r="G898" i="1" s="1"/>
  <c r="B898" i="1"/>
  <c r="K898" i="1" s="1"/>
  <c r="A898" i="1"/>
  <c r="I898" i="1" s="1"/>
  <c r="H897" i="1"/>
  <c r="D897" i="1"/>
  <c r="G897" i="1" s="1"/>
  <c r="B897" i="1"/>
  <c r="J897" i="1" s="1"/>
  <c r="A897" i="1"/>
  <c r="I897" i="1" s="1"/>
  <c r="H896" i="1"/>
  <c r="D896" i="1"/>
  <c r="G896" i="1" s="1"/>
  <c r="B896" i="1"/>
  <c r="J896" i="1" s="1"/>
  <c r="A896" i="1"/>
  <c r="I896" i="1" s="1"/>
  <c r="H895" i="1"/>
  <c r="D895" i="1"/>
  <c r="G895" i="1" s="1"/>
  <c r="B895" i="1"/>
  <c r="J895" i="1" s="1"/>
  <c r="A895" i="1"/>
  <c r="I895" i="1" s="1"/>
  <c r="H894" i="1"/>
  <c r="D894" i="1"/>
  <c r="G894" i="1" s="1"/>
  <c r="B894" i="1"/>
  <c r="A894" i="1"/>
  <c r="I894" i="1" s="1"/>
  <c r="H893" i="1"/>
  <c r="D893" i="1"/>
  <c r="G893" i="1" s="1"/>
  <c r="B893" i="1"/>
  <c r="A893" i="1"/>
  <c r="I893" i="1" s="1"/>
  <c r="H892" i="1"/>
  <c r="D892" i="1"/>
  <c r="G892" i="1" s="1"/>
  <c r="B892" i="1"/>
  <c r="J892" i="1" s="1"/>
  <c r="A892" i="1"/>
  <c r="I892" i="1" s="1"/>
  <c r="H891" i="1"/>
  <c r="D891" i="1"/>
  <c r="G891" i="1" s="1"/>
  <c r="B891" i="1"/>
  <c r="A891" i="1"/>
  <c r="I891" i="1" s="1"/>
  <c r="H890" i="1"/>
  <c r="D890" i="1"/>
  <c r="G890" i="1" s="1"/>
  <c r="B890" i="1"/>
  <c r="A890" i="1"/>
  <c r="I890" i="1" s="1"/>
  <c r="H889" i="1"/>
  <c r="D889" i="1"/>
  <c r="G889" i="1" s="1"/>
  <c r="B889" i="1"/>
  <c r="A889" i="1"/>
  <c r="I889" i="1" s="1"/>
  <c r="H888" i="1"/>
  <c r="D888" i="1"/>
  <c r="G888" i="1" s="1"/>
  <c r="B888" i="1"/>
  <c r="K888" i="1" s="1"/>
  <c r="A888" i="1"/>
  <c r="I888" i="1" s="1"/>
  <c r="H887" i="1"/>
  <c r="D887" i="1"/>
  <c r="G887" i="1" s="1"/>
  <c r="B887" i="1"/>
  <c r="K887" i="1" s="1"/>
  <c r="A887" i="1"/>
  <c r="I887" i="1" s="1"/>
  <c r="H886" i="1"/>
  <c r="D886" i="1"/>
  <c r="G886" i="1" s="1"/>
  <c r="B886" i="1"/>
  <c r="A886" i="1"/>
  <c r="I886" i="1" s="1"/>
  <c r="H885" i="1"/>
  <c r="D885" i="1"/>
  <c r="G885" i="1" s="1"/>
  <c r="B885" i="1"/>
  <c r="A885" i="1"/>
  <c r="I885" i="1" s="1"/>
  <c r="H884" i="1"/>
  <c r="D884" i="1"/>
  <c r="G884" i="1" s="1"/>
  <c r="B884" i="1"/>
  <c r="K884" i="1" s="1"/>
  <c r="A884" i="1"/>
  <c r="I884" i="1" s="1"/>
  <c r="H883" i="1"/>
  <c r="D883" i="1"/>
  <c r="G883" i="1" s="1"/>
  <c r="B883" i="1"/>
  <c r="J883" i="1" s="1"/>
  <c r="A883" i="1"/>
  <c r="I883" i="1" s="1"/>
  <c r="H882" i="1"/>
  <c r="D882" i="1"/>
  <c r="G882" i="1" s="1"/>
  <c r="B882" i="1"/>
  <c r="K882" i="1" s="1"/>
  <c r="A882" i="1"/>
  <c r="I882" i="1" s="1"/>
  <c r="H881" i="1"/>
  <c r="D881" i="1"/>
  <c r="G881" i="1" s="1"/>
  <c r="B881" i="1"/>
  <c r="J881" i="1" s="1"/>
  <c r="A881" i="1"/>
  <c r="I881" i="1" s="1"/>
  <c r="H880" i="1"/>
  <c r="D880" i="1"/>
  <c r="G880" i="1" s="1"/>
  <c r="B880" i="1"/>
  <c r="J880" i="1" s="1"/>
  <c r="A880" i="1"/>
  <c r="I880" i="1" s="1"/>
  <c r="H879" i="1"/>
  <c r="D879" i="1"/>
  <c r="G879" i="1" s="1"/>
  <c r="B879" i="1"/>
  <c r="A879" i="1"/>
  <c r="I879" i="1" s="1"/>
  <c r="H878" i="1"/>
  <c r="D878" i="1"/>
  <c r="G878" i="1" s="1"/>
  <c r="B878" i="1"/>
  <c r="J878" i="1" s="1"/>
  <c r="A878" i="1"/>
  <c r="I878" i="1" s="1"/>
  <c r="H877" i="1"/>
  <c r="D877" i="1"/>
  <c r="G877" i="1" s="1"/>
  <c r="B877" i="1"/>
  <c r="A877" i="1"/>
  <c r="I877" i="1" s="1"/>
  <c r="H876" i="1"/>
  <c r="D876" i="1"/>
  <c r="G876" i="1" s="1"/>
  <c r="B876" i="1"/>
  <c r="J876" i="1" s="1"/>
  <c r="A876" i="1"/>
  <c r="I876" i="1" s="1"/>
  <c r="H875" i="1"/>
  <c r="D875" i="1"/>
  <c r="G875" i="1" s="1"/>
  <c r="B875" i="1"/>
  <c r="K875" i="1" s="1"/>
  <c r="A875" i="1"/>
  <c r="I875" i="1" s="1"/>
  <c r="H874" i="1"/>
  <c r="D874" i="1"/>
  <c r="G874" i="1" s="1"/>
  <c r="B874" i="1"/>
  <c r="K874" i="1" s="1"/>
  <c r="A874" i="1"/>
  <c r="I874" i="1" s="1"/>
  <c r="H873" i="1"/>
  <c r="D873" i="1"/>
  <c r="G873" i="1" s="1"/>
  <c r="B873" i="1"/>
  <c r="K873" i="1" s="1"/>
  <c r="A873" i="1"/>
  <c r="I873" i="1" s="1"/>
  <c r="H872" i="1"/>
  <c r="D872" i="1"/>
  <c r="G872" i="1" s="1"/>
  <c r="B872" i="1"/>
  <c r="K872" i="1" s="1"/>
  <c r="A872" i="1"/>
  <c r="I872" i="1" s="1"/>
  <c r="H871" i="1"/>
  <c r="D871" i="1"/>
  <c r="G871" i="1" s="1"/>
  <c r="B871" i="1"/>
  <c r="J871" i="1" s="1"/>
  <c r="A871" i="1"/>
  <c r="I871" i="1" s="1"/>
  <c r="H870" i="1"/>
  <c r="D870" i="1"/>
  <c r="G870" i="1" s="1"/>
  <c r="B870" i="1"/>
  <c r="A870" i="1"/>
  <c r="I870" i="1" s="1"/>
  <c r="H869" i="1"/>
  <c r="D869" i="1"/>
  <c r="G869" i="1" s="1"/>
  <c r="B869" i="1"/>
  <c r="K869" i="1" s="1"/>
  <c r="A869" i="1"/>
  <c r="I869" i="1" s="1"/>
  <c r="H868" i="1"/>
  <c r="D868" i="1"/>
  <c r="G868" i="1" s="1"/>
  <c r="B868" i="1"/>
  <c r="A868" i="1"/>
  <c r="I868" i="1" s="1"/>
  <c r="H867" i="1"/>
  <c r="D867" i="1"/>
  <c r="G867" i="1" s="1"/>
  <c r="B867" i="1"/>
  <c r="K867" i="1" s="1"/>
  <c r="A867" i="1"/>
  <c r="I867" i="1" s="1"/>
  <c r="H866" i="1"/>
  <c r="D866" i="1"/>
  <c r="G866" i="1" s="1"/>
  <c r="B866" i="1"/>
  <c r="A866" i="1"/>
  <c r="I866" i="1" s="1"/>
  <c r="H865" i="1"/>
  <c r="D865" i="1"/>
  <c r="G865" i="1" s="1"/>
  <c r="B865" i="1"/>
  <c r="A865" i="1"/>
  <c r="I865" i="1" s="1"/>
  <c r="H864" i="1"/>
  <c r="D864" i="1"/>
  <c r="G864" i="1" s="1"/>
  <c r="B864" i="1"/>
  <c r="J864" i="1" s="1"/>
  <c r="A864" i="1"/>
  <c r="I864" i="1" s="1"/>
  <c r="H863" i="1"/>
  <c r="D863" i="1"/>
  <c r="G863" i="1" s="1"/>
  <c r="B863" i="1"/>
  <c r="J863" i="1" s="1"/>
  <c r="A863" i="1"/>
  <c r="I863" i="1" s="1"/>
  <c r="H862" i="1"/>
  <c r="D862" i="1"/>
  <c r="G862" i="1" s="1"/>
  <c r="B862" i="1"/>
  <c r="A862" i="1"/>
  <c r="I862" i="1" s="1"/>
  <c r="H861" i="1"/>
  <c r="D861" i="1"/>
  <c r="G861" i="1" s="1"/>
  <c r="B861" i="1"/>
  <c r="J861" i="1" s="1"/>
  <c r="A861" i="1"/>
  <c r="I861" i="1" s="1"/>
  <c r="H860" i="1"/>
  <c r="D860" i="1"/>
  <c r="G860" i="1" s="1"/>
  <c r="B860" i="1"/>
  <c r="A860" i="1"/>
  <c r="I860" i="1" s="1"/>
  <c r="H859" i="1"/>
  <c r="D859" i="1"/>
  <c r="G859" i="1" s="1"/>
  <c r="B859" i="1"/>
  <c r="J859" i="1" s="1"/>
  <c r="A859" i="1"/>
  <c r="I859" i="1" s="1"/>
  <c r="H858" i="1"/>
  <c r="D858" i="1"/>
  <c r="G858" i="1" s="1"/>
  <c r="B858" i="1"/>
  <c r="A858" i="1"/>
  <c r="I858" i="1" s="1"/>
  <c r="H857" i="1"/>
  <c r="D857" i="1"/>
  <c r="G857" i="1" s="1"/>
  <c r="B857" i="1"/>
  <c r="A857" i="1"/>
  <c r="I857" i="1" s="1"/>
  <c r="H856" i="1"/>
  <c r="D856" i="1"/>
  <c r="G856" i="1" s="1"/>
  <c r="B856" i="1"/>
  <c r="J856" i="1" s="1"/>
  <c r="A856" i="1"/>
  <c r="I856" i="1" s="1"/>
  <c r="H855" i="1"/>
  <c r="D855" i="1"/>
  <c r="G855" i="1" s="1"/>
  <c r="B855" i="1"/>
  <c r="A855" i="1"/>
  <c r="I855" i="1" s="1"/>
  <c r="H854" i="1"/>
  <c r="D854" i="1"/>
  <c r="G854" i="1" s="1"/>
  <c r="B854" i="1"/>
  <c r="J854" i="1" s="1"/>
  <c r="A854" i="1"/>
  <c r="I854" i="1" s="1"/>
  <c r="H853" i="1"/>
  <c r="D853" i="1"/>
  <c r="G853" i="1" s="1"/>
  <c r="B853" i="1"/>
  <c r="A853" i="1"/>
  <c r="I853" i="1" s="1"/>
  <c r="H852" i="1"/>
  <c r="D852" i="1"/>
  <c r="G852" i="1" s="1"/>
  <c r="B852" i="1"/>
  <c r="J852" i="1" s="1"/>
  <c r="A852" i="1"/>
  <c r="I852" i="1" s="1"/>
  <c r="H851" i="1"/>
  <c r="D851" i="1"/>
  <c r="G851" i="1" s="1"/>
  <c r="B851" i="1"/>
  <c r="A851" i="1"/>
  <c r="I851" i="1" s="1"/>
  <c r="H850" i="1"/>
  <c r="D850" i="1"/>
  <c r="G850" i="1" s="1"/>
  <c r="B850" i="1"/>
  <c r="K850" i="1" s="1"/>
  <c r="A850" i="1"/>
  <c r="I850" i="1" s="1"/>
  <c r="H849" i="1"/>
  <c r="D849" i="1"/>
  <c r="G849" i="1" s="1"/>
  <c r="B849" i="1"/>
  <c r="A849" i="1"/>
  <c r="I849" i="1" s="1"/>
  <c r="H848" i="1"/>
  <c r="D848" i="1"/>
  <c r="G848" i="1" s="1"/>
  <c r="B848" i="1"/>
  <c r="K848" i="1" s="1"/>
  <c r="A848" i="1"/>
  <c r="I848" i="1" s="1"/>
  <c r="H847" i="1"/>
  <c r="D847" i="1"/>
  <c r="G847" i="1" s="1"/>
  <c r="B847" i="1"/>
  <c r="J847" i="1" s="1"/>
  <c r="A847" i="1"/>
  <c r="I847" i="1" s="1"/>
  <c r="H846" i="1"/>
  <c r="D846" i="1"/>
  <c r="G846" i="1" s="1"/>
  <c r="B846" i="1"/>
  <c r="K846" i="1" s="1"/>
  <c r="A846" i="1"/>
  <c r="I846" i="1" s="1"/>
  <c r="H845" i="1"/>
  <c r="D845" i="1"/>
  <c r="G845" i="1" s="1"/>
  <c r="B845" i="1"/>
  <c r="J845" i="1" s="1"/>
  <c r="A845" i="1"/>
  <c r="I845" i="1" s="1"/>
  <c r="H844" i="1"/>
  <c r="D844" i="1"/>
  <c r="G844" i="1" s="1"/>
  <c r="B844" i="1"/>
  <c r="J844" i="1" s="1"/>
  <c r="A844" i="1"/>
  <c r="I844" i="1" s="1"/>
  <c r="H843" i="1"/>
  <c r="D843" i="1"/>
  <c r="G843" i="1" s="1"/>
  <c r="B843" i="1"/>
  <c r="K843" i="1" s="1"/>
  <c r="A843" i="1"/>
  <c r="I843" i="1" s="1"/>
  <c r="H842" i="1"/>
  <c r="D842" i="1"/>
  <c r="G842" i="1" s="1"/>
  <c r="B842" i="1"/>
  <c r="A842" i="1"/>
  <c r="I842" i="1" s="1"/>
  <c r="H841" i="1"/>
  <c r="D841" i="1"/>
  <c r="G841" i="1" s="1"/>
  <c r="B841" i="1"/>
  <c r="K841" i="1" s="1"/>
  <c r="A841" i="1"/>
  <c r="I841" i="1" s="1"/>
  <c r="H840" i="1"/>
  <c r="D840" i="1"/>
  <c r="G840" i="1" s="1"/>
  <c r="B840" i="1"/>
  <c r="J840" i="1" s="1"/>
  <c r="A840" i="1"/>
  <c r="I840" i="1" s="1"/>
  <c r="H839" i="1"/>
  <c r="D839" i="1"/>
  <c r="G839" i="1" s="1"/>
  <c r="B839" i="1"/>
  <c r="J839" i="1" s="1"/>
  <c r="A839" i="1"/>
  <c r="I839" i="1" s="1"/>
  <c r="H838" i="1"/>
  <c r="D838" i="1"/>
  <c r="G838" i="1" s="1"/>
  <c r="B838" i="1"/>
  <c r="A838" i="1"/>
  <c r="I838" i="1" s="1"/>
  <c r="H837" i="1"/>
  <c r="D837" i="1"/>
  <c r="G837" i="1" s="1"/>
  <c r="B837" i="1"/>
  <c r="K837" i="1" s="1"/>
  <c r="A837" i="1"/>
  <c r="I837" i="1" s="1"/>
  <c r="H836" i="1"/>
  <c r="D836" i="1"/>
  <c r="G836" i="1" s="1"/>
  <c r="B836" i="1"/>
  <c r="A836" i="1"/>
  <c r="I836" i="1" s="1"/>
  <c r="H835" i="1"/>
  <c r="D835" i="1"/>
  <c r="G835" i="1" s="1"/>
  <c r="B835" i="1"/>
  <c r="A835" i="1"/>
  <c r="I835" i="1" s="1"/>
  <c r="H834" i="1"/>
  <c r="D834" i="1"/>
  <c r="G834" i="1" s="1"/>
  <c r="B834" i="1"/>
  <c r="K834" i="1" s="1"/>
  <c r="A834" i="1"/>
  <c r="I834" i="1" s="1"/>
  <c r="H833" i="1"/>
  <c r="D833" i="1"/>
  <c r="G833" i="1" s="1"/>
  <c r="B833" i="1"/>
  <c r="K833" i="1" s="1"/>
  <c r="A833" i="1"/>
  <c r="I833" i="1" s="1"/>
  <c r="H832" i="1"/>
  <c r="D832" i="1"/>
  <c r="G832" i="1" s="1"/>
  <c r="B832" i="1"/>
  <c r="J832" i="1" s="1"/>
  <c r="A832" i="1"/>
  <c r="I832" i="1" s="1"/>
  <c r="H831" i="1"/>
  <c r="D831" i="1"/>
  <c r="G831" i="1" s="1"/>
  <c r="B831" i="1"/>
  <c r="A831" i="1"/>
  <c r="I831" i="1" s="1"/>
  <c r="H830" i="1"/>
  <c r="D830" i="1"/>
  <c r="G830" i="1" s="1"/>
  <c r="B830" i="1"/>
  <c r="A830" i="1"/>
  <c r="I830" i="1" s="1"/>
  <c r="H829" i="1"/>
  <c r="D829" i="1"/>
  <c r="G829" i="1" s="1"/>
  <c r="B829" i="1"/>
  <c r="A829" i="1"/>
  <c r="I829" i="1" s="1"/>
  <c r="H828" i="1"/>
  <c r="D828" i="1"/>
  <c r="G828" i="1" s="1"/>
  <c r="B828" i="1"/>
  <c r="K828" i="1" s="1"/>
  <c r="A828" i="1"/>
  <c r="I828" i="1" s="1"/>
  <c r="H827" i="1"/>
  <c r="D827" i="1"/>
  <c r="G827" i="1" s="1"/>
  <c r="B827" i="1"/>
  <c r="K827" i="1" s="1"/>
  <c r="A827" i="1"/>
  <c r="I827" i="1" s="1"/>
  <c r="H826" i="1"/>
  <c r="D826" i="1"/>
  <c r="G826" i="1" s="1"/>
  <c r="B826" i="1"/>
  <c r="J826" i="1" s="1"/>
  <c r="A826" i="1"/>
  <c r="I826" i="1" s="1"/>
  <c r="H825" i="1"/>
  <c r="D825" i="1"/>
  <c r="G825" i="1" s="1"/>
  <c r="B825" i="1"/>
  <c r="A825" i="1"/>
  <c r="I825" i="1" s="1"/>
  <c r="H824" i="1"/>
  <c r="D824" i="1"/>
  <c r="G824" i="1" s="1"/>
  <c r="B824" i="1"/>
  <c r="A824" i="1"/>
  <c r="I824" i="1" s="1"/>
  <c r="H823" i="1"/>
  <c r="D823" i="1"/>
  <c r="G823" i="1" s="1"/>
  <c r="B823" i="1"/>
  <c r="J823" i="1" s="1"/>
  <c r="A823" i="1"/>
  <c r="I823" i="1" s="1"/>
  <c r="H822" i="1"/>
  <c r="D822" i="1"/>
  <c r="G822" i="1" s="1"/>
  <c r="B822" i="1"/>
  <c r="A822" i="1"/>
  <c r="I822" i="1" s="1"/>
  <c r="H821" i="1"/>
  <c r="D821" i="1"/>
  <c r="G821" i="1" s="1"/>
  <c r="B821" i="1"/>
  <c r="A821" i="1"/>
  <c r="I821" i="1" s="1"/>
  <c r="H820" i="1"/>
  <c r="D820" i="1"/>
  <c r="G820" i="1" s="1"/>
  <c r="B820" i="1"/>
  <c r="K820" i="1" s="1"/>
  <c r="A820" i="1"/>
  <c r="I820" i="1" s="1"/>
  <c r="H819" i="1"/>
  <c r="D819" i="1"/>
  <c r="G819" i="1" s="1"/>
  <c r="B819" i="1"/>
  <c r="K819" i="1" s="1"/>
  <c r="A819" i="1"/>
  <c r="I819" i="1" s="1"/>
  <c r="H818" i="1"/>
  <c r="D818" i="1"/>
  <c r="G818" i="1" s="1"/>
  <c r="B818" i="1"/>
  <c r="J818" i="1" s="1"/>
  <c r="A818" i="1"/>
  <c r="I818" i="1" s="1"/>
  <c r="H817" i="1"/>
  <c r="D817" i="1"/>
  <c r="G817" i="1" s="1"/>
  <c r="B817" i="1"/>
  <c r="K817" i="1" s="1"/>
  <c r="A817" i="1"/>
  <c r="I817" i="1" s="1"/>
  <c r="H816" i="1"/>
  <c r="D816" i="1"/>
  <c r="G816" i="1" s="1"/>
  <c r="B816" i="1"/>
  <c r="J816" i="1" s="1"/>
  <c r="A816" i="1"/>
  <c r="I816" i="1" s="1"/>
  <c r="H815" i="1"/>
  <c r="D815" i="1"/>
  <c r="G815" i="1" s="1"/>
  <c r="B815" i="1"/>
  <c r="A815" i="1"/>
  <c r="I815" i="1" s="1"/>
  <c r="H814" i="1"/>
  <c r="D814" i="1"/>
  <c r="G814" i="1" s="1"/>
  <c r="B814" i="1"/>
  <c r="K814" i="1" s="1"/>
  <c r="A814" i="1"/>
  <c r="I814" i="1" s="1"/>
  <c r="H813" i="1"/>
  <c r="D813" i="1"/>
  <c r="G813" i="1" s="1"/>
  <c r="B813" i="1"/>
  <c r="J813" i="1" s="1"/>
  <c r="A813" i="1"/>
  <c r="I813" i="1" s="1"/>
  <c r="H812" i="1"/>
  <c r="D812" i="1"/>
  <c r="G812" i="1" s="1"/>
  <c r="B812" i="1"/>
  <c r="A812" i="1"/>
  <c r="I812" i="1" s="1"/>
  <c r="H811" i="1"/>
  <c r="D811" i="1"/>
  <c r="G811" i="1" s="1"/>
  <c r="B811" i="1"/>
  <c r="J811" i="1" s="1"/>
  <c r="A811" i="1"/>
  <c r="I811" i="1" s="1"/>
  <c r="H810" i="1"/>
  <c r="D810" i="1"/>
  <c r="G810" i="1" s="1"/>
  <c r="B810" i="1"/>
  <c r="K810" i="1" s="1"/>
  <c r="A810" i="1"/>
  <c r="I810" i="1" s="1"/>
  <c r="H809" i="1"/>
  <c r="D809" i="1"/>
  <c r="G809" i="1" s="1"/>
  <c r="B809" i="1"/>
  <c r="J809" i="1" s="1"/>
  <c r="A809" i="1"/>
  <c r="I809" i="1" s="1"/>
  <c r="H808" i="1"/>
  <c r="D808" i="1"/>
  <c r="G808" i="1" s="1"/>
  <c r="B808" i="1"/>
  <c r="J808" i="1" s="1"/>
  <c r="A808" i="1"/>
  <c r="I808" i="1" s="1"/>
  <c r="H807" i="1"/>
  <c r="D807" i="1"/>
  <c r="G807" i="1" s="1"/>
  <c r="B807" i="1"/>
  <c r="K807" i="1" s="1"/>
  <c r="A807" i="1"/>
  <c r="I807" i="1" s="1"/>
  <c r="H806" i="1"/>
  <c r="D806" i="1"/>
  <c r="G806" i="1" s="1"/>
  <c r="B806" i="1"/>
  <c r="A806" i="1"/>
  <c r="I806" i="1" s="1"/>
  <c r="H805" i="1"/>
  <c r="D805" i="1"/>
  <c r="G805" i="1" s="1"/>
  <c r="B805" i="1"/>
  <c r="K805" i="1" s="1"/>
  <c r="A805" i="1"/>
  <c r="I805" i="1" s="1"/>
  <c r="H804" i="1"/>
  <c r="D804" i="1"/>
  <c r="G804" i="1" s="1"/>
  <c r="B804" i="1"/>
  <c r="K804" i="1" s="1"/>
  <c r="A804" i="1"/>
  <c r="I804" i="1" s="1"/>
  <c r="H803" i="1"/>
  <c r="D803" i="1"/>
  <c r="G803" i="1" s="1"/>
  <c r="B803" i="1"/>
  <c r="A803" i="1"/>
  <c r="I803" i="1" s="1"/>
  <c r="H802" i="1"/>
  <c r="D802" i="1"/>
  <c r="G802" i="1" s="1"/>
  <c r="B802" i="1"/>
  <c r="A802" i="1"/>
  <c r="I802" i="1" s="1"/>
  <c r="H801" i="1"/>
  <c r="D801" i="1"/>
  <c r="G801" i="1" s="1"/>
  <c r="B801" i="1"/>
  <c r="K801" i="1" s="1"/>
  <c r="A801" i="1"/>
  <c r="I801" i="1" s="1"/>
  <c r="H800" i="1"/>
  <c r="D800" i="1"/>
  <c r="G800" i="1" s="1"/>
  <c r="B800" i="1"/>
  <c r="A800" i="1"/>
  <c r="I800" i="1" s="1"/>
  <c r="H799" i="1"/>
  <c r="D799" i="1"/>
  <c r="G799" i="1" s="1"/>
  <c r="B799" i="1"/>
  <c r="J799" i="1" s="1"/>
  <c r="A799" i="1"/>
  <c r="I799" i="1" s="1"/>
  <c r="H798" i="1"/>
  <c r="D798" i="1"/>
  <c r="G798" i="1" s="1"/>
  <c r="B798" i="1"/>
  <c r="K798" i="1" s="1"/>
  <c r="A798" i="1"/>
  <c r="I798" i="1" s="1"/>
  <c r="H797" i="1"/>
  <c r="D797" i="1"/>
  <c r="G797" i="1" s="1"/>
  <c r="B797" i="1"/>
  <c r="J797" i="1" s="1"/>
  <c r="A797" i="1"/>
  <c r="I797" i="1" s="1"/>
  <c r="H796" i="1"/>
  <c r="D796" i="1"/>
  <c r="G796" i="1" s="1"/>
  <c r="B796" i="1"/>
  <c r="J796" i="1" s="1"/>
  <c r="A796" i="1"/>
  <c r="I796" i="1" s="1"/>
  <c r="H795" i="1"/>
  <c r="D795" i="1"/>
  <c r="G795" i="1" s="1"/>
  <c r="B795" i="1"/>
  <c r="K795" i="1" s="1"/>
  <c r="A795" i="1"/>
  <c r="I795" i="1" s="1"/>
  <c r="H794" i="1"/>
  <c r="D794" i="1"/>
  <c r="G794" i="1" s="1"/>
  <c r="B794" i="1"/>
  <c r="A794" i="1"/>
  <c r="I794" i="1" s="1"/>
  <c r="H793" i="1"/>
  <c r="D793" i="1"/>
  <c r="G793" i="1" s="1"/>
  <c r="B793" i="1"/>
  <c r="A793" i="1"/>
  <c r="I793" i="1" s="1"/>
  <c r="H792" i="1"/>
  <c r="D792" i="1"/>
  <c r="G792" i="1" s="1"/>
  <c r="B792" i="1"/>
  <c r="K792" i="1" s="1"/>
  <c r="A792" i="1"/>
  <c r="I792" i="1" s="1"/>
  <c r="H791" i="1"/>
  <c r="D791" i="1"/>
  <c r="G791" i="1" s="1"/>
  <c r="B791" i="1"/>
  <c r="A791" i="1"/>
  <c r="I791" i="1" s="1"/>
  <c r="H790" i="1"/>
  <c r="D790" i="1"/>
  <c r="G790" i="1" s="1"/>
  <c r="B790" i="1"/>
  <c r="K790" i="1" s="1"/>
  <c r="A790" i="1"/>
  <c r="I790" i="1" s="1"/>
  <c r="H789" i="1"/>
  <c r="D789" i="1"/>
  <c r="G789" i="1" s="1"/>
  <c r="B789" i="1"/>
  <c r="A789" i="1"/>
  <c r="I789" i="1" s="1"/>
  <c r="H788" i="1"/>
  <c r="D788" i="1"/>
  <c r="G788" i="1" s="1"/>
  <c r="B788" i="1"/>
  <c r="J788" i="1" s="1"/>
  <c r="A788" i="1"/>
  <c r="I788" i="1" s="1"/>
  <c r="H787" i="1"/>
  <c r="D787" i="1"/>
  <c r="G787" i="1" s="1"/>
  <c r="B787" i="1"/>
  <c r="A787" i="1"/>
  <c r="I787" i="1" s="1"/>
  <c r="H786" i="1"/>
  <c r="D786" i="1"/>
  <c r="G786" i="1" s="1"/>
  <c r="B786" i="1"/>
  <c r="K786" i="1" s="1"/>
  <c r="A786" i="1"/>
  <c r="I786" i="1" s="1"/>
  <c r="H785" i="1"/>
  <c r="D785" i="1"/>
  <c r="G785" i="1" s="1"/>
  <c r="B785" i="1"/>
  <c r="K785" i="1" s="1"/>
  <c r="A785" i="1"/>
  <c r="I785" i="1" s="1"/>
  <c r="H784" i="1"/>
  <c r="D784" i="1"/>
  <c r="G784" i="1" s="1"/>
  <c r="B784" i="1"/>
  <c r="J784" i="1" s="1"/>
  <c r="A784" i="1"/>
  <c r="I784" i="1" s="1"/>
  <c r="H783" i="1"/>
  <c r="D783" i="1"/>
  <c r="G783" i="1" s="1"/>
  <c r="B783" i="1"/>
  <c r="K783" i="1" s="1"/>
  <c r="A783" i="1"/>
  <c r="I783" i="1" s="1"/>
  <c r="H782" i="1"/>
  <c r="D782" i="1"/>
  <c r="G782" i="1" s="1"/>
  <c r="B782" i="1"/>
  <c r="J782" i="1" s="1"/>
  <c r="A782" i="1"/>
  <c r="I782" i="1" s="1"/>
  <c r="H781" i="1"/>
  <c r="D781" i="1"/>
  <c r="G781" i="1" s="1"/>
  <c r="B781" i="1"/>
  <c r="K781" i="1" s="1"/>
  <c r="A781" i="1"/>
  <c r="I781" i="1" s="1"/>
  <c r="H780" i="1"/>
  <c r="D780" i="1"/>
  <c r="G780" i="1" s="1"/>
  <c r="B780" i="1"/>
  <c r="J780" i="1" s="1"/>
  <c r="A780" i="1"/>
  <c r="I780" i="1" s="1"/>
  <c r="H779" i="1"/>
  <c r="D779" i="1"/>
  <c r="G779" i="1" s="1"/>
  <c r="B779" i="1"/>
  <c r="A779" i="1"/>
  <c r="I779" i="1" s="1"/>
  <c r="H778" i="1"/>
  <c r="D778" i="1"/>
  <c r="G778" i="1" s="1"/>
  <c r="B778" i="1"/>
  <c r="K778" i="1" s="1"/>
  <c r="A778" i="1"/>
  <c r="I778" i="1" s="1"/>
  <c r="H777" i="1"/>
  <c r="D777" i="1"/>
  <c r="G777" i="1" s="1"/>
  <c r="B777" i="1"/>
  <c r="J777" i="1" s="1"/>
  <c r="A777" i="1"/>
  <c r="I777" i="1" s="1"/>
  <c r="H776" i="1"/>
  <c r="D776" i="1"/>
  <c r="G776" i="1" s="1"/>
  <c r="B776" i="1"/>
  <c r="K776" i="1" s="1"/>
  <c r="A776" i="1"/>
  <c r="I776" i="1" s="1"/>
  <c r="H775" i="1"/>
  <c r="D775" i="1"/>
  <c r="G775" i="1" s="1"/>
  <c r="B775" i="1"/>
  <c r="J775" i="1" s="1"/>
  <c r="A775" i="1"/>
  <c r="I775" i="1" s="1"/>
  <c r="H774" i="1"/>
  <c r="D774" i="1"/>
  <c r="G774" i="1" s="1"/>
  <c r="B774" i="1"/>
  <c r="A774" i="1"/>
  <c r="I774" i="1" s="1"/>
  <c r="H773" i="1"/>
  <c r="D773" i="1"/>
  <c r="G773" i="1" s="1"/>
  <c r="B773" i="1"/>
  <c r="A773" i="1"/>
  <c r="I773" i="1" s="1"/>
  <c r="H772" i="1"/>
  <c r="D772" i="1"/>
  <c r="G772" i="1" s="1"/>
  <c r="B772" i="1"/>
  <c r="A772" i="1"/>
  <c r="I772" i="1" s="1"/>
  <c r="H771" i="1"/>
  <c r="D771" i="1"/>
  <c r="G771" i="1" s="1"/>
  <c r="B771" i="1"/>
  <c r="K771" i="1" s="1"/>
  <c r="A771" i="1"/>
  <c r="I771" i="1" s="1"/>
  <c r="H770" i="1"/>
  <c r="D770" i="1"/>
  <c r="G770" i="1" s="1"/>
  <c r="B770" i="1"/>
  <c r="A770" i="1"/>
  <c r="I770" i="1" s="1"/>
  <c r="H769" i="1"/>
  <c r="D769" i="1"/>
  <c r="G769" i="1" s="1"/>
  <c r="B769" i="1"/>
  <c r="A769" i="1"/>
  <c r="I769" i="1" s="1"/>
  <c r="H768" i="1"/>
  <c r="D768" i="1"/>
  <c r="G768" i="1" s="1"/>
  <c r="B768" i="1"/>
  <c r="K768" i="1" s="1"/>
  <c r="A768" i="1"/>
  <c r="I768" i="1" s="1"/>
  <c r="H767" i="1"/>
  <c r="D767" i="1"/>
  <c r="G767" i="1" s="1"/>
  <c r="B767" i="1"/>
  <c r="A767" i="1"/>
  <c r="I767" i="1" s="1"/>
  <c r="H766" i="1"/>
  <c r="D766" i="1"/>
  <c r="G766" i="1" s="1"/>
  <c r="B766" i="1"/>
  <c r="A766" i="1"/>
  <c r="I766" i="1" s="1"/>
  <c r="H765" i="1"/>
  <c r="D765" i="1"/>
  <c r="G765" i="1" s="1"/>
  <c r="B765" i="1"/>
  <c r="K765" i="1" s="1"/>
  <c r="A765" i="1"/>
  <c r="I765" i="1" s="1"/>
  <c r="H764" i="1"/>
  <c r="D764" i="1"/>
  <c r="G764" i="1" s="1"/>
  <c r="B764" i="1"/>
  <c r="A764" i="1"/>
  <c r="I764" i="1" s="1"/>
  <c r="H763" i="1"/>
  <c r="D763" i="1"/>
  <c r="G763" i="1" s="1"/>
  <c r="B763" i="1"/>
  <c r="J763" i="1" s="1"/>
  <c r="A763" i="1"/>
  <c r="I763" i="1" s="1"/>
  <c r="H762" i="1"/>
  <c r="D762" i="1"/>
  <c r="G762" i="1" s="1"/>
  <c r="B762" i="1"/>
  <c r="K762" i="1" s="1"/>
  <c r="A762" i="1"/>
  <c r="I762" i="1" s="1"/>
  <c r="H761" i="1"/>
  <c r="D761" i="1"/>
  <c r="G761" i="1" s="1"/>
  <c r="B761" i="1"/>
  <c r="K761" i="1" s="1"/>
  <c r="A761" i="1"/>
  <c r="I761" i="1" s="1"/>
  <c r="H760" i="1"/>
  <c r="D760" i="1"/>
  <c r="G760" i="1" s="1"/>
  <c r="B760" i="1"/>
  <c r="J760" i="1" s="1"/>
  <c r="A760" i="1"/>
  <c r="I760" i="1" s="1"/>
  <c r="H759" i="1"/>
  <c r="D759" i="1"/>
  <c r="G759" i="1" s="1"/>
  <c r="B759" i="1"/>
  <c r="K759" i="1" s="1"/>
  <c r="A759" i="1"/>
  <c r="I759" i="1" s="1"/>
  <c r="H758" i="1"/>
  <c r="D758" i="1"/>
  <c r="G758" i="1" s="1"/>
  <c r="B758" i="1"/>
  <c r="K758" i="1" s="1"/>
  <c r="A758" i="1"/>
  <c r="I758" i="1" s="1"/>
  <c r="H757" i="1"/>
  <c r="D757" i="1"/>
  <c r="G757" i="1" s="1"/>
  <c r="B757" i="1"/>
  <c r="A757" i="1"/>
  <c r="I757" i="1" s="1"/>
  <c r="H756" i="1"/>
  <c r="D756" i="1"/>
  <c r="G756" i="1" s="1"/>
  <c r="B756" i="1"/>
  <c r="K756" i="1" s="1"/>
  <c r="A756" i="1"/>
  <c r="I756" i="1" s="1"/>
  <c r="H755" i="1"/>
  <c r="D755" i="1"/>
  <c r="G755" i="1" s="1"/>
  <c r="B755" i="1"/>
  <c r="J755" i="1" s="1"/>
  <c r="A755" i="1"/>
  <c r="I755" i="1" s="1"/>
  <c r="H754" i="1"/>
  <c r="D754" i="1"/>
  <c r="G754" i="1" s="1"/>
  <c r="B754" i="1"/>
  <c r="K754" i="1" s="1"/>
  <c r="A754" i="1"/>
  <c r="I754" i="1" s="1"/>
  <c r="H753" i="1"/>
  <c r="D753" i="1"/>
  <c r="G753" i="1" s="1"/>
  <c r="B753" i="1"/>
  <c r="K753" i="1" s="1"/>
  <c r="A753" i="1"/>
  <c r="I753" i="1" s="1"/>
  <c r="H752" i="1"/>
  <c r="D752" i="1"/>
  <c r="G752" i="1" s="1"/>
  <c r="B752" i="1"/>
  <c r="J752" i="1" s="1"/>
  <c r="A752" i="1"/>
  <c r="I752" i="1" s="1"/>
  <c r="H751" i="1"/>
  <c r="D751" i="1"/>
  <c r="G751" i="1" s="1"/>
  <c r="B751" i="1"/>
  <c r="J751" i="1" s="1"/>
  <c r="A751" i="1"/>
  <c r="I751" i="1" s="1"/>
  <c r="H750" i="1"/>
  <c r="D750" i="1"/>
  <c r="G750" i="1" s="1"/>
  <c r="B750" i="1"/>
  <c r="A750" i="1"/>
  <c r="I750" i="1" s="1"/>
  <c r="H749" i="1"/>
  <c r="D749" i="1"/>
  <c r="G749" i="1" s="1"/>
  <c r="B749" i="1"/>
  <c r="J749" i="1" s="1"/>
  <c r="A749" i="1"/>
  <c r="I749" i="1" s="1"/>
  <c r="H748" i="1"/>
  <c r="D748" i="1"/>
  <c r="G748" i="1" s="1"/>
  <c r="B748" i="1"/>
  <c r="A748" i="1"/>
  <c r="I748" i="1" s="1"/>
  <c r="H747" i="1"/>
  <c r="D747" i="1"/>
  <c r="G747" i="1" s="1"/>
  <c r="B747" i="1"/>
  <c r="J747" i="1" s="1"/>
  <c r="A747" i="1"/>
  <c r="I747" i="1" s="1"/>
  <c r="H746" i="1"/>
  <c r="D746" i="1"/>
  <c r="G746" i="1" s="1"/>
  <c r="B746" i="1"/>
  <c r="K746" i="1" s="1"/>
  <c r="A746" i="1"/>
  <c r="I746" i="1" s="1"/>
  <c r="H745" i="1"/>
  <c r="D745" i="1"/>
  <c r="G745" i="1" s="1"/>
  <c r="B745" i="1"/>
  <c r="J745" i="1" s="1"/>
  <c r="A745" i="1"/>
  <c r="I745" i="1" s="1"/>
  <c r="H744" i="1"/>
  <c r="D744" i="1"/>
  <c r="G744" i="1" s="1"/>
  <c r="B744" i="1"/>
  <c r="J744" i="1" s="1"/>
  <c r="A744" i="1"/>
  <c r="I744" i="1" s="1"/>
  <c r="H743" i="1"/>
  <c r="D743" i="1"/>
  <c r="G743" i="1" s="1"/>
  <c r="B743" i="1"/>
  <c r="A743" i="1"/>
  <c r="I743" i="1" s="1"/>
  <c r="H742" i="1"/>
  <c r="D742" i="1"/>
  <c r="G742" i="1" s="1"/>
  <c r="B742" i="1"/>
  <c r="J742" i="1" s="1"/>
  <c r="A742" i="1"/>
  <c r="I742" i="1" s="1"/>
  <c r="H741" i="1"/>
  <c r="D741" i="1"/>
  <c r="G741" i="1" s="1"/>
  <c r="B741" i="1"/>
  <c r="A741" i="1"/>
  <c r="I741" i="1" s="1"/>
  <c r="H740" i="1"/>
  <c r="D740" i="1"/>
  <c r="G740" i="1" s="1"/>
  <c r="B740" i="1"/>
  <c r="K740" i="1" s="1"/>
  <c r="A740" i="1"/>
  <c r="I740" i="1" s="1"/>
  <c r="H739" i="1"/>
  <c r="D739" i="1"/>
  <c r="G739" i="1" s="1"/>
  <c r="B739" i="1"/>
  <c r="J739" i="1" s="1"/>
  <c r="A739" i="1"/>
  <c r="I739" i="1" s="1"/>
  <c r="H738" i="1"/>
  <c r="D738" i="1"/>
  <c r="G738" i="1" s="1"/>
  <c r="B738" i="1"/>
  <c r="A738" i="1"/>
  <c r="I738" i="1" s="1"/>
  <c r="H737" i="1"/>
  <c r="D737" i="1"/>
  <c r="G737" i="1" s="1"/>
  <c r="B737" i="1"/>
  <c r="K737" i="1" s="1"/>
  <c r="A737" i="1"/>
  <c r="I737" i="1" s="1"/>
  <c r="H736" i="1"/>
  <c r="D736" i="1"/>
  <c r="G736" i="1" s="1"/>
  <c r="B736" i="1"/>
  <c r="K736" i="1" s="1"/>
  <c r="A736" i="1"/>
  <c r="I736" i="1" s="1"/>
  <c r="H735" i="1"/>
  <c r="D735" i="1"/>
  <c r="G735" i="1" s="1"/>
  <c r="B735" i="1"/>
  <c r="J735" i="1" s="1"/>
  <c r="A735" i="1"/>
  <c r="I735" i="1" s="1"/>
  <c r="H734" i="1"/>
  <c r="D734" i="1"/>
  <c r="G734" i="1" s="1"/>
  <c r="B734" i="1"/>
  <c r="K734" i="1" s="1"/>
  <c r="A734" i="1"/>
  <c r="I734" i="1" s="1"/>
  <c r="H733" i="1"/>
  <c r="D733" i="1"/>
  <c r="G733" i="1" s="1"/>
  <c r="B733" i="1"/>
  <c r="K733" i="1" s="1"/>
  <c r="A733" i="1"/>
  <c r="I733" i="1" s="1"/>
  <c r="H732" i="1"/>
  <c r="D732" i="1"/>
  <c r="G732" i="1" s="1"/>
  <c r="B732" i="1"/>
  <c r="A732" i="1"/>
  <c r="I732" i="1" s="1"/>
  <c r="H731" i="1"/>
  <c r="D731" i="1"/>
  <c r="G731" i="1" s="1"/>
  <c r="B731" i="1"/>
  <c r="K731" i="1" s="1"/>
  <c r="A731" i="1"/>
  <c r="I731" i="1" s="1"/>
  <c r="H730" i="1"/>
  <c r="D730" i="1"/>
  <c r="G730" i="1" s="1"/>
  <c r="B730" i="1"/>
  <c r="A730" i="1"/>
  <c r="I730" i="1" s="1"/>
  <c r="H729" i="1"/>
  <c r="D729" i="1"/>
  <c r="G729" i="1" s="1"/>
  <c r="B729" i="1"/>
  <c r="K729" i="1" s="1"/>
  <c r="A729" i="1"/>
  <c r="I729" i="1" s="1"/>
  <c r="H728" i="1"/>
  <c r="D728" i="1"/>
  <c r="G728" i="1" s="1"/>
  <c r="B728" i="1"/>
  <c r="K728" i="1" s="1"/>
  <c r="A728" i="1"/>
  <c r="I728" i="1" s="1"/>
  <c r="H727" i="1"/>
  <c r="D727" i="1"/>
  <c r="G727" i="1" s="1"/>
  <c r="B727" i="1"/>
  <c r="J727" i="1" s="1"/>
  <c r="A727" i="1"/>
  <c r="I727" i="1" s="1"/>
  <c r="H726" i="1"/>
  <c r="D726" i="1"/>
  <c r="G726" i="1" s="1"/>
  <c r="B726" i="1"/>
  <c r="A726" i="1"/>
  <c r="I726" i="1" s="1"/>
  <c r="H725" i="1"/>
  <c r="D725" i="1"/>
  <c r="G725" i="1" s="1"/>
  <c r="B725" i="1"/>
  <c r="J725" i="1" s="1"/>
  <c r="A725" i="1"/>
  <c r="I725" i="1" s="1"/>
  <c r="H724" i="1"/>
  <c r="D724" i="1"/>
  <c r="G724" i="1" s="1"/>
  <c r="B724" i="1"/>
  <c r="K724" i="1" s="1"/>
  <c r="A724" i="1"/>
  <c r="I724" i="1" s="1"/>
  <c r="H723" i="1"/>
  <c r="D723" i="1"/>
  <c r="G723" i="1" s="1"/>
  <c r="B723" i="1"/>
  <c r="J723" i="1" s="1"/>
  <c r="A723" i="1"/>
  <c r="I723" i="1" s="1"/>
  <c r="H722" i="1"/>
  <c r="D722" i="1"/>
  <c r="G722" i="1" s="1"/>
  <c r="B722" i="1"/>
  <c r="K722" i="1" s="1"/>
  <c r="A722" i="1"/>
  <c r="I722" i="1" s="1"/>
  <c r="H721" i="1"/>
  <c r="D721" i="1"/>
  <c r="G721" i="1" s="1"/>
  <c r="B721" i="1"/>
  <c r="A721" i="1"/>
  <c r="I721" i="1" s="1"/>
  <c r="H720" i="1"/>
  <c r="D720" i="1"/>
  <c r="G720" i="1" s="1"/>
  <c r="B720" i="1"/>
  <c r="J720" i="1" s="1"/>
  <c r="A720" i="1"/>
  <c r="I720" i="1" s="1"/>
  <c r="H719" i="1"/>
  <c r="D719" i="1"/>
  <c r="G719" i="1" s="1"/>
  <c r="B719" i="1"/>
  <c r="K719" i="1" s="1"/>
  <c r="A719" i="1"/>
  <c r="I719" i="1" s="1"/>
  <c r="H718" i="1"/>
  <c r="D718" i="1"/>
  <c r="G718" i="1" s="1"/>
  <c r="B718" i="1"/>
  <c r="K718" i="1" s="1"/>
  <c r="A718" i="1"/>
  <c r="I718" i="1" s="1"/>
  <c r="H717" i="1"/>
  <c r="D717" i="1"/>
  <c r="G717" i="1" s="1"/>
  <c r="B717" i="1"/>
  <c r="K717" i="1" s="1"/>
  <c r="A717" i="1"/>
  <c r="I717" i="1" s="1"/>
  <c r="H716" i="1"/>
  <c r="D716" i="1"/>
  <c r="G716" i="1" s="1"/>
  <c r="B716" i="1"/>
  <c r="J716" i="1" s="1"/>
  <c r="A716" i="1"/>
  <c r="I716" i="1" s="1"/>
  <c r="H715" i="1"/>
  <c r="D715" i="1"/>
  <c r="G715" i="1" s="1"/>
  <c r="B715" i="1"/>
  <c r="A715" i="1"/>
  <c r="I715" i="1" s="1"/>
  <c r="H714" i="1"/>
  <c r="D714" i="1"/>
  <c r="G714" i="1" s="1"/>
  <c r="B714" i="1"/>
  <c r="A714" i="1"/>
  <c r="I714" i="1" s="1"/>
  <c r="H713" i="1"/>
  <c r="D713" i="1"/>
  <c r="G713" i="1" s="1"/>
  <c r="B713" i="1"/>
  <c r="A713" i="1"/>
  <c r="I713" i="1" s="1"/>
  <c r="H712" i="1"/>
  <c r="D712" i="1"/>
  <c r="G712" i="1" s="1"/>
  <c r="B712" i="1"/>
  <c r="K712" i="1" s="1"/>
  <c r="A712" i="1"/>
  <c r="I712" i="1" s="1"/>
  <c r="H711" i="1"/>
  <c r="D711" i="1"/>
  <c r="G711" i="1" s="1"/>
  <c r="B711" i="1"/>
  <c r="A711" i="1"/>
  <c r="I711" i="1" s="1"/>
  <c r="H710" i="1"/>
  <c r="D710" i="1"/>
  <c r="G710" i="1" s="1"/>
  <c r="B710" i="1"/>
  <c r="A710" i="1"/>
  <c r="I710" i="1" s="1"/>
  <c r="H709" i="1"/>
  <c r="D709" i="1"/>
  <c r="G709" i="1" s="1"/>
  <c r="B709" i="1"/>
  <c r="A709" i="1"/>
  <c r="I709" i="1" s="1"/>
  <c r="H708" i="1"/>
  <c r="D708" i="1"/>
  <c r="G708" i="1" s="1"/>
  <c r="B708" i="1"/>
  <c r="J708" i="1" s="1"/>
  <c r="A708" i="1"/>
  <c r="I708" i="1" s="1"/>
  <c r="H707" i="1"/>
  <c r="D707" i="1"/>
  <c r="G707" i="1" s="1"/>
  <c r="B707" i="1"/>
  <c r="K707" i="1" s="1"/>
  <c r="A707" i="1"/>
  <c r="I707" i="1" s="1"/>
  <c r="H706" i="1"/>
  <c r="D706" i="1"/>
  <c r="G706" i="1" s="1"/>
  <c r="B706" i="1"/>
  <c r="A706" i="1"/>
  <c r="I706" i="1" s="1"/>
  <c r="H705" i="1"/>
  <c r="D705" i="1"/>
  <c r="G705" i="1" s="1"/>
  <c r="B705" i="1"/>
  <c r="K705" i="1" s="1"/>
  <c r="A705" i="1"/>
  <c r="I705" i="1" s="1"/>
  <c r="H704" i="1"/>
  <c r="D704" i="1"/>
  <c r="G704" i="1" s="1"/>
  <c r="B704" i="1"/>
  <c r="K704" i="1" s="1"/>
  <c r="A704" i="1"/>
  <c r="I704" i="1" s="1"/>
  <c r="H703" i="1"/>
  <c r="D703" i="1"/>
  <c r="G703" i="1" s="1"/>
  <c r="B703" i="1"/>
  <c r="J703" i="1" s="1"/>
  <c r="A703" i="1"/>
  <c r="I703" i="1" s="1"/>
  <c r="H702" i="1"/>
  <c r="D702" i="1"/>
  <c r="G702" i="1" s="1"/>
  <c r="B702" i="1"/>
  <c r="K702" i="1" s="1"/>
  <c r="A702" i="1"/>
  <c r="I702" i="1" s="1"/>
  <c r="H701" i="1"/>
  <c r="D701" i="1"/>
  <c r="G701" i="1" s="1"/>
  <c r="B701" i="1"/>
  <c r="A701" i="1"/>
  <c r="I701" i="1" s="1"/>
  <c r="H700" i="1"/>
  <c r="D700" i="1"/>
  <c r="G700" i="1" s="1"/>
  <c r="B700" i="1"/>
  <c r="K700" i="1" s="1"/>
  <c r="A700" i="1"/>
  <c r="I700" i="1" s="1"/>
  <c r="H699" i="1"/>
  <c r="D699" i="1"/>
  <c r="G699" i="1" s="1"/>
  <c r="B699" i="1"/>
  <c r="A699" i="1"/>
  <c r="I699" i="1" s="1"/>
  <c r="H698" i="1"/>
  <c r="D698" i="1"/>
  <c r="G698" i="1" s="1"/>
  <c r="B698" i="1"/>
  <c r="K698" i="1" s="1"/>
  <c r="A698" i="1"/>
  <c r="I698" i="1" s="1"/>
  <c r="H697" i="1"/>
  <c r="D697" i="1"/>
  <c r="G697" i="1" s="1"/>
  <c r="B697" i="1"/>
  <c r="A697" i="1"/>
  <c r="I697" i="1" s="1"/>
  <c r="H696" i="1"/>
  <c r="D696" i="1"/>
  <c r="G696" i="1" s="1"/>
  <c r="B696" i="1"/>
  <c r="A696" i="1"/>
  <c r="I696" i="1" s="1"/>
  <c r="H695" i="1"/>
  <c r="D695" i="1"/>
  <c r="G695" i="1" s="1"/>
  <c r="B695" i="1"/>
  <c r="A695" i="1"/>
  <c r="I695" i="1" s="1"/>
  <c r="H694" i="1"/>
  <c r="D694" i="1"/>
  <c r="G694" i="1" s="1"/>
  <c r="B694" i="1"/>
  <c r="K694" i="1" s="1"/>
  <c r="A694" i="1"/>
  <c r="I694" i="1" s="1"/>
  <c r="H693" i="1"/>
  <c r="D693" i="1"/>
  <c r="G693" i="1" s="1"/>
  <c r="B693" i="1"/>
  <c r="J693" i="1" s="1"/>
  <c r="A693" i="1"/>
  <c r="I693" i="1" s="1"/>
  <c r="H692" i="1"/>
  <c r="D692" i="1"/>
  <c r="G692" i="1" s="1"/>
  <c r="B692" i="1"/>
  <c r="J692" i="1" s="1"/>
  <c r="A692" i="1"/>
  <c r="I692" i="1" s="1"/>
  <c r="H691" i="1"/>
  <c r="D691" i="1"/>
  <c r="G691" i="1" s="1"/>
  <c r="B691" i="1"/>
  <c r="K691" i="1" s="1"/>
  <c r="A691" i="1"/>
  <c r="I691" i="1" s="1"/>
  <c r="H690" i="1"/>
  <c r="D690" i="1"/>
  <c r="G690" i="1" s="1"/>
  <c r="B690" i="1"/>
  <c r="K690" i="1" s="1"/>
  <c r="A690" i="1"/>
  <c r="I690" i="1" s="1"/>
  <c r="H689" i="1"/>
  <c r="D689" i="1"/>
  <c r="G689" i="1" s="1"/>
  <c r="B689" i="1"/>
  <c r="J689" i="1" s="1"/>
  <c r="A689" i="1"/>
  <c r="I689" i="1" s="1"/>
  <c r="H688" i="1"/>
  <c r="D688" i="1"/>
  <c r="G688" i="1" s="1"/>
  <c r="B688" i="1"/>
  <c r="K688" i="1" s="1"/>
  <c r="A688" i="1"/>
  <c r="I688" i="1" s="1"/>
  <c r="H687" i="1"/>
  <c r="D687" i="1"/>
  <c r="G687" i="1" s="1"/>
  <c r="B687" i="1"/>
  <c r="A687" i="1"/>
  <c r="I687" i="1" s="1"/>
  <c r="H686" i="1"/>
  <c r="D686" i="1"/>
  <c r="G686" i="1" s="1"/>
  <c r="B686" i="1"/>
  <c r="K686" i="1" s="1"/>
  <c r="A686" i="1"/>
  <c r="I686" i="1" s="1"/>
  <c r="H685" i="1"/>
  <c r="D685" i="1"/>
  <c r="G685" i="1" s="1"/>
  <c r="B685" i="1"/>
  <c r="J685" i="1" s="1"/>
  <c r="A685" i="1"/>
  <c r="I685" i="1" s="1"/>
  <c r="H684" i="1"/>
  <c r="D684" i="1"/>
  <c r="G684" i="1" s="1"/>
  <c r="B684" i="1"/>
  <c r="J684" i="1" s="1"/>
  <c r="A684" i="1"/>
  <c r="I684" i="1" s="1"/>
  <c r="H683" i="1"/>
  <c r="D683" i="1"/>
  <c r="G683" i="1" s="1"/>
  <c r="B683" i="1"/>
  <c r="K683" i="1" s="1"/>
  <c r="A683" i="1"/>
  <c r="I683" i="1" s="1"/>
  <c r="H682" i="1"/>
  <c r="D682" i="1"/>
  <c r="G682" i="1" s="1"/>
  <c r="B682" i="1"/>
  <c r="J682" i="1" s="1"/>
  <c r="A682" i="1"/>
  <c r="I682" i="1" s="1"/>
  <c r="H681" i="1"/>
  <c r="D681" i="1"/>
  <c r="G681" i="1" s="1"/>
  <c r="B681" i="1"/>
  <c r="K681" i="1" s="1"/>
  <c r="A681" i="1"/>
  <c r="I681" i="1" s="1"/>
  <c r="H680" i="1"/>
  <c r="D680" i="1"/>
  <c r="G680" i="1" s="1"/>
  <c r="B680" i="1"/>
  <c r="K680" i="1" s="1"/>
  <c r="A680" i="1"/>
  <c r="I680" i="1" s="1"/>
  <c r="H679" i="1"/>
  <c r="D679" i="1"/>
  <c r="G679" i="1" s="1"/>
  <c r="B679" i="1"/>
  <c r="A679" i="1"/>
  <c r="I679" i="1" s="1"/>
  <c r="H678" i="1"/>
  <c r="D678" i="1"/>
  <c r="G678" i="1" s="1"/>
  <c r="B678" i="1"/>
  <c r="A678" i="1"/>
  <c r="I678" i="1" s="1"/>
  <c r="H677" i="1"/>
  <c r="D677" i="1"/>
  <c r="G677" i="1" s="1"/>
  <c r="B677" i="1"/>
  <c r="A677" i="1"/>
  <c r="I677" i="1" s="1"/>
  <c r="H676" i="1"/>
  <c r="D676" i="1"/>
  <c r="G676" i="1" s="1"/>
  <c r="B676" i="1"/>
  <c r="J676" i="1" s="1"/>
  <c r="A676" i="1"/>
  <c r="I676" i="1" s="1"/>
  <c r="H675" i="1"/>
  <c r="D675" i="1"/>
  <c r="G675" i="1" s="1"/>
  <c r="B675" i="1"/>
  <c r="K675" i="1" s="1"/>
  <c r="A675" i="1"/>
  <c r="I675" i="1" s="1"/>
  <c r="H674" i="1"/>
  <c r="D674" i="1"/>
  <c r="G674" i="1" s="1"/>
  <c r="B674" i="1"/>
  <c r="J674" i="1" s="1"/>
  <c r="A674" i="1"/>
  <c r="I674" i="1" s="1"/>
  <c r="H673" i="1"/>
  <c r="D673" i="1"/>
  <c r="G673" i="1" s="1"/>
  <c r="B673" i="1"/>
  <c r="A673" i="1"/>
  <c r="I673" i="1" s="1"/>
  <c r="H672" i="1"/>
  <c r="D672" i="1"/>
  <c r="G672" i="1" s="1"/>
  <c r="B672" i="1"/>
  <c r="K672" i="1" s="1"/>
  <c r="A672" i="1"/>
  <c r="I672" i="1" s="1"/>
  <c r="H671" i="1"/>
  <c r="D671" i="1"/>
  <c r="G671" i="1" s="1"/>
  <c r="B671" i="1"/>
  <c r="K671" i="1" s="1"/>
  <c r="A671" i="1"/>
  <c r="I671" i="1" s="1"/>
  <c r="H670" i="1"/>
  <c r="D670" i="1"/>
  <c r="G670" i="1" s="1"/>
  <c r="B670" i="1"/>
  <c r="A670" i="1"/>
  <c r="I670" i="1" s="1"/>
  <c r="H669" i="1"/>
  <c r="D669" i="1"/>
  <c r="G669" i="1" s="1"/>
  <c r="B669" i="1"/>
  <c r="A669" i="1"/>
  <c r="I669" i="1" s="1"/>
  <c r="H668" i="1"/>
  <c r="D668" i="1"/>
  <c r="G668" i="1" s="1"/>
  <c r="B668" i="1"/>
  <c r="K668" i="1" s="1"/>
  <c r="A668" i="1"/>
  <c r="I668" i="1" s="1"/>
  <c r="H667" i="1"/>
  <c r="D667" i="1"/>
  <c r="G667" i="1" s="1"/>
  <c r="B667" i="1"/>
  <c r="J667" i="1" s="1"/>
  <c r="A667" i="1"/>
  <c r="I667" i="1" s="1"/>
  <c r="H666" i="1"/>
  <c r="D666" i="1"/>
  <c r="G666" i="1" s="1"/>
  <c r="B666" i="1"/>
  <c r="J666" i="1" s="1"/>
  <c r="A666" i="1"/>
  <c r="I666" i="1" s="1"/>
  <c r="H665" i="1"/>
  <c r="D665" i="1"/>
  <c r="G665" i="1" s="1"/>
  <c r="B665" i="1"/>
  <c r="K665" i="1" s="1"/>
  <c r="A665" i="1"/>
  <c r="I665" i="1" s="1"/>
  <c r="H664" i="1"/>
  <c r="D664" i="1"/>
  <c r="G664" i="1" s="1"/>
  <c r="B664" i="1"/>
  <c r="J664" i="1" s="1"/>
  <c r="A664" i="1"/>
  <c r="I664" i="1" s="1"/>
  <c r="H663" i="1"/>
  <c r="D663" i="1"/>
  <c r="G663" i="1" s="1"/>
  <c r="B663" i="1"/>
  <c r="K663" i="1" s="1"/>
  <c r="A663" i="1"/>
  <c r="I663" i="1" s="1"/>
  <c r="H662" i="1"/>
  <c r="D662" i="1"/>
  <c r="G662" i="1" s="1"/>
  <c r="B662" i="1"/>
  <c r="K662" i="1" s="1"/>
  <c r="A662" i="1"/>
  <c r="I662" i="1" s="1"/>
  <c r="H661" i="1"/>
  <c r="D661" i="1"/>
  <c r="G661" i="1" s="1"/>
  <c r="B661" i="1"/>
  <c r="A661" i="1"/>
  <c r="I661" i="1" s="1"/>
  <c r="H660" i="1"/>
  <c r="D660" i="1"/>
  <c r="G660" i="1" s="1"/>
  <c r="B660" i="1"/>
  <c r="K660" i="1" s="1"/>
  <c r="A660" i="1"/>
  <c r="I660" i="1" s="1"/>
  <c r="H659" i="1"/>
  <c r="D659" i="1"/>
  <c r="G659" i="1" s="1"/>
  <c r="B659" i="1"/>
  <c r="A659" i="1"/>
  <c r="I659" i="1" s="1"/>
  <c r="H658" i="1"/>
  <c r="D658" i="1"/>
  <c r="G658" i="1" s="1"/>
  <c r="B658" i="1"/>
  <c r="K658" i="1" s="1"/>
  <c r="A658" i="1"/>
  <c r="I658" i="1" s="1"/>
  <c r="H657" i="1"/>
  <c r="D657" i="1"/>
  <c r="G657" i="1" s="1"/>
  <c r="B657" i="1"/>
  <c r="A657" i="1"/>
  <c r="I657" i="1" s="1"/>
  <c r="H656" i="1"/>
  <c r="D656" i="1"/>
  <c r="G656" i="1" s="1"/>
  <c r="B656" i="1"/>
  <c r="K656" i="1" s="1"/>
  <c r="A656" i="1"/>
  <c r="I656" i="1" s="1"/>
  <c r="H655" i="1"/>
  <c r="D655" i="1"/>
  <c r="G655" i="1" s="1"/>
  <c r="B655" i="1"/>
  <c r="J655" i="1" s="1"/>
  <c r="A655" i="1"/>
  <c r="I655" i="1" s="1"/>
  <c r="H654" i="1"/>
  <c r="D654" i="1"/>
  <c r="G654" i="1" s="1"/>
  <c r="B654" i="1"/>
  <c r="J654" i="1" s="1"/>
  <c r="A654" i="1"/>
  <c r="I654" i="1" s="1"/>
  <c r="H653" i="1"/>
  <c r="D653" i="1"/>
  <c r="G653" i="1" s="1"/>
  <c r="B653" i="1"/>
  <c r="A653" i="1"/>
  <c r="I653" i="1" s="1"/>
  <c r="H652" i="1"/>
  <c r="D652" i="1"/>
  <c r="G652" i="1" s="1"/>
  <c r="B652" i="1"/>
  <c r="K652" i="1" s="1"/>
  <c r="A652" i="1"/>
  <c r="I652" i="1" s="1"/>
  <c r="H651" i="1"/>
  <c r="D651" i="1"/>
  <c r="G651" i="1" s="1"/>
  <c r="B651" i="1"/>
  <c r="K651" i="1" s="1"/>
  <c r="A651" i="1"/>
  <c r="I651" i="1" s="1"/>
  <c r="H650" i="1"/>
  <c r="D650" i="1"/>
  <c r="G650" i="1" s="1"/>
  <c r="B650" i="1"/>
  <c r="K650" i="1" s="1"/>
  <c r="A650" i="1"/>
  <c r="I650" i="1" s="1"/>
  <c r="H649" i="1"/>
  <c r="D649" i="1"/>
  <c r="G649" i="1" s="1"/>
  <c r="B649" i="1"/>
  <c r="J649" i="1" s="1"/>
  <c r="A649" i="1"/>
  <c r="I649" i="1" s="1"/>
  <c r="H648" i="1"/>
  <c r="D648" i="1"/>
  <c r="G648" i="1" s="1"/>
  <c r="B648" i="1"/>
  <c r="K648" i="1" s="1"/>
  <c r="A648" i="1"/>
  <c r="I648" i="1" s="1"/>
  <c r="H647" i="1"/>
  <c r="D647" i="1"/>
  <c r="G647" i="1" s="1"/>
  <c r="B647" i="1"/>
  <c r="A647" i="1"/>
  <c r="I647" i="1" s="1"/>
  <c r="H646" i="1"/>
  <c r="D646" i="1"/>
  <c r="G646" i="1" s="1"/>
  <c r="B646" i="1"/>
  <c r="K646" i="1" s="1"/>
  <c r="A646" i="1"/>
  <c r="I646" i="1" s="1"/>
  <c r="H645" i="1"/>
  <c r="D645" i="1"/>
  <c r="G645" i="1" s="1"/>
  <c r="B645" i="1"/>
  <c r="J645" i="1" s="1"/>
  <c r="A645" i="1"/>
  <c r="I645" i="1" s="1"/>
  <c r="H644" i="1"/>
  <c r="D644" i="1"/>
  <c r="G644" i="1" s="1"/>
  <c r="B644" i="1"/>
  <c r="A644" i="1"/>
  <c r="I644" i="1" s="1"/>
  <c r="H643" i="1"/>
  <c r="D643" i="1"/>
  <c r="G643" i="1" s="1"/>
  <c r="B643" i="1"/>
  <c r="J643" i="1" s="1"/>
  <c r="A643" i="1"/>
  <c r="I643" i="1" s="1"/>
  <c r="H642" i="1"/>
  <c r="D642" i="1"/>
  <c r="G642" i="1" s="1"/>
  <c r="B642" i="1"/>
  <c r="J642" i="1" s="1"/>
  <c r="A642" i="1"/>
  <c r="I642" i="1" s="1"/>
  <c r="H641" i="1"/>
  <c r="D641" i="1"/>
  <c r="G641" i="1" s="1"/>
  <c r="B641" i="1"/>
  <c r="J641" i="1" s="1"/>
  <c r="A641" i="1"/>
  <c r="I641" i="1" s="1"/>
  <c r="H640" i="1"/>
  <c r="D640" i="1"/>
  <c r="G640" i="1" s="1"/>
  <c r="B640" i="1"/>
  <c r="J640" i="1" s="1"/>
  <c r="A640" i="1"/>
  <c r="I640" i="1" s="1"/>
  <c r="H639" i="1"/>
  <c r="D639" i="1"/>
  <c r="G639" i="1" s="1"/>
  <c r="B639" i="1"/>
  <c r="K639" i="1" s="1"/>
  <c r="A639" i="1"/>
  <c r="I639" i="1" s="1"/>
  <c r="H638" i="1"/>
  <c r="D638" i="1"/>
  <c r="G638" i="1" s="1"/>
  <c r="B638" i="1"/>
  <c r="J638" i="1" s="1"/>
  <c r="A638" i="1"/>
  <c r="I638" i="1" s="1"/>
  <c r="H637" i="1"/>
  <c r="D637" i="1"/>
  <c r="G637" i="1" s="1"/>
  <c r="B637" i="1"/>
  <c r="A637" i="1"/>
  <c r="I637" i="1" s="1"/>
  <c r="H636" i="1"/>
  <c r="D636" i="1"/>
  <c r="G636" i="1" s="1"/>
  <c r="B636" i="1"/>
  <c r="A636" i="1"/>
  <c r="I636" i="1" s="1"/>
  <c r="H635" i="1"/>
  <c r="D635" i="1"/>
  <c r="G635" i="1" s="1"/>
  <c r="B635" i="1"/>
  <c r="A635" i="1"/>
  <c r="I635" i="1" s="1"/>
  <c r="H634" i="1"/>
  <c r="D634" i="1"/>
  <c r="G634" i="1" s="1"/>
  <c r="B634" i="1"/>
  <c r="K634" i="1" s="1"/>
  <c r="A634" i="1"/>
  <c r="I634" i="1" s="1"/>
  <c r="H633" i="1"/>
  <c r="D633" i="1"/>
  <c r="G633" i="1" s="1"/>
  <c r="B633" i="1"/>
  <c r="K633" i="1" s="1"/>
  <c r="A633" i="1"/>
  <c r="I633" i="1" s="1"/>
  <c r="H632" i="1"/>
  <c r="D632" i="1"/>
  <c r="G632" i="1" s="1"/>
  <c r="B632" i="1"/>
  <c r="K632" i="1" s="1"/>
  <c r="A632" i="1"/>
  <c r="I632" i="1" s="1"/>
  <c r="H631" i="1"/>
  <c r="D631" i="1"/>
  <c r="G631" i="1" s="1"/>
  <c r="B631" i="1"/>
  <c r="K631" i="1" s="1"/>
  <c r="A631" i="1"/>
  <c r="I631" i="1" s="1"/>
  <c r="H630" i="1"/>
  <c r="D630" i="1"/>
  <c r="G630" i="1" s="1"/>
  <c r="B630" i="1"/>
  <c r="A630" i="1"/>
  <c r="I630" i="1" s="1"/>
  <c r="H629" i="1"/>
  <c r="D629" i="1"/>
  <c r="G629" i="1" s="1"/>
  <c r="B629" i="1"/>
  <c r="J629" i="1" s="1"/>
  <c r="A629" i="1"/>
  <c r="I629" i="1" s="1"/>
  <c r="H628" i="1"/>
  <c r="D628" i="1"/>
  <c r="G628" i="1" s="1"/>
  <c r="B628" i="1"/>
  <c r="J628" i="1" s="1"/>
  <c r="A628" i="1"/>
  <c r="I628" i="1" s="1"/>
  <c r="H627" i="1"/>
  <c r="D627" i="1"/>
  <c r="G627" i="1" s="1"/>
  <c r="B627" i="1"/>
  <c r="J627" i="1" s="1"/>
  <c r="A627" i="1"/>
  <c r="I627" i="1" s="1"/>
  <c r="H626" i="1"/>
  <c r="D626" i="1"/>
  <c r="G626" i="1" s="1"/>
  <c r="B626" i="1"/>
  <c r="K626" i="1" s="1"/>
  <c r="A626" i="1"/>
  <c r="I626" i="1" s="1"/>
  <c r="H625" i="1"/>
  <c r="D625" i="1"/>
  <c r="G625" i="1" s="1"/>
  <c r="B625" i="1"/>
  <c r="J625" i="1" s="1"/>
  <c r="A625" i="1"/>
  <c r="I625" i="1" s="1"/>
  <c r="H624" i="1"/>
  <c r="D624" i="1"/>
  <c r="G624" i="1" s="1"/>
  <c r="B624" i="1"/>
  <c r="A624" i="1"/>
  <c r="I624" i="1" s="1"/>
  <c r="H623" i="1"/>
  <c r="D623" i="1"/>
  <c r="G623" i="1" s="1"/>
  <c r="B623" i="1"/>
  <c r="J623" i="1" s="1"/>
  <c r="A623" i="1"/>
  <c r="I623" i="1" s="1"/>
  <c r="H622" i="1"/>
  <c r="D622" i="1"/>
  <c r="G622" i="1" s="1"/>
  <c r="B622" i="1"/>
  <c r="A622" i="1"/>
  <c r="I622" i="1" s="1"/>
  <c r="H621" i="1"/>
  <c r="D621" i="1"/>
  <c r="G621" i="1" s="1"/>
  <c r="B621" i="1"/>
  <c r="A621" i="1"/>
  <c r="I621" i="1" s="1"/>
  <c r="H620" i="1"/>
  <c r="D620" i="1"/>
  <c r="G620" i="1" s="1"/>
  <c r="B620" i="1"/>
  <c r="A620" i="1"/>
  <c r="I620" i="1" s="1"/>
  <c r="H619" i="1"/>
  <c r="D619" i="1"/>
  <c r="G619" i="1" s="1"/>
  <c r="B619" i="1"/>
  <c r="A619" i="1"/>
  <c r="I619" i="1" s="1"/>
  <c r="H618" i="1"/>
  <c r="D618" i="1"/>
  <c r="G618" i="1" s="1"/>
  <c r="B618" i="1"/>
  <c r="K618" i="1" s="1"/>
  <c r="A618" i="1"/>
  <c r="I618" i="1" s="1"/>
  <c r="H617" i="1"/>
  <c r="D617" i="1"/>
  <c r="G617" i="1" s="1"/>
  <c r="B617" i="1"/>
  <c r="J617" i="1" s="1"/>
  <c r="A617" i="1"/>
  <c r="I617" i="1" s="1"/>
  <c r="H616" i="1"/>
  <c r="D616" i="1"/>
  <c r="G616" i="1" s="1"/>
  <c r="B616" i="1"/>
  <c r="K616" i="1" s="1"/>
  <c r="A616" i="1"/>
  <c r="I616" i="1" s="1"/>
  <c r="H615" i="1"/>
  <c r="D615" i="1"/>
  <c r="G615" i="1" s="1"/>
  <c r="B615" i="1"/>
  <c r="J615" i="1" s="1"/>
  <c r="A615" i="1"/>
  <c r="I615" i="1" s="1"/>
  <c r="H614" i="1"/>
  <c r="D614" i="1"/>
  <c r="G614" i="1" s="1"/>
  <c r="B614" i="1"/>
  <c r="A614" i="1"/>
  <c r="I614" i="1" s="1"/>
  <c r="H613" i="1"/>
  <c r="D613" i="1"/>
  <c r="G613" i="1" s="1"/>
  <c r="B613" i="1"/>
  <c r="K613" i="1" s="1"/>
  <c r="A613" i="1"/>
  <c r="I613" i="1" s="1"/>
  <c r="H612" i="1"/>
  <c r="D612" i="1"/>
  <c r="G612" i="1" s="1"/>
  <c r="B612" i="1"/>
  <c r="J612" i="1" s="1"/>
  <c r="A612" i="1"/>
  <c r="I612" i="1" s="1"/>
  <c r="H611" i="1"/>
  <c r="D611" i="1"/>
  <c r="G611" i="1" s="1"/>
  <c r="B611" i="1"/>
  <c r="K611" i="1" s="1"/>
  <c r="A611" i="1"/>
  <c r="I611" i="1" s="1"/>
  <c r="H610" i="1"/>
  <c r="D610" i="1"/>
  <c r="G610" i="1" s="1"/>
  <c r="B610" i="1"/>
  <c r="K610" i="1" s="1"/>
  <c r="A610" i="1"/>
  <c r="I610" i="1" s="1"/>
  <c r="H609" i="1"/>
  <c r="D609" i="1"/>
  <c r="G609" i="1" s="1"/>
  <c r="B609" i="1"/>
  <c r="J609" i="1" s="1"/>
  <c r="A609" i="1"/>
  <c r="I609" i="1" s="1"/>
  <c r="H608" i="1"/>
  <c r="D608" i="1"/>
  <c r="G608" i="1" s="1"/>
  <c r="B608" i="1"/>
  <c r="J608" i="1" s="1"/>
  <c r="A608" i="1"/>
  <c r="I608" i="1" s="1"/>
  <c r="H607" i="1"/>
  <c r="D607" i="1"/>
  <c r="G607" i="1" s="1"/>
  <c r="B607" i="1"/>
  <c r="A607" i="1"/>
  <c r="I607" i="1" s="1"/>
  <c r="H606" i="1"/>
  <c r="D606" i="1"/>
  <c r="G606" i="1" s="1"/>
  <c r="B606" i="1"/>
  <c r="A606" i="1"/>
  <c r="I606" i="1" s="1"/>
  <c r="H605" i="1"/>
  <c r="D605" i="1"/>
  <c r="G605" i="1" s="1"/>
  <c r="B605" i="1"/>
  <c r="J605" i="1" s="1"/>
  <c r="A605" i="1"/>
  <c r="I605" i="1" s="1"/>
  <c r="H604" i="1"/>
  <c r="D604" i="1"/>
  <c r="G604" i="1" s="1"/>
  <c r="B604" i="1"/>
  <c r="K604" i="1" s="1"/>
  <c r="A604" i="1"/>
  <c r="I604" i="1" s="1"/>
  <c r="H603" i="1"/>
  <c r="D603" i="1"/>
  <c r="G603" i="1" s="1"/>
  <c r="B603" i="1"/>
  <c r="K603" i="1" s="1"/>
  <c r="A603" i="1"/>
  <c r="I603" i="1" s="1"/>
  <c r="H602" i="1"/>
  <c r="D602" i="1"/>
  <c r="G602" i="1" s="1"/>
  <c r="B602" i="1"/>
  <c r="K602" i="1" s="1"/>
  <c r="A602" i="1"/>
  <c r="I602" i="1" s="1"/>
  <c r="H601" i="1"/>
  <c r="D601" i="1"/>
  <c r="G601" i="1" s="1"/>
  <c r="B601" i="1"/>
  <c r="J601" i="1" s="1"/>
  <c r="A601" i="1"/>
  <c r="I601" i="1" s="1"/>
  <c r="H600" i="1"/>
  <c r="D600" i="1"/>
  <c r="G600" i="1" s="1"/>
  <c r="B600" i="1"/>
  <c r="J600" i="1" s="1"/>
  <c r="A600" i="1"/>
  <c r="I600" i="1" s="1"/>
  <c r="H599" i="1"/>
  <c r="D599" i="1"/>
  <c r="G599" i="1" s="1"/>
  <c r="B599" i="1"/>
  <c r="K599" i="1" s="1"/>
  <c r="A599" i="1"/>
  <c r="I599" i="1" s="1"/>
  <c r="H598" i="1"/>
  <c r="D598" i="1"/>
  <c r="G598" i="1" s="1"/>
  <c r="B598" i="1"/>
  <c r="K598" i="1" s="1"/>
  <c r="A598" i="1"/>
  <c r="I598" i="1" s="1"/>
  <c r="H597" i="1"/>
  <c r="D597" i="1"/>
  <c r="G597" i="1" s="1"/>
  <c r="B597" i="1"/>
  <c r="J597" i="1" s="1"/>
  <c r="A597" i="1"/>
  <c r="I597" i="1" s="1"/>
  <c r="H596" i="1"/>
  <c r="D596" i="1"/>
  <c r="G596" i="1" s="1"/>
  <c r="B596" i="1"/>
  <c r="A596" i="1"/>
  <c r="I596" i="1" s="1"/>
  <c r="H595" i="1"/>
  <c r="D595" i="1"/>
  <c r="G595" i="1" s="1"/>
  <c r="B595" i="1"/>
  <c r="A595" i="1"/>
  <c r="I595" i="1" s="1"/>
  <c r="H594" i="1"/>
  <c r="D594" i="1"/>
  <c r="G594" i="1" s="1"/>
  <c r="B594" i="1"/>
  <c r="A594" i="1"/>
  <c r="I594" i="1" s="1"/>
  <c r="H593" i="1"/>
  <c r="D593" i="1"/>
  <c r="G593" i="1" s="1"/>
  <c r="B593" i="1"/>
  <c r="A593" i="1"/>
  <c r="I593" i="1" s="1"/>
  <c r="H592" i="1"/>
  <c r="D592" i="1"/>
  <c r="G592" i="1" s="1"/>
  <c r="B592" i="1"/>
  <c r="K592" i="1" s="1"/>
  <c r="A592" i="1"/>
  <c r="I592" i="1" s="1"/>
  <c r="H591" i="1"/>
  <c r="D591" i="1"/>
  <c r="G591" i="1" s="1"/>
  <c r="B591" i="1"/>
  <c r="K591" i="1" s="1"/>
  <c r="A591" i="1"/>
  <c r="I591" i="1" s="1"/>
  <c r="H590" i="1"/>
  <c r="D590" i="1"/>
  <c r="G590" i="1" s="1"/>
  <c r="B590" i="1"/>
  <c r="A590" i="1"/>
  <c r="I590" i="1" s="1"/>
  <c r="H589" i="1"/>
  <c r="D589" i="1"/>
  <c r="G589" i="1" s="1"/>
  <c r="B589" i="1"/>
  <c r="K589" i="1" s="1"/>
  <c r="A589" i="1"/>
  <c r="I589" i="1" s="1"/>
  <c r="H588" i="1"/>
  <c r="D588" i="1"/>
  <c r="G588" i="1" s="1"/>
  <c r="B588" i="1"/>
  <c r="J588" i="1" s="1"/>
  <c r="A588" i="1"/>
  <c r="I588" i="1" s="1"/>
  <c r="H587" i="1"/>
  <c r="D587" i="1"/>
  <c r="G587" i="1" s="1"/>
  <c r="B587" i="1"/>
  <c r="K587" i="1" s="1"/>
  <c r="A587" i="1"/>
  <c r="I587" i="1" s="1"/>
  <c r="H586" i="1"/>
  <c r="D586" i="1"/>
  <c r="G586" i="1" s="1"/>
  <c r="B586" i="1"/>
  <c r="K586" i="1" s="1"/>
  <c r="A586" i="1"/>
  <c r="I586" i="1" s="1"/>
  <c r="H585" i="1"/>
  <c r="D585" i="1"/>
  <c r="G585" i="1" s="1"/>
  <c r="B585" i="1"/>
  <c r="J585" i="1" s="1"/>
  <c r="A585" i="1"/>
  <c r="I585" i="1" s="1"/>
  <c r="H584" i="1"/>
  <c r="D584" i="1"/>
  <c r="G584" i="1" s="1"/>
  <c r="B584" i="1"/>
  <c r="J584" i="1" s="1"/>
  <c r="A584" i="1"/>
  <c r="I584" i="1" s="1"/>
  <c r="H583" i="1"/>
  <c r="D583" i="1"/>
  <c r="G583" i="1" s="1"/>
  <c r="B583" i="1"/>
  <c r="A583" i="1"/>
  <c r="I583" i="1" s="1"/>
  <c r="H582" i="1"/>
  <c r="D582" i="1"/>
  <c r="G582" i="1" s="1"/>
  <c r="B582" i="1"/>
  <c r="A582" i="1"/>
  <c r="I582" i="1" s="1"/>
  <c r="H581" i="1"/>
  <c r="D581" i="1"/>
  <c r="G581" i="1" s="1"/>
  <c r="B581" i="1"/>
  <c r="J581" i="1" s="1"/>
  <c r="A581" i="1"/>
  <c r="I581" i="1" s="1"/>
  <c r="H580" i="1"/>
  <c r="D580" i="1"/>
  <c r="G580" i="1" s="1"/>
  <c r="B580" i="1"/>
  <c r="J580" i="1" s="1"/>
  <c r="A580" i="1"/>
  <c r="I580" i="1" s="1"/>
  <c r="H579" i="1"/>
  <c r="D579" i="1"/>
  <c r="G579" i="1" s="1"/>
  <c r="B579" i="1"/>
  <c r="K579" i="1" s="1"/>
  <c r="A579" i="1"/>
  <c r="I579" i="1" s="1"/>
  <c r="H578" i="1"/>
  <c r="D578" i="1"/>
  <c r="G578" i="1" s="1"/>
  <c r="B578" i="1"/>
  <c r="K578" i="1" s="1"/>
  <c r="A578" i="1"/>
  <c r="I578" i="1" s="1"/>
  <c r="H577" i="1"/>
  <c r="D577" i="1"/>
  <c r="G577" i="1" s="1"/>
  <c r="B577" i="1"/>
  <c r="K577" i="1" s="1"/>
  <c r="A577" i="1"/>
  <c r="I577" i="1" s="1"/>
  <c r="H576" i="1"/>
  <c r="D576" i="1"/>
  <c r="G576" i="1" s="1"/>
  <c r="B576" i="1"/>
  <c r="J576" i="1" s="1"/>
  <c r="A576" i="1"/>
  <c r="I576" i="1" s="1"/>
  <c r="H575" i="1"/>
  <c r="D575" i="1"/>
  <c r="G575" i="1" s="1"/>
  <c r="B575" i="1"/>
  <c r="A575" i="1"/>
  <c r="I575" i="1" s="1"/>
  <c r="H574" i="1"/>
  <c r="D574" i="1"/>
  <c r="G574" i="1" s="1"/>
  <c r="B574" i="1"/>
  <c r="K574" i="1" s="1"/>
  <c r="A574" i="1"/>
  <c r="I574" i="1" s="1"/>
  <c r="H573" i="1"/>
  <c r="D573" i="1"/>
  <c r="G573" i="1" s="1"/>
  <c r="B573" i="1"/>
  <c r="J573" i="1" s="1"/>
  <c r="A573" i="1"/>
  <c r="I573" i="1" s="1"/>
  <c r="H572" i="1"/>
  <c r="D572" i="1"/>
  <c r="G572" i="1" s="1"/>
  <c r="B572" i="1"/>
  <c r="J572" i="1" s="1"/>
  <c r="A572" i="1"/>
  <c r="I572" i="1" s="1"/>
  <c r="H571" i="1"/>
  <c r="D571" i="1"/>
  <c r="G571" i="1" s="1"/>
  <c r="B571" i="1"/>
  <c r="K571" i="1" s="1"/>
  <c r="A571" i="1"/>
  <c r="I571" i="1" s="1"/>
  <c r="H570" i="1"/>
  <c r="D570" i="1"/>
  <c r="G570" i="1" s="1"/>
  <c r="B570" i="1"/>
  <c r="J570" i="1" s="1"/>
  <c r="A570" i="1"/>
  <c r="I570" i="1" s="1"/>
  <c r="H569" i="1"/>
  <c r="D569" i="1"/>
  <c r="G569" i="1" s="1"/>
  <c r="B569" i="1"/>
  <c r="J569" i="1" s="1"/>
  <c r="A569" i="1"/>
  <c r="I569" i="1" s="1"/>
  <c r="H568" i="1"/>
  <c r="D568" i="1"/>
  <c r="G568" i="1" s="1"/>
  <c r="B568" i="1"/>
  <c r="K568" i="1" s="1"/>
  <c r="A568" i="1"/>
  <c r="I568" i="1" s="1"/>
  <c r="H567" i="1"/>
  <c r="D567" i="1"/>
  <c r="G567" i="1" s="1"/>
  <c r="B567" i="1"/>
  <c r="K567" i="1" s="1"/>
  <c r="A567" i="1"/>
  <c r="I567" i="1" s="1"/>
  <c r="H566" i="1"/>
  <c r="D566" i="1"/>
  <c r="G566" i="1" s="1"/>
  <c r="B566" i="1"/>
  <c r="K566" i="1" s="1"/>
  <c r="A566" i="1"/>
  <c r="I566" i="1" s="1"/>
  <c r="H565" i="1"/>
  <c r="D565" i="1"/>
  <c r="G565" i="1" s="1"/>
  <c r="B565" i="1"/>
  <c r="K565" i="1" s="1"/>
  <c r="A565" i="1"/>
  <c r="I565" i="1" s="1"/>
  <c r="H564" i="1"/>
  <c r="D564" i="1"/>
  <c r="G564" i="1" s="1"/>
  <c r="B564" i="1"/>
  <c r="J564" i="1" s="1"/>
  <c r="A564" i="1"/>
  <c r="I564" i="1" s="1"/>
  <c r="H563" i="1"/>
  <c r="D563" i="1"/>
  <c r="G563" i="1" s="1"/>
  <c r="B563" i="1"/>
  <c r="A563" i="1"/>
  <c r="I563" i="1" s="1"/>
  <c r="H562" i="1"/>
  <c r="D562" i="1"/>
  <c r="G562" i="1" s="1"/>
  <c r="B562" i="1"/>
  <c r="K562" i="1" s="1"/>
  <c r="A562" i="1"/>
  <c r="I562" i="1" s="1"/>
  <c r="H561" i="1"/>
  <c r="D561" i="1"/>
  <c r="G561" i="1" s="1"/>
  <c r="B561" i="1"/>
  <c r="J561" i="1" s="1"/>
  <c r="A561" i="1"/>
  <c r="I561" i="1" s="1"/>
  <c r="H560" i="1"/>
  <c r="D560" i="1"/>
  <c r="G560" i="1" s="1"/>
  <c r="B560" i="1"/>
  <c r="J560" i="1" s="1"/>
  <c r="A560" i="1"/>
  <c r="I560" i="1" s="1"/>
  <c r="H559" i="1"/>
  <c r="D559" i="1"/>
  <c r="G559" i="1" s="1"/>
  <c r="B559" i="1"/>
  <c r="K559" i="1" s="1"/>
  <c r="A559" i="1"/>
  <c r="I559" i="1" s="1"/>
  <c r="H558" i="1"/>
  <c r="D558" i="1"/>
  <c r="G558" i="1" s="1"/>
  <c r="B558" i="1"/>
  <c r="K558" i="1" s="1"/>
  <c r="A558" i="1"/>
  <c r="I558" i="1" s="1"/>
  <c r="H557" i="1"/>
  <c r="D557" i="1"/>
  <c r="G557" i="1" s="1"/>
  <c r="B557" i="1"/>
  <c r="J557" i="1" s="1"/>
  <c r="A557" i="1"/>
  <c r="I557" i="1" s="1"/>
  <c r="H556" i="1"/>
  <c r="D556" i="1"/>
  <c r="G556" i="1" s="1"/>
  <c r="B556" i="1"/>
  <c r="K556" i="1" s="1"/>
  <c r="A556" i="1"/>
  <c r="I556" i="1" s="1"/>
  <c r="H555" i="1"/>
  <c r="D555" i="1"/>
  <c r="G555" i="1" s="1"/>
  <c r="B555" i="1"/>
  <c r="A555" i="1"/>
  <c r="I555" i="1" s="1"/>
  <c r="H554" i="1"/>
  <c r="D554" i="1"/>
  <c r="G554" i="1" s="1"/>
  <c r="B554" i="1"/>
  <c r="K554" i="1" s="1"/>
  <c r="A554" i="1"/>
  <c r="I554" i="1" s="1"/>
  <c r="H553" i="1"/>
  <c r="D553" i="1"/>
  <c r="G553" i="1" s="1"/>
  <c r="B553" i="1"/>
  <c r="K553" i="1" s="1"/>
  <c r="A553" i="1"/>
  <c r="I553" i="1" s="1"/>
  <c r="H552" i="1"/>
  <c r="D552" i="1"/>
  <c r="G552" i="1" s="1"/>
  <c r="B552" i="1"/>
  <c r="J552" i="1" s="1"/>
  <c r="A552" i="1"/>
  <c r="I552" i="1" s="1"/>
  <c r="H551" i="1"/>
  <c r="D551" i="1"/>
  <c r="G551" i="1" s="1"/>
  <c r="B551" i="1"/>
  <c r="A551" i="1"/>
  <c r="I551" i="1" s="1"/>
  <c r="H550" i="1"/>
  <c r="D550" i="1"/>
  <c r="G550" i="1" s="1"/>
  <c r="B550" i="1"/>
  <c r="K550" i="1" s="1"/>
  <c r="A550" i="1"/>
  <c r="I550" i="1" s="1"/>
  <c r="H549" i="1"/>
  <c r="D549" i="1"/>
  <c r="G549" i="1" s="1"/>
  <c r="B549" i="1"/>
  <c r="J549" i="1" s="1"/>
  <c r="A549" i="1"/>
  <c r="I549" i="1" s="1"/>
  <c r="H548" i="1"/>
  <c r="D548" i="1"/>
  <c r="G548" i="1" s="1"/>
  <c r="B548" i="1"/>
  <c r="J548" i="1" s="1"/>
  <c r="A548" i="1"/>
  <c r="I548" i="1" s="1"/>
  <c r="H547" i="1"/>
  <c r="D547" i="1"/>
  <c r="G547" i="1" s="1"/>
  <c r="B547" i="1"/>
  <c r="K547" i="1" s="1"/>
  <c r="A547" i="1"/>
  <c r="I547" i="1" s="1"/>
  <c r="H546" i="1"/>
  <c r="D546" i="1"/>
  <c r="G546" i="1" s="1"/>
  <c r="B546" i="1"/>
  <c r="K546" i="1" s="1"/>
  <c r="A546" i="1"/>
  <c r="I546" i="1" s="1"/>
  <c r="H545" i="1"/>
  <c r="D545" i="1"/>
  <c r="G545" i="1" s="1"/>
  <c r="B545" i="1"/>
  <c r="J545" i="1" s="1"/>
  <c r="A545" i="1"/>
  <c r="I545" i="1" s="1"/>
  <c r="H544" i="1"/>
  <c r="D544" i="1"/>
  <c r="G544" i="1" s="1"/>
  <c r="B544" i="1"/>
  <c r="K544" i="1" s="1"/>
  <c r="A544" i="1"/>
  <c r="I544" i="1" s="1"/>
  <c r="H543" i="1"/>
  <c r="D543" i="1"/>
  <c r="G543" i="1" s="1"/>
  <c r="B543" i="1"/>
  <c r="A543" i="1"/>
  <c r="I543" i="1" s="1"/>
  <c r="H542" i="1"/>
  <c r="D542" i="1"/>
  <c r="G542" i="1" s="1"/>
  <c r="B542" i="1"/>
  <c r="K542" i="1" s="1"/>
  <c r="A542" i="1"/>
  <c r="I542" i="1" s="1"/>
  <c r="H541" i="1"/>
  <c r="D541" i="1"/>
  <c r="G541" i="1" s="1"/>
  <c r="B541" i="1"/>
  <c r="K541" i="1" s="1"/>
  <c r="A541" i="1"/>
  <c r="I541" i="1" s="1"/>
  <c r="H540" i="1"/>
  <c r="D540" i="1"/>
  <c r="G540" i="1" s="1"/>
  <c r="B540" i="1"/>
  <c r="J540" i="1" s="1"/>
  <c r="A540" i="1"/>
  <c r="I540" i="1" s="1"/>
  <c r="H539" i="1"/>
  <c r="D539" i="1"/>
  <c r="G539" i="1" s="1"/>
  <c r="B539" i="1"/>
  <c r="J539" i="1" s="1"/>
  <c r="A539" i="1"/>
  <c r="I539" i="1" s="1"/>
  <c r="H538" i="1"/>
  <c r="D538" i="1"/>
  <c r="G538" i="1" s="1"/>
  <c r="B538" i="1"/>
  <c r="K538" i="1" s="1"/>
  <c r="A538" i="1"/>
  <c r="I538" i="1" s="1"/>
  <c r="H537" i="1"/>
  <c r="D537" i="1"/>
  <c r="G537" i="1" s="1"/>
  <c r="B537" i="1"/>
  <c r="J537" i="1" s="1"/>
  <c r="A537" i="1"/>
  <c r="I537" i="1" s="1"/>
  <c r="H536" i="1"/>
  <c r="D536" i="1"/>
  <c r="G536" i="1" s="1"/>
  <c r="B536" i="1"/>
  <c r="J536" i="1" s="1"/>
  <c r="A536" i="1"/>
  <c r="I536" i="1" s="1"/>
  <c r="H535" i="1"/>
  <c r="D535" i="1"/>
  <c r="G535" i="1" s="1"/>
  <c r="B535" i="1"/>
  <c r="K535" i="1" s="1"/>
  <c r="A535" i="1"/>
  <c r="I535" i="1" s="1"/>
  <c r="H534" i="1"/>
  <c r="D534" i="1"/>
  <c r="G534" i="1" s="1"/>
  <c r="B534" i="1"/>
  <c r="K534" i="1" s="1"/>
  <c r="A534" i="1"/>
  <c r="I534" i="1" s="1"/>
  <c r="H533" i="1"/>
  <c r="D533" i="1"/>
  <c r="G533" i="1" s="1"/>
  <c r="B533" i="1"/>
  <c r="J533" i="1" s="1"/>
  <c r="A533" i="1"/>
  <c r="I533" i="1" s="1"/>
  <c r="H532" i="1"/>
  <c r="D532" i="1"/>
  <c r="G532" i="1" s="1"/>
  <c r="B532" i="1"/>
  <c r="K532" i="1" s="1"/>
  <c r="A532" i="1"/>
  <c r="I532" i="1" s="1"/>
  <c r="H531" i="1"/>
  <c r="D531" i="1"/>
  <c r="G531" i="1" s="1"/>
  <c r="B531" i="1"/>
  <c r="J531" i="1" s="1"/>
  <c r="A531" i="1"/>
  <c r="I531" i="1" s="1"/>
  <c r="H530" i="1"/>
  <c r="D530" i="1"/>
  <c r="G530" i="1" s="1"/>
  <c r="B530" i="1"/>
  <c r="K530" i="1" s="1"/>
  <c r="A530" i="1"/>
  <c r="I530" i="1" s="1"/>
  <c r="H529" i="1"/>
  <c r="D529" i="1"/>
  <c r="G529" i="1" s="1"/>
  <c r="B529" i="1"/>
  <c r="K529" i="1" s="1"/>
  <c r="A529" i="1"/>
  <c r="I529" i="1" s="1"/>
  <c r="H528" i="1"/>
  <c r="D528" i="1"/>
  <c r="G528" i="1" s="1"/>
  <c r="B528" i="1"/>
  <c r="K528" i="1" s="1"/>
  <c r="A528" i="1"/>
  <c r="I528" i="1" s="1"/>
  <c r="H527" i="1"/>
  <c r="D527" i="1"/>
  <c r="G527" i="1" s="1"/>
  <c r="B527" i="1"/>
  <c r="J527" i="1" s="1"/>
  <c r="A527" i="1"/>
  <c r="I527" i="1" s="1"/>
  <c r="H526" i="1"/>
  <c r="D526" i="1"/>
  <c r="G526" i="1" s="1"/>
  <c r="B526" i="1"/>
  <c r="K526" i="1" s="1"/>
  <c r="A526" i="1"/>
  <c r="I526" i="1" s="1"/>
  <c r="H525" i="1"/>
  <c r="D525" i="1"/>
  <c r="G525" i="1" s="1"/>
  <c r="B525" i="1"/>
  <c r="J525" i="1" s="1"/>
  <c r="A525" i="1"/>
  <c r="I525" i="1" s="1"/>
  <c r="H524" i="1"/>
  <c r="D524" i="1"/>
  <c r="G524" i="1" s="1"/>
  <c r="B524" i="1"/>
  <c r="J524" i="1" s="1"/>
  <c r="A524" i="1"/>
  <c r="I524" i="1" s="1"/>
  <c r="H523" i="1"/>
  <c r="D523" i="1"/>
  <c r="G523" i="1" s="1"/>
  <c r="B523" i="1"/>
  <c r="K523" i="1" s="1"/>
  <c r="A523" i="1"/>
  <c r="I523" i="1" s="1"/>
  <c r="H522" i="1"/>
  <c r="D522" i="1"/>
  <c r="G522" i="1" s="1"/>
  <c r="B522" i="1"/>
  <c r="K522" i="1" s="1"/>
  <c r="A522" i="1"/>
  <c r="I522" i="1" s="1"/>
  <c r="H521" i="1"/>
  <c r="D521" i="1"/>
  <c r="G521" i="1" s="1"/>
  <c r="B521" i="1"/>
  <c r="J521" i="1" s="1"/>
  <c r="A521" i="1"/>
  <c r="I521" i="1" s="1"/>
  <c r="H520" i="1"/>
  <c r="D520" i="1"/>
  <c r="G520" i="1" s="1"/>
  <c r="B520" i="1"/>
  <c r="K520" i="1" s="1"/>
  <c r="A520" i="1"/>
  <c r="I520" i="1" s="1"/>
  <c r="H519" i="1"/>
  <c r="D519" i="1"/>
  <c r="G519" i="1" s="1"/>
  <c r="B519" i="1"/>
  <c r="J519" i="1" s="1"/>
  <c r="A519" i="1"/>
  <c r="I519" i="1" s="1"/>
  <c r="H518" i="1"/>
  <c r="D518" i="1"/>
  <c r="G518" i="1" s="1"/>
  <c r="B518" i="1"/>
  <c r="K518" i="1" s="1"/>
  <c r="A518" i="1"/>
  <c r="I518" i="1" s="1"/>
  <c r="H517" i="1"/>
  <c r="D517" i="1"/>
  <c r="G517" i="1" s="1"/>
  <c r="B517" i="1"/>
  <c r="K517" i="1" s="1"/>
  <c r="A517" i="1"/>
  <c r="I517" i="1" s="1"/>
  <c r="H516" i="1"/>
  <c r="D516" i="1"/>
  <c r="G516" i="1" s="1"/>
  <c r="B516" i="1"/>
  <c r="K516" i="1" s="1"/>
  <c r="A516" i="1"/>
  <c r="I516" i="1" s="1"/>
  <c r="H515" i="1"/>
  <c r="D515" i="1"/>
  <c r="G515" i="1" s="1"/>
  <c r="B515" i="1"/>
  <c r="J515" i="1" s="1"/>
  <c r="A515" i="1"/>
  <c r="I515" i="1" s="1"/>
  <c r="H514" i="1"/>
  <c r="D514" i="1"/>
  <c r="G514" i="1" s="1"/>
  <c r="B514" i="1"/>
  <c r="K514" i="1" s="1"/>
  <c r="A514" i="1"/>
  <c r="I514" i="1" s="1"/>
  <c r="H513" i="1"/>
  <c r="D513" i="1"/>
  <c r="G513" i="1" s="1"/>
  <c r="B513" i="1"/>
  <c r="J513" i="1" s="1"/>
  <c r="A513" i="1"/>
  <c r="I513" i="1" s="1"/>
  <c r="H512" i="1"/>
  <c r="D512" i="1"/>
  <c r="G512" i="1" s="1"/>
  <c r="B512" i="1"/>
  <c r="J512" i="1" s="1"/>
  <c r="A512" i="1"/>
  <c r="I512" i="1" s="1"/>
  <c r="H511" i="1"/>
  <c r="D511" i="1"/>
  <c r="G511" i="1" s="1"/>
  <c r="B511" i="1"/>
  <c r="K511" i="1" s="1"/>
  <c r="A511" i="1"/>
  <c r="I511" i="1" s="1"/>
  <c r="H510" i="1"/>
  <c r="D510" i="1"/>
  <c r="G510" i="1" s="1"/>
  <c r="B510" i="1"/>
  <c r="K510" i="1" s="1"/>
  <c r="A510" i="1"/>
  <c r="I510" i="1" s="1"/>
  <c r="H509" i="1"/>
  <c r="D509" i="1"/>
  <c r="G509" i="1" s="1"/>
  <c r="B509" i="1"/>
  <c r="K509" i="1" s="1"/>
  <c r="A509" i="1"/>
  <c r="I509" i="1" s="1"/>
  <c r="H508" i="1"/>
  <c r="D508" i="1"/>
  <c r="G508" i="1" s="1"/>
  <c r="B508" i="1"/>
  <c r="K508" i="1" s="1"/>
  <c r="A508" i="1"/>
  <c r="I508" i="1" s="1"/>
  <c r="H507" i="1"/>
  <c r="D507" i="1"/>
  <c r="G507" i="1" s="1"/>
  <c r="B507" i="1"/>
  <c r="J507" i="1" s="1"/>
  <c r="A507" i="1"/>
  <c r="I507" i="1" s="1"/>
  <c r="H506" i="1"/>
  <c r="D506" i="1"/>
  <c r="G506" i="1" s="1"/>
  <c r="B506" i="1"/>
  <c r="K506" i="1" s="1"/>
  <c r="A506" i="1"/>
  <c r="I506" i="1" s="1"/>
  <c r="H505" i="1"/>
  <c r="D505" i="1"/>
  <c r="G505" i="1" s="1"/>
  <c r="B505" i="1"/>
  <c r="K505" i="1" s="1"/>
  <c r="A505" i="1"/>
  <c r="I505" i="1" s="1"/>
  <c r="H504" i="1"/>
  <c r="D504" i="1"/>
  <c r="G504" i="1" s="1"/>
  <c r="B504" i="1"/>
  <c r="K504" i="1" s="1"/>
  <c r="A504" i="1"/>
  <c r="I504" i="1" s="1"/>
  <c r="H503" i="1"/>
  <c r="D503" i="1"/>
  <c r="G503" i="1" s="1"/>
  <c r="B503" i="1"/>
  <c r="J503" i="1" s="1"/>
  <c r="A503" i="1"/>
  <c r="I503" i="1" s="1"/>
  <c r="H502" i="1"/>
  <c r="G502" i="1"/>
  <c r="B502" i="1"/>
  <c r="K502" i="1" s="1"/>
  <c r="A502" i="1"/>
  <c r="I502" i="1" s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B480" i="1"/>
  <c r="A480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B402" i="1"/>
  <c r="A402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380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301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80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02" i="1"/>
  <c r="A201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180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01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02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80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01" i="1"/>
  <c r="P4107" i="1" l="1"/>
  <c r="K3492" i="1"/>
  <c r="J4242" i="1"/>
  <c r="K2446" i="1"/>
  <c r="P4836" i="1"/>
  <c r="P4839" i="1"/>
  <c r="J4928" i="1"/>
  <c r="K4572" i="1"/>
  <c r="L4572" i="1" s="1"/>
  <c r="J4668" i="1"/>
  <c r="P3770" i="1"/>
  <c r="K2621" i="1"/>
  <c r="M2621" i="1" s="1"/>
  <c r="P1714" i="1"/>
  <c r="K2208" i="1"/>
  <c r="L2208" i="1" s="1"/>
  <c r="P3558" i="1"/>
  <c r="P3564" i="1"/>
  <c r="P3567" i="1"/>
  <c r="P3723" i="1"/>
  <c r="P3744" i="1"/>
  <c r="P3747" i="1"/>
  <c r="K4070" i="1"/>
  <c r="M4070" i="1" s="1"/>
  <c r="P4227" i="1"/>
  <c r="P4690" i="1"/>
  <c r="P4696" i="1"/>
  <c r="P4723" i="1"/>
  <c r="K3747" i="1"/>
  <c r="J4723" i="1"/>
  <c r="P4606" i="1"/>
  <c r="J2713" i="1"/>
  <c r="J3777" i="1"/>
  <c r="P4269" i="1"/>
  <c r="K2315" i="1"/>
  <c r="P3961" i="1"/>
  <c r="P3964" i="1"/>
  <c r="P3967" i="1"/>
  <c r="P3970" i="1"/>
  <c r="P3976" i="1"/>
  <c r="P4006" i="1"/>
  <c r="P4009" i="1"/>
  <c r="P4012" i="1"/>
  <c r="J4385" i="1"/>
  <c r="M4385" i="1" s="1"/>
  <c r="P1753" i="1"/>
  <c r="J1776" i="1"/>
  <c r="P2412" i="1"/>
  <c r="P4099" i="1"/>
  <c r="P4902" i="1"/>
  <c r="P4923" i="1"/>
  <c r="P3512" i="1"/>
  <c r="P3560" i="1"/>
  <c r="P3569" i="1"/>
  <c r="J3482" i="1"/>
  <c r="M3482" i="1" s="1"/>
  <c r="P4470" i="1"/>
  <c r="J4651" i="1"/>
  <c r="M4651" i="1" s="1"/>
  <c r="P2434" i="1"/>
  <c r="P4133" i="1"/>
  <c r="P4396" i="1"/>
  <c r="J4404" i="1"/>
  <c r="L4404" i="1" s="1"/>
  <c r="P4909" i="1"/>
  <c r="P1254" i="1"/>
  <c r="K1316" i="1"/>
  <c r="M1316" i="1" s="1"/>
  <c r="P2183" i="1"/>
  <c r="P3777" i="1"/>
  <c r="P4247" i="1"/>
  <c r="P4352" i="1"/>
  <c r="P4504" i="1"/>
  <c r="P4811" i="1"/>
  <c r="P975" i="1"/>
  <c r="P1586" i="1"/>
  <c r="P2083" i="1"/>
  <c r="P2561" i="1"/>
  <c r="P2567" i="1"/>
  <c r="P3309" i="1"/>
  <c r="P3312" i="1"/>
  <c r="P3366" i="1"/>
  <c r="P3369" i="1"/>
  <c r="P3656" i="1"/>
  <c r="K3822" i="1"/>
  <c r="J4151" i="1"/>
  <c r="M4151" i="1" s="1"/>
  <c r="K4407" i="1"/>
  <c r="P4785" i="1"/>
  <c r="P4788" i="1"/>
  <c r="J4811" i="1"/>
  <c r="K1517" i="1"/>
  <c r="K2047" i="1"/>
  <c r="L2047" i="1" s="1"/>
  <c r="P2239" i="1"/>
  <c r="P2451" i="1"/>
  <c r="P2496" i="1"/>
  <c r="P2517" i="1"/>
  <c r="P3067" i="1"/>
  <c r="P3082" i="1"/>
  <c r="P3094" i="1"/>
  <c r="P985" i="1"/>
  <c r="P1650" i="1"/>
  <c r="P1713" i="1"/>
  <c r="P1716" i="1"/>
  <c r="J2295" i="1"/>
  <c r="L2295" i="1" s="1"/>
  <c r="P2547" i="1"/>
  <c r="P3283" i="1"/>
  <c r="P3289" i="1"/>
  <c r="P3295" i="1"/>
  <c r="P3475" i="1"/>
  <c r="P3478" i="1"/>
  <c r="K3668" i="1"/>
  <c r="P3785" i="1"/>
  <c r="P3800" i="1"/>
  <c r="P4774" i="1"/>
  <c r="K4964" i="1"/>
  <c r="P2314" i="1"/>
  <c r="P3989" i="1"/>
  <c r="P4001" i="1"/>
  <c r="P4010" i="1"/>
  <c r="P4016" i="1"/>
  <c r="P4210" i="1"/>
  <c r="P4237" i="1"/>
  <c r="P4421" i="1"/>
  <c r="P4864" i="1"/>
  <c r="P4870" i="1"/>
  <c r="P2043" i="1"/>
  <c r="P2246" i="1"/>
  <c r="P2497" i="1"/>
  <c r="K2517" i="1"/>
  <c r="P2724" i="1"/>
  <c r="P2727" i="1"/>
  <c r="P2730" i="1"/>
  <c r="P4674" i="1"/>
  <c r="P4936" i="1"/>
  <c r="P4939" i="1"/>
  <c r="P4942" i="1"/>
  <c r="K4959" i="1"/>
  <c r="L4959" i="1" s="1"/>
  <c r="J985" i="1"/>
  <c r="J1716" i="1"/>
  <c r="P2079" i="1"/>
  <c r="P2082" i="1"/>
  <c r="P2270" i="1"/>
  <c r="P2569" i="1"/>
  <c r="P2572" i="1"/>
  <c r="P2802" i="1"/>
  <c r="P3308" i="1"/>
  <c r="K3478" i="1"/>
  <c r="P3819" i="1"/>
  <c r="K4344" i="1"/>
  <c r="M4344" i="1" s="1"/>
  <c r="P4781" i="1"/>
  <c r="P4790" i="1"/>
  <c r="P2844" i="1"/>
  <c r="J2846" i="1"/>
  <c r="P3482" i="1"/>
  <c r="P4002" i="1"/>
  <c r="P4005" i="1"/>
  <c r="P4011" i="1"/>
  <c r="P4014" i="1"/>
  <c r="P4223" i="1"/>
  <c r="P4232" i="1"/>
  <c r="P4235" i="1"/>
  <c r="P4437" i="1"/>
  <c r="J4618" i="1"/>
  <c r="K4721" i="1"/>
  <c r="M4721" i="1" s="1"/>
  <c r="P4972" i="1"/>
  <c r="P2728" i="1"/>
  <c r="P3000" i="1"/>
  <c r="K3140" i="1"/>
  <c r="L3140" i="1" s="1"/>
  <c r="J4674" i="1"/>
  <c r="P2229" i="1"/>
  <c r="P2565" i="1"/>
  <c r="P2568" i="1"/>
  <c r="P3144" i="1"/>
  <c r="P3156" i="1"/>
  <c r="P3159" i="1"/>
  <c r="P3607" i="1"/>
  <c r="J3976" i="1"/>
  <c r="P4297" i="1"/>
  <c r="P4628" i="1"/>
  <c r="P4820" i="1"/>
  <c r="P4967" i="1"/>
  <c r="P4979" i="1"/>
  <c r="K908" i="1"/>
  <c r="P2345" i="1"/>
  <c r="P2396" i="1"/>
  <c r="P3566" i="1"/>
  <c r="K4101" i="1"/>
  <c r="L4101" i="1" s="1"/>
  <c r="P4261" i="1"/>
  <c r="P4345" i="1"/>
  <c r="P4348" i="1"/>
  <c r="P4351" i="1"/>
  <c r="P4360" i="1"/>
  <c r="K4362" i="1"/>
  <c r="P4448" i="1"/>
  <c r="P4620" i="1"/>
  <c r="P4652" i="1"/>
  <c r="J4840" i="1"/>
  <c r="L4840" i="1" s="1"/>
  <c r="P1621" i="1"/>
  <c r="P2423" i="1"/>
  <c r="P3626" i="1"/>
  <c r="P3858" i="1"/>
  <c r="P3876" i="1"/>
  <c r="P3885" i="1"/>
  <c r="P1723" i="1"/>
  <c r="P2212" i="1"/>
  <c r="P2224" i="1"/>
  <c r="K2241" i="1"/>
  <c r="P2563" i="1"/>
  <c r="K3159" i="1"/>
  <c r="M3159" i="1" s="1"/>
  <c r="K4483" i="1"/>
  <c r="M4483" i="1" s="1"/>
  <c r="P4629" i="1"/>
  <c r="P4632" i="1"/>
  <c r="J4820" i="1"/>
  <c r="L4820" i="1" s="1"/>
  <c r="J4858" i="1"/>
  <c r="M4858" i="1" s="1"/>
  <c r="J4950" i="1"/>
  <c r="M4950" i="1" s="1"/>
  <c r="K4988" i="1"/>
  <c r="K2801" i="1"/>
  <c r="J3094" i="1"/>
  <c r="M3094" i="1" s="1"/>
  <c r="J4090" i="1"/>
  <c r="M4090" i="1" s="1"/>
  <c r="K4424" i="1"/>
  <c r="P4538" i="1"/>
  <c r="P4544" i="1"/>
  <c r="P4735" i="1"/>
  <c r="P4744" i="1"/>
  <c r="P1092" i="1"/>
  <c r="P1568" i="1"/>
  <c r="J1600" i="1"/>
  <c r="M1600" i="1" s="1"/>
  <c r="K2533" i="1"/>
  <c r="P3391" i="1"/>
  <c r="P3397" i="1"/>
  <c r="P4189" i="1"/>
  <c r="P4192" i="1"/>
  <c r="P3621" i="1"/>
  <c r="J3936" i="1"/>
  <c r="P4106" i="1"/>
  <c r="K4419" i="1"/>
  <c r="M4419" i="1" s="1"/>
  <c r="P2502" i="1"/>
  <c r="P3036" i="1"/>
  <c r="P3502" i="1"/>
  <c r="P4403" i="1"/>
  <c r="P4533" i="1"/>
  <c r="P4557" i="1"/>
  <c r="P4572" i="1"/>
  <c r="J4676" i="1"/>
  <c r="M4676" i="1" s="1"/>
  <c r="P4745" i="1"/>
  <c r="P887" i="1"/>
  <c r="P902" i="1"/>
  <c r="P905" i="1"/>
  <c r="P1087" i="1"/>
  <c r="P1090" i="1"/>
  <c r="P2059" i="1"/>
  <c r="J2412" i="1"/>
  <c r="P3365" i="1"/>
  <c r="P3368" i="1"/>
  <c r="P3464" i="1"/>
  <c r="P3476" i="1"/>
  <c r="P3756" i="1"/>
  <c r="J3764" i="1"/>
  <c r="P4063" i="1"/>
  <c r="P4255" i="1"/>
  <c r="P4353" i="1"/>
  <c r="P4356" i="1"/>
  <c r="P4426" i="1"/>
  <c r="P4444" i="1"/>
  <c r="P4760" i="1"/>
  <c r="P4769" i="1"/>
  <c r="P876" i="1"/>
  <c r="P900" i="1"/>
  <c r="P903" i="1"/>
  <c r="P1046" i="1"/>
  <c r="P1052" i="1"/>
  <c r="P1070" i="1"/>
  <c r="P1524" i="1"/>
  <c r="P1527" i="1"/>
  <c r="P1721" i="1"/>
  <c r="P1730" i="1"/>
  <c r="P2013" i="1"/>
  <c r="P2125" i="1"/>
  <c r="P2134" i="1"/>
  <c r="P2307" i="1"/>
  <c r="P3154" i="1"/>
  <c r="P3407" i="1"/>
  <c r="P3410" i="1"/>
  <c r="J3418" i="1"/>
  <c r="M3418" i="1" s="1"/>
  <c r="J3498" i="1"/>
  <c r="P3713" i="1"/>
  <c r="P3766" i="1"/>
  <c r="K3806" i="1"/>
  <c r="M3806" i="1" s="1"/>
  <c r="P3842" i="1"/>
  <c r="P4029" i="1"/>
  <c r="P4117" i="1"/>
  <c r="P4120" i="1"/>
  <c r="P4219" i="1"/>
  <c r="P4245" i="1"/>
  <c r="P4248" i="1"/>
  <c r="P4686" i="1"/>
  <c r="P4698" i="1"/>
  <c r="P4844" i="1"/>
  <c r="P4881" i="1"/>
  <c r="P4899" i="1"/>
  <c r="P4997" i="1"/>
  <c r="P1665" i="1"/>
  <c r="P2090" i="1"/>
  <c r="P2146" i="1"/>
  <c r="P2237" i="1"/>
  <c r="J2324" i="1"/>
  <c r="M2324" i="1" s="1"/>
  <c r="P2375" i="1"/>
  <c r="P2460" i="1"/>
  <c r="P2543" i="1"/>
  <c r="P2780" i="1"/>
  <c r="P2783" i="1"/>
  <c r="P2812" i="1"/>
  <c r="P2852" i="1"/>
  <c r="J2192" i="1"/>
  <c r="K2389" i="1"/>
  <c r="J2430" i="1"/>
  <c r="M2430" i="1" s="1"/>
  <c r="P2682" i="1"/>
  <c r="P2700" i="1"/>
  <c r="J2711" i="1"/>
  <c r="P2824" i="1"/>
  <c r="K3234" i="1"/>
  <c r="P3684" i="1"/>
  <c r="J3804" i="1"/>
  <c r="L3804" i="1" s="1"/>
  <c r="J3988" i="1"/>
  <c r="P4089" i="1"/>
  <c r="P4310" i="1"/>
  <c r="P4316" i="1"/>
  <c r="P4343" i="1"/>
  <c r="P4363" i="1"/>
  <c r="P4386" i="1"/>
  <c r="P4455" i="1"/>
  <c r="J4492" i="1"/>
  <c r="M4492" i="1" s="1"/>
  <c r="P4534" i="1"/>
  <c r="K4620" i="1"/>
  <c r="L4620" i="1" s="1"/>
  <c r="J4646" i="1"/>
  <c r="L4646" i="1" s="1"/>
  <c r="P4681" i="1"/>
  <c r="P4737" i="1"/>
  <c r="P4749" i="1"/>
  <c r="J4768" i="1"/>
  <c r="P4819" i="1"/>
  <c r="P4888" i="1"/>
  <c r="P4940" i="1"/>
  <c r="P4943" i="1"/>
  <c r="P4946" i="1"/>
  <c r="P4960" i="1"/>
  <c r="P1600" i="1"/>
  <c r="P1775" i="1"/>
  <c r="K2016" i="1"/>
  <c r="K2134" i="1"/>
  <c r="J2163" i="1"/>
  <c r="M2163" i="1" s="1"/>
  <c r="K2307" i="1"/>
  <c r="P3262" i="1"/>
  <c r="K3267" i="1"/>
  <c r="L3267" i="1" s="1"/>
  <c r="P3888" i="1"/>
  <c r="K4140" i="1"/>
  <c r="L4140" i="1" s="1"/>
  <c r="P4397" i="1"/>
  <c r="K4997" i="1"/>
  <c r="L4997" i="1" s="1"/>
  <c r="J1873" i="1"/>
  <c r="M1873" i="1" s="1"/>
  <c r="J2345" i="1"/>
  <c r="L2345" i="1" s="1"/>
  <c r="P3503" i="1"/>
  <c r="J3505" i="1"/>
  <c r="M3505" i="1" s="1"/>
  <c r="P3808" i="1"/>
  <c r="P3811" i="1"/>
  <c r="K4132" i="1"/>
  <c r="L4132" i="1" s="1"/>
  <c r="P4179" i="1"/>
  <c r="P4346" i="1"/>
  <c r="P4409" i="1"/>
  <c r="K4443" i="1"/>
  <c r="M4443" i="1" s="1"/>
  <c r="P4508" i="1"/>
  <c r="P4511" i="1"/>
  <c r="P4552" i="1"/>
  <c r="P4590" i="1"/>
  <c r="P4593" i="1"/>
  <c r="P4613" i="1"/>
  <c r="J4652" i="1"/>
  <c r="P4717" i="1"/>
  <c r="P4828" i="1"/>
  <c r="J4850" i="1"/>
  <c r="P5001" i="1"/>
  <c r="J556" i="1"/>
  <c r="L556" i="1" s="1"/>
  <c r="P1740" i="1"/>
  <c r="P1743" i="1"/>
  <c r="P1976" i="1"/>
  <c r="P2053" i="1"/>
  <c r="J2090" i="1"/>
  <c r="M2090" i="1" s="1"/>
  <c r="P2188" i="1"/>
  <c r="P2303" i="1"/>
  <c r="P2367" i="1"/>
  <c r="P2373" i="1"/>
  <c r="K2381" i="1"/>
  <c r="P2426" i="1"/>
  <c r="P2455" i="1"/>
  <c r="K2543" i="1"/>
  <c r="P2600" i="1"/>
  <c r="P2632" i="1"/>
  <c r="P2638" i="1"/>
  <c r="P2778" i="1"/>
  <c r="K2786" i="1"/>
  <c r="P2848" i="1"/>
  <c r="P3102" i="1"/>
  <c r="P3105" i="1"/>
  <c r="P3108" i="1"/>
  <c r="P3167" i="1"/>
  <c r="K4135" i="1"/>
  <c r="L4135" i="1" s="1"/>
  <c r="J4760" i="1"/>
  <c r="L4760" i="1" s="1"/>
  <c r="P1502" i="1"/>
  <c r="P1505" i="1"/>
  <c r="P1669" i="1"/>
  <c r="P1672" i="1"/>
  <c r="J2058" i="1"/>
  <c r="P2255" i="1"/>
  <c r="P2388" i="1"/>
  <c r="P2473" i="1"/>
  <c r="P2479" i="1"/>
  <c r="P2621" i="1"/>
  <c r="P2665" i="1"/>
  <c r="P2701" i="1"/>
  <c r="P2704" i="1"/>
  <c r="P2707" i="1"/>
  <c r="P2825" i="1"/>
  <c r="P2875" i="1"/>
  <c r="P2896" i="1"/>
  <c r="P2899" i="1"/>
  <c r="P2902" i="1"/>
  <c r="P2917" i="1"/>
  <c r="P3025" i="1"/>
  <c r="K3054" i="1"/>
  <c r="P3188" i="1"/>
  <c r="P3673" i="1"/>
  <c r="P3679" i="1"/>
  <c r="J4109" i="1"/>
  <c r="M4109" i="1" s="1"/>
  <c r="J4217" i="1"/>
  <c r="M4217" i="1" s="1"/>
  <c r="J4343" i="1"/>
  <c r="K4363" i="1"/>
  <c r="J4534" i="1"/>
  <c r="M4534" i="1" s="1"/>
  <c r="P4668" i="1"/>
  <c r="K4749" i="1"/>
  <c r="P4886" i="1"/>
  <c r="P4932" i="1"/>
  <c r="P4947" i="1"/>
  <c r="J4949" i="1"/>
  <c r="K4995" i="1"/>
  <c r="L4995" i="1" s="1"/>
  <c r="P3251" i="1"/>
  <c r="P3254" i="1"/>
  <c r="P3700" i="1"/>
  <c r="P3715" i="1"/>
  <c r="J3776" i="1"/>
  <c r="M3776" i="1" s="1"/>
  <c r="P3850" i="1"/>
  <c r="P3874" i="1"/>
  <c r="J3903" i="1"/>
  <c r="P4040" i="1"/>
  <c r="P4116" i="1"/>
  <c r="J4188" i="1"/>
  <c r="M4188" i="1" s="1"/>
  <c r="P4367" i="1"/>
  <c r="K4432" i="1"/>
  <c r="M4432" i="1" s="1"/>
  <c r="P4582" i="1"/>
  <c r="J4610" i="1"/>
  <c r="P4694" i="1"/>
  <c r="J4699" i="1"/>
  <c r="J4769" i="1"/>
  <c r="M4769" i="1" s="1"/>
  <c r="J4923" i="1"/>
  <c r="L4923" i="1" s="1"/>
  <c r="K4972" i="1"/>
  <c r="L4972" i="1" s="1"/>
  <c r="P1782" i="1"/>
  <c r="P1848" i="1"/>
  <c r="P1851" i="1"/>
  <c r="J3817" i="1"/>
  <c r="L3817" i="1" s="1"/>
  <c r="K4349" i="1"/>
  <c r="M4349" i="1" s="1"/>
  <c r="P4486" i="1"/>
  <c r="J4488" i="1"/>
  <c r="M4488" i="1" s="1"/>
  <c r="P4509" i="1"/>
  <c r="J4552" i="1"/>
  <c r="K4613" i="1"/>
  <c r="L4613" i="1" s="1"/>
  <c r="P4625" i="1"/>
  <c r="P4721" i="1"/>
  <c r="P4759" i="1"/>
  <c r="P4823" i="1"/>
  <c r="J4834" i="1"/>
  <c r="P4849" i="1"/>
  <c r="P4863" i="1"/>
  <c r="P4976" i="1"/>
  <c r="P4999" i="1"/>
  <c r="K1116" i="1"/>
  <c r="P1658" i="1"/>
  <c r="P1661" i="1"/>
  <c r="K1666" i="1"/>
  <c r="L1666" i="1" s="1"/>
  <c r="P1738" i="1"/>
  <c r="K1749" i="1"/>
  <c r="L1749" i="1" s="1"/>
  <c r="P1986" i="1"/>
  <c r="J2303" i="1"/>
  <c r="P2324" i="1"/>
  <c r="J2426" i="1"/>
  <c r="M2426" i="1" s="1"/>
  <c r="P2536" i="1"/>
  <c r="P2645" i="1"/>
  <c r="K2662" i="1"/>
  <c r="P2776" i="1"/>
  <c r="P2779" i="1"/>
  <c r="J2822" i="1"/>
  <c r="P3112" i="1"/>
  <c r="K3120" i="1"/>
  <c r="L3120" i="1" s="1"/>
  <c r="K3185" i="1"/>
  <c r="L3185" i="1" s="1"/>
  <c r="P3326" i="1"/>
  <c r="P3335" i="1"/>
  <c r="K3340" i="1"/>
  <c r="L3340" i="1" s="1"/>
  <c r="P3513" i="1"/>
  <c r="P4134" i="1"/>
  <c r="P4262" i="1"/>
  <c r="P4271" i="1"/>
  <c r="P1183" i="1"/>
  <c r="P1386" i="1"/>
  <c r="P1464" i="1"/>
  <c r="J2006" i="1"/>
  <c r="P2101" i="1"/>
  <c r="P2107" i="1"/>
  <c r="P2157" i="1"/>
  <c r="P2471" i="1"/>
  <c r="P2663" i="1"/>
  <c r="P2681" i="1"/>
  <c r="P2687" i="1"/>
  <c r="P2711" i="1"/>
  <c r="P2788" i="1"/>
  <c r="P2855" i="1"/>
  <c r="P2864" i="1"/>
  <c r="P2870" i="1"/>
  <c r="P2879" i="1"/>
  <c r="P2882" i="1"/>
  <c r="P2885" i="1"/>
  <c r="P2996" i="1"/>
  <c r="P3053" i="1"/>
  <c r="P3213" i="1"/>
  <c r="P3219" i="1"/>
  <c r="P3988" i="1"/>
  <c r="P4085" i="1"/>
  <c r="P4088" i="1"/>
  <c r="P4137" i="1"/>
  <c r="P4154" i="1"/>
  <c r="P4163" i="1"/>
  <c r="P4324" i="1"/>
  <c r="P4342" i="1"/>
  <c r="K3792" i="1"/>
  <c r="J3792" i="1"/>
  <c r="J4053" i="1"/>
  <c r="K4053" i="1"/>
  <c r="P1201" i="1"/>
  <c r="P1308" i="1"/>
  <c r="J3908" i="1"/>
  <c r="K3908" i="1"/>
  <c r="J983" i="1"/>
  <c r="M983" i="1" s="1"/>
  <c r="P2020" i="1"/>
  <c r="K2658" i="1"/>
  <c r="J2658" i="1"/>
  <c r="K4149" i="1"/>
  <c r="J4149" i="1"/>
  <c r="J3199" i="1"/>
  <c r="K3199" i="1"/>
  <c r="J4021" i="1"/>
  <c r="K4021" i="1"/>
  <c r="K1976" i="1"/>
  <c r="J1976" i="1"/>
  <c r="K2490" i="1"/>
  <c r="J2490" i="1"/>
  <c r="K4220" i="1"/>
  <c r="J4220" i="1"/>
  <c r="P1190" i="1"/>
  <c r="P1193" i="1"/>
  <c r="P1196" i="1"/>
  <c r="P1324" i="1"/>
  <c r="P1419" i="1"/>
  <c r="K1472" i="1"/>
  <c r="K2297" i="1"/>
  <c r="J2297" i="1"/>
  <c r="P2467" i="1"/>
  <c r="K4124" i="1"/>
  <c r="L4124" i="1" s="1"/>
  <c r="J4124" i="1"/>
  <c r="K4441" i="1"/>
  <c r="J4441" i="1"/>
  <c r="P539" i="1"/>
  <c r="P910" i="1"/>
  <c r="P919" i="1"/>
  <c r="P922" i="1"/>
  <c r="P973" i="1"/>
  <c r="P1836" i="1"/>
  <c r="P1854" i="1"/>
  <c r="K4984" i="1"/>
  <c r="J4984" i="1"/>
  <c r="K1869" i="1"/>
  <c r="J1869" i="1"/>
  <c r="J2695" i="1"/>
  <c r="K2695" i="1"/>
  <c r="J3346" i="1"/>
  <c r="K3346" i="1"/>
  <c r="K4574" i="1"/>
  <c r="J4574" i="1"/>
  <c r="J1324" i="1"/>
  <c r="J3296" i="1"/>
  <c r="K3296" i="1"/>
  <c r="J3587" i="1"/>
  <c r="M3587" i="1" s="1"/>
  <c r="K3587" i="1"/>
  <c r="P549" i="1"/>
  <c r="P1325" i="1"/>
  <c r="P1328" i="1"/>
  <c r="P1337" i="1"/>
  <c r="J1360" i="1"/>
  <c r="P1504" i="1"/>
  <c r="P2398" i="1"/>
  <c r="P2404" i="1"/>
  <c r="K4350" i="1"/>
  <c r="J4350" i="1"/>
  <c r="K4416" i="1"/>
  <c r="L4416" i="1" s="1"/>
  <c r="J4416" i="1"/>
  <c r="P1535" i="1"/>
  <c r="P1538" i="1"/>
  <c r="P1559" i="1"/>
  <c r="P1565" i="1"/>
  <c r="K1948" i="1"/>
  <c r="P2011" i="1"/>
  <c r="P2014" i="1"/>
  <c r="J2054" i="1"/>
  <c r="P2066" i="1"/>
  <c r="P2305" i="1"/>
  <c r="J2460" i="1"/>
  <c r="M2460" i="1" s="1"/>
  <c r="P2487" i="1"/>
  <c r="J2527" i="1"/>
  <c r="M2527" i="1" s="1"/>
  <c r="K2588" i="1"/>
  <c r="M2588" i="1" s="1"/>
  <c r="P2603" i="1"/>
  <c r="P2612" i="1"/>
  <c r="P2615" i="1"/>
  <c r="P2655" i="1"/>
  <c r="P2658" i="1"/>
  <c r="P2669" i="1"/>
  <c r="P2692" i="1"/>
  <c r="P2695" i="1"/>
  <c r="P2732" i="1"/>
  <c r="K2743" i="1"/>
  <c r="K2766" i="1"/>
  <c r="L2766" i="1" s="1"/>
  <c r="K2823" i="1"/>
  <c r="M2823" i="1" s="1"/>
  <c r="J2886" i="1"/>
  <c r="P2946" i="1"/>
  <c r="P3199" i="1"/>
  <c r="P3290" i="1"/>
  <c r="P3296" i="1"/>
  <c r="P3399" i="1"/>
  <c r="P3405" i="1"/>
  <c r="P3408" i="1"/>
  <c r="P3431" i="1"/>
  <c r="L3492" i="1"/>
  <c r="P3578" i="1"/>
  <c r="P3584" i="1"/>
  <c r="P3628" i="1"/>
  <c r="K3700" i="1"/>
  <c r="K3766" i="1"/>
  <c r="J3814" i="1"/>
  <c r="K3825" i="1"/>
  <c r="L3825" i="1" s="1"/>
  <c r="P3908" i="1"/>
  <c r="K3939" i="1"/>
  <c r="L3939" i="1" s="1"/>
  <c r="P4021" i="1"/>
  <c r="P4050" i="1"/>
  <c r="P4053" i="1"/>
  <c r="P4073" i="1"/>
  <c r="P4124" i="1"/>
  <c r="P4168" i="1"/>
  <c r="P4171" i="1"/>
  <c r="P4215" i="1"/>
  <c r="P4220" i="1"/>
  <c r="K4306" i="1"/>
  <c r="M4306" i="1" s="1"/>
  <c r="P4350" i="1"/>
  <c r="P4416" i="1"/>
  <c r="P4427" i="1"/>
  <c r="P4430" i="1"/>
  <c r="J4448" i="1"/>
  <c r="L4448" i="1" s="1"/>
  <c r="P4494" i="1"/>
  <c r="P4497" i="1"/>
  <c r="P4574" i="1"/>
  <c r="P4621" i="1"/>
  <c r="J4628" i="1"/>
  <c r="M4628" i="1" s="1"/>
  <c r="P4700" i="1"/>
  <c r="K4762" i="1"/>
  <c r="M4762" i="1" s="1"/>
  <c r="K4770" i="1"/>
  <c r="L4770" i="1" s="1"/>
  <c r="P4856" i="1"/>
  <c r="P4890" i="1"/>
  <c r="K4925" i="1"/>
  <c r="M4925" i="1" s="1"/>
  <c r="P4984" i="1"/>
  <c r="K1880" i="1"/>
  <c r="L1880" i="1" s="1"/>
  <c r="P2384" i="1"/>
  <c r="P4580" i="1"/>
  <c r="P4838" i="1"/>
  <c r="P4857" i="1"/>
  <c r="P4949" i="1"/>
  <c r="P4990" i="1"/>
  <c r="P1542" i="1"/>
  <c r="P1566" i="1"/>
  <c r="P1757" i="1"/>
  <c r="P1783" i="1"/>
  <c r="P1789" i="1"/>
  <c r="P1926" i="1"/>
  <c r="P1941" i="1"/>
  <c r="P2099" i="1"/>
  <c r="P2610" i="1"/>
  <c r="P2616" i="1"/>
  <c r="P2670" i="1"/>
  <c r="P2736" i="1"/>
  <c r="P2739" i="1"/>
  <c r="P2800" i="1"/>
  <c r="P2862" i="1"/>
  <c r="P2947" i="1"/>
  <c r="P2968" i="1"/>
  <c r="P2971" i="1"/>
  <c r="P3400" i="1"/>
  <c r="P3432" i="1"/>
  <c r="P3488" i="1"/>
  <c r="P3491" i="1"/>
  <c r="P3573" i="1"/>
  <c r="P3579" i="1"/>
  <c r="P3582" i="1"/>
  <c r="P3632" i="1"/>
  <c r="P3719" i="1"/>
  <c r="P3725" i="1"/>
  <c r="P3734" i="1"/>
  <c r="P3824" i="1"/>
  <c r="P3985" i="1"/>
  <c r="P4048" i="1"/>
  <c r="P4097" i="1"/>
  <c r="P4111" i="1"/>
  <c r="P4147" i="1"/>
  <c r="P4152" i="1"/>
  <c r="P4305" i="1"/>
  <c r="P4498" i="1"/>
  <c r="P4622" i="1"/>
  <c r="P4647" i="1"/>
  <c r="P4710" i="1"/>
  <c r="P4713" i="1"/>
  <c r="P1578" i="1"/>
  <c r="P1864" i="1"/>
  <c r="P1867" i="1"/>
  <c r="P1974" i="1"/>
  <c r="P2111" i="1"/>
  <c r="P2117" i="1"/>
  <c r="P2207" i="1"/>
  <c r="P2436" i="1"/>
  <c r="J2496" i="1"/>
  <c r="P2549" i="1"/>
  <c r="J2592" i="1"/>
  <c r="M2592" i="1" s="1"/>
  <c r="P2624" i="1"/>
  <c r="P2627" i="1"/>
  <c r="K2661" i="1"/>
  <c r="P2673" i="1"/>
  <c r="J2681" i="1"/>
  <c r="L2681" i="1" s="1"/>
  <c r="P2745" i="1"/>
  <c r="J2750" i="1"/>
  <c r="P2768" i="1"/>
  <c r="P2771" i="1"/>
  <c r="K2776" i="1"/>
  <c r="J2824" i="1"/>
  <c r="M2824" i="1" s="1"/>
  <c r="P2888" i="1"/>
  <c r="P2891" i="1"/>
  <c r="P2894" i="1"/>
  <c r="P3110" i="1"/>
  <c r="K3308" i="1"/>
  <c r="P3415" i="1"/>
  <c r="P3441" i="1"/>
  <c r="P3456" i="1"/>
  <c r="P3638" i="1"/>
  <c r="P3702" i="1"/>
  <c r="J3704" i="1"/>
  <c r="P3751" i="1"/>
  <c r="K4062" i="1"/>
  <c r="L4062" i="1" s="1"/>
  <c r="P4080" i="1"/>
  <c r="J4141" i="1"/>
  <c r="M4141" i="1" s="1"/>
  <c r="P4155" i="1"/>
  <c r="P4158" i="1"/>
  <c r="J4218" i="1"/>
  <c r="K4231" i="1"/>
  <c r="L4231" i="1" s="1"/>
  <c r="P4260" i="1"/>
  <c r="P4294" i="1"/>
  <c r="P4308" i="1"/>
  <c r="P4527" i="1"/>
  <c r="P4561" i="1"/>
  <c r="K4663" i="1"/>
  <c r="L4663" i="1" s="1"/>
  <c r="P4733" i="1"/>
  <c r="P4767" i="1"/>
  <c r="P4778" i="1"/>
  <c r="P4795" i="1"/>
  <c r="K4823" i="1"/>
  <c r="P4907" i="1"/>
  <c r="P4913" i="1"/>
  <c r="P4938" i="1"/>
  <c r="J4976" i="1"/>
  <c r="M4976" i="1" s="1"/>
  <c r="P2155" i="1"/>
  <c r="P2187" i="1"/>
  <c r="P2278" i="1"/>
  <c r="P2281" i="1"/>
  <c r="K3923" i="1"/>
  <c r="L3923" i="1" s="1"/>
  <c r="K4455" i="1"/>
  <c r="L4455" i="1" s="1"/>
  <c r="P2454" i="1"/>
  <c r="K2730" i="1"/>
  <c r="L2730" i="1" s="1"/>
  <c r="J2859" i="1"/>
  <c r="L2859" i="1" s="1"/>
  <c r="K2885" i="1"/>
  <c r="J2917" i="1"/>
  <c r="M2917" i="1" s="1"/>
  <c r="M4343" i="1"/>
  <c r="J1607" i="1"/>
  <c r="K1766" i="1"/>
  <c r="L1766" i="1" s="1"/>
  <c r="P1906" i="1"/>
  <c r="K2099" i="1"/>
  <c r="P2327" i="1"/>
  <c r="K2396" i="1"/>
  <c r="P2651" i="1"/>
  <c r="P2766" i="1"/>
  <c r="J2800" i="1"/>
  <c r="K2811" i="1"/>
  <c r="L2811" i="1" s="1"/>
  <c r="P2831" i="1"/>
  <c r="K2833" i="1"/>
  <c r="L2833" i="1" s="1"/>
  <c r="P2860" i="1"/>
  <c r="P2918" i="1"/>
  <c r="P2924" i="1"/>
  <c r="P2936" i="1"/>
  <c r="P2939" i="1"/>
  <c r="P3064" i="1"/>
  <c r="K3268" i="1"/>
  <c r="K3432" i="1"/>
  <c r="M3432" i="1" s="1"/>
  <c r="K3632" i="1"/>
  <c r="L3632" i="1" s="1"/>
  <c r="J3655" i="1"/>
  <c r="L3655" i="1" s="1"/>
  <c r="P3860" i="1"/>
  <c r="J3985" i="1"/>
  <c r="P4049" i="1"/>
  <c r="P4075" i="1"/>
  <c r="J4111" i="1"/>
  <c r="J4229" i="1"/>
  <c r="M4229" i="1" s="1"/>
  <c r="P4249" i="1"/>
  <c r="J4498" i="1"/>
  <c r="K4658" i="1"/>
  <c r="L4658" i="1" s="1"/>
  <c r="J5001" i="1"/>
  <c r="M5001" i="1" s="1"/>
  <c r="P1623" i="1"/>
  <c r="P1626" i="1"/>
  <c r="P1691" i="1"/>
  <c r="P1694" i="1"/>
  <c r="J1734" i="1"/>
  <c r="M1734" i="1" s="1"/>
  <c r="P1805" i="1"/>
  <c r="P1808" i="1"/>
  <c r="P1817" i="1"/>
  <c r="J2027" i="1"/>
  <c r="P2106" i="1"/>
  <c r="P2199" i="1"/>
  <c r="P2202" i="1"/>
  <c r="P2208" i="1"/>
  <c r="P2249" i="1"/>
  <c r="P2296" i="1"/>
  <c r="P2333" i="1"/>
  <c r="P2339" i="1"/>
  <c r="P2400" i="1"/>
  <c r="P2417" i="1"/>
  <c r="P2420" i="1"/>
  <c r="J2616" i="1"/>
  <c r="M2616" i="1" s="1"/>
  <c r="P2677" i="1"/>
  <c r="P2680" i="1"/>
  <c r="K2894" i="1"/>
  <c r="M2894" i="1" s="1"/>
  <c r="K3093" i="1"/>
  <c r="K3110" i="1"/>
  <c r="L3110" i="1" s="1"/>
  <c r="J3271" i="1"/>
  <c r="M3271" i="1" s="1"/>
  <c r="P3463" i="1"/>
  <c r="K3618" i="1"/>
  <c r="L3618" i="1" s="1"/>
  <c r="J3644" i="1"/>
  <c r="M3644" i="1" s="1"/>
  <c r="K3734" i="1"/>
  <c r="L3734" i="1" s="1"/>
  <c r="P3863" i="1"/>
  <c r="K3868" i="1"/>
  <c r="M3868" i="1" s="1"/>
  <c r="P3919" i="1"/>
  <c r="P3922" i="1"/>
  <c r="P3942" i="1"/>
  <c r="P3945" i="1"/>
  <c r="P4000" i="1"/>
  <c r="P4058" i="1"/>
  <c r="P4061" i="1"/>
  <c r="P4101" i="1"/>
  <c r="P4126" i="1"/>
  <c r="P4129" i="1"/>
  <c r="P4132" i="1"/>
  <c r="P4159" i="1"/>
  <c r="J4243" i="1"/>
  <c r="J4409" i="1"/>
  <c r="M4409" i="1" s="1"/>
  <c r="P4443" i="1"/>
  <c r="P4576" i="1"/>
  <c r="P4596" i="1"/>
  <c r="K4622" i="1"/>
  <c r="L4622" i="1" s="1"/>
  <c r="P4648" i="1"/>
  <c r="P4651" i="1"/>
  <c r="P4659" i="1"/>
  <c r="P4676" i="1"/>
  <c r="J4713" i="1"/>
  <c r="P4728" i="1"/>
  <c r="P4734" i="1"/>
  <c r="J4767" i="1"/>
  <c r="J4801" i="1"/>
  <c r="M4801" i="1" s="1"/>
  <c r="J4841" i="1"/>
  <c r="M4841" i="1" s="1"/>
  <c r="K4899" i="1"/>
  <c r="M4899" i="1" s="1"/>
  <c r="P4928" i="1"/>
  <c r="J4938" i="1"/>
  <c r="J2030" i="1"/>
  <c r="M2030" i="1" s="1"/>
  <c r="P2121" i="1"/>
  <c r="J2187" i="1"/>
  <c r="M2187" i="1" s="1"/>
  <c r="K2497" i="1"/>
  <c r="K2998" i="1"/>
  <c r="J3151" i="1"/>
  <c r="M3151" i="1" s="1"/>
  <c r="P3228" i="1"/>
  <c r="P3231" i="1"/>
  <c r="P3735" i="1"/>
  <c r="J3848" i="1"/>
  <c r="L3848" i="1" s="1"/>
  <c r="K3959" i="1"/>
  <c r="M3959" i="1" s="1"/>
  <c r="K4031" i="1"/>
  <c r="K4120" i="1"/>
  <c r="M4120" i="1" s="1"/>
  <c r="J4150" i="1"/>
  <c r="L4150" i="1" s="1"/>
  <c r="K4235" i="1"/>
  <c r="K4269" i="1"/>
  <c r="J4440" i="1"/>
  <c r="J4844" i="1"/>
  <c r="J4863" i="1"/>
  <c r="J4877" i="1"/>
  <c r="L4877" i="1" s="1"/>
  <c r="J4996" i="1"/>
  <c r="M4996" i="1" s="1"/>
  <c r="P3187" i="1"/>
  <c r="P3246" i="1"/>
  <c r="P3264" i="1"/>
  <c r="P3275" i="1"/>
  <c r="P3875" i="1"/>
  <c r="J4043" i="1"/>
  <c r="P4121" i="1"/>
  <c r="K4886" i="1"/>
  <c r="P1372" i="1"/>
  <c r="P589" i="1"/>
  <c r="P592" i="1"/>
  <c r="J768" i="1"/>
  <c r="M768" i="1" s="1"/>
  <c r="K1612" i="1"/>
  <c r="J1612" i="1"/>
  <c r="K2203" i="1"/>
  <c r="J2203" i="1"/>
  <c r="K2253" i="1"/>
  <c r="J2253" i="1"/>
  <c r="P1228" i="1"/>
  <c r="P1411" i="1"/>
  <c r="K1745" i="1"/>
  <c r="J1745" i="1"/>
  <c r="P1483" i="1"/>
  <c r="P1495" i="1"/>
  <c r="J1506" i="1"/>
  <c r="L1506" i="1" s="1"/>
  <c r="K1530" i="1"/>
  <c r="J1530" i="1"/>
  <c r="K2064" i="1"/>
  <c r="J2064" i="1"/>
  <c r="P578" i="1"/>
  <c r="P581" i="1"/>
  <c r="J909" i="1"/>
  <c r="P1011" i="1"/>
  <c r="P1240" i="1"/>
  <c r="P1246" i="1"/>
  <c r="P1382" i="1"/>
  <c r="P1391" i="1"/>
  <c r="P1394" i="1"/>
  <c r="P1397" i="1"/>
  <c r="J1959" i="1"/>
  <c r="K1959" i="1"/>
  <c r="K2123" i="1"/>
  <c r="J2123" i="1"/>
  <c r="J2161" i="1"/>
  <c r="K2161" i="1"/>
  <c r="J1228" i="1"/>
  <c r="L1228" i="1" s="1"/>
  <c r="P1309" i="1"/>
  <c r="P1312" i="1"/>
  <c r="P1466" i="1"/>
  <c r="K2042" i="1"/>
  <c r="J2042" i="1"/>
  <c r="J2071" i="1"/>
  <c r="K2071" i="1"/>
  <c r="P675" i="1"/>
  <c r="P1098" i="1"/>
  <c r="P1110" i="1"/>
  <c r="K1397" i="1"/>
  <c r="J1481" i="1"/>
  <c r="K1481" i="1"/>
  <c r="K2151" i="1"/>
  <c r="J2151" i="1"/>
  <c r="P783" i="1"/>
  <c r="P798" i="1"/>
  <c r="P1119" i="1"/>
  <c r="P1256" i="1"/>
  <c r="P1289" i="1"/>
  <c r="P1526" i="1"/>
  <c r="J2185" i="1"/>
  <c r="K2185" i="1"/>
  <c r="K2258" i="1"/>
  <c r="J2258" i="1"/>
  <c r="K2380" i="1"/>
  <c r="J2380" i="1"/>
  <c r="K4004" i="1"/>
  <c r="J4004" i="1"/>
  <c r="K4027" i="1"/>
  <c r="J4027" i="1"/>
  <c r="J4144" i="1"/>
  <c r="K4144" i="1"/>
  <c r="J4361" i="1"/>
  <c r="K4361" i="1"/>
  <c r="K3743" i="1"/>
  <c r="J3743" i="1"/>
  <c r="K3782" i="1"/>
  <c r="J3782" i="1"/>
  <c r="K4139" i="1"/>
  <c r="J4139" i="1"/>
  <c r="J4254" i="1"/>
  <c r="K4254" i="1"/>
  <c r="K4616" i="1"/>
  <c r="J4616" i="1"/>
  <c r="P1528" i="1"/>
  <c r="P1654" i="1"/>
  <c r="P1902" i="1"/>
  <c r="P1993" i="1"/>
  <c r="P2047" i="1"/>
  <c r="P2058" i="1"/>
  <c r="P2153" i="1"/>
  <c r="P2156" i="1"/>
  <c r="P2238" i="1"/>
  <c r="P2241" i="1"/>
  <c r="P2274" i="1"/>
  <c r="P2297" i="1"/>
  <c r="P2393" i="1"/>
  <c r="P2444" i="1"/>
  <c r="P2625" i="1"/>
  <c r="P2662" i="1"/>
  <c r="P2676" i="1"/>
  <c r="P2713" i="1"/>
  <c r="P2741" i="1"/>
  <c r="P2859" i="1"/>
  <c r="P2942" i="1"/>
  <c r="P2986" i="1"/>
  <c r="P3095" i="1"/>
  <c r="P3892" i="1"/>
  <c r="P3895" i="1"/>
  <c r="P3898" i="1"/>
  <c r="J4045" i="1"/>
  <c r="K4045" i="1"/>
  <c r="P4060" i="1"/>
  <c r="P4296" i="1"/>
  <c r="J4926" i="1"/>
  <c r="K4926" i="1"/>
  <c r="P1677" i="1"/>
  <c r="J2466" i="1"/>
  <c r="M2466" i="1" s="1"/>
  <c r="J2619" i="1"/>
  <c r="P2760" i="1"/>
  <c r="K2959" i="1"/>
  <c r="L2959" i="1" s="1"/>
  <c r="J3135" i="1"/>
  <c r="M3135" i="1" s="1"/>
  <c r="J3168" i="1"/>
  <c r="P3220" i="1"/>
  <c r="K3243" i="1"/>
  <c r="M3243" i="1" s="1"/>
  <c r="K3694" i="1"/>
  <c r="L3694" i="1" s="1"/>
  <c r="K3857" i="1"/>
  <c r="J3857" i="1"/>
  <c r="K3883" i="1"/>
  <c r="J3883" i="1"/>
  <c r="J3898" i="1"/>
  <c r="K3898" i="1"/>
  <c r="K4296" i="1"/>
  <c r="J4296" i="1"/>
  <c r="P1610" i="1"/>
  <c r="P1681" i="1"/>
  <c r="J1846" i="1"/>
  <c r="M1846" i="1" s="1"/>
  <c r="K2038" i="1"/>
  <c r="L2038" i="1" s="1"/>
  <c r="J2111" i="1"/>
  <c r="J2229" i="1"/>
  <c r="M2229" i="1" s="1"/>
  <c r="J2257" i="1"/>
  <c r="M2257" i="1" s="1"/>
  <c r="K2485" i="1"/>
  <c r="L2485" i="1" s="1"/>
  <c r="J2642" i="1"/>
  <c r="L2642" i="1" s="1"/>
  <c r="K2971" i="1"/>
  <c r="L2971" i="1" s="1"/>
  <c r="J3035" i="1"/>
  <c r="K3040" i="1"/>
  <c r="J3183" i="1"/>
  <c r="M3183" i="1" s="1"/>
  <c r="J3220" i="1"/>
  <c r="M3220" i="1" s="1"/>
  <c r="K3246" i="1"/>
  <c r="M3246" i="1" s="1"/>
  <c r="J3456" i="1"/>
  <c r="K3456" i="1"/>
  <c r="J4161" i="1"/>
  <c r="K4161" i="1"/>
  <c r="J4481" i="1"/>
  <c r="K4481" i="1"/>
  <c r="J1519" i="1"/>
  <c r="M1519" i="1" s="1"/>
  <c r="P1543" i="1"/>
  <c r="P1558" i="1"/>
  <c r="P1587" i="1"/>
  <c r="P1625" i="1"/>
  <c r="P1643" i="1"/>
  <c r="P1702" i="1"/>
  <c r="J1704" i="1"/>
  <c r="K1730" i="1"/>
  <c r="L1730" i="1" s="1"/>
  <c r="P1736" i="1"/>
  <c r="P1800" i="1"/>
  <c r="P1803" i="1"/>
  <c r="K1832" i="1"/>
  <c r="P1847" i="1"/>
  <c r="P1856" i="1"/>
  <c r="J1881" i="1"/>
  <c r="P2098" i="1"/>
  <c r="P2143" i="1"/>
  <c r="P2151" i="1"/>
  <c r="K2206" i="1"/>
  <c r="P2258" i="1"/>
  <c r="J2271" i="1"/>
  <c r="M2271" i="1" s="1"/>
  <c r="P2306" i="1"/>
  <c r="P2365" i="1"/>
  <c r="P2374" i="1"/>
  <c r="J2390" i="1"/>
  <c r="M2390" i="1" s="1"/>
  <c r="K2410" i="1"/>
  <c r="J2435" i="1"/>
  <c r="K2469" i="1"/>
  <c r="L2469" i="1" s="1"/>
  <c r="P2512" i="1"/>
  <c r="P2529" i="1"/>
  <c r="P2587" i="1"/>
  <c r="P2598" i="1"/>
  <c r="P2643" i="1"/>
  <c r="P2646" i="1"/>
  <c r="P2671" i="1"/>
  <c r="J2673" i="1"/>
  <c r="P2694" i="1"/>
  <c r="P2753" i="1"/>
  <c r="P2756" i="1"/>
  <c r="J2763" i="1"/>
  <c r="M2763" i="1" s="1"/>
  <c r="P2775" i="1"/>
  <c r="P2803" i="1"/>
  <c r="P2817" i="1"/>
  <c r="J2848" i="1"/>
  <c r="M2848" i="1" s="1"/>
  <c r="P2877" i="1"/>
  <c r="P2880" i="1"/>
  <c r="J2882" i="1"/>
  <c r="M2882" i="1" s="1"/>
  <c r="P2937" i="1"/>
  <c r="K2939" i="1"/>
  <c r="P2984" i="1"/>
  <c r="J3066" i="1"/>
  <c r="M3066" i="1" s="1"/>
  <c r="P3113" i="1"/>
  <c r="J3141" i="1"/>
  <c r="M3141" i="1" s="1"/>
  <c r="J3289" i="1"/>
  <c r="L3289" i="1" s="1"/>
  <c r="P3330" i="1"/>
  <c r="P3333" i="1"/>
  <c r="P3336" i="1"/>
  <c r="P3373" i="1"/>
  <c r="P3379" i="1"/>
  <c r="P3416" i="1"/>
  <c r="K3572" i="1"/>
  <c r="K3769" i="1"/>
  <c r="J3769" i="1"/>
  <c r="P4046" i="1"/>
  <c r="P4123" i="1"/>
  <c r="K4221" i="1"/>
  <c r="J4221" i="1"/>
  <c r="J4974" i="1"/>
  <c r="K4974" i="1"/>
  <c r="J3772" i="1"/>
  <c r="K3772" i="1"/>
  <c r="K3974" i="1"/>
  <c r="J3997" i="1"/>
  <c r="K3997" i="1"/>
  <c r="J4046" i="1"/>
  <c r="K4046" i="1"/>
  <c r="K4170" i="1"/>
  <c r="J4170" i="1"/>
  <c r="P4200" i="1"/>
  <c r="K4283" i="1"/>
  <c r="J4283" i="1"/>
  <c r="J4598" i="1"/>
  <c r="K4598" i="1"/>
  <c r="P4739" i="1"/>
  <c r="P4810" i="1"/>
  <c r="K2255" i="1"/>
  <c r="M2255" i="1" s="1"/>
  <c r="P2820" i="1"/>
  <c r="K3750" i="1"/>
  <c r="J3750" i="1"/>
  <c r="K3812" i="1"/>
  <c r="J3812" i="1"/>
  <c r="K4894" i="1"/>
  <c r="J4894" i="1"/>
  <c r="J1584" i="1"/>
  <c r="M1584" i="1" s="1"/>
  <c r="P2245" i="1"/>
  <c r="P2354" i="1"/>
  <c r="P2360" i="1"/>
  <c r="J3410" i="1"/>
  <c r="M3410" i="1" s="1"/>
  <c r="J3832" i="1"/>
  <c r="K3832" i="1"/>
  <c r="K4212" i="1"/>
  <c r="J4212" i="1"/>
  <c r="J4233" i="1"/>
  <c r="K4233" i="1"/>
  <c r="K4341" i="1"/>
  <c r="J4341" i="1"/>
  <c r="J4866" i="1"/>
  <c r="K4866" i="1"/>
  <c r="P1632" i="1"/>
  <c r="P1807" i="1"/>
  <c r="P1810" i="1"/>
  <c r="P1816" i="1"/>
  <c r="P1819" i="1"/>
  <c r="P1822" i="1"/>
  <c r="P1857" i="1"/>
  <c r="P2078" i="1"/>
  <c r="K2481" i="1"/>
  <c r="M2481" i="1" s="1"/>
  <c r="K2512" i="1"/>
  <c r="L2512" i="1" s="1"/>
  <c r="P2570" i="1"/>
  <c r="P2582" i="1"/>
  <c r="P2585" i="1"/>
  <c r="P2644" i="1"/>
  <c r="P2661" i="1"/>
  <c r="K2775" i="1"/>
  <c r="L2775" i="1" s="1"/>
  <c r="J2827" i="1"/>
  <c r="M2827" i="1" s="1"/>
  <c r="P2923" i="1"/>
  <c r="P2938" i="1"/>
  <c r="J3210" i="1"/>
  <c r="L3210" i="1" s="1"/>
  <c r="K3221" i="1"/>
  <c r="L3221" i="1" s="1"/>
  <c r="J3259" i="1"/>
  <c r="M3259" i="1" s="1"/>
  <c r="P3285" i="1"/>
  <c r="P3328" i="1"/>
  <c r="P3354" i="1"/>
  <c r="P3434" i="1"/>
  <c r="P3440" i="1"/>
  <c r="P3527" i="1"/>
  <c r="P3536" i="1"/>
  <c r="P3664" i="1"/>
  <c r="K3770" i="1"/>
  <c r="J3770" i="1"/>
  <c r="K3949" i="1"/>
  <c r="J3949" i="1"/>
  <c r="K4247" i="1"/>
  <c r="J4247" i="1"/>
  <c r="J1903" i="1"/>
  <c r="P2712" i="1"/>
  <c r="K2798" i="1"/>
  <c r="P3054" i="1"/>
  <c r="P3080" i="1"/>
  <c r="K3096" i="1"/>
  <c r="M3096" i="1" s="1"/>
  <c r="M3120" i="1"/>
  <c r="J3290" i="1"/>
  <c r="L3290" i="1" s="1"/>
  <c r="K3402" i="1"/>
  <c r="K3664" i="1"/>
  <c r="J3664" i="1"/>
  <c r="P4201" i="1"/>
  <c r="K4318" i="1"/>
  <c r="J4318" i="1"/>
  <c r="J4637" i="1"/>
  <c r="K4637" i="1"/>
  <c r="P1603" i="1"/>
  <c r="P1606" i="1"/>
  <c r="P1671" i="1"/>
  <c r="P1778" i="1"/>
  <c r="P1925" i="1"/>
  <c r="J1971" i="1"/>
  <c r="M1971" i="1" s="1"/>
  <c r="P2071" i="1"/>
  <c r="K2084" i="1"/>
  <c r="K2110" i="1"/>
  <c r="L2110" i="1" s="1"/>
  <c r="P2113" i="1"/>
  <c r="P2127" i="1"/>
  <c r="P2133" i="1"/>
  <c r="P2175" i="1"/>
  <c r="J2180" i="1"/>
  <c r="L2180" i="1" s="1"/>
  <c r="P2200" i="1"/>
  <c r="P2203" i="1"/>
  <c r="P2214" i="1"/>
  <c r="P2288" i="1"/>
  <c r="P2302" i="1"/>
  <c r="P2338" i="1"/>
  <c r="P2449" i="1"/>
  <c r="P2466" i="1"/>
  <c r="J2473" i="1"/>
  <c r="M2473" i="1" s="1"/>
  <c r="P2619" i="1"/>
  <c r="P2633" i="1"/>
  <c r="P2642" i="1"/>
  <c r="P2726" i="1"/>
  <c r="K2745" i="1"/>
  <c r="M2745" i="1" s="1"/>
  <c r="J2778" i="1"/>
  <c r="M2778" i="1" s="1"/>
  <c r="K2849" i="1"/>
  <c r="M2849" i="1" s="1"/>
  <c r="P2959" i="1"/>
  <c r="P2994" i="1"/>
  <c r="P3089" i="1"/>
  <c r="P3135" i="1"/>
  <c r="P3211" i="1"/>
  <c r="J3362" i="1"/>
  <c r="M3362" i="1" s="1"/>
  <c r="K3391" i="1"/>
  <c r="M3391" i="1" s="1"/>
  <c r="P3598" i="1"/>
  <c r="P3601" i="1"/>
  <c r="P3604" i="1"/>
  <c r="P3647" i="1"/>
  <c r="P3906" i="1"/>
  <c r="P3938" i="1"/>
  <c r="K4059" i="1"/>
  <c r="J4059" i="1"/>
  <c r="K4154" i="1"/>
  <c r="J4154" i="1"/>
  <c r="M4231" i="1"/>
  <c r="N4231" i="1" s="1"/>
  <c r="O4231" i="1" s="1"/>
  <c r="P4259" i="1"/>
  <c r="P4691" i="1"/>
  <c r="P4993" i="1"/>
  <c r="P4257" i="1"/>
  <c r="K4439" i="1"/>
  <c r="L4439" i="1" s="1"/>
  <c r="J4456" i="1"/>
  <c r="M4456" i="1" s="1"/>
  <c r="K4467" i="1"/>
  <c r="L4467" i="1" s="1"/>
  <c r="J4478" i="1"/>
  <c r="M4478" i="1" s="1"/>
  <c r="P4491" i="1"/>
  <c r="J4529" i="1"/>
  <c r="M4529" i="1" s="1"/>
  <c r="J4567" i="1"/>
  <c r="L4567" i="1" s="1"/>
  <c r="P4600" i="1"/>
  <c r="K4747" i="1"/>
  <c r="M4747" i="1" s="1"/>
  <c r="K4845" i="1"/>
  <c r="L4845" i="1" s="1"/>
  <c r="J4876" i="1"/>
  <c r="P4937" i="1"/>
  <c r="J4947" i="1"/>
  <c r="L4947" i="1" s="1"/>
  <c r="J4952" i="1"/>
  <c r="L4952" i="1" s="1"/>
  <c r="P4961" i="1"/>
  <c r="P4998" i="1"/>
  <c r="P3439" i="1"/>
  <c r="P3525" i="1"/>
  <c r="P3603" i="1"/>
  <c r="P3758" i="1"/>
  <c r="P3764" i="1"/>
  <c r="P3776" i="1"/>
  <c r="P3792" i="1"/>
  <c r="P3814" i="1"/>
  <c r="P3867" i="1"/>
  <c r="P4176" i="1"/>
  <c r="P4243" i="1"/>
  <c r="P4289" i="1"/>
  <c r="P4468" i="1"/>
  <c r="P4514" i="1"/>
  <c r="P4541" i="1"/>
  <c r="P4604" i="1"/>
  <c r="P4619" i="1"/>
  <c r="P4703" i="1"/>
  <c r="P4761" i="1"/>
  <c r="P4827" i="1"/>
  <c r="P4833" i="1"/>
  <c r="P4841" i="1"/>
  <c r="P4877" i="1"/>
  <c r="P4905" i="1"/>
  <c r="P4959" i="1"/>
  <c r="P4964" i="1"/>
  <c r="P4977" i="1"/>
  <c r="J3789" i="1"/>
  <c r="M3789" i="1" s="1"/>
  <c r="J3824" i="1"/>
  <c r="J3901" i="1"/>
  <c r="P4031" i="1"/>
  <c r="P4042" i="1"/>
  <c r="J4063" i="1"/>
  <c r="M4063" i="1" s="1"/>
  <c r="J4121" i="1"/>
  <c r="M4121" i="1" s="1"/>
  <c r="P4145" i="1"/>
  <c r="P4191" i="1"/>
  <c r="P4202" i="1"/>
  <c r="P4213" i="1"/>
  <c r="J4232" i="1"/>
  <c r="L4232" i="1" s="1"/>
  <c r="J4316" i="1"/>
  <c r="K4420" i="1"/>
  <c r="J4505" i="1"/>
  <c r="L4505" i="1" s="1"/>
  <c r="K4697" i="1"/>
  <c r="K4771" i="1"/>
  <c r="J3542" i="1"/>
  <c r="M3542" i="1" s="1"/>
  <c r="P3586" i="1"/>
  <c r="J3628" i="1"/>
  <c r="L3628" i="1" s="1"/>
  <c r="J3656" i="1"/>
  <c r="J3684" i="1"/>
  <c r="M3684" i="1" s="1"/>
  <c r="J3800" i="1"/>
  <c r="M3800" i="1" s="1"/>
  <c r="K4036" i="1"/>
  <c r="L4036" i="1" s="1"/>
  <c r="K4044" i="1"/>
  <c r="K4168" i="1"/>
  <c r="L4168" i="1" s="1"/>
  <c r="J4173" i="1"/>
  <c r="L4173" i="1" s="1"/>
  <c r="P4194" i="1"/>
  <c r="J4199" i="1"/>
  <c r="P4225" i="1"/>
  <c r="K4245" i="1"/>
  <c r="M4245" i="1" s="1"/>
  <c r="J4255" i="1"/>
  <c r="L4255" i="1" s="1"/>
  <c r="J4346" i="1"/>
  <c r="M4346" i="1" s="1"/>
  <c r="J4390" i="1"/>
  <c r="J4444" i="1"/>
  <c r="M4444" i="1" s="1"/>
  <c r="K4527" i="1"/>
  <c r="L4527" i="1" s="1"/>
  <c r="J4538" i="1"/>
  <c r="K4614" i="1"/>
  <c r="J4648" i="1"/>
  <c r="M4648" i="1" s="1"/>
  <c r="J4686" i="1"/>
  <c r="P4695" i="1"/>
  <c r="J4737" i="1"/>
  <c r="L4737" i="1" s="1"/>
  <c r="K4774" i="1"/>
  <c r="M4774" i="1" s="1"/>
  <c r="K4824" i="1"/>
  <c r="L4824" i="1" s="1"/>
  <c r="J4874" i="1"/>
  <c r="L4874" i="1" s="1"/>
  <c r="P3520" i="1"/>
  <c r="P3549" i="1"/>
  <c r="P3572" i="1"/>
  <c r="P3589" i="1"/>
  <c r="P3694" i="1"/>
  <c r="P3750" i="1"/>
  <c r="P3801" i="1"/>
  <c r="J3819" i="1"/>
  <c r="M3819" i="1" s="1"/>
  <c r="P3925" i="1"/>
  <c r="P3934" i="1"/>
  <c r="P3968" i="1"/>
  <c r="P3971" i="1"/>
  <c r="P3974" i="1"/>
  <c r="P3993" i="1"/>
  <c r="P4004" i="1"/>
  <c r="P4026" i="1"/>
  <c r="P4037" i="1"/>
  <c r="P4059" i="1"/>
  <c r="P4064" i="1"/>
  <c r="K4080" i="1"/>
  <c r="L4080" i="1" s="1"/>
  <c r="K4108" i="1"/>
  <c r="M4108" i="1" s="1"/>
  <c r="M4135" i="1"/>
  <c r="J4152" i="1"/>
  <c r="P4231" i="1"/>
  <c r="P4233" i="1"/>
  <c r="P4238" i="1"/>
  <c r="P4254" i="1"/>
  <c r="P4274" i="1"/>
  <c r="K4279" i="1"/>
  <c r="P4306" i="1"/>
  <c r="P4337" i="1"/>
  <c r="P4340" i="1"/>
  <c r="P4347" i="1"/>
  <c r="P4365" i="1"/>
  <c r="P4391" i="1"/>
  <c r="K4408" i="1"/>
  <c r="P4474" i="1"/>
  <c r="P4477" i="1"/>
  <c r="P4490" i="1"/>
  <c r="J4500" i="1"/>
  <c r="M4500" i="1" s="1"/>
  <c r="P4528" i="1"/>
  <c r="P4550" i="1"/>
  <c r="K4557" i="1"/>
  <c r="L4557" i="1" s="1"/>
  <c r="P4597" i="1"/>
  <c r="P4633" i="1"/>
  <c r="P4663" i="1"/>
  <c r="P4701" i="1"/>
  <c r="J4756" i="1"/>
  <c r="M4756" i="1" s="1"/>
  <c r="P4775" i="1"/>
  <c r="P4803" i="1"/>
  <c r="P4806" i="1"/>
  <c r="P4809" i="1"/>
  <c r="K4864" i="1"/>
  <c r="M4864" i="1" s="1"/>
  <c r="J4890" i="1"/>
  <c r="P4903" i="1"/>
  <c r="J4937" i="1"/>
  <c r="M4937" i="1" s="1"/>
  <c r="K4961" i="1"/>
  <c r="L4961" i="1" s="1"/>
  <c r="J4985" i="1"/>
  <c r="L4985" i="1" s="1"/>
  <c r="L4713" i="1"/>
  <c r="L4938" i="1"/>
  <c r="P3767" i="1"/>
  <c r="P3903" i="1"/>
  <c r="J3948" i="1"/>
  <c r="P3960" i="1"/>
  <c r="P3977" i="1"/>
  <c r="P4195" i="1"/>
  <c r="J4211" i="1"/>
  <c r="M4211" i="1" s="1"/>
  <c r="P4236" i="1"/>
  <c r="P4239" i="1"/>
  <c r="P4242" i="1"/>
  <c r="J4248" i="1"/>
  <c r="M4248" i="1" s="1"/>
  <c r="J4258" i="1"/>
  <c r="L4258" i="1" s="1"/>
  <c r="P4264" i="1"/>
  <c r="P4272" i="1"/>
  <c r="P4298" i="1"/>
  <c r="P4304" i="1"/>
  <c r="P4389" i="1"/>
  <c r="P4417" i="1"/>
  <c r="P4507" i="1"/>
  <c r="P4510" i="1"/>
  <c r="J4520" i="1"/>
  <c r="M4520" i="1" s="1"/>
  <c r="P4564" i="1"/>
  <c r="P4595" i="1"/>
  <c r="P4618" i="1"/>
  <c r="P4658" i="1"/>
  <c r="P4669" i="1"/>
  <c r="P4699" i="1"/>
  <c r="P4716" i="1"/>
  <c r="P4752" i="1"/>
  <c r="P4768" i="1"/>
  <c r="P4773" i="1"/>
  <c r="P4787" i="1"/>
  <c r="P4801" i="1"/>
  <c r="P4812" i="1"/>
  <c r="P4818" i="1"/>
  <c r="P4840" i="1"/>
  <c r="J4888" i="1"/>
  <c r="P3501" i="1"/>
  <c r="P3544" i="1"/>
  <c r="P3772" i="1"/>
  <c r="P3849" i="1"/>
  <c r="P3926" i="1"/>
  <c r="P3929" i="1"/>
  <c r="P3949" i="1"/>
  <c r="P4027" i="1"/>
  <c r="P4038" i="1"/>
  <c r="P4057" i="1"/>
  <c r="P4065" i="1"/>
  <c r="P4136" i="1"/>
  <c r="P4221" i="1"/>
  <c r="P4252" i="1"/>
  <c r="P4283" i="1"/>
  <c r="P4332" i="1"/>
  <c r="P4341" i="1"/>
  <c r="P4358" i="1"/>
  <c r="K4391" i="1"/>
  <c r="L4391" i="1" s="1"/>
  <c r="P4439" i="1"/>
  <c r="P4451" i="1"/>
  <c r="J4453" i="1"/>
  <c r="M4453" i="1" s="1"/>
  <c r="P4456" i="1"/>
  <c r="P4467" i="1"/>
  <c r="P4513" i="1"/>
  <c r="P4529" i="1"/>
  <c r="J4550" i="1"/>
  <c r="M4550" i="1" s="1"/>
  <c r="P4553" i="1"/>
  <c r="P4556" i="1"/>
  <c r="P4567" i="1"/>
  <c r="P4575" i="1"/>
  <c r="L4618" i="1"/>
  <c r="J4701" i="1"/>
  <c r="L4701" i="1" s="1"/>
  <c r="P4747" i="1"/>
  <c r="J4775" i="1"/>
  <c r="L4775" i="1" s="1"/>
  <c r="P4804" i="1"/>
  <c r="P4807" i="1"/>
  <c r="J4809" i="1"/>
  <c r="P4845" i="1"/>
  <c r="P4876" i="1"/>
  <c r="K4903" i="1"/>
  <c r="M4903" i="1" s="1"/>
  <c r="P4952" i="1"/>
  <c r="P4446" i="1"/>
  <c r="P4481" i="1"/>
  <c r="P4502" i="1"/>
  <c r="P4616" i="1"/>
  <c r="P4637" i="1"/>
  <c r="P4702" i="1"/>
  <c r="P4708" i="1"/>
  <c r="P4793" i="1"/>
  <c r="P4832" i="1"/>
  <c r="P4871" i="1"/>
  <c r="P4918" i="1"/>
  <c r="P4963" i="1"/>
  <c r="P4974" i="1"/>
  <c r="P4987" i="1"/>
  <c r="M2533" i="1"/>
  <c r="K3033" i="1"/>
  <c r="J3033" i="1"/>
  <c r="K3147" i="1"/>
  <c r="J3147" i="1"/>
  <c r="J3452" i="1"/>
  <c r="K3452" i="1"/>
  <c r="P781" i="1"/>
  <c r="P790" i="1"/>
  <c r="P799" i="1"/>
  <c r="J801" i="1"/>
  <c r="J1125" i="1"/>
  <c r="L1125" i="1" s="1"/>
  <c r="K1178" i="1"/>
  <c r="L1178" i="1" s="1"/>
  <c r="J1794" i="1"/>
  <c r="M1794" i="1" s="1"/>
  <c r="J1861" i="1"/>
  <c r="J1938" i="1"/>
  <c r="M1938" i="1" s="1"/>
  <c r="J2102" i="1"/>
  <c r="M2102" i="1" s="1"/>
  <c r="J2118" i="1"/>
  <c r="M2118" i="1" s="1"/>
  <c r="P2161" i="1"/>
  <c r="J2183" i="1"/>
  <c r="L2183" i="1" s="1"/>
  <c r="J2432" i="1"/>
  <c r="K2432" i="1"/>
  <c r="K2579" i="1"/>
  <c r="J2579" i="1"/>
  <c r="K3238" i="1"/>
  <c r="J3238" i="1"/>
  <c r="J3570" i="1"/>
  <c r="K3570" i="1"/>
  <c r="M3570" i="1" s="1"/>
  <c r="K3666" i="1"/>
  <c r="J3666" i="1"/>
  <c r="M1903" i="1"/>
  <c r="P565" i="1"/>
  <c r="P805" i="1"/>
  <c r="P811" i="1"/>
  <c r="P823" i="1"/>
  <c r="P826" i="1"/>
  <c r="P1218" i="1"/>
  <c r="P1258" i="1"/>
  <c r="P1349" i="1"/>
  <c r="P1378" i="1"/>
  <c r="P1421" i="1"/>
  <c r="P1529" i="1"/>
  <c r="P1554" i="1"/>
  <c r="P1557" i="1"/>
  <c r="P1588" i="1"/>
  <c r="P1602" i="1"/>
  <c r="P1622" i="1"/>
  <c r="J1661" i="1"/>
  <c r="M1661" i="1" s="1"/>
  <c r="P1670" i="1"/>
  <c r="J1698" i="1"/>
  <c r="M1698" i="1" s="1"/>
  <c r="P1719" i="1"/>
  <c r="P1741" i="1"/>
  <c r="P1744" i="1"/>
  <c r="P1795" i="1"/>
  <c r="P1804" i="1"/>
  <c r="P1899" i="1"/>
  <c r="P1904" i="1"/>
  <c r="P1913" i="1"/>
  <c r="P1982" i="1"/>
  <c r="J2078" i="1"/>
  <c r="L2078" i="1" s="1"/>
  <c r="K2083" i="1"/>
  <c r="P2186" i="1"/>
  <c r="P2191" i="1"/>
  <c r="K2214" i="1"/>
  <c r="L2214" i="1" s="1"/>
  <c r="K2239" i="1"/>
  <c r="K2250" i="1"/>
  <c r="L2250" i="1" s="1"/>
  <c r="P2294" i="1"/>
  <c r="K2510" i="1"/>
  <c r="K2562" i="1"/>
  <c r="J2562" i="1"/>
  <c r="K2714" i="1"/>
  <c r="J2714" i="1"/>
  <c r="J2809" i="1"/>
  <c r="M2809" i="1" s="1"/>
  <c r="K2809" i="1"/>
  <c r="K2883" i="1"/>
  <c r="J2883" i="1"/>
  <c r="L2883" i="1" s="1"/>
  <c r="K3232" i="1"/>
  <c r="P711" i="1"/>
  <c r="P755" i="1"/>
  <c r="P758" i="1"/>
  <c r="P877" i="1"/>
  <c r="P880" i="1"/>
  <c r="J1094" i="1"/>
  <c r="M1094" i="1" s="1"/>
  <c r="P1118" i="1"/>
  <c r="P1121" i="1"/>
  <c r="P1261" i="1"/>
  <c r="P1384" i="1"/>
  <c r="P1572" i="1"/>
  <c r="P1591" i="1"/>
  <c r="P1594" i="1"/>
  <c r="P1608" i="1"/>
  <c r="P1611" i="1"/>
  <c r="P1651" i="1"/>
  <c r="P1708" i="1"/>
  <c r="P1733" i="1"/>
  <c r="P1787" i="1"/>
  <c r="P1825" i="1"/>
  <c r="P1845" i="1"/>
  <c r="K1973" i="1"/>
  <c r="L1973" i="1" s="1"/>
  <c r="P1991" i="1"/>
  <c r="K2004" i="1"/>
  <c r="L2004" i="1" s="1"/>
  <c r="J2020" i="1"/>
  <c r="M2020" i="1" s="1"/>
  <c r="P2037" i="1"/>
  <c r="P2114" i="1"/>
  <c r="P2162" i="1"/>
  <c r="P2194" i="1"/>
  <c r="J2199" i="1"/>
  <c r="M2199" i="1" s="1"/>
  <c r="P2205" i="1"/>
  <c r="P2210" i="1"/>
  <c r="P2243" i="1"/>
  <c r="P2264" i="1"/>
  <c r="P2272" i="1"/>
  <c r="P2275" i="1"/>
  <c r="P2318" i="1"/>
  <c r="P2334" i="1"/>
  <c r="J2461" i="1"/>
  <c r="K2461" i="1"/>
  <c r="K2596" i="1"/>
  <c r="L2596" i="1" s="1"/>
  <c r="J2613" i="1"/>
  <c r="M2613" i="1" s="1"/>
  <c r="P2723" i="1"/>
  <c r="K2762" i="1"/>
  <c r="L2762" i="1" s="1"/>
  <c r="J2762" i="1"/>
  <c r="K3986" i="1"/>
  <c r="J3986" i="1"/>
  <c r="M3986" i="1" s="1"/>
  <c r="K4115" i="1"/>
  <c r="J4115" i="1"/>
  <c r="K4387" i="1"/>
  <c r="J4387" i="1"/>
  <c r="P782" i="1"/>
  <c r="P791" i="1"/>
  <c r="P1031" i="1"/>
  <c r="P1177" i="1"/>
  <c r="K2321" i="1"/>
  <c r="J2321" i="1"/>
  <c r="K2675" i="1"/>
  <c r="J2675" i="1"/>
  <c r="L2675" i="1" s="1"/>
  <c r="J2872" i="1"/>
  <c r="K2872" i="1"/>
  <c r="J3304" i="1"/>
  <c r="K3304" i="1"/>
  <c r="J3551" i="1"/>
  <c r="K3551" i="1"/>
  <c r="J734" i="1"/>
  <c r="M734" i="1" s="1"/>
  <c r="J1016" i="1"/>
  <c r="L1016" i="1" s="1"/>
  <c r="J1074" i="1"/>
  <c r="M1074" i="1" s="1"/>
  <c r="J1349" i="1"/>
  <c r="K1531" i="1"/>
  <c r="J1588" i="1"/>
  <c r="J1602" i="1"/>
  <c r="M1602" i="1" s="1"/>
  <c r="P1731" i="1"/>
  <c r="P1745" i="1"/>
  <c r="K1804" i="1"/>
  <c r="P1840" i="1"/>
  <c r="P1866" i="1"/>
  <c r="P1869" i="1"/>
  <c r="P1880" i="1"/>
  <c r="P1968" i="1"/>
  <c r="P2002" i="1"/>
  <c r="K2026" i="1"/>
  <c r="L2026" i="1" s="1"/>
  <c r="P2048" i="1"/>
  <c r="P2072" i="1"/>
  <c r="L2111" i="1"/>
  <c r="K2191" i="1"/>
  <c r="M2191" i="1" s="1"/>
  <c r="K2286" i="1"/>
  <c r="L2286" i="1" s="1"/>
  <c r="J2294" i="1"/>
  <c r="M2294" i="1" s="1"/>
  <c r="P2313" i="1"/>
  <c r="K2494" i="1"/>
  <c r="M2494" i="1" s="1"/>
  <c r="K545" i="1"/>
  <c r="L545" i="1" s="1"/>
  <c r="P679" i="1"/>
  <c r="P735" i="1"/>
  <c r="K1025" i="1"/>
  <c r="M1025" i="1" s="1"/>
  <c r="K1159" i="1"/>
  <c r="M1159" i="1" s="1"/>
  <c r="J1665" i="1"/>
  <c r="M1665" i="1" s="1"/>
  <c r="K1725" i="1"/>
  <c r="M1725" i="1" s="1"/>
  <c r="K1902" i="1"/>
  <c r="M2016" i="1"/>
  <c r="P2026" i="1"/>
  <c r="J2066" i="1"/>
  <c r="J2082" i="1"/>
  <c r="K2119" i="1"/>
  <c r="L2119" i="1" s="1"/>
  <c r="J2144" i="1"/>
  <c r="L2144" i="1" s="1"/>
  <c r="J2157" i="1"/>
  <c r="K2574" i="1"/>
  <c r="M2574" i="1" s="1"/>
  <c r="K2600" i="1"/>
  <c r="J2600" i="1"/>
  <c r="K3126" i="1"/>
  <c r="J3126" i="1"/>
  <c r="J3465" i="1"/>
  <c r="K3465" i="1"/>
  <c r="K3537" i="1"/>
  <c r="J3537" i="1"/>
  <c r="K4184" i="1"/>
  <c r="J4184" i="1"/>
  <c r="K1261" i="1"/>
  <c r="L1261" i="1" s="1"/>
  <c r="J1540" i="1"/>
  <c r="M1540" i="1" s="1"/>
  <c r="P1595" i="1"/>
  <c r="P1598" i="1"/>
  <c r="P1612" i="1"/>
  <c r="J1637" i="1"/>
  <c r="M1637" i="1" s="1"/>
  <c r="J1679" i="1"/>
  <c r="P1706" i="1"/>
  <c r="P1729" i="1"/>
  <c r="P1903" i="1"/>
  <c r="P1972" i="1"/>
  <c r="P2027" i="1"/>
  <c r="P2046" i="1"/>
  <c r="P2067" i="1"/>
  <c r="P2070" i="1"/>
  <c r="P2110" i="1"/>
  <c r="P2123" i="1"/>
  <c r="P2177" i="1"/>
  <c r="P2180" i="1"/>
  <c r="J2210" i="1"/>
  <c r="M2210" i="1" s="1"/>
  <c r="L2241" i="1"/>
  <c r="P2257" i="1"/>
  <c r="K2264" i="1"/>
  <c r="M2264" i="1" s="1"/>
  <c r="K2275" i="1"/>
  <c r="M2275" i="1" s="1"/>
  <c r="L2307" i="1"/>
  <c r="K2391" i="1"/>
  <c r="L2391" i="1" s="1"/>
  <c r="J2448" i="1"/>
  <c r="K2448" i="1"/>
  <c r="J2659" i="1"/>
  <c r="K2659" i="1"/>
  <c r="J2723" i="1"/>
  <c r="L3168" i="1"/>
  <c r="K3273" i="1"/>
  <c r="L3273" i="1" s="1"/>
  <c r="K580" i="1"/>
  <c r="L580" i="1" s="1"/>
  <c r="J717" i="1"/>
  <c r="M717" i="1" s="1"/>
  <c r="P1178" i="1"/>
  <c r="P1525" i="1"/>
  <c r="P1541" i="1"/>
  <c r="P1547" i="1"/>
  <c r="P1582" i="1"/>
  <c r="J1586" i="1"/>
  <c r="P1680" i="1"/>
  <c r="P1683" i="1"/>
  <c r="P1689" i="1"/>
  <c r="P1754" i="1"/>
  <c r="P1794" i="1"/>
  <c r="P1849" i="1"/>
  <c r="P1858" i="1"/>
  <c r="P1861" i="1"/>
  <c r="P1938" i="1"/>
  <c r="P1955" i="1"/>
  <c r="P1958" i="1"/>
  <c r="P2041" i="1"/>
  <c r="P2102" i="1"/>
  <c r="P2201" i="1"/>
  <c r="P2230" i="1"/>
  <c r="P2233" i="1"/>
  <c r="P2265" i="1"/>
  <c r="P2308" i="1"/>
  <c r="J2326" i="1"/>
  <c r="L2326" i="1" s="1"/>
  <c r="J2622" i="1"/>
  <c r="K2622" i="1"/>
  <c r="L2622" i="1" s="1"/>
  <c r="K3174" i="1"/>
  <c r="J3174" i="1"/>
  <c r="J3263" i="1"/>
  <c r="K3263" i="1"/>
  <c r="P511" i="1"/>
  <c r="P614" i="1"/>
  <c r="P947" i="1"/>
  <c r="P997" i="1"/>
  <c r="P1009" i="1"/>
  <c r="P1012" i="1"/>
  <c r="P1015" i="1"/>
  <c r="J1098" i="1"/>
  <c r="M1098" i="1" s="1"/>
  <c r="J1259" i="1"/>
  <c r="L1259" i="1" s="1"/>
  <c r="K1399" i="1"/>
  <c r="M1399" i="1" s="1"/>
  <c r="K2716" i="1"/>
  <c r="J2716" i="1"/>
  <c r="L2161" i="1"/>
  <c r="J2686" i="1"/>
  <c r="K2686" i="1"/>
  <c r="J4415" i="1"/>
  <c r="K4415" i="1"/>
  <c r="M4415" i="1" s="1"/>
  <c r="P585" i="1"/>
  <c r="P739" i="1"/>
  <c r="P742" i="1"/>
  <c r="K744" i="1"/>
  <c r="P980" i="1"/>
  <c r="P1050" i="1"/>
  <c r="J1052" i="1"/>
  <c r="M1052" i="1" s="1"/>
  <c r="K1225" i="1"/>
  <c r="L1225" i="1" s="1"/>
  <c r="K1230" i="1"/>
  <c r="L1230" i="1" s="1"/>
  <c r="P1360" i="1"/>
  <c r="J1382" i="1"/>
  <c r="M1382" i="1" s="1"/>
  <c r="P1429" i="1"/>
  <c r="P1491" i="1"/>
  <c r="P1494" i="1"/>
  <c r="P1500" i="1"/>
  <c r="P1506" i="1"/>
  <c r="P1517" i="1"/>
  <c r="P1607" i="1"/>
  <c r="P1627" i="1"/>
  <c r="P1678" i="1"/>
  <c r="P1704" i="1"/>
  <c r="P1749" i="1"/>
  <c r="P1809" i="1"/>
  <c r="P1818" i="1"/>
  <c r="P1873" i="1"/>
  <c r="P1924" i="1"/>
  <c r="P1933" i="1"/>
  <c r="K1986" i="1"/>
  <c r="K2059" i="1"/>
  <c r="L2059" i="1" s="1"/>
  <c r="P2065" i="1"/>
  <c r="P2091" i="1"/>
  <c r="P2097" i="1"/>
  <c r="P2132" i="1"/>
  <c r="P2217" i="1"/>
  <c r="M2303" i="1"/>
  <c r="K2440" i="1"/>
  <c r="J2440" i="1"/>
  <c r="K2507" i="1"/>
  <c r="J2507" i="1"/>
  <c r="J2948" i="1"/>
  <c r="K2948" i="1"/>
  <c r="K3258" i="1"/>
  <c r="J3258" i="1"/>
  <c r="J3775" i="1"/>
  <c r="P3775" i="1"/>
  <c r="K4244" i="1"/>
  <c r="J4244" i="1"/>
  <c r="K4293" i="1"/>
  <c r="J4293" i="1"/>
  <c r="J4971" i="1"/>
  <c r="K4971" i="1"/>
  <c r="K2617" i="1"/>
  <c r="L2617" i="1" s="1"/>
  <c r="P2746" i="1"/>
  <c r="P2794" i="1"/>
  <c r="P2835" i="1"/>
  <c r="P2851" i="1"/>
  <c r="P3012" i="1"/>
  <c r="P3035" i="1"/>
  <c r="K3133" i="1"/>
  <c r="P3171" i="1"/>
  <c r="J3173" i="1"/>
  <c r="M3173" i="1" s="1"/>
  <c r="J3192" i="1"/>
  <c r="P3207" i="1"/>
  <c r="P3210" i="1"/>
  <c r="P3260" i="1"/>
  <c r="P3271" i="1"/>
  <c r="P3301" i="1"/>
  <c r="K3317" i="1"/>
  <c r="M3317" i="1" s="1"/>
  <c r="J3381" i="1"/>
  <c r="P3435" i="1"/>
  <c r="K3437" i="1"/>
  <c r="L3437" i="1" s="1"/>
  <c r="P3468" i="1"/>
  <c r="P3471" i="1"/>
  <c r="J3486" i="1"/>
  <c r="M3486" i="1" s="1"/>
  <c r="J3500" i="1"/>
  <c r="M3500" i="1" s="1"/>
  <c r="P3509" i="1"/>
  <c r="P3542" i="1"/>
  <c r="K3569" i="1"/>
  <c r="M3569" i="1" s="1"/>
  <c r="P3614" i="1"/>
  <c r="J3616" i="1"/>
  <c r="M3616" i="1" s="1"/>
  <c r="P3644" i="1"/>
  <c r="P3835" i="1"/>
  <c r="K3877" i="1"/>
  <c r="J3877" i="1"/>
  <c r="M3877" i="1" s="1"/>
  <c r="K4076" i="1"/>
  <c r="M4076" i="1" s="1"/>
  <c r="J4076" i="1"/>
  <c r="J4087" i="1"/>
  <c r="K4087" i="1"/>
  <c r="K4472" i="1"/>
  <c r="J4472" i="1"/>
  <c r="J4642" i="1"/>
  <c r="K4642" i="1"/>
  <c r="P2341" i="1"/>
  <c r="K2343" i="1"/>
  <c r="K2374" i="1"/>
  <c r="P2442" i="1"/>
  <c r="J2452" i="1"/>
  <c r="M2452" i="1" s="1"/>
  <c r="P2463" i="1"/>
  <c r="P2516" i="1"/>
  <c r="P2533" i="1"/>
  <c r="P2564" i="1"/>
  <c r="P2588" i="1"/>
  <c r="P2596" i="1"/>
  <c r="P2608" i="1"/>
  <c r="J2610" i="1"/>
  <c r="J2676" i="1"/>
  <c r="P2699" i="1"/>
  <c r="J2709" i="1"/>
  <c r="M2709" i="1" s="1"/>
  <c r="J2788" i="1"/>
  <c r="M2788" i="1" s="1"/>
  <c r="P2810" i="1"/>
  <c r="P2827" i="1"/>
  <c r="P2830" i="1"/>
  <c r="P2945" i="1"/>
  <c r="P2948" i="1"/>
  <c r="K2964" i="1"/>
  <c r="K3000" i="1"/>
  <c r="M3000" i="1" s="1"/>
  <c r="P3027" i="1"/>
  <c r="P3030" i="1"/>
  <c r="P3033" i="1"/>
  <c r="K3053" i="1"/>
  <c r="M3053" i="1" s="1"/>
  <c r="P3076" i="1"/>
  <c r="P3126" i="1"/>
  <c r="P3134" i="1"/>
  <c r="J3154" i="1"/>
  <c r="M3154" i="1" s="1"/>
  <c r="K3187" i="1"/>
  <c r="M3187" i="1" s="1"/>
  <c r="P3238" i="1"/>
  <c r="P3252" i="1"/>
  <c r="P3255" i="1"/>
  <c r="P3263" i="1"/>
  <c r="P3304" i="1"/>
  <c r="P3329" i="1"/>
  <c r="K3353" i="1"/>
  <c r="M3353" i="1" s="1"/>
  <c r="K3389" i="1"/>
  <c r="L3389" i="1" s="1"/>
  <c r="J3416" i="1"/>
  <c r="M3416" i="1" s="1"/>
  <c r="P3430" i="1"/>
  <c r="K3440" i="1"/>
  <c r="P3452" i="1"/>
  <c r="K3481" i="1"/>
  <c r="L3481" i="1" s="1"/>
  <c r="J3525" i="1"/>
  <c r="P3548" i="1"/>
  <c r="P3562" i="1"/>
  <c r="K3567" i="1"/>
  <c r="L3567" i="1" s="1"/>
  <c r="P3570" i="1"/>
  <c r="P3577" i="1"/>
  <c r="K3621" i="1"/>
  <c r="L3621" i="1" s="1"/>
  <c r="K4019" i="1"/>
  <c r="J4019" i="1"/>
  <c r="J2357" i="1"/>
  <c r="M2357" i="1" s="1"/>
  <c r="J2388" i="1"/>
  <c r="K2417" i="1"/>
  <c r="M2417" i="1" s="1"/>
  <c r="P2429" i="1"/>
  <c r="K2468" i="1"/>
  <c r="L2468" i="1" s="1"/>
  <c r="P2550" i="1"/>
  <c r="J2585" i="1"/>
  <c r="M2585" i="1" s="1"/>
  <c r="P2606" i="1"/>
  <c r="P2648" i="1"/>
  <c r="P2725" i="1"/>
  <c r="P2765" i="1"/>
  <c r="J2791" i="1"/>
  <c r="L2791" i="1" s="1"/>
  <c r="J2825" i="1"/>
  <c r="L2886" i="1"/>
  <c r="J2937" i="1"/>
  <c r="L2937" i="1" s="1"/>
  <c r="P2954" i="1"/>
  <c r="P2974" i="1"/>
  <c r="P3068" i="1"/>
  <c r="P3088" i="1"/>
  <c r="P3277" i="1"/>
  <c r="P3321" i="1"/>
  <c r="P3324" i="1"/>
  <c r="P3327" i="1"/>
  <c r="P3341" i="1"/>
  <c r="P3374" i="1"/>
  <c r="P3496" i="1"/>
  <c r="P3518" i="1"/>
  <c r="P3535" i="1"/>
  <c r="P3568" i="1"/>
  <c r="P3653" i="1"/>
  <c r="P3686" i="1"/>
  <c r="P3689" i="1"/>
  <c r="P3692" i="1"/>
  <c r="K3955" i="1"/>
  <c r="P3955" i="1"/>
  <c r="P2391" i="1"/>
  <c r="P2418" i="1"/>
  <c r="P2432" i="1"/>
  <c r="P2440" i="1"/>
  <c r="P2456" i="1"/>
  <c r="P2461" i="1"/>
  <c r="P2476" i="1"/>
  <c r="P2514" i="1"/>
  <c r="P2573" i="1"/>
  <c r="P2675" i="1"/>
  <c r="P2683" i="1"/>
  <c r="P2686" i="1"/>
  <c r="P2705" i="1"/>
  <c r="P2715" i="1"/>
  <c r="P2792" i="1"/>
  <c r="P2795" i="1"/>
  <c r="P2914" i="1"/>
  <c r="P2933" i="1"/>
  <c r="P2980" i="1"/>
  <c r="P2983" i="1"/>
  <c r="P2991" i="1"/>
  <c r="P3052" i="1"/>
  <c r="P3063" i="1"/>
  <c r="P3071" i="1"/>
  <c r="P3104" i="1"/>
  <c r="P3132" i="1"/>
  <c r="P3148" i="1"/>
  <c r="P3169" i="1"/>
  <c r="P3208" i="1"/>
  <c r="P3344" i="1"/>
  <c r="P3396" i="1"/>
  <c r="P3425" i="1"/>
  <c r="P3436" i="1"/>
  <c r="P3458" i="1"/>
  <c r="P3485" i="1"/>
  <c r="P3557" i="1"/>
  <c r="M3572" i="1"/>
  <c r="K3861" i="1"/>
  <c r="J3861" i="1"/>
  <c r="K3984" i="1"/>
  <c r="J3984" i="1"/>
  <c r="K4025" i="1"/>
  <c r="J4025" i="1"/>
  <c r="P3166" i="1"/>
  <c r="P3318" i="1"/>
  <c r="P3537" i="1"/>
  <c r="P3551" i="1"/>
  <c r="P3597" i="1"/>
  <c r="J3856" i="1"/>
  <c r="K3856" i="1"/>
  <c r="K4253" i="1"/>
  <c r="J4253" i="1"/>
  <c r="P2376" i="1"/>
  <c r="P2413" i="1"/>
  <c r="P2424" i="1"/>
  <c r="P2435" i="1"/>
  <c r="P2482" i="1"/>
  <c r="P2501" i="1"/>
  <c r="P2520" i="1"/>
  <c r="P2534" i="1"/>
  <c r="M3478" i="1"/>
  <c r="K3884" i="1"/>
  <c r="J3884" i="1"/>
  <c r="J4185" i="1"/>
  <c r="K4185" i="1"/>
  <c r="J2575" i="1"/>
  <c r="J2606" i="1"/>
  <c r="M2606" i="1" s="1"/>
  <c r="P2801" i="1"/>
  <c r="P2869" i="1"/>
  <c r="K2911" i="1"/>
  <c r="M2911" i="1" s="1"/>
  <c r="P2941" i="1"/>
  <c r="P2958" i="1"/>
  <c r="P2972" i="1"/>
  <c r="P2975" i="1"/>
  <c r="K3004" i="1"/>
  <c r="K3068" i="1"/>
  <c r="M3068" i="1" s="1"/>
  <c r="K3129" i="1"/>
  <c r="P3191" i="1"/>
  <c r="J3277" i="1"/>
  <c r="L3277" i="1" s="1"/>
  <c r="P3311" i="1"/>
  <c r="P3314" i="1"/>
  <c r="K3327" i="1"/>
  <c r="J3341" i="1"/>
  <c r="M3341" i="1" s="1"/>
  <c r="K3349" i="1"/>
  <c r="L3349" i="1" s="1"/>
  <c r="P3372" i="1"/>
  <c r="P3378" i="1"/>
  <c r="K3380" i="1"/>
  <c r="L3380" i="1" s="1"/>
  <c r="P3402" i="1"/>
  <c r="P3505" i="1"/>
  <c r="P3519" i="1"/>
  <c r="P3533" i="1"/>
  <c r="P3552" i="1"/>
  <c r="J3653" i="1"/>
  <c r="M3653" i="1" s="1"/>
  <c r="J3833" i="1"/>
  <c r="M3833" i="1" s="1"/>
  <c r="P4025" i="1"/>
  <c r="M4255" i="1"/>
  <c r="J4388" i="1"/>
  <c r="K4388" i="1"/>
  <c r="P2419" i="1"/>
  <c r="K2471" i="1"/>
  <c r="L2471" i="1" s="1"/>
  <c r="P2477" i="1"/>
  <c r="P2504" i="1"/>
  <c r="P2507" i="1"/>
  <c r="P2560" i="1"/>
  <c r="K2601" i="1"/>
  <c r="L2601" i="1" s="1"/>
  <c r="P2622" i="1"/>
  <c r="L2673" i="1"/>
  <c r="P2716" i="1"/>
  <c r="J2725" i="1"/>
  <c r="P2731" i="1"/>
  <c r="P2796" i="1"/>
  <c r="P2814" i="1"/>
  <c r="P2829" i="1"/>
  <c r="P2834" i="1"/>
  <c r="P2837" i="1"/>
  <c r="P2850" i="1"/>
  <c r="P2872" i="1"/>
  <c r="P2912" i="1"/>
  <c r="P2915" i="1"/>
  <c r="P2920" i="1"/>
  <c r="P2978" i="1"/>
  <c r="P2981" i="1"/>
  <c r="K2983" i="1"/>
  <c r="L2983" i="1" s="1"/>
  <c r="K2991" i="1"/>
  <c r="P3008" i="1"/>
  <c r="P3014" i="1"/>
  <c r="P3017" i="1"/>
  <c r="K3063" i="1"/>
  <c r="M3063" i="1" s="1"/>
  <c r="K3104" i="1"/>
  <c r="M3104" i="1" s="1"/>
  <c r="P3192" i="1"/>
  <c r="P3300" i="1"/>
  <c r="P3350" i="1"/>
  <c r="P3381" i="1"/>
  <c r="K3404" i="1"/>
  <c r="L3404" i="1" s="1"/>
  <c r="K3425" i="1"/>
  <c r="M3425" i="1" s="1"/>
  <c r="P3467" i="1"/>
  <c r="P3486" i="1"/>
  <c r="P3500" i="1"/>
  <c r="J3535" i="1"/>
  <c r="J3557" i="1"/>
  <c r="M3557" i="1" s="1"/>
  <c r="K3575" i="1"/>
  <c r="L3575" i="1" s="1"/>
  <c r="K3589" i="1"/>
  <c r="M3589" i="1" s="1"/>
  <c r="P3610" i="1"/>
  <c r="P3613" i="1"/>
  <c r="P3616" i="1"/>
  <c r="J4122" i="1"/>
  <c r="K4122" i="1"/>
  <c r="K4282" i="1"/>
  <c r="J4282" i="1"/>
  <c r="K4411" i="1"/>
  <c r="J4411" i="1"/>
  <c r="J3882" i="1"/>
  <c r="K3882" i="1"/>
  <c r="K4169" i="1"/>
  <c r="J4169" i="1"/>
  <c r="M4218" i="1"/>
  <c r="L4218" i="1"/>
  <c r="K4246" i="1"/>
  <c r="J4246" i="1"/>
  <c r="K4295" i="1"/>
  <c r="J4295" i="1"/>
  <c r="P2335" i="1"/>
  <c r="P2380" i="1"/>
  <c r="P2390" i="1"/>
  <c r="P2392" i="1"/>
  <c r="P2403" i="1"/>
  <c r="P2425" i="1"/>
  <c r="P2494" i="1"/>
  <c r="P2510" i="1"/>
  <c r="P2535" i="1"/>
  <c r="P2541" i="1"/>
  <c r="P2546" i="1"/>
  <c r="P2566" i="1"/>
  <c r="P2613" i="1"/>
  <c r="P2639" i="1"/>
  <c r="P2668" i="1"/>
  <c r="P2679" i="1"/>
  <c r="P2714" i="1"/>
  <c r="P2740" i="1"/>
  <c r="P2743" i="1"/>
  <c r="P2751" i="1"/>
  <c r="P2762" i="1"/>
  <c r="P2772" i="1"/>
  <c r="P2799" i="1"/>
  <c r="P2832" i="1"/>
  <c r="P2840" i="1"/>
  <c r="P2843" i="1"/>
  <c r="P2846" i="1"/>
  <c r="P2853" i="1"/>
  <c r="P2910" i="1"/>
  <c r="M2939" i="1"/>
  <c r="P2987" i="1"/>
  <c r="P3045" i="1"/>
  <c r="P3084" i="1"/>
  <c r="P3097" i="1"/>
  <c r="P3100" i="1"/>
  <c r="P3111" i="1"/>
  <c r="P3114" i="1"/>
  <c r="P3168" i="1"/>
  <c r="P3198" i="1"/>
  <c r="P3240" i="1"/>
  <c r="P3243" i="1"/>
  <c r="P3265" i="1"/>
  <c r="P3306" i="1"/>
  <c r="P3334" i="1"/>
  <c r="P3356" i="1"/>
  <c r="P3421" i="1"/>
  <c r="P3465" i="1"/>
  <c r="P3492" i="1"/>
  <c r="P3528" i="1"/>
  <c r="K4013" i="1"/>
  <c r="J4013" i="1"/>
  <c r="K4183" i="1"/>
  <c r="J4183" i="1"/>
  <c r="J4290" i="1"/>
  <c r="K4290" i="1"/>
  <c r="J4485" i="1"/>
  <c r="K4485" i="1"/>
  <c r="L4485" i="1" s="1"/>
  <c r="P3646" i="1"/>
  <c r="K3808" i="1"/>
  <c r="J3960" i="1"/>
  <c r="J4009" i="1"/>
  <c r="P4039" i="1"/>
  <c r="J4094" i="1"/>
  <c r="J4198" i="1"/>
  <c r="M4198" i="1" s="1"/>
  <c r="K4210" i="1"/>
  <c r="L4210" i="1" s="1"/>
  <c r="P4218" i="1"/>
  <c r="J4308" i="1"/>
  <c r="M4308" i="1" s="1"/>
  <c r="J4329" i="1"/>
  <c r="M4329" i="1" s="1"/>
  <c r="J4345" i="1"/>
  <c r="M4345" i="1" s="1"/>
  <c r="J4356" i="1"/>
  <c r="J4358" i="1"/>
  <c r="M4358" i="1" s="1"/>
  <c r="K4360" i="1"/>
  <c r="K4376" i="1"/>
  <c r="M4376" i="1" s="1"/>
  <c r="P4407" i="1"/>
  <c r="L4440" i="1"/>
  <c r="K4445" i="1"/>
  <c r="J4445" i="1"/>
  <c r="P3662" i="1"/>
  <c r="P3667" i="1"/>
  <c r="P3672" i="1"/>
  <c r="P3745" i="1"/>
  <c r="P3753" i="1"/>
  <c r="P3789" i="1"/>
  <c r="P3812" i="1"/>
  <c r="P3817" i="1"/>
  <c r="P3843" i="1"/>
  <c r="J3885" i="1"/>
  <c r="M3885" i="1" s="1"/>
  <c r="P3963" i="1"/>
  <c r="P3966" i="1"/>
  <c r="P4007" i="1"/>
  <c r="J4016" i="1"/>
  <c r="M4016" i="1" s="1"/>
  <c r="K4055" i="1"/>
  <c r="M4055" i="1" s="1"/>
  <c r="J4126" i="1"/>
  <c r="M4126" i="1" s="1"/>
  <c r="J4133" i="1"/>
  <c r="M4133" i="1" s="1"/>
  <c r="P4138" i="1"/>
  <c r="P4157" i="1"/>
  <c r="P4167" i="1"/>
  <c r="J4176" i="1"/>
  <c r="M4176" i="1" s="1"/>
  <c r="J4196" i="1"/>
  <c r="M4196" i="1" s="1"/>
  <c r="P4199" i="1"/>
  <c r="P4211" i="1"/>
  <c r="J4223" i="1"/>
  <c r="L4223" i="1" s="1"/>
  <c r="P4226" i="1"/>
  <c r="P4229" i="1"/>
  <c r="J4259" i="1"/>
  <c r="L4259" i="1" s="1"/>
  <c r="P4268" i="1"/>
  <c r="P4284" i="1"/>
  <c r="J4291" i="1"/>
  <c r="M4291" i="1" s="1"/>
  <c r="P4300" i="1"/>
  <c r="K4302" i="1"/>
  <c r="L4302" i="1" s="1"/>
  <c r="P4309" i="1"/>
  <c r="P4312" i="1"/>
  <c r="P4338" i="1"/>
  <c r="K4340" i="1"/>
  <c r="M4340" i="1" s="1"/>
  <c r="J4352" i="1"/>
  <c r="M4352" i="1" s="1"/>
  <c r="K4354" i="1"/>
  <c r="P4361" i="1"/>
  <c r="M4363" i="1"/>
  <c r="K4365" i="1"/>
  <c r="L4365" i="1" s="1"/>
  <c r="J4367" i="1"/>
  <c r="L4367" i="1" s="1"/>
  <c r="P4418" i="1"/>
  <c r="M4420" i="1"/>
  <c r="J4468" i="1"/>
  <c r="M4468" i="1" s="1"/>
  <c r="K4543" i="1"/>
  <c r="J4543" i="1"/>
  <c r="L4543" i="1" s="1"/>
  <c r="M4923" i="1"/>
  <c r="M3770" i="1"/>
  <c r="P3802" i="1"/>
  <c r="P3827" i="1"/>
  <c r="P3873" i="1"/>
  <c r="P3884" i="1"/>
  <c r="P3972" i="1"/>
  <c r="P4017" i="1"/>
  <c r="P4083" i="1"/>
  <c r="P4095" i="1"/>
  <c r="P4127" i="1"/>
  <c r="P4172" i="1"/>
  <c r="P4187" i="1"/>
  <c r="P4209" i="1"/>
  <c r="P4216" i="1"/>
  <c r="L4235" i="1"/>
  <c r="P4256" i="1"/>
  <c r="P4278" i="1"/>
  <c r="P4282" i="1"/>
  <c r="P4293" i="1"/>
  <c r="P4295" i="1"/>
  <c r="P4303" i="1"/>
  <c r="P4317" i="1"/>
  <c r="P4321" i="1"/>
  <c r="P4355" i="1"/>
  <c r="P4357" i="1"/>
  <c r="P4370" i="1"/>
  <c r="P4384" i="1"/>
  <c r="P4423" i="1"/>
  <c r="K4495" i="1"/>
  <c r="J4495" i="1"/>
  <c r="M4505" i="1"/>
  <c r="N4505" i="1" s="1"/>
  <c r="O4505" i="1" s="1"/>
  <c r="K4535" i="1"/>
  <c r="J4535" i="1"/>
  <c r="K4570" i="1"/>
  <c r="J4570" i="1"/>
  <c r="L4570" i="1" s="1"/>
  <c r="J4587" i="1"/>
  <c r="K4587" i="1"/>
  <c r="K5000" i="1"/>
  <c r="J5000" i="1"/>
  <c r="P4122" i="1"/>
  <c r="K4565" i="1"/>
  <c r="J4565" i="1"/>
  <c r="K4982" i="1"/>
  <c r="P4982" i="1"/>
  <c r="J3646" i="1"/>
  <c r="M3646" i="1" s="1"/>
  <c r="L3656" i="1"/>
  <c r="K3669" i="1"/>
  <c r="L3669" i="1" s="1"/>
  <c r="P3697" i="1"/>
  <c r="M3766" i="1"/>
  <c r="P3769" i="1"/>
  <c r="P3807" i="1"/>
  <c r="P3815" i="1"/>
  <c r="P3825" i="1"/>
  <c r="J3850" i="1"/>
  <c r="M3850" i="1" s="1"/>
  <c r="P3877" i="1"/>
  <c r="K3891" i="1"/>
  <c r="J3906" i="1"/>
  <c r="M3906" i="1" s="1"/>
  <c r="P3918" i="1"/>
  <c r="P4013" i="1"/>
  <c r="P4015" i="1"/>
  <c r="K4039" i="1"/>
  <c r="K4065" i="1"/>
  <c r="P4081" i="1"/>
  <c r="P4160" i="1"/>
  <c r="P4183" i="1"/>
  <c r="P4185" i="1"/>
  <c r="L4247" i="1"/>
  <c r="P4253" i="1"/>
  <c r="P4307" i="1"/>
  <c r="P4333" i="1"/>
  <c r="P4336" i="1"/>
  <c r="P4387" i="1"/>
  <c r="J4446" i="1"/>
  <c r="K4446" i="1"/>
  <c r="K4490" i="1"/>
  <c r="J4490" i="1"/>
  <c r="K4635" i="1"/>
  <c r="J4635" i="1"/>
  <c r="K4902" i="1"/>
  <c r="J4902" i="1"/>
  <c r="P3668" i="1"/>
  <c r="P3687" i="1"/>
  <c r="P3695" i="1"/>
  <c r="P3705" i="1"/>
  <c r="P3795" i="1"/>
  <c r="P3803" i="1"/>
  <c r="P3813" i="1"/>
  <c r="J3858" i="1"/>
  <c r="P3910" i="1"/>
  <c r="P3951" i="1"/>
  <c r="J3961" i="1"/>
  <c r="P3973" i="1"/>
  <c r="P3998" i="1"/>
  <c r="P4018" i="1"/>
  <c r="P4045" i="1"/>
  <c r="K4078" i="1"/>
  <c r="M4078" i="1" s="1"/>
  <c r="J4083" i="1"/>
  <c r="M4083" i="1" s="1"/>
  <c r="P4091" i="1"/>
  <c r="J4095" i="1"/>
  <c r="P4104" i="1"/>
  <c r="P4114" i="1"/>
  <c r="J4127" i="1"/>
  <c r="L4127" i="1" s="1"/>
  <c r="P4130" i="1"/>
  <c r="P4151" i="1"/>
  <c r="P4153" i="1"/>
  <c r="K4187" i="1"/>
  <c r="M4187" i="1" s="1"/>
  <c r="K4204" i="1"/>
  <c r="L4204" i="1" s="1"/>
  <c r="J4209" i="1"/>
  <c r="L4209" i="1" s="1"/>
  <c r="K4216" i="1"/>
  <c r="L4216" i="1" s="1"/>
  <c r="P4230" i="1"/>
  <c r="J4256" i="1"/>
  <c r="L4256" i="1" s="1"/>
  <c r="P4276" i="1"/>
  <c r="P4281" i="1"/>
  <c r="J4303" i="1"/>
  <c r="M4303" i="1" s="1"/>
  <c r="J4351" i="1"/>
  <c r="M4351" i="1" s="1"/>
  <c r="K4355" i="1"/>
  <c r="J4357" i="1"/>
  <c r="M4357" i="1" s="1"/>
  <c r="J4359" i="1"/>
  <c r="J4384" i="1"/>
  <c r="J4389" i="1"/>
  <c r="K4389" i="1"/>
  <c r="P4419" i="1"/>
  <c r="K4421" i="1"/>
  <c r="J4421" i="1"/>
  <c r="K4423" i="1"/>
  <c r="L4423" i="1" s="1"/>
  <c r="P4432" i="1"/>
  <c r="K4525" i="1"/>
  <c r="J4525" i="1"/>
  <c r="M4988" i="1"/>
  <c r="P3666" i="1"/>
  <c r="P3722" i="1"/>
  <c r="P3749" i="1"/>
  <c r="P3782" i="1"/>
  <c r="P3818" i="1"/>
  <c r="P3831" i="1"/>
  <c r="P3880" i="1"/>
  <c r="P3887" i="1"/>
  <c r="P3890" i="1"/>
  <c r="P3901" i="1"/>
  <c r="P3927" i="1"/>
  <c r="P3941" i="1"/>
  <c r="K4005" i="1"/>
  <c r="M4005" i="1" s="1"/>
  <c r="J4010" i="1"/>
  <c r="M4010" i="1" s="1"/>
  <c r="P4036" i="1"/>
  <c r="P4043" i="1"/>
  <c r="P4052" i="1"/>
  <c r="P4071" i="1"/>
  <c r="P4079" i="1"/>
  <c r="P4094" i="1"/>
  <c r="P4096" i="1"/>
  <c r="M4111" i="1"/>
  <c r="P4181" i="1"/>
  <c r="P4188" i="1"/>
  <c r="P4198" i="1"/>
  <c r="P4251" i="1"/>
  <c r="M4279" i="1"/>
  <c r="J4305" i="1"/>
  <c r="M4305" i="1" s="1"/>
  <c r="P4323" i="1"/>
  <c r="P4326" i="1"/>
  <c r="P4371" i="1"/>
  <c r="P4385" i="1"/>
  <c r="P4469" i="1"/>
  <c r="J4522" i="1"/>
  <c r="M4522" i="1" s="1"/>
  <c r="L4864" i="1"/>
  <c r="K4975" i="1"/>
  <c r="J4975" i="1"/>
  <c r="P4003" i="1"/>
  <c r="P4146" i="1"/>
  <c r="P4204" i="1"/>
  <c r="L4217" i="1"/>
  <c r="P4244" i="1"/>
  <c r="J4292" i="1"/>
  <c r="K4348" i="1"/>
  <c r="K4377" i="1"/>
  <c r="L4377" i="1" s="1"/>
  <c r="P4392" i="1"/>
  <c r="P4454" i="1"/>
  <c r="J4615" i="1"/>
  <c r="K4615" i="1"/>
  <c r="K4898" i="1"/>
  <c r="J4898" i="1"/>
  <c r="P3861" i="1"/>
  <c r="P4082" i="1"/>
  <c r="P4320" i="1"/>
  <c r="L4343" i="1"/>
  <c r="J4973" i="1"/>
  <c r="K4973" i="1"/>
  <c r="P3627" i="1"/>
  <c r="P3640" i="1"/>
  <c r="P3688" i="1"/>
  <c r="K3695" i="1"/>
  <c r="L3695" i="1" s="1"/>
  <c r="K3705" i="1"/>
  <c r="M3705" i="1" s="1"/>
  <c r="J3719" i="1"/>
  <c r="L3719" i="1" s="1"/>
  <c r="K3765" i="1"/>
  <c r="M3765" i="1" s="1"/>
  <c r="P3796" i="1"/>
  <c r="J3813" i="1"/>
  <c r="P3829" i="1"/>
  <c r="P3848" i="1"/>
  <c r="J3849" i="1"/>
  <c r="P3855" i="1"/>
  <c r="K3905" i="1"/>
  <c r="L3905" i="1" s="1"/>
  <c r="P3914" i="1"/>
  <c r="J3924" i="1"/>
  <c r="L3924" i="1" s="1"/>
  <c r="P3952" i="1"/>
  <c r="J3973" i="1"/>
  <c r="M3973" i="1" s="1"/>
  <c r="P3981" i="1"/>
  <c r="P3984" i="1"/>
  <c r="P3986" i="1"/>
  <c r="P4019" i="1"/>
  <c r="M4031" i="1"/>
  <c r="K4038" i="1"/>
  <c r="L4038" i="1" s="1"/>
  <c r="J4040" i="1"/>
  <c r="M4040" i="1" s="1"/>
  <c r="K4047" i="1"/>
  <c r="L4047" i="1" s="1"/>
  <c r="J4049" i="1"/>
  <c r="M4049" i="1" s="1"/>
  <c r="P4087" i="1"/>
  <c r="P4115" i="1"/>
  <c r="K4130" i="1"/>
  <c r="L4130" i="1" s="1"/>
  <c r="P4135" i="1"/>
  <c r="P4144" i="1"/>
  <c r="K4153" i="1"/>
  <c r="P4169" i="1"/>
  <c r="P4173" i="1"/>
  <c r="P4184" i="1"/>
  <c r="P4203" i="1"/>
  <c r="P4212" i="1"/>
  <c r="J4230" i="1"/>
  <c r="L4230" i="1" s="1"/>
  <c r="M4242" i="1"/>
  <c r="M4269" i="1"/>
  <c r="P4349" i="1"/>
  <c r="P4395" i="1"/>
  <c r="P4415" i="1"/>
  <c r="K4417" i="1"/>
  <c r="J4417" i="1"/>
  <c r="P4422" i="1"/>
  <c r="P4442" i="1"/>
  <c r="K4497" i="1"/>
  <c r="J4497" i="1"/>
  <c r="J4545" i="1"/>
  <c r="K4545" i="1"/>
  <c r="K4842" i="1"/>
  <c r="J4842" i="1"/>
  <c r="K4891" i="1"/>
  <c r="J4891" i="1"/>
  <c r="P4545" i="1"/>
  <c r="K4554" i="1"/>
  <c r="L4554" i="1" s="1"/>
  <c r="P4560" i="1"/>
  <c r="P4587" i="1"/>
  <c r="P4642" i="1"/>
  <c r="K4711" i="1"/>
  <c r="P4729" i="1"/>
  <c r="J4744" i="1"/>
  <c r="M4744" i="1" s="1"/>
  <c r="P4751" i="1"/>
  <c r="P4754" i="1"/>
  <c r="J4822" i="1"/>
  <c r="M4822" i="1" s="1"/>
  <c r="P4825" i="1"/>
  <c r="P4842" i="1"/>
  <c r="P4846" i="1"/>
  <c r="L4863" i="1"/>
  <c r="P4898" i="1"/>
  <c r="P4925" i="1"/>
  <c r="P4968" i="1"/>
  <c r="P4973" i="1"/>
  <c r="L4976" i="1"/>
  <c r="P4991" i="1"/>
  <c r="P4994" i="1"/>
  <c r="P4520" i="1"/>
  <c r="P4543" i="1"/>
  <c r="P4565" i="1"/>
  <c r="P4568" i="1"/>
  <c r="P4585" i="1"/>
  <c r="P4589" i="1"/>
  <c r="P4592" i="1"/>
  <c r="J4630" i="1"/>
  <c r="M4630" i="1" s="1"/>
  <c r="P4640" i="1"/>
  <c r="P4649" i="1"/>
  <c r="P4654" i="1"/>
  <c r="P4680" i="1"/>
  <c r="P4693" i="1"/>
  <c r="K4707" i="1"/>
  <c r="L4707" i="1" s="1"/>
  <c r="P4724" i="1"/>
  <c r="P4740" i="1"/>
  <c r="P4742" i="1"/>
  <c r="K4758" i="1"/>
  <c r="M4758" i="1" s="1"/>
  <c r="P4763" i="1"/>
  <c r="P4766" i="1"/>
  <c r="M4770" i="1"/>
  <c r="N4770" i="1" s="1"/>
  <c r="O4770" i="1" s="1"/>
  <c r="P4772" i="1"/>
  <c r="J4813" i="1"/>
  <c r="M4813" i="1" s="1"/>
  <c r="P4816" i="1"/>
  <c r="K4830" i="1"/>
  <c r="M4830" i="1" s="1"/>
  <c r="P4861" i="1"/>
  <c r="P4865" i="1"/>
  <c r="J4911" i="1"/>
  <c r="J4913" i="1"/>
  <c r="L4913" i="1" s="1"/>
  <c r="J4927" i="1"/>
  <c r="L4927" i="1" s="1"/>
  <c r="P4966" i="1"/>
  <c r="K4579" i="1"/>
  <c r="L4579" i="1" s="1"/>
  <c r="J4685" i="1"/>
  <c r="M4685" i="1" s="1"/>
  <c r="J4724" i="1"/>
  <c r="L4724" i="1" s="1"/>
  <c r="P4799" i="1"/>
  <c r="J4854" i="1"/>
  <c r="M4854" i="1" s="1"/>
  <c r="P4873" i="1"/>
  <c r="P4875" i="1"/>
  <c r="P4914" i="1"/>
  <c r="P4919" i="1"/>
  <c r="P4922" i="1"/>
  <c r="P4924" i="1"/>
  <c r="P4929" i="1"/>
  <c r="M4949" i="1"/>
  <c r="P4957" i="1"/>
  <c r="M4959" i="1"/>
  <c r="P4996" i="1"/>
  <c r="P4472" i="1"/>
  <c r="P4615" i="1"/>
  <c r="P4635" i="1"/>
  <c r="M4668" i="1"/>
  <c r="J4677" i="1"/>
  <c r="M4677" i="1" s="1"/>
  <c r="K4799" i="1"/>
  <c r="P4891" i="1"/>
  <c r="P4975" i="1"/>
  <c r="P5000" i="1"/>
  <c r="P4398" i="1"/>
  <c r="P4406" i="1"/>
  <c r="L4478" i="1"/>
  <c r="P4495" i="1"/>
  <c r="K4504" i="1"/>
  <c r="M4504" i="1" s="1"/>
  <c r="P4523" i="1"/>
  <c r="P4566" i="1"/>
  <c r="P4605" i="1"/>
  <c r="P4657" i="1"/>
  <c r="P4662" i="1"/>
  <c r="P4667" i="1"/>
  <c r="J4700" i="1"/>
  <c r="M4700" i="1" s="1"/>
  <c r="J4702" i="1"/>
  <c r="M4702" i="1" s="1"/>
  <c r="P4718" i="1"/>
  <c r="K4720" i="1"/>
  <c r="M4723" i="1"/>
  <c r="P4725" i="1"/>
  <c r="P4746" i="1"/>
  <c r="P4805" i="1"/>
  <c r="K4807" i="1"/>
  <c r="M4807" i="1" s="1"/>
  <c r="P4814" i="1"/>
  <c r="K4838" i="1"/>
  <c r="M4838" i="1" s="1"/>
  <c r="M4845" i="1"/>
  <c r="N4845" i="1" s="1"/>
  <c r="O4845" i="1" s="1"/>
  <c r="P4850" i="1"/>
  <c r="P4885" i="1"/>
  <c r="P4894" i="1"/>
  <c r="L4928" i="1"/>
  <c r="P4930" i="1"/>
  <c r="P4933" i="1"/>
  <c r="J4939" i="1"/>
  <c r="L4939" i="1" s="1"/>
  <c r="P4950" i="1"/>
  <c r="P4962" i="1"/>
  <c r="M4964" i="1"/>
  <c r="P4985" i="1"/>
  <c r="M4995" i="1"/>
  <c r="K4633" i="1"/>
  <c r="L4633" i="1" s="1"/>
  <c r="J4640" i="1"/>
  <c r="M4640" i="1" s="1"/>
  <c r="K4649" i="1"/>
  <c r="L4649" i="1" s="1"/>
  <c r="K4654" i="1"/>
  <c r="M4654" i="1" s="1"/>
  <c r="J4710" i="1"/>
  <c r="M4710" i="1" s="1"/>
  <c r="P4757" i="1"/>
  <c r="K4766" i="1"/>
  <c r="L4766" i="1" s="1"/>
  <c r="J4772" i="1"/>
  <c r="M4772" i="1" s="1"/>
  <c r="P4792" i="1"/>
  <c r="P4829" i="1"/>
  <c r="L4850" i="1"/>
  <c r="P4853" i="1"/>
  <c r="K4861" i="1"/>
  <c r="M4861" i="1" s="1"/>
  <c r="P4866" i="1"/>
  <c r="P4900" i="1"/>
  <c r="M4997" i="1"/>
  <c r="N4997" i="1" s="1"/>
  <c r="O4997" i="1" s="1"/>
  <c r="K4998" i="1"/>
  <c r="L4998" i="1" s="1"/>
  <c r="P4420" i="1"/>
  <c r="K4470" i="1"/>
  <c r="P4483" i="1"/>
  <c r="P4488" i="1"/>
  <c r="P4500" i="1"/>
  <c r="P4505" i="1"/>
  <c r="J4509" i="1"/>
  <c r="M4509" i="1" s="1"/>
  <c r="P4526" i="1"/>
  <c r="P4531" i="1"/>
  <c r="P4586" i="1"/>
  <c r="J4592" i="1"/>
  <c r="M4592" i="1" s="1"/>
  <c r="J4609" i="1"/>
  <c r="L4609" i="1" s="1"/>
  <c r="P4641" i="1"/>
  <c r="P4650" i="1"/>
  <c r="P4684" i="1"/>
  <c r="J4696" i="1"/>
  <c r="M4696" i="1" s="1"/>
  <c r="J4757" i="1"/>
  <c r="M4757" i="1" s="1"/>
  <c r="K4795" i="1"/>
  <c r="J4819" i="1"/>
  <c r="M4819" i="1" s="1"/>
  <c r="P4887" i="1"/>
  <c r="K4900" i="1"/>
  <c r="M4900" i="1" s="1"/>
  <c r="K4907" i="1"/>
  <c r="L4907" i="1" s="1"/>
  <c r="K4914" i="1"/>
  <c r="M4914" i="1" s="1"/>
  <c r="K4924" i="1"/>
  <c r="P4926" i="1"/>
  <c r="J4987" i="1"/>
  <c r="M4987" i="1" s="1"/>
  <c r="P4471" i="1"/>
  <c r="P4503" i="1"/>
  <c r="P4554" i="1"/>
  <c r="P4559" i="1"/>
  <c r="P4562" i="1"/>
  <c r="K4575" i="1"/>
  <c r="L4575" i="1" s="1"/>
  <c r="J4590" i="1"/>
  <c r="L4590" i="1" s="1"/>
  <c r="P4598" i="1"/>
  <c r="P4610" i="1"/>
  <c r="P4646" i="1"/>
  <c r="K4659" i="1"/>
  <c r="L4659" i="1" s="1"/>
  <c r="P4697" i="1"/>
  <c r="P4750" i="1"/>
  <c r="P4756" i="1"/>
  <c r="K4759" i="1"/>
  <c r="M4759" i="1" s="1"/>
  <c r="P4771" i="1"/>
  <c r="P4822" i="1"/>
  <c r="P4858" i="1"/>
  <c r="K4887" i="1"/>
  <c r="M4887" i="1" s="1"/>
  <c r="P4897" i="1"/>
  <c r="P4931" i="1"/>
  <c r="P4988" i="1"/>
  <c r="P4485" i="1"/>
  <c r="J4519" i="1"/>
  <c r="M4519" i="1" s="1"/>
  <c r="P4521" i="1"/>
  <c r="J4588" i="1"/>
  <c r="L4588" i="1" s="1"/>
  <c r="P4607" i="1"/>
  <c r="L4610" i="1"/>
  <c r="L4648" i="1"/>
  <c r="L4756" i="1"/>
  <c r="L4498" i="1"/>
  <c r="P4515" i="1"/>
  <c r="P4522" i="1"/>
  <c r="P4542" i="1"/>
  <c r="P4547" i="1"/>
  <c r="P4584" i="1"/>
  <c r="K4605" i="1"/>
  <c r="M4605" i="1" s="1"/>
  <c r="J4667" i="1"/>
  <c r="M4667" i="1" s="1"/>
  <c r="P4682" i="1"/>
  <c r="P4685" i="1"/>
  <c r="L4686" i="1"/>
  <c r="P4704" i="1"/>
  <c r="P4707" i="1"/>
  <c r="K4736" i="1"/>
  <c r="L4736" i="1" s="1"/>
  <c r="J4746" i="1"/>
  <c r="M4746" i="1" s="1"/>
  <c r="P4758" i="1"/>
  <c r="P4765" i="1"/>
  <c r="J4810" i="1"/>
  <c r="P4813" i="1"/>
  <c r="P4854" i="1"/>
  <c r="P4869" i="1"/>
  <c r="P4911" i="1"/>
  <c r="P4927" i="1"/>
  <c r="J4936" i="1"/>
  <c r="K4940" i="1"/>
  <c r="M4940" i="1" s="1"/>
  <c r="P4953" i="1"/>
  <c r="K4960" i="1"/>
  <c r="M4960" i="1" s="1"/>
  <c r="K4962" i="1"/>
  <c r="M4962" i="1" s="1"/>
  <c r="P4965" i="1"/>
  <c r="K4983" i="1"/>
  <c r="M4983" i="1" s="1"/>
  <c r="P4986" i="1"/>
  <c r="M4618" i="1"/>
  <c r="M4699" i="1"/>
  <c r="M4767" i="1"/>
  <c r="L4866" i="1"/>
  <c r="M2157" i="1"/>
  <c r="J3086" i="1"/>
  <c r="K3086" i="1"/>
  <c r="P617" i="1"/>
  <c r="P652" i="1"/>
  <c r="J736" i="1"/>
  <c r="M736" i="1" s="1"/>
  <c r="J753" i="1"/>
  <c r="M753" i="1" s="1"/>
  <c r="P813" i="1"/>
  <c r="P816" i="1"/>
  <c r="P819" i="1"/>
  <c r="P825" i="1"/>
  <c r="J873" i="1"/>
  <c r="K1044" i="1"/>
  <c r="L1044" i="1" s="1"/>
  <c r="K1049" i="1"/>
  <c r="M1049" i="1" s="1"/>
  <c r="P1089" i="1"/>
  <c r="P1122" i="1"/>
  <c r="P1288" i="1"/>
  <c r="P1299" i="1"/>
  <c r="P1305" i="1"/>
  <c r="K1340" i="1"/>
  <c r="M1340" i="1" s="1"/>
  <c r="P1357" i="1"/>
  <c r="K1359" i="1"/>
  <c r="L1359" i="1" s="1"/>
  <c r="P1405" i="1"/>
  <c r="P1459" i="1"/>
  <c r="P1571" i="1"/>
  <c r="P1574" i="1"/>
  <c r="J1581" i="1"/>
  <c r="P1597" i="1"/>
  <c r="P1605" i="1"/>
  <c r="K1628" i="1"/>
  <c r="M1628" i="1" s="1"/>
  <c r="P1693" i="1"/>
  <c r="P1701" i="1"/>
  <c r="P1720" i="1"/>
  <c r="K1747" i="1"/>
  <c r="P1761" i="1"/>
  <c r="K1778" i="1"/>
  <c r="M1778" i="1" s="1"/>
  <c r="P1797" i="1"/>
  <c r="J1799" i="1"/>
  <c r="M1799" i="1" s="1"/>
  <c r="P1814" i="1"/>
  <c r="K1830" i="1"/>
  <c r="L1830" i="1" s="1"/>
  <c r="P1863" i="1"/>
  <c r="J1865" i="1"/>
  <c r="M1865" i="1" s="1"/>
  <c r="K1883" i="1"/>
  <c r="K1925" i="1"/>
  <c r="M1925" i="1" s="1"/>
  <c r="P1934" i="1"/>
  <c r="J1940" i="1"/>
  <c r="M1940" i="1" s="1"/>
  <c r="J2008" i="1"/>
  <c r="P2019" i="1"/>
  <c r="K2040" i="1"/>
  <c r="L2040" i="1" s="1"/>
  <c r="P2069" i="1"/>
  <c r="P2088" i="1"/>
  <c r="K2100" i="1"/>
  <c r="M2100" i="1" s="1"/>
  <c r="P2103" i="1"/>
  <c r="P2108" i="1"/>
  <c r="J2136" i="1"/>
  <c r="M2136" i="1" s="1"/>
  <c r="P2181" i="1"/>
  <c r="P2204" i="1"/>
  <c r="P2228" i="1"/>
  <c r="K2245" i="1"/>
  <c r="M2245" i="1" s="1"/>
  <c r="P2248" i="1"/>
  <c r="P2267" i="1"/>
  <c r="P2269" i="1"/>
  <c r="P2279" i="1"/>
  <c r="J2314" i="1"/>
  <c r="L2314" i="1" s="1"/>
  <c r="P2317" i="1"/>
  <c r="P2320" i="1"/>
  <c r="J2333" i="1"/>
  <c r="M2333" i="1" s="1"/>
  <c r="K2371" i="1"/>
  <c r="L2371" i="1" s="1"/>
  <c r="J2376" i="1"/>
  <c r="L2376" i="1" s="1"/>
  <c r="K2378" i="1"/>
  <c r="L2378" i="1" s="1"/>
  <c r="P2401" i="1"/>
  <c r="P2405" i="1"/>
  <c r="P2438" i="1"/>
  <c r="P2484" i="1"/>
  <c r="M2497" i="1"/>
  <c r="P2524" i="1"/>
  <c r="L2239" i="1"/>
  <c r="L2396" i="1"/>
  <c r="J2524" i="1"/>
  <c r="K2524" i="1"/>
  <c r="J4020" i="1"/>
  <c r="K4020" i="1"/>
  <c r="K4054" i="1"/>
  <c r="J4054" i="1"/>
  <c r="K2519" i="1"/>
  <c r="J2519" i="1"/>
  <c r="M2519" i="1" s="1"/>
  <c r="P603" i="1"/>
  <c r="P638" i="1"/>
  <c r="P682" i="1"/>
  <c r="P726" i="1"/>
  <c r="P746" i="1"/>
  <c r="P1006" i="1"/>
  <c r="P1020" i="1"/>
  <c r="P1040" i="1"/>
  <c r="P1078" i="1"/>
  <c r="P1081" i="1"/>
  <c r="P1103" i="1"/>
  <c r="P1109" i="1"/>
  <c r="P1137" i="1"/>
  <c r="P1180" i="1"/>
  <c r="P1231" i="1"/>
  <c r="P1237" i="1"/>
  <c r="P1274" i="1"/>
  <c r="P1352" i="1"/>
  <c r="P1363" i="1"/>
  <c r="P1425" i="1"/>
  <c r="P1445" i="1"/>
  <c r="P1512" i="1"/>
  <c r="P1589" i="1"/>
  <c r="P1766" i="1"/>
  <c r="P1792" i="1"/>
  <c r="P1823" i="1"/>
  <c r="P1834" i="1"/>
  <c r="P1884" i="1"/>
  <c r="P1960" i="1"/>
  <c r="P1966" i="1"/>
  <c r="M1973" i="1"/>
  <c r="N1973" i="1" s="1"/>
  <c r="O1973" i="1" s="1"/>
  <c r="P1990" i="1"/>
  <c r="P2012" i="1"/>
  <c r="P2033" i="1"/>
  <c r="P2062" i="1"/>
  <c r="P2147" i="1"/>
  <c r="P2174" i="1"/>
  <c r="P2195" i="1"/>
  <c r="P2211" i="1"/>
  <c r="P2216" i="1"/>
  <c r="P2223" i="1"/>
  <c r="P2262" i="1"/>
  <c r="P2282" i="1"/>
  <c r="K2288" i="1"/>
  <c r="M2307" i="1"/>
  <c r="N2307" i="1" s="1"/>
  <c r="O2307" i="1" s="1"/>
  <c r="M2315" i="1"/>
  <c r="P2329" i="1"/>
  <c r="P2350" i="1"/>
  <c r="P2362" i="1"/>
  <c r="P2364" i="1"/>
  <c r="P2397" i="1"/>
  <c r="J2718" i="1"/>
  <c r="K2718" i="1"/>
  <c r="J3189" i="1"/>
  <c r="K3189" i="1"/>
  <c r="K623" i="1"/>
  <c r="P714" i="1"/>
  <c r="K1089" i="1"/>
  <c r="L1089" i="1" s="1"/>
  <c r="J1288" i="1"/>
  <c r="K1388" i="1"/>
  <c r="M1388" i="1" s="1"/>
  <c r="K1459" i="1"/>
  <c r="J1814" i="1"/>
  <c r="M1814" i="1" s="1"/>
  <c r="J1889" i="1"/>
  <c r="L1889" i="1" s="1"/>
  <c r="K2019" i="1"/>
  <c r="J2024" i="1"/>
  <c r="M2024" i="1" s="1"/>
  <c r="K2028" i="1"/>
  <c r="M2028" i="1" s="1"/>
  <c r="P2045" i="1"/>
  <c r="J2088" i="1"/>
  <c r="M2088" i="1" s="1"/>
  <c r="J2108" i="1"/>
  <c r="L2108" i="1" s="1"/>
  <c r="J2181" i="1"/>
  <c r="J2235" i="1"/>
  <c r="L2235" i="1" s="1"/>
  <c r="K2248" i="1"/>
  <c r="M2248" i="1" s="1"/>
  <c r="K2320" i="1"/>
  <c r="L2320" i="1" s="1"/>
  <c r="P2336" i="1"/>
  <c r="P2399" i="1"/>
  <c r="J2401" i="1"/>
  <c r="M2401" i="1" s="1"/>
  <c r="J2405" i="1"/>
  <c r="L2405" i="1" s="1"/>
  <c r="J2484" i="1"/>
  <c r="J2547" i="1"/>
  <c r="K2547" i="1"/>
  <c r="K2583" i="1"/>
  <c r="J2583" i="1"/>
  <c r="K2652" i="1"/>
  <c r="J2652" i="1"/>
  <c r="J1934" i="1"/>
  <c r="L1934" i="1" s="1"/>
  <c r="K2076" i="1"/>
  <c r="M2076" i="1" s="1"/>
  <c r="K2103" i="1"/>
  <c r="L2103" i="1" s="1"/>
  <c r="P2218" i="1"/>
  <c r="P2235" i="1"/>
  <c r="J2244" i="1"/>
  <c r="M2244" i="1" s="1"/>
  <c r="J2267" i="1"/>
  <c r="L2267" i="1" s="1"/>
  <c r="M2381" i="1"/>
  <c r="J2399" i="1"/>
  <c r="M2399" i="1" s="1"/>
  <c r="J2647" i="1"/>
  <c r="K2647" i="1"/>
  <c r="P526" i="1"/>
  <c r="P616" i="1"/>
  <c r="P642" i="1"/>
  <c r="P689" i="1"/>
  <c r="P718" i="1"/>
  <c r="P750" i="1"/>
  <c r="K752" i="1"/>
  <c r="M752" i="1" s="1"/>
  <c r="P1018" i="1"/>
  <c r="P1021" i="1"/>
  <c r="P1035" i="1"/>
  <c r="K1084" i="1"/>
  <c r="L1084" i="1" s="1"/>
  <c r="P1107" i="1"/>
  <c r="K1109" i="1"/>
  <c r="M1109" i="1" s="1"/>
  <c r="K1117" i="1"/>
  <c r="M1117" i="1" s="1"/>
  <c r="P1132" i="1"/>
  <c r="P1144" i="1"/>
  <c r="P1147" i="1"/>
  <c r="P1153" i="1"/>
  <c r="P1167" i="1"/>
  <c r="J1180" i="1"/>
  <c r="L1180" i="1" s="1"/>
  <c r="J1191" i="1"/>
  <c r="P1232" i="1"/>
  <c r="P1361" i="1"/>
  <c r="P1370" i="1"/>
  <c r="P1409" i="1"/>
  <c r="P1463" i="1"/>
  <c r="P1539" i="1"/>
  <c r="P1550" i="1"/>
  <c r="J1577" i="1"/>
  <c r="M1577" i="1" s="1"/>
  <c r="P1617" i="1"/>
  <c r="P1620" i="1"/>
  <c r="P1638" i="1"/>
  <c r="P1649" i="1"/>
  <c r="P1705" i="1"/>
  <c r="L1716" i="1"/>
  <c r="P1788" i="1"/>
  <c r="K1792" i="1"/>
  <c r="L1792" i="1" s="1"/>
  <c r="P1824" i="1"/>
  <c r="P1901" i="1"/>
  <c r="P1935" i="1"/>
  <c r="K1949" i="1"/>
  <c r="P1961" i="1"/>
  <c r="J1979" i="1"/>
  <c r="L1979" i="1" s="1"/>
  <c r="K1990" i="1"/>
  <c r="L1990" i="1" s="1"/>
  <c r="K1995" i="1"/>
  <c r="K2012" i="1"/>
  <c r="M2012" i="1" s="1"/>
  <c r="J2022" i="1"/>
  <c r="M2022" i="1" s="1"/>
  <c r="P2025" i="1"/>
  <c r="K2033" i="1"/>
  <c r="L2033" i="1" s="1"/>
  <c r="J2041" i="1"/>
  <c r="M2041" i="1" s="1"/>
  <c r="P2077" i="1"/>
  <c r="M2084" i="1"/>
  <c r="P2109" i="1"/>
  <c r="P2182" i="1"/>
  <c r="P2184" i="1"/>
  <c r="J2216" i="1"/>
  <c r="M2216" i="1" s="1"/>
  <c r="K2218" i="1"/>
  <c r="L2218" i="1" s="1"/>
  <c r="J2223" i="1"/>
  <c r="L2223" i="1" s="1"/>
  <c r="K2230" i="1"/>
  <c r="M2230" i="1" s="1"/>
  <c r="P2236" i="1"/>
  <c r="P2256" i="1"/>
  <c r="P2285" i="1"/>
  <c r="K2334" i="1"/>
  <c r="P2346" i="1"/>
  <c r="P2358" i="1"/>
  <c r="P2387" i="1"/>
  <c r="P2409" i="1"/>
  <c r="P2427" i="1"/>
  <c r="J2465" i="1"/>
  <c r="K2465" i="1"/>
  <c r="K2531" i="1"/>
  <c r="J2531" i="1"/>
  <c r="P2545" i="1"/>
  <c r="K2570" i="1"/>
  <c r="J2570" i="1"/>
  <c r="P2594" i="1"/>
  <c r="K2950" i="1"/>
  <c r="J2950" i="1"/>
  <c r="J3081" i="1"/>
  <c r="P3081" i="1"/>
  <c r="J589" i="1"/>
  <c r="M589" i="1" s="1"/>
  <c r="J1015" i="1"/>
  <c r="J1352" i="1"/>
  <c r="J1451" i="1"/>
  <c r="J1485" i="1"/>
  <c r="M1485" i="1" s="1"/>
  <c r="J1580" i="1"/>
  <c r="L1580" i="1" s="1"/>
  <c r="J1635" i="1"/>
  <c r="M1635" i="1" s="1"/>
  <c r="K1651" i="1"/>
  <c r="L1651" i="1" s="1"/>
  <c r="J1667" i="1"/>
  <c r="M1667" i="1" s="1"/>
  <c r="J1754" i="1"/>
  <c r="L1754" i="1" s="1"/>
  <c r="J1790" i="1"/>
  <c r="M1790" i="1" s="1"/>
  <c r="J1848" i="1"/>
  <c r="M1848" i="1" s="1"/>
  <c r="K1947" i="1"/>
  <c r="K2007" i="1"/>
  <c r="L2007" i="1" s="1"/>
  <c r="K2043" i="1"/>
  <c r="L2043" i="1" s="1"/>
  <c r="K2067" i="1"/>
  <c r="L2067" i="1" s="1"/>
  <c r="P2115" i="1"/>
  <c r="P2172" i="1"/>
  <c r="J2193" i="1"/>
  <c r="M2193" i="1" s="1"/>
  <c r="J2195" i="1"/>
  <c r="K2207" i="1"/>
  <c r="M2207" i="1" s="1"/>
  <c r="J2211" i="1"/>
  <c r="L2211" i="1" s="1"/>
  <c r="J2272" i="1"/>
  <c r="J2282" i="1"/>
  <c r="M2282" i="1" s="1"/>
  <c r="J2339" i="1"/>
  <c r="L2339" i="1" s="1"/>
  <c r="J2350" i="1"/>
  <c r="L2350" i="1" s="1"/>
  <c r="J2362" i="1"/>
  <c r="M2362" i="1" s="1"/>
  <c r="J2375" i="1"/>
  <c r="J2434" i="1"/>
  <c r="M2434" i="1" s="1"/>
  <c r="P2437" i="1"/>
  <c r="J2545" i="1"/>
  <c r="L2545" i="1" s="1"/>
  <c r="N2545" i="1" s="1"/>
  <c r="O2545" i="1" s="1"/>
  <c r="K2545" i="1"/>
  <c r="P2626" i="1"/>
  <c r="M2786" i="1"/>
  <c r="P2807" i="1"/>
  <c r="K2577" i="1"/>
  <c r="J2577" i="1"/>
  <c r="K552" i="1"/>
  <c r="L552" i="1" s="1"/>
  <c r="P736" i="1"/>
  <c r="P803" i="1"/>
  <c r="P809" i="1"/>
  <c r="P818" i="1"/>
  <c r="P821" i="1"/>
  <c r="K826" i="1"/>
  <c r="L826" i="1" s="1"/>
  <c r="P873" i="1"/>
  <c r="P949" i="1"/>
  <c r="P955" i="1"/>
  <c r="P958" i="1"/>
  <c r="P1088" i="1"/>
  <c r="K1112" i="1"/>
  <c r="L1112" i="1" s="1"/>
  <c r="P1124" i="1"/>
  <c r="J1183" i="1"/>
  <c r="L1183" i="1" s="1"/>
  <c r="P1216" i="1"/>
  <c r="P1292" i="1"/>
  <c r="P1301" i="1"/>
  <c r="P1304" i="1"/>
  <c r="K1312" i="1"/>
  <c r="L1312" i="1" s="1"/>
  <c r="P1318" i="1"/>
  <c r="K1350" i="1"/>
  <c r="P1353" i="1"/>
  <c r="P1359" i="1"/>
  <c r="P1401" i="1"/>
  <c r="P1472" i="1"/>
  <c r="K1515" i="1"/>
  <c r="L1515" i="1" s="1"/>
  <c r="J1547" i="1"/>
  <c r="L1547" i="1" s="1"/>
  <c r="J1555" i="1"/>
  <c r="M1555" i="1" s="1"/>
  <c r="P1570" i="1"/>
  <c r="P1573" i="1"/>
  <c r="P1581" i="1"/>
  <c r="K1606" i="1"/>
  <c r="L1606" i="1" s="1"/>
  <c r="K1611" i="1"/>
  <c r="P1668" i="1"/>
  <c r="P1679" i="1"/>
  <c r="J1689" i="1"/>
  <c r="P1722" i="1"/>
  <c r="P1739" i="1"/>
  <c r="P1760" i="1"/>
  <c r="J1770" i="1"/>
  <c r="M1770" i="1" s="1"/>
  <c r="K1775" i="1"/>
  <c r="M1775" i="1" s="1"/>
  <c r="P1799" i="1"/>
  <c r="J1872" i="1"/>
  <c r="M1872" i="1" s="1"/>
  <c r="P1875" i="1"/>
  <c r="J1898" i="1"/>
  <c r="P1953" i="1"/>
  <c r="P1956" i="1"/>
  <c r="P1959" i="1"/>
  <c r="K1972" i="1"/>
  <c r="J1998" i="1"/>
  <c r="M1998" i="1" s="1"/>
  <c r="P2006" i="1"/>
  <c r="P2008" i="1"/>
  <c r="P2040" i="1"/>
  <c r="P2042" i="1"/>
  <c r="J2048" i="1"/>
  <c r="M2048" i="1" s="1"/>
  <c r="K2060" i="1"/>
  <c r="M2060" i="1" s="1"/>
  <c r="P2068" i="1"/>
  <c r="J2070" i="1"/>
  <c r="L2070" i="1" s="1"/>
  <c r="J2072" i="1"/>
  <c r="M2072" i="1" s="1"/>
  <c r="K2115" i="1"/>
  <c r="K2127" i="1"/>
  <c r="L2127" i="1" s="1"/>
  <c r="J2172" i="1"/>
  <c r="J2177" i="1"/>
  <c r="M2177" i="1" s="1"/>
  <c r="K2221" i="1"/>
  <c r="L2221" i="1" s="1"/>
  <c r="J2360" i="1"/>
  <c r="L2360" i="1" s="1"/>
  <c r="K2384" i="1"/>
  <c r="K2424" i="1"/>
  <c r="L2424" i="1" s="1"/>
  <c r="K2444" i="1"/>
  <c r="L2444" i="1" s="1"/>
  <c r="P2474" i="1"/>
  <c r="J2581" i="1"/>
  <c r="K2581" i="1"/>
  <c r="J2626" i="1"/>
  <c r="K2626" i="1"/>
  <c r="K2688" i="1"/>
  <c r="J2688" i="1"/>
  <c r="J3056" i="1"/>
  <c r="K3056" i="1"/>
  <c r="K3163" i="1"/>
  <c r="J3163" i="1"/>
  <c r="J922" i="1"/>
  <c r="M922" i="1" s="1"/>
  <c r="K1529" i="1"/>
  <c r="L1529" i="1" s="1"/>
  <c r="J1694" i="1"/>
  <c r="K1731" i="1"/>
  <c r="L1731" i="1" s="1"/>
  <c r="K1733" i="1"/>
  <c r="J2125" i="1"/>
  <c r="M2125" i="1" s="1"/>
  <c r="J2143" i="1"/>
  <c r="L2143" i="1" s="1"/>
  <c r="J2292" i="1"/>
  <c r="M2292" i="1" s="1"/>
  <c r="J2393" i="1"/>
  <c r="K2640" i="1"/>
  <c r="J2640" i="1"/>
  <c r="J526" i="1"/>
  <c r="M526" i="1" s="1"/>
  <c r="J616" i="1"/>
  <c r="L616" i="1" s="1"/>
  <c r="K642" i="1"/>
  <c r="M642" i="1" s="1"/>
  <c r="P684" i="1"/>
  <c r="J704" i="1"/>
  <c r="P727" i="1"/>
  <c r="P768" i="1"/>
  <c r="P844" i="1"/>
  <c r="J1007" i="1"/>
  <c r="L1007" i="1" s="1"/>
  <c r="P1022" i="1"/>
  <c r="P1055" i="1"/>
  <c r="P1080" i="1"/>
  <c r="P1099" i="1"/>
  <c r="P1127" i="1"/>
  <c r="P1130" i="1"/>
  <c r="P1142" i="1"/>
  <c r="K1156" i="1"/>
  <c r="P1162" i="1"/>
  <c r="P1165" i="1"/>
  <c r="K1167" i="1"/>
  <c r="L1167" i="1" s="1"/>
  <c r="J1238" i="1"/>
  <c r="L1238" i="1" s="1"/>
  <c r="P1273" i="1"/>
  <c r="J1287" i="1"/>
  <c r="M1287" i="1" s="1"/>
  <c r="P1316" i="1"/>
  <c r="J1348" i="1"/>
  <c r="P1365" i="1"/>
  <c r="P1519" i="1"/>
  <c r="P1634" i="1"/>
  <c r="P1657" i="1"/>
  <c r="P1666" i="1"/>
  <c r="J1705" i="1"/>
  <c r="M1705" i="1" s="1"/>
  <c r="J1727" i="1"/>
  <c r="M1727" i="1" s="1"/>
  <c r="P1734" i="1"/>
  <c r="P1742" i="1"/>
  <c r="J1788" i="1"/>
  <c r="L1788" i="1" s="1"/>
  <c r="J1824" i="1"/>
  <c r="M1824" i="1" s="1"/>
  <c r="P1885" i="1"/>
  <c r="J1901" i="1"/>
  <c r="L1901" i="1" s="1"/>
  <c r="J1922" i="1"/>
  <c r="M1922" i="1" s="1"/>
  <c r="K1927" i="1"/>
  <c r="J1935" i="1"/>
  <c r="M1935" i="1" s="1"/>
  <c r="P1965" i="1"/>
  <c r="P2030" i="1"/>
  <c r="P2032" i="1"/>
  <c r="P2085" i="1"/>
  <c r="P2100" i="1"/>
  <c r="P2119" i="1"/>
  <c r="P2126" i="1"/>
  <c r="P2144" i="1"/>
  <c r="P2163" i="1"/>
  <c r="P2185" i="1"/>
  <c r="P2192" i="1"/>
  <c r="P2206" i="1"/>
  <c r="P2215" i="1"/>
  <c r="K2263" i="1"/>
  <c r="L2263" i="1" s="1"/>
  <c r="P2271" i="1"/>
  <c r="P2295" i="1"/>
  <c r="K2299" i="1"/>
  <c r="M2299" i="1" s="1"/>
  <c r="J2311" i="1"/>
  <c r="L2311" i="1" s="1"/>
  <c r="P2330" i="1"/>
  <c r="P2344" i="1"/>
  <c r="K2346" i="1"/>
  <c r="L2346" i="1" s="1"/>
  <c r="K2358" i="1"/>
  <c r="L2358" i="1" s="1"/>
  <c r="P2361" i="1"/>
  <c r="M2374" i="1"/>
  <c r="J2404" i="1"/>
  <c r="M2404" i="1" s="1"/>
  <c r="P2407" i="1"/>
  <c r="P2410" i="1"/>
  <c r="P2428" i="1"/>
  <c r="J2445" i="1"/>
  <c r="K2445" i="1"/>
  <c r="J2475" i="1"/>
  <c r="K2475" i="1"/>
  <c r="J2502" i="1"/>
  <c r="K2502" i="1"/>
  <c r="L2502" i="1" s="1"/>
  <c r="K2560" i="1"/>
  <c r="J2560" i="1"/>
  <c r="P2781" i="1"/>
  <c r="P3091" i="1"/>
  <c r="K2785" i="1"/>
  <c r="P2785" i="1"/>
  <c r="J2785" i="1"/>
  <c r="K570" i="1"/>
  <c r="L570" i="1" s="1"/>
  <c r="K847" i="1"/>
  <c r="M847" i="1" s="1"/>
  <c r="K914" i="1"/>
  <c r="K1326" i="1"/>
  <c r="K1409" i="1"/>
  <c r="L1409" i="1" s="1"/>
  <c r="J1623" i="1"/>
  <c r="L1623" i="1" s="1"/>
  <c r="J1736" i="1"/>
  <c r="M1736" i="1" s="1"/>
  <c r="K1773" i="1"/>
  <c r="M1773" i="1" s="1"/>
  <c r="K1854" i="1"/>
  <c r="K1885" i="1"/>
  <c r="M1885" i="1" s="1"/>
  <c r="J1991" i="1"/>
  <c r="M1991" i="1" s="1"/>
  <c r="J2018" i="1"/>
  <c r="M2018" i="1" s="1"/>
  <c r="K2107" i="1"/>
  <c r="M2107" i="1" s="1"/>
  <c r="K2153" i="1"/>
  <c r="L2163" i="1"/>
  <c r="K2243" i="1"/>
  <c r="K2247" i="1"/>
  <c r="M2247" i="1" s="1"/>
  <c r="K2290" i="1"/>
  <c r="L2290" i="1" s="1"/>
  <c r="P2316" i="1"/>
  <c r="M2410" i="1"/>
  <c r="K2428" i="1"/>
  <c r="J2428" i="1"/>
  <c r="J2437" i="1"/>
  <c r="M2437" i="1" s="1"/>
  <c r="J2458" i="1"/>
  <c r="M2458" i="1" s="1"/>
  <c r="J2594" i="1"/>
  <c r="M2594" i="1" s="1"/>
  <c r="K2664" i="1"/>
  <c r="J2664" i="1"/>
  <c r="J2758" i="1"/>
  <c r="K2758" i="1"/>
  <c r="M2758" i="1" s="1"/>
  <c r="K2781" i="1"/>
  <c r="J2781" i="1"/>
  <c r="K2940" i="1"/>
  <c r="J2940" i="1"/>
  <c r="P2415" i="1"/>
  <c r="P2475" i="1"/>
  <c r="P2480" i="1"/>
  <c r="P2492" i="1"/>
  <c r="P2519" i="1"/>
  <c r="P2539" i="1"/>
  <c r="K2541" i="1"/>
  <c r="P2548" i="1"/>
  <c r="P2577" i="1"/>
  <c r="P2652" i="1"/>
  <c r="K2670" i="1"/>
  <c r="L2670" i="1" s="1"/>
  <c r="K2694" i="1"/>
  <c r="L2694" i="1" s="1"/>
  <c r="K2696" i="1"/>
  <c r="L2696" i="1" s="1"/>
  <c r="K2719" i="1"/>
  <c r="L2719" i="1" s="1"/>
  <c r="P2767" i="1"/>
  <c r="K2782" i="1"/>
  <c r="L2782" i="1" s="1"/>
  <c r="P2789" i="1"/>
  <c r="P2841" i="1"/>
  <c r="P2858" i="1"/>
  <c r="P2874" i="1"/>
  <c r="P2892" i="1"/>
  <c r="P2904" i="1"/>
  <c r="K2909" i="1"/>
  <c r="P2911" i="1"/>
  <c r="P2926" i="1"/>
  <c r="P2940" i="1"/>
  <c r="P2950" i="1"/>
  <c r="P2960" i="1"/>
  <c r="P2979" i="1"/>
  <c r="P3028" i="1"/>
  <c r="P3043" i="1"/>
  <c r="P3056" i="1"/>
  <c r="P3074" i="1"/>
  <c r="P3086" i="1"/>
  <c r="P3119" i="1"/>
  <c r="P3124" i="1"/>
  <c r="K3137" i="1"/>
  <c r="P3137" i="1"/>
  <c r="P3150" i="1"/>
  <c r="K3175" i="1"/>
  <c r="M3175" i="1" s="1"/>
  <c r="K3208" i="1"/>
  <c r="J3208" i="1"/>
  <c r="P3236" i="1"/>
  <c r="J3385" i="1"/>
  <c r="K3385" i="1"/>
  <c r="M2825" i="1"/>
  <c r="K3176" i="1"/>
  <c r="J3176" i="1"/>
  <c r="K3530" i="1"/>
  <c r="P3530" i="1"/>
  <c r="P2469" i="1"/>
  <c r="P2521" i="1"/>
  <c r="P2530" i="1"/>
  <c r="P2537" i="1"/>
  <c r="P2575" i="1"/>
  <c r="J2586" i="1"/>
  <c r="M2586" i="1" s="1"/>
  <c r="K2598" i="1"/>
  <c r="P2601" i="1"/>
  <c r="P2628" i="1"/>
  <c r="J2630" i="1"/>
  <c r="M2630" i="1" s="1"/>
  <c r="K2632" i="1"/>
  <c r="L2632" i="1" s="1"/>
  <c r="K2644" i="1"/>
  <c r="L2644" i="1" s="1"/>
  <c r="K2666" i="1"/>
  <c r="L2666" i="1" s="1"/>
  <c r="J2753" i="1"/>
  <c r="M2753" i="1" s="1"/>
  <c r="P2819" i="1"/>
  <c r="P2849" i="1"/>
  <c r="J2864" i="1"/>
  <c r="M2864" i="1" s="1"/>
  <c r="K2918" i="1"/>
  <c r="L2918" i="1" s="1"/>
  <c r="J2938" i="1"/>
  <c r="J2942" i="1"/>
  <c r="M2942" i="1" s="1"/>
  <c r="J2952" i="1"/>
  <c r="M2952" i="1" s="1"/>
  <c r="K2996" i="1"/>
  <c r="P3004" i="1"/>
  <c r="P3026" i="1"/>
  <c r="J3105" i="1"/>
  <c r="J3137" i="1"/>
  <c r="L3137" i="1" s="1"/>
  <c r="J3171" i="1"/>
  <c r="K3171" i="1"/>
  <c r="K3383" i="1"/>
  <c r="J3383" i="1"/>
  <c r="K3642" i="1"/>
  <c r="J3642" i="1"/>
  <c r="J2521" i="1"/>
  <c r="M2521" i="1" s="1"/>
  <c r="P2544" i="1"/>
  <c r="L2575" i="1"/>
  <c r="J2628" i="1"/>
  <c r="M2628" i="1" s="1"/>
  <c r="P2640" i="1"/>
  <c r="P2647" i="1"/>
  <c r="P2664" i="1"/>
  <c r="P2667" i="1"/>
  <c r="P2691" i="1"/>
  <c r="P2710" i="1"/>
  <c r="M2730" i="1"/>
  <c r="N2730" i="1" s="1"/>
  <c r="O2730" i="1" s="1"/>
  <c r="J2736" i="1"/>
  <c r="M2736" i="1" s="1"/>
  <c r="P2763" i="1"/>
  <c r="J2794" i="1"/>
  <c r="P2826" i="1"/>
  <c r="P2847" i="1"/>
  <c r="P2856" i="1"/>
  <c r="K2860" i="1"/>
  <c r="L2860" i="1" s="1"/>
  <c r="J2862" i="1"/>
  <c r="M2862" i="1" s="1"/>
  <c r="P2865" i="1"/>
  <c r="P2883" i="1"/>
  <c r="P2890" i="1"/>
  <c r="P2893" i="1"/>
  <c r="P2898" i="1"/>
  <c r="J2914" i="1"/>
  <c r="J2975" i="1"/>
  <c r="M2975" i="1" s="1"/>
  <c r="K2987" i="1"/>
  <c r="L2987" i="1" s="1"/>
  <c r="P2992" i="1"/>
  <c r="J3014" i="1"/>
  <c r="P3029" i="1"/>
  <c r="P3032" i="1"/>
  <c r="J3076" i="1"/>
  <c r="L3076" i="1" s="1"/>
  <c r="P3079" i="1"/>
  <c r="P3143" i="1"/>
  <c r="J3195" i="1"/>
  <c r="K3195" i="1"/>
  <c r="P3223" i="1"/>
  <c r="P2411" i="1"/>
  <c r="J2423" i="1"/>
  <c r="L2423" i="1" s="1"/>
  <c r="P2446" i="1"/>
  <c r="P2458" i="1"/>
  <c r="P2465" i="1"/>
  <c r="P2505" i="1"/>
  <c r="P2522" i="1"/>
  <c r="P2583" i="1"/>
  <c r="P2631" i="1"/>
  <c r="P2674" i="1"/>
  <c r="P2688" i="1"/>
  <c r="P2703" i="1"/>
  <c r="P2708" i="1"/>
  <c r="P2718" i="1"/>
  <c r="P2721" i="1"/>
  <c r="J2732" i="1"/>
  <c r="P2737" i="1"/>
  <c r="P2742" i="1"/>
  <c r="P2754" i="1"/>
  <c r="L2763" i="1"/>
  <c r="N2763" i="1" s="1"/>
  <c r="O2763" i="1" s="1"/>
  <c r="P2773" i="1"/>
  <c r="P2808" i="1"/>
  <c r="P2816" i="1"/>
  <c r="J2835" i="1"/>
  <c r="M2835" i="1" s="1"/>
  <c r="P2845" i="1"/>
  <c r="P2868" i="1"/>
  <c r="P2878" i="1"/>
  <c r="P2901" i="1"/>
  <c r="P2922" i="1"/>
  <c r="P2976" i="1"/>
  <c r="J2980" i="1"/>
  <c r="M2980" i="1" s="1"/>
  <c r="P2988" i="1"/>
  <c r="P3015" i="1"/>
  <c r="P3018" i="1"/>
  <c r="P3060" i="1"/>
  <c r="P3077" i="1"/>
  <c r="J3089" i="1"/>
  <c r="M3089" i="1" s="1"/>
  <c r="K3138" i="1"/>
  <c r="J3138" i="1"/>
  <c r="P3177" i="1"/>
  <c r="P3190" i="1"/>
  <c r="K3223" i="1"/>
  <c r="J3223" i="1"/>
  <c r="J3489" i="1"/>
  <c r="K3489" i="1"/>
  <c r="K2671" i="1"/>
  <c r="J2779" i="1"/>
  <c r="M2779" i="1" s="1"/>
  <c r="J2783" i="1"/>
  <c r="J2814" i="1"/>
  <c r="J2910" i="1"/>
  <c r="M2910" i="1" s="1"/>
  <c r="J3098" i="1"/>
  <c r="J3177" i="1"/>
  <c r="K3177" i="1"/>
  <c r="K3190" i="1"/>
  <c r="J3190" i="1"/>
  <c r="P2498" i="1"/>
  <c r="P2518" i="1"/>
  <c r="P2531" i="1"/>
  <c r="P2571" i="1"/>
  <c r="P2581" i="1"/>
  <c r="P2609" i="1"/>
  <c r="P2620" i="1"/>
  <c r="P2636" i="1"/>
  <c r="P2656" i="1"/>
  <c r="P2672" i="1"/>
  <c r="M2681" i="1"/>
  <c r="N2681" i="1" s="1"/>
  <c r="O2681" i="1" s="1"/>
  <c r="P2689" i="1"/>
  <c r="P2696" i="1"/>
  <c r="P2719" i="1"/>
  <c r="J2746" i="1"/>
  <c r="L2746" i="1" s="1"/>
  <c r="P2782" i="1"/>
  <c r="P2784" i="1"/>
  <c r="J2803" i="1"/>
  <c r="P2806" i="1"/>
  <c r="P2836" i="1"/>
  <c r="J2851" i="1"/>
  <c r="P2854" i="1"/>
  <c r="P2873" i="1"/>
  <c r="P2930" i="1"/>
  <c r="P3024" i="1"/>
  <c r="J3026" i="1"/>
  <c r="L3026" i="1" s="1"/>
  <c r="P3099" i="1"/>
  <c r="J3112" i="1"/>
  <c r="K3112" i="1"/>
  <c r="P3204" i="1"/>
  <c r="P3249" i="1"/>
  <c r="J3298" i="1"/>
  <c r="K3298" i="1"/>
  <c r="M2800" i="1"/>
  <c r="M3133" i="1"/>
  <c r="L2616" i="1"/>
  <c r="N2616" i="1" s="1"/>
  <c r="O2616" i="1" s="1"/>
  <c r="J2631" i="1"/>
  <c r="L2631" i="1" s="1"/>
  <c r="J2679" i="1"/>
  <c r="K2684" i="1"/>
  <c r="L2684" i="1" s="1"/>
  <c r="P2698" i="1"/>
  <c r="K2721" i="1"/>
  <c r="L2721" i="1" s="1"/>
  <c r="K2737" i="1"/>
  <c r="L2737" i="1" s="1"/>
  <c r="P2757" i="1"/>
  <c r="P2838" i="1"/>
  <c r="L2885" i="1"/>
  <c r="P2956" i="1"/>
  <c r="J2976" i="1"/>
  <c r="M2976" i="1" s="1"/>
  <c r="J2988" i="1"/>
  <c r="L2988" i="1" s="1"/>
  <c r="P2995" i="1"/>
  <c r="K3018" i="1"/>
  <c r="L3018" i="1" s="1"/>
  <c r="P3047" i="1"/>
  <c r="K3060" i="1"/>
  <c r="L3060" i="1" s="1"/>
  <c r="J3075" i="1"/>
  <c r="M3075" i="1" s="1"/>
  <c r="K3293" i="1"/>
  <c r="J3293" i="1"/>
  <c r="J3409" i="1"/>
  <c r="K3409" i="1"/>
  <c r="P2447" i="1"/>
  <c r="K2456" i="1"/>
  <c r="L2456" i="1" s="1"/>
  <c r="M2468" i="1"/>
  <c r="N2468" i="1" s="1"/>
  <c r="O2468" i="1" s="1"/>
  <c r="J2476" i="1"/>
  <c r="P2511" i="1"/>
  <c r="P2526" i="1"/>
  <c r="P2579" i="1"/>
  <c r="P2586" i="1"/>
  <c r="K2590" i="1"/>
  <c r="L2590" i="1" s="1"/>
  <c r="P2607" i="1"/>
  <c r="P2630" i="1"/>
  <c r="P2659" i="1"/>
  <c r="P2685" i="1"/>
  <c r="K2698" i="1"/>
  <c r="L2698" i="1" s="1"/>
  <c r="P2709" i="1"/>
  <c r="P2722" i="1"/>
  <c r="P2738" i="1"/>
  <c r="M2743" i="1"/>
  <c r="P2750" i="1"/>
  <c r="J2757" i="1"/>
  <c r="K2768" i="1"/>
  <c r="L2768" i="1" s="1"/>
  <c r="P2774" i="1"/>
  <c r="P2791" i="1"/>
  <c r="J2795" i="1"/>
  <c r="P2823" i="1"/>
  <c r="J2838" i="1"/>
  <c r="L2838" i="1" s="1"/>
  <c r="P2886" i="1"/>
  <c r="J2915" i="1"/>
  <c r="P2952" i="1"/>
  <c r="P2962" i="1"/>
  <c r="P2970" i="1"/>
  <c r="P2982" i="1"/>
  <c r="K2995" i="1"/>
  <c r="M2995" i="1" s="1"/>
  <c r="P2998" i="1"/>
  <c r="P3040" i="1"/>
  <c r="J3073" i="1"/>
  <c r="J3077" i="1"/>
  <c r="M3077" i="1" s="1"/>
  <c r="P3093" i="1"/>
  <c r="P3129" i="1"/>
  <c r="P3160" i="1"/>
  <c r="P3181" i="1"/>
  <c r="J3649" i="1"/>
  <c r="P3649" i="1"/>
  <c r="L2543" i="1"/>
  <c r="P2733" i="1"/>
  <c r="L2736" i="1"/>
  <c r="K2784" i="1"/>
  <c r="M2784" i="1" s="1"/>
  <c r="P2786" i="1"/>
  <c r="P2811" i="1"/>
  <c r="K2904" i="1"/>
  <c r="M2904" i="1" s="1"/>
  <c r="P2909" i="1"/>
  <c r="K2979" i="1"/>
  <c r="L2979" i="1" s="1"/>
  <c r="M2998" i="1"/>
  <c r="M3040" i="1"/>
  <c r="P3055" i="1"/>
  <c r="J3085" i="1"/>
  <c r="M3085" i="1" s="1"/>
  <c r="J3090" i="1"/>
  <c r="M3090" i="1" s="1"/>
  <c r="J3123" i="1"/>
  <c r="L3123" i="1" s="1"/>
  <c r="M3129" i="1"/>
  <c r="K3160" i="1"/>
  <c r="J3160" i="1"/>
  <c r="K3393" i="1"/>
  <c r="J3393" i="1"/>
  <c r="J3540" i="1"/>
  <c r="K3540" i="1"/>
  <c r="K3625" i="1"/>
  <c r="J3625" i="1"/>
  <c r="P3178" i="1"/>
  <c r="K3261" i="1"/>
  <c r="M3261" i="1" s="1"/>
  <c r="P3272" i="1"/>
  <c r="P3293" i="1"/>
  <c r="P3298" i="1"/>
  <c r="M3308" i="1"/>
  <c r="K3330" i="1"/>
  <c r="L3330" i="1" s="1"/>
  <c r="P3363" i="1"/>
  <c r="K3372" i="1"/>
  <c r="L3372" i="1" s="1"/>
  <c r="K3406" i="1"/>
  <c r="L3406" i="1" s="1"/>
  <c r="P3409" i="1"/>
  <c r="K3449" i="1"/>
  <c r="K3490" i="1"/>
  <c r="M3490" i="1" s="1"/>
  <c r="P3493" i="1"/>
  <c r="K3502" i="1"/>
  <c r="M3502" i="1" s="1"/>
  <c r="K3512" i="1"/>
  <c r="M3512" i="1" s="1"/>
  <c r="K3517" i="1"/>
  <c r="L3517" i="1" s="1"/>
  <c r="P3545" i="1"/>
  <c r="P3550" i="1"/>
  <c r="J3578" i="1"/>
  <c r="M3578" i="1" s="1"/>
  <c r="K3580" i="1"/>
  <c r="M3580" i="1" s="1"/>
  <c r="P3588" i="1"/>
  <c r="P3590" i="1"/>
  <c r="P3625" i="1"/>
  <c r="P3642" i="1"/>
  <c r="P3741" i="1"/>
  <c r="J3820" i="1"/>
  <c r="K3820" i="1"/>
  <c r="K3838" i="1"/>
  <c r="J3838" i="1"/>
  <c r="K4022" i="1"/>
  <c r="J4022" i="1"/>
  <c r="K4118" i="1"/>
  <c r="J4118" i="1"/>
  <c r="P3511" i="1"/>
  <c r="M3525" i="1"/>
  <c r="J3397" i="1"/>
  <c r="M3397" i="1" s="1"/>
  <c r="L3668" i="1"/>
  <c r="K3715" i="1"/>
  <c r="J3715" i="1"/>
  <c r="K3739" i="1"/>
  <c r="J3739" i="1"/>
  <c r="K3836" i="1"/>
  <c r="J3836" i="1"/>
  <c r="P3141" i="1"/>
  <c r="P3155" i="1"/>
  <c r="J3162" i="1"/>
  <c r="M3162" i="1" s="1"/>
  <c r="J3164" i="1"/>
  <c r="M3164" i="1" s="1"/>
  <c r="P3193" i="1"/>
  <c r="P3216" i="1"/>
  <c r="P3226" i="1"/>
  <c r="P3239" i="1"/>
  <c r="P3247" i="1"/>
  <c r="P3273" i="1"/>
  <c r="P3291" i="1"/>
  <c r="P3347" i="1"/>
  <c r="K3358" i="1"/>
  <c r="L3358" i="1" s="1"/>
  <c r="P3385" i="1"/>
  <c r="P3446" i="1"/>
  <c r="P3453" i="1"/>
  <c r="P3499" i="1"/>
  <c r="P3546" i="1"/>
  <c r="P3556" i="1"/>
  <c r="P3591" i="1"/>
  <c r="P3594" i="1"/>
  <c r="P3652" i="1"/>
  <c r="L3666" i="1"/>
  <c r="P3669" i="1"/>
  <c r="J3690" i="1"/>
  <c r="K3690" i="1"/>
  <c r="K3788" i="1"/>
  <c r="J3788" i="1"/>
  <c r="J3864" i="1"/>
  <c r="K3864" i="1"/>
  <c r="P3117" i="1"/>
  <c r="P3316" i="1"/>
  <c r="J3356" i="1"/>
  <c r="M3356" i="1" s="1"/>
  <c r="J3376" i="1"/>
  <c r="M3376" i="1" s="1"/>
  <c r="P3383" i="1"/>
  <c r="K3503" i="1"/>
  <c r="M3503" i="1" s="1"/>
  <c r="J3604" i="1"/>
  <c r="L3604" i="1" s="1"/>
  <c r="J3640" i="1"/>
  <c r="P3151" i="1"/>
  <c r="P3201" i="1"/>
  <c r="P3214" i="1"/>
  <c r="P3237" i="1"/>
  <c r="P3245" i="1"/>
  <c r="P3253" i="1"/>
  <c r="K3275" i="1"/>
  <c r="M3275" i="1" s="1"/>
  <c r="P3294" i="1"/>
  <c r="P3302" i="1"/>
  <c r="J3306" i="1"/>
  <c r="P3317" i="1"/>
  <c r="P3322" i="1"/>
  <c r="P3332" i="1"/>
  <c r="J3354" i="1"/>
  <c r="P3362" i="1"/>
  <c r="P3377" i="1"/>
  <c r="L3381" i="1"/>
  <c r="P3386" i="1"/>
  <c r="P3389" i="1"/>
  <c r="P3406" i="1"/>
  <c r="K3407" i="1"/>
  <c r="L3407" i="1" s="1"/>
  <c r="J3421" i="1"/>
  <c r="P3466" i="1"/>
  <c r="P3474" i="1"/>
  <c r="P3477" i="1"/>
  <c r="P3479" i="1"/>
  <c r="J3496" i="1"/>
  <c r="L3496" i="1" s="1"/>
  <c r="J3528" i="1"/>
  <c r="L3528" i="1" s="1"/>
  <c r="P3531" i="1"/>
  <c r="P3534" i="1"/>
  <c r="J3548" i="1"/>
  <c r="M3548" i="1" s="1"/>
  <c r="M3567" i="1"/>
  <c r="N3567" i="1" s="1"/>
  <c r="O3567" i="1" s="1"/>
  <c r="J3577" i="1"/>
  <c r="M3577" i="1" s="1"/>
  <c r="P3587" i="1"/>
  <c r="P3600" i="1"/>
  <c r="P3612" i="1"/>
  <c r="J3614" i="1"/>
  <c r="M3614" i="1" s="1"/>
  <c r="P3624" i="1"/>
  <c r="P3631" i="1"/>
  <c r="P3650" i="1"/>
  <c r="K3702" i="1"/>
  <c r="M3702" i="1" s="1"/>
  <c r="P3737" i="1"/>
  <c r="P3859" i="1"/>
  <c r="P3182" i="1"/>
  <c r="P3189" i="1"/>
  <c r="P3209" i="1"/>
  <c r="P3261" i="1"/>
  <c r="P3276" i="1"/>
  <c r="P3307" i="1"/>
  <c r="P3315" i="1"/>
  <c r="P3342" i="1"/>
  <c r="P3357" i="1"/>
  <c r="K3366" i="1"/>
  <c r="L3366" i="1" s="1"/>
  <c r="J3371" i="1"/>
  <c r="M3371" i="1" s="1"/>
  <c r="P3394" i="1"/>
  <c r="P3422" i="1"/>
  <c r="P3427" i="1"/>
  <c r="J3441" i="1"/>
  <c r="M3441" i="1" s="1"/>
  <c r="K3485" i="1"/>
  <c r="L3485" i="1" s="1"/>
  <c r="K3487" i="1"/>
  <c r="L3487" i="1" s="1"/>
  <c r="P3490" i="1"/>
  <c r="P3507" i="1"/>
  <c r="P3517" i="1"/>
  <c r="P3554" i="1"/>
  <c r="P3580" i="1"/>
  <c r="J3679" i="1"/>
  <c r="M3679" i="1" s="1"/>
  <c r="P3703" i="1"/>
  <c r="K3737" i="1"/>
  <c r="M3737" i="1" s="1"/>
  <c r="J3737" i="1"/>
  <c r="P3740" i="1"/>
  <c r="K4067" i="1"/>
  <c r="J4067" i="1"/>
  <c r="P3123" i="1"/>
  <c r="P3133" i="1"/>
  <c r="P3222" i="1"/>
  <c r="P3227" i="1"/>
  <c r="P3230" i="1"/>
  <c r="P3235" i="1"/>
  <c r="P3259" i="1"/>
  <c r="P3274" i="1"/>
  <c r="P3279" i="1"/>
  <c r="J3347" i="1"/>
  <c r="M3347" i="1" s="1"/>
  <c r="K3364" i="1"/>
  <c r="L3364" i="1" s="1"/>
  <c r="P3375" i="1"/>
  <c r="J3434" i="1"/>
  <c r="M3434" i="1" s="1"/>
  <c r="P3484" i="1"/>
  <c r="J3494" i="1"/>
  <c r="L3494" i="1" s="1"/>
  <c r="P3565" i="1"/>
  <c r="P3576" i="1"/>
  <c r="J3597" i="1"/>
  <c r="P3622" i="1"/>
  <c r="P3727" i="1"/>
  <c r="M3764" i="1"/>
  <c r="K4075" i="1"/>
  <c r="J4075" i="1"/>
  <c r="L4094" i="1"/>
  <c r="M4094" i="1"/>
  <c r="J3648" i="1"/>
  <c r="M3648" i="1" s="1"/>
  <c r="K3685" i="1"/>
  <c r="L3685" i="1" s="1"/>
  <c r="P3698" i="1"/>
  <c r="K3727" i="1"/>
  <c r="J3727" i="1"/>
  <c r="P3732" i="1"/>
  <c r="K3853" i="1"/>
  <c r="L3853" i="1" s="1"/>
  <c r="J3853" i="1"/>
  <c r="J3214" i="1"/>
  <c r="M3214" i="1" s="1"/>
  <c r="J3256" i="1"/>
  <c r="L3256" i="1" s="1"/>
  <c r="P3313" i="1"/>
  <c r="J3315" i="1"/>
  <c r="J3335" i="1"/>
  <c r="M3335" i="1" s="1"/>
  <c r="K3507" i="1"/>
  <c r="L3507" i="1" s="1"/>
  <c r="J3624" i="1"/>
  <c r="M3624" i="1" s="1"/>
  <c r="P3648" i="1"/>
  <c r="K3703" i="1"/>
  <c r="M3703" i="1" s="1"/>
  <c r="J3714" i="1"/>
  <c r="K3714" i="1"/>
  <c r="K3740" i="1"/>
  <c r="L3740" i="1" s="1"/>
  <c r="K3865" i="1"/>
  <c r="P3654" i="1"/>
  <c r="P3680" i="1"/>
  <c r="K3726" i="1"/>
  <c r="M3726" i="1" s="1"/>
  <c r="P3729" i="1"/>
  <c r="K3738" i="1"/>
  <c r="M3738" i="1" s="1"/>
  <c r="P3743" i="1"/>
  <c r="P3788" i="1"/>
  <c r="K3794" i="1"/>
  <c r="M3794" i="1" s="1"/>
  <c r="L3813" i="1"/>
  <c r="J3830" i="1"/>
  <c r="M3830" i="1" s="1"/>
  <c r="P3840" i="1"/>
  <c r="K3889" i="1"/>
  <c r="M3889" i="1" s="1"/>
  <c r="P3894" i="1"/>
  <c r="P3897" i="1"/>
  <c r="P3902" i="1"/>
  <c r="P3947" i="1"/>
  <c r="P4008" i="1"/>
  <c r="J4015" i="1"/>
  <c r="M4015" i="1" s="1"/>
  <c r="P4022" i="1"/>
  <c r="K4023" i="1"/>
  <c r="L4023" i="1" s="1"/>
  <c r="K4034" i="1"/>
  <c r="L4034" i="1" s="1"/>
  <c r="P4041" i="1"/>
  <c r="J4061" i="1"/>
  <c r="M4061" i="1" s="1"/>
  <c r="P4067" i="1"/>
  <c r="P4076" i="1"/>
  <c r="J4082" i="1"/>
  <c r="L4082" i="1" s="1"/>
  <c r="J4100" i="1"/>
  <c r="J4102" i="1"/>
  <c r="M4102" i="1" s="1"/>
  <c r="P4105" i="1"/>
  <c r="K4113" i="1"/>
  <c r="M4113" i="1" s="1"/>
  <c r="P4118" i="1"/>
  <c r="P4161" i="1"/>
  <c r="L4185" i="1"/>
  <c r="K4207" i="1"/>
  <c r="J4207" i="1"/>
  <c r="L4363" i="1"/>
  <c r="K4400" i="1"/>
  <c r="J4400" i="1"/>
  <c r="M3777" i="1"/>
  <c r="P3820" i="1"/>
  <c r="P3836" i="1"/>
  <c r="P3853" i="1"/>
  <c r="P3864" i="1"/>
  <c r="P3881" i="1"/>
  <c r="P3909" i="1"/>
  <c r="P3912" i="1"/>
  <c r="P3940" i="1"/>
  <c r="P3969" i="1"/>
  <c r="J4003" i="1"/>
  <c r="M4043" i="1"/>
  <c r="K4086" i="1"/>
  <c r="L4086" i="1" s="1"/>
  <c r="J4148" i="1"/>
  <c r="M4148" i="1" s="1"/>
  <c r="K4194" i="1"/>
  <c r="J4194" i="1"/>
  <c r="K4294" i="1"/>
  <c r="J4294" i="1"/>
  <c r="K4393" i="1"/>
  <c r="J4393" i="1"/>
  <c r="J4412" i="1"/>
  <c r="K4412" i="1"/>
  <c r="K4577" i="1"/>
  <c r="J4577" i="1"/>
  <c r="K4281" i="1"/>
  <c r="J4281" i="1"/>
  <c r="L3766" i="1"/>
  <c r="J4089" i="1"/>
  <c r="K4089" i="1"/>
  <c r="J4107" i="1"/>
  <c r="M4107" i="1" s="1"/>
  <c r="J4125" i="1"/>
  <c r="K4125" i="1"/>
  <c r="J4134" i="1"/>
  <c r="K4134" i="1"/>
  <c r="P4149" i="1"/>
  <c r="K4172" i="1"/>
  <c r="J4172" i="1"/>
  <c r="P4208" i="1"/>
  <c r="P4267" i="1"/>
  <c r="M4348" i="1"/>
  <c r="L4348" i="1"/>
  <c r="J4475" i="1"/>
  <c r="K4475" i="1"/>
  <c r="P3677" i="1"/>
  <c r="P3699" i="1"/>
  <c r="P3757" i="1"/>
  <c r="P3791" i="1"/>
  <c r="J3802" i="1"/>
  <c r="M3802" i="1" s="1"/>
  <c r="P3805" i="1"/>
  <c r="K3811" i="1"/>
  <c r="L3811" i="1" s="1"/>
  <c r="K3829" i="1"/>
  <c r="L3829" i="1" s="1"/>
  <c r="P3832" i="1"/>
  <c r="L3868" i="1"/>
  <c r="N3868" i="1" s="1"/>
  <c r="O3868" i="1" s="1"/>
  <c r="K3876" i="1"/>
  <c r="L3876" i="1" s="1"/>
  <c r="P3879" i="1"/>
  <c r="P3905" i="1"/>
  <c r="P3923" i="1"/>
  <c r="P3930" i="1"/>
  <c r="P3936" i="1"/>
  <c r="P3948" i="1"/>
  <c r="K4012" i="1"/>
  <c r="L4012" i="1" s="1"/>
  <c r="J4073" i="1"/>
  <c r="M4073" i="1" s="1"/>
  <c r="K4099" i="1"/>
  <c r="M4099" i="1" s="1"/>
  <c r="J4103" i="1"/>
  <c r="M4103" i="1" s="1"/>
  <c r="K4116" i="1"/>
  <c r="M4127" i="1"/>
  <c r="P4182" i="1"/>
  <c r="K4208" i="1"/>
  <c r="J4208" i="1"/>
  <c r="K4267" i="1"/>
  <c r="J4267" i="1"/>
  <c r="P4314" i="1"/>
  <c r="N4343" i="1"/>
  <c r="O4343" i="1" s="1"/>
  <c r="J3890" i="1"/>
  <c r="M3890" i="1" s="1"/>
  <c r="J3914" i="1"/>
  <c r="L3914" i="1" s="1"/>
  <c r="L3948" i="1"/>
  <c r="J4014" i="1"/>
  <c r="M4014" i="1" s="1"/>
  <c r="K4026" i="1"/>
  <c r="L4026" i="1" s="1"/>
  <c r="K4077" i="1"/>
  <c r="J4079" i="1"/>
  <c r="M4079" i="1" s="1"/>
  <c r="J4085" i="1"/>
  <c r="M4085" i="1" s="1"/>
  <c r="J4097" i="1"/>
  <c r="M4097" i="1" s="1"/>
  <c r="K4106" i="1"/>
  <c r="J4106" i="1"/>
  <c r="K4136" i="1"/>
  <c r="J4136" i="1"/>
  <c r="J4142" i="1"/>
  <c r="L4142" i="1" s="1"/>
  <c r="K4182" i="1"/>
  <c r="L4182" i="1" s="1"/>
  <c r="M4243" i="1"/>
  <c r="J4314" i="1"/>
  <c r="K4314" i="1"/>
  <c r="P3690" i="1"/>
  <c r="P3708" i="1"/>
  <c r="P3726" i="1"/>
  <c r="P3738" i="1"/>
  <c r="P3784" i="1"/>
  <c r="P3787" i="1"/>
  <c r="P3799" i="1"/>
  <c r="J3816" i="1"/>
  <c r="M3816" i="1" s="1"/>
  <c r="J3818" i="1"/>
  <c r="P3821" i="1"/>
  <c r="P3889" i="1"/>
  <c r="J3892" i="1"/>
  <c r="M3892" i="1" s="1"/>
  <c r="J3912" i="1"/>
  <c r="L3912" i="1" s="1"/>
  <c r="J3927" i="1"/>
  <c r="L3927" i="1" s="1"/>
  <c r="J3940" i="1"/>
  <c r="M3940" i="1" s="1"/>
  <c r="P3943" i="1"/>
  <c r="J3952" i="1"/>
  <c r="L3952" i="1" s="1"/>
  <c r="J3964" i="1"/>
  <c r="L3964" i="1" s="1"/>
  <c r="J3972" i="1"/>
  <c r="M3972" i="1" s="1"/>
  <c r="P3979" i="1"/>
  <c r="P3982" i="1"/>
  <c r="P3991" i="1"/>
  <c r="P3994" i="1"/>
  <c r="J3998" i="1"/>
  <c r="M3998" i="1" s="1"/>
  <c r="J4000" i="1"/>
  <c r="M4000" i="1" s="1"/>
  <c r="J4002" i="1"/>
  <c r="M4002" i="1" s="1"/>
  <c r="P4034" i="1"/>
  <c r="M4036" i="1"/>
  <c r="M4053" i="1"/>
  <c r="K4056" i="1"/>
  <c r="J4058" i="1"/>
  <c r="M4058" i="1" s="1"/>
  <c r="J4071" i="1"/>
  <c r="P4078" i="1"/>
  <c r="K4091" i="1"/>
  <c r="L4091" i="1" s="1"/>
  <c r="P4100" i="1"/>
  <c r="P4112" i="1"/>
  <c r="P4128" i="1"/>
  <c r="K4145" i="1"/>
  <c r="J4145" i="1"/>
  <c r="J4147" i="1"/>
  <c r="M4147" i="1" s="1"/>
  <c r="K4158" i="1"/>
  <c r="J4163" i="1"/>
  <c r="K4163" i="1"/>
  <c r="K4175" i="1"/>
  <c r="J4175" i="1"/>
  <c r="P4197" i="1"/>
  <c r="K4270" i="1"/>
  <c r="J4270" i="1"/>
  <c r="P3721" i="1"/>
  <c r="P3731" i="1"/>
  <c r="P3779" i="1"/>
  <c r="P3810" i="1"/>
  <c r="J3827" i="1"/>
  <c r="M3827" i="1" s="1"/>
  <c r="P3839" i="1"/>
  <c r="P3865" i="1"/>
  <c r="P3896" i="1"/>
  <c r="P3946" i="1"/>
  <c r="M3974" i="1"/>
  <c r="M3976" i="1"/>
  <c r="M3988" i="1"/>
  <c r="L4031" i="1"/>
  <c r="N4031" i="1" s="1"/>
  <c r="O4031" i="1" s="1"/>
  <c r="P4072" i="1"/>
  <c r="P4102" i="1"/>
  <c r="P4141" i="1"/>
  <c r="P4143" i="1"/>
  <c r="K4197" i="1"/>
  <c r="J4197" i="1"/>
  <c r="M4080" i="1"/>
  <c r="N4080" i="1" s="1"/>
  <c r="O4080" i="1" s="1"/>
  <c r="L4141" i="1"/>
  <c r="N4141" i="1" s="1"/>
  <c r="O4141" i="1" s="1"/>
  <c r="M4168" i="1"/>
  <c r="N4168" i="1" s="1"/>
  <c r="O4168" i="1" s="1"/>
  <c r="M3858" i="1"/>
  <c r="M3903" i="1"/>
  <c r="L4059" i="1"/>
  <c r="J4066" i="1"/>
  <c r="M4066" i="1" s="1"/>
  <c r="P4070" i="1"/>
  <c r="K4159" i="1"/>
  <c r="J4159" i="1"/>
  <c r="K4171" i="1"/>
  <c r="J4171" i="1"/>
  <c r="J4278" i="1"/>
  <c r="K4278" i="1"/>
  <c r="K4284" i="1"/>
  <c r="J4284" i="1"/>
  <c r="M3734" i="1"/>
  <c r="N3734" i="1" s="1"/>
  <c r="O3734" i="1" s="1"/>
  <c r="P3742" i="1"/>
  <c r="K3787" i="1"/>
  <c r="L3787" i="1" s="1"/>
  <c r="J3801" i="1"/>
  <c r="L3801" i="1" s="1"/>
  <c r="P3822" i="1"/>
  <c r="P3830" i="1"/>
  <c r="P3857" i="1"/>
  <c r="P3868" i="1"/>
  <c r="P3883" i="1"/>
  <c r="P3891" i="1"/>
  <c r="M3901" i="1"/>
  <c r="P3924" i="1"/>
  <c r="P3937" i="1"/>
  <c r="P3939" i="1"/>
  <c r="P3980" i="1"/>
  <c r="P3983" i="1"/>
  <c r="P3992" i="1"/>
  <c r="P3995" i="1"/>
  <c r="P3997" i="1"/>
  <c r="M4047" i="1"/>
  <c r="N4047" i="1" s="1"/>
  <c r="O4047" i="1" s="1"/>
  <c r="P4055" i="1"/>
  <c r="P4109" i="1"/>
  <c r="K4128" i="1"/>
  <c r="J4137" i="1"/>
  <c r="K4137" i="1"/>
  <c r="L4137" i="1" s="1"/>
  <c r="J4157" i="1"/>
  <c r="K4157" i="1"/>
  <c r="P4164" i="1"/>
  <c r="J4375" i="1"/>
  <c r="K4375" i="1"/>
  <c r="L4253" i="1"/>
  <c r="L4279" i="1"/>
  <c r="P4286" i="1"/>
  <c r="M4318" i="1"/>
  <c r="L4354" i="1"/>
  <c r="L4362" i="1"/>
  <c r="P4368" i="1"/>
  <c r="L4376" i="1"/>
  <c r="P4393" i="1"/>
  <c r="P4400" i="1"/>
  <c r="P4412" i="1"/>
  <c r="P4475" i="1"/>
  <c r="J4512" i="1"/>
  <c r="K4512" i="1"/>
  <c r="L4519" i="1"/>
  <c r="N4519" i="1" s="1"/>
  <c r="O4519" i="1" s="1"/>
  <c r="J4617" i="1"/>
  <c r="K4617" i="1"/>
  <c r="P4108" i="1"/>
  <c r="P4125" i="1"/>
  <c r="K4228" i="1"/>
  <c r="L4228" i="1" s="1"/>
  <c r="P4265" i="1"/>
  <c r="M4282" i="1"/>
  <c r="P4302" i="1"/>
  <c r="L4356" i="1"/>
  <c r="P4366" i="1"/>
  <c r="J4379" i="1"/>
  <c r="K4379" i="1"/>
  <c r="K4517" i="1"/>
  <c r="J4517" i="1"/>
  <c r="J4431" i="1"/>
  <c r="P4431" i="1"/>
  <c r="K4431" i="1"/>
  <c r="K4473" i="1"/>
  <c r="J4473" i="1"/>
  <c r="K4484" i="1"/>
  <c r="J4484" i="1"/>
  <c r="K4496" i="1"/>
  <c r="J4496" i="1"/>
  <c r="P4546" i="1"/>
  <c r="K4546" i="1"/>
  <c r="J4546" i="1"/>
  <c r="J4160" i="1"/>
  <c r="L4160" i="1" s="1"/>
  <c r="J4195" i="1"/>
  <c r="M4195" i="1" s="1"/>
  <c r="J4219" i="1"/>
  <c r="M4219" i="1" s="1"/>
  <c r="L4229" i="1"/>
  <c r="N4229" i="1" s="1"/>
  <c r="O4229" i="1" s="1"/>
  <c r="J4257" i="1"/>
  <c r="M4257" i="1" s="1"/>
  <c r="J4271" i="1"/>
  <c r="M4271" i="1" s="1"/>
  <c r="J4304" i="1"/>
  <c r="M4304" i="1" s="1"/>
  <c r="J4317" i="1"/>
  <c r="J4320" i="1"/>
  <c r="L4320" i="1" s="1"/>
  <c r="J4342" i="1"/>
  <c r="M4342" i="1" s="1"/>
  <c r="J4347" i="1"/>
  <c r="J4353" i="1"/>
  <c r="M4365" i="1"/>
  <c r="N4365" i="1" s="1"/>
  <c r="O4365" i="1" s="1"/>
  <c r="P4390" i="1"/>
  <c r="K4396" i="1"/>
  <c r="J4396" i="1"/>
  <c r="K4435" i="1"/>
  <c r="L4435" i="1" s="1"/>
  <c r="M4101" i="1"/>
  <c r="N4101" i="1" s="1"/>
  <c r="O4101" i="1" s="1"/>
  <c r="J4123" i="1"/>
  <c r="L4123" i="1" s="1"/>
  <c r="L4133" i="1"/>
  <c r="J4222" i="1"/>
  <c r="M4222" i="1" s="1"/>
  <c r="J4268" i="1"/>
  <c r="M4268" i="1" s="1"/>
  <c r="P4287" i="1"/>
  <c r="J4307" i="1"/>
  <c r="P4329" i="1"/>
  <c r="P4334" i="1"/>
  <c r="J4373" i="1"/>
  <c r="M4373" i="1" s="1"/>
  <c r="L4390" i="1"/>
  <c r="L4420" i="1"/>
  <c r="P4424" i="1"/>
  <c r="P4429" i="1"/>
  <c r="K4469" i="1"/>
  <c r="J4469" i="1"/>
  <c r="P4476" i="1"/>
  <c r="K4482" i="1"/>
  <c r="J4482" i="1"/>
  <c r="J4501" i="1"/>
  <c r="K4501" i="1"/>
  <c r="M4501" i="1" s="1"/>
  <c r="K4578" i="1"/>
  <c r="J4578" i="1"/>
  <c r="P4103" i="1"/>
  <c r="K4104" i="1"/>
  <c r="L4104" i="1" s="1"/>
  <c r="J4114" i="1"/>
  <c r="M4114" i="1" s="1"/>
  <c r="P4142" i="1"/>
  <c r="P4206" i="1"/>
  <c r="P4266" i="1"/>
  <c r="P4279" i="1"/>
  <c r="P4290" i="1"/>
  <c r="P4315" i="1"/>
  <c r="J4339" i="1"/>
  <c r="L4339" i="1" s="1"/>
  <c r="P4362" i="1"/>
  <c r="P4376" i="1"/>
  <c r="P4379" i="1"/>
  <c r="P4394" i="1"/>
  <c r="P4413" i="1"/>
  <c r="K4447" i="1"/>
  <c r="J4447" i="1"/>
  <c r="J4480" i="1"/>
  <c r="M4480" i="1" s="1"/>
  <c r="P4484" i="1"/>
  <c r="P4532" i="1"/>
  <c r="M4609" i="1"/>
  <c r="P4207" i="1"/>
  <c r="L4233" i="1"/>
  <c r="M4256" i="1"/>
  <c r="P4270" i="1"/>
  <c r="P4280" i="1"/>
  <c r="P4319" i="1"/>
  <c r="P4339" i="1"/>
  <c r="L4355" i="1"/>
  <c r="J4374" i="1"/>
  <c r="K4374" i="1"/>
  <c r="K4386" i="1"/>
  <c r="L4386" i="1" s="1"/>
  <c r="K4399" i="1"/>
  <c r="J4399" i="1"/>
  <c r="L4424" i="1"/>
  <c r="K4471" i="1"/>
  <c r="P4480" i="1"/>
  <c r="J4487" i="1"/>
  <c r="K4487" i="1"/>
  <c r="J4499" i="1"/>
  <c r="K4499" i="1"/>
  <c r="P4113" i="1"/>
  <c r="P4156" i="1"/>
  <c r="P4170" i="1"/>
  <c r="P4177" i="1"/>
  <c r="P4190" i="1"/>
  <c r="J4280" i="1"/>
  <c r="M4280" i="1" s="1"/>
  <c r="P4299" i="1"/>
  <c r="L4303" i="1"/>
  <c r="N4303" i="1" s="1"/>
  <c r="O4303" i="1" s="1"/>
  <c r="P4313" i="1"/>
  <c r="J4319" i="1"/>
  <c r="L4319" i="1" s="1"/>
  <c r="K4380" i="1"/>
  <c r="J4380" i="1"/>
  <c r="L4411" i="1"/>
  <c r="P4175" i="1"/>
  <c r="P4193" i="1"/>
  <c r="M4199" i="1"/>
  <c r="P4217" i="1"/>
  <c r="P4288" i="1"/>
  <c r="P4335" i="1"/>
  <c r="P4359" i="1"/>
  <c r="P4369" i="1"/>
  <c r="P4372" i="1"/>
  <c r="P4378" i="1"/>
  <c r="P4382" i="1"/>
  <c r="L4385" i="1"/>
  <c r="N4385" i="1" s="1"/>
  <c r="O4385" i="1" s="1"/>
  <c r="K4403" i="1"/>
  <c r="L4403" i="1" s="1"/>
  <c r="J4436" i="1"/>
  <c r="M4436" i="1" s="1"/>
  <c r="J4476" i="1"/>
  <c r="M4476" i="1" s="1"/>
  <c r="P4579" i="1"/>
  <c r="K4591" i="1"/>
  <c r="J4591" i="1"/>
  <c r="L4711" i="1"/>
  <c r="M4711" i="1"/>
  <c r="J4206" i="1"/>
  <c r="J4266" i="1"/>
  <c r="M4266" i="1" s="1"/>
  <c r="J4315" i="1"/>
  <c r="M4315" i="1" s="1"/>
  <c r="P4354" i="1"/>
  <c r="K4366" i="1"/>
  <c r="J4366" i="1"/>
  <c r="K4372" i="1"/>
  <c r="J4372" i="1"/>
  <c r="P4401" i="1"/>
  <c r="J4427" i="1"/>
  <c r="L4427" i="1" s="1"/>
  <c r="L4470" i="1"/>
  <c r="L4504" i="1"/>
  <c r="K4530" i="1"/>
  <c r="J4530" i="1"/>
  <c r="K4608" i="1"/>
  <c r="J4608" i="1"/>
  <c r="L4152" i="1"/>
  <c r="P4196" i="1"/>
  <c r="P4258" i="1"/>
  <c r="J4272" i="1"/>
  <c r="M4272" i="1" s="1"/>
  <c r="P4285" i="1"/>
  <c r="P4291" i="1"/>
  <c r="P4292" i="1"/>
  <c r="P4311" i="1"/>
  <c r="P4318" i="1"/>
  <c r="P4322" i="1"/>
  <c r="P4325" i="1"/>
  <c r="P4344" i="1"/>
  <c r="M4361" i="1"/>
  <c r="P4374" i="1"/>
  <c r="P4399" i="1"/>
  <c r="J4401" i="1"/>
  <c r="P4435" i="1"/>
  <c r="K4532" i="1"/>
  <c r="L4532" i="1" s="1"/>
  <c r="L4720" i="1"/>
  <c r="K4835" i="1"/>
  <c r="J4835" i="1"/>
  <c r="K4915" i="1"/>
  <c r="J4915" i="1"/>
  <c r="K4948" i="1"/>
  <c r="J4948" i="1"/>
  <c r="J4544" i="1"/>
  <c r="P4548" i="1"/>
  <c r="J4555" i="1"/>
  <c r="M4555" i="1" s="1"/>
  <c r="P4588" i="1"/>
  <c r="J4589" i="1"/>
  <c r="M4589" i="1" s="1"/>
  <c r="J4634" i="1"/>
  <c r="M4634" i="1" s="1"/>
  <c r="P4653" i="1"/>
  <c r="P4664" i="1"/>
  <c r="P4671" i="1"/>
  <c r="K4688" i="1"/>
  <c r="J4688" i="1"/>
  <c r="M4697" i="1"/>
  <c r="L4699" i="1"/>
  <c r="P4711" i="1"/>
  <c r="K4725" i="1"/>
  <c r="J4725" i="1"/>
  <c r="K4743" i="1"/>
  <c r="J4743" i="1"/>
  <c r="K4908" i="1"/>
  <c r="P4908" i="1"/>
  <c r="J4908" i="1"/>
  <c r="L4973" i="1"/>
  <c r="L4988" i="1"/>
  <c r="J4510" i="1"/>
  <c r="L4510" i="1" s="1"/>
  <c r="M4554" i="1"/>
  <c r="N4554" i="1" s="1"/>
  <c r="O4554" i="1" s="1"/>
  <c r="J4568" i="1"/>
  <c r="M4568" i="1" s="1"/>
  <c r="K4655" i="1"/>
  <c r="J4655" i="1"/>
  <c r="K4664" i="1"/>
  <c r="J4664" i="1"/>
  <c r="J4671" i="1"/>
  <c r="K4671" i="1"/>
  <c r="J4738" i="1"/>
  <c r="K4738" i="1"/>
  <c r="M4874" i="1"/>
  <c r="M4972" i="1"/>
  <c r="N4972" i="1" s="1"/>
  <c r="O4972" i="1" s="1"/>
  <c r="P4473" i="1"/>
  <c r="P4578" i="1"/>
  <c r="P4608" i="1"/>
  <c r="P4631" i="1"/>
  <c r="P4636" i="1"/>
  <c r="K4680" i="1"/>
  <c r="J4680" i="1"/>
  <c r="K4698" i="1"/>
  <c r="J4698" i="1"/>
  <c r="P4709" i="1"/>
  <c r="L4749" i="1"/>
  <c r="L4830" i="1"/>
  <c r="P4380" i="1"/>
  <c r="P4383" i="1"/>
  <c r="P4388" i="1"/>
  <c r="P4411" i="1"/>
  <c r="P4441" i="1"/>
  <c r="P4453" i="1"/>
  <c r="J4507" i="1"/>
  <c r="M4507" i="1" s="1"/>
  <c r="P4512" i="1"/>
  <c r="P4516" i="1"/>
  <c r="P4525" i="1"/>
  <c r="J4526" i="1"/>
  <c r="P4535" i="1"/>
  <c r="L4552" i="1"/>
  <c r="P4573" i="1"/>
  <c r="K4584" i="1"/>
  <c r="L4584" i="1" s="1"/>
  <c r="P4611" i="1"/>
  <c r="P4614" i="1"/>
  <c r="P4617" i="1"/>
  <c r="P4630" i="1"/>
  <c r="J4631" i="1"/>
  <c r="M4631" i="1" s="1"/>
  <c r="K4647" i="1"/>
  <c r="J4647" i="1"/>
  <c r="N4648" i="1"/>
  <c r="O4648" i="1" s="1"/>
  <c r="M4658" i="1"/>
  <c r="N4658" i="1" s="1"/>
  <c r="O4658" i="1" s="1"/>
  <c r="M4659" i="1"/>
  <c r="N4659" i="1" s="1"/>
  <c r="O4659" i="1" s="1"/>
  <c r="P4705" i="1"/>
  <c r="K4709" i="1"/>
  <c r="J4719" i="1"/>
  <c r="K4719" i="1"/>
  <c r="P4405" i="1"/>
  <c r="M4407" i="1"/>
  <c r="P4447" i="1"/>
  <c r="P4492" i="1"/>
  <c r="P4517" i="1"/>
  <c r="P4549" i="1"/>
  <c r="J4559" i="1"/>
  <c r="M4559" i="1" s="1"/>
  <c r="M4575" i="1"/>
  <c r="N4575" i="1" s="1"/>
  <c r="O4575" i="1" s="1"/>
  <c r="P4577" i="1"/>
  <c r="J4586" i="1"/>
  <c r="M4586" i="1" s="1"/>
  <c r="J4597" i="1"/>
  <c r="L4597" i="1" s="1"/>
  <c r="J4621" i="1"/>
  <c r="P4626" i="1"/>
  <c r="M4637" i="1"/>
  <c r="P4660" i="1"/>
  <c r="P4687" i="1"/>
  <c r="P4736" i="1"/>
  <c r="L4795" i="1"/>
  <c r="P4821" i="1"/>
  <c r="J4873" i="1"/>
  <c r="K4873" i="1"/>
  <c r="J4904" i="1"/>
  <c r="K4904" i="1"/>
  <c r="K4935" i="1"/>
  <c r="J4935" i="1"/>
  <c r="P4981" i="1"/>
  <c r="M4588" i="1"/>
  <c r="K4678" i="1"/>
  <c r="J4678" i="1"/>
  <c r="K4821" i="1"/>
  <c r="J4821" i="1"/>
  <c r="P4434" i="1"/>
  <c r="P4438" i="1"/>
  <c r="K4477" i="1"/>
  <c r="J4521" i="1"/>
  <c r="M4521" i="1" s="1"/>
  <c r="K4533" i="1"/>
  <c r="P4540" i="1"/>
  <c r="J4580" i="1"/>
  <c r="M4580" i="1" s="1"/>
  <c r="P4583" i="1"/>
  <c r="J4599" i="1"/>
  <c r="M4599" i="1" s="1"/>
  <c r="J4607" i="1"/>
  <c r="M4607" i="1" s="1"/>
  <c r="P4609" i="1"/>
  <c r="J4623" i="1"/>
  <c r="L4623" i="1" s="1"/>
  <c r="J4639" i="1"/>
  <c r="M4639" i="1" s="1"/>
  <c r="P4643" i="1"/>
  <c r="P4714" i="1"/>
  <c r="P4722" i="1"/>
  <c r="L4841" i="1"/>
  <c r="P4843" i="1"/>
  <c r="P4912" i="1"/>
  <c r="P4954" i="1"/>
  <c r="K4963" i="1"/>
  <c r="J4963" i="1"/>
  <c r="L4983" i="1"/>
  <c r="P4478" i="1"/>
  <c r="P4496" i="1"/>
  <c r="P4501" i="1"/>
  <c r="P4519" i="1"/>
  <c r="P4555" i="1"/>
  <c r="P4558" i="1"/>
  <c r="P4624" i="1"/>
  <c r="P4634" i="1"/>
  <c r="J4643" i="1"/>
  <c r="M4674" i="1"/>
  <c r="P4706" i="1"/>
  <c r="K4712" i="1"/>
  <c r="J4712" i="1"/>
  <c r="K4722" i="1"/>
  <c r="J4722" i="1"/>
  <c r="K4843" i="1"/>
  <c r="J4843" i="1"/>
  <c r="K4912" i="1"/>
  <c r="M4912" i="1" s="1"/>
  <c r="J4912" i="1"/>
  <c r="P4917" i="1"/>
  <c r="K4999" i="1"/>
  <c r="J4999" i="1"/>
  <c r="P4530" i="1"/>
  <c r="P4551" i="1"/>
  <c r="P4571" i="1"/>
  <c r="M4642" i="1"/>
  <c r="J4660" i="1"/>
  <c r="M4660" i="1" s="1"/>
  <c r="K4684" i="1"/>
  <c r="J4684" i="1"/>
  <c r="J4687" i="1"/>
  <c r="M4687" i="1" s="1"/>
  <c r="P4689" i="1"/>
  <c r="M4799" i="1"/>
  <c r="P4862" i="1"/>
  <c r="K4862" i="1"/>
  <c r="J4862" i="1"/>
  <c r="J4392" i="1"/>
  <c r="M4392" i="1" s="1"/>
  <c r="K4451" i="1"/>
  <c r="L4451" i="1" s="1"/>
  <c r="J4494" i="1"/>
  <c r="L4494" i="1" s="1"/>
  <c r="J4511" i="1"/>
  <c r="L4511" i="1" s="1"/>
  <c r="J4515" i="1"/>
  <c r="M4515" i="1" s="1"/>
  <c r="J4547" i="1"/>
  <c r="M4547" i="1" s="1"/>
  <c r="J4553" i="1"/>
  <c r="J4556" i="1"/>
  <c r="K4560" i="1"/>
  <c r="P4570" i="1"/>
  <c r="K4596" i="1"/>
  <c r="J4606" i="1"/>
  <c r="M4606" i="1" s="1"/>
  <c r="P4627" i="1"/>
  <c r="J4632" i="1"/>
  <c r="L4632" i="1" s="1"/>
  <c r="J4644" i="1"/>
  <c r="K4644" i="1"/>
  <c r="K4656" i="1"/>
  <c r="L4656" i="1" s="1"/>
  <c r="K4670" i="1"/>
  <c r="J4670" i="1"/>
  <c r="P4673" i="1"/>
  <c r="J4689" i="1"/>
  <c r="M4689" i="1" s="1"/>
  <c r="J4695" i="1"/>
  <c r="K4695" i="1"/>
  <c r="J4708" i="1"/>
  <c r="M4708" i="1" s="1"/>
  <c r="J4837" i="1"/>
  <c r="K4837" i="1"/>
  <c r="M4850" i="1"/>
  <c r="J4910" i="1"/>
  <c r="K4910" i="1"/>
  <c r="P4373" i="1"/>
  <c r="P4375" i="1"/>
  <c r="P4466" i="1"/>
  <c r="J4474" i="1"/>
  <c r="P4482" i="1"/>
  <c r="P4487" i="1"/>
  <c r="J4513" i="1"/>
  <c r="K4540" i="1"/>
  <c r="L4540" i="1" s="1"/>
  <c r="J4542" i="1"/>
  <c r="M4542" i="1" s="1"/>
  <c r="L4550" i="1"/>
  <c r="N4550" i="1" s="1"/>
  <c r="O4550" i="1" s="1"/>
  <c r="J4562" i="1"/>
  <c r="M4562" i="1" s="1"/>
  <c r="J4566" i="1"/>
  <c r="L4566" i="1" s="1"/>
  <c r="P4591" i="1"/>
  <c r="J4619" i="1"/>
  <c r="K4666" i="1"/>
  <c r="J4666" i="1"/>
  <c r="K4673" i="1"/>
  <c r="J4673" i="1"/>
  <c r="P4712" i="1"/>
  <c r="P4715" i="1"/>
  <c r="K4745" i="1"/>
  <c r="J4745" i="1"/>
  <c r="P4948" i="1"/>
  <c r="P4969" i="1"/>
  <c r="L4996" i="1"/>
  <c r="N4996" i="1" s="1"/>
  <c r="O4996" i="1" s="1"/>
  <c r="M4686" i="1"/>
  <c r="N4686" i="1" s="1"/>
  <c r="O4686" i="1" s="1"/>
  <c r="P4738" i="1"/>
  <c r="J4797" i="1"/>
  <c r="L4797" i="1" s="1"/>
  <c r="J4828" i="1"/>
  <c r="M4828" i="1" s="1"/>
  <c r="J4872" i="1"/>
  <c r="M4872" i="1" s="1"/>
  <c r="P4910" i="1"/>
  <c r="P4935" i="1"/>
  <c r="P4666" i="1"/>
  <c r="P4678" i="1"/>
  <c r="P4692" i="1"/>
  <c r="P4719" i="1"/>
  <c r="P4741" i="1"/>
  <c r="P4743" i="1"/>
  <c r="J4751" i="1"/>
  <c r="P4802" i="1"/>
  <c r="P4878" i="1"/>
  <c r="J4884" i="1"/>
  <c r="K4897" i="1"/>
  <c r="P4978" i="1"/>
  <c r="M4863" i="1"/>
  <c r="N4863" i="1" s="1"/>
  <c r="O4863" i="1" s="1"/>
  <c r="P4868" i="1"/>
  <c r="M4886" i="1"/>
  <c r="P4893" i="1"/>
  <c r="M4928" i="1"/>
  <c r="N4928" i="1" s="1"/>
  <c r="O4928" i="1" s="1"/>
  <c r="L4964" i="1"/>
  <c r="P4688" i="1"/>
  <c r="P4784" i="1"/>
  <c r="P4837" i="1"/>
  <c r="L4876" i="1"/>
  <c r="L4886" i="1"/>
  <c r="P4904" i="1"/>
  <c r="P4906" i="1"/>
  <c r="P4915" i="1"/>
  <c r="P4941" i="1"/>
  <c r="L4949" i="1"/>
  <c r="J4650" i="1"/>
  <c r="L4650" i="1" s="1"/>
  <c r="J4662" i="1"/>
  <c r="M4662" i="1" s="1"/>
  <c r="J4735" i="1"/>
  <c r="M4735" i="1" s="1"/>
  <c r="L4809" i="1"/>
  <c r="K4827" i="1"/>
  <c r="L4827" i="1" s="1"/>
  <c r="K4846" i="1"/>
  <c r="L4846" i="1" s="1"/>
  <c r="P4955" i="1"/>
  <c r="P4970" i="1"/>
  <c r="P4644" i="1"/>
  <c r="P4755" i="1"/>
  <c r="J4761" i="1"/>
  <c r="J4773" i="1"/>
  <c r="L4773" i="1" s="1"/>
  <c r="K4800" i="1"/>
  <c r="L4800" i="1" s="1"/>
  <c r="K4802" i="1"/>
  <c r="L4802" i="1" s="1"/>
  <c r="K4818" i="1"/>
  <c r="L4834" i="1"/>
  <c r="J4878" i="1"/>
  <c r="P4945" i="1"/>
  <c r="P4958" i="1"/>
  <c r="P4639" i="1"/>
  <c r="P4656" i="1"/>
  <c r="J4657" i="1"/>
  <c r="M4657" i="1" s="1"/>
  <c r="P4670" i="1"/>
  <c r="J4682" i="1"/>
  <c r="M4682" i="1" s="1"/>
  <c r="J4690" i="1"/>
  <c r="P4731" i="1"/>
  <c r="J4750" i="1"/>
  <c r="P4764" i="1"/>
  <c r="J4787" i="1"/>
  <c r="P4797" i="1"/>
  <c r="P4830" i="1"/>
  <c r="P4847" i="1"/>
  <c r="P4874" i="1"/>
  <c r="P4934" i="1"/>
  <c r="P4951" i="1"/>
  <c r="P4989" i="1"/>
  <c r="P4992" i="1"/>
  <c r="P4720" i="1"/>
  <c r="P4726" i="1"/>
  <c r="K4750" i="1"/>
  <c r="P4753" i="1"/>
  <c r="L4758" i="1"/>
  <c r="P4762" i="1"/>
  <c r="J4812" i="1"/>
  <c r="M4812" i="1" s="1"/>
  <c r="J4839" i="1"/>
  <c r="L4839" i="1" s="1"/>
  <c r="J4865" i="1"/>
  <c r="J4875" i="1"/>
  <c r="M4890" i="1"/>
  <c r="J4951" i="1"/>
  <c r="J4977" i="1"/>
  <c r="L4977" i="1" s="1"/>
  <c r="J4986" i="1"/>
  <c r="M4986" i="1" s="1"/>
  <c r="J4989" i="1"/>
  <c r="P4786" i="1"/>
  <c r="L4823" i="1"/>
  <c r="K4885" i="1"/>
  <c r="L4885" i="1" s="1"/>
  <c r="M4911" i="1"/>
  <c r="P4956" i="1"/>
  <c r="P4971" i="1"/>
  <c r="P4995" i="1"/>
  <c r="M4760" i="1"/>
  <c r="N4760" i="1" s="1"/>
  <c r="O4760" i="1" s="1"/>
  <c r="M4998" i="1"/>
  <c r="N4998" i="1" s="1"/>
  <c r="O4998" i="1" s="1"/>
  <c r="P523" i="1"/>
  <c r="P528" i="1"/>
  <c r="K561" i="1"/>
  <c r="L561" i="1" s="1"/>
  <c r="P601" i="1"/>
  <c r="P657" i="1"/>
  <c r="J665" i="1"/>
  <c r="M665" i="1" s="1"/>
  <c r="K682" i="1"/>
  <c r="P706" i="1"/>
  <c r="P712" i="1"/>
  <c r="P762" i="1"/>
  <c r="P770" i="1"/>
  <c r="K852" i="1"/>
  <c r="M852" i="1" s="1"/>
  <c r="P861" i="1"/>
  <c r="P926" i="1"/>
  <c r="P1037" i="1"/>
  <c r="P1065" i="1"/>
  <c r="J1143" i="1"/>
  <c r="P1241" i="1"/>
  <c r="P1268" i="1"/>
  <c r="P1332" i="1"/>
  <c r="P1385" i="1"/>
  <c r="P1392" i="1"/>
  <c r="P1457" i="1"/>
  <c r="P1484" i="1"/>
  <c r="P1514" i="1"/>
  <c r="P1545" i="1"/>
  <c r="K1572" i="1"/>
  <c r="M1572" i="1" s="1"/>
  <c r="L1607" i="1"/>
  <c r="P1609" i="1"/>
  <c r="P1640" i="1"/>
  <c r="P1647" i="1"/>
  <c r="P1656" i="1"/>
  <c r="K1657" i="1"/>
  <c r="M1657" i="1" s="1"/>
  <c r="P1674" i="1"/>
  <c r="P1697" i="1"/>
  <c r="P1711" i="1"/>
  <c r="J1782" i="1"/>
  <c r="K1844" i="1"/>
  <c r="L1844" i="1" s="1"/>
  <c r="P1855" i="1"/>
  <c r="P1860" i="1"/>
  <c r="M1861" i="1"/>
  <c r="K1912" i="1"/>
  <c r="L1912" i="1" s="1"/>
  <c r="J1933" i="1"/>
  <c r="K1933" i="1"/>
  <c r="P2023" i="1"/>
  <c r="P2036" i="1"/>
  <c r="P2049" i="1"/>
  <c r="P2061" i="1"/>
  <c r="K2075" i="1"/>
  <c r="J2075" i="1"/>
  <c r="J2095" i="1"/>
  <c r="K2095" i="1"/>
  <c r="L2118" i="1"/>
  <c r="N2118" i="1" s="1"/>
  <c r="O2118" i="1" s="1"/>
  <c r="L2157" i="1"/>
  <c r="N2157" i="1" s="1"/>
  <c r="O2157" i="1" s="1"/>
  <c r="K2160" i="1"/>
  <c r="J2160" i="1"/>
  <c r="J2226" i="1"/>
  <c r="K2226" i="1"/>
  <c r="J2287" i="1"/>
  <c r="K2287" i="1"/>
  <c r="K2377" i="1"/>
  <c r="J2377" i="1"/>
  <c r="K2759" i="1"/>
  <c r="J2759" i="1"/>
  <c r="J2790" i="1"/>
  <c r="K2790" i="1"/>
  <c r="K654" i="1"/>
  <c r="L654" i="1" s="1"/>
  <c r="L1725" i="1"/>
  <c r="N1725" i="1" s="1"/>
  <c r="O1725" i="1" s="1"/>
  <c r="J1963" i="1"/>
  <c r="K1963" i="1"/>
  <c r="M2243" i="1"/>
  <c r="L2243" i="1"/>
  <c r="L2272" i="1"/>
  <c r="M2272" i="1"/>
  <c r="K3244" i="1"/>
  <c r="J3244" i="1"/>
  <c r="P535" i="1"/>
  <c r="P538" i="1"/>
  <c r="K601" i="1"/>
  <c r="P664" i="1"/>
  <c r="J737" i="1"/>
  <c r="J762" i="1"/>
  <c r="M762" i="1" s="1"/>
  <c r="P794" i="1"/>
  <c r="J810" i="1"/>
  <c r="M810" i="1" s="1"/>
  <c r="P834" i="1"/>
  <c r="P859" i="1"/>
  <c r="K861" i="1"/>
  <c r="L861" i="1" s="1"/>
  <c r="J898" i="1"/>
  <c r="M898" i="1" s="1"/>
  <c r="J915" i="1"/>
  <c r="M915" i="1" s="1"/>
  <c r="J926" i="1"/>
  <c r="M926" i="1" s="1"/>
  <c r="J1029" i="1"/>
  <c r="L1029" i="1" s="1"/>
  <c r="J1037" i="1"/>
  <c r="L1037" i="1" s="1"/>
  <c r="P1068" i="1"/>
  <c r="J1105" i="1"/>
  <c r="J1110" i="1"/>
  <c r="M1110" i="1" s="1"/>
  <c r="P1160" i="1"/>
  <c r="J1207" i="1"/>
  <c r="L1207" i="1" s="1"/>
  <c r="J1289" i="1"/>
  <c r="M1289" i="1" s="1"/>
  <c r="J1484" i="1"/>
  <c r="L1484" i="1" s="1"/>
  <c r="J1497" i="1"/>
  <c r="M1497" i="1" s="1"/>
  <c r="P1510" i="1"/>
  <c r="K1543" i="1"/>
  <c r="M1543" i="1" s="1"/>
  <c r="K1545" i="1"/>
  <c r="L1545" i="1" s="1"/>
  <c r="P1583" i="1"/>
  <c r="P1596" i="1"/>
  <c r="J1609" i="1"/>
  <c r="L1609" i="1" s="1"/>
  <c r="P1614" i="1"/>
  <c r="P1624" i="1"/>
  <c r="J1640" i="1"/>
  <c r="M1640" i="1" s="1"/>
  <c r="J1676" i="1"/>
  <c r="L1676" i="1" s="1"/>
  <c r="P1700" i="1"/>
  <c r="P1724" i="1"/>
  <c r="J1746" i="1"/>
  <c r="M1746" i="1" s="1"/>
  <c r="P1748" i="1"/>
  <c r="K1817" i="1"/>
  <c r="J1850" i="1"/>
  <c r="P1943" i="1"/>
  <c r="J2003" i="1"/>
  <c r="P2015" i="1"/>
  <c r="K2017" i="1"/>
  <c r="J2017" i="1"/>
  <c r="K2023" i="1"/>
  <c r="L2023" i="1" s="1"/>
  <c r="J2036" i="1"/>
  <c r="M2036" i="1" s="1"/>
  <c r="K2052" i="1"/>
  <c r="J2052" i="1"/>
  <c r="L2052" i="1" s="1"/>
  <c r="P2081" i="1"/>
  <c r="K2114" i="1"/>
  <c r="J2114" i="1"/>
  <c r="P2139" i="1"/>
  <c r="P2148" i="1"/>
  <c r="P2171" i="1"/>
  <c r="K2252" i="1"/>
  <c r="J2252" i="1"/>
  <c r="K2323" i="1"/>
  <c r="J2323" i="1"/>
  <c r="K2344" i="1"/>
  <c r="J2344" i="1"/>
  <c r="J2752" i="1"/>
  <c r="K2752" i="1"/>
  <c r="K585" i="1"/>
  <c r="L585" i="1" s="1"/>
  <c r="K638" i="1"/>
  <c r="L638" i="1" s="1"/>
  <c r="J652" i="1"/>
  <c r="J729" i="1"/>
  <c r="M729" i="1" s="1"/>
  <c r="J785" i="1"/>
  <c r="L785" i="1" s="1"/>
  <c r="J1019" i="1"/>
  <c r="L1019" i="1" s="1"/>
  <c r="K1100" i="1"/>
  <c r="M1100" i="1" s="1"/>
  <c r="K1139" i="1"/>
  <c r="L1139" i="1" s="1"/>
  <c r="J1152" i="1"/>
  <c r="L1152" i="1" s="1"/>
  <c r="P1174" i="1"/>
  <c r="P1187" i="1"/>
  <c r="P1192" i="1"/>
  <c r="P1197" i="1"/>
  <c r="J1215" i="1"/>
  <c r="M1215" i="1" s="1"/>
  <c r="J1274" i="1"/>
  <c r="K1385" i="1"/>
  <c r="L1385" i="1" s="1"/>
  <c r="J1416" i="1"/>
  <c r="M1416" i="1" s="1"/>
  <c r="J1438" i="1"/>
  <c r="M1438" i="1" s="1"/>
  <c r="K1514" i="1"/>
  <c r="J1571" i="1"/>
  <c r="M1571" i="1" s="1"/>
  <c r="J1596" i="1"/>
  <c r="L1596" i="1" s="1"/>
  <c r="J1605" i="1"/>
  <c r="L1605" i="1" s="1"/>
  <c r="J1647" i="1"/>
  <c r="L1647" i="1" s="1"/>
  <c r="J1656" i="1"/>
  <c r="L1656" i="1" s="1"/>
  <c r="J1683" i="1"/>
  <c r="K1697" i="1"/>
  <c r="L1697" i="1" s="1"/>
  <c r="K1702" i="1"/>
  <c r="P1715" i="1"/>
  <c r="M1733" i="1"/>
  <c r="K1744" i="1"/>
  <c r="M1744" i="1" s="1"/>
  <c r="J1825" i="1"/>
  <c r="M1825" i="1" s="1"/>
  <c r="J1860" i="1"/>
  <c r="L1860" i="1" s="1"/>
  <c r="K1866" i="1"/>
  <c r="L1866" i="1" s="1"/>
  <c r="J1870" i="1"/>
  <c r="M1870" i="1" s="1"/>
  <c r="P1996" i="1"/>
  <c r="J1999" i="1"/>
  <c r="K1999" i="1"/>
  <c r="K2139" i="1"/>
  <c r="J2139" i="1"/>
  <c r="K2171" i="1"/>
  <c r="J2171" i="1"/>
  <c r="K2472" i="1"/>
  <c r="J2472" i="1"/>
  <c r="J613" i="1"/>
  <c r="P639" i="1"/>
  <c r="P693" i="1"/>
  <c r="P716" i="1"/>
  <c r="K749" i="1"/>
  <c r="J765" i="1"/>
  <c r="J887" i="1"/>
  <c r="J961" i="1"/>
  <c r="J1027" i="1"/>
  <c r="M1027" i="1" s="1"/>
  <c r="K1090" i="1"/>
  <c r="L1090" i="1" s="1"/>
  <c r="J1103" i="1"/>
  <c r="M1103" i="1" s="1"/>
  <c r="K1113" i="1"/>
  <c r="M1113" i="1" s="1"/>
  <c r="J1131" i="1"/>
  <c r="J1142" i="1"/>
  <c r="L1142" i="1" s="1"/>
  <c r="J1147" i="1"/>
  <c r="L1147" i="1" s="1"/>
  <c r="P1211" i="1"/>
  <c r="K1309" i="1"/>
  <c r="J1364" i="1"/>
  <c r="L1364" i="1" s="1"/>
  <c r="J1414" i="1"/>
  <c r="P1417" i="1"/>
  <c r="P1439" i="1"/>
  <c r="P1474" i="1"/>
  <c r="K1495" i="1"/>
  <c r="M1495" i="1" s="1"/>
  <c r="J1539" i="1"/>
  <c r="L1539" i="1" s="1"/>
  <c r="K1541" i="1"/>
  <c r="P1544" i="1"/>
  <c r="K1557" i="1"/>
  <c r="M1557" i="1" s="1"/>
  <c r="J1559" i="1"/>
  <c r="M1559" i="1" s="1"/>
  <c r="K1603" i="1"/>
  <c r="L1603" i="1" s="1"/>
  <c r="J1658" i="1"/>
  <c r="J1681" i="1"/>
  <c r="L1681" i="1" s="1"/>
  <c r="J1693" i="1"/>
  <c r="M1693" i="1" s="1"/>
  <c r="J1758" i="1"/>
  <c r="M1758" i="1" s="1"/>
  <c r="J1760" i="1"/>
  <c r="M1760" i="1" s="1"/>
  <c r="K1800" i="1"/>
  <c r="J1845" i="1"/>
  <c r="M1845" i="1" s="1"/>
  <c r="P1878" i="1"/>
  <c r="J1884" i="1"/>
  <c r="P1892" i="1"/>
  <c r="J1950" i="1"/>
  <c r="M1950" i="1" s="1"/>
  <c r="K1958" i="1"/>
  <c r="K2039" i="1"/>
  <c r="L2039" i="1" s="1"/>
  <c r="J2050" i="1"/>
  <c r="K2050" i="1"/>
  <c r="J2055" i="1"/>
  <c r="K2055" i="1"/>
  <c r="P2057" i="1"/>
  <c r="P2124" i="1"/>
  <c r="J2142" i="1"/>
  <c r="K2142" i="1"/>
  <c r="P2220" i="1"/>
  <c r="K2928" i="1"/>
  <c r="J2928" i="1"/>
  <c r="J2395" i="1"/>
  <c r="K2395" i="1"/>
  <c r="J947" i="1"/>
  <c r="L947" i="1" s="1"/>
  <c r="J1213" i="1"/>
  <c r="M1213" i="1" s="1"/>
  <c r="J1535" i="1"/>
  <c r="M1535" i="1" s="1"/>
  <c r="K1537" i="1"/>
  <c r="L1537" i="1" s="1"/>
  <c r="J1583" i="1"/>
  <c r="J1670" i="1"/>
  <c r="M1670" i="1" s="1"/>
  <c r="L1745" i="1"/>
  <c r="J1793" i="1"/>
  <c r="L1793" i="1" s="1"/>
  <c r="K1795" i="1"/>
  <c r="J1858" i="1"/>
  <c r="M1858" i="1" s="1"/>
  <c r="J1882" i="1"/>
  <c r="M1882" i="1" s="1"/>
  <c r="J2011" i="1"/>
  <c r="K2011" i="1"/>
  <c r="K2112" i="1"/>
  <c r="J2112" i="1"/>
  <c r="K2124" i="1"/>
  <c r="J2124" i="1"/>
  <c r="J2154" i="1"/>
  <c r="K2154" i="1"/>
  <c r="K2169" i="1"/>
  <c r="J2169" i="1"/>
  <c r="K2220" i="1"/>
  <c r="J2220" i="1"/>
  <c r="K2351" i="1"/>
  <c r="J2351" i="1"/>
  <c r="K2884" i="1"/>
  <c r="J2884" i="1"/>
  <c r="J1053" i="1"/>
  <c r="K1126" i="1"/>
  <c r="L1126" i="1" s="1"/>
  <c r="K1150" i="1"/>
  <c r="L1150" i="1" s="1"/>
  <c r="J1160" i="1"/>
  <c r="M1160" i="1" s="1"/>
  <c r="P1168" i="1"/>
  <c r="P1206" i="1"/>
  <c r="P1222" i="1"/>
  <c r="P1225" i="1"/>
  <c r="P1270" i="1"/>
  <c r="P1313" i="1"/>
  <c r="K1336" i="1"/>
  <c r="L1336" i="1" s="1"/>
  <c r="P1376" i="1"/>
  <c r="J1510" i="1"/>
  <c r="M1510" i="1" s="1"/>
  <c r="P1577" i="1"/>
  <c r="P1584" i="1"/>
  <c r="K1587" i="1"/>
  <c r="L1587" i="1" s="1"/>
  <c r="J1589" i="1"/>
  <c r="M1589" i="1" s="1"/>
  <c r="J1632" i="1"/>
  <c r="M1632" i="1" s="1"/>
  <c r="J1643" i="1"/>
  <c r="L1643" i="1" s="1"/>
  <c r="M1666" i="1"/>
  <c r="N1666" i="1" s="1"/>
  <c r="O1666" i="1" s="1"/>
  <c r="J1668" i="1"/>
  <c r="J1707" i="1"/>
  <c r="M1707" i="1" s="1"/>
  <c r="K1724" i="1"/>
  <c r="L1724" i="1" s="1"/>
  <c r="J1728" i="1"/>
  <c r="L1728" i="1" s="1"/>
  <c r="P1732" i="1"/>
  <c r="J1738" i="1"/>
  <c r="P1770" i="1"/>
  <c r="P1773" i="1"/>
  <c r="J1841" i="1"/>
  <c r="M1841" i="1" s="1"/>
  <c r="K1847" i="1"/>
  <c r="L1847" i="1" s="1"/>
  <c r="M1854" i="1"/>
  <c r="J1875" i="1"/>
  <c r="M1875" i="1" s="1"/>
  <c r="P1936" i="1"/>
  <c r="L1938" i="1"/>
  <c r="N1938" i="1" s="1"/>
  <c r="O1938" i="1" s="1"/>
  <c r="M1995" i="1"/>
  <c r="J2015" i="1"/>
  <c r="L2015" i="1" s="1"/>
  <c r="J2122" i="1"/>
  <c r="K2122" i="1"/>
  <c r="J2137" i="1"/>
  <c r="K2137" i="1"/>
  <c r="K2228" i="1"/>
  <c r="J2228" i="1"/>
  <c r="K2916" i="1"/>
  <c r="J2916" i="1"/>
  <c r="J2182" i="1"/>
  <c r="K2182" i="1"/>
  <c r="L908" i="1"/>
  <c r="P988" i="1"/>
  <c r="P1169" i="1"/>
  <c r="P1172" i="1"/>
  <c r="J1174" i="1"/>
  <c r="M1174" i="1" s="1"/>
  <c r="K1200" i="1"/>
  <c r="J1503" i="1"/>
  <c r="L1503" i="1" s="1"/>
  <c r="K1527" i="1"/>
  <c r="P1534" i="1"/>
  <c r="J1574" i="1"/>
  <c r="L1574" i="1" s="1"/>
  <c r="M1581" i="1"/>
  <c r="M1586" i="1"/>
  <c r="P1635" i="1"/>
  <c r="P1637" i="1"/>
  <c r="P1667" i="1"/>
  <c r="P1725" i="1"/>
  <c r="P1727" i="1"/>
  <c r="J1732" i="1"/>
  <c r="J1803" i="1"/>
  <c r="P1806" i="1"/>
  <c r="P1832" i="1"/>
  <c r="J1836" i="1"/>
  <c r="M1836" i="1" s="1"/>
  <c r="J1849" i="1"/>
  <c r="L1849" i="1" s="1"/>
  <c r="P1898" i="1"/>
  <c r="K1936" i="1"/>
  <c r="L1936" i="1" s="1"/>
  <c r="J1982" i="1"/>
  <c r="K1982" i="1"/>
  <c r="P1985" i="1"/>
  <c r="J2035" i="1"/>
  <c r="K2035" i="1"/>
  <c r="P2038" i="1"/>
  <c r="J2046" i="1"/>
  <c r="L2046" i="1" s="1"/>
  <c r="P2050" i="1"/>
  <c r="P2055" i="1"/>
  <c r="P2063" i="1"/>
  <c r="J2079" i="1"/>
  <c r="K2079" i="1"/>
  <c r="P2089" i="1"/>
  <c r="P2142" i="1"/>
  <c r="K2147" i="1"/>
  <c r="J2147" i="1"/>
  <c r="P2152" i="1"/>
  <c r="K2174" i="1"/>
  <c r="J2174" i="1"/>
  <c r="K2197" i="1"/>
  <c r="J2197" i="1"/>
  <c r="K2291" i="1"/>
  <c r="J2291" i="1"/>
  <c r="L2297" i="1"/>
  <c r="M2297" i="1"/>
  <c r="K2331" i="1"/>
  <c r="P2331" i="1"/>
  <c r="J2331" i="1"/>
  <c r="M2331" i="1" s="1"/>
  <c r="K2359" i="1"/>
  <c r="J2359" i="1"/>
  <c r="P2369" i="1"/>
  <c r="J2383" i="1"/>
  <c r="K2383" i="1"/>
  <c r="K2385" i="1"/>
  <c r="J2385" i="1"/>
  <c r="K2693" i="1"/>
  <c r="J2693" i="1"/>
  <c r="K2148" i="1"/>
  <c r="J2148" i="1"/>
  <c r="J2355" i="1"/>
  <c r="K2355" i="1"/>
  <c r="P502" i="1"/>
  <c r="P508" i="1"/>
  <c r="K628" i="1"/>
  <c r="M628" i="1" s="1"/>
  <c r="J639" i="1"/>
  <c r="L639" i="1" s="1"/>
  <c r="K676" i="1"/>
  <c r="L676" i="1" s="1"/>
  <c r="P694" i="1"/>
  <c r="P717" i="1"/>
  <c r="P734" i="1"/>
  <c r="J786" i="1"/>
  <c r="M786" i="1" s="1"/>
  <c r="P934" i="1"/>
  <c r="K996" i="1"/>
  <c r="L996" i="1" s="1"/>
  <c r="K1166" i="1"/>
  <c r="L1166" i="1" s="1"/>
  <c r="J1192" i="1"/>
  <c r="P1287" i="1"/>
  <c r="J1299" i="1"/>
  <c r="P1340" i="1"/>
  <c r="P1461" i="1"/>
  <c r="P1515" i="1"/>
  <c r="J1544" i="1"/>
  <c r="L1544" i="1" s="1"/>
  <c r="J1608" i="1"/>
  <c r="M1608" i="1" s="1"/>
  <c r="M1623" i="1"/>
  <c r="K1834" i="1"/>
  <c r="L1834" i="1" s="1"/>
  <c r="P1929" i="1"/>
  <c r="P1947" i="1"/>
  <c r="K1985" i="1"/>
  <c r="J1985" i="1"/>
  <c r="P2007" i="1"/>
  <c r="P2009" i="1"/>
  <c r="K2063" i="1"/>
  <c r="J2063" i="1"/>
  <c r="P2087" i="1"/>
  <c r="K2089" i="1"/>
  <c r="J2089" i="1"/>
  <c r="P2112" i="1"/>
  <c r="P2120" i="1"/>
  <c r="P2135" i="1"/>
  <c r="P2150" i="1"/>
  <c r="J2152" i="1"/>
  <c r="K2152" i="1"/>
  <c r="P2169" i="1"/>
  <c r="K2240" i="1"/>
  <c r="J2240" i="1"/>
  <c r="K2347" i="1"/>
  <c r="J2347" i="1"/>
  <c r="K2369" i="1"/>
  <c r="J2369" i="1"/>
  <c r="K2720" i="1"/>
  <c r="J2720" i="1"/>
  <c r="L2018" i="1"/>
  <c r="N2018" i="1" s="1"/>
  <c r="O2018" i="1" s="1"/>
  <c r="J1240" i="1"/>
  <c r="M1240" i="1" s="1"/>
  <c r="K1256" i="1"/>
  <c r="P1262" i="1"/>
  <c r="P1300" i="1"/>
  <c r="P1348" i="1"/>
  <c r="P1350" i="1"/>
  <c r="K1357" i="1"/>
  <c r="L1357" i="1" s="1"/>
  <c r="P1366" i="1"/>
  <c r="P1377" i="1"/>
  <c r="K1384" i="1"/>
  <c r="M1384" i="1" s="1"/>
  <c r="K1391" i="1"/>
  <c r="L1391" i="1" s="1"/>
  <c r="J1445" i="1"/>
  <c r="M1445" i="1" s="1"/>
  <c r="K1461" i="1"/>
  <c r="M1461" i="1" s="1"/>
  <c r="P1486" i="1"/>
  <c r="J1494" i="1"/>
  <c r="P1509" i="1"/>
  <c r="P1532" i="1"/>
  <c r="J1558" i="1"/>
  <c r="L1558" i="1" s="1"/>
  <c r="K1570" i="1"/>
  <c r="L1570" i="1" s="1"/>
  <c r="P1580" i="1"/>
  <c r="J1604" i="1"/>
  <c r="M1604" i="1" s="1"/>
  <c r="J1743" i="1"/>
  <c r="M1743" i="1" s="1"/>
  <c r="P1750" i="1"/>
  <c r="K1761" i="1"/>
  <c r="M2007" i="1"/>
  <c r="N2007" i="1" s="1"/>
  <c r="O2007" i="1" s="1"/>
  <c r="K2056" i="1"/>
  <c r="J2056" i="1"/>
  <c r="K2087" i="1"/>
  <c r="J2087" i="1"/>
  <c r="K2120" i="1"/>
  <c r="J2120" i="1"/>
  <c r="K2135" i="1"/>
  <c r="J2135" i="1"/>
  <c r="K2145" i="1"/>
  <c r="J2145" i="1"/>
  <c r="K2150" i="1"/>
  <c r="J2150" i="1"/>
  <c r="J2495" i="1"/>
  <c r="K2495" i="1"/>
  <c r="P2589" i="1"/>
  <c r="J2589" i="1"/>
  <c r="J3574" i="1"/>
  <c r="K3574" i="1"/>
  <c r="P2197" i="1"/>
  <c r="P2226" i="1"/>
  <c r="M2239" i="1"/>
  <c r="N2239" i="1" s="1"/>
  <c r="O2239" i="1" s="1"/>
  <c r="P2259" i="1"/>
  <c r="P2309" i="1"/>
  <c r="P2319" i="1"/>
  <c r="P2355" i="1"/>
  <c r="P2359" i="1"/>
  <c r="P2383" i="1"/>
  <c r="L2389" i="1"/>
  <c r="P2395" i="1"/>
  <c r="M2396" i="1"/>
  <c r="K2483" i="1"/>
  <c r="J2483" i="1"/>
  <c r="M2673" i="1"/>
  <c r="N2673" i="1" s="1"/>
  <c r="O2673" i="1" s="1"/>
  <c r="J2740" i="1"/>
  <c r="K2740" i="1"/>
  <c r="J2770" i="1"/>
  <c r="K2770" i="1"/>
  <c r="K2858" i="1"/>
  <c r="J2858" i="1"/>
  <c r="P2884" i="1"/>
  <c r="P2928" i="1"/>
  <c r="K3029" i="1"/>
  <c r="J3029" i="1"/>
  <c r="P3139" i="1"/>
  <c r="J3218" i="1"/>
  <c r="K3218" i="1"/>
  <c r="J3280" i="1"/>
  <c r="K3280" i="1"/>
  <c r="M3290" i="1"/>
  <c r="N3290" i="1" s="1"/>
  <c r="O3290" i="1" s="1"/>
  <c r="P3445" i="1"/>
  <c r="K3576" i="1"/>
  <c r="J3576" i="1"/>
  <c r="K3780" i="1"/>
  <c r="J3780" i="1"/>
  <c r="P2122" i="1"/>
  <c r="P2137" i="1"/>
  <c r="P2154" i="1"/>
  <c r="P2160" i="1"/>
  <c r="P2167" i="1"/>
  <c r="P2254" i="1"/>
  <c r="L2255" i="1"/>
  <c r="P2276" i="1"/>
  <c r="P2289" i="1"/>
  <c r="P2291" i="1"/>
  <c r="P2323" i="1"/>
  <c r="M2339" i="1"/>
  <c r="P2347" i="1"/>
  <c r="P2353" i="1"/>
  <c r="M2378" i="1"/>
  <c r="N2378" i="1" s="1"/>
  <c r="O2378" i="1" s="1"/>
  <c r="P2385" i="1"/>
  <c r="L2399" i="1"/>
  <c r="J2420" i="1"/>
  <c r="K2420" i="1"/>
  <c r="K2449" i="1"/>
  <c r="J2449" i="1"/>
  <c r="P2472" i="1"/>
  <c r="P2493" i="1"/>
  <c r="P2540" i="1"/>
  <c r="K2546" i="1"/>
  <c r="J2546" i="1"/>
  <c r="M2562" i="1"/>
  <c r="K2582" i="1"/>
  <c r="J2582" i="1"/>
  <c r="K2627" i="1"/>
  <c r="J2627" i="1"/>
  <c r="J2683" i="1"/>
  <c r="K2683" i="1"/>
  <c r="P2720" i="1"/>
  <c r="K2731" i="1"/>
  <c r="J2731" i="1"/>
  <c r="P2752" i="1"/>
  <c r="K2810" i="1"/>
  <c r="J2810" i="1"/>
  <c r="M2846" i="1"/>
  <c r="K2874" i="1"/>
  <c r="J2874" i="1"/>
  <c r="P2916" i="1"/>
  <c r="P2944" i="1"/>
  <c r="P2957" i="1"/>
  <c r="P3013" i="1"/>
  <c r="P3039" i="1"/>
  <c r="K3065" i="1"/>
  <c r="J3065" i="1"/>
  <c r="J3084" i="1"/>
  <c r="K3084" i="1"/>
  <c r="P3172" i="1"/>
  <c r="J3179" i="1"/>
  <c r="K3179" i="1"/>
  <c r="L3208" i="1"/>
  <c r="P3278" i="1"/>
  <c r="K4214" i="1"/>
  <c r="J4214" i="1"/>
  <c r="P4214" i="1"/>
  <c r="L4499" i="1"/>
  <c r="K3013" i="1"/>
  <c r="J3013" i="1"/>
  <c r="M3013" i="1" s="1"/>
  <c r="K3021" i="1"/>
  <c r="J3021" i="1"/>
  <c r="K3039" i="1"/>
  <c r="J3039" i="1"/>
  <c r="J3172" i="1"/>
  <c r="K3172" i="1"/>
  <c r="K3388" i="1"/>
  <c r="J3388" i="1"/>
  <c r="J4098" i="1"/>
  <c r="K4098" i="1"/>
  <c r="P2095" i="1"/>
  <c r="P2145" i="1"/>
  <c r="P2164" i="1"/>
  <c r="M2195" i="1"/>
  <c r="J2205" i="1"/>
  <c r="J2231" i="1"/>
  <c r="M2231" i="1" s="1"/>
  <c r="J2233" i="1"/>
  <c r="K2246" i="1"/>
  <c r="M2246" i="1" s="1"/>
  <c r="J2266" i="1"/>
  <c r="L2266" i="1" s="1"/>
  <c r="L2324" i="1"/>
  <c r="N2324" i="1" s="1"/>
  <c r="O2324" i="1" s="1"/>
  <c r="J2336" i="1"/>
  <c r="P2371" i="1"/>
  <c r="L2393" i="1"/>
  <c r="J2398" i="1"/>
  <c r="M2398" i="1" s="1"/>
  <c r="K2408" i="1"/>
  <c r="L2408" i="1" s="1"/>
  <c r="J2505" i="1"/>
  <c r="K2505" i="1"/>
  <c r="K2515" i="1"/>
  <c r="J2515" i="1"/>
  <c r="K2580" i="1"/>
  <c r="J2580" i="1"/>
  <c r="K2614" i="1"/>
  <c r="J2614" i="1"/>
  <c r="K2639" i="1"/>
  <c r="J2639" i="1"/>
  <c r="K2646" i="1"/>
  <c r="J2646" i="1"/>
  <c r="K2651" i="1"/>
  <c r="J2651" i="1"/>
  <c r="K2738" i="1"/>
  <c r="J2738" i="1"/>
  <c r="K2747" i="1"/>
  <c r="J2747" i="1"/>
  <c r="P2759" i="1"/>
  <c r="K2926" i="1"/>
  <c r="J2926" i="1"/>
  <c r="K2936" i="1"/>
  <c r="J2936" i="1"/>
  <c r="J2967" i="1"/>
  <c r="P2967" i="1"/>
  <c r="K2967" i="1"/>
  <c r="K3005" i="1"/>
  <c r="P3005" i="1"/>
  <c r="J3005" i="1"/>
  <c r="P3101" i="1"/>
  <c r="K3101" i="1"/>
  <c r="J3101" i="1"/>
  <c r="M3208" i="1"/>
  <c r="L3232" i="1"/>
  <c r="M3232" i="1"/>
  <c r="L1935" i="1"/>
  <c r="P1949" i="1"/>
  <c r="P1963" i="1"/>
  <c r="P1980" i="1"/>
  <c r="P1995" i="1"/>
  <c r="P2054" i="1"/>
  <c r="L2058" i="1"/>
  <c r="P2060" i="1"/>
  <c r="P2074" i="1"/>
  <c r="L2082" i="1"/>
  <c r="P2084" i="1"/>
  <c r="P2094" i="1"/>
  <c r="M2103" i="1"/>
  <c r="N2103" i="1" s="1"/>
  <c r="O2103" i="1" s="1"/>
  <c r="J2133" i="1"/>
  <c r="M2133" i="1" s="1"/>
  <c r="P2165" i="1"/>
  <c r="L2195" i="1"/>
  <c r="P2234" i="1"/>
  <c r="P2260" i="1"/>
  <c r="P2273" i="1"/>
  <c r="K2274" i="1"/>
  <c r="P2298" i="1"/>
  <c r="P2300" i="1"/>
  <c r="P2310" i="1"/>
  <c r="P2325" i="1"/>
  <c r="J2338" i="1"/>
  <c r="P2356" i="1"/>
  <c r="P2379" i="1"/>
  <c r="P2382" i="1"/>
  <c r="P2394" i="1"/>
  <c r="K2425" i="1"/>
  <c r="J2425" i="1"/>
  <c r="K2470" i="1"/>
  <c r="J2470" i="1"/>
  <c r="P2491" i="1"/>
  <c r="P2503" i="1"/>
  <c r="P2513" i="1"/>
  <c r="P2528" i="1"/>
  <c r="P2538" i="1"/>
  <c r="K2625" i="1"/>
  <c r="J2625" i="1"/>
  <c r="P2634" i="1"/>
  <c r="K2691" i="1"/>
  <c r="J2691" i="1"/>
  <c r="P2734" i="1"/>
  <c r="K2780" i="1"/>
  <c r="J2780" i="1"/>
  <c r="J2845" i="1"/>
  <c r="K2845" i="1"/>
  <c r="L2845" i="1" s="1"/>
  <c r="K2861" i="1"/>
  <c r="J2861" i="1"/>
  <c r="K2934" i="1"/>
  <c r="J2934" i="1"/>
  <c r="P2955" i="1"/>
  <c r="M2964" i="1"/>
  <c r="P3011" i="1"/>
  <c r="P3037" i="1"/>
  <c r="P3152" i="1"/>
  <c r="P3157" i="1"/>
  <c r="P3266" i="1"/>
  <c r="J2032" i="1"/>
  <c r="M2032" i="1" s="1"/>
  <c r="P2035" i="1"/>
  <c r="P2039" i="1"/>
  <c r="P2052" i="1"/>
  <c r="L2054" i="1"/>
  <c r="P2056" i="1"/>
  <c r="J2077" i="1"/>
  <c r="P2086" i="1"/>
  <c r="P2096" i="1"/>
  <c r="P2190" i="1"/>
  <c r="P2219" i="1"/>
  <c r="P2227" i="1"/>
  <c r="P2277" i="1"/>
  <c r="P2290" i="1"/>
  <c r="L2315" i="1"/>
  <c r="P2349" i="1"/>
  <c r="P2351" i="1"/>
  <c r="L2374" i="1"/>
  <c r="N2374" i="1" s="1"/>
  <c r="O2374" i="1" s="1"/>
  <c r="P2408" i="1"/>
  <c r="J2459" i="1"/>
  <c r="K2459" i="1"/>
  <c r="K2503" i="1"/>
  <c r="J2503" i="1"/>
  <c r="J2538" i="1"/>
  <c r="K2538" i="1"/>
  <c r="K2597" i="1"/>
  <c r="J2597" i="1"/>
  <c r="K2634" i="1"/>
  <c r="J2634" i="1"/>
  <c r="K2649" i="1"/>
  <c r="J2649" i="1"/>
  <c r="K2734" i="1"/>
  <c r="J2734" i="1"/>
  <c r="K2813" i="1"/>
  <c r="J2813" i="1"/>
  <c r="J2955" i="1"/>
  <c r="K2955" i="1"/>
  <c r="K3011" i="1"/>
  <c r="J3011" i="1"/>
  <c r="K3037" i="1"/>
  <c r="J3037" i="1"/>
  <c r="J3116" i="1"/>
  <c r="K3116" i="1"/>
  <c r="K3152" i="1"/>
  <c r="J3152" i="1"/>
  <c r="J3266" i="1"/>
  <c r="K3266" i="1"/>
  <c r="K3359" i="1"/>
  <c r="J3359" i="1"/>
  <c r="P3424" i="1"/>
  <c r="L2099" i="1"/>
  <c r="N2163" i="1"/>
  <c r="O2163" i="1" s="1"/>
  <c r="M2192" i="1"/>
  <c r="K2202" i="1"/>
  <c r="M2202" i="1" s="1"/>
  <c r="J2215" i="1"/>
  <c r="L2215" i="1" s="1"/>
  <c r="P2222" i="1"/>
  <c r="K2238" i="1"/>
  <c r="M2238" i="1" s="1"/>
  <c r="P2240" i="1"/>
  <c r="P2252" i="1"/>
  <c r="K2262" i="1"/>
  <c r="M2262" i="1" s="1"/>
  <c r="J2279" i="1"/>
  <c r="M2279" i="1" s="1"/>
  <c r="J2296" i="1"/>
  <c r="M2296" i="1" s="1"/>
  <c r="M2346" i="1"/>
  <c r="K2367" i="1"/>
  <c r="M2367" i="1" s="1"/>
  <c r="L2390" i="1"/>
  <c r="N2390" i="1" s="1"/>
  <c r="O2390" i="1" s="1"/>
  <c r="K2416" i="1"/>
  <c r="J2416" i="1"/>
  <c r="K2436" i="1"/>
  <c r="J2436" i="1"/>
  <c r="J2457" i="1"/>
  <c r="K2457" i="1"/>
  <c r="P2489" i="1"/>
  <c r="P2523" i="1"/>
  <c r="K2578" i="1"/>
  <c r="J2578" i="1"/>
  <c r="P2595" i="1"/>
  <c r="P2623" i="1"/>
  <c r="P2637" i="1"/>
  <c r="K2657" i="1"/>
  <c r="J2657" i="1"/>
  <c r="P2744" i="1"/>
  <c r="J2774" i="1"/>
  <c r="K2774" i="1"/>
  <c r="M2822" i="1"/>
  <c r="J2881" i="1"/>
  <c r="K2881" i="1"/>
  <c r="K2963" i="1"/>
  <c r="J2963" i="1"/>
  <c r="K3025" i="1"/>
  <c r="J3025" i="1"/>
  <c r="L3133" i="1"/>
  <c r="N3133" i="1" s="1"/>
  <c r="O3133" i="1" s="1"/>
  <c r="K3424" i="1"/>
  <c r="J3424" i="1"/>
  <c r="L2006" i="1"/>
  <c r="L2066" i="1"/>
  <c r="K2091" i="1"/>
  <c r="L2091" i="1" s="1"/>
  <c r="J2101" i="1"/>
  <c r="L2101" i="1" s="1"/>
  <c r="M2134" i="1"/>
  <c r="J2184" i="1"/>
  <c r="M2184" i="1" s="1"/>
  <c r="J2217" i="1"/>
  <c r="L2217" i="1" s="1"/>
  <c r="P2225" i="1"/>
  <c r="J2285" i="1"/>
  <c r="M2285" i="1" s="1"/>
  <c r="M2288" i="1"/>
  <c r="K2306" i="1"/>
  <c r="M2306" i="1" s="1"/>
  <c r="J2327" i="1"/>
  <c r="J2335" i="1"/>
  <c r="J2361" i="1"/>
  <c r="L2361" i="1" s="1"/>
  <c r="M2384" i="1"/>
  <c r="J2392" i="1"/>
  <c r="L2392" i="1" s="1"/>
  <c r="J2397" i="1"/>
  <c r="M2397" i="1" s="1"/>
  <c r="K2409" i="1"/>
  <c r="J2409" i="1"/>
  <c r="L2409" i="1" s="1"/>
  <c r="K2464" i="1"/>
  <c r="J2464" i="1"/>
  <c r="L2473" i="1"/>
  <c r="J2489" i="1"/>
  <c r="K2489" i="1"/>
  <c r="K2637" i="1"/>
  <c r="J2637" i="1"/>
  <c r="K2706" i="1"/>
  <c r="J2706" i="1"/>
  <c r="K2871" i="1"/>
  <c r="J2871" i="1"/>
  <c r="K2919" i="1"/>
  <c r="J2919" i="1"/>
  <c r="L2998" i="1"/>
  <c r="N2998" i="1" s="1"/>
  <c r="O2998" i="1" s="1"/>
  <c r="P3061" i="1"/>
  <c r="K3061" i="1"/>
  <c r="J3061" i="1"/>
  <c r="L3075" i="1"/>
  <c r="K3111" i="1"/>
  <c r="J3111" i="1"/>
  <c r="K3150" i="1"/>
  <c r="J3150" i="1"/>
  <c r="J3227" i="1"/>
  <c r="K3227" i="1"/>
  <c r="K3345" i="1"/>
  <c r="J3345" i="1"/>
  <c r="K3422" i="1"/>
  <c r="J3422" i="1"/>
  <c r="K3477" i="1"/>
  <c r="J3477" i="1"/>
  <c r="P1910" i="1"/>
  <c r="P1939" i="1"/>
  <c r="P1951" i="1"/>
  <c r="P1975" i="1"/>
  <c r="P1998" i="1"/>
  <c r="P2000" i="1"/>
  <c r="P2016" i="1"/>
  <c r="P2018" i="1"/>
  <c r="P2024" i="1"/>
  <c r="M2027" i="1"/>
  <c r="P2031" i="1"/>
  <c r="L2072" i="1"/>
  <c r="N2072" i="1" s="1"/>
  <c r="O2072" i="1" s="1"/>
  <c r="K2074" i="1"/>
  <c r="L2074" i="1" s="1"/>
  <c r="L2090" i="1"/>
  <c r="N2090" i="1" s="1"/>
  <c r="O2090" i="1" s="1"/>
  <c r="J2094" i="1"/>
  <c r="M2094" i="1" s="1"/>
  <c r="J2126" i="1"/>
  <c r="L2126" i="1" s="1"/>
  <c r="P2136" i="1"/>
  <c r="P2149" i="1"/>
  <c r="K2165" i="1"/>
  <c r="M2165" i="1" s="1"/>
  <c r="P2173" i="1"/>
  <c r="P2193" i="1"/>
  <c r="K2194" i="1"/>
  <c r="M2194" i="1" s="1"/>
  <c r="J2204" i="1"/>
  <c r="M2204" i="1" s="1"/>
  <c r="P2221" i="1"/>
  <c r="P2253" i="1"/>
  <c r="J2256" i="1"/>
  <c r="L2256" i="1" s="1"/>
  <c r="J2260" i="1"/>
  <c r="J2268" i="1"/>
  <c r="P2286" i="1"/>
  <c r="K2298" i="1"/>
  <c r="L2298" i="1" s="1"/>
  <c r="P2301" i="1"/>
  <c r="P2321" i="1"/>
  <c r="P2326" i="1"/>
  <c r="K2337" i="1"/>
  <c r="L2337" i="1" s="1"/>
  <c r="P2343" i="1"/>
  <c r="P2357" i="1"/>
  <c r="P2363" i="1"/>
  <c r="M2375" i="1"/>
  <c r="P2378" i="1"/>
  <c r="P2381" i="1"/>
  <c r="K2387" i="1"/>
  <c r="L2387" i="1" s="1"/>
  <c r="J2400" i="1"/>
  <c r="P2422" i="1"/>
  <c r="P2453" i="1"/>
  <c r="K2550" i="1"/>
  <c r="J2550" i="1"/>
  <c r="K2576" i="1"/>
  <c r="J2576" i="1"/>
  <c r="P2593" i="1"/>
  <c r="K2687" i="1"/>
  <c r="J2687" i="1"/>
  <c r="P2717" i="1"/>
  <c r="K2756" i="1"/>
  <c r="L2756" i="1" s="1"/>
  <c r="J2756" i="1"/>
  <c r="L2776" i="1"/>
  <c r="K2834" i="1"/>
  <c r="J2834" i="1"/>
  <c r="K2850" i="1"/>
  <c r="J2850" i="1"/>
  <c r="P3001" i="1"/>
  <c r="K3017" i="1"/>
  <c r="J3017" i="1"/>
  <c r="J3612" i="1"/>
  <c r="K3612" i="1"/>
  <c r="K3913" i="1"/>
  <c r="J3913" i="1"/>
  <c r="P2004" i="1"/>
  <c r="M2026" i="1"/>
  <c r="N2026" i="1" s="1"/>
  <c r="O2026" i="1" s="1"/>
  <c r="K2031" i="1"/>
  <c r="L2031" i="1" s="1"/>
  <c r="K2062" i="1"/>
  <c r="M2062" i="1" s="1"/>
  <c r="P2076" i="1"/>
  <c r="L2084" i="1"/>
  <c r="N2084" i="1" s="1"/>
  <c r="O2084" i="1" s="1"/>
  <c r="K2086" i="1"/>
  <c r="J2096" i="1"/>
  <c r="J2149" i="1"/>
  <c r="M2149" i="1" s="1"/>
  <c r="J2173" i="1"/>
  <c r="M2173" i="1" s="1"/>
  <c r="M2208" i="1"/>
  <c r="N2208" i="1" s="1"/>
  <c r="O2208" i="1" s="1"/>
  <c r="J2219" i="1"/>
  <c r="M2219" i="1" s="1"/>
  <c r="J2227" i="1"/>
  <c r="L2227" i="1" s="1"/>
  <c r="P2242" i="1"/>
  <c r="J2270" i="1"/>
  <c r="L2270" i="1" s="1"/>
  <c r="J2273" i="1"/>
  <c r="P2293" i="1"/>
  <c r="K2310" i="1"/>
  <c r="L2310" i="1" s="1"/>
  <c r="P2322" i="1"/>
  <c r="P2337" i="1"/>
  <c r="M2343" i="1"/>
  <c r="J2363" i="1"/>
  <c r="M2363" i="1" s="1"/>
  <c r="J2370" i="1"/>
  <c r="M2370" i="1" s="1"/>
  <c r="J2379" i="1"/>
  <c r="M2379" i="1" s="1"/>
  <c r="J2382" i="1"/>
  <c r="P2389" i="1"/>
  <c r="J2394" i="1"/>
  <c r="M2394" i="1" s="1"/>
  <c r="K2422" i="1"/>
  <c r="J2422" i="1"/>
  <c r="J2453" i="1"/>
  <c r="K2453" i="1"/>
  <c r="K2509" i="1"/>
  <c r="J2509" i="1"/>
  <c r="J2635" i="1"/>
  <c r="K2635" i="1"/>
  <c r="K2717" i="1"/>
  <c r="J2717" i="1"/>
  <c r="K2735" i="1"/>
  <c r="J2735" i="1"/>
  <c r="P2777" i="1"/>
  <c r="P2787" i="1"/>
  <c r="M2811" i="1"/>
  <c r="P2821" i="1"/>
  <c r="M2885" i="1"/>
  <c r="P2913" i="1"/>
  <c r="P2951" i="1"/>
  <c r="K3001" i="1"/>
  <c r="J3001" i="1"/>
  <c r="K3009" i="1"/>
  <c r="J3009" i="1"/>
  <c r="P3023" i="1"/>
  <c r="L3033" i="1"/>
  <c r="L3040" i="1"/>
  <c r="N3040" i="1" s="1"/>
  <c r="O3040" i="1" s="1"/>
  <c r="P3072" i="1"/>
  <c r="P3109" i="1"/>
  <c r="J3254" i="1"/>
  <c r="K3254" i="1"/>
  <c r="J3420" i="1"/>
  <c r="K3420" i="1"/>
  <c r="K3454" i="1"/>
  <c r="J3454" i="1"/>
  <c r="K3472" i="1"/>
  <c r="J3472" i="1"/>
  <c r="K3999" i="1"/>
  <c r="J3999" i="1"/>
  <c r="P1932" i="1"/>
  <c r="J1961" i="1"/>
  <c r="M1961" i="1" s="1"/>
  <c r="P1967" i="1"/>
  <c r="P1979" i="1"/>
  <c r="P1984" i="1"/>
  <c r="M1986" i="1"/>
  <c r="P1989" i="1"/>
  <c r="P2003" i="1"/>
  <c r="K2014" i="1"/>
  <c r="L2014" i="1" s="1"/>
  <c r="P2028" i="1"/>
  <c r="M2043" i="1"/>
  <c r="N2043" i="1" s="1"/>
  <c r="O2043" i="1" s="1"/>
  <c r="P2075" i="1"/>
  <c r="K2098" i="1"/>
  <c r="L2098" i="1" s="1"/>
  <c r="J2106" i="1"/>
  <c r="L2106" i="1" s="1"/>
  <c r="M2110" i="1"/>
  <c r="J2113" i="1"/>
  <c r="M2113" i="1" s="1"/>
  <c r="P2118" i="1"/>
  <c r="M2127" i="1"/>
  <c r="N2127" i="1" s="1"/>
  <c r="O2127" i="1" s="1"/>
  <c r="K2162" i="1"/>
  <c r="M2162" i="1" s="1"/>
  <c r="L2172" i="1"/>
  <c r="J2175" i="1"/>
  <c r="L2175" i="1" s="1"/>
  <c r="P2231" i="1"/>
  <c r="K2242" i="1"/>
  <c r="M2242" i="1" s="1"/>
  <c r="P2266" i="1"/>
  <c r="P2299" i="1"/>
  <c r="K2308" i="1"/>
  <c r="M2308" i="1" s="1"/>
  <c r="P2311" i="1"/>
  <c r="K2322" i="1"/>
  <c r="P2386" i="1"/>
  <c r="M2446" i="1"/>
  <c r="L2446" i="1"/>
  <c r="K2532" i="1"/>
  <c r="J2532" i="1"/>
  <c r="P2591" i="1"/>
  <c r="K2655" i="1"/>
  <c r="J2655" i="1"/>
  <c r="K2669" i="1"/>
  <c r="J2669" i="1"/>
  <c r="K2685" i="1"/>
  <c r="J2685" i="1"/>
  <c r="K2715" i="1"/>
  <c r="J2715" i="1"/>
  <c r="M2721" i="1"/>
  <c r="N2721" i="1" s="1"/>
  <c r="O2721" i="1" s="1"/>
  <c r="J2742" i="1"/>
  <c r="K2742" i="1"/>
  <c r="P2770" i="1"/>
  <c r="K2777" i="1"/>
  <c r="J2777" i="1"/>
  <c r="K2787" i="1"/>
  <c r="J2787" i="1"/>
  <c r="J2821" i="1"/>
  <c r="K2821" i="1"/>
  <c r="K2913" i="1"/>
  <c r="J2913" i="1"/>
  <c r="K2951" i="1"/>
  <c r="J2951" i="1"/>
  <c r="K3023" i="1"/>
  <c r="J3023" i="1"/>
  <c r="J3072" i="1"/>
  <c r="K3072" i="1"/>
  <c r="K3109" i="1"/>
  <c r="J3109" i="1"/>
  <c r="P3125" i="1"/>
  <c r="K3125" i="1"/>
  <c r="M3125" i="1" s="1"/>
  <c r="J3125" i="1"/>
  <c r="J3146" i="1"/>
  <c r="K3146" i="1"/>
  <c r="P3218" i="1"/>
  <c r="K3323" i="1"/>
  <c r="J3323" i="1"/>
  <c r="K3462" i="1"/>
  <c r="J3462" i="1"/>
  <c r="K3595" i="1"/>
  <c r="J3595" i="1"/>
  <c r="J3797" i="1"/>
  <c r="K3797" i="1"/>
  <c r="J3911" i="1"/>
  <c r="K3911" i="1"/>
  <c r="P3911" i="1"/>
  <c r="K3975" i="1"/>
  <c r="J3975" i="1"/>
  <c r="K3987" i="1"/>
  <c r="J3987" i="1"/>
  <c r="P2416" i="1"/>
  <c r="J2454" i="1"/>
  <c r="M2454" i="1" s="1"/>
  <c r="P2464" i="1"/>
  <c r="P2470" i="1"/>
  <c r="P2486" i="1"/>
  <c r="K2492" i="1"/>
  <c r="P2509" i="1"/>
  <c r="P2515" i="1"/>
  <c r="L2517" i="1"/>
  <c r="K2522" i="1"/>
  <c r="L2522" i="1" s="1"/>
  <c r="K2529" i="1"/>
  <c r="L2529" i="1" s="1"/>
  <c r="P2542" i="1"/>
  <c r="M2545" i="1"/>
  <c r="P2576" i="1"/>
  <c r="P2578" i="1"/>
  <c r="P2580" i="1"/>
  <c r="P2597" i="1"/>
  <c r="K2624" i="1"/>
  <c r="P2657" i="1"/>
  <c r="P2693" i="1"/>
  <c r="J2741" i="1"/>
  <c r="L2741" i="1" s="1"/>
  <c r="L2743" i="1"/>
  <c r="P2747" i="1"/>
  <c r="M2766" i="1"/>
  <c r="K2769" i="1"/>
  <c r="L2769" i="1" s="1"/>
  <c r="J2773" i="1"/>
  <c r="P2881" i="1"/>
  <c r="P2889" i="1"/>
  <c r="K2895" i="1"/>
  <c r="L2895" i="1" s="1"/>
  <c r="P2907" i="1"/>
  <c r="K2912" i="1"/>
  <c r="M2912" i="1" s="1"/>
  <c r="P2919" i="1"/>
  <c r="P2921" i="1"/>
  <c r="P2934" i="1"/>
  <c r="K2935" i="1"/>
  <c r="K2943" i="1"/>
  <c r="M2943" i="1" s="1"/>
  <c r="J2956" i="1"/>
  <c r="M2959" i="1"/>
  <c r="N2959" i="1" s="1"/>
  <c r="O2959" i="1" s="1"/>
  <c r="P2969" i="1"/>
  <c r="P3009" i="1"/>
  <c r="P3021" i="1"/>
  <c r="P3031" i="1"/>
  <c r="P3038" i="1"/>
  <c r="P3069" i="1"/>
  <c r="K3081" i="1"/>
  <c r="L3081" i="1" s="1"/>
  <c r="J3083" i="1"/>
  <c r="K3100" i="1"/>
  <c r="L3100" i="1" s="1"/>
  <c r="J3106" i="1"/>
  <c r="K3106" i="1"/>
  <c r="K3131" i="1"/>
  <c r="J3131" i="1"/>
  <c r="K3145" i="1"/>
  <c r="L3151" i="1"/>
  <c r="N3151" i="1" s="1"/>
  <c r="O3151" i="1" s="1"/>
  <c r="J3165" i="1"/>
  <c r="K3165" i="1"/>
  <c r="L3268" i="1"/>
  <c r="K3270" i="1"/>
  <c r="L3270" i="1" s="1"/>
  <c r="J3292" i="1"/>
  <c r="L3292" i="1" s="1"/>
  <c r="P3297" i="1"/>
  <c r="J3316" i="1"/>
  <c r="K3316" i="1"/>
  <c r="P3323" i="1"/>
  <c r="P3345" i="1"/>
  <c r="J3361" i="1"/>
  <c r="K3361" i="1"/>
  <c r="M3361" i="1" s="1"/>
  <c r="K3392" i="1"/>
  <c r="P3438" i="1"/>
  <c r="K3539" i="1"/>
  <c r="J3539" i="1"/>
  <c r="P3547" i="1"/>
  <c r="K3547" i="1"/>
  <c r="J3547" i="1"/>
  <c r="K3674" i="1"/>
  <c r="J3674" i="1"/>
  <c r="K3701" i="1"/>
  <c r="J3701" i="1"/>
  <c r="K4028" i="1"/>
  <c r="J4028" i="1"/>
  <c r="K4033" i="1"/>
  <c r="J4033" i="1"/>
  <c r="K4069" i="1"/>
  <c r="J4069" i="1"/>
  <c r="L2412" i="1"/>
  <c r="M2423" i="1"/>
  <c r="P2478" i="1"/>
  <c r="P2499" i="1"/>
  <c r="P2649" i="1"/>
  <c r="L2851" i="1"/>
  <c r="P2871" i="1"/>
  <c r="L2914" i="1"/>
  <c r="P2932" i="1"/>
  <c r="P2993" i="1"/>
  <c r="K3198" i="1"/>
  <c r="J3198" i="1"/>
  <c r="J3211" i="1"/>
  <c r="K3211" i="1"/>
  <c r="J3242" i="1"/>
  <c r="K3242" i="1"/>
  <c r="K3321" i="1"/>
  <c r="J3321" i="1"/>
  <c r="K3374" i="1"/>
  <c r="J3374" i="1"/>
  <c r="K3436" i="1"/>
  <c r="J3436" i="1"/>
  <c r="K3450" i="1"/>
  <c r="J3450" i="1"/>
  <c r="L3503" i="1"/>
  <c r="K3545" i="1"/>
  <c r="J3545" i="1"/>
  <c r="K3550" i="1"/>
  <c r="J3550" i="1"/>
  <c r="L3550" i="1" s="1"/>
  <c r="K3682" i="1"/>
  <c r="J3682" i="1"/>
  <c r="K3749" i="1"/>
  <c r="J3749" i="1"/>
  <c r="J4050" i="1"/>
  <c r="K4050" i="1"/>
  <c r="P2532" i="1"/>
  <c r="J2544" i="1"/>
  <c r="L2544" i="1" s="1"/>
  <c r="P2584" i="1"/>
  <c r="P2604" i="1"/>
  <c r="L2606" i="1"/>
  <c r="N2606" i="1" s="1"/>
  <c r="O2606" i="1" s="1"/>
  <c r="L2630" i="1"/>
  <c r="N2630" i="1" s="1"/>
  <c r="O2630" i="1" s="1"/>
  <c r="P2697" i="1"/>
  <c r="J2700" i="1"/>
  <c r="P2706" i="1"/>
  <c r="L2725" i="1"/>
  <c r="P2735" i="1"/>
  <c r="P2813" i="1"/>
  <c r="J2837" i="1"/>
  <c r="M2837" i="1" s="1"/>
  <c r="P2861" i="1"/>
  <c r="P2963" i="1"/>
  <c r="J3032" i="1"/>
  <c r="K3032" i="1"/>
  <c r="K3114" i="1"/>
  <c r="J3114" i="1"/>
  <c r="K3119" i="1"/>
  <c r="J3119" i="1"/>
  <c r="J3134" i="1"/>
  <c r="K3134" i="1"/>
  <c r="K3184" i="1"/>
  <c r="J3184" i="1"/>
  <c r="L3234" i="1"/>
  <c r="K3339" i="1"/>
  <c r="J3339" i="1"/>
  <c r="P3353" i="1"/>
  <c r="P3355" i="1"/>
  <c r="J3439" i="1"/>
  <c r="K3439" i="1"/>
  <c r="K3448" i="1"/>
  <c r="J3448" i="1"/>
  <c r="K3460" i="1"/>
  <c r="P3460" i="1"/>
  <c r="J3460" i="1"/>
  <c r="K3566" i="1"/>
  <c r="J3566" i="1"/>
  <c r="K3723" i="1"/>
  <c r="J3723" i="1"/>
  <c r="K3897" i="1"/>
  <c r="J3897" i="1"/>
  <c r="P2793" i="1"/>
  <c r="P2857" i="1"/>
  <c r="P2895" i="1"/>
  <c r="P2897" i="1"/>
  <c r="P2943" i="1"/>
  <c r="P3020" i="1"/>
  <c r="P3051" i="1"/>
  <c r="M3060" i="1"/>
  <c r="N3060" i="1" s="1"/>
  <c r="O3060" i="1" s="1"/>
  <c r="P3065" i="1"/>
  <c r="K3095" i="1"/>
  <c r="J3095" i="1"/>
  <c r="L3095" i="1" s="1"/>
  <c r="K3097" i="1"/>
  <c r="J3097" i="1"/>
  <c r="P3196" i="1"/>
  <c r="P3205" i="1"/>
  <c r="L3214" i="1"/>
  <c r="J3305" i="1"/>
  <c r="K3305" i="1"/>
  <c r="J3355" i="1"/>
  <c r="K3355" i="1"/>
  <c r="M3380" i="1"/>
  <c r="N3380" i="1" s="1"/>
  <c r="O3380" i="1" s="1"/>
  <c r="K3398" i="1"/>
  <c r="J3398" i="1"/>
  <c r="P3420" i="1"/>
  <c r="L3452" i="1"/>
  <c r="K3601" i="1"/>
  <c r="J3601" i="1"/>
  <c r="K3620" i="1"/>
  <c r="J3620" i="1"/>
  <c r="K3678" i="1"/>
  <c r="J3678" i="1"/>
  <c r="K3771" i="1"/>
  <c r="L3771" i="1" s="1"/>
  <c r="J3771" i="1"/>
  <c r="J3881" i="1"/>
  <c r="K3881" i="1"/>
  <c r="J2442" i="1"/>
  <c r="P2448" i="1"/>
  <c r="K2480" i="1"/>
  <c r="L2480" i="1" s="1"/>
  <c r="K2536" i="1"/>
  <c r="L2536" i="1" s="1"/>
  <c r="L2541" i="1"/>
  <c r="P2592" i="1"/>
  <c r="K2620" i="1"/>
  <c r="L2620" i="1" s="1"/>
  <c r="J2667" i="1"/>
  <c r="M2667" i="1" s="1"/>
  <c r="J2727" i="1"/>
  <c r="L2727" i="1" s="1"/>
  <c r="J2984" i="1"/>
  <c r="M2984" i="1" s="1"/>
  <c r="P3041" i="1"/>
  <c r="K3121" i="1"/>
  <c r="M3121" i="1" s="1"/>
  <c r="J3148" i="1"/>
  <c r="M3148" i="1" s="1"/>
  <c r="K3196" i="1"/>
  <c r="J3196" i="1"/>
  <c r="K3250" i="1"/>
  <c r="P3250" i="1"/>
  <c r="K3301" i="1"/>
  <c r="J3301" i="1"/>
  <c r="J3334" i="1"/>
  <c r="K3334" i="1"/>
  <c r="M3334" i="1" s="1"/>
  <c r="P3351" i="1"/>
  <c r="J3396" i="1"/>
  <c r="K3396" i="1"/>
  <c r="K3446" i="1"/>
  <c r="J3446" i="1"/>
  <c r="J3473" i="1"/>
  <c r="K3473" i="1"/>
  <c r="K3480" i="1"/>
  <c r="J3480" i="1"/>
  <c r="K3484" i="1"/>
  <c r="J3484" i="1"/>
  <c r="L3486" i="1"/>
  <c r="N3486" i="1" s="1"/>
  <c r="O3486" i="1" s="1"/>
  <c r="M3492" i="1"/>
  <c r="P3524" i="1"/>
  <c r="P3543" i="1"/>
  <c r="K3581" i="1"/>
  <c r="J3581" i="1"/>
  <c r="K3706" i="1"/>
  <c r="J3706" i="1"/>
  <c r="P3736" i="1"/>
  <c r="P4139" i="1"/>
  <c r="J2411" i="1"/>
  <c r="M2411" i="1" s="1"/>
  <c r="J2478" i="1"/>
  <c r="M2478" i="1" s="1"/>
  <c r="J2482" i="1"/>
  <c r="M2482" i="1" s="1"/>
  <c r="K2499" i="1"/>
  <c r="M2499" i="1" s="1"/>
  <c r="M2510" i="1"/>
  <c r="K2526" i="1"/>
  <c r="K2561" i="1"/>
  <c r="M2561" i="1" s="1"/>
  <c r="K2573" i="1"/>
  <c r="M2573" i="1" s="1"/>
  <c r="K2599" i="1"/>
  <c r="L2599" i="1" s="1"/>
  <c r="J2609" i="1"/>
  <c r="M2609" i="1" s="1"/>
  <c r="J2643" i="1"/>
  <c r="L2643" i="1" s="1"/>
  <c r="J2645" i="1"/>
  <c r="M2645" i="1" s="1"/>
  <c r="M2661" i="1"/>
  <c r="K2672" i="1"/>
  <c r="L2672" i="1" s="1"/>
  <c r="P2684" i="1"/>
  <c r="J2703" i="1"/>
  <c r="M2703" i="1" s="1"/>
  <c r="J2705" i="1"/>
  <c r="M2705" i="1" s="1"/>
  <c r="K2708" i="1"/>
  <c r="M2708" i="1" s="1"/>
  <c r="K2710" i="1"/>
  <c r="M2710" i="1" s="1"/>
  <c r="M2750" i="1"/>
  <c r="J2765" i="1"/>
  <c r="M2765" i="1" s="1"/>
  <c r="J2802" i="1"/>
  <c r="L2802" i="1" s="1"/>
  <c r="J2826" i="1"/>
  <c r="L2826" i="1" s="1"/>
  <c r="J2847" i="1"/>
  <c r="M2847" i="1" s="1"/>
  <c r="P2900" i="1"/>
  <c r="P2925" i="1"/>
  <c r="P2931" i="1"/>
  <c r="P2964" i="1"/>
  <c r="P2966" i="1"/>
  <c r="J2972" i="1"/>
  <c r="M2972" i="1" s="1"/>
  <c r="J2986" i="1"/>
  <c r="M2986" i="1" s="1"/>
  <c r="P3002" i="1"/>
  <c r="P3016" i="1"/>
  <c r="J3030" i="1"/>
  <c r="K3030" i="1"/>
  <c r="J3041" i="1"/>
  <c r="M3041" i="1" s="1"/>
  <c r="P3083" i="1"/>
  <c r="P3085" i="1"/>
  <c r="P3087" i="1"/>
  <c r="M3105" i="1"/>
  <c r="J3108" i="1"/>
  <c r="K3108" i="1"/>
  <c r="K3117" i="1"/>
  <c r="J3117" i="1"/>
  <c r="K3132" i="1"/>
  <c r="L3132" i="1" s="1"/>
  <c r="P3138" i="1"/>
  <c r="P3145" i="1"/>
  <c r="J3158" i="1"/>
  <c r="K3158" i="1"/>
  <c r="P3194" i="1"/>
  <c r="K3207" i="1"/>
  <c r="M3207" i="1" s="1"/>
  <c r="P3212" i="1"/>
  <c r="P3217" i="1"/>
  <c r="K3225" i="1"/>
  <c r="L3225" i="1" s="1"/>
  <c r="J3252" i="1"/>
  <c r="M3252" i="1" s="1"/>
  <c r="P3270" i="1"/>
  <c r="J3284" i="1"/>
  <c r="K3284" i="1"/>
  <c r="J3294" i="1"/>
  <c r="K3294" i="1"/>
  <c r="J3303" i="1"/>
  <c r="M3303" i="1" s="1"/>
  <c r="K3382" i="1"/>
  <c r="J3382" i="1"/>
  <c r="P3392" i="1"/>
  <c r="P3401" i="1"/>
  <c r="K3412" i="1"/>
  <c r="J3412" i="1"/>
  <c r="J3415" i="1"/>
  <c r="K3415" i="1"/>
  <c r="J3451" i="1"/>
  <c r="K3451" i="1"/>
  <c r="K3524" i="1"/>
  <c r="J3524" i="1"/>
  <c r="P3571" i="1"/>
  <c r="J3736" i="1"/>
  <c r="K3736" i="1"/>
  <c r="L4085" i="1"/>
  <c r="K2429" i="1"/>
  <c r="L2429" i="1" s="1"/>
  <c r="P2452" i="1"/>
  <c r="P2481" i="1"/>
  <c r="P2485" i="1"/>
  <c r="P2490" i="1"/>
  <c r="J2520" i="1"/>
  <c r="P2527" i="1"/>
  <c r="K2534" i="1"/>
  <c r="M2534" i="1" s="1"/>
  <c r="M2543" i="1"/>
  <c r="N2543" i="1" s="1"/>
  <c r="O2543" i="1" s="1"/>
  <c r="P2562" i="1"/>
  <c r="P2574" i="1"/>
  <c r="K2584" i="1"/>
  <c r="J2663" i="1"/>
  <c r="L2663" i="1" s="1"/>
  <c r="P2666" i="1"/>
  <c r="K2674" i="1"/>
  <c r="M2686" i="1"/>
  <c r="J2697" i="1"/>
  <c r="M2697" i="1" s="1"/>
  <c r="J2712" i="1"/>
  <c r="M2712" i="1" s="1"/>
  <c r="J2733" i="1"/>
  <c r="M2733" i="1" s="1"/>
  <c r="K2754" i="1"/>
  <c r="L2754" i="1" s="1"/>
  <c r="K2767" i="1"/>
  <c r="M2782" i="1"/>
  <c r="P2798" i="1"/>
  <c r="J2799" i="1"/>
  <c r="M2799" i="1" s="1"/>
  <c r="P2822" i="1"/>
  <c r="J2836" i="1"/>
  <c r="M2836" i="1" s="1"/>
  <c r="J2870" i="1"/>
  <c r="M2870" i="1" s="1"/>
  <c r="M2886" i="1"/>
  <c r="J2941" i="1"/>
  <c r="M2941" i="1" s="1"/>
  <c r="J2960" i="1"/>
  <c r="M2960" i="1" s="1"/>
  <c r="J2974" i="1"/>
  <c r="M2974" i="1" s="1"/>
  <c r="M2983" i="1"/>
  <c r="L2996" i="1"/>
  <c r="M3018" i="1"/>
  <c r="N3018" i="1" s="1"/>
  <c r="O3018" i="1" s="1"/>
  <c r="K3062" i="1"/>
  <c r="J3062" i="1"/>
  <c r="L3093" i="1"/>
  <c r="K3122" i="1"/>
  <c r="J3122" i="1"/>
  <c r="J3180" i="1"/>
  <c r="K3180" i="1"/>
  <c r="J3194" i="1"/>
  <c r="K3194" i="1"/>
  <c r="J3313" i="1"/>
  <c r="K3313" i="1"/>
  <c r="J3401" i="1"/>
  <c r="K3401" i="1"/>
  <c r="J3571" i="1"/>
  <c r="K3571" i="1"/>
  <c r="J3599" i="1"/>
  <c r="K3599" i="1"/>
  <c r="J3637" i="1"/>
  <c r="K3637" i="1"/>
  <c r="J3659" i="1"/>
  <c r="K3659" i="1"/>
  <c r="J3676" i="1"/>
  <c r="K3676" i="1"/>
  <c r="J3761" i="1"/>
  <c r="K3761" i="1"/>
  <c r="K3841" i="1"/>
  <c r="J3841" i="1"/>
  <c r="J3847" i="1"/>
  <c r="P3847" i="1"/>
  <c r="K3847" i="1"/>
  <c r="J2413" i="1"/>
  <c r="L2413" i="1" s="1"/>
  <c r="P2430" i="1"/>
  <c r="P2441" i="1"/>
  <c r="K2514" i="1"/>
  <c r="L2527" i="1"/>
  <c r="M2575" i="1"/>
  <c r="N2575" i="1" s="1"/>
  <c r="O2575" i="1" s="1"/>
  <c r="K2629" i="1"/>
  <c r="L2629" i="1" s="1"/>
  <c r="J2633" i="1"/>
  <c r="M2671" i="1"/>
  <c r="J2682" i="1"/>
  <c r="M2682" i="1" s="1"/>
  <c r="J2699" i="1"/>
  <c r="L2699" i="1" s="1"/>
  <c r="L2711" i="1"/>
  <c r="J2722" i="1"/>
  <c r="J2789" i="1"/>
  <c r="M2789" i="1" s="1"/>
  <c r="P2804" i="1"/>
  <c r="J2812" i="1"/>
  <c r="M2812" i="1" s="1"/>
  <c r="P2828" i="1"/>
  <c r="K2863" i="1"/>
  <c r="L2863" i="1" s="1"/>
  <c r="J2873" i="1"/>
  <c r="M2873" i="1" s="1"/>
  <c r="J2888" i="1"/>
  <c r="M2888" i="1" s="1"/>
  <c r="J2902" i="1"/>
  <c r="M2902" i="1" s="1"/>
  <c r="K2933" i="1"/>
  <c r="L2933" i="1" s="1"/>
  <c r="J2962" i="1"/>
  <c r="M2962" i="1" s="1"/>
  <c r="J2968" i="1"/>
  <c r="M2971" i="1"/>
  <c r="J2992" i="1"/>
  <c r="L2992" i="1" s="1"/>
  <c r="P3006" i="1"/>
  <c r="K3008" i="1"/>
  <c r="L3098" i="1"/>
  <c r="K3143" i="1"/>
  <c r="J3143" i="1"/>
  <c r="K3178" i="1"/>
  <c r="J3178" i="1"/>
  <c r="K3226" i="1"/>
  <c r="J3226" i="1"/>
  <c r="L3317" i="1"/>
  <c r="J3325" i="1"/>
  <c r="K3325" i="1"/>
  <c r="L3341" i="1"/>
  <c r="J3363" i="1"/>
  <c r="K3363" i="1"/>
  <c r="J3378" i="1"/>
  <c r="K3378" i="1"/>
  <c r="M3407" i="1"/>
  <c r="N3407" i="1" s="1"/>
  <c r="O3407" i="1" s="1"/>
  <c r="L3410" i="1"/>
  <c r="N3410" i="1" s="1"/>
  <c r="O3410" i="1" s="1"/>
  <c r="J3444" i="1"/>
  <c r="K3444" i="1"/>
  <c r="K3464" i="1"/>
  <c r="J3464" i="1"/>
  <c r="J3534" i="1"/>
  <c r="K3534" i="1"/>
  <c r="M4065" i="1"/>
  <c r="L4065" i="1"/>
  <c r="M2432" i="1"/>
  <c r="L2494" i="1"/>
  <c r="N2494" i="1" s="1"/>
  <c r="O2494" i="1" s="1"/>
  <c r="J2539" i="1"/>
  <c r="M2539" i="1" s="1"/>
  <c r="M2541" i="1"/>
  <c r="L2560" i="1"/>
  <c r="J2636" i="1"/>
  <c r="L2636" i="1" s="1"/>
  <c r="M2662" i="1"/>
  <c r="P2748" i="1"/>
  <c r="P2769" i="1"/>
  <c r="L2794" i="1"/>
  <c r="K2857" i="1"/>
  <c r="L2857" i="1" s="1"/>
  <c r="M2915" i="1"/>
  <c r="P2935" i="1"/>
  <c r="K3006" i="1"/>
  <c r="M3006" i="1" s="1"/>
  <c r="K3020" i="1"/>
  <c r="M3054" i="1"/>
  <c r="K3102" i="1"/>
  <c r="J3102" i="1"/>
  <c r="K3161" i="1"/>
  <c r="J3161" i="1"/>
  <c r="P3163" i="1"/>
  <c r="P3165" i="1"/>
  <c r="J3167" i="1"/>
  <c r="K3167" i="1"/>
  <c r="P3174" i="1"/>
  <c r="P3229" i="1"/>
  <c r="K3231" i="1"/>
  <c r="L3231" i="1" s="1"/>
  <c r="P3241" i="1"/>
  <c r="J3250" i="1"/>
  <c r="P3256" i="1"/>
  <c r="P3268" i="1"/>
  <c r="K3311" i="1"/>
  <c r="J3311" i="1"/>
  <c r="J3320" i="1"/>
  <c r="K3320" i="1"/>
  <c r="K3351" i="1"/>
  <c r="L3351" i="1" s="1"/>
  <c r="P3376" i="1"/>
  <c r="L3425" i="1"/>
  <c r="N3425" i="1" s="1"/>
  <c r="O3425" i="1" s="1"/>
  <c r="P3459" i="1"/>
  <c r="P3469" i="1"/>
  <c r="K3527" i="1"/>
  <c r="J3527" i="1"/>
  <c r="P3539" i="1"/>
  <c r="J3559" i="1"/>
  <c r="K3559" i="1"/>
  <c r="L3577" i="1"/>
  <c r="N3577" i="1" s="1"/>
  <c r="O3577" i="1" s="1"/>
  <c r="P3657" i="1"/>
  <c r="P3674" i="1"/>
  <c r="P3701" i="1"/>
  <c r="K3729" i="1"/>
  <c r="J3729" i="1"/>
  <c r="J3925" i="1"/>
  <c r="K3925" i="1"/>
  <c r="P4028" i="1"/>
  <c r="P4033" i="1"/>
  <c r="K4035" i="1"/>
  <c r="J4035" i="1"/>
  <c r="L4061" i="1"/>
  <c r="P4069" i="1"/>
  <c r="P3057" i="1"/>
  <c r="P3075" i="1"/>
  <c r="J3082" i="1"/>
  <c r="K3088" i="1"/>
  <c r="L3088" i="1" s="1"/>
  <c r="J3099" i="1"/>
  <c r="M3099" i="1" s="1"/>
  <c r="P3116" i="1"/>
  <c r="P3120" i="1"/>
  <c r="L3135" i="1"/>
  <c r="M3140" i="1"/>
  <c r="N3140" i="1" s="1"/>
  <c r="O3140" i="1" s="1"/>
  <c r="P3183" i="1"/>
  <c r="J3202" i="1"/>
  <c r="M3202" i="1" s="1"/>
  <c r="J3204" i="1"/>
  <c r="M3204" i="1" s="1"/>
  <c r="K3206" i="1"/>
  <c r="P3225" i="1"/>
  <c r="K3251" i="1"/>
  <c r="L3251" i="1" s="1"/>
  <c r="K3255" i="1"/>
  <c r="P3258" i="1"/>
  <c r="M3273" i="1"/>
  <c r="N3273" i="1" s="1"/>
  <c r="O3273" i="1" s="1"/>
  <c r="K3279" i="1"/>
  <c r="K3283" i="1"/>
  <c r="L3283" i="1" s="1"/>
  <c r="P3303" i="1"/>
  <c r="P3325" i="1"/>
  <c r="K3344" i="1"/>
  <c r="M3344" i="1" s="1"/>
  <c r="J3350" i="1"/>
  <c r="P3360" i="1"/>
  <c r="K3377" i="1"/>
  <c r="P3380" i="1"/>
  <c r="P3412" i="1"/>
  <c r="P3462" i="1"/>
  <c r="K3468" i="1"/>
  <c r="M3468" i="1" s="1"/>
  <c r="K3476" i="1"/>
  <c r="L3476" i="1" s="1"/>
  <c r="P3480" i="1"/>
  <c r="P3510" i="1"/>
  <c r="K3538" i="1"/>
  <c r="M3538" i="1" s="1"/>
  <c r="K3549" i="1"/>
  <c r="L3549" i="1" s="1"/>
  <c r="P3559" i="1"/>
  <c r="P3561" i="1"/>
  <c r="K3565" i="1"/>
  <c r="J3579" i="1"/>
  <c r="K3579" i="1"/>
  <c r="P3581" i="1"/>
  <c r="P3599" i="1"/>
  <c r="K3611" i="1"/>
  <c r="L3611" i="1" s="1"/>
  <c r="K3623" i="1"/>
  <c r="M3632" i="1"/>
  <c r="J3647" i="1"/>
  <c r="K3647" i="1"/>
  <c r="P3659" i="1"/>
  <c r="P3676" i="1"/>
  <c r="P3696" i="1"/>
  <c r="P3706" i="1"/>
  <c r="P3728" i="1"/>
  <c r="K3741" i="1"/>
  <c r="J3741" i="1"/>
  <c r="J3767" i="1"/>
  <c r="K3767" i="1"/>
  <c r="L3769" i="1"/>
  <c r="K3775" i="1"/>
  <c r="L3775" i="1" s="1"/>
  <c r="K3784" i="1"/>
  <c r="L3784" i="1" s="1"/>
  <c r="P3841" i="1"/>
  <c r="P3871" i="1"/>
  <c r="M3912" i="1"/>
  <c r="P3920" i="1"/>
  <c r="K3951" i="1"/>
  <c r="J3951" i="1"/>
  <c r="K3963" i="1"/>
  <c r="J3963" i="1"/>
  <c r="M4003" i="1"/>
  <c r="L4003" i="1"/>
  <c r="K4007" i="1"/>
  <c r="J4007" i="1"/>
  <c r="L4015" i="1"/>
  <c r="N4015" i="1" s="1"/>
  <c r="O4015" i="1" s="1"/>
  <c r="L4040" i="1"/>
  <c r="N4040" i="1" s="1"/>
  <c r="O4040" i="1" s="1"/>
  <c r="P4077" i="1"/>
  <c r="M4140" i="1"/>
  <c r="N4140" i="1" s="1"/>
  <c r="O4140" i="1" s="1"/>
  <c r="P3248" i="1"/>
  <c r="P3305" i="1"/>
  <c r="L3356" i="1"/>
  <c r="N3356" i="1" s="1"/>
  <c r="O3356" i="1" s="1"/>
  <c r="P3358" i="1"/>
  <c r="P3370" i="1"/>
  <c r="P3382" i="1"/>
  <c r="P3388" i="1"/>
  <c r="P3426" i="1"/>
  <c r="P3428" i="1"/>
  <c r="P3442" i="1"/>
  <c r="P3454" i="1"/>
  <c r="L3512" i="1"/>
  <c r="P3522" i="1"/>
  <c r="L3525" i="1"/>
  <c r="N3525" i="1" s="1"/>
  <c r="O3525" i="1" s="1"/>
  <c r="M3537" i="1"/>
  <c r="P3555" i="1"/>
  <c r="P3608" i="1"/>
  <c r="L3616" i="1"/>
  <c r="N3616" i="1" s="1"/>
  <c r="O3616" i="1" s="1"/>
  <c r="P3620" i="1"/>
  <c r="P3635" i="1"/>
  <c r="P3637" i="1"/>
  <c r="K3662" i="1"/>
  <c r="J3662" i="1"/>
  <c r="M3666" i="1"/>
  <c r="N3666" i="1" s="1"/>
  <c r="O3666" i="1" s="1"/>
  <c r="P3678" i="1"/>
  <c r="J3680" i="1"/>
  <c r="K3680" i="1"/>
  <c r="J3699" i="1"/>
  <c r="K3699" i="1"/>
  <c r="P3707" i="1"/>
  <c r="J3751" i="1"/>
  <c r="K3751" i="1"/>
  <c r="P3759" i="1"/>
  <c r="P3783" i="1"/>
  <c r="P3869" i="1"/>
  <c r="P3872" i="1"/>
  <c r="P3900" i="1"/>
  <c r="P3921" i="1"/>
  <c r="P3957" i="1"/>
  <c r="P4093" i="1"/>
  <c r="P3451" i="1"/>
  <c r="P3473" i="1"/>
  <c r="P3489" i="1"/>
  <c r="P3574" i="1"/>
  <c r="J3608" i="1"/>
  <c r="K3608" i="1"/>
  <c r="P3639" i="1"/>
  <c r="K3759" i="1"/>
  <c r="J3759" i="1"/>
  <c r="K3783" i="1"/>
  <c r="J3783" i="1"/>
  <c r="K3837" i="1"/>
  <c r="J3837" i="1"/>
  <c r="K3845" i="1"/>
  <c r="J3845" i="1"/>
  <c r="K3869" i="1"/>
  <c r="J3869" i="1"/>
  <c r="K4093" i="1"/>
  <c r="J4093" i="1"/>
  <c r="K4166" i="1"/>
  <c r="J4166" i="1"/>
  <c r="P4166" i="1"/>
  <c r="P3158" i="1"/>
  <c r="P3180" i="1"/>
  <c r="P3184" i="1"/>
  <c r="P3242" i="1"/>
  <c r="P3244" i="1"/>
  <c r="P3320" i="1"/>
  <c r="P3339" i="1"/>
  <c r="P3398" i="1"/>
  <c r="P3444" i="1"/>
  <c r="P3448" i="1"/>
  <c r="P3450" i="1"/>
  <c r="P3472" i="1"/>
  <c r="P3515" i="1"/>
  <c r="P3592" i="1"/>
  <c r="P3596" i="1"/>
  <c r="K3598" i="1"/>
  <c r="J3598" i="1"/>
  <c r="P3619" i="1"/>
  <c r="K3660" i="1"/>
  <c r="J3660" i="1"/>
  <c r="P3693" i="1"/>
  <c r="P3730" i="1"/>
  <c r="P3762" i="1"/>
  <c r="K3762" i="1"/>
  <c r="J3762" i="1"/>
  <c r="P3768" i="1"/>
  <c r="P3798" i="1"/>
  <c r="M3824" i="1"/>
  <c r="L3824" i="1"/>
  <c r="P3916" i="1"/>
  <c r="P3996" i="1"/>
  <c r="L4002" i="1"/>
  <c r="L4014" i="1"/>
  <c r="N4014" i="1" s="1"/>
  <c r="O4014" i="1" s="1"/>
  <c r="J4029" i="1"/>
  <c r="K4029" i="1"/>
  <c r="P4084" i="1"/>
  <c r="K4131" i="1"/>
  <c r="J4131" i="1"/>
  <c r="K4138" i="1"/>
  <c r="J4138" i="1"/>
  <c r="J3619" i="1"/>
  <c r="K3619" i="1"/>
  <c r="K3638" i="1"/>
  <c r="J3638" i="1"/>
  <c r="K3667" i="1"/>
  <c r="J3667" i="1"/>
  <c r="J3693" i="1"/>
  <c r="K3693" i="1"/>
  <c r="K3768" i="1"/>
  <c r="J3768" i="1"/>
  <c r="J3793" i="1"/>
  <c r="L3793" i="1" s="1"/>
  <c r="K3793" i="1"/>
  <c r="K3798" i="1"/>
  <c r="J3798" i="1"/>
  <c r="K3996" i="1"/>
  <c r="J3996" i="1"/>
  <c r="P4051" i="1"/>
  <c r="K4051" i="1"/>
  <c r="J4051" i="1"/>
  <c r="J4084" i="1"/>
  <c r="K4084" i="1"/>
  <c r="M4100" i="1"/>
  <c r="L4100" i="1"/>
  <c r="K4178" i="1"/>
  <c r="J4178" i="1"/>
  <c r="P3092" i="1"/>
  <c r="P3121" i="1"/>
  <c r="P3131" i="1"/>
  <c r="P3147" i="1"/>
  <c r="P3162" i="1"/>
  <c r="P3175" i="1"/>
  <c r="P3202" i="1"/>
  <c r="P3206" i="1"/>
  <c r="J3222" i="1"/>
  <c r="M3222" i="1" s="1"/>
  <c r="P3232" i="1"/>
  <c r="P3234" i="1"/>
  <c r="J3235" i="1"/>
  <c r="M3235" i="1" s="1"/>
  <c r="K3239" i="1"/>
  <c r="L3239" i="1" s="1"/>
  <c r="P3267" i="1"/>
  <c r="P3310" i="1"/>
  <c r="J3318" i="1"/>
  <c r="M3318" i="1" s="1"/>
  <c r="J3332" i="1"/>
  <c r="M3332" i="1" s="1"/>
  <c r="P3348" i="1"/>
  <c r="J3368" i="1"/>
  <c r="M3368" i="1" s="1"/>
  <c r="P3371" i="1"/>
  <c r="P3384" i="1"/>
  <c r="J3394" i="1"/>
  <c r="P3404" i="1"/>
  <c r="P3411" i="1"/>
  <c r="K3426" i="1"/>
  <c r="L3426" i="1" s="1"/>
  <c r="J3428" i="1"/>
  <c r="L3428" i="1" s="1"/>
  <c r="J3442" i="1"/>
  <c r="M3442" i="1" s="1"/>
  <c r="J3501" i="1"/>
  <c r="M3501" i="1" s="1"/>
  <c r="P3623" i="1"/>
  <c r="P3636" i="1"/>
  <c r="J3650" i="1"/>
  <c r="K3654" i="1"/>
  <c r="J3654" i="1"/>
  <c r="L3654" i="1" s="1"/>
  <c r="L3747" i="1"/>
  <c r="P3760" i="1"/>
  <c r="P3765" i="1"/>
  <c r="J3778" i="1"/>
  <c r="M3778" i="1" s="1"/>
  <c r="K3872" i="1"/>
  <c r="L3872" i="1" s="1"/>
  <c r="K3900" i="1"/>
  <c r="M3900" i="1" s="1"/>
  <c r="L3940" i="1"/>
  <c r="K4006" i="1"/>
  <c r="J4006" i="1"/>
  <c r="L4043" i="1"/>
  <c r="N4043" i="1" s="1"/>
  <c r="O4043" i="1" s="1"/>
  <c r="M4160" i="1"/>
  <c r="M3192" i="1"/>
  <c r="J3247" i="1"/>
  <c r="M3247" i="1" s="1"/>
  <c r="J3329" i="1"/>
  <c r="M3329" i="1" s="1"/>
  <c r="J3405" i="1"/>
  <c r="L3405" i="1" s="1"/>
  <c r="J3453" i="1"/>
  <c r="M3453" i="1" s="1"/>
  <c r="M3485" i="1"/>
  <c r="N3485" i="1" s="1"/>
  <c r="O3485" i="1" s="1"/>
  <c r="J3488" i="1"/>
  <c r="K3497" i="1"/>
  <c r="K3520" i="1"/>
  <c r="L3520" i="1" s="1"/>
  <c r="J3536" i="1"/>
  <c r="K3568" i="1"/>
  <c r="L3568" i="1" s="1"/>
  <c r="J3582" i="1"/>
  <c r="J3584" i="1"/>
  <c r="M3584" i="1" s="1"/>
  <c r="K3590" i="1"/>
  <c r="J3590" i="1"/>
  <c r="K3636" i="1"/>
  <c r="J3636" i="1"/>
  <c r="J3652" i="1"/>
  <c r="M3652" i="1" s="1"/>
  <c r="J3673" i="1"/>
  <c r="K3673" i="1"/>
  <c r="L3703" i="1"/>
  <c r="K3707" i="1"/>
  <c r="M3707" i="1" s="1"/>
  <c r="J3728" i="1"/>
  <c r="K3728" i="1"/>
  <c r="K3754" i="1"/>
  <c r="L3754" i="1" s="1"/>
  <c r="J3760" i="1"/>
  <c r="K3760" i="1"/>
  <c r="J3926" i="1"/>
  <c r="M3926" i="1" s="1"/>
  <c r="J3937" i="1"/>
  <c r="K3937" i="1"/>
  <c r="K4032" i="1"/>
  <c r="J4032" i="1"/>
  <c r="M4071" i="1"/>
  <c r="L4071" i="1"/>
  <c r="K4174" i="1"/>
  <c r="J4174" i="1"/>
  <c r="P3073" i="1"/>
  <c r="P3096" i="1"/>
  <c r="J3113" i="1"/>
  <c r="L3113" i="1" s="1"/>
  <c r="K3182" i="1"/>
  <c r="L3182" i="1" s="1"/>
  <c r="P3195" i="1"/>
  <c r="K3209" i="1"/>
  <c r="M3209" i="1" s="1"/>
  <c r="K3249" i="1"/>
  <c r="L3249" i="1" s="1"/>
  <c r="J3262" i="1"/>
  <c r="M3262" i="1" s="1"/>
  <c r="J3274" i="1"/>
  <c r="L3274" i="1" s="1"/>
  <c r="J3291" i="1"/>
  <c r="M3291" i="1" s="1"/>
  <c r="L3306" i="1"/>
  <c r="J3342" i="1"/>
  <c r="P3364" i="1"/>
  <c r="J3365" i="1"/>
  <c r="M3365" i="1" s="1"/>
  <c r="J3386" i="1"/>
  <c r="M3386" i="1" s="1"/>
  <c r="P3414" i="1"/>
  <c r="P3418" i="1"/>
  <c r="J3430" i="1"/>
  <c r="J3466" i="1"/>
  <c r="P3494" i="1"/>
  <c r="P3498" i="1"/>
  <c r="L3505" i="1"/>
  <c r="N3505" i="1" s="1"/>
  <c r="O3505" i="1" s="1"/>
  <c r="J3515" i="1"/>
  <c r="M3515" i="1" s="1"/>
  <c r="J3560" i="1"/>
  <c r="M3560" i="1" s="1"/>
  <c r="J3588" i="1"/>
  <c r="J3592" i="1"/>
  <c r="M3592" i="1" s="1"/>
  <c r="K3596" i="1"/>
  <c r="L3596" i="1" s="1"/>
  <c r="J3613" i="1"/>
  <c r="M3613" i="1" s="1"/>
  <c r="J3661" i="1"/>
  <c r="K3661" i="1"/>
  <c r="J3677" i="1"/>
  <c r="J3691" i="1"/>
  <c r="K3691" i="1"/>
  <c r="M3700" i="1"/>
  <c r="P3720" i="1"/>
  <c r="K3730" i="1"/>
  <c r="L3730" i="1" s="1"/>
  <c r="K3735" i="1"/>
  <c r="J3735" i="1"/>
  <c r="P3739" i="1"/>
  <c r="J3748" i="1"/>
  <c r="K3748" i="1"/>
  <c r="P3794" i="1"/>
  <c r="J3916" i="1"/>
  <c r="L3916" i="1" s="1"/>
  <c r="M3948" i="1"/>
  <c r="N3948" i="1" s="1"/>
  <c r="O3948" i="1" s="1"/>
  <c r="M4013" i="1"/>
  <c r="P4030" i="1"/>
  <c r="K4030" i="1"/>
  <c r="J4030" i="1"/>
  <c r="K3136" i="1"/>
  <c r="K3156" i="1"/>
  <c r="L3156" i="1" s="1"/>
  <c r="M3195" i="1"/>
  <c r="K3230" i="1"/>
  <c r="L3230" i="1" s="1"/>
  <c r="K3300" i="1"/>
  <c r="L3300" i="1" s="1"/>
  <c r="J3357" i="1"/>
  <c r="L3357" i="1" s="1"/>
  <c r="J3400" i="1"/>
  <c r="M3400" i="1" s="1"/>
  <c r="K3435" i="1"/>
  <c r="K3463" i="1"/>
  <c r="J3474" i="1"/>
  <c r="M3474" i="1" s="1"/>
  <c r="K3479" i="1"/>
  <c r="L3479" i="1" s="1"/>
  <c r="M3487" i="1"/>
  <c r="N3487" i="1" s="1"/>
  <c r="O3487" i="1" s="1"/>
  <c r="L3498" i="1"/>
  <c r="J3509" i="1"/>
  <c r="M3509" i="1" s="1"/>
  <c r="K3513" i="1"/>
  <c r="L3513" i="1" s="1"/>
  <c r="J3533" i="1"/>
  <c r="M3533" i="1" s="1"/>
  <c r="K3544" i="1"/>
  <c r="L3544" i="1" s="1"/>
  <c r="J3573" i="1"/>
  <c r="M3573" i="1" s="1"/>
  <c r="P3611" i="1"/>
  <c r="K3720" i="1"/>
  <c r="J3720" i="1"/>
  <c r="K3755" i="1"/>
  <c r="J3755" i="1"/>
  <c r="J4074" i="1"/>
  <c r="K4074" i="1"/>
  <c r="M4095" i="1"/>
  <c r="L4095" i="1"/>
  <c r="K4119" i="1"/>
  <c r="J4119" i="1"/>
  <c r="K4224" i="1"/>
  <c r="J4224" i="1"/>
  <c r="M3604" i="1"/>
  <c r="N3604" i="1" s="1"/>
  <c r="O3604" i="1" s="1"/>
  <c r="M3628" i="1"/>
  <c r="M3656" i="1"/>
  <c r="P3661" i="1"/>
  <c r="P3683" i="1"/>
  <c r="P3709" i="1"/>
  <c r="P3714" i="1"/>
  <c r="K3722" i="1"/>
  <c r="L3722" i="1" s="1"/>
  <c r="P3754" i="1"/>
  <c r="P3761" i="1"/>
  <c r="P3763" i="1"/>
  <c r="P3780" i="1"/>
  <c r="P3786" i="1"/>
  <c r="P3797" i="1"/>
  <c r="K3821" i="1"/>
  <c r="L3821" i="1" s="1"/>
  <c r="P3845" i="1"/>
  <c r="K3870" i="1"/>
  <c r="M3870" i="1" s="1"/>
  <c r="K3880" i="1"/>
  <c r="M3880" i="1" s="1"/>
  <c r="L3892" i="1"/>
  <c r="K3915" i="1"/>
  <c r="M3915" i="1" s="1"/>
  <c r="K3928" i="1"/>
  <c r="L3928" i="1" s="1"/>
  <c r="P3931" i="1"/>
  <c r="K3947" i="1"/>
  <c r="K3950" i="1"/>
  <c r="L3950" i="1" s="1"/>
  <c r="K3962" i="1"/>
  <c r="L3962" i="1" s="1"/>
  <c r="K3971" i="1"/>
  <c r="L3971" i="1" s="1"/>
  <c r="K3983" i="1"/>
  <c r="L3983" i="1" s="1"/>
  <c r="K4011" i="1"/>
  <c r="K4017" i="1"/>
  <c r="K4018" i="1"/>
  <c r="L4018" i="1" s="1"/>
  <c r="K4024" i="1"/>
  <c r="M4025" i="1"/>
  <c r="K4041" i="1"/>
  <c r="K4042" i="1"/>
  <c r="P4056" i="1"/>
  <c r="P4062" i="1"/>
  <c r="K4072" i="1"/>
  <c r="J4081" i="1"/>
  <c r="P4086" i="1"/>
  <c r="K4096" i="1"/>
  <c r="J4105" i="1"/>
  <c r="L4113" i="1"/>
  <c r="P4140" i="1"/>
  <c r="P4148" i="1"/>
  <c r="J4156" i="1"/>
  <c r="K4156" i="1"/>
  <c r="M4175" i="1"/>
  <c r="P4178" i="1"/>
  <c r="K4189" i="1"/>
  <c r="J4189" i="1"/>
  <c r="L4269" i="1"/>
  <c r="M4319" i="1"/>
  <c r="L3818" i="1"/>
  <c r="M3964" i="1"/>
  <c r="L3976" i="1"/>
  <c r="N3976" i="1" s="1"/>
  <c r="O3976" i="1" s="1"/>
  <c r="L3988" i="1"/>
  <c r="P4024" i="1"/>
  <c r="L4090" i="1"/>
  <c r="N4090" i="1" s="1"/>
  <c r="O4090" i="1" s="1"/>
  <c r="L4159" i="1"/>
  <c r="M4159" i="1"/>
  <c r="K4241" i="1"/>
  <c r="P4241" i="1"/>
  <c r="J4241" i="1"/>
  <c r="J4450" i="1"/>
  <c r="K4450" i="1"/>
  <c r="P3837" i="1"/>
  <c r="M3861" i="1"/>
  <c r="P3913" i="1"/>
  <c r="M3923" i="1"/>
  <c r="N3923" i="1" s="1"/>
  <c r="O3923" i="1" s="1"/>
  <c r="M4026" i="1"/>
  <c r="N4026" i="1" s="1"/>
  <c r="O4026" i="1" s="1"/>
  <c r="J4037" i="1"/>
  <c r="M4037" i="1" s="1"/>
  <c r="J4052" i="1"/>
  <c r="L4075" i="1"/>
  <c r="J4112" i="1"/>
  <c r="P4131" i="1"/>
  <c r="M4134" i="1"/>
  <c r="J4143" i="1"/>
  <c r="M4143" i="1" s="1"/>
  <c r="K4162" i="1"/>
  <c r="L4162" i="1" s="1"/>
  <c r="K4186" i="1"/>
  <c r="J4186" i="1"/>
  <c r="L4222" i="1"/>
  <c r="N4222" i="1" s="1"/>
  <c r="O4222" i="1" s="1"/>
  <c r="K4227" i="1"/>
  <c r="J4227" i="1"/>
  <c r="K4263" i="1"/>
  <c r="J4263" i="1"/>
  <c r="P4263" i="1"/>
  <c r="P3655" i="1"/>
  <c r="M3668" i="1"/>
  <c r="P3670" i="1"/>
  <c r="L3679" i="1"/>
  <c r="N3679" i="1" s="1"/>
  <c r="O3679" i="1" s="1"/>
  <c r="P3710" i="1"/>
  <c r="P3755" i="1"/>
  <c r="M3787" i="1"/>
  <c r="N3787" i="1" s="1"/>
  <c r="O3787" i="1" s="1"/>
  <c r="P3809" i="1"/>
  <c r="L3865" i="1"/>
  <c r="P3893" i="1"/>
  <c r="P3899" i="1"/>
  <c r="P3932" i="1"/>
  <c r="P3935" i="1"/>
  <c r="M3936" i="1"/>
  <c r="P3958" i="1"/>
  <c r="P3975" i="1"/>
  <c r="P3987" i="1"/>
  <c r="P3999" i="1"/>
  <c r="P4032" i="1"/>
  <c r="P4035" i="1"/>
  <c r="K4060" i="1"/>
  <c r="P4119" i="1"/>
  <c r="M4122" i="1"/>
  <c r="P3828" i="1"/>
  <c r="P3944" i="1"/>
  <c r="P4074" i="1"/>
  <c r="P4098" i="1"/>
  <c r="M4158" i="1"/>
  <c r="L4158" i="1"/>
  <c r="J4364" i="1"/>
  <c r="K4364" i="1"/>
  <c r="L4111" i="1"/>
  <c r="K4333" i="1"/>
  <c r="J4333" i="1"/>
  <c r="M3822" i="1"/>
  <c r="M3849" i="1"/>
  <c r="J3860" i="1"/>
  <c r="J3873" i="1"/>
  <c r="M3873" i="1" s="1"/>
  <c r="J3938" i="1"/>
  <c r="L3938" i="1" s="1"/>
  <c r="J4008" i="1"/>
  <c r="M4008" i="1" s="1"/>
  <c r="J4064" i="1"/>
  <c r="M4064" i="1" s="1"/>
  <c r="L4079" i="1"/>
  <c r="N4079" i="1" s="1"/>
  <c r="O4079" i="1" s="1"/>
  <c r="J4088" i="1"/>
  <c r="M4088" i="1" s="1"/>
  <c r="K4146" i="1"/>
  <c r="L4146" i="1" s="1"/>
  <c r="K4165" i="1"/>
  <c r="J4165" i="1"/>
  <c r="P4165" i="1"/>
  <c r="K4193" i="1"/>
  <c r="J4193" i="1"/>
  <c r="K4301" i="1"/>
  <c r="J4301" i="1"/>
  <c r="P4301" i="1"/>
  <c r="P3575" i="1"/>
  <c r="P3606" i="1"/>
  <c r="P3630" i="1"/>
  <c r="P3634" i="1"/>
  <c r="P3658" i="1"/>
  <c r="P3685" i="1"/>
  <c r="M3704" i="1"/>
  <c r="P3733" i="1"/>
  <c r="P3771" i="1"/>
  <c r="P3774" i="1"/>
  <c r="L3776" i="1"/>
  <c r="N3776" i="1" s="1"/>
  <c r="O3776" i="1" s="1"/>
  <c r="K3791" i="1"/>
  <c r="L3791" i="1" s="1"/>
  <c r="K3796" i="1"/>
  <c r="L3796" i="1" s="1"/>
  <c r="P3804" i="1"/>
  <c r="P3806" i="1"/>
  <c r="J3807" i="1"/>
  <c r="M3807" i="1" s="1"/>
  <c r="K3809" i="1"/>
  <c r="L3809" i="1" s="1"/>
  <c r="P3816" i="1"/>
  <c r="L3819" i="1"/>
  <c r="N3819" i="1" s="1"/>
  <c r="O3819" i="1" s="1"/>
  <c r="P3833" i="1"/>
  <c r="P3856" i="1"/>
  <c r="L3857" i="1"/>
  <c r="M3891" i="1"/>
  <c r="J3893" i="1"/>
  <c r="L3893" i="1" s="1"/>
  <c r="K3902" i="1"/>
  <c r="L3902" i="1" s="1"/>
  <c r="P3904" i="1"/>
  <c r="P3956" i="1"/>
  <c r="P3959" i="1"/>
  <c r="P3965" i="1"/>
  <c r="P3978" i="1"/>
  <c r="P4054" i="1"/>
  <c r="P4066" i="1"/>
  <c r="P4068" i="1"/>
  <c r="L4083" i="1"/>
  <c r="N4083" i="1" s="1"/>
  <c r="O4083" i="1" s="1"/>
  <c r="P4090" i="1"/>
  <c r="P4092" i="1"/>
  <c r="L4097" i="1"/>
  <c r="N4097" i="1" s="1"/>
  <c r="O4097" i="1" s="1"/>
  <c r="L4102" i="1"/>
  <c r="N4102" i="1" s="1"/>
  <c r="O4102" i="1" s="1"/>
  <c r="L4154" i="1"/>
  <c r="J3622" i="1"/>
  <c r="M3622" i="1" s="1"/>
  <c r="P3718" i="1"/>
  <c r="L3814" i="1"/>
  <c r="K3844" i="1"/>
  <c r="L3844" i="1" s="1"/>
  <c r="P3851" i="1"/>
  <c r="J3859" i="1"/>
  <c r="M3859" i="1" s="1"/>
  <c r="J3899" i="1"/>
  <c r="M3899" i="1" s="1"/>
  <c r="P3915" i="1"/>
  <c r="P3928" i="1"/>
  <c r="K3935" i="1"/>
  <c r="L3935" i="1" s="1"/>
  <c r="P3950" i="1"/>
  <c r="P3953" i="1"/>
  <c r="P3962" i="1"/>
  <c r="M4038" i="1"/>
  <c r="N4038" i="1" s="1"/>
  <c r="O4038" i="1" s="1"/>
  <c r="J4057" i="1"/>
  <c r="M4057" i="1" s="1"/>
  <c r="K4068" i="1"/>
  <c r="L4068" i="1" s="1"/>
  <c r="K4092" i="1"/>
  <c r="L4092" i="1" s="1"/>
  <c r="P4110" i="1"/>
  <c r="J4129" i="1"/>
  <c r="M4129" i="1" s="1"/>
  <c r="P3595" i="1"/>
  <c r="J3753" i="1"/>
  <c r="M3753" i="1" s="1"/>
  <c r="K3785" i="1"/>
  <c r="J3842" i="1"/>
  <c r="M3842" i="1" s="1"/>
  <c r="P3844" i="1"/>
  <c r="L3974" i="1"/>
  <c r="K3995" i="1"/>
  <c r="L3995" i="1" s="1"/>
  <c r="P4020" i="1"/>
  <c r="P4023" i="1"/>
  <c r="P4044" i="1"/>
  <c r="P4047" i="1"/>
  <c r="K4048" i="1"/>
  <c r="L4048" i="1" s="1"/>
  <c r="K4110" i="1"/>
  <c r="L4110" i="1" s="1"/>
  <c r="J4117" i="1"/>
  <c r="M4117" i="1" s="1"/>
  <c r="L4151" i="1"/>
  <c r="N4151" i="1" s="1"/>
  <c r="O4151" i="1" s="1"/>
  <c r="M4152" i="1"/>
  <c r="N4152" i="1" s="1"/>
  <c r="O4152" i="1" s="1"/>
  <c r="N4217" i="1"/>
  <c r="O4217" i="1" s="1"/>
  <c r="K4234" i="1"/>
  <c r="J4234" i="1"/>
  <c r="M4353" i="1"/>
  <c r="L4353" i="1"/>
  <c r="J4164" i="1"/>
  <c r="M4164" i="1" s="1"/>
  <c r="M4173" i="1"/>
  <c r="N4173" i="1" s="1"/>
  <c r="O4173" i="1" s="1"/>
  <c r="K4180" i="1"/>
  <c r="K4190" i="1"/>
  <c r="J4190" i="1"/>
  <c r="L4199" i="1"/>
  <c r="J4205" i="1"/>
  <c r="P4222" i="1"/>
  <c r="J4236" i="1"/>
  <c r="M4236" i="1" s="1"/>
  <c r="K4251" i="1"/>
  <c r="J4251" i="1"/>
  <c r="K4252" i="1"/>
  <c r="K4261" i="1"/>
  <c r="J4261" i="1"/>
  <c r="K4287" i="1"/>
  <c r="J4287" i="1"/>
  <c r="K4335" i="1"/>
  <c r="J4335" i="1"/>
  <c r="M4356" i="1"/>
  <c r="N4356" i="1" s="1"/>
  <c r="O4356" i="1" s="1"/>
  <c r="K4378" i="1"/>
  <c r="J4378" i="1"/>
  <c r="M4384" i="1"/>
  <c r="L4384" i="1"/>
  <c r="P4150" i="1"/>
  <c r="K4203" i="1"/>
  <c r="J4203" i="1"/>
  <c r="M4235" i="1"/>
  <c r="N4235" i="1" s="1"/>
  <c r="O4235" i="1" s="1"/>
  <c r="K4237" i="1"/>
  <c r="J4237" i="1"/>
  <c r="K4265" i="1"/>
  <c r="J4265" i="1"/>
  <c r="P4275" i="1"/>
  <c r="K4299" i="1"/>
  <c r="J4299" i="1"/>
  <c r="K4338" i="1"/>
  <c r="J4338" i="1"/>
  <c r="L4358" i="1"/>
  <c r="M4375" i="1"/>
  <c r="K4402" i="1"/>
  <c r="J4402" i="1"/>
  <c r="K4250" i="1"/>
  <c r="J4250" i="1"/>
  <c r="K4273" i="1"/>
  <c r="J4273" i="1"/>
  <c r="K4275" i="1"/>
  <c r="J4275" i="1"/>
  <c r="K4277" i="1"/>
  <c r="J4277" i="1"/>
  <c r="K4313" i="1"/>
  <c r="J4313" i="1"/>
  <c r="K4331" i="1"/>
  <c r="J4331" i="1"/>
  <c r="P4162" i="1"/>
  <c r="K4177" i="1"/>
  <c r="J4177" i="1"/>
  <c r="P4180" i="1"/>
  <c r="P4205" i="1"/>
  <c r="K4213" i="1"/>
  <c r="J4213" i="1"/>
  <c r="P4234" i="1"/>
  <c r="L4242" i="1"/>
  <c r="L4243" i="1"/>
  <c r="N4243" i="1" s="1"/>
  <c r="O4243" i="1" s="1"/>
  <c r="L4244" i="1"/>
  <c r="K4288" i="1"/>
  <c r="J4288" i="1"/>
  <c r="P4327" i="1"/>
  <c r="J4336" i="1"/>
  <c r="K4336" i="1"/>
  <c r="M4355" i="1"/>
  <c r="N4355" i="1" s="1"/>
  <c r="O4355" i="1" s="1"/>
  <c r="J4368" i="1"/>
  <c r="K4368" i="1"/>
  <c r="P4174" i="1"/>
  <c r="P4186" i="1"/>
  <c r="P4224" i="1"/>
  <c r="K4226" i="1"/>
  <c r="J4226" i="1"/>
  <c r="P4228" i="1"/>
  <c r="K4311" i="1"/>
  <c r="J4311" i="1"/>
  <c r="L4318" i="1"/>
  <c r="N4318" i="1" s="1"/>
  <c r="O4318" i="1" s="1"/>
  <c r="K4327" i="1"/>
  <c r="J4327" i="1"/>
  <c r="K4381" i="1"/>
  <c r="J4381" i="1"/>
  <c r="K4202" i="1"/>
  <c r="J4202" i="1"/>
  <c r="K4239" i="1"/>
  <c r="J4239" i="1"/>
  <c r="K4240" i="1"/>
  <c r="L4240" i="1" s="1"/>
  <c r="K4262" i="1"/>
  <c r="J4262" i="1"/>
  <c r="P4331" i="1"/>
  <c r="K4334" i="1"/>
  <c r="J4334" i="1"/>
  <c r="J4410" i="1"/>
  <c r="K4410" i="1"/>
  <c r="P4410" i="1"/>
  <c r="K4155" i="1"/>
  <c r="J4155" i="1"/>
  <c r="L4188" i="1"/>
  <c r="N4188" i="1" s="1"/>
  <c r="O4188" i="1" s="1"/>
  <c r="K4191" i="1"/>
  <c r="J4191" i="1"/>
  <c r="K4192" i="1"/>
  <c r="L4196" i="1"/>
  <c r="J4200" i="1"/>
  <c r="M4200" i="1" s="1"/>
  <c r="M4247" i="1"/>
  <c r="N4247" i="1" s="1"/>
  <c r="O4247" i="1" s="1"/>
  <c r="K4249" i="1"/>
  <c r="J4249" i="1"/>
  <c r="K4264" i="1"/>
  <c r="J4264" i="1"/>
  <c r="L4271" i="1"/>
  <c r="N4271" i="1" s="1"/>
  <c r="O4271" i="1" s="1"/>
  <c r="P4273" i="1"/>
  <c r="L4295" i="1"/>
  <c r="K4300" i="1"/>
  <c r="J4300" i="1"/>
  <c r="K4215" i="1"/>
  <c r="J4215" i="1"/>
  <c r="P4277" i="1"/>
  <c r="L4282" i="1"/>
  <c r="P4328" i="1"/>
  <c r="K4332" i="1"/>
  <c r="J4332" i="1"/>
  <c r="K4167" i="1"/>
  <c r="J4167" i="1"/>
  <c r="J4181" i="1"/>
  <c r="M4181" i="1" s="1"/>
  <c r="K4225" i="1"/>
  <c r="J4225" i="1"/>
  <c r="P4246" i="1"/>
  <c r="P4250" i="1"/>
  <c r="J4260" i="1"/>
  <c r="M4260" i="1" s="1"/>
  <c r="K4276" i="1"/>
  <c r="J4276" i="1"/>
  <c r="K4289" i="1"/>
  <c r="J4289" i="1"/>
  <c r="L4296" i="1"/>
  <c r="K4328" i="1"/>
  <c r="J4328" i="1"/>
  <c r="K4330" i="1"/>
  <c r="J4330" i="1"/>
  <c r="K4337" i="1"/>
  <c r="J4337" i="1"/>
  <c r="M4354" i="1"/>
  <c r="M4390" i="1"/>
  <c r="K4179" i="1"/>
  <c r="J4179" i="1"/>
  <c r="K4201" i="1"/>
  <c r="J4201" i="1"/>
  <c r="K4238" i="1"/>
  <c r="J4238" i="1"/>
  <c r="P4240" i="1"/>
  <c r="K4312" i="1"/>
  <c r="J4312" i="1"/>
  <c r="M4386" i="1"/>
  <c r="N4386" i="1" s="1"/>
  <c r="O4386" i="1" s="1"/>
  <c r="L4408" i="1"/>
  <c r="M4408" i="1"/>
  <c r="J4285" i="1"/>
  <c r="M4285" i="1" s="1"/>
  <c r="J4297" i="1"/>
  <c r="M4297" i="1" s="1"/>
  <c r="J4309" i="1"/>
  <c r="M4309" i="1" s="1"/>
  <c r="J4321" i="1"/>
  <c r="M4321" i="1" s="1"/>
  <c r="J4325" i="1"/>
  <c r="M4325" i="1" s="1"/>
  <c r="J4369" i="1"/>
  <c r="M4369" i="1" s="1"/>
  <c r="P4414" i="1"/>
  <c r="J4434" i="1"/>
  <c r="K4434" i="1"/>
  <c r="J4537" i="1"/>
  <c r="K4537" i="1"/>
  <c r="J4274" i="1"/>
  <c r="M4274" i="1" s="1"/>
  <c r="J4286" i="1"/>
  <c r="M4286" i="1" s="1"/>
  <c r="J4298" i="1"/>
  <c r="M4298" i="1" s="1"/>
  <c r="J4310" i="1"/>
  <c r="M4310" i="1" s="1"/>
  <c r="J4322" i="1"/>
  <c r="M4322" i="1" s="1"/>
  <c r="J4323" i="1"/>
  <c r="M4323" i="1" s="1"/>
  <c r="K4324" i="1"/>
  <c r="J4326" i="1"/>
  <c r="P4364" i="1"/>
  <c r="P4381" i="1"/>
  <c r="J4398" i="1"/>
  <c r="K4398" i="1"/>
  <c r="J4371" i="1"/>
  <c r="K4371" i="1"/>
  <c r="J4383" i="1"/>
  <c r="K4383" i="1"/>
  <c r="P4330" i="1"/>
  <c r="L4407" i="1"/>
  <c r="P4436" i="1"/>
  <c r="K4370" i="1"/>
  <c r="J4370" i="1"/>
  <c r="M4391" i="1"/>
  <c r="N4391" i="1" s="1"/>
  <c r="O4391" i="1" s="1"/>
  <c r="J4395" i="1"/>
  <c r="K4395" i="1"/>
  <c r="K4425" i="1"/>
  <c r="J4425" i="1"/>
  <c r="L4329" i="1"/>
  <c r="M4362" i="1"/>
  <c r="N4362" i="1" s="1"/>
  <c r="O4362" i="1" s="1"/>
  <c r="K4429" i="1"/>
  <c r="J4429" i="1"/>
  <c r="K4397" i="1"/>
  <c r="J4397" i="1"/>
  <c r="L4409" i="1"/>
  <c r="N4409" i="1" s="1"/>
  <c r="O4409" i="1" s="1"/>
  <c r="M4440" i="1"/>
  <c r="L4346" i="1"/>
  <c r="N4346" i="1" s="1"/>
  <c r="O4346" i="1" s="1"/>
  <c r="K4394" i="1"/>
  <c r="J4394" i="1"/>
  <c r="P4402" i="1"/>
  <c r="J4414" i="1"/>
  <c r="K4414" i="1"/>
  <c r="P4450" i="1"/>
  <c r="K4382" i="1"/>
  <c r="J4382" i="1"/>
  <c r="P4404" i="1"/>
  <c r="K4422" i="1"/>
  <c r="P4440" i="1"/>
  <c r="K4458" i="1"/>
  <c r="J4458" i="1"/>
  <c r="K4460" i="1"/>
  <c r="J4460" i="1"/>
  <c r="K4462" i="1"/>
  <c r="J4462" i="1"/>
  <c r="P4464" i="1"/>
  <c r="K4464" i="1"/>
  <c r="K4466" i="1"/>
  <c r="J4466" i="1"/>
  <c r="K4406" i="1"/>
  <c r="J4406" i="1"/>
  <c r="J4438" i="1"/>
  <c r="K4438" i="1"/>
  <c r="M4446" i="1"/>
  <c r="M4455" i="1"/>
  <c r="N4455" i="1" s="1"/>
  <c r="O4455" i="1" s="1"/>
  <c r="P4458" i="1"/>
  <c r="P4460" i="1"/>
  <c r="P4462" i="1"/>
  <c r="J4464" i="1"/>
  <c r="N4478" i="1"/>
  <c r="O4478" i="1" s="1"/>
  <c r="K4418" i="1"/>
  <c r="J4418" i="1"/>
  <c r="P4425" i="1"/>
  <c r="M4435" i="1"/>
  <c r="N4435" i="1" s="1"/>
  <c r="O4435" i="1" s="1"/>
  <c r="P4452" i="1"/>
  <c r="M4614" i="1"/>
  <c r="L4614" i="1"/>
  <c r="K4457" i="1"/>
  <c r="J4457" i="1"/>
  <c r="K4459" i="1"/>
  <c r="J4459" i="1"/>
  <c r="K4461" i="1"/>
  <c r="J4461" i="1"/>
  <c r="J4463" i="1"/>
  <c r="K4463" i="1"/>
  <c r="K4465" i="1"/>
  <c r="J4465" i="1"/>
  <c r="M4467" i="1"/>
  <c r="N4467" i="1" s="1"/>
  <c r="O4467" i="1" s="1"/>
  <c r="L4468" i="1"/>
  <c r="N4468" i="1" s="1"/>
  <c r="O4468" i="1" s="1"/>
  <c r="L4417" i="1"/>
  <c r="K4449" i="1"/>
  <c r="J4449" i="1"/>
  <c r="K4479" i="1"/>
  <c r="J4479" i="1"/>
  <c r="J4489" i="1"/>
  <c r="K4489" i="1"/>
  <c r="J4413" i="1"/>
  <c r="M4413" i="1" s="1"/>
  <c r="M4424" i="1"/>
  <c r="P4428" i="1"/>
  <c r="P4433" i="1"/>
  <c r="K4437" i="1"/>
  <c r="J4437" i="1"/>
  <c r="J4452" i="1"/>
  <c r="M4452" i="1" s="1"/>
  <c r="P4377" i="1"/>
  <c r="M4423" i="1"/>
  <c r="J4426" i="1"/>
  <c r="K4426" i="1"/>
  <c r="J4428" i="1"/>
  <c r="M4428" i="1" s="1"/>
  <c r="J4433" i="1"/>
  <c r="M4433" i="1" s="1"/>
  <c r="P4457" i="1"/>
  <c r="P4459" i="1"/>
  <c r="P4461" i="1"/>
  <c r="P4463" i="1"/>
  <c r="P4465" i="1"/>
  <c r="J4405" i="1"/>
  <c r="M4405" i="1" s="1"/>
  <c r="P4408" i="1"/>
  <c r="M4411" i="1"/>
  <c r="N4411" i="1" s="1"/>
  <c r="O4411" i="1" s="1"/>
  <c r="P4445" i="1"/>
  <c r="P4449" i="1"/>
  <c r="M4451" i="1"/>
  <c r="N4451" i="1" s="1"/>
  <c r="O4451" i="1" s="1"/>
  <c r="P4489" i="1"/>
  <c r="K4430" i="1"/>
  <c r="J4430" i="1"/>
  <c r="P4479" i="1"/>
  <c r="J4506" i="1"/>
  <c r="K4506" i="1"/>
  <c r="M4448" i="1"/>
  <c r="N4448" i="1" s="1"/>
  <c r="O4448" i="1" s="1"/>
  <c r="M4470" i="1"/>
  <c r="K4493" i="1"/>
  <c r="P4499" i="1"/>
  <c r="J4502" i="1"/>
  <c r="M4502" i="1" s="1"/>
  <c r="K4514" i="1"/>
  <c r="K4523" i="1"/>
  <c r="K4583" i="1"/>
  <c r="J4583" i="1"/>
  <c r="J4442" i="1"/>
  <c r="J4454" i="1"/>
  <c r="M4454" i="1" s="1"/>
  <c r="J4486" i="1"/>
  <c r="M4486" i="1" s="1"/>
  <c r="J4508" i="1"/>
  <c r="M4508" i="1" s="1"/>
  <c r="L4515" i="1"/>
  <c r="N4515" i="1" s="1"/>
  <c r="O4515" i="1" s="1"/>
  <c r="L4677" i="1"/>
  <c r="N4677" i="1" s="1"/>
  <c r="O4677" i="1" s="1"/>
  <c r="M4498" i="1"/>
  <c r="J4539" i="1"/>
  <c r="K4539" i="1"/>
  <c r="K4503" i="1"/>
  <c r="J4503" i="1"/>
  <c r="P4537" i="1"/>
  <c r="P4506" i="1"/>
  <c r="K4531" i="1"/>
  <c r="J4531" i="1"/>
  <c r="J4548" i="1"/>
  <c r="K4548" i="1"/>
  <c r="L4497" i="1"/>
  <c r="P4536" i="1"/>
  <c r="M4552" i="1"/>
  <c r="K4603" i="1"/>
  <c r="J4603" i="1"/>
  <c r="L4662" i="1"/>
  <c r="N4662" i="1" s="1"/>
  <c r="O4662" i="1" s="1"/>
  <c r="K4491" i="1"/>
  <c r="J4491" i="1"/>
  <c r="P4524" i="1"/>
  <c r="L4476" i="1"/>
  <c r="N4476" i="1" s="1"/>
  <c r="O4476" i="1" s="1"/>
  <c r="L4483" i="1"/>
  <c r="N4483" i="1" s="1"/>
  <c r="O4483" i="1" s="1"/>
  <c r="L4488" i="1"/>
  <c r="N4488" i="1" s="1"/>
  <c r="O4488" i="1" s="1"/>
  <c r="J4524" i="1"/>
  <c r="M4524" i="1" s="1"/>
  <c r="L4534" i="1"/>
  <c r="N4534" i="1" s="1"/>
  <c r="O4534" i="1" s="1"/>
  <c r="P4601" i="1"/>
  <c r="P4638" i="1"/>
  <c r="L4643" i="1"/>
  <c r="M4643" i="1"/>
  <c r="L4473" i="1"/>
  <c r="P4493" i="1"/>
  <c r="K4516" i="1"/>
  <c r="J4516" i="1"/>
  <c r="P4518" i="1"/>
  <c r="L4559" i="1"/>
  <c r="N4559" i="1" s="1"/>
  <c r="O4559" i="1" s="1"/>
  <c r="J4601" i="1"/>
  <c r="K4601" i="1"/>
  <c r="K4638" i="1"/>
  <c r="J4638" i="1"/>
  <c r="M4511" i="1"/>
  <c r="K4518" i="1"/>
  <c r="L4518" i="1" s="1"/>
  <c r="K4536" i="1"/>
  <c r="L4536" i="1" s="1"/>
  <c r="J4563" i="1"/>
  <c r="K4563" i="1"/>
  <c r="K4581" i="1"/>
  <c r="J4581" i="1"/>
  <c r="K4595" i="1"/>
  <c r="J4595" i="1"/>
  <c r="L4652" i="1"/>
  <c r="M4652" i="1"/>
  <c r="J4541" i="1"/>
  <c r="M4541" i="1" s="1"/>
  <c r="K4551" i="1"/>
  <c r="L4551" i="1" s="1"/>
  <c r="M4557" i="1"/>
  <c r="N4557" i="1" s="1"/>
  <c r="O4557" i="1" s="1"/>
  <c r="P4612" i="1"/>
  <c r="M4623" i="1"/>
  <c r="K4626" i="1"/>
  <c r="J4626" i="1"/>
  <c r="L4631" i="1"/>
  <c r="N4631" i="1" s="1"/>
  <c r="O4631" i="1" s="1"/>
  <c r="P4539" i="1"/>
  <c r="J4549" i="1"/>
  <c r="M4549" i="1" s="1"/>
  <c r="J4558" i="1"/>
  <c r="M4558" i="1" s="1"/>
  <c r="J4564" i="1"/>
  <c r="P4581" i="1"/>
  <c r="J4612" i="1"/>
  <c r="M4612" i="1" s="1"/>
  <c r="P4645" i="1"/>
  <c r="P4563" i="1"/>
  <c r="K4564" i="1"/>
  <c r="J4571" i="1"/>
  <c r="P4603" i="1"/>
  <c r="L4621" i="1"/>
  <c r="M4621" i="1"/>
  <c r="K4645" i="1"/>
  <c r="J4645" i="1"/>
  <c r="P4661" i="1"/>
  <c r="K4675" i="1"/>
  <c r="J4675" i="1"/>
  <c r="K4594" i="1"/>
  <c r="J4594" i="1"/>
  <c r="J4661" i="1"/>
  <c r="K4661" i="1"/>
  <c r="J4576" i="1"/>
  <c r="M4576" i="1" s="1"/>
  <c r="K4582" i="1"/>
  <c r="J4582" i="1"/>
  <c r="P4602" i="1"/>
  <c r="J4528" i="1"/>
  <c r="M4528" i="1" s="1"/>
  <c r="J4561" i="1"/>
  <c r="M4561" i="1" s="1"/>
  <c r="L4580" i="1"/>
  <c r="K4602" i="1"/>
  <c r="J4602" i="1"/>
  <c r="K4604" i="1"/>
  <c r="J4604" i="1"/>
  <c r="M4632" i="1"/>
  <c r="K4665" i="1"/>
  <c r="J4665" i="1"/>
  <c r="M4597" i="1"/>
  <c r="K4672" i="1"/>
  <c r="J4672" i="1"/>
  <c r="P4672" i="1"/>
  <c r="P4569" i="1"/>
  <c r="M4572" i="1"/>
  <c r="N4572" i="1" s="1"/>
  <c r="O4572" i="1" s="1"/>
  <c r="J4585" i="1"/>
  <c r="M4585" i="1" s="1"/>
  <c r="L4586" i="1"/>
  <c r="P4594" i="1"/>
  <c r="J4625" i="1"/>
  <c r="K4625" i="1"/>
  <c r="J4683" i="1"/>
  <c r="K4683" i="1"/>
  <c r="K4569" i="1"/>
  <c r="J4573" i="1"/>
  <c r="M4573" i="1" s="1"/>
  <c r="K4593" i="1"/>
  <c r="J4593" i="1"/>
  <c r="L4599" i="1"/>
  <c r="N4599" i="1" s="1"/>
  <c r="O4599" i="1" s="1"/>
  <c r="M4635" i="1"/>
  <c r="K4727" i="1"/>
  <c r="J4727" i="1"/>
  <c r="M4610" i="1"/>
  <c r="J4611" i="1"/>
  <c r="J4730" i="1"/>
  <c r="K4730" i="1"/>
  <c r="J4627" i="1"/>
  <c r="M4671" i="1"/>
  <c r="L4676" i="1"/>
  <c r="N4676" i="1" s="1"/>
  <c r="O4676" i="1" s="1"/>
  <c r="K4627" i="1"/>
  <c r="P4665" i="1"/>
  <c r="P4683" i="1"/>
  <c r="P4599" i="1"/>
  <c r="J4600" i="1"/>
  <c r="P4623" i="1"/>
  <c r="J4624" i="1"/>
  <c r="K4641" i="1"/>
  <c r="J4641" i="1"/>
  <c r="M4650" i="1"/>
  <c r="L4651" i="1"/>
  <c r="N4651" i="1" s="1"/>
  <c r="O4651" i="1" s="1"/>
  <c r="P4655" i="1"/>
  <c r="M4761" i="1"/>
  <c r="L4761" i="1"/>
  <c r="K4629" i="1"/>
  <c r="J4629" i="1"/>
  <c r="L4682" i="1"/>
  <c r="N4682" i="1" s="1"/>
  <c r="O4682" i="1" s="1"/>
  <c r="L4640" i="1"/>
  <c r="N4640" i="1" s="1"/>
  <c r="O4640" i="1" s="1"/>
  <c r="K4653" i="1"/>
  <c r="J4653" i="1"/>
  <c r="K4692" i="1"/>
  <c r="J4692" i="1"/>
  <c r="L4628" i="1"/>
  <c r="N4628" i="1" s="1"/>
  <c r="O4628" i="1" s="1"/>
  <c r="J4636" i="1"/>
  <c r="L4657" i="1"/>
  <c r="N4657" i="1" s="1"/>
  <c r="O4657" i="1" s="1"/>
  <c r="L4668" i="1"/>
  <c r="N4668" i="1" s="1"/>
  <c r="O4668" i="1" s="1"/>
  <c r="L4674" i="1"/>
  <c r="K4679" i="1"/>
  <c r="J4679" i="1"/>
  <c r="P4679" i="1"/>
  <c r="P4727" i="1"/>
  <c r="P4730" i="1"/>
  <c r="J4794" i="1"/>
  <c r="K4794" i="1"/>
  <c r="K4669" i="1"/>
  <c r="L4669" i="1" s="1"/>
  <c r="K4705" i="1"/>
  <c r="J4705" i="1"/>
  <c r="K4715" i="1"/>
  <c r="J4715" i="1"/>
  <c r="K4718" i="1"/>
  <c r="J4718" i="1"/>
  <c r="P4732" i="1"/>
  <c r="L4767" i="1"/>
  <c r="M4773" i="1"/>
  <c r="N4773" i="1" s="1"/>
  <c r="O4773" i="1" s="1"/>
  <c r="P4783" i="1"/>
  <c r="K4860" i="1"/>
  <c r="J4860" i="1"/>
  <c r="L4719" i="1"/>
  <c r="K4732" i="1"/>
  <c r="J4732" i="1"/>
  <c r="J4777" i="1"/>
  <c r="K4777" i="1"/>
  <c r="K4783" i="1"/>
  <c r="J4783" i="1"/>
  <c r="K4852" i="1"/>
  <c r="J4852" i="1"/>
  <c r="K4691" i="1"/>
  <c r="J4691" i="1"/>
  <c r="M4713" i="1"/>
  <c r="N4713" i="1" s="1"/>
  <c r="O4713" i="1" s="1"/>
  <c r="M4736" i="1"/>
  <c r="N4736" i="1" s="1"/>
  <c r="O4736" i="1" s="1"/>
  <c r="M4800" i="1"/>
  <c r="N4800" i="1" s="1"/>
  <c r="O4800" i="1" s="1"/>
  <c r="M4824" i="1"/>
  <c r="N4824" i="1" s="1"/>
  <c r="O4824" i="1" s="1"/>
  <c r="M4743" i="1"/>
  <c r="K4748" i="1"/>
  <c r="J4748" i="1"/>
  <c r="K4694" i="1"/>
  <c r="J4694" i="1"/>
  <c r="K4704" i="1"/>
  <c r="J4704" i="1"/>
  <c r="K4717" i="1"/>
  <c r="J4717" i="1"/>
  <c r="K4786" i="1"/>
  <c r="J4786" i="1"/>
  <c r="L4696" i="1"/>
  <c r="N4696" i="1" s="1"/>
  <c r="O4696" i="1" s="1"/>
  <c r="J4742" i="1"/>
  <c r="K4742" i="1"/>
  <c r="K4681" i="1"/>
  <c r="L4697" i="1"/>
  <c r="N4697" i="1" s="1"/>
  <c r="O4697" i="1" s="1"/>
  <c r="K4731" i="1"/>
  <c r="J4731" i="1"/>
  <c r="P4748" i="1"/>
  <c r="J4754" i="1"/>
  <c r="K4754" i="1"/>
  <c r="M4771" i="1"/>
  <c r="L4771" i="1"/>
  <c r="M4797" i="1"/>
  <c r="K4693" i="1"/>
  <c r="J4693" i="1"/>
  <c r="L4712" i="1"/>
  <c r="K4734" i="1"/>
  <c r="K4752" i="1"/>
  <c r="J4752" i="1"/>
  <c r="K4765" i="1"/>
  <c r="J4765" i="1"/>
  <c r="M4768" i="1"/>
  <c r="L4768" i="1"/>
  <c r="J4780" i="1"/>
  <c r="K4780" i="1"/>
  <c r="K4703" i="1"/>
  <c r="J4703" i="1"/>
  <c r="L4723" i="1"/>
  <c r="J4726" i="1"/>
  <c r="K4733" i="1"/>
  <c r="J4733" i="1"/>
  <c r="P4789" i="1"/>
  <c r="P4675" i="1"/>
  <c r="P4677" i="1"/>
  <c r="K4706" i="1"/>
  <c r="J4706" i="1"/>
  <c r="J4714" i="1"/>
  <c r="M4714" i="1" s="1"/>
  <c r="M4720" i="1"/>
  <c r="K4739" i="1"/>
  <c r="J4739" i="1"/>
  <c r="P4770" i="1"/>
  <c r="K4789" i="1"/>
  <c r="J4789" i="1"/>
  <c r="P4794" i="1"/>
  <c r="M4795" i="1"/>
  <c r="N4795" i="1" s="1"/>
  <c r="O4795" i="1" s="1"/>
  <c r="M4810" i="1"/>
  <c r="L4810" i="1"/>
  <c r="K4817" i="1"/>
  <c r="J4817" i="1"/>
  <c r="M4844" i="1"/>
  <c r="L4844" i="1"/>
  <c r="P4852" i="1"/>
  <c r="K4753" i="1"/>
  <c r="J4753" i="1"/>
  <c r="J4755" i="1"/>
  <c r="K4764" i="1"/>
  <c r="J4764" i="1"/>
  <c r="K4778" i="1"/>
  <c r="L4778" i="1" s="1"/>
  <c r="K4784" i="1"/>
  <c r="L4784" i="1" s="1"/>
  <c r="J4806" i="1"/>
  <c r="K4806" i="1"/>
  <c r="P4817" i="1"/>
  <c r="M4820" i="1"/>
  <c r="M4749" i="1"/>
  <c r="N4749" i="1" s="1"/>
  <c r="O4749" i="1" s="1"/>
  <c r="K4755" i="1"/>
  <c r="K4791" i="1"/>
  <c r="J4791" i="1"/>
  <c r="P4798" i="1"/>
  <c r="M4809" i="1"/>
  <c r="N4809" i="1" s="1"/>
  <c r="O4809" i="1" s="1"/>
  <c r="J4815" i="1"/>
  <c r="M4815" i="1" s="1"/>
  <c r="M4823" i="1"/>
  <c r="P4777" i="1"/>
  <c r="P4780" i="1"/>
  <c r="J4782" i="1"/>
  <c r="K4782" i="1"/>
  <c r="L4799" i="1"/>
  <c r="K4808" i="1"/>
  <c r="J4808" i="1"/>
  <c r="K4816" i="1"/>
  <c r="J4816" i="1"/>
  <c r="M4834" i="1"/>
  <c r="N4834" i="1" s="1"/>
  <c r="O4834" i="1" s="1"/>
  <c r="J4741" i="1"/>
  <c r="M4741" i="1" s="1"/>
  <c r="K4788" i="1"/>
  <c r="J4788" i="1"/>
  <c r="P4796" i="1"/>
  <c r="K4831" i="1"/>
  <c r="J4831" i="1"/>
  <c r="K4855" i="1"/>
  <c r="J4855" i="1"/>
  <c r="J4716" i="1"/>
  <c r="M4716" i="1" s="1"/>
  <c r="J4728" i="1"/>
  <c r="J4796" i="1"/>
  <c r="M4796" i="1" s="1"/>
  <c r="K4803" i="1"/>
  <c r="J4803" i="1"/>
  <c r="J4729" i="1"/>
  <c r="K4740" i="1"/>
  <c r="L4740" i="1" s="1"/>
  <c r="L4747" i="1"/>
  <c r="N4747" i="1" s="1"/>
  <c r="O4747" i="1" s="1"/>
  <c r="K4790" i="1"/>
  <c r="J4790" i="1"/>
  <c r="P4791" i="1"/>
  <c r="J4798" i="1"/>
  <c r="M4798" i="1" s="1"/>
  <c r="P4808" i="1"/>
  <c r="M4811" i="1"/>
  <c r="L4811" i="1"/>
  <c r="J4763" i="1"/>
  <c r="M4763" i="1" s="1"/>
  <c r="P4776" i="1"/>
  <c r="P4779" i="1"/>
  <c r="K4781" i="1"/>
  <c r="J4781" i="1"/>
  <c r="P4782" i="1"/>
  <c r="K4785" i="1"/>
  <c r="L4785" i="1" s="1"/>
  <c r="J4793" i="1"/>
  <c r="K4805" i="1"/>
  <c r="J4805" i="1"/>
  <c r="P4826" i="1"/>
  <c r="K4776" i="1"/>
  <c r="L4776" i="1" s="1"/>
  <c r="K4779" i="1"/>
  <c r="L4779" i="1" s="1"/>
  <c r="K4792" i="1"/>
  <c r="J4792" i="1"/>
  <c r="P4815" i="1"/>
  <c r="K4826" i="1"/>
  <c r="J4826" i="1"/>
  <c r="K4848" i="1"/>
  <c r="J4848" i="1"/>
  <c r="P4848" i="1"/>
  <c r="K4879" i="1"/>
  <c r="J4879" i="1"/>
  <c r="K4901" i="1"/>
  <c r="J4901" i="1"/>
  <c r="M4839" i="1"/>
  <c r="L4858" i="1"/>
  <c r="N4858" i="1" s="1"/>
  <c r="O4858" i="1" s="1"/>
  <c r="K4851" i="1"/>
  <c r="J4851" i="1"/>
  <c r="J4857" i="1"/>
  <c r="K4857" i="1"/>
  <c r="P4860" i="1"/>
  <c r="K4867" i="1"/>
  <c r="J4867" i="1"/>
  <c r="K4883" i="1"/>
  <c r="L4883" i="1" s="1"/>
  <c r="P4800" i="1"/>
  <c r="J4833" i="1"/>
  <c r="K4833" i="1"/>
  <c r="K4892" i="1"/>
  <c r="P4892" i="1"/>
  <c r="J4892" i="1"/>
  <c r="K4896" i="1"/>
  <c r="L4896" i="1" s="1"/>
  <c r="P4896" i="1"/>
  <c r="K4920" i="1"/>
  <c r="J4920" i="1"/>
  <c r="P4920" i="1"/>
  <c r="K4847" i="1"/>
  <c r="M4876" i="1"/>
  <c r="N4876" i="1" s="1"/>
  <c r="O4876" i="1" s="1"/>
  <c r="K4880" i="1"/>
  <c r="J4880" i="1"/>
  <c r="P4882" i="1"/>
  <c r="K4853" i="1"/>
  <c r="J4853" i="1"/>
  <c r="K4882" i="1"/>
  <c r="J4882" i="1"/>
  <c r="K4916" i="1"/>
  <c r="J4916" i="1"/>
  <c r="M4802" i="1"/>
  <c r="N4802" i="1" s="1"/>
  <c r="O4802" i="1" s="1"/>
  <c r="L4828" i="1"/>
  <c r="N4828" i="1" s="1"/>
  <c r="O4828" i="1" s="1"/>
  <c r="J4836" i="1"/>
  <c r="M4836" i="1" s="1"/>
  <c r="J4849" i="1"/>
  <c r="K4849" i="1"/>
  <c r="P4859" i="1"/>
  <c r="K4868" i="1"/>
  <c r="J4868" i="1"/>
  <c r="M4884" i="1"/>
  <c r="L4884" i="1"/>
  <c r="J4804" i="1"/>
  <c r="M4804" i="1" s="1"/>
  <c r="J4825" i="1"/>
  <c r="M4825" i="1" s="1"/>
  <c r="J4829" i="1"/>
  <c r="M4829" i="1" s="1"/>
  <c r="K4832" i="1"/>
  <c r="J4832" i="1"/>
  <c r="K4856" i="1"/>
  <c r="J4856" i="1"/>
  <c r="J4859" i="1"/>
  <c r="M4859" i="1" s="1"/>
  <c r="P4880" i="1"/>
  <c r="K4814" i="1"/>
  <c r="P4824" i="1"/>
  <c r="P4834" i="1"/>
  <c r="P4872" i="1"/>
  <c r="K4893" i="1"/>
  <c r="J4893" i="1"/>
  <c r="J4895" i="1"/>
  <c r="P4895" i="1"/>
  <c r="K4895" i="1"/>
  <c r="M4827" i="1"/>
  <c r="N4827" i="1" s="1"/>
  <c r="O4827" i="1" s="1"/>
  <c r="P4835" i="1"/>
  <c r="N4841" i="1"/>
  <c r="O4841" i="1" s="1"/>
  <c r="L4872" i="1"/>
  <c r="N4872" i="1" s="1"/>
  <c r="O4872" i="1" s="1"/>
  <c r="M4875" i="1"/>
  <c r="L4875" i="1"/>
  <c r="P4883" i="1"/>
  <c r="L4950" i="1"/>
  <c r="L4911" i="1"/>
  <c r="K4932" i="1"/>
  <c r="J4932" i="1"/>
  <c r="K4981" i="1"/>
  <c r="J4981" i="1"/>
  <c r="L4890" i="1"/>
  <c r="N4890" i="1" s="1"/>
  <c r="O4890" i="1" s="1"/>
  <c r="M4913" i="1"/>
  <c r="P4921" i="1"/>
  <c r="K4945" i="1"/>
  <c r="J4945" i="1"/>
  <c r="P4831" i="1"/>
  <c r="P4855" i="1"/>
  <c r="K4870" i="1"/>
  <c r="J4870" i="1"/>
  <c r="P4884" i="1"/>
  <c r="P4889" i="1"/>
  <c r="K4921" i="1"/>
  <c r="J4921" i="1"/>
  <c r="P4851" i="1"/>
  <c r="P4867" i="1"/>
  <c r="K4871" i="1"/>
  <c r="L4871" i="1" s="1"/>
  <c r="J4889" i="1"/>
  <c r="M4889" i="1" s="1"/>
  <c r="K4917" i="1"/>
  <c r="J4917" i="1"/>
  <c r="L4987" i="1"/>
  <c r="P4879" i="1"/>
  <c r="K4881" i="1"/>
  <c r="J4881" i="1"/>
  <c r="P4901" i="1"/>
  <c r="L4902" i="1"/>
  <c r="K4869" i="1"/>
  <c r="J4869" i="1"/>
  <c r="K4909" i="1"/>
  <c r="J4909" i="1"/>
  <c r="M4866" i="1"/>
  <c r="N4866" i="1" s="1"/>
  <c r="O4866" i="1" s="1"/>
  <c r="K4906" i="1"/>
  <c r="J4906" i="1"/>
  <c r="M4936" i="1"/>
  <c r="L4936" i="1"/>
  <c r="K4956" i="1"/>
  <c r="J4956" i="1"/>
  <c r="P4983" i="1"/>
  <c r="K4930" i="1"/>
  <c r="J4930" i="1"/>
  <c r="M4938" i="1"/>
  <c r="K4944" i="1"/>
  <c r="J4944" i="1"/>
  <c r="N4964" i="1"/>
  <c r="O4964" i="1" s="1"/>
  <c r="K4980" i="1"/>
  <c r="J4980" i="1"/>
  <c r="K4919" i="1"/>
  <c r="J4919" i="1"/>
  <c r="P4944" i="1"/>
  <c r="L5000" i="1"/>
  <c r="K4929" i="1"/>
  <c r="J4929" i="1"/>
  <c r="K4931" i="1"/>
  <c r="J4931" i="1"/>
  <c r="K4992" i="1"/>
  <c r="J4992" i="1"/>
  <c r="M4927" i="1"/>
  <c r="K4943" i="1"/>
  <c r="J4943" i="1"/>
  <c r="K4968" i="1"/>
  <c r="J4968" i="1"/>
  <c r="J4905" i="1"/>
  <c r="M4905" i="1" s="1"/>
  <c r="K4918" i="1"/>
  <c r="J4918" i="1"/>
  <c r="K4933" i="1"/>
  <c r="J4933" i="1"/>
  <c r="M4907" i="1"/>
  <c r="N4907" i="1" s="1"/>
  <c r="O4907" i="1" s="1"/>
  <c r="P4916" i="1"/>
  <c r="M4939" i="1"/>
  <c r="N4939" i="1" s="1"/>
  <c r="O4939" i="1" s="1"/>
  <c r="K4957" i="1"/>
  <c r="J4957" i="1"/>
  <c r="K4993" i="1"/>
  <c r="J4993" i="1"/>
  <c r="K4969" i="1"/>
  <c r="J4969" i="1"/>
  <c r="M4977" i="1"/>
  <c r="P4980" i="1"/>
  <c r="J4941" i="1"/>
  <c r="J4953" i="1"/>
  <c r="M4953" i="1" s="1"/>
  <c r="J4965" i="1"/>
  <c r="M4965" i="1" s="1"/>
  <c r="J4942" i="1"/>
  <c r="M4942" i="1" s="1"/>
  <c r="J4954" i="1"/>
  <c r="M4954" i="1" s="1"/>
  <c r="J4966" i="1"/>
  <c r="M4966" i="1" s="1"/>
  <c r="J4978" i="1"/>
  <c r="M4978" i="1" s="1"/>
  <c r="J4990" i="1"/>
  <c r="J4955" i="1"/>
  <c r="M4955" i="1" s="1"/>
  <c r="J4967" i="1"/>
  <c r="M4967" i="1" s="1"/>
  <c r="J4979" i="1"/>
  <c r="M4979" i="1" s="1"/>
  <c r="J4991" i="1"/>
  <c r="J4922" i="1"/>
  <c r="J4934" i="1"/>
  <c r="M4934" i="1" s="1"/>
  <c r="J4946" i="1"/>
  <c r="M4946" i="1" s="1"/>
  <c r="J4958" i="1"/>
  <c r="M4958" i="1" s="1"/>
  <c r="J4970" i="1"/>
  <c r="M4970" i="1" s="1"/>
  <c r="J4982" i="1"/>
  <c r="M4982" i="1" s="1"/>
  <c r="J4994" i="1"/>
  <c r="M4994" i="1" s="1"/>
  <c r="K1631" i="1"/>
  <c r="J1631" i="1"/>
  <c r="K1911" i="1"/>
  <c r="J1911" i="1"/>
  <c r="P1970" i="1"/>
  <c r="K1970" i="1"/>
  <c r="J1970" i="1"/>
  <c r="P519" i="1"/>
  <c r="K540" i="1"/>
  <c r="L540" i="1" s="1"/>
  <c r="P677" i="1"/>
  <c r="K714" i="1"/>
  <c r="J714" i="1"/>
  <c r="K959" i="1"/>
  <c r="M959" i="1" s="1"/>
  <c r="J959" i="1"/>
  <c r="K1069" i="1"/>
  <c r="J1069" i="1"/>
  <c r="K1083" i="1"/>
  <c r="J1083" i="1"/>
  <c r="K1619" i="1"/>
  <c r="J1619" i="1"/>
  <c r="J1811" i="1"/>
  <c r="K1811" i="1"/>
  <c r="P1813" i="1"/>
  <c r="J1946" i="1"/>
  <c r="K1946" i="1"/>
  <c r="P2064" i="1"/>
  <c r="P554" i="1"/>
  <c r="J586" i="1"/>
  <c r="K629" i="1"/>
  <c r="M629" i="1" s="1"/>
  <c r="J677" i="1"/>
  <c r="K677" i="1"/>
  <c r="J722" i="1"/>
  <c r="L722" i="1" s="1"/>
  <c r="J733" i="1"/>
  <c r="L733" i="1" s="1"/>
  <c r="J1056" i="1"/>
  <c r="K1056" i="1"/>
  <c r="K1101" i="1"/>
  <c r="J1101" i="1"/>
  <c r="J2073" i="1"/>
  <c r="K2073" i="1"/>
  <c r="K513" i="1"/>
  <c r="P536" i="1"/>
  <c r="P560" i="1"/>
  <c r="P579" i="1"/>
  <c r="P622" i="1"/>
  <c r="K640" i="1"/>
  <c r="L640" i="1" s="1"/>
  <c r="K780" i="1"/>
  <c r="M780" i="1" s="1"/>
  <c r="K1203" i="1"/>
  <c r="J1203" i="1"/>
  <c r="K1469" i="1"/>
  <c r="M1469" i="1" s="1"/>
  <c r="J1469" i="1"/>
  <c r="P1599" i="1"/>
  <c r="M1607" i="1"/>
  <c r="J1987" i="1"/>
  <c r="K1987" i="1"/>
  <c r="J508" i="1"/>
  <c r="M508" i="1" s="1"/>
  <c r="J538" i="1"/>
  <c r="M538" i="1" s="1"/>
  <c r="K597" i="1"/>
  <c r="M597" i="1" s="1"/>
  <c r="J622" i="1"/>
  <c r="K622" i="1"/>
  <c r="J835" i="1"/>
  <c r="K835" i="1"/>
  <c r="K1002" i="1"/>
  <c r="J1002" i="1"/>
  <c r="K1067" i="1"/>
  <c r="J1067" i="1"/>
  <c r="K1334" i="1"/>
  <c r="J1334" i="1"/>
  <c r="K1599" i="1"/>
  <c r="J1599" i="1"/>
  <c r="K605" i="1"/>
  <c r="J1542" i="1"/>
  <c r="K1542" i="1"/>
  <c r="M1605" i="1"/>
  <c r="K1809" i="1"/>
  <c r="J1809" i="1"/>
  <c r="K1937" i="1"/>
  <c r="J1937" i="1"/>
  <c r="J2021" i="1"/>
  <c r="K2021" i="1"/>
  <c r="J530" i="1"/>
  <c r="P542" i="1"/>
  <c r="P545" i="1"/>
  <c r="P558" i="1"/>
  <c r="J592" i="1"/>
  <c r="L592" i="1" s="1"/>
  <c r="P609" i="1"/>
  <c r="J678" i="1"/>
  <c r="K678" i="1"/>
  <c r="K695" i="1"/>
  <c r="J695" i="1"/>
  <c r="L704" i="1"/>
  <c r="K1329" i="1"/>
  <c r="J1329" i="1"/>
  <c r="K1636" i="1"/>
  <c r="J1636" i="1"/>
  <c r="K1645" i="1"/>
  <c r="J1645" i="1"/>
  <c r="M1702" i="1"/>
  <c r="L1702" i="1"/>
  <c r="K1852" i="1"/>
  <c r="J1852" i="1"/>
  <c r="K1914" i="1"/>
  <c r="J1914" i="1"/>
  <c r="K1983" i="1"/>
  <c r="J1983" i="1"/>
  <c r="K2105" i="1"/>
  <c r="J2105" i="1"/>
  <c r="P2105" i="1"/>
  <c r="M1611" i="1"/>
  <c r="L1611" i="1"/>
  <c r="P547" i="1"/>
  <c r="P556" i="1"/>
  <c r="P561" i="1"/>
  <c r="P566" i="1"/>
  <c r="P580" i="1"/>
  <c r="P587" i="1"/>
  <c r="K590" i="1"/>
  <c r="J590" i="1"/>
  <c r="K912" i="1"/>
  <c r="J912" i="1"/>
  <c r="M912" i="1" s="1"/>
  <c r="J1092" i="1"/>
  <c r="L1092" i="1" s="1"/>
  <c r="K1092" i="1"/>
  <c r="K1595" i="1"/>
  <c r="J1595" i="1"/>
  <c r="K1610" i="1"/>
  <c r="J1610" i="1"/>
  <c r="M1704" i="1"/>
  <c r="K1840" i="1"/>
  <c r="J1840" i="1"/>
  <c r="J1978" i="1"/>
  <c r="K1978" i="1"/>
  <c r="M2153" i="1"/>
  <c r="L2153" i="1"/>
  <c r="J550" i="1"/>
  <c r="M550" i="1" s="1"/>
  <c r="K653" i="1"/>
  <c r="J653" i="1"/>
  <c r="P751" i="1"/>
  <c r="K858" i="1"/>
  <c r="J858" i="1"/>
  <c r="J1076" i="1"/>
  <c r="K1076" i="1"/>
  <c r="P1523" i="1"/>
  <c r="P1820" i="1"/>
  <c r="P2021" i="1"/>
  <c r="K1226" i="1"/>
  <c r="J1226" i="1"/>
  <c r="K1454" i="1"/>
  <c r="P1454" i="1"/>
  <c r="K1523" i="1"/>
  <c r="J1523" i="1"/>
  <c r="P1652" i="1"/>
  <c r="K1652" i="1"/>
  <c r="J1652" i="1"/>
  <c r="M1652" i="1" s="1"/>
  <c r="P1838" i="1"/>
  <c r="K730" i="1"/>
  <c r="J730" i="1"/>
  <c r="M730" i="1" s="1"/>
  <c r="P559" i="1"/>
  <c r="P564" i="1"/>
  <c r="P572" i="1"/>
  <c r="P575" i="1"/>
  <c r="P586" i="1"/>
  <c r="J679" i="1"/>
  <c r="K679" i="1"/>
  <c r="J696" i="1"/>
  <c r="K696" i="1"/>
  <c r="M696" i="1" s="1"/>
  <c r="K1390" i="1"/>
  <c r="J1390" i="1"/>
  <c r="J1449" i="1"/>
  <c r="K1449" i="1"/>
  <c r="K1659" i="1"/>
  <c r="J1659" i="1"/>
  <c r="K1813" i="1"/>
  <c r="J1813" i="1"/>
  <c r="L2019" i="1"/>
  <c r="M2019" i="1"/>
  <c r="L1600" i="1"/>
  <c r="L1778" i="1"/>
  <c r="N1778" i="1" s="1"/>
  <c r="O1778" i="1" s="1"/>
  <c r="M1860" i="1"/>
  <c r="J1906" i="1"/>
  <c r="M1906" i="1" s="1"/>
  <c r="K1915" i="1"/>
  <c r="J1931" i="1"/>
  <c r="M1931" i="1" s="1"/>
  <c r="M1948" i="1"/>
  <c r="P1950" i="1"/>
  <c r="K1951" i="1"/>
  <c r="M1951" i="1" s="1"/>
  <c r="P1954" i="1"/>
  <c r="J1962" i="1"/>
  <c r="M1962" i="1" s="1"/>
  <c r="M1972" i="1"/>
  <c r="K2002" i="1"/>
  <c r="P2029" i="1"/>
  <c r="J2044" i="1"/>
  <c r="M2058" i="1"/>
  <c r="N2058" i="1" s="1"/>
  <c r="O2058" i="1" s="1"/>
  <c r="P2080" i="1"/>
  <c r="N2110" i="1"/>
  <c r="O2110" i="1" s="1"/>
  <c r="P2128" i="1"/>
  <c r="P2131" i="1"/>
  <c r="L2134" i="1"/>
  <c r="N2134" i="1" s="1"/>
  <c r="O2134" i="1" s="1"/>
  <c r="J2170" i="1"/>
  <c r="K2170" i="1"/>
  <c r="P640" i="1"/>
  <c r="P653" i="1"/>
  <c r="K692" i="1"/>
  <c r="L692" i="1" s="1"/>
  <c r="P704" i="1"/>
  <c r="P733" i="1"/>
  <c r="P738" i="1"/>
  <c r="P749" i="1"/>
  <c r="P753" i="1"/>
  <c r="J758" i="1"/>
  <c r="P763" i="1"/>
  <c r="J771" i="1"/>
  <c r="M771" i="1" s="1"/>
  <c r="P780" i="1"/>
  <c r="P793" i="1"/>
  <c r="P801" i="1"/>
  <c r="K808" i="1"/>
  <c r="L808" i="1" s="1"/>
  <c r="P869" i="1"/>
  <c r="P883" i="1"/>
  <c r="P885" i="1"/>
  <c r="K901" i="1"/>
  <c r="L901" i="1" s="1"/>
  <c r="P948" i="1"/>
  <c r="P979" i="1"/>
  <c r="P984" i="1"/>
  <c r="P992" i="1"/>
  <c r="P1007" i="1"/>
  <c r="P1028" i="1"/>
  <c r="P1061" i="1"/>
  <c r="P1074" i="1"/>
  <c r="P1104" i="1"/>
  <c r="P1125" i="1"/>
  <c r="J1129" i="1"/>
  <c r="M1129" i="1" s="1"/>
  <c r="P1139" i="1"/>
  <c r="K1155" i="1"/>
  <c r="M1155" i="1" s="1"/>
  <c r="J1164" i="1"/>
  <c r="L1164" i="1" s="1"/>
  <c r="P1189" i="1"/>
  <c r="L1191" i="1"/>
  <c r="P1213" i="1"/>
  <c r="P1229" i="1"/>
  <c r="P1265" i="1"/>
  <c r="P1320" i="1"/>
  <c r="L1324" i="1"/>
  <c r="L1360" i="1"/>
  <c r="P1373" i="1"/>
  <c r="P1399" i="1"/>
  <c r="J1408" i="1"/>
  <c r="M1408" i="1" s="1"/>
  <c r="P1413" i="1"/>
  <c r="P1432" i="1"/>
  <c r="P1437" i="1"/>
  <c r="K1473" i="1"/>
  <c r="P1482" i="1"/>
  <c r="K1493" i="1"/>
  <c r="L1493" i="1" s="1"/>
  <c r="P1497" i="1"/>
  <c r="P1503" i="1"/>
  <c r="M1515" i="1"/>
  <c r="N1515" i="1" s="1"/>
  <c r="O1515" i="1" s="1"/>
  <c r="P1552" i="1"/>
  <c r="P1556" i="1"/>
  <c r="L1572" i="1"/>
  <c r="N1572" i="1" s="1"/>
  <c r="O1572" i="1" s="1"/>
  <c r="L1588" i="1"/>
  <c r="P1593" i="1"/>
  <c r="P1684" i="1"/>
  <c r="L1694" i="1"/>
  <c r="P1707" i="1"/>
  <c r="P1709" i="1"/>
  <c r="M1716" i="1"/>
  <c r="N1716" i="1" s="1"/>
  <c r="O1716" i="1" s="1"/>
  <c r="P1726" i="1"/>
  <c r="M1730" i="1"/>
  <c r="L1746" i="1"/>
  <c r="N1746" i="1" s="1"/>
  <c r="O1746" i="1" s="1"/>
  <c r="L1790" i="1"/>
  <c r="N1790" i="1" s="1"/>
  <c r="O1790" i="1" s="1"/>
  <c r="P1796" i="1"/>
  <c r="P1815" i="1"/>
  <c r="K1829" i="1"/>
  <c r="L1829" i="1" s="1"/>
  <c r="P1850" i="1"/>
  <c r="P1888" i="1"/>
  <c r="J1894" i="1"/>
  <c r="M1894" i="1" s="1"/>
  <c r="L1902" i="1"/>
  <c r="P1921" i="1"/>
  <c r="J1939" i="1"/>
  <c r="K1939" i="1"/>
  <c r="P1952" i="1"/>
  <c r="J1994" i="1"/>
  <c r="M1994" i="1" s="1"/>
  <c r="J2010" i="1"/>
  <c r="J2013" i="1"/>
  <c r="K2013" i="1"/>
  <c r="P2022" i="1"/>
  <c r="J2029" i="1"/>
  <c r="M2029" i="1" s="1"/>
  <c r="J2049" i="1"/>
  <c r="K2049" i="1"/>
  <c r="K2080" i="1"/>
  <c r="J2080" i="1"/>
  <c r="M2082" i="1"/>
  <c r="M2099" i="1"/>
  <c r="J2128" i="1"/>
  <c r="K2128" i="1"/>
  <c r="K2131" i="1"/>
  <c r="J2131" i="1"/>
  <c r="P2141" i="1"/>
  <c r="K2141" i="1"/>
  <c r="J2141" i="1"/>
  <c r="P2166" i="1"/>
  <c r="P2179" i="1"/>
  <c r="K2179" i="1"/>
  <c r="J2179" i="1"/>
  <c r="P1042" i="1"/>
  <c r="P1056" i="1"/>
  <c r="P1329" i="1"/>
  <c r="P1390" i="1"/>
  <c r="M1503" i="1"/>
  <c r="P1561" i="1"/>
  <c r="P1636" i="1"/>
  <c r="P1645" i="1"/>
  <c r="M1782" i="1"/>
  <c r="P1911" i="1"/>
  <c r="P1914" i="1"/>
  <c r="P1983" i="1"/>
  <c r="M2066" i="1"/>
  <c r="K2093" i="1"/>
  <c r="J2093" i="1"/>
  <c r="M2148" i="1"/>
  <c r="K2166" i="1"/>
  <c r="J2166" i="1"/>
  <c r="M2206" i="1"/>
  <c r="L2206" i="1"/>
  <c r="K2332" i="1"/>
  <c r="J2332" i="1"/>
  <c r="P628" i="1"/>
  <c r="P767" i="1"/>
  <c r="K782" i="1"/>
  <c r="J888" i="1"/>
  <c r="M888" i="1" s="1"/>
  <c r="P894" i="1"/>
  <c r="J973" i="1"/>
  <c r="M973" i="1" s="1"/>
  <c r="K1004" i="1"/>
  <c r="L1004" i="1" s="1"/>
  <c r="P1010" i="1"/>
  <c r="P1017" i="1"/>
  <c r="J1021" i="1"/>
  <c r="L1021" i="1" s="1"/>
  <c r="J1081" i="1"/>
  <c r="L1081" i="1" s="1"/>
  <c r="P1086" i="1"/>
  <c r="P1095" i="1"/>
  <c r="K1120" i="1"/>
  <c r="L1120" i="1" s="1"/>
  <c r="K1134" i="1"/>
  <c r="L1134" i="1" s="1"/>
  <c r="P1149" i="1"/>
  <c r="M1156" i="1"/>
  <c r="P1170" i="1"/>
  <c r="P1185" i="1"/>
  <c r="J1201" i="1"/>
  <c r="P1209" i="1"/>
  <c r="P1214" i="1"/>
  <c r="J1262" i="1"/>
  <c r="L1262" i="1" s="1"/>
  <c r="P1271" i="1"/>
  <c r="P1278" i="1"/>
  <c r="P1283" i="1"/>
  <c r="P1344" i="1"/>
  <c r="P1356" i="1"/>
  <c r="J1377" i="1"/>
  <c r="M1377" i="1" s="1"/>
  <c r="P1380" i="1"/>
  <c r="J1392" i="1"/>
  <c r="L1392" i="1" s="1"/>
  <c r="K1401" i="1"/>
  <c r="P1418" i="1"/>
  <c r="P1450" i="1"/>
  <c r="P1492" i="1"/>
  <c r="L1494" i="1"/>
  <c r="J1499" i="1"/>
  <c r="L1499" i="1" s="1"/>
  <c r="K1505" i="1"/>
  <c r="L1505" i="1" s="1"/>
  <c r="P1518" i="1"/>
  <c r="K1534" i="1"/>
  <c r="L1534" i="1" s="1"/>
  <c r="M1541" i="1"/>
  <c r="K1583" i="1"/>
  <c r="L1583" i="1" s="1"/>
  <c r="P1615" i="1"/>
  <c r="P1664" i="1"/>
  <c r="J1677" i="1"/>
  <c r="M1677" i="1" s="1"/>
  <c r="J1680" i="1"/>
  <c r="M1680" i="1" s="1"/>
  <c r="P1688" i="1"/>
  <c r="L1733" i="1"/>
  <c r="P1737" i="1"/>
  <c r="M1747" i="1"/>
  <c r="M1749" i="1"/>
  <c r="N1749" i="1" s="1"/>
  <c r="O1749" i="1" s="1"/>
  <c r="K1753" i="1"/>
  <c r="L1753" i="1" s="1"/>
  <c r="P1769" i="1"/>
  <c r="P1781" i="1"/>
  <c r="P1785" i="1"/>
  <c r="K1816" i="1"/>
  <c r="K1822" i="1"/>
  <c r="L1822" i="1" s="1"/>
  <c r="P1828" i="1"/>
  <c r="K1856" i="1"/>
  <c r="L1856" i="1" s="1"/>
  <c r="J1863" i="1"/>
  <c r="M1863" i="1" s="1"/>
  <c r="P1871" i="1"/>
  <c r="P1876" i="1"/>
  <c r="P1905" i="1"/>
  <c r="P1948" i="1"/>
  <c r="L1961" i="1"/>
  <c r="P2001" i="1"/>
  <c r="P2017" i="1"/>
  <c r="M2046" i="1"/>
  <c r="N2046" i="1" s="1"/>
  <c r="O2046" i="1" s="1"/>
  <c r="P2051" i="1"/>
  <c r="J2068" i="1"/>
  <c r="P2073" i="1"/>
  <c r="P2116" i="1"/>
  <c r="P591" i="1"/>
  <c r="P615" i="1"/>
  <c r="K664" i="1"/>
  <c r="L664" i="1" s="1"/>
  <c r="P678" i="1"/>
  <c r="J712" i="1"/>
  <c r="J728" i="1"/>
  <c r="M728" i="1" s="1"/>
  <c r="P731" i="1"/>
  <c r="J746" i="1"/>
  <c r="J790" i="1"/>
  <c r="M790" i="1" s="1"/>
  <c r="J798" i="1"/>
  <c r="M798" i="1" s="1"/>
  <c r="P807" i="1"/>
  <c r="P814" i="1"/>
  <c r="P875" i="1"/>
  <c r="P878" i="1"/>
  <c r="J910" i="1"/>
  <c r="M910" i="1" s="1"/>
  <c r="P932" i="1"/>
  <c r="P974" i="1"/>
  <c r="P998" i="1"/>
  <c r="P1013" i="1"/>
  <c r="K1040" i="1"/>
  <c r="J1065" i="1"/>
  <c r="L1065" i="1" s="1"/>
  <c r="J1097" i="1"/>
  <c r="L1097" i="1" s="1"/>
  <c r="P1123" i="1"/>
  <c r="P1140" i="1"/>
  <c r="P1154" i="1"/>
  <c r="K1187" i="1"/>
  <c r="M1187" i="1" s="1"/>
  <c r="P1202" i="1"/>
  <c r="K1211" i="1"/>
  <c r="P1244" i="1"/>
  <c r="P1286" i="1"/>
  <c r="P1306" i="1"/>
  <c r="J1365" i="1"/>
  <c r="P1440" i="1"/>
  <c r="P1458" i="1"/>
  <c r="P1522" i="1"/>
  <c r="P1567" i="1"/>
  <c r="P1613" i="1"/>
  <c r="P1655" i="1"/>
  <c r="P1821" i="1"/>
  <c r="P1837" i="1"/>
  <c r="P1893" i="1"/>
  <c r="P1919" i="1"/>
  <c r="J1930" i="1"/>
  <c r="K1930" i="1"/>
  <c r="L1998" i="1"/>
  <c r="N1998" i="1" s="1"/>
  <c r="O1998" i="1" s="1"/>
  <c r="M2006" i="1"/>
  <c r="N2006" i="1" s="1"/>
  <c r="O2006" i="1" s="1"/>
  <c r="P2010" i="1"/>
  <c r="K2116" i="1"/>
  <c r="J2116" i="1"/>
  <c r="J984" i="1"/>
  <c r="P1175" i="1"/>
  <c r="P1253" i="1"/>
  <c r="P1275" i="1"/>
  <c r="K1295" i="1"/>
  <c r="M1295" i="1" s="1"/>
  <c r="J1373" i="1"/>
  <c r="M1373" i="1" s="1"/>
  <c r="K1413" i="1"/>
  <c r="L1413" i="1" s="1"/>
  <c r="P1428" i="1"/>
  <c r="J1432" i="1"/>
  <c r="L1432" i="1" s="1"/>
  <c r="K1447" i="1"/>
  <c r="L1447" i="1" s="1"/>
  <c r="J1482" i="1"/>
  <c r="M1482" i="1" s="1"/>
  <c r="M1558" i="1"/>
  <c r="P1564" i="1"/>
  <c r="P1585" i="1"/>
  <c r="K1627" i="1"/>
  <c r="L1627" i="1" s="1"/>
  <c r="P1642" i="1"/>
  <c r="P1690" i="1"/>
  <c r="P1735" i="1"/>
  <c r="P1755" i="1"/>
  <c r="M1803" i="1"/>
  <c r="P1842" i="1"/>
  <c r="K1888" i="1"/>
  <c r="L1888" i="1" s="1"/>
  <c r="K1921" i="1"/>
  <c r="L1921" i="1" s="1"/>
  <c r="P1944" i="1"/>
  <c r="P2005" i="1"/>
  <c r="L2024" i="1"/>
  <c r="N2024" i="1" s="1"/>
  <c r="O2024" i="1" s="1"/>
  <c r="L2028" i="1"/>
  <c r="N2028" i="1" s="1"/>
  <c r="O2028" i="1" s="1"/>
  <c r="M2067" i="1"/>
  <c r="N2067" i="1" s="1"/>
  <c r="O2067" i="1" s="1"/>
  <c r="K2069" i="1"/>
  <c r="J2069" i="1"/>
  <c r="M2077" i="1"/>
  <c r="L2077" i="1"/>
  <c r="K2081" i="1"/>
  <c r="J2081" i="1"/>
  <c r="P2093" i="1"/>
  <c r="P2129" i="1"/>
  <c r="K2129" i="1"/>
  <c r="J2129" i="1"/>
  <c r="K2132" i="1"/>
  <c r="J2132" i="1"/>
  <c r="K2254" i="1"/>
  <c r="J2254" i="1"/>
  <c r="P1029" i="1"/>
  <c r="J1033" i="1"/>
  <c r="M1033" i="1" s="1"/>
  <c r="P1039" i="1"/>
  <c r="J1050" i="1"/>
  <c r="M1050" i="1" s="1"/>
  <c r="J1061" i="1"/>
  <c r="M1061" i="1" s="1"/>
  <c r="P1075" i="1"/>
  <c r="K1104" i="1"/>
  <c r="M1104" i="1" s="1"/>
  <c r="J1132" i="1"/>
  <c r="M1132" i="1" s="1"/>
  <c r="J1144" i="1"/>
  <c r="M1144" i="1" s="1"/>
  <c r="P1152" i="1"/>
  <c r="P1159" i="1"/>
  <c r="P1161" i="1"/>
  <c r="K1175" i="1"/>
  <c r="L1175" i="1" s="1"/>
  <c r="P1207" i="1"/>
  <c r="K1229" i="1"/>
  <c r="M1229" i="1" s="1"/>
  <c r="J1246" i="1"/>
  <c r="M1246" i="1" s="1"/>
  <c r="J1253" i="1"/>
  <c r="M1253" i="1" s="1"/>
  <c r="K1258" i="1"/>
  <c r="K1268" i="1"/>
  <c r="L1268" i="1" s="1"/>
  <c r="K1273" i="1"/>
  <c r="L1273" i="1" s="1"/>
  <c r="J1311" i="1"/>
  <c r="L1311" i="1" s="1"/>
  <c r="J1337" i="1"/>
  <c r="P1364" i="1"/>
  <c r="J1428" i="1"/>
  <c r="M1428" i="1" s="1"/>
  <c r="P1438" i="1"/>
  <c r="P1443" i="1"/>
  <c r="J1502" i="1"/>
  <c r="M1502" i="1" s="1"/>
  <c r="P1520" i="1"/>
  <c r="P1553" i="1"/>
  <c r="P1555" i="1"/>
  <c r="L1581" i="1"/>
  <c r="J1585" i="1"/>
  <c r="M1585" i="1" s="1"/>
  <c r="J1625" i="1"/>
  <c r="M1625" i="1" s="1"/>
  <c r="P1630" i="1"/>
  <c r="K1642" i="1"/>
  <c r="P1662" i="1"/>
  <c r="J1672" i="1"/>
  <c r="J1684" i="1"/>
  <c r="L1684" i="1" s="1"/>
  <c r="J1690" i="1"/>
  <c r="P1695" i="1"/>
  <c r="P1699" i="1"/>
  <c r="J1720" i="1"/>
  <c r="M1720" i="1" s="1"/>
  <c r="K1726" i="1"/>
  <c r="L1726" i="1" s="1"/>
  <c r="P1728" i="1"/>
  <c r="J1729" i="1"/>
  <c r="M1729" i="1" s="1"/>
  <c r="J1735" i="1"/>
  <c r="M1735" i="1" s="1"/>
  <c r="J1755" i="1"/>
  <c r="M1755" i="1" s="1"/>
  <c r="P1758" i="1"/>
  <c r="K1787" i="1"/>
  <c r="J1815" i="1"/>
  <c r="J1842" i="1"/>
  <c r="M1842" i="1" s="1"/>
  <c r="K1874" i="1"/>
  <c r="M1874" i="1" s="1"/>
  <c r="P1881" i="1"/>
  <c r="P1883" i="1"/>
  <c r="P1889" i="1"/>
  <c r="P1908" i="1"/>
  <c r="P1922" i="1"/>
  <c r="J1952" i="1"/>
  <c r="M1952" i="1" s="1"/>
  <c r="K1974" i="1"/>
  <c r="L1974" i="1" s="1"/>
  <c r="M1999" i="1"/>
  <c r="J2005" i="1"/>
  <c r="M2005" i="1" s="1"/>
  <c r="K2009" i="1"/>
  <c r="L2009" i="1" s="1"/>
  <c r="K2057" i="1"/>
  <c r="L2057" i="1" s="1"/>
  <c r="P2104" i="1"/>
  <c r="K2167" i="1"/>
  <c r="J2167" i="1"/>
  <c r="M2185" i="1"/>
  <c r="P2198" i="1"/>
  <c r="P602" i="1"/>
  <c r="P605" i="1"/>
  <c r="P613" i="1"/>
  <c r="P621" i="1"/>
  <c r="J707" i="1"/>
  <c r="M707" i="1" s="1"/>
  <c r="L744" i="1"/>
  <c r="J754" i="1"/>
  <c r="L754" i="1" s="1"/>
  <c r="K809" i="1"/>
  <c r="L809" i="1" s="1"/>
  <c r="K854" i="1"/>
  <c r="K864" i="1"/>
  <c r="L864" i="1" s="1"/>
  <c r="P914" i="1"/>
  <c r="P927" i="1"/>
  <c r="P961" i="1"/>
  <c r="P983" i="1"/>
  <c r="P996" i="1"/>
  <c r="J1017" i="1"/>
  <c r="L1017" i="1" s="1"/>
  <c r="P1044" i="1"/>
  <c r="P1049" i="1"/>
  <c r="P1053" i="1"/>
  <c r="K1059" i="1"/>
  <c r="L1059" i="1" s="1"/>
  <c r="P1064" i="1"/>
  <c r="K1072" i="1"/>
  <c r="L1072" i="1" s="1"/>
  <c r="K1102" i="1"/>
  <c r="L1102" i="1" s="1"/>
  <c r="P1105" i="1"/>
  <c r="P1112" i="1"/>
  <c r="P1117" i="1"/>
  <c r="P1126" i="1"/>
  <c r="P1131" i="1"/>
  <c r="P1143" i="1"/>
  <c r="P1166" i="1"/>
  <c r="P1191" i="1"/>
  <c r="M1200" i="1"/>
  <c r="P1204" i="1"/>
  <c r="P1210" i="1"/>
  <c r="P1215" i="1"/>
  <c r="P1217" i="1"/>
  <c r="P1227" i="1"/>
  <c r="P1230" i="1"/>
  <c r="P1239" i="1"/>
  <c r="P1242" i="1"/>
  <c r="P1249" i="1"/>
  <c r="P1259" i="1"/>
  <c r="J1271" i="1"/>
  <c r="M1271" i="1" s="1"/>
  <c r="K1278" i="1"/>
  <c r="J1283" i="1"/>
  <c r="L1283" i="1" s="1"/>
  <c r="J1313" i="1"/>
  <c r="L1313" i="1" s="1"/>
  <c r="J1351" i="1"/>
  <c r="P1354" i="1"/>
  <c r="K1411" i="1"/>
  <c r="L1411" i="1" s="1"/>
  <c r="J1418" i="1"/>
  <c r="J1430" i="1"/>
  <c r="L1430" i="1" s="1"/>
  <c r="P1451" i="1"/>
  <c r="P1475" i="1"/>
  <c r="P1485" i="1"/>
  <c r="J1507" i="1"/>
  <c r="L1507" i="1" s="1"/>
  <c r="P1530" i="1"/>
  <c r="K1582" i="1"/>
  <c r="L1582" i="1" s="1"/>
  <c r="L1589" i="1"/>
  <c r="N1589" i="1" s="1"/>
  <c r="O1589" i="1" s="1"/>
  <c r="J1598" i="1"/>
  <c r="J1601" i="1"/>
  <c r="M1601" i="1" s="1"/>
  <c r="M1609" i="1"/>
  <c r="P1616" i="1"/>
  <c r="P1628" i="1"/>
  <c r="P1639" i="1"/>
  <c r="P1644" i="1"/>
  <c r="J1649" i="1"/>
  <c r="M1649" i="1" s="1"/>
  <c r="J1674" i="1"/>
  <c r="M1674" i="1" s="1"/>
  <c r="P1686" i="1"/>
  <c r="J1715" i="1"/>
  <c r="L1715" i="1" s="1"/>
  <c r="P1717" i="1"/>
  <c r="P1746" i="1"/>
  <c r="P1767" i="1"/>
  <c r="P1771" i="1"/>
  <c r="P1776" i="1"/>
  <c r="P1779" i="1"/>
  <c r="P1790" i="1"/>
  <c r="P1802" i="1"/>
  <c r="J1828" i="1"/>
  <c r="M1828" i="1" s="1"/>
  <c r="P1862" i="1"/>
  <c r="K1871" i="1"/>
  <c r="L1871" i="1" s="1"/>
  <c r="K1876" i="1"/>
  <c r="L1876" i="1" s="1"/>
  <c r="P1896" i="1"/>
  <c r="K1905" i="1"/>
  <c r="L1905" i="1" s="1"/>
  <c r="J1910" i="1"/>
  <c r="J1913" i="1"/>
  <c r="L1913" i="1" s="1"/>
  <c r="P1923" i="1"/>
  <c r="J1926" i="1"/>
  <c r="L1926" i="1" s="1"/>
  <c r="P1931" i="1"/>
  <c r="J2034" i="1"/>
  <c r="M2034" i="1" s="1"/>
  <c r="J2037" i="1"/>
  <c r="K2037" i="1"/>
  <c r="K2104" i="1"/>
  <c r="J2104" i="1"/>
  <c r="M2106" i="1"/>
  <c r="K2198" i="1"/>
  <c r="J2198" i="1"/>
  <c r="P2209" i="1"/>
  <c r="K2209" i="1"/>
  <c r="J2209" i="1"/>
  <c r="L752" i="1"/>
  <c r="P828" i="1"/>
  <c r="J850" i="1"/>
  <c r="K881" i="1"/>
  <c r="L881" i="1" s="1"/>
  <c r="J935" i="1"/>
  <c r="L935" i="1" s="1"/>
  <c r="K998" i="1"/>
  <c r="M998" i="1" s="1"/>
  <c r="J1013" i="1"/>
  <c r="M1013" i="1" s="1"/>
  <c r="J1057" i="1"/>
  <c r="K1068" i="1"/>
  <c r="L1068" i="1" s="1"/>
  <c r="L1105" i="1"/>
  <c r="J1140" i="1"/>
  <c r="L1140" i="1" s="1"/>
  <c r="L1143" i="1"/>
  <c r="K1154" i="1"/>
  <c r="L1154" i="1" s="1"/>
  <c r="K1163" i="1"/>
  <c r="J1204" i="1"/>
  <c r="J1219" i="1"/>
  <c r="M1219" i="1" s="1"/>
  <c r="M1230" i="1"/>
  <c r="K1234" i="1"/>
  <c r="L1234" i="1" s="1"/>
  <c r="K1244" i="1"/>
  <c r="L1244" i="1" s="1"/>
  <c r="J1301" i="1"/>
  <c r="M1301" i="1" s="1"/>
  <c r="J1376" i="1"/>
  <c r="K1400" i="1"/>
  <c r="M1400" i="1" s="1"/>
  <c r="P1407" i="1"/>
  <c r="P1430" i="1"/>
  <c r="J1440" i="1"/>
  <c r="L1440" i="1" s="1"/>
  <c r="K1492" i="1"/>
  <c r="K1496" i="1"/>
  <c r="L1496" i="1" s="1"/>
  <c r="P1498" i="1"/>
  <c r="J1518" i="1"/>
  <c r="L1518" i="1" s="1"/>
  <c r="J1522" i="1"/>
  <c r="L1522" i="1" s="1"/>
  <c r="J1526" i="1"/>
  <c r="M1526" i="1" s="1"/>
  <c r="P1533" i="1"/>
  <c r="J1538" i="1"/>
  <c r="L1538" i="1" s="1"/>
  <c r="P1551" i="1"/>
  <c r="J1613" i="1"/>
  <c r="M1613" i="1" s="1"/>
  <c r="J1644" i="1"/>
  <c r="L1644" i="1" s="1"/>
  <c r="J1664" i="1"/>
  <c r="M1664" i="1" s="1"/>
  <c r="J1686" i="1"/>
  <c r="M1686" i="1" s="1"/>
  <c r="P1692" i="1"/>
  <c r="K1712" i="1"/>
  <c r="L1712" i="1" s="1"/>
  <c r="J1717" i="1"/>
  <c r="M1717" i="1" s="1"/>
  <c r="L1738" i="1"/>
  <c r="P1763" i="1"/>
  <c r="J1767" i="1"/>
  <c r="M1767" i="1" s="1"/>
  <c r="K1771" i="1"/>
  <c r="L1771" i="1" s="1"/>
  <c r="L1776" i="1"/>
  <c r="J1779" i="1"/>
  <c r="M1779" i="1" s="1"/>
  <c r="K1785" i="1"/>
  <c r="M1785" i="1" s="1"/>
  <c r="P1791" i="1"/>
  <c r="M1795" i="1"/>
  <c r="P1812" i="1"/>
  <c r="J1819" i="1"/>
  <c r="M1819" i="1" s="1"/>
  <c r="J1837" i="1"/>
  <c r="M1837" i="1" s="1"/>
  <c r="K1862" i="1"/>
  <c r="M1862" i="1" s="1"/>
  <c r="J1864" i="1"/>
  <c r="M1864" i="1" s="1"/>
  <c r="P1879" i="1"/>
  <c r="K1893" i="1"/>
  <c r="L1893" i="1" s="1"/>
  <c r="K1910" i="1"/>
  <c r="J1923" i="1"/>
  <c r="M1923" i="1" s="1"/>
  <c r="J1928" i="1"/>
  <c r="P1962" i="1"/>
  <c r="J1975" i="1"/>
  <c r="K1975" i="1"/>
  <c r="P1994" i="1"/>
  <c r="K1997" i="1"/>
  <c r="L1997" i="1" s="1"/>
  <c r="M2004" i="1"/>
  <c r="N2004" i="1" s="1"/>
  <c r="O2004" i="1" s="1"/>
  <c r="L2012" i="1"/>
  <c r="L2016" i="1"/>
  <c r="P2044" i="1"/>
  <c r="K2045" i="1"/>
  <c r="L2045" i="1" s="1"/>
  <c r="J2051" i="1"/>
  <c r="M2051" i="1" s="1"/>
  <c r="M2054" i="1"/>
  <c r="K2117" i="1"/>
  <c r="J2117" i="1"/>
  <c r="P2130" i="1"/>
  <c r="J2140" i="1"/>
  <c r="K2140" i="1"/>
  <c r="M2172" i="1"/>
  <c r="P2178" i="1"/>
  <c r="P2189" i="1"/>
  <c r="L2194" i="1"/>
  <c r="P600" i="1"/>
  <c r="P608" i="1"/>
  <c r="P692" i="1"/>
  <c r="P703" i="1"/>
  <c r="P732" i="1"/>
  <c r="P743" i="1"/>
  <c r="P808" i="1"/>
  <c r="P840" i="1"/>
  <c r="P882" i="1"/>
  <c r="K911" i="1"/>
  <c r="M911" i="1" s="1"/>
  <c r="J958" i="1"/>
  <c r="L958" i="1" s="1"/>
  <c r="J980" i="1"/>
  <c r="M980" i="1" s="1"/>
  <c r="P991" i="1"/>
  <c r="P1025" i="1"/>
  <c r="K1080" i="1"/>
  <c r="L1080" i="1" s="1"/>
  <c r="P1100" i="1"/>
  <c r="J1121" i="1"/>
  <c r="M1121" i="1" s="1"/>
  <c r="P1181" i="1"/>
  <c r="P1198" i="1"/>
  <c r="K1202" i="1"/>
  <c r="L1202" i="1" s="1"/>
  <c r="P1220" i="1"/>
  <c r="P1235" i="1"/>
  <c r="P1238" i="1"/>
  <c r="P1247" i="1"/>
  <c r="P1252" i="1"/>
  <c r="P1294" i="1"/>
  <c r="P1314" i="1"/>
  <c r="M1350" i="1"/>
  <c r="J1361" i="1"/>
  <c r="K1376" i="1"/>
  <c r="P1388" i="1"/>
  <c r="P1408" i="1"/>
  <c r="P1431" i="1"/>
  <c r="K1468" i="1"/>
  <c r="P1473" i="1"/>
  <c r="P1508" i="1"/>
  <c r="K1513" i="1"/>
  <c r="M1513" i="1" s="1"/>
  <c r="P1549" i="1"/>
  <c r="J1573" i="1"/>
  <c r="M1573" i="1" s="1"/>
  <c r="P1592" i="1"/>
  <c r="J1597" i="1"/>
  <c r="P1604" i="1"/>
  <c r="J1620" i="1"/>
  <c r="M1620" i="1" s="1"/>
  <c r="J1655" i="1"/>
  <c r="M1655" i="1" s="1"/>
  <c r="J1669" i="1"/>
  <c r="J1678" i="1"/>
  <c r="M1678" i="1" s="1"/>
  <c r="J1692" i="1"/>
  <c r="M1692" i="1" s="1"/>
  <c r="K1701" i="1"/>
  <c r="M1701" i="1" s="1"/>
  <c r="J1714" i="1"/>
  <c r="J1719" i="1"/>
  <c r="M1719" i="1" s="1"/>
  <c r="J1742" i="1"/>
  <c r="M1742" i="1" s="1"/>
  <c r="P1764" i="1"/>
  <c r="K1783" i="1"/>
  <c r="L1783" i="1" s="1"/>
  <c r="J1791" i="1"/>
  <c r="K1812" i="1"/>
  <c r="M1812" i="1" s="1"/>
  <c r="J1823" i="1"/>
  <c r="M1823" i="1" s="1"/>
  <c r="J1826" i="1"/>
  <c r="M1826" i="1" s="1"/>
  <c r="J1857" i="1"/>
  <c r="L1857" i="1" s="1"/>
  <c r="P1872" i="1"/>
  <c r="P1894" i="1"/>
  <c r="P1920" i="1"/>
  <c r="L1986" i="1"/>
  <c r="L2027" i="1"/>
  <c r="J2061" i="1"/>
  <c r="K2061" i="1"/>
  <c r="P2092" i="1"/>
  <c r="K2130" i="1"/>
  <c r="J2130" i="1"/>
  <c r="P2138" i="1"/>
  <c r="P2168" i="1"/>
  <c r="M2174" i="1"/>
  <c r="J2178" i="1"/>
  <c r="K2178" i="1"/>
  <c r="K2189" i="1"/>
  <c r="J2189" i="1"/>
  <c r="P722" i="1"/>
  <c r="P835" i="1"/>
  <c r="P858" i="1"/>
  <c r="P871" i="1"/>
  <c r="P912" i="1"/>
  <c r="P959" i="1"/>
  <c r="P964" i="1"/>
  <c r="P1002" i="1"/>
  <c r="P1014" i="1"/>
  <c r="J1070" i="1"/>
  <c r="M1070" i="1" s="1"/>
  <c r="P1076" i="1"/>
  <c r="P1083" i="1"/>
  <c r="P1101" i="1"/>
  <c r="P1203" i="1"/>
  <c r="P1205" i="1"/>
  <c r="P1282" i="1"/>
  <c r="P1322" i="1"/>
  <c r="P1331" i="1"/>
  <c r="P1362" i="1"/>
  <c r="P1367" i="1"/>
  <c r="P1379" i="1"/>
  <c r="L1408" i="1"/>
  <c r="N1408" i="1" s="1"/>
  <c r="O1408" i="1" s="1"/>
  <c r="K1421" i="1"/>
  <c r="L1421" i="1" s="1"/>
  <c r="P1488" i="1"/>
  <c r="M1505" i="1"/>
  <c r="N1505" i="1" s="1"/>
  <c r="O1505" i="1" s="1"/>
  <c r="J1511" i="1"/>
  <c r="P1513" i="1"/>
  <c r="L1531" i="1"/>
  <c r="P1619" i="1"/>
  <c r="P1631" i="1"/>
  <c r="P1659" i="1"/>
  <c r="P1663" i="1"/>
  <c r="M1681" i="1"/>
  <c r="P1687" i="1"/>
  <c r="K1706" i="1"/>
  <c r="L1706" i="1" s="1"/>
  <c r="P1762" i="1"/>
  <c r="P1798" i="1"/>
  <c r="P1811" i="1"/>
  <c r="L1817" i="1"/>
  <c r="M1847" i="1"/>
  <c r="N1847" i="1" s="1"/>
  <c r="O1847" i="1" s="1"/>
  <c r="P1852" i="1"/>
  <c r="M1881" i="1"/>
  <c r="J1891" i="1"/>
  <c r="L1891" i="1" s="1"/>
  <c r="M1927" i="1"/>
  <c r="P1937" i="1"/>
  <c r="P1946" i="1"/>
  <c r="P1987" i="1"/>
  <c r="J1996" i="1"/>
  <c r="K1996" i="1"/>
  <c r="J2025" i="1"/>
  <c r="K2025" i="1"/>
  <c r="P2034" i="1"/>
  <c r="K2092" i="1"/>
  <c r="J2092" i="1"/>
  <c r="M2111" i="1"/>
  <c r="K2138" i="1"/>
  <c r="J2138" i="1"/>
  <c r="K2168" i="1"/>
  <c r="J2168" i="1"/>
  <c r="K2213" i="1"/>
  <c r="J2213" i="1"/>
  <c r="P2213" i="1"/>
  <c r="P1942" i="1"/>
  <c r="P1977" i="1"/>
  <c r="P1997" i="1"/>
  <c r="K2085" i="1"/>
  <c r="K2097" i="1"/>
  <c r="L2097" i="1" s="1"/>
  <c r="K2109" i="1"/>
  <c r="L2109" i="1" s="1"/>
  <c r="K2121" i="1"/>
  <c r="K2155" i="1"/>
  <c r="L2155" i="1" s="1"/>
  <c r="K2156" i="1"/>
  <c r="K2158" i="1"/>
  <c r="M2175" i="1"/>
  <c r="N2175" i="1" s="1"/>
  <c r="O2175" i="1" s="1"/>
  <c r="K2186" i="1"/>
  <c r="K2196" i="1"/>
  <c r="L2231" i="1"/>
  <c r="N2231" i="1" s="1"/>
  <c r="O2231" i="1" s="1"/>
  <c r="M2241" i="1"/>
  <c r="N2241" i="1" s="1"/>
  <c r="O2241" i="1" s="1"/>
  <c r="P2247" i="1"/>
  <c r="P2250" i="1"/>
  <c r="J2261" i="1"/>
  <c r="M2261" i="1" s="1"/>
  <c r="K2283" i="1"/>
  <c r="J2283" i="1"/>
  <c r="L2240" i="1"/>
  <c r="L2244" i="1"/>
  <c r="N2244" i="1" s="1"/>
  <c r="O2244" i="1" s="1"/>
  <c r="K2368" i="1"/>
  <c r="P2368" i="1"/>
  <c r="J2368" i="1"/>
  <c r="J2053" i="1"/>
  <c r="M2053" i="1" s="1"/>
  <c r="J2065" i="1"/>
  <c r="M2065" i="1" s="1"/>
  <c r="P2159" i="1"/>
  <c r="L2192" i="1"/>
  <c r="L2230" i="1"/>
  <c r="N2230" i="1" s="1"/>
  <c r="O2230" i="1" s="1"/>
  <c r="K2304" i="1"/>
  <c r="J2304" i="1"/>
  <c r="L2573" i="1"/>
  <c r="K2212" i="1"/>
  <c r="J2212" i="1"/>
  <c r="P2251" i="1"/>
  <c r="J2251" i="1"/>
  <c r="M2251" i="1" s="1"/>
  <c r="K2276" i="1"/>
  <c r="J2276" i="1"/>
  <c r="P2283" i="1"/>
  <c r="P2315" i="1"/>
  <c r="K2319" i="1"/>
  <c r="J2319" i="1"/>
  <c r="P2332" i="1"/>
  <c r="P1928" i="1"/>
  <c r="P1930" i="1"/>
  <c r="K1960" i="1"/>
  <c r="M1960" i="1" s="1"/>
  <c r="P1978" i="1"/>
  <c r="K2146" i="1"/>
  <c r="P2170" i="1"/>
  <c r="K2190" i="1"/>
  <c r="K2234" i="1"/>
  <c r="J2234" i="1"/>
  <c r="M2235" i="1"/>
  <c r="J2249" i="1"/>
  <c r="P2284" i="1"/>
  <c r="M2286" i="1"/>
  <c r="N2286" i="1" s="1"/>
  <c r="O2286" i="1" s="1"/>
  <c r="P2140" i="1"/>
  <c r="K2201" i="1"/>
  <c r="J2201" i="1"/>
  <c r="M2223" i="1"/>
  <c r="N2223" i="1" s="1"/>
  <c r="O2223" i="1" s="1"/>
  <c r="P2232" i="1"/>
  <c r="L2246" i="1"/>
  <c r="P1973" i="1"/>
  <c r="L2202" i="1"/>
  <c r="N2202" i="1" s="1"/>
  <c r="O2202" i="1" s="1"/>
  <c r="M2228" i="1"/>
  <c r="J2232" i="1"/>
  <c r="M2232" i="1" s="1"/>
  <c r="K2237" i="1"/>
  <c r="J2237" i="1"/>
  <c r="P2261" i="1"/>
  <c r="L2306" i="1"/>
  <c r="K2349" i="1"/>
  <c r="J2349" i="1"/>
  <c r="L2219" i="1"/>
  <c r="N2219" i="1" s="1"/>
  <c r="O2219" i="1" s="1"/>
  <c r="K2225" i="1"/>
  <c r="J2225" i="1"/>
  <c r="M2250" i="1"/>
  <c r="N2250" i="1" s="1"/>
  <c r="O2250" i="1" s="1"/>
  <c r="K2259" i="1"/>
  <c r="J2259" i="1"/>
  <c r="L2288" i="1"/>
  <c r="N2288" i="1" s="1"/>
  <c r="O2288" i="1" s="1"/>
  <c r="P1971" i="1"/>
  <c r="P1981" i="1"/>
  <c r="P1988" i="1"/>
  <c r="P1992" i="1"/>
  <c r="P1999" i="1"/>
  <c r="M2161" i="1"/>
  <c r="N2161" i="1" s="1"/>
  <c r="O2161" i="1" s="1"/>
  <c r="K2164" i="1"/>
  <c r="L2164" i="1" s="1"/>
  <c r="K2188" i="1"/>
  <c r="K2200" i="1"/>
  <c r="J2200" i="1"/>
  <c r="L2210" i="1"/>
  <c r="N2210" i="1" s="1"/>
  <c r="O2210" i="1" s="1"/>
  <c r="J2222" i="1"/>
  <c r="M2222" i="1" s="1"/>
  <c r="K2277" i="1"/>
  <c r="J2277" i="1"/>
  <c r="J2284" i="1"/>
  <c r="M2284" i="1" s="1"/>
  <c r="J2159" i="1"/>
  <c r="M2159" i="1" s="1"/>
  <c r="L2162" i="1"/>
  <c r="P2176" i="1"/>
  <c r="P2196" i="1"/>
  <c r="M2215" i="1"/>
  <c r="K2236" i="1"/>
  <c r="J2236" i="1"/>
  <c r="K2488" i="1"/>
  <c r="J2488" i="1"/>
  <c r="P2158" i="1"/>
  <c r="K2176" i="1"/>
  <c r="L2176" i="1" s="1"/>
  <c r="L2187" i="1"/>
  <c r="N2187" i="1" s="1"/>
  <c r="O2187" i="1" s="1"/>
  <c r="K2224" i="1"/>
  <c r="J2224" i="1"/>
  <c r="L2285" i="1"/>
  <c r="N2285" i="1" s="1"/>
  <c r="O2285" i="1" s="1"/>
  <c r="N2346" i="1"/>
  <c r="O2346" i="1" s="1"/>
  <c r="N2399" i="1"/>
  <c r="O2399" i="1" s="1"/>
  <c r="P2488" i="1"/>
  <c r="P2268" i="1"/>
  <c r="K2269" i="1"/>
  <c r="P2292" i="1"/>
  <c r="K2293" i="1"/>
  <c r="K2353" i="1"/>
  <c r="J2353" i="1"/>
  <c r="K2354" i="1"/>
  <c r="L2354" i="1" s="1"/>
  <c r="M2393" i="1"/>
  <c r="N2393" i="1" s="1"/>
  <c r="O2393" i="1" s="1"/>
  <c r="K2433" i="1"/>
  <c r="J2433" i="1"/>
  <c r="P2244" i="1"/>
  <c r="J2265" i="1"/>
  <c r="J2289" i="1"/>
  <c r="P2328" i="1"/>
  <c r="P2340" i="1"/>
  <c r="M2350" i="1"/>
  <c r="N2350" i="1" s="1"/>
  <c r="O2350" i="1" s="1"/>
  <c r="L2370" i="1"/>
  <c r="N2370" i="1" s="1"/>
  <c r="O2370" i="1" s="1"/>
  <c r="J2373" i="1"/>
  <c r="P2406" i="1"/>
  <c r="L2343" i="1"/>
  <c r="K2406" i="1"/>
  <c r="J2406" i="1"/>
  <c r="L2435" i="1"/>
  <c r="M2435" i="1"/>
  <c r="P2304" i="1"/>
  <c r="L2384" i="1"/>
  <c r="L2457" i="1"/>
  <c r="K2317" i="1"/>
  <c r="J2317" i="1"/>
  <c r="K2352" i="1"/>
  <c r="J2352" i="1"/>
  <c r="K2525" i="1"/>
  <c r="J2525" i="1"/>
  <c r="J2313" i="1"/>
  <c r="M2313" i="1" s="1"/>
  <c r="K2318" i="1"/>
  <c r="L2318" i="1" s="1"/>
  <c r="K2341" i="1"/>
  <c r="J2341" i="1"/>
  <c r="K2342" i="1"/>
  <c r="L2342" i="1" s="1"/>
  <c r="P2348" i="1"/>
  <c r="L2410" i="1"/>
  <c r="N2410" i="1" s="1"/>
  <c r="O2410" i="1" s="1"/>
  <c r="P2280" i="1"/>
  <c r="K2281" i="1"/>
  <c r="L2281" i="1" s="1"/>
  <c r="J2302" i="1"/>
  <c r="M2302" i="1" s="1"/>
  <c r="L2303" i="1"/>
  <c r="N2303" i="1" s="1"/>
  <c r="O2303" i="1" s="1"/>
  <c r="P2312" i="1"/>
  <c r="K2329" i="1"/>
  <c r="J2329" i="1"/>
  <c r="J2348" i="1"/>
  <c r="M2348" i="1" s="1"/>
  <c r="J2356" i="1"/>
  <c r="M2356" i="1" s="1"/>
  <c r="P2370" i="1"/>
  <c r="K2372" i="1"/>
  <c r="L2372" i="1" s="1"/>
  <c r="M2376" i="1"/>
  <c r="N2376" i="1" s="1"/>
  <c r="O2376" i="1" s="1"/>
  <c r="J2439" i="1"/>
  <c r="P2439" i="1"/>
  <c r="K2439" i="1"/>
  <c r="K2443" i="1"/>
  <c r="J2443" i="1"/>
  <c r="J2278" i="1"/>
  <c r="M2278" i="1" s="1"/>
  <c r="J2280" i="1"/>
  <c r="M2280" i="1" s="1"/>
  <c r="J2301" i="1"/>
  <c r="J2312" i="1"/>
  <c r="M2312" i="1" s="1"/>
  <c r="K2316" i="1"/>
  <c r="J2316" i="1"/>
  <c r="J2325" i="1"/>
  <c r="K2330" i="1"/>
  <c r="L2330" i="1" s="1"/>
  <c r="K2364" i="1"/>
  <c r="J2364" i="1"/>
  <c r="L2375" i="1"/>
  <c r="J2300" i="1"/>
  <c r="M2300" i="1" s="1"/>
  <c r="J2309" i="1"/>
  <c r="M2309" i="1" s="1"/>
  <c r="P2342" i="1"/>
  <c r="P2352" i="1"/>
  <c r="L2362" i="1"/>
  <c r="N2362" i="1" s="1"/>
  <c r="O2362" i="1" s="1"/>
  <c r="P2366" i="1"/>
  <c r="M2371" i="1"/>
  <c r="N2371" i="1" s="1"/>
  <c r="O2371" i="1" s="1"/>
  <c r="P2372" i="1"/>
  <c r="M2389" i="1"/>
  <c r="P2468" i="1"/>
  <c r="P2263" i="1"/>
  <c r="P2287" i="1"/>
  <c r="K2305" i="1"/>
  <c r="J2305" i="1"/>
  <c r="K2328" i="1"/>
  <c r="J2328" i="1"/>
  <c r="K2340" i="1"/>
  <c r="J2340" i="1"/>
  <c r="J2366" i="1"/>
  <c r="K2366" i="1"/>
  <c r="L2458" i="1"/>
  <c r="M2476" i="1"/>
  <c r="L2476" i="1"/>
  <c r="K2602" i="1"/>
  <c r="J2602" i="1"/>
  <c r="M2412" i="1"/>
  <c r="P2433" i="1"/>
  <c r="M2483" i="1"/>
  <c r="L2495" i="1"/>
  <c r="P2525" i="1"/>
  <c r="K2552" i="1"/>
  <c r="J2552" i="1"/>
  <c r="K2555" i="1"/>
  <c r="J2555" i="1"/>
  <c r="K2558" i="1"/>
  <c r="J2558" i="1"/>
  <c r="M2583" i="1"/>
  <c r="M2544" i="1"/>
  <c r="N2544" i="1" s="1"/>
  <c r="O2544" i="1" s="1"/>
  <c r="P2377" i="1"/>
  <c r="J2418" i="1"/>
  <c r="M2418" i="1" s="1"/>
  <c r="P2450" i="1"/>
  <c r="P2462" i="1"/>
  <c r="J2493" i="1"/>
  <c r="K2493" i="1"/>
  <c r="J2500" i="1"/>
  <c r="M2500" i="1" s="1"/>
  <c r="M2517" i="1"/>
  <c r="N2517" i="1" s="1"/>
  <c r="O2517" i="1" s="1"/>
  <c r="K2537" i="1"/>
  <c r="J2537" i="1"/>
  <c r="P2553" i="1"/>
  <c r="P2556" i="1"/>
  <c r="P2559" i="1"/>
  <c r="J2386" i="1"/>
  <c r="N2473" i="1"/>
  <c r="O2473" i="1" s="1"/>
  <c r="P2506" i="1"/>
  <c r="M2531" i="1"/>
  <c r="K2553" i="1"/>
  <c r="J2553" i="1"/>
  <c r="K2556" i="1"/>
  <c r="J2556" i="1"/>
  <c r="K2559" i="1"/>
  <c r="J2559" i="1"/>
  <c r="P2654" i="1"/>
  <c r="L2381" i="1"/>
  <c r="P2421" i="1"/>
  <c r="P2443" i="1"/>
  <c r="J2506" i="1"/>
  <c r="K2506" i="1"/>
  <c r="L2510" i="1"/>
  <c r="J2654" i="1"/>
  <c r="K2654" i="1"/>
  <c r="K2431" i="1"/>
  <c r="J2431" i="1"/>
  <c r="L2497" i="1"/>
  <c r="N2497" i="1" s="1"/>
  <c r="O2497" i="1" s="1"/>
  <c r="M2597" i="1"/>
  <c r="M2610" i="1"/>
  <c r="L2610" i="1"/>
  <c r="M2392" i="1"/>
  <c r="M2405" i="1"/>
  <c r="N2405" i="1" s="1"/>
  <c r="O2405" i="1" s="1"/>
  <c r="P2445" i="1"/>
  <c r="L2464" i="1"/>
  <c r="M2471" i="1"/>
  <c r="N2471" i="1" s="1"/>
  <c r="O2471" i="1" s="1"/>
  <c r="K2551" i="1"/>
  <c r="J2551" i="1"/>
  <c r="P2554" i="1"/>
  <c r="P2557" i="1"/>
  <c r="L2664" i="1"/>
  <c r="M2664" i="1"/>
  <c r="M2496" i="1"/>
  <c r="L2496" i="1"/>
  <c r="K2554" i="1"/>
  <c r="J2554" i="1"/>
  <c r="J2557" i="1"/>
  <c r="K2557" i="1"/>
  <c r="L2639" i="1"/>
  <c r="M2639" i="1"/>
  <c r="P2402" i="1"/>
  <c r="J2403" i="1"/>
  <c r="M2403" i="1" s="1"/>
  <c r="K2415" i="1"/>
  <c r="K2419" i="1"/>
  <c r="J2419" i="1"/>
  <c r="J2438" i="1"/>
  <c r="J2447" i="1"/>
  <c r="M2447" i="1" s="1"/>
  <c r="M2484" i="1"/>
  <c r="L2484" i="1"/>
  <c r="L2499" i="1"/>
  <c r="N2499" i="1" s="1"/>
  <c r="O2499" i="1" s="1"/>
  <c r="L2585" i="1"/>
  <c r="N2585" i="1" s="1"/>
  <c r="O2585" i="1" s="1"/>
  <c r="K2607" i="1"/>
  <c r="J2607" i="1"/>
  <c r="M2642" i="1"/>
  <c r="J2365" i="1"/>
  <c r="M2365" i="1" s="1"/>
  <c r="J2402" i="1"/>
  <c r="M2402" i="1" s="1"/>
  <c r="P2414" i="1"/>
  <c r="J2421" i="1"/>
  <c r="M2421" i="1" s="1"/>
  <c r="P2431" i="1"/>
  <c r="P2459" i="1"/>
  <c r="K2477" i="1"/>
  <c r="L2477" i="1" s="1"/>
  <c r="K2487" i="1"/>
  <c r="L2487" i="1" s="1"/>
  <c r="P2495" i="1"/>
  <c r="L2503" i="1"/>
  <c r="P2508" i="1"/>
  <c r="K2513" i="1"/>
  <c r="J2513" i="1"/>
  <c r="L2515" i="1"/>
  <c r="K2407" i="1"/>
  <c r="J2407" i="1"/>
  <c r="J2414" i="1"/>
  <c r="M2414" i="1" s="1"/>
  <c r="K2427" i="1"/>
  <c r="L2427" i="1" s="1"/>
  <c r="M2429" i="1"/>
  <c r="N2429" i="1" s="1"/>
  <c r="O2429" i="1" s="1"/>
  <c r="K2441" i="1"/>
  <c r="K2450" i="1"/>
  <c r="J2450" i="1"/>
  <c r="K2451" i="1"/>
  <c r="M2453" i="1"/>
  <c r="P2457" i="1"/>
  <c r="K2462" i="1"/>
  <c r="J2462" i="1"/>
  <c r="K2463" i="1"/>
  <c r="P2483" i="1"/>
  <c r="P2500" i="1"/>
  <c r="K2501" i="1"/>
  <c r="L2501" i="1" s="1"/>
  <c r="J2508" i="1"/>
  <c r="M2508" i="1" s="1"/>
  <c r="P2552" i="1"/>
  <c r="P2555" i="1"/>
  <c r="P2558" i="1"/>
  <c r="M2560" i="1"/>
  <c r="N2560" i="1" s="1"/>
  <c r="O2560" i="1" s="1"/>
  <c r="K2518" i="1"/>
  <c r="L2518" i="1" s="1"/>
  <c r="K2530" i="1"/>
  <c r="L2530" i="1" s="1"/>
  <c r="K2542" i="1"/>
  <c r="J2584" i="1"/>
  <c r="K2591" i="1"/>
  <c r="L2591" i="1" s="1"/>
  <c r="K2611" i="1"/>
  <c r="P2617" i="1"/>
  <c r="K2641" i="1"/>
  <c r="L2641" i="1" s="1"/>
  <c r="M2722" i="1"/>
  <c r="L2722" i="1"/>
  <c r="K2589" i="1"/>
  <c r="L2609" i="1"/>
  <c r="N2609" i="1" s="1"/>
  <c r="O2609" i="1" s="1"/>
  <c r="P2618" i="1"/>
  <c r="M2620" i="1"/>
  <c r="N2620" i="1" s="1"/>
  <c r="O2620" i="1" s="1"/>
  <c r="J2548" i="1"/>
  <c r="M2548" i="1" s="1"/>
  <c r="K2587" i="1"/>
  <c r="J2603" i="1"/>
  <c r="M2603" i="1" s="1"/>
  <c r="K2608" i="1"/>
  <c r="L2608" i="1" s="1"/>
  <c r="K2623" i="1"/>
  <c r="L2623" i="1" s="1"/>
  <c r="M2647" i="1"/>
  <c r="J2648" i="1"/>
  <c r="L2662" i="1"/>
  <c r="M2666" i="1"/>
  <c r="N2666" i="1" s="1"/>
  <c r="O2666" i="1" s="1"/>
  <c r="K2668" i="1"/>
  <c r="J2668" i="1"/>
  <c r="P2678" i="1"/>
  <c r="L2686" i="1"/>
  <c r="K2755" i="1"/>
  <c r="J2755" i="1"/>
  <c r="J2474" i="1"/>
  <c r="J2486" i="1"/>
  <c r="M2486" i="1" s="1"/>
  <c r="J2498" i="1"/>
  <c r="J2511" i="1"/>
  <c r="J2523" i="1"/>
  <c r="M2523" i="1" s="1"/>
  <c r="L2533" i="1"/>
  <c r="J2535" i="1"/>
  <c r="M2535" i="1" s="1"/>
  <c r="J2549" i="1"/>
  <c r="M2549" i="1" s="1"/>
  <c r="J2595" i="1"/>
  <c r="M2595" i="1" s="1"/>
  <c r="P2602" i="1"/>
  <c r="J2615" i="1"/>
  <c r="M2615" i="1" s="1"/>
  <c r="M2626" i="1"/>
  <c r="M2631" i="1"/>
  <c r="M2676" i="1"/>
  <c r="L2676" i="1"/>
  <c r="K2678" i="1"/>
  <c r="J2678" i="1"/>
  <c r="P2702" i="1"/>
  <c r="P2551" i="1"/>
  <c r="P2605" i="1"/>
  <c r="P2614" i="1"/>
  <c r="P2635" i="1"/>
  <c r="P2660" i="1"/>
  <c r="K2702" i="1"/>
  <c r="J2702" i="1"/>
  <c r="K2653" i="1"/>
  <c r="J2653" i="1"/>
  <c r="M2713" i="1"/>
  <c r="L2713" i="1"/>
  <c r="L2742" i="1"/>
  <c r="M2757" i="1"/>
  <c r="L2757" i="1"/>
  <c r="M2629" i="1"/>
  <c r="N2629" i="1" s="1"/>
  <c r="O2629" i="1" s="1"/>
  <c r="M2617" i="1"/>
  <c r="N2617" i="1" s="1"/>
  <c r="O2617" i="1" s="1"/>
  <c r="L2661" i="1"/>
  <c r="N2661" i="1" s="1"/>
  <c r="O2661" i="1" s="1"/>
  <c r="N2743" i="1"/>
  <c r="O2743" i="1" s="1"/>
  <c r="P2761" i="1"/>
  <c r="J2455" i="1"/>
  <c r="M2455" i="1" s="1"/>
  <c r="J2467" i="1"/>
  <c r="M2467" i="1" s="1"/>
  <c r="J2479" i="1"/>
  <c r="M2479" i="1" s="1"/>
  <c r="J2491" i="1"/>
  <c r="M2491" i="1" s="1"/>
  <c r="J2504" i="1"/>
  <c r="M2504" i="1" s="1"/>
  <c r="J2516" i="1"/>
  <c r="J2528" i="1"/>
  <c r="M2528" i="1" s="1"/>
  <c r="J2540" i="1"/>
  <c r="M2540" i="1" s="1"/>
  <c r="J2563" i="1"/>
  <c r="M2563" i="1" s="1"/>
  <c r="J2564" i="1"/>
  <c r="M2564" i="1" s="1"/>
  <c r="J2565" i="1"/>
  <c r="J2566" i="1"/>
  <c r="M2566" i="1" s="1"/>
  <c r="J2567" i="1"/>
  <c r="M2567" i="1" s="1"/>
  <c r="J2568" i="1"/>
  <c r="M2568" i="1" s="1"/>
  <c r="K2569" i="1"/>
  <c r="J2571" i="1"/>
  <c r="M2571" i="1" s="1"/>
  <c r="J2572" i="1"/>
  <c r="M2572" i="1" s="1"/>
  <c r="K2593" i="1"/>
  <c r="J2612" i="1"/>
  <c r="M2612" i="1" s="1"/>
  <c r="M2632" i="1"/>
  <c r="N2632" i="1" s="1"/>
  <c r="O2632" i="1" s="1"/>
  <c r="K2638" i="1"/>
  <c r="L2638" i="1" s="1"/>
  <c r="P2650" i="1"/>
  <c r="P2653" i="1"/>
  <c r="K2656" i="1"/>
  <c r="L2656" i="1" s="1"/>
  <c r="L2667" i="1"/>
  <c r="N2667" i="1" s="1"/>
  <c r="O2667" i="1" s="1"/>
  <c r="M2711" i="1"/>
  <c r="J2761" i="1"/>
  <c r="K2761" i="1"/>
  <c r="L2562" i="1"/>
  <c r="N2562" i="1" s="1"/>
  <c r="O2562" i="1" s="1"/>
  <c r="P2599" i="1"/>
  <c r="K2605" i="1"/>
  <c r="L2605" i="1" s="1"/>
  <c r="J2618" i="1"/>
  <c r="M2618" i="1" s="1"/>
  <c r="P2629" i="1"/>
  <c r="K2650" i="1"/>
  <c r="L2650" i="1" s="1"/>
  <c r="J2660" i="1"/>
  <c r="M2660" i="1" s="1"/>
  <c r="M2663" i="1"/>
  <c r="P2690" i="1"/>
  <c r="P2590" i="1"/>
  <c r="P2611" i="1"/>
  <c r="P2641" i="1"/>
  <c r="L2671" i="1"/>
  <c r="N2671" i="1" s="1"/>
  <c r="O2671" i="1" s="1"/>
  <c r="K2690" i="1"/>
  <c r="J2690" i="1"/>
  <c r="L2712" i="1"/>
  <c r="J2726" i="1"/>
  <c r="M2726" i="1" s="1"/>
  <c r="L2750" i="1"/>
  <c r="P2764" i="1"/>
  <c r="K2771" i="1"/>
  <c r="J2771" i="1"/>
  <c r="K2818" i="1"/>
  <c r="J2818" i="1"/>
  <c r="P2818" i="1"/>
  <c r="M2833" i="1"/>
  <c r="N2833" i="1" s="1"/>
  <c r="O2833" i="1" s="1"/>
  <c r="M2725" i="1"/>
  <c r="N2725" i="1" s="1"/>
  <c r="O2725" i="1" s="1"/>
  <c r="P2729" i="1"/>
  <c r="J2748" i="1"/>
  <c r="K2748" i="1"/>
  <c r="L2786" i="1"/>
  <c r="K2839" i="1"/>
  <c r="J2839" i="1"/>
  <c r="J2604" i="1"/>
  <c r="M2715" i="1"/>
  <c r="J2724" i="1"/>
  <c r="M2724" i="1" s="1"/>
  <c r="M2737" i="1"/>
  <c r="N2737" i="1" s="1"/>
  <c r="O2737" i="1" s="1"/>
  <c r="K2749" i="1"/>
  <c r="J2760" i="1"/>
  <c r="K2760" i="1"/>
  <c r="P2790" i="1"/>
  <c r="K2792" i="1"/>
  <c r="J2792" i="1"/>
  <c r="J2665" i="1"/>
  <c r="J2677" i="1"/>
  <c r="M2677" i="1" s="1"/>
  <c r="J2689" i="1"/>
  <c r="M2689" i="1" s="1"/>
  <c r="J2701" i="1"/>
  <c r="J2739" i="1"/>
  <c r="M2739" i="1" s="1"/>
  <c r="M2776" i="1"/>
  <c r="K2867" i="1"/>
  <c r="J2867" i="1"/>
  <c r="P2867" i="1"/>
  <c r="P2749" i="1"/>
  <c r="L2784" i="1"/>
  <c r="N2784" i="1" s="1"/>
  <c r="O2784" i="1" s="1"/>
  <c r="J2680" i="1"/>
  <c r="M2680" i="1" s="1"/>
  <c r="J2692" i="1"/>
  <c r="M2692" i="1" s="1"/>
  <c r="J2704" i="1"/>
  <c r="M2704" i="1" s="1"/>
  <c r="M2798" i="1"/>
  <c r="L2798" i="1"/>
  <c r="P2805" i="1"/>
  <c r="K2842" i="1"/>
  <c r="J2842" i="1"/>
  <c r="P2842" i="1"/>
  <c r="M2801" i="1"/>
  <c r="L2801" i="1"/>
  <c r="K2805" i="1"/>
  <c r="J2805" i="1"/>
  <c r="K2815" i="1"/>
  <c r="J2815" i="1"/>
  <c r="K2876" i="1"/>
  <c r="P2876" i="1"/>
  <c r="J2876" i="1"/>
  <c r="K2985" i="1"/>
  <c r="J2985" i="1"/>
  <c r="J2729" i="1"/>
  <c r="M2729" i="1" s="1"/>
  <c r="M2746" i="1"/>
  <c r="M2752" i="1"/>
  <c r="K2764" i="1"/>
  <c r="L2764" i="1" s="1"/>
  <c r="L2783" i="1"/>
  <c r="M2783" i="1"/>
  <c r="J2797" i="1"/>
  <c r="M2797" i="1" s="1"/>
  <c r="J2707" i="1"/>
  <c r="M2707" i="1" s="1"/>
  <c r="J2744" i="1"/>
  <c r="J2751" i="1"/>
  <c r="P2758" i="1"/>
  <c r="J2772" i="1"/>
  <c r="K2772" i="1"/>
  <c r="L2779" i="1"/>
  <c r="N2779" i="1" s="1"/>
  <c r="O2779" i="1" s="1"/>
  <c r="M2794" i="1"/>
  <c r="K2728" i="1"/>
  <c r="P2755" i="1"/>
  <c r="J2793" i="1"/>
  <c r="K2793" i="1"/>
  <c r="P2797" i="1"/>
  <c r="M2802" i="1"/>
  <c r="K2807" i="1"/>
  <c r="J2807" i="1"/>
  <c r="K2831" i="1"/>
  <c r="J2831" i="1"/>
  <c r="M2850" i="1"/>
  <c r="K2855" i="1"/>
  <c r="J2855" i="1"/>
  <c r="P2863" i="1"/>
  <c r="K2889" i="1"/>
  <c r="J2889" i="1"/>
  <c r="K2903" i="1"/>
  <c r="J2903" i="1"/>
  <c r="K2973" i="1"/>
  <c r="J2973" i="1"/>
  <c r="N2983" i="1"/>
  <c r="O2983" i="1" s="1"/>
  <c r="P2815" i="1"/>
  <c r="K2817" i="1"/>
  <c r="J2817" i="1"/>
  <c r="P2839" i="1"/>
  <c r="K2841" i="1"/>
  <c r="J2841" i="1"/>
  <c r="P2887" i="1"/>
  <c r="K2907" i="1"/>
  <c r="J2907" i="1"/>
  <c r="J3130" i="1"/>
  <c r="K3130" i="1"/>
  <c r="K2796" i="1"/>
  <c r="L2796" i="1" s="1"/>
  <c r="P2809" i="1"/>
  <c r="K2820" i="1"/>
  <c r="J2820" i="1"/>
  <c r="P2833" i="1"/>
  <c r="K2844" i="1"/>
  <c r="J2844" i="1"/>
  <c r="L2864" i="1"/>
  <c r="N2864" i="1" s="1"/>
  <c r="O2864" i="1" s="1"/>
  <c r="K2878" i="1"/>
  <c r="J2878" i="1"/>
  <c r="K2887" i="1"/>
  <c r="K2900" i="1"/>
  <c r="J2900" i="1"/>
  <c r="K2925" i="1"/>
  <c r="J2925" i="1"/>
  <c r="K2932" i="1"/>
  <c r="J2932" i="1"/>
  <c r="M3020" i="1"/>
  <c r="L3020" i="1"/>
  <c r="K2806" i="1"/>
  <c r="J2806" i="1"/>
  <c r="L2825" i="1"/>
  <c r="K2830" i="1"/>
  <c r="J2830" i="1"/>
  <c r="K2854" i="1"/>
  <c r="J2854" i="1"/>
  <c r="K2905" i="1"/>
  <c r="J2905" i="1"/>
  <c r="L2912" i="1"/>
  <c r="M2935" i="1"/>
  <c r="L2935" i="1"/>
  <c r="L3004" i="1"/>
  <c r="M3004" i="1"/>
  <c r="L2799" i="1"/>
  <c r="N2799" i="1" s="1"/>
  <c r="O2799" i="1" s="1"/>
  <c r="L2800" i="1"/>
  <c r="J2804" i="1"/>
  <c r="M2804" i="1" s="1"/>
  <c r="L2822" i="1"/>
  <c r="J2828" i="1"/>
  <c r="L2846" i="1"/>
  <c r="L2847" i="1"/>
  <c r="N2847" i="1" s="1"/>
  <c r="O2847" i="1" s="1"/>
  <c r="L2848" i="1"/>
  <c r="N2848" i="1" s="1"/>
  <c r="O2848" i="1" s="1"/>
  <c r="J2852" i="1"/>
  <c r="L2888" i="1"/>
  <c r="N2888" i="1" s="1"/>
  <c r="O2888" i="1" s="1"/>
  <c r="K2819" i="1"/>
  <c r="J2819" i="1"/>
  <c r="K2843" i="1"/>
  <c r="J2843" i="1"/>
  <c r="K2866" i="1"/>
  <c r="J2866" i="1"/>
  <c r="L2882" i="1"/>
  <c r="N2882" i="1" s="1"/>
  <c r="O2882" i="1" s="1"/>
  <c r="K2890" i="1"/>
  <c r="J2890" i="1"/>
  <c r="M2895" i="1"/>
  <c r="N2895" i="1" s="1"/>
  <c r="O2895" i="1" s="1"/>
  <c r="K2908" i="1"/>
  <c r="J2908" i="1"/>
  <c r="L2915" i="1"/>
  <c r="K2930" i="1"/>
  <c r="J2930" i="1"/>
  <c r="K3003" i="1"/>
  <c r="J3003" i="1"/>
  <c r="P3003" i="1"/>
  <c r="K2829" i="1"/>
  <c r="J2829" i="1"/>
  <c r="K2853" i="1"/>
  <c r="J2853" i="1"/>
  <c r="M2863" i="1"/>
  <c r="N2863" i="1" s="1"/>
  <c r="O2863" i="1" s="1"/>
  <c r="K2877" i="1"/>
  <c r="J2877" i="1"/>
  <c r="K2901" i="1"/>
  <c r="J2901" i="1"/>
  <c r="L2991" i="1"/>
  <c r="M2991" i="1"/>
  <c r="K3007" i="1"/>
  <c r="J3007" i="1"/>
  <c r="K2808" i="1"/>
  <c r="J2808" i="1"/>
  <c r="K2832" i="1"/>
  <c r="J2832" i="1"/>
  <c r="M2851" i="1"/>
  <c r="K2856" i="1"/>
  <c r="J2856" i="1"/>
  <c r="M2861" i="1"/>
  <c r="J2899" i="1"/>
  <c r="K2899" i="1"/>
  <c r="P2906" i="1"/>
  <c r="M2914" i="1"/>
  <c r="N2914" i="1" s="1"/>
  <c r="O2914" i="1" s="1"/>
  <c r="K2865" i="1"/>
  <c r="J2865" i="1"/>
  <c r="K2896" i="1"/>
  <c r="J2896" i="1"/>
  <c r="K2906" i="1"/>
  <c r="J2906" i="1"/>
  <c r="K2949" i="1"/>
  <c r="J2949" i="1"/>
  <c r="M2968" i="1"/>
  <c r="L2968" i="1"/>
  <c r="J2816" i="1"/>
  <c r="J2840" i="1"/>
  <c r="P2866" i="1"/>
  <c r="K2869" i="1"/>
  <c r="K2875" i="1"/>
  <c r="L2875" i="1" s="1"/>
  <c r="K2893" i="1"/>
  <c r="P2908" i="1"/>
  <c r="K2931" i="1"/>
  <c r="J2931" i="1"/>
  <c r="L2939" i="1"/>
  <c r="K2961" i="1"/>
  <c r="J2961" i="1"/>
  <c r="N2971" i="1"/>
  <c r="O2971" i="1" s="1"/>
  <c r="K2990" i="1"/>
  <c r="J2990" i="1"/>
  <c r="P2990" i="1"/>
  <c r="K2994" i="1"/>
  <c r="J2994" i="1"/>
  <c r="L2964" i="1"/>
  <c r="N2964" i="1" s="1"/>
  <c r="O2964" i="1" s="1"/>
  <c r="J3203" i="1"/>
  <c r="K3203" i="1"/>
  <c r="K2954" i="1"/>
  <c r="J2954" i="1"/>
  <c r="K2966" i="1"/>
  <c r="J2966" i="1"/>
  <c r="K2978" i="1"/>
  <c r="J2978" i="1"/>
  <c r="M3035" i="1"/>
  <c r="L3035" i="1"/>
  <c r="L3000" i="1"/>
  <c r="P2949" i="1"/>
  <c r="P2961" i="1"/>
  <c r="P2973" i="1"/>
  <c r="M2979" i="1"/>
  <c r="N2979" i="1" s="1"/>
  <c r="O2979" i="1" s="1"/>
  <c r="P2985" i="1"/>
  <c r="K3031" i="1"/>
  <c r="J3031" i="1"/>
  <c r="K3050" i="1"/>
  <c r="J3050" i="1"/>
  <c r="K3103" i="1"/>
  <c r="J3103" i="1"/>
  <c r="L2974" i="1"/>
  <c r="N2974" i="1" s="1"/>
  <c r="O2974" i="1" s="1"/>
  <c r="L2986" i="1"/>
  <c r="N2986" i="1" s="1"/>
  <c r="O2986" i="1" s="1"/>
  <c r="P2999" i="1"/>
  <c r="P3019" i="1"/>
  <c r="K3042" i="1"/>
  <c r="J3042" i="1"/>
  <c r="K3044" i="1"/>
  <c r="J3044" i="1"/>
  <c r="K3046" i="1"/>
  <c r="J3046" i="1"/>
  <c r="J3048" i="1"/>
  <c r="K3048" i="1"/>
  <c r="N3075" i="1"/>
  <c r="O3075" i="1" s="1"/>
  <c r="J2924" i="1"/>
  <c r="M2924" i="1" s="1"/>
  <c r="K2999" i="1"/>
  <c r="L2999" i="1" s="1"/>
  <c r="P3010" i="1"/>
  <c r="K3019" i="1"/>
  <c r="J3019" i="1"/>
  <c r="P3034" i="1"/>
  <c r="K3058" i="1"/>
  <c r="J3058" i="1"/>
  <c r="P2903" i="1"/>
  <c r="P2905" i="1"/>
  <c r="P2927" i="1"/>
  <c r="P2929" i="1"/>
  <c r="J2946" i="1"/>
  <c r="K2947" i="1"/>
  <c r="L2947" i="1" s="1"/>
  <c r="J2958" i="1"/>
  <c r="M2958" i="1" s="1"/>
  <c r="J2970" i="1"/>
  <c r="J2982" i="1"/>
  <c r="P2989" i="1"/>
  <c r="K2993" i="1"/>
  <c r="L2993" i="1" s="1"/>
  <c r="J3010" i="1"/>
  <c r="M3010" i="1" s="1"/>
  <c r="J3034" i="1"/>
  <c r="M3034" i="1" s="1"/>
  <c r="P3050" i="1"/>
  <c r="K3052" i="1"/>
  <c r="L3052" i="1" s="1"/>
  <c r="P3070" i="1"/>
  <c r="K3127" i="1"/>
  <c r="J3127" i="1"/>
  <c r="J2898" i="1"/>
  <c r="J2922" i="1"/>
  <c r="M2922" i="1" s="1"/>
  <c r="K2923" i="1"/>
  <c r="L2923" i="1" s="1"/>
  <c r="J2927" i="1"/>
  <c r="M2927" i="1" s="1"/>
  <c r="J2929" i="1"/>
  <c r="M2929" i="1" s="1"/>
  <c r="J2989" i="1"/>
  <c r="J3002" i="1"/>
  <c r="M3002" i="1" s="1"/>
  <c r="K3012" i="1"/>
  <c r="J3012" i="1"/>
  <c r="M3023" i="1"/>
  <c r="P3044" i="1"/>
  <c r="P3046" i="1"/>
  <c r="P3048" i="1"/>
  <c r="K3070" i="1"/>
  <c r="J3070" i="1"/>
  <c r="M3083" i="1"/>
  <c r="L3083" i="1"/>
  <c r="J2879" i="1"/>
  <c r="M2879" i="1" s="1"/>
  <c r="J2891" i="1"/>
  <c r="M2891" i="1" s="1"/>
  <c r="P2953" i="1"/>
  <c r="P2965" i="1"/>
  <c r="P2977" i="1"/>
  <c r="M2987" i="1"/>
  <c r="N2987" i="1" s="1"/>
  <c r="O2987" i="1" s="1"/>
  <c r="P2997" i="1"/>
  <c r="K3016" i="1"/>
  <c r="L3016" i="1" s="1"/>
  <c r="P3022" i="1"/>
  <c r="M3026" i="1"/>
  <c r="K3028" i="1"/>
  <c r="L3028" i="1" s="1"/>
  <c r="P3058" i="1"/>
  <c r="J3142" i="1"/>
  <c r="K3142" i="1"/>
  <c r="J2868" i="1"/>
  <c r="J2880" i="1"/>
  <c r="J2892" i="1"/>
  <c r="K2897" i="1"/>
  <c r="L2897" i="1" s="1"/>
  <c r="K2921" i="1"/>
  <c r="L2921" i="1" s="1"/>
  <c r="L2928" i="1"/>
  <c r="K2945" i="1"/>
  <c r="L2945" i="1" s="1"/>
  <c r="J2953" i="1"/>
  <c r="K2957" i="1"/>
  <c r="L2957" i="1" s="1"/>
  <c r="J2965" i="1"/>
  <c r="M2965" i="1" s="1"/>
  <c r="K2969" i="1"/>
  <c r="L2969" i="1" s="1"/>
  <c r="J2977" i="1"/>
  <c r="M2977" i="1" s="1"/>
  <c r="K2981" i="1"/>
  <c r="L2981" i="1" s="1"/>
  <c r="M2988" i="1"/>
  <c r="N2988" i="1" s="1"/>
  <c r="O2988" i="1" s="1"/>
  <c r="J2997" i="1"/>
  <c r="M2997" i="1" s="1"/>
  <c r="K3015" i="1"/>
  <c r="J3015" i="1"/>
  <c r="J3022" i="1"/>
  <c r="M3022" i="1" s="1"/>
  <c r="M3033" i="1"/>
  <c r="N3033" i="1" s="1"/>
  <c r="O3033" i="1" s="1"/>
  <c r="P3049" i="1"/>
  <c r="K3051" i="1"/>
  <c r="J3051" i="1"/>
  <c r="L3054" i="1"/>
  <c r="N3054" i="1" s="1"/>
  <c r="O3054" i="1" s="1"/>
  <c r="P3059" i="1"/>
  <c r="J3080" i="1"/>
  <c r="K3080" i="1"/>
  <c r="M3098" i="1"/>
  <c r="L3116" i="1"/>
  <c r="J2920" i="1"/>
  <c r="J2944" i="1"/>
  <c r="M2996" i="1"/>
  <c r="P3007" i="1"/>
  <c r="M3025" i="1"/>
  <c r="K3027" i="1"/>
  <c r="J3027" i="1"/>
  <c r="K3043" i="1"/>
  <c r="J3043" i="1"/>
  <c r="K3045" i="1"/>
  <c r="J3045" i="1"/>
  <c r="K3047" i="1"/>
  <c r="J3047" i="1"/>
  <c r="K3049" i="1"/>
  <c r="J3049" i="1"/>
  <c r="K3059" i="1"/>
  <c r="J3059" i="1"/>
  <c r="P3066" i="1"/>
  <c r="M3076" i="1"/>
  <c r="N3076" i="1" s="1"/>
  <c r="O3076" i="1" s="1"/>
  <c r="L3085" i="1"/>
  <c r="N3085" i="1" s="1"/>
  <c r="O3085" i="1" s="1"/>
  <c r="L3105" i="1"/>
  <c r="M3113" i="1"/>
  <c r="N3113" i="1" s="1"/>
  <c r="O3113" i="1" s="1"/>
  <c r="K3128" i="1"/>
  <c r="L3164" i="1"/>
  <c r="N3164" i="1" s="1"/>
  <c r="O3164" i="1" s="1"/>
  <c r="K3257" i="1"/>
  <c r="J3257" i="1"/>
  <c r="L3089" i="1"/>
  <c r="N3089" i="1" s="1"/>
  <c r="O3089" i="1" s="1"/>
  <c r="L3094" i="1"/>
  <c r="K3115" i="1"/>
  <c r="J3115" i="1"/>
  <c r="N3120" i="1"/>
  <c r="O3120" i="1" s="1"/>
  <c r="P3128" i="1"/>
  <c r="M3165" i="1"/>
  <c r="M3171" i="1"/>
  <c r="L3171" i="1"/>
  <c r="N3208" i="1"/>
  <c r="O3208" i="1" s="1"/>
  <c r="J3024" i="1"/>
  <c r="K3036" i="1"/>
  <c r="J3038" i="1"/>
  <c r="M3038" i="1" s="1"/>
  <c r="J3064" i="1"/>
  <c r="L3065" i="1"/>
  <c r="J3074" i="1"/>
  <c r="M3074" i="1" s="1"/>
  <c r="K3079" i="1"/>
  <c r="J3079" i="1"/>
  <c r="M3093" i="1"/>
  <c r="N3093" i="1" s="1"/>
  <c r="O3093" i="1" s="1"/>
  <c r="J3107" i="1"/>
  <c r="M3107" i="1" s="1"/>
  <c r="K3124" i="1"/>
  <c r="L3124" i="1" s="1"/>
  <c r="M3184" i="1"/>
  <c r="L3184" i="1"/>
  <c r="J3403" i="1"/>
  <c r="K3403" i="1"/>
  <c r="P3062" i="1"/>
  <c r="J3071" i="1"/>
  <c r="P3098" i="1"/>
  <c r="P3103" i="1"/>
  <c r="P3127" i="1"/>
  <c r="P3130" i="1"/>
  <c r="P3136" i="1"/>
  <c r="P3142" i="1"/>
  <c r="L3148" i="1"/>
  <c r="N3148" i="1" s="1"/>
  <c r="O3148" i="1" s="1"/>
  <c r="K3157" i="1"/>
  <c r="J3157" i="1"/>
  <c r="J3288" i="1"/>
  <c r="K3288" i="1"/>
  <c r="P3042" i="1"/>
  <c r="K3091" i="1"/>
  <c r="J3091" i="1"/>
  <c r="P3115" i="1"/>
  <c r="J3057" i="1"/>
  <c r="M3057" i="1" s="1"/>
  <c r="K3067" i="1"/>
  <c r="J3067" i="1"/>
  <c r="J3069" i="1"/>
  <c r="J3087" i="1"/>
  <c r="K3092" i="1"/>
  <c r="L3092" i="1" s="1"/>
  <c r="P3107" i="1"/>
  <c r="P3118" i="1"/>
  <c r="P3170" i="1"/>
  <c r="L3183" i="1"/>
  <c r="N3183" i="1" s="1"/>
  <c r="O3183" i="1" s="1"/>
  <c r="N3214" i="1"/>
  <c r="O3214" i="1" s="1"/>
  <c r="M3100" i="1"/>
  <c r="N3100" i="1" s="1"/>
  <c r="O3100" i="1" s="1"/>
  <c r="P3106" i="1"/>
  <c r="K3118" i="1"/>
  <c r="P3122" i="1"/>
  <c r="K3170" i="1"/>
  <c r="L3170" i="1" s="1"/>
  <c r="L3172" i="1"/>
  <c r="L3066" i="1"/>
  <c r="N3066" i="1" s="1"/>
  <c r="O3066" i="1" s="1"/>
  <c r="N3135" i="1"/>
  <c r="O3135" i="1" s="1"/>
  <c r="K3169" i="1"/>
  <c r="J3169" i="1"/>
  <c r="J3055" i="1"/>
  <c r="L3068" i="1"/>
  <c r="N3068" i="1" s="1"/>
  <c r="O3068" i="1" s="1"/>
  <c r="P3078" i="1"/>
  <c r="L3129" i="1"/>
  <c r="N3129" i="1" s="1"/>
  <c r="O3129" i="1" s="1"/>
  <c r="P3140" i="1"/>
  <c r="L3159" i="1"/>
  <c r="L3162" i="1"/>
  <c r="N3162" i="1" s="1"/>
  <c r="O3162" i="1" s="1"/>
  <c r="M3174" i="1"/>
  <c r="L3053" i="1"/>
  <c r="J3078" i="1"/>
  <c r="M3078" i="1" s="1"/>
  <c r="M3156" i="1"/>
  <c r="N3156" i="1" s="1"/>
  <c r="O3156" i="1" s="1"/>
  <c r="M3180" i="1"/>
  <c r="M3088" i="1"/>
  <c r="N3088" i="1" s="1"/>
  <c r="O3088" i="1" s="1"/>
  <c r="P3090" i="1"/>
  <c r="M3112" i="1"/>
  <c r="L3117" i="1"/>
  <c r="L3119" i="1"/>
  <c r="L3121" i="1"/>
  <c r="N3121" i="1" s="1"/>
  <c r="O3121" i="1" s="1"/>
  <c r="M3143" i="1"/>
  <c r="P3146" i="1"/>
  <c r="J3149" i="1"/>
  <c r="P3153" i="1"/>
  <c r="J3153" i="1"/>
  <c r="M3153" i="1" s="1"/>
  <c r="P3149" i="1"/>
  <c r="P3173" i="1"/>
  <c r="M3176" i="1"/>
  <c r="P3185" i="1"/>
  <c r="K3186" i="1"/>
  <c r="L3186" i="1" s="1"/>
  <c r="J3193" i="1"/>
  <c r="J3200" i="1"/>
  <c r="M3210" i="1"/>
  <c r="N3210" i="1" s="1"/>
  <c r="O3210" i="1" s="1"/>
  <c r="J3224" i="1"/>
  <c r="K3236" i="1"/>
  <c r="J3236" i="1"/>
  <c r="L3252" i="1"/>
  <c r="N3252" i="1" s="1"/>
  <c r="O3252" i="1" s="1"/>
  <c r="P3288" i="1"/>
  <c r="M3306" i="1"/>
  <c r="N3306" i="1" s="1"/>
  <c r="O3306" i="1" s="1"/>
  <c r="K3337" i="1"/>
  <c r="L3192" i="1"/>
  <c r="K3276" i="1"/>
  <c r="J3276" i="1"/>
  <c r="M3283" i="1"/>
  <c r="N3283" i="1" s="1"/>
  <c r="O3283" i="1" s="1"/>
  <c r="M3292" i="1"/>
  <c r="N3292" i="1" s="1"/>
  <c r="O3292" i="1" s="1"/>
  <c r="K3229" i="1"/>
  <c r="J3229" i="1"/>
  <c r="K3299" i="1"/>
  <c r="J3299" i="1"/>
  <c r="J3413" i="1"/>
  <c r="K3413" i="1"/>
  <c r="M3168" i="1"/>
  <c r="N3168" i="1" s="1"/>
  <c r="O3168" i="1" s="1"/>
  <c r="P3186" i="1"/>
  <c r="M3199" i="1"/>
  <c r="L3209" i="1"/>
  <c r="N3209" i="1" s="1"/>
  <c r="O3209" i="1" s="1"/>
  <c r="M3231" i="1"/>
  <c r="N3231" i="1" s="1"/>
  <c r="O3231" i="1" s="1"/>
  <c r="P3257" i="1"/>
  <c r="M3280" i="1"/>
  <c r="K3281" i="1"/>
  <c r="L3281" i="1" s="1"/>
  <c r="K3285" i="1"/>
  <c r="J3285" i="1"/>
  <c r="L3305" i="1"/>
  <c r="K3352" i="1"/>
  <c r="J3352" i="1"/>
  <c r="J3139" i="1"/>
  <c r="M3139" i="1" s="1"/>
  <c r="J3166" i="1"/>
  <c r="M3166" i="1" s="1"/>
  <c r="J3181" i="1"/>
  <c r="M3181" i="1" s="1"/>
  <c r="K3191" i="1"/>
  <c r="L3191" i="1" s="1"/>
  <c r="P3197" i="1"/>
  <c r="P3203" i="1"/>
  <c r="K3213" i="1"/>
  <c r="L3213" i="1" s="1"/>
  <c r="M3251" i="1"/>
  <c r="N3251" i="1" s="1"/>
  <c r="O3251" i="1" s="1"/>
  <c r="L3263" i="1"/>
  <c r="M3267" i="1"/>
  <c r="N3267" i="1" s="1"/>
  <c r="O3267" i="1" s="1"/>
  <c r="M3268" i="1"/>
  <c r="N3268" i="1" s="1"/>
  <c r="O3268" i="1" s="1"/>
  <c r="L3301" i="1"/>
  <c r="P3161" i="1"/>
  <c r="P3164" i="1"/>
  <c r="K3197" i="1"/>
  <c r="J3216" i="1"/>
  <c r="P3221" i="1"/>
  <c r="P3282" i="1"/>
  <c r="K3287" i="1"/>
  <c r="J3287" i="1"/>
  <c r="P3287" i="1"/>
  <c r="N3317" i="1"/>
  <c r="O3317" i="1" s="1"/>
  <c r="J3367" i="1"/>
  <c r="K3367" i="1"/>
  <c r="K3205" i="1"/>
  <c r="J3205" i="1"/>
  <c r="K3319" i="1"/>
  <c r="J3319" i="1"/>
  <c r="P3179" i="1"/>
  <c r="J3212" i="1"/>
  <c r="M3234" i="1"/>
  <c r="N3234" i="1" s="1"/>
  <c r="O3234" i="1" s="1"/>
  <c r="K3245" i="1"/>
  <c r="L3245" i="1" s="1"/>
  <c r="K3269" i="1"/>
  <c r="J3269" i="1"/>
  <c r="P3284" i="1"/>
  <c r="P3299" i="1"/>
  <c r="J3310" i="1"/>
  <c r="K3310" i="1"/>
  <c r="P3337" i="1"/>
  <c r="K3395" i="1"/>
  <c r="J3395" i="1"/>
  <c r="L3195" i="1"/>
  <c r="N3195" i="1" s="1"/>
  <c r="O3195" i="1" s="1"/>
  <c r="K3331" i="1"/>
  <c r="J3331" i="1"/>
  <c r="J3144" i="1"/>
  <c r="M3144" i="1" s="1"/>
  <c r="K3155" i="1"/>
  <c r="L3155" i="1" s="1"/>
  <c r="J3188" i="1"/>
  <c r="M3188" i="1" s="1"/>
  <c r="K3201" i="1"/>
  <c r="L3201" i="1" s="1"/>
  <c r="P3215" i="1"/>
  <c r="J3219" i="1"/>
  <c r="M3219" i="1" s="1"/>
  <c r="M3227" i="1"/>
  <c r="J3228" i="1"/>
  <c r="M3228" i="1" s="1"/>
  <c r="P3233" i="1"/>
  <c r="M3256" i="1"/>
  <c r="N3256" i="1" s="1"/>
  <c r="O3256" i="1" s="1"/>
  <c r="M3277" i="1"/>
  <c r="N3277" i="1" s="1"/>
  <c r="O3277" i="1" s="1"/>
  <c r="P3286" i="1"/>
  <c r="P3176" i="1"/>
  <c r="M3182" i="1"/>
  <c r="N3182" i="1" s="1"/>
  <c r="O3182" i="1" s="1"/>
  <c r="L3194" i="1"/>
  <c r="P3200" i="1"/>
  <c r="K3215" i="1"/>
  <c r="L3215" i="1" s="1"/>
  <c r="K3217" i="1"/>
  <c r="J3217" i="1"/>
  <c r="P3224" i="1"/>
  <c r="K3233" i="1"/>
  <c r="K3237" i="1"/>
  <c r="L3237" i="1" s="1"/>
  <c r="J3240" i="1"/>
  <c r="M3240" i="1" s="1"/>
  <c r="J3264" i="1"/>
  <c r="M3264" i="1" s="1"/>
  <c r="P3269" i="1"/>
  <c r="L3275" i="1"/>
  <c r="P3281" i="1"/>
  <c r="K3282" i="1"/>
  <c r="L3282" i="1" s="1"/>
  <c r="J3286" i="1"/>
  <c r="K3286" i="1"/>
  <c r="J3248" i="1"/>
  <c r="M3248" i="1" s="1"/>
  <c r="J3260" i="1"/>
  <c r="J3272" i="1"/>
  <c r="J3338" i="1"/>
  <c r="M3338" i="1" s="1"/>
  <c r="L3347" i="1"/>
  <c r="N3347" i="1" s="1"/>
  <c r="O3347" i="1" s="1"/>
  <c r="M3378" i="1"/>
  <c r="J3411" i="1"/>
  <c r="K3411" i="1"/>
  <c r="P3423" i="1"/>
  <c r="K3433" i="1"/>
  <c r="J3433" i="1"/>
  <c r="K3336" i="1"/>
  <c r="J3336" i="1"/>
  <c r="M3372" i="1"/>
  <c r="N3372" i="1" s="1"/>
  <c r="O3372" i="1" s="1"/>
  <c r="M3381" i="1"/>
  <c r="N3381" i="1" s="1"/>
  <c r="O3381" i="1" s="1"/>
  <c r="J3447" i="1"/>
  <c r="K3447" i="1"/>
  <c r="K3417" i="1"/>
  <c r="J3417" i="1"/>
  <c r="J3309" i="1"/>
  <c r="P3319" i="1"/>
  <c r="J3333" i="1"/>
  <c r="P3367" i="1"/>
  <c r="K3370" i="1"/>
  <c r="J3379" i="1"/>
  <c r="K3379" i="1"/>
  <c r="P3387" i="1"/>
  <c r="L3415" i="1"/>
  <c r="L3335" i="1"/>
  <c r="N3335" i="1" s="1"/>
  <c r="O3335" i="1" s="1"/>
  <c r="P3338" i="1"/>
  <c r="M3346" i="1"/>
  <c r="J3387" i="1"/>
  <c r="K3387" i="1"/>
  <c r="M3392" i="1"/>
  <c r="L3392" i="1"/>
  <c r="J3408" i="1"/>
  <c r="K3408" i="1"/>
  <c r="M3440" i="1"/>
  <c r="L3440" i="1"/>
  <c r="J3241" i="1"/>
  <c r="J3253" i="1"/>
  <c r="M3253" i="1" s="1"/>
  <c r="J3265" i="1"/>
  <c r="J3278" i="1"/>
  <c r="M3278" i="1" s="1"/>
  <c r="J3302" i="1"/>
  <c r="M3302" i="1" s="1"/>
  <c r="J3307" i="1"/>
  <c r="M3307" i="1" s="1"/>
  <c r="L3308" i="1"/>
  <c r="P3343" i="1"/>
  <c r="L3363" i="1"/>
  <c r="J3399" i="1"/>
  <c r="K3399" i="1"/>
  <c r="M3406" i="1"/>
  <c r="N3406" i="1" s="1"/>
  <c r="O3406" i="1" s="1"/>
  <c r="K3414" i="1"/>
  <c r="J3414" i="1"/>
  <c r="K3419" i="1"/>
  <c r="J3419" i="1"/>
  <c r="M3437" i="1"/>
  <c r="N3437" i="1" s="1"/>
  <c r="O3437" i="1" s="1"/>
  <c r="P3447" i="1"/>
  <c r="P3280" i="1"/>
  <c r="J3314" i="1"/>
  <c r="P3331" i="1"/>
  <c r="K3343" i="1"/>
  <c r="L3343" i="1" s="1"/>
  <c r="P3349" i="1"/>
  <c r="L3371" i="1"/>
  <c r="N3371" i="1" s="1"/>
  <c r="O3371" i="1" s="1"/>
  <c r="P3361" i="1"/>
  <c r="L3421" i="1"/>
  <c r="M3421" i="1"/>
  <c r="L3435" i="1"/>
  <c r="M3435" i="1"/>
  <c r="J3384" i="1"/>
  <c r="K3384" i="1"/>
  <c r="J3423" i="1"/>
  <c r="K3423" i="1"/>
  <c r="P3292" i="1"/>
  <c r="J3295" i="1"/>
  <c r="J3297" i="1"/>
  <c r="M3297" i="1" s="1"/>
  <c r="K3312" i="1"/>
  <c r="L3312" i="1" s="1"/>
  <c r="K3322" i="1"/>
  <c r="L3322" i="1" s="1"/>
  <c r="J3326" i="1"/>
  <c r="J3328" i="1"/>
  <c r="M3328" i="1" s="1"/>
  <c r="P3340" i="1"/>
  <c r="M3358" i="1"/>
  <c r="N3358" i="1" s="1"/>
  <c r="O3358" i="1" s="1"/>
  <c r="M3364" i="1"/>
  <c r="N3364" i="1" s="1"/>
  <c r="O3364" i="1" s="1"/>
  <c r="J3375" i="1"/>
  <c r="K3375" i="1"/>
  <c r="L3386" i="1"/>
  <c r="N3386" i="1" s="1"/>
  <c r="O3386" i="1" s="1"/>
  <c r="P3390" i="1"/>
  <c r="M3405" i="1"/>
  <c r="N3405" i="1" s="1"/>
  <c r="O3405" i="1" s="1"/>
  <c r="J3455" i="1"/>
  <c r="K3455" i="1"/>
  <c r="K3324" i="1"/>
  <c r="J3324" i="1"/>
  <c r="P3346" i="1"/>
  <c r="P3352" i="1"/>
  <c r="P3359" i="1"/>
  <c r="K3390" i="1"/>
  <c r="J3390" i="1"/>
  <c r="P3403" i="1"/>
  <c r="P3413" i="1"/>
  <c r="K3470" i="1"/>
  <c r="P3470" i="1"/>
  <c r="J3470" i="1"/>
  <c r="K3427" i="1"/>
  <c r="L3427" i="1" s="1"/>
  <c r="K3429" i="1"/>
  <c r="L3429" i="1" s="1"/>
  <c r="M3452" i="1"/>
  <c r="N3452" i="1" s="1"/>
  <c r="O3452" i="1" s="1"/>
  <c r="K3495" i="1"/>
  <c r="J3495" i="1"/>
  <c r="K3529" i="1"/>
  <c r="P3541" i="1"/>
  <c r="K3541" i="1"/>
  <c r="J3541" i="1"/>
  <c r="L3441" i="1"/>
  <c r="N3441" i="1" s="1"/>
  <c r="O3441" i="1" s="1"/>
  <c r="L3468" i="1"/>
  <c r="N3468" i="1" s="1"/>
  <c r="O3468" i="1" s="1"/>
  <c r="K3475" i="1"/>
  <c r="L3490" i="1"/>
  <c r="K3493" i="1"/>
  <c r="L3493" i="1" s="1"/>
  <c r="K3499" i="1"/>
  <c r="P3553" i="1"/>
  <c r="K3553" i="1"/>
  <c r="J3553" i="1"/>
  <c r="L3636" i="1"/>
  <c r="M3536" i="1"/>
  <c r="L3536" i="1"/>
  <c r="J3369" i="1"/>
  <c r="M3369" i="1" s="1"/>
  <c r="J3373" i="1"/>
  <c r="M3373" i="1" s="1"/>
  <c r="L3474" i="1"/>
  <c r="N3474" i="1" s="1"/>
  <c r="O3474" i="1" s="1"/>
  <c r="N3492" i="1"/>
  <c r="O3492" i="1" s="1"/>
  <c r="P3495" i="1"/>
  <c r="M3498" i="1"/>
  <c r="J3508" i="1"/>
  <c r="M3508" i="1" s="1"/>
  <c r="P3393" i="1"/>
  <c r="P3395" i="1"/>
  <c r="P3417" i="1"/>
  <c r="P3419" i="1"/>
  <c r="P3433" i="1"/>
  <c r="J3438" i="1"/>
  <c r="P3455" i="1"/>
  <c r="J3458" i="1"/>
  <c r="M3458" i="1" s="1"/>
  <c r="K3467" i="1"/>
  <c r="J3532" i="1"/>
  <c r="P3532" i="1"/>
  <c r="K3532" i="1"/>
  <c r="M3484" i="1"/>
  <c r="L3538" i="1"/>
  <c r="N3538" i="1" s="1"/>
  <c r="O3538" i="1" s="1"/>
  <c r="J3348" i="1"/>
  <c r="J3360" i="1"/>
  <c r="L3416" i="1"/>
  <c r="N3416" i="1" s="1"/>
  <c r="O3416" i="1" s="1"/>
  <c r="J3445" i="1"/>
  <c r="M3445" i="1" s="1"/>
  <c r="P3461" i="1"/>
  <c r="K3483" i="1"/>
  <c r="J3483" i="1"/>
  <c r="K3511" i="1"/>
  <c r="J3511" i="1"/>
  <c r="K3526" i="1"/>
  <c r="J3526" i="1"/>
  <c r="M3535" i="1"/>
  <c r="L3535" i="1"/>
  <c r="L3559" i="1"/>
  <c r="P3437" i="1"/>
  <c r="M3444" i="1"/>
  <c r="P3449" i="1"/>
  <c r="K3461" i="1"/>
  <c r="K3471" i="1"/>
  <c r="J3471" i="1"/>
  <c r="M3472" i="1"/>
  <c r="L3478" i="1"/>
  <c r="P3481" i="1"/>
  <c r="P3487" i="1"/>
  <c r="P3497" i="1"/>
  <c r="L3501" i="1"/>
  <c r="N3501" i="1" s="1"/>
  <c r="O3501" i="1" s="1"/>
  <c r="K3516" i="1"/>
  <c r="J3516" i="1"/>
  <c r="P3521" i="1"/>
  <c r="P3523" i="1"/>
  <c r="K3523" i="1"/>
  <c r="J3523" i="1"/>
  <c r="K3459" i="1"/>
  <c r="J3459" i="1"/>
  <c r="K3521" i="1"/>
  <c r="J3521" i="1"/>
  <c r="P3429" i="1"/>
  <c r="K3431" i="1"/>
  <c r="P3443" i="1"/>
  <c r="M3448" i="1"/>
  <c r="L3454" i="1"/>
  <c r="P3457" i="1"/>
  <c r="K3469" i="1"/>
  <c r="L3469" i="1" s="1"/>
  <c r="M3476" i="1"/>
  <c r="N3476" i="1" s="1"/>
  <c r="O3476" i="1" s="1"/>
  <c r="K3491" i="1"/>
  <c r="L3491" i="1" s="1"/>
  <c r="P3504" i="1"/>
  <c r="L3409" i="1"/>
  <c r="K3443" i="1"/>
  <c r="K3457" i="1"/>
  <c r="L3457" i="1" s="1"/>
  <c r="P3483" i="1"/>
  <c r="M3496" i="1"/>
  <c r="N3496" i="1" s="1"/>
  <c r="O3496" i="1" s="1"/>
  <c r="K3504" i="1"/>
  <c r="P3508" i="1"/>
  <c r="M3513" i="1"/>
  <c r="N3513" i="1" s="1"/>
  <c r="O3513" i="1" s="1"/>
  <c r="K3514" i="1"/>
  <c r="L3514" i="1" s="1"/>
  <c r="K3518" i="1"/>
  <c r="J3518" i="1"/>
  <c r="P3529" i="1"/>
  <c r="L3537" i="1"/>
  <c r="N3537" i="1" s="1"/>
  <c r="O3537" i="1" s="1"/>
  <c r="J3554" i="1"/>
  <c r="M3554" i="1" s="1"/>
  <c r="K3556" i="1"/>
  <c r="J3556" i="1"/>
  <c r="K3558" i="1"/>
  <c r="J3562" i="1"/>
  <c r="K3562" i="1"/>
  <c r="P3506" i="1"/>
  <c r="M3517" i="1"/>
  <c r="N3517" i="1" s="1"/>
  <c r="O3517" i="1" s="1"/>
  <c r="M3540" i="1"/>
  <c r="L3580" i="1"/>
  <c r="J3591" i="1"/>
  <c r="K3591" i="1"/>
  <c r="P3516" i="1"/>
  <c r="P3526" i="1"/>
  <c r="K3531" i="1"/>
  <c r="J3531" i="1"/>
  <c r="K3522" i="1"/>
  <c r="K3546" i="1"/>
  <c r="K3555" i="1"/>
  <c r="J3555" i="1"/>
  <c r="P3514" i="1"/>
  <c r="K3519" i="1"/>
  <c r="J3519" i="1"/>
  <c r="M3582" i="1"/>
  <c r="L3582" i="1"/>
  <c r="L3597" i="1"/>
  <c r="M3597" i="1"/>
  <c r="K3602" i="1"/>
  <c r="J3602" i="1"/>
  <c r="K3510" i="1"/>
  <c r="L3510" i="1" s="1"/>
  <c r="P3540" i="1"/>
  <c r="K3543" i="1"/>
  <c r="J3543" i="1"/>
  <c r="J3561" i="1"/>
  <c r="J3643" i="1"/>
  <c r="K3643" i="1"/>
  <c r="K3552" i="1"/>
  <c r="L3552" i="1" s="1"/>
  <c r="P3563" i="1"/>
  <c r="J3583" i="1"/>
  <c r="P3583" i="1"/>
  <c r="K3583" i="1"/>
  <c r="P3602" i="1"/>
  <c r="P3538" i="1"/>
  <c r="J3563" i="1"/>
  <c r="K3563" i="1"/>
  <c r="J3506" i="1"/>
  <c r="J3530" i="1"/>
  <c r="K3564" i="1"/>
  <c r="L3564" i="1" s="1"/>
  <c r="K3605" i="1"/>
  <c r="K3607" i="1"/>
  <c r="J3607" i="1"/>
  <c r="K3615" i="1"/>
  <c r="L3615" i="1" s="1"/>
  <c r="L3625" i="1"/>
  <c r="K3629" i="1"/>
  <c r="J3641" i="1"/>
  <c r="M3641" i="1" s="1"/>
  <c r="K3610" i="1"/>
  <c r="J3610" i="1"/>
  <c r="K3633" i="1"/>
  <c r="J3633" i="1"/>
  <c r="M3640" i="1"/>
  <c r="L3640" i="1"/>
  <c r="L3578" i="1"/>
  <c r="N3578" i="1" s="1"/>
  <c r="O3578" i="1" s="1"/>
  <c r="J3627" i="1"/>
  <c r="K3627" i="1"/>
  <c r="J3635" i="1"/>
  <c r="K3635" i="1"/>
  <c r="J3681" i="1"/>
  <c r="K3681" i="1"/>
  <c r="L3572" i="1"/>
  <c r="K3586" i="1"/>
  <c r="J3586" i="1"/>
  <c r="K3630" i="1"/>
  <c r="J3630" i="1"/>
  <c r="J3651" i="1"/>
  <c r="K3651" i="1"/>
  <c r="K3588" i="1"/>
  <c r="K3606" i="1"/>
  <c r="J3606" i="1"/>
  <c r="P3618" i="1"/>
  <c r="K3645" i="1"/>
  <c r="J3645" i="1"/>
  <c r="K3671" i="1"/>
  <c r="J3671" i="1"/>
  <c r="M3596" i="1"/>
  <c r="N3596" i="1" s="1"/>
  <c r="O3596" i="1" s="1"/>
  <c r="K3609" i="1"/>
  <c r="J3609" i="1"/>
  <c r="M3759" i="1"/>
  <c r="L3759" i="1"/>
  <c r="J3594" i="1"/>
  <c r="M3594" i="1" s="1"/>
  <c r="P3617" i="1"/>
  <c r="K3626" i="1"/>
  <c r="J3626" i="1"/>
  <c r="K3658" i="1"/>
  <c r="J3658" i="1"/>
  <c r="J3675" i="1"/>
  <c r="K3675" i="1"/>
  <c r="P3593" i="1"/>
  <c r="M3611" i="1"/>
  <c r="N3611" i="1" s="1"/>
  <c r="O3611" i="1" s="1"/>
  <c r="J3617" i="1"/>
  <c r="M3617" i="1" s="1"/>
  <c r="K3634" i="1"/>
  <c r="J3634" i="1"/>
  <c r="P3671" i="1"/>
  <c r="J3585" i="1"/>
  <c r="M3585" i="1" s="1"/>
  <c r="J3593" i="1"/>
  <c r="M3593" i="1" s="1"/>
  <c r="J3600" i="1"/>
  <c r="M3600" i="1" s="1"/>
  <c r="J3603" i="1"/>
  <c r="K3603" i="1"/>
  <c r="K3631" i="1"/>
  <c r="J3631" i="1"/>
  <c r="N3656" i="1"/>
  <c r="O3656" i="1" s="1"/>
  <c r="K3665" i="1"/>
  <c r="J3665" i="1"/>
  <c r="P3615" i="1"/>
  <c r="N3632" i="1"/>
  <c r="O3632" i="1" s="1"/>
  <c r="P3711" i="1"/>
  <c r="K3711" i="1"/>
  <c r="J3711" i="1"/>
  <c r="K3696" i="1"/>
  <c r="J3696" i="1"/>
  <c r="L3702" i="1"/>
  <c r="N3702" i="1" s="1"/>
  <c r="O3702" i="1" s="1"/>
  <c r="M3740" i="1"/>
  <c r="N3740" i="1" s="1"/>
  <c r="O3740" i="1" s="1"/>
  <c r="L3667" i="1"/>
  <c r="K3709" i="1"/>
  <c r="J3709" i="1"/>
  <c r="P3660" i="1"/>
  <c r="P3665" i="1"/>
  <c r="K3686" i="1"/>
  <c r="L3686" i="1" s="1"/>
  <c r="K3731" i="1"/>
  <c r="J3731" i="1"/>
  <c r="J3758" i="1"/>
  <c r="K3758" i="1"/>
  <c r="P3645" i="1"/>
  <c r="L3646" i="1"/>
  <c r="N3646" i="1" s="1"/>
  <c r="O3646" i="1" s="1"/>
  <c r="M3659" i="1"/>
  <c r="P3675" i="1"/>
  <c r="P3681" i="1"/>
  <c r="J3688" i="1"/>
  <c r="M3688" i="1" s="1"/>
  <c r="L3700" i="1"/>
  <c r="P3712" i="1"/>
  <c r="K3712" i="1"/>
  <c r="J3712" i="1"/>
  <c r="P3717" i="1"/>
  <c r="K3717" i="1"/>
  <c r="J3717" i="1"/>
  <c r="P3585" i="1"/>
  <c r="P3609" i="1"/>
  <c r="P3633" i="1"/>
  <c r="P3651" i="1"/>
  <c r="K3692" i="1"/>
  <c r="K3724" i="1"/>
  <c r="J3724" i="1"/>
  <c r="M3747" i="1"/>
  <c r="P3605" i="1"/>
  <c r="P3629" i="1"/>
  <c r="P3643" i="1"/>
  <c r="P3663" i="1"/>
  <c r="J3670" i="1"/>
  <c r="L3674" i="1"/>
  <c r="L3704" i="1"/>
  <c r="P3641" i="1"/>
  <c r="K3663" i="1"/>
  <c r="P3682" i="1"/>
  <c r="J3683" i="1"/>
  <c r="M3683" i="1" s="1"/>
  <c r="J3710" i="1"/>
  <c r="K3710" i="1"/>
  <c r="K3672" i="1"/>
  <c r="J3672" i="1"/>
  <c r="K3689" i="1"/>
  <c r="J3689" i="1"/>
  <c r="J3752" i="1"/>
  <c r="K3752" i="1"/>
  <c r="K3639" i="1"/>
  <c r="K3649" i="1"/>
  <c r="L3649" i="1" s="1"/>
  <c r="K3657" i="1"/>
  <c r="L3657" i="1" s="1"/>
  <c r="J3687" i="1"/>
  <c r="K3713" i="1"/>
  <c r="J3713" i="1"/>
  <c r="L3684" i="1"/>
  <c r="N3684" i="1" s="1"/>
  <c r="O3684" i="1" s="1"/>
  <c r="J3697" i="1"/>
  <c r="K3697" i="1"/>
  <c r="J3716" i="1"/>
  <c r="K3716" i="1"/>
  <c r="J3718" i="1"/>
  <c r="M3718" i="1" s="1"/>
  <c r="M3730" i="1"/>
  <c r="N3730" i="1" s="1"/>
  <c r="O3730" i="1" s="1"/>
  <c r="J3732" i="1"/>
  <c r="M3732" i="1" s="1"/>
  <c r="K3746" i="1"/>
  <c r="L3746" i="1" s="1"/>
  <c r="P3724" i="1"/>
  <c r="J3725" i="1"/>
  <c r="M3725" i="1" s="1"/>
  <c r="L3727" i="1"/>
  <c r="K3742" i="1"/>
  <c r="L3742" i="1" s="1"/>
  <c r="K3744" i="1"/>
  <c r="J3744" i="1"/>
  <c r="P3752" i="1"/>
  <c r="M3755" i="1"/>
  <c r="L3764" i="1"/>
  <c r="N3764" i="1" s="1"/>
  <c r="O3764" i="1" s="1"/>
  <c r="P3716" i="1"/>
  <c r="J3763" i="1"/>
  <c r="M3763" i="1" s="1"/>
  <c r="K3790" i="1"/>
  <c r="J3790" i="1"/>
  <c r="J3799" i="1"/>
  <c r="K3799" i="1"/>
  <c r="P3691" i="1"/>
  <c r="J3698" i="1"/>
  <c r="J3708" i="1"/>
  <c r="M3708" i="1" s="1"/>
  <c r="K3773" i="1"/>
  <c r="J3773" i="1"/>
  <c r="P3773" i="1"/>
  <c r="L3743" i="1"/>
  <c r="L3707" i="1"/>
  <c r="N3707" i="1" s="1"/>
  <c r="O3707" i="1" s="1"/>
  <c r="P3704" i="1"/>
  <c r="P3746" i="1"/>
  <c r="P3748" i="1"/>
  <c r="M3749" i="1"/>
  <c r="K3781" i="1"/>
  <c r="J3781" i="1"/>
  <c r="K3862" i="1"/>
  <c r="J3862" i="1"/>
  <c r="M3769" i="1"/>
  <c r="L3770" i="1"/>
  <c r="L3822" i="1"/>
  <c r="K3839" i="1"/>
  <c r="J3839" i="1"/>
  <c r="J3852" i="1"/>
  <c r="K3852" i="1"/>
  <c r="K3866" i="1"/>
  <c r="J3866" i="1"/>
  <c r="P3781" i="1"/>
  <c r="L3782" i="1"/>
  <c r="P3790" i="1"/>
  <c r="K3854" i="1"/>
  <c r="J3854" i="1"/>
  <c r="P3823" i="1"/>
  <c r="J3823" i="1"/>
  <c r="M3808" i="1"/>
  <c r="L3808" i="1"/>
  <c r="P3778" i="1"/>
  <c r="K3779" i="1"/>
  <c r="L3779" i="1" s="1"/>
  <c r="J3795" i="1"/>
  <c r="M3795" i="1" s="1"/>
  <c r="M3818" i="1"/>
  <c r="J3828" i="1"/>
  <c r="K3828" i="1"/>
  <c r="P3852" i="1"/>
  <c r="J3756" i="1"/>
  <c r="M3756" i="1" s="1"/>
  <c r="K3810" i="1"/>
  <c r="J3810" i="1"/>
  <c r="M3814" i="1"/>
  <c r="K3823" i="1"/>
  <c r="J3721" i="1"/>
  <c r="M3721" i="1" s="1"/>
  <c r="J3733" i="1"/>
  <c r="J3745" i="1"/>
  <c r="M3745" i="1" s="1"/>
  <c r="J3757" i="1"/>
  <c r="J3774" i="1"/>
  <c r="M3774" i="1" s="1"/>
  <c r="L3777" i="1"/>
  <c r="N3777" i="1" s="1"/>
  <c r="O3777" i="1" s="1"/>
  <c r="J3786" i="1"/>
  <c r="L3794" i="1"/>
  <c r="N3794" i="1" s="1"/>
  <c r="O3794" i="1" s="1"/>
  <c r="J3805" i="1"/>
  <c r="M3805" i="1" s="1"/>
  <c r="L3807" i="1"/>
  <c r="N3807" i="1" s="1"/>
  <c r="O3807" i="1" s="1"/>
  <c r="L3870" i="1"/>
  <c r="N3870" i="1" s="1"/>
  <c r="O3870" i="1" s="1"/>
  <c r="P3793" i="1"/>
  <c r="K3803" i="1"/>
  <c r="L3803" i="1" s="1"/>
  <c r="M3813" i="1"/>
  <c r="K3815" i="1"/>
  <c r="L3815" i="1" s="1"/>
  <c r="M3825" i="1"/>
  <c r="K3826" i="1"/>
  <c r="M3836" i="1"/>
  <c r="K3896" i="1"/>
  <c r="J3896" i="1"/>
  <c r="K3907" i="1"/>
  <c r="J3907" i="1"/>
  <c r="M3960" i="1"/>
  <c r="L3960" i="1"/>
  <c r="L3873" i="1"/>
  <c r="N3873" i="1" s="1"/>
  <c r="O3873" i="1" s="1"/>
  <c r="K3875" i="1"/>
  <c r="J3875" i="1"/>
  <c r="L3849" i="1"/>
  <c r="N3849" i="1" s="1"/>
  <c r="O3849" i="1" s="1"/>
  <c r="L3858" i="1"/>
  <c r="N3858" i="1" s="1"/>
  <c r="O3858" i="1" s="1"/>
  <c r="K3886" i="1"/>
  <c r="J3886" i="1"/>
  <c r="L3891" i="1"/>
  <c r="P3907" i="1"/>
  <c r="K3840" i="1"/>
  <c r="L3840" i="1" s="1"/>
  <c r="K3851" i="1"/>
  <c r="J3851" i="1"/>
  <c r="M3857" i="1"/>
  <c r="N3857" i="1" s="1"/>
  <c r="O3857" i="1" s="1"/>
  <c r="P3866" i="1"/>
  <c r="J3871" i="1"/>
  <c r="N3912" i="1"/>
  <c r="O3912" i="1" s="1"/>
  <c r="P3846" i="1"/>
  <c r="K3855" i="1"/>
  <c r="J3855" i="1"/>
  <c r="P3862" i="1"/>
  <c r="M3985" i="1"/>
  <c r="L3985" i="1"/>
  <c r="K3843" i="1"/>
  <c r="J3843" i="1"/>
  <c r="J3846" i="1"/>
  <c r="P3870" i="1"/>
  <c r="K3874" i="1"/>
  <c r="J3874" i="1"/>
  <c r="P3878" i="1"/>
  <c r="P3882" i="1"/>
  <c r="J3895" i="1"/>
  <c r="K3895" i="1"/>
  <c r="P3838" i="1"/>
  <c r="L3842" i="1"/>
  <c r="N3842" i="1" s="1"/>
  <c r="O3842" i="1" s="1"/>
  <c r="M3865" i="1"/>
  <c r="J3878" i="1"/>
  <c r="M3878" i="1" s="1"/>
  <c r="P3886" i="1"/>
  <c r="K3831" i="1"/>
  <c r="J3831" i="1"/>
  <c r="P3834" i="1"/>
  <c r="J3835" i="1"/>
  <c r="M3835" i="1" s="1"/>
  <c r="M3869" i="1"/>
  <c r="M3876" i="1"/>
  <c r="N3876" i="1" s="1"/>
  <c r="O3876" i="1" s="1"/>
  <c r="J3904" i="1"/>
  <c r="M3904" i="1" s="1"/>
  <c r="K3918" i="1"/>
  <c r="J3918" i="1"/>
  <c r="P3826" i="1"/>
  <c r="L3830" i="1"/>
  <c r="N3830" i="1" s="1"/>
  <c r="O3830" i="1" s="1"/>
  <c r="J3834" i="1"/>
  <c r="M3834" i="1" s="1"/>
  <c r="K3863" i="1"/>
  <c r="J3863" i="1"/>
  <c r="K3867" i="1"/>
  <c r="J3867" i="1"/>
  <c r="K3888" i="1"/>
  <c r="L3888" i="1" s="1"/>
  <c r="P3854" i="1"/>
  <c r="K3887" i="1"/>
  <c r="J3887" i="1"/>
  <c r="K3894" i="1"/>
  <c r="J3894" i="1"/>
  <c r="M3905" i="1"/>
  <c r="N3905" i="1" s="1"/>
  <c r="O3905" i="1" s="1"/>
  <c r="K3933" i="1"/>
  <c r="J3933" i="1"/>
  <c r="M3939" i="1"/>
  <c r="N3939" i="1" s="1"/>
  <c r="O3939" i="1" s="1"/>
  <c r="K3954" i="1"/>
  <c r="J3954" i="1"/>
  <c r="K3922" i="1"/>
  <c r="J3922" i="1"/>
  <c r="K3966" i="1"/>
  <c r="J3966" i="1"/>
  <c r="L3903" i="1"/>
  <c r="L3906" i="1"/>
  <c r="N3906" i="1" s="1"/>
  <c r="O3906" i="1" s="1"/>
  <c r="L3915" i="1"/>
  <c r="N3915" i="1" s="1"/>
  <c r="O3915" i="1" s="1"/>
  <c r="K3919" i="1"/>
  <c r="J3919" i="1"/>
  <c r="K3930" i="1"/>
  <c r="J3930" i="1"/>
  <c r="L3900" i="1"/>
  <c r="N3900" i="1" s="1"/>
  <c r="O3900" i="1" s="1"/>
  <c r="L3901" i="1"/>
  <c r="K3910" i="1"/>
  <c r="J3910" i="1"/>
  <c r="K3932" i="1"/>
  <c r="J3932" i="1"/>
  <c r="K3942" i="1"/>
  <c r="J3942" i="1"/>
  <c r="K3944" i="1"/>
  <c r="J3944" i="1"/>
  <c r="M3997" i="1"/>
  <c r="L3997" i="1"/>
  <c r="P3917" i="1"/>
  <c r="P3933" i="1"/>
  <c r="N3974" i="1"/>
  <c r="O3974" i="1" s="1"/>
  <c r="K3978" i="1"/>
  <c r="J3978" i="1"/>
  <c r="J3917" i="1"/>
  <c r="M3917" i="1" s="1"/>
  <c r="K3921" i="1"/>
  <c r="J3921" i="1"/>
  <c r="M3961" i="1"/>
  <c r="L3961" i="1"/>
  <c r="M3984" i="1"/>
  <c r="L3984" i="1"/>
  <c r="N3940" i="1"/>
  <c r="O3940" i="1" s="1"/>
  <c r="P3990" i="1"/>
  <c r="L3936" i="1"/>
  <c r="N3936" i="1" s="1"/>
  <c r="O3936" i="1" s="1"/>
  <c r="K3990" i="1"/>
  <c r="J3990" i="1"/>
  <c r="J3879" i="1"/>
  <c r="M3879" i="1" s="1"/>
  <c r="M3908" i="1"/>
  <c r="K3929" i="1"/>
  <c r="J3929" i="1"/>
  <c r="K3931" i="1"/>
  <c r="J3931" i="1"/>
  <c r="J3909" i="1"/>
  <c r="M3909" i="1" s="1"/>
  <c r="M3916" i="1"/>
  <c r="K3920" i="1"/>
  <c r="J3920" i="1"/>
  <c r="M3927" i="1"/>
  <c r="K3941" i="1"/>
  <c r="J3941" i="1"/>
  <c r="K3943" i="1"/>
  <c r="J3943" i="1"/>
  <c r="M3950" i="1"/>
  <c r="N3950" i="1" s="1"/>
  <c r="O3950" i="1" s="1"/>
  <c r="P3954" i="1"/>
  <c r="J3953" i="1"/>
  <c r="M3953" i="1" s="1"/>
  <c r="J3965" i="1"/>
  <c r="J3977" i="1"/>
  <c r="M3977" i="1" s="1"/>
  <c r="J3989" i="1"/>
  <c r="M3989" i="1" s="1"/>
  <c r="J4001" i="1"/>
  <c r="M4001" i="1" s="1"/>
  <c r="J3955" i="1"/>
  <c r="J3967" i="1"/>
  <c r="J3979" i="1"/>
  <c r="M3979" i="1" s="1"/>
  <c r="J3991" i="1"/>
  <c r="M3991" i="1" s="1"/>
  <c r="J3956" i="1"/>
  <c r="M3956" i="1" s="1"/>
  <c r="J3968" i="1"/>
  <c r="M3968" i="1" s="1"/>
  <c r="J3980" i="1"/>
  <c r="J3992" i="1"/>
  <c r="M3992" i="1" s="1"/>
  <c r="J3945" i="1"/>
  <c r="J3957" i="1"/>
  <c r="M3957" i="1" s="1"/>
  <c r="J3969" i="1"/>
  <c r="M3969" i="1" s="1"/>
  <c r="J3981" i="1"/>
  <c r="M3981" i="1" s="1"/>
  <c r="J3993" i="1"/>
  <c r="M3993" i="1" s="1"/>
  <c r="J3934" i="1"/>
  <c r="J3946" i="1"/>
  <c r="M3946" i="1" s="1"/>
  <c r="J3958" i="1"/>
  <c r="M3958" i="1" s="1"/>
  <c r="J3970" i="1"/>
  <c r="M3970" i="1" s="1"/>
  <c r="J3982" i="1"/>
  <c r="M3982" i="1" s="1"/>
  <c r="J3994" i="1"/>
  <c r="P507" i="1"/>
  <c r="P512" i="1"/>
  <c r="P517" i="1"/>
  <c r="P522" i="1"/>
  <c r="P598" i="1"/>
  <c r="J604" i="1"/>
  <c r="M604" i="1" s="1"/>
  <c r="P607" i="1"/>
  <c r="P634" i="1"/>
  <c r="P658" i="1"/>
  <c r="P699" i="1"/>
  <c r="K708" i="1"/>
  <c r="L708" i="1" s="1"/>
  <c r="K725" i="1"/>
  <c r="M725" i="1" s="1"/>
  <c r="L737" i="1"/>
  <c r="P745" i="1"/>
  <c r="J761" i="1"/>
  <c r="M761" i="1" s="1"/>
  <c r="J783" i="1"/>
  <c r="P804" i="1"/>
  <c r="K839" i="1"/>
  <c r="P864" i="1"/>
  <c r="P884" i="1"/>
  <c r="K896" i="1"/>
  <c r="P1073" i="1"/>
  <c r="K519" i="1"/>
  <c r="L519" i="1" s="1"/>
  <c r="P541" i="1"/>
  <c r="P553" i="1"/>
  <c r="J559" i="1"/>
  <c r="M559" i="1" s="1"/>
  <c r="P584" i="1"/>
  <c r="P593" i="1"/>
  <c r="P596" i="1"/>
  <c r="J602" i="1"/>
  <c r="M602" i="1" s="1"/>
  <c r="P610" i="1"/>
  <c r="P637" i="1"/>
  <c r="P674" i="1"/>
  <c r="K716" i="1"/>
  <c r="M716" i="1" s="1"/>
  <c r="J718" i="1"/>
  <c r="L718" i="1" s="1"/>
  <c r="K723" i="1"/>
  <c r="M723" i="1" s="1"/>
  <c r="J776" i="1"/>
  <c r="J794" i="1"/>
  <c r="K794" i="1"/>
  <c r="P797" i="1"/>
  <c r="L801" i="1"/>
  <c r="K816" i="1"/>
  <c r="K822" i="1"/>
  <c r="J822" i="1"/>
  <c r="P827" i="1"/>
  <c r="L850" i="1"/>
  <c r="K920" i="1"/>
  <c r="J920" i="1"/>
  <c r="L1129" i="1"/>
  <c r="N1129" i="1" s="1"/>
  <c r="O1129" i="1" s="1"/>
  <c r="M1152" i="1"/>
  <c r="N1152" i="1" s="1"/>
  <c r="O1152" i="1" s="1"/>
  <c r="K1264" i="1"/>
  <c r="J1264" i="1"/>
  <c r="L1309" i="1"/>
  <c r="M1309" i="1"/>
  <c r="J829" i="1"/>
  <c r="K829" i="1"/>
  <c r="P688" i="1"/>
  <c r="J694" i="1"/>
  <c r="M694" i="1" s="1"/>
  <c r="P760" i="1"/>
  <c r="J772" i="1"/>
  <c r="K772" i="1"/>
  <c r="P820" i="1"/>
  <c r="K855" i="1"/>
  <c r="J855" i="1"/>
  <c r="J1047" i="1"/>
  <c r="K1047" i="1"/>
  <c r="K774" i="1"/>
  <c r="J774" i="1"/>
  <c r="P529" i="1"/>
  <c r="K557" i="1"/>
  <c r="L557" i="1" s="1"/>
  <c r="J651" i="1"/>
  <c r="K745" i="1"/>
  <c r="M745" i="1" s="1"/>
  <c r="K802" i="1"/>
  <c r="J802" i="1"/>
  <c r="J804" i="1"/>
  <c r="M804" i="1" s="1"/>
  <c r="J825" i="1"/>
  <c r="K825" i="1"/>
  <c r="P829" i="1"/>
  <c r="J851" i="1"/>
  <c r="K851" i="1"/>
  <c r="K879" i="1"/>
  <c r="J879" i="1"/>
  <c r="J884" i="1"/>
  <c r="K1071" i="1"/>
  <c r="J1071" i="1"/>
  <c r="J1297" i="1"/>
  <c r="K1297" i="1"/>
  <c r="K769" i="1"/>
  <c r="J769" i="1"/>
  <c r="J529" i="1"/>
  <c r="M529" i="1" s="1"/>
  <c r="J534" i="1"/>
  <c r="L534" i="1" s="1"/>
  <c r="K536" i="1"/>
  <c r="L536" i="1" s="1"/>
  <c r="K643" i="1"/>
  <c r="L643" i="1" s="1"/>
  <c r="J770" i="1"/>
  <c r="K770" i="1"/>
  <c r="K862" i="1"/>
  <c r="J862" i="1"/>
  <c r="K1195" i="1"/>
  <c r="J1195" i="1"/>
  <c r="J517" i="1"/>
  <c r="L517" i="1" s="1"/>
  <c r="K527" i="1"/>
  <c r="L527" i="1" s="1"/>
  <c r="P530" i="1"/>
  <c r="P537" i="1"/>
  <c r="K548" i="1"/>
  <c r="L548" i="1" s="1"/>
  <c r="P570" i="1"/>
  <c r="K584" i="1"/>
  <c r="P597" i="1"/>
  <c r="P623" i="1"/>
  <c r="J656" i="1"/>
  <c r="L656" i="1" s="1"/>
  <c r="K666" i="1"/>
  <c r="L666" i="1" s="1"/>
  <c r="K674" i="1"/>
  <c r="M674" i="1" s="1"/>
  <c r="P695" i="1"/>
  <c r="P713" i="1"/>
  <c r="P785" i="1"/>
  <c r="J792" i="1"/>
  <c r="L792" i="1" s="1"/>
  <c r="K797" i="1"/>
  <c r="M797" i="1" s="1"/>
  <c r="J827" i="1"/>
  <c r="M827" i="1" s="1"/>
  <c r="K849" i="1"/>
  <c r="J849" i="1"/>
  <c r="J946" i="1"/>
  <c r="M946" i="1" s="1"/>
  <c r="K970" i="1"/>
  <c r="L970" i="1" s="1"/>
  <c r="J1028" i="1"/>
  <c r="K1028" i="1"/>
  <c r="K1045" i="1"/>
  <c r="J1045" i="1"/>
  <c r="L1348" i="1"/>
  <c r="M1348" i="1"/>
  <c r="J520" i="1"/>
  <c r="L520" i="1" s="1"/>
  <c r="J532" i="1"/>
  <c r="M532" i="1" s="1"/>
  <c r="J541" i="1"/>
  <c r="L541" i="1" s="1"/>
  <c r="J565" i="1"/>
  <c r="L565" i="1" s="1"/>
  <c r="P567" i="1"/>
  <c r="J577" i="1"/>
  <c r="L577" i="1" s="1"/>
  <c r="J610" i="1"/>
  <c r="M610" i="1" s="1"/>
  <c r="K617" i="1"/>
  <c r="M623" i="1"/>
  <c r="J724" i="1"/>
  <c r="M724" i="1" s="1"/>
  <c r="K760" i="1"/>
  <c r="L760" i="1" s="1"/>
  <c r="P772" i="1"/>
  <c r="P792" i="1"/>
  <c r="J836" i="1"/>
  <c r="K836" i="1"/>
  <c r="P892" i="1"/>
  <c r="J913" i="1"/>
  <c r="L1033" i="1"/>
  <c r="N1033" i="1" s="1"/>
  <c r="O1033" i="1" s="1"/>
  <c r="K1062" i="1"/>
  <c r="J1062" i="1"/>
  <c r="K1073" i="1"/>
  <c r="J1073" i="1"/>
  <c r="P503" i="1"/>
  <c r="L526" i="1"/>
  <c r="N526" i="1" s="1"/>
  <c r="O526" i="1" s="1"/>
  <c r="K539" i="1"/>
  <c r="M539" i="1" s="1"/>
  <c r="P552" i="1"/>
  <c r="P568" i="1"/>
  <c r="M580" i="1"/>
  <c r="N580" i="1" s="1"/>
  <c r="O580" i="1" s="1"/>
  <c r="P604" i="1"/>
  <c r="P606" i="1"/>
  <c r="P618" i="1"/>
  <c r="P626" i="1"/>
  <c r="P633" i="1"/>
  <c r="P660" i="1"/>
  <c r="J688" i="1"/>
  <c r="M688" i="1" s="1"/>
  <c r="P708" i="1"/>
  <c r="P720" i="1"/>
  <c r="P725" i="1"/>
  <c r="M749" i="1"/>
  <c r="P761" i="1"/>
  <c r="K775" i="1"/>
  <c r="L775" i="1" s="1"/>
  <c r="J820" i="1"/>
  <c r="M820" i="1" s="1"/>
  <c r="P839" i="1"/>
  <c r="P896" i="1"/>
  <c r="K962" i="1"/>
  <c r="M962" i="1" s="1"/>
  <c r="P1003" i="1"/>
  <c r="J1026" i="1"/>
  <c r="K1026" i="1"/>
  <c r="K1043" i="1"/>
  <c r="P1043" i="1"/>
  <c r="L601" i="1"/>
  <c r="M864" i="1"/>
  <c r="P933" i="1"/>
  <c r="K1003" i="1"/>
  <c r="J1003" i="1"/>
  <c r="L508" i="1"/>
  <c r="N508" i="1" s="1"/>
  <c r="O508" i="1" s="1"/>
  <c r="K1041" i="1"/>
  <c r="J1041" i="1"/>
  <c r="P509" i="1"/>
  <c r="P514" i="1"/>
  <c r="P531" i="1"/>
  <c r="J554" i="1"/>
  <c r="M554" i="1" s="1"/>
  <c r="P557" i="1"/>
  <c r="P571" i="1"/>
  <c r="P588" i="1"/>
  <c r="P590" i="1"/>
  <c r="P624" i="1"/>
  <c r="P629" i="1"/>
  <c r="P648" i="1"/>
  <c r="P676" i="1"/>
  <c r="M678" i="1"/>
  <c r="P696" i="1"/>
  <c r="P728" i="1"/>
  <c r="P730" i="1"/>
  <c r="P737" i="1"/>
  <c r="P747" i="1"/>
  <c r="P752" i="1"/>
  <c r="P754" i="1"/>
  <c r="P786" i="1"/>
  <c r="K899" i="1"/>
  <c r="J899" i="1"/>
  <c r="J945" i="1"/>
  <c r="K945" i="1"/>
  <c r="J969" i="1"/>
  <c r="K969" i="1"/>
  <c r="K1022" i="1"/>
  <c r="J1022" i="1"/>
  <c r="K1091" i="1"/>
  <c r="J1091" i="1"/>
  <c r="P935" i="1"/>
  <c r="P946" i="1"/>
  <c r="K982" i="1"/>
  <c r="L982" i="1" s="1"/>
  <c r="P987" i="1"/>
  <c r="P1004" i="1"/>
  <c r="P1016" i="1"/>
  <c r="P1024" i="1"/>
  <c r="M1029" i="1"/>
  <c r="N1029" i="1" s="1"/>
  <c r="O1029" i="1" s="1"/>
  <c r="P1045" i="1"/>
  <c r="P1047" i="1"/>
  <c r="K1054" i="1"/>
  <c r="L1054" i="1" s="1"/>
  <c r="P1063" i="1"/>
  <c r="P1071" i="1"/>
  <c r="P1091" i="1"/>
  <c r="L1110" i="1"/>
  <c r="N1110" i="1" s="1"/>
  <c r="O1110" i="1" s="1"/>
  <c r="M1112" i="1"/>
  <c r="N1112" i="1" s="1"/>
  <c r="O1112" i="1" s="1"/>
  <c r="M1116" i="1"/>
  <c r="P1135" i="1"/>
  <c r="K1146" i="1"/>
  <c r="L1146" i="1" s="1"/>
  <c r="P1158" i="1"/>
  <c r="K1171" i="1"/>
  <c r="L1171" i="1" s="1"/>
  <c r="P1195" i="1"/>
  <c r="L1204" i="1"/>
  <c r="P1264" i="1"/>
  <c r="L1301" i="1"/>
  <c r="N1301" i="1" s="1"/>
  <c r="O1301" i="1" s="1"/>
  <c r="K1304" i="1"/>
  <c r="J1304" i="1"/>
  <c r="P1383" i="1"/>
  <c r="K1444" i="1"/>
  <c r="J1444" i="1"/>
  <c r="M1517" i="1"/>
  <c r="L1517" i="1"/>
  <c r="L765" i="1"/>
  <c r="P774" i="1"/>
  <c r="P802" i="1"/>
  <c r="P849" i="1"/>
  <c r="P851" i="1"/>
  <c r="P862" i="1"/>
  <c r="K876" i="1"/>
  <c r="K878" i="1"/>
  <c r="K883" i="1"/>
  <c r="M883" i="1" s="1"/>
  <c r="K895" i="1"/>
  <c r="L895" i="1" s="1"/>
  <c r="K897" i="1"/>
  <c r="P908" i="1"/>
  <c r="P918" i="1"/>
  <c r="J932" i="1"/>
  <c r="L932" i="1" s="1"/>
  <c r="P957" i="1"/>
  <c r="P971" i="1"/>
  <c r="P981" i="1"/>
  <c r="J992" i="1"/>
  <c r="L992" i="1" s="1"/>
  <c r="J994" i="1"/>
  <c r="L994" i="1" s="1"/>
  <c r="P1001" i="1"/>
  <c r="P1005" i="1"/>
  <c r="J1031" i="1"/>
  <c r="M1031" i="1" s="1"/>
  <c r="K1078" i="1"/>
  <c r="L1078" i="1" s="1"/>
  <c r="J1085" i="1"/>
  <c r="M1085" i="1" s="1"/>
  <c r="P1093" i="1"/>
  <c r="K1096" i="1"/>
  <c r="L1096" i="1" s="1"/>
  <c r="P1128" i="1"/>
  <c r="P1138" i="1"/>
  <c r="P1151" i="1"/>
  <c r="P1155" i="1"/>
  <c r="P1156" i="1"/>
  <c r="P1176" i="1"/>
  <c r="J1177" i="1"/>
  <c r="M1177" i="1" s="1"/>
  <c r="J1179" i="1"/>
  <c r="M1179" i="1" s="1"/>
  <c r="P1188" i="1"/>
  <c r="J1189" i="1"/>
  <c r="L1189" i="1" s="1"/>
  <c r="K1199" i="1"/>
  <c r="M1199" i="1" s="1"/>
  <c r="M1204" i="1"/>
  <c r="P1212" i="1"/>
  <c r="L1215" i="1"/>
  <c r="N1215" i="1" s="1"/>
  <c r="O1215" i="1" s="1"/>
  <c r="J1220" i="1"/>
  <c r="K1220" i="1"/>
  <c r="J1242" i="1"/>
  <c r="M1242" i="1" s="1"/>
  <c r="P1251" i="1"/>
  <c r="M1258" i="1"/>
  <c r="P1276" i="1"/>
  <c r="P1280" i="1"/>
  <c r="K1285" i="1"/>
  <c r="L1285" i="1" s="1"/>
  <c r="K1300" i="1"/>
  <c r="J1300" i="1"/>
  <c r="J1321" i="1"/>
  <c r="K1321" i="1"/>
  <c r="K1358" i="1"/>
  <c r="J1358" i="1"/>
  <c r="K1521" i="1"/>
  <c r="J1521" i="1"/>
  <c r="P915" i="1"/>
  <c r="P928" i="1"/>
  <c r="P941" i="1"/>
  <c r="P976" i="1"/>
  <c r="P993" i="1"/>
  <c r="K1006" i="1"/>
  <c r="L1006" i="1" s="1"/>
  <c r="P1038" i="1"/>
  <c r="M1068" i="1"/>
  <c r="N1068" i="1" s="1"/>
  <c r="O1068" i="1" s="1"/>
  <c r="P1077" i="1"/>
  <c r="P1079" i="1"/>
  <c r="M1089" i="1"/>
  <c r="N1089" i="1" s="1"/>
  <c r="O1089" i="1" s="1"/>
  <c r="P1097" i="1"/>
  <c r="P1163" i="1"/>
  <c r="M1183" i="1"/>
  <c r="P1186" i="1"/>
  <c r="M1191" i="1"/>
  <c r="P1200" i="1"/>
  <c r="J1214" i="1"/>
  <c r="K1214" i="1"/>
  <c r="K1276" i="1"/>
  <c r="J1276" i="1"/>
  <c r="M1349" i="1"/>
  <c r="L1349" i="1"/>
  <c r="L1519" i="1"/>
  <c r="N1519" i="1" s="1"/>
  <c r="O1519" i="1" s="1"/>
  <c r="P1026" i="1"/>
  <c r="P1062" i="1"/>
  <c r="M1131" i="1"/>
  <c r="M1143" i="1"/>
  <c r="L1156" i="1"/>
  <c r="N1156" i="1" s="1"/>
  <c r="O1156" i="1" s="1"/>
  <c r="K1216" i="1"/>
  <c r="J1216" i="1"/>
  <c r="K1252" i="1"/>
  <c r="J1252" i="1"/>
  <c r="L1274" i="1"/>
  <c r="K1286" i="1"/>
  <c r="J1286" i="1"/>
  <c r="K1314" i="1"/>
  <c r="J1314" i="1"/>
  <c r="M1360" i="1"/>
  <c r="N1360" i="1" s="1"/>
  <c r="O1360" i="1" s="1"/>
  <c r="K1371" i="1"/>
  <c r="J1371" i="1"/>
  <c r="K1018" i="1"/>
  <c r="M1018" i="1" s="1"/>
  <c r="M1053" i="1"/>
  <c r="J1118" i="1"/>
  <c r="M1118" i="1" s="1"/>
  <c r="M1147" i="1"/>
  <c r="J1168" i="1"/>
  <c r="M1168" i="1" s="1"/>
  <c r="P1319" i="1"/>
  <c r="K1328" i="1"/>
  <c r="J1328" i="1"/>
  <c r="L1337" i="1"/>
  <c r="M1337" i="1"/>
  <c r="J957" i="1"/>
  <c r="L957" i="1" s="1"/>
  <c r="J971" i="1"/>
  <c r="M971" i="1" s="1"/>
  <c r="J981" i="1"/>
  <c r="M981" i="1" s="1"/>
  <c r="J1005" i="1"/>
  <c r="M1005" i="1" s="1"/>
  <c r="M1015" i="1"/>
  <c r="P1019" i="1"/>
  <c r="P1027" i="1"/>
  <c r="J1055" i="1"/>
  <c r="M1055" i="1" s="1"/>
  <c r="P1057" i="1"/>
  <c r="P1059" i="1"/>
  <c r="K1064" i="1"/>
  <c r="L1064" i="1" s="1"/>
  <c r="P1072" i="1"/>
  <c r="J1093" i="1"/>
  <c r="M1093" i="1" s="1"/>
  <c r="P1113" i="1"/>
  <c r="K1114" i="1"/>
  <c r="L1114" i="1" s="1"/>
  <c r="J1122" i="1"/>
  <c r="M1122" i="1" s="1"/>
  <c r="K1124" i="1"/>
  <c r="L1124" i="1" s="1"/>
  <c r="P1150" i="1"/>
  <c r="P1173" i="1"/>
  <c r="J1176" i="1"/>
  <c r="M1176" i="1" s="1"/>
  <c r="J1188" i="1"/>
  <c r="M1188" i="1" s="1"/>
  <c r="J1212" i="1"/>
  <c r="M1212" i="1" s="1"/>
  <c r="P1326" i="1"/>
  <c r="J1333" i="1"/>
  <c r="K1333" i="1"/>
  <c r="P1336" i="1"/>
  <c r="P1521" i="1"/>
  <c r="P759" i="1"/>
  <c r="P775" i="1"/>
  <c r="P796" i="1"/>
  <c r="P810" i="1"/>
  <c r="P824" i="1"/>
  <c r="P924" i="1"/>
  <c r="P945" i="1"/>
  <c r="J993" i="1"/>
  <c r="M993" i="1" s="1"/>
  <c r="J1009" i="1"/>
  <c r="J1038" i="1"/>
  <c r="M1038" i="1" s="1"/>
  <c r="M1059" i="1"/>
  <c r="N1059" i="1" s="1"/>
  <c r="O1059" i="1" s="1"/>
  <c r="K1066" i="1"/>
  <c r="L1066" i="1" s="1"/>
  <c r="J1079" i="1"/>
  <c r="P1115" i="1"/>
  <c r="K1128" i="1"/>
  <c r="L1128" i="1" s="1"/>
  <c r="J1138" i="1"/>
  <c r="L1138" i="1" s="1"/>
  <c r="P1146" i="1"/>
  <c r="K1151" i="1"/>
  <c r="L1151" i="1" s="1"/>
  <c r="P1171" i="1"/>
  <c r="P1194" i="1"/>
  <c r="P1208" i="1"/>
  <c r="J1254" i="1"/>
  <c r="K1254" i="1"/>
  <c r="K1270" i="1"/>
  <c r="M1270" i="1" s="1"/>
  <c r="P1315" i="1"/>
  <c r="P1338" i="1"/>
  <c r="L1373" i="1"/>
  <c r="N1373" i="1" s="1"/>
  <c r="O1373" i="1" s="1"/>
  <c r="K1398" i="1"/>
  <c r="J1398" i="1"/>
  <c r="K1569" i="1"/>
  <c r="J1569" i="1"/>
  <c r="M1004" i="1"/>
  <c r="N1004" i="1" s="1"/>
  <c r="O1004" i="1" s="1"/>
  <c r="M1017" i="1"/>
  <c r="N1017" i="1" s="1"/>
  <c r="O1017" i="1" s="1"/>
  <c r="P1030" i="1"/>
  <c r="P1032" i="1"/>
  <c r="P1034" i="1"/>
  <c r="J1077" i="1"/>
  <c r="M1077" i="1" s="1"/>
  <c r="L1200" i="1"/>
  <c r="N1200" i="1" s="1"/>
  <c r="O1200" i="1" s="1"/>
  <c r="K1263" i="1"/>
  <c r="J1263" i="1"/>
  <c r="K1338" i="1"/>
  <c r="J1338" i="1"/>
  <c r="K1383" i="1"/>
  <c r="J1383" i="1"/>
  <c r="K1448" i="1"/>
  <c r="J1448" i="1"/>
  <c r="P771" i="1"/>
  <c r="P789" i="1"/>
  <c r="J814" i="1"/>
  <c r="M814" i="1" s="1"/>
  <c r="P817" i="1"/>
  <c r="J819" i="1"/>
  <c r="M819" i="1" s="1"/>
  <c r="P822" i="1"/>
  <c r="J828" i="1"/>
  <c r="M828" i="1" s="1"/>
  <c r="K840" i="1"/>
  <c r="M840" i="1" s="1"/>
  <c r="K845" i="1"/>
  <c r="J882" i="1"/>
  <c r="L882" i="1" s="1"/>
  <c r="P899" i="1"/>
  <c r="P909" i="1"/>
  <c r="K931" i="1"/>
  <c r="L931" i="1" s="1"/>
  <c r="P953" i="1"/>
  <c r="K955" i="1"/>
  <c r="L955" i="1" s="1"/>
  <c r="P970" i="1"/>
  <c r="K991" i="1"/>
  <c r="L991" i="1" s="1"/>
  <c r="K995" i="1"/>
  <c r="M995" i="1" s="1"/>
  <c r="M1021" i="1"/>
  <c r="N1021" i="1" s="1"/>
  <c r="O1021" i="1" s="1"/>
  <c r="K1030" i="1"/>
  <c r="M1030" i="1" s="1"/>
  <c r="P1033" i="1"/>
  <c r="J1034" i="1"/>
  <c r="M1034" i="1" s="1"/>
  <c r="P1085" i="1"/>
  <c r="J1086" i="1"/>
  <c r="M1086" i="1" s="1"/>
  <c r="K1088" i="1"/>
  <c r="L1088" i="1" s="1"/>
  <c r="K1107" i="1"/>
  <c r="L1107" i="1" s="1"/>
  <c r="P1129" i="1"/>
  <c r="J1130" i="1"/>
  <c r="L1130" i="1" s="1"/>
  <c r="M1139" i="1"/>
  <c r="N1139" i="1" s="1"/>
  <c r="O1139" i="1" s="1"/>
  <c r="P1164" i="1"/>
  <c r="J1165" i="1"/>
  <c r="L1165" i="1" s="1"/>
  <c r="P1179" i="1"/>
  <c r="K1190" i="1"/>
  <c r="M1190" i="1" s="1"/>
  <c r="P1199" i="1"/>
  <c r="K1232" i="1"/>
  <c r="L1232" i="1" s="1"/>
  <c r="K1239" i="1"/>
  <c r="L1239" i="1" s="1"/>
  <c r="J1250" i="1"/>
  <c r="L1250" i="1" s="1"/>
  <c r="P1266" i="1"/>
  <c r="J1345" i="1"/>
  <c r="K1345" i="1"/>
  <c r="J1266" i="1"/>
  <c r="K1266" i="1"/>
  <c r="K1275" i="1"/>
  <c r="J1275" i="1"/>
  <c r="J1381" i="1"/>
  <c r="P1381" i="1"/>
  <c r="K1381" i="1"/>
  <c r="P888" i="1"/>
  <c r="P913" i="1"/>
  <c r="P920" i="1"/>
  <c r="P940" i="1"/>
  <c r="P943" i="1"/>
  <c r="P962" i="1"/>
  <c r="P982" i="1"/>
  <c r="P1023" i="1"/>
  <c r="L1057" i="1"/>
  <c r="P1069" i="1"/>
  <c r="P1116" i="1"/>
  <c r="L1201" i="1"/>
  <c r="L1246" i="1"/>
  <c r="N1246" i="1" s="1"/>
  <c r="O1246" i="1" s="1"/>
  <c r="K1251" i="1"/>
  <c r="J1251" i="1"/>
  <c r="P1263" i="1"/>
  <c r="P1277" i="1"/>
  <c r="J1280" i="1"/>
  <c r="K1280" i="1"/>
  <c r="K1315" i="1"/>
  <c r="L1315" i="1" s="1"/>
  <c r="M1324" i="1"/>
  <c r="K1362" i="1"/>
  <c r="J1362" i="1"/>
  <c r="P1345" i="1"/>
  <c r="P1358" i="1"/>
  <c r="M1359" i="1"/>
  <c r="P1368" i="1"/>
  <c r="P1398" i="1"/>
  <c r="P1444" i="1"/>
  <c r="P1448" i="1"/>
  <c r="K1512" i="1"/>
  <c r="J1512" i="1"/>
  <c r="K1536" i="1"/>
  <c r="J1536" i="1"/>
  <c r="K1563" i="1"/>
  <c r="J1563" i="1"/>
  <c r="P1569" i="1"/>
  <c r="L1288" i="1"/>
  <c r="P1323" i="1"/>
  <c r="P1342" i="1"/>
  <c r="J1347" i="1"/>
  <c r="M1347" i="1" s="1"/>
  <c r="J1353" i="1"/>
  <c r="M1353" i="1" s="1"/>
  <c r="J1372" i="1"/>
  <c r="M1372" i="1" s="1"/>
  <c r="J1396" i="1"/>
  <c r="M1396" i="1" s="1"/>
  <c r="P1400" i="1"/>
  <c r="P1403" i="1"/>
  <c r="P1406" i="1"/>
  <c r="K1423" i="1"/>
  <c r="M1423" i="1" s="1"/>
  <c r="K1425" i="1"/>
  <c r="M1425" i="1" s="1"/>
  <c r="P1427" i="1"/>
  <c r="J1457" i="1"/>
  <c r="M1457" i="1" s="1"/>
  <c r="P1469" i="1"/>
  <c r="P1470" i="1"/>
  <c r="P1480" i="1"/>
  <c r="P1496" i="1"/>
  <c r="J1504" i="1"/>
  <c r="M1504" i="1" s="1"/>
  <c r="J1528" i="1"/>
  <c r="M1528" i="1" s="1"/>
  <c r="L1541" i="1"/>
  <c r="N1541" i="1" s="1"/>
  <c r="O1541" i="1" s="1"/>
  <c r="P1548" i="1"/>
  <c r="K1550" i="1"/>
  <c r="J1550" i="1"/>
  <c r="K1553" i="1"/>
  <c r="J1553" i="1"/>
  <c r="K1565" i="1"/>
  <c r="J1565" i="1"/>
  <c r="K1567" i="1"/>
  <c r="J1567" i="1"/>
  <c r="P1590" i="1"/>
  <c r="K1593" i="1"/>
  <c r="J1593" i="1"/>
  <c r="K1648" i="1"/>
  <c r="J1648" i="1"/>
  <c r="M1256" i="1"/>
  <c r="J1323" i="1"/>
  <c r="M1323" i="1" s="1"/>
  <c r="P1335" i="1"/>
  <c r="P1343" i="1"/>
  <c r="J1394" i="1"/>
  <c r="M1394" i="1" s="1"/>
  <c r="P1402" i="1"/>
  <c r="P1404" i="1"/>
  <c r="P1410" i="1"/>
  <c r="P1420" i="1"/>
  <c r="P1422" i="1"/>
  <c r="P1424" i="1"/>
  <c r="P1426" i="1"/>
  <c r="J1427" i="1"/>
  <c r="M1427" i="1" s="1"/>
  <c r="K1435" i="1"/>
  <c r="L1435" i="1" s="1"/>
  <c r="J1450" i="1"/>
  <c r="L1450" i="1" s="1"/>
  <c r="P1471" i="1"/>
  <c r="K1483" i="1"/>
  <c r="M1483" i="1" s="1"/>
  <c r="J1487" i="1"/>
  <c r="L1487" i="1" s="1"/>
  <c r="M1496" i="1"/>
  <c r="N1496" i="1" s="1"/>
  <c r="O1496" i="1" s="1"/>
  <c r="J1508" i="1"/>
  <c r="J1532" i="1"/>
  <c r="M1532" i="1" s="1"/>
  <c r="P1536" i="1"/>
  <c r="P1537" i="1"/>
  <c r="P1540" i="1"/>
  <c r="K1560" i="1"/>
  <c r="J1560" i="1"/>
  <c r="P1563" i="1"/>
  <c r="K1576" i="1"/>
  <c r="J1576" i="1"/>
  <c r="M1588" i="1"/>
  <c r="P1297" i="1"/>
  <c r="P1333" i="1"/>
  <c r="P1369" i="1"/>
  <c r="K1387" i="1"/>
  <c r="P1396" i="1"/>
  <c r="P1412" i="1"/>
  <c r="P1436" i="1"/>
  <c r="K1437" i="1"/>
  <c r="L1437" i="1" s="1"/>
  <c r="K1439" i="1"/>
  <c r="L1439" i="1" s="1"/>
  <c r="P1442" i="1"/>
  <c r="M1596" i="1"/>
  <c r="N1596" i="1" s="1"/>
  <c r="O1596" i="1" s="1"/>
  <c r="L1350" i="1"/>
  <c r="P1371" i="1"/>
  <c r="P1415" i="1"/>
  <c r="P1433" i="1"/>
  <c r="M1494" i="1"/>
  <c r="N1494" i="1" s="1"/>
  <c r="O1494" i="1" s="1"/>
  <c r="K1562" i="1"/>
  <c r="J1562" i="1"/>
  <c r="P1223" i="1"/>
  <c r="K1237" i="1"/>
  <c r="L1237" i="1" s="1"/>
  <c r="K1249" i="1"/>
  <c r="M1249" i="1" s="1"/>
  <c r="M1278" i="1"/>
  <c r="K1282" i="1"/>
  <c r="L1282" i="1" s="1"/>
  <c r="P1285" i="1"/>
  <c r="K1292" i="1"/>
  <c r="L1292" i="1" s="1"/>
  <c r="P1295" i="1"/>
  <c r="P1311" i="1"/>
  <c r="M1397" i="1"/>
  <c r="J1406" i="1"/>
  <c r="L1406" i="1" s="1"/>
  <c r="P1414" i="1"/>
  <c r="P1416" i="1"/>
  <c r="L1418" i="1"/>
  <c r="P1434" i="1"/>
  <c r="P1449" i="1"/>
  <c r="K1460" i="1"/>
  <c r="J1462" i="1"/>
  <c r="L1462" i="1" s="1"/>
  <c r="P1478" i="1"/>
  <c r="K1480" i="1"/>
  <c r="L1480" i="1" s="1"/>
  <c r="P1490" i="1"/>
  <c r="P1507" i="1"/>
  <c r="P1511" i="1"/>
  <c r="K1524" i="1"/>
  <c r="J1524" i="1"/>
  <c r="P1531" i="1"/>
  <c r="K1549" i="1"/>
  <c r="J1549" i="1"/>
  <c r="K1552" i="1"/>
  <c r="J1552" i="1"/>
  <c r="P1576" i="1"/>
  <c r="P1290" i="1"/>
  <c r="P1302" i="1"/>
  <c r="J1322" i="1"/>
  <c r="M1322" i="1" s="1"/>
  <c r="P1341" i="1"/>
  <c r="M1352" i="1"/>
  <c r="P1374" i="1"/>
  <c r="J1402" i="1"/>
  <c r="M1402" i="1" s="1"/>
  <c r="J1404" i="1"/>
  <c r="L1404" i="1" s="1"/>
  <c r="J1410" i="1"/>
  <c r="M1410" i="1" s="1"/>
  <c r="J1420" i="1"/>
  <c r="L1420" i="1" s="1"/>
  <c r="J1422" i="1"/>
  <c r="M1422" i="1" s="1"/>
  <c r="J1424" i="1"/>
  <c r="M1424" i="1" s="1"/>
  <c r="J1426" i="1"/>
  <c r="J1471" i="1"/>
  <c r="K1509" i="1"/>
  <c r="J1509" i="1"/>
  <c r="P1516" i="1"/>
  <c r="K1525" i="1"/>
  <c r="L1525" i="1" s="1"/>
  <c r="M1531" i="1"/>
  <c r="K1533" i="1"/>
  <c r="J1533" i="1"/>
  <c r="K1564" i="1"/>
  <c r="J1564" i="1"/>
  <c r="K1568" i="1"/>
  <c r="J1568" i="1"/>
  <c r="K1227" i="1"/>
  <c r="M1227" i="1" s="1"/>
  <c r="K1241" i="1"/>
  <c r="L1241" i="1" s="1"/>
  <c r="K1290" i="1"/>
  <c r="L1290" i="1" s="1"/>
  <c r="J1302" i="1"/>
  <c r="J1325" i="1"/>
  <c r="M1325" i="1" s="1"/>
  <c r="J1335" i="1"/>
  <c r="J1341" i="1"/>
  <c r="L1341" i="1" s="1"/>
  <c r="L1351" i="1"/>
  <c r="J1374" i="1"/>
  <c r="M1374" i="1" s="1"/>
  <c r="J1386" i="1"/>
  <c r="M1386" i="1" s="1"/>
  <c r="J1412" i="1"/>
  <c r="M1412" i="1" s="1"/>
  <c r="J1436" i="1"/>
  <c r="M1436" i="1" s="1"/>
  <c r="K1456" i="1"/>
  <c r="L1456" i="1" s="1"/>
  <c r="K1463" i="1"/>
  <c r="J1463" i="1"/>
  <c r="J1516" i="1"/>
  <c r="M1516" i="1" s="1"/>
  <c r="P1546" i="1"/>
  <c r="P1562" i="1"/>
  <c r="J1566" i="1"/>
  <c r="K1566" i="1"/>
  <c r="J1615" i="1"/>
  <c r="K1615" i="1"/>
  <c r="P1219" i="1"/>
  <c r="P1226" i="1"/>
  <c r="P1236" i="1"/>
  <c r="P1250" i="1"/>
  <c r="M1261" i="1"/>
  <c r="N1261" i="1" s="1"/>
  <c r="O1261" i="1" s="1"/>
  <c r="P1281" i="1"/>
  <c r="P1334" i="1"/>
  <c r="P1347" i="1"/>
  <c r="P1355" i="1"/>
  <c r="M1401" i="1"/>
  <c r="P1423" i="1"/>
  <c r="M1459" i="1"/>
  <c r="M1468" i="1"/>
  <c r="J1475" i="1"/>
  <c r="J1520" i="1"/>
  <c r="M1520" i="1" s="1"/>
  <c r="M1538" i="1"/>
  <c r="M1545" i="1"/>
  <c r="N1545" i="1" s="1"/>
  <c r="O1545" i="1" s="1"/>
  <c r="J1546" i="1"/>
  <c r="M1546" i="1" s="1"/>
  <c r="P1575" i="1"/>
  <c r="P1298" i="1"/>
  <c r="P1307" i="1"/>
  <c r="K1393" i="1"/>
  <c r="L1393" i="1" s="1"/>
  <c r="P1435" i="1"/>
  <c r="P1452" i="1"/>
  <c r="J1470" i="1"/>
  <c r="K1470" i="1"/>
  <c r="P1476" i="1"/>
  <c r="P1479" i="1"/>
  <c r="K1548" i="1"/>
  <c r="J1548" i="1"/>
  <c r="K1551" i="1"/>
  <c r="J1551" i="1"/>
  <c r="K1561" i="1"/>
  <c r="J1561" i="1"/>
  <c r="K1575" i="1"/>
  <c r="J1575" i="1"/>
  <c r="K1474" i="1"/>
  <c r="J1474" i="1"/>
  <c r="K1590" i="1"/>
  <c r="J1590" i="1"/>
  <c r="N1609" i="1"/>
  <c r="O1609" i="1" s="1"/>
  <c r="L1577" i="1"/>
  <c r="N1577" i="1" s="1"/>
  <c r="O1577" i="1" s="1"/>
  <c r="K1579" i="1"/>
  <c r="L1579" i="1" s="1"/>
  <c r="K1641" i="1"/>
  <c r="J1641" i="1"/>
  <c r="K1646" i="1"/>
  <c r="J1646" i="1"/>
  <c r="P1447" i="1"/>
  <c r="L1451" i="1"/>
  <c r="P1456" i="1"/>
  <c r="P1460" i="1"/>
  <c r="P1462" i="1"/>
  <c r="P1489" i="1"/>
  <c r="K1554" i="1"/>
  <c r="J1556" i="1"/>
  <c r="P1641" i="1"/>
  <c r="P1487" i="1"/>
  <c r="P1499" i="1"/>
  <c r="P1579" i="1"/>
  <c r="J1618" i="1"/>
  <c r="K1618" i="1"/>
  <c r="K1629" i="1"/>
  <c r="J1629" i="1"/>
  <c r="P1560" i="1"/>
  <c r="K1592" i="1"/>
  <c r="J1592" i="1"/>
  <c r="M1643" i="1"/>
  <c r="N1643" i="1" s="1"/>
  <c r="O1643" i="1" s="1"/>
  <c r="P1467" i="1"/>
  <c r="P1481" i="1"/>
  <c r="L1602" i="1"/>
  <c r="N1602" i="1" s="1"/>
  <c r="O1602" i="1" s="1"/>
  <c r="P1618" i="1"/>
  <c r="P1629" i="1"/>
  <c r="K1614" i="1"/>
  <c r="J1614" i="1"/>
  <c r="L1586" i="1"/>
  <c r="K1591" i="1"/>
  <c r="J1591" i="1"/>
  <c r="K1594" i="1"/>
  <c r="J1594" i="1"/>
  <c r="K1578" i="1"/>
  <c r="J1578" i="1"/>
  <c r="P1446" i="1"/>
  <c r="P1455" i="1"/>
  <c r="P1468" i="1"/>
  <c r="P1493" i="1"/>
  <c r="P1501" i="1"/>
  <c r="P1601" i="1"/>
  <c r="K1617" i="1"/>
  <c r="J1617" i="1"/>
  <c r="K1621" i="1"/>
  <c r="J1621" i="1"/>
  <c r="J1639" i="1"/>
  <c r="K1639" i="1"/>
  <c r="P1646" i="1"/>
  <c r="J1663" i="1"/>
  <c r="K1663" i="1"/>
  <c r="M1676" i="1"/>
  <c r="J1622" i="1"/>
  <c r="M1622" i="1" s="1"/>
  <c r="J1624" i="1"/>
  <c r="P1633" i="1"/>
  <c r="J1634" i="1"/>
  <c r="M1634" i="1" s="1"/>
  <c r="P1648" i="1"/>
  <c r="K1654" i="1"/>
  <c r="L1654" i="1" s="1"/>
  <c r="P1660" i="1"/>
  <c r="K1662" i="1"/>
  <c r="J1662" i="1"/>
  <c r="J1671" i="1"/>
  <c r="M1671" i="1" s="1"/>
  <c r="P1685" i="1"/>
  <c r="M1689" i="1"/>
  <c r="L1689" i="1"/>
  <c r="J1616" i="1"/>
  <c r="M1616" i="1" s="1"/>
  <c r="J1633" i="1"/>
  <c r="M1633" i="1" s="1"/>
  <c r="K1638" i="1"/>
  <c r="J1638" i="1"/>
  <c r="M1651" i="1"/>
  <c r="N1651" i="1" s="1"/>
  <c r="O1651" i="1" s="1"/>
  <c r="P1653" i="1"/>
  <c r="K1660" i="1"/>
  <c r="L1660" i="1" s="1"/>
  <c r="P1673" i="1"/>
  <c r="J1685" i="1"/>
  <c r="M1685" i="1" s="1"/>
  <c r="K1630" i="1"/>
  <c r="L1630" i="1" s="1"/>
  <c r="M1647" i="1"/>
  <c r="J1653" i="1"/>
  <c r="M1653" i="1" s="1"/>
  <c r="J1673" i="1"/>
  <c r="M1673" i="1" s="1"/>
  <c r="N1623" i="1"/>
  <c r="O1623" i="1" s="1"/>
  <c r="P1675" i="1"/>
  <c r="N1702" i="1"/>
  <c r="O1702" i="1" s="1"/>
  <c r="N1730" i="1"/>
  <c r="O1730" i="1" s="1"/>
  <c r="M1603" i="1"/>
  <c r="N1603" i="1" s="1"/>
  <c r="O1603" i="1" s="1"/>
  <c r="K1626" i="1"/>
  <c r="J1626" i="1"/>
  <c r="L1632" i="1"/>
  <c r="N1632" i="1" s="1"/>
  <c r="O1632" i="1" s="1"/>
  <c r="K1650" i="1"/>
  <c r="J1650" i="1"/>
  <c r="L1674" i="1"/>
  <c r="N1674" i="1" s="1"/>
  <c r="O1674" i="1" s="1"/>
  <c r="K1675" i="1"/>
  <c r="L1675" i="1" s="1"/>
  <c r="J1695" i="1"/>
  <c r="K1695" i="1"/>
  <c r="L1667" i="1"/>
  <c r="P1676" i="1"/>
  <c r="K1682" i="1"/>
  <c r="J1682" i="1"/>
  <c r="J1703" i="1"/>
  <c r="K1703" i="1"/>
  <c r="L1686" i="1"/>
  <c r="N1686" i="1" s="1"/>
  <c r="O1686" i="1" s="1"/>
  <c r="P1696" i="1"/>
  <c r="L1698" i="1"/>
  <c r="N1698" i="1" s="1"/>
  <c r="O1698" i="1" s="1"/>
  <c r="K1700" i="1"/>
  <c r="L1700" i="1" s="1"/>
  <c r="P1710" i="1"/>
  <c r="P1712" i="1"/>
  <c r="K1752" i="1"/>
  <c r="J1752" i="1"/>
  <c r="J1774" i="1"/>
  <c r="K1774" i="1"/>
  <c r="M1694" i="1"/>
  <c r="M1715" i="1"/>
  <c r="N1715" i="1" s="1"/>
  <c r="O1715" i="1" s="1"/>
  <c r="K1721" i="1"/>
  <c r="L1721" i="1" s="1"/>
  <c r="K1759" i="1"/>
  <c r="J1759" i="1"/>
  <c r="K1688" i="1"/>
  <c r="J1691" i="1"/>
  <c r="M1691" i="1" s="1"/>
  <c r="M1697" i="1"/>
  <c r="N1697" i="1" s="1"/>
  <c r="O1697" i="1" s="1"/>
  <c r="J1708" i="1"/>
  <c r="J1713" i="1"/>
  <c r="M1713" i="1" s="1"/>
  <c r="L1755" i="1"/>
  <c r="N1755" i="1" s="1"/>
  <c r="O1755" i="1" s="1"/>
  <c r="P1752" i="1"/>
  <c r="J1765" i="1"/>
  <c r="K1765" i="1"/>
  <c r="M1731" i="1"/>
  <c r="N1731" i="1" s="1"/>
  <c r="O1731" i="1" s="1"/>
  <c r="M1745" i="1"/>
  <c r="J1877" i="1"/>
  <c r="K1877" i="1"/>
  <c r="K1769" i="1"/>
  <c r="J1769" i="1"/>
  <c r="P1751" i="1"/>
  <c r="K1781" i="1"/>
  <c r="J1781" i="1"/>
  <c r="P1682" i="1"/>
  <c r="P1698" i="1"/>
  <c r="J1710" i="1"/>
  <c r="M1710" i="1" s="1"/>
  <c r="L1747" i="1"/>
  <c r="K1751" i="1"/>
  <c r="J1751" i="1"/>
  <c r="J1696" i="1"/>
  <c r="M1696" i="1" s="1"/>
  <c r="P1718" i="1"/>
  <c r="J1699" i="1"/>
  <c r="K1699" i="1"/>
  <c r="P1703" i="1"/>
  <c r="K1718" i="1"/>
  <c r="L1718" i="1" s="1"/>
  <c r="J1722" i="1"/>
  <c r="M1722" i="1" s="1"/>
  <c r="J1741" i="1"/>
  <c r="K1741" i="1"/>
  <c r="J1687" i="1"/>
  <c r="K1687" i="1"/>
  <c r="L1704" i="1"/>
  <c r="K1709" i="1"/>
  <c r="L1709" i="1" s="1"/>
  <c r="K1739" i="1"/>
  <c r="J1739" i="1"/>
  <c r="K1764" i="1"/>
  <c r="J1764" i="1"/>
  <c r="K1711" i="1"/>
  <c r="K1723" i="1"/>
  <c r="L1723" i="1" s="1"/>
  <c r="K1737" i="1"/>
  <c r="K1756" i="1"/>
  <c r="K1762" i="1"/>
  <c r="L1762" i="1" s="1"/>
  <c r="P1774" i="1"/>
  <c r="P1786" i="1"/>
  <c r="K1777" i="1"/>
  <c r="J1777" i="1"/>
  <c r="J1868" i="1"/>
  <c r="P1868" i="1"/>
  <c r="K1868" i="1"/>
  <c r="K1786" i="1"/>
  <c r="L1786" i="1" s="1"/>
  <c r="M1793" i="1"/>
  <c r="N1793" i="1" s="1"/>
  <c r="O1793" i="1" s="1"/>
  <c r="K1801" i="1"/>
  <c r="J1801" i="1"/>
  <c r="K1818" i="1"/>
  <c r="J1818" i="1"/>
  <c r="L1898" i="1"/>
  <c r="M1898" i="1"/>
  <c r="P1759" i="1"/>
  <c r="P1765" i="1"/>
  <c r="K1806" i="1"/>
  <c r="J1806" i="1"/>
  <c r="M1832" i="1"/>
  <c r="L1832" i="1"/>
  <c r="L1742" i="1"/>
  <c r="N1742" i="1" s="1"/>
  <c r="O1742" i="1" s="1"/>
  <c r="P1772" i="1"/>
  <c r="P1777" i="1"/>
  <c r="P1784" i="1"/>
  <c r="L1885" i="1"/>
  <c r="L1770" i="1"/>
  <c r="L1782" i="1"/>
  <c r="N1782" i="1" s="1"/>
  <c r="O1782" i="1" s="1"/>
  <c r="M1804" i="1"/>
  <c r="L1804" i="1"/>
  <c r="P1846" i="1"/>
  <c r="J1740" i="1"/>
  <c r="M1740" i="1" s="1"/>
  <c r="J1750" i="1"/>
  <c r="M1750" i="1" s="1"/>
  <c r="L1795" i="1"/>
  <c r="N1795" i="1" s="1"/>
  <c r="O1795" i="1" s="1"/>
  <c r="K1835" i="1"/>
  <c r="J1835" i="1"/>
  <c r="L1850" i="1"/>
  <c r="M1850" i="1"/>
  <c r="K1895" i="1"/>
  <c r="J1895" i="1"/>
  <c r="J1757" i="1"/>
  <c r="M1757" i="1" s="1"/>
  <c r="J1763" i="1"/>
  <c r="M1763" i="1" s="1"/>
  <c r="P1801" i="1"/>
  <c r="K1821" i="1"/>
  <c r="J1821" i="1"/>
  <c r="K1827" i="1"/>
  <c r="J1827" i="1"/>
  <c r="K1831" i="1"/>
  <c r="J1831" i="1"/>
  <c r="K1839" i="1"/>
  <c r="P1839" i="1"/>
  <c r="J1839" i="1"/>
  <c r="M1738" i="1"/>
  <c r="P1768" i="1"/>
  <c r="M1776" i="1"/>
  <c r="P1780" i="1"/>
  <c r="P1747" i="1"/>
  <c r="J1748" i="1"/>
  <c r="M1748" i="1" s="1"/>
  <c r="M1753" i="1"/>
  <c r="N1753" i="1" s="1"/>
  <c r="O1753" i="1" s="1"/>
  <c r="P1756" i="1"/>
  <c r="K1768" i="1"/>
  <c r="L1768" i="1" s="1"/>
  <c r="J1772" i="1"/>
  <c r="M1772" i="1" s="1"/>
  <c r="K1780" i="1"/>
  <c r="L1780" i="1" s="1"/>
  <c r="J1784" i="1"/>
  <c r="M1784" i="1" s="1"/>
  <c r="P1793" i="1"/>
  <c r="K1796" i="1"/>
  <c r="J1796" i="1"/>
  <c r="K1802" i="1"/>
  <c r="J1802" i="1"/>
  <c r="K1807" i="1"/>
  <c r="J1807" i="1"/>
  <c r="P1827" i="1"/>
  <c r="P1831" i="1"/>
  <c r="P1835" i="1"/>
  <c r="P1841" i="1"/>
  <c r="J1918" i="1"/>
  <c r="K1918" i="1"/>
  <c r="L1854" i="1"/>
  <c r="N1854" i="1" s="1"/>
  <c r="O1854" i="1" s="1"/>
  <c r="K1859" i="1"/>
  <c r="L1859" i="1" s="1"/>
  <c r="M1889" i="1"/>
  <c r="K1810" i="1"/>
  <c r="L1810" i="1" s="1"/>
  <c r="P1830" i="1"/>
  <c r="P1843" i="1"/>
  <c r="M1866" i="1"/>
  <c r="N1866" i="1" s="1"/>
  <c r="O1866" i="1" s="1"/>
  <c r="L1882" i="1"/>
  <c r="N1882" i="1" s="1"/>
  <c r="O1882" i="1" s="1"/>
  <c r="P1890" i="1"/>
  <c r="P1918" i="1"/>
  <c r="L1794" i="1"/>
  <c r="N1794" i="1" s="1"/>
  <c r="O1794" i="1" s="1"/>
  <c r="J1843" i="1"/>
  <c r="M1843" i="1" s="1"/>
  <c r="L1884" i="1"/>
  <c r="M1884" i="1"/>
  <c r="K1890" i="1"/>
  <c r="J1890" i="1"/>
  <c r="J1797" i="1"/>
  <c r="K1798" i="1"/>
  <c r="K1808" i="1"/>
  <c r="P1853" i="1"/>
  <c r="K1855" i="1"/>
  <c r="J1855" i="1"/>
  <c r="J1805" i="1"/>
  <c r="P1829" i="1"/>
  <c r="P1833" i="1"/>
  <c r="J1853" i="1"/>
  <c r="M1853" i="1" s="1"/>
  <c r="K1867" i="1"/>
  <c r="J1867" i="1"/>
  <c r="M1817" i="1"/>
  <c r="N1817" i="1" s="1"/>
  <c r="O1817" i="1" s="1"/>
  <c r="P1844" i="1"/>
  <c r="K1917" i="1"/>
  <c r="J1917" i="1"/>
  <c r="L1841" i="1"/>
  <c r="N1841" i="1" s="1"/>
  <c r="O1841" i="1" s="1"/>
  <c r="J1900" i="1"/>
  <c r="K1900" i="1"/>
  <c r="K1907" i="1"/>
  <c r="P1907" i="1"/>
  <c r="J1907" i="1"/>
  <c r="K1945" i="1"/>
  <c r="J1945" i="1"/>
  <c r="J1789" i="1"/>
  <c r="M1789" i="1" s="1"/>
  <c r="L1803" i="1"/>
  <c r="J1838" i="1"/>
  <c r="M1838" i="1" s="1"/>
  <c r="L1842" i="1"/>
  <c r="N1842" i="1" s="1"/>
  <c r="O1842" i="1" s="1"/>
  <c r="L1861" i="1"/>
  <c r="N1861" i="1" s="1"/>
  <c r="O1861" i="1" s="1"/>
  <c r="J1820" i="1"/>
  <c r="K1820" i="1"/>
  <c r="K1833" i="1"/>
  <c r="L1833" i="1" s="1"/>
  <c r="P1859" i="1"/>
  <c r="J1892" i="1"/>
  <c r="M1892" i="1" s="1"/>
  <c r="K1943" i="1"/>
  <c r="J1943" i="1"/>
  <c r="P1826" i="1"/>
  <c r="P1870" i="1"/>
  <c r="P1882" i="1"/>
  <c r="P1897" i="1"/>
  <c r="K1897" i="1"/>
  <c r="L1897" i="1" s="1"/>
  <c r="K1924" i="1"/>
  <c r="K1879" i="1"/>
  <c r="J1879" i="1"/>
  <c r="L1881" i="1"/>
  <c r="J1887" i="1"/>
  <c r="M1887" i="1" s="1"/>
  <c r="P1891" i="1"/>
  <c r="K1904" i="1"/>
  <c r="J1904" i="1"/>
  <c r="L1911" i="1"/>
  <c r="K1919" i="1"/>
  <c r="J1919" i="1"/>
  <c r="M1934" i="1"/>
  <c r="N1935" i="1"/>
  <c r="O1935" i="1" s="1"/>
  <c r="M1891" i="1"/>
  <c r="N1891" i="1" s="1"/>
  <c r="O1891" i="1" s="1"/>
  <c r="J1896" i="1"/>
  <c r="K1896" i="1"/>
  <c r="L1927" i="1"/>
  <c r="M1893" i="1"/>
  <c r="N1893" i="1" s="1"/>
  <c r="O1893" i="1" s="1"/>
  <c r="P1917" i="1"/>
  <c r="P1874" i="1"/>
  <c r="P1886" i="1"/>
  <c r="P1887" i="1"/>
  <c r="P1900" i="1"/>
  <c r="N1961" i="1"/>
  <c r="O1961" i="1" s="1"/>
  <c r="P1865" i="1"/>
  <c r="P1877" i="1"/>
  <c r="K1886" i="1"/>
  <c r="P1895" i="1"/>
  <c r="K1909" i="1"/>
  <c r="K1916" i="1"/>
  <c r="L1916" i="1" s="1"/>
  <c r="P1916" i="1"/>
  <c r="M1926" i="1"/>
  <c r="N1926" i="1" s="1"/>
  <c r="O1926" i="1" s="1"/>
  <c r="K1957" i="1"/>
  <c r="J1957" i="1"/>
  <c r="K1942" i="1"/>
  <c r="J1942" i="1"/>
  <c r="J1851" i="1"/>
  <c r="J1878" i="1"/>
  <c r="M1878" i="1" s="1"/>
  <c r="K1899" i="1"/>
  <c r="P1909" i="1"/>
  <c r="K1920" i="1"/>
  <c r="J1920" i="1"/>
  <c r="L1940" i="1"/>
  <c r="N1940" i="1" s="1"/>
  <c r="O1940" i="1" s="1"/>
  <c r="P1964" i="1"/>
  <c r="K1969" i="1"/>
  <c r="J1969" i="1"/>
  <c r="L1925" i="1"/>
  <c r="N1925" i="1" s="1"/>
  <c r="O1925" i="1" s="1"/>
  <c r="K1964" i="1"/>
  <c r="J1964" i="1"/>
  <c r="M1902" i="1"/>
  <c r="N1902" i="1" s="1"/>
  <c r="O1902" i="1" s="1"/>
  <c r="L1903" i="1"/>
  <c r="M1947" i="1"/>
  <c r="L1947" i="1"/>
  <c r="P1969" i="1"/>
  <c r="M1970" i="1"/>
  <c r="L1970" i="1"/>
  <c r="M1905" i="1"/>
  <c r="N1905" i="1" s="1"/>
  <c r="O1905" i="1" s="1"/>
  <c r="P1945" i="1"/>
  <c r="P1957" i="1"/>
  <c r="M1958" i="1"/>
  <c r="L1958" i="1"/>
  <c r="L1972" i="1"/>
  <c r="L1996" i="1"/>
  <c r="P1915" i="1"/>
  <c r="P1927" i="1"/>
  <c r="P1940" i="1"/>
  <c r="L1976" i="1"/>
  <c r="K1908" i="1"/>
  <c r="J1908" i="1"/>
  <c r="P1912" i="1"/>
  <c r="L1948" i="1"/>
  <c r="N1948" i="1" s="1"/>
  <c r="O1948" i="1" s="1"/>
  <c r="L1951" i="1"/>
  <c r="N1951" i="1" s="1"/>
  <c r="O1951" i="1" s="1"/>
  <c r="L1952" i="1"/>
  <c r="N1952" i="1" s="1"/>
  <c r="O1952" i="1" s="1"/>
  <c r="J1984" i="1"/>
  <c r="M1984" i="1" s="1"/>
  <c r="L1995" i="1"/>
  <c r="J1988" i="1"/>
  <c r="M1988" i="1" s="1"/>
  <c r="J2000" i="1"/>
  <c r="M2000" i="1" s="1"/>
  <c r="J1929" i="1"/>
  <c r="M1929" i="1" s="1"/>
  <c r="J1941" i="1"/>
  <c r="M1941" i="1" s="1"/>
  <c r="J1953" i="1"/>
  <c r="M1953" i="1" s="1"/>
  <c r="J1965" i="1"/>
  <c r="M1965" i="1" s="1"/>
  <c r="J1977" i="1"/>
  <c r="M1977" i="1" s="1"/>
  <c r="J1989" i="1"/>
  <c r="M1989" i="1" s="1"/>
  <c r="J2001" i="1"/>
  <c r="M2001" i="1" s="1"/>
  <c r="J1954" i="1"/>
  <c r="M1954" i="1" s="1"/>
  <c r="J1966" i="1"/>
  <c r="M1966" i="1" s="1"/>
  <c r="J1955" i="1"/>
  <c r="M1955" i="1" s="1"/>
  <c r="J1967" i="1"/>
  <c r="M1967" i="1" s="1"/>
  <c r="J1932" i="1"/>
  <c r="J1944" i="1"/>
  <c r="M1944" i="1" s="1"/>
  <c r="J1956" i="1"/>
  <c r="M1956" i="1" s="1"/>
  <c r="J1968" i="1"/>
  <c r="M1968" i="1" s="1"/>
  <c r="J1980" i="1"/>
  <c r="M1980" i="1" s="1"/>
  <c r="J1992" i="1"/>
  <c r="M1992" i="1" s="1"/>
  <c r="J1981" i="1"/>
  <c r="M1981" i="1" s="1"/>
  <c r="J1993" i="1"/>
  <c r="M1993" i="1" s="1"/>
  <c r="P504" i="1"/>
  <c r="P510" i="1"/>
  <c r="P516" i="1"/>
  <c r="P573" i="1"/>
  <c r="P583" i="1"/>
  <c r="K614" i="1"/>
  <c r="J614" i="1"/>
  <c r="P659" i="1"/>
  <c r="P671" i="1"/>
  <c r="J706" i="1"/>
  <c r="K706" i="1"/>
  <c r="K838" i="1"/>
  <c r="J838" i="1"/>
  <c r="P870" i="1"/>
  <c r="J923" i="1"/>
  <c r="K923" i="1"/>
  <c r="P944" i="1"/>
  <c r="P544" i="1"/>
  <c r="P562" i="1"/>
  <c r="J621" i="1"/>
  <c r="K621" i="1"/>
  <c r="M621" i="1" s="1"/>
  <c r="J630" i="1"/>
  <c r="K630" i="1"/>
  <c r="P632" i="1"/>
  <c r="P641" i="1"/>
  <c r="P662" i="1"/>
  <c r="P685" i="1"/>
  <c r="J711" i="1"/>
  <c r="K711" i="1"/>
  <c r="J732" i="1"/>
  <c r="K732" i="1"/>
  <c r="K921" i="1"/>
  <c r="J921" i="1"/>
  <c r="J637" i="1"/>
  <c r="K637" i="1"/>
  <c r="K936" i="1"/>
  <c r="J936" i="1"/>
  <c r="J1108" i="1"/>
  <c r="K1108" i="1"/>
  <c r="K870" i="1"/>
  <c r="J870" i="1"/>
  <c r="K944" i="1"/>
  <c r="J944" i="1"/>
  <c r="J504" i="1"/>
  <c r="L504" i="1" s="1"/>
  <c r="J510" i="1"/>
  <c r="M510" i="1" s="1"/>
  <c r="J522" i="1"/>
  <c r="L522" i="1" s="1"/>
  <c r="P524" i="1"/>
  <c r="K612" i="1"/>
  <c r="L612" i="1" s="1"/>
  <c r="P650" i="1"/>
  <c r="K657" i="1"/>
  <c r="J657" i="1"/>
  <c r="M666" i="1"/>
  <c r="N666" i="1" s="1"/>
  <c r="O666" i="1" s="1"/>
  <c r="L768" i="1"/>
  <c r="N768" i="1" s="1"/>
  <c r="O768" i="1" s="1"/>
  <c r="K938" i="1"/>
  <c r="J938" i="1"/>
  <c r="K524" i="1"/>
  <c r="L524" i="1" s="1"/>
  <c r="K560" i="1"/>
  <c r="L560" i="1" s="1"/>
  <c r="P569" i="1"/>
  <c r="K573" i="1"/>
  <c r="M573" i="1" s="1"/>
  <c r="J596" i="1"/>
  <c r="K596" i="1"/>
  <c r="P630" i="1"/>
  <c r="L749" i="1"/>
  <c r="M792" i="1"/>
  <c r="J868" i="1"/>
  <c r="K868" i="1"/>
  <c r="K974" i="1"/>
  <c r="J974" i="1"/>
  <c r="J593" i="1"/>
  <c r="K593" i="1"/>
  <c r="P505" i="1"/>
  <c r="K512" i="1"/>
  <c r="L512" i="1" s="1"/>
  <c r="M519" i="1"/>
  <c r="P540" i="1"/>
  <c r="J547" i="1"/>
  <c r="M547" i="1" s="1"/>
  <c r="J553" i="1"/>
  <c r="L553" i="1" s="1"/>
  <c r="K569" i="1"/>
  <c r="L569" i="1" s="1"/>
  <c r="P574" i="1"/>
  <c r="L586" i="1"/>
  <c r="L613" i="1"/>
  <c r="J632" i="1"/>
  <c r="L632" i="1" s="1"/>
  <c r="K645" i="1"/>
  <c r="M645" i="1" s="1"/>
  <c r="P663" i="1"/>
  <c r="M718" i="1"/>
  <c r="N718" i="1" s="1"/>
  <c r="O718" i="1" s="1"/>
  <c r="K743" i="1"/>
  <c r="J743" i="1"/>
  <c r="L743" i="1" s="1"/>
  <c r="P857" i="1"/>
  <c r="K934" i="1"/>
  <c r="J934" i="1"/>
  <c r="J514" i="1"/>
  <c r="M514" i="1" s="1"/>
  <c r="K531" i="1"/>
  <c r="J542" i="1"/>
  <c r="L542" i="1" s="1"/>
  <c r="J544" i="1"/>
  <c r="M544" i="1" s="1"/>
  <c r="J562" i="1"/>
  <c r="L562" i="1" s="1"/>
  <c r="K581" i="1"/>
  <c r="M581" i="1" s="1"/>
  <c r="K641" i="1"/>
  <c r="L641" i="1" s="1"/>
  <c r="K685" i="1"/>
  <c r="M685" i="1" s="1"/>
  <c r="J800" i="1"/>
  <c r="K800" i="1"/>
  <c r="J857" i="1"/>
  <c r="K857" i="1"/>
  <c r="J950" i="1"/>
  <c r="K950" i="1"/>
  <c r="M513" i="1"/>
  <c r="P515" i="1"/>
  <c r="P532" i="1"/>
  <c r="P534" i="1"/>
  <c r="J535" i="1"/>
  <c r="M535" i="1" s="1"/>
  <c r="K549" i="1"/>
  <c r="M549" i="1" s="1"/>
  <c r="M561" i="1"/>
  <c r="N561" i="1" s="1"/>
  <c r="O561" i="1" s="1"/>
  <c r="J566" i="1"/>
  <c r="L566" i="1" s="1"/>
  <c r="J568" i="1"/>
  <c r="M568" i="1" s="1"/>
  <c r="J598" i="1"/>
  <c r="M598" i="1" s="1"/>
  <c r="K600" i="1"/>
  <c r="K615" i="1"/>
  <c r="L615" i="1" s="1"/>
  <c r="P627" i="1"/>
  <c r="M737" i="1"/>
  <c r="K821" i="1"/>
  <c r="J821" i="1"/>
  <c r="J787" i="1"/>
  <c r="K787" i="1"/>
  <c r="P548" i="1"/>
  <c r="P550" i="1"/>
  <c r="P577" i="1"/>
  <c r="J578" i="1"/>
  <c r="K588" i="1"/>
  <c r="M588" i="1" s="1"/>
  <c r="K627" i="1"/>
  <c r="M627" i="1" s="1"/>
  <c r="M638" i="1"/>
  <c r="N638" i="1" s="1"/>
  <c r="O638" i="1" s="1"/>
  <c r="L677" i="1"/>
  <c r="M677" i="1"/>
  <c r="K748" i="1"/>
  <c r="J748" i="1"/>
  <c r="J1008" i="1"/>
  <c r="K1008" i="1"/>
  <c r="J505" i="1"/>
  <c r="M505" i="1" s="1"/>
  <c r="J546" i="1"/>
  <c r="M546" i="1" s="1"/>
  <c r="J574" i="1"/>
  <c r="L574" i="1" s="1"/>
  <c r="J620" i="1"/>
  <c r="K620" i="1"/>
  <c r="K644" i="1"/>
  <c r="J644" i="1"/>
  <c r="J661" i="1"/>
  <c r="K661" i="1"/>
  <c r="K773" i="1"/>
  <c r="J773" i="1"/>
  <c r="K886" i="1"/>
  <c r="J886" i="1"/>
  <c r="K503" i="1"/>
  <c r="L503" i="1" s="1"/>
  <c r="P520" i="1"/>
  <c r="K572" i="1"/>
  <c r="M585" i="1"/>
  <c r="N585" i="1" s="1"/>
  <c r="O585" i="1" s="1"/>
  <c r="P611" i="1"/>
  <c r="L629" i="1"/>
  <c r="N629" i="1" s="1"/>
  <c r="O629" i="1" s="1"/>
  <c r="P647" i="1"/>
  <c r="L652" i="1"/>
  <c r="P666" i="1"/>
  <c r="J701" i="1"/>
  <c r="K701" i="1"/>
  <c r="K713" i="1"/>
  <c r="J713" i="1"/>
  <c r="K789" i="1"/>
  <c r="J789" i="1"/>
  <c r="K824" i="1"/>
  <c r="J824" i="1"/>
  <c r="P923" i="1"/>
  <c r="P599" i="1"/>
  <c r="P645" i="1"/>
  <c r="P661" i="1"/>
  <c r="P672" i="1"/>
  <c r="P687" i="1"/>
  <c r="P701" i="1"/>
  <c r="J731" i="1"/>
  <c r="L731" i="1" s="1"/>
  <c r="K742" i="1"/>
  <c r="P744" i="1"/>
  <c r="P748" i="1"/>
  <c r="P773" i="1"/>
  <c r="K777" i="1"/>
  <c r="M777" i="1" s="1"/>
  <c r="J781" i="1"/>
  <c r="K788" i="1"/>
  <c r="L788" i="1" s="1"/>
  <c r="K813" i="1"/>
  <c r="L813" i="1" s="1"/>
  <c r="P832" i="1"/>
  <c r="P843" i="1"/>
  <c r="P847" i="1"/>
  <c r="M850" i="1"/>
  <c r="P856" i="1"/>
  <c r="P868" i="1"/>
  <c r="K903" i="1"/>
  <c r="J903" i="1"/>
  <c r="P906" i="1"/>
  <c r="P921" i="1"/>
  <c r="J924" i="1"/>
  <c r="L924" i="1" s="1"/>
  <c r="P938" i="1"/>
  <c r="P999" i="1"/>
  <c r="L1015" i="1"/>
  <c r="K1020" i="1"/>
  <c r="J1020" i="1"/>
  <c r="K609" i="1"/>
  <c r="M609" i="1" s="1"/>
  <c r="P619" i="1"/>
  <c r="P635" i="1"/>
  <c r="K655" i="1"/>
  <c r="J683" i="1"/>
  <c r="K689" i="1"/>
  <c r="M689" i="1" s="1"/>
  <c r="K693" i="1"/>
  <c r="L693" i="1" s="1"/>
  <c r="P715" i="1"/>
  <c r="K720" i="1"/>
  <c r="L720" i="1" s="1"/>
  <c r="P723" i="1"/>
  <c r="K735" i="1"/>
  <c r="L735" i="1" s="1"/>
  <c r="K755" i="1"/>
  <c r="P784" i="1"/>
  <c r="K796" i="1"/>
  <c r="L796" i="1" s="1"/>
  <c r="J807" i="1"/>
  <c r="P846" i="1"/>
  <c r="K871" i="1"/>
  <c r="M871" i="1" s="1"/>
  <c r="P895" i="1"/>
  <c r="P904" i="1"/>
  <c r="J919" i="1"/>
  <c r="K919" i="1"/>
  <c r="K948" i="1"/>
  <c r="J948" i="1"/>
  <c r="P956" i="1"/>
  <c r="K1012" i="1"/>
  <c r="J1012" i="1"/>
  <c r="K1024" i="1"/>
  <c r="J1024" i="1"/>
  <c r="P787" i="1"/>
  <c r="P838" i="1"/>
  <c r="J890" i="1"/>
  <c r="K890" i="1"/>
  <c r="L890" i="1" s="1"/>
  <c r="M897" i="1"/>
  <c r="K960" i="1"/>
  <c r="J960" i="1"/>
  <c r="M982" i="1"/>
  <c r="K986" i="1"/>
  <c r="J986" i="1"/>
  <c r="P612" i="1"/>
  <c r="L628" i="1"/>
  <c r="N628" i="1" s="1"/>
  <c r="O628" i="1" s="1"/>
  <c r="P646" i="1"/>
  <c r="P651" i="1"/>
  <c r="P654" i="1"/>
  <c r="P656" i="1"/>
  <c r="P673" i="1"/>
  <c r="P702" i="1"/>
  <c r="J705" i="1"/>
  <c r="M705" i="1" s="1"/>
  <c r="P756" i="1"/>
  <c r="P765" i="1"/>
  <c r="L786" i="1"/>
  <c r="N786" i="1" s="1"/>
  <c r="O786" i="1" s="1"/>
  <c r="P795" i="1"/>
  <c r="P833" i="1"/>
  <c r="P837" i="1"/>
  <c r="J841" i="1"/>
  <c r="P863" i="1"/>
  <c r="M914" i="1"/>
  <c r="P936" i="1"/>
  <c r="P968" i="1"/>
  <c r="L984" i="1"/>
  <c r="P1008" i="1"/>
  <c r="P644" i="1"/>
  <c r="L651" i="1"/>
  <c r="P740" i="1"/>
  <c r="P779" i="1"/>
  <c r="P788" i="1"/>
  <c r="P867" i="1"/>
  <c r="K968" i="1"/>
  <c r="J968" i="1"/>
  <c r="M1002" i="1"/>
  <c r="J956" i="1"/>
  <c r="M956" i="1" s="1"/>
  <c r="P595" i="1"/>
  <c r="K608" i="1"/>
  <c r="M608" i="1" s="1"/>
  <c r="P620" i="1"/>
  <c r="P631" i="1"/>
  <c r="P636" i="1"/>
  <c r="P665" i="1"/>
  <c r="J668" i="1"/>
  <c r="L668" i="1" s="1"/>
  <c r="J680" i="1"/>
  <c r="L680" i="1" s="1"/>
  <c r="L682" i="1"/>
  <c r="P686" i="1"/>
  <c r="M704" i="1"/>
  <c r="P707" i="1"/>
  <c r="P710" i="1"/>
  <c r="P724" i="1"/>
  <c r="K784" i="1"/>
  <c r="L784" i="1" s="1"/>
  <c r="K818" i="1"/>
  <c r="L818" i="1" s="1"/>
  <c r="M826" i="1"/>
  <c r="N826" i="1" s="1"/>
  <c r="O826" i="1" s="1"/>
  <c r="J848" i="1"/>
  <c r="M848" i="1" s="1"/>
  <c r="P852" i="1"/>
  <c r="K859" i="1"/>
  <c r="M859" i="1" s="1"/>
  <c r="K885" i="1"/>
  <c r="J885" i="1"/>
  <c r="L887" i="1"/>
  <c r="K893" i="1"/>
  <c r="J893" i="1"/>
  <c r="M909" i="1"/>
  <c r="L725" i="1"/>
  <c r="M744" i="1"/>
  <c r="L847" i="1"/>
  <c r="N847" i="1" s="1"/>
  <c r="O847" i="1" s="1"/>
  <c r="M896" i="1"/>
  <c r="K933" i="1"/>
  <c r="J933" i="1"/>
  <c r="P963" i="1"/>
  <c r="K1014" i="1"/>
  <c r="L1014" i="1" s="1"/>
  <c r="P1036" i="1"/>
  <c r="P669" i="1"/>
  <c r="J700" i="1"/>
  <c r="M700" i="1" s="1"/>
  <c r="P719" i="1"/>
  <c r="J740" i="1"/>
  <c r="M740" i="1" s="1"/>
  <c r="K747" i="1"/>
  <c r="M747" i="1" s="1"/>
  <c r="J756" i="1"/>
  <c r="M756" i="1" s="1"/>
  <c r="K763" i="1"/>
  <c r="L763" i="1" s="1"/>
  <c r="M775" i="1"/>
  <c r="N775" i="1" s="1"/>
  <c r="O775" i="1" s="1"/>
  <c r="P777" i="1"/>
  <c r="K811" i="1"/>
  <c r="L811" i="1" s="1"/>
  <c r="J837" i="1"/>
  <c r="M837" i="1" s="1"/>
  <c r="K863" i="1"/>
  <c r="M863" i="1" s="1"/>
  <c r="J869" i="1"/>
  <c r="M869" i="1" s="1"/>
  <c r="P881" i="1"/>
  <c r="K900" i="1"/>
  <c r="J900" i="1"/>
  <c r="M1007" i="1"/>
  <c r="K1036" i="1"/>
  <c r="J1036" i="1"/>
  <c r="K1082" i="1"/>
  <c r="J1082" i="1"/>
  <c r="J658" i="1"/>
  <c r="M658" i="1" s="1"/>
  <c r="K684" i="1"/>
  <c r="L684" i="1" s="1"/>
  <c r="P700" i="1"/>
  <c r="M758" i="1"/>
  <c r="L762" i="1"/>
  <c r="N762" i="1" s="1"/>
  <c r="O762" i="1" s="1"/>
  <c r="K799" i="1"/>
  <c r="L799" i="1" s="1"/>
  <c r="M845" i="1"/>
  <c r="J867" i="1"/>
  <c r="M867" i="1" s="1"/>
  <c r="J949" i="1"/>
  <c r="M949" i="1" s="1"/>
  <c r="J1060" i="1"/>
  <c r="K1060" i="1"/>
  <c r="K972" i="1"/>
  <c r="L972" i="1" s="1"/>
  <c r="P1054" i="1"/>
  <c r="J1058" i="1"/>
  <c r="M1058" i="1" s="1"/>
  <c r="P1060" i="1"/>
  <c r="P1084" i="1"/>
  <c r="K1099" i="1"/>
  <c r="J1099" i="1"/>
  <c r="J1106" i="1"/>
  <c r="M1106" i="1" s="1"/>
  <c r="P1108" i="1"/>
  <c r="J1115" i="1"/>
  <c r="M1115" i="1" s="1"/>
  <c r="K1133" i="1"/>
  <c r="J1133" i="1"/>
  <c r="P897" i="1"/>
  <c r="P929" i="1"/>
  <c r="P950" i="1"/>
  <c r="P952" i="1"/>
  <c r="P977" i="1"/>
  <c r="K979" i="1"/>
  <c r="M979" i="1" s="1"/>
  <c r="P994" i="1"/>
  <c r="J1032" i="1"/>
  <c r="M1032" i="1" s="1"/>
  <c r="J1043" i="1"/>
  <c r="M1057" i="1"/>
  <c r="K1063" i="1"/>
  <c r="J1063" i="1"/>
  <c r="P1102" i="1"/>
  <c r="M1105" i="1"/>
  <c r="K1111" i="1"/>
  <c r="J1111" i="1"/>
  <c r="P1120" i="1"/>
  <c r="J1127" i="1"/>
  <c r="M1127" i="1" s="1"/>
  <c r="P1067" i="1"/>
  <c r="P889" i="1"/>
  <c r="P916" i="1"/>
  <c r="P986" i="1"/>
  <c r="J997" i="1"/>
  <c r="M997" i="1" s="1"/>
  <c r="J1010" i="1"/>
  <c r="M1010" i="1" s="1"/>
  <c r="K1123" i="1"/>
  <c r="J1123" i="1"/>
  <c r="M1126" i="1"/>
  <c r="N1126" i="1" s="1"/>
  <c r="O1126" i="1" s="1"/>
  <c r="P890" i="1"/>
  <c r="K943" i="1"/>
  <c r="M943" i="1" s="1"/>
  <c r="J1011" i="1"/>
  <c r="M1011" i="1" s="1"/>
  <c r="J1023" i="1"/>
  <c r="M1023" i="1" s="1"/>
  <c r="J1035" i="1"/>
  <c r="M1035" i="1" s="1"/>
  <c r="K1039" i="1"/>
  <c r="L1039" i="1" s="1"/>
  <c r="J1046" i="1"/>
  <c r="M1046" i="1" s="1"/>
  <c r="P1048" i="1"/>
  <c r="P1066" i="1"/>
  <c r="M1072" i="1"/>
  <c r="N1072" i="1" s="1"/>
  <c r="O1072" i="1" s="1"/>
  <c r="M1078" i="1"/>
  <c r="N1078" i="1" s="1"/>
  <c r="O1078" i="1" s="1"/>
  <c r="P1082" i="1"/>
  <c r="P1111" i="1"/>
  <c r="P1114" i="1"/>
  <c r="P930" i="1"/>
  <c r="P960" i="1"/>
  <c r="P978" i="1"/>
  <c r="L985" i="1"/>
  <c r="P989" i="1"/>
  <c r="P1000" i="1"/>
  <c r="L1053" i="1"/>
  <c r="M1069" i="1"/>
  <c r="K1075" i="1"/>
  <c r="J1075" i="1"/>
  <c r="K1042" i="1"/>
  <c r="L1042" i="1" s="1"/>
  <c r="K1051" i="1"/>
  <c r="J1051" i="1"/>
  <c r="M1084" i="1"/>
  <c r="N1084" i="1" s="1"/>
  <c r="O1084" i="1" s="1"/>
  <c r="K1148" i="1"/>
  <c r="J1148" i="1"/>
  <c r="L1067" i="1"/>
  <c r="K892" i="1"/>
  <c r="L892" i="1" s="1"/>
  <c r="P911" i="1"/>
  <c r="L913" i="1"/>
  <c r="P942" i="1"/>
  <c r="L961" i="1"/>
  <c r="P965" i="1"/>
  <c r="K967" i="1"/>
  <c r="L967" i="1" s="1"/>
  <c r="P969" i="1"/>
  <c r="P972" i="1"/>
  <c r="P1041" i="1"/>
  <c r="K1048" i="1"/>
  <c r="L1048" i="1" s="1"/>
  <c r="M1065" i="1"/>
  <c r="N1065" i="1" s="1"/>
  <c r="O1065" i="1" s="1"/>
  <c r="K1087" i="1"/>
  <c r="J1087" i="1"/>
  <c r="P1094" i="1"/>
  <c r="P1096" i="1"/>
  <c r="L1116" i="1"/>
  <c r="N1116" i="1" s="1"/>
  <c r="O1116" i="1" s="1"/>
  <c r="P1141" i="1"/>
  <c r="M884" i="1"/>
  <c r="P893" i="1"/>
  <c r="P931" i="1"/>
  <c r="P967" i="1"/>
  <c r="P995" i="1"/>
  <c r="L1050" i="1"/>
  <c r="N1050" i="1" s="1"/>
  <c r="O1050" i="1" s="1"/>
  <c r="P1051" i="1"/>
  <c r="P1058" i="1"/>
  <c r="P1106" i="1"/>
  <c r="K1141" i="1"/>
  <c r="J1141" i="1"/>
  <c r="L1160" i="1"/>
  <c r="N1160" i="1" s="1"/>
  <c r="O1160" i="1" s="1"/>
  <c r="M1166" i="1"/>
  <c r="N1166" i="1" s="1"/>
  <c r="O1166" i="1" s="1"/>
  <c r="L1190" i="1"/>
  <c r="J1135" i="1"/>
  <c r="M1142" i="1"/>
  <c r="N1142" i="1" s="1"/>
  <c r="O1142" i="1" s="1"/>
  <c r="K1145" i="1"/>
  <c r="J1145" i="1"/>
  <c r="L1155" i="1"/>
  <c r="N1155" i="1" s="1"/>
  <c r="O1155" i="1" s="1"/>
  <c r="M1211" i="1"/>
  <c r="L1211" i="1"/>
  <c r="M1134" i="1"/>
  <c r="N1134" i="1" s="1"/>
  <c r="O1134" i="1" s="1"/>
  <c r="K1135" i="1"/>
  <c r="M1151" i="1"/>
  <c r="N1151" i="1" s="1"/>
  <c r="O1151" i="1" s="1"/>
  <c r="K1157" i="1"/>
  <c r="J1157" i="1"/>
  <c r="K1170" i="1"/>
  <c r="J1170" i="1"/>
  <c r="N1183" i="1"/>
  <c r="O1183" i="1" s="1"/>
  <c r="P1148" i="1"/>
  <c r="J1095" i="1"/>
  <c r="M1095" i="1" s="1"/>
  <c r="J1119" i="1"/>
  <c r="M1119" i="1" s="1"/>
  <c r="P1145" i="1"/>
  <c r="K1172" i="1"/>
  <c r="J1172" i="1"/>
  <c r="P1234" i="1"/>
  <c r="L1131" i="1"/>
  <c r="P1157" i="1"/>
  <c r="P1182" i="1"/>
  <c r="M1201" i="1"/>
  <c r="K1182" i="1"/>
  <c r="J1182" i="1"/>
  <c r="K1184" i="1"/>
  <c r="J1184" i="1"/>
  <c r="P1134" i="1"/>
  <c r="K1158" i="1"/>
  <c r="J1158" i="1"/>
  <c r="P1136" i="1"/>
  <c r="J1153" i="1"/>
  <c r="K1169" i="1"/>
  <c r="J1169" i="1"/>
  <c r="P1184" i="1"/>
  <c r="P1133" i="1"/>
  <c r="J1136" i="1"/>
  <c r="M1136" i="1" s="1"/>
  <c r="J1181" i="1"/>
  <c r="M1181" i="1" s="1"/>
  <c r="J1193" i="1"/>
  <c r="M1193" i="1" s="1"/>
  <c r="J1205" i="1"/>
  <c r="M1205" i="1" s="1"/>
  <c r="J1217" i="1"/>
  <c r="M1217" i="1" s="1"/>
  <c r="P1243" i="1"/>
  <c r="P1255" i="1"/>
  <c r="P1267" i="1"/>
  <c r="P1279" i="1"/>
  <c r="P1284" i="1"/>
  <c r="J1194" i="1"/>
  <c r="M1194" i="1" s="1"/>
  <c r="J1206" i="1"/>
  <c r="M1206" i="1" s="1"/>
  <c r="J1218" i="1"/>
  <c r="M1218" i="1" s="1"/>
  <c r="P1221" i="1"/>
  <c r="J1243" i="1"/>
  <c r="M1243" i="1" s="1"/>
  <c r="P1257" i="1"/>
  <c r="P1269" i="1"/>
  <c r="K1310" i="1"/>
  <c r="J1310" i="1"/>
  <c r="P1310" i="1"/>
  <c r="N1230" i="1"/>
  <c r="O1230" i="1" s="1"/>
  <c r="M1250" i="1"/>
  <c r="K1257" i="1"/>
  <c r="J1257" i="1"/>
  <c r="K1269" i="1"/>
  <c r="J1269" i="1"/>
  <c r="J1291" i="1"/>
  <c r="M1291" i="1" s="1"/>
  <c r="M1302" i="1"/>
  <c r="L1302" i="1"/>
  <c r="J1196" i="1"/>
  <c r="M1196" i="1" s="1"/>
  <c r="J1208" i="1"/>
  <c r="M1208" i="1" s="1"/>
  <c r="P1260" i="1"/>
  <c r="P1272" i="1"/>
  <c r="J1137" i="1"/>
  <c r="M1137" i="1" s="1"/>
  <c r="J1149" i="1"/>
  <c r="M1149" i="1" s="1"/>
  <c r="J1161" i="1"/>
  <c r="M1161" i="1" s="1"/>
  <c r="J1173" i="1"/>
  <c r="M1173" i="1" s="1"/>
  <c r="J1185" i="1"/>
  <c r="M1185" i="1" s="1"/>
  <c r="J1197" i="1"/>
  <c r="M1197" i="1" s="1"/>
  <c r="J1209" i="1"/>
  <c r="M1209" i="1" s="1"/>
  <c r="K1296" i="1"/>
  <c r="J1296" i="1"/>
  <c r="P1296" i="1"/>
  <c r="K1298" i="1"/>
  <c r="J1298" i="1"/>
  <c r="J1162" i="1"/>
  <c r="J1186" i="1"/>
  <c r="M1186" i="1" s="1"/>
  <c r="J1198" i="1"/>
  <c r="M1198" i="1" s="1"/>
  <c r="J1210" i="1"/>
  <c r="M1210" i="1" s="1"/>
  <c r="J1221" i="1"/>
  <c r="M1221" i="1" s="1"/>
  <c r="J1236" i="1"/>
  <c r="K1236" i="1"/>
  <c r="J1255" i="1"/>
  <c r="M1255" i="1" s="1"/>
  <c r="J1267" i="1"/>
  <c r="M1267" i="1" s="1"/>
  <c r="J1279" i="1"/>
  <c r="M1279" i="1" s="1"/>
  <c r="J1303" i="1"/>
  <c r="K1303" i="1"/>
  <c r="P1233" i="1"/>
  <c r="L1249" i="1"/>
  <c r="N1249" i="1" s="1"/>
  <c r="O1249" i="1" s="1"/>
  <c r="M1274" i="1"/>
  <c r="N1274" i="1" s="1"/>
  <c r="O1274" i="1" s="1"/>
  <c r="M1288" i="1"/>
  <c r="M1326" i="1"/>
  <c r="L1326" i="1"/>
  <c r="K1339" i="1"/>
  <c r="J1339" i="1"/>
  <c r="M1351" i="1"/>
  <c r="J1248" i="1"/>
  <c r="K1248" i="1"/>
  <c r="J1284" i="1"/>
  <c r="K1284" i="1"/>
  <c r="P1224" i="1"/>
  <c r="M1225" i="1"/>
  <c r="N1225" i="1" s="1"/>
  <c r="O1225" i="1" s="1"/>
  <c r="M1228" i="1"/>
  <c r="N1228" i="1" s="1"/>
  <c r="O1228" i="1" s="1"/>
  <c r="J1231" i="1"/>
  <c r="P1245" i="1"/>
  <c r="P1291" i="1"/>
  <c r="J1224" i="1"/>
  <c r="K1224" i="1"/>
  <c r="K1245" i="1"/>
  <c r="J1245" i="1"/>
  <c r="J1233" i="1"/>
  <c r="M1233" i="1" s="1"/>
  <c r="P1248" i="1"/>
  <c r="L1256" i="1"/>
  <c r="L1258" i="1"/>
  <c r="J1260" i="1"/>
  <c r="K1260" i="1"/>
  <c r="L1270" i="1"/>
  <c r="J1272" i="1"/>
  <c r="K1272" i="1"/>
  <c r="L1278" i="1"/>
  <c r="K1294" i="1"/>
  <c r="J1294" i="1"/>
  <c r="K1308" i="1"/>
  <c r="J1308" i="1"/>
  <c r="M1313" i="1"/>
  <c r="K1327" i="1"/>
  <c r="L1327" i="1" s="1"/>
  <c r="P1346" i="1"/>
  <c r="P1351" i="1"/>
  <c r="K1318" i="1"/>
  <c r="J1318" i="1"/>
  <c r="K1342" i="1"/>
  <c r="J1342" i="1"/>
  <c r="M1364" i="1"/>
  <c r="N1364" i="1" s="1"/>
  <c r="O1364" i="1" s="1"/>
  <c r="K1368" i="1"/>
  <c r="J1368" i="1"/>
  <c r="M1390" i="1"/>
  <c r="L1390" i="1"/>
  <c r="J1265" i="1"/>
  <c r="M1265" i="1" s="1"/>
  <c r="J1277" i="1"/>
  <c r="M1277" i="1" s="1"/>
  <c r="K1307" i="1"/>
  <c r="J1307" i="1"/>
  <c r="L1340" i="1"/>
  <c r="N1340" i="1" s="1"/>
  <c r="O1340" i="1" s="1"/>
  <c r="K1344" i="1"/>
  <c r="J1344" i="1"/>
  <c r="J1305" i="1"/>
  <c r="M1305" i="1" s="1"/>
  <c r="P1339" i="1"/>
  <c r="J1363" i="1"/>
  <c r="M1363" i="1" s="1"/>
  <c r="J1370" i="1"/>
  <c r="M1370" i="1" s="1"/>
  <c r="K1380" i="1"/>
  <c r="J1380" i="1"/>
  <c r="L1382" i="1"/>
  <c r="N1382" i="1" s="1"/>
  <c r="O1382" i="1" s="1"/>
  <c r="M1472" i="1"/>
  <c r="L1472" i="1"/>
  <c r="K1320" i="1"/>
  <c r="J1320" i="1"/>
  <c r="P1293" i="1"/>
  <c r="K1330" i="1"/>
  <c r="J1330" i="1"/>
  <c r="P1375" i="1"/>
  <c r="J1281" i="1"/>
  <c r="M1281" i="1" s="1"/>
  <c r="J1293" i="1"/>
  <c r="M1293" i="1" s="1"/>
  <c r="K1306" i="1"/>
  <c r="J1306" i="1"/>
  <c r="J1375" i="1"/>
  <c r="M1375" i="1" s="1"/>
  <c r="J1222" i="1"/>
  <c r="M1222" i="1" s="1"/>
  <c r="K1332" i="1"/>
  <c r="J1332" i="1"/>
  <c r="J1346" i="1"/>
  <c r="M1346" i="1" s="1"/>
  <c r="K1354" i="1"/>
  <c r="J1354" i="1"/>
  <c r="L1377" i="1"/>
  <c r="N1377" i="1" s="1"/>
  <c r="O1377" i="1" s="1"/>
  <c r="M1414" i="1"/>
  <c r="L1414" i="1"/>
  <c r="J1223" i="1"/>
  <c r="M1223" i="1" s="1"/>
  <c r="J1235" i="1"/>
  <c r="M1235" i="1" s="1"/>
  <c r="J1247" i="1"/>
  <c r="M1247" i="1" s="1"/>
  <c r="P1303" i="1"/>
  <c r="P1317" i="1"/>
  <c r="K1319" i="1"/>
  <c r="J1319" i="1"/>
  <c r="P1321" i="1"/>
  <c r="P1327" i="1"/>
  <c r="J1395" i="1"/>
  <c r="K1395" i="1"/>
  <c r="K1453" i="1"/>
  <c r="J1453" i="1"/>
  <c r="K1477" i="1"/>
  <c r="J1477" i="1"/>
  <c r="J1317" i="1"/>
  <c r="M1317" i="1" s="1"/>
  <c r="P1330" i="1"/>
  <c r="L1352" i="1"/>
  <c r="N1352" i="1" s="1"/>
  <c r="O1352" i="1" s="1"/>
  <c r="K1356" i="1"/>
  <c r="J1356" i="1"/>
  <c r="K1369" i="1"/>
  <c r="L1369" i="1" s="1"/>
  <c r="M1430" i="1"/>
  <c r="M1450" i="1"/>
  <c r="N1450" i="1" s="1"/>
  <c r="O1450" i="1" s="1"/>
  <c r="P1453" i="1"/>
  <c r="K1465" i="1"/>
  <c r="J1465" i="1"/>
  <c r="J1366" i="1"/>
  <c r="M1366" i="1" s="1"/>
  <c r="J1378" i="1"/>
  <c r="M1378" i="1" s="1"/>
  <c r="P1389" i="1"/>
  <c r="J1331" i="1"/>
  <c r="M1331" i="1" s="1"/>
  <c r="J1343" i="1"/>
  <c r="M1343" i="1" s="1"/>
  <c r="J1355" i="1"/>
  <c r="M1355" i="1" s="1"/>
  <c r="J1367" i="1"/>
  <c r="M1367" i="1" s="1"/>
  <c r="J1379" i="1"/>
  <c r="M1379" i="1" s="1"/>
  <c r="J1389" i="1"/>
  <c r="M1389" i="1" s="1"/>
  <c r="K1429" i="1"/>
  <c r="J1429" i="1"/>
  <c r="P1441" i="1"/>
  <c r="M1447" i="1"/>
  <c r="N1447" i="1" s="1"/>
  <c r="O1447" i="1" s="1"/>
  <c r="L1397" i="1"/>
  <c r="K1441" i="1"/>
  <c r="J1441" i="1"/>
  <c r="L1459" i="1"/>
  <c r="P1387" i="1"/>
  <c r="P1393" i="1"/>
  <c r="M1406" i="1"/>
  <c r="M1418" i="1"/>
  <c r="P1477" i="1"/>
  <c r="K1403" i="1"/>
  <c r="J1403" i="1"/>
  <c r="K1405" i="1"/>
  <c r="J1405" i="1"/>
  <c r="M1451" i="1"/>
  <c r="L1468" i="1"/>
  <c r="M1413" i="1"/>
  <c r="N1413" i="1" s="1"/>
  <c r="O1413" i="1" s="1"/>
  <c r="K1417" i="1"/>
  <c r="J1417" i="1"/>
  <c r="K1407" i="1"/>
  <c r="J1407" i="1"/>
  <c r="K1501" i="1"/>
  <c r="J1501" i="1"/>
  <c r="M1385" i="1"/>
  <c r="N1385" i="1" s="1"/>
  <c r="O1385" i="1" s="1"/>
  <c r="P1395" i="1"/>
  <c r="M1462" i="1"/>
  <c r="L1401" i="1"/>
  <c r="N1401" i="1" s="1"/>
  <c r="O1401" i="1" s="1"/>
  <c r="P1465" i="1"/>
  <c r="K1489" i="1"/>
  <c r="J1489" i="1"/>
  <c r="J1486" i="1"/>
  <c r="M1486" i="1" s="1"/>
  <c r="J1498" i="1"/>
  <c r="M1498" i="1" s="1"/>
  <c r="J1415" i="1"/>
  <c r="M1415" i="1" s="1"/>
  <c r="J1452" i="1"/>
  <c r="M1452" i="1" s="1"/>
  <c r="J1464" i="1"/>
  <c r="M1464" i="1" s="1"/>
  <c r="J1476" i="1"/>
  <c r="M1476" i="1" s="1"/>
  <c r="J1488" i="1"/>
  <c r="M1488" i="1" s="1"/>
  <c r="J1500" i="1"/>
  <c r="M1500" i="1" s="1"/>
  <c r="J1442" i="1"/>
  <c r="M1442" i="1" s="1"/>
  <c r="J1454" i="1"/>
  <c r="M1454" i="1" s="1"/>
  <c r="J1466" i="1"/>
  <c r="M1466" i="1" s="1"/>
  <c r="J1478" i="1"/>
  <c r="M1478" i="1" s="1"/>
  <c r="J1490" i="1"/>
  <c r="M1490" i="1" s="1"/>
  <c r="J1419" i="1"/>
  <c r="M1419" i="1" s="1"/>
  <c r="J1431" i="1"/>
  <c r="M1431" i="1" s="1"/>
  <c r="J1443" i="1"/>
  <c r="M1443" i="1" s="1"/>
  <c r="J1455" i="1"/>
  <c r="M1455" i="1" s="1"/>
  <c r="J1467" i="1"/>
  <c r="M1467" i="1" s="1"/>
  <c r="J1479" i="1"/>
  <c r="M1479" i="1" s="1"/>
  <c r="J1491" i="1"/>
  <c r="M1491" i="1" s="1"/>
  <c r="J1433" i="1"/>
  <c r="M1433" i="1" s="1"/>
  <c r="J1434" i="1"/>
  <c r="J1446" i="1"/>
  <c r="J1458" i="1"/>
  <c r="M1458" i="1" s="1"/>
  <c r="N519" i="1"/>
  <c r="O519" i="1" s="1"/>
  <c r="P525" i="1"/>
  <c r="K543" i="1"/>
  <c r="J543" i="1"/>
  <c r="K563" i="1"/>
  <c r="J563" i="1"/>
  <c r="P594" i="1"/>
  <c r="L621" i="1"/>
  <c r="P546" i="1"/>
  <c r="L559" i="1"/>
  <c r="N559" i="1" s="1"/>
  <c r="O559" i="1" s="1"/>
  <c r="P582" i="1"/>
  <c r="M613" i="1"/>
  <c r="K619" i="1"/>
  <c r="J619" i="1"/>
  <c r="K635" i="1"/>
  <c r="J635" i="1"/>
  <c r="M712" i="1"/>
  <c r="L712" i="1"/>
  <c r="L513" i="1"/>
  <c r="M552" i="1"/>
  <c r="N552" i="1" s="1"/>
  <c r="O552" i="1" s="1"/>
  <c r="P563" i="1"/>
  <c r="K582" i="1"/>
  <c r="J582" i="1"/>
  <c r="K607" i="1"/>
  <c r="J607" i="1"/>
  <c r="M612" i="1"/>
  <c r="N612" i="1" s="1"/>
  <c r="O612" i="1" s="1"/>
  <c r="P670" i="1"/>
  <c r="P521" i="1"/>
  <c r="P543" i="1"/>
  <c r="K555" i="1"/>
  <c r="J555" i="1"/>
  <c r="M601" i="1"/>
  <c r="M605" i="1"/>
  <c r="L605" i="1"/>
  <c r="K670" i="1"/>
  <c r="J670" i="1"/>
  <c r="J511" i="1"/>
  <c r="M511" i="1" s="1"/>
  <c r="K521" i="1"/>
  <c r="L521" i="1" s="1"/>
  <c r="K525" i="1"/>
  <c r="L525" i="1" s="1"/>
  <c r="P576" i="1"/>
  <c r="K595" i="1"/>
  <c r="J595" i="1"/>
  <c r="M622" i="1"/>
  <c r="L510" i="1"/>
  <c r="N510" i="1" s="1"/>
  <c r="O510" i="1" s="1"/>
  <c r="P518" i="1"/>
  <c r="K583" i="1"/>
  <c r="J583" i="1"/>
  <c r="L589" i="1"/>
  <c r="N589" i="1" s="1"/>
  <c r="O589" i="1" s="1"/>
  <c r="K594" i="1"/>
  <c r="J594" i="1"/>
  <c r="J509" i="1"/>
  <c r="M509" i="1" s="1"/>
  <c r="J518" i="1"/>
  <c r="M518" i="1" s="1"/>
  <c r="K551" i="1"/>
  <c r="J551" i="1"/>
  <c r="P555" i="1"/>
  <c r="J571" i="1"/>
  <c r="M571" i="1" s="1"/>
  <c r="P513" i="1"/>
  <c r="J516" i="1"/>
  <c r="M516" i="1" s="1"/>
  <c r="J528" i="1"/>
  <c r="M528" i="1" s="1"/>
  <c r="M586" i="1"/>
  <c r="M651" i="1"/>
  <c r="J502" i="1"/>
  <c r="M502" i="1" s="1"/>
  <c r="P506" i="1"/>
  <c r="K507" i="1"/>
  <c r="J523" i="1"/>
  <c r="M523" i="1" s="1"/>
  <c r="P533" i="1"/>
  <c r="J558" i="1"/>
  <c r="M558" i="1" s="1"/>
  <c r="K576" i="1"/>
  <c r="L576" i="1" s="1"/>
  <c r="M584" i="1"/>
  <c r="L584" i="1"/>
  <c r="J506" i="1"/>
  <c r="K515" i="1"/>
  <c r="P527" i="1"/>
  <c r="K533" i="1"/>
  <c r="L533" i="1" s="1"/>
  <c r="K537" i="1"/>
  <c r="M541" i="1"/>
  <c r="P551" i="1"/>
  <c r="K564" i="1"/>
  <c r="L564" i="1" s="1"/>
  <c r="K575" i="1"/>
  <c r="J575" i="1"/>
  <c r="K606" i="1"/>
  <c r="J606" i="1"/>
  <c r="K721" i="1"/>
  <c r="J721" i="1"/>
  <c r="J567" i="1"/>
  <c r="M567" i="1" s="1"/>
  <c r="J579" i="1"/>
  <c r="M579" i="1" s="1"/>
  <c r="J591" i="1"/>
  <c r="M591" i="1" s="1"/>
  <c r="J603" i="1"/>
  <c r="M603" i="1" s="1"/>
  <c r="K624" i="1"/>
  <c r="J624" i="1"/>
  <c r="J626" i="1"/>
  <c r="M626" i="1" s="1"/>
  <c r="J631" i="1"/>
  <c r="M631" i="1" s="1"/>
  <c r="P655" i="1"/>
  <c r="K673" i="1"/>
  <c r="J673" i="1"/>
  <c r="J690" i="1"/>
  <c r="J698" i="1"/>
  <c r="M698" i="1" s="1"/>
  <c r="K709" i="1"/>
  <c r="J709" i="1"/>
  <c r="K625" i="1"/>
  <c r="L625" i="1" s="1"/>
  <c r="P667" i="1"/>
  <c r="M682" i="1"/>
  <c r="J687" i="1"/>
  <c r="K687" i="1"/>
  <c r="P691" i="1"/>
  <c r="J699" i="1"/>
  <c r="K699" i="1"/>
  <c r="L729" i="1"/>
  <c r="N729" i="1" s="1"/>
  <c r="O729" i="1" s="1"/>
  <c r="K741" i="1"/>
  <c r="J741" i="1"/>
  <c r="J618" i="1"/>
  <c r="M618" i="1" s="1"/>
  <c r="J646" i="1"/>
  <c r="M646" i="1" s="1"/>
  <c r="P649" i="1"/>
  <c r="M652" i="1"/>
  <c r="K667" i="1"/>
  <c r="L667" i="1" s="1"/>
  <c r="K697" i="1"/>
  <c r="J697" i="1"/>
  <c r="M692" i="1"/>
  <c r="J650" i="1"/>
  <c r="M650" i="1" s="1"/>
  <c r="J663" i="1"/>
  <c r="M663" i="1" s="1"/>
  <c r="M664" i="1"/>
  <c r="N664" i="1" s="1"/>
  <c r="O664" i="1" s="1"/>
  <c r="K710" i="1"/>
  <c r="J710" i="1"/>
  <c r="J715" i="1"/>
  <c r="K715" i="1"/>
  <c r="L623" i="1"/>
  <c r="J634" i="1"/>
  <c r="M634" i="1" s="1"/>
  <c r="J662" i="1"/>
  <c r="M662" i="1" s="1"/>
  <c r="P668" i="1"/>
  <c r="M676" i="1"/>
  <c r="N676" i="1" s="1"/>
  <c r="O676" i="1" s="1"/>
  <c r="P680" i="1"/>
  <c r="P681" i="1"/>
  <c r="P625" i="1"/>
  <c r="J669" i="1"/>
  <c r="J675" i="1"/>
  <c r="M675" i="1" s="1"/>
  <c r="J681" i="1"/>
  <c r="M681" i="1" s="1"/>
  <c r="J691" i="1"/>
  <c r="M691" i="1" s="1"/>
  <c r="K757" i="1"/>
  <c r="J757" i="1"/>
  <c r="J587" i="1"/>
  <c r="J599" i="1"/>
  <c r="M599" i="1" s="1"/>
  <c r="J611" i="1"/>
  <c r="J633" i="1"/>
  <c r="M633" i="1" s="1"/>
  <c r="P643" i="1"/>
  <c r="K647" i="1"/>
  <c r="J647" i="1"/>
  <c r="K649" i="1"/>
  <c r="K669" i="1"/>
  <c r="L688" i="1"/>
  <c r="N688" i="1" s="1"/>
  <c r="O688" i="1" s="1"/>
  <c r="P690" i="1"/>
  <c r="P698" i="1"/>
  <c r="M722" i="1"/>
  <c r="K636" i="1"/>
  <c r="J636" i="1"/>
  <c r="K659" i="1"/>
  <c r="J659" i="1"/>
  <c r="M783" i="1"/>
  <c r="L783" i="1"/>
  <c r="M720" i="1"/>
  <c r="N720" i="1" s="1"/>
  <c r="O720" i="1" s="1"/>
  <c r="J806" i="1"/>
  <c r="K806" i="1"/>
  <c r="K767" i="1"/>
  <c r="J767" i="1"/>
  <c r="K830" i="1"/>
  <c r="J830" i="1"/>
  <c r="J866" i="1"/>
  <c r="K866" i="1"/>
  <c r="P683" i="1"/>
  <c r="P697" i="1"/>
  <c r="P705" i="1"/>
  <c r="P709" i="1"/>
  <c r="P729" i="1"/>
  <c r="P741" i="1"/>
  <c r="M754" i="1"/>
  <c r="N754" i="1" s="1"/>
  <c r="O754" i="1" s="1"/>
  <c r="K853" i="1"/>
  <c r="J853" i="1"/>
  <c r="K764" i="1"/>
  <c r="J764" i="1"/>
  <c r="K917" i="1"/>
  <c r="J917" i="1"/>
  <c r="J671" i="1"/>
  <c r="M671" i="1" s="1"/>
  <c r="K703" i="1"/>
  <c r="L703" i="1" s="1"/>
  <c r="K766" i="1"/>
  <c r="J766" i="1"/>
  <c r="L810" i="1"/>
  <c r="N810" i="1" s="1"/>
  <c r="O810" i="1" s="1"/>
  <c r="K831" i="1"/>
  <c r="J831" i="1"/>
  <c r="J648" i="1"/>
  <c r="J660" i="1"/>
  <c r="J672" i="1"/>
  <c r="M672" i="1" s="1"/>
  <c r="J702" i="1"/>
  <c r="M702" i="1" s="1"/>
  <c r="J719" i="1"/>
  <c r="M719" i="1" s="1"/>
  <c r="M684" i="1"/>
  <c r="N684" i="1" s="1"/>
  <c r="O684" i="1" s="1"/>
  <c r="K726" i="1"/>
  <c r="J726" i="1"/>
  <c r="K727" i="1"/>
  <c r="L727" i="1" s="1"/>
  <c r="K738" i="1"/>
  <c r="J738" i="1"/>
  <c r="K739" i="1"/>
  <c r="L739" i="1" s="1"/>
  <c r="K750" i="1"/>
  <c r="J750" i="1"/>
  <c r="K751" i="1"/>
  <c r="L751" i="1" s="1"/>
  <c r="M760" i="1"/>
  <c r="N760" i="1" s="1"/>
  <c r="O760" i="1" s="1"/>
  <c r="J686" i="1"/>
  <c r="P721" i="1"/>
  <c r="P766" i="1"/>
  <c r="J812" i="1"/>
  <c r="K812" i="1"/>
  <c r="K779" i="1"/>
  <c r="J779" i="1"/>
  <c r="L797" i="1"/>
  <c r="K815" i="1"/>
  <c r="J815" i="1"/>
  <c r="L845" i="1"/>
  <c r="K930" i="1"/>
  <c r="J930" i="1"/>
  <c r="P764" i="1"/>
  <c r="K791" i="1"/>
  <c r="J791" i="1"/>
  <c r="P812" i="1"/>
  <c r="P831" i="1"/>
  <c r="P854" i="1"/>
  <c r="P866" i="1"/>
  <c r="P917" i="1"/>
  <c r="M873" i="1"/>
  <c r="L873" i="1"/>
  <c r="J759" i="1"/>
  <c r="M765" i="1"/>
  <c r="P769" i="1"/>
  <c r="J795" i="1"/>
  <c r="M809" i="1"/>
  <c r="P815" i="1"/>
  <c r="P842" i="1"/>
  <c r="L814" i="1"/>
  <c r="N814" i="1" s="1"/>
  <c r="O814" i="1" s="1"/>
  <c r="J842" i="1"/>
  <c r="K842" i="1"/>
  <c r="P757" i="1"/>
  <c r="L758" i="1"/>
  <c r="P778" i="1"/>
  <c r="K803" i="1"/>
  <c r="J803" i="1"/>
  <c r="M908" i="1"/>
  <c r="P776" i="1"/>
  <c r="J778" i="1"/>
  <c r="M778" i="1" s="1"/>
  <c r="K793" i="1"/>
  <c r="J793" i="1"/>
  <c r="P800" i="1"/>
  <c r="M801" i="1"/>
  <c r="K860" i="1"/>
  <c r="J860" i="1"/>
  <c r="P806" i="1"/>
  <c r="P830" i="1"/>
  <c r="J833" i="1"/>
  <c r="M833" i="1" s="1"/>
  <c r="J834" i="1"/>
  <c r="M834" i="1" s="1"/>
  <c r="K844" i="1"/>
  <c r="L844" i="1" s="1"/>
  <c r="P879" i="1"/>
  <c r="M901" i="1"/>
  <c r="N901" i="1" s="1"/>
  <c r="O901" i="1" s="1"/>
  <c r="L910" i="1"/>
  <c r="N910" i="1" s="1"/>
  <c r="O910" i="1" s="1"/>
  <c r="J843" i="1"/>
  <c r="M843" i="1" s="1"/>
  <c r="K865" i="1"/>
  <c r="J865" i="1"/>
  <c r="J872" i="1"/>
  <c r="M872" i="1" s="1"/>
  <c r="K880" i="1"/>
  <c r="L880" i="1" s="1"/>
  <c r="J907" i="1"/>
  <c r="M907" i="1" s="1"/>
  <c r="P907" i="1"/>
  <c r="J805" i="1"/>
  <c r="J817" i="1"/>
  <c r="K832" i="1"/>
  <c r="L832" i="1" s="1"/>
  <c r="P845" i="1"/>
  <c r="P848" i="1"/>
  <c r="P853" i="1"/>
  <c r="P855" i="1"/>
  <c r="L884" i="1"/>
  <c r="M887" i="1"/>
  <c r="K889" i="1"/>
  <c r="J889" i="1"/>
  <c r="K891" i="1"/>
  <c r="J891" i="1"/>
  <c r="K823" i="1"/>
  <c r="P836" i="1"/>
  <c r="P841" i="1"/>
  <c r="P850" i="1"/>
  <c r="P865" i="1"/>
  <c r="J875" i="1"/>
  <c r="M875" i="1" s="1"/>
  <c r="P886" i="1"/>
  <c r="L897" i="1"/>
  <c r="L909" i="1"/>
  <c r="P874" i="1"/>
  <c r="K877" i="1"/>
  <c r="J877" i="1"/>
  <c r="K856" i="1"/>
  <c r="L856" i="1" s="1"/>
  <c r="P872" i="1"/>
  <c r="J874" i="1"/>
  <c r="M874" i="1" s="1"/>
  <c r="L896" i="1"/>
  <c r="N896" i="1" s="1"/>
  <c r="O896" i="1" s="1"/>
  <c r="K906" i="1"/>
  <c r="J906" i="1"/>
  <c r="K925" i="1"/>
  <c r="J925" i="1"/>
  <c r="J846" i="1"/>
  <c r="P860" i="1"/>
  <c r="P891" i="1"/>
  <c r="K928" i="1"/>
  <c r="J928" i="1"/>
  <c r="K951" i="1"/>
  <c r="J951" i="1"/>
  <c r="K978" i="1"/>
  <c r="J978" i="1"/>
  <c r="K939" i="1"/>
  <c r="J939" i="1"/>
  <c r="K905" i="1"/>
  <c r="J905" i="1"/>
  <c r="P937" i="1"/>
  <c r="P951" i="1"/>
  <c r="J902" i="1"/>
  <c r="M902" i="1" s="1"/>
  <c r="P925" i="1"/>
  <c r="K927" i="1"/>
  <c r="J927" i="1"/>
  <c r="J937" i="1"/>
  <c r="M937" i="1" s="1"/>
  <c r="K941" i="1"/>
  <c r="J941" i="1"/>
  <c r="P966" i="1"/>
  <c r="P990" i="1"/>
  <c r="P901" i="1"/>
  <c r="K916" i="1"/>
  <c r="J916" i="1"/>
  <c r="M961" i="1"/>
  <c r="K966" i="1"/>
  <c r="J966" i="1"/>
  <c r="M985" i="1"/>
  <c r="K990" i="1"/>
  <c r="J990" i="1"/>
  <c r="K894" i="1"/>
  <c r="J894" i="1"/>
  <c r="P898" i="1"/>
  <c r="K904" i="1"/>
  <c r="J904" i="1"/>
  <c r="L914" i="1"/>
  <c r="K929" i="1"/>
  <c r="J929" i="1"/>
  <c r="P939" i="1"/>
  <c r="P954" i="1"/>
  <c r="M958" i="1"/>
  <c r="N958" i="1" s="1"/>
  <c r="O958" i="1" s="1"/>
  <c r="L973" i="1"/>
  <c r="N973" i="1" s="1"/>
  <c r="O973" i="1" s="1"/>
  <c r="K954" i="1"/>
  <c r="J954" i="1"/>
  <c r="M913" i="1"/>
  <c r="M992" i="1"/>
  <c r="L915" i="1"/>
  <c r="N915" i="1" s="1"/>
  <c r="O915" i="1" s="1"/>
  <c r="K918" i="1"/>
  <c r="J918" i="1"/>
  <c r="M947" i="1"/>
  <c r="N947" i="1" s="1"/>
  <c r="O947" i="1" s="1"/>
  <c r="M984" i="1"/>
  <c r="K942" i="1"/>
  <c r="J942" i="1"/>
  <c r="J963" i="1"/>
  <c r="M963" i="1" s="1"/>
  <c r="J975" i="1"/>
  <c r="M975" i="1" s="1"/>
  <c r="J987" i="1"/>
  <c r="M987" i="1" s="1"/>
  <c r="J999" i="1"/>
  <c r="M999" i="1" s="1"/>
  <c r="J940" i="1"/>
  <c r="M940" i="1" s="1"/>
  <c r="J952" i="1"/>
  <c r="M952" i="1" s="1"/>
  <c r="J964" i="1"/>
  <c r="M964" i="1" s="1"/>
  <c r="J976" i="1"/>
  <c r="M976" i="1" s="1"/>
  <c r="J988" i="1"/>
  <c r="M988" i="1" s="1"/>
  <c r="J1000" i="1"/>
  <c r="M1000" i="1" s="1"/>
  <c r="J953" i="1"/>
  <c r="M953" i="1" s="1"/>
  <c r="J965" i="1"/>
  <c r="M965" i="1" s="1"/>
  <c r="J977" i="1"/>
  <c r="M977" i="1" s="1"/>
  <c r="J989" i="1"/>
  <c r="M989" i="1" s="1"/>
  <c r="J1001" i="1"/>
  <c r="M1001" i="1" s="1"/>
  <c r="B92" i="1"/>
  <c r="K92" i="1" s="1"/>
  <c r="B93" i="1"/>
  <c r="J93" i="1" s="1"/>
  <c r="B94" i="1"/>
  <c r="J94" i="1" s="1"/>
  <c r="B95" i="1"/>
  <c r="J95" i="1" s="1"/>
  <c r="B96" i="1"/>
  <c r="J96" i="1" s="1"/>
  <c r="B97" i="1"/>
  <c r="J97" i="1" s="1"/>
  <c r="B98" i="1"/>
  <c r="J98" i="1" s="1"/>
  <c r="B99" i="1"/>
  <c r="K99" i="1" s="1"/>
  <c r="B100" i="1"/>
  <c r="J100" i="1" s="1"/>
  <c r="B91" i="1"/>
  <c r="J91" i="1" s="1"/>
  <c r="B3" i="1"/>
  <c r="J3" i="1" s="1"/>
  <c r="B4" i="1"/>
  <c r="J4" i="1" s="1"/>
  <c r="B5" i="1"/>
  <c r="K5" i="1" s="1"/>
  <c r="B6" i="1"/>
  <c r="K6" i="1" s="1"/>
  <c r="B7" i="1"/>
  <c r="J7" i="1" s="1"/>
  <c r="B8" i="1"/>
  <c r="K8" i="1" s="1"/>
  <c r="B9" i="1"/>
  <c r="J9" i="1" s="1"/>
  <c r="B10" i="1"/>
  <c r="J10" i="1" s="1"/>
  <c r="B11" i="1"/>
  <c r="J11" i="1" s="1"/>
  <c r="B12" i="1"/>
  <c r="K12" i="1" s="1"/>
  <c r="B13" i="1"/>
  <c r="J13" i="1" s="1"/>
  <c r="B14" i="1"/>
  <c r="J14" i="1" s="1"/>
  <c r="B15" i="1"/>
  <c r="J15" i="1" s="1"/>
  <c r="B16" i="1"/>
  <c r="J16" i="1" s="1"/>
  <c r="B17" i="1"/>
  <c r="J17" i="1" s="1"/>
  <c r="B18" i="1"/>
  <c r="J18" i="1" s="1"/>
  <c r="B19" i="1"/>
  <c r="J19" i="1" s="1"/>
  <c r="B20" i="1"/>
  <c r="K20" i="1" s="1"/>
  <c r="B21" i="1"/>
  <c r="J21" i="1" s="1"/>
  <c r="B22" i="1"/>
  <c r="K22" i="1" s="1"/>
  <c r="B23" i="1"/>
  <c r="J23" i="1" s="1"/>
  <c r="B24" i="1"/>
  <c r="J24" i="1" s="1"/>
  <c r="B25" i="1"/>
  <c r="J25" i="1" s="1"/>
  <c r="B26" i="1"/>
  <c r="J26" i="1" s="1"/>
  <c r="B27" i="1"/>
  <c r="K27" i="1" s="1"/>
  <c r="B28" i="1"/>
  <c r="J28" i="1" s="1"/>
  <c r="B29" i="1"/>
  <c r="K29" i="1" s="1"/>
  <c r="B30" i="1"/>
  <c r="J30" i="1" s="1"/>
  <c r="B31" i="1"/>
  <c r="K31" i="1" s="1"/>
  <c r="B32" i="1"/>
  <c r="J32" i="1" s="1"/>
  <c r="B33" i="1"/>
  <c r="K33" i="1" s="1"/>
  <c r="B34" i="1"/>
  <c r="J34" i="1" s="1"/>
  <c r="B35" i="1"/>
  <c r="J35" i="1" s="1"/>
  <c r="B36" i="1"/>
  <c r="J36" i="1" s="1"/>
  <c r="B37" i="1"/>
  <c r="J37" i="1" s="1"/>
  <c r="B38" i="1"/>
  <c r="J38" i="1" s="1"/>
  <c r="B39" i="1"/>
  <c r="K39" i="1" s="1"/>
  <c r="B40" i="1"/>
  <c r="J40" i="1" s="1"/>
  <c r="B41" i="1"/>
  <c r="K41" i="1" s="1"/>
  <c r="B42" i="1"/>
  <c r="J42" i="1" s="1"/>
  <c r="B43" i="1"/>
  <c r="J43" i="1" s="1"/>
  <c r="B44" i="1"/>
  <c r="J44" i="1" s="1"/>
  <c r="B45" i="1"/>
  <c r="K45" i="1" s="1"/>
  <c r="B46" i="1"/>
  <c r="J46" i="1" s="1"/>
  <c r="B47" i="1"/>
  <c r="J47" i="1" s="1"/>
  <c r="B48" i="1"/>
  <c r="J48" i="1" s="1"/>
  <c r="B49" i="1"/>
  <c r="J49" i="1" s="1"/>
  <c r="B50" i="1"/>
  <c r="J50" i="1" s="1"/>
  <c r="B51" i="1"/>
  <c r="J51" i="1" s="1"/>
  <c r="B52" i="1"/>
  <c r="J52" i="1" s="1"/>
  <c r="B53" i="1"/>
  <c r="J53" i="1" s="1"/>
  <c r="B54" i="1"/>
  <c r="K54" i="1" s="1"/>
  <c r="B55" i="1"/>
  <c r="J55" i="1" s="1"/>
  <c r="B56" i="1"/>
  <c r="J56" i="1" s="1"/>
  <c r="B57" i="1"/>
  <c r="J57" i="1" s="1"/>
  <c r="B58" i="1"/>
  <c r="J58" i="1" s="1"/>
  <c r="B59" i="1"/>
  <c r="J59" i="1" s="1"/>
  <c r="B60" i="1"/>
  <c r="J60" i="1" s="1"/>
  <c r="B61" i="1"/>
  <c r="J61" i="1" s="1"/>
  <c r="B62" i="1"/>
  <c r="J62" i="1" s="1"/>
  <c r="B63" i="1"/>
  <c r="J63" i="1" s="1"/>
  <c r="B64" i="1"/>
  <c r="J64" i="1" s="1"/>
  <c r="B65" i="1"/>
  <c r="J65" i="1" s="1"/>
  <c r="B66" i="1"/>
  <c r="K66" i="1" s="1"/>
  <c r="B67" i="1"/>
  <c r="K67" i="1" s="1"/>
  <c r="B68" i="1"/>
  <c r="K68" i="1" s="1"/>
  <c r="B69" i="1"/>
  <c r="J69" i="1" s="1"/>
  <c r="B70" i="1"/>
  <c r="J70" i="1" s="1"/>
  <c r="B71" i="1"/>
  <c r="J71" i="1" s="1"/>
  <c r="B72" i="1"/>
  <c r="J72" i="1" s="1"/>
  <c r="B73" i="1"/>
  <c r="K73" i="1" s="1"/>
  <c r="B74" i="1"/>
  <c r="J74" i="1" s="1"/>
  <c r="B75" i="1"/>
  <c r="J75" i="1" s="1"/>
  <c r="B76" i="1"/>
  <c r="J76" i="1" s="1"/>
  <c r="B77" i="1"/>
  <c r="J77" i="1" s="1"/>
  <c r="B78" i="1"/>
  <c r="K78" i="1" s="1"/>
  <c r="B79" i="1"/>
  <c r="K79" i="1" s="1"/>
  <c r="B80" i="1"/>
  <c r="J80" i="1" s="1"/>
  <c r="B81" i="1"/>
  <c r="J81" i="1" s="1"/>
  <c r="B82" i="1"/>
  <c r="J82" i="1" s="1"/>
  <c r="B83" i="1"/>
  <c r="J83" i="1" s="1"/>
  <c r="B84" i="1"/>
  <c r="J84" i="1" s="1"/>
  <c r="B85" i="1"/>
  <c r="K85" i="1" s="1"/>
  <c r="B86" i="1"/>
  <c r="J86" i="1" s="1"/>
  <c r="B87" i="1"/>
  <c r="J87" i="1" s="1"/>
  <c r="B88" i="1"/>
  <c r="J88" i="1" s="1"/>
  <c r="B89" i="1"/>
  <c r="J89" i="1" s="1"/>
  <c r="B90" i="1"/>
  <c r="K90" i="1" s="1"/>
  <c r="B2" i="1"/>
  <c r="K2" i="1" s="1"/>
  <c r="A91" i="1"/>
  <c r="I91" i="1" s="1"/>
  <c r="A92" i="1"/>
  <c r="I92" i="1" s="1"/>
  <c r="A93" i="1"/>
  <c r="I93" i="1" s="1"/>
  <c r="A94" i="1"/>
  <c r="I94" i="1" s="1"/>
  <c r="A95" i="1"/>
  <c r="I95" i="1" s="1"/>
  <c r="A96" i="1"/>
  <c r="I96" i="1" s="1"/>
  <c r="A97" i="1"/>
  <c r="I97" i="1" s="1"/>
  <c r="A98" i="1"/>
  <c r="I98" i="1" s="1"/>
  <c r="A99" i="1"/>
  <c r="I99" i="1" s="1"/>
  <c r="A100" i="1"/>
  <c r="I100" i="1" s="1"/>
  <c r="A90" i="1"/>
  <c r="I90" i="1" s="1"/>
  <c r="P90" i="1" s="1"/>
  <c r="A3" i="1"/>
  <c r="I3" i="1" s="1"/>
  <c r="A4" i="1"/>
  <c r="I4" i="1" s="1"/>
  <c r="A5" i="1"/>
  <c r="I5" i="1" s="1"/>
  <c r="A6" i="1"/>
  <c r="I6" i="1" s="1"/>
  <c r="A7" i="1"/>
  <c r="I7" i="1" s="1"/>
  <c r="A8" i="1"/>
  <c r="I8" i="1" s="1"/>
  <c r="A9" i="1"/>
  <c r="I9" i="1" s="1"/>
  <c r="A10" i="1"/>
  <c r="I10" i="1" s="1"/>
  <c r="A11" i="1"/>
  <c r="I11" i="1" s="1"/>
  <c r="A12" i="1"/>
  <c r="I12" i="1" s="1"/>
  <c r="A13" i="1"/>
  <c r="I13" i="1" s="1"/>
  <c r="A14" i="1"/>
  <c r="I14" i="1" s="1"/>
  <c r="A15" i="1"/>
  <c r="I15" i="1" s="1"/>
  <c r="A16" i="1"/>
  <c r="I16" i="1" s="1"/>
  <c r="A17" i="1"/>
  <c r="I17" i="1" s="1"/>
  <c r="A18" i="1"/>
  <c r="I18" i="1" s="1"/>
  <c r="A19" i="1"/>
  <c r="I19" i="1" s="1"/>
  <c r="A20" i="1"/>
  <c r="I20" i="1" s="1"/>
  <c r="A21" i="1"/>
  <c r="I21" i="1" s="1"/>
  <c r="A22" i="1"/>
  <c r="I22" i="1" s="1"/>
  <c r="A23" i="1"/>
  <c r="I23" i="1" s="1"/>
  <c r="A24" i="1"/>
  <c r="I24" i="1" s="1"/>
  <c r="A25" i="1"/>
  <c r="I25" i="1" s="1"/>
  <c r="A26" i="1"/>
  <c r="I26" i="1" s="1"/>
  <c r="A27" i="1"/>
  <c r="I27" i="1" s="1"/>
  <c r="A28" i="1"/>
  <c r="I28" i="1" s="1"/>
  <c r="A29" i="1"/>
  <c r="I29" i="1" s="1"/>
  <c r="A30" i="1"/>
  <c r="I30" i="1" s="1"/>
  <c r="A31" i="1"/>
  <c r="I31" i="1" s="1"/>
  <c r="A32" i="1"/>
  <c r="I32" i="1" s="1"/>
  <c r="A33" i="1"/>
  <c r="I33" i="1" s="1"/>
  <c r="A34" i="1"/>
  <c r="I34" i="1" s="1"/>
  <c r="A35" i="1"/>
  <c r="I35" i="1" s="1"/>
  <c r="A36" i="1"/>
  <c r="I36" i="1" s="1"/>
  <c r="A37" i="1"/>
  <c r="I37" i="1" s="1"/>
  <c r="A38" i="1"/>
  <c r="I38" i="1" s="1"/>
  <c r="A39" i="1"/>
  <c r="I39" i="1" s="1"/>
  <c r="A40" i="1"/>
  <c r="I40" i="1" s="1"/>
  <c r="A41" i="1"/>
  <c r="I41" i="1" s="1"/>
  <c r="A42" i="1"/>
  <c r="I42" i="1" s="1"/>
  <c r="A43" i="1"/>
  <c r="I43" i="1" s="1"/>
  <c r="A44" i="1"/>
  <c r="I44" i="1" s="1"/>
  <c r="A45" i="1"/>
  <c r="I45" i="1" s="1"/>
  <c r="A46" i="1"/>
  <c r="I46" i="1" s="1"/>
  <c r="A47" i="1"/>
  <c r="I47" i="1" s="1"/>
  <c r="A48" i="1"/>
  <c r="I48" i="1" s="1"/>
  <c r="A49" i="1"/>
  <c r="I49" i="1" s="1"/>
  <c r="A50" i="1"/>
  <c r="I50" i="1" s="1"/>
  <c r="A51" i="1"/>
  <c r="I51" i="1" s="1"/>
  <c r="A52" i="1"/>
  <c r="I52" i="1" s="1"/>
  <c r="A53" i="1"/>
  <c r="I53" i="1" s="1"/>
  <c r="A54" i="1"/>
  <c r="I54" i="1" s="1"/>
  <c r="A55" i="1"/>
  <c r="I55" i="1" s="1"/>
  <c r="A56" i="1"/>
  <c r="I56" i="1" s="1"/>
  <c r="A57" i="1"/>
  <c r="I57" i="1" s="1"/>
  <c r="A58" i="1"/>
  <c r="I58" i="1" s="1"/>
  <c r="A59" i="1"/>
  <c r="I59" i="1" s="1"/>
  <c r="A60" i="1"/>
  <c r="I60" i="1" s="1"/>
  <c r="A61" i="1"/>
  <c r="I61" i="1" s="1"/>
  <c r="A62" i="1"/>
  <c r="I62" i="1" s="1"/>
  <c r="A63" i="1"/>
  <c r="I63" i="1" s="1"/>
  <c r="A64" i="1"/>
  <c r="I64" i="1" s="1"/>
  <c r="A65" i="1"/>
  <c r="I65" i="1" s="1"/>
  <c r="A66" i="1"/>
  <c r="I66" i="1" s="1"/>
  <c r="A67" i="1"/>
  <c r="I67" i="1" s="1"/>
  <c r="A68" i="1"/>
  <c r="I68" i="1" s="1"/>
  <c r="A69" i="1"/>
  <c r="I69" i="1" s="1"/>
  <c r="A70" i="1"/>
  <c r="I70" i="1" s="1"/>
  <c r="A71" i="1"/>
  <c r="I71" i="1" s="1"/>
  <c r="A72" i="1"/>
  <c r="I72" i="1" s="1"/>
  <c r="A73" i="1"/>
  <c r="I73" i="1" s="1"/>
  <c r="A74" i="1"/>
  <c r="I74" i="1" s="1"/>
  <c r="A75" i="1"/>
  <c r="I75" i="1" s="1"/>
  <c r="A76" i="1"/>
  <c r="I76" i="1" s="1"/>
  <c r="A77" i="1"/>
  <c r="I77" i="1" s="1"/>
  <c r="A78" i="1"/>
  <c r="I78" i="1" s="1"/>
  <c r="A79" i="1"/>
  <c r="I79" i="1" s="1"/>
  <c r="A80" i="1"/>
  <c r="I80" i="1" s="1"/>
  <c r="A81" i="1"/>
  <c r="I81" i="1" s="1"/>
  <c r="A82" i="1"/>
  <c r="I82" i="1" s="1"/>
  <c r="A83" i="1"/>
  <c r="I83" i="1" s="1"/>
  <c r="A84" i="1"/>
  <c r="I84" i="1" s="1"/>
  <c r="A85" i="1"/>
  <c r="I85" i="1" s="1"/>
  <c r="A86" i="1"/>
  <c r="I86" i="1" s="1"/>
  <c r="A87" i="1"/>
  <c r="I87" i="1" s="1"/>
  <c r="A88" i="1"/>
  <c r="I88" i="1" s="1"/>
  <c r="A89" i="1"/>
  <c r="I89" i="1" s="1"/>
  <c r="A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I101" i="1"/>
  <c r="P101" i="1" s="1"/>
  <c r="J101" i="1"/>
  <c r="K101" i="1"/>
  <c r="D102" i="1"/>
  <c r="G102" i="1" s="1"/>
  <c r="I102" i="1"/>
  <c r="P102" i="1" s="1"/>
  <c r="J102" i="1"/>
  <c r="K102" i="1"/>
  <c r="D103" i="1"/>
  <c r="G103" i="1" s="1"/>
  <c r="I103" i="1"/>
  <c r="P103" i="1" s="1"/>
  <c r="J103" i="1"/>
  <c r="K103" i="1"/>
  <c r="D104" i="1"/>
  <c r="G104" i="1" s="1"/>
  <c r="I104" i="1"/>
  <c r="P104" i="1" s="1"/>
  <c r="J104" i="1"/>
  <c r="K104" i="1"/>
  <c r="D105" i="1"/>
  <c r="G105" i="1" s="1"/>
  <c r="I105" i="1"/>
  <c r="P105" i="1" s="1"/>
  <c r="J105" i="1"/>
  <c r="K105" i="1"/>
  <c r="D106" i="1"/>
  <c r="G106" i="1" s="1"/>
  <c r="I106" i="1"/>
  <c r="P106" i="1" s="1"/>
  <c r="J106" i="1"/>
  <c r="K106" i="1"/>
  <c r="D107" i="1"/>
  <c r="G107" i="1" s="1"/>
  <c r="I107" i="1"/>
  <c r="P107" i="1" s="1"/>
  <c r="J107" i="1"/>
  <c r="K107" i="1"/>
  <c r="D108" i="1"/>
  <c r="G108" i="1" s="1"/>
  <c r="I108" i="1"/>
  <c r="P108" i="1" s="1"/>
  <c r="J108" i="1"/>
  <c r="K108" i="1"/>
  <c r="D109" i="1"/>
  <c r="G109" i="1" s="1"/>
  <c r="I109" i="1"/>
  <c r="P109" i="1" s="1"/>
  <c r="J109" i="1"/>
  <c r="K109" i="1"/>
  <c r="D110" i="1"/>
  <c r="G110" i="1" s="1"/>
  <c r="I110" i="1"/>
  <c r="P110" i="1" s="1"/>
  <c r="J110" i="1"/>
  <c r="K110" i="1"/>
  <c r="D111" i="1"/>
  <c r="G111" i="1" s="1"/>
  <c r="I111" i="1"/>
  <c r="P111" i="1" s="1"/>
  <c r="J111" i="1"/>
  <c r="K111" i="1"/>
  <c r="D112" i="1"/>
  <c r="G112" i="1" s="1"/>
  <c r="I112" i="1"/>
  <c r="P112" i="1" s="1"/>
  <c r="J112" i="1"/>
  <c r="K112" i="1"/>
  <c r="D113" i="1"/>
  <c r="G113" i="1" s="1"/>
  <c r="I113" i="1"/>
  <c r="P113" i="1" s="1"/>
  <c r="J113" i="1"/>
  <c r="K113" i="1"/>
  <c r="D114" i="1"/>
  <c r="G114" i="1" s="1"/>
  <c r="I114" i="1"/>
  <c r="P114" i="1" s="1"/>
  <c r="J114" i="1"/>
  <c r="K114" i="1"/>
  <c r="D115" i="1"/>
  <c r="G115" i="1" s="1"/>
  <c r="I115" i="1"/>
  <c r="P115" i="1" s="1"/>
  <c r="J115" i="1"/>
  <c r="K115" i="1"/>
  <c r="D116" i="1"/>
  <c r="G116" i="1" s="1"/>
  <c r="I116" i="1"/>
  <c r="P116" i="1" s="1"/>
  <c r="J116" i="1"/>
  <c r="K116" i="1"/>
  <c r="D117" i="1"/>
  <c r="G117" i="1" s="1"/>
  <c r="I117" i="1"/>
  <c r="P117" i="1" s="1"/>
  <c r="J117" i="1"/>
  <c r="K117" i="1"/>
  <c r="D118" i="1"/>
  <c r="G118" i="1" s="1"/>
  <c r="I118" i="1"/>
  <c r="P118" i="1" s="1"/>
  <c r="J118" i="1"/>
  <c r="K118" i="1"/>
  <c r="D119" i="1"/>
  <c r="G119" i="1" s="1"/>
  <c r="I119" i="1"/>
  <c r="P119" i="1" s="1"/>
  <c r="J119" i="1"/>
  <c r="K119" i="1"/>
  <c r="D120" i="1"/>
  <c r="G120" i="1" s="1"/>
  <c r="I120" i="1"/>
  <c r="P120" i="1" s="1"/>
  <c r="J120" i="1"/>
  <c r="K120" i="1"/>
  <c r="D121" i="1"/>
  <c r="G121" i="1" s="1"/>
  <c r="I121" i="1"/>
  <c r="P121" i="1" s="1"/>
  <c r="J121" i="1"/>
  <c r="K121" i="1"/>
  <c r="D122" i="1"/>
  <c r="G122" i="1" s="1"/>
  <c r="I122" i="1"/>
  <c r="P122" i="1" s="1"/>
  <c r="J122" i="1"/>
  <c r="K122" i="1"/>
  <c r="D123" i="1"/>
  <c r="G123" i="1" s="1"/>
  <c r="I123" i="1"/>
  <c r="P123" i="1" s="1"/>
  <c r="J123" i="1"/>
  <c r="K123" i="1"/>
  <c r="D124" i="1"/>
  <c r="G124" i="1" s="1"/>
  <c r="I124" i="1"/>
  <c r="P124" i="1" s="1"/>
  <c r="J124" i="1"/>
  <c r="K124" i="1"/>
  <c r="D125" i="1"/>
  <c r="G125" i="1" s="1"/>
  <c r="I125" i="1"/>
  <c r="P125" i="1" s="1"/>
  <c r="J125" i="1"/>
  <c r="K125" i="1"/>
  <c r="D126" i="1"/>
  <c r="G126" i="1" s="1"/>
  <c r="I126" i="1"/>
  <c r="P126" i="1" s="1"/>
  <c r="J126" i="1"/>
  <c r="K126" i="1"/>
  <c r="D127" i="1"/>
  <c r="G127" i="1" s="1"/>
  <c r="I127" i="1"/>
  <c r="P127" i="1" s="1"/>
  <c r="J127" i="1"/>
  <c r="K127" i="1"/>
  <c r="D128" i="1"/>
  <c r="G128" i="1" s="1"/>
  <c r="I128" i="1"/>
  <c r="P128" i="1" s="1"/>
  <c r="J128" i="1"/>
  <c r="K128" i="1"/>
  <c r="D129" i="1"/>
  <c r="G129" i="1" s="1"/>
  <c r="I129" i="1"/>
  <c r="P129" i="1" s="1"/>
  <c r="J129" i="1"/>
  <c r="K129" i="1"/>
  <c r="D130" i="1"/>
  <c r="G130" i="1" s="1"/>
  <c r="I130" i="1"/>
  <c r="P130" i="1" s="1"/>
  <c r="J130" i="1"/>
  <c r="K130" i="1"/>
  <c r="D131" i="1"/>
  <c r="G131" i="1" s="1"/>
  <c r="I131" i="1"/>
  <c r="P131" i="1" s="1"/>
  <c r="J131" i="1"/>
  <c r="K131" i="1"/>
  <c r="D132" i="1"/>
  <c r="G132" i="1" s="1"/>
  <c r="I132" i="1"/>
  <c r="P132" i="1" s="1"/>
  <c r="J132" i="1"/>
  <c r="K132" i="1"/>
  <c r="D133" i="1"/>
  <c r="G133" i="1" s="1"/>
  <c r="I133" i="1"/>
  <c r="P133" i="1" s="1"/>
  <c r="J133" i="1"/>
  <c r="K133" i="1"/>
  <c r="D134" i="1"/>
  <c r="G134" i="1" s="1"/>
  <c r="I134" i="1"/>
  <c r="P134" i="1" s="1"/>
  <c r="J134" i="1"/>
  <c r="K134" i="1"/>
  <c r="D135" i="1"/>
  <c r="G135" i="1" s="1"/>
  <c r="I135" i="1"/>
  <c r="P135" i="1" s="1"/>
  <c r="J135" i="1"/>
  <c r="K135" i="1"/>
  <c r="D136" i="1"/>
  <c r="G136" i="1" s="1"/>
  <c r="I136" i="1"/>
  <c r="P136" i="1" s="1"/>
  <c r="J136" i="1"/>
  <c r="K136" i="1"/>
  <c r="D137" i="1"/>
  <c r="G137" i="1" s="1"/>
  <c r="I137" i="1"/>
  <c r="P137" i="1" s="1"/>
  <c r="J137" i="1"/>
  <c r="K137" i="1"/>
  <c r="D138" i="1"/>
  <c r="G138" i="1" s="1"/>
  <c r="I138" i="1"/>
  <c r="P138" i="1" s="1"/>
  <c r="J138" i="1"/>
  <c r="K138" i="1"/>
  <c r="D139" i="1"/>
  <c r="G139" i="1" s="1"/>
  <c r="I139" i="1"/>
  <c r="P139" i="1" s="1"/>
  <c r="J139" i="1"/>
  <c r="K139" i="1"/>
  <c r="D140" i="1"/>
  <c r="G140" i="1" s="1"/>
  <c r="I140" i="1"/>
  <c r="P140" i="1" s="1"/>
  <c r="J140" i="1"/>
  <c r="K140" i="1"/>
  <c r="D141" i="1"/>
  <c r="G141" i="1" s="1"/>
  <c r="I141" i="1"/>
  <c r="P141" i="1" s="1"/>
  <c r="J141" i="1"/>
  <c r="K141" i="1"/>
  <c r="D142" i="1"/>
  <c r="G142" i="1" s="1"/>
  <c r="I142" i="1"/>
  <c r="P142" i="1" s="1"/>
  <c r="J142" i="1"/>
  <c r="K142" i="1"/>
  <c r="D143" i="1"/>
  <c r="G143" i="1" s="1"/>
  <c r="I143" i="1"/>
  <c r="P143" i="1" s="1"/>
  <c r="J143" i="1"/>
  <c r="K143" i="1"/>
  <c r="D144" i="1"/>
  <c r="G144" i="1" s="1"/>
  <c r="I144" i="1"/>
  <c r="P144" i="1" s="1"/>
  <c r="J144" i="1"/>
  <c r="K144" i="1"/>
  <c r="D145" i="1"/>
  <c r="G145" i="1" s="1"/>
  <c r="I145" i="1"/>
  <c r="P145" i="1" s="1"/>
  <c r="J145" i="1"/>
  <c r="K145" i="1"/>
  <c r="D146" i="1"/>
  <c r="G146" i="1" s="1"/>
  <c r="I146" i="1"/>
  <c r="P146" i="1" s="1"/>
  <c r="J146" i="1"/>
  <c r="K146" i="1"/>
  <c r="D147" i="1"/>
  <c r="G147" i="1" s="1"/>
  <c r="I147" i="1"/>
  <c r="P147" i="1" s="1"/>
  <c r="J147" i="1"/>
  <c r="K147" i="1"/>
  <c r="D148" i="1"/>
  <c r="G148" i="1" s="1"/>
  <c r="I148" i="1"/>
  <c r="P148" i="1" s="1"/>
  <c r="J148" i="1"/>
  <c r="K148" i="1"/>
  <c r="D149" i="1"/>
  <c r="G149" i="1" s="1"/>
  <c r="I149" i="1"/>
  <c r="P149" i="1" s="1"/>
  <c r="J149" i="1"/>
  <c r="K149" i="1"/>
  <c r="D150" i="1"/>
  <c r="G150" i="1" s="1"/>
  <c r="I150" i="1"/>
  <c r="P150" i="1" s="1"/>
  <c r="J150" i="1"/>
  <c r="K150" i="1"/>
  <c r="D151" i="1"/>
  <c r="G151" i="1" s="1"/>
  <c r="I151" i="1"/>
  <c r="P151" i="1" s="1"/>
  <c r="J151" i="1"/>
  <c r="K151" i="1"/>
  <c r="D152" i="1"/>
  <c r="G152" i="1" s="1"/>
  <c r="I152" i="1"/>
  <c r="P152" i="1" s="1"/>
  <c r="J152" i="1"/>
  <c r="K152" i="1"/>
  <c r="D153" i="1"/>
  <c r="G153" i="1" s="1"/>
  <c r="I153" i="1"/>
  <c r="P153" i="1" s="1"/>
  <c r="J153" i="1"/>
  <c r="K153" i="1"/>
  <c r="D154" i="1"/>
  <c r="G154" i="1" s="1"/>
  <c r="I154" i="1"/>
  <c r="P154" i="1" s="1"/>
  <c r="J154" i="1"/>
  <c r="K154" i="1"/>
  <c r="D155" i="1"/>
  <c r="G155" i="1" s="1"/>
  <c r="I155" i="1"/>
  <c r="P155" i="1" s="1"/>
  <c r="J155" i="1"/>
  <c r="K155" i="1"/>
  <c r="D156" i="1"/>
  <c r="G156" i="1" s="1"/>
  <c r="I156" i="1"/>
  <c r="P156" i="1" s="1"/>
  <c r="J156" i="1"/>
  <c r="K156" i="1"/>
  <c r="D157" i="1"/>
  <c r="G157" i="1" s="1"/>
  <c r="I157" i="1"/>
  <c r="P157" i="1" s="1"/>
  <c r="J157" i="1"/>
  <c r="K157" i="1"/>
  <c r="D158" i="1"/>
  <c r="G158" i="1" s="1"/>
  <c r="I158" i="1"/>
  <c r="P158" i="1" s="1"/>
  <c r="J158" i="1"/>
  <c r="K158" i="1"/>
  <c r="D159" i="1"/>
  <c r="G159" i="1" s="1"/>
  <c r="I159" i="1"/>
  <c r="P159" i="1" s="1"/>
  <c r="J159" i="1"/>
  <c r="K159" i="1"/>
  <c r="D160" i="1"/>
  <c r="G160" i="1" s="1"/>
  <c r="I160" i="1"/>
  <c r="P160" i="1" s="1"/>
  <c r="J160" i="1"/>
  <c r="K160" i="1"/>
  <c r="D161" i="1"/>
  <c r="G161" i="1" s="1"/>
  <c r="I161" i="1"/>
  <c r="P161" i="1" s="1"/>
  <c r="J161" i="1"/>
  <c r="K161" i="1"/>
  <c r="D162" i="1"/>
  <c r="G162" i="1" s="1"/>
  <c r="I162" i="1"/>
  <c r="P162" i="1" s="1"/>
  <c r="J162" i="1"/>
  <c r="K162" i="1"/>
  <c r="D163" i="1"/>
  <c r="G163" i="1" s="1"/>
  <c r="I163" i="1"/>
  <c r="P163" i="1" s="1"/>
  <c r="J163" i="1"/>
  <c r="K163" i="1"/>
  <c r="D164" i="1"/>
  <c r="G164" i="1" s="1"/>
  <c r="I164" i="1"/>
  <c r="P164" i="1" s="1"/>
  <c r="J164" i="1"/>
  <c r="K164" i="1"/>
  <c r="D165" i="1"/>
  <c r="G165" i="1" s="1"/>
  <c r="I165" i="1"/>
  <c r="P165" i="1" s="1"/>
  <c r="J165" i="1"/>
  <c r="K165" i="1"/>
  <c r="D166" i="1"/>
  <c r="G166" i="1" s="1"/>
  <c r="I166" i="1"/>
  <c r="P166" i="1" s="1"/>
  <c r="J166" i="1"/>
  <c r="K166" i="1"/>
  <c r="D167" i="1"/>
  <c r="G167" i="1" s="1"/>
  <c r="I167" i="1"/>
  <c r="P167" i="1" s="1"/>
  <c r="J167" i="1"/>
  <c r="K167" i="1"/>
  <c r="D168" i="1"/>
  <c r="G168" i="1" s="1"/>
  <c r="I168" i="1"/>
  <c r="P168" i="1" s="1"/>
  <c r="J168" i="1"/>
  <c r="K168" i="1"/>
  <c r="D169" i="1"/>
  <c r="G169" i="1" s="1"/>
  <c r="I169" i="1"/>
  <c r="P169" i="1" s="1"/>
  <c r="J169" i="1"/>
  <c r="K169" i="1"/>
  <c r="D170" i="1"/>
  <c r="G170" i="1" s="1"/>
  <c r="I170" i="1"/>
  <c r="P170" i="1" s="1"/>
  <c r="J170" i="1"/>
  <c r="K170" i="1"/>
  <c r="D171" i="1"/>
  <c r="G171" i="1" s="1"/>
  <c r="I171" i="1"/>
  <c r="P171" i="1" s="1"/>
  <c r="J171" i="1"/>
  <c r="K171" i="1"/>
  <c r="D172" i="1"/>
  <c r="G172" i="1" s="1"/>
  <c r="I172" i="1"/>
  <c r="P172" i="1" s="1"/>
  <c r="J172" i="1"/>
  <c r="K172" i="1"/>
  <c r="D173" i="1"/>
  <c r="G173" i="1" s="1"/>
  <c r="I173" i="1"/>
  <c r="P173" i="1" s="1"/>
  <c r="J173" i="1"/>
  <c r="K173" i="1"/>
  <c r="D174" i="1"/>
  <c r="G174" i="1" s="1"/>
  <c r="I174" i="1"/>
  <c r="P174" i="1" s="1"/>
  <c r="J174" i="1"/>
  <c r="K174" i="1"/>
  <c r="D175" i="1"/>
  <c r="G175" i="1" s="1"/>
  <c r="I175" i="1"/>
  <c r="P175" i="1" s="1"/>
  <c r="J175" i="1"/>
  <c r="K175" i="1"/>
  <c r="D176" i="1"/>
  <c r="G176" i="1" s="1"/>
  <c r="I176" i="1"/>
  <c r="P176" i="1" s="1"/>
  <c r="J176" i="1"/>
  <c r="K176" i="1"/>
  <c r="D177" i="1"/>
  <c r="G177" i="1" s="1"/>
  <c r="I177" i="1"/>
  <c r="P177" i="1" s="1"/>
  <c r="J177" i="1"/>
  <c r="K177" i="1"/>
  <c r="D178" i="1"/>
  <c r="G178" i="1" s="1"/>
  <c r="I178" i="1"/>
  <c r="P178" i="1" s="1"/>
  <c r="J178" i="1"/>
  <c r="K178" i="1"/>
  <c r="D179" i="1"/>
  <c r="G179" i="1" s="1"/>
  <c r="I179" i="1"/>
  <c r="P179" i="1" s="1"/>
  <c r="J179" i="1"/>
  <c r="K179" i="1"/>
  <c r="D180" i="1"/>
  <c r="G180" i="1" s="1"/>
  <c r="I180" i="1"/>
  <c r="P180" i="1" s="1"/>
  <c r="J180" i="1"/>
  <c r="K180" i="1"/>
  <c r="D181" i="1"/>
  <c r="G181" i="1" s="1"/>
  <c r="I181" i="1"/>
  <c r="P181" i="1" s="1"/>
  <c r="J181" i="1"/>
  <c r="K181" i="1"/>
  <c r="D182" i="1"/>
  <c r="G182" i="1" s="1"/>
  <c r="I182" i="1"/>
  <c r="P182" i="1" s="1"/>
  <c r="J182" i="1"/>
  <c r="K182" i="1"/>
  <c r="D183" i="1"/>
  <c r="G183" i="1" s="1"/>
  <c r="I183" i="1"/>
  <c r="P183" i="1" s="1"/>
  <c r="J183" i="1"/>
  <c r="K183" i="1"/>
  <c r="D184" i="1"/>
  <c r="G184" i="1" s="1"/>
  <c r="I184" i="1"/>
  <c r="P184" i="1" s="1"/>
  <c r="J184" i="1"/>
  <c r="K184" i="1"/>
  <c r="D185" i="1"/>
  <c r="G185" i="1" s="1"/>
  <c r="I185" i="1"/>
  <c r="P185" i="1" s="1"/>
  <c r="J185" i="1"/>
  <c r="K185" i="1"/>
  <c r="D186" i="1"/>
  <c r="G186" i="1" s="1"/>
  <c r="I186" i="1"/>
  <c r="P186" i="1" s="1"/>
  <c r="J186" i="1"/>
  <c r="K186" i="1"/>
  <c r="D187" i="1"/>
  <c r="G187" i="1" s="1"/>
  <c r="I187" i="1"/>
  <c r="P187" i="1" s="1"/>
  <c r="J187" i="1"/>
  <c r="K187" i="1"/>
  <c r="D188" i="1"/>
  <c r="G188" i="1" s="1"/>
  <c r="I188" i="1"/>
  <c r="P188" i="1" s="1"/>
  <c r="J188" i="1"/>
  <c r="K188" i="1"/>
  <c r="D189" i="1"/>
  <c r="G189" i="1" s="1"/>
  <c r="I189" i="1"/>
  <c r="P189" i="1" s="1"/>
  <c r="J189" i="1"/>
  <c r="K189" i="1"/>
  <c r="D190" i="1"/>
  <c r="G190" i="1" s="1"/>
  <c r="I190" i="1"/>
  <c r="P190" i="1" s="1"/>
  <c r="J190" i="1"/>
  <c r="K190" i="1"/>
  <c r="D191" i="1"/>
  <c r="G191" i="1" s="1"/>
  <c r="I191" i="1"/>
  <c r="P191" i="1" s="1"/>
  <c r="J191" i="1"/>
  <c r="K191" i="1"/>
  <c r="D192" i="1"/>
  <c r="G192" i="1" s="1"/>
  <c r="I192" i="1"/>
  <c r="P192" i="1" s="1"/>
  <c r="J192" i="1"/>
  <c r="K192" i="1"/>
  <c r="D193" i="1"/>
  <c r="G193" i="1" s="1"/>
  <c r="I193" i="1"/>
  <c r="P193" i="1" s="1"/>
  <c r="J193" i="1"/>
  <c r="K193" i="1"/>
  <c r="D194" i="1"/>
  <c r="G194" i="1" s="1"/>
  <c r="I194" i="1"/>
  <c r="P194" i="1" s="1"/>
  <c r="J194" i="1"/>
  <c r="K194" i="1"/>
  <c r="D195" i="1"/>
  <c r="G195" i="1" s="1"/>
  <c r="I195" i="1"/>
  <c r="P195" i="1" s="1"/>
  <c r="J195" i="1"/>
  <c r="K195" i="1"/>
  <c r="D196" i="1"/>
  <c r="G196" i="1" s="1"/>
  <c r="I196" i="1"/>
  <c r="P196" i="1" s="1"/>
  <c r="J196" i="1"/>
  <c r="K196" i="1"/>
  <c r="D197" i="1"/>
  <c r="G197" i="1" s="1"/>
  <c r="I197" i="1"/>
  <c r="P197" i="1" s="1"/>
  <c r="J197" i="1"/>
  <c r="K197" i="1"/>
  <c r="D198" i="1"/>
  <c r="G198" i="1" s="1"/>
  <c r="I198" i="1"/>
  <c r="P198" i="1" s="1"/>
  <c r="J198" i="1"/>
  <c r="K198" i="1"/>
  <c r="D199" i="1"/>
  <c r="G199" i="1" s="1"/>
  <c r="I199" i="1"/>
  <c r="P199" i="1" s="1"/>
  <c r="J199" i="1"/>
  <c r="K199" i="1"/>
  <c r="D200" i="1"/>
  <c r="G200" i="1" s="1"/>
  <c r="I200" i="1"/>
  <c r="P200" i="1" s="1"/>
  <c r="J200" i="1"/>
  <c r="K200" i="1"/>
  <c r="D201" i="1"/>
  <c r="G201" i="1" s="1"/>
  <c r="I201" i="1"/>
  <c r="P201" i="1" s="1"/>
  <c r="J201" i="1"/>
  <c r="K201" i="1"/>
  <c r="D202" i="1"/>
  <c r="G202" i="1" s="1"/>
  <c r="I202" i="1"/>
  <c r="P202" i="1" s="1"/>
  <c r="J202" i="1"/>
  <c r="K202" i="1"/>
  <c r="D203" i="1"/>
  <c r="G203" i="1" s="1"/>
  <c r="I203" i="1"/>
  <c r="P203" i="1" s="1"/>
  <c r="J203" i="1"/>
  <c r="K203" i="1"/>
  <c r="D204" i="1"/>
  <c r="G204" i="1" s="1"/>
  <c r="I204" i="1"/>
  <c r="P204" i="1" s="1"/>
  <c r="J204" i="1"/>
  <c r="K204" i="1"/>
  <c r="D205" i="1"/>
  <c r="G205" i="1" s="1"/>
  <c r="I205" i="1"/>
  <c r="P205" i="1" s="1"/>
  <c r="J205" i="1"/>
  <c r="K205" i="1"/>
  <c r="D206" i="1"/>
  <c r="G206" i="1" s="1"/>
  <c r="I206" i="1"/>
  <c r="P206" i="1" s="1"/>
  <c r="J206" i="1"/>
  <c r="K206" i="1"/>
  <c r="D207" i="1"/>
  <c r="G207" i="1" s="1"/>
  <c r="I207" i="1"/>
  <c r="P207" i="1" s="1"/>
  <c r="J207" i="1"/>
  <c r="K207" i="1"/>
  <c r="D208" i="1"/>
  <c r="G208" i="1" s="1"/>
  <c r="I208" i="1"/>
  <c r="P208" i="1" s="1"/>
  <c r="J208" i="1"/>
  <c r="K208" i="1"/>
  <c r="D209" i="1"/>
  <c r="G209" i="1" s="1"/>
  <c r="I209" i="1"/>
  <c r="P209" i="1" s="1"/>
  <c r="J209" i="1"/>
  <c r="K209" i="1"/>
  <c r="D210" i="1"/>
  <c r="G210" i="1" s="1"/>
  <c r="I210" i="1"/>
  <c r="P210" i="1" s="1"/>
  <c r="J210" i="1"/>
  <c r="K210" i="1"/>
  <c r="D211" i="1"/>
  <c r="G211" i="1" s="1"/>
  <c r="I211" i="1"/>
  <c r="P211" i="1" s="1"/>
  <c r="J211" i="1"/>
  <c r="K211" i="1"/>
  <c r="D212" i="1"/>
  <c r="G212" i="1" s="1"/>
  <c r="I212" i="1"/>
  <c r="P212" i="1" s="1"/>
  <c r="J212" i="1"/>
  <c r="K212" i="1"/>
  <c r="D213" i="1"/>
  <c r="G213" i="1" s="1"/>
  <c r="I213" i="1"/>
  <c r="P213" i="1" s="1"/>
  <c r="J213" i="1"/>
  <c r="K213" i="1"/>
  <c r="D214" i="1"/>
  <c r="G214" i="1" s="1"/>
  <c r="I214" i="1"/>
  <c r="P214" i="1" s="1"/>
  <c r="J214" i="1"/>
  <c r="K214" i="1"/>
  <c r="D215" i="1"/>
  <c r="G215" i="1" s="1"/>
  <c r="I215" i="1"/>
  <c r="P215" i="1" s="1"/>
  <c r="J215" i="1"/>
  <c r="K215" i="1"/>
  <c r="D216" i="1"/>
  <c r="G216" i="1" s="1"/>
  <c r="I216" i="1"/>
  <c r="P216" i="1" s="1"/>
  <c r="J216" i="1"/>
  <c r="K216" i="1"/>
  <c r="D217" i="1"/>
  <c r="G217" i="1" s="1"/>
  <c r="I217" i="1"/>
  <c r="P217" i="1" s="1"/>
  <c r="J217" i="1"/>
  <c r="K217" i="1"/>
  <c r="D218" i="1"/>
  <c r="G218" i="1" s="1"/>
  <c r="I218" i="1"/>
  <c r="P218" i="1" s="1"/>
  <c r="J218" i="1"/>
  <c r="K218" i="1"/>
  <c r="D219" i="1"/>
  <c r="G219" i="1" s="1"/>
  <c r="I219" i="1"/>
  <c r="P219" i="1" s="1"/>
  <c r="J219" i="1"/>
  <c r="K219" i="1"/>
  <c r="D220" i="1"/>
  <c r="G220" i="1" s="1"/>
  <c r="I220" i="1"/>
  <c r="P220" i="1" s="1"/>
  <c r="J220" i="1"/>
  <c r="K220" i="1"/>
  <c r="D221" i="1"/>
  <c r="G221" i="1" s="1"/>
  <c r="I221" i="1"/>
  <c r="P221" i="1" s="1"/>
  <c r="J221" i="1"/>
  <c r="K221" i="1"/>
  <c r="D222" i="1"/>
  <c r="G222" i="1" s="1"/>
  <c r="I222" i="1"/>
  <c r="P222" i="1" s="1"/>
  <c r="J222" i="1"/>
  <c r="K222" i="1"/>
  <c r="D223" i="1"/>
  <c r="G223" i="1" s="1"/>
  <c r="I223" i="1"/>
  <c r="P223" i="1" s="1"/>
  <c r="J223" i="1"/>
  <c r="K223" i="1"/>
  <c r="D224" i="1"/>
  <c r="G224" i="1" s="1"/>
  <c r="I224" i="1"/>
  <c r="P224" i="1" s="1"/>
  <c r="J224" i="1"/>
  <c r="K224" i="1"/>
  <c r="D225" i="1"/>
  <c r="G225" i="1" s="1"/>
  <c r="I225" i="1"/>
  <c r="P225" i="1" s="1"/>
  <c r="J225" i="1"/>
  <c r="K225" i="1"/>
  <c r="D226" i="1"/>
  <c r="G226" i="1" s="1"/>
  <c r="I226" i="1"/>
  <c r="P226" i="1" s="1"/>
  <c r="J226" i="1"/>
  <c r="K226" i="1"/>
  <c r="D227" i="1"/>
  <c r="G227" i="1" s="1"/>
  <c r="I227" i="1"/>
  <c r="P227" i="1" s="1"/>
  <c r="J227" i="1"/>
  <c r="K227" i="1"/>
  <c r="D228" i="1"/>
  <c r="G228" i="1" s="1"/>
  <c r="I228" i="1"/>
  <c r="P228" i="1" s="1"/>
  <c r="J228" i="1"/>
  <c r="K228" i="1"/>
  <c r="D229" i="1"/>
  <c r="G229" i="1" s="1"/>
  <c r="I229" i="1"/>
  <c r="P229" i="1" s="1"/>
  <c r="J229" i="1"/>
  <c r="K229" i="1"/>
  <c r="D230" i="1"/>
  <c r="G230" i="1" s="1"/>
  <c r="I230" i="1"/>
  <c r="P230" i="1" s="1"/>
  <c r="J230" i="1"/>
  <c r="K230" i="1"/>
  <c r="D231" i="1"/>
  <c r="G231" i="1" s="1"/>
  <c r="I231" i="1"/>
  <c r="P231" i="1" s="1"/>
  <c r="J231" i="1"/>
  <c r="K231" i="1"/>
  <c r="D232" i="1"/>
  <c r="G232" i="1" s="1"/>
  <c r="I232" i="1"/>
  <c r="P232" i="1" s="1"/>
  <c r="J232" i="1"/>
  <c r="K232" i="1"/>
  <c r="D233" i="1"/>
  <c r="G233" i="1" s="1"/>
  <c r="I233" i="1"/>
  <c r="P233" i="1" s="1"/>
  <c r="J233" i="1"/>
  <c r="K233" i="1"/>
  <c r="D234" i="1"/>
  <c r="G234" i="1" s="1"/>
  <c r="I234" i="1"/>
  <c r="P234" i="1" s="1"/>
  <c r="J234" i="1"/>
  <c r="K234" i="1"/>
  <c r="D235" i="1"/>
  <c r="G235" i="1" s="1"/>
  <c r="I235" i="1"/>
  <c r="P235" i="1" s="1"/>
  <c r="J235" i="1"/>
  <c r="K235" i="1"/>
  <c r="D236" i="1"/>
  <c r="G236" i="1" s="1"/>
  <c r="I236" i="1"/>
  <c r="P236" i="1" s="1"/>
  <c r="J236" i="1"/>
  <c r="K236" i="1"/>
  <c r="D237" i="1"/>
  <c r="G237" i="1" s="1"/>
  <c r="I237" i="1"/>
  <c r="P237" i="1" s="1"/>
  <c r="J237" i="1"/>
  <c r="K237" i="1"/>
  <c r="D238" i="1"/>
  <c r="G238" i="1" s="1"/>
  <c r="I238" i="1"/>
  <c r="P238" i="1" s="1"/>
  <c r="J238" i="1"/>
  <c r="K238" i="1"/>
  <c r="D239" i="1"/>
  <c r="G239" i="1" s="1"/>
  <c r="I239" i="1"/>
  <c r="P239" i="1" s="1"/>
  <c r="J239" i="1"/>
  <c r="K239" i="1"/>
  <c r="D240" i="1"/>
  <c r="G240" i="1" s="1"/>
  <c r="I240" i="1"/>
  <c r="P240" i="1" s="1"/>
  <c r="J240" i="1"/>
  <c r="K240" i="1"/>
  <c r="D241" i="1"/>
  <c r="G241" i="1" s="1"/>
  <c r="I241" i="1"/>
  <c r="P241" i="1" s="1"/>
  <c r="J241" i="1"/>
  <c r="K241" i="1"/>
  <c r="D242" i="1"/>
  <c r="G242" i="1" s="1"/>
  <c r="I242" i="1"/>
  <c r="P242" i="1" s="1"/>
  <c r="J242" i="1"/>
  <c r="K242" i="1"/>
  <c r="D243" i="1"/>
  <c r="G243" i="1" s="1"/>
  <c r="I243" i="1"/>
  <c r="P243" i="1" s="1"/>
  <c r="J243" i="1"/>
  <c r="K243" i="1"/>
  <c r="D244" i="1"/>
  <c r="G244" i="1" s="1"/>
  <c r="I244" i="1"/>
  <c r="P244" i="1" s="1"/>
  <c r="J244" i="1"/>
  <c r="K244" i="1"/>
  <c r="D245" i="1"/>
  <c r="G245" i="1" s="1"/>
  <c r="I245" i="1"/>
  <c r="P245" i="1" s="1"/>
  <c r="J245" i="1"/>
  <c r="K245" i="1"/>
  <c r="D246" i="1"/>
  <c r="G246" i="1" s="1"/>
  <c r="I246" i="1"/>
  <c r="P246" i="1" s="1"/>
  <c r="J246" i="1"/>
  <c r="K246" i="1"/>
  <c r="D247" i="1"/>
  <c r="G247" i="1" s="1"/>
  <c r="I247" i="1"/>
  <c r="P247" i="1" s="1"/>
  <c r="J247" i="1"/>
  <c r="K247" i="1"/>
  <c r="D248" i="1"/>
  <c r="G248" i="1" s="1"/>
  <c r="I248" i="1"/>
  <c r="P248" i="1" s="1"/>
  <c r="J248" i="1"/>
  <c r="K248" i="1"/>
  <c r="D249" i="1"/>
  <c r="G249" i="1" s="1"/>
  <c r="I249" i="1"/>
  <c r="P249" i="1" s="1"/>
  <c r="J249" i="1"/>
  <c r="K249" i="1"/>
  <c r="D250" i="1"/>
  <c r="G250" i="1" s="1"/>
  <c r="I250" i="1"/>
  <c r="P250" i="1" s="1"/>
  <c r="J250" i="1"/>
  <c r="K250" i="1"/>
  <c r="D251" i="1"/>
  <c r="G251" i="1" s="1"/>
  <c r="I251" i="1"/>
  <c r="P251" i="1" s="1"/>
  <c r="J251" i="1"/>
  <c r="K251" i="1"/>
  <c r="D252" i="1"/>
  <c r="G252" i="1" s="1"/>
  <c r="I252" i="1"/>
  <c r="P252" i="1" s="1"/>
  <c r="J252" i="1"/>
  <c r="K252" i="1"/>
  <c r="D253" i="1"/>
  <c r="G253" i="1" s="1"/>
  <c r="I253" i="1"/>
  <c r="P253" i="1" s="1"/>
  <c r="J253" i="1"/>
  <c r="K253" i="1"/>
  <c r="D254" i="1"/>
  <c r="G254" i="1" s="1"/>
  <c r="I254" i="1"/>
  <c r="P254" i="1" s="1"/>
  <c r="J254" i="1"/>
  <c r="K254" i="1"/>
  <c r="D255" i="1"/>
  <c r="G255" i="1" s="1"/>
  <c r="I255" i="1"/>
  <c r="P255" i="1" s="1"/>
  <c r="J255" i="1"/>
  <c r="K255" i="1"/>
  <c r="D256" i="1"/>
  <c r="G256" i="1" s="1"/>
  <c r="I256" i="1"/>
  <c r="P256" i="1" s="1"/>
  <c r="J256" i="1"/>
  <c r="K256" i="1"/>
  <c r="D257" i="1"/>
  <c r="G257" i="1" s="1"/>
  <c r="I257" i="1"/>
  <c r="P257" i="1" s="1"/>
  <c r="J257" i="1"/>
  <c r="K257" i="1"/>
  <c r="D258" i="1"/>
  <c r="G258" i="1" s="1"/>
  <c r="I258" i="1"/>
  <c r="P258" i="1" s="1"/>
  <c r="J258" i="1"/>
  <c r="K258" i="1"/>
  <c r="D259" i="1"/>
  <c r="G259" i="1" s="1"/>
  <c r="I259" i="1"/>
  <c r="P259" i="1" s="1"/>
  <c r="J259" i="1"/>
  <c r="K259" i="1"/>
  <c r="D260" i="1"/>
  <c r="G260" i="1" s="1"/>
  <c r="I260" i="1"/>
  <c r="P260" i="1" s="1"/>
  <c r="J260" i="1"/>
  <c r="K260" i="1"/>
  <c r="D261" i="1"/>
  <c r="G261" i="1" s="1"/>
  <c r="I261" i="1"/>
  <c r="P261" i="1" s="1"/>
  <c r="J261" i="1"/>
  <c r="K261" i="1"/>
  <c r="D262" i="1"/>
  <c r="G262" i="1" s="1"/>
  <c r="I262" i="1"/>
  <c r="P262" i="1" s="1"/>
  <c r="J262" i="1"/>
  <c r="K262" i="1"/>
  <c r="D263" i="1"/>
  <c r="G263" i="1" s="1"/>
  <c r="I263" i="1"/>
  <c r="P263" i="1" s="1"/>
  <c r="J263" i="1"/>
  <c r="K263" i="1"/>
  <c r="D264" i="1"/>
  <c r="G264" i="1" s="1"/>
  <c r="I264" i="1"/>
  <c r="P264" i="1" s="1"/>
  <c r="J264" i="1"/>
  <c r="K264" i="1"/>
  <c r="D265" i="1"/>
  <c r="G265" i="1" s="1"/>
  <c r="I265" i="1"/>
  <c r="P265" i="1" s="1"/>
  <c r="J265" i="1"/>
  <c r="K265" i="1"/>
  <c r="D266" i="1"/>
  <c r="G266" i="1" s="1"/>
  <c r="I266" i="1"/>
  <c r="P266" i="1" s="1"/>
  <c r="J266" i="1"/>
  <c r="K266" i="1"/>
  <c r="D267" i="1"/>
  <c r="G267" i="1" s="1"/>
  <c r="I267" i="1"/>
  <c r="P267" i="1" s="1"/>
  <c r="J267" i="1"/>
  <c r="K267" i="1"/>
  <c r="D268" i="1"/>
  <c r="G268" i="1" s="1"/>
  <c r="I268" i="1"/>
  <c r="P268" i="1" s="1"/>
  <c r="J268" i="1"/>
  <c r="K268" i="1"/>
  <c r="D269" i="1"/>
  <c r="G269" i="1" s="1"/>
  <c r="I269" i="1"/>
  <c r="P269" i="1" s="1"/>
  <c r="J269" i="1"/>
  <c r="K269" i="1"/>
  <c r="D270" i="1"/>
  <c r="G270" i="1" s="1"/>
  <c r="I270" i="1"/>
  <c r="P270" i="1" s="1"/>
  <c r="J270" i="1"/>
  <c r="K270" i="1"/>
  <c r="D271" i="1"/>
  <c r="G271" i="1" s="1"/>
  <c r="I271" i="1"/>
  <c r="P271" i="1" s="1"/>
  <c r="J271" i="1"/>
  <c r="K271" i="1"/>
  <c r="D272" i="1"/>
  <c r="G272" i="1" s="1"/>
  <c r="I272" i="1"/>
  <c r="P272" i="1" s="1"/>
  <c r="J272" i="1"/>
  <c r="K272" i="1"/>
  <c r="D273" i="1"/>
  <c r="G273" i="1" s="1"/>
  <c r="I273" i="1"/>
  <c r="P273" i="1" s="1"/>
  <c r="J273" i="1"/>
  <c r="K273" i="1"/>
  <c r="D274" i="1"/>
  <c r="G274" i="1" s="1"/>
  <c r="I274" i="1"/>
  <c r="P274" i="1" s="1"/>
  <c r="J274" i="1"/>
  <c r="K274" i="1"/>
  <c r="D275" i="1"/>
  <c r="G275" i="1" s="1"/>
  <c r="I275" i="1"/>
  <c r="P275" i="1" s="1"/>
  <c r="J275" i="1"/>
  <c r="K275" i="1"/>
  <c r="D276" i="1"/>
  <c r="G276" i="1" s="1"/>
  <c r="I276" i="1"/>
  <c r="P276" i="1" s="1"/>
  <c r="J276" i="1"/>
  <c r="K276" i="1"/>
  <c r="D277" i="1"/>
  <c r="G277" i="1" s="1"/>
  <c r="I277" i="1"/>
  <c r="P277" i="1" s="1"/>
  <c r="J277" i="1"/>
  <c r="K277" i="1"/>
  <c r="D278" i="1"/>
  <c r="G278" i="1" s="1"/>
  <c r="I278" i="1"/>
  <c r="P278" i="1" s="1"/>
  <c r="J278" i="1"/>
  <c r="K278" i="1"/>
  <c r="D279" i="1"/>
  <c r="G279" i="1" s="1"/>
  <c r="I279" i="1"/>
  <c r="P279" i="1" s="1"/>
  <c r="J279" i="1"/>
  <c r="K279" i="1"/>
  <c r="D280" i="1"/>
  <c r="G280" i="1" s="1"/>
  <c r="I280" i="1"/>
  <c r="P280" i="1" s="1"/>
  <c r="J280" i="1"/>
  <c r="K280" i="1"/>
  <c r="D281" i="1"/>
  <c r="G281" i="1" s="1"/>
  <c r="I281" i="1"/>
  <c r="P281" i="1" s="1"/>
  <c r="J281" i="1"/>
  <c r="K281" i="1"/>
  <c r="D282" i="1"/>
  <c r="G282" i="1" s="1"/>
  <c r="I282" i="1"/>
  <c r="P282" i="1" s="1"/>
  <c r="J282" i="1"/>
  <c r="K282" i="1"/>
  <c r="D283" i="1"/>
  <c r="G283" i="1" s="1"/>
  <c r="I283" i="1"/>
  <c r="P283" i="1" s="1"/>
  <c r="J283" i="1"/>
  <c r="K283" i="1"/>
  <c r="D284" i="1"/>
  <c r="G284" i="1" s="1"/>
  <c r="I284" i="1"/>
  <c r="P284" i="1" s="1"/>
  <c r="J284" i="1"/>
  <c r="K284" i="1"/>
  <c r="D285" i="1"/>
  <c r="G285" i="1" s="1"/>
  <c r="I285" i="1"/>
  <c r="P285" i="1" s="1"/>
  <c r="J285" i="1"/>
  <c r="K285" i="1"/>
  <c r="D286" i="1"/>
  <c r="G286" i="1" s="1"/>
  <c r="I286" i="1"/>
  <c r="P286" i="1" s="1"/>
  <c r="J286" i="1"/>
  <c r="K286" i="1"/>
  <c r="D287" i="1"/>
  <c r="G287" i="1" s="1"/>
  <c r="I287" i="1"/>
  <c r="P287" i="1" s="1"/>
  <c r="J287" i="1"/>
  <c r="K287" i="1"/>
  <c r="D288" i="1"/>
  <c r="G288" i="1" s="1"/>
  <c r="I288" i="1"/>
  <c r="P288" i="1" s="1"/>
  <c r="J288" i="1"/>
  <c r="K288" i="1"/>
  <c r="D289" i="1"/>
  <c r="G289" i="1" s="1"/>
  <c r="I289" i="1"/>
  <c r="P289" i="1" s="1"/>
  <c r="J289" i="1"/>
  <c r="K289" i="1"/>
  <c r="D290" i="1"/>
  <c r="G290" i="1" s="1"/>
  <c r="I290" i="1"/>
  <c r="P290" i="1" s="1"/>
  <c r="J290" i="1"/>
  <c r="K290" i="1"/>
  <c r="D291" i="1"/>
  <c r="G291" i="1" s="1"/>
  <c r="I291" i="1"/>
  <c r="P291" i="1" s="1"/>
  <c r="J291" i="1"/>
  <c r="K291" i="1"/>
  <c r="D292" i="1"/>
  <c r="G292" i="1" s="1"/>
  <c r="I292" i="1"/>
  <c r="P292" i="1" s="1"/>
  <c r="J292" i="1"/>
  <c r="K292" i="1"/>
  <c r="D293" i="1"/>
  <c r="G293" i="1" s="1"/>
  <c r="I293" i="1"/>
  <c r="P293" i="1" s="1"/>
  <c r="J293" i="1"/>
  <c r="K293" i="1"/>
  <c r="D294" i="1"/>
  <c r="G294" i="1" s="1"/>
  <c r="I294" i="1"/>
  <c r="P294" i="1" s="1"/>
  <c r="J294" i="1"/>
  <c r="K294" i="1"/>
  <c r="D295" i="1"/>
  <c r="G295" i="1" s="1"/>
  <c r="I295" i="1"/>
  <c r="P295" i="1" s="1"/>
  <c r="J295" i="1"/>
  <c r="K295" i="1"/>
  <c r="D296" i="1"/>
  <c r="G296" i="1" s="1"/>
  <c r="I296" i="1"/>
  <c r="P296" i="1" s="1"/>
  <c r="J296" i="1"/>
  <c r="K296" i="1"/>
  <c r="D297" i="1"/>
  <c r="G297" i="1" s="1"/>
  <c r="I297" i="1"/>
  <c r="P297" i="1" s="1"/>
  <c r="J297" i="1"/>
  <c r="K297" i="1"/>
  <c r="D298" i="1"/>
  <c r="G298" i="1" s="1"/>
  <c r="I298" i="1"/>
  <c r="P298" i="1" s="1"/>
  <c r="J298" i="1"/>
  <c r="K298" i="1"/>
  <c r="D299" i="1"/>
  <c r="G299" i="1" s="1"/>
  <c r="I299" i="1"/>
  <c r="P299" i="1" s="1"/>
  <c r="J299" i="1"/>
  <c r="K299" i="1"/>
  <c r="D300" i="1"/>
  <c r="G300" i="1" s="1"/>
  <c r="I300" i="1"/>
  <c r="P300" i="1" s="1"/>
  <c r="J300" i="1"/>
  <c r="K300" i="1"/>
  <c r="D301" i="1"/>
  <c r="G301" i="1" s="1"/>
  <c r="I301" i="1"/>
  <c r="P301" i="1" s="1"/>
  <c r="J301" i="1"/>
  <c r="K301" i="1"/>
  <c r="D302" i="1"/>
  <c r="G302" i="1" s="1"/>
  <c r="I302" i="1"/>
  <c r="P302" i="1" s="1"/>
  <c r="J302" i="1"/>
  <c r="K302" i="1"/>
  <c r="D303" i="1"/>
  <c r="G303" i="1" s="1"/>
  <c r="I303" i="1"/>
  <c r="P303" i="1" s="1"/>
  <c r="J303" i="1"/>
  <c r="K303" i="1"/>
  <c r="D304" i="1"/>
  <c r="G304" i="1" s="1"/>
  <c r="I304" i="1"/>
  <c r="P304" i="1" s="1"/>
  <c r="J304" i="1"/>
  <c r="K304" i="1"/>
  <c r="D305" i="1"/>
  <c r="G305" i="1" s="1"/>
  <c r="I305" i="1"/>
  <c r="P305" i="1" s="1"/>
  <c r="J305" i="1"/>
  <c r="K305" i="1"/>
  <c r="D306" i="1"/>
  <c r="G306" i="1" s="1"/>
  <c r="I306" i="1"/>
  <c r="P306" i="1" s="1"/>
  <c r="J306" i="1"/>
  <c r="K306" i="1"/>
  <c r="D307" i="1"/>
  <c r="G307" i="1" s="1"/>
  <c r="I307" i="1"/>
  <c r="P307" i="1" s="1"/>
  <c r="J307" i="1"/>
  <c r="K307" i="1"/>
  <c r="D308" i="1"/>
  <c r="G308" i="1" s="1"/>
  <c r="I308" i="1"/>
  <c r="P308" i="1" s="1"/>
  <c r="J308" i="1"/>
  <c r="K308" i="1"/>
  <c r="D309" i="1"/>
  <c r="G309" i="1" s="1"/>
  <c r="I309" i="1"/>
  <c r="P309" i="1" s="1"/>
  <c r="J309" i="1"/>
  <c r="K309" i="1"/>
  <c r="D310" i="1"/>
  <c r="G310" i="1" s="1"/>
  <c r="I310" i="1"/>
  <c r="P310" i="1" s="1"/>
  <c r="J310" i="1"/>
  <c r="K310" i="1"/>
  <c r="D311" i="1"/>
  <c r="G311" i="1" s="1"/>
  <c r="I311" i="1"/>
  <c r="P311" i="1" s="1"/>
  <c r="J311" i="1"/>
  <c r="K311" i="1"/>
  <c r="D312" i="1"/>
  <c r="G312" i="1" s="1"/>
  <c r="I312" i="1"/>
  <c r="P312" i="1" s="1"/>
  <c r="J312" i="1"/>
  <c r="K312" i="1"/>
  <c r="D313" i="1"/>
  <c r="G313" i="1" s="1"/>
  <c r="I313" i="1"/>
  <c r="P313" i="1" s="1"/>
  <c r="J313" i="1"/>
  <c r="K313" i="1"/>
  <c r="D314" i="1"/>
  <c r="G314" i="1" s="1"/>
  <c r="I314" i="1"/>
  <c r="P314" i="1" s="1"/>
  <c r="J314" i="1"/>
  <c r="K314" i="1"/>
  <c r="D315" i="1"/>
  <c r="G315" i="1" s="1"/>
  <c r="I315" i="1"/>
  <c r="P315" i="1" s="1"/>
  <c r="J315" i="1"/>
  <c r="K315" i="1"/>
  <c r="D316" i="1"/>
  <c r="G316" i="1" s="1"/>
  <c r="I316" i="1"/>
  <c r="P316" i="1" s="1"/>
  <c r="J316" i="1"/>
  <c r="K316" i="1"/>
  <c r="D317" i="1"/>
  <c r="G317" i="1" s="1"/>
  <c r="I317" i="1"/>
  <c r="P317" i="1" s="1"/>
  <c r="J317" i="1"/>
  <c r="K317" i="1"/>
  <c r="D318" i="1"/>
  <c r="G318" i="1" s="1"/>
  <c r="I318" i="1"/>
  <c r="P318" i="1" s="1"/>
  <c r="J318" i="1"/>
  <c r="K318" i="1"/>
  <c r="D319" i="1"/>
  <c r="G319" i="1" s="1"/>
  <c r="I319" i="1"/>
  <c r="P319" i="1" s="1"/>
  <c r="J319" i="1"/>
  <c r="K319" i="1"/>
  <c r="D320" i="1"/>
  <c r="G320" i="1" s="1"/>
  <c r="I320" i="1"/>
  <c r="P320" i="1" s="1"/>
  <c r="J320" i="1"/>
  <c r="K320" i="1"/>
  <c r="D321" i="1"/>
  <c r="G321" i="1" s="1"/>
  <c r="I321" i="1"/>
  <c r="P321" i="1" s="1"/>
  <c r="J321" i="1"/>
  <c r="K321" i="1"/>
  <c r="D322" i="1"/>
  <c r="G322" i="1" s="1"/>
  <c r="I322" i="1"/>
  <c r="P322" i="1" s="1"/>
  <c r="J322" i="1"/>
  <c r="K322" i="1"/>
  <c r="D323" i="1"/>
  <c r="G323" i="1" s="1"/>
  <c r="I323" i="1"/>
  <c r="P323" i="1" s="1"/>
  <c r="J323" i="1"/>
  <c r="K323" i="1"/>
  <c r="D324" i="1"/>
  <c r="G324" i="1" s="1"/>
  <c r="I324" i="1"/>
  <c r="P324" i="1" s="1"/>
  <c r="J324" i="1"/>
  <c r="K324" i="1"/>
  <c r="D325" i="1"/>
  <c r="G325" i="1" s="1"/>
  <c r="I325" i="1"/>
  <c r="P325" i="1" s="1"/>
  <c r="J325" i="1"/>
  <c r="K325" i="1"/>
  <c r="D326" i="1"/>
  <c r="G326" i="1" s="1"/>
  <c r="I326" i="1"/>
  <c r="P326" i="1" s="1"/>
  <c r="J326" i="1"/>
  <c r="K326" i="1"/>
  <c r="D327" i="1"/>
  <c r="G327" i="1" s="1"/>
  <c r="I327" i="1"/>
  <c r="P327" i="1" s="1"/>
  <c r="J327" i="1"/>
  <c r="K327" i="1"/>
  <c r="D328" i="1"/>
  <c r="G328" i="1" s="1"/>
  <c r="I328" i="1"/>
  <c r="P328" i="1" s="1"/>
  <c r="J328" i="1"/>
  <c r="K328" i="1"/>
  <c r="D329" i="1"/>
  <c r="G329" i="1" s="1"/>
  <c r="I329" i="1"/>
  <c r="P329" i="1" s="1"/>
  <c r="J329" i="1"/>
  <c r="K329" i="1"/>
  <c r="D330" i="1"/>
  <c r="G330" i="1" s="1"/>
  <c r="I330" i="1"/>
  <c r="P330" i="1" s="1"/>
  <c r="J330" i="1"/>
  <c r="K330" i="1"/>
  <c r="D331" i="1"/>
  <c r="G331" i="1" s="1"/>
  <c r="I331" i="1"/>
  <c r="P331" i="1" s="1"/>
  <c r="J331" i="1"/>
  <c r="K331" i="1"/>
  <c r="D332" i="1"/>
  <c r="G332" i="1" s="1"/>
  <c r="I332" i="1"/>
  <c r="P332" i="1" s="1"/>
  <c r="J332" i="1"/>
  <c r="K332" i="1"/>
  <c r="D333" i="1"/>
  <c r="G333" i="1" s="1"/>
  <c r="I333" i="1"/>
  <c r="P333" i="1" s="1"/>
  <c r="J333" i="1"/>
  <c r="K333" i="1"/>
  <c r="D334" i="1"/>
  <c r="G334" i="1" s="1"/>
  <c r="I334" i="1"/>
  <c r="P334" i="1" s="1"/>
  <c r="J334" i="1"/>
  <c r="K334" i="1"/>
  <c r="D335" i="1"/>
  <c r="G335" i="1" s="1"/>
  <c r="I335" i="1"/>
  <c r="P335" i="1" s="1"/>
  <c r="J335" i="1"/>
  <c r="K335" i="1"/>
  <c r="D336" i="1"/>
  <c r="G336" i="1" s="1"/>
  <c r="I336" i="1"/>
  <c r="P336" i="1" s="1"/>
  <c r="J336" i="1"/>
  <c r="K336" i="1"/>
  <c r="D337" i="1"/>
  <c r="G337" i="1" s="1"/>
  <c r="I337" i="1"/>
  <c r="P337" i="1" s="1"/>
  <c r="J337" i="1"/>
  <c r="K337" i="1"/>
  <c r="D338" i="1"/>
  <c r="G338" i="1" s="1"/>
  <c r="I338" i="1"/>
  <c r="P338" i="1" s="1"/>
  <c r="J338" i="1"/>
  <c r="K338" i="1"/>
  <c r="D339" i="1"/>
  <c r="G339" i="1" s="1"/>
  <c r="I339" i="1"/>
  <c r="P339" i="1" s="1"/>
  <c r="J339" i="1"/>
  <c r="K339" i="1"/>
  <c r="D340" i="1"/>
  <c r="G340" i="1" s="1"/>
  <c r="I340" i="1"/>
  <c r="P340" i="1" s="1"/>
  <c r="J340" i="1"/>
  <c r="K340" i="1"/>
  <c r="D341" i="1"/>
  <c r="G341" i="1" s="1"/>
  <c r="I341" i="1"/>
  <c r="P341" i="1" s="1"/>
  <c r="J341" i="1"/>
  <c r="K341" i="1"/>
  <c r="D342" i="1"/>
  <c r="G342" i="1" s="1"/>
  <c r="I342" i="1"/>
  <c r="P342" i="1" s="1"/>
  <c r="J342" i="1"/>
  <c r="K342" i="1"/>
  <c r="D343" i="1"/>
  <c r="G343" i="1" s="1"/>
  <c r="I343" i="1"/>
  <c r="P343" i="1" s="1"/>
  <c r="J343" i="1"/>
  <c r="K343" i="1"/>
  <c r="D344" i="1"/>
  <c r="G344" i="1" s="1"/>
  <c r="I344" i="1"/>
  <c r="P344" i="1" s="1"/>
  <c r="J344" i="1"/>
  <c r="K344" i="1"/>
  <c r="D345" i="1"/>
  <c r="G345" i="1" s="1"/>
  <c r="I345" i="1"/>
  <c r="P345" i="1" s="1"/>
  <c r="J345" i="1"/>
  <c r="K345" i="1"/>
  <c r="D346" i="1"/>
  <c r="G346" i="1" s="1"/>
  <c r="I346" i="1"/>
  <c r="P346" i="1" s="1"/>
  <c r="J346" i="1"/>
  <c r="K346" i="1"/>
  <c r="D347" i="1"/>
  <c r="G347" i="1" s="1"/>
  <c r="I347" i="1"/>
  <c r="P347" i="1" s="1"/>
  <c r="J347" i="1"/>
  <c r="K347" i="1"/>
  <c r="D348" i="1"/>
  <c r="G348" i="1" s="1"/>
  <c r="I348" i="1"/>
  <c r="P348" i="1" s="1"/>
  <c r="J348" i="1"/>
  <c r="K348" i="1"/>
  <c r="D349" i="1"/>
  <c r="G349" i="1" s="1"/>
  <c r="I349" i="1"/>
  <c r="P349" i="1" s="1"/>
  <c r="J349" i="1"/>
  <c r="K349" i="1"/>
  <c r="D350" i="1"/>
  <c r="G350" i="1" s="1"/>
  <c r="I350" i="1"/>
  <c r="P350" i="1" s="1"/>
  <c r="J350" i="1"/>
  <c r="K350" i="1"/>
  <c r="D351" i="1"/>
  <c r="G351" i="1" s="1"/>
  <c r="I351" i="1"/>
  <c r="P351" i="1" s="1"/>
  <c r="J351" i="1"/>
  <c r="K351" i="1"/>
  <c r="D352" i="1"/>
  <c r="G352" i="1" s="1"/>
  <c r="I352" i="1"/>
  <c r="P352" i="1" s="1"/>
  <c r="J352" i="1"/>
  <c r="K352" i="1"/>
  <c r="D353" i="1"/>
  <c r="G353" i="1" s="1"/>
  <c r="I353" i="1"/>
  <c r="P353" i="1" s="1"/>
  <c r="J353" i="1"/>
  <c r="K353" i="1"/>
  <c r="D354" i="1"/>
  <c r="G354" i="1" s="1"/>
  <c r="I354" i="1"/>
  <c r="P354" i="1" s="1"/>
  <c r="J354" i="1"/>
  <c r="K354" i="1"/>
  <c r="D355" i="1"/>
  <c r="G355" i="1" s="1"/>
  <c r="I355" i="1"/>
  <c r="P355" i="1" s="1"/>
  <c r="J355" i="1"/>
  <c r="K355" i="1"/>
  <c r="D356" i="1"/>
  <c r="G356" i="1" s="1"/>
  <c r="I356" i="1"/>
  <c r="P356" i="1" s="1"/>
  <c r="J356" i="1"/>
  <c r="K356" i="1"/>
  <c r="D357" i="1"/>
  <c r="G357" i="1" s="1"/>
  <c r="I357" i="1"/>
  <c r="P357" i="1" s="1"/>
  <c r="J357" i="1"/>
  <c r="K357" i="1"/>
  <c r="D358" i="1"/>
  <c r="G358" i="1" s="1"/>
  <c r="I358" i="1"/>
  <c r="P358" i="1" s="1"/>
  <c r="J358" i="1"/>
  <c r="K358" i="1"/>
  <c r="D359" i="1"/>
  <c r="G359" i="1" s="1"/>
  <c r="I359" i="1"/>
  <c r="P359" i="1" s="1"/>
  <c r="J359" i="1"/>
  <c r="K359" i="1"/>
  <c r="D360" i="1"/>
  <c r="G360" i="1" s="1"/>
  <c r="I360" i="1"/>
  <c r="P360" i="1" s="1"/>
  <c r="J360" i="1"/>
  <c r="K360" i="1"/>
  <c r="D361" i="1"/>
  <c r="G361" i="1" s="1"/>
  <c r="I361" i="1"/>
  <c r="P361" i="1" s="1"/>
  <c r="J361" i="1"/>
  <c r="K361" i="1"/>
  <c r="D362" i="1"/>
  <c r="G362" i="1" s="1"/>
  <c r="I362" i="1"/>
  <c r="P362" i="1" s="1"/>
  <c r="J362" i="1"/>
  <c r="K362" i="1"/>
  <c r="D363" i="1"/>
  <c r="G363" i="1" s="1"/>
  <c r="I363" i="1"/>
  <c r="P363" i="1" s="1"/>
  <c r="J363" i="1"/>
  <c r="K363" i="1"/>
  <c r="D364" i="1"/>
  <c r="G364" i="1" s="1"/>
  <c r="I364" i="1"/>
  <c r="P364" i="1" s="1"/>
  <c r="J364" i="1"/>
  <c r="K364" i="1"/>
  <c r="D365" i="1"/>
  <c r="G365" i="1" s="1"/>
  <c r="I365" i="1"/>
  <c r="P365" i="1" s="1"/>
  <c r="J365" i="1"/>
  <c r="K365" i="1"/>
  <c r="D366" i="1"/>
  <c r="G366" i="1" s="1"/>
  <c r="I366" i="1"/>
  <c r="P366" i="1" s="1"/>
  <c r="J366" i="1"/>
  <c r="K366" i="1"/>
  <c r="D367" i="1"/>
  <c r="G367" i="1" s="1"/>
  <c r="I367" i="1"/>
  <c r="P367" i="1" s="1"/>
  <c r="J367" i="1"/>
  <c r="K367" i="1"/>
  <c r="D368" i="1"/>
  <c r="G368" i="1" s="1"/>
  <c r="I368" i="1"/>
  <c r="P368" i="1" s="1"/>
  <c r="J368" i="1"/>
  <c r="K368" i="1"/>
  <c r="D369" i="1"/>
  <c r="G369" i="1" s="1"/>
  <c r="I369" i="1"/>
  <c r="P369" i="1" s="1"/>
  <c r="J369" i="1"/>
  <c r="K369" i="1"/>
  <c r="D370" i="1"/>
  <c r="G370" i="1" s="1"/>
  <c r="I370" i="1"/>
  <c r="P370" i="1" s="1"/>
  <c r="J370" i="1"/>
  <c r="K370" i="1"/>
  <c r="D371" i="1"/>
  <c r="G371" i="1" s="1"/>
  <c r="I371" i="1"/>
  <c r="P371" i="1" s="1"/>
  <c r="J371" i="1"/>
  <c r="K371" i="1"/>
  <c r="D372" i="1"/>
  <c r="G372" i="1" s="1"/>
  <c r="I372" i="1"/>
  <c r="P372" i="1" s="1"/>
  <c r="J372" i="1"/>
  <c r="K372" i="1"/>
  <c r="D373" i="1"/>
  <c r="G373" i="1" s="1"/>
  <c r="I373" i="1"/>
  <c r="P373" i="1" s="1"/>
  <c r="J373" i="1"/>
  <c r="K373" i="1"/>
  <c r="D374" i="1"/>
  <c r="G374" i="1" s="1"/>
  <c r="I374" i="1"/>
  <c r="P374" i="1" s="1"/>
  <c r="J374" i="1"/>
  <c r="K374" i="1"/>
  <c r="D375" i="1"/>
  <c r="G375" i="1" s="1"/>
  <c r="I375" i="1"/>
  <c r="P375" i="1" s="1"/>
  <c r="J375" i="1"/>
  <c r="K375" i="1"/>
  <c r="D376" i="1"/>
  <c r="G376" i="1" s="1"/>
  <c r="I376" i="1"/>
  <c r="P376" i="1" s="1"/>
  <c r="J376" i="1"/>
  <c r="K376" i="1"/>
  <c r="D377" i="1"/>
  <c r="G377" i="1" s="1"/>
  <c r="I377" i="1"/>
  <c r="P377" i="1" s="1"/>
  <c r="J377" i="1"/>
  <c r="K377" i="1"/>
  <c r="D378" i="1"/>
  <c r="G378" i="1" s="1"/>
  <c r="I378" i="1"/>
  <c r="P378" i="1" s="1"/>
  <c r="J378" i="1"/>
  <c r="K378" i="1"/>
  <c r="D379" i="1"/>
  <c r="G379" i="1" s="1"/>
  <c r="I379" i="1"/>
  <c r="P379" i="1" s="1"/>
  <c r="J379" i="1"/>
  <c r="K379" i="1"/>
  <c r="D380" i="1"/>
  <c r="G380" i="1" s="1"/>
  <c r="I380" i="1"/>
  <c r="P380" i="1" s="1"/>
  <c r="J380" i="1"/>
  <c r="K380" i="1"/>
  <c r="D381" i="1"/>
  <c r="G381" i="1" s="1"/>
  <c r="I381" i="1"/>
  <c r="P381" i="1" s="1"/>
  <c r="J381" i="1"/>
  <c r="K381" i="1"/>
  <c r="D382" i="1"/>
  <c r="G382" i="1" s="1"/>
  <c r="I382" i="1"/>
  <c r="P382" i="1" s="1"/>
  <c r="J382" i="1"/>
  <c r="K382" i="1"/>
  <c r="D383" i="1"/>
  <c r="G383" i="1" s="1"/>
  <c r="I383" i="1"/>
  <c r="P383" i="1" s="1"/>
  <c r="J383" i="1"/>
  <c r="K383" i="1"/>
  <c r="D384" i="1"/>
  <c r="G384" i="1" s="1"/>
  <c r="I384" i="1"/>
  <c r="P384" i="1" s="1"/>
  <c r="J384" i="1"/>
  <c r="K384" i="1"/>
  <c r="D385" i="1"/>
  <c r="G385" i="1" s="1"/>
  <c r="I385" i="1"/>
  <c r="P385" i="1" s="1"/>
  <c r="J385" i="1"/>
  <c r="K385" i="1"/>
  <c r="D386" i="1"/>
  <c r="G386" i="1" s="1"/>
  <c r="I386" i="1"/>
  <c r="P386" i="1" s="1"/>
  <c r="J386" i="1"/>
  <c r="K386" i="1"/>
  <c r="D387" i="1"/>
  <c r="G387" i="1" s="1"/>
  <c r="I387" i="1"/>
  <c r="P387" i="1" s="1"/>
  <c r="J387" i="1"/>
  <c r="K387" i="1"/>
  <c r="D388" i="1"/>
  <c r="G388" i="1" s="1"/>
  <c r="I388" i="1"/>
  <c r="P388" i="1" s="1"/>
  <c r="J388" i="1"/>
  <c r="K388" i="1"/>
  <c r="D389" i="1"/>
  <c r="G389" i="1" s="1"/>
  <c r="I389" i="1"/>
  <c r="P389" i="1" s="1"/>
  <c r="J389" i="1"/>
  <c r="K389" i="1"/>
  <c r="D390" i="1"/>
  <c r="G390" i="1" s="1"/>
  <c r="I390" i="1"/>
  <c r="P390" i="1" s="1"/>
  <c r="J390" i="1"/>
  <c r="K390" i="1"/>
  <c r="D391" i="1"/>
  <c r="G391" i="1" s="1"/>
  <c r="I391" i="1"/>
  <c r="P391" i="1" s="1"/>
  <c r="J391" i="1"/>
  <c r="K391" i="1"/>
  <c r="D392" i="1"/>
  <c r="G392" i="1" s="1"/>
  <c r="I392" i="1"/>
  <c r="J392" i="1"/>
  <c r="K392" i="1"/>
  <c r="D393" i="1"/>
  <c r="G393" i="1" s="1"/>
  <c r="I393" i="1"/>
  <c r="P393" i="1" s="1"/>
  <c r="J393" i="1"/>
  <c r="K393" i="1"/>
  <c r="D394" i="1"/>
  <c r="G394" i="1" s="1"/>
  <c r="I394" i="1"/>
  <c r="P394" i="1" s="1"/>
  <c r="J394" i="1"/>
  <c r="K394" i="1"/>
  <c r="D395" i="1"/>
  <c r="G395" i="1" s="1"/>
  <c r="I395" i="1"/>
  <c r="P395" i="1" s="1"/>
  <c r="J395" i="1"/>
  <c r="K395" i="1"/>
  <c r="D396" i="1"/>
  <c r="G396" i="1" s="1"/>
  <c r="I396" i="1"/>
  <c r="P396" i="1" s="1"/>
  <c r="J396" i="1"/>
  <c r="K396" i="1"/>
  <c r="D397" i="1"/>
  <c r="G397" i="1" s="1"/>
  <c r="I397" i="1"/>
  <c r="P397" i="1" s="1"/>
  <c r="J397" i="1"/>
  <c r="K397" i="1"/>
  <c r="D398" i="1"/>
  <c r="G398" i="1" s="1"/>
  <c r="I398" i="1"/>
  <c r="P398" i="1" s="1"/>
  <c r="J398" i="1"/>
  <c r="K398" i="1"/>
  <c r="D399" i="1"/>
  <c r="G399" i="1" s="1"/>
  <c r="I399" i="1"/>
  <c r="P399" i="1" s="1"/>
  <c r="J399" i="1"/>
  <c r="K399" i="1"/>
  <c r="D400" i="1"/>
  <c r="G400" i="1" s="1"/>
  <c r="I400" i="1"/>
  <c r="P400" i="1" s="1"/>
  <c r="J400" i="1"/>
  <c r="K400" i="1"/>
  <c r="D401" i="1"/>
  <c r="G401" i="1" s="1"/>
  <c r="I401" i="1"/>
  <c r="P401" i="1" s="1"/>
  <c r="J401" i="1"/>
  <c r="K401" i="1"/>
  <c r="D402" i="1"/>
  <c r="G402" i="1" s="1"/>
  <c r="I402" i="1"/>
  <c r="P402" i="1" s="1"/>
  <c r="J402" i="1"/>
  <c r="K402" i="1"/>
  <c r="D403" i="1"/>
  <c r="G403" i="1" s="1"/>
  <c r="I403" i="1"/>
  <c r="P403" i="1" s="1"/>
  <c r="J403" i="1"/>
  <c r="K403" i="1"/>
  <c r="D404" i="1"/>
  <c r="G404" i="1" s="1"/>
  <c r="I404" i="1"/>
  <c r="P404" i="1" s="1"/>
  <c r="J404" i="1"/>
  <c r="K404" i="1"/>
  <c r="D405" i="1"/>
  <c r="G405" i="1" s="1"/>
  <c r="I405" i="1"/>
  <c r="P405" i="1" s="1"/>
  <c r="J405" i="1"/>
  <c r="K405" i="1"/>
  <c r="D406" i="1"/>
  <c r="G406" i="1" s="1"/>
  <c r="I406" i="1"/>
  <c r="P406" i="1" s="1"/>
  <c r="J406" i="1"/>
  <c r="K406" i="1"/>
  <c r="D407" i="1"/>
  <c r="G407" i="1" s="1"/>
  <c r="I407" i="1"/>
  <c r="P407" i="1" s="1"/>
  <c r="J407" i="1"/>
  <c r="K407" i="1"/>
  <c r="D408" i="1"/>
  <c r="G408" i="1" s="1"/>
  <c r="I408" i="1"/>
  <c r="P408" i="1" s="1"/>
  <c r="J408" i="1"/>
  <c r="K408" i="1"/>
  <c r="D409" i="1"/>
  <c r="G409" i="1" s="1"/>
  <c r="I409" i="1"/>
  <c r="P409" i="1" s="1"/>
  <c r="J409" i="1"/>
  <c r="K409" i="1"/>
  <c r="D410" i="1"/>
  <c r="G410" i="1" s="1"/>
  <c r="I410" i="1"/>
  <c r="P410" i="1" s="1"/>
  <c r="J410" i="1"/>
  <c r="K410" i="1"/>
  <c r="D411" i="1"/>
  <c r="G411" i="1" s="1"/>
  <c r="I411" i="1"/>
  <c r="P411" i="1" s="1"/>
  <c r="J411" i="1"/>
  <c r="K411" i="1"/>
  <c r="D412" i="1"/>
  <c r="G412" i="1" s="1"/>
  <c r="I412" i="1"/>
  <c r="P412" i="1" s="1"/>
  <c r="J412" i="1"/>
  <c r="K412" i="1"/>
  <c r="D413" i="1"/>
  <c r="G413" i="1" s="1"/>
  <c r="I413" i="1"/>
  <c r="P413" i="1" s="1"/>
  <c r="J413" i="1"/>
  <c r="K413" i="1"/>
  <c r="D414" i="1"/>
  <c r="G414" i="1" s="1"/>
  <c r="I414" i="1"/>
  <c r="P414" i="1" s="1"/>
  <c r="J414" i="1"/>
  <c r="K414" i="1"/>
  <c r="D415" i="1"/>
  <c r="G415" i="1" s="1"/>
  <c r="I415" i="1"/>
  <c r="P415" i="1" s="1"/>
  <c r="J415" i="1"/>
  <c r="K415" i="1"/>
  <c r="D416" i="1"/>
  <c r="G416" i="1" s="1"/>
  <c r="I416" i="1"/>
  <c r="P416" i="1" s="1"/>
  <c r="J416" i="1"/>
  <c r="K416" i="1"/>
  <c r="D417" i="1"/>
  <c r="G417" i="1" s="1"/>
  <c r="I417" i="1"/>
  <c r="P417" i="1" s="1"/>
  <c r="J417" i="1"/>
  <c r="K417" i="1"/>
  <c r="D418" i="1"/>
  <c r="G418" i="1" s="1"/>
  <c r="I418" i="1"/>
  <c r="P418" i="1" s="1"/>
  <c r="J418" i="1"/>
  <c r="K418" i="1"/>
  <c r="D419" i="1"/>
  <c r="G419" i="1" s="1"/>
  <c r="I419" i="1"/>
  <c r="P419" i="1" s="1"/>
  <c r="J419" i="1"/>
  <c r="K419" i="1"/>
  <c r="D420" i="1"/>
  <c r="G420" i="1" s="1"/>
  <c r="I420" i="1"/>
  <c r="P420" i="1" s="1"/>
  <c r="J420" i="1"/>
  <c r="K420" i="1"/>
  <c r="D421" i="1"/>
  <c r="G421" i="1" s="1"/>
  <c r="I421" i="1"/>
  <c r="P421" i="1" s="1"/>
  <c r="J421" i="1"/>
  <c r="K421" i="1"/>
  <c r="D422" i="1"/>
  <c r="G422" i="1" s="1"/>
  <c r="I422" i="1"/>
  <c r="P422" i="1" s="1"/>
  <c r="J422" i="1"/>
  <c r="K422" i="1"/>
  <c r="D423" i="1"/>
  <c r="G423" i="1" s="1"/>
  <c r="I423" i="1"/>
  <c r="P423" i="1" s="1"/>
  <c r="J423" i="1"/>
  <c r="K423" i="1"/>
  <c r="D424" i="1"/>
  <c r="G424" i="1" s="1"/>
  <c r="I424" i="1"/>
  <c r="P424" i="1" s="1"/>
  <c r="J424" i="1"/>
  <c r="K424" i="1"/>
  <c r="D425" i="1"/>
  <c r="G425" i="1" s="1"/>
  <c r="I425" i="1"/>
  <c r="P425" i="1" s="1"/>
  <c r="J425" i="1"/>
  <c r="K425" i="1"/>
  <c r="D426" i="1"/>
  <c r="G426" i="1" s="1"/>
  <c r="I426" i="1"/>
  <c r="P426" i="1" s="1"/>
  <c r="J426" i="1"/>
  <c r="K426" i="1"/>
  <c r="D427" i="1"/>
  <c r="G427" i="1" s="1"/>
  <c r="I427" i="1"/>
  <c r="P427" i="1" s="1"/>
  <c r="J427" i="1"/>
  <c r="K427" i="1"/>
  <c r="D428" i="1"/>
  <c r="G428" i="1" s="1"/>
  <c r="I428" i="1"/>
  <c r="P428" i="1" s="1"/>
  <c r="J428" i="1"/>
  <c r="K428" i="1"/>
  <c r="D429" i="1"/>
  <c r="G429" i="1" s="1"/>
  <c r="I429" i="1"/>
  <c r="P429" i="1" s="1"/>
  <c r="J429" i="1"/>
  <c r="K429" i="1"/>
  <c r="D430" i="1"/>
  <c r="G430" i="1" s="1"/>
  <c r="I430" i="1"/>
  <c r="P430" i="1" s="1"/>
  <c r="J430" i="1"/>
  <c r="K430" i="1"/>
  <c r="D431" i="1"/>
  <c r="G431" i="1" s="1"/>
  <c r="I431" i="1"/>
  <c r="P431" i="1" s="1"/>
  <c r="J431" i="1"/>
  <c r="K431" i="1"/>
  <c r="D432" i="1"/>
  <c r="G432" i="1" s="1"/>
  <c r="I432" i="1"/>
  <c r="P432" i="1" s="1"/>
  <c r="J432" i="1"/>
  <c r="K432" i="1"/>
  <c r="D433" i="1"/>
  <c r="G433" i="1" s="1"/>
  <c r="I433" i="1"/>
  <c r="P433" i="1" s="1"/>
  <c r="J433" i="1"/>
  <c r="K433" i="1"/>
  <c r="D434" i="1"/>
  <c r="G434" i="1" s="1"/>
  <c r="I434" i="1"/>
  <c r="P434" i="1" s="1"/>
  <c r="J434" i="1"/>
  <c r="K434" i="1"/>
  <c r="D435" i="1"/>
  <c r="G435" i="1" s="1"/>
  <c r="I435" i="1"/>
  <c r="P435" i="1" s="1"/>
  <c r="J435" i="1"/>
  <c r="K435" i="1"/>
  <c r="D436" i="1"/>
  <c r="G436" i="1" s="1"/>
  <c r="I436" i="1"/>
  <c r="P436" i="1" s="1"/>
  <c r="J436" i="1"/>
  <c r="K436" i="1"/>
  <c r="D437" i="1"/>
  <c r="G437" i="1" s="1"/>
  <c r="I437" i="1"/>
  <c r="P437" i="1" s="1"/>
  <c r="J437" i="1"/>
  <c r="K437" i="1"/>
  <c r="D438" i="1"/>
  <c r="G438" i="1" s="1"/>
  <c r="I438" i="1"/>
  <c r="P438" i="1" s="1"/>
  <c r="J438" i="1"/>
  <c r="K438" i="1"/>
  <c r="D439" i="1"/>
  <c r="G439" i="1" s="1"/>
  <c r="I439" i="1"/>
  <c r="P439" i="1" s="1"/>
  <c r="J439" i="1"/>
  <c r="K439" i="1"/>
  <c r="D440" i="1"/>
  <c r="G440" i="1" s="1"/>
  <c r="I440" i="1"/>
  <c r="P440" i="1" s="1"/>
  <c r="J440" i="1"/>
  <c r="K440" i="1"/>
  <c r="D441" i="1"/>
  <c r="G441" i="1" s="1"/>
  <c r="I441" i="1"/>
  <c r="P441" i="1" s="1"/>
  <c r="J441" i="1"/>
  <c r="K441" i="1"/>
  <c r="D442" i="1"/>
  <c r="G442" i="1" s="1"/>
  <c r="I442" i="1"/>
  <c r="P442" i="1" s="1"/>
  <c r="J442" i="1"/>
  <c r="K442" i="1"/>
  <c r="D443" i="1"/>
  <c r="G443" i="1" s="1"/>
  <c r="I443" i="1"/>
  <c r="P443" i="1" s="1"/>
  <c r="J443" i="1"/>
  <c r="K443" i="1"/>
  <c r="D444" i="1"/>
  <c r="G444" i="1" s="1"/>
  <c r="I444" i="1"/>
  <c r="P444" i="1" s="1"/>
  <c r="J444" i="1"/>
  <c r="K444" i="1"/>
  <c r="D445" i="1"/>
  <c r="G445" i="1" s="1"/>
  <c r="I445" i="1"/>
  <c r="P445" i="1" s="1"/>
  <c r="J445" i="1"/>
  <c r="K445" i="1"/>
  <c r="D446" i="1"/>
  <c r="G446" i="1" s="1"/>
  <c r="I446" i="1"/>
  <c r="P446" i="1" s="1"/>
  <c r="J446" i="1"/>
  <c r="K446" i="1"/>
  <c r="D447" i="1"/>
  <c r="G447" i="1" s="1"/>
  <c r="I447" i="1"/>
  <c r="P447" i="1" s="1"/>
  <c r="J447" i="1"/>
  <c r="K447" i="1"/>
  <c r="D448" i="1"/>
  <c r="G448" i="1" s="1"/>
  <c r="I448" i="1"/>
  <c r="P448" i="1" s="1"/>
  <c r="J448" i="1"/>
  <c r="K448" i="1"/>
  <c r="D449" i="1"/>
  <c r="G449" i="1" s="1"/>
  <c r="I449" i="1"/>
  <c r="P449" i="1" s="1"/>
  <c r="J449" i="1"/>
  <c r="K449" i="1"/>
  <c r="D450" i="1"/>
  <c r="G450" i="1" s="1"/>
  <c r="I450" i="1"/>
  <c r="P450" i="1" s="1"/>
  <c r="J450" i="1"/>
  <c r="K450" i="1"/>
  <c r="D451" i="1"/>
  <c r="G451" i="1" s="1"/>
  <c r="I451" i="1"/>
  <c r="P451" i="1" s="1"/>
  <c r="J451" i="1"/>
  <c r="K451" i="1"/>
  <c r="D452" i="1"/>
  <c r="G452" i="1" s="1"/>
  <c r="I452" i="1"/>
  <c r="P452" i="1" s="1"/>
  <c r="J452" i="1"/>
  <c r="K452" i="1"/>
  <c r="D453" i="1"/>
  <c r="G453" i="1" s="1"/>
  <c r="I453" i="1"/>
  <c r="P453" i="1" s="1"/>
  <c r="J453" i="1"/>
  <c r="K453" i="1"/>
  <c r="D454" i="1"/>
  <c r="G454" i="1" s="1"/>
  <c r="I454" i="1"/>
  <c r="P454" i="1" s="1"/>
  <c r="J454" i="1"/>
  <c r="K454" i="1"/>
  <c r="D455" i="1"/>
  <c r="G455" i="1" s="1"/>
  <c r="I455" i="1"/>
  <c r="P455" i="1" s="1"/>
  <c r="J455" i="1"/>
  <c r="K455" i="1"/>
  <c r="D456" i="1"/>
  <c r="G456" i="1" s="1"/>
  <c r="I456" i="1"/>
  <c r="P456" i="1" s="1"/>
  <c r="J456" i="1"/>
  <c r="K456" i="1"/>
  <c r="D457" i="1"/>
  <c r="G457" i="1" s="1"/>
  <c r="I457" i="1"/>
  <c r="P457" i="1" s="1"/>
  <c r="J457" i="1"/>
  <c r="K457" i="1"/>
  <c r="D458" i="1"/>
  <c r="G458" i="1" s="1"/>
  <c r="I458" i="1"/>
  <c r="P458" i="1" s="1"/>
  <c r="J458" i="1"/>
  <c r="K458" i="1"/>
  <c r="D459" i="1"/>
  <c r="G459" i="1" s="1"/>
  <c r="I459" i="1"/>
  <c r="P459" i="1" s="1"/>
  <c r="J459" i="1"/>
  <c r="K459" i="1"/>
  <c r="D460" i="1"/>
  <c r="G460" i="1" s="1"/>
  <c r="I460" i="1"/>
  <c r="P460" i="1" s="1"/>
  <c r="J460" i="1"/>
  <c r="K460" i="1"/>
  <c r="D461" i="1"/>
  <c r="G461" i="1" s="1"/>
  <c r="I461" i="1"/>
  <c r="P461" i="1" s="1"/>
  <c r="J461" i="1"/>
  <c r="K461" i="1"/>
  <c r="D462" i="1"/>
  <c r="G462" i="1" s="1"/>
  <c r="I462" i="1"/>
  <c r="P462" i="1" s="1"/>
  <c r="J462" i="1"/>
  <c r="K462" i="1"/>
  <c r="D463" i="1"/>
  <c r="G463" i="1" s="1"/>
  <c r="I463" i="1"/>
  <c r="P463" i="1" s="1"/>
  <c r="J463" i="1"/>
  <c r="K463" i="1"/>
  <c r="D464" i="1"/>
  <c r="G464" i="1" s="1"/>
  <c r="I464" i="1"/>
  <c r="P464" i="1" s="1"/>
  <c r="J464" i="1"/>
  <c r="K464" i="1"/>
  <c r="D465" i="1"/>
  <c r="G465" i="1" s="1"/>
  <c r="I465" i="1"/>
  <c r="P465" i="1" s="1"/>
  <c r="J465" i="1"/>
  <c r="K465" i="1"/>
  <c r="D466" i="1"/>
  <c r="G466" i="1" s="1"/>
  <c r="I466" i="1"/>
  <c r="P466" i="1" s="1"/>
  <c r="J466" i="1"/>
  <c r="K466" i="1"/>
  <c r="D467" i="1"/>
  <c r="G467" i="1" s="1"/>
  <c r="I467" i="1"/>
  <c r="P467" i="1" s="1"/>
  <c r="J467" i="1"/>
  <c r="K467" i="1"/>
  <c r="D468" i="1"/>
  <c r="G468" i="1" s="1"/>
  <c r="I468" i="1"/>
  <c r="P468" i="1" s="1"/>
  <c r="J468" i="1"/>
  <c r="K468" i="1"/>
  <c r="D469" i="1"/>
  <c r="G469" i="1" s="1"/>
  <c r="I469" i="1"/>
  <c r="P469" i="1" s="1"/>
  <c r="J469" i="1"/>
  <c r="K469" i="1"/>
  <c r="D470" i="1"/>
  <c r="G470" i="1" s="1"/>
  <c r="I470" i="1"/>
  <c r="P470" i="1" s="1"/>
  <c r="J470" i="1"/>
  <c r="K470" i="1"/>
  <c r="D471" i="1"/>
  <c r="G471" i="1" s="1"/>
  <c r="I471" i="1"/>
  <c r="P471" i="1" s="1"/>
  <c r="J471" i="1"/>
  <c r="K471" i="1"/>
  <c r="D472" i="1"/>
  <c r="G472" i="1" s="1"/>
  <c r="I472" i="1"/>
  <c r="P472" i="1" s="1"/>
  <c r="J472" i="1"/>
  <c r="K472" i="1"/>
  <c r="D473" i="1"/>
  <c r="G473" i="1" s="1"/>
  <c r="I473" i="1"/>
  <c r="P473" i="1" s="1"/>
  <c r="J473" i="1"/>
  <c r="K473" i="1"/>
  <c r="D474" i="1"/>
  <c r="G474" i="1" s="1"/>
  <c r="I474" i="1"/>
  <c r="P474" i="1" s="1"/>
  <c r="J474" i="1"/>
  <c r="K474" i="1"/>
  <c r="D475" i="1"/>
  <c r="G475" i="1" s="1"/>
  <c r="I475" i="1"/>
  <c r="P475" i="1" s="1"/>
  <c r="J475" i="1"/>
  <c r="K475" i="1"/>
  <c r="D476" i="1"/>
  <c r="G476" i="1" s="1"/>
  <c r="I476" i="1"/>
  <c r="P476" i="1" s="1"/>
  <c r="J476" i="1"/>
  <c r="K476" i="1"/>
  <c r="D477" i="1"/>
  <c r="G477" i="1" s="1"/>
  <c r="I477" i="1"/>
  <c r="P477" i="1" s="1"/>
  <c r="J477" i="1"/>
  <c r="K477" i="1"/>
  <c r="D478" i="1"/>
  <c r="G478" i="1" s="1"/>
  <c r="I478" i="1"/>
  <c r="P478" i="1" s="1"/>
  <c r="J478" i="1"/>
  <c r="K478" i="1"/>
  <c r="D479" i="1"/>
  <c r="G479" i="1" s="1"/>
  <c r="I479" i="1"/>
  <c r="P479" i="1" s="1"/>
  <c r="J479" i="1"/>
  <c r="K479" i="1"/>
  <c r="D480" i="1"/>
  <c r="G480" i="1" s="1"/>
  <c r="I480" i="1"/>
  <c r="P480" i="1" s="1"/>
  <c r="J480" i="1"/>
  <c r="K480" i="1"/>
  <c r="D481" i="1"/>
  <c r="G481" i="1" s="1"/>
  <c r="I481" i="1"/>
  <c r="P481" i="1" s="1"/>
  <c r="J481" i="1"/>
  <c r="K481" i="1"/>
  <c r="D482" i="1"/>
  <c r="G482" i="1" s="1"/>
  <c r="I482" i="1"/>
  <c r="P482" i="1" s="1"/>
  <c r="J482" i="1"/>
  <c r="K482" i="1"/>
  <c r="D483" i="1"/>
  <c r="G483" i="1" s="1"/>
  <c r="I483" i="1"/>
  <c r="P483" i="1" s="1"/>
  <c r="J483" i="1"/>
  <c r="K483" i="1"/>
  <c r="D484" i="1"/>
  <c r="G484" i="1" s="1"/>
  <c r="I484" i="1"/>
  <c r="P484" i="1" s="1"/>
  <c r="J484" i="1"/>
  <c r="K484" i="1"/>
  <c r="D485" i="1"/>
  <c r="G485" i="1" s="1"/>
  <c r="I485" i="1"/>
  <c r="P485" i="1" s="1"/>
  <c r="J485" i="1"/>
  <c r="K485" i="1"/>
  <c r="D486" i="1"/>
  <c r="G486" i="1" s="1"/>
  <c r="I486" i="1"/>
  <c r="P486" i="1" s="1"/>
  <c r="J486" i="1"/>
  <c r="K486" i="1"/>
  <c r="D487" i="1"/>
  <c r="G487" i="1" s="1"/>
  <c r="I487" i="1"/>
  <c r="P487" i="1" s="1"/>
  <c r="J487" i="1"/>
  <c r="K487" i="1"/>
  <c r="D488" i="1"/>
  <c r="G488" i="1" s="1"/>
  <c r="I488" i="1"/>
  <c r="P488" i="1" s="1"/>
  <c r="J488" i="1"/>
  <c r="K488" i="1"/>
  <c r="D489" i="1"/>
  <c r="G489" i="1" s="1"/>
  <c r="I489" i="1"/>
  <c r="P489" i="1" s="1"/>
  <c r="J489" i="1"/>
  <c r="K489" i="1"/>
  <c r="D490" i="1"/>
  <c r="G490" i="1" s="1"/>
  <c r="I490" i="1"/>
  <c r="P490" i="1" s="1"/>
  <c r="J490" i="1"/>
  <c r="K490" i="1"/>
  <c r="D491" i="1"/>
  <c r="G491" i="1" s="1"/>
  <c r="I491" i="1"/>
  <c r="P491" i="1" s="1"/>
  <c r="J491" i="1"/>
  <c r="K491" i="1"/>
  <c r="D492" i="1"/>
  <c r="G492" i="1" s="1"/>
  <c r="I492" i="1"/>
  <c r="P492" i="1" s="1"/>
  <c r="J492" i="1"/>
  <c r="K492" i="1"/>
  <c r="D493" i="1"/>
  <c r="G493" i="1" s="1"/>
  <c r="I493" i="1"/>
  <c r="P493" i="1" s="1"/>
  <c r="J493" i="1"/>
  <c r="K493" i="1"/>
  <c r="D494" i="1"/>
  <c r="G494" i="1" s="1"/>
  <c r="I494" i="1"/>
  <c r="P494" i="1" s="1"/>
  <c r="J494" i="1"/>
  <c r="K494" i="1"/>
  <c r="D495" i="1"/>
  <c r="G495" i="1" s="1"/>
  <c r="I495" i="1"/>
  <c r="P495" i="1" s="1"/>
  <c r="J495" i="1"/>
  <c r="K495" i="1"/>
  <c r="D496" i="1"/>
  <c r="G496" i="1" s="1"/>
  <c r="I496" i="1"/>
  <c r="P496" i="1" s="1"/>
  <c r="J496" i="1"/>
  <c r="K496" i="1"/>
  <c r="D497" i="1"/>
  <c r="G497" i="1" s="1"/>
  <c r="I497" i="1"/>
  <c r="P497" i="1" s="1"/>
  <c r="J497" i="1"/>
  <c r="K497" i="1"/>
  <c r="D498" i="1"/>
  <c r="G498" i="1" s="1"/>
  <c r="I498" i="1"/>
  <c r="P498" i="1" s="1"/>
  <c r="J498" i="1"/>
  <c r="K498" i="1"/>
  <c r="D499" i="1"/>
  <c r="G499" i="1" s="1"/>
  <c r="I499" i="1"/>
  <c r="P499" i="1" s="1"/>
  <c r="J499" i="1"/>
  <c r="K499" i="1"/>
  <c r="D500" i="1"/>
  <c r="G500" i="1" s="1"/>
  <c r="I500" i="1"/>
  <c r="P500" i="1" s="1"/>
  <c r="J500" i="1"/>
  <c r="K500" i="1"/>
  <c r="D501" i="1"/>
  <c r="G501" i="1" s="1"/>
  <c r="I501" i="1"/>
  <c r="P501" i="1" s="1"/>
  <c r="J501" i="1"/>
  <c r="K501" i="1"/>
  <c r="G2" i="1"/>
  <c r="B3" i="2"/>
  <c r="B15" i="2"/>
  <c r="B16" i="2" s="1"/>
  <c r="N2100" i="1" l="1"/>
  <c r="O2100" i="1" s="1"/>
  <c r="M592" i="1"/>
  <c r="M1684" i="1"/>
  <c r="N1684" i="1" s="1"/>
  <c r="O1684" i="1" s="1"/>
  <c r="M3389" i="1"/>
  <c r="N3389" i="1" s="1"/>
  <c r="O3389" i="1" s="1"/>
  <c r="L2594" i="1"/>
  <c r="L2279" i="1"/>
  <c r="N2279" i="1" s="1"/>
  <c r="O2279" i="1" s="1"/>
  <c r="M1830" i="1"/>
  <c r="N1830" i="1" s="1"/>
  <c r="O1830" i="1" s="1"/>
  <c r="L2107" i="1"/>
  <c r="N2107" i="1" s="1"/>
  <c r="O2107" i="1" s="1"/>
  <c r="L4812" i="1"/>
  <c r="N4812" i="1" s="1"/>
  <c r="O4812" i="1" s="1"/>
  <c r="M4339" i="1"/>
  <c r="N3988" i="1"/>
  <c r="O3988" i="1" s="1"/>
  <c r="L3313" i="1"/>
  <c r="L2788" i="1"/>
  <c r="L3736" i="1"/>
  <c r="M2360" i="1"/>
  <c r="L3393" i="1"/>
  <c r="L1775" i="1"/>
  <c r="L1557" i="1"/>
  <c r="N1557" i="1" s="1"/>
  <c r="O1557" i="1" s="1"/>
  <c r="M2310" i="1"/>
  <c r="N2310" i="1" s="1"/>
  <c r="O2310" i="1" s="1"/>
  <c r="M2256" i="1"/>
  <c r="M835" i="1"/>
  <c r="M556" i="1"/>
  <c r="M4985" i="1"/>
  <c r="N4985" i="1" s="1"/>
  <c r="O4985" i="1" s="1"/>
  <c r="L4293" i="1"/>
  <c r="M2440" i="1"/>
  <c r="M4184" i="1"/>
  <c r="L1543" i="1"/>
  <c r="L2753" i="1"/>
  <c r="N2753" i="1" s="1"/>
  <c r="O2753" i="1" s="1"/>
  <c r="L2100" i="1"/>
  <c r="M570" i="1"/>
  <c r="N3813" i="1"/>
  <c r="O3813" i="1" s="1"/>
  <c r="N2996" i="1"/>
  <c r="O2996" i="1" s="1"/>
  <c r="L2452" i="1"/>
  <c r="N2452" i="1" s="1"/>
  <c r="O2452" i="1" s="1"/>
  <c r="L4914" i="1"/>
  <c r="N4914" i="1" s="1"/>
  <c r="O4914" i="1" s="1"/>
  <c r="M4701" i="1"/>
  <c r="N4701" i="1" s="1"/>
  <c r="O4701" i="1" s="1"/>
  <c r="L4592" i="1"/>
  <c r="N4592" i="1" s="1"/>
  <c r="O4592" i="1" s="1"/>
  <c r="L4078" i="1"/>
  <c r="N4078" i="1" s="1"/>
  <c r="O4078" i="1" s="1"/>
  <c r="M3621" i="1"/>
  <c r="N3621" i="1" s="1"/>
  <c r="O3621" i="1" s="1"/>
  <c r="L4854" i="1"/>
  <c r="N4854" i="1" s="1"/>
  <c r="O4854" i="1" s="1"/>
  <c r="M970" i="1"/>
  <c r="N3308" i="1"/>
  <c r="O3308" i="1" s="1"/>
  <c r="L3207" i="1"/>
  <c r="N3207" i="1" s="1"/>
  <c r="O3207" i="1" s="1"/>
  <c r="N2939" i="1"/>
  <c r="O2939" i="1" s="1"/>
  <c r="N2822" i="1"/>
  <c r="O2822" i="1" s="1"/>
  <c r="M2727" i="1"/>
  <c r="L1870" i="1"/>
  <c r="N1870" i="1" s="1"/>
  <c r="O1870" i="1" s="1"/>
  <c r="L3077" i="1"/>
  <c r="N3077" i="1" s="1"/>
  <c r="O3077" i="1" s="1"/>
  <c r="N1143" i="1"/>
  <c r="O1143" i="1" s="1"/>
  <c r="L3344" i="1"/>
  <c r="N3344" i="1" s="1"/>
  <c r="O3344" i="1" s="1"/>
  <c r="L3175" i="1"/>
  <c r="M2144" i="1"/>
  <c r="L2193" i="1"/>
  <c r="L3998" i="1"/>
  <c r="N3998" i="1" s="1"/>
  <c r="O3998" i="1" s="1"/>
  <c r="L2683" i="1"/>
  <c r="L665" i="1"/>
  <c r="N665" i="1" s="1"/>
  <c r="O665" i="1" s="1"/>
  <c r="N3747" i="1"/>
  <c r="O3747" i="1" s="1"/>
  <c r="M2860" i="1"/>
  <c r="N2860" i="1" s="1"/>
  <c r="O2860" i="1" s="1"/>
  <c r="N2800" i="1"/>
  <c r="O2800" i="1" s="1"/>
  <c r="L926" i="1"/>
  <c r="N926" i="1" s="1"/>
  <c r="O926" i="1" s="1"/>
  <c r="N4911" i="1"/>
  <c r="O4911" i="1" s="1"/>
  <c r="M1912" i="1"/>
  <c r="N1912" i="1" s="1"/>
  <c r="O1912" i="1" s="1"/>
  <c r="L1670" i="1"/>
  <c r="N1670" i="1" s="1"/>
  <c r="O1670" i="1" s="1"/>
  <c r="M3955" i="1"/>
  <c r="M4494" i="1"/>
  <c r="N4494" i="1" s="1"/>
  <c r="O4494" i="1" s="1"/>
  <c r="L4195" i="1"/>
  <c r="M1432" i="1"/>
  <c r="L1074" i="1"/>
  <c r="N1074" i="1" s="1"/>
  <c r="O1074" i="1" s="1"/>
  <c r="L4076" i="1"/>
  <c r="M996" i="1"/>
  <c r="L1635" i="1"/>
  <c r="N1324" i="1"/>
  <c r="O1324" i="1" s="1"/>
  <c r="M2326" i="1"/>
  <c r="M2314" i="1"/>
  <c r="M1150" i="1"/>
  <c r="N1150" i="1" s="1"/>
  <c r="O1150" i="1" s="1"/>
  <c r="L2275" i="1"/>
  <c r="N2275" i="1" s="1"/>
  <c r="O2275" i="1" s="1"/>
  <c r="L4388" i="1"/>
  <c r="L3173" i="1"/>
  <c r="N3173" i="1" s="1"/>
  <c r="O3173" i="1" s="1"/>
  <c r="N4723" i="1"/>
  <c r="O4723" i="1" s="1"/>
  <c r="M3398" i="1"/>
  <c r="M545" i="1"/>
  <c r="N545" i="1" s="1"/>
  <c r="O545" i="1" s="1"/>
  <c r="M1392" i="1"/>
  <c r="N1392" i="1" s="1"/>
  <c r="O1392" i="1" s="1"/>
  <c r="M3754" i="1"/>
  <c r="N3754" i="1" s="1"/>
  <c r="O3754" i="1" s="1"/>
  <c r="L3353" i="1"/>
  <c r="M2756" i="1"/>
  <c r="N2756" i="1" s="1"/>
  <c r="O2756" i="1" s="1"/>
  <c r="M2266" i="1"/>
  <c r="M2217" i="1"/>
  <c r="N2217" i="1" s="1"/>
  <c r="O2217" i="1" s="1"/>
  <c r="L3418" i="1"/>
  <c r="L3388" i="1"/>
  <c r="L3877" i="1"/>
  <c r="N3877" i="1" s="1"/>
  <c r="O3877" i="1" s="1"/>
  <c r="L529" i="1"/>
  <c r="N529" i="1" s="1"/>
  <c r="O529" i="1" s="1"/>
  <c r="L1113" i="1"/>
  <c r="L3899" i="1"/>
  <c r="L3624" i="1"/>
  <c r="N3624" i="1" s="1"/>
  <c r="O3624" i="1" s="1"/>
  <c r="N2510" i="1"/>
  <c r="O2510" i="1" s="1"/>
  <c r="L3797" i="1"/>
  <c r="L2821" i="1"/>
  <c r="M1547" i="1"/>
  <c r="N1547" i="1" s="1"/>
  <c r="O1547" i="1" s="1"/>
  <c r="L3880" i="1"/>
  <c r="L2248" i="1"/>
  <c r="L2264" i="1"/>
  <c r="M1792" i="1"/>
  <c r="N1792" i="1" s="1"/>
  <c r="O1792" i="1" s="1"/>
  <c r="L590" i="1"/>
  <c r="M4584" i="1"/>
  <c r="N4584" i="1" s="1"/>
  <c r="O4584" i="1" s="1"/>
  <c r="N4470" i="1"/>
  <c r="O4470" i="1" s="1"/>
  <c r="M3545" i="1"/>
  <c r="M3242" i="1"/>
  <c r="M2075" i="1"/>
  <c r="M1357" i="1"/>
  <c r="N1357" i="1" s="1"/>
  <c r="O1357" i="1" s="1"/>
  <c r="M1539" i="1"/>
  <c r="N1539" i="1" s="1"/>
  <c r="O1539" i="1" s="1"/>
  <c r="M1570" i="1"/>
  <c r="N1570" i="1" s="1"/>
  <c r="O1570" i="1" s="1"/>
  <c r="M1244" i="1"/>
  <c r="N1244" i="1" s="1"/>
  <c r="O1244" i="1" s="1"/>
  <c r="N3192" i="1"/>
  <c r="O3192" i="1" s="1"/>
  <c r="L4443" i="1"/>
  <c r="M2119" i="1"/>
  <c r="N2119" i="1" s="1"/>
  <c r="O2119" i="1" s="1"/>
  <c r="L4245" i="1"/>
  <c r="M1238" i="1"/>
  <c r="L1535" i="1"/>
  <c r="N1535" i="1" s="1"/>
  <c r="O1535" i="1" s="1"/>
  <c r="M1016" i="1"/>
  <c r="N1016" i="1" s="1"/>
  <c r="O1016" i="1" s="1"/>
  <c r="N2794" i="1"/>
  <c r="O2794" i="1" s="1"/>
  <c r="M2295" i="1"/>
  <c r="N2295" i="1" s="1"/>
  <c r="O2295" i="1" s="1"/>
  <c r="L4419" i="1"/>
  <c r="N4419" i="1" s="1"/>
  <c r="O4419" i="1" s="1"/>
  <c r="M2719" i="1"/>
  <c r="N2719" i="1" s="1"/>
  <c r="O2719" i="1" s="1"/>
  <c r="L2437" i="1"/>
  <c r="N2437" i="1" s="1"/>
  <c r="O2437" i="1" s="1"/>
  <c r="L4574" i="1"/>
  <c r="L4021" i="1"/>
  <c r="L867" i="1"/>
  <c r="N867" i="1" s="1"/>
  <c r="O867" i="1" s="1"/>
  <c r="L1109" i="1"/>
  <c r="L602" i="1"/>
  <c r="L1608" i="1"/>
  <c r="L1013" i="1"/>
  <c r="N1013" i="1" s="1"/>
  <c r="O1013" i="1" s="1"/>
  <c r="L2824" i="1"/>
  <c r="M2644" i="1"/>
  <c r="N2644" i="1" s="1"/>
  <c r="O2644" i="1" s="1"/>
  <c r="M3301" i="1"/>
  <c r="N3301" i="1" s="1"/>
  <c r="O3301" i="1" s="1"/>
  <c r="L3359" i="1"/>
  <c r="M3669" i="1"/>
  <c r="M2033" i="1"/>
  <c r="N2033" i="1" s="1"/>
  <c r="O2033" i="1" s="1"/>
  <c r="M4210" i="1"/>
  <c r="N4210" i="1" s="1"/>
  <c r="O4210" i="1" s="1"/>
  <c r="M3189" i="1"/>
  <c r="N4618" i="1"/>
  <c r="O4618" i="1" s="1"/>
  <c r="M796" i="1"/>
  <c r="N796" i="1" s="1"/>
  <c r="O796" i="1" s="1"/>
  <c r="L1845" i="1"/>
  <c r="N1845" i="1" s="1"/>
  <c r="O1845" i="1" s="1"/>
  <c r="L1812" i="1"/>
  <c r="N1812" i="1" s="1"/>
  <c r="O1812" i="1" s="1"/>
  <c r="N1531" i="1"/>
  <c r="O1531" i="1" s="1"/>
  <c r="L3398" i="1"/>
  <c r="N2788" i="1"/>
  <c r="O2788" i="1" s="1"/>
  <c r="L2709" i="1"/>
  <c r="L2173" i="1"/>
  <c r="N2173" i="1" s="1"/>
  <c r="O2173" i="1" s="1"/>
  <c r="L3660" i="1"/>
  <c r="M3284" i="1"/>
  <c r="L3477" i="1"/>
  <c r="L2621" i="1"/>
  <c r="L4520" i="1"/>
  <c r="N4520" i="1" s="1"/>
  <c r="O4520" i="1" s="1"/>
  <c r="L1862" i="1"/>
  <c r="N1862" i="1" s="1"/>
  <c r="O1862" i="1" s="1"/>
  <c r="L1526" i="1"/>
  <c r="N1526" i="1" s="1"/>
  <c r="O1526" i="1" s="1"/>
  <c r="L2849" i="1"/>
  <c r="M2047" i="1"/>
  <c r="N2047" i="1" s="1"/>
  <c r="O2047" i="1" s="1"/>
  <c r="L4940" i="1"/>
  <c r="N4940" i="1" s="1"/>
  <c r="O4940" i="1" s="1"/>
  <c r="L4721" i="1"/>
  <c r="N4721" i="1" s="1"/>
  <c r="O4721" i="1" s="1"/>
  <c r="L4492" i="1"/>
  <c r="N4492" i="1" s="1"/>
  <c r="O4492" i="1" s="1"/>
  <c r="L728" i="1"/>
  <c r="N728" i="1" s="1"/>
  <c r="O728" i="1" s="1"/>
  <c r="L1894" i="1"/>
  <c r="N1894" i="1" s="1"/>
  <c r="O1894" i="1" s="1"/>
  <c r="N1738" i="1"/>
  <c r="O1738" i="1" s="1"/>
  <c r="L1316" i="1"/>
  <c r="N1316" i="1" s="1"/>
  <c r="O1316" i="1" s="1"/>
  <c r="M3550" i="1"/>
  <c r="M3185" i="1"/>
  <c r="N3185" i="1" s="1"/>
  <c r="O3185" i="1" s="1"/>
  <c r="L1910" i="1"/>
  <c r="L717" i="1"/>
  <c r="M808" i="1"/>
  <c r="N808" i="1" s="1"/>
  <c r="O808" i="1" s="1"/>
  <c r="N3498" i="1"/>
  <c r="O3498" i="1" s="1"/>
  <c r="L2440" i="1"/>
  <c r="L3738" i="1"/>
  <c r="N1147" i="1"/>
  <c r="O1147" i="1" s="1"/>
  <c r="L1601" i="1"/>
  <c r="N1601" i="1" s="1"/>
  <c r="O1601" i="1" s="1"/>
  <c r="M1125" i="1"/>
  <c r="N1125" i="1" s="1"/>
  <c r="O1125" i="1" s="1"/>
  <c r="N3105" i="1"/>
  <c r="O3105" i="1" s="1"/>
  <c r="N2851" i="1"/>
  <c r="O2851" i="1" s="1"/>
  <c r="L4542" i="1"/>
  <c r="N4542" i="1" s="1"/>
  <c r="O4542" i="1" s="1"/>
  <c r="N4498" i="1"/>
  <c r="O4498" i="1" s="1"/>
  <c r="M4649" i="1"/>
  <c r="N4649" i="1" s="1"/>
  <c r="O4649" i="1" s="1"/>
  <c r="M4290" i="1"/>
  <c r="L1869" i="1"/>
  <c r="M4220" i="1"/>
  <c r="M2658" i="1"/>
  <c r="M2614" i="1"/>
  <c r="N4218" i="1"/>
  <c r="O4218" i="1" s="1"/>
  <c r="L2509" i="1"/>
  <c r="L4136" i="1"/>
  <c r="N1359" i="1"/>
  <c r="O1359" i="1" s="1"/>
  <c r="M3837" i="1"/>
  <c r="M4615" i="1"/>
  <c r="L2579" i="1"/>
  <c r="M3595" i="1"/>
  <c r="L1362" i="1"/>
  <c r="L1619" i="1"/>
  <c r="L2916" i="1"/>
  <c r="L4399" i="1"/>
  <c r="L4157" i="1"/>
  <c r="L4054" i="1"/>
  <c r="M4926" i="1"/>
  <c r="L4139" i="1"/>
  <c r="M4004" i="1"/>
  <c r="L2042" i="1"/>
  <c r="L1530" i="1"/>
  <c r="M1463" i="1"/>
  <c r="M3489" i="1"/>
  <c r="L3385" i="1"/>
  <c r="M3304" i="1"/>
  <c r="L4387" i="1"/>
  <c r="M3134" i="1"/>
  <c r="L4698" i="1"/>
  <c r="M4738" i="1"/>
  <c r="L4637" i="1"/>
  <c r="N4637" i="1" s="1"/>
  <c r="O4637" i="1" s="1"/>
  <c r="L3832" i="1"/>
  <c r="M4046" i="1"/>
  <c r="L4045" i="1"/>
  <c r="M3743" i="1"/>
  <c r="N3743" i="1" s="1"/>
  <c r="O3743" i="1" s="1"/>
  <c r="L2258" i="1"/>
  <c r="M1481" i="1"/>
  <c r="M3422" i="1"/>
  <c r="L2459" i="1"/>
  <c r="L3739" i="1"/>
  <c r="L2448" i="1"/>
  <c r="L3147" i="1"/>
  <c r="M3714" i="1"/>
  <c r="M4089" i="1"/>
  <c r="L980" i="1"/>
  <c r="N980" i="1" s="1"/>
  <c r="O980" i="1" s="1"/>
  <c r="L981" i="1"/>
  <c r="N981" i="1" s="1"/>
  <c r="O981" i="1" s="1"/>
  <c r="M548" i="1"/>
  <c r="N548" i="1" s="1"/>
  <c r="O548" i="1" s="1"/>
  <c r="L1828" i="1"/>
  <c r="N1828" i="1" s="1"/>
  <c r="O1828" i="1" s="1"/>
  <c r="L1540" i="1"/>
  <c r="N1540" i="1" s="1"/>
  <c r="O1540" i="1" s="1"/>
  <c r="L642" i="1"/>
  <c r="L3890" i="1"/>
  <c r="N3890" i="1" s="1"/>
  <c r="O3890" i="1" s="1"/>
  <c r="L3332" i="1"/>
  <c r="N3332" i="1" s="1"/>
  <c r="O3332" i="1" s="1"/>
  <c r="L2430" i="1"/>
  <c r="N2430" i="1" s="1"/>
  <c r="O2430" i="1" s="1"/>
  <c r="M4885" i="1"/>
  <c r="M3924" i="1"/>
  <c r="L3432" i="1"/>
  <c r="N3432" i="1" s="1"/>
  <c r="O3432" i="1" s="1"/>
  <c r="L5001" i="1"/>
  <c r="N5001" i="1" s="1"/>
  <c r="O5001" i="1" s="1"/>
  <c r="M4910" i="1"/>
  <c r="L4587" i="1"/>
  <c r="L4046" i="1"/>
  <c r="N4923" i="1"/>
  <c r="O4923" i="1" s="1"/>
  <c r="N2621" i="1"/>
  <c r="O2621" i="1" s="1"/>
  <c r="N3159" i="1"/>
  <c r="O3159" i="1" s="1"/>
  <c r="L1495" i="1"/>
  <c r="M3784" i="1"/>
  <c r="N3784" i="1" s="1"/>
  <c r="O3784" i="1" s="1"/>
  <c r="M3147" i="1"/>
  <c r="N3147" i="1" s="1"/>
  <c r="O3147" i="1" s="1"/>
  <c r="N2343" i="1"/>
  <c r="O2343" i="1" s="1"/>
  <c r="M2391" i="1"/>
  <c r="N2391" i="1" s="1"/>
  <c r="O2391" i="1" s="1"/>
  <c r="L1025" i="1"/>
  <c r="N1025" i="1" s="1"/>
  <c r="O1025" i="1" s="1"/>
  <c r="L4507" i="1"/>
  <c r="N4507" i="1" s="1"/>
  <c r="O4507" i="1" s="1"/>
  <c r="L4340" i="1"/>
  <c r="L3986" i="1"/>
  <c r="L2574" i="1"/>
  <c r="M3832" i="1"/>
  <c r="M4613" i="1"/>
  <c r="N4613" i="1" s="1"/>
  <c r="O4613" i="1" s="1"/>
  <c r="M4545" i="1"/>
  <c r="L4975" i="1"/>
  <c r="N4988" i="1"/>
  <c r="O4988" i="1" s="1"/>
  <c r="M3938" i="1"/>
  <c r="N3938" i="1" s="1"/>
  <c r="O3938" i="1" s="1"/>
  <c r="N3825" i="1"/>
  <c r="O3825" i="1" s="1"/>
  <c r="M1936" i="1"/>
  <c r="M4404" i="1"/>
  <c r="N4404" i="1" s="1"/>
  <c r="O4404" i="1" s="1"/>
  <c r="L2102" i="1"/>
  <c r="N2102" i="1" s="1"/>
  <c r="O2102" i="1" s="1"/>
  <c r="M4840" i="1"/>
  <c r="N4840" i="1" s="1"/>
  <c r="O4840" i="1" s="1"/>
  <c r="M1239" i="1"/>
  <c r="N1239" i="1" s="1"/>
  <c r="O1239" i="1" s="1"/>
  <c r="M1124" i="1"/>
  <c r="N1124" i="1" s="1"/>
  <c r="O1124" i="1" s="1"/>
  <c r="M527" i="1"/>
  <c r="N527" i="1" s="1"/>
  <c r="O527" i="1" s="1"/>
  <c r="M1409" i="1"/>
  <c r="N1409" i="1" s="1"/>
  <c r="O1409" i="1" s="1"/>
  <c r="M1544" i="1"/>
  <c r="N1544" i="1" s="1"/>
  <c r="O1544" i="1" s="1"/>
  <c r="L3972" i="1"/>
  <c r="L3362" i="1"/>
  <c r="N3362" i="1" s="1"/>
  <c r="O3362" i="1" s="1"/>
  <c r="L2245" i="1"/>
  <c r="N2245" i="1" s="1"/>
  <c r="O2245" i="1" s="1"/>
  <c r="L2238" i="1"/>
  <c r="N2238" i="1" s="1"/>
  <c r="O2238" i="1" s="1"/>
  <c r="N4767" i="1"/>
  <c r="O4767" i="1" s="1"/>
  <c r="N4242" i="1"/>
  <c r="O4242" i="1" s="1"/>
  <c r="L4005" i="1"/>
  <c r="M4045" i="1"/>
  <c r="M2859" i="1"/>
  <c r="M1175" i="1"/>
  <c r="N1175" i="1" s="1"/>
  <c r="O1175" i="1" s="1"/>
  <c r="M2643" i="1"/>
  <c r="N2643" i="1" s="1"/>
  <c r="O2643" i="1" s="1"/>
  <c r="L2247" i="1"/>
  <c r="N2247" i="1" s="1"/>
  <c r="O2247" i="1" s="1"/>
  <c r="N1607" i="1"/>
  <c r="O1607" i="1" s="1"/>
  <c r="L3099" i="1"/>
  <c r="N3099" i="1" s="1"/>
  <c r="O3099" i="1" s="1"/>
  <c r="L3601" i="1"/>
  <c r="M2775" i="1"/>
  <c r="N2775" i="1" s="1"/>
  <c r="O2775" i="1" s="1"/>
  <c r="L2220" i="1"/>
  <c r="N2243" i="1"/>
  <c r="O2243" i="1" s="1"/>
  <c r="M4877" i="1"/>
  <c r="N4877" i="1" s="1"/>
  <c r="O4877" i="1" s="1"/>
  <c r="L4762" i="1"/>
  <c r="N4762" i="1" s="1"/>
  <c r="O4762" i="1" s="1"/>
  <c r="M4021" i="1"/>
  <c r="N4021" i="1" s="1"/>
  <c r="O4021" i="1" s="1"/>
  <c r="M1290" i="1"/>
  <c r="N1290" i="1" s="1"/>
  <c r="O1290" i="1" s="1"/>
  <c r="N1109" i="1"/>
  <c r="O1109" i="1" s="1"/>
  <c r="M3829" i="1"/>
  <c r="N3829" i="1" s="1"/>
  <c r="O3829" i="1" s="1"/>
  <c r="M3349" i="1"/>
  <c r="N3349" i="1" s="1"/>
  <c r="O3349" i="1" s="1"/>
  <c r="L3570" i="1"/>
  <c r="N3570" i="1" s="1"/>
  <c r="O3570" i="1" s="1"/>
  <c r="M2622" i="1"/>
  <c r="N2622" i="1" s="1"/>
  <c r="O2622" i="1" s="1"/>
  <c r="L1098" i="1"/>
  <c r="N1098" i="1" s="1"/>
  <c r="O1098" i="1" s="1"/>
  <c r="M1857" i="1"/>
  <c r="N1857" i="1" s="1"/>
  <c r="O1857" i="1" s="1"/>
  <c r="L1678" i="1"/>
  <c r="L3220" i="1"/>
  <c r="N3220" i="1" s="1"/>
  <c r="O3220" i="1" s="1"/>
  <c r="L4801" i="1"/>
  <c r="N4610" i="1"/>
  <c r="O4610" i="1" s="1"/>
  <c r="M4223" i="1"/>
  <c r="L4099" i="1"/>
  <c r="M3161" i="1"/>
  <c r="M2214" i="1"/>
  <c r="N2214" i="1" s="1"/>
  <c r="O2214" i="1" s="1"/>
  <c r="L2894" i="1"/>
  <c r="N2894" i="1" s="1"/>
  <c r="O2894" i="1" s="1"/>
  <c r="M861" i="1"/>
  <c r="N861" i="1" s="1"/>
  <c r="O861" i="1" s="1"/>
  <c r="M2469" i="1"/>
  <c r="N2469" i="1" s="1"/>
  <c r="O2469" i="1" s="1"/>
  <c r="N2766" i="1"/>
  <c r="O2766" i="1" s="1"/>
  <c r="N2527" i="1"/>
  <c r="O2527" i="1" s="1"/>
  <c r="N4995" i="1"/>
  <c r="O4995" i="1" s="1"/>
  <c r="M1487" i="1"/>
  <c r="N1803" i="1"/>
  <c r="O1803" i="1" s="1"/>
  <c r="L3789" i="1"/>
  <c r="N3789" i="1" s="1"/>
  <c r="O3789" i="1" s="1"/>
  <c r="M3797" i="1"/>
  <c r="M3695" i="1"/>
  <c r="N3695" i="1" s="1"/>
  <c r="O3695" i="1" s="1"/>
  <c r="L2976" i="1"/>
  <c r="N2976" i="1" s="1"/>
  <c r="O2976" i="1" s="1"/>
  <c r="L2586" i="1"/>
  <c r="N2586" i="1" s="1"/>
  <c r="O2586" i="1" s="1"/>
  <c r="L4290" i="1"/>
  <c r="L4306" i="1"/>
  <c r="N4306" i="1" s="1"/>
  <c r="O4306" i="1" s="1"/>
  <c r="M2258" i="1"/>
  <c r="M4469" i="1"/>
  <c r="M4132" i="1"/>
  <c r="N4132" i="1" s="1"/>
  <c r="O4132" i="1" s="1"/>
  <c r="L4070" i="1"/>
  <c r="N4070" i="1" s="1"/>
  <c r="O4070" i="1" s="1"/>
  <c r="M2688" i="1"/>
  <c r="L4283" i="1"/>
  <c r="M4161" i="1"/>
  <c r="L3883" i="1"/>
  <c r="M2203" i="1"/>
  <c r="L689" i="1"/>
  <c r="N689" i="1" s="1"/>
  <c r="O689" i="1" s="1"/>
  <c r="L674" i="1"/>
  <c r="N674" i="1" s="1"/>
  <c r="O674" i="1" s="1"/>
  <c r="M536" i="1"/>
  <c r="N536" i="1" s="1"/>
  <c r="O536" i="1" s="1"/>
  <c r="L1701" i="1"/>
  <c r="L2216" i="1"/>
  <c r="N2216" i="1" s="1"/>
  <c r="O2216" i="1" s="1"/>
  <c r="L1922" i="1"/>
  <c r="N1922" i="1" s="1"/>
  <c r="O1922" i="1" s="1"/>
  <c r="L1101" i="1"/>
  <c r="M4724" i="1"/>
  <c r="N4724" i="1" s="1"/>
  <c r="O4724" i="1" s="1"/>
  <c r="L4769" i="1"/>
  <c r="L4500" i="1"/>
  <c r="N4500" i="1" s="1"/>
  <c r="O4500" i="1" s="1"/>
  <c r="L4187" i="1"/>
  <c r="N4187" i="1" s="1"/>
  <c r="O4187" i="1" s="1"/>
  <c r="L3579" i="1"/>
  <c r="L3925" i="1"/>
  <c r="L2538" i="1"/>
  <c r="L4372" i="1"/>
  <c r="L4308" i="1"/>
  <c r="M3263" i="1"/>
  <c r="N1995" i="1"/>
  <c r="O1995" i="1" s="1"/>
  <c r="L1848" i="1"/>
  <c r="N1848" i="1" s="1"/>
  <c r="O1848" i="1" s="1"/>
  <c r="M4656" i="1"/>
  <c r="N4656" i="1" s="1"/>
  <c r="O4656" i="1" s="1"/>
  <c r="L4344" i="1"/>
  <c r="L1423" i="1"/>
  <c r="L962" i="1"/>
  <c r="N962" i="1" s="1"/>
  <c r="O962" i="1" s="1"/>
  <c r="N1881" i="1"/>
  <c r="O1881" i="1" s="1"/>
  <c r="L1481" i="1"/>
  <c r="N1481" i="1" s="1"/>
  <c r="O1481" i="1" s="1"/>
  <c r="L1304" i="1"/>
  <c r="M2826" i="1"/>
  <c r="N2826" i="1" s="1"/>
  <c r="O2826" i="1" s="1"/>
  <c r="N2389" i="1"/>
  <c r="O2389" i="1" s="1"/>
  <c r="M1636" i="1"/>
  <c r="L4016" i="1"/>
  <c r="N4016" i="1" s="1"/>
  <c r="O4016" i="1" s="1"/>
  <c r="M3029" i="1"/>
  <c r="M4678" i="1"/>
  <c r="L4197" i="1"/>
  <c r="L4246" i="1"/>
  <c r="M3884" i="1"/>
  <c r="L3861" i="1"/>
  <c r="N3861" i="1" s="1"/>
  <c r="O3861" i="1" s="1"/>
  <c r="N1934" i="1"/>
  <c r="O1934" i="1" s="1"/>
  <c r="L736" i="1"/>
  <c r="N736" i="1" s="1"/>
  <c r="O736" i="1" s="1"/>
  <c r="N3822" i="1"/>
  <c r="O3822" i="1" s="1"/>
  <c r="L3368" i="1"/>
  <c r="N3368" i="1" s="1"/>
  <c r="O3368" i="1" s="1"/>
  <c r="L2454" i="1"/>
  <c r="N2454" i="1" s="1"/>
  <c r="O2454" i="1" s="1"/>
  <c r="N2412" i="1"/>
  <c r="O2412" i="1" s="1"/>
  <c r="L2308" i="1"/>
  <c r="L1117" i="1"/>
  <c r="N1117" i="1" s="1"/>
  <c r="O1117" i="1" s="1"/>
  <c r="L1485" i="1"/>
  <c r="N1485" i="1" s="1"/>
  <c r="O1485" i="1" s="1"/>
  <c r="M4975" i="1"/>
  <c r="M4737" i="1"/>
  <c r="N4737" i="1" s="1"/>
  <c r="O4737" i="1" s="1"/>
  <c r="N4354" i="1"/>
  <c r="O4354" i="1" s="1"/>
  <c r="L1873" i="1"/>
  <c r="N1873" i="1" s="1"/>
  <c r="O1873" i="1" s="1"/>
  <c r="L4759" i="1"/>
  <c r="N4759" i="1" s="1"/>
  <c r="O4759" i="1" s="1"/>
  <c r="M4023" i="1"/>
  <c r="N4023" i="1" s="1"/>
  <c r="O4023" i="1" s="1"/>
  <c r="L2271" i="1"/>
  <c r="N2271" i="1" s="1"/>
  <c r="O2271" i="1" s="1"/>
  <c r="L1734" i="1"/>
  <c r="N1734" i="1" s="1"/>
  <c r="O1734" i="1" s="1"/>
  <c r="M1766" i="1"/>
  <c r="N1766" i="1" s="1"/>
  <c r="O1766" i="1" s="1"/>
  <c r="M1273" i="1"/>
  <c r="N1273" i="1" s="1"/>
  <c r="O1273" i="1" s="1"/>
  <c r="L1070" i="1"/>
  <c r="N1070" i="1" s="1"/>
  <c r="O1070" i="1" s="1"/>
  <c r="M3817" i="1"/>
  <c r="N3817" i="1" s="1"/>
  <c r="O3817" i="1" s="1"/>
  <c r="N3770" i="1"/>
  <c r="O3770" i="1" s="1"/>
  <c r="L2943" i="1"/>
  <c r="N2943" i="1" s="1"/>
  <c r="O2943" i="1" s="1"/>
  <c r="L2032" i="1"/>
  <c r="N2032" i="1" s="1"/>
  <c r="O2032" i="1" s="1"/>
  <c r="L4161" i="1"/>
  <c r="L4108" i="1"/>
  <c r="N4108" i="1" s="1"/>
  <c r="O4108" i="1" s="1"/>
  <c r="L4120" i="1"/>
  <c r="N4120" i="1" s="1"/>
  <c r="O4120" i="1" s="1"/>
  <c r="L2203" i="1"/>
  <c r="L1736" i="1"/>
  <c r="N1736" i="1" s="1"/>
  <c r="O1736" i="1" s="1"/>
  <c r="L1416" i="1"/>
  <c r="N1416" i="1" s="1"/>
  <c r="O1416" i="1" s="1"/>
  <c r="L2125" i="1"/>
  <c r="L1705" i="1"/>
  <c r="N1705" i="1" s="1"/>
  <c r="O1705" i="1" s="1"/>
  <c r="L4903" i="1"/>
  <c r="N4903" i="1" s="1"/>
  <c r="O4903" i="1" s="1"/>
  <c r="M4320" i="1"/>
  <c r="L2257" i="1"/>
  <c r="N2257" i="1" s="1"/>
  <c r="O2257" i="1" s="1"/>
  <c r="L4063" i="1"/>
  <c r="N4063" i="1" s="1"/>
  <c r="O4063" i="1" s="1"/>
  <c r="M4212" i="1"/>
  <c r="M4170" i="1"/>
  <c r="M3782" i="1"/>
  <c r="N3782" i="1" s="1"/>
  <c r="O3782" i="1" s="1"/>
  <c r="L4350" i="1"/>
  <c r="L3296" i="1"/>
  <c r="M731" i="1"/>
  <c r="L1640" i="1"/>
  <c r="N1640" i="1" s="1"/>
  <c r="O1640" i="1" s="1"/>
  <c r="M1097" i="1"/>
  <c r="N1097" i="1" s="1"/>
  <c r="O1097" i="1" s="1"/>
  <c r="L2041" i="1"/>
  <c r="N2041" i="1" s="1"/>
  <c r="O2041" i="1" s="1"/>
  <c r="M4439" i="1"/>
  <c r="N4439" i="1" s="1"/>
  <c r="O4439" i="1" s="1"/>
  <c r="M4246" i="1"/>
  <c r="N4246" i="1" s="1"/>
  <c r="O4246" i="1" s="1"/>
  <c r="M3636" i="1"/>
  <c r="M2698" i="1"/>
  <c r="N2698" i="1" s="1"/>
  <c r="O2698" i="1" s="1"/>
  <c r="M2320" i="1"/>
  <c r="N2320" i="1" s="1"/>
  <c r="O2320" i="1" s="1"/>
  <c r="N2396" i="1"/>
  <c r="O2396" i="1" s="1"/>
  <c r="L2191" i="1"/>
  <c r="M785" i="1"/>
  <c r="M1880" i="1"/>
  <c r="N1880" i="1" s="1"/>
  <c r="O1880" i="1" s="1"/>
  <c r="M1844" i="1"/>
  <c r="N1844" i="1" s="1"/>
  <c r="O1844" i="1" s="1"/>
  <c r="L4937" i="1"/>
  <c r="L4605" i="1"/>
  <c r="N4605" i="1" s="1"/>
  <c r="O4605" i="1" s="1"/>
  <c r="L3802" i="1"/>
  <c r="N3802" i="1" s="1"/>
  <c r="O3802" i="1" s="1"/>
  <c r="M3404" i="1"/>
  <c r="N3404" i="1" s="1"/>
  <c r="O3404" i="1" s="1"/>
  <c r="M2059" i="1"/>
  <c r="N2059" i="1" s="1"/>
  <c r="O2059" i="1" s="1"/>
  <c r="L2658" i="1"/>
  <c r="N2658" i="1" s="1"/>
  <c r="O2658" i="1" s="1"/>
  <c r="M2183" i="1"/>
  <c r="N2183" i="1" s="1"/>
  <c r="O2183" i="1" s="1"/>
  <c r="M2547" i="1"/>
  <c r="M1869" i="1"/>
  <c r="L1424" i="1"/>
  <c r="L1132" i="1"/>
  <c r="N1132" i="1" s="1"/>
  <c r="O1132" i="1" s="1"/>
  <c r="L1814" i="1"/>
  <c r="N1814" i="1" s="1"/>
  <c r="O1814" i="1" s="1"/>
  <c r="L3714" i="1"/>
  <c r="L2262" i="1"/>
  <c r="M1574" i="1"/>
  <c r="N1574" i="1" s="1"/>
  <c r="O1574" i="1" s="1"/>
  <c r="L1461" i="1"/>
  <c r="N1461" i="1" s="1"/>
  <c r="O1461" i="1" s="1"/>
  <c r="L1836" i="1"/>
  <c r="N1836" i="1" s="1"/>
  <c r="O1836" i="1" s="1"/>
  <c r="L3482" i="1"/>
  <c r="N3482" i="1" s="1"/>
  <c r="O3482" i="1" s="1"/>
  <c r="L1875" i="1"/>
  <c r="N1875" i="1" s="1"/>
  <c r="O1875" i="1" s="1"/>
  <c r="M3330" i="1"/>
  <c r="N2886" i="1"/>
  <c r="O2886" i="1" s="1"/>
  <c r="M4388" i="1"/>
  <c r="N4388" i="1" s="1"/>
  <c r="O4388" i="1" s="1"/>
  <c r="L2030" i="1"/>
  <c r="N2030" i="1" s="1"/>
  <c r="O2030" i="1" s="1"/>
  <c r="M957" i="1"/>
  <c r="M1220" i="1"/>
  <c r="L771" i="1"/>
  <c r="N771" i="1" s="1"/>
  <c r="O771" i="1" s="1"/>
  <c r="M3274" i="1"/>
  <c r="N3274" i="1" s="1"/>
  <c r="O3274" i="1" s="1"/>
  <c r="L4357" i="1"/>
  <c r="N4357" i="1" s="1"/>
  <c r="O4357" i="1" s="1"/>
  <c r="L3841" i="1"/>
  <c r="L2434" i="1"/>
  <c r="N2434" i="1" s="1"/>
  <c r="O2434" i="1" s="1"/>
  <c r="L2177" i="1"/>
  <c r="N2177" i="1" s="1"/>
  <c r="O2177" i="1" s="1"/>
  <c r="M639" i="1"/>
  <c r="N639" i="1" s="1"/>
  <c r="O639" i="1" s="1"/>
  <c r="M1876" i="1"/>
  <c r="N1876" i="1" s="1"/>
  <c r="O1876" i="1" s="1"/>
  <c r="L1865" i="1"/>
  <c r="N1865" i="1" s="1"/>
  <c r="O1865" i="1" s="1"/>
  <c r="L1665" i="1"/>
  <c r="N1665" i="1" s="1"/>
  <c r="O1665" i="1" s="1"/>
  <c r="N3903" i="1"/>
  <c r="O3903" i="1" s="1"/>
  <c r="N3704" i="1"/>
  <c r="O3704" i="1" s="1"/>
  <c r="L3542" i="1"/>
  <c r="N3542" i="1" s="1"/>
  <c r="O3542" i="1" s="1"/>
  <c r="L2904" i="1"/>
  <c r="N2904" i="1" s="1"/>
  <c r="O2904" i="1" s="1"/>
  <c r="L4562" i="1"/>
  <c r="M3618" i="1"/>
  <c r="N3618" i="1" s="1"/>
  <c r="O3618" i="1" s="1"/>
  <c r="L2404" i="1"/>
  <c r="N2404" i="1" s="1"/>
  <c r="O2404" i="1" s="1"/>
  <c r="M4294" i="1"/>
  <c r="L4067" i="1"/>
  <c r="L4642" i="1"/>
  <c r="N4642" i="1" s="1"/>
  <c r="O4642" i="1" s="1"/>
  <c r="M4620" i="1"/>
  <c r="N4620" i="1" s="1"/>
  <c r="O4620" i="1" s="1"/>
  <c r="N4950" i="1"/>
  <c r="O4950" i="1" s="1"/>
  <c r="L798" i="1"/>
  <c r="N798" i="1" s="1"/>
  <c r="O798" i="1" s="1"/>
  <c r="L1628" i="1"/>
  <c r="L2688" i="1"/>
  <c r="N2066" i="1"/>
  <c r="O2066" i="1" s="1"/>
  <c r="N4799" i="1"/>
  <c r="O4799" i="1" s="1"/>
  <c r="L4313" i="1"/>
  <c r="L4402" i="1"/>
  <c r="M3706" i="1"/>
  <c r="M3460" i="1"/>
  <c r="L2597" i="1"/>
  <c r="L2056" i="1"/>
  <c r="L2063" i="1"/>
  <c r="L2112" i="1"/>
  <c r="L2472" i="1"/>
  <c r="L2095" i="1"/>
  <c r="N4886" i="1"/>
  <c r="O4886" i="1" s="1"/>
  <c r="M4230" i="1"/>
  <c r="N4230" i="1" s="1"/>
  <c r="O4230" i="1" s="1"/>
  <c r="L2659" i="1"/>
  <c r="M3126" i="1"/>
  <c r="M2461" i="1"/>
  <c r="N2824" i="1"/>
  <c r="O2824" i="1" s="1"/>
  <c r="L627" i="1"/>
  <c r="M522" i="1"/>
  <c r="L1240" i="1"/>
  <c r="N1240" i="1" s="1"/>
  <c r="O1240" i="1" s="1"/>
  <c r="L4049" i="1"/>
  <c r="N4049" i="1" s="1"/>
  <c r="O4049" i="1" s="1"/>
  <c r="M2838" i="1"/>
  <c r="N2838" i="1" s="1"/>
  <c r="O2838" i="1" s="1"/>
  <c r="L1399" i="1"/>
  <c r="L2351" i="1"/>
  <c r="M2011" i="1"/>
  <c r="M2252" i="1"/>
  <c r="M4947" i="1"/>
  <c r="N4947" i="1" s="1"/>
  <c r="O4947" i="1" s="1"/>
  <c r="M3883" i="1"/>
  <c r="L4254" i="1"/>
  <c r="L4441" i="1"/>
  <c r="M1101" i="1"/>
  <c r="M1946" i="1"/>
  <c r="L3827" i="1"/>
  <c r="N3827" i="1" s="1"/>
  <c r="O3827" i="1" s="1"/>
  <c r="L3898" i="1"/>
  <c r="M920" i="1"/>
  <c r="L4224" i="1"/>
  <c r="M4372" i="1"/>
  <c r="L2781" i="1"/>
  <c r="L3056" i="1"/>
  <c r="L2524" i="1"/>
  <c r="M4027" i="1"/>
  <c r="M2071" i="1"/>
  <c r="M1959" i="1"/>
  <c r="L4750" i="1"/>
  <c r="M3464" i="1"/>
  <c r="M3436" i="1"/>
  <c r="M4485" i="1"/>
  <c r="N4485" i="1" s="1"/>
  <c r="O4485" i="1" s="1"/>
  <c r="L706" i="1"/>
  <c r="L3102" i="1"/>
  <c r="L4644" i="1"/>
  <c r="M4684" i="1"/>
  <c r="L4087" i="1"/>
  <c r="M3158" i="1"/>
  <c r="M3017" i="1"/>
  <c r="L2369" i="1"/>
  <c r="M2154" i="1"/>
  <c r="L4608" i="1"/>
  <c r="M3293" i="1"/>
  <c r="L3177" i="1"/>
  <c r="M3086" i="1"/>
  <c r="M3971" i="1"/>
  <c r="N3971" i="1" s="1"/>
  <c r="O3971" i="1" s="1"/>
  <c r="M3355" i="1"/>
  <c r="L4393" i="1"/>
  <c r="M4574" i="1"/>
  <c r="N4574" i="1" s="1"/>
  <c r="O4574" i="1" s="1"/>
  <c r="L855" i="1"/>
  <c r="M794" i="1"/>
  <c r="L4725" i="1"/>
  <c r="M2445" i="1"/>
  <c r="L2950" i="1"/>
  <c r="L4891" i="1"/>
  <c r="L4389" i="1"/>
  <c r="N758" i="1"/>
  <c r="O758" i="1" s="1"/>
  <c r="L2029" i="1"/>
  <c r="N2029" i="1" s="1"/>
  <c r="O2029" i="1" s="1"/>
  <c r="M2967" i="1"/>
  <c r="M643" i="1"/>
  <c r="N643" i="1" s="1"/>
  <c r="O643" i="1" s="1"/>
  <c r="M1470" i="1"/>
  <c r="M3191" i="1"/>
  <c r="N3191" i="1" s="1"/>
  <c r="O3191" i="1" s="1"/>
  <c r="N4820" i="1"/>
  <c r="O4820" i="1" s="1"/>
  <c r="M3728" i="1"/>
  <c r="M3339" i="1"/>
  <c r="M2687" i="1"/>
  <c r="M2936" i="1"/>
  <c r="L2124" i="1"/>
  <c r="M4712" i="1"/>
  <c r="N4712" i="1" s="1"/>
  <c r="O4712" i="1" s="1"/>
  <c r="L4530" i="1"/>
  <c r="M2948" i="1"/>
  <c r="M2600" i="1"/>
  <c r="L2872" i="1"/>
  <c r="N3000" i="1"/>
  <c r="O3000" i="1" s="1"/>
  <c r="M4655" i="1"/>
  <c r="M4400" i="1"/>
  <c r="M4019" i="1"/>
  <c r="M2507" i="1"/>
  <c r="M1612" i="1"/>
  <c r="M4984" i="1"/>
  <c r="M2490" i="1"/>
  <c r="L2380" i="1"/>
  <c r="L2151" i="1"/>
  <c r="M924" i="1"/>
  <c r="N924" i="1" s="1"/>
  <c r="O924" i="1" s="1"/>
  <c r="N3094" i="1"/>
  <c r="O3094" i="1" s="1"/>
  <c r="L4370" i="1"/>
  <c r="M4157" i="1"/>
  <c r="N4157" i="1" s="1"/>
  <c r="O4157" i="1" s="1"/>
  <c r="N1459" i="1"/>
  <c r="O1459" i="1" s="1"/>
  <c r="L1821" i="1"/>
  <c r="M1641" i="1"/>
  <c r="M3781" i="1"/>
  <c r="L1939" i="1"/>
  <c r="M679" i="1"/>
  <c r="N4320" i="1"/>
  <c r="O4320" i="1" s="1"/>
  <c r="M3693" i="1"/>
  <c r="L3316" i="1"/>
  <c r="M2635" i="1"/>
  <c r="M3101" i="1"/>
  <c r="M2197" i="1"/>
  <c r="L4103" i="1"/>
  <c r="M1073" i="1"/>
  <c r="M3433" i="1"/>
  <c r="M1813" i="1"/>
  <c r="N704" i="1"/>
  <c r="O704" i="1" s="1"/>
  <c r="M3462" i="1"/>
  <c r="L2777" i="1"/>
  <c r="M4546" i="1"/>
  <c r="L3163" i="1"/>
  <c r="M4490" i="1"/>
  <c r="L4495" i="1"/>
  <c r="M4154" i="1"/>
  <c r="N4154" i="1" s="1"/>
  <c r="O4154" i="1" s="1"/>
  <c r="L700" i="1"/>
  <c r="N4113" i="1"/>
  <c r="O4113" i="1" s="1"/>
  <c r="N4830" i="1"/>
  <c r="O4830" i="1" s="1"/>
  <c r="L3049" i="1"/>
  <c r="M2480" i="1"/>
  <c r="M3396" i="1"/>
  <c r="M3374" i="1"/>
  <c r="M2287" i="1"/>
  <c r="M4617" i="1"/>
  <c r="M5000" i="1"/>
  <c r="N5000" i="1" s="1"/>
  <c r="O5000" i="1" s="1"/>
  <c r="N909" i="1"/>
  <c r="O909" i="1" s="1"/>
  <c r="M3996" i="1"/>
  <c r="L3897" i="1"/>
  <c r="L3780" i="1"/>
  <c r="L2355" i="1"/>
  <c r="M2035" i="1"/>
  <c r="M2114" i="1"/>
  <c r="L1963" i="1"/>
  <c r="L4379" i="1"/>
  <c r="M986" i="1"/>
  <c r="L730" i="1"/>
  <c r="N730" i="1" s="1"/>
  <c r="O730" i="1" s="1"/>
  <c r="L3202" i="1"/>
  <c r="N3202" i="1" s="1"/>
  <c r="O3202" i="1" s="1"/>
  <c r="M2651" i="1"/>
  <c r="M2505" i="1"/>
  <c r="N2195" i="1"/>
  <c r="O2195" i="1" s="1"/>
  <c r="M3574" i="1"/>
  <c r="L2148" i="1"/>
  <c r="L2122" i="1"/>
  <c r="L4578" i="1"/>
  <c r="L3383" i="1"/>
  <c r="L4654" i="1"/>
  <c r="N4654" i="1" s="1"/>
  <c r="O4654" i="1" s="1"/>
  <c r="N4245" i="1"/>
  <c r="O4245" i="1" s="1"/>
  <c r="M3664" i="1"/>
  <c r="M4598" i="1"/>
  <c r="M3772" i="1"/>
  <c r="L2253" i="1"/>
  <c r="M2695" i="1"/>
  <c r="M4149" i="1"/>
  <c r="L3792" i="1"/>
  <c r="L1400" i="1"/>
  <c r="N1400" i="1" s="1"/>
  <c r="O1400" i="1" s="1"/>
  <c r="M1656" i="1"/>
  <c r="N1656" i="1" s="1"/>
  <c r="O1656" i="1" s="1"/>
  <c r="L3806" i="1"/>
  <c r="N3806" i="1" s="1"/>
  <c r="O3806" i="1" s="1"/>
  <c r="M3804" i="1"/>
  <c r="N3804" i="1" s="1"/>
  <c r="O3804" i="1" s="1"/>
  <c r="M3685" i="1"/>
  <c r="N3685" i="1" s="1"/>
  <c r="O3685" i="1" s="1"/>
  <c r="L3728" i="1"/>
  <c r="M3340" i="1"/>
  <c r="N3340" i="1" s="1"/>
  <c r="O3340" i="1" s="1"/>
  <c r="M3383" i="1"/>
  <c r="M2918" i="1"/>
  <c r="L2789" i="1"/>
  <c r="N2789" i="1" s="1"/>
  <c r="O2789" i="1" s="1"/>
  <c r="M2741" i="1"/>
  <c r="N2741" i="1" s="1"/>
  <c r="O2741" i="1" s="1"/>
  <c r="L2020" i="1"/>
  <c r="N2020" i="1" s="1"/>
  <c r="O2020" i="1" s="1"/>
  <c r="L2076" i="1"/>
  <c r="L1523" i="1"/>
  <c r="M4379" i="1"/>
  <c r="M3914" i="1"/>
  <c r="N3914" i="1" s="1"/>
  <c r="O3914" i="1" s="1"/>
  <c r="L3644" i="1"/>
  <c r="N3644" i="1" s="1"/>
  <c r="O3644" i="1" s="1"/>
  <c r="N2662" i="1"/>
  <c r="O2662" i="1" s="1"/>
  <c r="L3259" i="1"/>
  <c r="L2426" i="1"/>
  <c r="N2426" i="1" s="1"/>
  <c r="O2426" i="1" s="1"/>
  <c r="M3780" i="1"/>
  <c r="L4121" i="1"/>
  <c r="N4121" i="1" s="1"/>
  <c r="O4121" i="1" s="1"/>
  <c r="M3298" i="1"/>
  <c r="L3882" i="1"/>
  <c r="L3174" i="1"/>
  <c r="N3174" i="1" s="1"/>
  <c r="O3174" i="1" s="1"/>
  <c r="M2448" i="1"/>
  <c r="M577" i="1"/>
  <c r="N577" i="1" s="1"/>
  <c r="O577" i="1" s="1"/>
  <c r="M1856" i="1"/>
  <c r="N1856" i="1" s="1"/>
  <c r="O1856" i="1" s="1"/>
  <c r="M1662" i="1"/>
  <c r="M1580" i="1"/>
  <c r="M1037" i="1"/>
  <c r="N1037" i="1" s="1"/>
  <c r="O1037" i="1" s="1"/>
  <c r="N3901" i="1"/>
  <c r="O3901" i="1" s="1"/>
  <c r="L3664" i="1"/>
  <c r="L3765" i="1"/>
  <c r="N3765" i="1" s="1"/>
  <c r="O3765" i="1" s="1"/>
  <c r="M3528" i="1"/>
  <c r="N3528" i="1" s="1"/>
  <c r="O3528" i="1" s="1"/>
  <c r="L3235" i="1"/>
  <c r="N3235" i="1" s="1"/>
  <c r="O3235" i="1" s="1"/>
  <c r="M2872" i="1"/>
  <c r="N2872" i="1" s="1"/>
  <c r="O2872" i="1" s="1"/>
  <c r="L2708" i="1"/>
  <c r="N2708" i="1" s="1"/>
  <c r="O2708" i="1" s="1"/>
  <c r="N2111" i="1"/>
  <c r="O2111" i="1" s="1"/>
  <c r="M1930" i="1"/>
  <c r="L4432" i="1"/>
  <c r="N4432" i="1" s="1"/>
  <c r="O4432" i="1" s="1"/>
  <c r="M4062" i="1"/>
  <c r="N4062" i="1" s="1"/>
  <c r="O4062" i="1" s="1"/>
  <c r="L3833" i="1"/>
  <c r="N4071" i="1"/>
  <c r="O4071" i="1" s="1"/>
  <c r="L2600" i="1"/>
  <c r="L3557" i="1"/>
  <c r="N3557" i="1" s="1"/>
  <c r="O3557" i="1" s="1"/>
  <c r="M2345" i="1"/>
  <c r="N2345" i="1" s="1"/>
  <c r="O2345" i="1" s="1"/>
  <c r="M3037" i="1"/>
  <c r="L1727" i="1"/>
  <c r="N1727" i="1" s="1"/>
  <c r="O1727" i="1" s="1"/>
  <c r="M3864" i="1"/>
  <c r="M2781" i="1"/>
  <c r="N2781" i="1" s="1"/>
  <c r="O2781" i="1" s="1"/>
  <c r="M4389" i="1"/>
  <c r="N4389" i="1" s="1"/>
  <c r="O4389" i="1" s="1"/>
  <c r="L4490" i="1"/>
  <c r="L4565" i="1"/>
  <c r="N4376" i="1"/>
  <c r="O4376" i="1" s="1"/>
  <c r="M4254" i="1"/>
  <c r="N4254" i="1" s="1"/>
  <c r="O4254" i="1" s="1"/>
  <c r="L4027" i="1"/>
  <c r="M2064" i="1"/>
  <c r="L1212" i="1"/>
  <c r="L3996" i="1"/>
  <c r="L3726" i="1"/>
  <c r="N3726" i="1" s="1"/>
  <c r="O3726" i="1" s="1"/>
  <c r="L2695" i="1"/>
  <c r="L4822" i="1"/>
  <c r="N4822" i="1" s="1"/>
  <c r="O4822" i="1" s="1"/>
  <c r="L4774" i="1"/>
  <c r="N4774" i="1" s="1"/>
  <c r="O4774" i="1" s="1"/>
  <c r="M4633" i="1"/>
  <c r="L4305" i="1"/>
  <c r="N4305" i="1" s="1"/>
  <c r="O4305" i="1" s="1"/>
  <c r="L4109" i="1"/>
  <c r="N4109" i="1" s="1"/>
  <c r="O4109" i="1" s="1"/>
  <c r="L3581" i="1"/>
  <c r="L3023" i="1"/>
  <c r="N3023" i="1" s="1"/>
  <c r="O3023" i="1" s="1"/>
  <c r="M2881" i="1"/>
  <c r="L2578" i="1"/>
  <c r="L4670" i="1"/>
  <c r="L4501" i="1"/>
  <c r="N4501" i="1" s="1"/>
  <c r="O4501" i="1" s="1"/>
  <c r="M4512" i="1"/>
  <c r="M3788" i="1"/>
  <c r="M3138" i="1"/>
  <c r="M4842" i="1"/>
  <c r="N4269" i="1"/>
  <c r="O4269" i="1" s="1"/>
  <c r="L4898" i="1"/>
  <c r="M4233" i="1"/>
  <c r="L790" i="1"/>
  <c r="N790" i="1" s="1"/>
  <c r="O790" i="1" s="1"/>
  <c r="L707" i="1"/>
  <c r="N707" i="1" s="1"/>
  <c r="O707" i="1" s="1"/>
  <c r="M562" i="1"/>
  <c r="M1262" i="1"/>
  <c r="N1262" i="1" s="1"/>
  <c r="O1262" i="1" s="1"/>
  <c r="L1971" i="1"/>
  <c r="N1971" i="1" s="1"/>
  <c r="O1971" i="1" s="1"/>
  <c r="M1834" i="1"/>
  <c r="N1834" i="1" s="1"/>
  <c r="O1834" i="1" s="1"/>
  <c r="M1706" i="1"/>
  <c r="N1706" i="1" s="1"/>
  <c r="O1706" i="1" s="1"/>
  <c r="N1694" i="1"/>
  <c r="O1694" i="1" s="1"/>
  <c r="M3507" i="1"/>
  <c r="N3507" i="1" s="1"/>
  <c r="O3507" i="1" s="1"/>
  <c r="M3494" i="1"/>
  <c r="L3462" i="1"/>
  <c r="N2825" i="1"/>
  <c r="O2825" i="1" s="1"/>
  <c r="M2529" i="1"/>
  <c r="N2529" i="1" s="1"/>
  <c r="O2529" i="1" s="1"/>
  <c r="M2143" i="1"/>
  <c r="N2143" i="1" s="1"/>
  <c r="O2143" i="1" s="1"/>
  <c r="L4861" i="1"/>
  <c r="L4257" i="1"/>
  <c r="N4257" i="1" s="1"/>
  <c r="O4257" i="1" s="1"/>
  <c r="M4150" i="1"/>
  <c r="N4150" i="1" s="1"/>
  <c r="O4150" i="1" s="1"/>
  <c r="N2541" i="1"/>
  <c r="O2541" i="1" s="1"/>
  <c r="L1159" i="1"/>
  <c r="N1159" i="1" s="1"/>
  <c r="O1159" i="1" s="1"/>
  <c r="N4949" i="1"/>
  <c r="O4949" i="1" s="1"/>
  <c r="N4976" i="1"/>
  <c r="O4976" i="1" s="1"/>
  <c r="N985" i="1"/>
  <c r="O985" i="1" s="1"/>
  <c r="N1105" i="1"/>
  <c r="O1105" i="1" s="1"/>
  <c r="L1773" i="1"/>
  <c r="N3865" i="1"/>
  <c r="O3865" i="1" s="1"/>
  <c r="M3773" i="1"/>
  <c r="M1963" i="1"/>
  <c r="M1167" i="1"/>
  <c r="N1167" i="1" s="1"/>
  <c r="O1167" i="1" s="1"/>
  <c r="M1092" i="1"/>
  <c r="N1092" i="1" s="1"/>
  <c r="O1092" i="1" s="1"/>
  <c r="L4819" i="1"/>
  <c r="N4819" i="1" s="1"/>
  <c r="O4819" i="1" s="1"/>
  <c r="L4405" i="1"/>
  <c r="N4405" i="1" s="1"/>
  <c r="O4405" i="1" s="1"/>
  <c r="M4201" i="1"/>
  <c r="L4298" i="1"/>
  <c r="L4211" i="1"/>
  <c r="N4211" i="1" s="1"/>
  <c r="O4211" i="1" s="1"/>
  <c r="N4095" i="1"/>
  <c r="O4095" i="1" s="1"/>
  <c r="N3824" i="1"/>
  <c r="O3824" i="1" s="1"/>
  <c r="L2911" i="1"/>
  <c r="M2742" i="1"/>
  <c r="L2532" i="1"/>
  <c r="L2087" i="1"/>
  <c r="M2323" i="1"/>
  <c r="M3244" i="1"/>
  <c r="M4367" i="1"/>
  <c r="N4367" i="1" s="1"/>
  <c r="O4367" i="1" s="1"/>
  <c r="L3812" i="1"/>
  <c r="L4221" i="1"/>
  <c r="M3456" i="1"/>
  <c r="L1612" i="1"/>
  <c r="N1612" i="1" s="1"/>
  <c r="O1612" i="1" s="1"/>
  <c r="L4984" i="1"/>
  <c r="N4984" i="1" s="1"/>
  <c r="O4984" i="1" s="1"/>
  <c r="L2490" i="1"/>
  <c r="N2849" i="1"/>
  <c r="O2849" i="1" s="1"/>
  <c r="L859" i="1"/>
  <c r="N859" i="1" s="1"/>
  <c r="O859" i="1" s="1"/>
  <c r="M733" i="1"/>
  <c r="N733" i="1" s="1"/>
  <c r="O733" i="1" s="1"/>
  <c r="L2862" i="1"/>
  <c r="N2862" i="1" s="1"/>
  <c r="O2862" i="1" s="1"/>
  <c r="N2375" i="1"/>
  <c r="O2375" i="1" s="1"/>
  <c r="M2221" i="1"/>
  <c r="N2221" i="1" s="1"/>
  <c r="O2221" i="1" s="1"/>
  <c r="M2126" i="1"/>
  <c r="N2126" i="1" s="1"/>
  <c r="O2126" i="1" s="1"/>
  <c r="M4663" i="1"/>
  <c r="N4663" i="1" s="1"/>
  <c r="O4663" i="1" s="1"/>
  <c r="N4424" i="1"/>
  <c r="O4424" i="1" s="1"/>
  <c r="L4456" i="1"/>
  <c r="N4456" i="1" s="1"/>
  <c r="O4456" i="1" s="1"/>
  <c r="L2136" i="1"/>
  <c r="N2136" i="1" s="1"/>
  <c r="O2136" i="1" s="1"/>
  <c r="M1259" i="1"/>
  <c r="N1259" i="1" s="1"/>
  <c r="O1259" i="1" s="1"/>
  <c r="M2512" i="1"/>
  <c r="N2512" i="1" s="1"/>
  <c r="O2512" i="1" s="1"/>
  <c r="N2315" i="1"/>
  <c r="O2315" i="1" s="1"/>
  <c r="M4961" i="1"/>
  <c r="N4961" i="1" s="1"/>
  <c r="O4961" i="1" s="1"/>
  <c r="L4212" i="1"/>
  <c r="M3750" i="1"/>
  <c r="L4170" i="1"/>
  <c r="N4170" i="1" s="1"/>
  <c r="O4170" i="1" s="1"/>
  <c r="L3908" i="1"/>
  <c r="N3908" i="1" s="1"/>
  <c r="O3908" i="1" s="1"/>
  <c r="L852" i="1"/>
  <c r="N852" i="1" s="1"/>
  <c r="O852" i="1" s="1"/>
  <c r="L1199" i="1"/>
  <c r="N1543" i="1"/>
  <c r="O1543" i="1" s="1"/>
  <c r="L3500" i="1"/>
  <c r="N3500" i="1" s="1"/>
  <c r="O3500" i="1" s="1"/>
  <c r="L3063" i="1"/>
  <c r="N3063" i="1" s="1"/>
  <c r="O3063" i="1" s="1"/>
  <c r="L2367" i="1"/>
  <c r="L1645" i="1"/>
  <c r="L1002" i="1"/>
  <c r="N1002" i="1" s="1"/>
  <c r="O1002" i="1" s="1"/>
  <c r="M1587" i="1"/>
  <c r="N1587" i="1" s="1"/>
  <c r="O1587" i="1" s="1"/>
  <c r="L4853" i="1"/>
  <c r="L4702" i="1"/>
  <c r="N4702" i="1" s="1"/>
  <c r="O4702" i="1" s="1"/>
  <c r="L4378" i="1"/>
  <c r="L4149" i="1"/>
  <c r="M4082" i="1"/>
  <c r="L4019" i="1"/>
  <c r="L2588" i="1"/>
  <c r="N2588" i="1" s="1"/>
  <c r="O2588" i="1" s="1"/>
  <c r="M2489" i="1"/>
  <c r="M2495" i="1"/>
  <c r="N2495" i="1" s="1"/>
  <c r="O2495" i="1" s="1"/>
  <c r="L4843" i="1"/>
  <c r="L2592" i="1"/>
  <c r="N2592" i="1" s="1"/>
  <c r="O2592" i="1" s="1"/>
  <c r="L2507" i="1"/>
  <c r="N2507" i="1" s="1"/>
  <c r="O2507" i="1" s="1"/>
  <c r="M540" i="1"/>
  <c r="N540" i="1" s="1"/>
  <c r="O540" i="1" s="1"/>
  <c r="M1783" i="1"/>
  <c r="N1783" i="1" s="1"/>
  <c r="O1783" i="1" s="1"/>
  <c r="M3954" i="1"/>
  <c r="M3310" i="1"/>
  <c r="M1829" i="1"/>
  <c r="N1829" i="1" s="1"/>
  <c r="O1829" i="1" s="1"/>
  <c r="L1584" i="1"/>
  <c r="N1584" i="1" s="1"/>
  <c r="O1584" i="1" s="1"/>
  <c r="M4566" i="1"/>
  <c r="N3668" i="1"/>
  <c r="O3668" i="1" s="1"/>
  <c r="M3775" i="1"/>
  <c r="M3426" i="1"/>
  <c r="N3426" i="1" s="1"/>
  <c r="O3426" i="1" s="1"/>
  <c r="M3612" i="1"/>
  <c r="M4952" i="1"/>
  <c r="N4952" i="1" s="1"/>
  <c r="O4952" i="1" s="1"/>
  <c r="L4509" i="1"/>
  <c r="N4509" i="1" s="1"/>
  <c r="O4509" i="1" s="1"/>
  <c r="M4499" i="1"/>
  <c r="N4499" i="1" s="1"/>
  <c r="O4499" i="1" s="1"/>
  <c r="N4135" i="1"/>
  <c r="O4135" i="1" s="1"/>
  <c r="N2191" i="1"/>
  <c r="O2191" i="1" s="1"/>
  <c r="M2714" i="1"/>
  <c r="L1061" i="1"/>
  <c r="N1061" i="1" s="1"/>
  <c r="O1061" i="1" s="1"/>
  <c r="M3568" i="1"/>
  <c r="N3568" i="1" s="1"/>
  <c r="O3568" i="1" s="1"/>
  <c r="L2823" i="1"/>
  <c r="M2791" i="1"/>
  <c r="N2791" i="1" s="1"/>
  <c r="O2791" i="1" s="1"/>
  <c r="M2253" i="1"/>
  <c r="N2253" i="1" s="1"/>
  <c r="O2253" i="1" s="1"/>
  <c r="M2227" i="1"/>
  <c r="N2227" i="1" s="1"/>
  <c r="O2227" i="1" s="1"/>
  <c r="N2192" i="1"/>
  <c r="O2192" i="1" s="1"/>
  <c r="M4764" i="1"/>
  <c r="N4390" i="1"/>
  <c r="O4390" i="1" s="1"/>
  <c r="M3122" i="1"/>
  <c r="L2150" i="1"/>
  <c r="L1985" i="1"/>
  <c r="M2395" i="1"/>
  <c r="M4646" i="1"/>
  <c r="N4646" i="1" s="1"/>
  <c r="O4646" i="1" s="1"/>
  <c r="M4577" i="1"/>
  <c r="M3739" i="1"/>
  <c r="N3739" i="1" s="1"/>
  <c r="O3739" i="1" s="1"/>
  <c r="M2950" i="1"/>
  <c r="N2950" i="1" s="1"/>
  <c r="O2950" i="1" s="1"/>
  <c r="N752" i="1"/>
  <c r="O752" i="1" s="1"/>
  <c r="L4349" i="1"/>
  <c r="M3258" i="1"/>
  <c r="L2716" i="1"/>
  <c r="L3465" i="1"/>
  <c r="L3551" i="1"/>
  <c r="N2255" i="1"/>
  <c r="O2255" i="1" s="1"/>
  <c r="L753" i="1"/>
  <c r="N753" i="1" s="1"/>
  <c r="O753" i="1" s="1"/>
  <c r="L1402" i="1"/>
  <c r="L903" i="1"/>
  <c r="L748" i="1"/>
  <c r="L1959" i="1"/>
  <c r="L1931" i="1"/>
  <c r="N1931" i="1" s="1"/>
  <c r="O1931" i="1" s="1"/>
  <c r="L1533" i="1"/>
  <c r="L1555" i="1"/>
  <c r="N1555" i="1" s="1"/>
  <c r="O1555" i="1" s="1"/>
  <c r="L3816" i="1"/>
  <c r="N3816" i="1" s="1"/>
  <c r="O3816" i="1" s="1"/>
  <c r="M3844" i="1"/>
  <c r="L2363" i="1"/>
  <c r="N2363" i="1" s="1"/>
  <c r="O2363" i="1" s="1"/>
  <c r="M2263" i="1"/>
  <c r="N2263" i="1" s="1"/>
  <c r="O2263" i="1" s="1"/>
  <c r="L2062" i="1"/>
  <c r="N556" i="1"/>
  <c r="O556" i="1" s="1"/>
  <c r="M4142" i="1"/>
  <c r="N4142" i="1" s="1"/>
  <c r="O4142" i="1" s="1"/>
  <c r="L2333" i="1"/>
  <c r="N2333" i="1" s="1"/>
  <c r="O2333" i="1" s="1"/>
  <c r="L4695" i="1"/>
  <c r="M3792" i="1"/>
  <c r="N3792" i="1" s="1"/>
  <c r="O3792" i="1" s="1"/>
  <c r="L2785" i="1"/>
  <c r="L4053" i="1"/>
  <c r="N4053" i="1" s="1"/>
  <c r="O4053" i="1" s="1"/>
  <c r="M680" i="1"/>
  <c r="N680" i="1" s="1"/>
  <c r="O680" i="1" s="1"/>
  <c r="L1085" i="1"/>
  <c r="N1085" i="1" s="1"/>
  <c r="O1085" i="1" s="1"/>
  <c r="N1903" i="1"/>
  <c r="O1903" i="1" s="1"/>
  <c r="M1771" i="1"/>
  <c r="N1771" i="1" s="1"/>
  <c r="O1771" i="1" s="1"/>
  <c r="N1745" i="1"/>
  <c r="O1745" i="1" s="1"/>
  <c r="L1091" i="1"/>
  <c r="N3891" i="1"/>
  <c r="O3891" i="1" s="1"/>
  <c r="M3081" i="1"/>
  <c r="N3081" i="1" s="1"/>
  <c r="O3081" i="1" s="1"/>
  <c r="M2853" i="1"/>
  <c r="L2466" i="1"/>
  <c r="N2466" i="1" s="1"/>
  <c r="O2466" i="1" s="1"/>
  <c r="L1983" i="1"/>
  <c r="L622" i="1"/>
  <c r="N622" i="1" s="1"/>
  <c r="O622" i="1" s="1"/>
  <c r="M4458" i="1"/>
  <c r="M4337" i="1"/>
  <c r="M3771" i="1"/>
  <c r="N3771" i="1" s="1"/>
  <c r="O3771" i="1" s="1"/>
  <c r="L3001" i="1"/>
  <c r="M3116" i="1"/>
  <c r="L2720" i="1"/>
  <c r="L4680" i="1"/>
  <c r="L3838" i="1"/>
  <c r="L3223" i="1"/>
  <c r="M3642" i="1"/>
  <c r="M2940" i="1"/>
  <c r="L4635" i="1"/>
  <c r="N4635" i="1" s="1"/>
  <c r="O4635" i="1" s="1"/>
  <c r="L4535" i="1"/>
  <c r="L4445" i="1"/>
  <c r="L4183" i="1"/>
  <c r="L4169" i="1"/>
  <c r="L3856" i="1"/>
  <c r="L4472" i="1"/>
  <c r="M1365" i="1"/>
  <c r="L1365" i="1"/>
  <c r="M1040" i="1"/>
  <c r="L1040" i="1"/>
  <c r="M746" i="1"/>
  <c r="L746" i="1"/>
  <c r="L1915" i="1"/>
  <c r="M1915" i="1"/>
  <c r="M772" i="1"/>
  <c r="M776" i="1"/>
  <c r="L776" i="1"/>
  <c r="M1471" i="1"/>
  <c r="L1471" i="1"/>
  <c r="M878" i="1"/>
  <c r="L878" i="1"/>
  <c r="M1787" i="1"/>
  <c r="L1787" i="1"/>
  <c r="M1672" i="1"/>
  <c r="L1672" i="1"/>
  <c r="L3860" i="1"/>
  <c r="M3860" i="1"/>
  <c r="L3588" i="1"/>
  <c r="M3588" i="1"/>
  <c r="N864" i="1"/>
  <c r="O864" i="1" s="1"/>
  <c r="L1475" i="1"/>
  <c r="M1475" i="1"/>
  <c r="L1669" i="1"/>
  <c r="M1669" i="1"/>
  <c r="M1928" i="1"/>
  <c r="L1928" i="1"/>
  <c r="L1492" i="1"/>
  <c r="M1492" i="1"/>
  <c r="L1163" i="1"/>
  <c r="M1163" i="1"/>
  <c r="M2956" i="1"/>
  <c r="L2956" i="1"/>
  <c r="M1009" i="1"/>
  <c r="L1009" i="1"/>
  <c r="M1511" i="1"/>
  <c r="L1511" i="1"/>
  <c r="M4990" i="1"/>
  <c r="L4990" i="1"/>
  <c r="M3590" i="1"/>
  <c r="L3590" i="1"/>
  <c r="M1076" i="1"/>
  <c r="L1076" i="1"/>
  <c r="M530" i="1"/>
  <c r="L530" i="1"/>
  <c r="M1460" i="1"/>
  <c r="L1460" i="1"/>
  <c r="M2700" i="1"/>
  <c r="L2700" i="1"/>
  <c r="M3785" i="1"/>
  <c r="L3785" i="1"/>
  <c r="L3206" i="1"/>
  <c r="M3206" i="1"/>
  <c r="L3682" i="1"/>
  <c r="L1103" i="1"/>
  <c r="N1103" i="1" s="1"/>
  <c r="O1103" i="1" s="1"/>
  <c r="L995" i="1"/>
  <c r="N1889" i="1"/>
  <c r="O1889" i="1" s="1"/>
  <c r="L1785" i="1"/>
  <c r="L1661" i="1"/>
  <c r="N1661" i="1" s="1"/>
  <c r="O1661" i="1" s="1"/>
  <c r="M1202" i="1"/>
  <c r="N1202" i="1" s="1"/>
  <c r="O1202" i="1" s="1"/>
  <c r="M1180" i="1"/>
  <c r="N1180" i="1" s="1"/>
  <c r="O1180" i="1" s="1"/>
  <c r="M542" i="1"/>
  <c r="N542" i="1" s="1"/>
  <c r="O542" i="1" s="1"/>
  <c r="L998" i="1"/>
  <c r="N998" i="1" s="1"/>
  <c r="O998" i="1" s="1"/>
  <c r="M654" i="1"/>
  <c r="N654" i="1" s="1"/>
  <c r="O654" i="1" s="1"/>
  <c r="L971" i="1"/>
  <c r="N971" i="1" s="1"/>
  <c r="O971" i="1" s="1"/>
  <c r="M1644" i="1"/>
  <c r="N1644" i="1" s="1"/>
  <c r="O1644" i="1" s="1"/>
  <c r="M1154" i="1"/>
  <c r="M1333" i="1"/>
  <c r="L1253" i="1"/>
  <c r="N1253" i="1" s="1"/>
  <c r="O1253" i="1" s="1"/>
  <c r="M3811" i="1"/>
  <c r="N3811" i="1" s="1"/>
  <c r="O3811" i="1" s="1"/>
  <c r="M3719" i="1"/>
  <c r="N3719" i="1" s="1"/>
  <c r="O3719" i="1" s="1"/>
  <c r="M3357" i="1"/>
  <c r="L3204" i="1"/>
  <c r="N3204" i="1" s="1"/>
  <c r="O3204" i="1" s="1"/>
  <c r="M3289" i="1"/>
  <c r="N3289" i="1" s="1"/>
  <c r="O3289" i="1" s="1"/>
  <c r="L3086" i="1"/>
  <c r="N3086" i="1" s="1"/>
  <c r="O3086" i="1" s="1"/>
  <c r="L3090" i="1"/>
  <c r="N3090" i="1" s="1"/>
  <c r="O3090" i="1" s="1"/>
  <c r="L2917" i="1"/>
  <c r="N2917" i="1" s="1"/>
  <c r="O2917" i="1" s="1"/>
  <c r="M2716" i="1"/>
  <c r="M2340" i="1"/>
  <c r="N2435" i="1"/>
  <c r="O2435" i="1" s="1"/>
  <c r="M2151" i="1"/>
  <c r="L1049" i="1"/>
  <c r="N1049" i="1" s="1"/>
  <c r="O1049" i="1" s="1"/>
  <c r="L1946" i="1"/>
  <c r="N1946" i="1" s="1"/>
  <c r="O1946" i="1" s="1"/>
  <c r="M4906" i="1"/>
  <c r="N4720" i="1"/>
  <c r="O4720" i="1" s="1"/>
  <c r="M4775" i="1"/>
  <c r="N4775" i="1" s="1"/>
  <c r="O4775" i="1" s="1"/>
  <c r="L3760" i="1"/>
  <c r="L3126" i="1"/>
  <c r="M3847" i="1"/>
  <c r="M3524" i="1"/>
  <c r="L1872" i="1"/>
  <c r="N1872" i="1" s="1"/>
  <c r="O1872" i="1" s="1"/>
  <c r="M2038" i="1"/>
  <c r="N2038" i="1" s="1"/>
  <c r="O2038" i="1" s="1"/>
  <c r="L4962" i="1"/>
  <c r="N4962" i="1" s="1"/>
  <c r="O4962" i="1" s="1"/>
  <c r="N4959" i="1"/>
  <c r="O4959" i="1" s="1"/>
  <c r="M4350" i="1"/>
  <c r="N4350" i="1" s="1"/>
  <c r="O4350" i="1" s="1"/>
  <c r="M4535" i="1"/>
  <c r="M4445" i="1"/>
  <c r="N4349" i="1"/>
  <c r="O4349" i="1" s="1"/>
  <c r="L3238" i="1"/>
  <c r="M3812" i="1"/>
  <c r="L3587" i="1"/>
  <c r="N3587" i="1" s="1"/>
  <c r="O3587" i="1" s="1"/>
  <c r="M4124" i="1"/>
  <c r="N4124" i="1" s="1"/>
  <c r="O4124" i="1" s="1"/>
  <c r="L4220" i="1"/>
  <c r="N4220" i="1" s="1"/>
  <c r="O4220" i="1" s="1"/>
  <c r="L2323" i="1"/>
  <c r="L4312" i="1"/>
  <c r="L4147" i="1"/>
  <c r="N4147" i="1" s="1"/>
  <c r="O4147" i="1" s="1"/>
  <c r="L3096" i="1"/>
  <c r="N3096" i="1" s="1"/>
  <c r="O3096" i="1" s="1"/>
  <c r="L2640" i="1"/>
  <c r="M1312" i="1"/>
  <c r="N1312" i="1" s="1"/>
  <c r="O1312" i="1" s="1"/>
  <c r="L1094" i="1"/>
  <c r="N1094" i="1" s="1"/>
  <c r="O1094" i="1" s="1"/>
  <c r="M1907" i="1"/>
  <c r="L1874" i="1"/>
  <c r="N1874" i="1" s="1"/>
  <c r="O1874" i="1" s="1"/>
  <c r="N1747" i="1"/>
  <c r="O1747" i="1" s="1"/>
  <c r="M1263" i="1"/>
  <c r="M1234" i="1"/>
  <c r="N1234" i="1" s="1"/>
  <c r="O1234" i="1" s="1"/>
  <c r="L3973" i="1"/>
  <c r="N3973" i="1" s="1"/>
  <c r="O3973" i="1" s="1"/>
  <c r="N3769" i="1"/>
  <c r="O3769" i="1" s="1"/>
  <c r="M3694" i="1"/>
  <c r="N3694" i="1" s="1"/>
  <c r="O3694" i="1" s="1"/>
  <c r="N3478" i="1"/>
  <c r="O3478" i="1" s="1"/>
  <c r="L3532" i="1"/>
  <c r="L3456" i="1"/>
  <c r="L3271" i="1"/>
  <c r="N3271" i="1" s="1"/>
  <c r="O3271" i="1" s="1"/>
  <c r="L3246" i="1"/>
  <c r="N3246" i="1" s="1"/>
  <c r="O3246" i="1" s="1"/>
  <c r="M2601" i="1"/>
  <c r="N2686" i="1"/>
  <c r="O2686" i="1" s="1"/>
  <c r="N2381" i="1"/>
  <c r="O2381" i="1" s="1"/>
  <c r="M2472" i="1"/>
  <c r="N2472" i="1" s="1"/>
  <c r="O2472" i="1" s="1"/>
  <c r="M1754" i="1"/>
  <c r="N1754" i="1" s="1"/>
  <c r="O1754" i="1" s="1"/>
  <c r="M2042" i="1"/>
  <c r="N2042" i="1" s="1"/>
  <c r="O2042" i="1" s="1"/>
  <c r="M2040" i="1"/>
  <c r="N2040" i="1" s="1"/>
  <c r="O2040" i="1" s="1"/>
  <c r="M1811" i="1"/>
  <c r="L4746" i="1"/>
  <c r="M4791" i="1"/>
  <c r="M4302" i="1"/>
  <c r="N4302" i="1" s="1"/>
  <c r="O4302" i="1" s="1"/>
  <c r="L4248" i="1"/>
  <c r="N4248" i="1" s="1"/>
  <c r="O4248" i="1" s="1"/>
  <c r="L4073" i="1"/>
  <c r="N4073" i="1" s="1"/>
  <c r="O4073" i="1" s="1"/>
  <c r="M2579" i="1"/>
  <c r="N2579" i="1" s="1"/>
  <c r="O2579" i="1" s="1"/>
  <c r="L2048" i="1"/>
  <c r="N2048" i="1" s="1"/>
  <c r="O2048" i="1" s="1"/>
  <c r="M3477" i="1"/>
  <c r="M3084" i="1"/>
  <c r="N1733" i="1"/>
  <c r="O1733" i="1" s="1"/>
  <c r="L2790" i="1"/>
  <c r="L2160" i="1"/>
  <c r="M1933" i="1"/>
  <c r="L4960" i="1"/>
  <c r="N4960" i="1" s="1"/>
  <c r="O4960" i="1" s="1"/>
  <c r="N4420" i="1"/>
  <c r="O4420" i="1" s="1"/>
  <c r="L3788" i="1"/>
  <c r="N3788" i="1" s="1"/>
  <c r="O3788" i="1" s="1"/>
  <c r="L3243" i="1"/>
  <c r="N3243" i="1" s="1"/>
  <c r="O3243" i="1" s="1"/>
  <c r="L2827" i="1"/>
  <c r="N2827" i="1" s="1"/>
  <c r="O2827" i="1" s="1"/>
  <c r="L3176" i="1"/>
  <c r="N3176" i="1" s="1"/>
  <c r="O3176" i="1" s="1"/>
  <c r="M4377" i="1"/>
  <c r="N4377" i="1" s="1"/>
  <c r="O4377" i="1" s="1"/>
  <c r="M4495" i="1"/>
  <c r="M3551" i="1"/>
  <c r="M1976" i="1"/>
  <c r="N1976" i="1" s="1"/>
  <c r="O1976" i="1" s="1"/>
  <c r="L4920" i="1"/>
  <c r="M1403" i="1"/>
  <c r="L1353" i="1"/>
  <c r="N1353" i="1" s="1"/>
  <c r="O1353" i="1" s="1"/>
  <c r="M1178" i="1"/>
  <c r="N1178" i="1" s="1"/>
  <c r="O1178" i="1" s="1"/>
  <c r="M743" i="1"/>
  <c r="N743" i="1" s="1"/>
  <c r="O743" i="1" s="1"/>
  <c r="L1837" i="1"/>
  <c r="N1837" i="1" s="1"/>
  <c r="O1837" i="1" s="1"/>
  <c r="M1788" i="1"/>
  <c r="N1788" i="1" s="1"/>
  <c r="O1788" i="1" s="1"/>
  <c r="M1606" i="1"/>
  <c r="N1606" i="1" s="1"/>
  <c r="O1606" i="1" s="1"/>
  <c r="M1440" i="1"/>
  <c r="N1440" i="1" s="1"/>
  <c r="O1440" i="1" s="1"/>
  <c r="L879" i="1"/>
  <c r="M3943" i="1"/>
  <c r="L3800" i="1"/>
  <c r="N3800" i="1" s="1"/>
  <c r="O3800" i="1" s="1"/>
  <c r="L3753" i="1"/>
  <c r="N3753" i="1" s="1"/>
  <c r="O3753" i="1" s="1"/>
  <c r="L3705" i="1"/>
  <c r="N3705" i="1" s="1"/>
  <c r="O3705" i="1" s="1"/>
  <c r="L3627" i="1"/>
  <c r="L3374" i="1"/>
  <c r="L3434" i="1"/>
  <c r="N3434" i="1" s="1"/>
  <c r="O3434" i="1" s="1"/>
  <c r="M3070" i="1"/>
  <c r="L3104" i="1"/>
  <c r="N3104" i="1" s="1"/>
  <c r="O3104" i="1" s="1"/>
  <c r="L2980" i="1"/>
  <c r="N2980" i="1" s="1"/>
  <c r="O2980" i="1" s="1"/>
  <c r="L2940" i="1"/>
  <c r="N2940" i="1" s="1"/>
  <c r="O2940" i="1" s="1"/>
  <c r="M2608" i="1"/>
  <c r="N2608" i="1" s="1"/>
  <c r="O2608" i="1" s="1"/>
  <c r="L2521" i="1"/>
  <c r="N2521" i="1" s="1"/>
  <c r="O2521" i="1" s="1"/>
  <c r="L1376" i="1"/>
  <c r="M2180" i="1"/>
  <c r="M1659" i="1"/>
  <c r="L1334" i="1"/>
  <c r="N4938" i="1"/>
  <c r="O4938" i="1" s="1"/>
  <c r="L4555" i="1"/>
  <c r="N4555" i="1" s="1"/>
  <c r="O4555" i="1" s="1"/>
  <c r="N4440" i="1"/>
  <c r="O4440" i="1" s="1"/>
  <c r="M3882" i="1"/>
  <c r="N3882" i="1" s="1"/>
  <c r="O3882" i="1" s="1"/>
  <c r="M3848" i="1"/>
  <c r="N3848" i="1" s="1"/>
  <c r="O3848" i="1" s="1"/>
  <c r="L4004" i="1"/>
  <c r="N4004" i="1" s="1"/>
  <c r="O4004" i="1" s="1"/>
  <c r="M4029" i="1"/>
  <c r="L3589" i="1"/>
  <c r="L3502" i="1"/>
  <c r="N3502" i="1" s="1"/>
  <c r="O3502" i="1" s="1"/>
  <c r="L3261" i="1"/>
  <c r="N3261" i="1" s="1"/>
  <c r="O3261" i="1" s="1"/>
  <c r="M2694" i="1"/>
  <c r="N2694" i="1" s="1"/>
  <c r="O2694" i="1" s="1"/>
  <c r="M2735" i="1"/>
  <c r="L3013" i="1"/>
  <c r="N3013" i="1" s="1"/>
  <c r="O3013" i="1" s="1"/>
  <c r="L2017" i="1"/>
  <c r="L4925" i="1"/>
  <c r="N4925" i="1" s="1"/>
  <c r="O4925" i="1" s="1"/>
  <c r="M4496" i="1"/>
  <c r="M4270" i="1"/>
  <c r="M4622" i="1"/>
  <c r="N4622" i="1" s="1"/>
  <c r="O4622" i="1" s="1"/>
  <c r="N1313" i="1"/>
  <c r="O1313" i="1" s="1"/>
  <c r="L1445" i="1"/>
  <c r="N1445" i="1" s="1"/>
  <c r="O1445" i="1" s="1"/>
  <c r="M3465" i="1"/>
  <c r="M3106" i="1"/>
  <c r="L1470" i="1"/>
  <c r="N1470" i="1" s="1"/>
  <c r="O1470" i="1" s="1"/>
  <c r="L1034" i="1"/>
  <c r="N1034" i="1" s="1"/>
  <c r="O1034" i="1" s="1"/>
  <c r="N1588" i="1"/>
  <c r="O1588" i="1" s="1"/>
  <c r="M1522" i="1"/>
  <c r="N1522" i="1" s="1"/>
  <c r="O1522" i="1" s="1"/>
  <c r="L1213" i="1"/>
  <c r="N1213" i="1" s="1"/>
  <c r="O1213" i="1" s="1"/>
  <c r="L1287" i="1"/>
  <c r="N1287" i="1" s="1"/>
  <c r="O1287" i="1" s="1"/>
  <c r="L1026" i="1"/>
  <c r="L3391" i="1"/>
  <c r="N3391" i="1" s="1"/>
  <c r="O3391" i="1" s="1"/>
  <c r="N3353" i="1"/>
  <c r="O3353" i="1" s="1"/>
  <c r="L2995" i="1"/>
  <c r="N2995" i="1" s="1"/>
  <c r="O2995" i="1" s="1"/>
  <c r="M2937" i="1"/>
  <c r="N2846" i="1"/>
  <c r="O2846" i="1" s="1"/>
  <c r="N2786" i="1"/>
  <c r="O2786" i="1" s="1"/>
  <c r="M2596" i="1"/>
  <c r="N2596" i="1" s="1"/>
  <c r="O2596" i="1" s="1"/>
  <c r="M2668" i="1"/>
  <c r="L2460" i="1"/>
  <c r="L2417" i="1"/>
  <c r="N2417" i="1" s="1"/>
  <c r="O2417" i="1" s="1"/>
  <c r="N2016" i="1"/>
  <c r="O2016" i="1" s="1"/>
  <c r="L1846" i="1"/>
  <c r="N1846" i="1" s="1"/>
  <c r="O1846" i="1" s="1"/>
  <c r="M4957" i="1"/>
  <c r="M4968" i="1"/>
  <c r="M4945" i="1"/>
  <c r="L4176" i="1"/>
  <c r="N4176" i="1" s="1"/>
  <c r="O4176" i="1" s="1"/>
  <c r="M3845" i="1"/>
  <c r="L2942" i="1"/>
  <c r="N2942" i="1" s="1"/>
  <c r="O2942" i="1" s="1"/>
  <c r="M4028" i="1"/>
  <c r="L3422" i="1"/>
  <c r="N3422" i="1" s="1"/>
  <c r="O3422" i="1" s="1"/>
  <c r="L4910" i="1"/>
  <c r="N4674" i="1"/>
  <c r="O4674" i="1" s="1"/>
  <c r="N4711" i="1"/>
  <c r="O4711" i="1" s="1"/>
  <c r="L2294" i="1"/>
  <c r="N2294" i="1" s="1"/>
  <c r="O2294" i="1" s="1"/>
  <c r="L4010" i="1"/>
  <c r="N4255" i="1"/>
  <c r="O4255" i="1" s="1"/>
  <c r="M3111" i="1"/>
  <c r="L723" i="1"/>
  <c r="M517" i="1"/>
  <c r="L588" i="1"/>
  <c r="N588" i="1" s="1"/>
  <c r="O588" i="1" s="1"/>
  <c r="L888" i="1"/>
  <c r="N888" i="1" s="1"/>
  <c r="O888" i="1" s="1"/>
  <c r="L1513" i="1"/>
  <c r="N1513" i="1" s="1"/>
  <c r="O1513" i="1" s="1"/>
  <c r="M3893" i="1"/>
  <c r="N3893" i="1" s="1"/>
  <c r="O3893" i="1" s="1"/>
  <c r="M3428" i="1"/>
  <c r="N3428" i="1" s="1"/>
  <c r="O3428" i="1" s="1"/>
  <c r="M2785" i="1"/>
  <c r="L2714" i="1"/>
  <c r="M1724" i="1"/>
  <c r="N1724" i="1" s="1"/>
  <c r="O1724" i="1" s="1"/>
  <c r="L4444" i="1"/>
  <c r="N4444" i="1" s="1"/>
  <c r="O4444" i="1" s="1"/>
  <c r="L4089" i="1"/>
  <c r="L3187" i="1"/>
  <c r="N3187" i="1" s="1"/>
  <c r="O3187" i="1" s="1"/>
  <c r="L4361" i="1"/>
  <c r="N4361" i="1" s="1"/>
  <c r="O4361" i="1" s="1"/>
  <c r="L2185" i="1"/>
  <c r="N2185" i="1" s="1"/>
  <c r="O2185" i="1" s="1"/>
  <c r="L2613" i="1"/>
  <c r="N2613" i="1" s="1"/>
  <c r="O2613" i="1" s="1"/>
  <c r="M1990" i="1"/>
  <c r="N1990" i="1" s="1"/>
  <c r="O1990" i="1" s="1"/>
  <c r="M4434" i="1"/>
  <c r="N3341" i="1"/>
  <c r="O3341" i="1" s="1"/>
  <c r="L2145" i="1"/>
  <c r="L2428" i="1"/>
  <c r="L920" i="1"/>
  <c r="L734" i="1"/>
  <c r="N734" i="1" s="1"/>
  <c r="O734" i="1" s="1"/>
  <c r="N570" i="1"/>
  <c r="O570" i="1" s="1"/>
  <c r="M1165" i="1"/>
  <c r="L1100" i="1"/>
  <c r="M994" i="1"/>
  <c r="N994" i="1" s="1"/>
  <c r="O994" i="1" s="1"/>
  <c r="L898" i="1"/>
  <c r="N898" i="1" s="1"/>
  <c r="O898" i="1" s="1"/>
  <c r="N737" i="1"/>
  <c r="O737" i="1" s="1"/>
  <c r="L1991" i="1"/>
  <c r="N1991" i="1" s="1"/>
  <c r="O1991" i="1" s="1"/>
  <c r="N1704" i="1"/>
  <c r="O1704" i="1" s="1"/>
  <c r="L1813" i="1"/>
  <c r="N1813" i="1" s="1"/>
  <c r="O1813" i="1" s="1"/>
  <c r="L1799" i="1"/>
  <c r="L1637" i="1"/>
  <c r="N1637" i="1" s="1"/>
  <c r="O1637" i="1" s="1"/>
  <c r="M1530" i="1"/>
  <c r="N1530" i="1" s="1"/>
  <c r="O1530" i="1" s="1"/>
  <c r="L1571" i="1"/>
  <c r="N1571" i="1" s="1"/>
  <c r="O1571" i="1" s="1"/>
  <c r="M1493" i="1"/>
  <c r="L1576" i="1"/>
  <c r="L851" i="1"/>
  <c r="L3889" i="1"/>
  <c r="N3889" i="1" s="1"/>
  <c r="O3889" i="1" s="1"/>
  <c r="M3790" i="1"/>
  <c r="L3614" i="1"/>
  <c r="N3614" i="1" s="1"/>
  <c r="O3614" i="1" s="1"/>
  <c r="L3569" i="1"/>
  <c r="N3569" i="1" s="1"/>
  <c r="O3569" i="1" s="1"/>
  <c r="N2326" i="1"/>
  <c r="O2326" i="1" s="1"/>
  <c r="M2211" i="1"/>
  <c r="N2211" i="1" s="1"/>
  <c r="O2211" i="1" s="1"/>
  <c r="L2299" i="1"/>
  <c r="N2299" i="1" s="1"/>
  <c r="O2299" i="1" s="1"/>
  <c r="N1581" i="1"/>
  <c r="O1581" i="1" s="1"/>
  <c r="M2023" i="1"/>
  <c r="N2023" i="1" s="1"/>
  <c r="O2023" i="1" s="1"/>
  <c r="L4926" i="1"/>
  <c r="L4838" i="1"/>
  <c r="N4838" i="1" s="1"/>
  <c r="O4838" i="1" s="1"/>
  <c r="M4567" i="1"/>
  <c r="N4567" i="1" s="1"/>
  <c r="O4567" i="1" s="1"/>
  <c r="M4416" i="1"/>
  <c r="N4416" i="1" s="1"/>
  <c r="O4416" i="1" s="1"/>
  <c r="L4114" i="1"/>
  <c r="N4114" i="1" s="1"/>
  <c r="O4114" i="1" s="1"/>
  <c r="L3638" i="1"/>
  <c r="M3751" i="1"/>
  <c r="M2424" i="1"/>
  <c r="N2424" i="1" s="1"/>
  <c r="O2424" i="1" s="1"/>
  <c r="M4216" i="1"/>
  <c r="N4216" i="1" s="1"/>
  <c r="O4216" i="1" s="1"/>
  <c r="L4484" i="1"/>
  <c r="N4279" i="1"/>
  <c r="O4279" i="1" s="1"/>
  <c r="M3296" i="1"/>
  <c r="N3296" i="1" s="1"/>
  <c r="O3296" i="1" s="1"/>
  <c r="L3112" i="1"/>
  <c r="N3112" i="1" s="1"/>
  <c r="O3112" i="1" s="1"/>
  <c r="M2524" i="1"/>
  <c r="N4699" i="1"/>
  <c r="O4699" i="1" s="1"/>
  <c r="L4525" i="1"/>
  <c r="M4295" i="1"/>
  <c r="N4295" i="1" s="1"/>
  <c r="O4295" i="1" s="1"/>
  <c r="L4025" i="1"/>
  <c r="N4025" i="1" s="1"/>
  <c r="O4025" i="1" s="1"/>
  <c r="L3346" i="1"/>
  <c r="N3346" i="1" s="1"/>
  <c r="O3346" i="1" s="1"/>
  <c r="L3199" i="1"/>
  <c r="N3199" i="1" s="1"/>
  <c r="O3199" i="1" s="1"/>
  <c r="M1203" i="1"/>
  <c r="L2152" i="1"/>
  <c r="L997" i="1"/>
  <c r="N997" i="1" s="1"/>
  <c r="O997" i="1" s="1"/>
  <c r="M512" i="1"/>
  <c r="N512" i="1" s="1"/>
  <c r="O512" i="1" s="1"/>
  <c r="N1053" i="1"/>
  <c r="O1053" i="1" s="1"/>
  <c r="L620" i="1"/>
  <c r="M596" i="1"/>
  <c r="L922" i="1"/>
  <c r="N922" i="1" s="1"/>
  <c r="O922" i="1" s="1"/>
  <c r="M1044" i="1"/>
  <c r="N1044" i="1" s="1"/>
  <c r="O1044" i="1" s="1"/>
  <c r="L3298" i="1"/>
  <c r="L3079" i="1"/>
  <c r="N3098" i="1"/>
  <c r="O3098" i="1" s="1"/>
  <c r="L2952" i="1"/>
  <c r="N2952" i="1" s="1"/>
  <c r="O2952" i="1" s="1"/>
  <c r="L2889" i="1"/>
  <c r="L2561" i="1"/>
  <c r="M2078" i="1"/>
  <c r="N2078" i="1" s="1"/>
  <c r="O2078" i="1" s="1"/>
  <c r="L4899" i="1"/>
  <c r="M4548" i="1"/>
  <c r="M4397" i="1"/>
  <c r="M4287" i="1"/>
  <c r="M4190" i="1"/>
  <c r="M4169" i="1"/>
  <c r="M4130" i="1"/>
  <c r="N4130" i="1" s="1"/>
  <c r="O4130" i="1" s="1"/>
  <c r="M3983" i="1"/>
  <c r="N3983" i="1" s="1"/>
  <c r="O3983" i="1" s="1"/>
  <c r="M3178" i="1"/>
  <c r="M2696" i="1"/>
  <c r="N2696" i="1" s="1"/>
  <c r="O2696" i="1" s="1"/>
  <c r="M4258" i="1"/>
  <c r="N4258" i="1" s="1"/>
  <c r="O4258" i="1" s="1"/>
  <c r="L4475" i="1"/>
  <c r="L4412" i="1"/>
  <c r="M4417" i="1"/>
  <c r="N4417" i="1" s="1"/>
  <c r="O4417" i="1" s="1"/>
  <c r="M4587" i="1"/>
  <c r="N4587" i="1" s="1"/>
  <c r="O4587" i="1" s="1"/>
  <c r="L4415" i="1"/>
  <c r="N4415" i="1" s="1"/>
  <c r="O4415" i="1" s="1"/>
  <c r="L4481" i="1"/>
  <c r="M4616" i="1"/>
  <c r="L4144" i="1"/>
  <c r="N1667" i="1"/>
  <c r="O1667" i="1" s="1"/>
  <c r="M2074" i="1"/>
  <c r="N2074" i="1" s="1"/>
  <c r="O2074" i="1" s="1"/>
  <c r="L1329" i="1"/>
  <c r="L3750" i="1"/>
  <c r="N3700" i="1"/>
  <c r="O3700" i="1" s="1"/>
  <c r="L3642" i="1"/>
  <c r="N3642" i="1" s="1"/>
  <c r="O3642" i="1" s="1"/>
  <c r="L3573" i="1"/>
  <c r="N3573" i="1" s="1"/>
  <c r="O3573" i="1" s="1"/>
  <c r="L3111" i="1"/>
  <c r="M2659" i="1"/>
  <c r="M2152" i="1"/>
  <c r="N2152" i="1" s="1"/>
  <c r="O2152" i="1" s="1"/>
  <c r="L1824" i="1"/>
  <c r="N1824" i="1" s="1"/>
  <c r="O1824" i="1" s="1"/>
  <c r="N2859" i="1"/>
  <c r="O2859" i="1" s="1"/>
  <c r="L2207" i="1"/>
  <c r="L3885" i="1"/>
  <c r="N3885" i="1" s="1"/>
  <c r="O3885" i="1" s="1"/>
  <c r="N2811" i="1"/>
  <c r="O2811" i="1" s="1"/>
  <c r="L1052" i="1"/>
  <c r="N1052" i="1" s="1"/>
  <c r="O1052" i="1" s="1"/>
  <c r="L969" i="1"/>
  <c r="M1506" i="1"/>
  <c r="N1506" i="1" s="1"/>
  <c r="O1506" i="1" s="1"/>
  <c r="L608" i="1"/>
  <c r="N608" i="1" s="1"/>
  <c r="O608" i="1" s="1"/>
  <c r="M1391" i="1"/>
  <c r="N1391" i="1" s="1"/>
  <c r="O1391" i="1" s="1"/>
  <c r="L1242" i="1"/>
  <c r="N1242" i="1" s="1"/>
  <c r="O1242" i="1" s="1"/>
  <c r="M1120" i="1"/>
  <c r="N1120" i="1" s="1"/>
  <c r="O1120" i="1" s="1"/>
  <c r="L1760" i="1"/>
  <c r="N1760" i="1" s="1"/>
  <c r="O1760" i="1" s="1"/>
  <c r="L1744" i="1"/>
  <c r="L1591" i="1"/>
  <c r="L1497" i="1"/>
  <c r="N1497" i="1" s="1"/>
  <c r="O1497" i="1" s="1"/>
  <c r="L3959" i="1"/>
  <c r="M3655" i="1"/>
  <c r="L3141" i="1"/>
  <c r="N3141" i="1" s="1"/>
  <c r="O3141" i="1" s="1"/>
  <c r="M3123" i="1"/>
  <c r="N3123" i="1" s="1"/>
  <c r="O3123" i="1" s="1"/>
  <c r="M2590" i="1"/>
  <c r="N2590" i="1" s="1"/>
  <c r="O2590" i="1" s="1"/>
  <c r="L2296" i="1"/>
  <c r="N2296" i="1" s="1"/>
  <c r="O2296" i="1" s="1"/>
  <c r="N2082" i="1"/>
  <c r="O2082" i="1" s="1"/>
  <c r="L983" i="1"/>
  <c r="N983" i="1" s="1"/>
  <c r="O983" i="1" s="1"/>
  <c r="L4739" i="1"/>
  <c r="L4685" i="1"/>
  <c r="M3952" i="1"/>
  <c r="N3952" i="1" s="1"/>
  <c r="O3952" i="1" s="1"/>
  <c r="M3110" i="1"/>
  <c r="N3110" i="1" s="1"/>
  <c r="O3110" i="1" s="1"/>
  <c r="M3856" i="1"/>
  <c r="M4012" i="1"/>
  <c r="N4012" i="1" s="1"/>
  <c r="O4012" i="1" s="1"/>
  <c r="L3397" i="1"/>
  <c r="N3397" i="1" s="1"/>
  <c r="O3397" i="1" s="1"/>
  <c r="M3194" i="1"/>
  <c r="N3194" i="1" s="1"/>
  <c r="O3194" i="1" s="1"/>
  <c r="M3575" i="1"/>
  <c r="N3575" i="1" s="1"/>
  <c r="O3575" i="1" s="1"/>
  <c r="M3005" i="1"/>
  <c r="M3172" i="1"/>
  <c r="N3172" i="1" s="1"/>
  <c r="O3172" i="1" s="1"/>
  <c r="L4842" i="1"/>
  <c r="N4842" i="1" s="1"/>
  <c r="O4842" i="1" s="1"/>
  <c r="L4673" i="1"/>
  <c r="L4908" i="1"/>
  <c r="L4915" i="1"/>
  <c r="M4431" i="1"/>
  <c r="L4284" i="1"/>
  <c r="M3160" i="1"/>
  <c r="L2475" i="1"/>
  <c r="L2577" i="1"/>
  <c r="L2652" i="1"/>
  <c r="M4421" i="1"/>
  <c r="M4185" i="1"/>
  <c r="N4185" i="1" s="1"/>
  <c r="O4185" i="1" s="1"/>
  <c r="L3949" i="1"/>
  <c r="M4894" i="1"/>
  <c r="M4283" i="1"/>
  <c r="N4283" i="1" s="1"/>
  <c r="O4283" i="1" s="1"/>
  <c r="M4974" i="1"/>
  <c r="M4441" i="1"/>
  <c r="N4441" i="1" s="1"/>
  <c r="O4441" i="1" s="1"/>
  <c r="N2533" i="1"/>
  <c r="O2533" i="1" s="1"/>
  <c r="M1979" i="1"/>
  <c r="N1979" i="1" s="1"/>
  <c r="O1979" i="1" s="1"/>
  <c r="L1657" i="1"/>
  <c r="N1657" i="1" s="1"/>
  <c r="O1657" i="1" s="1"/>
  <c r="M1090" i="1"/>
  <c r="N1090" i="1" s="1"/>
  <c r="O1090" i="1" s="1"/>
  <c r="L745" i="1"/>
  <c r="N745" i="1" s="1"/>
  <c r="O745" i="1" s="1"/>
  <c r="L1906" i="1"/>
  <c r="N1906" i="1" s="1"/>
  <c r="O1906" i="1" s="1"/>
  <c r="N1586" i="1"/>
  <c r="O1586" i="1" s="1"/>
  <c r="M1484" i="1"/>
  <c r="N1484" i="1" s="1"/>
  <c r="O1484" i="1" s="1"/>
  <c r="M1345" i="1"/>
  <c r="M1444" i="1"/>
  <c r="L3850" i="1"/>
  <c r="N3850" i="1" s="1"/>
  <c r="O3850" i="1" s="1"/>
  <c r="N3892" i="1"/>
  <c r="O3892" i="1" s="1"/>
  <c r="N3814" i="1"/>
  <c r="O3814" i="1" s="1"/>
  <c r="N3572" i="1"/>
  <c r="O3572" i="1" s="1"/>
  <c r="M3493" i="1"/>
  <c r="N3493" i="1" s="1"/>
  <c r="O3493" i="1" s="1"/>
  <c r="M3481" i="1"/>
  <c r="N3481" i="1" s="1"/>
  <c r="O3481" i="1" s="1"/>
  <c r="L2088" i="1"/>
  <c r="N2088" i="1" s="1"/>
  <c r="O2088" i="1" s="1"/>
  <c r="M4980" i="1"/>
  <c r="L4744" i="1"/>
  <c r="N4744" i="1" s="1"/>
  <c r="O4744" i="1" s="1"/>
  <c r="L4453" i="1"/>
  <c r="N4453" i="1" s="1"/>
  <c r="O4453" i="1" s="1"/>
  <c r="L3720" i="1"/>
  <c r="L4093" i="1"/>
  <c r="L3143" i="1"/>
  <c r="N3143" i="1" s="1"/>
  <c r="O3143" i="1" s="1"/>
  <c r="L3180" i="1"/>
  <c r="N3180" i="1" s="1"/>
  <c r="O3180" i="1" s="1"/>
  <c r="N3259" i="1"/>
  <c r="O3259" i="1" s="1"/>
  <c r="M3131" i="1"/>
  <c r="M3150" i="1"/>
  <c r="L2871" i="1"/>
  <c r="M3179" i="1"/>
  <c r="M2627" i="1"/>
  <c r="M2344" i="1"/>
  <c r="M2267" i="1"/>
  <c r="N2267" i="1" s="1"/>
  <c r="O2267" i="1" s="1"/>
  <c r="M4835" i="1"/>
  <c r="M4136" i="1"/>
  <c r="N4136" i="1" s="1"/>
  <c r="O4136" i="1" s="1"/>
  <c r="N2203" i="1"/>
  <c r="O2203" i="1" s="1"/>
  <c r="L2887" i="1"/>
  <c r="M2887" i="1"/>
  <c r="M2934" i="1"/>
  <c r="L2934" i="1"/>
  <c r="L2481" i="1"/>
  <c r="N2481" i="1" s="1"/>
  <c r="O2481" i="1" s="1"/>
  <c r="N809" i="1"/>
  <c r="O809" i="1" s="1"/>
  <c r="M1080" i="1"/>
  <c r="N1080" i="1" s="1"/>
  <c r="O1080" i="1" s="1"/>
  <c r="N961" i="1"/>
  <c r="O961" i="1" s="1"/>
  <c r="M693" i="1"/>
  <c r="N693" i="1" s="1"/>
  <c r="O693" i="1" s="1"/>
  <c r="M1341" i="1"/>
  <c r="N1341" i="1" s="1"/>
  <c r="O1341" i="1" s="1"/>
  <c r="N1201" i="1"/>
  <c r="O1201" i="1" s="1"/>
  <c r="N3171" i="1"/>
  <c r="O3171" i="1" s="1"/>
  <c r="L4989" i="1"/>
  <c r="M4989" i="1"/>
  <c r="M4787" i="1"/>
  <c r="L4787" i="1"/>
  <c r="M4477" i="1"/>
  <c r="L4477" i="1"/>
  <c r="N4282" i="1"/>
  <c r="O4282" i="1" s="1"/>
  <c r="M2619" i="1"/>
  <c r="L2619" i="1"/>
  <c r="L2123" i="1"/>
  <c r="M2123" i="1"/>
  <c r="N913" i="1"/>
  <c r="O913" i="1" s="1"/>
  <c r="L871" i="1"/>
  <c r="N871" i="1" s="1"/>
  <c r="O871" i="1" s="1"/>
  <c r="L694" i="1"/>
  <c r="N694" i="1" s="1"/>
  <c r="O694" i="1" s="1"/>
  <c r="M932" i="1"/>
  <c r="N932" i="1" s="1"/>
  <c r="O932" i="1" s="1"/>
  <c r="M1564" i="1"/>
  <c r="L1384" i="1"/>
  <c r="N1384" i="1" s="1"/>
  <c r="O1384" i="1" s="1"/>
  <c r="M1268" i="1"/>
  <c r="N1268" i="1" s="1"/>
  <c r="O1268" i="1" s="1"/>
  <c r="L1254" i="1"/>
  <c r="M3966" i="1"/>
  <c r="L2778" i="1"/>
  <c r="N2778" i="1" s="1"/>
  <c r="O2778" i="1" s="1"/>
  <c r="L4814" i="1"/>
  <c r="M4814" i="1"/>
  <c r="M4627" i="1"/>
  <c r="L4418" i="1"/>
  <c r="M4438" i="1"/>
  <c r="N4111" i="1"/>
  <c r="O4111" i="1" s="1"/>
  <c r="L2674" i="1"/>
  <c r="M2674" i="1"/>
  <c r="M4878" i="1"/>
  <c r="L4878" i="1"/>
  <c r="M4596" i="1"/>
  <c r="L4596" i="1"/>
  <c r="N2339" i="1"/>
  <c r="O2339" i="1" s="1"/>
  <c r="M2465" i="1"/>
  <c r="L2465" i="1"/>
  <c r="M4292" i="1"/>
  <c r="L4292" i="1"/>
  <c r="M4144" i="1"/>
  <c r="M1140" i="1"/>
  <c r="M1019" i="1"/>
  <c r="N1019" i="1" s="1"/>
  <c r="O1019" i="1" s="1"/>
  <c r="M960" i="1"/>
  <c r="L1806" i="1"/>
  <c r="L1438" i="1"/>
  <c r="N1438" i="1" s="1"/>
  <c r="O1438" i="1" s="1"/>
  <c r="L1073" i="1"/>
  <c r="N1073" i="1" s="1"/>
  <c r="O1073" i="1" s="1"/>
  <c r="N3959" i="1"/>
  <c r="O3959" i="1" s="1"/>
  <c r="L4569" i="1"/>
  <c r="M4569" i="1"/>
  <c r="L4514" i="1"/>
  <c r="M4514" i="1"/>
  <c r="M3062" i="1"/>
  <c r="L3062" i="1"/>
  <c r="L3566" i="1"/>
  <c r="M2759" i="1"/>
  <c r="L2759" i="1"/>
  <c r="M4951" i="1"/>
  <c r="L4951" i="1"/>
  <c r="M4818" i="1"/>
  <c r="L4818" i="1"/>
  <c r="L4616" i="1"/>
  <c r="N4233" i="1"/>
  <c r="O4233" i="1" s="1"/>
  <c r="L4341" i="1"/>
  <c r="M4341" i="1"/>
  <c r="M788" i="1"/>
  <c r="N788" i="1" s="1"/>
  <c r="O788" i="1" s="1"/>
  <c r="L573" i="1"/>
  <c r="N573" i="1" s="1"/>
  <c r="O573" i="1" s="1"/>
  <c r="L1289" i="1"/>
  <c r="N1289" i="1" s="1"/>
  <c r="O1289" i="1" s="1"/>
  <c r="N1600" i="1"/>
  <c r="O1600" i="1" s="1"/>
  <c r="M1421" i="1"/>
  <c r="N1421" i="1" s="1"/>
  <c r="O1421" i="1" s="1"/>
  <c r="L1027" i="1"/>
  <c r="N1027" i="1" s="1"/>
  <c r="O1027" i="1" s="1"/>
  <c r="L3845" i="1"/>
  <c r="L2514" i="1"/>
  <c r="M2514" i="1"/>
  <c r="M1527" i="1"/>
  <c r="L1527" i="1"/>
  <c r="L4560" i="1"/>
  <c r="M4560" i="1"/>
  <c r="L2083" i="1"/>
  <c r="M2083" i="1"/>
  <c r="L4888" i="1"/>
  <c r="M4888" i="1"/>
  <c r="N4888" i="1" s="1"/>
  <c r="O4888" i="1" s="1"/>
  <c r="M4538" i="1"/>
  <c r="L4538" i="1"/>
  <c r="L4044" i="1"/>
  <c r="M4044" i="1"/>
  <c r="M4316" i="1"/>
  <c r="L4316" i="1"/>
  <c r="M2442" i="1"/>
  <c r="L2442" i="1"/>
  <c r="N996" i="1"/>
  <c r="O996" i="1" s="1"/>
  <c r="L546" i="1"/>
  <c r="N546" i="1" s="1"/>
  <c r="O546" i="1" s="1"/>
  <c r="N1100" i="1"/>
  <c r="O1100" i="1" s="1"/>
  <c r="L1104" i="1"/>
  <c r="N1104" i="1" s="1"/>
  <c r="O1104" i="1" s="1"/>
  <c r="L893" i="1"/>
  <c r="M800" i="1"/>
  <c r="L1863" i="1"/>
  <c r="N1863" i="1" s="1"/>
  <c r="O1863" i="1" s="1"/>
  <c r="M1765" i="1"/>
  <c r="M3520" i="1"/>
  <c r="N3520" i="1" s="1"/>
  <c r="O3520" i="1" s="1"/>
  <c r="L3947" i="1"/>
  <c r="M3947" i="1"/>
  <c r="M3221" i="1"/>
  <c r="N3221" i="1" s="1"/>
  <c r="O3221" i="1" s="1"/>
  <c r="L2338" i="1"/>
  <c r="M2338" i="1"/>
  <c r="L1658" i="1"/>
  <c r="M1658" i="1"/>
  <c r="M4745" i="1"/>
  <c r="L4745" i="1"/>
  <c r="M2723" i="1"/>
  <c r="L2723" i="1"/>
  <c r="L1679" i="1"/>
  <c r="M1679" i="1"/>
  <c r="N4036" i="1"/>
  <c r="O4036" i="1" s="1"/>
  <c r="L979" i="1"/>
  <c r="N979" i="1" s="1"/>
  <c r="O979" i="1" s="1"/>
  <c r="M818" i="1"/>
  <c r="N818" i="1" s="1"/>
  <c r="O818" i="1" s="1"/>
  <c r="L597" i="1"/>
  <c r="N597" i="1" s="1"/>
  <c r="O597" i="1" s="1"/>
  <c r="L539" i="1"/>
  <c r="N539" i="1" s="1"/>
  <c r="O539" i="1" s="1"/>
  <c r="M1499" i="1"/>
  <c r="N1499" i="1" s="1"/>
  <c r="O1499" i="1" s="1"/>
  <c r="M1096" i="1"/>
  <c r="N1096" i="1" s="1"/>
  <c r="O1096" i="1" s="1"/>
  <c r="M1043" i="1"/>
  <c r="M520" i="1"/>
  <c r="N1776" i="1"/>
  <c r="O1776" i="1" s="1"/>
  <c r="L3917" i="1"/>
  <c r="N3917" i="1" s="1"/>
  <c r="O3917" i="1" s="1"/>
  <c r="M3840" i="1"/>
  <c r="N3840" i="1" s="1"/>
  <c r="O3840" i="1" s="1"/>
  <c r="L2697" i="1"/>
  <c r="N2697" i="1" s="1"/>
  <c r="O2697" i="1" s="1"/>
  <c r="N2264" i="1"/>
  <c r="O2264" i="1" s="1"/>
  <c r="M4551" i="1"/>
  <c r="N4551" i="1" s="1"/>
  <c r="O4551" i="1" s="1"/>
  <c r="M3463" i="1"/>
  <c r="L3463" i="1"/>
  <c r="L1732" i="1"/>
  <c r="M1732" i="1"/>
  <c r="L1683" i="1"/>
  <c r="M1683" i="1"/>
  <c r="L2938" i="1"/>
  <c r="M2938" i="1"/>
  <c r="L2598" i="1"/>
  <c r="M2598" i="1"/>
  <c r="L2909" i="1"/>
  <c r="M2909" i="1"/>
  <c r="M2388" i="1"/>
  <c r="L2388" i="1"/>
  <c r="L3258" i="1"/>
  <c r="L3136" i="1"/>
  <c r="M3136" i="1"/>
  <c r="L3402" i="1"/>
  <c r="M3402" i="1"/>
  <c r="L645" i="1"/>
  <c r="N645" i="1" s="1"/>
  <c r="O645" i="1" s="1"/>
  <c r="L1187" i="1"/>
  <c r="N1187" i="1" s="1"/>
  <c r="O1187" i="1" s="1"/>
  <c r="M931" i="1"/>
  <c r="N931" i="1" s="1"/>
  <c r="O931" i="1" s="1"/>
  <c r="M1901" i="1"/>
  <c r="N1901" i="1" s="1"/>
  <c r="O1901" i="1" s="1"/>
  <c r="N2524" i="1"/>
  <c r="O2524" i="1" s="1"/>
  <c r="L4464" i="1"/>
  <c r="L3255" i="1"/>
  <c r="M3255" i="1"/>
  <c r="M2738" i="1"/>
  <c r="M2137" i="1"/>
  <c r="L2137" i="1"/>
  <c r="M3327" i="1"/>
  <c r="L3327" i="1"/>
  <c r="N2911" i="1"/>
  <c r="O2911" i="1" s="1"/>
  <c r="M1164" i="1"/>
  <c r="N1164" i="1" s="1"/>
  <c r="O1164" i="1" s="1"/>
  <c r="N1936" i="1"/>
  <c r="O1936" i="1" s="1"/>
  <c r="L1758" i="1"/>
  <c r="N1758" i="1" s="1"/>
  <c r="O1758" i="1" s="1"/>
  <c r="L3339" i="1"/>
  <c r="M2101" i="1"/>
  <c r="L4894" i="1"/>
  <c r="N4894" i="1" s="1"/>
  <c r="O4894" i="1" s="1"/>
  <c r="M2526" i="1"/>
  <c r="L2526" i="1"/>
  <c r="M2233" i="1"/>
  <c r="L2233" i="1"/>
  <c r="L4513" i="1"/>
  <c r="M4513" i="1"/>
  <c r="L4128" i="1"/>
  <c r="M4128" i="1"/>
  <c r="M4208" i="1"/>
  <c r="L4208" i="1"/>
  <c r="M4924" i="1"/>
  <c r="N4924" i="1" s="1"/>
  <c r="O4924" i="1" s="1"/>
  <c r="L4924" i="1"/>
  <c r="M4009" i="1"/>
  <c r="L4009" i="1"/>
  <c r="M2327" i="1"/>
  <c r="L2327" i="1"/>
  <c r="M1435" i="1"/>
  <c r="N1435" i="1" s="1"/>
  <c r="O1435" i="1" s="1"/>
  <c r="M616" i="1"/>
  <c r="N616" i="1" s="1"/>
  <c r="O616" i="1" s="1"/>
  <c r="N1972" i="1"/>
  <c r="O1972" i="1" s="1"/>
  <c r="M1888" i="1"/>
  <c r="N1888" i="1" s="1"/>
  <c r="O1888" i="1" s="1"/>
  <c r="M2720" i="1"/>
  <c r="M2624" i="1"/>
  <c r="L2624" i="1"/>
  <c r="M2803" i="1"/>
  <c r="L2803" i="1"/>
  <c r="M3014" i="1"/>
  <c r="L3014" i="1"/>
  <c r="N4133" i="1"/>
  <c r="O4133" i="1" s="1"/>
  <c r="L4360" i="1"/>
  <c r="M4360" i="1"/>
  <c r="M4317" i="1"/>
  <c r="L4317" i="1"/>
  <c r="M4153" i="1"/>
  <c r="L4153" i="1"/>
  <c r="L724" i="1"/>
  <c r="N724" i="1" s="1"/>
  <c r="O724" i="1" s="1"/>
  <c r="L1322" i="1"/>
  <c r="N1322" i="1" s="1"/>
  <c r="O1322" i="1" s="1"/>
  <c r="L1743" i="1"/>
  <c r="N1743" i="1" s="1"/>
  <c r="O1743" i="1" s="1"/>
  <c r="L1358" i="1"/>
  <c r="M3863" i="1"/>
  <c r="M3852" i="1"/>
  <c r="M3651" i="1"/>
  <c r="L3006" i="1"/>
  <c r="N3006" i="1" s="1"/>
  <c r="O3006" i="1" s="1"/>
  <c r="N2476" i="1"/>
  <c r="O2476" i="1" s="1"/>
  <c r="M4238" i="1"/>
  <c r="L2520" i="1"/>
  <c r="M2520" i="1"/>
  <c r="L3131" i="1"/>
  <c r="M2578" i="1"/>
  <c r="N2578" i="1" s="1"/>
  <c r="O2578" i="1" s="1"/>
  <c r="M4751" i="1"/>
  <c r="L4751" i="1"/>
  <c r="M4039" i="1"/>
  <c r="L4039" i="1"/>
  <c r="L4999" i="1"/>
  <c r="L4935" i="1"/>
  <c r="M4481" i="1"/>
  <c r="L1226" i="1"/>
  <c r="M653" i="1"/>
  <c r="M1056" i="1"/>
  <c r="L714" i="1"/>
  <c r="M4833" i="1"/>
  <c r="L4780" i="1"/>
  <c r="N4797" i="1"/>
  <c r="O4797" i="1" s="1"/>
  <c r="N4552" i="1"/>
  <c r="O4552" i="1" s="1"/>
  <c r="M4437" i="1"/>
  <c r="L4414" i="1"/>
  <c r="L4328" i="1"/>
  <c r="L4381" i="1"/>
  <c r="N3986" i="1"/>
  <c r="O3986" i="1" s="1"/>
  <c r="M4123" i="1"/>
  <c r="M3320" i="1"/>
  <c r="M3167" i="1"/>
  <c r="M2684" i="1"/>
  <c r="N2684" i="1" s="1"/>
  <c r="O2684" i="1" s="1"/>
  <c r="L3420" i="1"/>
  <c r="M3039" i="1"/>
  <c r="N1399" i="1"/>
  <c r="O1399" i="1" s="1"/>
  <c r="L4974" i="1"/>
  <c r="M4232" i="1"/>
  <c r="N4232" i="1" s="1"/>
  <c r="O4232" i="1" s="1"/>
  <c r="M3385" i="1"/>
  <c r="N4609" i="1"/>
  <c r="O4609" i="1" s="1"/>
  <c r="L2071" i="1"/>
  <c r="N2071" i="1" s="1"/>
  <c r="O2071" i="1" s="1"/>
  <c r="N3263" i="1"/>
  <c r="O3263" i="1" s="1"/>
  <c r="N2750" i="1"/>
  <c r="O2750" i="1" s="1"/>
  <c r="L2702" i="1"/>
  <c r="N2458" i="1"/>
  <c r="O2458" i="1" s="1"/>
  <c r="M2070" i="1"/>
  <c r="N1191" i="1"/>
  <c r="O1191" i="1" s="1"/>
  <c r="M1529" i="1"/>
  <c r="N1529" i="1" s="1"/>
  <c r="O1529" i="1" s="1"/>
  <c r="L4900" i="1"/>
  <c r="N4900" i="1" s="1"/>
  <c r="O4900" i="1" s="1"/>
  <c r="L4803" i="1"/>
  <c r="M4264" i="1"/>
  <c r="L4193" i="1"/>
  <c r="L4126" i="1"/>
  <c r="N4126" i="1" s="1"/>
  <c r="O4126" i="1" s="1"/>
  <c r="L4084" i="1"/>
  <c r="L3767" i="1"/>
  <c r="L3647" i="1"/>
  <c r="L3659" i="1"/>
  <c r="N3659" i="1" s="1"/>
  <c r="O3659" i="1" s="1"/>
  <c r="M3294" i="1"/>
  <c r="M3097" i="1"/>
  <c r="L2948" i="1"/>
  <c r="L2357" i="1"/>
  <c r="N2357" i="1" s="1"/>
  <c r="O2357" i="1" s="1"/>
  <c r="L2625" i="1"/>
  <c r="M2383" i="1"/>
  <c r="L2197" i="1"/>
  <c r="N2197" i="1" s="1"/>
  <c r="O2197" i="1" s="1"/>
  <c r="M2142" i="1"/>
  <c r="M4904" i="1"/>
  <c r="L4835" i="1"/>
  <c r="N4835" i="1" s="1"/>
  <c r="O4835" i="1" s="1"/>
  <c r="L4529" i="1"/>
  <c r="N4529" i="1" s="1"/>
  <c r="O4529" i="1" s="1"/>
  <c r="L4270" i="1"/>
  <c r="M4106" i="1"/>
  <c r="L3690" i="1"/>
  <c r="M3409" i="1"/>
  <c r="N3409" i="1" s="1"/>
  <c r="O3409" i="1" s="1"/>
  <c r="L4198" i="1"/>
  <c r="N4198" i="1" s="1"/>
  <c r="O4198" i="1" s="1"/>
  <c r="M4971" i="1"/>
  <c r="M4221" i="1"/>
  <c r="N4221" i="1" s="1"/>
  <c r="O4221" i="1" s="1"/>
  <c r="M4139" i="1"/>
  <c r="N4139" i="1" s="1"/>
  <c r="O4139" i="1" s="1"/>
  <c r="L4421" i="1"/>
  <c r="L4735" i="1"/>
  <c r="N4735" i="1" s="1"/>
  <c r="O4735" i="1" s="1"/>
  <c r="L4352" i="1"/>
  <c r="N4352" i="1" s="1"/>
  <c r="O4352" i="1" s="1"/>
  <c r="L3154" i="1"/>
  <c r="N3154" i="1" s="1"/>
  <c r="O3154" i="1" s="1"/>
  <c r="L2064" i="1"/>
  <c r="N4983" i="1"/>
  <c r="O4983" i="1" s="1"/>
  <c r="L4345" i="1"/>
  <c r="N4345" i="1" s="1"/>
  <c r="O4345" i="1" s="1"/>
  <c r="L3276" i="1"/>
  <c r="N3175" i="1"/>
  <c r="O3175" i="1" s="1"/>
  <c r="N2776" i="1"/>
  <c r="O2776" i="1" s="1"/>
  <c r="M2760" i="1"/>
  <c r="M2290" i="1"/>
  <c r="N2290" i="1" s="1"/>
  <c r="O2290" i="1" s="1"/>
  <c r="M2237" i="1"/>
  <c r="L1388" i="1"/>
  <c r="N1388" i="1" s="1"/>
  <c r="O1388" i="1" s="1"/>
  <c r="L4639" i="1"/>
  <c r="N4639" i="1" s="1"/>
  <c r="O4639" i="1" s="1"/>
  <c r="L4667" i="1"/>
  <c r="N4667" i="1" s="1"/>
  <c r="O4667" i="1" s="1"/>
  <c r="M4590" i="1"/>
  <c r="N4590" i="1" s="1"/>
  <c r="O4590" i="1" s="1"/>
  <c r="N4443" i="1"/>
  <c r="O4443" i="1" s="1"/>
  <c r="L4537" i="1"/>
  <c r="L4275" i="1"/>
  <c r="L4299" i="1"/>
  <c r="L4055" i="1"/>
  <c r="N4055" i="1" s="1"/>
  <c r="O4055" i="1" s="1"/>
  <c r="L3837" i="1"/>
  <c r="N3837" i="1" s="1"/>
  <c r="O3837" i="1" s="1"/>
  <c r="L2060" i="1"/>
  <c r="M2845" i="1"/>
  <c r="N2845" i="1" s="1"/>
  <c r="O2845" i="1" s="1"/>
  <c r="M2351" i="1"/>
  <c r="N2351" i="1" s="1"/>
  <c r="O2351" i="1" s="1"/>
  <c r="L2075" i="1"/>
  <c r="N2075" i="1" s="1"/>
  <c r="O2075" i="1" s="1"/>
  <c r="M4707" i="1"/>
  <c r="N4707" i="1" s="1"/>
  <c r="O4707" i="1" s="1"/>
  <c r="L4630" i="1"/>
  <c r="N4630" i="1" s="1"/>
  <c r="O4630" i="1" s="1"/>
  <c r="L4807" i="1"/>
  <c r="N4807" i="1" s="1"/>
  <c r="O4807" i="1" s="1"/>
  <c r="N4874" i="1"/>
  <c r="O4874" i="1" s="1"/>
  <c r="L4374" i="1"/>
  <c r="M4183" i="1"/>
  <c r="N4183" i="1" s="1"/>
  <c r="O4183" i="1" s="1"/>
  <c r="L4304" i="1"/>
  <c r="N4304" i="1" s="1"/>
  <c r="O4304" i="1" s="1"/>
  <c r="N3703" i="1"/>
  <c r="O3703" i="1" s="1"/>
  <c r="M3727" i="1"/>
  <c r="N3727" i="1" s="1"/>
  <c r="O3727" i="1" s="1"/>
  <c r="L3293" i="1"/>
  <c r="N3293" i="1" s="1"/>
  <c r="O3293" i="1" s="1"/>
  <c r="L2229" i="1"/>
  <c r="N2229" i="1" s="1"/>
  <c r="O2229" i="1" s="1"/>
  <c r="M2380" i="1"/>
  <c r="M3801" i="1"/>
  <c r="N3801" i="1" s="1"/>
  <c r="O3801" i="1" s="1"/>
  <c r="L4066" i="1"/>
  <c r="N4066" i="1" s="1"/>
  <c r="O4066" i="1" s="1"/>
  <c r="L3783" i="1"/>
  <c r="M3250" i="1"/>
  <c r="M3366" i="1"/>
  <c r="N3366" i="1" s="1"/>
  <c r="O3366" i="1" s="1"/>
  <c r="L2199" i="1"/>
  <c r="N2199" i="1" s="1"/>
  <c r="O2199" i="1" s="1"/>
  <c r="M2916" i="1"/>
  <c r="N2916" i="1" s="1"/>
  <c r="O2916" i="1" s="1"/>
  <c r="M4259" i="1"/>
  <c r="N4259" i="1" s="1"/>
  <c r="O4259" i="1" s="1"/>
  <c r="M3190" i="1"/>
  <c r="L4115" i="1"/>
  <c r="L2537" i="1"/>
  <c r="N2054" i="1"/>
  <c r="O2054" i="1" s="1"/>
  <c r="M1975" i="1"/>
  <c r="M2069" i="1"/>
  <c r="M4893" i="1"/>
  <c r="M4856" i="1"/>
  <c r="M4531" i="1"/>
  <c r="M4427" i="1"/>
  <c r="N4427" i="1" s="1"/>
  <c r="O4427" i="1" s="1"/>
  <c r="M4382" i="1"/>
  <c r="N4407" i="1"/>
  <c r="O4407" i="1" s="1"/>
  <c r="L3653" i="1"/>
  <c r="N3653" i="1" s="1"/>
  <c r="O3653" i="1" s="1"/>
  <c r="M3114" i="1"/>
  <c r="M3999" i="1"/>
  <c r="L4098" i="1"/>
  <c r="M3065" i="1"/>
  <c r="N3065" i="1" s="1"/>
  <c r="O3065" i="1" s="1"/>
  <c r="M2150" i="1"/>
  <c r="N2150" i="1" s="1"/>
  <c r="O2150" i="1" s="1"/>
  <c r="L2055" i="1"/>
  <c r="L4678" i="1"/>
  <c r="N4678" i="1" s="1"/>
  <c r="O4678" i="1" s="1"/>
  <c r="M4253" i="1"/>
  <c r="N4253" i="1" s="1"/>
  <c r="O4253" i="1" s="1"/>
  <c r="M4059" i="1"/>
  <c r="N4059" i="1" s="1"/>
  <c r="O4059" i="1" s="1"/>
  <c r="N4363" i="1"/>
  <c r="O4363" i="1" s="1"/>
  <c r="N4864" i="1"/>
  <c r="O4864" i="1" s="1"/>
  <c r="M4296" i="1"/>
  <c r="N4296" i="1" s="1"/>
  <c r="O4296" i="1" s="1"/>
  <c r="N3053" i="1"/>
  <c r="O3053" i="1" s="1"/>
  <c r="L2832" i="1"/>
  <c r="N2711" i="1"/>
  <c r="O2711" i="1" s="1"/>
  <c r="L2478" i="1"/>
  <c r="N2478" i="1" s="1"/>
  <c r="O2478" i="1" s="1"/>
  <c r="N2384" i="1"/>
  <c r="O2384" i="1" s="1"/>
  <c r="N2027" i="1"/>
  <c r="O2027" i="1" s="1"/>
  <c r="M2098" i="1"/>
  <c r="N2098" i="1" s="1"/>
  <c r="O2098" i="1" s="1"/>
  <c r="N4987" i="1"/>
  <c r="O4987" i="1" s="1"/>
  <c r="M4870" i="1"/>
  <c r="M4981" i="1"/>
  <c r="L4887" i="1"/>
  <c r="N4887" i="1" s="1"/>
  <c r="O4887" i="1" s="1"/>
  <c r="L4808" i="1"/>
  <c r="L4549" i="1"/>
  <c r="N4549" i="1" s="1"/>
  <c r="O4549" i="1" s="1"/>
  <c r="M4450" i="1"/>
  <c r="L2461" i="1"/>
  <c r="L2745" i="1"/>
  <c r="N2745" i="1" s="1"/>
  <c r="O2745" i="1" s="1"/>
  <c r="M4908" i="1"/>
  <c r="L4267" i="1"/>
  <c r="N3766" i="1"/>
  <c r="O3766" i="1" s="1"/>
  <c r="M2485" i="1"/>
  <c r="N2485" i="1" s="1"/>
  <c r="O2485" i="1" s="1"/>
  <c r="L2626" i="1"/>
  <c r="N2626" i="1" s="1"/>
  <c r="O2626" i="1" s="1"/>
  <c r="M4527" i="1"/>
  <c r="N4527" i="1" s="1"/>
  <c r="O4527" i="1" s="1"/>
  <c r="N2915" i="1"/>
  <c r="O2915" i="1" s="1"/>
  <c r="M2843" i="1"/>
  <c r="M2653" i="1"/>
  <c r="M2413" i="1"/>
  <c r="N2413" i="1" s="1"/>
  <c r="O2413" i="1" s="1"/>
  <c r="N1986" i="1"/>
  <c r="O1986" i="1" s="1"/>
  <c r="N2172" i="1"/>
  <c r="O2172" i="1" s="1"/>
  <c r="N2076" i="1"/>
  <c r="O2076" i="1" s="1"/>
  <c r="L2165" i="1"/>
  <c r="N2165" i="1" s="1"/>
  <c r="O2165" i="1" s="1"/>
  <c r="M1610" i="1"/>
  <c r="M1631" i="1"/>
  <c r="M4969" i="1"/>
  <c r="M4930" i="1"/>
  <c r="M4718" i="1"/>
  <c r="M4579" i="1"/>
  <c r="N4579" i="1" s="1"/>
  <c r="O4579" i="1" s="1"/>
  <c r="M4226" i="1"/>
  <c r="L4335" i="1"/>
  <c r="M4241" i="1"/>
  <c r="N3628" i="1"/>
  <c r="O3628" i="1" s="1"/>
  <c r="M4178" i="1"/>
  <c r="L3032" i="1"/>
  <c r="M2108" i="1"/>
  <c r="N2108" i="1" s="1"/>
  <c r="O2108" i="1" s="1"/>
  <c r="L2398" i="1"/>
  <c r="N2398" i="1" s="1"/>
  <c r="O2398" i="1" s="1"/>
  <c r="M2017" i="1"/>
  <c r="L4700" i="1"/>
  <c r="N4700" i="1" s="1"/>
  <c r="O4700" i="1" s="1"/>
  <c r="N3964" i="1"/>
  <c r="O3964" i="1" s="1"/>
  <c r="M4209" i="1"/>
  <c r="N4209" i="1" s="1"/>
  <c r="O4209" i="1" s="1"/>
  <c r="M2428" i="1"/>
  <c r="N2428" i="1" s="1"/>
  <c r="O2428" i="1" s="1"/>
  <c r="M4891" i="1"/>
  <c r="N4891" i="1" s="1"/>
  <c r="O4891" i="1" s="1"/>
  <c r="M4973" i="1"/>
  <c r="N4973" i="1" s="1"/>
  <c r="O4973" i="1" s="1"/>
  <c r="M4525" i="1"/>
  <c r="M4472" i="1"/>
  <c r="L2321" i="1"/>
  <c r="M3238" i="1"/>
  <c r="M3949" i="1"/>
  <c r="L4598" i="1"/>
  <c r="L3772" i="1"/>
  <c r="M3898" i="1"/>
  <c r="N3898" i="1" s="1"/>
  <c r="O3898" i="1" s="1"/>
  <c r="M1708" i="1"/>
  <c r="L1708" i="1"/>
  <c r="M1079" i="1"/>
  <c r="L1079" i="1"/>
  <c r="M899" i="1"/>
  <c r="L899" i="1"/>
  <c r="M578" i="1"/>
  <c r="L578" i="1"/>
  <c r="M600" i="1"/>
  <c r="L600" i="1"/>
  <c r="L531" i="1"/>
  <c r="M531" i="1"/>
  <c r="M1448" i="1"/>
  <c r="L1448" i="1"/>
  <c r="L1387" i="1"/>
  <c r="M1387" i="1"/>
  <c r="M816" i="1"/>
  <c r="L816" i="1"/>
  <c r="M839" i="1"/>
  <c r="L839" i="1"/>
  <c r="M617" i="1"/>
  <c r="L617" i="1"/>
  <c r="L3732" i="1"/>
  <c r="L742" i="1"/>
  <c r="M742" i="1"/>
  <c r="M572" i="1"/>
  <c r="L572" i="1"/>
  <c r="N4223" i="1"/>
  <c r="O4223" i="1" s="1"/>
  <c r="L4615" i="1"/>
  <c r="N4615" i="1" s="1"/>
  <c r="O4615" i="1" s="1"/>
  <c r="L4013" i="1"/>
  <c r="N4013" i="1" s="1"/>
  <c r="O4013" i="1" s="1"/>
  <c r="M4087" i="1"/>
  <c r="L4971" i="1"/>
  <c r="N513" i="1"/>
  <c r="O513" i="1" s="1"/>
  <c r="N1278" i="1"/>
  <c r="O1278" i="1" s="1"/>
  <c r="L701" i="1"/>
  <c r="M640" i="1"/>
  <c r="N640" i="1" s="1"/>
  <c r="O640" i="1" s="1"/>
  <c r="M821" i="1"/>
  <c r="L1772" i="1"/>
  <c r="N1772" i="1" s="1"/>
  <c r="O1772" i="1" s="1"/>
  <c r="M1695" i="1"/>
  <c r="L1528" i="1"/>
  <c r="M1251" i="1"/>
  <c r="L1275" i="1"/>
  <c r="M1022" i="1"/>
  <c r="N3985" i="1"/>
  <c r="O3985" i="1" s="1"/>
  <c r="M3803" i="1"/>
  <c r="N3803" i="1" s="1"/>
  <c r="O3803" i="1" s="1"/>
  <c r="M3710" i="1"/>
  <c r="M3455" i="1"/>
  <c r="M2270" i="1"/>
  <c r="N2270" i="1" s="1"/>
  <c r="O2270" i="1" s="1"/>
  <c r="M1728" i="1"/>
  <c r="N1728" i="1" s="1"/>
  <c r="O1728" i="1" s="1"/>
  <c r="M1537" i="1"/>
  <c r="N1537" i="1" s="1"/>
  <c r="O1537" i="1" s="1"/>
  <c r="L2131" i="1"/>
  <c r="L4916" i="1"/>
  <c r="L4805" i="1"/>
  <c r="N4810" i="1"/>
  <c r="O4810" i="1" s="1"/>
  <c r="L4733" i="1"/>
  <c r="L4752" i="1"/>
  <c r="L4860" i="1"/>
  <c r="L4604" i="1"/>
  <c r="M4506" i="1"/>
  <c r="N4329" i="1"/>
  <c r="O4329" i="1" s="1"/>
  <c r="L4392" i="1"/>
  <c r="N4392" i="1" s="1"/>
  <c r="O4392" i="1" s="1"/>
  <c r="L4179" i="1"/>
  <c r="L4261" i="1"/>
  <c r="L4268" i="1"/>
  <c r="N4268" i="1" s="1"/>
  <c r="O4268" i="1" s="1"/>
  <c r="M3313" i="1"/>
  <c r="N3313" i="1" s="1"/>
  <c r="O3313" i="1" s="1"/>
  <c r="L3125" i="1"/>
  <c r="N3125" i="1" s="1"/>
  <c r="O3125" i="1" s="1"/>
  <c r="M2218" i="1"/>
  <c r="N2218" i="1" s="1"/>
  <c r="O2218" i="1" s="1"/>
  <c r="N2885" i="1"/>
  <c r="O2885" i="1" s="1"/>
  <c r="L2282" i="1"/>
  <c r="N2282" i="1" s="1"/>
  <c r="O2282" i="1" s="1"/>
  <c r="N2574" i="1"/>
  <c r="O2574" i="1" s="1"/>
  <c r="L2483" i="1"/>
  <c r="N2483" i="1" s="1"/>
  <c r="O2483" i="1" s="1"/>
  <c r="M2355" i="1"/>
  <c r="N2355" i="1" s="1"/>
  <c r="O2355" i="1" s="1"/>
  <c r="M2095" i="1"/>
  <c r="N2095" i="1" s="1"/>
  <c r="O2095" i="1" s="1"/>
  <c r="N4850" i="1"/>
  <c r="O4850" i="1" s="1"/>
  <c r="L4862" i="1"/>
  <c r="L4708" i="1"/>
  <c r="N4708" i="1" s="1"/>
  <c r="O4708" i="1" s="1"/>
  <c r="N4588" i="1"/>
  <c r="O4588" i="1" s="1"/>
  <c r="M4228" i="1"/>
  <c r="N4228" i="1" s="1"/>
  <c r="O4228" i="1" s="1"/>
  <c r="N4256" i="1"/>
  <c r="O4256" i="1" s="1"/>
  <c r="L4175" i="1"/>
  <c r="N4175" i="1" s="1"/>
  <c r="O4175" i="1" s="1"/>
  <c r="M4091" i="1"/>
  <c r="N4091" i="1" s="1"/>
  <c r="O4091" i="1" s="1"/>
  <c r="L2975" i="1"/>
  <c r="N2975" i="1" s="1"/>
  <c r="O2975" i="1" s="1"/>
  <c r="L2758" i="1"/>
  <c r="N2758" i="1" s="1"/>
  <c r="O2758" i="1" s="1"/>
  <c r="N897" i="1"/>
  <c r="O897" i="1" s="1"/>
  <c r="L535" i="1"/>
  <c r="N535" i="1" s="1"/>
  <c r="O535" i="1" s="1"/>
  <c r="L1483" i="1"/>
  <c r="M886" i="1"/>
  <c r="M620" i="1"/>
  <c r="N620" i="1" s="1"/>
  <c r="O620" i="1" s="1"/>
  <c r="L827" i="1"/>
  <c r="N827" i="1" s="1"/>
  <c r="O827" i="1" s="1"/>
  <c r="N1770" i="1"/>
  <c r="O1770" i="1" s="1"/>
  <c r="M862" i="1"/>
  <c r="L802" i="1"/>
  <c r="M3990" i="1"/>
  <c r="L3894" i="1"/>
  <c r="M3810" i="1"/>
  <c r="N3818" i="1"/>
  <c r="O3818" i="1" s="1"/>
  <c r="M3417" i="1"/>
  <c r="L3027" i="1"/>
  <c r="M2841" i="1"/>
  <c r="L2554" i="1"/>
  <c r="M2654" i="1"/>
  <c r="N2314" i="1"/>
  <c r="O2314" i="1" s="1"/>
  <c r="L2133" i="1"/>
  <c r="N2133" i="1" s="1"/>
  <c r="O2133" i="1" s="1"/>
  <c r="N4884" i="1"/>
  <c r="O4884" i="1" s="1"/>
  <c r="M4706" i="1"/>
  <c r="L4748" i="1"/>
  <c r="L4689" i="1"/>
  <c r="N4689" i="1" s="1"/>
  <c r="O4689" i="1" s="1"/>
  <c r="M4645" i="1"/>
  <c r="M4564" i="1"/>
  <c r="L4603" i="1"/>
  <c r="L4321" i="1"/>
  <c r="N4321" i="1" s="1"/>
  <c r="O4321" i="1" s="1"/>
  <c r="M4249" i="1"/>
  <c r="L4155" i="1"/>
  <c r="L4301" i="1"/>
  <c r="L4333" i="1"/>
  <c r="L4000" i="1"/>
  <c r="N4000" i="1" s="1"/>
  <c r="O4000" i="1" s="1"/>
  <c r="M3809" i="1"/>
  <c r="N3809" i="1" s="1"/>
  <c r="O3809" i="1" s="1"/>
  <c r="L3648" i="1"/>
  <c r="N3648" i="1" s="1"/>
  <c r="O3648" i="1" s="1"/>
  <c r="L3699" i="1"/>
  <c r="L3729" i="1"/>
  <c r="L3480" i="1"/>
  <c r="M3682" i="1"/>
  <c r="M2464" i="1"/>
  <c r="N2464" i="1" s="1"/>
  <c r="O2464" i="1" s="1"/>
  <c r="M2774" i="1"/>
  <c r="M2457" i="1"/>
  <c r="N2457" i="1" s="1"/>
  <c r="O2457" i="1" s="1"/>
  <c r="L3029" i="1"/>
  <c r="N3029" i="1" s="1"/>
  <c r="O3029" i="1" s="1"/>
  <c r="L4671" i="1"/>
  <c r="N4671" i="1" s="1"/>
  <c r="O4671" i="1" s="1"/>
  <c r="M4688" i="1"/>
  <c r="L4591" i="1"/>
  <c r="M4137" i="1"/>
  <c r="N4137" i="1" s="1"/>
  <c r="O4137" i="1" s="1"/>
  <c r="L4148" i="1"/>
  <c r="N4148" i="1" s="1"/>
  <c r="O4148" i="1" s="1"/>
  <c r="M4075" i="1"/>
  <c r="N4075" i="1" s="1"/>
  <c r="O4075" i="1" s="1"/>
  <c r="M3838" i="1"/>
  <c r="N3838" i="1" s="1"/>
  <c r="O3838" i="1" s="1"/>
  <c r="L4757" i="1"/>
  <c r="N4757" i="1" s="1"/>
  <c r="O4757" i="1" s="1"/>
  <c r="L3304" i="1"/>
  <c r="N3304" i="1" s="1"/>
  <c r="O3304" i="1" s="1"/>
  <c r="M4387" i="1"/>
  <c r="N4387" i="1" s="1"/>
  <c r="O4387" i="1" s="1"/>
  <c r="L2432" i="1"/>
  <c r="M935" i="1"/>
  <c r="N935" i="1" s="1"/>
  <c r="O935" i="1" s="1"/>
  <c r="M557" i="1"/>
  <c r="N557" i="1" s="1"/>
  <c r="O557" i="1" s="1"/>
  <c r="L3752" i="1"/>
  <c r="N3435" i="1"/>
  <c r="O3435" i="1" s="1"/>
  <c r="L2710" i="1"/>
  <c r="N2710" i="1" s="1"/>
  <c r="O2710" i="1" s="1"/>
  <c r="M2556" i="1"/>
  <c r="L2013" i="1"/>
  <c r="M4921" i="1"/>
  <c r="N4913" i="1"/>
  <c r="O4913" i="1" s="1"/>
  <c r="M4868" i="1"/>
  <c r="M4882" i="1"/>
  <c r="M4753" i="1"/>
  <c r="M4430" i="1"/>
  <c r="N4423" i="1"/>
  <c r="O4423" i="1" s="1"/>
  <c r="M4425" i="1"/>
  <c r="L3661" i="1"/>
  <c r="M4174" i="1"/>
  <c r="M3270" i="1"/>
  <c r="N3270" i="1" s="1"/>
  <c r="O3270" i="1" s="1"/>
  <c r="M3547" i="1"/>
  <c r="M2787" i="1"/>
  <c r="N3669" i="1"/>
  <c r="O3669" i="1" s="1"/>
  <c r="M3388" i="1"/>
  <c r="N3388" i="1" s="1"/>
  <c r="O3388" i="1" s="1"/>
  <c r="M2052" i="1"/>
  <c r="N2052" i="1" s="1"/>
  <c r="O2052" i="1" s="1"/>
  <c r="M4578" i="1"/>
  <c r="N4578" i="1" s="1"/>
  <c r="O4578" i="1" s="1"/>
  <c r="L4107" i="1"/>
  <c r="N4107" i="1" s="1"/>
  <c r="O4107" i="1" s="1"/>
  <c r="L3864" i="1"/>
  <c r="M3715" i="1"/>
  <c r="M3056" i="1"/>
  <c r="L2519" i="1"/>
  <c r="N2519" i="1" s="1"/>
  <c r="O2519" i="1" s="1"/>
  <c r="L4813" i="1"/>
  <c r="N4813" i="1" s="1"/>
  <c r="O4813" i="1" s="1"/>
  <c r="N692" i="1"/>
  <c r="O692" i="1" s="1"/>
  <c r="L1121" i="1"/>
  <c r="N1121" i="1" s="1"/>
  <c r="O1121" i="1" s="1"/>
  <c r="L3981" i="1"/>
  <c r="N3981" i="1" s="1"/>
  <c r="O3981" i="1" s="1"/>
  <c r="N2262" i="1"/>
  <c r="O2262" i="1" s="1"/>
  <c r="M4784" i="1"/>
  <c r="N4784" i="1" s="1"/>
  <c r="O4784" i="1" s="1"/>
  <c r="N4082" i="1"/>
  <c r="O4082" i="1" s="1"/>
  <c r="L4545" i="1"/>
  <c r="N4545" i="1" s="1"/>
  <c r="O4545" i="1" s="1"/>
  <c r="L4291" i="1"/>
  <c r="N4291" i="1" s="1"/>
  <c r="O4291" i="1" s="1"/>
  <c r="L4772" i="1"/>
  <c r="N4772" i="1" s="1"/>
  <c r="O4772" i="1" s="1"/>
  <c r="N4010" i="1"/>
  <c r="O4010" i="1" s="1"/>
  <c r="M4565" i="1"/>
  <c r="N4565" i="1" s="1"/>
  <c r="O4565" i="1" s="1"/>
  <c r="M4293" i="1"/>
  <c r="N4293" i="1" s="1"/>
  <c r="O4293" i="1" s="1"/>
  <c r="M4115" i="1"/>
  <c r="N914" i="1"/>
  <c r="O914" i="1" s="1"/>
  <c r="N878" i="1"/>
  <c r="O878" i="1" s="1"/>
  <c r="L685" i="1"/>
  <c r="L550" i="1"/>
  <c r="N550" i="1" s="1"/>
  <c r="O550" i="1" s="1"/>
  <c r="L1722" i="1"/>
  <c r="N1722" i="1" s="1"/>
  <c r="O1722" i="1" s="1"/>
  <c r="M945" i="1"/>
  <c r="M3855" i="1"/>
  <c r="M3712" i="1"/>
  <c r="L3635" i="1"/>
  <c r="N3494" i="1"/>
  <c r="O3494" i="1" s="1"/>
  <c r="L3495" i="1"/>
  <c r="N3421" i="1"/>
  <c r="O3421" i="1" s="1"/>
  <c r="N3275" i="1"/>
  <c r="O3275" i="1" s="1"/>
  <c r="M3239" i="1"/>
  <c r="N3239" i="1" s="1"/>
  <c r="O3239" i="1" s="1"/>
  <c r="M2865" i="1"/>
  <c r="N2918" i="1"/>
  <c r="O2918" i="1" s="1"/>
  <c r="N2709" i="1"/>
  <c r="O2709" i="1" s="1"/>
  <c r="N2631" i="1"/>
  <c r="O2631" i="1" s="1"/>
  <c r="M2699" i="1"/>
  <c r="N2699" i="1" s="1"/>
  <c r="O2699" i="1" s="1"/>
  <c r="N2496" i="1"/>
  <c r="O2496" i="1" s="1"/>
  <c r="L2549" i="1"/>
  <c r="N2549" i="1" s="1"/>
  <c r="O2549" i="1" s="1"/>
  <c r="N2597" i="1"/>
  <c r="O2597" i="1" s="1"/>
  <c r="M2553" i="1"/>
  <c r="M2178" i="1"/>
  <c r="N2012" i="1"/>
  <c r="O2012" i="1" s="1"/>
  <c r="L2037" i="1"/>
  <c r="N2099" i="1"/>
  <c r="O2099" i="1" s="1"/>
  <c r="N4977" i="1"/>
  <c r="O4977" i="1" s="1"/>
  <c r="N4927" i="1"/>
  <c r="O4927" i="1" s="1"/>
  <c r="L4944" i="1"/>
  <c r="N4839" i="1"/>
  <c r="O4839" i="1" s="1"/>
  <c r="L4703" i="1"/>
  <c r="L4731" i="1"/>
  <c r="M4794" i="1"/>
  <c r="M4629" i="1"/>
  <c r="M4683" i="1"/>
  <c r="N4597" i="1"/>
  <c r="O4597" i="1" s="1"/>
  <c r="L4524" i="1"/>
  <c r="N4524" i="1" s="1"/>
  <c r="O4524" i="1" s="1"/>
  <c r="M4449" i="1"/>
  <c r="L4460" i="1"/>
  <c r="L4383" i="1"/>
  <c r="L4272" i="1"/>
  <c r="N4272" i="1" s="1"/>
  <c r="O4272" i="1" s="1"/>
  <c r="M4410" i="1"/>
  <c r="L4239" i="1"/>
  <c r="M4074" i="1"/>
  <c r="M3748" i="1"/>
  <c r="N3589" i="1"/>
  <c r="O3589" i="1" s="1"/>
  <c r="M3680" i="1"/>
  <c r="L3548" i="1"/>
  <c r="N3548" i="1" s="1"/>
  <c r="O3548" i="1" s="1"/>
  <c r="M3841" i="1"/>
  <c r="L3284" i="1"/>
  <c r="N3284" i="1" s="1"/>
  <c r="O3284" i="1" s="1"/>
  <c r="L3030" i="1"/>
  <c r="M3446" i="1"/>
  <c r="M3321" i="1"/>
  <c r="M4033" i="1"/>
  <c r="M2422" i="1"/>
  <c r="L2657" i="1"/>
  <c r="L3574" i="1"/>
  <c r="N3574" i="1" s="1"/>
  <c r="O3574" i="1" s="1"/>
  <c r="M2135" i="1"/>
  <c r="M4644" i="1"/>
  <c r="M4963" i="1"/>
  <c r="M4948" i="1"/>
  <c r="L4366" i="1"/>
  <c r="L4546" i="1"/>
  <c r="N4546" i="1" s="1"/>
  <c r="O4546" i="1" s="1"/>
  <c r="L4172" i="1"/>
  <c r="L4294" i="1"/>
  <c r="L4400" i="1"/>
  <c r="M3820" i="1"/>
  <c r="L3189" i="1"/>
  <c r="L2401" i="1"/>
  <c r="N2401" i="1" s="1"/>
  <c r="O2401" i="1" s="1"/>
  <c r="L4359" i="1"/>
  <c r="M4359" i="1"/>
  <c r="L4446" i="1"/>
  <c r="N4446" i="1" s="1"/>
  <c r="O4446" i="1" s="1"/>
  <c r="L4122" i="1"/>
  <c r="N4122" i="1" s="1"/>
  <c r="O4122" i="1" s="1"/>
  <c r="N3026" i="1"/>
  <c r="O3026" i="1" s="1"/>
  <c r="N2235" i="1"/>
  <c r="O2235" i="1" s="1"/>
  <c r="M4776" i="1"/>
  <c r="N4776" i="1" s="1"/>
  <c r="O4776" i="1" s="1"/>
  <c r="N4196" i="1"/>
  <c r="O4196" i="1" s="1"/>
  <c r="L2835" i="1"/>
  <c r="N2835" i="1" s="1"/>
  <c r="O2835" i="1" s="1"/>
  <c r="M4497" i="1"/>
  <c r="N4497" i="1" s="1"/>
  <c r="O4497" i="1" s="1"/>
  <c r="L4522" i="1"/>
  <c r="N4522" i="1" s="1"/>
  <c r="O4522" i="1" s="1"/>
  <c r="M4570" i="1"/>
  <c r="N4570" i="1" s="1"/>
  <c r="O4570" i="1" s="1"/>
  <c r="M4543" i="1"/>
  <c r="N4543" i="1" s="1"/>
  <c r="O4543" i="1" s="1"/>
  <c r="M4244" i="1"/>
  <c r="N4244" i="1" s="1"/>
  <c r="O4244" i="1" s="1"/>
  <c r="L4184" i="1"/>
  <c r="N4184" i="1" s="1"/>
  <c r="O4184" i="1" s="1"/>
  <c r="M2675" i="1"/>
  <c r="N2675" i="1" s="1"/>
  <c r="O2675" i="1" s="1"/>
  <c r="M2883" i="1"/>
  <c r="N2883" i="1" s="1"/>
  <c r="O2883" i="1" s="1"/>
  <c r="L1394" i="1"/>
  <c r="N1394" i="1" s="1"/>
  <c r="O1394" i="1" s="1"/>
  <c r="N1131" i="1"/>
  <c r="O1131" i="1" s="1"/>
  <c r="L857" i="1"/>
  <c r="M657" i="1"/>
  <c r="L1550" i="1"/>
  <c r="L3689" i="1"/>
  <c r="L3610" i="1"/>
  <c r="N3580" i="1"/>
  <c r="O3580" i="1" s="1"/>
  <c r="L3157" i="1"/>
  <c r="L2856" i="1"/>
  <c r="M2407" i="1"/>
  <c r="L2204" i="1"/>
  <c r="N2204" i="1" s="1"/>
  <c r="O2204" i="1" s="1"/>
  <c r="M1822" i="1"/>
  <c r="N1822" i="1" s="1"/>
  <c r="O1822" i="1" s="1"/>
  <c r="L2113" i="1"/>
  <c r="N2113" i="1" s="1"/>
  <c r="O2113" i="1" s="1"/>
  <c r="L2167" i="1"/>
  <c r="M2254" i="1"/>
  <c r="M4730" i="1"/>
  <c r="M4625" i="1"/>
  <c r="M4661" i="1"/>
  <c r="L4503" i="1"/>
  <c r="N4308" i="1"/>
  <c r="O4308" i="1" s="1"/>
  <c r="L4250" i="1"/>
  <c r="L4165" i="1"/>
  <c r="N2432" i="1"/>
  <c r="O2432" i="1" s="1"/>
  <c r="M3415" i="1"/>
  <c r="N3415" i="1" s="1"/>
  <c r="O3415" i="1" s="1"/>
  <c r="L2936" i="1"/>
  <c r="N2936" i="1" s="1"/>
  <c r="O2936" i="1" s="1"/>
  <c r="M2683" i="1"/>
  <c r="N2683" i="1" s="1"/>
  <c r="O2683" i="1" s="1"/>
  <c r="N4756" i="1"/>
  <c r="O4756" i="1" s="1"/>
  <c r="L4912" i="1"/>
  <c r="N4912" i="1" s="1"/>
  <c r="O4912" i="1" s="1"/>
  <c r="L4655" i="1"/>
  <c r="N4655" i="1" s="1"/>
  <c r="O4655" i="1" s="1"/>
  <c r="L4517" i="1"/>
  <c r="L2531" i="1"/>
  <c r="N2531" i="1" s="1"/>
  <c r="O2531" i="1" s="1"/>
  <c r="L4351" i="1"/>
  <c r="N4351" i="1" s="1"/>
  <c r="O4351" i="1" s="1"/>
  <c r="L716" i="1"/>
  <c r="N716" i="1" s="1"/>
  <c r="O716" i="1" s="1"/>
  <c r="N1351" i="1"/>
  <c r="O1351" i="1" s="1"/>
  <c r="L919" i="1"/>
  <c r="M923" i="1"/>
  <c r="L1663" i="1"/>
  <c r="M1518" i="1"/>
  <c r="L3886" i="1"/>
  <c r="N3490" i="1"/>
  <c r="O3490" i="1" s="1"/>
  <c r="M3287" i="1"/>
  <c r="M3352" i="1"/>
  <c r="M2966" i="1"/>
  <c r="L3130" i="1"/>
  <c r="M2796" i="1"/>
  <c r="N2796" i="1" s="1"/>
  <c r="O2796" i="1" s="1"/>
  <c r="L2815" i="1"/>
  <c r="M4849" i="1"/>
  <c r="N4823" i="1"/>
  <c r="O4823" i="1" s="1"/>
  <c r="L4798" i="1"/>
  <c r="N4761" i="1"/>
  <c r="O4761" i="1" s="1"/>
  <c r="L4593" i="1"/>
  <c r="M4626" i="1"/>
  <c r="M4510" i="1"/>
  <c r="N4510" i="1" s="1"/>
  <c r="O4510" i="1" s="1"/>
  <c r="M4371" i="1"/>
  <c r="L4332" i="1"/>
  <c r="M4146" i="1"/>
  <c r="N4146" i="1" s="1"/>
  <c r="O4146" i="1" s="1"/>
  <c r="L3755" i="1"/>
  <c r="N3755" i="1" s="1"/>
  <c r="O3755" i="1" s="1"/>
  <c r="L3673" i="1"/>
  <c r="N4160" i="1"/>
  <c r="O4160" i="1" s="1"/>
  <c r="M3793" i="1"/>
  <c r="N3793" i="1" s="1"/>
  <c r="O3793" i="1" s="1"/>
  <c r="M4138" i="1"/>
  <c r="M3412" i="1"/>
  <c r="M2522" i="1"/>
  <c r="N2522" i="1" s="1"/>
  <c r="O2522" i="1" s="1"/>
  <c r="L3106" i="1"/>
  <c r="N3106" i="1" s="1"/>
  <c r="O3106" i="1" s="1"/>
  <c r="M3975" i="1"/>
  <c r="L3913" i="1"/>
  <c r="M2550" i="1"/>
  <c r="M4821" i="1"/>
  <c r="L4647" i="1"/>
  <c r="L4743" i="1"/>
  <c r="N4743" i="1" s="1"/>
  <c r="O4743" i="1" s="1"/>
  <c r="M4482" i="1"/>
  <c r="M4197" i="1"/>
  <c r="N4197" i="1" s="1"/>
  <c r="O4197" i="1" s="1"/>
  <c r="L4145" i="1"/>
  <c r="L2910" i="1"/>
  <c r="N2910" i="1" s="1"/>
  <c r="O2910" i="1" s="1"/>
  <c r="M2718" i="1"/>
  <c r="L4710" i="1"/>
  <c r="N4710" i="1" s="1"/>
  <c r="O4710" i="1" s="1"/>
  <c r="M4204" i="1"/>
  <c r="N4204" i="1" s="1"/>
  <c r="O4204" i="1" s="1"/>
  <c r="M2321" i="1"/>
  <c r="M2762" i="1"/>
  <c r="N2762" i="1" s="1"/>
  <c r="O2762" i="1" s="1"/>
  <c r="L2809" i="1"/>
  <c r="N2809" i="1" s="1"/>
  <c r="O2809" i="1" s="1"/>
  <c r="M1380" i="1"/>
  <c r="M1257" i="1"/>
  <c r="L789" i="1"/>
  <c r="L3953" i="1"/>
  <c r="M3672" i="1"/>
  <c r="L3320" i="1"/>
  <c r="M3046" i="1"/>
  <c r="N2215" i="1"/>
  <c r="O2215" i="1" s="1"/>
  <c r="L1994" i="1"/>
  <c r="N1994" i="1" s="1"/>
  <c r="O1994" i="1" s="1"/>
  <c r="M1449" i="1"/>
  <c r="M695" i="1"/>
  <c r="M4732" i="1"/>
  <c r="L4563" i="1"/>
  <c r="N4199" i="1"/>
  <c r="O4199" i="1" s="1"/>
  <c r="N3738" i="1"/>
  <c r="O3738" i="1" s="1"/>
  <c r="L3937" i="1"/>
  <c r="L3108" i="1"/>
  <c r="L3211" i="1"/>
  <c r="L3701" i="1"/>
  <c r="M2637" i="1"/>
  <c r="M2874" i="1"/>
  <c r="M2449" i="1"/>
  <c r="L2740" i="1"/>
  <c r="M2311" i="1"/>
  <c r="N2311" i="1" s="1"/>
  <c r="O2311" i="1" s="1"/>
  <c r="M4725" i="1"/>
  <c r="N4725" i="1" s="1"/>
  <c r="O4725" i="1" s="1"/>
  <c r="N4504" i="1"/>
  <c r="O4504" i="1" s="1"/>
  <c r="M4475" i="1"/>
  <c r="N4475" i="1" s="1"/>
  <c r="O4475" i="1" s="1"/>
  <c r="N3418" i="1"/>
  <c r="O3418" i="1" s="1"/>
  <c r="L2581" i="1"/>
  <c r="M2577" i="1"/>
  <c r="L2647" i="1"/>
  <c r="N2647" i="1" s="1"/>
  <c r="O2647" i="1" s="1"/>
  <c r="M4766" i="1"/>
  <c r="N4766" i="1" s="1"/>
  <c r="O4766" i="1" s="1"/>
  <c r="M4898" i="1"/>
  <c r="M4902" i="1"/>
  <c r="N4902" i="1" s="1"/>
  <c r="O4902" i="1" s="1"/>
  <c r="N4746" i="1"/>
  <c r="O4746" i="1" s="1"/>
  <c r="L1118" i="1"/>
  <c r="N1118" i="1" s="1"/>
  <c r="O1118" i="1" s="1"/>
  <c r="N1199" i="1"/>
  <c r="O1199" i="1" s="1"/>
  <c r="L936" i="1"/>
  <c r="L1831" i="1"/>
  <c r="L1784" i="1"/>
  <c r="N1628" i="1"/>
  <c r="O1628" i="1" s="1"/>
  <c r="L1677" i="1"/>
  <c r="N1677" i="1" s="1"/>
  <c r="O1677" i="1" s="1"/>
  <c r="L1338" i="1"/>
  <c r="L1569" i="1"/>
  <c r="L1047" i="1"/>
  <c r="N3927" i="1"/>
  <c r="O3927" i="1" s="1"/>
  <c r="L3862" i="1"/>
  <c r="L3643" i="1"/>
  <c r="M3518" i="1"/>
  <c r="M3399" i="1"/>
  <c r="N3440" i="1"/>
  <c r="O3440" i="1" s="1"/>
  <c r="L3115" i="1"/>
  <c r="L3103" i="1"/>
  <c r="M2947" i="1"/>
  <c r="N2947" i="1" s="1"/>
  <c r="O2947" i="1" s="1"/>
  <c r="M2769" i="1"/>
  <c r="N2769" i="1" s="1"/>
  <c r="O2769" i="1" s="1"/>
  <c r="L2534" i="1"/>
  <c r="N2534" i="1" s="1"/>
  <c r="O2534" i="1" s="1"/>
  <c r="L2488" i="1"/>
  <c r="M2276" i="1"/>
  <c r="M2132" i="1"/>
  <c r="L1510" i="1"/>
  <c r="N1510" i="1" s="1"/>
  <c r="O1510" i="1" s="1"/>
  <c r="L4919" i="1"/>
  <c r="L4934" i="1"/>
  <c r="L4880" i="1"/>
  <c r="M4851" i="1"/>
  <c r="L4817" i="1"/>
  <c r="L4705" i="1"/>
  <c r="N4633" i="1"/>
  <c r="O4633" i="1" s="1"/>
  <c r="L4491" i="1"/>
  <c r="M4465" i="1"/>
  <c r="L4394" i="1"/>
  <c r="N4408" i="1"/>
  <c r="O4408" i="1" s="1"/>
  <c r="L4225" i="1"/>
  <c r="M4086" i="1"/>
  <c r="N4086" i="1" s="1"/>
  <c r="O4086" i="1" s="1"/>
  <c r="L3693" i="1"/>
  <c r="M3311" i="1"/>
  <c r="L3334" i="1"/>
  <c r="N3334" i="1" s="1"/>
  <c r="O3334" i="1" s="1"/>
  <c r="M3198" i="1"/>
  <c r="L3376" i="1"/>
  <c r="N3376" i="1" s="1"/>
  <c r="O3376" i="1" s="1"/>
  <c r="L3911" i="1"/>
  <c r="L2635" i="1"/>
  <c r="M3011" i="1"/>
  <c r="M2691" i="1"/>
  <c r="M2470" i="1"/>
  <c r="M2056" i="1"/>
  <c r="N2056" i="1" s="1"/>
  <c r="O2056" i="1" s="1"/>
  <c r="M2359" i="1"/>
  <c r="M2182" i="1"/>
  <c r="N4758" i="1"/>
  <c r="O4758" i="1" s="1"/>
  <c r="M4873" i="1"/>
  <c r="M4487" i="1"/>
  <c r="L4171" i="1"/>
  <c r="N4094" i="1"/>
  <c r="O4094" i="1" s="1"/>
  <c r="L3836" i="1"/>
  <c r="N3836" i="1" s="1"/>
  <c r="O3836" i="1" s="1"/>
  <c r="L4118" i="1"/>
  <c r="L2583" i="1"/>
  <c r="N2583" i="1" s="1"/>
  <c r="O2583" i="1" s="1"/>
  <c r="L3884" i="1"/>
  <c r="L538" i="1"/>
  <c r="N538" i="1" s="1"/>
  <c r="O538" i="1" s="1"/>
  <c r="M1342" i="1"/>
  <c r="M1311" i="1"/>
  <c r="N1311" i="1" s="1"/>
  <c r="O1311" i="1" s="1"/>
  <c r="L1295" i="1"/>
  <c r="N1295" i="1" s="1"/>
  <c r="O1295" i="1" s="1"/>
  <c r="L780" i="1"/>
  <c r="N780" i="1" s="1"/>
  <c r="O780" i="1" s="1"/>
  <c r="L1020" i="1"/>
  <c r="L862" i="1"/>
  <c r="M614" i="1"/>
  <c r="N1927" i="1"/>
  <c r="O1927" i="1" s="1"/>
  <c r="L1774" i="1"/>
  <c r="M1579" i="1"/>
  <c r="N1579" i="1" s="1"/>
  <c r="O1579" i="1" s="1"/>
  <c r="N1580" i="1"/>
  <c r="O1580" i="1" s="1"/>
  <c r="N1309" i="1"/>
  <c r="O1309" i="1" s="1"/>
  <c r="L3930" i="1"/>
  <c r="L3982" i="1"/>
  <c r="L3555" i="1"/>
  <c r="L3556" i="1"/>
  <c r="N3535" i="1"/>
  <c r="O3535" i="1" s="1"/>
  <c r="M3615" i="1"/>
  <c r="N3615" i="1" s="1"/>
  <c r="O3615" i="1" s="1"/>
  <c r="L3236" i="1"/>
  <c r="M3169" i="1"/>
  <c r="L2994" i="1"/>
  <c r="M2419" i="1"/>
  <c r="M2225" i="1"/>
  <c r="L2093" i="1"/>
  <c r="L1914" i="1"/>
  <c r="L2021" i="1"/>
  <c r="M4918" i="1"/>
  <c r="L4992" i="1"/>
  <c r="L4965" i="1"/>
  <c r="N4965" i="1" s="1"/>
  <c r="O4965" i="1" s="1"/>
  <c r="L4881" i="1"/>
  <c r="L4978" i="1"/>
  <c r="N4978" i="1" s="1"/>
  <c r="O4978" i="1" s="1"/>
  <c r="M4755" i="1"/>
  <c r="M4442" i="1"/>
  <c r="L4442" i="1"/>
  <c r="M4401" i="1"/>
  <c r="L4401" i="1"/>
  <c r="M4307" i="1"/>
  <c r="L4307" i="1"/>
  <c r="L4396" i="1"/>
  <c r="M4396" i="1"/>
  <c r="L3449" i="1"/>
  <c r="M3449" i="1"/>
  <c r="M3073" i="1"/>
  <c r="L3073" i="1"/>
  <c r="M2795" i="1"/>
  <c r="L2795" i="1"/>
  <c r="M2679" i="1"/>
  <c r="L2679" i="1"/>
  <c r="L2115" i="1"/>
  <c r="M2115" i="1"/>
  <c r="M4278" i="1"/>
  <c r="L4278" i="1"/>
  <c r="L1308" i="1"/>
  <c r="N1154" i="1"/>
  <c r="O1154" i="1" s="1"/>
  <c r="L1030" i="1"/>
  <c r="N1030" i="1" s="1"/>
  <c r="O1030" i="1" s="1"/>
  <c r="L1960" i="1"/>
  <c r="N1960" i="1" s="1"/>
  <c r="O1960" i="1" s="1"/>
  <c r="M1849" i="1"/>
  <c r="N1849" i="1" s="1"/>
  <c r="O1849" i="1" s="1"/>
  <c r="L1801" i="1"/>
  <c r="L1757" i="1"/>
  <c r="N1647" i="1"/>
  <c r="O1647" i="1" s="1"/>
  <c r="M1566" i="1"/>
  <c r="L1593" i="1"/>
  <c r="L1214" i="1"/>
  <c r="L653" i="1"/>
  <c r="N653" i="1" s="1"/>
  <c r="O653" i="1" s="1"/>
  <c r="M1264" i="1"/>
  <c r="L3969" i="1"/>
  <c r="N3969" i="1" s="1"/>
  <c r="O3969" i="1" s="1"/>
  <c r="N3797" i="1"/>
  <c r="O3797" i="1" s="1"/>
  <c r="M3626" i="1"/>
  <c r="L3526" i="1"/>
  <c r="M3142" i="1"/>
  <c r="M3012" i="1"/>
  <c r="M3019" i="1"/>
  <c r="L3203" i="1"/>
  <c r="M2990" i="1"/>
  <c r="M2973" i="1"/>
  <c r="M2818" i="1"/>
  <c r="M2462" i="1"/>
  <c r="M2636" i="1"/>
  <c r="N2636" i="1" s="1"/>
  <c r="O2636" i="1" s="1"/>
  <c r="L2559" i="1"/>
  <c r="M2487" i="1"/>
  <c r="N2487" i="1" s="1"/>
  <c r="O2487" i="1" s="1"/>
  <c r="M2342" i="1"/>
  <c r="N2342" i="1" s="1"/>
  <c r="O2342" i="1" s="1"/>
  <c r="L2092" i="1"/>
  <c r="M2130" i="1"/>
  <c r="L2332" i="1"/>
  <c r="L2141" i="1"/>
  <c r="M2049" i="1"/>
  <c r="L4993" i="1"/>
  <c r="M4207" i="1"/>
  <c r="L4207" i="1"/>
  <c r="M3315" i="1"/>
  <c r="L3315" i="1"/>
  <c r="L4734" i="1"/>
  <c r="M4734" i="1"/>
  <c r="M668" i="1"/>
  <c r="M1099" i="1"/>
  <c r="M1060" i="1"/>
  <c r="L945" i="1"/>
  <c r="N970" i="1"/>
  <c r="O970" i="1" s="1"/>
  <c r="L1827" i="1"/>
  <c r="L1877" i="1"/>
  <c r="M1626" i="1"/>
  <c r="L1314" i="1"/>
  <c r="L1093" i="1"/>
  <c r="N1093" i="1" s="1"/>
  <c r="O1093" i="1" s="1"/>
  <c r="L849" i="1"/>
  <c r="L770" i="1"/>
  <c r="L794" i="1"/>
  <c r="N794" i="1" s="1"/>
  <c r="O794" i="1" s="1"/>
  <c r="L3910" i="1"/>
  <c r="M3867" i="1"/>
  <c r="L2566" i="1"/>
  <c r="M1910" i="1"/>
  <c r="N1910" i="1" s="1"/>
  <c r="O1910" i="1" s="1"/>
  <c r="L4909" i="1"/>
  <c r="M4871" i="1"/>
  <c r="N4871" i="1" s="1"/>
  <c r="O4871" i="1" s="1"/>
  <c r="L4892" i="1"/>
  <c r="L4447" i="1"/>
  <c r="M4447" i="1"/>
  <c r="L4116" i="1"/>
  <c r="M4116" i="1"/>
  <c r="M4125" i="1"/>
  <c r="L4125" i="1"/>
  <c r="L2181" i="1"/>
  <c r="M2181" i="1"/>
  <c r="L695" i="1"/>
  <c r="M1453" i="1"/>
  <c r="M644" i="1"/>
  <c r="M1921" i="1"/>
  <c r="N1921" i="1" s="1"/>
  <c r="O1921" i="1" s="1"/>
  <c r="N1884" i="1"/>
  <c r="O1884" i="1" s="1"/>
  <c r="N1775" i="1"/>
  <c r="O1775" i="1" s="1"/>
  <c r="N995" i="1"/>
  <c r="O995" i="1" s="1"/>
  <c r="L1041" i="1"/>
  <c r="M3920" i="1"/>
  <c r="N3960" i="1"/>
  <c r="O3960" i="1" s="1"/>
  <c r="M3742" i="1"/>
  <c r="N3742" i="1" s="1"/>
  <c r="O3742" i="1" s="1"/>
  <c r="M3717" i="1"/>
  <c r="L3709" i="1"/>
  <c r="M3631" i="1"/>
  <c r="L3523" i="1"/>
  <c r="L3511" i="1"/>
  <c r="L3423" i="1"/>
  <c r="L3153" i="1"/>
  <c r="N3153" i="1" s="1"/>
  <c r="O3153" i="1" s="1"/>
  <c r="M2896" i="1"/>
  <c r="M2908" i="1"/>
  <c r="N2798" i="1"/>
  <c r="O2798" i="1" s="1"/>
  <c r="N2460" i="1"/>
  <c r="O2460" i="1" s="1"/>
  <c r="M2530" i="1"/>
  <c r="N2530" i="1" s="1"/>
  <c r="O2530" i="1" s="1"/>
  <c r="M2602" i="1"/>
  <c r="L2317" i="1"/>
  <c r="L2406" i="1"/>
  <c r="L2277" i="1"/>
  <c r="M2349" i="1"/>
  <c r="L2025" i="1"/>
  <c r="M1809" i="1"/>
  <c r="M1067" i="1"/>
  <c r="N1067" i="1" s="1"/>
  <c r="O1067" i="1" s="1"/>
  <c r="M1619" i="1"/>
  <c r="L4966" i="1"/>
  <c r="L4931" i="1"/>
  <c r="M4879" i="1"/>
  <c r="M4792" i="1"/>
  <c r="L4693" i="1"/>
  <c r="L4502" i="1"/>
  <c r="N4502" i="1" s="1"/>
  <c r="O4502" i="1" s="1"/>
  <c r="N801" i="1"/>
  <c r="O801" i="1" s="1"/>
  <c r="N601" i="1"/>
  <c r="O601" i="1" s="1"/>
  <c r="M565" i="1"/>
  <c r="N565" i="1" s="1"/>
  <c r="O565" i="1" s="1"/>
  <c r="M1627" i="1"/>
  <c r="N1627" i="1" s="1"/>
  <c r="O1627" i="1" s="1"/>
  <c r="L1713" i="1"/>
  <c r="L3594" i="1"/>
  <c r="L2929" i="1"/>
  <c r="N2929" i="1" s="1"/>
  <c r="O2929" i="1" s="1"/>
  <c r="N1558" i="1"/>
  <c r="O1558" i="1" s="1"/>
  <c r="M4544" i="1"/>
  <c r="L4544" i="1"/>
  <c r="L4471" i="1"/>
  <c r="M4471" i="1"/>
  <c r="M757" i="1"/>
  <c r="L1355" i="1"/>
  <c r="N1355" i="1" s="1"/>
  <c r="O1355" i="1" s="1"/>
  <c r="N1238" i="1"/>
  <c r="O1238" i="1" s="1"/>
  <c r="L1219" i="1"/>
  <c r="N1219" i="1" s="1"/>
  <c r="O1219" i="1" s="1"/>
  <c r="M1066" i="1"/>
  <c r="N1066" i="1" s="1"/>
  <c r="O1066" i="1" s="1"/>
  <c r="L1868" i="1"/>
  <c r="M1700" i="1"/>
  <c r="N1700" i="1" s="1"/>
  <c r="O1700" i="1" s="1"/>
  <c r="L1594" i="1"/>
  <c r="M1560" i="1"/>
  <c r="L1266" i="1"/>
  <c r="L3907" i="1"/>
  <c r="M3716" i="1"/>
  <c r="L3758" i="1"/>
  <c r="M3711" i="1"/>
  <c r="L3603" i="1"/>
  <c r="M3606" i="1"/>
  <c r="L3607" i="1"/>
  <c r="N3582" i="1"/>
  <c r="O3582" i="1" s="1"/>
  <c r="N3536" i="1"/>
  <c r="O3536" i="1" s="1"/>
  <c r="L3458" i="1"/>
  <c r="N3458" i="1" s="1"/>
  <c r="O3458" i="1" s="1"/>
  <c r="M3047" i="1"/>
  <c r="L3074" i="1"/>
  <c r="N3074" i="1" s="1"/>
  <c r="O3074" i="1" s="1"/>
  <c r="L2772" i="1"/>
  <c r="M2867" i="1"/>
  <c r="M2506" i="1"/>
  <c r="M2493" i="1"/>
  <c r="M2305" i="1"/>
  <c r="M2234" i="1"/>
  <c r="M2319" i="1"/>
  <c r="L2213" i="1"/>
  <c r="L2061" i="1"/>
  <c r="L1652" i="1"/>
  <c r="N1652" i="1" s="1"/>
  <c r="O1652" i="1" s="1"/>
  <c r="M1978" i="1"/>
  <c r="L2105" i="1"/>
  <c r="L4829" i="1"/>
  <c r="N4829" i="1" s="1"/>
  <c r="O4829" i="1" s="1"/>
  <c r="L4790" i="1"/>
  <c r="M4728" i="1"/>
  <c r="L4728" i="1"/>
  <c r="M4806" i="1"/>
  <c r="N4844" i="1"/>
  <c r="O4844" i="1" s="1"/>
  <c r="L4433" i="1"/>
  <c r="L4077" i="1"/>
  <c r="M4077" i="1"/>
  <c r="M4020" i="1"/>
  <c r="L4020" i="1"/>
  <c r="N749" i="1"/>
  <c r="O749" i="1" s="1"/>
  <c r="N520" i="1"/>
  <c r="O520" i="1" s="1"/>
  <c r="M1512" i="1"/>
  <c r="L1144" i="1"/>
  <c r="N1144" i="1" s="1"/>
  <c r="O1144" i="1" s="1"/>
  <c r="L3878" i="1"/>
  <c r="L3445" i="1"/>
  <c r="N2746" i="1"/>
  <c r="O2746" i="1" s="1"/>
  <c r="M2439" i="1"/>
  <c r="M2015" i="1"/>
  <c r="M2268" i="1"/>
  <c r="L2268" i="1"/>
  <c r="M4553" i="1"/>
  <c r="L4553" i="1"/>
  <c r="N4908" i="1"/>
  <c r="O4908" i="1" s="1"/>
  <c r="M4314" i="1"/>
  <c r="L4314" i="1"/>
  <c r="M3354" i="1"/>
  <c r="L3354" i="1"/>
  <c r="M2570" i="1"/>
  <c r="L2570" i="1"/>
  <c r="L2334" i="1"/>
  <c r="M2334" i="1"/>
  <c r="L1949" i="1"/>
  <c r="M1949" i="1"/>
  <c r="L1425" i="1"/>
  <c r="N1425" i="1" s="1"/>
  <c r="O1425" i="1" s="1"/>
  <c r="M1393" i="1"/>
  <c r="N1393" i="1" s="1"/>
  <c r="O1393" i="1" s="1"/>
  <c r="M1919" i="1"/>
  <c r="M1945" i="1"/>
  <c r="L1719" i="1"/>
  <c r="N1719" i="1" s="1"/>
  <c r="O1719" i="1" s="1"/>
  <c r="M1474" i="1"/>
  <c r="L1045" i="1"/>
  <c r="M851" i="1"/>
  <c r="L774" i="1"/>
  <c r="N850" i="1"/>
  <c r="O850" i="1" s="1"/>
  <c r="L3979" i="1"/>
  <c r="N3979" i="1" s="1"/>
  <c r="O3979" i="1" s="1"/>
  <c r="M3944" i="1"/>
  <c r="M3724" i="1"/>
  <c r="L3641" i="1"/>
  <c r="M3681" i="1"/>
  <c r="L3633" i="1"/>
  <c r="M3519" i="1"/>
  <c r="N3636" i="1"/>
  <c r="O3636" i="1" s="1"/>
  <c r="M3541" i="1"/>
  <c r="M3384" i="1"/>
  <c r="M3427" i="1"/>
  <c r="N3427" i="1" s="1"/>
  <c r="O3427" i="1" s="1"/>
  <c r="L3091" i="1"/>
  <c r="L3015" i="1"/>
  <c r="L3048" i="1"/>
  <c r="L2932" i="1"/>
  <c r="L2615" i="1"/>
  <c r="M2607" i="1"/>
  <c r="M2557" i="1"/>
  <c r="M2431" i="1"/>
  <c r="M2372" i="1"/>
  <c r="N2372" i="1" s="1"/>
  <c r="O2372" i="1" s="1"/>
  <c r="L2261" i="1"/>
  <c r="M2198" i="1"/>
  <c r="M2116" i="1"/>
  <c r="M4474" i="1"/>
  <c r="L4474" i="1"/>
  <c r="M4664" i="1"/>
  <c r="L4664" i="1"/>
  <c r="M4380" i="1"/>
  <c r="L4380" i="1"/>
  <c r="M4163" i="1"/>
  <c r="L4163" i="1"/>
  <c r="M4056" i="1"/>
  <c r="L4056" i="1"/>
  <c r="M656" i="1"/>
  <c r="N586" i="1"/>
  <c r="O586" i="1" s="1"/>
  <c r="L1436" i="1"/>
  <c r="N1436" i="1" s="1"/>
  <c r="O1436" i="1" s="1"/>
  <c r="L1625" i="1"/>
  <c r="N1625" i="1" s="1"/>
  <c r="O1625" i="1" s="1"/>
  <c r="N1350" i="1"/>
  <c r="O1350" i="1" s="1"/>
  <c r="M3609" i="1"/>
  <c r="L3583" i="1"/>
  <c r="L3591" i="1"/>
  <c r="M3553" i="1"/>
  <c r="L3078" i="1"/>
  <c r="M2985" i="1"/>
  <c r="M2650" i="1"/>
  <c r="N2650" i="1" s="1"/>
  <c r="O2650" i="1" s="1"/>
  <c r="L2312" i="1"/>
  <c r="M2259" i="1"/>
  <c r="M2179" i="1"/>
  <c r="M1983" i="1"/>
  <c r="N1983" i="1" s="1"/>
  <c r="O1983" i="1" s="1"/>
  <c r="L1069" i="1"/>
  <c r="N1069" i="1" s="1"/>
  <c r="O1069" i="1" s="1"/>
  <c r="L4943" i="1"/>
  <c r="N4936" i="1"/>
  <c r="O4936" i="1" s="1"/>
  <c r="M4848" i="1"/>
  <c r="M4112" i="1"/>
  <c r="L4112" i="1"/>
  <c r="M882" i="1"/>
  <c r="N882" i="1" s="1"/>
  <c r="O882" i="1" s="1"/>
  <c r="M881" i="1"/>
  <c r="N881" i="1" s="1"/>
  <c r="O881" i="1" s="1"/>
  <c r="N1495" i="1"/>
  <c r="O1495" i="1" s="1"/>
  <c r="M1081" i="1"/>
  <c r="N1081" i="1" s="1"/>
  <c r="O1081" i="1" s="1"/>
  <c r="N1057" i="1"/>
  <c r="O1057" i="1" s="1"/>
  <c r="M1133" i="1"/>
  <c r="L596" i="1"/>
  <c r="M944" i="1"/>
  <c r="M1895" i="1"/>
  <c r="M1614" i="1"/>
  <c r="L1616" i="1"/>
  <c r="M1439" i="1"/>
  <c r="N1439" i="1" s="1"/>
  <c r="O1439" i="1" s="1"/>
  <c r="L1003" i="1"/>
  <c r="L1028" i="1"/>
  <c r="M769" i="1"/>
  <c r="M825" i="1"/>
  <c r="L1056" i="1"/>
  <c r="N1056" i="1" s="1"/>
  <c r="O1056" i="1" s="1"/>
  <c r="M829" i="1"/>
  <c r="M3887" i="1"/>
  <c r="M3895" i="1"/>
  <c r="M3851" i="1"/>
  <c r="M3696" i="1"/>
  <c r="L4967" i="1"/>
  <c r="M4729" i="1"/>
  <c r="L4729" i="1"/>
  <c r="L4815" i="1"/>
  <c r="M4865" i="1"/>
  <c r="L4865" i="1"/>
  <c r="M2732" i="1"/>
  <c r="L2732" i="1"/>
  <c r="N908" i="1"/>
  <c r="O908" i="1" s="1"/>
  <c r="N723" i="1"/>
  <c r="O723" i="1" s="1"/>
  <c r="N744" i="1"/>
  <c r="O744" i="1" s="1"/>
  <c r="L2931" i="1"/>
  <c r="L2817" i="1"/>
  <c r="M2793" i="1"/>
  <c r="N2712" i="1"/>
  <c r="O2712" i="1" s="1"/>
  <c r="L2479" i="1"/>
  <c r="L2433" i="1"/>
  <c r="L2138" i="1"/>
  <c r="L4933" i="1"/>
  <c r="L4895" i="1"/>
  <c r="N4937" i="1"/>
  <c r="O4937" i="1" s="1"/>
  <c r="L4889" i="1"/>
  <c r="N4889" i="1" s="1"/>
  <c r="O4889" i="1" s="1"/>
  <c r="L4942" i="1"/>
  <c r="N4942" i="1" s="1"/>
  <c r="O4942" i="1" s="1"/>
  <c r="L4867" i="1"/>
  <c r="M4793" i="1"/>
  <c r="L4793" i="1"/>
  <c r="L4831" i="1"/>
  <c r="M2814" i="1"/>
  <c r="L2814" i="1"/>
  <c r="M2008" i="1"/>
  <c r="L2008" i="1"/>
  <c r="M4786" i="1"/>
  <c r="M4595" i="1"/>
  <c r="M4638" i="1"/>
  <c r="L4395" i="1"/>
  <c r="M4191" i="1"/>
  <c r="L4236" i="1"/>
  <c r="N4159" i="1"/>
  <c r="O4159" i="1" s="1"/>
  <c r="M3654" i="1"/>
  <c r="N3654" i="1" s="1"/>
  <c r="O3654" i="1" s="1"/>
  <c r="L4051" i="1"/>
  <c r="M3768" i="1"/>
  <c r="N4002" i="1"/>
  <c r="O4002" i="1" s="1"/>
  <c r="M3608" i="1"/>
  <c r="M3963" i="1"/>
  <c r="M3382" i="1"/>
  <c r="M3196" i="1"/>
  <c r="M3881" i="1"/>
  <c r="M3316" i="1"/>
  <c r="M3987" i="1"/>
  <c r="M2655" i="1"/>
  <c r="N2060" i="1"/>
  <c r="O2060" i="1" s="1"/>
  <c r="M2649" i="1"/>
  <c r="L2347" i="1"/>
  <c r="L2089" i="1"/>
  <c r="M2169" i="1"/>
  <c r="L2036" i="1"/>
  <c r="N2036" i="1" s="1"/>
  <c r="O2036" i="1" s="1"/>
  <c r="M4673" i="1"/>
  <c r="N4673" i="1" s="1"/>
  <c r="O4673" i="1" s="1"/>
  <c r="M4837" i="1"/>
  <c r="L4837" i="1"/>
  <c r="L4556" i="1"/>
  <c r="M4556" i="1"/>
  <c r="M4999" i="1"/>
  <c r="L4821" i="1"/>
  <c r="L4904" i="1"/>
  <c r="M4680" i="1"/>
  <c r="M4608" i="1"/>
  <c r="N4608" i="1" s="1"/>
  <c r="O4608" i="1" s="1"/>
  <c r="M4366" i="1"/>
  <c r="L4521" i="1"/>
  <c r="N4521" i="1" s="1"/>
  <c r="O4521" i="1" s="1"/>
  <c r="M2640" i="1"/>
  <c r="N2640" i="1" s="1"/>
  <c r="O2640" i="1" s="1"/>
  <c r="L4852" i="1"/>
  <c r="N4632" i="1"/>
  <c r="O4632" i="1" s="1"/>
  <c r="L4594" i="1"/>
  <c r="L4202" i="1"/>
  <c r="L4322" i="1"/>
  <c r="L4181" i="1"/>
  <c r="N4181" i="1" s="1"/>
  <c r="O4181" i="1" s="1"/>
  <c r="N4123" i="1"/>
  <c r="O4123" i="1" s="1"/>
  <c r="N4099" i="1"/>
  <c r="O4099" i="1" s="1"/>
  <c r="M3796" i="1"/>
  <c r="N3796" i="1" s="1"/>
  <c r="O3796" i="1" s="1"/>
  <c r="L4131" i="1"/>
  <c r="L3741" i="1"/>
  <c r="M3925" i="1"/>
  <c r="L3527" i="1"/>
  <c r="M3599" i="1"/>
  <c r="L3323" i="1"/>
  <c r="L3345" i="1"/>
  <c r="M2634" i="1"/>
  <c r="N3232" i="1"/>
  <c r="O3232" i="1" s="1"/>
  <c r="L2646" i="1"/>
  <c r="M4214" i="1"/>
  <c r="L2731" i="1"/>
  <c r="M3576" i="1"/>
  <c r="M2050" i="1"/>
  <c r="M2171" i="1"/>
  <c r="L2379" i="1"/>
  <c r="N2379" i="1" s="1"/>
  <c r="O2379" i="1" s="1"/>
  <c r="M4666" i="1"/>
  <c r="L4666" i="1"/>
  <c r="M4533" i="1"/>
  <c r="L4533" i="1"/>
  <c r="L4873" i="1"/>
  <c r="L4688" i="1"/>
  <c r="L4589" i="1"/>
  <c r="N4589" i="1" s="1"/>
  <c r="O4589" i="1" s="1"/>
  <c r="L4436" i="1"/>
  <c r="N4436" i="1" s="1"/>
  <c r="O4436" i="1" s="1"/>
  <c r="L4482" i="1"/>
  <c r="N4482" i="1" s="1"/>
  <c r="O4482" i="1" s="1"/>
  <c r="L4496" i="1"/>
  <c r="N4496" i="1" s="1"/>
  <c r="O4496" i="1" s="1"/>
  <c r="L4568" i="1"/>
  <c r="N4568" i="1" s="1"/>
  <c r="O4568" i="1" s="1"/>
  <c r="L4512" i="1"/>
  <c r="M4171" i="1"/>
  <c r="N4103" i="1"/>
  <c r="O4103" i="1" s="1"/>
  <c r="N4348" i="1"/>
  <c r="O4348" i="1" s="1"/>
  <c r="L4219" i="1"/>
  <c r="N4219" i="1" s="1"/>
  <c r="O4219" i="1" s="1"/>
  <c r="M4067" i="1"/>
  <c r="N4067" i="1" s="1"/>
  <c r="O4067" i="1" s="1"/>
  <c r="M4118" i="1"/>
  <c r="M3625" i="1"/>
  <c r="N3625" i="1" s="1"/>
  <c r="O3625" i="1" s="1"/>
  <c r="L3138" i="1"/>
  <c r="N3138" i="1" s="1"/>
  <c r="O3138" i="1" s="1"/>
  <c r="M3163" i="1"/>
  <c r="M2581" i="1"/>
  <c r="M2358" i="1"/>
  <c r="N2358" i="1" s="1"/>
  <c r="O2358" i="1" s="1"/>
  <c r="L2547" i="1"/>
  <c r="N2547" i="1" s="1"/>
  <c r="O2547" i="1" s="1"/>
  <c r="M2670" i="1"/>
  <c r="N2670" i="1" s="1"/>
  <c r="O2670" i="1" s="1"/>
  <c r="M4857" i="1"/>
  <c r="M4901" i="1"/>
  <c r="M4826" i="1"/>
  <c r="L4679" i="1"/>
  <c r="M4653" i="1"/>
  <c r="N4650" i="1"/>
  <c r="O4650" i="1" s="1"/>
  <c r="L4581" i="1"/>
  <c r="M4601" i="1"/>
  <c r="M4429" i="1"/>
  <c r="L4289" i="1"/>
  <c r="L4273" i="1"/>
  <c r="N4384" i="1"/>
  <c r="O4384" i="1" s="1"/>
  <c r="L4251" i="1"/>
  <c r="L4310" i="1"/>
  <c r="N3833" i="1"/>
  <c r="O3833" i="1" s="1"/>
  <c r="M4156" i="1"/>
  <c r="L4006" i="1"/>
  <c r="L4129" i="1"/>
  <c r="N4129" i="1" s="1"/>
  <c r="O4129" i="1" s="1"/>
  <c r="L4037" i="1"/>
  <c r="N4037" i="1" s="1"/>
  <c r="O4037" i="1" s="1"/>
  <c r="L3951" i="1"/>
  <c r="M3821" i="1"/>
  <c r="N3821" i="1" s="1"/>
  <c r="O3821" i="1" s="1"/>
  <c r="L3534" i="1"/>
  <c r="L3571" i="1"/>
  <c r="N2480" i="1"/>
  <c r="O2480" i="1" s="1"/>
  <c r="M3678" i="1"/>
  <c r="M2951" i="1"/>
  <c r="L3009" i="1"/>
  <c r="M2576" i="1"/>
  <c r="M3424" i="1"/>
  <c r="M3359" i="1"/>
  <c r="N3359" i="1" s="1"/>
  <c r="O3359" i="1" s="1"/>
  <c r="M2147" i="1"/>
  <c r="M2377" i="1"/>
  <c r="M4619" i="1"/>
  <c r="L4619" i="1"/>
  <c r="M4530" i="1"/>
  <c r="M4484" i="1"/>
  <c r="N4484" i="1" s="1"/>
  <c r="O4484" i="1" s="1"/>
  <c r="M4517" i="1"/>
  <c r="M4785" i="1"/>
  <c r="N4785" i="1" s="1"/>
  <c r="O4785" i="1" s="1"/>
  <c r="M4717" i="1"/>
  <c r="M4783" i="1"/>
  <c r="M4641" i="1"/>
  <c r="N4623" i="1"/>
  <c r="O4623" i="1" s="1"/>
  <c r="M4518" i="1"/>
  <c r="N4518" i="1" s="1"/>
  <c r="O4518" i="1" s="1"/>
  <c r="L4426" i="1"/>
  <c r="L4489" i="1"/>
  <c r="L4463" i="1"/>
  <c r="N4614" i="1"/>
  <c r="O4614" i="1" s="1"/>
  <c r="L4406" i="1"/>
  <c r="M4330" i="1"/>
  <c r="M4276" i="1"/>
  <c r="M4167" i="1"/>
  <c r="L4213" i="1"/>
  <c r="L4331" i="1"/>
  <c r="M4265" i="1"/>
  <c r="M3995" i="1"/>
  <c r="N3995" i="1" s="1"/>
  <c r="O3995" i="1" s="1"/>
  <c r="M4186" i="1"/>
  <c r="M3667" i="1"/>
  <c r="N3667" i="1" s="1"/>
  <c r="O3667" i="1" s="1"/>
  <c r="M4166" i="1"/>
  <c r="L3761" i="1"/>
  <c r="L3451" i="1"/>
  <c r="L3329" i="1"/>
  <c r="L3134" i="1"/>
  <c r="N3134" i="1" s="1"/>
  <c r="O3134" i="1" s="1"/>
  <c r="N2423" i="1"/>
  <c r="O2423" i="1" s="1"/>
  <c r="L3146" i="1"/>
  <c r="M3001" i="1"/>
  <c r="N3001" i="1" s="1"/>
  <c r="O3001" i="1" s="1"/>
  <c r="M2834" i="1"/>
  <c r="L2960" i="1"/>
  <c r="N2960" i="1" s="1"/>
  <c r="O2960" i="1" s="1"/>
  <c r="M2926" i="1"/>
  <c r="M2858" i="1"/>
  <c r="L2184" i="1"/>
  <c r="N2184" i="1" s="1"/>
  <c r="O2184" i="1" s="1"/>
  <c r="M2139" i="1"/>
  <c r="L4660" i="1"/>
  <c r="N4660" i="1" s="1"/>
  <c r="O4660" i="1" s="1"/>
  <c r="M4647" i="1"/>
  <c r="L4526" i="1"/>
  <c r="M4526" i="1"/>
  <c r="M4399" i="1"/>
  <c r="N4399" i="1" s="1"/>
  <c r="O4399" i="1" s="1"/>
  <c r="M4403" i="1"/>
  <c r="N4403" i="1" s="1"/>
  <c r="O4403" i="1" s="1"/>
  <c r="L4469" i="1"/>
  <c r="N4469" i="1" s="1"/>
  <c r="O4469" i="1" s="1"/>
  <c r="M4145" i="1"/>
  <c r="M4267" i="1"/>
  <c r="M4194" i="1"/>
  <c r="L4194" i="1"/>
  <c r="L3540" i="1"/>
  <c r="N3540" i="1" s="1"/>
  <c r="O3540" i="1" s="1"/>
  <c r="N4319" i="1"/>
  <c r="O4319" i="1" s="1"/>
  <c r="L2584" i="1"/>
  <c r="L4547" i="1"/>
  <c r="N4547" i="1" s="1"/>
  <c r="O4547" i="1" s="1"/>
  <c r="L4480" i="1"/>
  <c r="N4480" i="1" s="1"/>
  <c r="O4480" i="1" s="1"/>
  <c r="M4182" i="1"/>
  <c r="N4182" i="1" s="1"/>
  <c r="O4182" i="1" s="1"/>
  <c r="L1883" i="1"/>
  <c r="M1883" i="1"/>
  <c r="L4929" i="1"/>
  <c r="L4956" i="1"/>
  <c r="L4869" i="1"/>
  <c r="L4917" i="1"/>
  <c r="N4875" i="1"/>
  <c r="O4875" i="1" s="1"/>
  <c r="M4832" i="1"/>
  <c r="M4883" i="1"/>
  <c r="N4883" i="1" s="1"/>
  <c r="O4883" i="1" s="1"/>
  <c r="M4781" i="1"/>
  <c r="L4788" i="1"/>
  <c r="M4782" i="1"/>
  <c r="L4765" i="1"/>
  <c r="M4754" i="1"/>
  <c r="M4742" i="1"/>
  <c r="M4704" i="1"/>
  <c r="L4777" i="1"/>
  <c r="L4672" i="1"/>
  <c r="L4602" i="1"/>
  <c r="L4582" i="1"/>
  <c r="L4675" i="1"/>
  <c r="M4539" i="1"/>
  <c r="M4479" i="1"/>
  <c r="M4461" i="1"/>
  <c r="L4466" i="1"/>
  <c r="L4454" i="1"/>
  <c r="N4454" i="1" s="1"/>
  <c r="O4454" i="1" s="1"/>
  <c r="L4274" i="1"/>
  <c r="N4274" i="1" s="1"/>
  <c r="O4274" i="1" s="1"/>
  <c r="L4215" i="1"/>
  <c r="L4288" i="1"/>
  <c r="M4364" i="1"/>
  <c r="M4119" i="1"/>
  <c r="M3720" i="1"/>
  <c r="N3720" i="1" s="1"/>
  <c r="O3720" i="1" s="1"/>
  <c r="L4030" i="1"/>
  <c r="M3735" i="1"/>
  <c r="M4032" i="1"/>
  <c r="M3598" i="1"/>
  <c r="M3783" i="1"/>
  <c r="M3579" i="1"/>
  <c r="N3579" i="1" s="1"/>
  <c r="O3579" i="1" s="1"/>
  <c r="M3102" i="1"/>
  <c r="L3464" i="1"/>
  <c r="N3464" i="1" s="1"/>
  <c r="O3464" i="1" s="1"/>
  <c r="L3325" i="1"/>
  <c r="L3453" i="1"/>
  <c r="L3613" i="1"/>
  <c r="L3473" i="1"/>
  <c r="L3620" i="1"/>
  <c r="L3448" i="1"/>
  <c r="N3448" i="1" s="1"/>
  <c r="O3448" i="1" s="1"/>
  <c r="M3119" i="1"/>
  <c r="N3119" i="1" s="1"/>
  <c r="O3119" i="1" s="1"/>
  <c r="M4069" i="1"/>
  <c r="L3361" i="1"/>
  <c r="N3361" i="1" s="1"/>
  <c r="O3361" i="1" s="1"/>
  <c r="L2913" i="1"/>
  <c r="M2717" i="1"/>
  <c r="M2706" i="1"/>
  <c r="L3266" i="1"/>
  <c r="M2813" i="1"/>
  <c r="L3179" i="1"/>
  <c r="L2770" i="1"/>
  <c r="M2693" i="1"/>
  <c r="N2297" i="1"/>
  <c r="O2297" i="1" s="1"/>
  <c r="M2884" i="1"/>
  <c r="M2112" i="1"/>
  <c r="N2112" i="1" s="1"/>
  <c r="O2112" i="1" s="1"/>
  <c r="L1999" i="1"/>
  <c r="N1999" i="1" s="1"/>
  <c r="O1999" i="1" s="1"/>
  <c r="M4897" i="1"/>
  <c r="L4897" i="1"/>
  <c r="L4986" i="1"/>
  <c r="N4986" i="1" s="1"/>
  <c r="O4986" i="1" s="1"/>
  <c r="M4695" i="1"/>
  <c r="L4684" i="1"/>
  <c r="M4843" i="1"/>
  <c r="L4963" i="1"/>
  <c r="M4206" i="1"/>
  <c r="L4206" i="1"/>
  <c r="M4532" i="1"/>
  <c r="N4532" i="1" s="1"/>
  <c r="O4532" i="1" s="1"/>
  <c r="L4347" i="1"/>
  <c r="M4347" i="1"/>
  <c r="M4473" i="1"/>
  <c r="N4473" i="1" s="1"/>
  <c r="O4473" i="1" s="1"/>
  <c r="M4172" i="1"/>
  <c r="L4577" i="1"/>
  <c r="M3853" i="1"/>
  <c r="N3853" i="1" s="1"/>
  <c r="O3853" i="1" s="1"/>
  <c r="L3737" i="1"/>
  <c r="N3737" i="1" s="1"/>
  <c r="O3737" i="1" s="1"/>
  <c r="L3715" i="1"/>
  <c r="M4022" i="1"/>
  <c r="L4022" i="1"/>
  <c r="M3393" i="1"/>
  <c r="N3393" i="1" s="1"/>
  <c r="O3393" i="1" s="1"/>
  <c r="L3489" i="1"/>
  <c r="M2456" i="1"/>
  <c r="N2456" i="1" s="1"/>
  <c r="O2456" i="1" s="1"/>
  <c r="M2502" i="1"/>
  <c r="N2502" i="1" s="1"/>
  <c r="O2502" i="1" s="1"/>
  <c r="L4714" i="1"/>
  <c r="N4714" i="1" s="1"/>
  <c r="O4714" i="1" s="1"/>
  <c r="M4583" i="1"/>
  <c r="L4486" i="1"/>
  <c r="M4262" i="1"/>
  <c r="M4237" i="1"/>
  <c r="L3444" i="1"/>
  <c r="N3444" i="1" s="1"/>
  <c r="O3444" i="1" s="1"/>
  <c r="L3676" i="1"/>
  <c r="M3581" i="1"/>
  <c r="N3581" i="1" s="1"/>
  <c r="O3581" i="1" s="1"/>
  <c r="M3601" i="1"/>
  <c r="M3897" i="1"/>
  <c r="N3897" i="1" s="1"/>
  <c r="O3897" i="1" s="1"/>
  <c r="L3439" i="1"/>
  <c r="L3242" i="1"/>
  <c r="N3242" i="1" s="1"/>
  <c r="O3242" i="1" s="1"/>
  <c r="M3549" i="1"/>
  <c r="N3549" i="1" s="1"/>
  <c r="O3549" i="1" s="1"/>
  <c r="L3165" i="1"/>
  <c r="N3165" i="1" s="1"/>
  <c r="O3165" i="1" s="1"/>
  <c r="M2821" i="1"/>
  <c r="L3254" i="1"/>
  <c r="L4607" i="1"/>
  <c r="N4607" i="1" s="1"/>
  <c r="O4607" i="1" s="1"/>
  <c r="L4280" i="1"/>
  <c r="N4280" i="1" s="1"/>
  <c r="O4280" i="1" s="1"/>
  <c r="L2022" i="1"/>
  <c r="N2022" i="1" s="1"/>
  <c r="O2022" i="1" s="1"/>
  <c r="N4566" i="1"/>
  <c r="O4566" i="1" s="1"/>
  <c r="L2242" i="1"/>
  <c r="N2242" i="1" s="1"/>
  <c r="O2242" i="1" s="1"/>
  <c r="L2747" i="1"/>
  <c r="L2580" i="1"/>
  <c r="L3021" i="1"/>
  <c r="L2120" i="1"/>
  <c r="N2272" i="1"/>
  <c r="O2272" i="1" s="1"/>
  <c r="L4948" i="1"/>
  <c r="M4374" i="1"/>
  <c r="M4104" i="1"/>
  <c r="N4104" i="1" s="1"/>
  <c r="O4104" i="1" s="1"/>
  <c r="L4058" i="1"/>
  <c r="N4058" i="1" s="1"/>
  <c r="O4058" i="1" s="1"/>
  <c r="M3690" i="1"/>
  <c r="N3690" i="1" s="1"/>
  <c r="O3690" i="1" s="1"/>
  <c r="L3190" i="1"/>
  <c r="M2768" i="1"/>
  <c r="N2768" i="1" s="1"/>
  <c r="O2768" i="1" s="1"/>
  <c r="M3137" i="1"/>
  <c r="N3137" i="1" s="1"/>
  <c r="O3137" i="1" s="1"/>
  <c r="N4344" i="1"/>
  <c r="O4344" i="1" s="1"/>
  <c r="L4694" i="1"/>
  <c r="N4511" i="1"/>
  <c r="O4511" i="1" s="1"/>
  <c r="L4459" i="1"/>
  <c r="M4398" i="1"/>
  <c r="N4339" i="1"/>
  <c r="O4339" i="1" s="1"/>
  <c r="L4327" i="1"/>
  <c r="M4368" i="1"/>
  <c r="N4358" i="1"/>
  <c r="O4358" i="1" s="1"/>
  <c r="L3798" i="1"/>
  <c r="M3619" i="1"/>
  <c r="L3262" i="1"/>
  <c r="N3262" i="1" s="1"/>
  <c r="O3262" i="1" s="1"/>
  <c r="N3512" i="1"/>
  <c r="O3512" i="1" s="1"/>
  <c r="L4007" i="1"/>
  <c r="L3545" i="1"/>
  <c r="N3545" i="1" s="1"/>
  <c r="O3545" i="1" s="1"/>
  <c r="L2685" i="1"/>
  <c r="L3025" i="1"/>
  <c r="N3025" i="1" s="1"/>
  <c r="O3025" i="1" s="1"/>
  <c r="L2416" i="1"/>
  <c r="L3152" i="1"/>
  <c r="L2734" i="1"/>
  <c r="L2582" i="1"/>
  <c r="L2420" i="1"/>
  <c r="L3218" i="1"/>
  <c r="M2087" i="1"/>
  <c r="N2087" i="1" s="1"/>
  <c r="O2087" i="1" s="1"/>
  <c r="M2369" i="1"/>
  <c r="N2369" i="1" s="1"/>
  <c r="O2369" i="1" s="1"/>
  <c r="L2385" i="1"/>
  <c r="L2291" i="1"/>
  <c r="L2079" i="1"/>
  <c r="L1982" i="1"/>
  <c r="L2752" i="1"/>
  <c r="N2752" i="1" s="1"/>
  <c r="O2752" i="1" s="1"/>
  <c r="M2226" i="1"/>
  <c r="M4750" i="1"/>
  <c r="N4750" i="1" s="1"/>
  <c r="O4750" i="1" s="1"/>
  <c r="M4846" i="1"/>
  <c r="N4846" i="1" s="1"/>
  <c r="O4846" i="1" s="1"/>
  <c r="L4722" i="1"/>
  <c r="M4722" i="1"/>
  <c r="M4540" i="1"/>
  <c r="N4540" i="1" s="1"/>
  <c r="O4540" i="1" s="1"/>
  <c r="M4935" i="1"/>
  <c r="N4935" i="1" s="1"/>
  <c r="O4935" i="1" s="1"/>
  <c r="M4719" i="1"/>
  <c r="N4719" i="1" s="1"/>
  <c r="O4719" i="1" s="1"/>
  <c r="L4738" i="1"/>
  <c r="N4738" i="1" s="1"/>
  <c r="O4738" i="1" s="1"/>
  <c r="L4606" i="1"/>
  <c r="N4606" i="1" s="1"/>
  <c r="O4606" i="1" s="1"/>
  <c r="M4591" i="1"/>
  <c r="L4634" i="1"/>
  <c r="N4634" i="1" s="1"/>
  <c r="O4634" i="1" s="1"/>
  <c r="L4431" i="1"/>
  <c r="L4373" i="1"/>
  <c r="N4373" i="1" s="1"/>
  <c r="O4373" i="1" s="1"/>
  <c r="L4687" i="1"/>
  <c r="N4687" i="1" s="1"/>
  <c r="O4687" i="1" s="1"/>
  <c r="L4375" i="1"/>
  <c r="N4375" i="1" s="1"/>
  <c r="O4375" i="1" s="1"/>
  <c r="L4315" i="1"/>
  <c r="N4315" i="1" s="1"/>
  <c r="O4315" i="1" s="1"/>
  <c r="L4106" i="1"/>
  <c r="N4106" i="1" s="1"/>
  <c r="O4106" i="1" s="1"/>
  <c r="N4127" i="1"/>
  <c r="O4127" i="1" s="1"/>
  <c r="L4134" i="1"/>
  <c r="N4134" i="1" s="1"/>
  <c r="O4134" i="1" s="1"/>
  <c r="M4412" i="1"/>
  <c r="L4266" i="1"/>
  <c r="N4266" i="1" s="1"/>
  <c r="O4266" i="1" s="1"/>
  <c r="M4034" i="1"/>
  <c r="N4034" i="1" s="1"/>
  <c r="O4034" i="1" s="1"/>
  <c r="L3820" i="1"/>
  <c r="N3820" i="1" s="1"/>
  <c r="O3820" i="1" s="1"/>
  <c r="L3160" i="1"/>
  <c r="N3160" i="1" s="1"/>
  <c r="O3160" i="1" s="1"/>
  <c r="M3177" i="1"/>
  <c r="N3177" i="1" s="1"/>
  <c r="O3177" i="1" s="1"/>
  <c r="M3223" i="1"/>
  <c r="N3223" i="1" s="1"/>
  <c r="O3223" i="1" s="1"/>
  <c r="M2475" i="1"/>
  <c r="M2444" i="1"/>
  <c r="N2444" i="1" s="1"/>
  <c r="O2444" i="1" s="1"/>
  <c r="M2652" i="1"/>
  <c r="L2718" i="1"/>
  <c r="L4932" i="1"/>
  <c r="M4816" i="1"/>
  <c r="L4763" i="1"/>
  <c r="L4716" i="1"/>
  <c r="N4716" i="1" s="1"/>
  <c r="O4716" i="1" s="1"/>
  <c r="M4715" i="1"/>
  <c r="L4727" i="1"/>
  <c r="N4586" i="1"/>
  <c r="O4586" i="1" s="1"/>
  <c r="M4665" i="1"/>
  <c r="N4621" i="1"/>
  <c r="O4621" i="1" s="1"/>
  <c r="M4516" i="1"/>
  <c r="L4528" i="1"/>
  <c r="N4528" i="1" s="1"/>
  <c r="O4528" i="1" s="1"/>
  <c r="M4457" i="1"/>
  <c r="L4462" i="1"/>
  <c r="L4452" i="1"/>
  <c r="N4452" i="1" s="1"/>
  <c r="O4452" i="1" s="1"/>
  <c r="L4369" i="1"/>
  <c r="M4300" i="1"/>
  <c r="N4195" i="1"/>
  <c r="O4195" i="1" s="1"/>
  <c r="M4334" i="1"/>
  <c r="L4177" i="1"/>
  <c r="M4277" i="1"/>
  <c r="M4338" i="1"/>
  <c r="M4203" i="1"/>
  <c r="L4234" i="1"/>
  <c r="L4263" i="1"/>
  <c r="M4189" i="1"/>
  <c r="N4005" i="1"/>
  <c r="O4005" i="1" s="1"/>
  <c r="L3762" i="1"/>
  <c r="N4076" i="1"/>
  <c r="O4076" i="1" s="1"/>
  <c r="L4035" i="1"/>
  <c r="N3330" i="1"/>
  <c r="O3330" i="1" s="1"/>
  <c r="M3226" i="1"/>
  <c r="L3247" i="1"/>
  <c r="N3247" i="1" s="1"/>
  <c r="O3247" i="1" s="1"/>
  <c r="L3723" i="1"/>
  <c r="L4050" i="1"/>
  <c r="N3503" i="1"/>
  <c r="O3503" i="1" s="1"/>
  <c r="L3595" i="1"/>
  <c r="N3595" i="1" s="1"/>
  <c r="O3595" i="1" s="1"/>
  <c r="M2669" i="1"/>
  <c r="M2509" i="1"/>
  <c r="N2736" i="1"/>
  <c r="O2736" i="1" s="1"/>
  <c r="M3061" i="1"/>
  <c r="M2963" i="1"/>
  <c r="L2861" i="1"/>
  <c r="N2861" i="1" s="1"/>
  <c r="O2861" i="1" s="1"/>
  <c r="L2425" i="1"/>
  <c r="M2810" i="1"/>
  <c r="L1933" i="1"/>
  <c r="N1933" i="1" s="1"/>
  <c r="O1933" i="1" s="1"/>
  <c r="M4670" i="1"/>
  <c r="N4670" i="1" s="1"/>
  <c r="O4670" i="1" s="1"/>
  <c r="M4862" i="1"/>
  <c r="M4698" i="1"/>
  <c r="M4915" i="1"/>
  <c r="L4487" i="1"/>
  <c r="L4617" i="1"/>
  <c r="M4284" i="1"/>
  <c r="N4284" i="1" s="1"/>
  <c r="O4284" i="1" s="1"/>
  <c r="M4393" i="1"/>
  <c r="L2445" i="1"/>
  <c r="N2445" i="1" s="1"/>
  <c r="O2445" i="1" s="1"/>
  <c r="M4054" i="1"/>
  <c r="M4855" i="1"/>
  <c r="M4789" i="1"/>
  <c r="M4691" i="1"/>
  <c r="M4692" i="1"/>
  <c r="M4311" i="1"/>
  <c r="L4336" i="1"/>
  <c r="M3722" i="1"/>
  <c r="N3722" i="1" s="1"/>
  <c r="O3722" i="1" s="1"/>
  <c r="M4227" i="1"/>
  <c r="L3691" i="1"/>
  <c r="L3637" i="1"/>
  <c r="L2645" i="1"/>
  <c r="N2645" i="1" s="1"/>
  <c r="O2645" i="1" s="1"/>
  <c r="M4690" i="1"/>
  <c r="L4690" i="1"/>
  <c r="M4709" i="1"/>
  <c r="L4709" i="1"/>
  <c r="L4342" i="1"/>
  <c r="N4342" i="1" s="1"/>
  <c r="O4342" i="1" s="1"/>
  <c r="M4281" i="1"/>
  <c r="L4281" i="1"/>
  <c r="L2628" i="1"/>
  <c r="N2628" i="1" s="1"/>
  <c r="O2628" i="1" s="1"/>
  <c r="L2292" i="1"/>
  <c r="N2292" i="1" s="1"/>
  <c r="O2292" i="1" s="1"/>
  <c r="M708" i="1"/>
  <c r="N708" i="1" s="1"/>
  <c r="O708" i="1" s="1"/>
  <c r="M624" i="1"/>
  <c r="M574" i="1"/>
  <c r="N574" i="1" s="1"/>
  <c r="O574" i="1" s="1"/>
  <c r="L705" i="1"/>
  <c r="N705" i="1" s="1"/>
  <c r="O705" i="1" s="1"/>
  <c r="N1451" i="1"/>
  <c r="O1451" i="1" s="1"/>
  <c r="M1318" i="1"/>
  <c r="L1229" i="1"/>
  <c r="N1229" i="1" s="1"/>
  <c r="O1229" i="1" s="1"/>
  <c r="M1045" i="1"/>
  <c r="N1045" i="1" s="1"/>
  <c r="O1045" i="1" s="1"/>
  <c r="L1086" i="1"/>
  <c r="N1086" i="1" s="1"/>
  <c r="O1086" i="1" s="1"/>
  <c r="L610" i="1"/>
  <c r="N610" i="1" s="1"/>
  <c r="O610" i="1" s="1"/>
  <c r="M748" i="1"/>
  <c r="M1629" i="1"/>
  <c r="M1648" i="1"/>
  <c r="N3916" i="1"/>
  <c r="O3916" i="1" s="1"/>
  <c r="M3932" i="1"/>
  <c r="L3799" i="1"/>
  <c r="M3686" i="1"/>
  <c r="N3686" i="1" s="1"/>
  <c r="O3686" i="1" s="1"/>
  <c r="L3554" i="1"/>
  <c r="N3554" i="1" s="1"/>
  <c r="O3554" i="1" s="1"/>
  <c r="M3602" i="1"/>
  <c r="L3447" i="1"/>
  <c r="M3245" i="1"/>
  <c r="N3245" i="1" s="1"/>
  <c r="O3245" i="1" s="1"/>
  <c r="M3043" i="1"/>
  <c r="M2890" i="1"/>
  <c r="M2831" i="1"/>
  <c r="M2361" i="1"/>
  <c r="N2361" i="1" s="1"/>
  <c r="O2361" i="1" s="1"/>
  <c r="M2117" i="1"/>
  <c r="L2128" i="1"/>
  <c r="L4979" i="1"/>
  <c r="N4979" i="1" s="1"/>
  <c r="O4979" i="1" s="1"/>
  <c r="N4926" i="1"/>
  <c r="O4926" i="1" s="1"/>
  <c r="L4548" i="1"/>
  <c r="M4332" i="1"/>
  <c r="L4011" i="1"/>
  <c r="M4011" i="1"/>
  <c r="M3673" i="1"/>
  <c r="M3488" i="1"/>
  <c r="L3488" i="1"/>
  <c r="M4084" i="1"/>
  <c r="M3225" i="1"/>
  <c r="N3225" i="1" s="1"/>
  <c r="O3225" i="1" s="1"/>
  <c r="M3254" i="1"/>
  <c r="M2580" i="1"/>
  <c r="M2336" i="1"/>
  <c r="L2336" i="1"/>
  <c r="L2812" i="1"/>
  <c r="N2812" i="1" s="1"/>
  <c r="O2812" i="1" s="1"/>
  <c r="L2139" i="1"/>
  <c r="M2633" i="1"/>
  <c r="L2633" i="1"/>
  <c r="M1668" i="1"/>
  <c r="L1668" i="1"/>
  <c r="J2" i="1"/>
  <c r="M2" i="1" s="1"/>
  <c r="L949" i="1"/>
  <c r="N949" i="1" s="1"/>
  <c r="O949" i="1" s="1"/>
  <c r="L1303" i="1"/>
  <c r="M1298" i="1"/>
  <c r="M1232" i="1"/>
  <c r="N1232" i="1" s="1"/>
  <c r="O1232" i="1" s="1"/>
  <c r="M1182" i="1"/>
  <c r="N1190" i="1"/>
  <c r="O1190" i="1" s="1"/>
  <c r="M1982" i="1"/>
  <c r="M1943" i="1"/>
  <c r="L1618" i="1"/>
  <c r="M1590" i="1"/>
  <c r="M1548" i="1"/>
  <c r="L1562" i="1"/>
  <c r="M1282" i="1"/>
  <c r="N1282" i="1" s="1"/>
  <c r="O1282" i="1" s="1"/>
  <c r="M1207" i="1"/>
  <c r="N1207" i="1" s="1"/>
  <c r="O1207" i="1" s="1"/>
  <c r="M3919" i="1"/>
  <c r="L3922" i="1"/>
  <c r="M3918" i="1"/>
  <c r="L3831" i="1"/>
  <c r="M3843" i="1"/>
  <c r="L3828" i="1"/>
  <c r="M3866" i="1"/>
  <c r="L3683" i="1"/>
  <c r="N3683" i="1" s="1"/>
  <c r="O3683" i="1" s="1"/>
  <c r="L3634" i="1"/>
  <c r="L3671" i="1"/>
  <c r="M3630" i="1"/>
  <c r="N3655" i="1"/>
  <c r="O3655" i="1" s="1"/>
  <c r="N3597" i="1"/>
  <c r="O3597" i="1" s="1"/>
  <c r="M3459" i="1"/>
  <c r="L3390" i="1"/>
  <c r="M3322" i="1"/>
  <c r="N3322" i="1" s="1"/>
  <c r="O3322" i="1" s="1"/>
  <c r="M3411" i="1"/>
  <c r="L3286" i="1"/>
  <c r="L3217" i="1"/>
  <c r="M3395" i="1"/>
  <c r="L3205" i="1"/>
  <c r="L3219" i="1"/>
  <c r="N3219" i="1" s="1"/>
  <c r="O3219" i="1" s="1"/>
  <c r="M3403" i="1"/>
  <c r="M3080" i="1"/>
  <c r="L3031" i="1"/>
  <c r="L2924" i="1"/>
  <c r="L3003" i="1"/>
  <c r="L2844" i="1"/>
  <c r="N2783" i="1"/>
  <c r="O2783" i="1" s="1"/>
  <c r="L2504" i="1"/>
  <c r="N2504" i="1" s="1"/>
  <c r="O2504" i="1" s="1"/>
  <c r="N2194" i="1"/>
  <c r="O2194" i="1" s="1"/>
  <c r="L4957" i="1"/>
  <c r="N4957" i="1" s="1"/>
  <c r="O4957" i="1" s="1"/>
  <c r="M4917" i="1"/>
  <c r="M4679" i="1"/>
  <c r="M4326" i="1"/>
  <c r="L4326" i="1"/>
  <c r="L4428" i="1"/>
  <c r="N4428" i="1" s="1"/>
  <c r="O4428" i="1" s="1"/>
  <c r="M4312" i="1"/>
  <c r="M4333" i="1"/>
  <c r="L4189" i="1"/>
  <c r="L3608" i="1"/>
  <c r="M4050" i="1"/>
  <c r="L2787" i="1"/>
  <c r="N2787" i="1" s="1"/>
  <c r="O2787" i="1" s="1"/>
  <c r="L2322" i="1"/>
  <c r="M2322" i="1"/>
  <c r="L2489" i="1"/>
  <c r="N2489" i="1" s="1"/>
  <c r="O2489" i="1" s="1"/>
  <c r="M2335" i="1"/>
  <c r="L2335" i="1"/>
  <c r="M2385" i="1"/>
  <c r="M2291" i="1"/>
  <c r="N845" i="1"/>
  <c r="O845" i="1" s="1"/>
  <c r="L777" i="1"/>
  <c r="N623" i="1"/>
  <c r="O623" i="1" s="1"/>
  <c r="L554" i="1"/>
  <c r="N554" i="1" s="1"/>
  <c r="O554" i="1" s="1"/>
  <c r="N1015" i="1"/>
  <c r="O1015" i="1" s="1"/>
  <c r="M1552" i="1"/>
  <c r="L1174" i="1"/>
  <c r="N1174" i="1" s="1"/>
  <c r="O1174" i="1" s="1"/>
  <c r="L822" i="1"/>
  <c r="N3961" i="1"/>
  <c r="O3961" i="1" s="1"/>
  <c r="L3926" i="1"/>
  <c r="N3926" i="1" s="1"/>
  <c r="O3926" i="1" s="1"/>
  <c r="M3744" i="1"/>
  <c r="L3697" i="1"/>
  <c r="M3531" i="1"/>
  <c r="N3550" i="1"/>
  <c r="O3550" i="1" s="1"/>
  <c r="L3408" i="1"/>
  <c r="M3367" i="1"/>
  <c r="L3229" i="1"/>
  <c r="N3184" i="1"/>
  <c r="O3184" i="1" s="1"/>
  <c r="L3257" i="1"/>
  <c r="M3059" i="1"/>
  <c r="M2854" i="1"/>
  <c r="M2925" i="1"/>
  <c r="M2820" i="1"/>
  <c r="L2903" i="1"/>
  <c r="L2807" i="1"/>
  <c r="L2415" i="1"/>
  <c r="M2415" i="1"/>
  <c r="L2402" i="1"/>
  <c r="N2402" i="1" s="1"/>
  <c r="O2402" i="1" s="1"/>
  <c r="M2325" i="1"/>
  <c r="L2325" i="1"/>
  <c r="N4801" i="1"/>
  <c r="O4801" i="1" s="1"/>
  <c r="N4643" i="1"/>
  <c r="O4643" i="1" s="1"/>
  <c r="M4273" i="1"/>
  <c r="N4273" i="1" s="1"/>
  <c r="O4273" i="1" s="1"/>
  <c r="M3677" i="1"/>
  <c r="L3677" i="1"/>
  <c r="M3466" i="1"/>
  <c r="L3466" i="1"/>
  <c r="M3394" i="1"/>
  <c r="L3394" i="1"/>
  <c r="N4065" i="1"/>
  <c r="O4065" i="1" s="1"/>
  <c r="L2411" i="1"/>
  <c r="N2411" i="1" s="1"/>
  <c r="O2411" i="1" s="1"/>
  <c r="N1423" i="1"/>
  <c r="O1423" i="1" s="1"/>
  <c r="L2797" i="1"/>
  <c r="N2797" i="1" s="1"/>
  <c r="O2797" i="1" s="1"/>
  <c r="M4991" i="1"/>
  <c r="L4991" i="1"/>
  <c r="L4252" i="1"/>
  <c r="M4252" i="1"/>
  <c r="L911" i="1"/>
  <c r="N911" i="1" s="1"/>
  <c r="O911" i="1" s="1"/>
  <c r="N1288" i="1"/>
  <c r="O1288" i="1" s="1"/>
  <c r="M1768" i="1"/>
  <c r="N1768" i="1" s="1"/>
  <c r="O1768" i="1" s="1"/>
  <c r="L1502" i="1"/>
  <c r="N1502" i="1" s="1"/>
  <c r="O1502" i="1" s="1"/>
  <c r="M1336" i="1"/>
  <c r="N1336" i="1" s="1"/>
  <c r="O1336" i="1" s="1"/>
  <c r="M3823" i="1"/>
  <c r="L3688" i="1"/>
  <c r="M3514" i="1"/>
  <c r="N3514" i="1" s="1"/>
  <c r="O3514" i="1" s="1"/>
  <c r="N3357" i="1"/>
  <c r="O3357" i="1" s="1"/>
  <c r="L3338" i="1"/>
  <c r="N3338" i="1" s="1"/>
  <c r="O3338" i="1" s="1"/>
  <c r="M3092" i="1"/>
  <c r="N3092" i="1" s="1"/>
  <c r="O3092" i="1" s="1"/>
  <c r="L4371" i="1"/>
  <c r="M3430" i="1"/>
  <c r="L3430" i="1"/>
  <c r="M3650" i="1"/>
  <c r="L3650" i="1"/>
  <c r="M3951" i="1"/>
  <c r="M3082" i="1"/>
  <c r="L3082" i="1"/>
  <c r="M3323" i="1"/>
  <c r="M3345" i="1"/>
  <c r="N3345" i="1" s="1"/>
  <c r="O3345" i="1" s="1"/>
  <c r="M2347" i="1"/>
  <c r="M2089" i="1"/>
  <c r="M1299" i="1"/>
  <c r="L1299" i="1"/>
  <c r="L2114" i="1"/>
  <c r="N2114" i="1" s="1"/>
  <c r="O2114" i="1" s="1"/>
  <c r="M1404" i="1"/>
  <c r="N1404" i="1" s="1"/>
  <c r="O1404" i="1" s="1"/>
  <c r="L1344" i="1"/>
  <c r="L1291" i="1"/>
  <c r="N1291" i="1" s="1"/>
  <c r="O1291" i="1" s="1"/>
  <c r="L1296" i="1"/>
  <c r="M1114" i="1"/>
  <c r="N1114" i="1" s="1"/>
  <c r="O1114" i="1" s="1"/>
  <c r="L2001" i="1"/>
  <c r="N2001" i="1" s="1"/>
  <c r="O2001" i="1" s="1"/>
  <c r="L1993" i="1"/>
  <c r="N1993" i="1" s="1"/>
  <c r="O1993" i="1" s="1"/>
  <c r="L1969" i="1"/>
  <c r="L1763" i="1"/>
  <c r="N1763" i="1" s="1"/>
  <c r="O1763" i="1" s="1"/>
  <c r="N1701" i="1"/>
  <c r="O1701" i="1" s="1"/>
  <c r="N1678" i="1"/>
  <c r="O1678" i="1" s="1"/>
  <c r="N1676" i="1"/>
  <c r="O1676" i="1" s="1"/>
  <c r="M1639" i="1"/>
  <c r="M1006" i="1"/>
  <c r="N1006" i="1" s="1"/>
  <c r="O1006" i="1" s="1"/>
  <c r="M1297" i="1"/>
  <c r="M802" i="1"/>
  <c r="L3958" i="1"/>
  <c r="M3888" i="1"/>
  <c r="N3888" i="1" s="1"/>
  <c r="O3888" i="1" s="1"/>
  <c r="L3946" i="1"/>
  <c r="N3946" i="1" s="1"/>
  <c r="O3946" i="1" s="1"/>
  <c r="M3896" i="1"/>
  <c r="M3839" i="1"/>
  <c r="L3795" i="1"/>
  <c r="N3759" i="1"/>
  <c r="O3759" i="1" s="1"/>
  <c r="L3645" i="1"/>
  <c r="M3586" i="1"/>
  <c r="M3469" i="1"/>
  <c r="N3469" i="1" s="1"/>
  <c r="O3469" i="1" s="1"/>
  <c r="M3343" i="1"/>
  <c r="N3343" i="1" s="1"/>
  <c r="O3343" i="1" s="1"/>
  <c r="M3429" i="1"/>
  <c r="N3429" i="1" s="1"/>
  <c r="O3429" i="1" s="1"/>
  <c r="L3285" i="1"/>
  <c r="L3307" i="1"/>
  <c r="N3307" i="1" s="1"/>
  <c r="O3307" i="1" s="1"/>
  <c r="M3170" i="1"/>
  <c r="N3170" i="1" s="1"/>
  <c r="O3170" i="1" s="1"/>
  <c r="L3051" i="1"/>
  <c r="L3127" i="1"/>
  <c r="M2982" i="1"/>
  <c r="L2982" i="1"/>
  <c r="M3058" i="1"/>
  <c r="L2978" i="1"/>
  <c r="M2840" i="1"/>
  <c r="L2840" i="1"/>
  <c r="M2930" i="1"/>
  <c r="M2866" i="1"/>
  <c r="M2761" i="1"/>
  <c r="L2568" i="1"/>
  <c r="N2568" i="1" s="1"/>
  <c r="O2568" i="1" s="1"/>
  <c r="M4052" i="1"/>
  <c r="L4052" i="1"/>
  <c r="M2260" i="1"/>
  <c r="L2260" i="1"/>
  <c r="M2919" i="1"/>
  <c r="L2919" i="1"/>
  <c r="M1800" i="1"/>
  <c r="L1800" i="1"/>
  <c r="N652" i="1"/>
  <c r="O652" i="1" s="1"/>
  <c r="L549" i="1"/>
  <c r="L1186" i="1"/>
  <c r="N1186" i="1" s="1"/>
  <c r="O1186" i="1" s="1"/>
  <c r="M735" i="1"/>
  <c r="N735" i="1" s="1"/>
  <c r="O735" i="1" s="1"/>
  <c r="M569" i="1"/>
  <c r="N569" i="1" s="1"/>
  <c r="O569" i="1" s="1"/>
  <c r="L3756" i="1"/>
  <c r="M2970" i="1"/>
  <c r="L2970" i="1"/>
  <c r="L2707" i="1"/>
  <c r="N2707" i="1" s="1"/>
  <c r="O2707" i="1" s="1"/>
  <c r="N2561" i="1"/>
  <c r="O2561" i="1" s="1"/>
  <c r="M4944" i="1"/>
  <c r="L4804" i="1"/>
  <c r="N4804" i="1" s="1"/>
  <c r="O4804" i="1" s="1"/>
  <c r="M4752" i="1"/>
  <c r="M4611" i="1"/>
  <c r="L4611" i="1"/>
  <c r="M2773" i="1"/>
  <c r="L2773" i="1"/>
  <c r="M2492" i="1"/>
  <c r="L2492" i="1"/>
  <c r="L3975" i="1"/>
  <c r="L2634" i="1"/>
  <c r="L2546" i="1"/>
  <c r="M2546" i="1"/>
  <c r="M2055" i="1"/>
  <c r="L2344" i="1"/>
  <c r="M969" i="1"/>
  <c r="L829" i="1"/>
  <c r="M991" i="1"/>
  <c r="N991" i="1" s="1"/>
  <c r="O991" i="1" s="1"/>
  <c r="L1111" i="1"/>
  <c r="M534" i="1"/>
  <c r="N1947" i="1"/>
  <c r="O1947" i="1" s="1"/>
  <c r="L1457" i="1"/>
  <c r="N1457" i="1" s="1"/>
  <c r="O1457" i="1" s="1"/>
  <c r="L1536" i="1"/>
  <c r="N1517" i="1"/>
  <c r="O1517" i="1" s="1"/>
  <c r="L836" i="1"/>
  <c r="L3941" i="1"/>
  <c r="L3931" i="1"/>
  <c r="L3921" i="1"/>
  <c r="L3854" i="1"/>
  <c r="L3713" i="1"/>
  <c r="L3543" i="1"/>
  <c r="L3471" i="1"/>
  <c r="M3457" i="1"/>
  <c r="N3457" i="1" s="1"/>
  <c r="O3457" i="1" s="1"/>
  <c r="M3375" i="1"/>
  <c r="M3379" i="1"/>
  <c r="L3336" i="1"/>
  <c r="L3331" i="1"/>
  <c r="L3319" i="1"/>
  <c r="L3044" i="1"/>
  <c r="L2961" i="1"/>
  <c r="L2830" i="1"/>
  <c r="L2900" i="1"/>
  <c r="M2373" i="1"/>
  <c r="L2373" i="1"/>
  <c r="M4726" i="1"/>
  <c r="L4726" i="1"/>
  <c r="M4394" i="1"/>
  <c r="M2767" i="1"/>
  <c r="L2767" i="1"/>
  <c r="N3329" i="1"/>
  <c r="O3329" i="1" s="1"/>
  <c r="M3913" i="1"/>
  <c r="N3913" i="1" s="1"/>
  <c r="O3913" i="1" s="1"/>
  <c r="L2955" i="1"/>
  <c r="M2955" i="1"/>
  <c r="L2780" i="1"/>
  <c r="M2780" i="1"/>
  <c r="M2992" i="1"/>
  <c r="N2992" i="1" s="1"/>
  <c r="O2992" i="1" s="1"/>
  <c r="M4941" i="1"/>
  <c r="L4941" i="1"/>
  <c r="L2003" i="1"/>
  <c r="M2003" i="1"/>
  <c r="L747" i="1"/>
  <c r="N747" i="1" s="1"/>
  <c r="O747" i="1" s="1"/>
  <c r="L1386" i="1"/>
  <c r="L1196" i="1"/>
  <c r="N1196" i="1" s="1"/>
  <c r="O1196" i="1" s="1"/>
  <c r="M1146" i="1"/>
  <c r="N1146" i="1" s="1"/>
  <c r="O1146" i="1" s="1"/>
  <c r="L713" i="1"/>
  <c r="M661" i="1"/>
  <c r="M1008" i="1"/>
  <c r="M593" i="1"/>
  <c r="L820" i="1"/>
  <c r="N820" i="1" s="1"/>
  <c r="O820" i="1" s="1"/>
  <c r="L1957" i="1"/>
  <c r="L1867" i="1"/>
  <c r="L1615" i="1"/>
  <c r="L1410" i="1"/>
  <c r="N1410" i="1" s="1"/>
  <c r="O1410" i="1" s="1"/>
  <c r="M1128" i="1"/>
  <c r="N1128" i="1" s="1"/>
  <c r="O1128" i="1" s="1"/>
  <c r="L3933" i="1"/>
  <c r="N3845" i="1"/>
  <c r="O3845" i="1" s="1"/>
  <c r="M3675" i="1"/>
  <c r="M3562" i="1"/>
  <c r="M3564" i="1"/>
  <c r="N3564" i="1" s="1"/>
  <c r="O3564" i="1" s="1"/>
  <c r="L3483" i="1"/>
  <c r="L3324" i="1"/>
  <c r="M3387" i="1"/>
  <c r="M3213" i="1"/>
  <c r="N3213" i="1" s="1"/>
  <c r="O3213" i="1" s="1"/>
  <c r="M3069" i="1"/>
  <c r="L3069" i="1"/>
  <c r="M3288" i="1"/>
  <c r="L3144" i="1"/>
  <c r="N3144" i="1" s="1"/>
  <c r="O3144" i="1" s="1"/>
  <c r="M2899" i="1"/>
  <c r="N2062" i="1"/>
  <c r="O2062" i="1" s="1"/>
  <c r="L4836" i="1"/>
  <c r="N4836" i="1" s="1"/>
  <c r="O4836" i="1" s="1"/>
  <c r="L4753" i="1"/>
  <c r="N4753" i="1" s="1"/>
  <c r="O4753" i="1" s="1"/>
  <c r="L4706" i="1"/>
  <c r="N4706" i="1" s="1"/>
  <c r="O4706" i="1" s="1"/>
  <c r="M2096" i="1"/>
  <c r="L2096" i="1"/>
  <c r="M1761" i="1"/>
  <c r="L1761" i="1"/>
  <c r="L2154" i="1"/>
  <c r="N2154" i="1" s="1"/>
  <c r="O2154" i="1" s="1"/>
  <c r="L1514" i="1"/>
  <c r="M1514" i="1"/>
  <c r="L923" i="1"/>
  <c r="M503" i="1"/>
  <c r="N1397" i="1"/>
  <c r="O1397" i="1" s="1"/>
  <c r="L1141" i="1"/>
  <c r="L1043" i="1"/>
  <c r="M955" i="1"/>
  <c r="N955" i="1" s="1"/>
  <c r="O955" i="1" s="1"/>
  <c r="L825" i="1"/>
  <c r="L828" i="1"/>
  <c r="N828" i="1" s="1"/>
  <c r="O828" i="1" s="1"/>
  <c r="L1887" i="1"/>
  <c r="N1887" i="1" s="1"/>
  <c r="O1887" i="1" s="1"/>
  <c r="M1682" i="1"/>
  <c r="L1524" i="1"/>
  <c r="L3929" i="1"/>
  <c r="L3992" i="1"/>
  <c r="N3992" i="1" s="1"/>
  <c r="O3992" i="1" s="1"/>
  <c r="L3909" i="1"/>
  <c r="L3957" i="1"/>
  <c r="L3874" i="1"/>
  <c r="L3875" i="1"/>
  <c r="L3731" i="1"/>
  <c r="N3728" i="1"/>
  <c r="O3728" i="1" s="1"/>
  <c r="M3665" i="1"/>
  <c r="M3516" i="1"/>
  <c r="L3470" i="1"/>
  <c r="L3419" i="1"/>
  <c r="M3269" i="1"/>
  <c r="M3413" i="1"/>
  <c r="L3328" i="1"/>
  <c r="M3067" i="1"/>
  <c r="M3045" i="1"/>
  <c r="L3042" i="1"/>
  <c r="M2954" i="1"/>
  <c r="N2968" i="1"/>
  <c r="O2968" i="1" s="1"/>
  <c r="L3007" i="1"/>
  <c r="L2829" i="1"/>
  <c r="M2748" i="1"/>
  <c r="M2685" i="1"/>
  <c r="L2418" i="1"/>
  <c r="N2418" i="1" s="1"/>
  <c r="O2418" i="1" s="1"/>
  <c r="M2209" i="1"/>
  <c r="L4661" i="1"/>
  <c r="L2382" i="1"/>
  <c r="M2382" i="1"/>
  <c r="M2273" i="1"/>
  <c r="L2273" i="1"/>
  <c r="L2086" i="1"/>
  <c r="M2086" i="1"/>
  <c r="M2436" i="1"/>
  <c r="L2436" i="1"/>
  <c r="N992" i="1"/>
  <c r="O992" i="1" s="1"/>
  <c r="L4324" i="1"/>
  <c r="M4324" i="1"/>
  <c r="L905" i="1"/>
  <c r="L769" i="1"/>
  <c r="N769" i="1" s="1"/>
  <c r="O769" i="1" s="1"/>
  <c r="M1332" i="1"/>
  <c r="L1127" i="1"/>
  <c r="N1127" i="1" s="1"/>
  <c r="O1127" i="1" s="1"/>
  <c r="M968" i="1"/>
  <c r="M948" i="1"/>
  <c r="M1896" i="1"/>
  <c r="M1818" i="1"/>
  <c r="M1777" i="1"/>
  <c r="M1709" i="1"/>
  <c r="N1709" i="1" s="1"/>
  <c r="O1709" i="1" s="1"/>
  <c r="L1710" i="1"/>
  <c r="N1710" i="1" s="1"/>
  <c r="O1710" i="1" s="1"/>
  <c r="L1561" i="1"/>
  <c r="M1362" i="1"/>
  <c r="L1328" i="1"/>
  <c r="M3978" i="1"/>
  <c r="L3942" i="1"/>
  <c r="L3881" i="1"/>
  <c r="N3881" i="1" s="1"/>
  <c r="O3881" i="1" s="1"/>
  <c r="N3880" i="1"/>
  <c r="O3880" i="1" s="1"/>
  <c r="M3658" i="1"/>
  <c r="L3563" i="1"/>
  <c r="M3657" i="1"/>
  <c r="N3657" i="1" s="1"/>
  <c r="O3657" i="1" s="1"/>
  <c r="M3521" i="1"/>
  <c r="L3508" i="1"/>
  <c r="N3508" i="1" s="1"/>
  <c r="O3508" i="1" s="1"/>
  <c r="L3373" i="1"/>
  <c r="N3373" i="1" s="1"/>
  <c r="O3373" i="1" s="1"/>
  <c r="M3414" i="1"/>
  <c r="M3299" i="1"/>
  <c r="M3050" i="1"/>
  <c r="M2949" i="1"/>
  <c r="L3034" i="1"/>
  <c r="N3034" i="1" s="1"/>
  <c r="O3034" i="1" s="1"/>
  <c r="M2876" i="1"/>
  <c r="L4096" i="1"/>
  <c r="M4096" i="1"/>
  <c r="M4017" i="1"/>
  <c r="L4017" i="1"/>
  <c r="L3497" i="1"/>
  <c r="M3497" i="1"/>
  <c r="M3662" i="1"/>
  <c r="L3662" i="1"/>
  <c r="M2205" i="1"/>
  <c r="L2205" i="1"/>
  <c r="L2251" i="1"/>
  <c r="N2251" i="1" s="1"/>
  <c r="O2251" i="1" s="1"/>
  <c r="M1595" i="1"/>
  <c r="L4955" i="1"/>
  <c r="N4955" i="1" s="1"/>
  <c r="O4955" i="1" s="1"/>
  <c r="L4833" i="1"/>
  <c r="M4808" i="1"/>
  <c r="N4808" i="1" s="1"/>
  <c r="O4808" i="1" s="1"/>
  <c r="M4733" i="1"/>
  <c r="M4669" i="1"/>
  <c r="N4669" i="1" s="1"/>
  <c r="O4669" i="1" s="1"/>
  <c r="L4683" i="1"/>
  <c r="N4683" i="1" s="1"/>
  <c r="O4683" i="1" s="1"/>
  <c r="L4558" i="1"/>
  <c r="N4558" i="1" s="1"/>
  <c r="O4558" i="1" s="1"/>
  <c r="N4442" i="1"/>
  <c r="O4442" i="1" s="1"/>
  <c r="M4493" i="1"/>
  <c r="L4493" i="1"/>
  <c r="L4422" i="1"/>
  <c r="M4422" i="1"/>
  <c r="M4179" i="1"/>
  <c r="N4179" i="1" s="1"/>
  <c r="O4179" i="1" s="1"/>
  <c r="L4325" i="1"/>
  <c r="N4325" i="1" s="1"/>
  <c r="O4325" i="1" s="1"/>
  <c r="M4288" i="1"/>
  <c r="M4331" i="1"/>
  <c r="M4299" i="1"/>
  <c r="L4200" i="1"/>
  <c r="N4200" i="1" s="1"/>
  <c r="O4200" i="1" s="1"/>
  <c r="M4261" i="1"/>
  <c r="M4180" i="1"/>
  <c r="L4180" i="1"/>
  <c r="M4234" i="1"/>
  <c r="M4105" i="1"/>
  <c r="L4105" i="1"/>
  <c r="L4119" i="1"/>
  <c r="N4119" i="1" s="1"/>
  <c r="O4119" i="1" s="1"/>
  <c r="M3691" i="1"/>
  <c r="M3937" i="1"/>
  <c r="M4006" i="1"/>
  <c r="N4006" i="1" s="1"/>
  <c r="O4006" i="1" s="1"/>
  <c r="N4100" i="1"/>
  <c r="O4100" i="1" s="1"/>
  <c r="M4131" i="1"/>
  <c r="M3762" i="1"/>
  <c r="M4093" i="1"/>
  <c r="L3869" i="1"/>
  <c r="N3869" i="1" s="1"/>
  <c r="O3869" i="1" s="1"/>
  <c r="L3963" i="1"/>
  <c r="M3741" i="1"/>
  <c r="M3623" i="1"/>
  <c r="L3623" i="1"/>
  <c r="M3350" i="1"/>
  <c r="L3350" i="1"/>
  <c r="M3527" i="1"/>
  <c r="N3527" i="1" s="1"/>
  <c r="O3527" i="1" s="1"/>
  <c r="L3167" i="1"/>
  <c r="M3008" i="1"/>
  <c r="L3008" i="1"/>
  <c r="M3761" i="1"/>
  <c r="N3761" i="1" s="1"/>
  <c r="O3761" i="1" s="1"/>
  <c r="M3117" i="1"/>
  <c r="N3117" i="1" s="1"/>
  <c r="O3117" i="1" s="1"/>
  <c r="L3706" i="1"/>
  <c r="M3480" i="1"/>
  <c r="N3480" i="1" s="1"/>
  <c r="O3480" i="1" s="1"/>
  <c r="M2536" i="1"/>
  <c r="N2536" i="1" s="1"/>
  <c r="O2536" i="1" s="1"/>
  <c r="L4069" i="1"/>
  <c r="N3551" i="1"/>
  <c r="O3551" i="1" s="1"/>
  <c r="L3987" i="1"/>
  <c r="N3987" i="1" s="1"/>
  <c r="O3987" i="1" s="1"/>
  <c r="M3072" i="1"/>
  <c r="L3072" i="1"/>
  <c r="L3303" i="1"/>
  <c r="N3303" i="1" s="1"/>
  <c r="O3303" i="1" s="1"/>
  <c r="L2850" i="1"/>
  <c r="N2850" i="1" s="1"/>
  <c r="O2850" i="1" s="1"/>
  <c r="L2682" i="1"/>
  <c r="N2682" i="1" s="1"/>
  <c r="O2682" i="1" s="1"/>
  <c r="L2637" i="1"/>
  <c r="L2774" i="1"/>
  <c r="N2774" i="1" s="1"/>
  <c r="O2774" i="1" s="1"/>
  <c r="L3011" i="1"/>
  <c r="L2649" i="1"/>
  <c r="M2459" i="1"/>
  <c r="N2459" i="1" s="1"/>
  <c r="O2459" i="1" s="1"/>
  <c r="L2967" i="1"/>
  <c r="M2747" i="1"/>
  <c r="L2614" i="1"/>
  <c r="N2614" i="1" s="1"/>
  <c r="O2614" i="1" s="1"/>
  <c r="M2731" i="1"/>
  <c r="M2145" i="1"/>
  <c r="L2693" i="1"/>
  <c r="L2169" i="1"/>
  <c r="M2928" i="1"/>
  <c r="N2928" i="1" s="1"/>
  <c r="O2928" i="1" s="1"/>
  <c r="L2171" i="1"/>
  <c r="L2733" i="1"/>
  <c r="N2733" i="1" s="1"/>
  <c r="O2733" i="1" s="1"/>
  <c r="L3041" i="1"/>
  <c r="N3041" i="1" s="1"/>
  <c r="O3041" i="1" s="1"/>
  <c r="M2408" i="1"/>
  <c r="N2408" i="1" s="1"/>
  <c r="O2408" i="1" s="1"/>
  <c r="L2842" i="1"/>
  <c r="N2601" i="1"/>
  <c r="O2601" i="1" s="1"/>
  <c r="N2594" i="1"/>
  <c r="O2594" i="1" s="1"/>
  <c r="N2664" i="1"/>
  <c r="O2664" i="1" s="1"/>
  <c r="M2558" i="1"/>
  <c r="M2316" i="1"/>
  <c r="M2525" i="1"/>
  <c r="M2353" i="1"/>
  <c r="M2200" i="1"/>
  <c r="N2573" i="1"/>
  <c r="O2573" i="1" s="1"/>
  <c r="M2283" i="1"/>
  <c r="L1930" i="1"/>
  <c r="L2170" i="1"/>
  <c r="L696" i="1"/>
  <c r="N696" i="1" s="1"/>
  <c r="O696" i="1" s="1"/>
  <c r="N1611" i="1"/>
  <c r="O1611" i="1" s="1"/>
  <c r="L1852" i="1"/>
  <c r="L1203" i="1"/>
  <c r="N1203" i="1" s="1"/>
  <c r="O1203" i="1" s="1"/>
  <c r="N4967" i="1"/>
  <c r="O4967" i="1" s="1"/>
  <c r="M4931" i="1"/>
  <c r="L4906" i="1"/>
  <c r="L4870" i="1"/>
  <c r="L4981" i="1"/>
  <c r="M4895" i="1"/>
  <c r="M4920" i="1"/>
  <c r="N4920" i="1" s="1"/>
  <c r="O4920" i="1" s="1"/>
  <c r="N4899" i="1"/>
  <c r="O4899" i="1" s="1"/>
  <c r="L4879" i="1"/>
  <c r="L4792" i="1"/>
  <c r="L4781" i="1"/>
  <c r="N4798" i="1"/>
  <c r="O4798" i="1" s="1"/>
  <c r="M4803" i="1"/>
  <c r="M4788" i="1"/>
  <c r="N4745" i="1"/>
  <c r="O4745" i="1" s="1"/>
  <c r="L4717" i="1"/>
  <c r="N4717" i="1" s="1"/>
  <c r="O4717" i="1" s="1"/>
  <c r="L4783" i="1"/>
  <c r="N4783" i="1" s="1"/>
  <c r="O4783" i="1" s="1"/>
  <c r="L4653" i="1"/>
  <c r="N4653" i="1" s="1"/>
  <c r="O4653" i="1" s="1"/>
  <c r="M4727" i="1"/>
  <c r="N4727" i="1" s="1"/>
  <c r="O4727" i="1" s="1"/>
  <c r="M4593" i="1"/>
  <c r="N4593" i="1" s="1"/>
  <c r="O4593" i="1" s="1"/>
  <c r="L4625" i="1"/>
  <c r="N4625" i="1" s="1"/>
  <c r="O4625" i="1" s="1"/>
  <c r="M4672" i="1"/>
  <c r="M4604" i="1"/>
  <c r="N4604" i="1" s="1"/>
  <c r="O4604" i="1" s="1"/>
  <c r="L4645" i="1"/>
  <c r="L4561" i="1"/>
  <c r="N4561" i="1" s="1"/>
  <c r="O4561" i="1" s="1"/>
  <c r="M4563" i="1"/>
  <c r="M4603" i="1"/>
  <c r="M4503" i="1"/>
  <c r="L4583" i="1"/>
  <c r="M4426" i="1"/>
  <c r="M4489" i="1"/>
  <c r="L4465" i="1"/>
  <c r="N4465" i="1" s="1"/>
  <c r="O4465" i="1" s="1"/>
  <c r="M4418" i="1"/>
  <c r="M4462" i="1"/>
  <c r="L4382" i="1"/>
  <c r="N4369" i="1"/>
  <c r="O4369" i="1" s="1"/>
  <c r="M4225" i="1"/>
  <c r="L4300" i="1"/>
  <c r="L4192" i="1"/>
  <c r="M4192" i="1"/>
  <c r="L4334" i="1"/>
  <c r="L4262" i="1"/>
  <c r="M4327" i="1"/>
  <c r="L4368" i="1"/>
  <c r="L4260" i="1"/>
  <c r="N4260" i="1" s="1"/>
  <c r="O4260" i="1" s="1"/>
  <c r="M4313" i="1"/>
  <c r="M4250" i="1"/>
  <c r="M4251" i="1"/>
  <c r="N4149" i="1"/>
  <c r="O4149" i="1" s="1"/>
  <c r="M4165" i="1"/>
  <c r="L4285" i="1"/>
  <c r="N4285" i="1" s="1"/>
  <c r="O4285" i="1" s="1"/>
  <c r="N4158" i="1"/>
  <c r="O4158" i="1" s="1"/>
  <c r="L4186" i="1"/>
  <c r="L4450" i="1"/>
  <c r="M4030" i="1"/>
  <c r="L3748" i="1"/>
  <c r="N3748" i="1" s="1"/>
  <c r="O3748" i="1" s="1"/>
  <c r="M3661" i="1"/>
  <c r="L4174" i="1"/>
  <c r="L3859" i="1"/>
  <c r="N3859" i="1" s="1"/>
  <c r="O3859" i="1" s="1"/>
  <c r="L4117" i="1"/>
  <c r="N4117" i="1" s="1"/>
  <c r="O4117" i="1" s="1"/>
  <c r="L4064" i="1"/>
  <c r="N4064" i="1" s="1"/>
  <c r="O4064" i="1" s="1"/>
  <c r="M3962" i="1"/>
  <c r="N3962" i="1" s="1"/>
  <c r="O3962" i="1" s="1"/>
  <c r="M3638" i="1"/>
  <c r="M3479" i="1"/>
  <c r="N3479" i="1" s="1"/>
  <c r="O3479" i="1" s="1"/>
  <c r="L3751" i="1"/>
  <c r="M3729" i="1"/>
  <c r="L3311" i="1"/>
  <c r="N3311" i="1" s="1"/>
  <c r="O3311" i="1" s="1"/>
  <c r="L3226" i="1"/>
  <c r="M3676" i="1"/>
  <c r="M3401" i="1"/>
  <c r="L3401" i="1"/>
  <c r="L3524" i="1"/>
  <c r="L3382" i="1"/>
  <c r="M3108" i="1"/>
  <c r="M3473" i="1"/>
  <c r="N3473" i="1" s="1"/>
  <c r="O3473" i="1" s="1"/>
  <c r="M3723" i="1"/>
  <c r="M3439" i="1"/>
  <c r="M4048" i="1"/>
  <c r="N4048" i="1" s="1"/>
  <c r="O4048" i="1" s="1"/>
  <c r="M3211" i="1"/>
  <c r="L4033" i="1"/>
  <c r="N4033" i="1" s="1"/>
  <c r="O4033" i="1" s="1"/>
  <c r="L3547" i="1"/>
  <c r="L3222" i="1"/>
  <c r="N3222" i="1" s="1"/>
  <c r="O3222" i="1" s="1"/>
  <c r="M2777" i="1"/>
  <c r="L2669" i="1"/>
  <c r="L2717" i="1"/>
  <c r="L3612" i="1"/>
  <c r="N3612" i="1" s="1"/>
  <c r="O3612" i="1" s="1"/>
  <c r="L2834" i="1"/>
  <c r="L2576" i="1"/>
  <c r="N2576" i="1" s="1"/>
  <c r="O2576" i="1" s="1"/>
  <c r="L3227" i="1"/>
  <c r="N3227" i="1" s="1"/>
  <c r="O3227" i="1" s="1"/>
  <c r="L2482" i="1"/>
  <c r="N2482" i="1" s="1"/>
  <c r="O2482" i="1" s="1"/>
  <c r="M2657" i="1"/>
  <c r="N2657" i="1" s="1"/>
  <c r="O2657" i="1" s="1"/>
  <c r="M3266" i="1"/>
  <c r="M2599" i="1"/>
  <c r="N2599" i="1" s="1"/>
  <c r="O2599" i="1" s="1"/>
  <c r="L2738" i="1"/>
  <c r="N2738" i="1" s="1"/>
  <c r="O2738" i="1" s="1"/>
  <c r="M2515" i="1"/>
  <c r="N2515" i="1" s="1"/>
  <c r="O2515" i="1" s="1"/>
  <c r="L3576" i="1"/>
  <c r="N3576" i="1" s="1"/>
  <c r="O3576" i="1" s="1"/>
  <c r="M2933" i="1"/>
  <c r="N2933" i="1" s="1"/>
  <c r="O2933" i="1" s="1"/>
  <c r="L2135" i="1"/>
  <c r="L1192" i="1"/>
  <c r="M1192" i="1"/>
  <c r="L2383" i="1"/>
  <c r="M2079" i="1"/>
  <c r="L2228" i="1"/>
  <c r="N2228" i="1" s="1"/>
  <c r="O2228" i="1" s="1"/>
  <c r="L2884" i="1"/>
  <c r="M2124" i="1"/>
  <c r="N2124" i="1" s="1"/>
  <c r="O2124" i="1" s="1"/>
  <c r="N2360" i="1"/>
  <c r="O2360" i="1" s="1"/>
  <c r="L2050" i="1"/>
  <c r="L2397" i="1"/>
  <c r="N2397" i="1" s="1"/>
  <c r="O2397" i="1" s="1"/>
  <c r="L2377" i="1"/>
  <c r="L4413" i="1"/>
  <c r="N4413" i="1" s="1"/>
  <c r="O4413" i="1" s="1"/>
  <c r="N4322" i="1"/>
  <c r="O4322" i="1" s="1"/>
  <c r="M4081" i="1"/>
  <c r="L4081" i="1"/>
  <c r="N3613" i="1"/>
  <c r="O3613" i="1" s="1"/>
  <c r="N3453" i="1"/>
  <c r="O3453" i="1" s="1"/>
  <c r="M3230" i="1"/>
  <c r="N3230" i="1" s="1"/>
  <c r="O3230" i="1" s="1"/>
  <c r="L3365" i="1"/>
  <c r="N3365" i="1" s="1"/>
  <c r="O3365" i="1" s="1"/>
  <c r="L3400" i="1"/>
  <c r="N3400" i="1" s="1"/>
  <c r="O3400" i="1" s="1"/>
  <c r="M3450" i="1"/>
  <c r="L3450" i="1"/>
  <c r="M2871" i="1"/>
  <c r="M2416" i="1"/>
  <c r="M3152" i="1"/>
  <c r="L2705" i="1"/>
  <c r="N2705" i="1" s="1"/>
  <c r="O2705" i="1" s="1"/>
  <c r="L3084" i="1"/>
  <c r="L2902" i="1"/>
  <c r="N2902" i="1" s="1"/>
  <c r="O2902" i="1" s="1"/>
  <c r="M2120" i="1"/>
  <c r="M2240" i="1"/>
  <c r="N2240" i="1" s="1"/>
  <c r="O2240" i="1" s="1"/>
  <c r="M2063" i="1"/>
  <c r="N2063" i="1" s="1"/>
  <c r="O2063" i="1" s="1"/>
  <c r="L2287" i="1"/>
  <c r="N3035" i="1"/>
  <c r="O3035" i="1" s="1"/>
  <c r="N2802" i="1"/>
  <c r="O2802" i="1" s="1"/>
  <c r="M2805" i="1"/>
  <c r="M2690" i="1"/>
  <c r="L2589" i="1"/>
  <c r="M2555" i="1"/>
  <c r="L2328" i="1"/>
  <c r="N2266" i="1"/>
  <c r="O2266" i="1" s="1"/>
  <c r="L2224" i="1"/>
  <c r="N2162" i="1"/>
  <c r="O2162" i="1" s="1"/>
  <c r="N2306" i="1"/>
  <c r="O2306" i="1" s="1"/>
  <c r="M2304" i="1"/>
  <c r="L2368" i="1"/>
  <c r="N2015" i="1"/>
  <c r="O2015" i="1" s="1"/>
  <c r="L1975" i="1"/>
  <c r="N1975" i="1" s="1"/>
  <c r="O1975" i="1" s="1"/>
  <c r="L679" i="1"/>
  <c r="L678" i="1"/>
  <c r="N678" i="1" s="1"/>
  <c r="O678" i="1" s="1"/>
  <c r="L1937" i="1"/>
  <c r="L1811" i="1"/>
  <c r="N1811" i="1" s="1"/>
  <c r="O1811" i="1" s="1"/>
  <c r="L4969" i="1"/>
  <c r="L4968" i="1"/>
  <c r="N4968" i="1" s="1"/>
  <c r="O4968" i="1" s="1"/>
  <c r="M4929" i="1"/>
  <c r="M4919" i="1"/>
  <c r="L4930" i="1"/>
  <c r="L4893" i="1"/>
  <c r="M4916" i="1"/>
  <c r="N4916" i="1" s="1"/>
  <c r="O4916" i="1" s="1"/>
  <c r="M4867" i="1"/>
  <c r="N4867" i="1" s="1"/>
  <c r="O4867" i="1" s="1"/>
  <c r="N4861" i="1"/>
  <c r="O4861" i="1" s="1"/>
  <c r="M4778" i="1"/>
  <c r="N4778" i="1" s="1"/>
  <c r="O4778" i="1" s="1"/>
  <c r="M4790" i="1"/>
  <c r="L4782" i="1"/>
  <c r="N4815" i="1"/>
  <c r="O4815" i="1" s="1"/>
  <c r="L4806" i="1"/>
  <c r="N4806" i="1" s="1"/>
  <c r="O4806" i="1" s="1"/>
  <c r="L4789" i="1"/>
  <c r="M4703" i="1"/>
  <c r="N4703" i="1" s="1"/>
  <c r="O4703" i="1" s="1"/>
  <c r="L4704" i="1"/>
  <c r="N4769" i="1"/>
  <c r="O4769" i="1" s="1"/>
  <c r="M4777" i="1"/>
  <c r="L4794" i="1"/>
  <c r="N4794" i="1" s="1"/>
  <c r="O4794" i="1" s="1"/>
  <c r="L4641" i="1"/>
  <c r="L4627" i="1"/>
  <c r="L4730" i="1"/>
  <c r="N4730" i="1" s="1"/>
  <c r="O4730" i="1" s="1"/>
  <c r="M4602" i="1"/>
  <c r="N4602" i="1" s="1"/>
  <c r="O4602" i="1" s="1"/>
  <c r="M4582" i="1"/>
  <c r="N4582" i="1" s="1"/>
  <c r="O4582" i="1" s="1"/>
  <c r="N4652" i="1"/>
  <c r="O4652" i="1" s="1"/>
  <c r="L4531" i="1"/>
  <c r="N4531" i="1" s="1"/>
  <c r="O4531" i="1" s="1"/>
  <c r="L4506" i="1"/>
  <c r="L4479" i="1"/>
  <c r="M4463" i="1"/>
  <c r="L4438" i="1"/>
  <c r="M4460" i="1"/>
  <c r="L4397" i="1"/>
  <c r="L4425" i="1"/>
  <c r="N4310" i="1"/>
  <c r="O4310" i="1" s="1"/>
  <c r="L4337" i="1"/>
  <c r="M4289" i="1"/>
  <c r="L4191" i="1"/>
  <c r="N4191" i="1" s="1"/>
  <c r="O4191" i="1" s="1"/>
  <c r="M4239" i="1"/>
  <c r="M4177" i="1"/>
  <c r="L4297" i="1"/>
  <c r="N4297" i="1" s="1"/>
  <c r="O4297" i="1" s="1"/>
  <c r="M4402" i="1"/>
  <c r="L4265" i="1"/>
  <c r="M4378" i="1"/>
  <c r="N4353" i="1"/>
  <c r="O4353" i="1" s="1"/>
  <c r="N3924" i="1"/>
  <c r="O3924" i="1" s="1"/>
  <c r="L4164" i="1"/>
  <c r="N4164" i="1" s="1"/>
  <c r="O4164" i="1" s="1"/>
  <c r="L4072" i="1"/>
  <c r="M4072" i="1"/>
  <c r="L4074" i="1"/>
  <c r="N4074" i="1" s="1"/>
  <c r="O4074" i="1" s="1"/>
  <c r="L4088" i="1"/>
  <c r="N4088" i="1" s="1"/>
  <c r="O4088" i="1" s="1"/>
  <c r="L4178" i="1"/>
  <c r="M4051" i="1"/>
  <c r="M3798" i="1"/>
  <c r="L3619" i="1"/>
  <c r="M3660" i="1"/>
  <c r="N3660" i="1" s="1"/>
  <c r="O3660" i="1" s="1"/>
  <c r="M3279" i="1"/>
  <c r="L3279" i="1"/>
  <c r="L3161" i="1"/>
  <c r="L3378" i="1"/>
  <c r="N3378" i="1" s="1"/>
  <c r="O3378" i="1" s="1"/>
  <c r="M4018" i="1"/>
  <c r="N4018" i="1" s="1"/>
  <c r="O4018" i="1" s="1"/>
  <c r="M3351" i="1"/>
  <c r="N3351" i="1" s="1"/>
  <c r="O3351" i="1" s="1"/>
  <c r="M2857" i="1"/>
  <c r="N2857" i="1" s="1"/>
  <c r="O2857" i="1" s="1"/>
  <c r="L3749" i="1"/>
  <c r="N3749" i="1" s="1"/>
  <c r="O3749" i="1" s="1"/>
  <c r="L4028" i="1"/>
  <c r="L3539" i="1"/>
  <c r="M3539" i="1"/>
  <c r="M3911" i="1"/>
  <c r="N3911" i="1" s="1"/>
  <c r="O3911" i="1" s="1"/>
  <c r="L2655" i="1"/>
  <c r="N2655" i="1" s="1"/>
  <c r="O2655" i="1" s="1"/>
  <c r="L3999" i="1"/>
  <c r="L2550" i="1"/>
  <c r="L1604" i="1"/>
  <c r="N1604" i="1" s="1"/>
  <c r="O1604" i="1" s="1"/>
  <c r="L1693" i="1"/>
  <c r="N1693" i="1" s="1"/>
  <c r="O1693" i="1" s="1"/>
  <c r="N2308" i="1"/>
  <c r="O2308" i="1" s="1"/>
  <c r="N2256" i="1"/>
  <c r="O2256" i="1" s="1"/>
  <c r="M2168" i="1"/>
  <c r="N1681" i="1"/>
  <c r="O1681" i="1" s="1"/>
  <c r="M2189" i="1"/>
  <c r="M2081" i="1"/>
  <c r="M2080" i="1"/>
  <c r="N1860" i="1"/>
  <c r="O1860" i="1" s="1"/>
  <c r="M1523" i="1"/>
  <c r="M4909" i="1"/>
  <c r="N4909" i="1" s="1"/>
  <c r="O4909" i="1" s="1"/>
  <c r="M4881" i="1"/>
  <c r="M4880" i="1"/>
  <c r="N4880" i="1" s="1"/>
  <c r="O4880" i="1" s="1"/>
  <c r="M4693" i="1"/>
  <c r="N4693" i="1" s="1"/>
  <c r="O4693" i="1" s="1"/>
  <c r="M4731" i="1"/>
  <c r="M4694" i="1"/>
  <c r="M4624" i="1"/>
  <c r="L4624" i="1"/>
  <c r="M4594" i="1"/>
  <c r="N4594" i="1" s="1"/>
  <c r="O4594" i="1" s="1"/>
  <c r="M4536" i="1"/>
  <c r="N4536" i="1" s="1"/>
  <c r="O4536" i="1" s="1"/>
  <c r="L4576" i="1"/>
  <c r="N4576" i="1" s="1"/>
  <c r="O4576" i="1" s="1"/>
  <c r="M4523" i="1"/>
  <c r="L4523" i="1"/>
  <c r="N4298" i="1"/>
  <c r="O4298" i="1" s="1"/>
  <c r="L4309" i="1"/>
  <c r="N4309" i="1" s="1"/>
  <c r="O4309" i="1" s="1"/>
  <c r="N4236" i="1"/>
  <c r="O4236" i="1" s="1"/>
  <c r="M4110" i="1"/>
  <c r="N4110" i="1" s="1"/>
  <c r="O4110" i="1" s="1"/>
  <c r="M4162" i="1"/>
  <c r="N4162" i="1" s="1"/>
  <c r="O4162" i="1" s="1"/>
  <c r="M3791" i="1"/>
  <c r="N3791" i="1" s="1"/>
  <c r="O3791" i="1" s="1"/>
  <c r="L3509" i="1"/>
  <c r="N3509" i="1" s="1"/>
  <c r="O3509" i="1" s="1"/>
  <c r="M3534" i="1"/>
  <c r="L3178" i="1"/>
  <c r="N3178" i="1" s="1"/>
  <c r="O3178" i="1" s="1"/>
  <c r="L3847" i="1"/>
  <c r="N3847" i="1" s="1"/>
  <c r="O3847" i="1" s="1"/>
  <c r="L3122" i="1"/>
  <c r="N4085" i="1"/>
  <c r="O4085" i="1" s="1"/>
  <c r="M3451" i="1"/>
  <c r="N3451" i="1" s="1"/>
  <c r="O3451" i="1" s="1"/>
  <c r="L2539" i="1"/>
  <c r="N2539" i="1" s="1"/>
  <c r="O2539" i="1" s="1"/>
  <c r="L3446" i="1"/>
  <c r="L3678" i="1"/>
  <c r="N3678" i="1" s="1"/>
  <c r="O3678" i="1" s="1"/>
  <c r="L3652" i="1"/>
  <c r="N3652" i="1" s="1"/>
  <c r="O3652" i="1" s="1"/>
  <c r="L3436" i="1"/>
  <c r="N3436" i="1" s="1"/>
  <c r="O3436" i="1" s="1"/>
  <c r="L3198" i="1"/>
  <c r="M3146" i="1"/>
  <c r="N3146" i="1" s="1"/>
  <c r="O3146" i="1" s="1"/>
  <c r="L2951" i="1"/>
  <c r="N2951" i="1" s="1"/>
  <c r="O2951" i="1" s="1"/>
  <c r="L3150" i="1"/>
  <c r="L2963" i="1"/>
  <c r="L2813" i="1"/>
  <c r="N2813" i="1" s="1"/>
  <c r="O2813" i="1" s="1"/>
  <c r="L2691" i="1"/>
  <c r="L3101" i="1"/>
  <c r="L2926" i="1"/>
  <c r="L2651" i="1"/>
  <c r="L3039" i="1"/>
  <c r="L4214" i="1"/>
  <c r="L2874" i="1"/>
  <c r="L2627" i="1"/>
  <c r="N2627" i="1" s="1"/>
  <c r="O2627" i="1" s="1"/>
  <c r="M2298" i="1"/>
  <c r="N2298" i="1" s="1"/>
  <c r="O2298" i="1" s="1"/>
  <c r="L2870" i="1"/>
  <c r="N2870" i="1" s="1"/>
  <c r="O2870" i="1" s="1"/>
  <c r="L2174" i="1"/>
  <c r="N2174" i="1" s="1"/>
  <c r="O2174" i="1" s="1"/>
  <c r="L2149" i="1"/>
  <c r="N2149" i="1" s="1"/>
  <c r="O2149" i="1" s="1"/>
  <c r="M2039" i="1"/>
  <c r="N2039" i="1" s="1"/>
  <c r="O2039" i="1" s="1"/>
  <c r="L1825" i="1"/>
  <c r="N1825" i="1" s="1"/>
  <c r="O1825" i="1" s="1"/>
  <c r="N2248" i="1"/>
  <c r="O2248" i="1" s="1"/>
  <c r="N2246" i="1"/>
  <c r="O2246" i="1" s="1"/>
  <c r="L2300" i="1"/>
  <c r="N2300" i="1" s="1"/>
  <c r="O2300" i="1" s="1"/>
  <c r="N2070" i="1"/>
  <c r="O2070" i="1" s="1"/>
  <c r="L4946" i="1"/>
  <c r="N4946" i="1" s="1"/>
  <c r="O4946" i="1" s="1"/>
  <c r="L4954" i="1"/>
  <c r="N4954" i="1" s="1"/>
  <c r="O4954" i="1" s="1"/>
  <c r="L4905" i="1"/>
  <c r="N4905" i="1" s="1"/>
  <c r="O4905" i="1" s="1"/>
  <c r="M4892" i="1"/>
  <c r="N4763" i="1"/>
  <c r="O4763" i="1" s="1"/>
  <c r="L4636" i="1"/>
  <c r="M4636" i="1"/>
  <c r="M4571" i="1"/>
  <c r="L4571" i="1"/>
  <c r="L4461" i="1"/>
  <c r="L4238" i="1"/>
  <c r="L4330" i="1"/>
  <c r="N4330" i="1" s="1"/>
  <c r="O4330" i="1" s="1"/>
  <c r="L4311" i="1"/>
  <c r="M4336" i="1"/>
  <c r="L4060" i="1"/>
  <c r="M4060" i="1"/>
  <c r="M4263" i="1"/>
  <c r="L4156" i="1"/>
  <c r="L3735" i="1"/>
  <c r="M3760" i="1"/>
  <c r="M3544" i="1"/>
  <c r="N3544" i="1" s="1"/>
  <c r="O3544" i="1" s="1"/>
  <c r="L3778" i="1"/>
  <c r="N3778" i="1" s="1"/>
  <c r="O3778" i="1" s="1"/>
  <c r="M3699" i="1"/>
  <c r="N3699" i="1" s="1"/>
  <c r="O3699" i="1" s="1"/>
  <c r="M4007" i="1"/>
  <c r="M3565" i="1"/>
  <c r="L3565" i="1"/>
  <c r="N4061" i="1"/>
  <c r="O4061" i="1" s="1"/>
  <c r="M3363" i="1"/>
  <c r="N3363" i="1" s="1"/>
  <c r="O3363" i="1" s="1"/>
  <c r="M3637" i="1"/>
  <c r="L3158" i="1"/>
  <c r="N4089" i="1"/>
  <c r="O4089" i="1" s="1"/>
  <c r="L3622" i="1"/>
  <c r="N3622" i="1" s="1"/>
  <c r="O3622" i="1" s="1"/>
  <c r="L3355" i="1"/>
  <c r="L3097" i="1"/>
  <c r="N3097" i="1" s="1"/>
  <c r="O3097" i="1" s="1"/>
  <c r="M3566" i="1"/>
  <c r="L3114" i="1"/>
  <c r="M2754" i="1"/>
  <c r="N2754" i="1" s="1"/>
  <c r="O2754" i="1" s="1"/>
  <c r="M3132" i="1"/>
  <c r="N3132" i="1" s="1"/>
  <c r="O3132" i="1" s="1"/>
  <c r="M2672" i="1"/>
  <c r="N2672" i="1" s="1"/>
  <c r="O2672" i="1" s="1"/>
  <c r="M3701" i="1"/>
  <c r="L3318" i="1"/>
  <c r="N3318" i="1" s="1"/>
  <c r="O3318" i="1" s="1"/>
  <c r="L2941" i="1"/>
  <c r="N2941" i="1" s="1"/>
  <c r="O2941" i="1" s="1"/>
  <c r="L3472" i="1"/>
  <c r="N3472" i="1" s="1"/>
  <c r="O3472" i="1" s="1"/>
  <c r="L3017" i="1"/>
  <c r="N3017" i="1" s="1"/>
  <c r="O3017" i="1" s="1"/>
  <c r="M2014" i="1"/>
  <c r="N2014" i="1" s="1"/>
  <c r="O2014" i="1" s="1"/>
  <c r="L2881" i="1"/>
  <c r="N2881" i="1" s="1"/>
  <c r="O2881" i="1" s="1"/>
  <c r="M2734" i="1"/>
  <c r="M2538" i="1"/>
  <c r="M2337" i="1"/>
  <c r="N2337" i="1" s="1"/>
  <c r="O2337" i="1" s="1"/>
  <c r="L2470" i="1"/>
  <c r="M2646" i="1"/>
  <c r="N2646" i="1" s="1"/>
  <c r="O2646" i="1" s="1"/>
  <c r="L2505" i="1"/>
  <c r="N2505" i="1" s="1"/>
  <c r="O2505" i="1" s="1"/>
  <c r="M3021" i="1"/>
  <c r="M2582" i="1"/>
  <c r="N2582" i="1" s="1"/>
  <c r="O2582" i="1" s="1"/>
  <c r="L2449" i="1"/>
  <c r="N2449" i="1" s="1"/>
  <c r="O2449" i="1" s="1"/>
  <c r="L3280" i="1"/>
  <c r="N3280" i="1" s="1"/>
  <c r="O3280" i="1" s="1"/>
  <c r="L2858" i="1"/>
  <c r="L2359" i="1"/>
  <c r="N2359" i="1" s="1"/>
  <c r="O2359" i="1" s="1"/>
  <c r="L2182" i="1"/>
  <c r="N2182" i="1" s="1"/>
  <c r="O2182" i="1" s="1"/>
  <c r="M2122" i="1"/>
  <c r="N2122" i="1" s="1"/>
  <c r="O2122" i="1" s="1"/>
  <c r="L2011" i="1"/>
  <c r="N2011" i="1" s="1"/>
  <c r="O2011" i="1" s="1"/>
  <c r="L2142" i="1"/>
  <c r="L2252" i="1"/>
  <c r="M2790" i="1"/>
  <c r="N2790" i="1" s="1"/>
  <c r="O2790" i="1" s="1"/>
  <c r="L2226" i="1"/>
  <c r="L1707" i="1"/>
  <c r="N1707" i="1" s="1"/>
  <c r="O1707" i="1" s="1"/>
  <c r="L2906" i="1"/>
  <c r="L2901" i="1"/>
  <c r="N2801" i="1"/>
  <c r="O2801" i="1" s="1"/>
  <c r="M2792" i="1"/>
  <c r="M2839" i="1"/>
  <c r="N2688" i="1"/>
  <c r="O2688" i="1" s="1"/>
  <c r="L2692" i="1"/>
  <c r="N2692" i="1" s="1"/>
  <c r="O2692" i="1" s="1"/>
  <c r="L2603" i="1"/>
  <c r="M2641" i="1"/>
  <c r="N2641" i="1" s="1"/>
  <c r="O2641" i="1" s="1"/>
  <c r="L2724" i="1"/>
  <c r="M2678" i="1"/>
  <c r="M2584" i="1"/>
  <c r="N2584" i="1" s="1"/>
  <c r="O2584" i="1" s="1"/>
  <c r="L2450" i="1"/>
  <c r="L2548" i="1"/>
  <c r="N2548" i="1" s="1"/>
  <c r="O2548" i="1" s="1"/>
  <c r="L2552" i="1"/>
  <c r="N2367" i="1"/>
  <c r="O2367" i="1" s="1"/>
  <c r="L2352" i="1"/>
  <c r="M2140" i="1"/>
  <c r="M1939" i="1"/>
  <c r="N1939" i="1" s="1"/>
  <c r="O1939" i="1" s="1"/>
  <c r="M858" i="1"/>
  <c r="L1840" i="1"/>
  <c r="N1605" i="1"/>
  <c r="O1605" i="1" s="1"/>
  <c r="M1987" i="1"/>
  <c r="N4966" i="1"/>
  <c r="O4966" i="1" s="1"/>
  <c r="M4993" i="1"/>
  <c r="N4993" i="1" s="1"/>
  <c r="O4993" i="1" s="1"/>
  <c r="M4933" i="1"/>
  <c r="M4943" i="1"/>
  <c r="M4956" i="1"/>
  <c r="M4869" i="1"/>
  <c r="L4945" i="1"/>
  <c r="N4945" i="1" s="1"/>
  <c r="O4945" i="1" s="1"/>
  <c r="M4932" i="1"/>
  <c r="L4856" i="1"/>
  <c r="N4856" i="1" s="1"/>
  <c r="O4856" i="1" s="1"/>
  <c r="L4868" i="1"/>
  <c r="M4896" i="1"/>
  <c r="N4896" i="1" s="1"/>
  <c r="O4896" i="1" s="1"/>
  <c r="L4857" i="1"/>
  <c r="N4857" i="1" s="1"/>
  <c r="O4857" i="1" s="1"/>
  <c r="L4848" i="1"/>
  <c r="N4848" i="1" s="1"/>
  <c r="O4848" i="1" s="1"/>
  <c r="M4805" i="1"/>
  <c r="N4805" i="1" s="1"/>
  <c r="O4805" i="1" s="1"/>
  <c r="L4859" i="1"/>
  <c r="N4859" i="1" s="1"/>
  <c r="O4859" i="1" s="1"/>
  <c r="M4779" i="1"/>
  <c r="N4779" i="1" s="1"/>
  <c r="O4779" i="1" s="1"/>
  <c r="L4796" i="1"/>
  <c r="N4796" i="1" s="1"/>
  <c r="O4796" i="1" s="1"/>
  <c r="M4817" i="1"/>
  <c r="M4739" i="1"/>
  <c r="N4739" i="1" s="1"/>
  <c r="O4739" i="1" s="1"/>
  <c r="M4780" i="1"/>
  <c r="N4780" i="1" s="1"/>
  <c r="O4780" i="1" s="1"/>
  <c r="L4786" i="1"/>
  <c r="M4748" i="1"/>
  <c r="L4732" i="1"/>
  <c r="L4718" i="1"/>
  <c r="N4718" i="1" s="1"/>
  <c r="O4718" i="1" s="1"/>
  <c r="M4600" i="1"/>
  <c r="L4600" i="1"/>
  <c r="L4741" i="1"/>
  <c r="N4741" i="1" s="1"/>
  <c r="O4741" i="1" s="1"/>
  <c r="N4580" i="1"/>
  <c r="O4580" i="1" s="1"/>
  <c r="L4573" i="1"/>
  <c r="N4573" i="1" s="1"/>
  <c r="O4573" i="1" s="1"/>
  <c r="L4585" i="1"/>
  <c r="N4585" i="1" s="1"/>
  <c r="O4585" i="1" s="1"/>
  <c r="L4564" i="1"/>
  <c r="N4564" i="1" s="1"/>
  <c r="O4564" i="1" s="1"/>
  <c r="L4612" i="1"/>
  <c r="N4612" i="1" s="1"/>
  <c r="O4612" i="1" s="1"/>
  <c r="L4516" i="1"/>
  <c r="L4437" i="1"/>
  <c r="L4449" i="1"/>
  <c r="N4449" i="1" s="1"/>
  <c r="O4449" i="1" s="1"/>
  <c r="M4459" i="1"/>
  <c r="M4464" i="1"/>
  <c r="N4464" i="1" s="1"/>
  <c r="O4464" i="1" s="1"/>
  <c r="M4406" i="1"/>
  <c r="N4406" i="1" s="1"/>
  <c r="O4406" i="1" s="1"/>
  <c r="L4458" i="1"/>
  <c r="M4395" i="1"/>
  <c r="N4395" i="1" s="1"/>
  <c r="O4395" i="1" s="1"/>
  <c r="L4398" i="1"/>
  <c r="M4328" i="1"/>
  <c r="L4276" i="1"/>
  <c r="L4167" i="1"/>
  <c r="M4215" i="1"/>
  <c r="L4264" i="1"/>
  <c r="M4155" i="1"/>
  <c r="N4155" i="1" s="1"/>
  <c r="O4155" i="1" s="1"/>
  <c r="M4202" i="1"/>
  <c r="N4202" i="1" s="1"/>
  <c r="O4202" i="1" s="1"/>
  <c r="L4237" i="1"/>
  <c r="M4335" i="1"/>
  <c r="M4205" i="1"/>
  <c r="L4205" i="1"/>
  <c r="M4301" i="1"/>
  <c r="M3902" i="1"/>
  <c r="N3902" i="1" s="1"/>
  <c r="O3902" i="1" s="1"/>
  <c r="L4042" i="1"/>
  <c r="M4042" i="1"/>
  <c r="M4224" i="1"/>
  <c r="N4224" i="1" s="1"/>
  <c r="O4224" i="1" s="1"/>
  <c r="L4029" i="1"/>
  <c r="L4008" i="1"/>
  <c r="N4008" i="1" s="1"/>
  <c r="O4008" i="1" s="1"/>
  <c r="L3680" i="1"/>
  <c r="N3680" i="1" s="1"/>
  <c r="O3680" i="1" s="1"/>
  <c r="N3775" i="1"/>
  <c r="O3775" i="1" s="1"/>
  <c r="M4035" i="1"/>
  <c r="L3599" i="1"/>
  <c r="L3294" i="1"/>
  <c r="N3294" i="1" s="1"/>
  <c r="O3294" i="1" s="1"/>
  <c r="L3396" i="1"/>
  <c r="L3250" i="1"/>
  <c r="M3620" i="1"/>
  <c r="M3095" i="1"/>
  <c r="N3095" i="1" s="1"/>
  <c r="O3095" i="1" s="1"/>
  <c r="L3442" i="1"/>
  <c r="N3442" i="1" s="1"/>
  <c r="O3442" i="1" s="1"/>
  <c r="M3145" i="1"/>
  <c r="L3145" i="1"/>
  <c r="M2913" i="1"/>
  <c r="M2532" i="1"/>
  <c r="N2532" i="1" s="1"/>
  <c r="O2532" i="1" s="1"/>
  <c r="M3454" i="1"/>
  <c r="N3454" i="1" s="1"/>
  <c r="O3454" i="1" s="1"/>
  <c r="M3009" i="1"/>
  <c r="L2765" i="1"/>
  <c r="N2765" i="1" s="1"/>
  <c r="O2765" i="1" s="1"/>
  <c r="L2453" i="1"/>
  <c r="N2453" i="1" s="1"/>
  <c r="O2453" i="1" s="1"/>
  <c r="L2400" i="1"/>
  <c r="M2400" i="1"/>
  <c r="M2409" i="1"/>
  <c r="N2409" i="1" s="1"/>
  <c r="O2409" i="1" s="1"/>
  <c r="M2503" i="1"/>
  <c r="N2503" i="1" s="1"/>
  <c r="O2503" i="1" s="1"/>
  <c r="L2094" i="1"/>
  <c r="N2094" i="1" s="1"/>
  <c r="O2094" i="1" s="1"/>
  <c r="M2625" i="1"/>
  <c r="M2425" i="1"/>
  <c r="N2425" i="1" s="1"/>
  <c r="O2425" i="1" s="1"/>
  <c r="M2091" i="1"/>
  <c r="N2091" i="1" s="1"/>
  <c r="O2091" i="1" s="1"/>
  <c r="M2031" i="1"/>
  <c r="N2031" i="1" s="1"/>
  <c r="O2031" i="1" s="1"/>
  <c r="N1503" i="1"/>
  <c r="O1503" i="1" s="1"/>
  <c r="M4041" i="1"/>
  <c r="L4041" i="1"/>
  <c r="L3342" i="1"/>
  <c r="M3342" i="1"/>
  <c r="L4057" i="1"/>
  <c r="N4057" i="1" s="1"/>
  <c r="O4057" i="1" s="1"/>
  <c r="L3533" i="1"/>
  <c r="N3533" i="1" s="1"/>
  <c r="O3533" i="1" s="1"/>
  <c r="M3928" i="1"/>
  <c r="N3928" i="1" s="1"/>
  <c r="O3928" i="1" s="1"/>
  <c r="M4092" i="1"/>
  <c r="N4092" i="1" s="1"/>
  <c r="O4092" i="1" s="1"/>
  <c r="L3291" i="1"/>
  <c r="N3291" i="1" s="1"/>
  <c r="O3291" i="1" s="1"/>
  <c r="L2873" i="1"/>
  <c r="N2873" i="1" s="1"/>
  <c r="O2873" i="1" s="1"/>
  <c r="L3560" i="1"/>
  <c r="N3560" i="1" s="1"/>
  <c r="O3560" i="1" s="1"/>
  <c r="L2810" i="1"/>
  <c r="N2810" i="1" s="1"/>
  <c r="O2810" i="1" s="1"/>
  <c r="M2420" i="1"/>
  <c r="M3249" i="1"/>
  <c r="N3249" i="1" s="1"/>
  <c r="O3249" i="1" s="1"/>
  <c r="M2770" i="1"/>
  <c r="N2770" i="1" s="1"/>
  <c r="O2770" i="1" s="1"/>
  <c r="N2207" i="1"/>
  <c r="O2207" i="1" s="1"/>
  <c r="L2394" i="1"/>
  <c r="N2394" i="1" s="1"/>
  <c r="O2394" i="1" s="1"/>
  <c r="M1985" i="1"/>
  <c r="N1985" i="1" s="1"/>
  <c r="O1985" i="1" s="1"/>
  <c r="L2147" i="1"/>
  <c r="L2035" i="1"/>
  <c r="N2035" i="1" s="1"/>
  <c r="O2035" i="1" s="1"/>
  <c r="M2220" i="1"/>
  <c r="N2220" i="1" s="1"/>
  <c r="O2220" i="1" s="1"/>
  <c r="L2395" i="1"/>
  <c r="N2395" i="1" s="1"/>
  <c r="O2395" i="1" s="1"/>
  <c r="M2160" i="1"/>
  <c r="N2160" i="1" s="1"/>
  <c r="O2160" i="1" s="1"/>
  <c r="L2877" i="1"/>
  <c r="N2912" i="1"/>
  <c r="O2912" i="1" s="1"/>
  <c r="L2806" i="1"/>
  <c r="L2878" i="1"/>
  <c r="L2855" i="1"/>
  <c r="N2663" i="1"/>
  <c r="O2663" i="1" s="1"/>
  <c r="L2755" i="1"/>
  <c r="L2513" i="1"/>
  <c r="N2714" i="1"/>
  <c r="O2714" i="1" s="1"/>
  <c r="L2364" i="1"/>
  <c r="L2341" i="1"/>
  <c r="N2106" i="1"/>
  <c r="O2106" i="1" s="1"/>
  <c r="L2166" i="1"/>
  <c r="N4934" i="1"/>
  <c r="O4934" i="1" s="1"/>
  <c r="L4994" i="1"/>
  <c r="N4994" i="1" s="1"/>
  <c r="O4994" i="1" s="1"/>
  <c r="L4980" i="1"/>
  <c r="N4980" i="1" s="1"/>
  <c r="O4980" i="1" s="1"/>
  <c r="L4970" i="1"/>
  <c r="N4970" i="1" s="1"/>
  <c r="O4970" i="1" s="1"/>
  <c r="L4953" i="1"/>
  <c r="N4953" i="1" s="1"/>
  <c r="O4953" i="1" s="1"/>
  <c r="L4832" i="1"/>
  <c r="N4832" i="1" s="1"/>
  <c r="O4832" i="1" s="1"/>
  <c r="L4882" i="1"/>
  <c r="N4882" i="1" s="1"/>
  <c r="O4882" i="1" s="1"/>
  <c r="L4847" i="1"/>
  <c r="M4847" i="1"/>
  <c r="N4793" i="1"/>
  <c r="O4793" i="1" s="1"/>
  <c r="N4729" i="1"/>
  <c r="O4729" i="1" s="1"/>
  <c r="L4855" i="1"/>
  <c r="N4855" i="1" s="1"/>
  <c r="O4855" i="1" s="1"/>
  <c r="L4816" i="1"/>
  <c r="L4791" i="1"/>
  <c r="N4791" i="1" s="1"/>
  <c r="O4791" i="1" s="1"/>
  <c r="N4768" i="1"/>
  <c r="O4768" i="1" s="1"/>
  <c r="N4771" i="1"/>
  <c r="O4771" i="1" s="1"/>
  <c r="L4681" i="1"/>
  <c r="M4681" i="1"/>
  <c r="L4691" i="1"/>
  <c r="L4715" i="1"/>
  <c r="N4715" i="1" s="1"/>
  <c r="O4715" i="1" s="1"/>
  <c r="L4629" i="1"/>
  <c r="N4629" i="1" s="1"/>
  <c r="O4629" i="1" s="1"/>
  <c r="L4595" i="1"/>
  <c r="L4638" i="1"/>
  <c r="L4541" i="1"/>
  <c r="N4541" i="1" s="1"/>
  <c r="O4541" i="1" s="1"/>
  <c r="N4486" i="1"/>
  <c r="O4486" i="1" s="1"/>
  <c r="L4430" i="1"/>
  <c r="L4508" i="1"/>
  <c r="N4508" i="1" s="1"/>
  <c r="O4508" i="1" s="1"/>
  <c r="M4414" i="1"/>
  <c r="M4537" i="1"/>
  <c r="N4537" i="1" s="1"/>
  <c r="O4537" i="1" s="1"/>
  <c r="L4201" i="1"/>
  <c r="L4323" i="1"/>
  <c r="N4323" i="1" s="1"/>
  <c r="O4323" i="1" s="1"/>
  <c r="L4249" i="1"/>
  <c r="N4249" i="1" s="1"/>
  <c r="O4249" i="1" s="1"/>
  <c r="L4286" i="1"/>
  <c r="N4286" i="1" s="1"/>
  <c r="O4286" i="1" s="1"/>
  <c r="L4226" i="1"/>
  <c r="N4226" i="1" s="1"/>
  <c r="O4226" i="1" s="1"/>
  <c r="L4277" i="1"/>
  <c r="N4277" i="1" s="1"/>
  <c r="O4277" i="1" s="1"/>
  <c r="L4338" i="1"/>
  <c r="L4227" i="1"/>
  <c r="M4068" i="1"/>
  <c r="N4068" i="1" s="1"/>
  <c r="O4068" i="1" s="1"/>
  <c r="L4032" i="1"/>
  <c r="M3300" i="1"/>
  <c r="N3300" i="1" s="1"/>
  <c r="O3300" i="1" s="1"/>
  <c r="L3768" i="1"/>
  <c r="N3768" i="1" s="1"/>
  <c r="O3768" i="1" s="1"/>
  <c r="L3598" i="1"/>
  <c r="M3872" i="1"/>
  <c r="N3872" i="1" s="1"/>
  <c r="O3872" i="1" s="1"/>
  <c r="N4003" i="1"/>
  <c r="O4003" i="1" s="1"/>
  <c r="M3647" i="1"/>
  <c r="N3647" i="1" s="1"/>
  <c r="O3647" i="1" s="1"/>
  <c r="M3377" i="1"/>
  <c r="L3377" i="1"/>
  <c r="M3559" i="1"/>
  <c r="N3559" i="1" s="1"/>
  <c r="O3559" i="1" s="1"/>
  <c r="M3736" i="1"/>
  <c r="N3736" i="1" s="1"/>
  <c r="O3736" i="1" s="1"/>
  <c r="L3196" i="1"/>
  <c r="N3196" i="1" s="1"/>
  <c r="O3196" i="1" s="1"/>
  <c r="M3032" i="1"/>
  <c r="L3321" i="1"/>
  <c r="M3674" i="1"/>
  <c r="N3674" i="1" s="1"/>
  <c r="O3674" i="1" s="1"/>
  <c r="L3592" i="1"/>
  <c r="N3592" i="1" s="1"/>
  <c r="O3592" i="1" s="1"/>
  <c r="L2837" i="1"/>
  <c r="N2837" i="1" s="1"/>
  <c r="O2837" i="1" s="1"/>
  <c r="L2715" i="1"/>
  <c r="N2715" i="1" s="1"/>
  <c r="O2715" i="1" s="1"/>
  <c r="L2706" i="1"/>
  <c r="L2836" i="1"/>
  <c r="N2836" i="1" s="1"/>
  <c r="O2836" i="1" s="1"/>
  <c r="M2274" i="1"/>
  <c r="L2274" i="1"/>
  <c r="L3515" i="1"/>
  <c r="N3515" i="1" s="1"/>
  <c r="O3515" i="1" s="1"/>
  <c r="L2984" i="1"/>
  <c r="N2984" i="1" s="1"/>
  <c r="O2984" i="1" s="1"/>
  <c r="L2331" i="1"/>
  <c r="N2331" i="1" s="1"/>
  <c r="O2331" i="1" s="1"/>
  <c r="L1950" i="1"/>
  <c r="N1950" i="1" s="1"/>
  <c r="O1950" i="1" s="1"/>
  <c r="N2782" i="1"/>
  <c r="O2782" i="1" s="1"/>
  <c r="M2808" i="1"/>
  <c r="N2937" i="1"/>
  <c r="O2937" i="1" s="1"/>
  <c r="L2819" i="1"/>
  <c r="N2823" i="1"/>
  <c r="O2823" i="1" s="1"/>
  <c r="M2905" i="1"/>
  <c r="M2907" i="1"/>
  <c r="L2771" i="1"/>
  <c r="L2689" i="1"/>
  <c r="N2689" i="1" s="1"/>
  <c r="O2689" i="1" s="1"/>
  <c r="N2676" i="1"/>
  <c r="O2676" i="1" s="1"/>
  <c r="N2642" i="1"/>
  <c r="O2642" i="1" s="1"/>
  <c r="L2551" i="1"/>
  <c r="N2392" i="1"/>
  <c r="O2392" i="1" s="1"/>
  <c r="L2366" i="1"/>
  <c r="L2443" i="1"/>
  <c r="L2329" i="1"/>
  <c r="L2236" i="1"/>
  <c r="L2201" i="1"/>
  <c r="M2212" i="1"/>
  <c r="M2104" i="1"/>
  <c r="M2129" i="1"/>
  <c r="M2164" i="1"/>
  <c r="N2164" i="1" s="1"/>
  <c r="O2164" i="1" s="1"/>
  <c r="L1449" i="1"/>
  <c r="M1542" i="1"/>
  <c r="L2073" i="1"/>
  <c r="M4922" i="1"/>
  <c r="L4922" i="1"/>
  <c r="L4982" i="1"/>
  <c r="N4982" i="1" s="1"/>
  <c r="O4982" i="1" s="1"/>
  <c r="L4918" i="1"/>
  <c r="N4918" i="1" s="1"/>
  <c r="O4918" i="1" s="1"/>
  <c r="M4992" i="1"/>
  <c r="L4958" i="1"/>
  <c r="N4958" i="1" s="1"/>
  <c r="O4958" i="1" s="1"/>
  <c r="L4921" i="1"/>
  <c r="N4921" i="1" s="1"/>
  <c r="O4921" i="1" s="1"/>
  <c r="L4849" i="1"/>
  <c r="N4849" i="1" s="1"/>
  <c r="O4849" i="1" s="1"/>
  <c r="M4853" i="1"/>
  <c r="N4885" i="1"/>
  <c r="O4885" i="1" s="1"/>
  <c r="L4851" i="1"/>
  <c r="N4851" i="1" s="1"/>
  <c r="O4851" i="1" s="1"/>
  <c r="L4901" i="1"/>
  <c r="N4901" i="1" s="1"/>
  <c r="O4901" i="1" s="1"/>
  <c r="L4826" i="1"/>
  <c r="N4811" i="1"/>
  <c r="O4811" i="1" s="1"/>
  <c r="M4831" i="1"/>
  <c r="N4831" i="1" s="1"/>
  <c r="O4831" i="1" s="1"/>
  <c r="L4825" i="1"/>
  <c r="N4825" i="1" s="1"/>
  <c r="O4825" i="1" s="1"/>
  <c r="L4755" i="1"/>
  <c r="L4764" i="1"/>
  <c r="M4765" i="1"/>
  <c r="L4754" i="1"/>
  <c r="L4742" i="1"/>
  <c r="M4740" i="1"/>
  <c r="N4740" i="1" s="1"/>
  <c r="O4740" i="1" s="1"/>
  <c r="M4852" i="1"/>
  <c r="N4852" i="1" s="1"/>
  <c r="O4852" i="1" s="1"/>
  <c r="M4860" i="1"/>
  <c r="M4705" i="1"/>
  <c r="N4685" i="1"/>
  <c r="O4685" i="1" s="1"/>
  <c r="L4692" i="1"/>
  <c r="L4665" i="1"/>
  <c r="N4665" i="1" s="1"/>
  <c r="O4665" i="1" s="1"/>
  <c r="M4675" i="1"/>
  <c r="N4675" i="1" s="1"/>
  <c r="O4675" i="1" s="1"/>
  <c r="L4626" i="1"/>
  <c r="M4581" i="1"/>
  <c r="L4601" i="1"/>
  <c r="N4601" i="1" s="1"/>
  <c r="O4601" i="1" s="1"/>
  <c r="M4491" i="1"/>
  <c r="N4491" i="1" s="1"/>
  <c r="O4491" i="1" s="1"/>
  <c r="N4562" i="1"/>
  <c r="O4562" i="1" s="1"/>
  <c r="L4539" i="1"/>
  <c r="N4539" i="1" s="1"/>
  <c r="O4539" i="1" s="1"/>
  <c r="N4433" i="1"/>
  <c r="O4433" i="1" s="1"/>
  <c r="L4457" i="1"/>
  <c r="M4466" i="1"/>
  <c r="L4429" i="1"/>
  <c r="M4370" i="1"/>
  <c r="M4383" i="1"/>
  <c r="L4434" i="1"/>
  <c r="N4434" i="1" s="1"/>
  <c r="O4434" i="1" s="1"/>
  <c r="L4410" i="1"/>
  <c r="M4381" i="1"/>
  <c r="M4213" i="1"/>
  <c r="N4213" i="1" s="1"/>
  <c r="O4213" i="1" s="1"/>
  <c r="N4340" i="1"/>
  <c r="O4340" i="1" s="1"/>
  <c r="M4275" i="1"/>
  <c r="L4203" i="1"/>
  <c r="L4287" i="1"/>
  <c r="L4190" i="1"/>
  <c r="M4240" i="1"/>
  <c r="N4240" i="1" s="1"/>
  <c r="O4240" i="1" s="1"/>
  <c r="M4193" i="1"/>
  <c r="L4364" i="1"/>
  <c r="N4364" i="1" s="1"/>
  <c r="O4364" i="1" s="1"/>
  <c r="M3935" i="1"/>
  <c r="N3935" i="1" s="1"/>
  <c r="O3935" i="1" s="1"/>
  <c r="L4241" i="1"/>
  <c r="N4241" i="1" s="1"/>
  <c r="O4241" i="1" s="1"/>
  <c r="L4024" i="1"/>
  <c r="M4024" i="1"/>
  <c r="L4138" i="1"/>
  <c r="N4138" i="1" s="1"/>
  <c r="O4138" i="1" s="1"/>
  <c r="L4166" i="1"/>
  <c r="L4143" i="1"/>
  <c r="N4143" i="1" s="1"/>
  <c r="O4143" i="1" s="1"/>
  <c r="M3767" i="1"/>
  <c r="M3325" i="1"/>
  <c r="M3571" i="1"/>
  <c r="L3584" i="1"/>
  <c r="N3584" i="1" s="1"/>
  <c r="O3584" i="1" s="1"/>
  <c r="L3412" i="1"/>
  <c r="N3412" i="1" s="1"/>
  <c r="O3412" i="1" s="1"/>
  <c r="M3030" i="1"/>
  <c r="N3030" i="1" s="1"/>
  <c r="O3030" i="1" s="1"/>
  <c r="L3484" i="1"/>
  <c r="N3484" i="1" s="1"/>
  <c r="O3484" i="1" s="1"/>
  <c r="M3305" i="1"/>
  <c r="N3305" i="1" s="1"/>
  <c r="O3305" i="1" s="1"/>
  <c r="L3460" i="1"/>
  <c r="N3460" i="1" s="1"/>
  <c r="O3460" i="1" s="1"/>
  <c r="L2703" i="1"/>
  <c r="N2703" i="1" s="1"/>
  <c r="O2703" i="1" s="1"/>
  <c r="M3109" i="1"/>
  <c r="L3109" i="1"/>
  <c r="N2446" i="1"/>
  <c r="O2446" i="1" s="1"/>
  <c r="M3420" i="1"/>
  <c r="L2735" i="1"/>
  <c r="L2422" i="1"/>
  <c r="N2422" i="1" s="1"/>
  <c r="O2422" i="1" s="1"/>
  <c r="L2687" i="1"/>
  <c r="L3061" i="1"/>
  <c r="L3424" i="1"/>
  <c r="L3037" i="1"/>
  <c r="N3037" i="1" s="1"/>
  <c r="O3037" i="1" s="1"/>
  <c r="L3005" i="1"/>
  <c r="N3005" i="1" s="1"/>
  <c r="O3005" i="1" s="1"/>
  <c r="M2387" i="1"/>
  <c r="N2387" i="1" s="1"/>
  <c r="O2387" i="1" s="1"/>
  <c r="M4098" i="1"/>
  <c r="L2962" i="1"/>
  <c r="N2962" i="1" s="1"/>
  <c r="O2962" i="1" s="1"/>
  <c r="L2972" i="1"/>
  <c r="N2972" i="1" s="1"/>
  <c r="O2972" i="1" s="1"/>
  <c r="M3218" i="1"/>
  <c r="M2740" i="1"/>
  <c r="N2740" i="1" s="1"/>
  <c r="O2740" i="1" s="1"/>
  <c r="L3244" i="1"/>
  <c r="L1858" i="1"/>
  <c r="N1858" i="1" s="1"/>
  <c r="O1858" i="1" s="1"/>
  <c r="L1559" i="1"/>
  <c r="N1559" i="1" s="1"/>
  <c r="O1559" i="1" s="1"/>
  <c r="N1475" i="1"/>
  <c r="O1475" i="1" s="1"/>
  <c r="L3443" i="1"/>
  <c r="M3443" i="1"/>
  <c r="L1917" i="1"/>
  <c r="L1796" i="1"/>
  <c r="L1567" i="1"/>
  <c r="L609" i="1"/>
  <c r="N609" i="1" s="1"/>
  <c r="O609" i="1" s="1"/>
  <c r="M582" i="1"/>
  <c r="L1379" i="1"/>
  <c r="N1379" i="1" s="1"/>
  <c r="O1379" i="1" s="1"/>
  <c r="L1173" i="1"/>
  <c r="M1102" i="1"/>
  <c r="N1102" i="1" s="1"/>
  <c r="O1102" i="1" s="1"/>
  <c r="M1075" i="1"/>
  <c r="M1039" i="1"/>
  <c r="N1039" i="1" s="1"/>
  <c r="O1039" i="1" s="1"/>
  <c r="L1977" i="1"/>
  <c r="N1977" i="1" s="1"/>
  <c r="O1977" i="1" s="1"/>
  <c r="L3475" i="1"/>
  <c r="M3475" i="1"/>
  <c r="M2880" i="1"/>
  <c r="L2880" i="1"/>
  <c r="M2828" i="1"/>
  <c r="L2828" i="1"/>
  <c r="M2981" i="1"/>
  <c r="N2981" i="1" s="1"/>
  <c r="O2981" i="1" s="1"/>
  <c r="M2764" i="1"/>
  <c r="N2764" i="1" s="1"/>
  <c r="O2764" i="1" s="1"/>
  <c r="M1361" i="1"/>
  <c r="L1361" i="1"/>
  <c r="L1642" i="1"/>
  <c r="M1642" i="1"/>
  <c r="N682" i="1"/>
  <c r="O682" i="1" s="1"/>
  <c r="L593" i="1"/>
  <c r="N593" i="1" s="1"/>
  <c r="O593" i="1" s="1"/>
  <c r="L523" i="1"/>
  <c r="N523" i="1" s="1"/>
  <c r="O523" i="1" s="1"/>
  <c r="M553" i="1"/>
  <c r="N553" i="1" s="1"/>
  <c r="O553" i="1" s="1"/>
  <c r="N613" i="1"/>
  <c r="O613" i="1" s="1"/>
  <c r="L1431" i="1"/>
  <c r="N1431" i="1" s="1"/>
  <c r="O1431" i="1" s="1"/>
  <c r="N1007" i="1"/>
  <c r="O1007" i="1" s="1"/>
  <c r="N1970" i="1"/>
  <c r="O1970" i="1" s="1"/>
  <c r="M1781" i="1"/>
  <c r="L1769" i="1"/>
  <c r="M1759" i="1"/>
  <c r="L1752" i="1"/>
  <c r="M1703" i="1"/>
  <c r="M1650" i="1"/>
  <c r="N1689" i="1"/>
  <c r="O1689" i="1" s="1"/>
  <c r="M1280" i="1"/>
  <c r="M3757" i="1"/>
  <c r="L3757" i="1"/>
  <c r="L3629" i="1"/>
  <c r="M3629" i="1"/>
  <c r="M3530" i="1"/>
  <c r="L3530" i="1"/>
  <c r="L3337" i="1"/>
  <c r="M3337" i="1"/>
  <c r="L3118" i="1"/>
  <c r="M3118" i="1"/>
  <c r="L2441" i="1"/>
  <c r="M2441" i="1"/>
  <c r="M1473" i="1"/>
  <c r="L1473" i="1"/>
  <c r="M832" i="1"/>
  <c r="N832" i="1" s="1"/>
  <c r="O832" i="1" s="1"/>
  <c r="L837" i="1"/>
  <c r="N837" i="1" s="1"/>
  <c r="O837" i="1" s="1"/>
  <c r="L658" i="1"/>
  <c r="N658" i="1" s="1"/>
  <c r="O658" i="1" s="1"/>
  <c r="N1462" i="1"/>
  <c r="O1462" i="1" s="1"/>
  <c r="L1441" i="1"/>
  <c r="L1356" i="1"/>
  <c r="M1284" i="1"/>
  <c r="L885" i="1"/>
  <c r="L974" i="1"/>
  <c r="L1980" i="1"/>
  <c r="N1980" i="1" s="1"/>
  <c r="O1980" i="1" s="1"/>
  <c r="M1897" i="1"/>
  <c r="N1897" i="1" s="1"/>
  <c r="O1897" i="1" s="1"/>
  <c r="L1748" i="1"/>
  <c r="N1748" i="1" s="1"/>
  <c r="O1748" i="1" s="1"/>
  <c r="M1624" i="1"/>
  <c r="L1624" i="1"/>
  <c r="M1660" i="1"/>
  <c r="N1660" i="1" s="1"/>
  <c r="O1660" i="1" s="1"/>
  <c r="L1398" i="1"/>
  <c r="M2565" i="1"/>
  <c r="L2565" i="1"/>
  <c r="L2542" i="1"/>
  <c r="M2542" i="1"/>
  <c r="M2301" i="1"/>
  <c r="L2301" i="1"/>
  <c r="L1592" i="1"/>
  <c r="L3663" i="1"/>
  <c r="M3663" i="1"/>
  <c r="L883" i="1"/>
  <c r="N883" i="1" s="1"/>
  <c r="O883" i="1" s="1"/>
  <c r="M636" i="1"/>
  <c r="L721" i="1"/>
  <c r="M583" i="1"/>
  <c r="L1429" i="1"/>
  <c r="L1395" i="1"/>
  <c r="M1307" i="1"/>
  <c r="L1243" i="1"/>
  <c r="N1243" i="1" s="1"/>
  <c r="O1243" i="1" s="1"/>
  <c r="M1283" i="1"/>
  <c r="N1283" i="1" s="1"/>
  <c r="O1283" i="1" s="1"/>
  <c r="L1169" i="1"/>
  <c r="M1054" i="1"/>
  <c r="N1054" i="1" s="1"/>
  <c r="O1054" i="1" s="1"/>
  <c r="N982" i="1"/>
  <c r="O982" i="1" s="1"/>
  <c r="L732" i="1"/>
  <c r="L1904" i="1"/>
  <c r="L1855" i="1"/>
  <c r="M1741" i="1"/>
  <c r="L1751" i="1"/>
  <c r="L1789" i="1"/>
  <c r="N1789" i="1" s="1"/>
  <c r="O1789" i="1" s="1"/>
  <c r="L1568" i="1"/>
  <c r="L1509" i="1"/>
  <c r="L1520" i="1"/>
  <c r="M1292" i="1"/>
  <c r="N1292" i="1" s="1"/>
  <c r="O1292" i="1" s="1"/>
  <c r="M1553" i="1"/>
  <c r="M3687" i="1"/>
  <c r="L3687" i="1"/>
  <c r="M3224" i="1"/>
  <c r="L3224" i="1"/>
  <c r="M2953" i="1"/>
  <c r="L2953" i="1"/>
  <c r="L2728" i="1"/>
  <c r="M2728" i="1"/>
  <c r="M2293" i="1"/>
  <c r="L2293" i="1"/>
  <c r="L840" i="1"/>
  <c r="N840" i="1" s="1"/>
  <c r="O840" i="1" s="1"/>
  <c r="M632" i="1"/>
  <c r="N632" i="1" s="1"/>
  <c r="O632" i="1" s="1"/>
  <c r="M504" i="1"/>
  <c r="N504" i="1" s="1"/>
  <c r="O504" i="1" s="1"/>
  <c r="M1420" i="1"/>
  <c r="N1420" i="1" s="1"/>
  <c r="O1420" i="1" s="1"/>
  <c r="N1432" i="1"/>
  <c r="O1432" i="1" s="1"/>
  <c r="L1227" i="1"/>
  <c r="N1227" i="1" s="1"/>
  <c r="O1227" i="1" s="1"/>
  <c r="N725" i="1"/>
  <c r="O725" i="1" s="1"/>
  <c r="M1507" i="1"/>
  <c r="N1507" i="1" s="1"/>
  <c r="O1507" i="1" s="1"/>
  <c r="N792" i="1"/>
  <c r="O792" i="1" s="1"/>
  <c r="M3698" i="1"/>
  <c r="L3698" i="1"/>
  <c r="L3692" i="1"/>
  <c r="M3692" i="1"/>
  <c r="M3558" i="1"/>
  <c r="L3558" i="1"/>
  <c r="L3504" i="1"/>
  <c r="M3504" i="1"/>
  <c r="L3370" i="1"/>
  <c r="M3370" i="1"/>
  <c r="M3087" i="1"/>
  <c r="L3087" i="1"/>
  <c r="M3064" i="1"/>
  <c r="L3064" i="1"/>
  <c r="M2920" i="1"/>
  <c r="L2920" i="1"/>
  <c r="L943" i="1"/>
  <c r="N943" i="1" s="1"/>
  <c r="O943" i="1" s="1"/>
  <c r="L863" i="1"/>
  <c r="M3934" i="1"/>
  <c r="L3934" i="1"/>
  <c r="L954" i="1"/>
  <c r="M951" i="1"/>
  <c r="N1418" i="1"/>
  <c r="O1418" i="1" s="1"/>
  <c r="M1260" i="1"/>
  <c r="L1236" i="1"/>
  <c r="L1148" i="1"/>
  <c r="M773" i="1"/>
  <c r="M868" i="1"/>
  <c r="L1820" i="1"/>
  <c r="L1835" i="1"/>
  <c r="L1764" i="1"/>
  <c r="M1718" i="1"/>
  <c r="N1718" i="1" s="1"/>
  <c r="O1718" i="1" s="1"/>
  <c r="M1638" i="1"/>
  <c r="M1335" i="1"/>
  <c r="L1335" i="1"/>
  <c r="N1518" i="1"/>
  <c r="O1518" i="1" s="1"/>
  <c r="N1256" i="1"/>
  <c r="O1256" i="1" s="1"/>
  <c r="M1003" i="1"/>
  <c r="N1003" i="1" s="1"/>
  <c r="O1003" i="1" s="1"/>
  <c r="M3945" i="1"/>
  <c r="L3945" i="1"/>
  <c r="M3965" i="1"/>
  <c r="L3965" i="1"/>
  <c r="M3670" i="1"/>
  <c r="L3670" i="1"/>
  <c r="L3529" i="1"/>
  <c r="M3529" i="1"/>
  <c r="M2852" i="1"/>
  <c r="L2852" i="1"/>
  <c r="L2749" i="1"/>
  <c r="M2749" i="1"/>
  <c r="M2190" i="1"/>
  <c r="L2190" i="1"/>
  <c r="M2068" i="1"/>
  <c r="L2068" i="1"/>
  <c r="L782" i="1"/>
  <c r="M782" i="1"/>
  <c r="L672" i="1"/>
  <c r="N672" i="1" s="1"/>
  <c r="O672" i="1" s="1"/>
  <c r="N668" i="1"/>
  <c r="O668" i="1" s="1"/>
  <c r="N1468" i="1"/>
  <c r="O1468" i="1" s="1"/>
  <c r="N1258" i="1"/>
  <c r="O1258" i="1" s="1"/>
  <c r="M1130" i="1"/>
  <c r="N1130" i="1" s="1"/>
  <c r="O1130" i="1" s="1"/>
  <c r="L1031" i="1"/>
  <c r="N1031" i="1" s="1"/>
  <c r="O1031" i="1" s="1"/>
  <c r="L1988" i="1"/>
  <c r="N1988" i="1" s="1"/>
  <c r="O1988" i="1" s="1"/>
  <c r="M1508" i="1"/>
  <c r="L1508" i="1"/>
  <c r="L1396" i="1"/>
  <c r="N1396" i="1" s="1"/>
  <c r="O1396" i="1" s="1"/>
  <c r="M3265" i="1"/>
  <c r="L3265" i="1"/>
  <c r="L3128" i="1"/>
  <c r="M3128" i="1"/>
  <c r="M2946" i="1"/>
  <c r="L2946" i="1"/>
  <c r="M2701" i="1"/>
  <c r="L2701" i="1"/>
  <c r="M2648" i="1"/>
  <c r="L2648" i="1"/>
  <c r="M3967" i="1"/>
  <c r="L3967" i="1"/>
  <c r="L999" i="1"/>
  <c r="N999" i="1" s="1"/>
  <c r="O999" i="1" s="1"/>
  <c r="L877" i="1"/>
  <c r="N887" i="1"/>
  <c r="O887" i="1" s="1"/>
  <c r="N541" i="1"/>
  <c r="O541" i="1" s="1"/>
  <c r="M1172" i="1"/>
  <c r="N1113" i="1"/>
  <c r="O1113" i="1" s="1"/>
  <c r="L1055" i="1"/>
  <c r="N1055" i="1" s="1"/>
  <c r="O1055" i="1" s="1"/>
  <c r="M900" i="1"/>
  <c r="M933" i="1"/>
  <c r="L1018" i="1"/>
  <c r="N1018" i="1" s="1"/>
  <c r="O1018" i="1" s="1"/>
  <c r="M895" i="1"/>
  <c r="N895" i="1" s="1"/>
  <c r="O895" i="1" s="1"/>
  <c r="M1908" i="1"/>
  <c r="L1942" i="1"/>
  <c r="M1879" i="1"/>
  <c r="L1900" i="1"/>
  <c r="M1807" i="1"/>
  <c r="L1696" i="1"/>
  <c r="N1696" i="1" s="1"/>
  <c r="O1696" i="1" s="1"/>
  <c r="L1549" i="1"/>
  <c r="M1300" i="1"/>
  <c r="M3994" i="1"/>
  <c r="L3994" i="1"/>
  <c r="M3980" i="1"/>
  <c r="L3980" i="1"/>
  <c r="M3846" i="1"/>
  <c r="L3846" i="1"/>
  <c r="L3826" i="1"/>
  <c r="M3826" i="1"/>
  <c r="M2989" i="1"/>
  <c r="L2989" i="1"/>
  <c r="L2593" i="1"/>
  <c r="M2593" i="1"/>
  <c r="M2516" i="1"/>
  <c r="L2516" i="1"/>
  <c r="M2511" i="1"/>
  <c r="L2511" i="1"/>
  <c r="M2898" i="1"/>
  <c r="L2898" i="1"/>
  <c r="M2751" i="1"/>
  <c r="L2751" i="1"/>
  <c r="N884" i="1"/>
  <c r="O884" i="1" s="1"/>
  <c r="L1233" i="1"/>
  <c r="N1233" i="1" s="1"/>
  <c r="O1233" i="1" s="1"/>
  <c r="M1237" i="1"/>
  <c r="N1237" i="1" s="1"/>
  <c r="O1237" i="1" s="1"/>
  <c r="N642" i="1"/>
  <c r="O642" i="1" s="1"/>
  <c r="M1699" i="1"/>
  <c r="L1551" i="1"/>
  <c r="M3348" i="1"/>
  <c r="L3348" i="1"/>
  <c r="L3326" i="1"/>
  <c r="M3326" i="1"/>
  <c r="L1599" i="1"/>
  <c r="M1599" i="1"/>
  <c r="M2816" i="1"/>
  <c r="L2816" i="1"/>
  <c r="N984" i="1"/>
  <c r="O984" i="1" s="1"/>
  <c r="M892" i="1"/>
  <c r="N892" i="1" s="1"/>
  <c r="O892" i="1" s="1"/>
  <c r="L990" i="1"/>
  <c r="M763" i="1"/>
  <c r="N763" i="1" s="1"/>
  <c r="O763" i="1" s="1"/>
  <c r="N534" i="1"/>
  <c r="O534" i="1" s="1"/>
  <c r="M566" i="1"/>
  <c r="N566" i="1" s="1"/>
  <c r="O566" i="1" s="1"/>
  <c r="M1489" i="1"/>
  <c r="M1319" i="1"/>
  <c r="L1354" i="1"/>
  <c r="M893" i="1"/>
  <c r="N893" i="1" s="1"/>
  <c r="O893" i="1" s="1"/>
  <c r="L950" i="1"/>
  <c r="M637" i="1"/>
  <c r="M1964" i="1"/>
  <c r="M1920" i="1"/>
  <c r="L1966" i="1"/>
  <c r="N1966" i="1" s="1"/>
  <c r="O1966" i="1" s="1"/>
  <c r="M1890" i="1"/>
  <c r="M1918" i="1"/>
  <c r="M1802" i="1"/>
  <c r="L1649" i="1"/>
  <c r="N1649" i="1" s="1"/>
  <c r="O1649" i="1" s="1"/>
  <c r="M1617" i="1"/>
  <c r="M1578" i="1"/>
  <c r="M1426" i="1"/>
  <c r="L1426" i="1"/>
  <c r="L1347" i="1"/>
  <c r="N1347" i="1" s="1"/>
  <c r="O1347" i="1" s="1"/>
  <c r="M1107" i="1"/>
  <c r="N1107" i="1" s="1"/>
  <c r="O1107" i="1" s="1"/>
  <c r="M3216" i="1"/>
  <c r="L3216" i="1"/>
  <c r="L3166" i="1"/>
  <c r="N3166" i="1" s="1"/>
  <c r="O3166" i="1" s="1"/>
  <c r="M3055" i="1"/>
  <c r="L3055" i="1"/>
  <c r="L2611" i="1"/>
  <c r="M2611" i="1"/>
  <c r="M2438" i="1"/>
  <c r="L2438" i="1"/>
  <c r="M2501" i="1"/>
  <c r="N2501" i="1" s="1"/>
  <c r="O2501" i="1" s="1"/>
  <c r="L1839" i="1"/>
  <c r="M1687" i="1"/>
  <c r="N1669" i="1"/>
  <c r="O1669" i="1" s="1"/>
  <c r="L1621" i="1"/>
  <c r="L1622" i="1"/>
  <c r="N1622" i="1" s="1"/>
  <c r="O1622" i="1" s="1"/>
  <c r="M1575" i="1"/>
  <c r="N1538" i="1"/>
  <c r="O1538" i="1" s="1"/>
  <c r="N1493" i="1"/>
  <c r="O1493" i="1" s="1"/>
  <c r="M1565" i="1"/>
  <c r="L1563" i="1"/>
  <c r="M1285" i="1"/>
  <c r="N1285" i="1" s="1"/>
  <c r="O1285" i="1" s="1"/>
  <c r="L1286" i="1"/>
  <c r="M1321" i="1"/>
  <c r="L1005" i="1"/>
  <c r="N1005" i="1" s="1"/>
  <c r="O1005" i="1" s="1"/>
  <c r="L1176" i="1"/>
  <c r="N1176" i="1" s="1"/>
  <c r="O1176" i="1" s="1"/>
  <c r="L3990" i="1"/>
  <c r="N3990" i="1" s="1"/>
  <c r="O3990" i="1" s="1"/>
  <c r="N3984" i="1"/>
  <c r="O3984" i="1" s="1"/>
  <c r="L3978" i="1"/>
  <c r="M3942" i="1"/>
  <c r="N3972" i="1"/>
  <c r="O3972" i="1" s="1"/>
  <c r="L3966" i="1"/>
  <c r="L3993" i="1"/>
  <c r="N3993" i="1" s="1"/>
  <c r="O3993" i="1" s="1"/>
  <c r="L3887" i="1"/>
  <c r="M3831" i="1"/>
  <c r="L3855" i="1"/>
  <c r="M3875" i="1"/>
  <c r="L3896" i="1"/>
  <c r="N3756" i="1"/>
  <c r="O3756" i="1" s="1"/>
  <c r="M3828" i="1"/>
  <c r="N3808" i="1"/>
  <c r="O3808" i="1" s="1"/>
  <c r="M3779" i="1"/>
  <c r="N3779" i="1" s="1"/>
  <c r="O3779" i="1" s="1"/>
  <c r="L3879" i="1"/>
  <c r="N3879" i="1" s="1"/>
  <c r="O3879" i="1" s="1"/>
  <c r="L3774" i="1"/>
  <c r="N3774" i="1" s="1"/>
  <c r="O3774" i="1" s="1"/>
  <c r="M3697" i="1"/>
  <c r="N3697" i="1" s="1"/>
  <c r="O3697" i="1" s="1"/>
  <c r="L3710" i="1"/>
  <c r="L3724" i="1"/>
  <c r="M3709" i="1"/>
  <c r="N3709" i="1" s="1"/>
  <c r="O3709" i="1" s="1"/>
  <c r="L3711" i="1"/>
  <c r="L3631" i="1"/>
  <c r="N3631" i="1" s="1"/>
  <c r="O3631" i="1" s="1"/>
  <c r="M3634" i="1"/>
  <c r="N3641" i="1"/>
  <c r="O3641" i="1" s="1"/>
  <c r="L3600" i="1"/>
  <c r="N3600" i="1" s="1"/>
  <c r="O3600" i="1" s="1"/>
  <c r="M3555" i="1"/>
  <c r="L3459" i="1"/>
  <c r="M3360" i="1"/>
  <c r="L3360" i="1"/>
  <c r="M3438" i="1"/>
  <c r="L3438" i="1"/>
  <c r="L3553" i="1"/>
  <c r="N3553" i="1" s="1"/>
  <c r="O3553" i="1" s="1"/>
  <c r="M3324" i="1"/>
  <c r="L3375" i="1"/>
  <c r="M3408" i="1"/>
  <c r="N3408" i="1" s="1"/>
  <c r="O3408" i="1" s="1"/>
  <c r="M3447" i="1"/>
  <c r="L3395" i="1"/>
  <c r="L3240" i="1"/>
  <c r="N3240" i="1" s="1"/>
  <c r="O3240" i="1" s="1"/>
  <c r="L3253" i="1"/>
  <c r="N3253" i="1" s="1"/>
  <c r="O3253" i="1" s="1"/>
  <c r="L3297" i="1"/>
  <c r="N3297" i="1" s="1"/>
  <c r="O3297" i="1" s="1"/>
  <c r="M3276" i="1"/>
  <c r="N3078" i="1"/>
  <c r="O3078" i="1" s="1"/>
  <c r="L3169" i="1"/>
  <c r="M3186" i="1"/>
  <c r="N3186" i="1" s="1"/>
  <c r="O3186" i="1" s="1"/>
  <c r="M3027" i="1"/>
  <c r="N3027" i="1" s="1"/>
  <c r="O3027" i="1" s="1"/>
  <c r="L3080" i="1"/>
  <c r="M2892" i="1"/>
  <c r="L2892" i="1"/>
  <c r="N3083" i="1"/>
  <c r="O3083" i="1" s="1"/>
  <c r="L3058" i="1"/>
  <c r="M3048" i="1"/>
  <c r="L2954" i="1"/>
  <c r="M2961" i="1"/>
  <c r="M2906" i="1"/>
  <c r="M2856" i="1"/>
  <c r="N2991" i="1"/>
  <c r="O2991" i="1" s="1"/>
  <c r="M2829" i="1"/>
  <c r="L2927" i="1"/>
  <c r="N2927" i="1" s="1"/>
  <c r="O2927" i="1" s="1"/>
  <c r="M2993" i="1"/>
  <c r="N2993" i="1" s="1"/>
  <c r="O2993" i="1" s="1"/>
  <c r="L2843" i="1"/>
  <c r="M2923" i="1"/>
  <c r="N2923" i="1" s="1"/>
  <c r="O2923" i="1" s="1"/>
  <c r="M2806" i="1"/>
  <c r="M2878" i="1"/>
  <c r="M2945" i="1"/>
  <c r="N2945" i="1" s="1"/>
  <c r="O2945" i="1" s="1"/>
  <c r="L2793" i="1"/>
  <c r="M2815" i="1"/>
  <c r="M2842" i="1"/>
  <c r="L2792" i="1"/>
  <c r="L2839" i="1"/>
  <c r="L2818" i="1"/>
  <c r="L2761" i="1"/>
  <c r="N2566" i="1"/>
  <c r="O2566" i="1" s="1"/>
  <c r="L2726" i="1"/>
  <c r="N2726" i="1" s="1"/>
  <c r="O2726" i="1" s="1"/>
  <c r="M2702" i="1"/>
  <c r="M2755" i="1"/>
  <c r="L2462" i="1"/>
  <c r="L2407" i="1"/>
  <c r="L2607" i="1"/>
  <c r="N2607" i="1" s="1"/>
  <c r="O2607" i="1" s="1"/>
  <c r="N2484" i="1"/>
  <c r="O2484" i="1" s="1"/>
  <c r="N2610" i="1"/>
  <c r="O2610" i="1" s="1"/>
  <c r="L2431" i="1"/>
  <c r="L2535" i="1"/>
  <c r="N2535" i="1" s="1"/>
  <c r="O2535" i="1" s="1"/>
  <c r="L2612" i="1"/>
  <c r="N2612" i="1" s="1"/>
  <c r="O2612" i="1" s="1"/>
  <c r="L2558" i="1"/>
  <c r="M2354" i="1"/>
  <c r="N2354" i="1" s="1"/>
  <c r="O2354" i="1" s="1"/>
  <c r="N2312" i="1"/>
  <c r="O2312" i="1" s="1"/>
  <c r="L2414" i="1"/>
  <c r="N2414" i="1" s="1"/>
  <c r="O2414" i="1" s="1"/>
  <c r="L2403" i="1"/>
  <c r="N2403" i="1" s="1"/>
  <c r="O2403" i="1" s="1"/>
  <c r="M2406" i="1"/>
  <c r="M2265" i="1"/>
  <c r="L2265" i="1"/>
  <c r="M2488" i="1"/>
  <c r="N2488" i="1" s="1"/>
  <c r="O2488" i="1" s="1"/>
  <c r="M2236" i="1"/>
  <c r="N2236" i="1" s="1"/>
  <c r="O2236" i="1" s="1"/>
  <c r="M2427" i="1"/>
  <c r="N2427" i="1" s="1"/>
  <c r="O2427" i="1" s="1"/>
  <c r="L2319" i="1"/>
  <c r="N2319" i="1" s="1"/>
  <c r="O2319" i="1" s="1"/>
  <c r="L2222" i="1"/>
  <c r="N2222" i="1" s="1"/>
  <c r="O2222" i="1" s="1"/>
  <c r="L2304" i="1"/>
  <c r="M2368" i="1"/>
  <c r="M2085" i="1"/>
  <c r="L2085" i="1"/>
  <c r="M2138" i="1"/>
  <c r="L2130" i="1"/>
  <c r="M1597" i="1"/>
  <c r="L1597" i="1"/>
  <c r="L2302" i="1"/>
  <c r="N2144" i="1"/>
  <c r="O2144" i="1" s="1"/>
  <c r="L2309" i="1"/>
  <c r="N2309" i="1" s="1"/>
  <c r="O2309" i="1" s="1"/>
  <c r="M1997" i="1"/>
  <c r="N1997" i="1" s="1"/>
  <c r="O1997" i="1" s="1"/>
  <c r="M2141" i="1"/>
  <c r="N2141" i="1" s="1"/>
  <c r="O2141" i="1" s="1"/>
  <c r="L2049" i="1"/>
  <c r="L1655" i="1"/>
  <c r="N1655" i="1" s="1"/>
  <c r="O1655" i="1" s="1"/>
  <c r="M1840" i="1"/>
  <c r="L1573" i="1"/>
  <c r="N1573" i="1" s="1"/>
  <c r="O1573" i="1" s="1"/>
  <c r="L1542" i="1"/>
  <c r="L1987" i="1"/>
  <c r="M1913" i="1"/>
  <c r="N1913" i="1" s="1"/>
  <c r="O1913" i="1" s="1"/>
  <c r="M1911" i="1"/>
  <c r="N1911" i="1" s="1"/>
  <c r="O1911" i="1" s="1"/>
  <c r="L3943" i="1"/>
  <c r="N3943" i="1" s="1"/>
  <c r="O3943" i="1" s="1"/>
  <c r="L3954" i="1"/>
  <c r="L3918" i="1"/>
  <c r="L3977" i="1"/>
  <c r="N3977" i="1" s="1"/>
  <c r="O3977" i="1" s="1"/>
  <c r="L3773" i="1"/>
  <c r="N3773" i="1" s="1"/>
  <c r="O3773" i="1" s="1"/>
  <c r="M3746" i="1"/>
  <c r="N3746" i="1" s="1"/>
  <c r="O3746" i="1" s="1"/>
  <c r="M3752" i="1"/>
  <c r="N3752" i="1" s="1"/>
  <c r="O3752" i="1" s="1"/>
  <c r="L3712" i="1"/>
  <c r="M3758" i="1"/>
  <c r="L3696" i="1"/>
  <c r="N3696" i="1" s="1"/>
  <c r="O3696" i="1" s="1"/>
  <c r="M3603" i="1"/>
  <c r="N3603" i="1" s="1"/>
  <c r="O3603" i="1" s="1"/>
  <c r="L3626" i="1"/>
  <c r="M3506" i="1"/>
  <c r="L3506" i="1"/>
  <c r="M3546" i="1"/>
  <c r="L3546" i="1"/>
  <c r="L3518" i="1"/>
  <c r="M3491" i="1"/>
  <c r="N3491" i="1" s="1"/>
  <c r="O3491" i="1" s="1"/>
  <c r="M3423" i="1"/>
  <c r="N3392" i="1"/>
  <c r="O3392" i="1" s="1"/>
  <c r="M3309" i="1"/>
  <c r="L3309" i="1"/>
  <c r="L3433" i="1"/>
  <c r="N3433" i="1" s="1"/>
  <c r="O3433" i="1" s="1"/>
  <c r="M3272" i="1"/>
  <c r="L3272" i="1"/>
  <c r="L3369" i="1"/>
  <c r="N3369" i="1" s="1"/>
  <c r="O3369" i="1" s="1"/>
  <c r="L3287" i="1"/>
  <c r="L3181" i="1"/>
  <c r="N3181" i="1" s="1"/>
  <c r="O3181" i="1" s="1"/>
  <c r="L3059" i="1"/>
  <c r="M2868" i="1"/>
  <c r="L2868" i="1"/>
  <c r="L3046" i="1"/>
  <c r="L2977" i="1"/>
  <c r="N2977" i="1" s="1"/>
  <c r="O2977" i="1" s="1"/>
  <c r="L3050" i="1"/>
  <c r="L2841" i="1"/>
  <c r="L2831" i="1"/>
  <c r="L2690" i="1"/>
  <c r="N2690" i="1" s="1"/>
  <c r="O2690" i="1" s="1"/>
  <c r="L2668" i="1"/>
  <c r="N2727" i="1"/>
  <c r="O2727" i="1" s="1"/>
  <c r="L2564" i="1"/>
  <c r="N2564" i="1" s="1"/>
  <c r="O2564" i="1" s="1"/>
  <c r="L2660" i="1"/>
  <c r="N2660" i="1" s="1"/>
  <c r="O2660" i="1" s="1"/>
  <c r="L2595" i="1"/>
  <c r="N2595" i="1" s="1"/>
  <c r="O2595" i="1" s="1"/>
  <c r="L2555" i="1"/>
  <c r="L2340" i="1"/>
  <c r="N2340" i="1" s="1"/>
  <c r="O2340" i="1" s="1"/>
  <c r="L2365" i="1"/>
  <c r="N2365" i="1" s="1"/>
  <c r="O2365" i="1" s="1"/>
  <c r="L2500" i="1"/>
  <c r="N2500" i="1" s="1"/>
  <c r="O2500" i="1" s="1"/>
  <c r="L2313" i="1"/>
  <c r="N2313" i="1" s="1"/>
  <c r="O2313" i="1" s="1"/>
  <c r="L2189" i="1"/>
  <c r="L2117" i="1"/>
  <c r="L2254" i="1"/>
  <c r="N2125" i="1"/>
  <c r="O2125" i="1" s="1"/>
  <c r="L2116" i="1"/>
  <c r="N2116" i="1" s="1"/>
  <c r="O2116" i="1" s="1"/>
  <c r="M2057" i="1"/>
  <c r="N2057" i="1" s="1"/>
  <c r="O2057" i="1" s="1"/>
  <c r="M2002" i="1"/>
  <c r="L2002" i="1"/>
  <c r="L912" i="1"/>
  <c r="N912" i="1" s="1"/>
  <c r="O912" i="1" s="1"/>
  <c r="M2021" i="1"/>
  <c r="L1826" i="1"/>
  <c r="N1826" i="1" s="1"/>
  <c r="O1826" i="1" s="1"/>
  <c r="M2073" i="1"/>
  <c r="N2073" i="1" s="1"/>
  <c r="O2073" i="1" s="1"/>
  <c r="N1337" i="1"/>
  <c r="O1337" i="1" s="1"/>
  <c r="M1252" i="1"/>
  <c r="M1062" i="1"/>
  <c r="M3941" i="1"/>
  <c r="N3941" i="1" s="1"/>
  <c r="O3941" i="1" s="1"/>
  <c r="L4001" i="1"/>
  <c r="N4001" i="1" s="1"/>
  <c r="O4001" i="1" s="1"/>
  <c r="L3932" i="1"/>
  <c r="M3930" i="1"/>
  <c r="N3930" i="1" s="1"/>
  <c r="O3930" i="1" s="1"/>
  <c r="L3843" i="1"/>
  <c r="M3886" i="1"/>
  <c r="N3886" i="1" s="1"/>
  <c r="O3886" i="1" s="1"/>
  <c r="M3733" i="1"/>
  <c r="L3733" i="1"/>
  <c r="N3795" i="1"/>
  <c r="O3795" i="1" s="1"/>
  <c r="L3866" i="1"/>
  <c r="L3790" i="1"/>
  <c r="L3744" i="1"/>
  <c r="L3718" i="1"/>
  <c r="N3718" i="1" s="1"/>
  <c r="O3718" i="1" s="1"/>
  <c r="M3731" i="1"/>
  <c r="M3671" i="1"/>
  <c r="L3681" i="1"/>
  <c r="N3681" i="1" s="1"/>
  <c r="O3681" i="1" s="1"/>
  <c r="N3640" i="1"/>
  <c r="O3640" i="1" s="1"/>
  <c r="M3583" i="1"/>
  <c r="N3583" i="1" s="1"/>
  <c r="O3583" i="1" s="1"/>
  <c r="L3593" i="1"/>
  <c r="N3593" i="1" s="1"/>
  <c r="O3593" i="1" s="1"/>
  <c r="M3522" i="1"/>
  <c r="L3522" i="1"/>
  <c r="M3591" i="1"/>
  <c r="N3591" i="1" s="1"/>
  <c r="O3591" i="1" s="1"/>
  <c r="M3526" i="1"/>
  <c r="N3526" i="1" s="1"/>
  <c r="O3526" i="1" s="1"/>
  <c r="L3499" i="1"/>
  <c r="M3499" i="1"/>
  <c r="M3495" i="1"/>
  <c r="N3495" i="1" s="1"/>
  <c r="O3495" i="1" s="1"/>
  <c r="L3455" i="1"/>
  <c r="L3387" i="1"/>
  <c r="M3260" i="1"/>
  <c r="L3260" i="1"/>
  <c r="M3331" i="1"/>
  <c r="M3212" i="1"/>
  <c r="L3212" i="1"/>
  <c r="L3228" i="1"/>
  <c r="N3228" i="1" s="1"/>
  <c r="O3228" i="1" s="1"/>
  <c r="M3285" i="1"/>
  <c r="N3285" i="1" s="1"/>
  <c r="O3285" i="1" s="1"/>
  <c r="M3229" i="1"/>
  <c r="M3091" i="1"/>
  <c r="M3071" i="1"/>
  <c r="L3071" i="1"/>
  <c r="M3036" i="1"/>
  <c r="L3036" i="1"/>
  <c r="L3070" i="1"/>
  <c r="L3019" i="1"/>
  <c r="M3044" i="1"/>
  <c r="M3203" i="1"/>
  <c r="N3203" i="1" s="1"/>
  <c r="O3203" i="1" s="1"/>
  <c r="M2994" i="1"/>
  <c r="N2994" i="1" s="1"/>
  <c r="O2994" i="1" s="1"/>
  <c r="L2896" i="1"/>
  <c r="M2832" i="1"/>
  <c r="L2908" i="1"/>
  <c r="N2908" i="1" s="1"/>
  <c r="O2908" i="1" s="1"/>
  <c r="M2819" i="1"/>
  <c r="N2819" i="1" s="1"/>
  <c r="O2819" i="1" s="1"/>
  <c r="L3022" i="1"/>
  <c r="N3022" i="1" s="1"/>
  <c r="O3022" i="1" s="1"/>
  <c r="L2905" i="1"/>
  <c r="N3020" i="1"/>
  <c r="O3020" i="1" s="1"/>
  <c r="M2844" i="1"/>
  <c r="M2921" i="1"/>
  <c r="N2921" i="1" s="1"/>
  <c r="O2921" i="1" s="1"/>
  <c r="M2903" i="1"/>
  <c r="N2903" i="1" s="1"/>
  <c r="O2903" i="1" s="1"/>
  <c r="M2772" i="1"/>
  <c r="L2805" i="1"/>
  <c r="L2748" i="1"/>
  <c r="M2771" i="1"/>
  <c r="N2771" i="1" s="1"/>
  <c r="O2771" i="1" s="1"/>
  <c r="L2739" i="1"/>
  <c r="N2739" i="1" s="1"/>
  <c r="O2739" i="1" s="1"/>
  <c r="N2713" i="1"/>
  <c r="O2713" i="1" s="1"/>
  <c r="N2722" i="1"/>
  <c r="O2722" i="1" s="1"/>
  <c r="L2451" i="1"/>
  <c r="M2451" i="1"/>
  <c r="N2639" i="1"/>
  <c r="O2639" i="1" s="1"/>
  <c r="L2572" i="1"/>
  <c r="N2572" i="1" s="1"/>
  <c r="O2572" i="1" s="1"/>
  <c r="L2528" i="1"/>
  <c r="N2528" i="1" s="1"/>
  <c r="O2528" i="1" s="1"/>
  <c r="M2518" i="1"/>
  <c r="N2518" i="1" s="1"/>
  <c r="O2518" i="1" s="1"/>
  <c r="L2563" i="1"/>
  <c r="N2563" i="1" s="1"/>
  <c r="O2563" i="1" s="1"/>
  <c r="M2552" i="1"/>
  <c r="N2552" i="1" s="1"/>
  <c r="O2552" i="1" s="1"/>
  <c r="L2602" i="1"/>
  <c r="M2328" i="1"/>
  <c r="M2352" i="1"/>
  <c r="L2356" i="1"/>
  <c r="N2356" i="1" s="1"/>
  <c r="O2356" i="1" s="1"/>
  <c r="M2433" i="1"/>
  <c r="M2269" i="1"/>
  <c r="L2269" i="1"/>
  <c r="L2259" i="1"/>
  <c r="N2259" i="1" s="1"/>
  <c r="O2259" i="1" s="1"/>
  <c r="M2146" i="1"/>
  <c r="L2146" i="1"/>
  <c r="L2212" i="1"/>
  <c r="L2348" i="1"/>
  <c r="N2348" i="1" s="1"/>
  <c r="O2348" i="1" s="1"/>
  <c r="M2196" i="1"/>
  <c r="L2196" i="1"/>
  <c r="M2092" i="1"/>
  <c r="N2092" i="1" s="1"/>
  <c r="O2092" i="1" s="1"/>
  <c r="L2178" i="1"/>
  <c r="N2178" i="1" s="1"/>
  <c r="O2178" i="1" s="1"/>
  <c r="L1714" i="1"/>
  <c r="M1714" i="1"/>
  <c r="M1376" i="1"/>
  <c r="N1376" i="1" s="1"/>
  <c r="O1376" i="1" s="1"/>
  <c r="L2209" i="1"/>
  <c r="L854" i="1"/>
  <c r="M854" i="1"/>
  <c r="N2148" i="1"/>
  <c r="O2148" i="1" s="1"/>
  <c r="M2131" i="1"/>
  <c r="N2019" i="1"/>
  <c r="O2019" i="1" s="1"/>
  <c r="M1411" i="1"/>
  <c r="N1411" i="1" s="1"/>
  <c r="O1411" i="1" s="1"/>
  <c r="M2045" i="1"/>
  <c r="N2045" i="1" s="1"/>
  <c r="O2045" i="1" s="1"/>
  <c r="N2153" i="1"/>
  <c r="O2153" i="1" s="1"/>
  <c r="L1735" i="1"/>
  <c r="N1735" i="1" s="1"/>
  <c r="O1735" i="1" s="1"/>
  <c r="M590" i="1"/>
  <c r="M2105" i="1"/>
  <c r="M1937" i="1"/>
  <c r="M1334" i="1"/>
  <c r="L1720" i="1"/>
  <c r="N1720" i="1" s="1"/>
  <c r="O1720" i="1" s="1"/>
  <c r="L959" i="1"/>
  <c r="N959" i="1" s="1"/>
  <c r="O959" i="1" s="1"/>
  <c r="L1717" i="1"/>
  <c r="N1717" i="1" s="1"/>
  <c r="O1717" i="1" s="1"/>
  <c r="L3956" i="1"/>
  <c r="N3956" i="1" s="1"/>
  <c r="O3956" i="1" s="1"/>
  <c r="M3910" i="1"/>
  <c r="L3895" i="1"/>
  <c r="N3895" i="1" s="1"/>
  <c r="O3895" i="1" s="1"/>
  <c r="L3852" i="1"/>
  <c r="N3852" i="1" s="1"/>
  <c r="O3852" i="1" s="1"/>
  <c r="M3713" i="1"/>
  <c r="N3594" i="1"/>
  <c r="O3594" i="1" s="1"/>
  <c r="L3651" i="1"/>
  <c r="M3633" i="1"/>
  <c r="N3633" i="1" s="1"/>
  <c r="O3633" i="1" s="1"/>
  <c r="M3561" i="1"/>
  <c r="L3561" i="1"/>
  <c r="L3562" i="1"/>
  <c r="N3562" i="1" s="1"/>
  <c r="O3562" i="1" s="1"/>
  <c r="M3523" i="1"/>
  <c r="N3523" i="1" s="1"/>
  <c r="O3523" i="1" s="1"/>
  <c r="M3532" i="1"/>
  <c r="N3532" i="1" s="1"/>
  <c r="O3532" i="1" s="1"/>
  <c r="L3384" i="1"/>
  <c r="M3419" i="1"/>
  <c r="L3379" i="1"/>
  <c r="L3310" i="1"/>
  <c r="N3310" i="1" s="1"/>
  <c r="O3310" i="1" s="1"/>
  <c r="L3302" i="1"/>
  <c r="N3302" i="1" s="1"/>
  <c r="O3302" i="1" s="1"/>
  <c r="M3236" i="1"/>
  <c r="M3157" i="1"/>
  <c r="M3024" i="1"/>
  <c r="L3024" i="1"/>
  <c r="M3115" i="1"/>
  <c r="N3115" i="1" s="1"/>
  <c r="O3115" i="1" s="1"/>
  <c r="M3049" i="1"/>
  <c r="N3049" i="1" s="1"/>
  <c r="O3049" i="1" s="1"/>
  <c r="M3051" i="1"/>
  <c r="L3142" i="1"/>
  <c r="N3142" i="1" s="1"/>
  <c r="O3142" i="1" s="1"/>
  <c r="L2965" i="1"/>
  <c r="N2965" i="1" s="1"/>
  <c r="O2965" i="1" s="1"/>
  <c r="M3031" i="1"/>
  <c r="M2931" i="1"/>
  <c r="N2931" i="1" s="1"/>
  <c r="O2931" i="1" s="1"/>
  <c r="L2922" i="1"/>
  <c r="N2922" i="1" s="1"/>
  <c r="O2922" i="1" s="1"/>
  <c r="M3003" i="1"/>
  <c r="M2897" i="1"/>
  <c r="N2897" i="1" s="1"/>
  <c r="O2897" i="1" s="1"/>
  <c r="L3010" i="1"/>
  <c r="N3010" i="1" s="1"/>
  <c r="O3010" i="1" s="1"/>
  <c r="M2932" i="1"/>
  <c r="M2817" i="1"/>
  <c r="L2760" i="1"/>
  <c r="L2729" i="1"/>
  <c r="N2729" i="1" s="1"/>
  <c r="O2729" i="1" s="1"/>
  <c r="M2450" i="1"/>
  <c r="L2567" i="1"/>
  <c r="N2567" i="1" s="1"/>
  <c r="O2567" i="1" s="1"/>
  <c r="L2508" i="1"/>
  <c r="N2508" i="1" s="1"/>
  <c r="O2508" i="1" s="1"/>
  <c r="L2654" i="1"/>
  <c r="N2654" i="1" s="1"/>
  <c r="O2654" i="1" s="1"/>
  <c r="M2559" i="1"/>
  <c r="L2493" i="1"/>
  <c r="M2364" i="1"/>
  <c r="M2341" i="1"/>
  <c r="M2224" i="1"/>
  <c r="M2277" i="1"/>
  <c r="L2284" i="1"/>
  <c r="N2284" i="1" s="1"/>
  <c r="O2284" i="1" s="1"/>
  <c r="L2186" i="1"/>
  <c r="M2186" i="1"/>
  <c r="N2180" i="1"/>
  <c r="O2180" i="1" s="1"/>
  <c r="L1819" i="1"/>
  <c r="N1819" i="1" s="1"/>
  <c r="O1819" i="1" s="1"/>
  <c r="M2332" i="1"/>
  <c r="L1779" i="1"/>
  <c r="N1779" i="1" s="1"/>
  <c r="O1779" i="1" s="1"/>
  <c r="M1645" i="1"/>
  <c r="N1645" i="1" s="1"/>
  <c r="O1645" i="1" s="1"/>
  <c r="M714" i="1"/>
  <c r="L1680" i="1"/>
  <c r="N1680" i="1" s="1"/>
  <c r="O1680" i="1" s="1"/>
  <c r="L761" i="1"/>
  <c r="N761" i="1" s="1"/>
  <c r="O761" i="1" s="1"/>
  <c r="N3957" i="1"/>
  <c r="O3957" i="1" s="1"/>
  <c r="M3931" i="1"/>
  <c r="M3922" i="1"/>
  <c r="N3922" i="1" s="1"/>
  <c r="O3922" i="1" s="1"/>
  <c r="M3933" i="1"/>
  <c r="M3871" i="1"/>
  <c r="L3871" i="1"/>
  <c r="M3862" i="1"/>
  <c r="N3862" i="1" s="1"/>
  <c r="O3862" i="1" s="1"/>
  <c r="L3834" i="1"/>
  <c r="N3834" i="1" s="1"/>
  <c r="O3834" i="1" s="1"/>
  <c r="M3689" i="1"/>
  <c r="M3607" i="1"/>
  <c r="N3607" i="1" s="1"/>
  <c r="O3607" i="1" s="1"/>
  <c r="M3543" i="1"/>
  <c r="N3543" i="1" s="1"/>
  <c r="O3543" i="1" s="1"/>
  <c r="L3431" i="1"/>
  <c r="M3431" i="1"/>
  <c r="M3471" i="1"/>
  <c r="N3471" i="1" s="1"/>
  <c r="O3471" i="1" s="1"/>
  <c r="M3511" i="1"/>
  <c r="M3390" i="1"/>
  <c r="N3328" i="1"/>
  <c r="O3328" i="1" s="1"/>
  <c r="L3411" i="1"/>
  <c r="L3233" i="1"/>
  <c r="M3233" i="1"/>
  <c r="M3205" i="1"/>
  <c r="L3403" i="1"/>
  <c r="M2944" i="1"/>
  <c r="L2944" i="1"/>
  <c r="M3042" i="1"/>
  <c r="N3042" i="1" s="1"/>
  <c r="O3042" i="1" s="1"/>
  <c r="M2978" i="1"/>
  <c r="L2879" i="1"/>
  <c r="N2879" i="1" s="1"/>
  <c r="O2879" i="1" s="1"/>
  <c r="M2901" i="1"/>
  <c r="N3004" i="1"/>
  <c r="O3004" i="1" s="1"/>
  <c r="M2889" i="1"/>
  <c r="N2889" i="1" s="1"/>
  <c r="O2889" i="1" s="1"/>
  <c r="M2807" i="1"/>
  <c r="L2557" i="1"/>
  <c r="N2557" i="1" s="1"/>
  <c r="O2557" i="1" s="1"/>
  <c r="L2506" i="1"/>
  <c r="M2443" i="1"/>
  <c r="M2329" i="1"/>
  <c r="M2591" i="1"/>
  <c r="N2591" i="1" s="1"/>
  <c r="O2591" i="1" s="1"/>
  <c r="M2318" i="1"/>
  <c r="N2318" i="1" s="1"/>
  <c r="O2318" i="1" s="1"/>
  <c r="L2280" i="1"/>
  <c r="N2280" i="1" s="1"/>
  <c r="O2280" i="1" s="1"/>
  <c r="M2330" i="1"/>
  <c r="N2330" i="1" s="1"/>
  <c r="O2330" i="1" s="1"/>
  <c r="L1823" i="1"/>
  <c r="N1823" i="1" s="1"/>
  <c r="O1823" i="1" s="1"/>
  <c r="L1271" i="1"/>
  <c r="N1271" i="1" s="1"/>
  <c r="O1271" i="1" s="1"/>
  <c r="M1871" i="1"/>
  <c r="N1871" i="1" s="1"/>
  <c r="O1871" i="1" s="1"/>
  <c r="L2225" i="1"/>
  <c r="L2278" i="1"/>
  <c r="N2278" i="1" s="1"/>
  <c r="O2278" i="1" s="1"/>
  <c r="L2283" i="1"/>
  <c r="M2158" i="1"/>
  <c r="L2158" i="1"/>
  <c r="M2061" i="1"/>
  <c r="N2061" i="1" s="1"/>
  <c r="O2061" i="1" s="1"/>
  <c r="L2198" i="1"/>
  <c r="N2198" i="1" s="1"/>
  <c r="O2198" i="1" s="1"/>
  <c r="L2104" i="1"/>
  <c r="L2065" i="1"/>
  <c r="N2065" i="1" s="1"/>
  <c r="O2065" i="1" s="1"/>
  <c r="M1816" i="1"/>
  <c r="L1816" i="1"/>
  <c r="M2128" i="1"/>
  <c r="L1610" i="1"/>
  <c r="N2101" i="1"/>
  <c r="O2101" i="1" s="1"/>
  <c r="L2051" i="1"/>
  <c r="N2051" i="1" s="1"/>
  <c r="O2051" i="1" s="1"/>
  <c r="L1631" i="1"/>
  <c r="N1631" i="1" s="1"/>
  <c r="O1631" i="1" s="1"/>
  <c r="M1739" i="1"/>
  <c r="L1646" i="1"/>
  <c r="M1521" i="1"/>
  <c r="L1195" i="1"/>
  <c r="N3953" i="1"/>
  <c r="O3953" i="1" s="1"/>
  <c r="L3920" i="1"/>
  <c r="N3920" i="1" s="1"/>
  <c r="O3920" i="1" s="1"/>
  <c r="M3929" i="1"/>
  <c r="M3921" i="1"/>
  <c r="N3997" i="1"/>
  <c r="O3997" i="1" s="1"/>
  <c r="L3919" i="1"/>
  <c r="L3991" i="1"/>
  <c r="N3991" i="1" s="1"/>
  <c r="O3991" i="1" s="1"/>
  <c r="L3968" i="1"/>
  <c r="N3968" i="1" s="1"/>
  <c r="O3968" i="1" s="1"/>
  <c r="L3867" i="1"/>
  <c r="L3904" i="1"/>
  <c r="N3904" i="1" s="1"/>
  <c r="O3904" i="1" s="1"/>
  <c r="M3907" i="1"/>
  <c r="L3823" i="1"/>
  <c r="M3854" i="1"/>
  <c r="L3839" i="1"/>
  <c r="N3780" i="1"/>
  <c r="O3780" i="1" s="1"/>
  <c r="M3815" i="1"/>
  <c r="N3815" i="1" s="1"/>
  <c r="O3815" i="1" s="1"/>
  <c r="L3805" i="1"/>
  <c r="N3805" i="1" s="1"/>
  <c r="O3805" i="1" s="1"/>
  <c r="N3688" i="1"/>
  <c r="O3688" i="1" s="1"/>
  <c r="N3844" i="1"/>
  <c r="O3844" i="1" s="1"/>
  <c r="L3675" i="1"/>
  <c r="M3645" i="1"/>
  <c r="L3630" i="1"/>
  <c r="M3635" i="1"/>
  <c r="N3635" i="1" s="1"/>
  <c r="O3635" i="1" s="1"/>
  <c r="M3610" i="1"/>
  <c r="L3605" i="1"/>
  <c r="M3605" i="1"/>
  <c r="M3563" i="1"/>
  <c r="M3552" i="1"/>
  <c r="N3552" i="1" s="1"/>
  <c r="O3552" i="1" s="1"/>
  <c r="M3556" i="1"/>
  <c r="L3461" i="1"/>
  <c r="M3461" i="1"/>
  <c r="M3483" i="1"/>
  <c r="N3483" i="1" s="1"/>
  <c r="O3483" i="1" s="1"/>
  <c r="M3510" i="1"/>
  <c r="N3510" i="1" s="1"/>
  <c r="O3510" i="1" s="1"/>
  <c r="L3414" i="1"/>
  <c r="N3414" i="1" s="1"/>
  <c r="O3414" i="1" s="1"/>
  <c r="L3417" i="1"/>
  <c r="M3336" i="1"/>
  <c r="M3217" i="1"/>
  <c r="N3217" i="1" s="1"/>
  <c r="O3217" i="1" s="1"/>
  <c r="M3319" i="1"/>
  <c r="N3319" i="1" s="1"/>
  <c r="O3319" i="1" s="1"/>
  <c r="L3367" i="1"/>
  <c r="M3215" i="1"/>
  <c r="N3215" i="1" s="1"/>
  <c r="O3215" i="1" s="1"/>
  <c r="M3155" i="1"/>
  <c r="N3155" i="1" s="1"/>
  <c r="O3155" i="1" s="1"/>
  <c r="L3413" i="1"/>
  <c r="M3124" i="1"/>
  <c r="N3124" i="1" s="1"/>
  <c r="O3124" i="1" s="1"/>
  <c r="L3278" i="1"/>
  <c r="N3278" i="1" s="1"/>
  <c r="O3278" i="1" s="1"/>
  <c r="L3047" i="1"/>
  <c r="N3116" i="1"/>
  <c r="O3116" i="1" s="1"/>
  <c r="L3038" i="1"/>
  <c r="N3038" i="1" s="1"/>
  <c r="O3038" i="1" s="1"/>
  <c r="M3127" i="1"/>
  <c r="N2924" i="1"/>
  <c r="O2924" i="1" s="1"/>
  <c r="L3002" i="1"/>
  <c r="N3002" i="1" s="1"/>
  <c r="O3002" i="1" s="1"/>
  <c r="M3052" i="1"/>
  <c r="N3052" i="1" s="1"/>
  <c r="O3052" i="1" s="1"/>
  <c r="L2990" i="1"/>
  <c r="L2949" i="1"/>
  <c r="N2949" i="1" s="1"/>
  <c r="O2949" i="1" s="1"/>
  <c r="L2865" i="1"/>
  <c r="L2899" i="1"/>
  <c r="L2808" i="1"/>
  <c r="M2877" i="1"/>
  <c r="L2890" i="1"/>
  <c r="M2875" i="1"/>
  <c r="N2875" i="1" s="1"/>
  <c r="O2875" i="1" s="1"/>
  <c r="M3016" i="1"/>
  <c r="N3016" i="1" s="1"/>
  <c r="O3016" i="1" s="1"/>
  <c r="L2854" i="1"/>
  <c r="L2925" i="1"/>
  <c r="L2820" i="1"/>
  <c r="N2820" i="1" s="1"/>
  <c r="O2820" i="1" s="1"/>
  <c r="L2907" i="1"/>
  <c r="L2804" i="1"/>
  <c r="N2804" i="1" s="1"/>
  <c r="O2804" i="1" s="1"/>
  <c r="M2744" i="1"/>
  <c r="L2744" i="1"/>
  <c r="L2985" i="1"/>
  <c r="N2985" i="1" s="1"/>
  <c r="O2985" i="1" s="1"/>
  <c r="L2677" i="1"/>
  <c r="N2677" i="1" s="1"/>
  <c r="O2677" i="1" s="1"/>
  <c r="L2653" i="1"/>
  <c r="N2653" i="1" s="1"/>
  <c r="O2653" i="1" s="1"/>
  <c r="M2656" i="1"/>
  <c r="N2656" i="1" s="1"/>
  <c r="O2656" i="1" s="1"/>
  <c r="L2704" i="1"/>
  <c r="N2704" i="1" s="1"/>
  <c r="O2704" i="1" s="1"/>
  <c r="N2615" i="1"/>
  <c r="O2615" i="1" s="1"/>
  <c r="M2513" i="1"/>
  <c r="N2513" i="1" s="1"/>
  <c r="O2513" i="1" s="1"/>
  <c r="M2554" i="1"/>
  <c r="N2554" i="1" s="1"/>
  <c r="O2554" i="1" s="1"/>
  <c r="M2551" i="1"/>
  <c r="L2556" i="1"/>
  <c r="M2537" i="1"/>
  <c r="N2537" i="1" s="1"/>
  <c r="O2537" i="1" s="1"/>
  <c r="L2447" i="1"/>
  <c r="N2447" i="1" s="1"/>
  <c r="O2447" i="1" s="1"/>
  <c r="L2305" i="1"/>
  <c r="N2305" i="1" s="1"/>
  <c r="O2305" i="1" s="1"/>
  <c r="L2439" i="1"/>
  <c r="N2439" i="1" s="1"/>
  <c r="O2439" i="1" s="1"/>
  <c r="M2317" i="1"/>
  <c r="N2317" i="1" s="1"/>
  <c r="O2317" i="1" s="1"/>
  <c r="N2440" i="1"/>
  <c r="O2440" i="1" s="1"/>
  <c r="M2281" i="1"/>
  <c r="N2281" i="1" s="1"/>
  <c r="O2281" i="1" s="1"/>
  <c r="L2237" i="1"/>
  <c r="L2276" i="1"/>
  <c r="N2276" i="1" s="1"/>
  <c r="O2276" i="1" s="1"/>
  <c r="L2156" i="1"/>
  <c r="M2156" i="1"/>
  <c r="M2213" i="1"/>
  <c r="M2025" i="1"/>
  <c r="L2140" i="1"/>
  <c r="M2167" i="1"/>
  <c r="L2081" i="1"/>
  <c r="N2081" i="1" s="1"/>
  <c r="O2081" i="1" s="1"/>
  <c r="M2093" i="1"/>
  <c r="M1583" i="1"/>
  <c r="N1583" i="1" s="1"/>
  <c r="O1583" i="1" s="1"/>
  <c r="M2013" i="1"/>
  <c r="N2193" i="1"/>
  <c r="O2193" i="1" s="1"/>
  <c r="L1864" i="1"/>
  <c r="N1864" i="1" s="1"/>
  <c r="O1864" i="1" s="1"/>
  <c r="M1226" i="1"/>
  <c r="N1226" i="1" s="1"/>
  <c r="O1226" i="1" s="1"/>
  <c r="M2109" i="1"/>
  <c r="N2109" i="1" s="1"/>
  <c r="O2109" i="1" s="1"/>
  <c r="L1636" i="1"/>
  <c r="N1636" i="1" s="1"/>
  <c r="O1636" i="1" s="1"/>
  <c r="L1809" i="1"/>
  <c r="M2097" i="1"/>
  <c r="N2097" i="1" s="1"/>
  <c r="O2097" i="1" s="1"/>
  <c r="L1585" i="1"/>
  <c r="N1585" i="1" s="1"/>
  <c r="O1585" i="1" s="1"/>
  <c r="L1962" i="1"/>
  <c r="N1962" i="1" s="1"/>
  <c r="O1962" i="1" s="1"/>
  <c r="L1482" i="1"/>
  <c r="N1482" i="1" s="1"/>
  <c r="O1482" i="1" s="1"/>
  <c r="L1613" i="1"/>
  <c r="N1613" i="1" s="1"/>
  <c r="O1613" i="1" s="1"/>
  <c r="N3878" i="1"/>
  <c r="O3878" i="1" s="1"/>
  <c r="N3732" i="1"/>
  <c r="O3732" i="1" s="1"/>
  <c r="L3725" i="1"/>
  <c r="N3725" i="1" s="1"/>
  <c r="O3725" i="1" s="1"/>
  <c r="M3241" i="1"/>
  <c r="L3241" i="1"/>
  <c r="M3197" i="1"/>
  <c r="L3197" i="1"/>
  <c r="M3200" i="1"/>
  <c r="L3200" i="1"/>
  <c r="M3237" i="1"/>
  <c r="N3237" i="1" s="1"/>
  <c r="O3237" i="1" s="1"/>
  <c r="L3107" i="1"/>
  <c r="N3107" i="1" s="1"/>
  <c r="O3107" i="1" s="1"/>
  <c r="L3188" i="1"/>
  <c r="N3188" i="1" s="1"/>
  <c r="O3188" i="1" s="1"/>
  <c r="M3028" i="1"/>
  <c r="N3028" i="1" s="1"/>
  <c r="O3028" i="1" s="1"/>
  <c r="L3139" i="1"/>
  <c r="N3139" i="1" s="1"/>
  <c r="O3139" i="1" s="1"/>
  <c r="L3057" i="1"/>
  <c r="N3057" i="1" s="1"/>
  <c r="O3057" i="1" s="1"/>
  <c r="L2893" i="1"/>
  <c r="M2893" i="1"/>
  <c r="L2997" i="1"/>
  <c r="N2997" i="1" s="1"/>
  <c r="O2997" i="1" s="1"/>
  <c r="N2724" i="1"/>
  <c r="O2724" i="1" s="1"/>
  <c r="M2498" i="1"/>
  <c r="L2498" i="1"/>
  <c r="M2589" i="1"/>
  <c r="N2589" i="1" s="1"/>
  <c r="O2589" i="1" s="1"/>
  <c r="M2477" i="1"/>
  <c r="N2477" i="1" s="1"/>
  <c r="O2477" i="1" s="1"/>
  <c r="M2386" i="1"/>
  <c r="L2386" i="1"/>
  <c r="L2486" i="1"/>
  <c r="N2486" i="1" s="1"/>
  <c r="O2486" i="1" s="1"/>
  <c r="M2249" i="1"/>
  <c r="L2249" i="1"/>
  <c r="N2261" i="1"/>
  <c r="O2261" i="1" s="1"/>
  <c r="L2053" i="1"/>
  <c r="N2053" i="1" s="1"/>
  <c r="O2053" i="1" s="1"/>
  <c r="M2176" i="1"/>
  <c r="N2176" i="1" s="1"/>
  <c r="O2176" i="1" s="1"/>
  <c r="L1598" i="1"/>
  <c r="M1598" i="1"/>
  <c r="M1582" i="1"/>
  <c r="N1582" i="1" s="1"/>
  <c r="O1582" i="1" s="1"/>
  <c r="M2010" i="1"/>
  <c r="L2010" i="1"/>
  <c r="M1712" i="1"/>
  <c r="N1712" i="1" s="1"/>
  <c r="O1712" i="1" s="1"/>
  <c r="L1595" i="1"/>
  <c r="L1729" i="1"/>
  <c r="N1729" i="1" s="1"/>
  <c r="O1729" i="1" s="1"/>
  <c r="L1428" i="1"/>
  <c r="N1428" i="1" s="1"/>
  <c r="O1428" i="1" s="1"/>
  <c r="L1276" i="1"/>
  <c r="M1358" i="1"/>
  <c r="L1220" i="1"/>
  <c r="N1220" i="1" s="1"/>
  <c r="O1220" i="1" s="1"/>
  <c r="L1297" i="1"/>
  <c r="N3982" i="1"/>
  <c r="O3982" i="1" s="1"/>
  <c r="L3970" i="1"/>
  <c r="N3970" i="1" s="1"/>
  <c r="O3970" i="1" s="1"/>
  <c r="N3909" i="1"/>
  <c r="O3909" i="1" s="1"/>
  <c r="L3955" i="1"/>
  <c r="N3955" i="1" s="1"/>
  <c r="O3955" i="1" s="1"/>
  <c r="L3989" i="1"/>
  <c r="N3989" i="1" s="1"/>
  <c r="O3989" i="1" s="1"/>
  <c r="M3894" i="1"/>
  <c r="L3863" i="1"/>
  <c r="M3874" i="1"/>
  <c r="N3899" i="1"/>
  <c r="O3899" i="1" s="1"/>
  <c r="L3851" i="1"/>
  <c r="N3851" i="1" s="1"/>
  <c r="O3851" i="1" s="1"/>
  <c r="M3799" i="1"/>
  <c r="L3716" i="1"/>
  <c r="L3639" i="1"/>
  <c r="M3639" i="1"/>
  <c r="L3672" i="1"/>
  <c r="N3672" i="1" s="1"/>
  <c r="O3672" i="1" s="1"/>
  <c r="L3721" i="1"/>
  <c r="N3721" i="1" s="1"/>
  <c r="O3721" i="1" s="1"/>
  <c r="L3745" i="1"/>
  <c r="N3745" i="1" s="1"/>
  <c r="O3745" i="1" s="1"/>
  <c r="L3665" i="1"/>
  <c r="M3627" i="1"/>
  <c r="L3519" i="1"/>
  <c r="N3519" i="1" s="1"/>
  <c r="O3519" i="1" s="1"/>
  <c r="L3531" i="1"/>
  <c r="L3521" i="1"/>
  <c r="L3516" i="1"/>
  <c r="L3467" i="1"/>
  <c r="M3467" i="1"/>
  <c r="L3399" i="1"/>
  <c r="L3585" i="1"/>
  <c r="N3585" i="1" s="1"/>
  <c r="O3585" i="1" s="1"/>
  <c r="M3286" i="1"/>
  <c r="N3286" i="1" s="1"/>
  <c r="O3286" i="1" s="1"/>
  <c r="L3269" i="1"/>
  <c r="M3282" i="1"/>
  <c r="N3282" i="1" s="1"/>
  <c r="O3282" i="1" s="1"/>
  <c r="M3193" i="1"/>
  <c r="L3193" i="1"/>
  <c r="L3067" i="1"/>
  <c r="N3067" i="1" s="1"/>
  <c r="O3067" i="1" s="1"/>
  <c r="L3288" i="1"/>
  <c r="N3288" i="1" s="1"/>
  <c r="O3288" i="1" s="1"/>
  <c r="M3079" i="1"/>
  <c r="N3079" i="1" s="1"/>
  <c r="O3079" i="1" s="1"/>
  <c r="M3257" i="1"/>
  <c r="L3045" i="1"/>
  <c r="M3015" i="1"/>
  <c r="N2982" i="1"/>
  <c r="O2982" i="1" s="1"/>
  <c r="M3103" i="1"/>
  <c r="N3103" i="1" s="1"/>
  <c r="O3103" i="1" s="1"/>
  <c r="L2966" i="1"/>
  <c r="N2966" i="1" s="1"/>
  <c r="O2966" i="1" s="1"/>
  <c r="M2999" i="1"/>
  <c r="N2999" i="1" s="1"/>
  <c r="O2999" i="1" s="1"/>
  <c r="M3007" i="1"/>
  <c r="L2866" i="1"/>
  <c r="L2958" i="1"/>
  <c r="N2958" i="1" s="1"/>
  <c r="O2958" i="1" s="1"/>
  <c r="M2830" i="1"/>
  <c r="M2900" i="1"/>
  <c r="L2891" i="1"/>
  <c r="N2891" i="1" s="1"/>
  <c r="O2891" i="1" s="1"/>
  <c r="L2973" i="1"/>
  <c r="N2973" i="1" s="1"/>
  <c r="O2973" i="1" s="1"/>
  <c r="M2855" i="1"/>
  <c r="M2969" i="1"/>
  <c r="N2969" i="1" s="1"/>
  <c r="O2969" i="1" s="1"/>
  <c r="M2665" i="1"/>
  <c r="L2665" i="1"/>
  <c r="M2569" i="1"/>
  <c r="L2569" i="1"/>
  <c r="N2479" i="1"/>
  <c r="O2479" i="1" s="1"/>
  <c r="N2757" i="1"/>
  <c r="O2757" i="1" s="1"/>
  <c r="L2419" i="1"/>
  <c r="N2419" i="1" s="1"/>
  <c r="O2419" i="1" s="1"/>
  <c r="L2540" i="1"/>
  <c r="N2540" i="1" s="1"/>
  <c r="O2540" i="1" s="1"/>
  <c r="L2467" i="1"/>
  <c r="N2467" i="1" s="1"/>
  <c r="O2467" i="1" s="1"/>
  <c r="L2553" i="1"/>
  <c r="N2553" i="1" s="1"/>
  <c r="O2553" i="1" s="1"/>
  <c r="L2571" i="1"/>
  <c r="N2571" i="1" s="1"/>
  <c r="O2571" i="1" s="1"/>
  <c r="L2491" i="1"/>
  <c r="N2491" i="1" s="1"/>
  <c r="O2491" i="1" s="1"/>
  <c r="N2302" i="1"/>
  <c r="O2302" i="1" s="1"/>
  <c r="L2455" i="1"/>
  <c r="N2455" i="1" s="1"/>
  <c r="O2455" i="1" s="1"/>
  <c r="L2200" i="1"/>
  <c r="M2201" i="1"/>
  <c r="N2201" i="1" s="1"/>
  <c r="O2201" i="1" s="1"/>
  <c r="M2121" i="1"/>
  <c r="L2121" i="1"/>
  <c r="L1791" i="1"/>
  <c r="M1791" i="1"/>
  <c r="L2232" i="1"/>
  <c r="N2232" i="1" s="1"/>
  <c r="O2232" i="1" s="1"/>
  <c r="L1690" i="1"/>
  <c r="M1690" i="1"/>
  <c r="L2132" i="1"/>
  <c r="N2077" i="1"/>
  <c r="O2077" i="1" s="1"/>
  <c r="N2206" i="1"/>
  <c r="O2206" i="1" s="1"/>
  <c r="L2179" i="1"/>
  <c r="M2170" i="1"/>
  <c r="L1767" i="1"/>
  <c r="N1767" i="1" s="1"/>
  <c r="O1767" i="1" s="1"/>
  <c r="L858" i="1"/>
  <c r="L1978" i="1"/>
  <c r="M1914" i="1"/>
  <c r="M1329" i="1"/>
  <c r="N1329" i="1" s="1"/>
  <c r="O1329" i="1" s="1"/>
  <c r="L1620" i="1"/>
  <c r="N1620" i="1" s="1"/>
  <c r="O1620" i="1" s="1"/>
  <c r="L2034" i="1"/>
  <c r="N2034" i="1" s="1"/>
  <c r="O2034" i="1" s="1"/>
  <c r="L835" i="1"/>
  <c r="N835" i="1" s="1"/>
  <c r="O835" i="1" s="1"/>
  <c r="M2009" i="1"/>
  <c r="N2009" i="1" s="1"/>
  <c r="O2009" i="1" s="1"/>
  <c r="L1469" i="1"/>
  <c r="N1469" i="1" s="1"/>
  <c r="O1469" i="1" s="1"/>
  <c r="L3786" i="1"/>
  <c r="M3786" i="1"/>
  <c r="L3835" i="1"/>
  <c r="N3835" i="1" s="1"/>
  <c r="O3835" i="1" s="1"/>
  <c r="N3445" i="1"/>
  <c r="O3445" i="1" s="1"/>
  <c r="M3295" i="1"/>
  <c r="L3295" i="1"/>
  <c r="L3314" i="1"/>
  <c r="M3314" i="1"/>
  <c r="M3312" i="1"/>
  <c r="N3312" i="1" s="1"/>
  <c r="O3312" i="1" s="1"/>
  <c r="L3264" i="1"/>
  <c r="N3264" i="1" s="1"/>
  <c r="O3264" i="1" s="1"/>
  <c r="M3149" i="1"/>
  <c r="L3149" i="1"/>
  <c r="L2869" i="1"/>
  <c r="M2869" i="1"/>
  <c r="M2604" i="1"/>
  <c r="L2604" i="1"/>
  <c r="M2605" i="1"/>
  <c r="N2605" i="1" s="1"/>
  <c r="O2605" i="1" s="1"/>
  <c r="M2474" i="1"/>
  <c r="L2474" i="1"/>
  <c r="N2603" i="1"/>
  <c r="O2603" i="1" s="1"/>
  <c r="L2463" i="1"/>
  <c r="M2463" i="1"/>
  <c r="M2623" i="1"/>
  <c r="N2623" i="1" s="1"/>
  <c r="O2623" i="1" s="1"/>
  <c r="L2421" i="1"/>
  <c r="N2421" i="1" s="1"/>
  <c r="O2421" i="1" s="1"/>
  <c r="M2289" i="1"/>
  <c r="L2289" i="1"/>
  <c r="L2188" i="1"/>
  <c r="M2188" i="1"/>
  <c r="L1815" i="1"/>
  <c r="M1815" i="1"/>
  <c r="M1534" i="1"/>
  <c r="N1534" i="1" s="1"/>
  <c r="O1534" i="1" s="1"/>
  <c r="M1974" i="1"/>
  <c r="N1974" i="1" s="1"/>
  <c r="O1974" i="1" s="1"/>
  <c r="M2044" i="1"/>
  <c r="L2044" i="1"/>
  <c r="L1664" i="1"/>
  <c r="N1664" i="1" s="1"/>
  <c r="O1664" i="1" s="1"/>
  <c r="L2005" i="1"/>
  <c r="N2005" i="1" s="1"/>
  <c r="O2005" i="1" s="1"/>
  <c r="L1923" i="1"/>
  <c r="N1923" i="1" s="1"/>
  <c r="O1923" i="1" s="1"/>
  <c r="L1083" i="1"/>
  <c r="M1083" i="1"/>
  <c r="M1381" i="1"/>
  <c r="M1047" i="1"/>
  <c r="N1047" i="1" s="1"/>
  <c r="O1047" i="1" s="1"/>
  <c r="N3958" i="1"/>
  <c r="O3958" i="1" s="1"/>
  <c r="N3996" i="1"/>
  <c r="O3996" i="1" s="1"/>
  <c r="L3944" i="1"/>
  <c r="L3810" i="1"/>
  <c r="L3781" i="1"/>
  <c r="N3781" i="1" s="1"/>
  <c r="O3781" i="1" s="1"/>
  <c r="L3708" i="1"/>
  <c r="N3708" i="1" s="1"/>
  <c r="O3708" i="1" s="1"/>
  <c r="L3763" i="1"/>
  <c r="N3763" i="1" s="1"/>
  <c r="O3763" i="1" s="1"/>
  <c r="L3717" i="1"/>
  <c r="N3717" i="1" s="1"/>
  <c r="O3717" i="1" s="1"/>
  <c r="L3658" i="1"/>
  <c r="L3609" i="1"/>
  <c r="L3606" i="1"/>
  <c r="N3606" i="1" s="1"/>
  <c r="O3606" i="1" s="1"/>
  <c r="L3586" i="1"/>
  <c r="M3649" i="1"/>
  <c r="N3649" i="1" s="1"/>
  <c r="O3649" i="1" s="1"/>
  <c r="M3643" i="1"/>
  <c r="L3602" i="1"/>
  <c r="L3617" i="1"/>
  <c r="N3617" i="1" s="1"/>
  <c r="O3617" i="1" s="1"/>
  <c r="L3541" i="1"/>
  <c r="N3541" i="1" s="1"/>
  <c r="O3541" i="1" s="1"/>
  <c r="M3470" i="1"/>
  <c r="N3470" i="1" s="1"/>
  <c r="O3470" i="1" s="1"/>
  <c r="M3333" i="1"/>
  <c r="L3333" i="1"/>
  <c r="L3352" i="1"/>
  <c r="L3299" i="1"/>
  <c r="N3299" i="1" s="1"/>
  <c r="O3299" i="1" s="1"/>
  <c r="M3281" i="1"/>
  <c r="N3281" i="1" s="1"/>
  <c r="O3281" i="1" s="1"/>
  <c r="L3248" i="1"/>
  <c r="N3248" i="1" s="1"/>
  <c r="O3248" i="1" s="1"/>
  <c r="M3201" i="1"/>
  <c r="N3201" i="1" s="1"/>
  <c r="O3201" i="1" s="1"/>
  <c r="L3043" i="1"/>
  <c r="L3012" i="1"/>
  <c r="L2853" i="1"/>
  <c r="N2853" i="1" s="1"/>
  <c r="O2853" i="1" s="1"/>
  <c r="L2930" i="1"/>
  <c r="N2935" i="1"/>
  <c r="O2935" i="1" s="1"/>
  <c r="M3130" i="1"/>
  <c r="M2957" i="1"/>
  <c r="N2957" i="1" s="1"/>
  <c r="O2957" i="1" s="1"/>
  <c r="L2876" i="1"/>
  <c r="L2867" i="1"/>
  <c r="N2742" i="1"/>
  <c r="O2742" i="1" s="1"/>
  <c r="M2638" i="1"/>
  <c r="N2638" i="1" s="1"/>
  <c r="O2638" i="1" s="1"/>
  <c r="L2678" i="1"/>
  <c r="L2680" i="1"/>
  <c r="N2680" i="1" s="1"/>
  <c r="O2680" i="1" s="1"/>
  <c r="M2587" i="1"/>
  <c r="L2587" i="1"/>
  <c r="L2618" i="1"/>
  <c r="N2618" i="1" s="1"/>
  <c r="O2618" i="1" s="1"/>
  <c r="L2523" i="1"/>
  <c r="N2523" i="1" s="1"/>
  <c r="O2523" i="1" s="1"/>
  <c r="M2366" i="1"/>
  <c r="N2366" i="1" s="1"/>
  <c r="O2366" i="1" s="1"/>
  <c r="L2316" i="1"/>
  <c r="L2525" i="1"/>
  <c r="L2353" i="1"/>
  <c r="L2349" i="1"/>
  <c r="L2234" i="1"/>
  <c r="N2234" i="1" s="1"/>
  <c r="O2234" i="1" s="1"/>
  <c r="L2168" i="1"/>
  <c r="N2168" i="1" s="1"/>
  <c r="O2168" i="1" s="1"/>
  <c r="M1996" i="1"/>
  <c r="N1996" i="1" s="1"/>
  <c r="O1996" i="1" s="1"/>
  <c r="L2159" i="1"/>
  <c r="N2159" i="1" s="1"/>
  <c r="O2159" i="1" s="1"/>
  <c r="M2037" i="1"/>
  <c r="L2129" i="1"/>
  <c r="L2069" i="1"/>
  <c r="M2166" i="1"/>
  <c r="N2166" i="1" s="1"/>
  <c r="O2166" i="1" s="1"/>
  <c r="L2080" i="1"/>
  <c r="M2155" i="1"/>
  <c r="N2155" i="1" s="1"/>
  <c r="O2155" i="1" s="1"/>
  <c r="L1659" i="1"/>
  <c r="N1659" i="1" s="1"/>
  <c r="O1659" i="1" s="1"/>
  <c r="M1852" i="1"/>
  <c r="N1852" i="1" s="1"/>
  <c r="O1852" i="1" s="1"/>
  <c r="M1726" i="1"/>
  <c r="N1726" i="1" s="1"/>
  <c r="O1726" i="1" s="1"/>
  <c r="L1692" i="1"/>
  <c r="N1692" i="1" s="1"/>
  <c r="O1692" i="1" s="1"/>
  <c r="N1270" i="1"/>
  <c r="O1270" i="1" s="1"/>
  <c r="M966" i="1"/>
  <c r="M906" i="1"/>
  <c r="M889" i="1"/>
  <c r="M1306" i="1"/>
  <c r="L1194" i="1"/>
  <c r="N1194" i="1" s="1"/>
  <c r="O1194" i="1" s="1"/>
  <c r="L1265" i="1"/>
  <c r="N1265" i="1" s="1"/>
  <c r="O1265" i="1" s="1"/>
  <c r="M1087" i="1"/>
  <c r="N1140" i="1"/>
  <c r="O1140" i="1" s="1"/>
  <c r="M1048" i="1"/>
  <c r="N1048" i="1" s="1"/>
  <c r="O1048" i="1" s="1"/>
  <c r="M1036" i="1"/>
  <c r="M524" i="1"/>
  <c r="N524" i="1" s="1"/>
  <c r="O524" i="1" s="1"/>
  <c r="L868" i="1"/>
  <c r="M870" i="1"/>
  <c r="M1851" i="1"/>
  <c r="L1851" i="1"/>
  <c r="L1944" i="1"/>
  <c r="N1944" i="1" s="1"/>
  <c r="O1944" i="1" s="1"/>
  <c r="L1981" i="1"/>
  <c r="N1981" i="1" s="1"/>
  <c r="O1981" i="1" s="1"/>
  <c r="M1916" i="1"/>
  <c r="N1916" i="1" s="1"/>
  <c r="O1916" i="1" s="1"/>
  <c r="N1784" i="1"/>
  <c r="O1784" i="1" s="1"/>
  <c r="M1831" i="1"/>
  <c r="M1688" i="1"/>
  <c r="L1688" i="1"/>
  <c r="L1638" i="1"/>
  <c r="L1685" i="1"/>
  <c r="N1685" i="1" s="1"/>
  <c r="O1685" i="1" s="1"/>
  <c r="L1617" i="1"/>
  <c r="L1614" i="1"/>
  <c r="N1614" i="1" s="1"/>
  <c r="O1614" i="1" s="1"/>
  <c r="M1654" i="1"/>
  <c r="N1654" i="1" s="1"/>
  <c r="O1654" i="1" s="1"/>
  <c r="M1646" i="1"/>
  <c r="L1590" i="1"/>
  <c r="M1561" i="1"/>
  <c r="L1565" i="1"/>
  <c r="L1504" i="1"/>
  <c r="N1504" i="1" s="1"/>
  <c r="O1504" i="1" s="1"/>
  <c r="M1286" i="1"/>
  <c r="N1349" i="1"/>
  <c r="O1349" i="1" s="1"/>
  <c r="M1138" i="1"/>
  <c r="N1138" i="1" s="1"/>
  <c r="O1138" i="1" s="1"/>
  <c r="L1300" i="1"/>
  <c r="L1188" i="1"/>
  <c r="N1188" i="1" s="1"/>
  <c r="O1188" i="1" s="1"/>
  <c r="M1026" i="1"/>
  <c r="N1026" i="1" s="1"/>
  <c r="O1026" i="1" s="1"/>
  <c r="M774" i="1"/>
  <c r="L929" i="1"/>
  <c r="M941" i="1"/>
  <c r="M767" i="1"/>
  <c r="L715" i="1"/>
  <c r="M606" i="1"/>
  <c r="M551" i="1"/>
  <c r="L1477" i="1"/>
  <c r="L1320" i="1"/>
  <c r="M1245" i="1"/>
  <c r="M1269" i="1"/>
  <c r="L1279" i="1"/>
  <c r="N1279" i="1" s="1"/>
  <c r="O1279" i="1" s="1"/>
  <c r="M1158" i="1"/>
  <c r="M1170" i="1"/>
  <c r="L1145" i="1"/>
  <c r="M1123" i="1"/>
  <c r="M701" i="1"/>
  <c r="N701" i="1" s="1"/>
  <c r="O701" i="1" s="1"/>
  <c r="L644" i="1"/>
  <c r="L657" i="1"/>
  <c r="N657" i="1" s="1"/>
  <c r="O657" i="1" s="1"/>
  <c r="L1108" i="1"/>
  <c r="N1959" i="1"/>
  <c r="O1959" i="1" s="1"/>
  <c r="M1942" i="1"/>
  <c r="L1878" i="1"/>
  <c r="N1878" i="1" s="1"/>
  <c r="O1878" i="1" s="1"/>
  <c r="L1879" i="1"/>
  <c r="M1820" i="1"/>
  <c r="L1907" i="1"/>
  <c r="L1892" i="1"/>
  <c r="N1892" i="1" s="1"/>
  <c r="O1892" i="1" s="1"/>
  <c r="L1890" i="1"/>
  <c r="M1827" i="1"/>
  <c r="N1827" i="1" s="1"/>
  <c r="O1827" i="1" s="1"/>
  <c r="N1850" i="1"/>
  <c r="O1850" i="1" s="1"/>
  <c r="N1885" i="1"/>
  <c r="O1885" i="1" s="1"/>
  <c r="N1832" i="1"/>
  <c r="O1832" i="1" s="1"/>
  <c r="L1687" i="1"/>
  <c r="L1765" i="1"/>
  <c r="M1752" i="1"/>
  <c r="L1703" i="1"/>
  <c r="N1703" i="1" s="1"/>
  <c r="O1703" i="1" s="1"/>
  <c r="L1695" i="1"/>
  <c r="N1616" i="1"/>
  <c r="O1616" i="1" s="1"/>
  <c r="L1662" i="1"/>
  <c r="M1663" i="1"/>
  <c r="N1663" i="1" s="1"/>
  <c r="O1663" i="1" s="1"/>
  <c r="L1578" i="1"/>
  <c r="L1633" i="1"/>
  <c r="N1633" i="1" s="1"/>
  <c r="O1633" i="1" s="1"/>
  <c r="L1629" i="1"/>
  <c r="N1629" i="1" s="1"/>
  <c r="O1629" i="1" s="1"/>
  <c r="M1556" i="1"/>
  <c r="L1556" i="1"/>
  <c r="M1551" i="1"/>
  <c r="N1520" i="1"/>
  <c r="O1520" i="1" s="1"/>
  <c r="M1568" i="1"/>
  <c r="M1509" i="1"/>
  <c r="M1576" i="1"/>
  <c r="N1576" i="1" s="1"/>
  <c r="O1576" i="1" s="1"/>
  <c r="M1241" i="1"/>
  <c r="N1241" i="1" s="1"/>
  <c r="O1241" i="1" s="1"/>
  <c r="L1553" i="1"/>
  <c r="M1536" i="1"/>
  <c r="L1280" i="1"/>
  <c r="N1280" i="1" s="1"/>
  <c r="O1280" i="1" s="1"/>
  <c r="L1323" i="1"/>
  <c r="N1323" i="1" s="1"/>
  <c r="O1323" i="1" s="1"/>
  <c r="M1338" i="1"/>
  <c r="M1088" i="1"/>
  <c r="N1088" i="1" s="1"/>
  <c r="O1088" i="1" s="1"/>
  <c r="M1041" i="1"/>
  <c r="L1422" i="1"/>
  <c r="N1422" i="1" s="1"/>
  <c r="O1422" i="1" s="1"/>
  <c r="L772" i="1"/>
  <c r="M836" i="1"/>
  <c r="N797" i="1"/>
  <c r="O797" i="1" s="1"/>
  <c r="N651" i="1"/>
  <c r="O651" i="1" s="1"/>
  <c r="N1406" i="1"/>
  <c r="O1406" i="1" s="1"/>
  <c r="M1868" i="1"/>
  <c r="N1868" i="1" s="1"/>
  <c r="O1868" i="1" s="1"/>
  <c r="M1756" i="1"/>
  <c r="L1756" i="1"/>
  <c r="M1630" i="1"/>
  <c r="N1630" i="1" s="1"/>
  <c r="O1630" i="1" s="1"/>
  <c r="L1554" i="1"/>
  <c r="M1554" i="1"/>
  <c r="L1532" i="1"/>
  <c r="N1532" i="1" s="1"/>
  <c r="O1532" i="1" s="1"/>
  <c r="M1562" i="1"/>
  <c r="M1550" i="1"/>
  <c r="N1550" i="1" s="1"/>
  <c r="O1550" i="1" s="1"/>
  <c r="M1275" i="1"/>
  <c r="L1374" i="1"/>
  <c r="N1374" i="1" s="1"/>
  <c r="O1374" i="1" s="1"/>
  <c r="M1569" i="1"/>
  <c r="L1333" i="1"/>
  <c r="N1333" i="1" s="1"/>
  <c r="O1333" i="1" s="1"/>
  <c r="M1328" i="1"/>
  <c r="N1328" i="1" s="1"/>
  <c r="O1328" i="1" s="1"/>
  <c r="M1276" i="1"/>
  <c r="M1525" i="1"/>
  <c r="N1525" i="1" s="1"/>
  <c r="O1525" i="1" s="1"/>
  <c r="N1204" i="1"/>
  <c r="O1204" i="1" s="1"/>
  <c r="N1348" i="1"/>
  <c r="O1348" i="1" s="1"/>
  <c r="L1179" i="1"/>
  <c r="N1179" i="1" s="1"/>
  <c r="O1179" i="1" s="1"/>
  <c r="M1932" i="1"/>
  <c r="L1932" i="1"/>
  <c r="L942" i="1"/>
  <c r="M916" i="1"/>
  <c r="M978" i="1"/>
  <c r="L764" i="1"/>
  <c r="M697" i="1"/>
  <c r="M699" i="1"/>
  <c r="N717" i="1"/>
  <c r="O717" i="1" s="1"/>
  <c r="N602" i="1"/>
  <c r="O602" i="1" s="1"/>
  <c r="M670" i="1"/>
  <c r="M1407" i="1"/>
  <c r="M1294" i="1"/>
  <c r="L1224" i="1"/>
  <c r="L1339" i="1"/>
  <c r="L1267" i="1"/>
  <c r="N1267" i="1" s="1"/>
  <c r="O1267" i="1" s="1"/>
  <c r="M1189" i="1"/>
  <c r="N1189" i="1" s="1"/>
  <c r="O1189" i="1" s="1"/>
  <c r="M1157" i="1"/>
  <c r="M1135" i="1"/>
  <c r="L1136" i="1"/>
  <c r="N1136" i="1" s="1"/>
  <c r="O1136" i="1" s="1"/>
  <c r="L1032" i="1"/>
  <c r="N1032" i="1" s="1"/>
  <c r="O1032" i="1" s="1"/>
  <c r="L956" i="1"/>
  <c r="N956" i="1" s="1"/>
  <c r="O956" i="1" s="1"/>
  <c r="L787" i="1"/>
  <c r="M857" i="1"/>
  <c r="M938" i="1"/>
  <c r="M711" i="1"/>
  <c r="L614" i="1"/>
  <c r="N614" i="1" s="1"/>
  <c r="O614" i="1" s="1"/>
  <c r="L2000" i="1"/>
  <c r="N2000" i="1" s="1"/>
  <c r="O2000" i="1" s="1"/>
  <c r="L1964" i="1"/>
  <c r="L1909" i="1"/>
  <c r="M1909" i="1"/>
  <c r="L1941" i="1"/>
  <c r="N1941" i="1" s="1"/>
  <c r="O1941" i="1" s="1"/>
  <c r="L1967" i="1"/>
  <c r="N1967" i="1" s="1"/>
  <c r="O1967" i="1" s="1"/>
  <c r="M1900" i="1"/>
  <c r="M1867" i="1"/>
  <c r="M1855" i="1"/>
  <c r="L1918" i="1"/>
  <c r="M1821" i="1"/>
  <c r="N1821" i="1" s="1"/>
  <c r="O1821" i="1" s="1"/>
  <c r="M1835" i="1"/>
  <c r="M1833" i="1"/>
  <c r="N1833" i="1" s="1"/>
  <c r="O1833" i="1" s="1"/>
  <c r="M1810" i="1"/>
  <c r="N1810" i="1" s="1"/>
  <c r="O1810" i="1" s="1"/>
  <c r="M1806" i="1"/>
  <c r="L1818" i="1"/>
  <c r="M1737" i="1"/>
  <c r="L1737" i="1"/>
  <c r="M1721" i="1"/>
  <c r="N1721" i="1" s="1"/>
  <c r="O1721" i="1" s="1"/>
  <c r="N1799" i="1"/>
  <c r="O1799" i="1" s="1"/>
  <c r="M1877" i="1"/>
  <c r="L1759" i="1"/>
  <c r="M1480" i="1"/>
  <c r="N1480" i="1" s="1"/>
  <c r="O1480" i="1" s="1"/>
  <c r="L1372" i="1"/>
  <c r="N1372" i="1" s="1"/>
  <c r="O1372" i="1" s="1"/>
  <c r="M1315" i="1"/>
  <c r="N1315" i="1" s="1"/>
  <c r="O1315" i="1" s="1"/>
  <c r="L1955" i="1"/>
  <c r="N1955" i="1" s="1"/>
  <c r="O1955" i="1" s="1"/>
  <c r="L1924" i="1"/>
  <c r="M1924" i="1"/>
  <c r="L1777" i="1"/>
  <c r="N1777" i="1" s="1"/>
  <c r="O1777" i="1" s="1"/>
  <c r="N1744" i="1"/>
  <c r="O1744" i="1" s="1"/>
  <c r="N1773" i="1"/>
  <c r="O1773" i="1" s="1"/>
  <c r="L1641" i="1"/>
  <c r="N1641" i="1" s="1"/>
  <c r="O1641" i="1" s="1"/>
  <c r="L1548" i="1"/>
  <c r="M1615" i="1"/>
  <c r="L1564" i="1"/>
  <c r="L1552" i="1"/>
  <c r="N1608" i="1"/>
  <c r="O1608" i="1" s="1"/>
  <c r="L1648" i="1"/>
  <c r="L1512" i="1"/>
  <c r="M1254" i="1"/>
  <c r="L1521" i="1"/>
  <c r="N1521" i="1" s="1"/>
  <c r="O1521" i="1" s="1"/>
  <c r="L993" i="1"/>
  <c r="N993" i="1" s="1"/>
  <c r="O993" i="1" s="1"/>
  <c r="L604" i="1"/>
  <c r="N604" i="1" s="1"/>
  <c r="O604" i="1" s="1"/>
  <c r="L1062" i="1"/>
  <c r="N1062" i="1" s="1"/>
  <c r="O1062" i="1" s="1"/>
  <c r="M770" i="1"/>
  <c r="N770" i="1" s="1"/>
  <c r="O770" i="1" s="1"/>
  <c r="M1071" i="1"/>
  <c r="L1071" i="1"/>
  <c r="L927" i="1"/>
  <c r="L842" i="1"/>
  <c r="N765" i="1"/>
  <c r="O765" i="1" s="1"/>
  <c r="M853" i="1"/>
  <c r="L669" i="1"/>
  <c r="L687" i="1"/>
  <c r="L1467" i="1"/>
  <c r="N1467" i="1" s="1"/>
  <c r="O1467" i="1" s="1"/>
  <c r="M1405" i="1"/>
  <c r="L1330" i="1"/>
  <c r="L1363" i="1"/>
  <c r="N1363" i="1" s="1"/>
  <c r="O1363" i="1" s="1"/>
  <c r="N1326" i="1"/>
  <c r="O1326" i="1" s="1"/>
  <c r="L1115" i="1"/>
  <c r="N1115" i="1" s="1"/>
  <c r="O1115" i="1" s="1"/>
  <c r="M1024" i="1"/>
  <c r="L800" i="1"/>
  <c r="N800" i="1" s="1"/>
  <c r="O800" i="1" s="1"/>
  <c r="L1965" i="1"/>
  <c r="N1965" i="1" s="1"/>
  <c r="O1965" i="1" s="1"/>
  <c r="L1920" i="1"/>
  <c r="L1989" i="1"/>
  <c r="N1989" i="1" s="1"/>
  <c r="O1989" i="1" s="1"/>
  <c r="L1886" i="1"/>
  <c r="M1886" i="1"/>
  <c r="L1919" i="1"/>
  <c r="N1919" i="1" s="1"/>
  <c r="O1919" i="1" s="1"/>
  <c r="M1859" i="1"/>
  <c r="N1859" i="1" s="1"/>
  <c r="O1859" i="1" s="1"/>
  <c r="L1807" i="1"/>
  <c r="N1804" i="1"/>
  <c r="O1804" i="1" s="1"/>
  <c r="M1801" i="1"/>
  <c r="N1801" i="1" s="1"/>
  <c r="O1801" i="1" s="1"/>
  <c r="L1843" i="1"/>
  <c r="N1843" i="1" s="1"/>
  <c r="O1843" i="1" s="1"/>
  <c r="M1711" i="1"/>
  <c r="L1711" i="1"/>
  <c r="L1741" i="1"/>
  <c r="N1785" i="1"/>
  <c r="O1785" i="1" s="1"/>
  <c r="M1769" i="1"/>
  <c r="L1682" i="1"/>
  <c r="L1673" i="1"/>
  <c r="N1673" i="1" s="1"/>
  <c r="O1673" i="1" s="1"/>
  <c r="L1639" i="1"/>
  <c r="M1594" i="1"/>
  <c r="M1618" i="1"/>
  <c r="L1474" i="1"/>
  <c r="N1474" i="1" s="1"/>
  <c r="O1474" i="1" s="1"/>
  <c r="L1463" i="1"/>
  <c r="N1463" i="1" s="1"/>
  <c r="O1463" i="1" s="1"/>
  <c r="M1549" i="1"/>
  <c r="N1549" i="1" s="1"/>
  <c r="O1549" i="1" s="1"/>
  <c r="L1560" i="1"/>
  <c r="M1593" i="1"/>
  <c r="N1593" i="1" s="1"/>
  <c r="O1593" i="1" s="1"/>
  <c r="M1266" i="1"/>
  <c r="N1266" i="1" s="1"/>
  <c r="O1266" i="1" s="1"/>
  <c r="L1345" i="1"/>
  <c r="N1345" i="1" s="1"/>
  <c r="O1345" i="1" s="1"/>
  <c r="L1263" i="1"/>
  <c r="L1252" i="1"/>
  <c r="L1077" i="1"/>
  <c r="N1077" i="1" s="1"/>
  <c r="O1077" i="1" s="1"/>
  <c r="M1214" i="1"/>
  <c r="N1214" i="1" s="1"/>
  <c r="O1214" i="1" s="1"/>
  <c r="L1444" i="1"/>
  <c r="N1444" i="1" s="1"/>
  <c r="O1444" i="1" s="1"/>
  <c r="N656" i="1"/>
  <c r="O656" i="1" s="1"/>
  <c r="L547" i="1"/>
  <c r="N547" i="1" s="1"/>
  <c r="O547" i="1" s="1"/>
  <c r="L581" i="1"/>
  <c r="N581" i="1" s="1"/>
  <c r="O581" i="1" s="1"/>
  <c r="L532" i="1"/>
  <c r="N532" i="1" s="1"/>
  <c r="O532" i="1" s="1"/>
  <c r="L1419" i="1"/>
  <c r="N1419" i="1" s="1"/>
  <c r="O1419" i="1" s="1"/>
  <c r="N1487" i="1"/>
  <c r="O1487" i="1" s="1"/>
  <c r="L1498" i="1"/>
  <c r="N1498" i="1" s="1"/>
  <c r="O1498" i="1" s="1"/>
  <c r="N1430" i="1"/>
  <c r="O1430" i="1" s="1"/>
  <c r="L1370" i="1"/>
  <c r="N1370" i="1" s="1"/>
  <c r="O1370" i="1" s="1"/>
  <c r="N1250" i="1"/>
  <c r="O1250" i="1" s="1"/>
  <c r="L1022" i="1"/>
  <c r="L1808" i="1"/>
  <c r="M1808" i="1"/>
  <c r="L1838" i="1"/>
  <c r="N1838" i="1" s="1"/>
  <c r="O1838" i="1" s="1"/>
  <c r="L1750" i="1"/>
  <c r="N1750" i="1" s="1"/>
  <c r="O1750" i="1" s="1"/>
  <c r="L1412" i="1"/>
  <c r="N1412" i="1" s="1"/>
  <c r="O1412" i="1" s="1"/>
  <c r="L1546" i="1"/>
  <c r="N1546" i="1" s="1"/>
  <c r="O1546" i="1" s="1"/>
  <c r="L1516" i="1"/>
  <c r="N1516" i="1" s="1"/>
  <c r="O1516" i="1" s="1"/>
  <c r="L876" i="1"/>
  <c r="M876" i="1"/>
  <c r="M1171" i="1"/>
  <c r="N1171" i="1" s="1"/>
  <c r="O1171" i="1" s="1"/>
  <c r="L1653" i="1"/>
  <c r="N1653" i="1" s="1"/>
  <c r="O1653" i="1" s="1"/>
  <c r="L750" i="1"/>
  <c r="N517" i="1"/>
  <c r="O517" i="1" s="1"/>
  <c r="N1483" i="1"/>
  <c r="O1483" i="1" s="1"/>
  <c r="M1042" i="1"/>
  <c r="N1042" i="1" s="1"/>
  <c r="O1042" i="1" s="1"/>
  <c r="L1063" i="1"/>
  <c r="M849" i="1"/>
  <c r="L1992" i="1"/>
  <c r="N1992" i="1" s="1"/>
  <c r="O1992" i="1" s="1"/>
  <c r="L1908" i="1"/>
  <c r="L1953" i="1"/>
  <c r="N1953" i="1" s="1"/>
  <c r="O1953" i="1" s="1"/>
  <c r="L1896" i="1"/>
  <c r="M1904" i="1"/>
  <c r="L1943" i="1"/>
  <c r="M1917" i="1"/>
  <c r="M1798" i="1"/>
  <c r="L1798" i="1"/>
  <c r="L1802" i="1"/>
  <c r="N1802" i="1" s="1"/>
  <c r="O1802" i="1" s="1"/>
  <c r="M1762" i="1"/>
  <c r="N1762" i="1" s="1"/>
  <c r="O1762" i="1" s="1"/>
  <c r="M1786" i="1"/>
  <c r="N1786" i="1" s="1"/>
  <c r="O1786" i="1" s="1"/>
  <c r="M1764" i="1"/>
  <c r="M1751" i="1"/>
  <c r="L1781" i="1"/>
  <c r="N1713" i="1"/>
  <c r="O1713" i="1" s="1"/>
  <c r="L1671" i="1"/>
  <c r="N1671" i="1" s="1"/>
  <c r="O1671" i="1" s="1"/>
  <c r="L1691" i="1"/>
  <c r="N1691" i="1" s="1"/>
  <c r="O1691" i="1" s="1"/>
  <c r="L1650" i="1"/>
  <c r="L1634" i="1"/>
  <c r="N1634" i="1" s="1"/>
  <c r="O1634" i="1" s="1"/>
  <c r="M1591" i="1"/>
  <c r="N1591" i="1" s="1"/>
  <c r="O1591" i="1" s="1"/>
  <c r="M1592" i="1"/>
  <c r="M1437" i="1"/>
  <c r="N1437" i="1" s="1"/>
  <c r="O1437" i="1" s="1"/>
  <c r="M1533" i="1"/>
  <c r="N1533" i="1" s="1"/>
  <c r="O1533" i="1" s="1"/>
  <c r="N1528" i="1"/>
  <c r="O1528" i="1" s="1"/>
  <c r="L1251" i="1"/>
  <c r="M1371" i="1"/>
  <c r="L1371" i="1"/>
  <c r="L1216" i="1"/>
  <c r="M1216" i="1"/>
  <c r="L1168" i="1"/>
  <c r="N1168" i="1" s="1"/>
  <c r="O1168" i="1" s="1"/>
  <c r="L1325" i="1"/>
  <c r="N1325" i="1" s="1"/>
  <c r="O1325" i="1" s="1"/>
  <c r="L1038" i="1"/>
  <c r="N1038" i="1" s="1"/>
  <c r="O1038" i="1" s="1"/>
  <c r="M1028" i="1"/>
  <c r="N1028" i="1" s="1"/>
  <c r="O1028" i="1" s="1"/>
  <c r="L946" i="1"/>
  <c r="N946" i="1" s="1"/>
  <c r="O946" i="1" s="1"/>
  <c r="L804" i="1"/>
  <c r="N804" i="1" s="1"/>
  <c r="O804" i="1" s="1"/>
  <c r="N1212" i="1"/>
  <c r="O1212" i="1" s="1"/>
  <c r="K94" i="1"/>
  <c r="M94" i="1" s="1"/>
  <c r="L937" i="1"/>
  <c r="N937" i="1" s="1"/>
  <c r="O937" i="1" s="1"/>
  <c r="M860" i="1"/>
  <c r="L819" i="1"/>
  <c r="N819" i="1" s="1"/>
  <c r="O819" i="1" s="1"/>
  <c r="M813" i="1"/>
  <c r="N813" i="1" s="1"/>
  <c r="O813" i="1" s="1"/>
  <c r="L815" i="1"/>
  <c r="L607" i="1"/>
  <c r="N503" i="1"/>
  <c r="O503" i="1" s="1"/>
  <c r="L1417" i="1"/>
  <c r="M1465" i="1"/>
  <c r="N1414" i="1"/>
  <c r="O1414" i="1" s="1"/>
  <c r="L1368" i="1"/>
  <c r="M1051" i="1"/>
  <c r="M1012" i="1"/>
  <c r="M789" i="1"/>
  <c r="N789" i="1" s="1"/>
  <c r="O789" i="1" s="1"/>
  <c r="M921" i="1"/>
  <c r="L630" i="1"/>
  <c r="L838" i="1"/>
  <c r="L1954" i="1"/>
  <c r="N1954" i="1" s="1"/>
  <c r="O1954" i="1" s="1"/>
  <c r="N1958" i="1"/>
  <c r="O1958" i="1" s="1"/>
  <c r="L1984" i="1"/>
  <c r="N1984" i="1" s="1"/>
  <c r="O1984" i="1" s="1"/>
  <c r="L1899" i="1"/>
  <c r="M1899" i="1"/>
  <c r="M1957" i="1"/>
  <c r="L1968" i="1"/>
  <c r="N1968" i="1" s="1"/>
  <c r="O1968" i="1" s="1"/>
  <c r="M1805" i="1"/>
  <c r="L1805" i="1"/>
  <c r="M1797" i="1"/>
  <c r="L1797" i="1"/>
  <c r="M1796" i="1"/>
  <c r="M1839" i="1"/>
  <c r="N1757" i="1"/>
  <c r="O1757" i="1" s="1"/>
  <c r="M1780" i="1"/>
  <c r="N1780" i="1" s="1"/>
  <c r="O1780" i="1" s="1"/>
  <c r="L1853" i="1"/>
  <c r="N1853" i="1" s="1"/>
  <c r="O1853" i="1" s="1"/>
  <c r="L1740" i="1"/>
  <c r="N1740" i="1" s="1"/>
  <c r="O1740" i="1" s="1"/>
  <c r="M1621" i="1"/>
  <c r="L1566" i="1"/>
  <c r="M1524" i="1"/>
  <c r="N1524" i="1" s="1"/>
  <c r="O1524" i="1" s="1"/>
  <c r="M1456" i="1"/>
  <c r="N1456" i="1" s="1"/>
  <c r="O1456" i="1" s="1"/>
  <c r="M1567" i="1"/>
  <c r="L1427" i="1"/>
  <c r="N1427" i="1" s="1"/>
  <c r="O1427" i="1" s="1"/>
  <c r="L1177" i="1"/>
  <c r="N1177" i="1" s="1"/>
  <c r="O1177" i="1" s="1"/>
  <c r="M1398" i="1"/>
  <c r="L1321" i="1"/>
  <c r="M1304" i="1"/>
  <c r="N1304" i="1" s="1"/>
  <c r="O1304" i="1" s="1"/>
  <c r="M1195" i="1"/>
  <c r="N1195" i="1" s="1"/>
  <c r="O1195" i="1" s="1"/>
  <c r="M879" i="1"/>
  <c r="M855" i="1"/>
  <c r="N855" i="1" s="1"/>
  <c r="O855" i="1" s="1"/>
  <c r="M822" i="1"/>
  <c r="L952" i="1"/>
  <c r="N952" i="1" s="1"/>
  <c r="O952" i="1" s="1"/>
  <c r="L1929" i="1"/>
  <c r="N1929" i="1" s="1"/>
  <c r="O1929" i="1" s="1"/>
  <c r="M1675" i="1"/>
  <c r="N1675" i="1" s="1"/>
  <c r="O1675" i="1" s="1"/>
  <c r="M1563" i="1"/>
  <c r="M1314" i="1"/>
  <c r="M1091" i="1"/>
  <c r="N1165" i="1"/>
  <c r="O1165" i="1" s="1"/>
  <c r="M1383" i="1"/>
  <c r="L1383" i="1"/>
  <c r="L948" i="1"/>
  <c r="M803" i="1"/>
  <c r="M791" i="1"/>
  <c r="M830" i="1"/>
  <c r="M741" i="1"/>
  <c r="M709" i="1"/>
  <c r="L555" i="1"/>
  <c r="L1501" i="1"/>
  <c r="L1272" i="1"/>
  <c r="M1248" i="1"/>
  <c r="L1264" i="1"/>
  <c r="M1310" i="1"/>
  <c r="M1184" i="1"/>
  <c r="L1046" i="1"/>
  <c r="N1046" i="1" s="1"/>
  <c r="O1046" i="1" s="1"/>
  <c r="L1082" i="1"/>
  <c r="M1969" i="1"/>
  <c r="L1945" i="1"/>
  <c r="N1945" i="1" s="1"/>
  <c r="O1945" i="1" s="1"/>
  <c r="L1956" i="1"/>
  <c r="N1956" i="1" s="1"/>
  <c r="O1956" i="1" s="1"/>
  <c r="L1895" i="1"/>
  <c r="N1895" i="1" s="1"/>
  <c r="O1895" i="1" s="1"/>
  <c r="N1898" i="1"/>
  <c r="O1898" i="1" s="1"/>
  <c r="L1739" i="1"/>
  <c r="L1699" i="1"/>
  <c r="M1774" i="1"/>
  <c r="L1626" i="1"/>
  <c r="M1723" i="1"/>
  <c r="N1723" i="1" s="1"/>
  <c r="O1723" i="1" s="1"/>
  <c r="N1635" i="1"/>
  <c r="O1635" i="1" s="1"/>
  <c r="L1575" i="1"/>
  <c r="L1381" i="1"/>
  <c r="L1122" i="1"/>
  <c r="N1122" i="1" s="1"/>
  <c r="O1122" i="1" s="1"/>
  <c r="M1064" i="1"/>
  <c r="N1064" i="1" s="1"/>
  <c r="O1064" i="1" s="1"/>
  <c r="N549" i="1"/>
  <c r="O549" i="1" s="1"/>
  <c r="L1255" i="1"/>
  <c r="N1255" i="1" s="1"/>
  <c r="O1255" i="1" s="1"/>
  <c r="L894" i="1"/>
  <c r="N777" i="1"/>
  <c r="O777" i="1" s="1"/>
  <c r="L726" i="1"/>
  <c r="L659" i="1"/>
  <c r="L702" i="1"/>
  <c r="N702" i="1" s="1"/>
  <c r="O702" i="1" s="1"/>
  <c r="L575" i="1"/>
  <c r="N627" i="1"/>
  <c r="O627" i="1" s="1"/>
  <c r="L582" i="1"/>
  <c r="M1446" i="1"/>
  <c r="L1446" i="1"/>
  <c r="L1407" i="1"/>
  <c r="N1424" i="1"/>
  <c r="O1424" i="1" s="1"/>
  <c r="M1395" i="1"/>
  <c r="L1306" i="1"/>
  <c r="L1380" i="1"/>
  <c r="L1342" i="1"/>
  <c r="N1302" i="1"/>
  <c r="O1302" i="1" s="1"/>
  <c r="L1247" i="1"/>
  <c r="N1247" i="1" s="1"/>
  <c r="O1247" i="1" s="1"/>
  <c r="L1210" i="1"/>
  <c r="N1210" i="1" s="1"/>
  <c r="O1210" i="1" s="1"/>
  <c r="L1277" i="1"/>
  <c r="N1277" i="1" s="1"/>
  <c r="O1277" i="1" s="1"/>
  <c r="L1051" i="1"/>
  <c r="L1075" i="1"/>
  <c r="M755" i="1"/>
  <c r="L755" i="1"/>
  <c r="L870" i="1"/>
  <c r="N592" i="1"/>
  <c r="O592" i="1" s="1"/>
  <c r="N873" i="1"/>
  <c r="O873" i="1" s="1"/>
  <c r="M806" i="1"/>
  <c r="M710" i="1"/>
  <c r="L571" i="1"/>
  <c r="N571" i="1" s="1"/>
  <c r="O571" i="1" s="1"/>
  <c r="M635" i="1"/>
  <c r="L518" i="1"/>
  <c r="N518" i="1" s="1"/>
  <c r="O518" i="1" s="1"/>
  <c r="M1434" i="1"/>
  <c r="L1434" i="1"/>
  <c r="L1489" i="1"/>
  <c r="N1489" i="1" s="1"/>
  <c r="O1489" i="1" s="1"/>
  <c r="M1501" i="1"/>
  <c r="L1465" i="1"/>
  <c r="L1293" i="1"/>
  <c r="N1293" i="1" s="1"/>
  <c r="O1293" i="1" s="1"/>
  <c r="L1331" i="1"/>
  <c r="N1331" i="1" s="1"/>
  <c r="O1331" i="1" s="1"/>
  <c r="M1308" i="1"/>
  <c r="M1272" i="1"/>
  <c r="L1235" i="1"/>
  <c r="N1235" i="1" s="1"/>
  <c r="O1235" i="1" s="1"/>
  <c r="L1222" i="1"/>
  <c r="N1222" i="1" s="1"/>
  <c r="O1222" i="1" s="1"/>
  <c r="M1339" i="1"/>
  <c r="M1236" i="1"/>
  <c r="L1221" i="1"/>
  <c r="N1221" i="1" s="1"/>
  <c r="O1221" i="1" s="1"/>
  <c r="L1217" i="1"/>
  <c r="N1217" i="1" s="1"/>
  <c r="O1217" i="1" s="1"/>
  <c r="N1211" i="1"/>
  <c r="O1211" i="1" s="1"/>
  <c r="L1099" i="1"/>
  <c r="N1099" i="1" s="1"/>
  <c r="O1099" i="1" s="1"/>
  <c r="L1036" i="1"/>
  <c r="L1023" i="1"/>
  <c r="N1023" i="1" s="1"/>
  <c r="O1023" i="1" s="1"/>
  <c r="M890" i="1"/>
  <c r="N890" i="1" s="1"/>
  <c r="O890" i="1" s="1"/>
  <c r="M713" i="1"/>
  <c r="L661" i="1"/>
  <c r="N661" i="1" s="1"/>
  <c r="O661" i="1" s="1"/>
  <c r="L1008" i="1"/>
  <c r="N1008" i="1" s="1"/>
  <c r="O1008" i="1" s="1"/>
  <c r="L821" i="1"/>
  <c r="N821" i="1" s="1"/>
  <c r="O821" i="1" s="1"/>
  <c r="L740" i="1"/>
  <c r="N740" i="1" s="1"/>
  <c r="O740" i="1" s="1"/>
  <c r="M811" i="1"/>
  <c r="N811" i="1" s="1"/>
  <c r="O811" i="1" s="1"/>
  <c r="L598" i="1"/>
  <c r="N598" i="1" s="1"/>
  <c r="O598" i="1" s="1"/>
  <c r="L568" i="1"/>
  <c r="N568" i="1" s="1"/>
  <c r="O568" i="1" s="1"/>
  <c r="L1000" i="1"/>
  <c r="N1000" i="1" s="1"/>
  <c r="O1000" i="1" s="1"/>
  <c r="L1478" i="1"/>
  <c r="N1478" i="1" s="1"/>
  <c r="O1478" i="1" s="1"/>
  <c r="L1488" i="1"/>
  <c r="N1488" i="1" s="1"/>
  <c r="O1488" i="1" s="1"/>
  <c r="L1346" i="1"/>
  <c r="N1346" i="1" s="1"/>
  <c r="O1346" i="1" s="1"/>
  <c r="M1231" i="1"/>
  <c r="L1231" i="1"/>
  <c r="L1366" i="1"/>
  <c r="N1366" i="1" s="1"/>
  <c r="O1366" i="1" s="1"/>
  <c r="L1197" i="1"/>
  <c r="N1197" i="1" s="1"/>
  <c r="O1197" i="1" s="1"/>
  <c r="L1181" i="1"/>
  <c r="N1181" i="1" s="1"/>
  <c r="O1181" i="1" s="1"/>
  <c r="M967" i="1"/>
  <c r="N967" i="1" s="1"/>
  <c r="O967" i="1" s="1"/>
  <c r="L1095" i="1"/>
  <c r="N1095" i="1" s="1"/>
  <c r="O1095" i="1" s="1"/>
  <c r="M865" i="1"/>
  <c r="L793" i="1"/>
  <c r="M766" i="1"/>
  <c r="N785" i="1"/>
  <c r="O785" i="1" s="1"/>
  <c r="M647" i="1"/>
  <c r="L675" i="1"/>
  <c r="N675" i="1" s="1"/>
  <c r="O675" i="1" s="1"/>
  <c r="L626" i="1"/>
  <c r="N626" i="1" s="1"/>
  <c r="O626" i="1" s="1"/>
  <c r="M1417" i="1"/>
  <c r="L1405" i="1"/>
  <c r="L1500" i="1"/>
  <c r="N1500" i="1" s="1"/>
  <c r="O1500" i="1" s="1"/>
  <c r="N1402" i="1"/>
  <c r="O1402" i="1" s="1"/>
  <c r="L1433" i="1"/>
  <c r="N1433" i="1" s="1"/>
  <c r="O1433" i="1" s="1"/>
  <c r="L1443" i="1"/>
  <c r="N1443" i="1" s="1"/>
  <c r="O1443" i="1" s="1"/>
  <c r="N1386" i="1"/>
  <c r="O1386" i="1" s="1"/>
  <c r="L1486" i="1"/>
  <c r="N1486" i="1" s="1"/>
  <c r="O1486" i="1" s="1"/>
  <c r="M1320" i="1"/>
  <c r="L1318" i="1"/>
  <c r="N1318" i="1" s="1"/>
  <c r="O1318" i="1" s="1"/>
  <c r="L1305" i="1"/>
  <c r="N1305" i="1" s="1"/>
  <c r="O1305" i="1" s="1"/>
  <c r="L1158" i="1"/>
  <c r="L1185" i="1"/>
  <c r="N1185" i="1" s="1"/>
  <c r="O1185" i="1" s="1"/>
  <c r="M1063" i="1"/>
  <c r="L900" i="1"/>
  <c r="M885" i="1"/>
  <c r="L986" i="1"/>
  <c r="L848" i="1"/>
  <c r="N848" i="1" s="1"/>
  <c r="O848" i="1" s="1"/>
  <c r="M919" i="1"/>
  <c r="L869" i="1"/>
  <c r="N869" i="1" s="1"/>
  <c r="O869" i="1" s="1"/>
  <c r="M1108" i="1"/>
  <c r="L921" i="1"/>
  <c r="M630" i="1"/>
  <c r="M838" i="1"/>
  <c r="L778" i="1"/>
  <c r="N778" i="1" s="1"/>
  <c r="O778" i="1" s="1"/>
  <c r="L1149" i="1"/>
  <c r="N1149" i="1" s="1"/>
  <c r="O1149" i="1" s="1"/>
  <c r="L1193" i="1"/>
  <c r="N1193" i="1" s="1"/>
  <c r="O1193" i="1" s="1"/>
  <c r="M781" i="1"/>
  <c r="L781" i="1"/>
  <c r="L756" i="1"/>
  <c r="N756" i="1" s="1"/>
  <c r="O756" i="1" s="1"/>
  <c r="L544" i="1"/>
  <c r="N544" i="1" s="1"/>
  <c r="O544" i="1" s="1"/>
  <c r="M918" i="1"/>
  <c r="L812" i="1"/>
  <c r="M751" i="1"/>
  <c r="N751" i="1" s="1"/>
  <c r="O751" i="1" s="1"/>
  <c r="L594" i="1"/>
  <c r="M595" i="1"/>
  <c r="L619" i="1"/>
  <c r="M563" i="1"/>
  <c r="L509" i="1"/>
  <c r="N509" i="1" s="1"/>
  <c r="O509" i="1" s="1"/>
  <c r="L1455" i="1"/>
  <c r="N1455" i="1" s="1"/>
  <c r="O1455" i="1" s="1"/>
  <c r="L1491" i="1"/>
  <c r="N1491" i="1" s="1"/>
  <c r="O1491" i="1" s="1"/>
  <c r="L1403" i="1"/>
  <c r="N1403" i="1" s="1"/>
  <c r="O1403" i="1" s="1"/>
  <c r="M1429" i="1"/>
  <c r="M1477" i="1"/>
  <c r="M1354" i="1"/>
  <c r="M1330" i="1"/>
  <c r="L1317" i="1"/>
  <c r="N1317" i="1" s="1"/>
  <c r="O1317" i="1" s="1"/>
  <c r="L1307" i="1"/>
  <c r="M1368" i="1"/>
  <c r="L1294" i="1"/>
  <c r="L1260" i="1"/>
  <c r="N1260" i="1" s="1"/>
  <c r="O1260" i="1" s="1"/>
  <c r="L1245" i="1"/>
  <c r="L1223" i="1"/>
  <c r="N1223" i="1" s="1"/>
  <c r="O1223" i="1" s="1"/>
  <c r="L1281" i="1"/>
  <c r="N1281" i="1" s="1"/>
  <c r="O1281" i="1" s="1"/>
  <c r="L1310" i="1"/>
  <c r="M1169" i="1"/>
  <c r="L1205" i="1"/>
  <c r="N1205" i="1" s="1"/>
  <c r="O1205" i="1" s="1"/>
  <c r="L1172" i="1"/>
  <c r="L1170" i="1"/>
  <c r="M1145" i="1"/>
  <c r="L1060" i="1"/>
  <c r="L968" i="1"/>
  <c r="L1035" i="1"/>
  <c r="N1035" i="1" s="1"/>
  <c r="O1035" i="1" s="1"/>
  <c r="L1024" i="1"/>
  <c r="M1020" i="1"/>
  <c r="M903" i="1"/>
  <c r="L934" i="1"/>
  <c r="M934" i="1"/>
  <c r="M936" i="1"/>
  <c r="M891" i="1"/>
  <c r="N562" i="1"/>
  <c r="O562" i="1" s="1"/>
  <c r="L1479" i="1"/>
  <c r="N1479" i="1" s="1"/>
  <c r="O1479" i="1" s="1"/>
  <c r="L1476" i="1"/>
  <c r="N1476" i="1" s="1"/>
  <c r="O1476" i="1" s="1"/>
  <c r="L1375" i="1"/>
  <c r="N1375" i="1" s="1"/>
  <c r="O1375" i="1" s="1"/>
  <c r="M1162" i="1"/>
  <c r="L1162" i="1"/>
  <c r="L1106" i="1"/>
  <c r="N1106" i="1" s="1"/>
  <c r="O1106" i="1" s="1"/>
  <c r="M972" i="1"/>
  <c r="N972" i="1" s="1"/>
  <c r="O972" i="1" s="1"/>
  <c r="L505" i="1"/>
  <c r="N505" i="1" s="1"/>
  <c r="O505" i="1" s="1"/>
  <c r="L874" i="1"/>
  <c r="N874" i="1" s="1"/>
  <c r="O874" i="1" s="1"/>
  <c r="N584" i="1"/>
  <c r="O584" i="1" s="1"/>
  <c r="L1466" i="1"/>
  <c r="N1466" i="1" s="1"/>
  <c r="O1466" i="1" s="1"/>
  <c r="N1448" i="1"/>
  <c r="O1448" i="1" s="1"/>
  <c r="L1319" i="1"/>
  <c r="L1389" i="1"/>
  <c r="N1389" i="1" s="1"/>
  <c r="O1389" i="1" s="1"/>
  <c r="M1224" i="1"/>
  <c r="L1269" i="1"/>
  <c r="L1157" i="1"/>
  <c r="L1123" i="1"/>
  <c r="L1011" i="1"/>
  <c r="N1011" i="1" s="1"/>
  <c r="O1011" i="1" s="1"/>
  <c r="L933" i="1"/>
  <c r="M683" i="1"/>
  <c r="L683" i="1"/>
  <c r="L886" i="1"/>
  <c r="M950" i="1"/>
  <c r="M732" i="1"/>
  <c r="M706" i="1"/>
  <c r="N706" i="1" s="1"/>
  <c r="O706" i="1" s="1"/>
  <c r="M904" i="1"/>
  <c r="L963" i="1"/>
  <c r="N963" i="1" s="1"/>
  <c r="O963" i="1" s="1"/>
  <c r="L928" i="1"/>
  <c r="M925" i="1"/>
  <c r="N863" i="1"/>
  <c r="O863" i="1" s="1"/>
  <c r="L872" i="1"/>
  <c r="N872" i="1" s="1"/>
  <c r="O872" i="1" s="1"/>
  <c r="L930" i="1"/>
  <c r="M738" i="1"/>
  <c r="M831" i="1"/>
  <c r="L917" i="1"/>
  <c r="N722" i="1"/>
  <c r="O722" i="1" s="1"/>
  <c r="M703" i="1"/>
  <c r="N703" i="1" s="1"/>
  <c r="O703" i="1" s="1"/>
  <c r="M673" i="1"/>
  <c r="L543" i="1"/>
  <c r="L1452" i="1"/>
  <c r="N1452" i="1" s="1"/>
  <c r="O1452" i="1" s="1"/>
  <c r="L1464" i="1"/>
  <c r="N1464" i="1" s="1"/>
  <c r="O1464" i="1" s="1"/>
  <c r="L1490" i="1"/>
  <c r="N1490" i="1" s="1"/>
  <c r="O1490" i="1" s="1"/>
  <c r="M1356" i="1"/>
  <c r="L1343" i="1"/>
  <c r="N1343" i="1" s="1"/>
  <c r="O1343" i="1" s="1"/>
  <c r="M1369" i="1"/>
  <c r="N1369" i="1" s="1"/>
  <c r="O1369" i="1" s="1"/>
  <c r="N1472" i="1"/>
  <c r="O1472" i="1" s="1"/>
  <c r="L1378" i="1"/>
  <c r="N1378" i="1" s="1"/>
  <c r="O1378" i="1" s="1"/>
  <c r="L1454" i="1"/>
  <c r="N1454" i="1" s="1"/>
  <c r="O1454" i="1" s="1"/>
  <c r="L1284" i="1"/>
  <c r="N1284" i="1" s="1"/>
  <c r="O1284" i="1" s="1"/>
  <c r="L1248" i="1"/>
  <c r="M1303" i="1"/>
  <c r="L1298" i="1"/>
  <c r="N1298" i="1" s="1"/>
  <c r="O1298" i="1" s="1"/>
  <c r="L1218" i="1"/>
  <c r="N1218" i="1" s="1"/>
  <c r="O1218" i="1" s="1"/>
  <c r="M1153" i="1"/>
  <c r="L1153" i="1"/>
  <c r="L1184" i="1"/>
  <c r="L1087" i="1"/>
  <c r="M1111" i="1"/>
  <c r="N1043" i="1"/>
  <c r="O1043" i="1" s="1"/>
  <c r="L1133" i="1"/>
  <c r="L1119" i="1"/>
  <c r="N1119" i="1" s="1"/>
  <c r="O1119" i="1" s="1"/>
  <c r="M841" i="1"/>
  <c r="L841" i="1"/>
  <c r="L960" i="1"/>
  <c r="M784" i="1"/>
  <c r="N784" i="1" s="1"/>
  <c r="O784" i="1" s="1"/>
  <c r="L1012" i="1"/>
  <c r="L655" i="1"/>
  <c r="M655" i="1"/>
  <c r="M974" i="1"/>
  <c r="M615" i="1"/>
  <c r="N615" i="1" s="1"/>
  <c r="O615" i="1" s="1"/>
  <c r="L938" i="1"/>
  <c r="L711" i="1"/>
  <c r="M560" i="1"/>
  <c r="N560" i="1" s="1"/>
  <c r="O560" i="1" s="1"/>
  <c r="L953" i="1"/>
  <c r="N953" i="1" s="1"/>
  <c r="O953" i="1" s="1"/>
  <c r="L528" i="1"/>
  <c r="N528" i="1" s="1"/>
  <c r="O528" i="1" s="1"/>
  <c r="L1442" i="1"/>
  <c r="N1442" i="1" s="1"/>
  <c r="O1442" i="1" s="1"/>
  <c r="L1367" i="1"/>
  <c r="N1367" i="1" s="1"/>
  <c r="O1367" i="1" s="1"/>
  <c r="M1327" i="1"/>
  <c r="N1327" i="1" s="1"/>
  <c r="O1327" i="1" s="1"/>
  <c r="N1173" i="1"/>
  <c r="O1173" i="1" s="1"/>
  <c r="L1458" i="1"/>
  <c r="N1458" i="1" s="1"/>
  <c r="O1458" i="1" s="1"/>
  <c r="L1198" i="1"/>
  <c r="N1198" i="1" s="1"/>
  <c r="O1198" i="1" s="1"/>
  <c r="L1137" i="1"/>
  <c r="N1137" i="1" s="1"/>
  <c r="O1137" i="1" s="1"/>
  <c r="M799" i="1"/>
  <c r="N799" i="1" s="1"/>
  <c r="O799" i="1" s="1"/>
  <c r="M1014" i="1"/>
  <c r="N1014" i="1" s="1"/>
  <c r="O1014" i="1" s="1"/>
  <c r="L1010" i="1"/>
  <c r="N1010" i="1" s="1"/>
  <c r="O1010" i="1" s="1"/>
  <c r="M807" i="1"/>
  <c r="L807" i="1"/>
  <c r="L824" i="1"/>
  <c r="M824" i="1"/>
  <c r="M641" i="1"/>
  <c r="N641" i="1" s="1"/>
  <c r="O641" i="1" s="1"/>
  <c r="L939" i="1"/>
  <c r="M779" i="1"/>
  <c r="L866" i="1"/>
  <c r="L698" i="1"/>
  <c r="N698" i="1" s="1"/>
  <c r="O698" i="1" s="1"/>
  <c r="N685" i="1"/>
  <c r="O685" i="1" s="1"/>
  <c r="L591" i="1"/>
  <c r="N591" i="1" s="1"/>
  <c r="O591" i="1" s="1"/>
  <c r="N522" i="1"/>
  <c r="O522" i="1" s="1"/>
  <c r="L502" i="1"/>
  <c r="N502" i="1" s="1"/>
  <c r="O502" i="1" s="1"/>
  <c r="L1415" i="1"/>
  <c r="N1415" i="1" s="1"/>
  <c r="O1415" i="1" s="1"/>
  <c r="M1441" i="1"/>
  <c r="L1453" i="1"/>
  <c r="N1453" i="1" s="1"/>
  <c r="O1453" i="1" s="1"/>
  <c r="L1332" i="1"/>
  <c r="M1344" i="1"/>
  <c r="N1390" i="1"/>
  <c r="O1390" i="1" s="1"/>
  <c r="M1296" i="1"/>
  <c r="L1257" i="1"/>
  <c r="L1208" i="1"/>
  <c r="N1208" i="1" s="1"/>
  <c r="O1208" i="1" s="1"/>
  <c r="L1161" i="1"/>
  <c r="N1161" i="1" s="1"/>
  <c r="O1161" i="1" s="1"/>
  <c r="L1182" i="1"/>
  <c r="L1209" i="1"/>
  <c r="N1209" i="1" s="1"/>
  <c r="O1209" i="1" s="1"/>
  <c r="L1135" i="1"/>
  <c r="L1206" i="1"/>
  <c r="N1206" i="1" s="1"/>
  <c r="O1206" i="1" s="1"/>
  <c r="M1141" i="1"/>
  <c r="M1148" i="1"/>
  <c r="L1058" i="1"/>
  <c r="N1058" i="1" s="1"/>
  <c r="O1058" i="1" s="1"/>
  <c r="M1082" i="1"/>
  <c r="L773" i="1"/>
  <c r="N677" i="1"/>
  <c r="O677" i="1" s="1"/>
  <c r="M787" i="1"/>
  <c r="L944" i="1"/>
  <c r="N944" i="1" s="1"/>
  <c r="O944" i="1" s="1"/>
  <c r="L637" i="1"/>
  <c r="L514" i="1"/>
  <c r="N514" i="1" s="1"/>
  <c r="O514" i="1" s="1"/>
  <c r="L889" i="1"/>
  <c r="L834" i="1"/>
  <c r="N834" i="1" s="1"/>
  <c r="O834" i="1" s="1"/>
  <c r="N783" i="1"/>
  <c r="O783" i="1" s="1"/>
  <c r="L647" i="1"/>
  <c r="M715" i="1"/>
  <c r="L551" i="1"/>
  <c r="L977" i="1"/>
  <c r="N977" i="1" s="1"/>
  <c r="O977" i="1" s="1"/>
  <c r="L925" i="1"/>
  <c r="L766" i="1"/>
  <c r="L670" i="1"/>
  <c r="L563" i="1"/>
  <c r="L823" i="1"/>
  <c r="M823" i="1"/>
  <c r="M515" i="1"/>
  <c r="L515" i="1"/>
  <c r="N712" i="1"/>
  <c r="O712" i="1" s="1"/>
  <c r="L516" i="1"/>
  <c r="N516" i="1" s="1"/>
  <c r="O516" i="1" s="1"/>
  <c r="J20" i="1"/>
  <c r="L20" i="1" s="1"/>
  <c r="N957" i="1"/>
  <c r="O957" i="1" s="1"/>
  <c r="L1001" i="1"/>
  <c r="N1001" i="1" s="1"/>
  <c r="O1001" i="1" s="1"/>
  <c r="M954" i="1"/>
  <c r="M929" i="1"/>
  <c r="L966" i="1"/>
  <c r="N920" i="1"/>
  <c r="O920" i="1" s="1"/>
  <c r="M877" i="1"/>
  <c r="N877" i="1" s="1"/>
  <c r="O877" i="1" s="1"/>
  <c r="L907" i="1"/>
  <c r="N907" i="1" s="1"/>
  <c r="O907" i="1" s="1"/>
  <c r="L860" i="1"/>
  <c r="N860" i="1" s="1"/>
  <c r="O860" i="1" s="1"/>
  <c r="M815" i="1"/>
  <c r="L779" i="1"/>
  <c r="M812" i="1"/>
  <c r="M750" i="1"/>
  <c r="M866" i="1"/>
  <c r="L710" i="1"/>
  <c r="L741" i="1"/>
  <c r="L673" i="1"/>
  <c r="N731" i="1"/>
  <c r="O731" i="1" s="1"/>
  <c r="M506" i="1"/>
  <c r="L506" i="1"/>
  <c r="L595" i="1"/>
  <c r="M543" i="1"/>
  <c r="L511" i="1"/>
  <c r="N511" i="1" s="1"/>
  <c r="O511" i="1" s="1"/>
  <c r="M660" i="1"/>
  <c r="L660" i="1"/>
  <c r="M611" i="1"/>
  <c r="L611" i="1"/>
  <c r="L603" i="1"/>
  <c r="N603" i="1" s="1"/>
  <c r="O603" i="1" s="1"/>
  <c r="M525" i="1"/>
  <c r="N525" i="1" s="1"/>
  <c r="O525" i="1" s="1"/>
  <c r="L988" i="1"/>
  <c r="N988" i="1" s="1"/>
  <c r="O988" i="1" s="1"/>
  <c r="M905" i="1"/>
  <c r="N905" i="1" s="1"/>
  <c r="O905" i="1" s="1"/>
  <c r="L978" i="1"/>
  <c r="M880" i="1"/>
  <c r="N880" i="1" s="1"/>
  <c r="O880" i="1" s="1"/>
  <c r="L906" i="1"/>
  <c r="L891" i="1"/>
  <c r="L865" i="1"/>
  <c r="M842" i="1"/>
  <c r="M795" i="1"/>
  <c r="L795" i="1"/>
  <c r="L791" i="1"/>
  <c r="L648" i="1"/>
  <c r="M648" i="1"/>
  <c r="M917" i="1"/>
  <c r="L830" i="1"/>
  <c r="L806" i="1"/>
  <c r="N695" i="1"/>
  <c r="O695" i="1" s="1"/>
  <c r="L697" i="1"/>
  <c r="L709" i="1"/>
  <c r="M721" i="1"/>
  <c r="L606" i="1"/>
  <c r="L583" i="1"/>
  <c r="N605" i="1"/>
  <c r="O605" i="1" s="1"/>
  <c r="L663" i="1"/>
  <c r="N663" i="1" s="1"/>
  <c r="O663" i="1" s="1"/>
  <c r="L650" i="1"/>
  <c r="N650" i="1" s="1"/>
  <c r="O650" i="1" s="1"/>
  <c r="L940" i="1"/>
  <c r="N940" i="1" s="1"/>
  <c r="O940" i="1" s="1"/>
  <c r="L975" i="1"/>
  <c r="N975" i="1" s="1"/>
  <c r="O975" i="1" s="1"/>
  <c r="M844" i="1"/>
  <c r="N844" i="1" s="1"/>
  <c r="O844" i="1" s="1"/>
  <c r="M587" i="1"/>
  <c r="L587" i="1"/>
  <c r="L633" i="1"/>
  <c r="N633" i="1" s="1"/>
  <c r="O633" i="1" s="1"/>
  <c r="L635" i="1"/>
  <c r="L691" i="1"/>
  <c r="N691" i="1" s="1"/>
  <c r="O691" i="1" s="1"/>
  <c r="L558" i="1"/>
  <c r="N558" i="1" s="1"/>
  <c r="O558" i="1" s="1"/>
  <c r="M942" i="1"/>
  <c r="L964" i="1"/>
  <c r="N964" i="1" s="1"/>
  <c r="O964" i="1" s="1"/>
  <c r="L904" i="1"/>
  <c r="L941" i="1"/>
  <c r="L987" i="1"/>
  <c r="N987" i="1" s="1"/>
  <c r="O987" i="1" s="1"/>
  <c r="M846" i="1"/>
  <c r="L846" i="1"/>
  <c r="L965" i="1"/>
  <c r="N965" i="1" s="1"/>
  <c r="O965" i="1" s="1"/>
  <c r="M856" i="1"/>
  <c r="N856" i="1" s="1"/>
  <c r="O856" i="1" s="1"/>
  <c r="M793" i="1"/>
  <c r="M930" i="1"/>
  <c r="L738" i="1"/>
  <c r="L831" i="1"/>
  <c r="M739" i="1"/>
  <c r="N739" i="1" s="1"/>
  <c r="O739" i="1" s="1"/>
  <c r="M659" i="1"/>
  <c r="L671" i="1"/>
  <c r="N671" i="1" s="1"/>
  <c r="O671" i="1" s="1"/>
  <c r="L699" i="1"/>
  <c r="N700" i="1"/>
  <c r="O700" i="1" s="1"/>
  <c r="L719" i="1"/>
  <c r="N719" i="1" s="1"/>
  <c r="O719" i="1" s="1"/>
  <c r="L662" i="1"/>
  <c r="N662" i="1" s="1"/>
  <c r="O662" i="1" s="1"/>
  <c r="L507" i="1"/>
  <c r="M507" i="1"/>
  <c r="M594" i="1"/>
  <c r="M564" i="1"/>
  <c r="N564" i="1" s="1"/>
  <c r="O564" i="1" s="1"/>
  <c r="M576" i="1"/>
  <c r="N576" i="1" s="1"/>
  <c r="O576" i="1" s="1"/>
  <c r="L579" i="1"/>
  <c r="N579" i="1" s="1"/>
  <c r="O579" i="1" s="1"/>
  <c r="L631" i="1"/>
  <c r="N631" i="1" s="1"/>
  <c r="O631" i="1" s="1"/>
  <c r="M667" i="1"/>
  <c r="N667" i="1" s="1"/>
  <c r="O667" i="1" s="1"/>
  <c r="M521" i="1"/>
  <c r="N521" i="1" s="1"/>
  <c r="O521" i="1" s="1"/>
  <c r="M759" i="1"/>
  <c r="L759" i="1"/>
  <c r="M727" i="1"/>
  <c r="N727" i="1" s="1"/>
  <c r="O727" i="1" s="1"/>
  <c r="M669" i="1"/>
  <c r="L634" i="1"/>
  <c r="N634" i="1" s="1"/>
  <c r="O634" i="1" s="1"/>
  <c r="L537" i="1"/>
  <c r="M537" i="1"/>
  <c r="L567" i="1"/>
  <c r="N567" i="1" s="1"/>
  <c r="O567" i="1" s="1"/>
  <c r="M690" i="1"/>
  <c r="L690" i="1"/>
  <c r="M894" i="1"/>
  <c r="L916" i="1"/>
  <c r="M927" i="1"/>
  <c r="L976" i="1"/>
  <c r="N976" i="1" s="1"/>
  <c r="O976" i="1" s="1"/>
  <c r="L951" i="1"/>
  <c r="L902" i="1"/>
  <c r="N902" i="1" s="1"/>
  <c r="O902" i="1" s="1"/>
  <c r="M817" i="1"/>
  <c r="L817" i="1"/>
  <c r="L803" i="1"/>
  <c r="L843" i="1"/>
  <c r="N843" i="1" s="1"/>
  <c r="O843" i="1" s="1"/>
  <c r="M726" i="1"/>
  <c r="N726" i="1" s="1"/>
  <c r="O726" i="1" s="1"/>
  <c r="L767" i="1"/>
  <c r="L624" i="1"/>
  <c r="L646" i="1"/>
  <c r="N646" i="1" s="1"/>
  <c r="O646" i="1" s="1"/>
  <c r="M575" i="1"/>
  <c r="L618" i="1"/>
  <c r="N618" i="1" s="1"/>
  <c r="O618" i="1" s="1"/>
  <c r="M533" i="1"/>
  <c r="N533" i="1" s="1"/>
  <c r="O533" i="1" s="1"/>
  <c r="M555" i="1"/>
  <c r="M619" i="1"/>
  <c r="N621" i="1"/>
  <c r="O621" i="1" s="1"/>
  <c r="L599" i="1"/>
  <c r="N599" i="1" s="1"/>
  <c r="O599" i="1" s="1"/>
  <c r="L989" i="1"/>
  <c r="N989" i="1" s="1"/>
  <c r="O989" i="1" s="1"/>
  <c r="M805" i="1"/>
  <c r="L805" i="1"/>
  <c r="L918" i="1"/>
  <c r="M990" i="1"/>
  <c r="M939" i="1"/>
  <c r="M928" i="1"/>
  <c r="L875" i="1"/>
  <c r="N875" i="1" s="1"/>
  <c r="O875" i="1" s="1"/>
  <c r="L833" i="1"/>
  <c r="N833" i="1" s="1"/>
  <c r="O833" i="1" s="1"/>
  <c r="M686" i="1"/>
  <c r="L686" i="1"/>
  <c r="M764" i="1"/>
  <c r="L853" i="1"/>
  <c r="L636" i="1"/>
  <c r="L649" i="1"/>
  <c r="M649" i="1"/>
  <c r="L757" i="1"/>
  <c r="M687" i="1"/>
  <c r="L681" i="1"/>
  <c r="N681" i="1" s="1"/>
  <c r="O681" i="1" s="1"/>
  <c r="M625" i="1"/>
  <c r="N625" i="1" s="1"/>
  <c r="O625" i="1" s="1"/>
  <c r="M607" i="1"/>
  <c r="L453" i="1"/>
  <c r="M447" i="1"/>
  <c r="M434" i="1"/>
  <c r="M493" i="1"/>
  <c r="M421" i="1"/>
  <c r="L486" i="1"/>
  <c r="L483" i="1"/>
  <c r="M378" i="1"/>
  <c r="L372" i="1"/>
  <c r="L241" i="1"/>
  <c r="L238" i="1"/>
  <c r="L214" i="1"/>
  <c r="M276" i="1"/>
  <c r="J29" i="1"/>
  <c r="M29" i="1" s="1"/>
  <c r="L187" i="1"/>
  <c r="L184" i="1"/>
  <c r="L154" i="1"/>
  <c r="K81" i="1"/>
  <c r="M81" i="1" s="1"/>
  <c r="K44" i="1"/>
  <c r="L44" i="1" s="1"/>
  <c r="K80" i="1"/>
  <c r="M80" i="1" s="1"/>
  <c r="J31" i="1"/>
  <c r="L31" i="1" s="1"/>
  <c r="K93" i="1"/>
  <c r="M93" i="1" s="1"/>
  <c r="J6" i="1"/>
  <c r="M6" i="1" s="1"/>
  <c r="J66" i="1"/>
  <c r="M66" i="1" s="1"/>
  <c r="J54" i="1"/>
  <c r="M54" i="1" s="1"/>
  <c r="J78" i="1"/>
  <c r="L78" i="1" s="1"/>
  <c r="J73" i="1"/>
  <c r="L73" i="1" s="1"/>
  <c r="K37" i="1"/>
  <c r="M37" i="1" s="1"/>
  <c r="J90" i="1"/>
  <c r="L90" i="1" s="1"/>
  <c r="K61" i="1"/>
  <c r="M61" i="1" s="1"/>
  <c r="J85" i="1"/>
  <c r="L85" i="1" s="1"/>
  <c r="K100" i="1"/>
  <c r="M100" i="1" s="1"/>
  <c r="J92" i="1"/>
  <c r="L92" i="1" s="1"/>
  <c r="K13" i="1"/>
  <c r="M13" i="1" s="1"/>
  <c r="K17" i="1"/>
  <c r="M17" i="1" s="1"/>
  <c r="J5" i="1"/>
  <c r="L5" i="1" s="1"/>
  <c r="J41" i="1"/>
  <c r="M41" i="1" s="1"/>
  <c r="P88" i="1"/>
  <c r="J39" i="1"/>
  <c r="L39" i="1" s="1"/>
  <c r="J68" i="1"/>
  <c r="L68" i="1" s="1"/>
  <c r="J8" i="1"/>
  <c r="L8" i="1" s="1"/>
  <c r="K32" i="1"/>
  <c r="M32" i="1" s="1"/>
  <c r="K95" i="1"/>
  <c r="M95" i="1" s="1"/>
  <c r="K56" i="1"/>
  <c r="L56" i="1" s="1"/>
  <c r="J79" i="1"/>
  <c r="L79" i="1" s="1"/>
  <c r="P79" i="1"/>
  <c r="P67" i="1"/>
  <c r="P55" i="1"/>
  <c r="P43" i="1"/>
  <c r="P31" i="1"/>
  <c r="P19" i="1"/>
  <c r="P7" i="1"/>
  <c r="P94" i="1"/>
  <c r="J67" i="1"/>
  <c r="L67" i="1" s="1"/>
  <c r="K42" i="1"/>
  <c r="M42" i="1" s="1"/>
  <c r="K76" i="1"/>
  <c r="M76" i="1" s="1"/>
  <c r="K88" i="1"/>
  <c r="M88" i="1" s="1"/>
  <c r="K52" i="1"/>
  <c r="L52" i="1" s="1"/>
  <c r="P52" i="1"/>
  <c r="P28" i="1"/>
  <c r="K4" i="1"/>
  <c r="M4" i="1" s="1"/>
  <c r="K64" i="1"/>
  <c r="M64" i="1" s="1"/>
  <c r="P64" i="1"/>
  <c r="P16" i="1"/>
  <c r="K49" i="1"/>
  <c r="M49" i="1" s="1"/>
  <c r="K89" i="1"/>
  <c r="L89" i="1" s="1"/>
  <c r="K65" i="1"/>
  <c r="M65" i="1" s="1"/>
  <c r="K53" i="1"/>
  <c r="M53" i="1" s="1"/>
  <c r="P89" i="1"/>
  <c r="P77" i="1"/>
  <c r="P65" i="1"/>
  <c r="P53" i="1"/>
  <c r="P41" i="1"/>
  <c r="P29" i="1"/>
  <c r="K77" i="1"/>
  <c r="M77" i="1" s="1"/>
  <c r="K91" i="1"/>
  <c r="M91" i="1" s="1"/>
  <c r="K58" i="1"/>
  <c r="M58" i="1" s="1"/>
  <c r="P17" i="1"/>
  <c r="P5" i="1"/>
  <c r="P92" i="1"/>
  <c r="P2" i="1"/>
  <c r="K55" i="1"/>
  <c r="M55" i="1" s="1"/>
  <c r="K43" i="1"/>
  <c r="L43" i="1" s="1"/>
  <c r="K7" i="1"/>
  <c r="L7" i="1" s="1"/>
  <c r="K19" i="1"/>
  <c r="M19" i="1" s="1"/>
  <c r="J33" i="1"/>
  <c r="L33" i="1" s="1"/>
  <c r="K28" i="1"/>
  <c r="M28" i="1" s="1"/>
  <c r="J45" i="1"/>
  <c r="M45" i="1" s="1"/>
  <c r="K57" i="1"/>
  <c r="L57" i="1" s="1"/>
  <c r="K21" i="1"/>
  <c r="M21" i="1" s="1"/>
  <c r="K9" i="1"/>
  <c r="M9" i="1" s="1"/>
  <c r="K96" i="1"/>
  <c r="L96" i="1" s="1"/>
  <c r="K69" i="1"/>
  <c r="M69" i="1" s="1"/>
  <c r="P81" i="1"/>
  <c r="P69" i="1"/>
  <c r="P57" i="1"/>
  <c r="P45" i="1"/>
  <c r="P33" i="1"/>
  <c r="P21" i="1"/>
  <c r="P9" i="1"/>
  <c r="P80" i="1"/>
  <c r="P68" i="1"/>
  <c r="P56" i="1"/>
  <c r="P44" i="1"/>
  <c r="P32" i="1"/>
  <c r="P20" i="1"/>
  <c r="P8" i="1"/>
  <c r="P95" i="1"/>
  <c r="P78" i="1"/>
  <c r="P66" i="1"/>
  <c r="P54" i="1"/>
  <c r="P42" i="1"/>
  <c r="P30" i="1"/>
  <c r="P18" i="1"/>
  <c r="P6" i="1"/>
  <c r="P93" i="1"/>
  <c r="K30" i="1"/>
  <c r="M30" i="1" s="1"/>
  <c r="K18" i="1"/>
  <c r="L18" i="1" s="1"/>
  <c r="K71" i="1"/>
  <c r="M71" i="1" s="1"/>
  <c r="P96" i="1"/>
  <c r="K35" i="1"/>
  <c r="M35" i="1" s="1"/>
  <c r="J12" i="1"/>
  <c r="L12" i="1" s="1"/>
  <c r="J22" i="1"/>
  <c r="L22" i="1" s="1"/>
  <c r="K97" i="1"/>
  <c r="M97" i="1" s="1"/>
  <c r="K40" i="1"/>
  <c r="M40" i="1" s="1"/>
  <c r="K70" i="1"/>
  <c r="M70" i="1" s="1"/>
  <c r="K34" i="1"/>
  <c r="M34" i="1" s="1"/>
  <c r="K25" i="1"/>
  <c r="L25" i="1" s="1"/>
  <c r="K47" i="1"/>
  <c r="L47" i="1" s="1"/>
  <c r="K16" i="1"/>
  <c r="M16" i="1" s="1"/>
  <c r="K83" i="1"/>
  <c r="M83" i="1" s="1"/>
  <c r="K10" i="1"/>
  <c r="L10" i="1" s="1"/>
  <c r="K46" i="1"/>
  <c r="L46" i="1" s="1"/>
  <c r="K82" i="1"/>
  <c r="L82" i="1" s="1"/>
  <c r="K23" i="1"/>
  <c r="L23" i="1" s="1"/>
  <c r="K59" i="1"/>
  <c r="L59" i="1" s="1"/>
  <c r="J99" i="1"/>
  <c r="M99" i="1" s="1"/>
  <c r="K11" i="1"/>
  <c r="M11" i="1" s="1"/>
  <c r="P35" i="1"/>
  <c r="P85" i="1"/>
  <c r="P73" i="1"/>
  <c r="P61" i="1"/>
  <c r="P49" i="1"/>
  <c r="P37" i="1"/>
  <c r="P25" i="1"/>
  <c r="P13" i="1"/>
  <c r="P84" i="1"/>
  <c r="P72" i="1"/>
  <c r="P60" i="1"/>
  <c r="P48" i="1"/>
  <c r="P36" i="1"/>
  <c r="P24" i="1"/>
  <c r="P12" i="1"/>
  <c r="P83" i="1"/>
  <c r="P71" i="1"/>
  <c r="P59" i="1"/>
  <c r="K72" i="1"/>
  <c r="M72" i="1" s="1"/>
  <c r="P82" i="1"/>
  <c r="P70" i="1"/>
  <c r="P58" i="1"/>
  <c r="P46" i="1"/>
  <c r="P97" i="1"/>
  <c r="K84" i="1"/>
  <c r="M84" i="1" s="1"/>
  <c r="K60" i="1"/>
  <c r="M60" i="1" s="1"/>
  <c r="K48" i="1"/>
  <c r="L48" i="1" s="1"/>
  <c r="K36" i="1"/>
  <c r="L36" i="1" s="1"/>
  <c r="K24" i="1"/>
  <c r="L24" i="1" s="1"/>
  <c r="P91" i="1"/>
  <c r="K87" i="1"/>
  <c r="L87" i="1" s="1"/>
  <c r="J27" i="1"/>
  <c r="M27" i="1" s="1"/>
  <c r="P87" i="1"/>
  <c r="K75" i="1"/>
  <c r="L75" i="1" s="1"/>
  <c r="K15" i="1"/>
  <c r="L15" i="1" s="1"/>
  <c r="K3" i="1"/>
  <c r="M3" i="1" s="1"/>
  <c r="K63" i="1"/>
  <c r="L63" i="1" s="1"/>
  <c r="P15" i="1"/>
  <c r="P75" i="1"/>
  <c r="P63" i="1"/>
  <c r="P51" i="1"/>
  <c r="P39" i="1"/>
  <c r="P27" i="1"/>
  <c r="P3" i="1"/>
  <c r="K51" i="1"/>
  <c r="L51" i="1" s="1"/>
  <c r="P99" i="1"/>
  <c r="P47" i="1"/>
  <c r="P23" i="1"/>
  <c r="P11" i="1"/>
  <c r="P34" i="1"/>
  <c r="P22" i="1"/>
  <c r="P10" i="1"/>
  <c r="P76" i="1"/>
  <c r="P40" i="1"/>
  <c r="P4" i="1"/>
  <c r="P100" i="1"/>
  <c r="K62" i="1"/>
  <c r="M62" i="1" s="1"/>
  <c r="P98" i="1"/>
  <c r="K26" i="1"/>
  <c r="L26" i="1" s="1"/>
  <c r="P62" i="1"/>
  <c r="K86" i="1"/>
  <c r="L86" i="1" s="1"/>
  <c r="K50" i="1"/>
  <c r="L50" i="1" s="1"/>
  <c r="K14" i="1"/>
  <c r="L14" i="1" s="1"/>
  <c r="K74" i="1"/>
  <c r="L74" i="1" s="1"/>
  <c r="K98" i="1"/>
  <c r="M98" i="1" s="1"/>
  <c r="K38" i="1"/>
  <c r="L38" i="1" s="1"/>
  <c r="P86" i="1"/>
  <c r="P74" i="1"/>
  <c r="P50" i="1"/>
  <c r="P38" i="1"/>
  <c r="P26" i="1"/>
  <c r="P14" i="1"/>
  <c r="M496" i="1"/>
  <c r="L183" i="1"/>
  <c r="L102" i="1"/>
  <c r="M463" i="1"/>
  <c r="L442" i="1"/>
  <c r="L335" i="1"/>
  <c r="L275" i="1"/>
  <c r="L269" i="1"/>
  <c r="L266" i="1"/>
  <c r="L263" i="1"/>
  <c r="L254" i="1"/>
  <c r="L230" i="1"/>
  <c r="L194" i="1"/>
  <c r="L182" i="1"/>
  <c r="M155" i="1"/>
  <c r="M143" i="1"/>
  <c r="L128" i="1"/>
  <c r="M125" i="1"/>
  <c r="M462" i="1"/>
  <c r="M295" i="1"/>
  <c r="L465" i="1"/>
  <c r="M427" i="1"/>
  <c r="M398" i="1"/>
  <c r="L377" i="1"/>
  <c r="L365" i="1"/>
  <c r="L359" i="1"/>
  <c r="L353" i="1"/>
  <c r="L347" i="1"/>
  <c r="L341" i="1"/>
  <c r="L485" i="1"/>
  <c r="M278" i="1"/>
  <c r="L432" i="1"/>
  <c r="M400" i="1"/>
  <c r="L355" i="1"/>
  <c r="M452" i="1"/>
  <c r="M334" i="1"/>
  <c r="M298" i="1"/>
  <c r="L289" i="1"/>
  <c r="M277" i="1"/>
  <c r="M256" i="1"/>
  <c r="M492" i="1"/>
  <c r="L416" i="1"/>
  <c r="M315" i="1"/>
  <c r="L425" i="1"/>
  <c r="L342" i="1"/>
  <c r="L471" i="1"/>
  <c r="L436" i="1"/>
  <c r="M294" i="1"/>
  <c r="L282" i="1"/>
  <c r="L279" i="1"/>
  <c r="M247" i="1"/>
  <c r="M229" i="1"/>
  <c r="M181" i="1"/>
  <c r="M178" i="1"/>
  <c r="M160" i="1"/>
  <c r="M145" i="1"/>
  <c r="M127" i="1"/>
  <c r="M112" i="1"/>
  <c r="M109" i="1"/>
  <c r="L459" i="1"/>
  <c r="M374" i="1"/>
  <c r="L362" i="1"/>
  <c r="M344" i="1"/>
  <c r="M338" i="1"/>
  <c r="M312" i="1"/>
  <c r="M308" i="1"/>
  <c r="M413" i="1"/>
  <c r="L382" i="1"/>
  <c r="M293" i="1"/>
  <c r="M290" i="1"/>
  <c r="M183" i="1"/>
  <c r="M174" i="1"/>
  <c r="M168" i="1"/>
  <c r="M153" i="1"/>
  <c r="L120" i="1"/>
  <c r="M108" i="1"/>
  <c r="M489" i="1"/>
  <c r="L454" i="1"/>
  <c r="M490" i="1"/>
  <c r="M484" i="1"/>
  <c r="M435" i="1"/>
  <c r="M379" i="1"/>
  <c r="M355" i="1"/>
  <c r="M337" i="1"/>
  <c r="L322" i="1"/>
  <c r="M310" i="1"/>
  <c r="L307" i="1"/>
  <c r="L298" i="1"/>
  <c r="M275" i="1"/>
  <c r="M260" i="1"/>
  <c r="L393" i="1"/>
  <c r="L286" i="1"/>
  <c r="M283" i="1"/>
  <c r="M248" i="1"/>
  <c r="M242" i="1"/>
  <c r="M236" i="1"/>
  <c r="L221" i="1"/>
  <c r="L212" i="1"/>
  <c r="M203" i="1"/>
  <c r="M170" i="1"/>
  <c r="L131" i="1"/>
  <c r="M119" i="1"/>
  <c r="M458" i="1"/>
  <c r="L455" i="1"/>
  <c r="M431" i="1"/>
  <c r="L411" i="1"/>
  <c r="L264" i="1"/>
  <c r="L133" i="1"/>
  <c r="L500" i="1"/>
  <c r="M483" i="1"/>
  <c r="M480" i="1"/>
  <c r="L477" i="1"/>
  <c r="M436" i="1"/>
  <c r="L213" i="1"/>
  <c r="L210" i="1"/>
  <c r="L181" i="1"/>
  <c r="M130" i="1"/>
  <c r="M474" i="1"/>
  <c r="L446" i="1"/>
  <c r="M433" i="1"/>
  <c r="M343" i="1"/>
  <c r="L326" i="1"/>
  <c r="M323" i="1"/>
  <c r="M320" i="1"/>
  <c r="M317" i="1"/>
  <c r="M300" i="1"/>
  <c r="M289" i="1"/>
  <c r="M258" i="1"/>
  <c r="M227" i="1"/>
  <c r="M195" i="1"/>
  <c r="L169" i="1"/>
  <c r="L152" i="1"/>
  <c r="M362" i="1"/>
  <c r="L277" i="1"/>
  <c r="L218" i="1"/>
  <c r="L143" i="1"/>
  <c r="L106" i="1"/>
  <c r="M471" i="1"/>
  <c r="M468" i="1"/>
  <c r="L451" i="1"/>
  <c r="M438" i="1"/>
  <c r="L404" i="1"/>
  <c r="L209" i="1"/>
  <c r="L140" i="1"/>
  <c r="M319" i="1"/>
  <c r="M151" i="1"/>
  <c r="M148" i="1"/>
  <c r="M459" i="1"/>
  <c r="L493" i="1"/>
  <c r="M442" i="1"/>
  <c r="M381" i="1"/>
  <c r="M288" i="1"/>
  <c r="L285" i="1"/>
  <c r="L271" i="1"/>
  <c r="L134" i="1"/>
  <c r="L105" i="1"/>
  <c r="L501" i="1"/>
  <c r="L487" i="1"/>
  <c r="L478" i="1"/>
  <c r="M475" i="1"/>
  <c r="L464" i="1"/>
  <c r="M440" i="1"/>
  <c r="L378" i="1"/>
  <c r="M367" i="1"/>
  <c r="M336" i="1"/>
  <c r="L293" i="1"/>
  <c r="L259" i="1"/>
  <c r="L245" i="1"/>
  <c r="L358" i="1"/>
  <c r="L330" i="1"/>
  <c r="L324" i="1"/>
  <c r="L196" i="1"/>
  <c r="M142" i="1"/>
  <c r="M196" i="1"/>
  <c r="L491" i="1"/>
  <c r="L423" i="1"/>
  <c r="L367" i="1"/>
  <c r="L364" i="1"/>
  <c r="L343" i="1"/>
  <c r="L300" i="1"/>
  <c r="L281" i="1"/>
  <c r="L262" i="1"/>
  <c r="L227" i="1"/>
  <c r="L216" i="1"/>
  <c r="L202" i="1"/>
  <c r="L188" i="1"/>
  <c r="L163" i="1"/>
  <c r="L124" i="1"/>
  <c r="L461" i="1"/>
  <c r="M420" i="1"/>
  <c r="L417" i="1"/>
  <c r="M396" i="1"/>
  <c r="L385" i="1"/>
  <c r="M380" i="1"/>
  <c r="L361" i="1"/>
  <c r="L350" i="1"/>
  <c r="M297" i="1"/>
  <c r="M273" i="1"/>
  <c r="M251" i="1"/>
  <c r="L248" i="1"/>
  <c r="L207" i="1"/>
  <c r="L193" i="1"/>
  <c r="L190" i="1"/>
  <c r="M179" i="1"/>
  <c r="M171" i="1"/>
  <c r="M154" i="1"/>
  <c r="L151" i="1"/>
  <c r="M115" i="1"/>
  <c r="M104" i="1"/>
  <c r="L498" i="1"/>
  <c r="M482" i="1"/>
  <c r="M453" i="1"/>
  <c r="L445" i="1"/>
  <c r="L390" i="1"/>
  <c r="M382" i="1"/>
  <c r="L366" i="1"/>
  <c r="L352" i="1"/>
  <c r="M342" i="1"/>
  <c r="L337" i="1"/>
  <c r="M332" i="1"/>
  <c r="M307" i="1"/>
  <c r="L304" i="1"/>
  <c r="M299" i="1"/>
  <c r="L294" i="1"/>
  <c r="M270" i="1"/>
  <c r="L253" i="1"/>
  <c r="M245" i="1"/>
  <c r="M218" i="1"/>
  <c r="M198" i="1"/>
  <c r="L173" i="1"/>
  <c r="M165" i="1"/>
  <c r="L159" i="1"/>
  <c r="M137" i="1"/>
  <c r="M126" i="1"/>
  <c r="M123" i="1"/>
  <c r="L360" i="1"/>
  <c r="M285" i="1"/>
  <c r="L239" i="1"/>
  <c r="L223" i="1"/>
  <c r="L156" i="1"/>
  <c r="L142" i="1"/>
  <c r="L114" i="1"/>
  <c r="M495" i="1"/>
  <c r="L492" i="1"/>
  <c r="M476" i="1"/>
  <c r="L463" i="1"/>
  <c r="M432" i="1"/>
  <c r="L419" i="1"/>
  <c r="M405" i="1"/>
  <c r="L400" i="1"/>
  <c r="M387" i="1"/>
  <c r="M384" i="1"/>
  <c r="L379" i="1"/>
  <c r="L371" i="1"/>
  <c r="M301" i="1"/>
  <c r="L272" i="1"/>
  <c r="L236" i="1"/>
  <c r="M209" i="1"/>
  <c r="L203" i="1"/>
  <c r="M254" i="1"/>
  <c r="L470" i="1"/>
  <c r="M465" i="1"/>
  <c r="L447" i="1"/>
  <c r="L429" i="1"/>
  <c r="M402" i="1"/>
  <c r="L397" i="1"/>
  <c r="M392" i="1"/>
  <c r="L389" i="1"/>
  <c r="M346" i="1"/>
  <c r="L336" i="1"/>
  <c r="L328" i="1"/>
  <c r="L314" i="1"/>
  <c r="L306" i="1"/>
  <c r="M266" i="1"/>
  <c r="M241" i="1"/>
  <c r="M233" i="1"/>
  <c r="M230" i="1"/>
  <c r="L200" i="1"/>
  <c r="M189" i="1"/>
  <c r="M164" i="1"/>
  <c r="M158" i="1"/>
  <c r="L122" i="1"/>
  <c r="M116" i="1"/>
  <c r="M224" i="1"/>
  <c r="M454" i="1"/>
  <c r="M152" i="1"/>
  <c r="M340" i="1"/>
  <c r="L462" i="1"/>
  <c r="M444" i="1"/>
  <c r="L434" i="1"/>
  <c r="L418" i="1"/>
  <c r="L415" i="1"/>
  <c r="M407" i="1"/>
  <c r="L399" i="1"/>
  <c r="M386" i="1"/>
  <c r="L383" i="1"/>
  <c r="L373" i="1"/>
  <c r="L370" i="1"/>
  <c r="L348" i="1"/>
  <c r="L303" i="1"/>
  <c r="L295" i="1"/>
  <c r="L257" i="1"/>
  <c r="L235" i="1"/>
  <c r="L205" i="1"/>
  <c r="M191" i="1"/>
  <c r="L180" i="1"/>
  <c r="L149" i="1"/>
  <c r="L141" i="1"/>
  <c r="L130" i="1"/>
  <c r="L110" i="1"/>
  <c r="L484" i="1"/>
  <c r="M472" i="1"/>
  <c r="L472" i="1"/>
  <c r="L440" i="1"/>
  <c r="L388" i="1"/>
  <c r="M388" i="1"/>
  <c r="L157" i="1"/>
  <c r="M157" i="1"/>
  <c r="M313" i="1"/>
  <c r="L313" i="1"/>
  <c r="L489" i="1"/>
  <c r="M469" i="1"/>
  <c r="L407" i="1"/>
  <c r="M385" i="1"/>
  <c r="L354" i="1"/>
  <c r="M354" i="1"/>
  <c r="M430" i="1"/>
  <c r="L430" i="1"/>
  <c r="L427" i="1"/>
  <c r="M372" i="1"/>
  <c r="M101" i="1"/>
  <c r="L101" i="1"/>
  <c r="M498" i="1"/>
  <c r="L481" i="1"/>
  <c r="M481" i="1"/>
  <c r="M466" i="1"/>
  <c r="L466" i="1"/>
  <c r="M449" i="1"/>
  <c r="L449" i="1"/>
  <c r="M439" i="1"/>
  <c r="L439" i="1"/>
  <c r="M409" i="1"/>
  <c r="L409" i="1"/>
  <c r="M223" i="1"/>
  <c r="L412" i="1"/>
  <c r="M412" i="1"/>
  <c r="L356" i="1"/>
  <c r="M356" i="1"/>
  <c r="M117" i="1"/>
  <c r="L117" i="1"/>
  <c r="M456" i="1"/>
  <c r="L456" i="1"/>
  <c r="M446" i="1"/>
  <c r="L349" i="1"/>
  <c r="M349" i="1"/>
  <c r="M486" i="1"/>
  <c r="M500" i="1"/>
  <c r="M451" i="1"/>
  <c r="L413" i="1"/>
  <c r="M406" i="1"/>
  <c r="L394" i="1"/>
  <c r="M394" i="1"/>
  <c r="M366" i="1"/>
  <c r="M331" i="1"/>
  <c r="L331" i="1"/>
  <c r="L490" i="1"/>
  <c r="L473" i="1"/>
  <c r="M460" i="1"/>
  <c r="L460" i="1"/>
  <c r="M309" i="1"/>
  <c r="L309" i="1"/>
  <c r="L495" i="1"/>
  <c r="M408" i="1"/>
  <c r="L396" i="1"/>
  <c r="M133" i="1"/>
  <c r="M105" i="1"/>
  <c r="L496" i="1"/>
  <c r="L497" i="1"/>
  <c r="M487" i="1"/>
  <c r="M477" i="1"/>
  <c r="L433" i="1"/>
  <c r="M426" i="1"/>
  <c r="L426" i="1"/>
  <c r="M391" i="1"/>
  <c r="L391" i="1"/>
  <c r="M376" i="1"/>
  <c r="L376" i="1"/>
  <c r="M360" i="1"/>
  <c r="M232" i="1"/>
  <c r="L232" i="1"/>
  <c r="L499" i="1"/>
  <c r="M499" i="1"/>
  <c r="L457" i="1"/>
  <c r="M457" i="1"/>
  <c r="M415" i="1"/>
  <c r="M368" i="1"/>
  <c r="M282" i="1"/>
  <c r="M272" i="1"/>
  <c r="L428" i="1"/>
  <c r="L476" i="1"/>
  <c r="L474" i="1"/>
  <c r="L467" i="1"/>
  <c r="L458" i="1"/>
  <c r="L452" i="1"/>
  <c r="L443" i="1"/>
  <c r="L441" i="1"/>
  <c r="L410" i="1"/>
  <c r="L374" i="1"/>
  <c r="M318" i="1"/>
  <c r="M291" i="1"/>
  <c r="M250" i="1"/>
  <c r="M221" i="1"/>
  <c r="M216" i="1"/>
  <c r="L206" i="1"/>
  <c r="M204" i="1"/>
  <c r="L195" i="1"/>
  <c r="M188" i="1"/>
  <c r="M176" i="1"/>
  <c r="L150" i="1"/>
  <c r="L145" i="1"/>
  <c r="M131" i="1"/>
  <c r="L126" i="1"/>
  <c r="L103" i="1"/>
  <c r="M501" i="1"/>
  <c r="L494" i="1"/>
  <c r="M478" i="1"/>
  <c r="L469" i="1"/>
  <c r="L421" i="1"/>
  <c r="L414" i="1"/>
  <c r="L403" i="1"/>
  <c r="L401" i="1"/>
  <c r="L384" i="1"/>
  <c r="L380" i="1"/>
  <c r="M361" i="1"/>
  <c r="M304" i="1"/>
  <c r="M263" i="1"/>
  <c r="M190" i="1"/>
  <c r="M166" i="1"/>
  <c r="M161" i="1"/>
  <c r="M159" i="1"/>
  <c r="L119" i="1"/>
  <c r="L346" i="1"/>
  <c r="L340" i="1"/>
  <c r="L334" i="1"/>
  <c r="M326" i="1"/>
  <c r="L317" i="1"/>
  <c r="L256" i="1"/>
  <c r="M185" i="1"/>
  <c r="M173" i="1"/>
  <c r="L121" i="1"/>
  <c r="L107" i="1"/>
  <c r="L482" i="1"/>
  <c r="L480" i="1"/>
  <c r="M464" i="1"/>
  <c r="L438" i="1"/>
  <c r="L405" i="1"/>
  <c r="L392" i="1"/>
  <c r="L386" i="1"/>
  <c r="M373" i="1"/>
  <c r="M350" i="1"/>
  <c r="M348" i="1"/>
  <c r="L344" i="1"/>
  <c r="L338" i="1"/>
  <c r="L332" i="1"/>
  <c r="M328" i="1"/>
  <c r="L315" i="1"/>
  <c r="L297" i="1"/>
  <c r="M286" i="1"/>
  <c r="M267" i="1"/>
  <c r="L247" i="1"/>
  <c r="M238" i="1"/>
  <c r="M220" i="1"/>
  <c r="M208" i="1"/>
  <c r="L201" i="1"/>
  <c r="M187" i="1"/>
  <c r="L175" i="1"/>
  <c r="L123" i="1"/>
  <c r="L109" i="1"/>
  <c r="M102" i="1"/>
  <c r="L323" i="1"/>
  <c r="L319" i="1"/>
  <c r="L301" i="1"/>
  <c r="L288" i="1"/>
  <c r="L260" i="1"/>
  <c r="L258" i="1"/>
  <c r="L242" i="1"/>
  <c r="L229" i="1"/>
  <c r="L215" i="1"/>
  <c r="M205" i="1"/>
  <c r="L168" i="1"/>
  <c r="M149" i="1"/>
  <c r="L137" i="1"/>
  <c r="L116" i="1"/>
  <c r="M114" i="1"/>
  <c r="M303" i="1"/>
  <c r="L251" i="1"/>
  <c r="L233" i="1"/>
  <c r="L189" i="1"/>
  <c r="L165" i="1"/>
  <c r="L160" i="1"/>
  <c r="L104" i="1"/>
  <c r="L475" i="1"/>
  <c r="L468" i="1"/>
  <c r="L444" i="1"/>
  <c r="L437" i="1"/>
  <c r="L431" i="1"/>
  <c r="L420" i="1"/>
  <c r="L398" i="1"/>
  <c r="M390" i="1"/>
  <c r="M352" i="1"/>
  <c r="M330" i="1"/>
  <c r="L312" i="1"/>
  <c r="L310" i="1"/>
  <c r="L305" i="1"/>
  <c r="M292" i="1"/>
  <c r="L283" i="1"/>
  <c r="M271" i="1"/>
  <c r="M262" i="1"/>
  <c r="M244" i="1"/>
  <c r="L224" i="1"/>
  <c r="M200" i="1"/>
  <c r="M182" i="1"/>
  <c r="L146" i="1"/>
  <c r="L139" i="1"/>
  <c r="L127" i="1"/>
  <c r="L125" i="1"/>
  <c r="M120" i="1"/>
  <c r="M106" i="1"/>
  <c r="M193" i="1"/>
  <c r="L153" i="1"/>
  <c r="L488" i="1"/>
  <c r="L479" i="1"/>
  <c r="M470" i="1"/>
  <c r="M448" i="1"/>
  <c r="L422" i="1"/>
  <c r="L402" i="1"/>
  <c r="M358" i="1"/>
  <c r="M325" i="1"/>
  <c r="M296" i="1"/>
  <c r="L287" i="1"/>
  <c r="M281" i="1"/>
  <c r="M279" i="1"/>
  <c r="M226" i="1"/>
  <c r="M207" i="1"/>
  <c r="M197" i="1"/>
  <c r="M184" i="1"/>
  <c r="L174" i="1"/>
  <c r="M118" i="1"/>
  <c r="L108" i="1"/>
  <c r="M450" i="1"/>
  <c r="M424" i="1"/>
  <c r="L408" i="1"/>
  <c r="L406" i="1"/>
  <c r="M395" i="1"/>
  <c r="M370" i="1"/>
  <c r="L368" i="1"/>
  <c r="M364" i="1"/>
  <c r="M329" i="1"/>
  <c r="M322" i="1"/>
  <c r="L320" i="1"/>
  <c r="M257" i="1"/>
  <c r="M239" i="1"/>
  <c r="M141" i="1"/>
  <c r="M136" i="1"/>
  <c r="M124" i="1"/>
  <c r="M122" i="1"/>
  <c r="M488" i="1"/>
  <c r="M494" i="1"/>
  <c r="L448" i="1"/>
  <c r="M428" i="1"/>
  <c r="L424" i="1"/>
  <c r="L381" i="1"/>
  <c r="L375" i="1"/>
  <c r="M375" i="1"/>
  <c r="L369" i="1"/>
  <c r="M369" i="1"/>
  <c r="L363" i="1"/>
  <c r="M363" i="1"/>
  <c r="L357" i="1"/>
  <c r="M357" i="1"/>
  <c r="L351" i="1"/>
  <c r="M351" i="1"/>
  <c r="L345" i="1"/>
  <c r="M345" i="1"/>
  <c r="L339" i="1"/>
  <c r="M339" i="1"/>
  <c r="L333" i="1"/>
  <c r="M333" i="1"/>
  <c r="L325" i="1"/>
  <c r="L318" i="1"/>
  <c r="M311" i="1"/>
  <c r="L311" i="1"/>
  <c r="L291" i="1"/>
  <c r="M280" i="1"/>
  <c r="L280" i="1"/>
  <c r="M443" i="1"/>
  <c r="M401" i="1"/>
  <c r="L316" i="1"/>
  <c r="M316" i="1"/>
  <c r="M417" i="1"/>
  <c r="M410" i="1"/>
  <c r="P392" i="1"/>
  <c r="M314" i="1"/>
  <c r="M268" i="1"/>
  <c r="L268" i="1"/>
  <c r="M418" i="1"/>
  <c r="M414" i="1"/>
  <c r="L321" i="1"/>
  <c r="M321" i="1"/>
  <c r="M274" i="1"/>
  <c r="L274" i="1"/>
  <c r="M497" i="1"/>
  <c r="M491" i="1"/>
  <c r="M485" i="1"/>
  <c r="M473" i="1"/>
  <c r="M467" i="1"/>
  <c r="M461" i="1"/>
  <c r="L450" i="1"/>
  <c r="M445" i="1"/>
  <c r="M441" i="1"/>
  <c r="M429" i="1"/>
  <c r="M422" i="1"/>
  <c r="M403" i="1"/>
  <c r="L395" i="1"/>
  <c r="M177" i="1"/>
  <c r="L177" i="1"/>
  <c r="M479" i="1"/>
  <c r="M455" i="1"/>
  <c r="M425" i="1"/>
  <c r="M399" i="1"/>
  <c r="L329" i="1"/>
  <c r="M253" i="1"/>
  <c r="M437" i="1"/>
  <c r="M411" i="1"/>
  <c r="M404" i="1"/>
  <c r="L327" i="1"/>
  <c r="M327" i="1"/>
  <c r="M324" i="1"/>
  <c r="M265" i="1"/>
  <c r="L265" i="1"/>
  <c r="L435" i="1"/>
  <c r="M423" i="1"/>
  <c r="M416" i="1"/>
  <c r="M397" i="1"/>
  <c r="M389" i="1"/>
  <c r="M419" i="1"/>
  <c r="M393" i="1"/>
  <c r="L387" i="1"/>
  <c r="M383" i="1"/>
  <c r="M377" i="1"/>
  <c r="M371" i="1"/>
  <c r="M365" i="1"/>
  <c r="M359" i="1"/>
  <c r="M353" i="1"/>
  <c r="M347" i="1"/>
  <c r="M341" i="1"/>
  <c r="M335" i="1"/>
  <c r="L302" i="1"/>
  <c r="M302" i="1"/>
  <c r="L284" i="1"/>
  <c r="M284" i="1"/>
  <c r="L308" i="1"/>
  <c r="L290" i="1"/>
  <c r="L255" i="1"/>
  <c r="M255" i="1"/>
  <c r="L246" i="1"/>
  <c r="M246" i="1"/>
  <c r="L231" i="1"/>
  <c r="M231" i="1"/>
  <c r="L222" i="1"/>
  <c r="M222" i="1"/>
  <c r="M212" i="1"/>
  <c r="L208" i="1"/>
  <c r="L192" i="1"/>
  <c r="M192" i="1"/>
  <c r="M305" i="1"/>
  <c r="M287" i="1"/>
  <c r="L249" i="1"/>
  <c r="M249" i="1"/>
  <c r="L240" i="1"/>
  <c r="M240" i="1"/>
  <c r="L225" i="1"/>
  <c r="M225" i="1"/>
  <c r="L261" i="1"/>
  <c r="M261" i="1"/>
  <c r="M306" i="1"/>
  <c r="L299" i="1"/>
  <c r="L292" i="1"/>
  <c r="M172" i="1"/>
  <c r="L172" i="1"/>
  <c r="L278" i="1"/>
  <c r="M269" i="1"/>
  <c r="L267" i="1"/>
  <c r="L243" i="1"/>
  <c r="M243" i="1"/>
  <c r="L234" i="1"/>
  <c r="M234" i="1"/>
  <c r="L219" i="1"/>
  <c r="M219" i="1"/>
  <c r="L217" i="1"/>
  <c r="M217" i="1"/>
  <c r="M213" i="1"/>
  <c r="M135" i="1"/>
  <c r="L135" i="1"/>
  <c r="L273" i="1"/>
  <c r="M259" i="1"/>
  <c r="L250" i="1"/>
  <c r="L226" i="1"/>
  <c r="L211" i="1"/>
  <c r="M211" i="1"/>
  <c r="L199" i="1"/>
  <c r="M199" i="1"/>
  <c r="L296" i="1"/>
  <c r="M264" i="1"/>
  <c r="M167" i="1"/>
  <c r="L167" i="1"/>
  <c r="L252" i="1"/>
  <c r="M252" i="1"/>
  <c r="L237" i="1"/>
  <c r="M237" i="1"/>
  <c r="L228" i="1"/>
  <c r="M228" i="1"/>
  <c r="L270" i="1"/>
  <c r="L244" i="1"/>
  <c r="M235" i="1"/>
  <c r="L220" i="1"/>
  <c r="M147" i="1"/>
  <c r="L147" i="1"/>
  <c r="L276" i="1"/>
  <c r="L186" i="1"/>
  <c r="M186" i="1"/>
  <c r="L162" i="1"/>
  <c r="M162" i="1"/>
  <c r="L204" i="1"/>
  <c r="M180" i="1"/>
  <c r="M175" i="1"/>
  <c r="L170" i="1"/>
  <c r="L155" i="1"/>
  <c r="M150" i="1"/>
  <c r="M111" i="1"/>
  <c r="L111" i="1"/>
  <c r="M103" i="1"/>
  <c r="L138" i="1"/>
  <c r="M138" i="1"/>
  <c r="L113" i="1"/>
  <c r="M113" i="1"/>
  <c r="M214" i="1"/>
  <c r="L178" i="1"/>
  <c r="M163" i="1"/>
  <c r="L158" i="1"/>
  <c r="L148" i="1"/>
  <c r="L136" i="1"/>
  <c r="M129" i="1"/>
  <c r="L129" i="1"/>
  <c r="M121" i="1"/>
  <c r="M210" i="1"/>
  <c r="M201" i="1"/>
  <c r="L197" i="1"/>
  <c r="M215" i="1"/>
  <c r="M206" i="1"/>
  <c r="L171" i="1"/>
  <c r="L166" i="1"/>
  <c r="M146" i="1"/>
  <c r="M134" i="1"/>
  <c r="L176" i="1"/>
  <c r="L161" i="1"/>
  <c r="M156" i="1"/>
  <c r="M139" i="1"/>
  <c r="M110" i="1"/>
  <c r="M202" i="1"/>
  <c r="M194" i="1"/>
  <c r="L198" i="1"/>
  <c r="L191" i="1"/>
  <c r="L185" i="1"/>
  <c r="L179" i="1"/>
  <c r="M169" i="1"/>
  <c r="L164" i="1"/>
  <c r="L144" i="1"/>
  <c r="M144" i="1"/>
  <c r="L132" i="1"/>
  <c r="M132" i="1"/>
  <c r="M128" i="1"/>
  <c r="M140" i="1"/>
  <c r="M107" i="1"/>
  <c r="L118" i="1"/>
  <c r="L115" i="1"/>
  <c r="L112" i="1"/>
  <c r="N1012" i="1" l="1"/>
  <c r="O1012" i="1" s="1"/>
  <c r="N4169" i="1"/>
  <c r="O4169" i="1" s="1"/>
  <c r="N4490" i="1"/>
  <c r="O4490" i="1" s="1"/>
  <c r="N2151" i="1"/>
  <c r="O2151" i="1" s="1"/>
  <c r="N2189" i="1"/>
  <c r="O2189" i="1" s="1"/>
  <c r="N2831" i="1"/>
  <c r="O2831" i="1" s="1"/>
  <c r="N3884" i="1"/>
  <c r="O3884" i="1" s="1"/>
  <c r="N4379" i="1"/>
  <c r="O4379" i="1" s="1"/>
  <c r="N1135" i="1"/>
  <c r="O1135" i="1" s="1"/>
  <c r="N714" i="1"/>
  <c r="O714" i="1" s="1"/>
  <c r="N2509" i="1"/>
  <c r="O2509" i="1" s="1"/>
  <c r="N3102" i="1"/>
  <c r="O3102" i="1" s="1"/>
  <c r="N2448" i="1"/>
  <c r="O2448" i="1" s="1"/>
  <c r="N3413" i="1"/>
  <c r="O3413" i="1" s="1"/>
  <c r="N4698" i="1"/>
  <c r="O4698" i="1" s="1"/>
  <c r="N4481" i="1"/>
  <c r="O4481" i="1" s="1"/>
  <c r="N4317" i="1"/>
  <c r="O4317" i="1" s="1"/>
  <c r="N4045" i="1"/>
  <c r="O4045" i="1" s="1"/>
  <c r="N590" i="1"/>
  <c r="O590" i="1" s="1"/>
  <c r="N3189" i="1"/>
  <c r="O3189" i="1" s="1"/>
  <c r="N4046" i="1"/>
  <c r="O4046" i="1" s="1"/>
  <c r="N3320" i="1"/>
  <c r="O3320" i="1" s="1"/>
  <c r="N3949" i="1"/>
  <c r="O3949" i="1" s="1"/>
  <c r="N1101" i="1"/>
  <c r="O1101" i="1" s="1"/>
  <c r="N4290" i="1"/>
  <c r="O4290" i="1" s="1"/>
  <c r="N3398" i="1"/>
  <c r="O3398" i="1" s="1"/>
  <c r="N3325" i="1"/>
  <c r="O3325" i="1" s="1"/>
  <c r="N3161" i="1"/>
  <c r="O3161" i="1" s="1"/>
  <c r="N3477" i="1"/>
  <c r="O3477" i="1" s="1"/>
  <c r="N4372" i="1"/>
  <c r="O4372" i="1" s="1"/>
  <c r="N4732" i="1"/>
  <c r="O4732" i="1" s="1"/>
  <c r="N3999" i="1"/>
  <c r="O3999" i="1" s="1"/>
  <c r="N4054" i="1"/>
  <c r="O4054" i="1" s="1"/>
  <c r="N3883" i="1"/>
  <c r="O3883" i="1" s="1"/>
  <c r="N697" i="1"/>
  <c r="O697" i="1" s="1"/>
  <c r="N1646" i="1"/>
  <c r="O1646" i="1" s="1"/>
  <c r="N4300" i="1"/>
  <c r="O4300" i="1" s="1"/>
  <c r="N4161" i="1"/>
  <c r="O4161" i="1" s="1"/>
  <c r="N1148" i="1"/>
  <c r="O1148" i="1" s="1"/>
  <c r="N1560" i="1"/>
  <c r="O1560" i="1" s="1"/>
  <c r="N1978" i="1"/>
  <c r="O1978" i="1" s="1"/>
  <c r="N3447" i="1"/>
  <c r="O3447" i="1" s="1"/>
  <c r="N1930" i="1"/>
  <c r="O1930" i="1" s="1"/>
  <c r="N3163" i="1"/>
  <c r="O3163" i="1" s="1"/>
  <c r="N4294" i="1"/>
  <c r="O4294" i="1" s="1"/>
  <c r="N4910" i="1"/>
  <c r="O4910" i="1" s="1"/>
  <c r="N3812" i="1"/>
  <c r="O3812" i="1" s="1"/>
  <c r="N3126" i="1"/>
  <c r="O3126" i="1" s="1"/>
  <c r="N986" i="1"/>
  <c r="O986" i="1" s="1"/>
  <c r="N1564" i="1"/>
  <c r="O1564" i="1" s="1"/>
  <c r="N4742" i="1"/>
  <c r="O4742" i="1" s="1"/>
  <c r="N3122" i="1"/>
  <c r="O3122" i="1" s="1"/>
  <c r="N3706" i="1"/>
  <c r="O3706" i="1" s="1"/>
  <c r="N3489" i="1"/>
  <c r="O3489" i="1" s="1"/>
  <c r="N4688" i="1"/>
  <c r="O4688" i="1" s="1"/>
  <c r="N3374" i="1"/>
  <c r="O3374" i="1" s="1"/>
  <c r="N1796" i="1"/>
  <c r="O1796" i="1" s="1"/>
  <c r="N1650" i="1"/>
  <c r="O1650" i="1" s="1"/>
  <c r="N1917" i="1"/>
  <c r="O1917" i="1" s="1"/>
  <c r="N2225" i="1"/>
  <c r="O2225" i="1" s="1"/>
  <c r="N4381" i="1"/>
  <c r="O4381" i="1" s="1"/>
  <c r="N3601" i="1"/>
  <c r="O3601" i="1" s="1"/>
  <c r="N2948" i="1"/>
  <c r="O2948" i="1" s="1"/>
  <c r="N1236" i="1"/>
  <c r="O1236" i="1" s="1"/>
  <c r="N1022" i="1"/>
  <c r="O1022" i="1" s="1"/>
  <c r="N3411" i="1"/>
  <c r="O3411" i="1" s="1"/>
  <c r="N1987" i="1"/>
  <c r="O1987" i="1" s="1"/>
  <c r="N4430" i="1"/>
  <c r="O4430" i="1" s="1"/>
  <c r="N4328" i="1"/>
  <c r="O4328" i="1" s="1"/>
  <c r="N4563" i="1"/>
  <c r="O4563" i="1" s="1"/>
  <c r="N4931" i="1"/>
  <c r="O4931" i="1" s="1"/>
  <c r="N3465" i="1"/>
  <c r="O3465" i="1" s="1"/>
  <c r="N4337" i="1"/>
  <c r="O4337" i="1" s="1"/>
  <c r="N1639" i="1"/>
  <c r="O1639" i="1" s="1"/>
  <c r="N1867" i="1"/>
  <c r="O1867" i="1" s="1"/>
  <c r="N3843" i="1"/>
  <c r="O3843" i="1" s="1"/>
  <c r="N2130" i="1"/>
  <c r="O2130" i="1" s="1"/>
  <c r="N2815" i="1"/>
  <c r="O2815" i="1" s="1"/>
  <c r="N2538" i="1"/>
  <c r="O2538" i="1" s="1"/>
  <c r="N4311" i="1"/>
  <c r="O4311" i="1" s="1"/>
  <c r="N4803" i="1"/>
  <c r="O4803" i="1" s="1"/>
  <c r="N572" i="1"/>
  <c r="O572" i="1" s="1"/>
  <c r="N1060" i="1"/>
  <c r="O1060" i="1" s="1"/>
  <c r="N2132" i="1"/>
  <c r="O2132" i="1" s="1"/>
  <c r="N4383" i="1"/>
  <c r="O4383" i="1" s="1"/>
  <c r="N1362" i="1"/>
  <c r="O1362" i="1" s="1"/>
  <c r="N4647" i="1"/>
  <c r="O4647" i="1" s="1"/>
  <c r="N3714" i="1"/>
  <c r="O3714" i="1" s="1"/>
  <c r="N1257" i="1"/>
  <c r="O1257" i="1" s="1"/>
  <c r="N3012" i="1"/>
  <c r="O3012" i="1" s="1"/>
  <c r="N3602" i="1"/>
  <c r="O3602" i="1" s="1"/>
  <c r="N4402" i="1"/>
  <c r="O4402" i="1" s="1"/>
  <c r="N4393" i="1"/>
  <c r="O4393" i="1" s="1"/>
  <c r="N4684" i="1"/>
  <c r="O4684" i="1" s="1"/>
  <c r="N3316" i="1"/>
  <c r="O3316" i="1" s="1"/>
  <c r="N2461" i="1"/>
  <c r="O2461" i="1" s="1"/>
  <c r="N1300" i="1"/>
  <c r="O1300" i="1" s="1"/>
  <c r="N3643" i="1"/>
  <c r="O3643" i="1" s="1"/>
  <c r="N3518" i="1"/>
  <c r="O3518" i="1" s="1"/>
  <c r="N4458" i="1"/>
  <c r="O4458" i="1" s="1"/>
  <c r="N2287" i="1"/>
  <c r="O2287" i="1" s="1"/>
  <c r="N2600" i="1"/>
  <c r="O2600" i="1" s="1"/>
  <c r="N3832" i="1"/>
  <c r="O3832" i="1" s="1"/>
  <c r="N974" i="1"/>
  <c r="O974" i="1" s="1"/>
  <c r="N2678" i="1"/>
  <c r="O2678" i="1" s="1"/>
  <c r="N2093" i="1"/>
  <c r="O2093" i="1" s="1"/>
  <c r="N2760" i="1"/>
  <c r="O2760" i="1" s="1"/>
  <c r="N4879" i="1"/>
  <c r="O4879" i="1" s="1"/>
  <c r="N4733" i="1"/>
  <c r="O4733" i="1" s="1"/>
  <c r="N4752" i="1"/>
  <c r="O4752" i="1" s="1"/>
  <c r="N4617" i="1"/>
  <c r="O4617" i="1" s="1"/>
  <c r="N2821" i="1"/>
  <c r="O2821" i="1" s="1"/>
  <c r="N715" i="1"/>
  <c r="O715" i="1" s="1"/>
  <c r="N1380" i="1"/>
  <c r="O1380" i="1" s="1"/>
  <c r="N3586" i="1"/>
  <c r="O3586" i="1" s="1"/>
  <c r="N3047" i="1"/>
  <c r="O3047" i="1" s="1"/>
  <c r="N3867" i="1"/>
  <c r="O3867" i="1" s="1"/>
  <c r="N802" i="1"/>
  <c r="O802" i="1" s="1"/>
  <c r="N3673" i="1"/>
  <c r="O3673" i="1" s="1"/>
  <c r="N3693" i="1"/>
  <c r="O3693" i="1" s="1"/>
  <c r="N3056" i="1"/>
  <c r="O3056" i="1" s="1"/>
  <c r="N1869" i="1"/>
  <c r="O1869" i="1" s="1"/>
  <c r="N3250" i="1"/>
  <c r="O3250" i="1" s="1"/>
  <c r="N2252" i="1"/>
  <c r="O2252" i="1" s="1"/>
  <c r="N2055" i="1"/>
  <c r="O2055" i="1" s="1"/>
  <c r="N3925" i="1"/>
  <c r="O3925" i="1" s="1"/>
  <c r="N3841" i="1"/>
  <c r="O3841" i="1" s="1"/>
  <c r="N3610" i="1"/>
  <c r="O3610" i="1" s="1"/>
  <c r="N4626" i="1"/>
  <c r="O4626" i="1" s="1"/>
  <c r="N4764" i="1"/>
  <c r="O4764" i="1" s="1"/>
  <c r="N4336" i="1"/>
  <c r="O4336" i="1" s="1"/>
  <c r="N4644" i="1"/>
  <c r="O4644" i="1" s="1"/>
  <c r="N4212" i="1"/>
  <c r="O4212" i="1" s="1"/>
  <c r="N2328" i="1"/>
  <c r="O2328" i="1" s="1"/>
  <c r="N4007" i="1"/>
  <c r="O4007" i="1" s="1"/>
  <c r="N3534" i="1"/>
  <c r="O3534" i="1" s="1"/>
  <c r="N637" i="1"/>
  <c r="O637" i="1" s="1"/>
  <c r="N3244" i="1"/>
  <c r="O3244" i="1" s="1"/>
  <c r="N4817" i="1"/>
  <c r="O4817" i="1" s="1"/>
  <c r="N2277" i="1"/>
  <c r="O2277" i="1" s="1"/>
  <c r="N2748" i="1"/>
  <c r="O2748" i="1" s="1"/>
  <c r="N2735" i="1"/>
  <c r="O2735" i="1" s="1"/>
  <c r="N1321" i="1"/>
  <c r="O1321" i="1" s="1"/>
  <c r="N858" i="1"/>
  <c r="O858" i="1" s="1"/>
  <c r="N1297" i="1"/>
  <c r="O1297" i="1" s="1"/>
  <c r="N2806" i="1"/>
  <c r="O2806" i="1" s="1"/>
  <c r="N2706" i="1"/>
  <c r="O2706" i="1" s="1"/>
  <c r="N3355" i="1"/>
  <c r="O3355" i="1" s="1"/>
  <c r="N2050" i="1"/>
  <c r="O2050" i="1" s="1"/>
  <c r="N2777" i="1"/>
  <c r="O2777" i="1" s="1"/>
  <c r="N4963" i="1"/>
  <c r="O4963" i="1" s="1"/>
  <c r="N950" i="1"/>
  <c r="O950" i="1" s="1"/>
  <c r="N1334" i="1"/>
  <c r="O1334" i="1" s="1"/>
  <c r="N3828" i="1"/>
  <c r="O3828" i="1" s="1"/>
  <c r="N4313" i="1"/>
  <c r="O4313" i="1" s="1"/>
  <c r="N4672" i="1"/>
  <c r="O4672" i="1" s="1"/>
  <c r="N4661" i="1"/>
  <c r="O4661" i="1" s="1"/>
  <c r="N1619" i="1"/>
  <c r="O1619" i="1" s="1"/>
  <c r="N3258" i="1"/>
  <c r="O3258" i="1" s="1"/>
  <c r="N1172" i="1"/>
  <c r="O1172" i="1" s="1"/>
  <c r="N1943" i="1"/>
  <c r="O1943" i="1" s="1"/>
  <c r="N4517" i="1"/>
  <c r="O4517" i="1" s="1"/>
  <c r="N757" i="1"/>
  <c r="O757" i="1" s="1"/>
  <c r="N3021" i="1"/>
  <c r="O3021" i="1" s="1"/>
  <c r="N2967" i="1"/>
  <c r="O2967" i="1" s="1"/>
  <c r="N2659" i="1"/>
  <c r="O2659" i="1" s="1"/>
  <c r="N2258" i="1"/>
  <c r="O2258" i="1" s="1"/>
  <c r="N3627" i="1"/>
  <c r="O3627" i="1" s="1"/>
  <c r="N3563" i="1"/>
  <c r="O3563" i="1" s="1"/>
  <c r="N2829" i="1"/>
  <c r="O2829" i="1" s="1"/>
  <c r="N4414" i="1"/>
  <c r="O4414" i="1" s="1"/>
  <c r="N4530" i="1"/>
  <c r="O4530" i="1" s="1"/>
  <c r="N4512" i="1"/>
  <c r="O4512" i="1" s="1"/>
  <c r="N3385" i="1"/>
  <c r="O3385" i="1" s="1"/>
  <c r="N2970" i="1"/>
  <c r="O2970" i="1" s="1"/>
  <c r="N4535" i="1"/>
  <c r="O4535" i="1" s="1"/>
  <c r="N2120" i="1"/>
  <c r="O2120" i="1" s="1"/>
  <c r="N3266" i="1"/>
  <c r="O3266" i="1" s="1"/>
  <c r="N4917" i="1"/>
  <c r="O4917" i="1" s="1"/>
  <c r="N4144" i="1"/>
  <c r="O4144" i="1" s="1"/>
  <c r="N2785" i="1"/>
  <c r="O2785" i="1" s="1"/>
  <c r="N2716" i="1"/>
  <c r="O2716" i="1" s="1"/>
  <c r="N2956" i="1"/>
  <c r="O2956" i="1" s="1"/>
  <c r="N4975" i="1"/>
  <c r="O4975" i="1" s="1"/>
  <c r="N3664" i="1"/>
  <c r="O3664" i="1" s="1"/>
  <c r="N1708" i="1"/>
  <c r="O1708" i="1" s="1"/>
  <c r="N2954" i="1"/>
  <c r="O2954" i="1" s="1"/>
  <c r="N2205" i="1"/>
  <c r="O2205" i="1" s="1"/>
  <c r="N2373" i="1"/>
  <c r="O2373" i="1" s="1"/>
  <c r="N2938" i="1"/>
  <c r="O2938" i="1" s="1"/>
  <c r="N1460" i="1"/>
  <c r="O1460" i="1" s="1"/>
  <c r="N2695" i="1"/>
  <c r="O2695" i="1" s="1"/>
  <c r="N4951" i="1"/>
  <c r="O4951" i="1" s="1"/>
  <c r="N4596" i="1"/>
  <c r="O4596" i="1" s="1"/>
  <c r="N4837" i="1"/>
  <c r="O4837" i="1" s="1"/>
  <c r="N1163" i="1"/>
  <c r="O1163" i="1" s="1"/>
  <c r="N3856" i="1"/>
  <c r="O3856" i="1" s="1"/>
  <c r="N3731" i="1"/>
  <c r="O3731" i="1" s="1"/>
  <c r="N3423" i="1"/>
  <c r="O3423" i="1" s="1"/>
  <c r="N3524" i="1"/>
  <c r="O3524" i="1" s="1"/>
  <c r="N2720" i="1"/>
  <c r="O2720" i="1" s="1"/>
  <c r="N3894" i="1"/>
  <c r="O3894" i="1" s="1"/>
  <c r="N2755" i="1"/>
  <c r="O2755" i="1" s="1"/>
  <c r="N3158" i="1"/>
  <c r="O3158" i="1" s="1"/>
  <c r="N4506" i="1"/>
  <c r="O4506" i="1" s="1"/>
  <c r="N2462" i="1"/>
  <c r="O2462" i="1" s="1"/>
  <c r="N1356" i="1"/>
  <c r="O1356" i="1" s="1"/>
  <c r="N1477" i="1"/>
  <c r="O1477" i="1" s="1"/>
  <c r="N4929" i="1"/>
  <c r="O4929" i="1" s="1"/>
  <c r="N2145" i="1"/>
  <c r="O2145" i="1" s="1"/>
  <c r="N4131" i="1"/>
  <c r="O4131" i="1" s="1"/>
  <c r="N2169" i="1"/>
  <c r="O2169" i="1" s="1"/>
  <c r="N3864" i="1"/>
  <c r="O3864" i="1" s="1"/>
  <c r="N3206" i="1"/>
  <c r="O3206" i="1" s="1"/>
  <c r="N3590" i="1"/>
  <c r="O3590" i="1" s="1"/>
  <c r="N1963" i="1"/>
  <c r="O1963" i="1" s="1"/>
  <c r="N1429" i="1"/>
  <c r="O1429" i="1" s="1"/>
  <c r="N3459" i="1"/>
  <c r="O3459" i="1" s="1"/>
  <c r="N2884" i="1"/>
  <c r="O2884" i="1" s="1"/>
  <c r="N3111" i="1"/>
  <c r="O3111" i="1" s="1"/>
  <c r="N2316" i="1"/>
  <c r="O2316" i="1" s="1"/>
  <c r="N3390" i="1"/>
  <c r="O3390" i="1" s="1"/>
  <c r="N2558" i="1"/>
  <c r="O2558" i="1" s="1"/>
  <c r="N3058" i="1"/>
  <c r="O3058" i="1" s="1"/>
  <c r="N2420" i="1"/>
  <c r="O2420" i="1" s="1"/>
  <c r="N3396" i="1"/>
  <c r="O3396" i="1" s="1"/>
  <c r="N4289" i="1"/>
  <c r="O4289" i="1" s="1"/>
  <c r="N2490" i="1"/>
  <c r="O2490" i="1" s="1"/>
  <c r="N815" i="1"/>
  <c r="O815" i="1" s="1"/>
  <c r="N1751" i="1"/>
  <c r="O1751" i="1" s="1"/>
  <c r="N1263" i="1"/>
  <c r="O1263" i="1" s="1"/>
  <c r="N1879" i="1"/>
  <c r="O1879" i="1" s="1"/>
  <c r="N2978" i="1"/>
  <c r="O2978" i="1" s="1"/>
  <c r="N1508" i="1"/>
  <c r="O1508" i="1" s="1"/>
  <c r="N4338" i="1"/>
  <c r="O4338" i="1" s="1"/>
  <c r="N4516" i="1"/>
  <c r="O4516" i="1" s="1"/>
  <c r="N4786" i="1"/>
  <c r="O4786" i="1" s="1"/>
  <c r="N1523" i="1"/>
  <c r="O1523" i="1" s="1"/>
  <c r="N2747" i="1"/>
  <c r="O2747" i="1" s="1"/>
  <c r="N3715" i="1"/>
  <c r="O3715" i="1" s="1"/>
  <c r="N4843" i="1"/>
  <c r="O4843" i="1" s="1"/>
  <c r="N945" i="1"/>
  <c r="O945" i="1" s="1"/>
  <c r="N4087" i="1"/>
  <c r="O4087" i="1" s="1"/>
  <c r="N2380" i="1"/>
  <c r="O2380" i="1" s="1"/>
  <c r="N2934" i="1"/>
  <c r="O2934" i="1" s="1"/>
  <c r="N4027" i="1"/>
  <c r="O4027" i="1" s="1"/>
  <c r="N4019" i="1"/>
  <c r="O4019" i="1" s="1"/>
  <c r="N741" i="1"/>
  <c r="O741" i="1" s="1"/>
  <c r="N1024" i="1"/>
  <c r="O1024" i="1" s="1"/>
  <c r="N3218" i="1"/>
  <c r="O3218" i="1" s="1"/>
  <c r="N3439" i="1"/>
  <c r="O3439" i="1" s="1"/>
  <c r="N4895" i="1"/>
  <c r="O4895" i="1" s="1"/>
  <c r="N4591" i="1"/>
  <c r="O4591" i="1" s="1"/>
  <c r="N839" i="1"/>
  <c r="O839" i="1" s="1"/>
  <c r="N4616" i="1"/>
  <c r="O4616" i="1" s="1"/>
  <c r="N3462" i="1"/>
  <c r="O3462" i="1" s="1"/>
  <c r="N3383" i="1"/>
  <c r="O3383" i="1" s="1"/>
  <c r="N3339" i="1"/>
  <c r="O3339" i="1" s="1"/>
  <c r="N583" i="1"/>
  <c r="O583" i="1" s="1"/>
  <c r="N1182" i="1"/>
  <c r="O1182" i="1" s="1"/>
  <c r="N2129" i="1"/>
  <c r="O2129" i="1" s="1"/>
  <c r="N3645" i="1"/>
  <c r="O3645" i="1" s="1"/>
  <c r="N4595" i="1"/>
  <c r="O4595" i="1" s="1"/>
  <c r="N4335" i="1"/>
  <c r="O4335" i="1" s="1"/>
  <c r="N2874" i="1"/>
  <c r="O2874" i="1" s="1"/>
  <c r="N3723" i="1"/>
  <c r="O3723" i="1" s="1"/>
  <c r="N2344" i="1"/>
  <c r="O2344" i="1" s="1"/>
  <c r="N4421" i="1"/>
  <c r="O4421" i="1" s="1"/>
  <c r="N951" i="1"/>
  <c r="O951" i="1" s="1"/>
  <c r="N954" i="1"/>
  <c r="O954" i="1" s="1"/>
  <c r="N968" i="1"/>
  <c r="O968" i="1" s="1"/>
  <c r="N3375" i="1"/>
  <c r="O3375" i="1" s="1"/>
  <c r="N4203" i="1"/>
  <c r="O4203" i="1" s="1"/>
  <c r="N4869" i="1"/>
  <c r="O4869" i="1" s="1"/>
  <c r="N679" i="1"/>
  <c r="O679" i="1" s="1"/>
  <c r="N4577" i="1"/>
  <c r="O4577" i="1" s="1"/>
  <c r="N842" i="1"/>
  <c r="O842" i="1" s="1"/>
  <c r="N1741" i="1"/>
  <c r="O1741" i="1" s="1"/>
  <c r="N3387" i="1"/>
  <c r="O3387" i="1" s="1"/>
  <c r="N3324" i="1"/>
  <c r="O3324" i="1" s="1"/>
  <c r="N3875" i="1"/>
  <c r="O3875" i="1" s="1"/>
  <c r="N4238" i="1"/>
  <c r="O4238" i="1" s="1"/>
  <c r="N3619" i="1"/>
  <c r="O3619" i="1" s="1"/>
  <c r="N3531" i="1"/>
  <c r="O3531" i="1" s="1"/>
  <c r="N3455" i="1"/>
  <c r="O3455" i="1" s="1"/>
  <c r="N2147" i="1"/>
  <c r="O2147" i="1" s="1"/>
  <c r="N2858" i="1"/>
  <c r="O2858" i="1" s="1"/>
  <c r="N3798" i="1"/>
  <c r="O3798" i="1" s="1"/>
  <c r="N4777" i="1"/>
  <c r="O4777" i="1" s="1"/>
  <c r="N2717" i="1"/>
  <c r="O2717" i="1" s="1"/>
  <c r="N2171" i="1"/>
  <c r="O2171" i="1" s="1"/>
  <c r="N3963" i="1"/>
  <c r="O3963" i="1" s="1"/>
  <c r="N2323" i="1"/>
  <c r="O2323" i="1" s="1"/>
  <c r="N687" i="1"/>
  <c r="O687" i="1" s="1"/>
  <c r="N1091" i="1"/>
  <c r="O1091" i="1" s="1"/>
  <c r="N2080" i="1"/>
  <c r="O2080" i="1" s="1"/>
  <c r="N3070" i="1"/>
  <c r="O3070" i="1" s="1"/>
  <c r="N2668" i="1"/>
  <c r="O2668" i="1" s="1"/>
  <c r="N4035" i="1"/>
  <c r="O4035" i="1" s="1"/>
  <c r="N2550" i="1"/>
  <c r="O2550" i="1" s="1"/>
  <c r="N4368" i="1"/>
  <c r="O4368" i="1" s="1"/>
  <c r="N899" i="1"/>
  <c r="O899" i="1" s="1"/>
  <c r="N4472" i="1"/>
  <c r="O4472" i="1" s="1"/>
  <c r="N1365" i="1"/>
  <c r="O1365" i="1" s="1"/>
  <c r="N2734" i="1"/>
  <c r="O2734" i="1" s="1"/>
  <c r="N3327" i="1"/>
  <c r="O3327" i="1" s="1"/>
  <c r="N1471" i="1"/>
  <c r="O1471" i="1" s="1"/>
  <c r="N2761" i="1"/>
  <c r="O2761" i="1" s="1"/>
  <c r="N4410" i="1"/>
  <c r="O4410" i="1" s="1"/>
  <c r="N3598" i="1"/>
  <c r="O3598" i="1" s="1"/>
  <c r="N4201" i="1"/>
  <c r="O4201" i="1" s="1"/>
  <c r="N2526" i="1"/>
  <c r="O2526" i="1" s="1"/>
  <c r="N4569" i="1"/>
  <c r="O4569" i="1" s="1"/>
  <c r="N2887" i="1"/>
  <c r="O2887" i="1" s="1"/>
  <c r="N776" i="1"/>
  <c r="O776" i="1" s="1"/>
  <c r="N1354" i="1"/>
  <c r="O1354" i="1" s="1"/>
  <c r="N670" i="1"/>
  <c r="O670" i="1" s="1"/>
  <c r="N903" i="1"/>
  <c r="O903" i="1" s="1"/>
  <c r="N1338" i="1"/>
  <c r="O1338" i="1" s="1"/>
  <c r="N1942" i="1"/>
  <c r="O1942" i="1" s="1"/>
  <c r="N3130" i="1"/>
  <c r="O3130" i="1" s="1"/>
  <c r="N2237" i="1"/>
  <c r="O2237" i="1" s="1"/>
  <c r="N3556" i="1"/>
  <c r="O3556" i="1" s="1"/>
  <c r="N1610" i="1"/>
  <c r="O1610" i="1" s="1"/>
  <c r="N3205" i="1"/>
  <c r="O3205" i="1" s="1"/>
  <c r="N2818" i="1"/>
  <c r="O2818" i="1" s="1"/>
  <c r="N2687" i="1"/>
  <c r="O2687" i="1" s="1"/>
  <c r="N4581" i="1"/>
  <c r="O4581" i="1" s="1"/>
  <c r="N4765" i="1"/>
  <c r="O4765" i="1" s="1"/>
  <c r="N2651" i="1"/>
  <c r="O2651" i="1" s="1"/>
  <c r="N4870" i="1"/>
  <c r="O4870" i="1" s="1"/>
  <c r="N748" i="1"/>
  <c r="O748" i="1" s="1"/>
  <c r="N4904" i="1"/>
  <c r="O4904" i="1" s="1"/>
  <c r="N3750" i="1"/>
  <c r="O3750" i="1" s="1"/>
  <c r="N1308" i="1"/>
  <c r="O1308" i="1" s="1"/>
  <c r="N1648" i="1"/>
  <c r="O1648" i="1" s="1"/>
  <c r="N1617" i="1"/>
  <c r="O1617" i="1" s="1"/>
  <c r="N3257" i="1"/>
  <c r="O3257" i="1" s="1"/>
  <c r="N3634" i="1"/>
  <c r="O3634" i="1" s="1"/>
  <c r="N1553" i="1"/>
  <c r="O1553" i="1" s="1"/>
  <c r="N3760" i="1"/>
  <c r="O3760" i="1" s="1"/>
  <c r="N3069" i="1"/>
  <c r="O3069" i="1" s="1"/>
  <c r="N4944" i="1"/>
  <c r="O4944" i="1" s="1"/>
  <c r="N2181" i="1"/>
  <c r="O2181" i="1" s="1"/>
  <c r="N4990" i="1"/>
  <c r="O4990" i="1" s="1"/>
  <c r="N1928" i="1"/>
  <c r="O1928" i="1" s="1"/>
  <c r="N721" i="1"/>
  <c r="O721" i="1" s="1"/>
  <c r="N3671" i="1"/>
  <c r="O3671" i="1" s="1"/>
  <c r="N4370" i="1"/>
  <c r="O4370" i="1" s="1"/>
  <c r="N4992" i="1"/>
  <c r="O4992" i="1" s="1"/>
  <c r="N3101" i="1"/>
  <c r="O3101" i="1" s="1"/>
  <c r="N4028" i="1"/>
  <c r="O4028" i="1" s="1"/>
  <c r="N4438" i="1"/>
  <c r="O4438" i="1" s="1"/>
  <c r="N4165" i="1"/>
  <c r="O4165" i="1" s="1"/>
  <c r="N4207" i="1"/>
  <c r="O4207" i="1" s="1"/>
  <c r="N1569" i="1"/>
  <c r="O1569" i="1" s="1"/>
  <c r="N767" i="1"/>
  <c r="O767" i="1" s="1"/>
  <c r="N699" i="1"/>
  <c r="O699" i="1" s="1"/>
  <c r="N1036" i="1"/>
  <c r="O1036" i="1" s="1"/>
  <c r="N822" i="1"/>
  <c r="O822" i="1" s="1"/>
  <c r="N1638" i="1"/>
  <c r="O1638" i="1" s="1"/>
  <c r="N2856" i="1"/>
  <c r="O2856" i="1" s="1"/>
  <c r="N2669" i="1"/>
  <c r="O2669" i="1" s="1"/>
  <c r="N2637" i="1"/>
  <c r="O2637" i="1" s="1"/>
  <c r="N4332" i="1"/>
  <c r="O4332" i="1" s="1"/>
  <c r="N4401" i="1"/>
  <c r="O4401" i="1" s="1"/>
  <c r="N3772" i="1"/>
  <c r="O3772" i="1" s="1"/>
  <c r="N2700" i="1"/>
  <c r="O2700" i="1" s="1"/>
  <c r="N1511" i="1"/>
  <c r="O1511" i="1" s="1"/>
  <c r="N3298" i="1"/>
  <c r="O3298" i="1" s="1"/>
  <c r="N1020" i="1"/>
  <c r="O1020" i="1" s="1"/>
  <c r="N644" i="1"/>
  <c r="O644" i="1" s="1"/>
  <c r="N2170" i="1"/>
  <c r="O2170" i="1" s="1"/>
  <c r="N3716" i="1"/>
  <c r="O3716" i="1" s="1"/>
  <c r="N2406" i="1"/>
  <c r="O2406" i="1" s="1"/>
  <c r="N2407" i="1"/>
  <c r="O2407" i="1" s="1"/>
  <c r="N4178" i="1"/>
  <c r="O4178" i="1" s="1"/>
  <c r="N4172" i="1"/>
  <c r="O4172" i="1" s="1"/>
  <c r="N4171" i="1"/>
  <c r="O4171" i="1" s="1"/>
  <c r="N4598" i="1"/>
  <c r="O4598" i="1" s="1"/>
  <c r="N2017" i="1"/>
  <c r="O2017" i="1" s="1"/>
  <c r="N1449" i="1"/>
  <c r="O1449" i="1" s="1"/>
  <c r="N1626" i="1"/>
  <c r="O1626" i="1" s="1"/>
  <c r="L2" i="1"/>
  <c r="N453" i="1"/>
  <c r="O453" i="1" s="1"/>
  <c r="N1306" i="1"/>
  <c r="O1306" i="1" s="1"/>
  <c r="N1264" i="1"/>
  <c r="O1264" i="1" s="1"/>
  <c r="N1662" i="1"/>
  <c r="O1662" i="1" s="1"/>
  <c r="N3933" i="1"/>
  <c r="O3933" i="1" s="1"/>
  <c r="N3059" i="1"/>
  <c r="O3059" i="1" s="1"/>
  <c r="N2906" i="1"/>
  <c r="O2906" i="1" s="1"/>
  <c r="N3767" i="1"/>
  <c r="O3767" i="1" s="1"/>
  <c r="N4287" i="1"/>
  <c r="O4287" i="1" s="1"/>
  <c r="N2963" i="1"/>
  <c r="O2963" i="1" s="1"/>
  <c r="N4177" i="1"/>
  <c r="O4177" i="1" s="1"/>
  <c r="N4174" i="1"/>
  <c r="O4174" i="1" s="1"/>
  <c r="N4250" i="1"/>
  <c r="O4250" i="1" s="1"/>
  <c r="N4382" i="1"/>
  <c r="O4382" i="1" s="1"/>
  <c r="N3762" i="1"/>
  <c r="O3762" i="1" s="1"/>
  <c r="N4115" i="1"/>
  <c r="O4115" i="1" s="1"/>
  <c r="N617" i="1"/>
  <c r="O617" i="1" s="1"/>
  <c r="N600" i="1"/>
  <c r="O600" i="1" s="1"/>
  <c r="N2843" i="1"/>
  <c r="O2843" i="1" s="1"/>
  <c r="N4495" i="1"/>
  <c r="O4495" i="1" s="1"/>
  <c r="N1787" i="1"/>
  <c r="O1787" i="1" s="1"/>
  <c r="N4853" i="1"/>
  <c r="O4853" i="1" s="1"/>
  <c r="N1082" i="1"/>
  <c r="O1082" i="1" s="1"/>
  <c r="N1319" i="1"/>
  <c r="O1319" i="1" s="1"/>
  <c r="N1145" i="1"/>
  <c r="O1145" i="1" s="1"/>
  <c r="N1063" i="1"/>
  <c r="O1063" i="1" s="1"/>
  <c r="N1548" i="1"/>
  <c r="O1548" i="1" s="1"/>
  <c r="N1877" i="1"/>
  <c r="O1877" i="1" s="1"/>
  <c r="N1562" i="1"/>
  <c r="O1562" i="1" s="1"/>
  <c r="N2808" i="1"/>
  <c r="O2808" i="1" s="1"/>
  <c r="N3511" i="1"/>
  <c r="O3511" i="1" s="1"/>
  <c r="N3790" i="1"/>
  <c r="O3790" i="1" s="1"/>
  <c r="N4892" i="1"/>
  <c r="O4892" i="1" s="1"/>
  <c r="N3150" i="1"/>
  <c r="O3150" i="1" s="1"/>
  <c r="N2475" i="1"/>
  <c r="O2475" i="1" s="1"/>
  <c r="N3238" i="1"/>
  <c r="O3238" i="1" s="1"/>
  <c r="N3863" i="1"/>
  <c r="O3863" i="1" s="1"/>
  <c r="N4292" i="1"/>
  <c r="O4292" i="1" s="1"/>
  <c r="N1170" i="1"/>
  <c r="O1170" i="1" s="1"/>
  <c r="N1907" i="1"/>
  <c r="O1907" i="1" s="1"/>
  <c r="N1565" i="1"/>
  <c r="O1565" i="1" s="1"/>
  <c r="N3931" i="1"/>
  <c r="O3931" i="1" s="1"/>
  <c r="N2702" i="1"/>
  <c r="O2702" i="1" s="1"/>
  <c r="N3190" i="1"/>
  <c r="O3190" i="1" s="1"/>
  <c r="N3724" i="1"/>
  <c r="O3724" i="1" s="1"/>
  <c r="N2635" i="1"/>
  <c r="O2635" i="1" s="1"/>
  <c r="N4400" i="1"/>
  <c r="O4400" i="1" s="1"/>
  <c r="N3682" i="1"/>
  <c r="O3682" i="1" s="1"/>
  <c r="N3456" i="1"/>
  <c r="O3456" i="1" s="1"/>
  <c r="N849" i="1"/>
  <c r="O849" i="1" s="1"/>
  <c r="N889" i="1"/>
  <c r="O889" i="1" s="1"/>
  <c r="N1592" i="1"/>
  <c r="O1592" i="1" s="1"/>
  <c r="N1358" i="1"/>
  <c r="O1358" i="1" s="1"/>
  <c r="N2140" i="1"/>
  <c r="O2140" i="1" s="1"/>
  <c r="N3336" i="1"/>
  <c r="O3336" i="1" s="1"/>
  <c r="N3711" i="1"/>
  <c r="O3711" i="1" s="1"/>
  <c r="N4193" i="1"/>
  <c r="O4193" i="1" s="1"/>
  <c r="N4930" i="1"/>
  <c r="O4930" i="1" s="1"/>
  <c r="N2840" i="1"/>
  <c r="O2840" i="1" s="1"/>
  <c r="N4680" i="1"/>
  <c r="O4680" i="1" s="1"/>
  <c r="N3449" i="1"/>
  <c r="O3449" i="1" s="1"/>
  <c r="N4009" i="1"/>
  <c r="O4009" i="1" s="1"/>
  <c r="N3402" i="1"/>
  <c r="O3402" i="1" s="1"/>
  <c r="N1683" i="1"/>
  <c r="O1683" i="1" s="1"/>
  <c r="N1275" i="1"/>
  <c r="O1275" i="1" s="1"/>
  <c r="N3609" i="1"/>
  <c r="O3609" i="1" s="1"/>
  <c r="N2138" i="1"/>
  <c r="O2138" i="1" s="1"/>
  <c r="N3855" i="1"/>
  <c r="O3855" i="1" s="1"/>
  <c r="N4919" i="1"/>
  <c r="O4919" i="1" s="1"/>
  <c r="N2693" i="1"/>
  <c r="O2693" i="1" s="1"/>
  <c r="N4359" i="1"/>
  <c r="O4359" i="1" s="1"/>
  <c r="N3046" i="1"/>
  <c r="O3046" i="1" s="1"/>
  <c r="N886" i="1"/>
  <c r="O886" i="1" s="1"/>
  <c r="N1918" i="1"/>
  <c r="O1918" i="1" s="1"/>
  <c r="N3658" i="1"/>
  <c r="O3658" i="1" s="1"/>
  <c r="N3665" i="1"/>
  <c r="O3665" i="1" s="1"/>
  <c r="N2556" i="1"/>
  <c r="O2556" i="1" s="1"/>
  <c r="N2104" i="1"/>
  <c r="O2104" i="1" s="1"/>
  <c r="N4190" i="1"/>
  <c r="O4190" i="1" s="1"/>
  <c r="N4466" i="1"/>
  <c r="O4466" i="1" s="1"/>
  <c r="N4029" i="1"/>
  <c r="O4029" i="1" s="1"/>
  <c r="N4943" i="1"/>
  <c r="O4943" i="1" s="1"/>
  <c r="N3547" i="1"/>
  <c r="O3547" i="1" s="1"/>
  <c r="N4261" i="1"/>
  <c r="O4261" i="1" s="1"/>
  <c r="N4538" i="1"/>
  <c r="O4538" i="1" s="1"/>
  <c r="N851" i="1"/>
  <c r="O851" i="1" s="1"/>
  <c r="N772" i="1"/>
  <c r="O772" i="1" s="1"/>
  <c r="N2930" i="1"/>
  <c r="O2930" i="1" s="1"/>
  <c r="N3887" i="1"/>
  <c r="O3887" i="1" s="1"/>
  <c r="N4264" i="1"/>
  <c r="O4264" i="1" s="1"/>
  <c r="N4933" i="1"/>
  <c r="O4933" i="1" s="1"/>
  <c r="N4214" i="1"/>
  <c r="O4214" i="1" s="1"/>
  <c r="N4418" i="1"/>
  <c r="O4418" i="1" s="1"/>
  <c r="N2731" i="1"/>
  <c r="O2731" i="1" s="1"/>
  <c r="N3167" i="1"/>
  <c r="O3167" i="1" s="1"/>
  <c r="N4695" i="1"/>
  <c r="O4695" i="1" s="1"/>
  <c r="N3179" i="1"/>
  <c r="O3179" i="1" s="1"/>
  <c r="N4208" i="1"/>
  <c r="O4208" i="1" s="1"/>
  <c r="N1672" i="1"/>
  <c r="O1672" i="1" s="1"/>
  <c r="N764" i="1"/>
  <c r="O764" i="1" s="1"/>
  <c r="N836" i="1"/>
  <c r="O836" i="1" s="1"/>
  <c r="N1595" i="1"/>
  <c r="O1595" i="1" s="1"/>
  <c r="N3866" i="1"/>
  <c r="O3866" i="1" s="1"/>
  <c r="N3287" i="1"/>
  <c r="O3287" i="1" s="1"/>
  <c r="N4227" i="1"/>
  <c r="O4227" i="1" s="1"/>
  <c r="N4691" i="1"/>
  <c r="O4691" i="1" s="1"/>
  <c r="N4862" i="1"/>
  <c r="O4862" i="1" s="1"/>
  <c r="N2652" i="1"/>
  <c r="O2652" i="1" s="1"/>
  <c r="N2064" i="1"/>
  <c r="O2064" i="1" s="1"/>
  <c r="N4878" i="1"/>
  <c r="O4878" i="1" s="1"/>
  <c r="N3966" i="1"/>
  <c r="O3966" i="1" s="1"/>
  <c r="N4225" i="1"/>
  <c r="O4225" i="1" s="1"/>
  <c r="N3331" i="1"/>
  <c r="O3331" i="1" s="1"/>
  <c r="N3084" i="1"/>
  <c r="O3084" i="1" s="1"/>
  <c r="N4450" i="1"/>
  <c r="O4450" i="1" s="1"/>
  <c r="N4327" i="1"/>
  <c r="O4327" i="1" s="1"/>
  <c r="N3937" i="1"/>
  <c r="O3937" i="1" s="1"/>
  <c r="N4331" i="1"/>
  <c r="O4331" i="1" s="1"/>
  <c r="N2089" i="1"/>
  <c r="O2089" i="1" s="1"/>
  <c r="N923" i="1"/>
  <c r="O923" i="1" s="1"/>
  <c r="N960" i="1"/>
  <c r="O960" i="1" s="1"/>
  <c r="N1296" i="1"/>
  <c r="O1296" i="1" s="1"/>
  <c r="N1169" i="1"/>
  <c r="O1169" i="1" s="1"/>
  <c r="N1407" i="1"/>
  <c r="O1407" i="1" s="1"/>
  <c r="N879" i="1"/>
  <c r="O879" i="1" s="1"/>
  <c r="N1896" i="1"/>
  <c r="O1896" i="1" s="1"/>
  <c r="N1618" i="1"/>
  <c r="O1618" i="1" s="1"/>
  <c r="N1512" i="1"/>
  <c r="O1512" i="1" s="1"/>
  <c r="N2131" i="1"/>
  <c r="O2131" i="1" s="1"/>
  <c r="N2226" i="1"/>
  <c r="O2226" i="1" s="1"/>
  <c r="N2383" i="1"/>
  <c r="O2383" i="1" s="1"/>
  <c r="N3751" i="1"/>
  <c r="O3751" i="1" s="1"/>
  <c r="N2899" i="1"/>
  <c r="O2899" i="1" s="1"/>
  <c r="N3896" i="1"/>
  <c r="O3896" i="1" s="1"/>
  <c r="N4898" i="1"/>
  <c r="O4898" i="1" s="1"/>
  <c r="N4360" i="1"/>
  <c r="O4360" i="1" s="1"/>
  <c r="N2909" i="1"/>
  <c r="O2909" i="1" s="1"/>
  <c r="N4445" i="1"/>
  <c r="O4445" i="1" s="1"/>
  <c r="N1076" i="1"/>
  <c r="O1076" i="1" s="1"/>
  <c r="N3588" i="1"/>
  <c r="O3588" i="1" s="1"/>
  <c r="N1245" i="1"/>
  <c r="O1245" i="1" s="1"/>
  <c r="N2890" i="1"/>
  <c r="O2890" i="1" s="1"/>
  <c r="N806" i="1"/>
  <c r="O806" i="1" s="1"/>
  <c r="N1765" i="1"/>
  <c r="O1765" i="1" s="1"/>
  <c r="N1590" i="1"/>
  <c r="O1590" i="1" s="1"/>
  <c r="N2525" i="1"/>
  <c r="O2525" i="1" s="1"/>
  <c r="N2013" i="1"/>
  <c r="O2013" i="1" s="1"/>
  <c r="N2506" i="1"/>
  <c r="O2506" i="1" s="1"/>
  <c r="N2932" i="1"/>
  <c r="O2932" i="1" s="1"/>
  <c r="N3954" i="1"/>
  <c r="O3954" i="1" s="1"/>
  <c r="N3446" i="1"/>
  <c r="O3446" i="1" s="1"/>
  <c r="N4627" i="1"/>
  <c r="O4627" i="1" s="1"/>
  <c r="N3152" i="1"/>
  <c r="O3152" i="1" s="1"/>
  <c r="N4194" i="1"/>
  <c r="O4194" i="1" s="1"/>
  <c r="N4821" i="1"/>
  <c r="O4821" i="1" s="1"/>
  <c r="N2442" i="1"/>
  <c r="O2442" i="1" s="1"/>
  <c r="N4560" i="1"/>
  <c r="O4560" i="1" s="1"/>
  <c r="N3785" i="1"/>
  <c r="O3785" i="1" s="1"/>
  <c r="N1133" i="1"/>
  <c r="O1133" i="1" s="1"/>
  <c r="N1251" i="1"/>
  <c r="O1251" i="1" s="1"/>
  <c r="N1818" i="1"/>
  <c r="O1818" i="1" s="1"/>
  <c r="N3043" i="1"/>
  <c r="O3043" i="1" s="1"/>
  <c r="N3367" i="1"/>
  <c r="O3367" i="1" s="1"/>
  <c r="N2364" i="1"/>
  <c r="O2364" i="1" s="1"/>
  <c r="N2841" i="1"/>
  <c r="O2841" i="1" s="1"/>
  <c r="N3395" i="1"/>
  <c r="O3395" i="1" s="1"/>
  <c r="N1624" i="1"/>
  <c r="O1624" i="1" s="1"/>
  <c r="N3424" i="1"/>
  <c r="O3424" i="1" s="1"/>
  <c r="N4378" i="1"/>
  <c r="O4378" i="1" s="1"/>
  <c r="N4641" i="1"/>
  <c r="O4641" i="1" s="1"/>
  <c r="N2416" i="1"/>
  <c r="O2416" i="1" s="1"/>
  <c r="N2834" i="1"/>
  <c r="O2834" i="1" s="1"/>
  <c r="N3638" i="1"/>
  <c r="O3638" i="1" s="1"/>
  <c r="N4503" i="1"/>
  <c r="O4503" i="1" s="1"/>
  <c r="N4833" i="1"/>
  <c r="O4833" i="1" s="1"/>
  <c r="N2581" i="1"/>
  <c r="O2581" i="1" s="1"/>
  <c r="N3860" i="1"/>
  <c r="O3860" i="1" s="1"/>
  <c r="N673" i="1"/>
  <c r="O673" i="1" s="1"/>
  <c r="N1598" i="1"/>
  <c r="O1598" i="1" s="1"/>
  <c r="N3157" i="1"/>
  <c r="O3157" i="1" s="1"/>
  <c r="N3626" i="1"/>
  <c r="O3626" i="1" s="1"/>
  <c r="N3061" i="1"/>
  <c r="O3061" i="1" s="1"/>
  <c r="N2470" i="1"/>
  <c r="O2470" i="1" s="1"/>
  <c r="N4265" i="1"/>
  <c r="O4265" i="1" s="1"/>
  <c r="N2871" i="1"/>
  <c r="O2871" i="1" s="1"/>
  <c r="N3108" i="1"/>
  <c r="O3108" i="1" s="1"/>
  <c r="N4603" i="1"/>
  <c r="O4603" i="1" s="1"/>
  <c r="N4366" i="1"/>
  <c r="O4366" i="1" s="1"/>
  <c r="N2577" i="1"/>
  <c r="O2577" i="1" s="1"/>
  <c r="N4039" i="1"/>
  <c r="O4039" i="1" s="1"/>
  <c r="N4341" i="1"/>
  <c r="O4341" i="1" s="1"/>
  <c r="N4514" i="1"/>
  <c r="O4514" i="1" s="1"/>
  <c r="N317" i="1"/>
  <c r="O317" i="1" s="1"/>
  <c r="N793" i="1"/>
  <c r="O793" i="1" s="1"/>
  <c r="N1303" i="1"/>
  <c r="O1303" i="1" s="1"/>
  <c r="N1621" i="1"/>
  <c r="O1621" i="1" s="1"/>
  <c r="N2200" i="1"/>
  <c r="O2200" i="1" s="1"/>
  <c r="N2772" i="1"/>
  <c r="O2772" i="1" s="1"/>
  <c r="N1597" i="1"/>
  <c r="O1597" i="1" s="1"/>
  <c r="N2792" i="1"/>
  <c r="O2792" i="1" s="1"/>
  <c r="N4275" i="1"/>
  <c r="O4275" i="1" s="1"/>
  <c r="N4237" i="1"/>
  <c r="O4237" i="1" s="1"/>
  <c r="N4881" i="1"/>
  <c r="O4881" i="1" s="1"/>
  <c r="N4334" i="1"/>
  <c r="O4334" i="1" s="1"/>
  <c r="N4583" i="1"/>
  <c r="O4583" i="1" s="1"/>
  <c r="N2385" i="1"/>
  <c r="O2385" i="1" s="1"/>
  <c r="N2580" i="1"/>
  <c r="O2580" i="1" s="1"/>
  <c r="N4118" i="1"/>
  <c r="O4118" i="1" s="1"/>
  <c r="N4128" i="1"/>
  <c r="O4128" i="1" s="1"/>
  <c r="N2338" i="1"/>
  <c r="O2338" i="1" s="1"/>
  <c r="N2083" i="1"/>
  <c r="O2083" i="1" s="1"/>
  <c r="N530" i="1"/>
  <c r="O530" i="1" s="1"/>
  <c r="N1492" i="1"/>
  <c r="O1492" i="1" s="1"/>
  <c r="N636" i="1"/>
  <c r="O636" i="1" s="1"/>
  <c r="N1269" i="1"/>
  <c r="O1269" i="1" s="1"/>
  <c r="N1108" i="1"/>
  <c r="O1108" i="1" s="1"/>
  <c r="N1314" i="1"/>
  <c r="O1314" i="1" s="1"/>
  <c r="N2069" i="1"/>
  <c r="O2069" i="1" s="1"/>
  <c r="N2443" i="1"/>
  <c r="O2443" i="1" s="1"/>
  <c r="N3145" i="1"/>
  <c r="O3145" i="1" s="1"/>
  <c r="N4906" i="1"/>
  <c r="O4906" i="1" s="1"/>
  <c r="N3011" i="1"/>
  <c r="O3011" i="1" s="1"/>
  <c r="N969" i="1"/>
  <c r="O969" i="1" s="1"/>
  <c r="N4679" i="1"/>
  <c r="O4679" i="1" s="1"/>
  <c r="N4084" i="1"/>
  <c r="O4084" i="1" s="1"/>
  <c r="N2334" i="1"/>
  <c r="O2334" i="1" s="1"/>
  <c r="N2268" i="1"/>
  <c r="O2268" i="1" s="1"/>
  <c r="N1387" i="1"/>
  <c r="O1387" i="1" s="1"/>
  <c r="N1079" i="1"/>
  <c r="O1079" i="1" s="1"/>
  <c r="N4525" i="1"/>
  <c r="O4525" i="1" s="1"/>
  <c r="N3947" i="1"/>
  <c r="O3947" i="1" s="1"/>
  <c r="N857" i="1"/>
  <c r="O857" i="1" s="1"/>
  <c r="N2854" i="1"/>
  <c r="O2854" i="1" s="1"/>
  <c r="N3403" i="1"/>
  <c r="O3403" i="1" s="1"/>
  <c r="N2352" i="1"/>
  <c r="O2352" i="1" s="1"/>
  <c r="N3014" i="1"/>
  <c r="O3014" i="1" s="1"/>
  <c r="N2327" i="1"/>
  <c r="O2327" i="1" s="1"/>
  <c r="N1679" i="1"/>
  <c r="O1679" i="1" s="1"/>
  <c r="N1527" i="1"/>
  <c r="O1527" i="1" s="1"/>
  <c r="N4477" i="1"/>
  <c r="O4477" i="1" s="1"/>
  <c r="N1009" i="1"/>
  <c r="O1009" i="1" s="1"/>
  <c r="N1915" i="1"/>
  <c r="O1915" i="1" s="1"/>
  <c r="N709" i="1"/>
  <c r="O709" i="1" s="1"/>
  <c r="N919" i="1"/>
  <c r="O919" i="1" s="1"/>
  <c r="N1339" i="1"/>
  <c r="O1339" i="1" s="1"/>
  <c r="N1075" i="1"/>
  <c r="O1075" i="1" s="1"/>
  <c r="N2037" i="1"/>
  <c r="O2037" i="1" s="1"/>
  <c r="N3269" i="1"/>
  <c r="O3269" i="1" s="1"/>
  <c r="N2905" i="1"/>
  <c r="O2905" i="1" s="1"/>
  <c r="N2368" i="1"/>
  <c r="O2368" i="1" s="1"/>
  <c r="N2293" i="1"/>
  <c r="O2293" i="1" s="1"/>
  <c r="N3377" i="1"/>
  <c r="O3377" i="1" s="1"/>
  <c r="N4645" i="1"/>
  <c r="O4645" i="1" s="1"/>
  <c r="N3051" i="1"/>
  <c r="O3051" i="1" s="1"/>
  <c r="N1969" i="1"/>
  <c r="O1969" i="1" s="1"/>
  <c r="N732" i="1"/>
  <c r="O732" i="1" s="1"/>
  <c r="N1320" i="1"/>
  <c r="O1320" i="1" s="1"/>
  <c r="N1254" i="1"/>
  <c r="O1254" i="1" s="1"/>
  <c r="N868" i="1"/>
  <c r="O868" i="1" s="1"/>
  <c r="N3810" i="1"/>
  <c r="O3810" i="1" s="1"/>
  <c r="N2167" i="1"/>
  <c r="O2167" i="1" s="1"/>
  <c r="N3929" i="1"/>
  <c r="O3929" i="1" s="1"/>
  <c r="N2128" i="1"/>
  <c r="O2128" i="1" s="1"/>
  <c r="N2117" i="1"/>
  <c r="O2117" i="1" s="1"/>
  <c r="N3620" i="1"/>
  <c r="O3620" i="1" s="1"/>
  <c r="N4167" i="1"/>
  <c r="O4167" i="1" s="1"/>
  <c r="N3039" i="1"/>
  <c r="O3039" i="1" s="1"/>
  <c r="N4781" i="1"/>
  <c r="O4781" i="1" s="1"/>
  <c r="N4093" i="1"/>
  <c r="O4093" i="1" s="1"/>
  <c r="N4112" i="1"/>
  <c r="O4112" i="1" s="1"/>
  <c r="N4787" i="1"/>
  <c r="O4787" i="1" s="1"/>
  <c r="N746" i="1"/>
  <c r="O746" i="1" s="1"/>
  <c r="N4893" i="1"/>
  <c r="O4893" i="1" s="1"/>
  <c r="N3015" i="1"/>
  <c r="O3015" i="1" s="1"/>
  <c r="N4276" i="1"/>
  <c r="O4276" i="1" s="1"/>
  <c r="N4437" i="1"/>
  <c r="O4437" i="1" s="1"/>
  <c r="N4156" i="1"/>
  <c r="O4156" i="1" s="1"/>
  <c r="N4969" i="1"/>
  <c r="O4969" i="1" s="1"/>
  <c r="N3661" i="1"/>
  <c r="O3661" i="1" s="1"/>
  <c r="N4394" i="1"/>
  <c r="O4394" i="1" s="1"/>
  <c r="N4873" i="1"/>
  <c r="O4873" i="1" s="1"/>
  <c r="N2135" i="1"/>
  <c r="O2135" i="1" s="1"/>
  <c r="N690" i="1"/>
  <c r="O690" i="1" s="1"/>
  <c r="N659" i="1"/>
  <c r="O659" i="1" s="1"/>
  <c r="M20" i="1"/>
  <c r="N20" i="1" s="1"/>
  <c r="O20" i="1" s="1"/>
  <c r="N1774" i="1"/>
  <c r="O1774" i="1" s="1"/>
  <c r="N1695" i="1"/>
  <c r="O1695" i="1" s="1"/>
  <c r="N2025" i="1"/>
  <c r="O2025" i="1" s="1"/>
  <c r="N3854" i="1"/>
  <c r="O3854" i="1" s="1"/>
  <c r="N2559" i="1"/>
  <c r="O2559" i="1" s="1"/>
  <c r="N3236" i="1"/>
  <c r="O3236" i="1" s="1"/>
  <c r="N2438" i="1"/>
  <c r="O2438" i="1" s="1"/>
  <c r="N3420" i="1"/>
  <c r="O3420" i="1" s="1"/>
  <c r="N3701" i="1"/>
  <c r="O3701" i="1" s="1"/>
  <c r="N4694" i="1"/>
  <c r="O4694" i="1" s="1"/>
  <c r="N3226" i="1"/>
  <c r="O3226" i="1" s="1"/>
  <c r="N3608" i="1"/>
  <c r="O3608" i="1" s="1"/>
  <c r="N1982" i="1"/>
  <c r="O1982" i="1" s="1"/>
  <c r="N2139" i="1"/>
  <c r="O2139" i="1" s="1"/>
  <c r="N4431" i="1"/>
  <c r="O4431" i="1" s="1"/>
  <c r="N3131" i="1"/>
  <c r="O3131" i="1" s="1"/>
  <c r="N3136" i="1"/>
  <c r="O3136" i="1" s="1"/>
  <c r="N4818" i="1"/>
  <c r="O4818" i="1" s="1"/>
  <c r="N4989" i="1"/>
  <c r="O4989" i="1" s="1"/>
  <c r="N1040" i="1"/>
  <c r="O1040" i="1" s="1"/>
  <c r="N2321" i="1"/>
  <c r="O2321" i="1" s="1"/>
  <c r="N1294" i="1"/>
  <c r="O1294" i="1" s="1"/>
  <c r="N3399" i="1"/>
  <c r="O3399" i="1" s="1"/>
  <c r="N2832" i="1"/>
  <c r="O2832" i="1" s="1"/>
  <c r="N4425" i="1"/>
  <c r="O4425" i="1" s="1"/>
  <c r="N3211" i="1"/>
  <c r="O3211" i="1" s="1"/>
  <c r="N4030" i="1"/>
  <c r="O4030" i="1" s="1"/>
  <c r="N4380" i="1"/>
  <c r="O4380" i="1" s="1"/>
  <c r="N4270" i="1"/>
  <c r="O4270" i="1" s="1"/>
  <c r="N2520" i="1"/>
  <c r="O2520" i="1" s="1"/>
  <c r="N4153" i="1"/>
  <c r="O4153" i="1" s="1"/>
  <c r="N2624" i="1"/>
  <c r="O2624" i="1" s="1"/>
  <c r="N1732" i="1"/>
  <c r="O1732" i="1" s="1"/>
  <c r="N928" i="1"/>
  <c r="O928" i="1" s="1"/>
  <c r="N1769" i="1"/>
  <c r="O1769" i="1" s="1"/>
  <c r="N1806" i="1"/>
  <c r="O1806" i="1" s="1"/>
  <c r="N1831" i="1"/>
  <c r="O1831" i="1" s="1"/>
  <c r="N2179" i="1"/>
  <c r="O2179" i="1" s="1"/>
  <c r="N3907" i="1"/>
  <c r="O3907" i="1" s="1"/>
  <c r="N3871" i="1"/>
  <c r="O3871" i="1" s="1"/>
  <c r="N3651" i="1"/>
  <c r="O3651" i="1" s="1"/>
  <c r="N2209" i="1"/>
  <c r="O2209" i="1" s="1"/>
  <c r="N3091" i="1"/>
  <c r="O3091" i="1" s="1"/>
  <c r="N3009" i="1"/>
  <c r="O3009" i="1" s="1"/>
  <c r="N2142" i="1"/>
  <c r="O2142" i="1" s="1"/>
  <c r="N2691" i="1"/>
  <c r="O2691" i="1" s="1"/>
  <c r="N4397" i="1"/>
  <c r="O4397" i="1" s="1"/>
  <c r="N3729" i="1"/>
  <c r="O3729" i="1" s="1"/>
  <c r="N4548" i="1"/>
  <c r="O4548" i="1" s="1"/>
  <c r="N4374" i="1"/>
  <c r="O4374" i="1" s="1"/>
  <c r="N4069" i="1"/>
  <c r="O4069" i="1" s="1"/>
  <c r="N3783" i="1"/>
  <c r="O3783" i="1" s="1"/>
  <c r="N933" i="1"/>
  <c r="O933" i="1" s="1"/>
  <c r="N936" i="1"/>
  <c r="O936" i="1" s="1"/>
  <c r="N1381" i="1"/>
  <c r="O1381" i="1" s="1"/>
  <c r="N1964" i="1"/>
  <c r="O1964" i="1" s="1"/>
  <c r="N1551" i="1"/>
  <c r="O1551" i="1" s="1"/>
  <c r="N1561" i="1"/>
  <c r="O1561" i="1" s="1"/>
  <c r="N2349" i="1"/>
  <c r="O2349" i="1" s="1"/>
  <c r="N2830" i="1"/>
  <c r="O2830" i="1" s="1"/>
  <c r="N2865" i="1"/>
  <c r="O2865" i="1" s="1"/>
  <c r="N3630" i="1"/>
  <c r="O3630" i="1" s="1"/>
  <c r="N2105" i="1"/>
  <c r="O2105" i="1" s="1"/>
  <c r="N2805" i="1"/>
  <c r="O2805" i="1" s="1"/>
  <c r="N3932" i="1"/>
  <c r="O3932" i="1" s="1"/>
  <c r="N2839" i="1"/>
  <c r="O2839" i="1" s="1"/>
  <c r="N3080" i="1"/>
  <c r="O3080" i="1" s="1"/>
  <c r="N4098" i="1"/>
  <c r="O4098" i="1" s="1"/>
  <c r="N3032" i="1"/>
  <c r="O3032" i="1" s="1"/>
  <c r="N4051" i="1"/>
  <c r="O4051" i="1" s="1"/>
  <c r="N4262" i="1"/>
  <c r="O4262" i="1" s="1"/>
  <c r="N4299" i="1"/>
  <c r="O4299" i="1" s="1"/>
  <c r="N4312" i="1"/>
  <c r="O4312" i="1" s="1"/>
  <c r="N4915" i="1"/>
  <c r="O4915" i="1" s="1"/>
  <c r="N4412" i="1"/>
  <c r="O4412" i="1" s="1"/>
  <c r="N596" i="1"/>
  <c r="O596" i="1" s="1"/>
  <c r="N4974" i="1"/>
  <c r="O4974" i="1" s="1"/>
  <c r="N2123" i="1"/>
  <c r="O2123" i="1" s="1"/>
  <c r="N927" i="1"/>
  <c r="O927" i="1" s="1"/>
  <c r="N921" i="1"/>
  <c r="O921" i="1" s="1"/>
  <c r="N1276" i="1"/>
  <c r="O1276" i="1" s="1"/>
  <c r="N2341" i="1"/>
  <c r="O2341" i="1" s="1"/>
  <c r="N2625" i="1"/>
  <c r="O2625" i="1" s="1"/>
  <c r="N3114" i="1"/>
  <c r="O3114" i="1" s="1"/>
  <c r="N3975" i="1"/>
  <c r="O3975" i="1" s="1"/>
  <c r="N816" i="1"/>
  <c r="O816" i="1" s="1"/>
  <c r="N2759" i="1"/>
  <c r="O2759" i="1" s="1"/>
  <c r="N1840" i="1"/>
  <c r="O1840" i="1" s="1"/>
  <c r="N4429" i="1"/>
  <c r="O4429" i="1" s="1"/>
  <c r="N3566" i="1"/>
  <c r="O3566" i="1" s="1"/>
  <c r="N2377" i="1"/>
  <c r="O2377" i="1" s="1"/>
  <c r="N3382" i="1"/>
  <c r="O3382" i="1" s="1"/>
  <c r="N4487" i="1"/>
  <c r="O4487" i="1" s="1"/>
  <c r="N4267" i="1"/>
  <c r="O4267" i="1" s="1"/>
  <c r="N862" i="1"/>
  <c r="O862" i="1" s="1"/>
  <c r="N421" i="1"/>
  <c r="O421" i="1" s="1"/>
  <c r="N452" i="1"/>
  <c r="O452" i="1" s="1"/>
  <c r="N2353" i="1"/>
  <c r="O2353" i="1" s="1"/>
  <c r="N2900" i="1"/>
  <c r="O2900" i="1" s="1"/>
  <c r="N2213" i="1"/>
  <c r="O2213" i="1" s="1"/>
  <c r="N2602" i="1"/>
  <c r="O2602" i="1" s="1"/>
  <c r="N3539" i="1"/>
  <c r="O3539" i="1" s="1"/>
  <c r="N3741" i="1"/>
  <c r="O3741" i="1" s="1"/>
  <c r="N4371" i="1"/>
  <c r="O4371" i="1" s="1"/>
  <c r="N2685" i="1"/>
  <c r="O2685" i="1" s="1"/>
  <c r="N4948" i="1"/>
  <c r="O4948" i="1" s="1"/>
  <c r="N4145" i="1"/>
  <c r="O4145" i="1" s="1"/>
  <c r="N2570" i="1"/>
  <c r="O2570" i="1" s="1"/>
  <c r="N3255" i="1"/>
  <c r="O3255" i="1" s="1"/>
  <c r="N2619" i="1"/>
  <c r="O2619" i="1" s="1"/>
  <c r="L94" i="1"/>
  <c r="N94" i="1" s="1"/>
  <c r="O94" i="1" s="1"/>
  <c r="N3036" i="1"/>
  <c r="O3036" i="1" s="1"/>
  <c r="N3276" i="1"/>
  <c r="O3276" i="1" s="1"/>
  <c r="N4692" i="1"/>
  <c r="O4692" i="1" s="1"/>
  <c r="N3254" i="1"/>
  <c r="O3254" i="1" s="1"/>
  <c r="N2723" i="1"/>
  <c r="O2723" i="1" s="1"/>
  <c r="N4316" i="1"/>
  <c r="O4316" i="1" s="1"/>
  <c r="N713" i="1"/>
  <c r="O713" i="1" s="1"/>
  <c r="N1937" i="1"/>
  <c r="O1937" i="1" s="1"/>
  <c r="N4460" i="1"/>
  <c r="O4460" i="1" s="1"/>
  <c r="N3676" i="1"/>
  <c r="O3676" i="1" s="1"/>
  <c r="N4792" i="1"/>
  <c r="O4792" i="1" s="1"/>
  <c r="N531" i="1"/>
  <c r="O531" i="1" s="1"/>
  <c r="N4513" i="1"/>
  <c r="O4513" i="1" s="1"/>
  <c r="N2388" i="1"/>
  <c r="O2388" i="1" s="1"/>
  <c r="N3463" i="1"/>
  <c r="O3463" i="1" s="1"/>
  <c r="N4044" i="1"/>
  <c r="O4044" i="1" s="1"/>
  <c r="N2514" i="1"/>
  <c r="O2514" i="1" s="1"/>
  <c r="N3062" i="1"/>
  <c r="O3062" i="1" s="1"/>
  <c r="N2674" i="1"/>
  <c r="O2674" i="1" s="1"/>
  <c r="N773" i="1"/>
  <c r="O773" i="1" s="1"/>
  <c r="N3521" i="1"/>
  <c r="O3521" i="1" s="1"/>
  <c r="N3799" i="1"/>
  <c r="O3799" i="1" s="1"/>
  <c r="N3031" i="1"/>
  <c r="O3031" i="1" s="1"/>
  <c r="N2021" i="1"/>
  <c r="O2021" i="1" s="1"/>
  <c r="N900" i="1"/>
  <c r="O900" i="1" s="1"/>
  <c r="N1690" i="1"/>
  <c r="O1690" i="1" s="1"/>
  <c r="N2907" i="1"/>
  <c r="O2907" i="1" s="1"/>
  <c r="N2990" i="1"/>
  <c r="O2990" i="1" s="1"/>
  <c r="N3675" i="1"/>
  <c r="O3675" i="1" s="1"/>
  <c r="N3419" i="1"/>
  <c r="O3419" i="1" s="1"/>
  <c r="N4860" i="1"/>
  <c r="O4860" i="1" s="1"/>
  <c r="N4301" i="1"/>
  <c r="O4301" i="1" s="1"/>
  <c r="N3198" i="1"/>
  <c r="O3198" i="1" s="1"/>
  <c r="N3008" i="1"/>
  <c r="O3008" i="1" s="1"/>
  <c r="N4493" i="1"/>
  <c r="O4493" i="1" s="1"/>
  <c r="N1761" i="1"/>
  <c r="O1761" i="1" s="1"/>
  <c r="N4971" i="1"/>
  <c r="O4971" i="1" s="1"/>
  <c r="N4751" i="1"/>
  <c r="O4751" i="1" s="1"/>
  <c r="N2233" i="1"/>
  <c r="O2233" i="1" s="1"/>
  <c r="N1699" i="1"/>
  <c r="O1699" i="1" s="1"/>
  <c r="N4868" i="1"/>
  <c r="O4868" i="1" s="1"/>
  <c r="N2803" i="1"/>
  <c r="O2803" i="1" s="1"/>
  <c r="N2598" i="1"/>
  <c r="O2598" i="1" s="1"/>
  <c r="N1658" i="1"/>
  <c r="O1658" i="1" s="1"/>
  <c r="L93" i="1"/>
  <c r="N93" i="1" s="1"/>
  <c r="O93" i="1" s="1"/>
  <c r="N2925" i="1"/>
  <c r="O2925" i="1" s="1"/>
  <c r="N3919" i="1"/>
  <c r="O3919" i="1" s="1"/>
  <c r="N2329" i="1"/>
  <c r="O2329" i="1" s="1"/>
  <c r="N2555" i="1"/>
  <c r="O2555" i="1" s="1"/>
  <c r="N3555" i="1"/>
  <c r="O3555" i="1" s="1"/>
  <c r="N2274" i="1"/>
  <c r="O2274" i="1" s="1"/>
  <c r="N3951" i="1"/>
  <c r="O3951" i="1" s="1"/>
  <c r="N2814" i="1"/>
  <c r="O2814" i="1" s="1"/>
  <c r="N2732" i="1"/>
  <c r="O2732" i="1" s="1"/>
  <c r="N4981" i="1"/>
  <c r="O4981" i="1" s="1"/>
  <c r="N3978" i="1"/>
  <c r="O3978" i="1" s="1"/>
  <c r="N3379" i="1"/>
  <c r="O3379" i="1" s="1"/>
  <c r="N4999" i="1"/>
  <c r="O4999" i="1" s="1"/>
  <c r="N918" i="1"/>
  <c r="O918" i="1" s="1"/>
  <c r="N2817" i="1"/>
  <c r="O2817" i="1" s="1"/>
  <c r="N3744" i="1"/>
  <c r="O3744" i="1" s="1"/>
  <c r="N3712" i="1"/>
  <c r="O3712" i="1" s="1"/>
  <c r="N1542" i="1"/>
  <c r="O1542" i="1" s="1"/>
  <c r="N4754" i="1"/>
  <c r="O4754" i="1" s="1"/>
  <c r="N4638" i="1"/>
  <c r="O4638" i="1" s="1"/>
  <c r="N3315" i="1"/>
  <c r="O3315" i="1" s="1"/>
  <c r="N2137" i="1"/>
  <c r="O2137" i="1" s="1"/>
  <c r="N2465" i="1"/>
  <c r="O2465" i="1" s="1"/>
  <c r="N4814" i="1"/>
  <c r="O4814" i="1" s="1"/>
  <c r="N1083" i="1"/>
  <c r="O1083" i="1" s="1"/>
  <c r="N3571" i="1"/>
  <c r="O3571" i="1" s="1"/>
  <c r="N4215" i="1"/>
  <c r="O4215" i="1" s="1"/>
  <c r="N4459" i="1"/>
  <c r="O4459" i="1" s="1"/>
  <c r="N2546" i="1"/>
  <c r="O2546" i="1" s="1"/>
  <c r="N2325" i="1"/>
  <c r="O2325" i="1" s="1"/>
  <c r="N2322" i="1"/>
  <c r="O2322" i="1" s="1"/>
  <c r="N4347" i="1"/>
  <c r="O4347" i="1" s="1"/>
  <c r="N4556" i="1"/>
  <c r="O4556" i="1" s="1"/>
  <c r="N4664" i="1"/>
  <c r="O4664" i="1" s="1"/>
  <c r="N2115" i="1"/>
  <c r="O2115" i="1" s="1"/>
  <c r="N578" i="1"/>
  <c r="O578" i="1" s="1"/>
  <c r="N865" i="1"/>
  <c r="O865" i="1" s="1"/>
  <c r="N750" i="1"/>
  <c r="O750" i="1" s="1"/>
  <c r="N938" i="1"/>
  <c r="O938" i="1" s="1"/>
  <c r="N2186" i="1"/>
  <c r="O2186" i="1" s="1"/>
  <c r="N2190" i="1"/>
  <c r="O2190" i="1" s="1"/>
  <c r="N3558" i="1"/>
  <c r="O3558" i="1" s="1"/>
  <c r="N3687" i="1"/>
  <c r="O3687" i="1" s="1"/>
  <c r="N3650" i="1"/>
  <c r="O3650" i="1" s="1"/>
  <c r="N2718" i="1"/>
  <c r="O2718" i="1" s="1"/>
  <c r="N4865" i="1"/>
  <c r="O4865" i="1" s="1"/>
  <c r="N4116" i="1"/>
  <c r="O4116" i="1" s="1"/>
  <c r="N1759" i="1"/>
  <c r="O1759" i="1" s="1"/>
  <c r="N2551" i="1"/>
  <c r="O2551" i="1" s="1"/>
  <c r="N3417" i="1"/>
  <c r="O3417" i="1" s="1"/>
  <c r="N2450" i="1"/>
  <c r="O2450" i="1" s="1"/>
  <c r="N2878" i="1"/>
  <c r="O2878" i="1" s="1"/>
  <c r="N3599" i="1"/>
  <c r="O3599" i="1" s="1"/>
  <c r="N2926" i="1"/>
  <c r="O2926" i="1" s="1"/>
  <c r="N803" i="1"/>
  <c r="O803" i="1" s="1"/>
  <c r="N619" i="1"/>
  <c r="O619" i="1" s="1"/>
  <c r="N1224" i="1"/>
  <c r="O1224" i="1" s="1"/>
  <c r="N1575" i="1"/>
  <c r="O1575" i="1" s="1"/>
  <c r="N1855" i="1"/>
  <c r="O1855" i="1" s="1"/>
  <c r="N1536" i="1"/>
  <c r="O1536" i="1" s="1"/>
  <c r="N1578" i="1"/>
  <c r="O1578" i="1" s="1"/>
  <c r="N3944" i="1"/>
  <c r="O3944" i="1" s="1"/>
  <c r="N1914" i="1"/>
  <c r="O1914" i="1" s="1"/>
  <c r="N2269" i="1"/>
  <c r="O2269" i="1" s="1"/>
  <c r="N3229" i="1"/>
  <c r="O3229" i="1" s="1"/>
  <c r="N2920" i="1"/>
  <c r="O2920" i="1" s="1"/>
  <c r="N4166" i="1"/>
  <c r="O4166" i="1" s="1"/>
  <c r="N4457" i="1"/>
  <c r="O4457" i="1" s="1"/>
  <c r="N2212" i="1"/>
  <c r="O2212" i="1" s="1"/>
  <c r="N4748" i="1"/>
  <c r="O4748" i="1" s="1"/>
  <c r="N4731" i="1"/>
  <c r="O4731" i="1" s="1"/>
  <c r="N4790" i="1"/>
  <c r="O4790" i="1" s="1"/>
  <c r="N4288" i="1"/>
  <c r="O4288" i="1" s="1"/>
  <c r="N3430" i="1"/>
  <c r="O3430" i="1" s="1"/>
  <c r="N4206" i="1"/>
  <c r="O4206" i="1" s="1"/>
  <c r="N1405" i="1"/>
  <c r="O1405" i="1" s="1"/>
  <c r="N831" i="1"/>
  <c r="O831" i="1" s="1"/>
  <c r="N942" i="1"/>
  <c r="O942" i="1" s="1"/>
  <c r="N595" i="1"/>
  <c r="O595" i="1" s="1"/>
  <c r="N1566" i="1"/>
  <c r="O1566" i="1" s="1"/>
  <c r="N2867" i="1"/>
  <c r="O2867" i="1" s="1"/>
  <c r="N2433" i="1"/>
  <c r="O2433" i="1" s="1"/>
  <c r="N3048" i="1"/>
  <c r="O3048" i="1" s="1"/>
  <c r="N3710" i="1"/>
  <c r="O3710" i="1" s="1"/>
  <c r="N4205" i="1"/>
  <c r="O4205" i="1" s="1"/>
  <c r="N1299" i="1"/>
  <c r="O1299" i="1" s="1"/>
  <c r="N3466" i="1"/>
  <c r="O3466" i="1" s="1"/>
  <c r="N4189" i="1"/>
  <c r="O4189" i="1" s="1"/>
  <c r="N4011" i="1"/>
  <c r="O4011" i="1" s="1"/>
  <c r="N4022" i="1"/>
  <c r="O4022" i="1" s="1"/>
  <c r="N4782" i="1"/>
  <c r="O4782" i="1" s="1"/>
  <c r="N2793" i="1"/>
  <c r="O2793" i="1" s="1"/>
  <c r="N742" i="1"/>
  <c r="O742" i="1" s="1"/>
  <c r="N555" i="1"/>
  <c r="O555" i="1" s="1"/>
  <c r="N1900" i="1"/>
  <c r="O1900" i="1" s="1"/>
  <c r="N1890" i="1"/>
  <c r="O1890" i="1" s="1"/>
  <c r="N2224" i="1"/>
  <c r="O2224" i="1" s="1"/>
  <c r="N3910" i="1"/>
  <c r="O3910" i="1" s="1"/>
  <c r="N3321" i="1"/>
  <c r="O3321" i="1" s="1"/>
  <c r="N2913" i="1"/>
  <c r="O2913" i="1" s="1"/>
  <c r="N4932" i="1"/>
  <c r="O4932" i="1" s="1"/>
  <c r="N4333" i="1"/>
  <c r="O4333" i="1" s="1"/>
  <c r="N3169" i="1"/>
  <c r="O3169" i="1" s="1"/>
  <c r="N2816" i="1"/>
  <c r="O2816" i="1" s="1"/>
  <c r="N2989" i="1"/>
  <c r="O2989" i="1" s="1"/>
  <c r="N3128" i="1"/>
  <c r="O3128" i="1" s="1"/>
  <c r="N4705" i="1"/>
  <c r="O4705" i="1" s="1"/>
  <c r="N4681" i="1"/>
  <c r="O4681" i="1" s="1"/>
  <c r="N4017" i="1"/>
  <c r="O4017" i="1" s="1"/>
  <c r="N2955" i="1"/>
  <c r="O2955" i="1" s="1"/>
  <c r="N4526" i="1"/>
  <c r="O4526" i="1" s="1"/>
  <c r="N3073" i="1"/>
  <c r="O3073" i="1" s="1"/>
  <c r="N3689" i="1"/>
  <c r="O3689" i="1" s="1"/>
  <c r="N3019" i="1"/>
  <c r="O3019" i="1" s="1"/>
  <c r="N3758" i="1"/>
  <c r="O3758" i="1" s="1"/>
  <c r="N4463" i="1"/>
  <c r="O4463" i="1" s="1"/>
  <c r="N4462" i="1"/>
  <c r="O4462" i="1" s="1"/>
  <c r="N2431" i="1"/>
  <c r="O2431" i="1" s="1"/>
  <c r="N575" i="1"/>
  <c r="O575" i="1" s="1"/>
  <c r="N1332" i="1"/>
  <c r="O1332" i="1" s="1"/>
  <c r="N1957" i="1"/>
  <c r="O1957" i="1" s="1"/>
  <c r="N1820" i="1"/>
  <c r="O1820" i="1" s="1"/>
  <c r="N2855" i="1"/>
  <c r="O2855" i="1" s="1"/>
  <c r="N3874" i="1"/>
  <c r="O3874" i="1" s="1"/>
  <c r="N3212" i="1"/>
  <c r="O3212" i="1" s="1"/>
  <c r="N2542" i="1"/>
  <c r="O2542" i="1" s="1"/>
  <c r="N4956" i="1"/>
  <c r="O4956" i="1" s="1"/>
  <c r="N3323" i="1"/>
  <c r="O3323" i="1" s="1"/>
  <c r="N4991" i="1"/>
  <c r="O4991" i="1" s="1"/>
  <c r="N4709" i="1"/>
  <c r="O4709" i="1" s="1"/>
  <c r="N1344" i="1"/>
  <c r="O1344" i="1" s="1"/>
  <c r="N1141" i="1"/>
  <c r="O1141" i="1" s="1"/>
  <c r="N1904" i="1"/>
  <c r="O1904" i="1" s="1"/>
  <c r="N1752" i="1"/>
  <c r="O1752" i="1" s="1"/>
  <c r="N2254" i="1"/>
  <c r="O2254" i="1" s="1"/>
  <c r="N4239" i="1"/>
  <c r="O4239" i="1" s="1"/>
  <c r="N4704" i="1"/>
  <c r="O4704" i="1" s="1"/>
  <c r="N2876" i="1"/>
  <c r="O2876" i="1" s="1"/>
  <c r="N825" i="1"/>
  <c r="O825" i="1" s="1"/>
  <c r="N2634" i="1"/>
  <c r="O2634" i="1" s="1"/>
  <c r="N624" i="1"/>
  <c r="O624" i="1" s="1"/>
  <c r="N710" i="1"/>
  <c r="O710" i="1" s="1"/>
  <c r="N1368" i="1"/>
  <c r="O1368" i="1" s="1"/>
  <c r="N1272" i="1"/>
  <c r="O1272" i="1" s="1"/>
  <c r="N1398" i="1"/>
  <c r="O1398" i="1" s="1"/>
  <c r="N1552" i="1"/>
  <c r="O1552" i="1" s="1"/>
  <c r="N1041" i="1"/>
  <c r="O1041" i="1" s="1"/>
  <c r="N3352" i="1"/>
  <c r="O3352" i="1" s="1"/>
  <c r="N3045" i="1"/>
  <c r="O3045" i="1" s="1"/>
  <c r="N2332" i="1"/>
  <c r="O2332" i="1" s="1"/>
  <c r="N3522" i="1"/>
  <c r="O3522" i="1" s="1"/>
  <c r="N3846" i="1"/>
  <c r="O3846" i="1" s="1"/>
  <c r="N3504" i="1"/>
  <c r="O3504" i="1" s="1"/>
  <c r="N2400" i="1"/>
  <c r="O2400" i="1" s="1"/>
  <c r="N2003" i="1"/>
  <c r="O2003" i="1" s="1"/>
  <c r="N2767" i="1"/>
  <c r="O2767" i="1" s="1"/>
  <c r="N4690" i="1"/>
  <c r="O4690" i="1" s="1"/>
  <c r="N4398" i="1"/>
  <c r="O4398" i="1" s="1"/>
  <c r="N4897" i="1"/>
  <c r="O4897" i="1" s="1"/>
  <c r="N829" i="1"/>
  <c r="O829" i="1" s="1"/>
  <c r="N4314" i="1"/>
  <c r="O4314" i="1" s="1"/>
  <c r="N4728" i="1"/>
  <c r="O4728" i="1" s="1"/>
  <c r="N978" i="1"/>
  <c r="O978" i="1" s="1"/>
  <c r="N948" i="1"/>
  <c r="O948" i="1" s="1"/>
  <c r="N2493" i="1"/>
  <c r="O2493" i="1" s="1"/>
  <c r="N4263" i="1"/>
  <c r="O4263" i="1" s="1"/>
  <c r="N4489" i="1"/>
  <c r="O4489" i="1" s="1"/>
  <c r="N4234" i="1"/>
  <c r="O4234" i="1" s="1"/>
  <c r="N434" i="1"/>
  <c r="O434" i="1" s="1"/>
  <c r="N812" i="1"/>
  <c r="O812" i="1" s="1"/>
  <c r="N1501" i="1"/>
  <c r="O1501" i="1" s="1"/>
  <c r="N3200" i="1"/>
  <c r="O3200" i="1" s="1"/>
  <c r="N2744" i="1"/>
  <c r="O2744" i="1" s="1"/>
  <c r="N3565" i="1"/>
  <c r="O3565" i="1" s="1"/>
  <c r="N4479" i="1"/>
  <c r="O4479" i="1" s="1"/>
  <c r="N4426" i="1"/>
  <c r="O4426" i="1" s="1"/>
  <c r="N3516" i="1"/>
  <c r="O3516" i="1" s="1"/>
  <c r="N2492" i="1"/>
  <c r="O2492" i="1" s="1"/>
  <c r="N3394" i="1"/>
  <c r="O3394" i="1" s="1"/>
  <c r="N4050" i="1"/>
  <c r="O4050" i="1" s="1"/>
  <c r="N2633" i="1"/>
  <c r="O2633" i="1" s="1"/>
  <c r="N1883" i="1"/>
  <c r="O1883" i="1" s="1"/>
  <c r="N4056" i="1"/>
  <c r="O4056" i="1" s="1"/>
  <c r="N1949" i="1"/>
  <c r="O1949" i="1" s="1"/>
  <c r="N4553" i="1"/>
  <c r="O4553" i="1" s="1"/>
  <c r="N4471" i="1"/>
  <c r="O4471" i="1" s="1"/>
  <c r="N2795" i="1"/>
  <c r="O2795" i="1" s="1"/>
  <c r="N543" i="1"/>
  <c r="O543" i="1" s="1"/>
  <c r="N1473" i="1"/>
  <c r="O1473" i="1" s="1"/>
  <c r="N4755" i="1"/>
  <c r="O4755" i="1" s="1"/>
  <c r="N2304" i="1"/>
  <c r="O2304" i="1" s="1"/>
  <c r="N4186" i="1"/>
  <c r="O4186" i="1" s="1"/>
  <c r="N4125" i="1"/>
  <c r="O4125" i="1" s="1"/>
  <c r="N2289" i="1"/>
  <c r="O2289" i="1" s="1"/>
  <c r="N1335" i="1"/>
  <c r="O1335" i="1" s="1"/>
  <c r="N2301" i="1"/>
  <c r="O2301" i="1" s="1"/>
  <c r="N4816" i="1"/>
  <c r="O4816" i="1" s="1"/>
  <c r="N4789" i="1"/>
  <c r="O4789" i="1" s="1"/>
  <c r="N3350" i="1"/>
  <c r="O3350" i="1" s="1"/>
  <c r="N4052" i="1"/>
  <c r="O4052" i="1" s="1"/>
  <c r="N4163" i="1"/>
  <c r="O4163" i="1" s="1"/>
  <c r="N4544" i="1"/>
  <c r="O4544" i="1" s="1"/>
  <c r="N711" i="1"/>
  <c r="O711" i="1" s="1"/>
  <c r="N1594" i="1"/>
  <c r="O1594" i="1" s="1"/>
  <c r="N774" i="1"/>
  <c r="O774" i="1" s="1"/>
  <c r="N2807" i="1"/>
  <c r="O2807" i="1" s="1"/>
  <c r="N2842" i="1"/>
  <c r="O2842" i="1" s="1"/>
  <c r="N4788" i="1"/>
  <c r="O4788" i="1" s="1"/>
  <c r="N2649" i="1"/>
  <c r="O2649" i="1" s="1"/>
  <c r="N2096" i="1"/>
  <c r="O2096" i="1" s="1"/>
  <c r="N4611" i="1"/>
  <c r="O4611" i="1" s="1"/>
  <c r="N2347" i="1"/>
  <c r="O2347" i="1" s="1"/>
  <c r="N2291" i="1"/>
  <c r="O2291" i="1" s="1"/>
  <c r="N4619" i="1"/>
  <c r="O4619" i="1" s="1"/>
  <c r="N4533" i="1"/>
  <c r="O4533" i="1" s="1"/>
  <c r="N853" i="1"/>
  <c r="O853" i="1" s="1"/>
  <c r="N1252" i="1"/>
  <c r="O1252" i="1" s="1"/>
  <c r="N1807" i="1"/>
  <c r="O1807" i="1" s="1"/>
  <c r="N2044" i="1"/>
  <c r="O2044" i="1" s="1"/>
  <c r="N1809" i="1"/>
  <c r="O1809" i="1" s="1"/>
  <c r="N3546" i="1"/>
  <c r="O3546" i="1" s="1"/>
  <c r="N2085" i="1"/>
  <c r="O2085" i="1" s="1"/>
  <c r="N2953" i="1"/>
  <c r="O2953" i="1" s="1"/>
  <c r="N4826" i="1"/>
  <c r="O4826" i="1" s="1"/>
  <c r="N3691" i="1"/>
  <c r="O3691" i="1" s="1"/>
  <c r="N4281" i="1"/>
  <c r="O4281" i="1" s="1"/>
  <c r="N2008" i="1"/>
  <c r="O2008" i="1" s="1"/>
  <c r="N4020" i="1"/>
  <c r="O4020" i="1" s="1"/>
  <c r="N4447" i="1"/>
  <c r="O4447" i="1" s="1"/>
  <c r="N4278" i="1"/>
  <c r="O4278" i="1" s="1"/>
  <c r="N4396" i="1"/>
  <c r="O4396" i="1" s="1"/>
  <c r="N916" i="1"/>
  <c r="O916" i="1" s="1"/>
  <c r="N1563" i="1"/>
  <c r="O1563" i="1" s="1"/>
  <c r="N3127" i="1"/>
  <c r="O3127" i="1" s="1"/>
  <c r="N3921" i="1"/>
  <c r="O3921" i="1" s="1"/>
  <c r="N2283" i="1"/>
  <c r="O2283" i="1" s="1"/>
  <c r="N3384" i="1"/>
  <c r="O3384" i="1" s="1"/>
  <c r="N2896" i="1"/>
  <c r="O2896" i="1" s="1"/>
  <c r="N2049" i="1"/>
  <c r="O2049" i="1" s="1"/>
  <c r="N4251" i="1"/>
  <c r="O4251" i="1" s="1"/>
  <c r="N4666" i="1"/>
  <c r="O4666" i="1" s="1"/>
  <c r="N4734" i="1"/>
  <c r="O4734" i="1" s="1"/>
  <c r="N582" i="1"/>
  <c r="O582" i="1" s="1"/>
  <c r="N2901" i="1"/>
  <c r="O2901" i="1" s="1"/>
  <c r="N3499" i="1"/>
  <c r="O3499" i="1" s="1"/>
  <c r="N3272" i="1"/>
  <c r="O3272" i="1" s="1"/>
  <c r="N2565" i="1"/>
  <c r="O2565" i="1" s="1"/>
  <c r="N4922" i="1"/>
  <c r="O4922" i="1" s="1"/>
  <c r="N3735" i="1"/>
  <c r="O3735" i="1" s="1"/>
  <c r="N4726" i="1"/>
  <c r="O4726" i="1" s="1"/>
  <c r="N2335" i="1"/>
  <c r="O2335" i="1" s="1"/>
  <c r="N4326" i="1"/>
  <c r="O4326" i="1" s="1"/>
  <c r="N2336" i="1"/>
  <c r="O2336" i="1" s="1"/>
  <c r="N4722" i="1"/>
  <c r="O4722" i="1" s="1"/>
  <c r="N3354" i="1"/>
  <c r="O3354" i="1" s="1"/>
  <c r="N1087" i="1"/>
  <c r="O1087" i="1" s="1"/>
  <c r="N630" i="1"/>
  <c r="O630" i="1" s="1"/>
  <c r="N1899" i="1"/>
  <c r="O1899" i="1" s="1"/>
  <c r="N2961" i="1"/>
  <c r="O2961" i="1" s="1"/>
  <c r="N3637" i="1"/>
  <c r="O3637" i="1" s="1"/>
  <c r="N4474" i="1"/>
  <c r="O4474" i="1" s="1"/>
  <c r="N4077" i="1"/>
  <c r="O4077" i="1" s="1"/>
  <c r="N4307" i="1"/>
  <c r="O4307" i="1" s="1"/>
  <c r="N607" i="1"/>
  <c r="O607" i="1" s="1"/>
  <c r="N929" i="1"/>
  <c r="O929" i="1" s="1"/>
  <c r="N1158" i="1"/>
  <c r="O1158" i="1" s="1"/>
  <c r="N3831" i="1"/>
  <c r="O3831" i="1" s="1"/>
  <c r="N4032" i="1"/>
  <c r="O4032" i="1" s="1"/>
  <c r="N941" i="1"/>
  <c r="O941" i="1" s="1"/>
  <c r="N1342" i="1"/>
  <c r="O1342" i="1" s="1"/>
  <c r="N1739" i="1"/>
  <c r="O1739" i="1" s="1"/>
  <c r="N1509" i="1"/>
  <c r="O1509" i="1" s="1"/>
  <c r="N3149" i="1"/>
  <c r="O3149" i="1" s="1"/>
  <c r="N2844" i="1"/>
  <c r="O2844" i="1" s="1"/>
  <c r="N1920" i="1"/>
  <c r="O1920" i="1" s="1"/>
  <c r="N2516" i="1"/>
  <c r="O2516" i="1" s="1"/>
  <c r="N3994" i="1"/>
  <c r="O3994" i="1" s="1"/>
  <c r="N4461" i="1"/>
  <c r="O4461" i="1" s="1"/>
  <c r="N2079" i="1"/>
  <c r="O2079" i="1" s="1"/>
  <c r="N1514" i="1"/>
  <c r="O1514" i="1" s="1"/>
  <c r="N1668" i="1"/>
  <c r="O1668" i="1" s="1"/>
  <c r="N2679" i="1"/>
  <c r="O2679" i="1" s="1"/>
  <c r="N766" i="1"/>
  <c r="O766" i="1" s="1"/>
  <c r="N904" i="1"/>
  <c r="O904" i="1" s="1"/>
  <c r="N647" i="1"/>
  <c r="O647" i="1" s="1"/>
  <c r="N830" i="1"/>
  <c r="O830" i="1" s="1"/>
  <c r="N1615" i="1"/>
  <c r="O1615" i="1" s="1"/>
  <c r="N870" i="1"/>
  <c r="O870" i="1" s="1"/>
  <c r="N1908" i="1"/>
  <c r="O1908" i="1" s="1"/>
  <c r="N2441" i="1"/>
  <c r="O2441" i="1" s="1"/>
  <c r="N4847" i="1"/>
  <c r="O4847" i="1" s="1"/>
  <c r="N805" i="1"/>
  <c r="O805" i="1" s="1"/>
  <c r="N1798" i="1"/>
  <c r="O1798" i="1" s="1"/>
  <c r="N2158" i="1"/>
  <c r="O2158" i="1" s="1"/>
  <c r="N2944" i="1"/>
  <c r="O2944" i="1" s="1"/>
  <c r="N3965" i="1"/>
  <c r="O3965" i="1" s="1"/>
  <c r="N3934" i="1"/>
  <c r="O3934" i="1" s="1"/>
  <c r="N4523" i="1"/>
  <c r="O4523" i="1" s="1"/>
  <c r="N3279" i="1"/>
  <c r="O3279" i="1" s="1"/>
  <c r="N3401" i="1"/>
  <c r="O3401" i="1" s="1"/>
  <c r="N3072" i="1"/>
  <c r="O3072" i="1" s="1"/>
  <c r="N3662" i="1"/>
  <c r="O3662" i="1" s="1"/>
  <c r="N2273" i="1"/>
  <c r="O2273" i="1" s="1"/>
  <c r="N2260" i="1"/>
  <c r="O2260" i="1" s="1"/>
  <c r="N3677" i="1"/>
  <c r="O3677" i="1" s="1"/>
  <c r="N594" i="1"/>
  <c r="O594" i="1" s="1"/>
  <c r="N1310" i="1"/>
  <c r="O1310" i="1" s="1"/>
  <c r="N838" i="1"/>
  <c r="O838" i="1" s="1"/>
  <c r="N1395" i="1"/>
  <c r="O1395" i="1" s="1"/>
  <c r="N2893" i="1"/>
  <c r="O2893" i="1" s="1"/>
  <c r="N3713" i="1"/>
  <c r="O3713" i="1" s="1"/>
  <c r="N3071" i="1"/>
  <c r="O3071" i="1" s="1"/>
  <c r="N3733" i="1"/>
  <c r="O3733" i="1" s="1"/>
  <c r="N3360" i="1"/>
  <c r="O3360" i="1" s="1"/>
  <c r="N3342" i="1"/>
  <c r="O3342" i="1" s="1"/>
  <c r="N4571" i="1"/>
  <c r="O4571" i="1" s="1"/>
  <c r="N3497" i="1"/>
  <c r="O3497" i="1" s="1"/>
  <c r="N2382" i="1"/>
  <c r="O2382" i="1" s="1"/>
  <c r="N669" i="1"/>
  <c r="O669" i="1" s="1"/>
  <c r="N1248" i="1"/>
  <c r="O1248" i="1" s="1"/>
  <c r="N1815" i="1"/>
  <c r="O1815" i="1" s="1"/>
  <c r="N2156" i="1"/>
  <c r="O2156" i="1" s="1"/>
  <c r="N3605" i="1"/>
  <c r="O3605" i="1" s="1"/>
  <c r="N3839" i="1"/>
  <c r="O3839" i="1" s="1"/>
  <c r="N1714" i="1"/>
  <c r="O1714" i="1" s="1"/>
  <c r="N1426" i="1"/>
  <c r="O1426" i="1" s="1"/>
  <c r="N3475" i="1"/>
  <c r="O3475" i="1" s="1"/>
  <c r="N4024" i="1"/>
  <c r="O4024" i="1" s="1"/>
  <c r="N4042" i="1"/>
  <c r="O4042" i="1" s="1"/>
  <c r="N4180" i="1"/>
  <c r="O4180" i="1" s="1"/>
  <c r="N4422" i="1"/>
  <c r="O4422" i="1" s="1"/>
  <c r="N2415" i="1"/>
  <c r="O2415" i="1" s="1"/>
  <c r="N3488" i="1"/>
  <c r="O3488" i="1" s="1"/>
  <c r="N3314" i="1"/>
  <c r="O3314" i="1" s="1"/>
  <c r="N3786" i="1"/>
  <c r="O3786" i="1" s="1"/>
  <c r="N2877" i="1"/>
  <c r="O2877" i="1" s="1"/>
  <c r="N3942" i="1"/>
  <c r="O3942" i="1" s="1"/>
  <c r="N2593" i="1"/>
  <c r="O2593" i="1" s="1"/>
  <c r="N2749" i="1"/>
  <c r="O2749" i="1" s="1"/>
  <c r="N3692" i="1"/>
  <c r="O3692" i="1" s="1"/>
  <c r="N4636" i="1"/>
  <c r="O4636" i="1" s="1"/>
  <c r="N4324" i="1"/>
  <c r="O4324" i="1" s="1"/>
  <c r="N791" i="1"/>
  <c r="O791" i="1" s="1"/>
  <c r="N551" i="1"/>
  <c r="O551" i="1" s="1"/>
  <c r="N1051" i="1"/>
  <c r="O1051" i="1" s="1"/>
  <c r="N1682" i="1"/>
  <c r="O1682" i="1" s="1"/>
  <c r="N1687" i="1"/>
  <c r="O1687" i="1" s="1"/>
  <c r="N3823" i="1"/>
  <c r="O3823" i="1" s="1"/>
  <c r="N3003" i="1"/>
  <c r="O3003" i="1" s="1"/>
  <c r="N4941" i="1"/>
  <c r="O4941" i="1" s="1"/>
  <c r="N823" i="1"/>
  <c r="O823" i="1" s="1"/>
  <c r="N1886" i="1"/>
  <c r="O1886" i="1" s="1"/>
  <c r="N3197" i="1"/>
  <c r="O3197" i="1" s="1"/>
  <c r="N2451" i="1"/>
  <c r="O2451" i="1" s="1"/>
  <c r="N2946" i="1"/>
  <c r="O2946" i="1" s="1"/>
  <c r="N4041" i="1"/>
  <c r="O4041" i="1" s="1"/>
  <c r="N4600" i="1"/>
  <c r="O4600" i="1" s="1"/>
  <c r="N4060" i="1"/>
  <c r="O4060" i="1" s="1"/>
  <c r="N1192" i="1"/>
  <c r="O1192" i="1" s="1"/>
  <c r="N3623" i="1"/>
  <c r="O3623" i="1" s="1"/>
  <c r="N4096" i="1"/>
  <c r="O4096" i="1" s="1"/>
  <c r="N2773" i="1"/>
  <c r="O2773" i="1" s="1"/>
  <c r="N3082" i="1"/>
  <c r="O3082" i="1" s="1"/>
  <c r="N1764" i="1"/>
  <c r="O1764" i="1" s="1"/>
  <c r="N3044" i="1"/>
  <c r="O3044" i="1" s="1"/>
  <c r="N1800" i="1"/>
  <c r="O1800" i="1" s="1"/>
  <c r="N966" i="1"/>
  <c r="O966" i="1" s="1"/>
  <c r="N1123" i="1"/>
  <c r="O1123" i="1" s="1"/>
  <c r="N2866" i="1"/>
  <c r="O2866" i="1" s="1"/>
  <c r="N3467" i="1"/>
  <c r="O3467" i="1" s="1"/>
  <c r="N3639" i="1"/>
  <c r="O3639" i="1" s="1"/>
  <c r="N3561" i="1"/>
  <c r="O3561" i="1" s="1"/>
  <c r="N2196" i="1"/>
  <c r="O2196" i="1" s="1"/>
  <c r="N2002" i="1"/>
  <c r="O2002" i="1" s="1"/>
  <c r="N3055" i="1"/>
  <c r="O3055" i="1" s="1"/>
  <c r="N2751" i="1"/>
  <c r="O2751" i="1" s="1"/>
  <c r="N3826" i="1"/>
  <c r="O3826" i="1" s="1"/>
  <c r="N3109" i="1"/>
  <c r="O3109" i="1" s="1"/>
  <c r="N4624" i="1"/>
  <c r="O4624" i="1" s="1"/>
  <c r="N3450" i="1"/>
  <c r="O3450" i="1" s="1"/>
  <c r="N4081" i="1"/>
  <c r="O4081" i="1" s="1"/>
  <c r="N2436" i="1"/>
  <c r="O2436" i="1" s="1"/>
  <c r="N4252" i="1"/>
  <c r="O4252" i="1" s="1"/>
  <c r="N990" i="1"/>
  <c r="O990" i="1" s="1"/>
  <c r="N1157" i="1"/>
  <c r="O1157" i="1" s="1"/>
  <c r="N3007" i="1"/>
  <c r="O3007" i="1" s="1"/>
  <c r="N3050" i="1"/>
  <c r="O3050" i="1" s="1"/>
  <c r="N3918" i="1"/>
  <c r="O3918" i="1" s="1"/>
  <c r="N1111" i="1"/>
  <c r="O1111" i="1" s="1"/>
  <c r="N885" i="1"/>
  <c r="O885" i="1" s="1"/>
  <c r="N2587" i="1"/>
  <c r="O2587" i="1" s="1"/>
  <c r="N2121" i="1"/>
  <c r="O2121" i="1" s="1"/>
  <c r="N3241" i="1"/>
  <c r="O3241" i="1" s="1"/>
  <c r="N854" i="1"/>
  <c r="O854" i="1" s="1"/>
  <c r="N3506" i="1"/>
  <c r="O3506" i="1" s="1"/>
  <c r="N2898" i="1"/>
  <c r="O2898" i="1" s="1"/>
  <c r="N3370" i="1"/>
  <c r="O3370" i="1" s="1"/>
  <c r="N4072" i="1"/>
  <c r="O4072" i="1" s="1"/>
  <c r="N4192" i="1"/>
  <c r="O4192" i="1" s="1"/>
  <c r="N4105" i="1"/>
  <c r="O4105" i="1" s="1"/>
  <c r="N2086" i="1"/>
  <c r="O2086" i="1" s="1"/>
  <c r="N2780" i="1"/>
  <c r="O2780" i="1" s="1"/>
  <c r="N2919" i="1"/>
  <c r="O2919" i="1" s="1"/>
  <c r="N1441" i="1"/>
  <c r="O1441" i="1" s="1"/>
  <c r="N398" i="1"/>
  <c r="O398" i="1" s="1"/>
  <c r="N378" i="1"/>
  <c r="O378" i="1" s="1"/>
  <c r="N1184" i="1"/>
  <c r="O1184" i="1" s="1"/>
  <c r="N1417" i="1"/>
  <c r="O1417" i="1" s="1"/>
  <c r="N1568" i="1"/>
  <c r="O1568" i="1" s="1"/>
  <c r="N1286" i="1"/>
  <c r="O1286" i="1" s="1"/>
  <c r="N2569" i="1"/>
  <c r="O2569" i="1" s="1"/>
  <c r="N2868" i="1"/>
  <c r="O2868" i="1" s="1"/>
  <c r="N3309" i="1"/>
  <c r="O3309" i="1" s="1"/>
  <c r="N3216" i="1"/>
  <c r="O3216" i="1" s="1"/>
  <c r="N1599" i="1"/>
  <c r="O1599" i="1" s="1"/>
  <c r="N3064" i="1"/>
  <c r="O3064" i="1" s="1"/>
  <c r="N3663" i="1"/>
  <c r="O3663" i="1" s="1"/>
  <c r="N3629" i="1"/>
  <c r="O3629" i="1" s="1"/>
  <c r="N1642" i="1"/>
  <c r="O1642" i="1" s="1"/>
  <c r="N1307" i="1"/>
  <c r="O1307" i="1" s="1"/>
  <c r="N1567" i="1"/>
  <c r="O1567" i="1" s="1"/>
  <c r="N1371" i="1"/>
  <c r="O1371" i="1" s="1"/>
  <c r="N1071" i="1"/>
  <c r="O1071" i="1" s="1"/>
  <c r="N1688" i="1"/>
  <c r="O1688" i="1" s="1"/>
  <c r="N2604" i="1"/>
  <c r="O2604" i="1" s="1"/>
  <c r="N3295" i="1"/>
  <c r="O3295" i="1" s="1"/>
  <c r="N2146" i="1"/>
  <c r="O2146" i="1" s="1"/>
  <c r="N2265" i="1"/>
  <c r="O2265" i="1" s="1"/>
  <c r="N3967" i="1"/>
  <c r="O3967" i="1" s="1"/>
  <c r="N3087" i="1"/>
  <c r="O3087" i="1" s="1"/>
  <c r="N3698" i="1"/>
  <c r="O3698" i="1" s="1"/>
  <c r="N894" i="1"/>
  <c r="O894" i="1" s="1"/>
  <c r="N1839" i="1"/>
  <c r="O1839" i="1" s="1"/>
  <c r="N2665" i="1"/>
  <c r="O2665" i="1" s="1"/>
  <c r="N3193" i="1"/>
  <c r="O3193" i="1" s="1"/>
  <c r="N2010" i="1"/>
  <c r="O2010" i="1" s="1"/>
  <c r="N2249" i="1"/>
  <c r="O2249" i="1" s="1"/>
  <c r="N2498" i="1"/>
  <c r="O2498" i="1" s="1"/>
  <c r="N1816" i="1"/>
  <c r="O1816" i="1" s="1"/>
  <c r="N3431" i="1"/>
  <c r="O3431" i="1" s="1"/>
  <c r="N2892" i="1"/>
  <c r="O2892" i="1" s="1"/>
  <c r="N3326" i="1"/>
  <c r="O3326" i="1" s="1"/>
  <c r="N3980" i="1"/>
  <c r="O3980" i="1" s="1"/>
  <c r="N3265" i="1"/>
  <c r="O3265" i="1" s="1"/>
  <c r="N3945" i="1"/>
  <c r="O3945" i="1" s="1"/>
  <c r="N3224" i="1"/>
  <c r="O3224" i="1" s="1"/>
  <c r="N3757" i="1"/>
  <c r="O3757" i="1" s="1"/>
  <c r="N1361" i="1"/>
  <c r="O1361" i="1" s="1"/>
  <c r="N635" i="1"/>
  <c r="O635" i="1" s="1"/>
  <c r="N906" i="1"/>
  <c r="O906" i="1" s="1"/>
  <c r="N1330" i="1"/>
  <c r="O1330" i="1" s="1"/>
  <c r="N1781" i="1"/>
  <c r="O1781" i="1" s="1"/>
  <c r="N1909" i="1"/>
  <c r="O1909" i="1" s="1"/>
  <c r="N2463" i="1"/>
  <c r="O2463" i="1" s="1"/>
  <c r="N3233" i="1"/>
  <c r="O3233" i="1" s="1"/>
  <c r="N451" i="1"/>
  <c r="O451" i="1" s="1"/>
  <c r="N779" i="1"/>
  <c r="O779" i="1" s="1"/>
  <c r="N1383" i="1"/>
  <c r="O1383" i="1" s="1"/>
  <c r="N2188" i="1"/>
  <c r="O2188" i="1" s="1"/>
  <c r="N2611" i="1"/>
  <c r="O2611" i="1" s="1"/>
  <c r="N3348" i="1"/>
  <c r="O3348" i="1" s="1"/>
  <c r="N2648" i="1"/>
  <c r="O2648" i="1" s="1"/>
  <c r="N2852" i="1"/>
  <c r="O2852" i="1" s="1"/>
  <c r="N3118" i="1"/>
  <c r="O3118" i="1" s="1"/>
  <c r="N3443" i="1"/>
  <c r="O3443" i="1" s="1"/>
  <c r="N447" i="1"/>
  <c r="O447" i="1" s="1"/>
  <c r="N435" i="1"/>
  <c r="O435" i="1" s="1"/>
  <c r="N487" i="1"/>
  <c r="O487" i="1" s="1"/>
  <c r="N486" i="1"/>
  <c r="O486" i="1" s="1"/>
  <c r="N1808" i="1"/>
  <c r="O1808" i="1" s="1"/>
  <c r="N1835" i="1"/>
  <c r="O1835" i="1" s="1"/>
  <c r="N2474" i="1"/>
  <c r="O2474" i="1" s="1"/>
  <c r="N2869" i="1"/>
  <c r="O2869" i="1" s="1"/>
  <c r="N2386" i="1"/>
  <c r="O2386" i="1" s="1"/>
  <c r="N3461" i="1"/>
  <c r="O3461" i="1" s="1"/>
  <c r="N3260" i="1"/>
  <c r="O3260" i="1" s="1"/>
  <c r="N2701" i="1"/>
  <c r="O2701" i="1" s="1"/>
  <c r="N782" i="1"/>
  <c r="O782" i="1" s="1"/>
  <c r="N3529" i="1"/>
  <c r="O3529" i="1" s="1"/>
  <c r="N2728" i="1"/>
  <c r="O2728" i="1" s="1"/>
  <c r="N3337" i="1"/>
  <c r="O3337" i="1" s="1"/>
  <c r="N2828" i="1"/>
  <c r="O2828" i="1" s="1"/>
  <c r="N1791" i="1"/>
  <c r="O1791" i="1" s="1"/>
  <c r="N606" i="1"/>
  <c r="O606" i="1" s="1"/>
  <c r="N795" i="1"/>
  <c r="O795" i="1" s="1"/>
  <c r="N787" i="1"/>
  <c r="O787" i="1" s="1"/>
  <c r="N1434" i="1"/>
  <c r="O1434" i="1" s="1"/>
  <c r="N1851" i="1"/>
  <c r="O1851" i="1" s="1"/>
  <c r="N3333" i="1"/>
  <c r="O3333" i="1" s="1"/>
  <c r="N3024" i="1"/>
  <c r="O3024" i="1" s="1"/>
  <c r="N3438" i="1"/>
  <c r="O3438" i="1" s="1"/>
  <c r="N2511" i="1"/>
  <c r="O2511" i="1" s="1"/>
  <c r="N2068" i="1"/>
  <c r="O2068" i="1" s="1"/>
  <c r="N3670" i="1"/>
  <c r="O3670" i="1" s="1"/>
  <c r="N3530" i="1"/>
  <c r="O3530" i="1" s="1"/>
  <c r="N2880" i="1"/>
  <c r="O2880" i="1" s="1"/>
  <c r="N1216" i="1"/>
  <c r="O1216" i="1" s="1"/>
  <c r="N876" i="1"/>
  <c r="O876" i="1" s="1"/>
  <c r="N1711" i="1"/>
  <c r="O1711" i="1" s="1"/>
  <c r="N1554" i="1"/>
  <c r="O1554" i="1" s="1"/>
  <c r="N917" i="1"/>
  <c r="O917" i="1" s="1"/>
  <c r="N1465" i="1"/>
  <c r="O1465" i="1" s="1"/>
  <c r="N1446" i="1"/>
  <c r="O1446" i="1" s="1"/>
  <c r="N1556" i="1"/>
  <c r="O1556" i="1" s="1"/>
  <c r="N648" i="1"/>
  <c r="O648" i="1" s="1"/>
  <c r="N537" i="1"/>
  <c r="O537" i="1" s="1"/>
  <c r="N1924" i="1"/>
  <c r="O1924" i="1" s="1"/>
  <c r="N406" i="1"/>
  <c r="O406" i="1" s="1"/>
  <c r="N431" i="1"/>
  <c r="O431" i="1" s="1"/>
  <c r="N587" i="1"/>
  <c r="O587" i="1" s="1"/>
  <c r="N506" i="1"/>
  <c r="O506" i="1" s="1"/>
  <c r="N807" i="1"/>
  <c r="O807" i="1" s="1"/>
  <c r="N1797" i="1"/>
  <c r="O1797" i="1" s="1"/>
  <c r="N1737" i="1"/>
  <c r="O1737" i="1" s="1"/>
  <c r="N1805" i="1"/>
  <c r="O1805" i="1" s="1"/>
  <c r="N276" i="1"/>
  <c r="O276" i="1" s="1"/>
  <c r="N738" i="1"/>
  <c r="O738" i="1" s="1"/>
  <c r="N683" i="1"/>
  <c r="O683" i="1" s="1"/>
  <c r="N1932" i="1"/>
  <c r="O1932" i="1" s="1"/>
  <c r="N1756" i="1"/>
  <c r="O1756" i="1" s="1"/>
  <c r="N939" i="1"/>
  <c r="O939" i="1" s="1"/>
  <c r="N930" i="1"/>
  <c r="O930" i="1" s="1"/>
  <c r="N563" i="1"/>
  <c r="O563" i="1" s="1"/>
  <c r="N781" i="1"/>
  <c r="O781" i="1" s="1"/>
  <c r="N925" i="1"/>
  <c r="O925" i="1" s="1"/>
  <c r="N1231" i="1"/>
  <c r="O1231" i="1" s="1"/>
  <c r="N446" i="1"/>
  <c r="O446" i="1" s="1"/>
  <c r="N841" i="1"/>
  <c r="O841" i="1" s="1"/>
  <c r="N1153" i="1"/>
  <c r="O1153" i="1" s="1"/>
  <c r="N755" i="1"/>
  <c r="O755" i="1" s="1"/>
  <c r="N493" i="1"/>
  <c r="O493" i="1" s="1"/>
  <c r="N515" i="1"/>
  <c r="O515" i="1" s="1"/>
  <c r="N1162" i="1"/>
  <c r="O1162" i="1" s="1"/>
  <c r="N404" i="1"/>
  <c r="O404" i="1" s="1"/>
  <c r="N846" i="1"/>
  <c r="O846" i="1" s="1"/>
  <c r="N891" i="1"/>
  <c r="O891" i="1" s="1"/>
  <c r="N934" i="1"/>
  <c r="O934" i="1" s="1"/>
  <c r="N660" i="1"/>
  <c r="O660" i="1" s="1"/>
  <c r="N866" i="1"/>
  <c r="O866" i="1" s="1"/>
  <c r="N824" i="1"/>
  <c r="O824" i="1" s="1"/>
  <c r="N655" i="1"/>
  <c r="O655" i="1" s="1"/>
  <c r="N817" i="1"/>
  <c r="O817" i="1" s="1"/>
  <c r="N483" i="1"/>
  <c r="O483" i="1" s="1"/>
  <c r="N759" i="1"/>
  <c r="O759" i="1" s="1"/>
  <c r="N347" i="1"/>
  <c r="O347" i="1" s="1"/>
  <c r="N402" i="1"/>
  <c r="O402" i="1" s="1"/>
  <c r="N480" i="1"/>
  <c r="O480" i="1" s="1"/>
  <c r="N507" i="1"/>
  <c r="O507" i="1" s="1"/>
  <c r="N611" i="1"/>
  <c r="O611" i="1" s="1"/>
  <c r="N241" i="1"/>
  <c r="O241" i="1" s="1"/>
  <c r="N649" i="1"/>
  <c r="O649" i="1" s="1"/>
  <c r="N372" i="1"/>
  <c r="O372" i="1" s="1"/>
  <c r="N324" i="1"/>
  <c r="O324" i="1" s="1"/>
  <c r="N686" i="1"/>
  <c r="O686" i="1" s="1"/>
  <c r="N463" i="1"/>
  <c r="O463" i="1" s="1"/>
  <c r="N436" i="1"/>
  <c r="O436" i="1" s="1"/>
  <c r="N442" i="1"/>
  <c r="O442" i="1" s="1"/>
  <c r="N440" i="1"/>
  <c r="O440" i="1" s="1"/>
  <c r="N459" i="1"/>
  <c r="O459" i="1" s="1"/>
  <c r="N413" i="1"/>
  <c r="O413" i="1" s="1"/>
  <c r="N458" i="1"/>
  <c r="O458" i="1" s="1"/>
  <c r="N478" i="1"/>
  <c r="O478" i="1" s="1"/>
  <c r="N214" i="1"/>
  <c r="O214" i="1" s="1"/>
  <c r="N492" i="1"/>
  <c r="O492" i="1" s="1"/>
  <c r="L29" i="1"/>
  <c r="N29" i="1" s="1"/>
  <c r="O29" i="1" s="1"/>
  <c r="N475" i="1"/>
  <c r="O475" i="1" s="1"/>
  <c r="N295" i="1"/>
  <c r="O295" i="1" s="1"/>
  <c r="N484" i="1"/>
  <c r="O484" i="1" s="1"/>
  <c r="N425" i="1"/>
  <c r="O425" i="1" s="1"/>
  <c r="N455" i="1"/>
  <c r="O455" i="1" s="1"/>
  <c r="N491" i="1"/>
  <c r="O491" i="1" s="1"/>
  <c r="N238" i="1"/>
  <c r="O238" i="1" s="1"/>
  <c r="N432" i="1"/>
  <c r="O432" i="1" s="1"/>
  <c r="N482" i="1"/>
  <c r="O482" i="1" s="1"/>
  <c r="N419" i="1"/>
  <c r="O419" i="1" s="1"/>
  <c r="N411" i="1"/>
  <c r="O411" i="1" s="1"/>
  <c r="N416" i="1"/>
  <c r="O416" i="1" s="1"/>
  <c r="N464" i="1"/>
  <c r="O464" i="1" s="1"/>
  <c r="N462" i="1"/>
  <c r="O462" i="1" s="1"/>
  <c r="N461" i="1"/>
  <c r="O461" i="1" s="1"/>
  <c r="N500" i="1"/>
  <c r="O500" i="1" s="1"/>
  <c r="N490" i="1"/>
  <c r="O490" i="1" s="1"/>
  <c r="N454" i="1"/>
  <c r="O454" i="1" s="1"/>
  <c r="N496" i="1"/>
  <c r="O496" i="1" s="1"/>
  <c r="N456" i="1"/>
  <c r="O456" i="1" s="1"/>
  <c r="N428" i="1"/>
  <c r="O428" i="1" s="1"/>
  <c r="N438" i="1"/>
  <c r="O438" i="1" s="1"/>
  <c r="N473" i="1"/>
  <c r="O473" i="1" s="1"/>
  <c r="N474" i="1"/>
  <c r="O474" i="1" s="1"/>
  <c r="N355" i="1"/>
  <c r="O355" i="1" s="1"/>
  <c r="N393" i="1"/>
  <c r="O393" i="1" s="1"/>
  <c r="N335" i="1"/>
  <c r="O335" i="1" s="1"/>
  <c r="N361" i="1"/>
  <c r="O361" i="1" s="1"/>
  <c r="N340" i="1"/>
  <c r="O340" i="1" s="1"/>
  <c r="N330" i="1"/>
  <c r="O330" i="1" s="1"/>
  <c r="N341" i="1"/>
  <c r="O341" i="1" s="1"/>
  <c r="N310" i="1"/>
  <c r="O310" i="1" s="1"/>
  <c r="N359" i="1"/>
  <c r="O359" i="1" s="1"/>
  <c r="N294" i="1"/>
  <c r="O294" i="1" s="1"/>
  <c r="N334" i="1"/>
  <c r="O334" i="1" s="1"/>
  <c r="N397" i="1"/>
  <c r="O397" i="1" s="1"/>
  <c r="N376" i="1"/>
  <c r="O376" i="1" s="1"/>
  <c r="N366" i="1"/>
  <c r="O366" i="1" s="1"/>
  <c r="N392" i="1"/>
  <c r="O392" i="1" s="1"/>
  <c r="N353" i="1"/>
  <c r="O353" i="1" s="1"/>
  <c r="N399" i="1"/>
  <c r="O399" i="1" s="1"/>
  <c r="N242" i="1"/>
  <c r="O242" i="1" s="1"/>
  <c r="N400" i="1"/>
  <c r="O400" i="1" s="1"/>
  <c r="N389" i="1"/>
  <c r="O389" i="1" s="1"/>
  <c r="N381" i="1"/>
  <c r="O381" i="1" s="1"/>
  <c r="N380" i="1"/>
  <c r="O380" i="1" s="1"/>
  <c r="N365" i="1"/>
  <c r="O365" i="1" s="1"/>
  <c r="N322" i="1"/>
  <c r="O322" i="1" s="1"/>
  <c r="N314" i="1"/>
  <c r="O314" i="1" s="1"/>
  <c r="N383" i="1"/>
  <c r="O383" i="1" s="1"/>
  <c r="N374" i="1"/>
  <c r="O374" i="1" s="1"/>
  <c r="N382" i="1"/>
  <c r="O382" i="1" s="1"/>
  <c r="L61" i="1"/>
  <c r="N61" i="1" s="1"/>
  <c r="O61" i="1" s="1"/>
  <c r="N319" i="1"/>
  <c r="O319" i="1" s="1"/>
  <c r="N336" i="1"/>
  <c r="O336" i="1" s="1"/>
  <c r="N371" i="1"/>
  <c r="O371" i="1" s="1"/>
  <c r="N351" i="1"/>
  <c r="O351" i="1" s="1"/>
  <c r="N377" i="1"/>
  <c r="O377" i="1" s="1"/>
  <c r="N315" i="1"/>
  <c r="O315" i="1" s="1"/>
  <c r="N337" i="1"/>
  <c r="O337" i="1" s="1"/>
  <c r="N344" i="1"/>
  <c r="O344" i="1" s="1"/>
  <c r="N251" i="1"/>
  <c r="O251" i="1" s="1"/>
  <c r="N290" i="1"/>
  <c r="O290" i="1" s="1"/>
  <c r="N169" i="1"/>
  <c r="O169" i="1" s="1"/>
  <c r="N299" i="1"/>
  <c r="O299" i="1" s="1"/>
  <c r="N109" i="1"/>
  <c r="O109" i="1" s="1"/>
  <c r="N154" i="1"/>
  <c r="O154" i="1" s="1"/>
  <c r="N259" i="1"/>
  <c r="O259" i="1" s="1"/>
  <c r="N279" i="1"/>
  <c r="O279" i="1" s="1"/>
  <c r="N288" i="1"/>
  <c r="O288" i="1" s="1"/>
  <c r="N170" i="1"/>
  <c r="O170" i="1" s="1"/>
  <c r="N229" i="1"/>
  <c r="O229" i="1" s="1"/>
  <c r="N224" i="1"/>
  <c r="O224" i="1" s="1"/>
  <c r="N107" i="1"/>
  <c r="O107" i="1" s="1"/>
  <c r="N181" i="1"/>
  <c r="O181" i="1" s="1"/>
  <c r="N260" i="1"/>
  <c r="O260" i="1" s="1"/>
  <c r="L66" i="1"/>
  <c r="N66" i="1" s="1"/>
  <c r="O66" i="1" s="1"/>
  <c r="N230" i="1"/>
  <c r="O230" i="1" s="1"/>
  <c r="N187" i="1"/>
  <c r="O187" i="1" s="1"/>
  <c r="N207" i="1"/>
  <c r="O207" i="1" s="1"/>
  <c r="N269" i="1"/>
  <c r="O269" i="1" s="1"/>
  <c r="N253" i="1"/>
  <c r="O253" i="1" s="1"/>
  <c r="N105" i="1"/>
  <c r="O105" i="1" s="1"/>
  <c r="M73" i="1"/>
  <c r="N73" i="1" s="1"/>
  <c r="O73" i="1" s="1"/>
  <c r="N286" i="1"/>
  <c r="O286" i="1" s="1"/>
  <c r="N191" i="1"/>
  <c r="O191" i="1" s="1"/>
  <c r="N215" i="1"/>
  <c r="O215" i="1" s="1"/>
  <c r="N298" i="1"/>
  <c r="O298" i="1" s="1"/>
  <c r="N155" i="1"/>
  <c r="O155" i="1" s="1"/>
  <c r="N282" i="1"/>
  <c r="O282" i="1" s="1"/>
  <c r="N223" i="1"/>
  <c r="O223" i="1" s="1"/>
  <c r="N285" i="1"/>
  <c r="O285" i="1" s="1"/>
  <c r="N206" i="1"/>
  <c r="O206" i="1" s="1"/>
  <c r="N232" i="1"/>
  <c r="O232" i="1" s="1"/>
  <c r="N266" i="1"/>
  <c r="O266" i="1" s="1"/>
  <c r="N300" i="1"/>
  <c r="O300" i="1" s="1"/>
  <c r="N256" i="1"/>
  <c r="O256" i="1" s="1"/>
  <c r="N271" i="1"/>
  <c r="O271" i="1" s="1"/>
  <c r="L6" i="1"/>
  <c r="N6" i="1" s="1"/>
  <c r="O6" i="1" s="1"/>
  <c r="N141" i="1"/>
  <c r="O141" i="1" s="1"/>
  <c r="N291" i="1"/>
  <c r="O291" i="1" s="1"/>
  <c r="N128" i="1"/>
  <c r="O128" i="1" s="1"/>
  <c r="N180" i="1"/>
  <c r="O180" i="1" s="1"/>
  <c r="N239" i="1"/>
  <c r="O239" i="1" s="1"/>
  <c r="N208" i="1"/>
  <c r="O208" i="1" s="1"/>
  <c r="N284" i="1"/>
  <c r="O284" i="1" s="1"/>
  <c r="N293" i="1"/>
  <c r="O293" i="1" s="1"/>
  <c r="N278" i="1"/>
  <c r="O278" i="1" s="1"/>
  <c r="N178" i="1"/>
  <c r="O178" i="1" s="1"/>
  <c r="N275" i="1"/>
  <c r="O275" i="1" s="1"/>
  <c r="N277" i="1"/>
  <c r="O277" i="1" s="1"/>
  <c r="N247" i="1"/>
  <c r="O247" i="1" s="1"/>
  <c r="N203" i="1"/>
  <c r="O203" i="1" s="1"/>
  <c r="N289" i="1"/>
  <c r="O289" i="1" s="1"/>
  <c r="N210" i="1"/>
  <c r="O210" i="1" s="1"/>
  <c r="N283" i="1"/>
  <c r="O283" i="1" s="1"/>
  <c r="N250" i="1"/>
  <c r="O250" i="1" s="1"/>
  <c r="N281" i="1"/>
  <c r="O281" i="1" s="1"/>
  <c r="N120" i="1"/>
  <c r="O120" i="1" s="1"/>
  <c r="N164" i="1"/>
  <c r="O164" i="1" s="1"/>
  <c r="L54" i="1"/>
  <c r="N54" i="1" s="1"/>
  <c r="O54" i="1" s="1"/>
  <c r="N123" i="1"/>
  <c r="O123" i="1" s="1"/>
  <c r="N161" i="1"/>
  <c r="O161" i="1" s="1"/>
  <c r="N194" i="1"/>
  <c r="O194" i="1" s="1"/>
  <c r="L81" i="1"/>
  <c r="N81" i="1" s="1"/>
  <c r="O81" i="1" s="1"/>
  <c r="M5" i="1"/>
  <c r="N5" i="1" s="1"/>
  <c r="O5" i="1" s="1"/>
  <c r="N125" i="1"/>
  <c r="O125" i="1" s="1"/>
  <c r="N168" i="1"/>
  <c r="O168" i="1" s="1"/>
  <c r="N119" i="1"/>
  <c r="O119" i="1" s="1"/>
  <c r="N196" i="1"/>
  <c r="O196" i="1" s="1"/>
  <c r="N200" i="1"/>
  <c r="O200" i="1" s="1"/>
  <c r="N195" i="1"/>
  <c r="O195" i="1" s="1"/>
  <c r="N175" i="1"/>
  <c r="O175" i="1" s="1"/>
  <c r="N110" i="1"/>
  <c r="O110" i="1" s="1"/>
  <c r="N130" i="1"/>
  <c r="O130" i="1" s="1"/>
  <c r="N103" i="1"/>
  <c r="O103" i="1" s="1"/>
  <c r="N149" i="1"/>
  <c r="O149" i="1" s="1"/>
  <c r="N102" i="1"/>
  <c r="O102" i="1" s="1"/>
  <c r="N131" i="1"/>
  <c r="O131" i="1" s="1"/>
  <c r="N183" i="1"/>
  <c r="O183" i="1" s="1"/>
  <c r="N106" i="1"/>
  <c r="O106" i="1" s="1"/>
  <c r="N156" i="1"/>
  <c r="O156" i="1" s="1"/>
  <c r="N160" i="1"/>
  <c r="O160" i="1" s="1"/>
  <c r="N184" i="1"/>
  <c r="O184" i="1" s="1"/>
  <c r="N126" i="1"/>
  <c r="O126" i="1" s="1"/>
  <c r="N163" i="1"/>
  <c r="O163" i="1" s="1"/>
  <c r="N114" i="1"/>
  <c r="O114" i="1" s="1"/>
  <c r="N153" i="1"/>
  <c r="O153" i="1" s="1"/>
  <c r="N152" i="1"/>
  <c r="O152" i="1" s="1"/>
  <c r="N143" i="1"/>
  <c r="O143" i="1" s="1"/>
  <c r="N118" i="1"/>
  <c r="O118" i="1" s="1"/>
  <c r="N151" i="1"/>
  <c r="O151" i="1" s="1"/>
  <c r="N134" i="1"/>
  <c r="O134" i="1" s="1"/>
  <c r="N174" i="1"/>
  <c r="O174" i="1" s="1"/>
  <c r="N182" i="1"/>
  <c r="O182" i="1" s="1"/>
  <c r="N189" i="1"/>
  <c r="O189" i="1" s="1"/>
  <c r="N188" i="1"/>
  <c r="O188" i="1" s="1"/>
  <c r="N142" i="1"/>
  <c r="O142" i="1" s="1"/>
  <c r="M67" i="1"/>
  <c r="N67" i="1" s="1"/>
  <c r="O67" i="1" s="1"/>
  <c r="L80" i="1"/>
  <c r="N80" i="1" s="1"/>
  <c r="O80" i="1" s="1"/>
  <c r="M78" i="1"/>
  <c r="N78" i="1" s="1"/>
  <c r="O78" i="1" s="1"/>
  <c r="M85" i="1"/>
  <c r="N85" i="1" s="1"/>
  <c r="O85" i="1" s="1"/>
  <c r="L88" i="1"/>
  <c r="N88" i="1" s="1"/>
  <c r="O88" i="1" s="1"/>
  <c r="M31" i="1"/>
  <c r="N31" i="1" s="1"/>
  <c r="O31" i="1" s="1"/>
  <c r="M92" i="1"/>
  <c r="N92" i="1" s="1"/>
  <c r="O92" i="1" s="1"/>
  <c r="M33" i="1"/>
  <c r="N33" i="1" s="1"/>
  <c r="O33" i="1" s="1"/>
  <c r="M44" i="1"/>
  <c r="N44" i="1" s="1"/>
  <c r="O44" i="1" s="1"/>
  <c r="M90" i="1"/>
  <c r="N90" i="1" s="1"/>
  <c r="O90" i="1" s="1"/>
  <c r="L42" i="1"/>
  <c r="N42" i="1" s="1"/>
  <c r="O42" i="1" s="1"/>
  <c r="L49" i="1"/>
  <c r="N49" i="1" s="1"/>
  <c r="O49" i="1" s="1"/>
  <c r="L100" i="1"/>
  <c r="N100" i="1" s="1"/>
  <c r="O100" i="1" s="1"/>
  <c r="L95" i="1"/>
  <c r="N95" i="1" s="1"/>
  <c r="O95" i="1" s="1"/>
  <c r="M56" i="1"/>
  <c r="N56" i="1" s="1"/>
  <c r="O56" i="1" s="1"/>
  <c r="L76" i="1"/>
  <c r="N76" i="1" s="1"/>
  <c r="O76" i="1" s="1"/>
  <c r="L13" i="1"/>
  <c r="N13" i="1" s="1"/>
  <c r="O13" i="1" s="1"/>
  <c r="L41" i="1"/>
  <c r="N41" i="1" s="1"/>
  <c r="O41" i="1" s="1"/>
  <c r="M43" i="1"/>
  <c r="N43" i="1" s="1"/>
  <c r="O43" i="1" s="1"/>
  <c r="L17" i="1"/>
  <c r="N17" i="1" s="1"/>
  <c r="O17" i="1" s="1"/>
  <c r="L37" i="1"/>
  <c r="N37" i="1" s="1"/>
  <c r="O37" i="1" s="1"/>
  <c r="M68" i="1"/>
  <c r="N68" i="1" s="1"/>
  <c r="O68" i="1" s="1"/>
  <c r="L32" i="1"/>
  <c r="N32" i="1" s="1"/>
  <c r="O32" i="1" s="1"/>
  <c r="L21" i="1"/>
  <c r="N21" i="1" s="1"/>
  <c r="O21" i="1" s="1"/>
  <c r="L64" i="1"/>
  <c r="N64" i="1" s="1"/>
  <c r="O64" i="1" s="1"/>
  <c r="M12" i="1"/>
  <c r="N12" i="1" s="1"/>
  <c r="O12" i="1" s="1"/>
  <c r="M39" i="1"/>
  <c r="N39" i="1" s="1"/>
  <c r="O39" i="1" s="1"/>
  <c r="L77" i="1"/>
  <c r="N77" i="1" s="1"/>
  <c r="O77" i="1" s="1"/>
  <c r="M79" i="1"/>
  <c r="N79" i="1" s="1"/>
  <c r="O79" i="1" s="1"/>
  <c r="M52" i="1"/>
  <c r="N52" i="1" s="1"/>
  <c r="O52" i="1" s="1"/>
  <c r="L4" i="1"/>
  <c r="N4" i="1" s="1"/>
  <c r="O4" i="1" s="1"/>
  <c r="M8" i="1"/>
  <c r="N8" i="1" s="1"/>
  <c r="O8" i="1" s="1"/>
  <c r="L53" i="1"/>
  <c r="N53" i="1" s="1"/>
  <c r="O53" i="1" s="1"/>
  <c r="M96" i="1"/>
  <c r="N96" i="1" s="1"/>
  <c r="O96" i="1" s="1"/>
  <c r="L65" i="1"/>
  <c r="N65" i="1" s="1"/>
  <c r="O65" i="1" s="1"/>
  <c r="L91" i="1"/>
  <c r="N91" i="1" s="1"/>
  <c r="O91" i="1" s="1"/>
  <c r="M89" i="1"/>
  <c r="N89" i="1" s="1"/>
  <c r="O89" i="1" s="1"/>
  <c r="M7" i="1"/>
  <c r="N7" i="1" s="1"/>
  <c r="O7" i="1" s="1"/>
  <c r="L58" i="1"/>
  <c r="N58" i="1" s="1"/>
  <c r="O58" i="1" s="1"/>
  <c r="L55" i="1"/>
  <c r="N55" i="1" s="1"/>
  <c r="O55" i="1" s="1"/>
  <c r="L19" i="1"/>
  <c r="N19" i="1" s="1"/>
  <c r="O19" i="1" s="1"/>
  <c r="L28" i="1"/>
  <c r="N28" i="1" s="1"/>
  <c r="O28" i="1" s="1"/>
  <c r="M57" i="1"/>
  <c r="N57" i="1" s="1"/>
  <c r="O57" i="1" s="1"/>
  <c r="M59" i="1"/>
  <c r="N59" i="1" s="1"/>
  <c r="O59" i="1" s="1"/>
  <c r="M75" i="1"/>
  <c r="N75" i="1" s="1"/>
  <c r="O75" i="1" s="1"/>
  <c r="L9" i="1"/>
  <c r="N9" i="1" s="1"/>
  <c r="O9" i="1" s="1"/>
  <c r="M82" i="1"/>
  <c r="N82" i="1" s="1"/>
  <c r="O82" i="1" s="1"/>
  <c r="L69" i="1"/>
  <c r="N69" i="1" s="1"/>
  <c r="O69" i="1" s="1"/>
  <c r="L45" i="1"/>
  <c r="N45" i="1" s="1"/>
  <c r="O45" i="1" s="1"/>
  <c r="M46" i="1"/>
  <c r="N46" i="1" s="1"/>
  <c r="O46" i="1" s="1"/>
  <c r="M18" i="1"/>
  <c r="N18" i="1" s="1"/>
  <c r="O18" i="1" s="1"/>
  <c r="L30" i="1"/>
  <c r="N30" i="1" s="1"/>
  <c r="O30" i="1" s="1"/>
  <c r="L62" i="1"/>
  <c r="N62" i="1" s="1"/>
  <c r="O62" i="1" s="1"/>
  <c r="L70" i="1"/>
  <c r="N70" i="1" s="1"/>
  <c r="O70" i="1" s="1"/>
  <c r="L84" i="1"/>
  <c r="N84" i="1" s="1"/>
  <c r="O84" i="1" s="1"/>
  <c r="L34" i="1"/>
  <c r="N34" i="1" s="1"/>
  <c r="O34" i="1" s="1"/>
  <c r="M63" i="1"/>
  <c r="N63" i="1" s="1"/>
  <c r="O63" i="1" s="1"/>
  <c r="M25" i="1"/>
  <c r="N25" i="1" s="1"/>
  <c r="O25" i="1" s="1"/>
  <c r="L97" i="1"/>
  <c r="N97" i="1" s="1"/>
  <c r="O97" i="1" s="1"/>
  <c r="L71" i="1"/>
  <c r="N71" i="1" s="1"/>
  <c r="O71" i="1" s="1"/>
  <c r="M22" i="1"/>
  <c r="N22" i="1" s="1"/>
  <c r="O22" i="1" s="1"/>
  <c r="M51" i="1"/>
  <c r="N51" i="1" s="1"/>
  <c r="O51" i="1" s="1"/>
  <c r="L40" i="1"/>
  <c r="N40" i="1" s="1"/>
  <c r="O40" i="1" s="1"/>
  <c r="L99" i="1"/>
  <c r="N99" i="1" s="1"/>
  <c r="O99" i="1" s="1"/>
  <c r="L60" i="1"/>
  <c r="N60" i="1" s="1"/>
  <c r="O60" i="1" s="1"/>
  <c r="L16" i="1"/>
  <c r="N16" i="1" s="1"/>
  <c r="O16" i="1" s="1"/>
  <c r="M48" i="1"/>
  <c r="N48" i="1" s="1"/>
  <c r="O48" i="1" s="1"/>
  <c r="L3" i="1"/>
  <c r="N3" i="1" s="1"/>
  <c r="O3" i="1" s="1"/>
  <c r="L35" i="1"/>
  <c r="N35" i="1" s="1"/>
  <c r="O35" i="1" s="1"/>
  <c r="M10" i="1"/>
  <c r="N10" i="1" s="1"/>
  <c r="O10" i="1" s="1"/>
  <c r="M50" i="1"/>
  <c r="N50" i="1" s="1"/>
  <c r="O50" i="1" s="1"/>
  <c r="L11" i="1"/>
  <c r="N11" i="1" s="1"/>
  <c r="O11" i="1" s="1"/>
  <c r="M15" i="1"/>
  <c r="N15" i="1" s="1"/>
  <c r="O15" i="1" s="1"/>
  <c r="L83" i="1"/>
  <c r="N83" i="1" s="1"/>
  <c r="O83" i="1" s="1"/>
  <c r="M23" i="1"/>
  <c r="N23" i="1" s="1"/>
  <c r="O23" i="1" s="1"/>
  <c r="M24" i="1"/>
  <c r="N24" i="1" s="1"/>
  <c r="O24" i="1" s="1"/>
  <c r="M47" i="1"/>
  <c r="N47" i="1" s="1"/>
  <c r="O47" i="1" s="1"/>
  <c r="M36" i="1"/>
  <c r="N36" i="1" s="1"/>
  <c r="O36" i="1" s="1"/>
  <c r="L27" i="1"/>
  <c r="N27" i="1" s="1"/>
  <c r="O27" i="1" s="1"/>
  <c r="M87" i="1"/>
  <c r="N87" i="1" s="1"/>
  <c r="O87" i="1" s="1"/>
  <c r="L72" i="1"/>
  <c r="N72" i="1" s="1"/>
  <c r="O72" i="1" s="1"/>
  <c r="M26" i="1"/>
  <c r="N26" i="1" s="1"/>
  <c r="O26" i="1" s="1"/>
  <c r="M14" i="1"/>
  <c r="N14" i="1" s="1"/>
  <c r="O14" i="1" s="1"/>
  <c r="M86" i="1"/>
  <c r="N86" i="1" s="1"/>
  <c r="O86" i="1" s="1"/>
  <c r="L98" i="1"/>
  <c r="N98" i="1" s="1"/>
  <c r="O98" i="1" s="1"/>
  <c r="M74" i="1"/>
  <c r="N74" i="1" s="1"/>
  <c r="O74" i="1" s="1"/>
  <c r="M38" i="1"/>
  <c r="N38" i="1" s="1"/>
  <c r="O38" i="1" s="1"/>
  <c r="N235" i="1"/>
  <c r="O235" i="1" s="1"/>
  <c r="N263" i="1"/>
  <c r="O263" i="1" s="1"/>
  <c r="N465" i="1"/>
  <c r="O465" i="1" s="1"/>
  <c r="N236" i="1"/>
  <c r="O236" i="1" s="1"/>
  <c r="N108" i="1"/>
  <c r="O108" i="1" s="1"/>
  <c r="N185" i="1"/>
  <c r="O185" i="1" s="1"/>
  <c r="N233" i="1"/>
  <c r="O233" i="1" s="1"/>
  <c r="N318" i="1"/>
  <c r="O318" i="1" s="1"/>
  <c r="N305" i="1"/>
  <c r="O305" i="1" s="1"/>
  <c r="N429" i="1"/>
  <c r="O429" i="1" s="1"/>
  <c r="N407" i="1"/>
  <c r="O407" i="1" s="1"/>
  <c r="N343" i="1"/>
  <c r="O343" i="1" s="1"/>
  <c r="N254" i="1"/>
  <c r="O254" i="1" s="1"/>
  <c r="N202" i="1"/>
  <c r="O202" i="1" s="1"/>
  <c r="N166" i="1"/>
  <c r="O166" i="1" s="1"/>
  <c r="N148" i="1"/>
  <c r="O148" i="1" s="1"/>
  <c r="N485" i="1"/>
  <c r="O485" i="1" s="1"/>
  <c r="N144" i="1"/>
  <c r="O144" i="1" s="1"/>
  <c r="N171" i="1"/>
  <c r="O171" i="1" s="1"/>
  <c r="N418" i="1"/>
  <c r="O418" i="1" s="1"/>
  <c r="N255" i="1"/>
  <c r="O255" i="1" s="1"/>
  <c r="N326" i="1"/>
  <c r="O326" i="1" s="1"/>
  <c r="N415" i="1"/>
  <c r="O415" i="1" s="1"/>
  <c r="N193" i="1"/>
  <c r="O193" i="1" s="1"/>
  <c r="N248" i="1"/>
  <c r="O248" i="1" s="1"/>
  <c r="N401" i="1"/>
  <c r="O401" i="1" s="1"/>
  <c r="N257" i="1"/>
  <c r="O257" i="1" s="1"/>
  <c r="N379" i="1"/>
  <c r="O379" i="1" s="1"/>
  <c r="N390" i="1"/>
  <c r="O390" i="1" s="1"/>
  <c r="N264" i="1"/>
  <c r="O264" i="1" s="1"/>
  <c r="N338" i="1"/>
  <c r="O338" i="1" s="1"/>
  <c r="N122" i="1"/>
  <c r="O122" i="1" s="1"/>
  <c r="N384" i="1"/>
  <c r="O384" i="1" s="1"/>
  <c r="N244" i="1"/>
  <c r="O244" i="1" s="1"/>
  <c r="N267" i="1"/>
  <c r="O267" i="1" s="1"/>
  <c r="N205" i="1"/>
  <c r="O205" i="1" s="1"/>
  <c r="N352" i="1"/>
  <c r="O352" i="1" s="1"/>
  <c r="N427" i="1"/>
  <c r="O427" i="1" s="1"/>
  <c r="N198" i="1"/>
  <c r="O198" i="1" s="1"/>
  <c r="N190" i="1"/>
  <c r="O190" i="1" s="1"/>
  <c r="N145" i="1"/>
  <c r="O145" i="1" s="1"/>
  <c r="N342" i="1"/>
  <c r="O342" i="1" s="1"/>
  <c r="N396" i="1"/>
  <c r="O396" i="1" s="1"/>
  <c r="N471" i="1"/>
  <c r="O471" i="1" s="1"/>
  <c r="N489" i="1"/>
  <c r="O489" i="1" s="1"/>
  <c r="N116" i="1"/>
  <c r="O116" i="1" s="1"/>
  <c r="N391" i="1"/>
  <c r="O391" i="1" s="1"/>
  <c r="N323" i="1"/>
  <c r="O323" i="1" s="1"/>
  <c r="N127" i="1"/>
  <c r="O127" i="1" s="1"/>
  <c r="N346" i="1"/>
  <c r="O346" i="1" s="1"/>
  <c r="N158" i="1"/>
  <c r="O158" i="1" s="1"/>
  <c r="N410" i="1"/>
  <c r="O410" i="1" s="1"/>
  <c r="N312" i="1"/>
  <c r="O312" i="1" s="1"/>
  <c r="N433" i="1"/>
  <c r="O433" i="1" s="1"/>
  <c r="N150" i="1"/>
  <c r="O150" i="1" s="1"/>
  <c r="N292" i="1"/>
  <c r="O292" i="1" s="1"/>
  <c r="N112" i="1"/>
  <c r="O112" i="1" s="1"/>
  <c r="N329" i="1"/>
  <c r="O329" i="1" s="1"/>
  <c r="N417" i="1"/>
  <c r="O417" i="1" s="1"/>
  <c r="N370" i="1"/>
  <c r="O370" i="1" s="1"/>
  <c r="N348" i="1"/>
  <c r="O348" i="1" s="1"/>
  <c r="N477" i="1"/>
  <c r="O477" i="1" s="1"/>
  <c r="N307" i="1"/>
  <c r="O307" i="1" s="1"/>
  <c r="N179" i="1"/>
  <c r="O179" i="1" s="1"/>
  <c r="N308" i="1"/>
  <c r="O308" i="1" s="1"/>
  <c r="N494" i="1"/>
  <c r="O494" i="1" s="1"/>
  <c r="N216" i="1"/>
  <c r="O216" i="1" s="1"/>
  <c r="N227" i="1"/>
  <c r="O227" i="1" s="1"/>
  <c r="N176" i="1"/>
  <c r="O176" i="1" s="1"/>
  <c r="N270" i="1"/>
  <c r="O270" i="1" s="1"/>
  <c r="N213" i="1"/>
  <c r="O213" i="1" s="1"/>
  <c r="N441" i="1"/>
  <c r="O441" i="1" s="1"/>
  <c r="N373" i="1"/>
  <c r="O373" i="1" s="1"/>
  <c r="N221" i="1"/>
  <c r="O221" i="1" s="1"/>
  <c r="N468" i="1"/>
  <c r="O468" i="1" s="1"/>
  <c r="N328" i="1"/>
  <c r="O328" i="1" s="1"/>
  <c r="N212" i="1"/>
  <c r="O212" i="1" s="1"/>
  <c r="N445" i="1"/>
  <c r="O445" i="1" s="1"/>
  <c r="N320" i="1"/>
  <c r="O320" i="1" s="1"/>
  <c r="N420" i="1"/>
  <c r="O420" i="1" s="1"/>
  <c r="N362" i="1"/>
  <c r="O362" i="1" s="1"/>
  <c r="N138" i="1"/>
  <c r="O138" i="1" s="1"/>
  <c r="N387" i="1"/>
  <c r="O387" i="1" s="1"/>
  <c r="N262" i="1"/>
  <c r="O262" i="1" s="1"/>
  <c r="N405" i="1"/>
  <c r="O405" i="1" s="1"/>
  <c r="N133" i="1"/>
  <c r="O133" i="1" s="1"/>
  <c r="N358" i="1"/>
  <c r="O358" i="1" s="1"/>
  <c r="N325" i="1"/>
  <c r="O325" i="1" s="1"/>
  <c r="N457" i="1"/>
  <c r="O457" i="1" s="1"/>
  <c r="N385" i="1"/>
  <c r="O385" i="1" s="1"/>
  <c r="N321" i="1"/>
  <c r="O321" i="1" s="1"/>
  <c r="N333" i="1"/>
  <c r="O333" i="1" s="1"/>
  <c r="N369" i="1"/>
  <c r="O369" i="1" s="1"/>
  <c r="N124" i="1"/>
  <c r="O124" i="1" s="1"/>
  <c r="N165" i="1"/>
  <c r="O165" i="1" s="1"/>
  <c r="N350" i="1"/>
  <c r="O350" i="1" s="1"/>
  <c r="N495" i="1"/>
  <c r="O495" i="1" s="1"/>
  <c r="N218" i="1"/>
  <c r="O218" i="1" s="1"/>
  <c r="N469" i="1"/>
  <c r="O469" i="1" s="1"/>
  <c r="N245" i="1"/>
  <c r="O245" i="1" s="1"/>
  <c r="N115" i="1"/>
  <c r="O115" i="1" s="1"/>
  <c r="N470" i="1"/>
  <c r="O470" i="1" s="1"/>
  <c r="N173" i="1"/>
  <c r="O173" i="1" s="1"/>
  <c r="N309" i="1"/>
  <c r="O309" i="1" s="1"/>
  <c r="N139" i="1"/>
  <c r="O139" i="1" s="1"/>
  <c r="N172" i="1"/>
  <c r="O172" i="1" s="1"/>
  <c r="N258" i="1"/>
  <c r="O258" i="1" s="1"/>
  <c r="N409" i="1"/>
  <c r="O409" i="1" s="1"/>
  <c r="N101" i="1"/>
  <c r="O101" i="1" s="1"/>
  <c r="N268" i="1"/>
  <c r="O268" i="1" s="1"/>
  <c r="N272" i="1"/>
  <c r="O272" i="1" s="1"/>
  <c r="N360" i="1"/>
  <c r="O360" i="1" s="1"/>
  <c r="N301" i="1"/>
  <c r="O301" i="1" s="1"/>
  <c r="N140" i="1"/>
  <c r="O140" i="1" s="1"/>
  <c r="N423" i="1"/>
  <c r="O423" i="1" s="1"/>
  <c r="N501" i="1"/>
  <c r="O501" i="1" s="1"/>
  <c r="N430" i="1"/>
  <c r="O430" i="1" s="1"/>
  <c r="N209" i="1"/>
  <c r="O209" i="1" s="1"/>
  <c r="N137" i="1"/>
  <c r="O137" i="1" s="1"/>
  <c r="N104" i="1"/>
  <c r="O104" i="1" s="1"/>
  <c r="N364" i="1"/>
  <c r="O364" i="1" s="1"/>
  <c r="N159" i="1"/>
  <c r="O159" i="1" s="1"/>
  <c r="N297" i="1"/>
  <c r="O297" i="1" s="1"/>
  <c r="N367" i="1"/>
  <c r="O367" i="1" s="1"/>
  <c r="N448" i="1"/>
  <c r="O448" i="1" s="1"/>
  <c r="N226" i="1"/>
  <c r="O226" i="1" s="1"/>
  <c r="N240" i="1"/>
  <c r="O240" i="1" s="1"/>
  <c r="N497" i="1"/>
  <c r="O497" i="1" s="1"/>
  <c r="N117" i="1"/>
  <c r="O117" i="1" s="1"/>
  <c r="N472" i="1"/>
  <c r="O472" i="1" s="1"/>
  <c r="N234" i="1"/>
  <c r="O234" i="1" s="1"/>
  <c r="N422" i="1"/>
  <c r="O422" i="1" s="1"/>
  <c r="N386" i="1"/>
  <c r="O386" i="1" s="1"/>
  <c r="N476" i="1"/>
  <c r="O476" i="1" s="1"/>
  <c r="N313" i="1"/>
  <c r="O313" i="1" s="1"/>
  <c r="N197" i="1"/>
  <c r="O197" i="1" s="1"/>
  <c r="N113" i="1"/>
  <c r="O113" i="1" s="1"/>
  <c r="N273" i="1"/>
  <c r="O273" i="1" s="1"/>
  <c r="N303" i="1"/>
  <c r="O303" i="1" s="1"/>
  <c r="N412" i="1"/>
  <c r="O412" i="1" s="1"/>
  <c r="N157" i="1"/>
  <c r="O157" i="1" s="1"/>
  <c r="N204" i="1"/>
  <c r="O204" i="1" s="1"/>
  <c r="N488" i="1"/>
  <c r="O488" i="1" s="1"/>
  <c r="N444" i="1"/>
  <c r="O444" i="1" s="1"/>
  <c r="N146" i="1"/>
  <c r="O146" i="1" s="1"/>
  <c r="N306" i="1"/>
  <c r="O306" i="1" s="1"/>
  <c r="N443" i="1"/>
  <c r="O443" i="1" s="1"/>
  <c r="N481" i="1"/>
  <c r="O481" i="1" s="1"/>
  <c r="N388" i="1"/>
  <c r="O388" i="1" s="1"/>
  <c r="N201" i="1"/>
  <c r="O201" i="1" s="1"/>
  <c r="N332" i="1"/>
  <c r="O332" i="1" s="1"/>
  <c r="N304" i="1"/>
  <c r="O304" i="1" s="1"/>
  <c r="N498" i="1"/>
  <c r="O498" i="1" s="1"/>
  <c r="N316" i="1"/>
  <c r="O316" i="1" s="1"/>
  <c r="N349" i="1"/>
  <c r="O349" i="1" s="1"/>
  <c r="N121" i="1"/>
  <c r="O121" i="1" s="1"/>
  <c r="N162" i="1"/>
  <c r="O162" i="1" s="1"/>
  <c r="N231" i="1"/>
  <c r="O231" i="1" s="1"/>
  <c r="N450" i="1"/>
  <c r="O450" i="1" s="1"/>
  <c r="N414" i="1"/>
  <c r="O414" i="1" s="1"/>
  <c r="N499" i="1"/>
  <c r="O499" i="1" s="1"/>
  <c r="N408" i="1"/>
  <c r="O408" i="1" s="1"/>
  <c r="N460" i="1"/>
  <c r="O460" i="1" s="1"/>
  <c r="N394" i="1"/>
  <c r="O394" i="1" s="1"/>
  <c r="N129" i="1"/>
  <c r="O129" i="1" s="1"/>
  <c r="N186" i="1"/>
  <c r="O186" i="1" s="1"/>
  <c r="N296" i="1"/>
  <c r="O296" i="1" s="1"/>
  <c r="N287" i="1"/>
  <c r="O287" i="1" s="1"/>
  <c r="N327" i="1"/>
  <c r="O327" i="1" s="1"/>
  <c r="N467" i="1"/>
  <c r="O467" i="1" s="1"/>
  <c r="N280" i="1"/>
  <c r="O280" i="1" s="1"/>
  <c r="N426" i="1"/>
  <c r="O426" i="1" s="1"/>
  <c r="N356" i="1"/>
  <c r="O356" i="1" s="1"/>
  <c r="N354" i="1"/>
  <c r="O354" i="1" s="1"/>
  <c r="N136" i="1"/>
  <c r="O136" i="1" s="1"/>
  <c r="N2" i="1"/>
  <c r="O2" i="1" s="1"/>
  <c r="N111" i="1"/>
  <c r="O111" i="1" s="1"/>
  <c r="N217" i="1"/>
  <c r="O217" i="1" s="1"/>
  <c r="N261" i="1"/>
  <c r="O261" i="1" s="1"/>
  <c r="N439" i="1"/>
  <c r="O439" i="1" s="1"/>
  <c r="N424" i="1"/>
  <c r="O424" i="1" s="1"/>
  <c r="N147" i="1"/>
  <c r="O147" i="1" s="1"/>
  <c r="N211" i="1"/>
  <c r="O211" i="1" s="1"/>
  <c r="N219" i="1"/>
  <c r="O219" i="1" s="1"/>
  <c r="N225" i="1"/>
  <c r="O225" i="1" s="1"/>
  <c r="N479" i="1"/>
  <c r="O479" i="1" s="1"/>
  <c r="N395" i="1"/>
  <c r="O395" i="1" s="1"/>
  <c r="N449" i="1"/>
  <c r="O449" i="1" s="1"/>
  <c r="N220" i="1"/>
  <c r="O220" i="1" s="1"/>
  <c r="N437" i="1"/>
  <c r="O437" i="1" s="1"/>
  <c r="N403" i="1"/>
  <c r="O403" i="1" s="1"/>
  <c r="N252" i="1"/>
  <c r="O252" i="1" s="1"/>
  <c r="N177" i="1"/>
  <c r="O177" i="1" s="1"/>
  <c r="N274" i="1"/>
  <c r="O274" i="1" s="1"/>
  <c r="N311" i="1"/>
  <c r="O311" i="1" s="1"/>
  <c r="N368" i="1"/>
  <c r="O368" i="1" s="1"/>
  <c r="N331" i="1"/>
  <c r="O331" i="1" s="1"/>
  <c r="N466" i="1"/>
  <c r="O466" i="1" s="1"/>
  <c r="N237" i="1"/>
  <c r="O237" i="1" s="1"/>
  <c r="N199" i="1"/>
  <c r="O199" i="1" s="1"/>
  <c r="N192" i="1"/>
  <c r="O192" i="1" s="1"/>
  <c r="N246" i="1"/>
  <c r="O246" i="1" s="1"/>
  <c r="N363" i="1"/>
  <c r="O363" i="1" s="1"/>
  <c r="N249" i="1"/>
  <c r="O249" i="1" s="1"/>
  <c r="N339" i="1"/>
  <c r="O339" i="1" s="1"/>
  <c r="N375" i="1"/>
  <c r="O375" i="1" s="1"/>
  <c r="N132" i="1"/>
  <c r="O132" i="1" s="1"/>
  <c r="N222" i="1"/>
  <c r="O222" i="1" s="1"/>
  <c r="N345" i="1"/>
  <c r="O345" i="1" s="1"/>
  <c r="N167" i="1"/>
  <c r="O167" i="1" s="1"/>
  <c r="N265" i="1"/>
  <c r="O265" i="1" s="1"/>
  <c r="N228" i="1"/>
  <c r="O228" i="1" s="1"/>
  <c r="N135" i="1"/>
  <c r="O135" i="1" s="1"/>
  <c r="N243" i="1"/>
  <c r="O243" i="1" s="1"/>
  <c r="N302" i="1"/>
  <c r="O302" i="1" s="1"/>
  <c r="N357" i="1"/>
  <c r="O357" i="1" s="1"/>
</calcChain>
</file>

<file path=xl/sharedStrings.xml><?xml version="1.0" encoding="utf-8"?>
<sst xmlns="http://schemas.openxmlformats.org/spreadsheetml/2006/main" count="74" uniqueCount="45">
  <si>
    <t>Lat</t>
  </si>
  <si>
    <t>Lng</t>
  </si>
  <si>
    <t>Demand</t>
  </si>
  <si>
    <t>Terminal_Diameter</t>
  </si>
  <si>
    <t>Efficiency</t>
  </si>
  <si>
    <t>Frequency</t>
  </si>
  <si>
    <t>Gain</t>
  </si>
  <si>
    <t xml:space="preserve">Satellite Parameters </t>
  </si>
  <si>
    <t>Value</t>
  </si>
  <si>
    <t>Units</t>
  </si>
  <si>
    <t>Orbit Height</t>
  </si>
  <si>
    <t>km</t>
  </si>
  <si>
    <t>Lattitude</t>
  </si>
  <si>
    <t>Degrees</t>
  </si>
  <si>
    <t>Longtitude</t>
  </si>
  <si>
    <t>ITU Region</t>
  </si>
  <si>
    <t>#</t>
  </si>
  <si>
    <t>Downlink _Frequency</t>
  </si>
  <si>
    <t>GHz</t>
  </si>
  <si>
    <t>Downlink_Bandwidth</t>
  </si>
  <si>
    <t>19.7-20.2</t>
  </si>
  <si>
    <t>Satellite_Bandwidth</t>
  </si>
  <si>
    <t>MHz</t>
  </si>
  <si>
    <t>Spot_Beams</t>
  </si>
  <si>
    <t>Channel_Beamwidth</t>
  </si>
  <si>
    <t>Cluster_size</t>
  </si>
  <si>
    <t>Channel_Bandwidth</t>
  </si>
  <si>
    <t>Sub_channel_Bandwidth</t>
  </si>
  <si>
    <t>Total_Bandwidth</t>
  </si>
  <si>
    <t>Reuse_Factor</t>
  </si>
  <si>
    <t>Dual_Polarisation</t>
  </si>
  <si>
    <t>Yes</t>
  </si>
  <si>
    <t>Differential_Lng</t>
  </si>
  <si>
    <t>Adjusted_Earth_Radius</t>
  </si>
  <si>
    <t>Radius</t>
  </si>
  <si>
    <t>Eccentricity</t>
  </si>
  <si>
    <t>R_l</t>
  </si>
  <si>
    <t>R_z</t>
  </si>
  <si>
    <t>Orbit Radius</t>
  </si>
  <si>
    <t>Int_Angle</t>
  </si>
  <si>
    <t>Elevation_Angle</t>
  </si>
  <si>
    <t>Slant_Range</t>
  </si>
  <si>
    <t>Intermediate_Angle</t>
  </si>
  <si>
    <t>G_T</t>
  </si>
  <si>
    <t>User_Index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</si>
</sst>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16" fillId="0" borderId="10" xfId="0" applyFon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0" xfId="0" applyFill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3B66-BF37-4B38-9ADF-8AFC2935306B}">
  <dimension ref="A1:Q5001"/>
  <sheetViews>
    <sheetView tabSelected="1" workbookViewId="0">
      <selection activeCell="S5" sqref="S5"/>
    </sheetView>
  </sheetViews>
  <sheetFormatPr defaultRowHeight="15" x14ac:dyDescent="0.25"/>
  <cols>
    <col min="3" max="3" width="9.5703125" bestFit="1" customWidth="1"/>
    <col min="4" max="4" width="18.42578125" bestFit="1" customWidth="1"/>
    <col min="6" max="6" width="10.28515625" bestFit="1" customWidth="1"/>
    <col min="9" max="9" width="21.5703125" bestFit="1" customWidth="1"/>
    <col min="10" max="10" width="21.85546875" bestFit="1" customWidth="1"/>
    <col min="13" max="13" width="21.85546875" bestFit="1" customWidth="1"/>
    <col min="14" max="14" width="12" bestFit="1" customWidth="1"/>
    <col min="15" max="15" width="15.5703125" bestFit="1" customWidth="1"/>
    <col min="16" max="16" width="19.140625" bestFit="1" customWidth="1"/>
  </cols>
  <sheetData>
    <row r="1" spans="1:17" x14ac:dyDescent="0.25">
      <c r="A1" s="7" t="s">
        <v>1</v>
      </c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43</v>
      </c>
      <c r="I1" s="7" t="s">
        <v>32</v>
      </c>
      <c r="J1" s="7" t="s">
        <v>36</v>
      </c>
      <c r="K1" s="7" t="s">
        <v>37</v>
      </c>
      <c r="L1" s="7" t="s">
        <v>39</v>
      </c>
      <c r="M1" s="7" t="s">
        <v>33</v>
      </c>
      <c r="N1" s="7" t="s">
        <v>41</v>
      </c>
      <c r="O1" s="7" t="s">
        <v>40</v>
      </c>
      <c r="P1" s="7" t="s">
        <v>42</v>
      </c>
      <c r="Q1" s="7" t="s">
        <v>44</v>
      </c>
    </row>
    <row r="2" spans="1:17" x14ac:dyDescent="0.25">
      <c r="A2">
        <v>129.41625782426127</v>
      </c>
      <c r="B2">
        <v>-32.752528314873217</v>
      </c>
      <c r="C2" s="6">
        <v>13125.000000000002</v>
      </c>
      <c r="D2">
        <v>1.2</v>
      </c>
      <c r="E2" s="1">
        <v>0.65</v>
      </c>
      <c r="F2">
        <v>19.899999999999999</v>
      </c>
      <c r="G2">
        <v>46.089820015575185</v>
      </c>
      <c r="H2">
        <v>22.350588909402973</v>
      </c>
      <c r="I2">
        <v>19.416257824261265</v>
      </c>
      <c r="J2">
        <v>5369.3753723853342</v>
      </c>
      <c r="K2">
        <v>-3430.9101996854456</v>
      </c>
      <c r="L2">
        <v>-32.577663504390173</v>
      </c>
      <c r="M2">
        <v>6371.9178186699628</v>
      </c>
      <c r="N2">
        <v>37301.163060497347</v>
      </c>
      <c r="O2">
        <v>46.498495715318874</v>
      </c>
      <c r="P2">
        <v>33.084653675863912</v>
      </c>
      <c r="Q2" s="6">
        <v>0</v>
      </c>
    </row>
    <row r="3" spans="1:17" x14ac:dyDescent="0.25">
      <c r="A3">
        <v>131.43085829633645</v>
      </c>
      <c r="B3">
        <v>-35.139768353375949</v>
      </c>
      <c r="C3" s="6">
        <v>13125.000000000002</v>
      </c>
      <c r="D3">
        <v>0.75</v>
      </c>
      <c r="E3" s="1">
        <v>0.65</v>
      </c>
      <c r="F3">
        <v>19.899999999999999</v>
      </c>
      <c r="G3">
        <v>42.007420362456692</v>
      </c>
      <c r="H3">
        <v>21.511501796062291</v>
      </c>
      <c r="I3">
        <v>21.430858296336453</v>
      </c>
      <c r="J3">
        <v>5221.5199588823853</v>
      </c>
      <c r="K3">
        <v>-3650.5592623498751</v>
      </c>
      <c r="L3">
        <v>-34.958832116233026</v>
      </c>
      <c r="M3">
        <v>6371.0951655846084</v>
      </c>
      <c r="N3">
        <v>37530.360706378182</v>
      </c>
      <c r="O3">
        <v>43.233004412469988</v>
      </c>
      <c r="P3">
        <v>34.292382114670346</v>
      </c>
      <c r="Q3" s="6">
        <v>1</v>
      </c>
    </row>
    <row r="4" spans="1:17" x14ac:dyDescent="0.25">
      <c r="A4">
        <v>131.80289399735864</v>
      </c>
      <c r="B4">
        <v>-36.878123221605946</v>
      </c>
      <c r="C4" s="6">
        <v>13125.000000000002</v>
      </c>
      <c r="D4">
        <v>3</v>
      </c>
      <c r="E4" s="1">
        <v>0.65</v>
      </c>
      <c r="F4">
        <v>19.899999999999999</v>
      </c>
      <c r="G4">
        <v>54.048620189015942</v>
      </c>
      <c r="H4">
        <v>22.307260594002109</v>
      </c>
      <c r="I4">
        <v>21.802893997358638</v>
      </c>
      <c r="J4">
        <v>5108.1239714311259</v>
      </c>
      <c r="K4">
        <v>-3806.583973868193</v>
      </c>
      <c r="L4">
        <v>-36.693551146977015</v>
      </c>
      <c r="M4">
        <v>6370.4797352804962</v>
      </c>
      <c r="N4">
        <v>37662.340365288517</v>
      </c>
      <c r="O4">
        <v>41.437964602871112</v>
      </c>
      <c r="P4">
        <v>33.686993365655439</v>
      </c>
      <c r="Q4" s="6">
        <v>2</v>
      </c>
    </row>
    <row r="5" spans="1:17" x14ac:dyDescent="0.25">
      <c r="A5">
        <v>130.59987467611867</v>
      </c>
      <c r="B5">
        <v>-36.688588308006921</v>
      </c>
      <c r="C5" s="6">
        <v>13125.000000000002</v>
      </c>
      <c r="D5">
        <v>3</v>
      </c>
      <c r="E5" s="1">
        <v>0.65</v>
      </c>
      <c r="F5">
        <v>19.899999999999999</v>
      </c>
      <c r="G5">
        <v>54.048620189015942</v>
      </c>
      <c r="H5">
        <v>14.880538445778521</v>
      </c>
      <c r="I5">
        <v>20.599874676118674</v>
      </c>
      <c r="J5">
        <v>5120.7185623796586</v>
      </c>
      <c r="K5">
        <v>-3789.7382368376984</v>
      </c>
      <c r="L5">
        <v>-36.504379973022218</v>
      </c>
      <c r="M5">
        <v>6370.5474253669363</v>
      </c>
      <c r="N5">
        <v>37605.68727544268</v>
      </c>
      <c r="O5">
        <v>42.198328453939524</v>
      </c>
      <c r="P5">
        <v>32.174498287776089</v>
      </c>
      <c r="Q5" s="6">
        <v>3</v>
      </c>
    </row>
    <row r="6" spans="1:17" x14ac:dyDescent="0.25">
      <c r="A6">
        <v>127.93662231208476</v>
      </c>
      <c r="B6">
        <v>-34.957899651508498</v>
      </c>
      <c r="C6" s="6">
        <v>13125.000000000002</v>
      </c>
      <c r="D6">
        <v>3</v>
      </c>
      <c r="E6" s="1">
        <v>0.65</v>
      </c>
      <c r="F6">
        <v>19.899999999999999</v>
      </c>
      <c r="G6">
        <v>54.048620189015942</v>
      </c>
      <c r="H6">
        <v>22.945898489979442</v>
      </c>
      <c r="I6">
        <v>17.936622312084765</v>
      </c>
      <c r="J6">
        <v>5233.1069676787738</v>
      </c>
      <c r="K6">
        <v>-3634.0412810855933</v>
      </c>
      <c r="L6">
        <v>-34.777382411889334</v>
      </c>
      <c r="M6">
        <v>6371.1588088669041</v>
      </c>
      <c r="N6">
        <v>37397.266950014462</v>
      </c>
      <c r="O6">
        <v>45.096892511002679</v>
      </c>
      <c r="P6">
        <v>29.463922820765351</v>
      </c>
      <c r="Q6" s="6">
        <v>4</v>
      </c>
    </row>
    <row r="7" spans="1:17" x14ac:dyDescent="0.25">
      <c r="A7">
        <v>129.93696275540833</v>
      </c>
      <c r="B7">
        <v>-34.976082710877336</v>
      </c>
      <c r="C7" s="6">
        <v>13125.000000000002</v>
      </c>
      <c r="D7">
        <v>0.75</v>
      </c>
      <c r="E7" s="1">
        <v>0.65</v>
      </c>
      <c r="F7">
        <v>19.899999999999999</v>
      </c>
      <c r="G7">
        <v>42.007420362456692</v>
      </c>
      <c r="H7">
        <v>23.698417331785862</v>
      </c>
      <c r="I7">
        <v>19.936962755408331</v>
      </c>
      <c r="J7">
        <v>5231.9508849034319</v>
      </c>
      <c r="K7">
        <v>-3635.694364544715</v>
      </c>
      <c r="L7">
        <v>-34.795523253812007</v>
      </c>
      <c r="M7">
        <v>6371.1524526120074</v>
      </c>
      <c r="N7">
        <v>37465.274555800781</v>
      </c>
      <c r="O7">
        <v>44.136644934835736</v>
      </c>
      <c r="P7">
        <v>32.32434530710993</v>
      </c>
      <c r="Q7" s="6">
        <v>5</v>
      </c>
    </row>
    <row r="8" spans="1:17" x14ac:dyDescent="0.25">
      <c r="A8">
        <v>129.74033789320555</v>
      </c>
      <c r="B8">
        <v>-33.220272634671325</v>
      </c>
      <c r="C8" s="6">
        <v>10500.000000000002</v>
      </c>
      <c r="D8">
        <v>1.2</v>
      </c>
      <c r="E8" s="1">
        <v>0.65</v>
      </c>
      <c r="F8">
        <v>19.899999999999999</v>
      </c>
      <c r="G8">
        <v>46.089820015575185</v>
      </c>
      <c r="H8">
        <v>22.169994056344489</v>
      </c>
      <c r="I8">
        <v>19.740337893205549</v>
      </c>
      <c r="J8">
        <v>5341.1327138554352</v>
      </c>
      <c r="K8">
        <v>-3474.4226824377156</v>
      </c>
      <c r="L8">
        <v>-33.044121556808193</v>
      </c>
      <c r="M8">
        <v>6371.7589128320305</v>
      </c>
      <c r="N8">
        <v>37342.665182868855</v>
      </c>
      <c r="O8">
        <v>45.891224628333205</v>
      </c>
      <c r="P8">
        <v>33.224689832583294</v>
      </c>
      <c r="Q8" s="6">
        <v>6</v>
      </c>
    </row>
    <row r="9" spans="1:17" x14ac:dyDescent="0.25">
      <c r="A9">
        <v>129.95625045793801</v>
      </c>
      <c r="B9">
        <v>-33.533158116065302</v>
      </c>
      <c r="C9" s="6">
        <v>10500.000000000002</v>
      </c>
      <c r="D9">
        <v>0.75</v>
      </c>
      <c r="E9" s="1">
        <v>0.65</v>
      </c>
      <c r="F9">
        <v>19.899999999999999</v>
      </c>
      <c r="G9">
        <v>42.007420362456692</v>
      </c>
      <c r="H9">
        <v>21.226243396232483</v>
      </c>
      <c r="I9">
        <v>19.956250457938012</v>
      </c>
      <c r="J9">
        <v>5322.0414478240064</v>
      </c>
      <c r="K9">
        <v>-3503.4017248402229</v>
      </c>
      <c r="L9">
        <v>-33.356172707369844</v>
      </c>
      <c r="M9">
        <v>6371.6519693067121</v>
      </c>
      <c r="N9">
        <v>37370.614560599388</v>
      </c>
      <c r="O9">
        <v>45.486411563920491</v>
      </c>
      <c r="P9">
        <v>33.316949251139427</v>
      </c>
      <c r="Q9" s="6">
        <v>7</v>
      </c>
    </row>
    <row r="10" spans="1:17" x14ac:dyDescent="0.25">
      <c r="A10">
        <v>130.02008786995825</v>
      </c>
      <c r="B10">
        <v>-34.588819160493962</v>
      </c>
      <c r="C10" s="6">
        <v>10500.000000000002</v>
      </c>
      <c r="D10">
        <v>1.2</v>
      </c>
      <c r="E10" s="1">
        <v>0.65</v>
      </c>
      <c r="F10">
        <v>19.899999999999999</v>
      </c>
      <c r="G10">
        <v>46.089820015575185</v>
      </c>
      <c r="H10">
        <v>14.993160506733309</v>
      </c>
      <c r="I10">
        <v>20.020087869958246</v>
      </c>
      <c r="J10">
        <v>5256.4588685379358</v>
      </c>
      <c r="K10">
        <v>-3600.4089435363139</v>
      </c>
      <c r="L10">
        <v>-34.409174492476403</v>
      </c>
      <c r="M10">
        <v>6371.2874991894214</v>
      </c>
      <c r="N10">
        <v>37442.294125677006</v>
      </c>
      <c r="O10">
        <v>44.461308506834165</v>
      </c>
      <c r="P10">
        <v>32.694371466195243</v>
      </c>
      <c r="Q10" s="6">
        <v>8</v>
      </c>
    </row>
    <row r="11" spans="1:17" x14ac:dyDescent="0.25">
      <c r="A11">
        <v>130.86414331583589</v>
      </c>
      <c r="B11">
        <v>-37.356550123124613</v>
      </c>
      <c r="C11" s="6">
        <v>10500.000000000002</v>
      </c>
      <c r="D11">
        <v>1.2</v>
      </c>
      <c r="E11" s="1">
        <v>0.65</v>
      </c>
      <c r="F11">
        <v>19.899999999999999</v>
      </c>
      <c r="G11">
        <v>46.089820015575185</v>
      </c>
      <c r="H11">
        <v>14.361648797486728</v>
      </c>
      <c r="I11">
        <v>20.864143315835889</v>
      </c>
      <c r="J11">
        <v>5076.083460274398</v>
      </c>
      <c r="K11">
        <v>-3848.9224848355029</v>
      </c>
      <c r="L11">
        <v>-37.171095760303253</v>
      </c>
      <c r="M11">
        <v>6370.3082806049197</v>
      </c>
      <c r="N11">
        <v>37661.743405267553</v>
      </c>
      <c r="O11">
        <v>41.443323324379598</v>
      </c>
      <c r="P11">
        <v>32.135076414682032</v>
      </c>
      <c r="Q11" s="6">
        <v>9</v>
      </c>
    </row>
    <row r="12" spans="1:17" x14ac:dyDescent="0.25">
      <c r="A12">
        <v>127.5576766284006</v>
      </c>
      <c r="B12">
        <v>-33.526351655194667</v>
      </c>
      <c r="C12" s="6">
        <v>14350</v>
      </c>
      <c r="D12">
        <v>3</v>
      </c>
      <c r="E12" s="1">
        <v>0.65</v>
      </c>
      <c r="F12">
        <v>19.899999999999999</v>
      </c>
      <c r="G12">
        <v>54.048620189015942</v>
      </c>
      <c r="H12">
        <v>21.444936346158094</v>
      </c>
      <c r="I12">
        <v>17.5576766284006</v>
      </c>
      <c r="J12">
        <v>5322.4584493464608</v>
      </c>
      <c r="K12">
        <v>-3502.7724145837965</v>
      </c>
      <c r="L12">
        <v>-33.34938417301462</v>
      </c>
      <c r="M12">
        <v>6371.6543011519962</v>
      </c>
      <c r="N12">
        <v>37289.253013398469</v>
      </c>
      <c r="O12">
        <v>46.668801261372579</v>
      </c>
      <c r="P12">
        <v>29.806948456223505</v>
      </c>
      <c r="Q12" s="6">
        <v>10</v>
      </c>
    </row>
    <row r="13" spans="1:17" x14ac:dyDescent="0.25">
      <c r="A13">
        <v>128.08608925267512</v>
      </c>
      <c r="B13">
        <v>-35.372827664870648</v>
      </c>
      <c r="C13" s="6">
        <v>14000.000000000002</v>
      </c>
      <c r="D13">
        <v>0.75</v>
      </c>
      <c r="E13" s="1">
        <v>0.65</v>
      </c>
      <c r="F13">
        <v>19.899999999999999</v>
      </c>
      <c r="G13">
        <v>42.007420362456692</v>
      </c>
      <c r="H13">
        <v>17.145976989179982</v>
      </c>
      <c r="I13">
        <v>18.086089252675123</v>
      </c>
      <c r="J13">
        <v>5206.5944970641231</v>
      </c>
      <c r="K13">
        <v>-3671.6733771605686</v>
      </c>
      <c r="L13">
        <v>-35.191365120566303</v>
      </c>
      <c r="M13">
        <v>6371.0133923425483</v>
      </c>
      <c r="N13">
        <v>37430.401661441145</v>
      </c>
      <c r="O13">
        <v>44.624478988267654</v>
      </c>
      <c r="P13">
        <v>29.429392395793894</v>
      </c>
      <c r="Q13" s="6">
        <v>11</v>
      </c>
    </row>
    <row r="14" spans="1:17" x14ac:dyDescent="0.25">
      <c r="A14">
        <v>130.8968443381986</v>
      </c>
      <c r="B14">
        <v>-32.791707041133378</v>
      </c>
      <c r="C14" s="6">
        <v>10500.000000000002</v>
      </c>
      <c r="D14">
        <v>3</v>
      </c>
      <c r="E14" s="1">
        <v>0.65</v>
      </c>
      <c r="F14">
        <v>19.899999999999999</v>
      </c>
      <c r="G14">
        <v>54.048620189015942</v>
      </c>
      <c r="H14">
        <v>14.019218542626131</v>
      </c>
      <c r="I14">
        <v>20.896844338198605</v>
      </c>
      <c r="J14">
        <v>5367.0234611427441</v>
      </c>
      <c r="K14">
        <v>-3434.5635547929692</v>
      </c>
      <c r="L14">
        <v>-32.616732705479833</v>
      </c>
      <c r="M14">
        <v>6371.9045539280296</v>
      </c>
      <c r="N14">
        <v>37357.64499655558</v>
      </c>
      <c r="O14">
        <v>45.677279933115912</v>
      </c>
      <c r="P14">
        <v>35.182511500606417</v>
      </c>
      <c r="Q14" s="6">
        <v>12</v>
      </c>
    </row>
    <row r="15" spans="1:17" x14ac:dyDescent="0.25">
      <c r="A15">
        <v>129.57519827439648</v>
      </c>
      <c r="B15">
        <v>-36.733256197163698</v>
      </c>
      <c r="C15" s="6">
        <v>11500</v>
      </c>
      <c r="D15">
        <v>1.2</v>
      </c>
      <c r="E15" s="1">
        <v>0.65</v>
      </c>
      <c r="F15">
        <v>19.899999999999999</v>
      </c>
      <c r="G15">
        <v>46.089820015575185</v>
      </c>
      <c r="H15">
        <v>17.125814346623066</v>
      </c>
      <c r="I15">
        <v>19.575198274396485</v>
      </c>
      <c r="J15">
        <v>5117.7554383432653</v>
      </c>
      <c r="K15">
        <v>-3793.7119915619578</v>
      </c>
      <c r="L15">
        <v>-36.548961414574876</v>
      </c>
      <c r="M15">
        <v>6370.5314850185823</v>
      </c>
      <c r="N15">
        <v>37573.535676477812</v>
      </c>
      <c r="O15">
        <v>42.633664751095367</v>
      </c>
      <c r="P15">
        <v>30.733716038583573</v>
      </c>
      <c r="Q15" s="6">
        <v>13</v>
      </c>
    </row>
    <row r="16" spans="1:17" x14ac:dyDescent="0.25">
      <c r="A16">
        <v>130.03279285342902</v>
      </c>
      <c r="B16">
        <v>-32.904930764916195</v>
      </c>
      <c r="C16" s="6">
        <v>2625.0000000000005</v>
      </c>
      <c r="D16">
        <v>1.2</v>
      </c>
      <c r="E16" s="1">
        <v>0.65</v>
      </c>
      <c r="F16">
        <v>19.899999999999999</v>
      </c>
      <c r="G16">
        <v>46.089820015575185</v>
      </c>
      <c r="H16">
        <v>22.120595244531994</v>
      </c>
      <c r="I16">
        <v>20.032792853429015</v>
      </c>
      <c r="J16">
        <v>5360.2124877283713</v>
      </c>
      <c r="K16">
        <v>-3445.1125685749812</v>
      </c>
      <c r="L16">
        <v>-32.729641741830562</v>
      </c>
      <c r="M16">
        <v>6371.8661727748549</v>
      </c>
      <c r="N16">
        <v>37332.913427793741</v>
      </c>
      <c r="O16">
        <v>46.034437125964338</v>
      </c>
      <c r="P16">
        <v>33.86888281122468</v>
      </c>
      <c r="Q16" s="6">
        <v>14</v>
      </c>
    </row>
    <row r="17" spans="1:17" x14ac:dyDescent="0.25">
      <c r="A17">
        <v>128.18966928984574</v>
      </c>
      <c r="B17">
        <v>-36.344655900616992</v>
      </c>
      <c r="C17" s="6">
        <v>2625.0000000000005</v>
      </c>
      <c r="D17">
        <v>1.2</v>
      </c>
      <c r="E17" s="1">
        <v>0.65</v>
      </c>
      <c r="F17">
        <v>19.899999999999999</v>
      </c>
      <c r="G17">
        <v>46.089820015575185</v>
      </c>
      <c r="H17">
        <v>14.070331499714314</v>
      </c>
      <c r="I17">
        <v>18.189669289845739</v>
      </c>
      <c r="J17">
        <v>5143.4292660777855</v>
      </c>
      <c r="K17">
        <v>-3759.0650985112711</v>
      </c>
      <c r="L17">
        <v>-36.161128131498437</v>
      </c>
      <c r="M17">
        <v>6370.6699043343169</v>
      </c>
      <c r="N17">
        <v>37501.174964256126</v>
      </c>
      <c r="O17">
        <v>43.629106458869089</v>
      </c>
      <c r="P17">
        <v>29.005704805918416</v>
      </c>
      <c r="Q17" s="6">
        <v>15</v>
      </c>
    </row>
    <row r="18" spans="1:17" x14ac:dyDescent="0.25">
      <c r="A18">
        <v>127.87876641806936</v>
      </c>
      <c r="B18">
        <v>-37.4161120018113</v>
      </c>
      <c r="C18" s="6">
        <v>2625.0000000000005</v>
      </c>
      <c r="D18">
        <v>1.2</v>
      </c>
      <c r="E18" s="1">
        <v>0.65</v>
      </c>
      <c r="F18">
        <v>19.899999999999999</v>
      </c>
      <c r="G18">
        <v>46.089820015575185</v>
      </c>
      <c r="H18">
        <v>20.742944184223063</v>
      </c>
      <c r="I18">
        <v>17.878766418069361</v>
      </c>
      <c r="J18">
        <v>5072.0696726049418</v>
      </c>
      <c r="K18">
        <v>-3854.1748976590088</v>
      </c>
      <c r="L18">
        <v>-37.230551403938527</v>
      </c>
      <c r="M18">
        <v>6370.2868778025713</v>
      </c>
      <c r="N18">
        <v>37567.694137135339</v>
      </c>
      <c r="O18">
        <v>42.709359128824929</v>
      </c>
      <c r="P18">
        <v>27.964389349315297</v>
      </c>
      <c r="Q18" s="6">
        <v>16</v>
      </c>
    </row>
    <row r="19" spans="1:17" x14ac:dyDescent="0.25">
      <c r="A19">
        <v>128.75511402028161</v>
      </c>
      <c r="B19">
        <v>-32.703468644673023</v>
      </c>
      <c r="C19" s="6">
        <v>2625.0000000000005</v>
      </c>
      <c r="D19">
        <v>1.2</v>
      </c>
      <c r="E19" s="1">
        <v>0.65</v>
      </c>
      <c r="F19">
        <v>19.899999999999999</v>
      </c>
      <c r="G19">
        <v>46.089820015575185</v>
      </c>
      <c r="H19">
        <v>15.587775018226475</v>
      </c>
      <c r="I19">
        <v>18.75511402028161</v>
      </c>
      <c r="J19">
        <v>5372.3168954903958</v>
      </c>
      <c r="K19">
        <v>-3426.3332278679513</v>
      </c>
      <c r="L19">
        <v>-32.528741441022447</v>
      </c>
      <c r="M19">
        <v>6371.9344169540518</v>
      </c>
      <c r="N19">
        <v>37275.108145823484</v>
      </c>
      <c r="O19">
        <v>46.882174671284332</v>
      </c>
      <c r="P19">
        <v>32.147897698448716</v>
      </c>
      <c r="Q19" s="6">
        <v>17</v>
      </c>
    </row>
    <row r="20" spans="1:17" x14ac:dyDescent="0.25">
      <c r="A20">
        <v>130.71890745602445</v>
      </c>
      <c r="B20">
        <v>-37.253967641795555</v>
      </c>
      <c r="C20" s="6">
        <v>7000.0000000000009</v>
      </c>
      <c r="D20">
        <v>0.75</v>
      </c>
      <c r="E20" s="1">
        <v>0.65</v>
      </c>
      <c r="F20">
        <v>19.899999999999999</v>
      </c>
      <c r="G20">
        <v>42.007420362456692</v>
      </c>
      <c r="H20">
        <v>21.295247714991451</v>
      </c>
      <c r="I20">
        <v>20.718907456024453</v>
      </c>
      <c r="J20">
        <v>5082.9834408846909</v>
      </c>
      <c r="K20">
        <v>-3839.8666900443827</v>
      </c>
      <c r="L20">
        <v>-37.068698119918245</v>
      </c>
      <c r="M20">
        <v>6370.3451129134573</v>
      </c>
      <c r="N20">
        <v>37649.408906464552</v>
      </c>
      <c r="O20">
        <v>41.608343756204185</v>
      </c>
      <c r="P20">
        <v>31.998745422585255</v>
      </c>
      <c r="Q20" s="6">
        <v>18</v>
      </c>
    </row>
    <row r="21" spans="1:17" x14ac:dyDescent="0.25">
      <c r="A21">
        <v>129.37117317606393</v>
      </c>
      <c r="B21">
        <v>-36.44948298958596</v>
      </c>
      <c r="C21" s="6">
        <v>7000.0000000000009</v>
      </c>
      <c r="D21">
        <v>3</v>
      </c>
      <c r="E21" s="1">
        <v>0.65</v>
      </c>
      <c r="F21">
        <v>19.899999999999999</v>
      </c>
      <c r="G21">
        <v>54.048620189015942</v>
      </c>
      <c r="H21">
        <v>23.813875935017364</v>
      </c>
      <c r="I21">
        <v>19.371173176063934</v>
      </c>
      <c r="J21">
        <v>5136.5269270261142</v>
      </c>
      <c r="K21">
        <v>-3768.4282060064224</v>
      </c>
      <c r="L21">
        <v>-36.265744992188012</v>
      </c>
      <c r="M21">
        <v>6370.6326228946155</v>
      </c>
      <c r="N21">
        <v>37546.853463319894</v>
      </c>
      <c r="O21">
        <v>42.999380508000989</v>
      </c>
      <c r="P21">
        <v>30.616591210687705</v>
      </c>
      <c r="Q21" s="6">
        <v>19</v>
      </c>
    </row>
    <row r="22" spans="1:17" x14ac:dyDescent="0.25">
      <c r="A22">
        <v>129.34193194179286</v>
      </c>
      <c r="B22">
        <v>-36.545884930926263</v>
      </c>
      <c r="C22" s="6">
        <v>2625.0000000000005</v>
      </c>
      <c r="D22">
        <v>1.2</v>
      </c>
      <c r="E22" s="1">
        <v>0.65</v>
      </c>
      <c r="F22">
        <v>19.899999999999999</v>
      </c>
      <c r="G22">
        <v>46.089820015575185</v>
      </c>
      <c r="H22">
        <v>20.852048320283487</v>
      </c>
      <c r="I22">
        <v>19.341931941792865</v>
      </c>
      <c r="J22">
        <v>5130.1641232982138</v>
      </c>
      <c r="K22">
        <v>-3777.0277686683135</v>
      </c>
      <c r="L22">
        <v>-36.361955766634473</v>
      </c>
      <c r="M22">
        <v>6370.5982997884639</v>
      </c>
      <c r="N22">
        <v>37552.613454671089</v>
      </c>
      <c r="O22">
        <v>42.920027488440248</v>
      </c>
      <c r="P22">
        <v>30.518593701224454</v>
      </c>
      <c r="Q22" s="6">
        <v>20</v>
      </c>
    </row>
    <row r="23" spans="1:17" x14ac:dyDescent="0.25">
      <c r="A23">
        <v>131.68152297866604</v>
      </c>
      <c r="B23">
        <v>-33.887827290433485</v>
      </c>
      <c r="C23" s="6">
        <v>2625.0000000000005</v>
      </c>
      <c r="D23">
        <v>1.2</v>
      </c>
      <c r="E23" s="1">
        <v>0.65</v>
      </c>
      <c r="F23">
        <v>19.899999999999999</v>
      </c>
      <c r="G23">
        <v>46.089820015575185</v>
      </c>
      <c r="H23">
        <v>16.574918217000242</v>
      </c>
      <c r="I23">
        <v>21.681522978666038</v>
      </c>
      <c r="J23">
        <v>5300.2085099011147</v>
      </c>
      <c r="K23">
        <v>-3536.1258479030298</v>
      </c>
      <c r="L23">
        <v>-33.709921565151426</v>
      </c>
      <c r="M23">
        <v>6371.5301349547208</v>
      </c>
      <c r="N23">
        <v>37457.643874910391</v>
      </c>
      <c r="O23">
        <v>44.24963384320084</v>
      </c>
      <c r="P23">
        <v>35.49079734751588</v>
      </c>
      <c r="Q23" s="6">
        <v>21</v>
      </c>
    </row>
    <row r="24" spans="1:17" x14ac:dyDescent="0.25">
      <c r="A24">
        <v>129.13636244965994</v>
      </c>
      <c r="B24">
        <v>-36.947034912272528</v>
      </c>
      <c r="C24" s="6">
        <v>17500</v>
      </c>
      <c r="D24">
        <v>3</v>
      </c>
      <c r="E24" s="1">
        <v>0.65</v>
      </c>
      <c r="F24">
        <v>19.899999999999999</v>
      </c>
      <c r="G24">
        <v>54.048620189015942</v>
      </c>
      <c r="H24">
        <v>15.238052633171502</v>
      </c>
      <c r="I24">
        <v>19.136362449659941</v>
      </c>
      <c r="J24">
        <v>5103.5308871204998</v>
      </c>
      <c r="K24">
        <v>-3812.6985914397787</v>
      </c>
      <c r="L24">
        <v>-36.762332584201999</v>
      </c>
      <c r="M24">
        <v>6370.4550908832116</v>
      </c>
      <c r="N24">
        <v>37574.024539542275</v>
      </c>
      <c r="O24">
        <v>42.625826557537856</v>
      </c>
      <c r="P24">
        <v>29.997159729029573</v>
      </c>
      <c r="Q24" s="6">
        <v>22</v>
      </c>
    </row>
    <row r="25" spans="1:17" x14ac:dyDescent="0.25">
      <c r="A25">
        <v>131.96656270336052</v>
      </c>
      <c r="B25">
        <v>-34.578437827842762</v>
      </c>
      <c r="C25" s="6">
        <v>17850</v>
      </c>
      <c r="D25">
        <v>0.75</v>
      </c>
      <c r="E25" s="1">
        <v>0.65</v>
      </c>
      <c r="F25">
        <v>19.899999999999999</v>
      </c>
      <c r="G25">
        <v>42.007420362456692</v>
      </c>
      <c r="H25">
        <v>15.370843069082227</v>
      </c>
      <c r="I25">
        <v>21.966562703360523</v>
      </c>
      <c r="J25">
        <v>5257.1125449793344</v>
      </c>
      <c r="K25">
        <v>-3599.4608060944865</v>
      </c>
      <c r="L25">
        <v>-34.398818133421109</v>
      </c>
      <c r="M25">
        <v>6371.2911097507913</v>
      </c>
      <c r="N25">
        <v>37513.584693234567</v>
      </c>
      <c r="O25">
        <v>43.46734061259486</v>
      </c>
      <c r="P25">
        <v>35.401486309425131</v>
      </c>
      <c r="Q25" s="6">
        <v>23</v>
      </c>
    </row>
    <row r="26" spans="1:17" x14ac:dyDescent="0.25">
      <c r="A26">
        <v>129.66261624503525</v>
      </c>
      <c r="B26">
        <v>-35.58931817256898</v>
      </c>
      <c r="C26" s="6">
        <v>13125.000000000002</v>
      </c>
      <c r="D26">
        <v>3</v>
      </c>
      <c r="E26" s="1">
        <v>0.65</v>
      </c>
      <c r="F26">
        <v>19.899999999999999</v>
      </c>
      <c r="G26">
        <v>54.048620189015942</v>
      </c>
      <c r="H26">
        <v>22.208355960034389</v>
      </c>
      <c r="I26">
        <v>19.662616245035252</v>
      </c>
      <c r="J26">
        <v>5192.6527685998826</v>
      </c>
      <c r="K26">
        <v>-3691.2326229113014</v>
      </c>
      <c r="L26">
        <v>-35.407377460310038</v>
      </c>
      <c r="M26">
        <v>6370.9372192553174</v>
      </c>
      <c r="N26">
        <v>37497.322020027299</v>
      </c>
      <c r="O26">
        <v>43.68679200866297</v>
      </c>
      <c r="P26">
        <v>31.548886159604084</v>
      </c>
      <c r="Q26" s="6">
        <v>24</v>
      </c>
    </row>
    <row r="27" spans="1:17" x14ac:dyDescent="0.25">
      <c r="A27">
        <v>131.74195884011976</v>
      </c>
      <c r="B27">
        <v>-35.108697550249445</v>
      </c>
      <c r="C27" s="6">
        <v>13125.000000000002</v>
      </c>
      <c r="D27">
        <v>3</v>
      </c>
      <c r="E27" s="1">
        <v>0.65</v>
      </c>
      <c r="F27">
        <v>19.899999999999999</v>
      </c>
      <c r="G27">
        <v>54.048620189015942</v>
      </c>
      <c r="H27">
        <v>17.743279675202615</v>
      </c>
      <c r="I27">
        <v>21.741958840119764</v>
      </c>
      <c r="J27">
        <v>5223.5032433916931</v>
      </c>
      <c r="K27">
        <v>-3647.7398694351978</v>
      </c>
      <c r="L27">
        <v>-34.927832381215467</v>
      </c>
      <c r="M27">
        <v>6371.1060490930968</v>
      </c>
      <c r="N27">
        <v>37540.010098511084</v>
      </c>
      <c r="O27">
        <v>43.100630321507495</v>
      </c>
      <c r="P27">
        <v>34.737581553721057</v>
      </c>
      <c r="Q27" s="6">
        <v>25</v>
      </c>
    </row>
    <row r="28" spans="1:17" x14ac:dyDescent="0.25">
      <c r="A28">
        <v>129.41480524369243</v>
      </c>
      <c r="B28">
        <v>-33.784993727321741</v>
      </c>
      <c r="C28" s="6">
        <v>17500</v>
      </c>
      <c r="D28">
        <v>1.2</v>
      </c>
      <c r="E28" s="1">
        <v>0.65</v>
      </c>
      <c r="F28">
        <v>19.899999999999999</v>
      </c>
      <c r="G28">
        <v>46.089820015575185</v>
      </c>
      <c r="H28">
        <v>23.514410422420795</v>
      </c>
      <c r="I28">
        <v>19.414805243692427</v>
      </c>
      <c r="J28">
        <v>5306.5597753827788</v>
      </c>
      <c r="K28">
        <v>-3526.6514707487499</v>
      </c>
      <c r="L28">
        <v>-33.607352050824218</v>
      </c>
      <c r="M28">
        <v>6371.5655255082211</v>
      </c>
      <c r="N28">
        <v>37367.959266136306</v>
      </c>
      <c r="O28">
        <v>45.523105454268176</v>
      </c>
      <c r="P28">
        <v>32.366806271624988</v>
      </c>
      <c r="Q28" s="6">
        <v>26</v>
      </c>
    </row>
    <row r="29" spans="1:17" x14ac:dyDescent="0.25">
      <c r="A29">
        <v>129.2193029178552</v>
      </c>
      <c r="B29">
        <v>-33.438513739759053</v>
      </c>
      <c r="C29" s="6">
        <v>17500</v>
      </c>
      <c r="D29">
        <v>0.75</v>
      </c>
      <c r="E29" s="1">
        <v>0.65</v>
      </c>
      <c r="F29">
        <v>19.899999999999999</v>
      </c>
      <c r="G29">
        <v>42.007420362456692</v>
      </c>
      <c r="H29">
        <v>23.341290802708642</v>
      </c>
      <c r="I29">
        <v>19.219302917855202</v>
      </c>
      <c r="J29">
        <v>5327.8331358809719</v>
      </c>
      <c r="K29">
        <v>-3494.6467370442683</v>
      </c>
      <c r="L29">
        <v>-33.261778493077188</v>
      </c>
      <c r="M29">
        <v>6371.684372324592</v>
      </c>
      <c r="N29">
        <v>37338.543571354661</v>
      </c>
      <c r="O29">
        <v>45.94966375763876</v>
      </c>
      <c r="P29">
        <v>32.319346647063753</v>
      </c>
      <c r="Q29" s="6">
        <v>27</v>
      </c>
    </row>
    <row r="30" spans="1:17" x14ac:dyDescent="0.25">
      <c r="A30">
        <v>131.55985096518484</v>
      </c>
      <c r="B30">
        <v>-35.781272629195293</v>
      </c>
      <c r="C30" s="6">
        <v>17500</v>
      </c>
      <c r="D30">
        <v>1.2</v>
      </c>
      <c r="E30" s="1">
        <v>0.65</v>
      </c>
      <c r="F30">
        <v>19.899999999999999</v>
      </c>
      <c r="G30">
        <v>46.089820015575185</v>
      </c>
      <c r="H30">
        <v>22.864649885767975</v>
      </c>
      <c r="I30">
        <v>21.559850965184836</v>
      </c>
      <c r="J30">
        <v>5180.2289728569913</v>
      </c>
      <c r="K30">
        <v>-3708.5315307917849</v>
      </c>
      <c r="L30">
        <v>-35.598916603556525</v>
      </c>
      <c r="M30">
        <v>6370.8695109932878</v>
      </c>
      <c r="N30">
        <v>37578.27458314877</v>
      </c>
      <c r="O30">
        <v>42.574502230441993</v>
      </c>
      <c r="P30">
        <v>34.04964587618943</v>
      </c>
      <c r="Q30" s="6">
        <v>28</v>
      </c>
    </row>
    <row r="31" spans="1:17" x14ac:dyDescent="0.25">
      <c r="A31">
        <v>131.14177592646575</v>
      </c>
      <c r="B31">
        <v>-33.741372676001859</v>
      </c>
      <c r="C31" s="6">
        <v>17500</v>
      </c>
      <c r="D31">
        <v>0.75</v>
      </c>
      <c r="E31" s="1">
        <v>0.65</v>
      </c>
      <c r="F31">
        <v>19.899999999999999</v>
      </c>
      <c r="G31">
        <v>42.007420362456692</v>
      </c>
      <c r="H31">
        <v>19.548400186860924</v>
      </c>
      <c r="I31">
        <v>21.141775926465755</v>
      </c>
      <c r="J31">
        <v>5309.2487534356715</v>
      </c>
      <c r="K31">
        <v>-3522.6291345200611</v>
      </c>
      <c r="L31">
        <v>-33.563843695499536</v>
      </c>
      <c r="M31">
        <v>6371.5805217565749</v>
      </c>
      <c r="N31">
        <v>37427.63131621699</v>
      </c>
      <c r="O31">
        <v>44.672930143995885</v>
      </c>
      <c r="P31">
        <v>34.845981959576797</v>
      </c>
      <c r="Q31" s="6">
        <v>29</v>
      </c>
    </row>
    <row r="32" spans="1:17" x14ac:dyDescent="0.25">
      <c r="A32">
        <v>129.19602597426388</v>
      </c>
      <c r="B32">
        <v>-37.274784766809638</v>
      </c>
      <c r="C32" s="6">
        <v>17500</v>
      </c>
      <c r="D32">
        <v>3</v>
      </c>
      <c r="E32" s="1">
        <v>0.65</v>
      </c>
      <c r="F32">
        <v>19.899999999999999</v>
      </c>
      <c r="G32">
        <v>54.048620189015942</v>
      </c>
      <c r="H32">
        <v>19.645353989376538</v>
      </c>
      <c r="I32">
        <v>19.196025974263875</v>
      </c>
      <c r="J32">
        <v>5081.5845447786087</v>
      </c>
      <c r="K32">
        <v>-3841.7053741075783</v>
      </c>
      <c r="L32">
        <v>-37.089477543367011</v>
      </c>
      <c r="M32">
        <v>6370.3376415367393</v>
      </c>
      <c r="N32">
        <v>37599.212157716371</v>
      </c>
      <c r="O32">
        <v>42.282539569146202</v>
      </c>
      <c r="P32">
        <v>29.893005659469715</v>
      </c>
      <c r="Q32" s="6">
        <v>30</v>
      </c>
    </row>
    <row r="33" spans="1:17" x14ac:dyDescent="0.25">
      <c r="A33">
        <v>129.80104920153971</v>
      </c>
      <c r="B33">
        <v>-36.810702396682728</v>
      </c>
      <c r="C33" s="6">
        <v>17850</v>
      </c>
      <c r="D33">
        <v>3</v>
      </c>
      <c r="E33" s="1">
        <v>0.65</v>
      </c>
      <c r="F33">
        <v>19.899999999999999</v>
      </c>
      <c r="G33">
        <v>54.048620189015942</v>
      </c>
      <c r="H33">
        <v>21.874218839995947</v>
      </c>
      <c r="I33">
        <v>19.801049201539712</v>
      </c>
      <c r="J33">
        <v>5112.6105148551414</v>
      </c>
      <c r="K33">
        <v>-3800.5963693908557</v>
      </c>
      <c r="L33">
        <v>-36.626258788183605</v>
      </c>
      <c r="M33">
        <v>6370.5038293398975</v>
      </c>
      <c r="N33">
        <v>37586.587644527586</v>
      </c>
      <c r="O33">
        <v>42.455996710261495</v>
      </c>
      <c r="P33">
        <v>31.001635878304587</v>
      </c>
      <c r="Q33" s="6">
        <v>31</v>
      </c>
    </row>
    <row r="34" spans="1:17" x14ac:dyDescent="0.25">
      <c r="A34">
        <v>127.72088742205608</v>
      </c>
      <c r="B34">
        <v>-36.67418253668103</v>
      </c>
      <c r="C34" s="6">
        <v>17500</v>
      </c>
      <c r="D34">
        <v>3</v>
      </c>
      <c r="E34" s="1">
        <v>0.65</v>
      </c>
      <c r="F34">
        <v>19.899999999999999</v>
      </c>
      <c r="G34">
        <v>54.048620189015942</v>
      </c>
      <c r="H34">
        <v>22.478948990052253</v>
      </c>
      <c r="I34">
        <v>17.72088742205608</v>
      </c>
      <c r="J34">
        <v>5121.6735293723268</v>
      </c>
      <c r="K34">
        <v>-3788.4561812672182</v>
      </c>
      <c r="L34">
        <v>-36.490002177016009</v>
      </c>
      <c r="M34">
        <v>6370.5525646410752</v>
      </c>
      <c r="N34">
        <v>37509.86826739047</v>
      </c>
      <c r="O34">
        <v>43.506932969089718</v>
      </c>
      <c r="P34">
        <v>28.147251392688837</v>
      </c>
      <c r="Q34" s="6">
        <v>32</v>
      </c>
    </row>
    <row r="35" spans="1:17" x14ac:dyDescent="0.25">
      <c r="A35">
        <v>131.50300232118346</v>
      </c>
      <c r="B35">
        <v>-33.429359043304991</v>
      </c>
      <c r="C35" s="6">
        <v>14000.000000000002</v>
      </c>
      <c r="D35">
        <v>3</v>
      </c>
      <c r="E35" s="1">
        <v>0.65</v>
      </c>
      <c r="F35">
        <v>19.899999999999999</v>
      </c>
      <c r="G35">
        <v>54.048620189015942</v>
      </c>
      <c r="H35">
        <v>20.407355878802793</v>
      </c>
      <c r="I35">
        <v>21.503002321183459</v>
      </c>
      <c r="J35">
        <v>5328.3925783708219</v>
      </c>
      <c r="K35">
        <v>-3493.799390481382</v>
      </c>
      <c r="L35">
        <v>-33.252648096077486</v>
      </c>
      <c r="M35">
        <v>6371.6875041205003</v>
      </c>
      <c r="N35">
        <v>37421.294971778152</v>
      </c>
      <c r="O35">
        <v>44.764329233593138</v>
      </c>
      <c r="P35">
        <v>35.569685801895311</v>
      </c>
      <c r="Q35" s="6">
        <v>33</v>
      </c>
    </row>
    <row r="36" spans="1:17" x14ac:dyDescent="0.25">
      <c r="A36">
        <v>131.11312394920864</v>
      </c>
      <c r="B36">
        <v>-33.881926514813216</v>
      </c>
      <c r="C36" s="6">
        <v>14000.000000000002</v>
      </c>
      <c r="D36">
        <v>0.75</v>
      </c>
      <c r="E36" s="1">
        <v>0.65</v>
      </c>
      <c r="F36">
        <v>19.899999999999999</v>
      </c>
      <c r="G36">
        <v>42.007420362456692</v>
      </c>
      <c r="H36">
        <v>16.791152252049422</v>
      </c>
      <c r="I36">
        <v>21.113123949208642</v>
      </c>
      <c r="J36">
        <v>5300.5734196572348</v>
      </c>
      <c r="K36">
        <v>-3535.5824951532527</v>
      </c>
      <c r="L36">
        <v>-33.704035879403044</v>
      </c>
      <c r="M36">
        <v>6371.5321671644169</v>
      </c>
      <c r="N36">
        <v>37435.66127892612</v>
      </c>
      <c r="O36">
        <v>44.558765558066057</v>
      </c>
      <c r="P36">
        <v>34.707735237337268</v>
      </c>
      <c r="Q36" s="6">
        <v>34</v>
      </c>
    </row>
    <row r="37" spans="1:17" x14ac:dyDescent="0.25">
      <c r="A37">
        <v>128.14654417443373</v>
      </c>
      <c r="B37">
        <v>-33.935906262866531</v>
      </c>
      <c r="C37" s="6">
        <v>14000.000000000002</v>
      </c>
      <c r="D37">
        <v>1.2</v>
      </c>
      <c r="E37" s="1">
        <v>0.65</v>
      </c>
      <c r="F37">
        <v>19.899999999999999</v>
      </c>
      <c r="G37">
        <v>46.089820015575185</v>
      </c>
      <c r="H37">
        <v>16.813887130165721</v>
      </c>
      <c r="I37">
        <v>18.146544174433728</v>
      </c>
      <c r="J37">
        <v>5297.2331609294952</v>
      </c>
      <c r="K37">
        <v>-3540.5516539278078</v>
      </c>
      <c r="L37">
        <v>-33.757877866983044</v>
      </c>
      <c r="M37">
        <v>6371.5135702109292</v>
      </c>
      <c r="N37">
        <v>37335.266868237049</v>
      </c>
      <c r="O37">
        <v>45.994271631136201</v>
      </c>
      <c r="P37">
        <v>30.416606065695774</v>
      </c>
      <c r="Q37" s="6">
        <v>35</v>
      </c>
    </row>
    <row r="38" spans="1:17" x14ac:dyDescent="0.25">
      <c r="A38">
        <v>128.854569738886</v>
      </c>
      <c r="B38">
        <v>-33.078661257895725</v>
      </c>
      <c r="C38" s="6">
        <v>14000.000000000002</v>
      </c>
      <c r="D38">
        <v>1.2</v>
      </c>
      <c r="E38" s="1">
        <v>0.65</v>
      </c>
      <c r="F38">
        <v>19.899999999999999</v>
      </c>
      <c r="G38">
        <v>46.089820015575185</v>
      </c>
      <c r="H38">
        <v>14.993180928380905</v>
      </c>
      <c r="I38">
        <v>18.854569738885999</v>
      </c>
      <c r="J38">
        <v>5349.720990139137</v>
      </c>
      <c r="K38">
        <v>-3461.2731233326958</v>
      </c>
      <c r="L38">
        <v>-32.902894681909096</v>
      </c>
      <c r="M38">
        <v>6371.8071460646506</v>
      </c>
      <c r="N38">
        <v>37302.664607734056</v>
      </c>
      <c r="O38">
        <v>46.474582402884074</v>
      </c>
      <c r="P38">
        <v>32.033472261730779</v>
      </c>
      <c r="Q38" s="6">
        <v>36</v>
      </c>
    </row>
    <row r="39" spans="1:17" x14ac:dyDescent="0.25">
      <c r="A39">
        <v>129.99907384728871</v>
      </c>
      <c r="B39">
        <v>-33.692402396102125</v>
      </c>
      <c r="C39" s="6">
        <v>14000.000000000002</v>
      </c>
      <c r="D39">
        <v>0.75</v>
      </c>
      <c r="E39" s="1">
        <v>0.65</v>
      </c>
      <c r="F39">
        <v>19.899999999999999</v>
      </c>
      <c r="G39">
        <v>42.007420362456692</v>
      </c>
      <c r="H39">
        <v>15.926390412259394</v>
      </c>
      <c r="I39">
        <v>19.999073847288713</v>
      </c>
      <c r="J39">
        <v>5312.263807274966</v>
      </c>
      <c r="K39">
        <v>-3518.1111374007082</v>
      </c>
      <c r="L39">
        <v>-33.515000419944265</v>
      </c>
      <c r="M39">
        <v>6371.5973455002968</v>
      </c>
      <c r="N39">
        <v>37382.503265679785</v>
      </c>
      <c r="O39">
        <v>45.315050189035219</v>
      </c>
      <c r="P39">
        <v>33.268222081790285</v>
      </c>
      <c r="Q39" s="6">
        <v>37</v>
      </c>
    </row>
    <row r="40" spans="1:17" x14ac:dyDescent="0.25">
      <c r="A40">
        <v>129.09405347583811</v>
      </c>
      <c r="B40">
        <v>-33.719443653336882</v>
      </c>
      <c r="C40" s="6">
        <v>14000.000000000002</v>
      </c>
      <c r="D40">
        <v>1.2</v>
      </c>
      <c r="E40" s="1">
        <v>0.65</v>
      </c>
      <c r="F40">
        <v>19.899999999999999</v>
      </c>
      <c r="G40">
        <v>46.089820015575185</v>
      </c>
      <c r="H40">
        <v>14.433188804502342</v>
      </c>
      <c r="I40">
        <v>19.094053475838109</v>
      </c>
      <c r="J40">
        <v>5310.5993830133966</v>
      </c>
      <c r="K40">
        <v>-3520.6062774722418</v>
      </c>
      <c r="L40">
        <v>-33.54197148185596</v>
      </c>
      <c r="M40">
        <v>6371.5880569791407</v>
      </c>
      <c r="N40">
        <v>37352.598986835641</v>
      </c>
      <c r="O40">
        <v>45.744722102635656</v>
      </c>
      <c r="P40">
        <v>31.946757860864871</v>
      </c>
      <c r="Q40" s="6">
        <v>38</v>
      </c>
    </row>
    <row r="41" spans="1:17" x14ac:dyDescent="0.25">
      <c r="A41">
        <v>128.25974839996124</v>
      </c>
      <c r="B41">
        <v>-36.474325838620452</v>
      </c>
      <c r="C41" s="6">
        <v>14000.000000000002</v>
      </c>
      <c r="D41">
        <v>1.2</v>
      </c>
      <c r="E41" s="1">
        <v>0.65</v>
      </c>
      <c r="F41">
        <v>19.899999999999999</v>
      </c>
      <c r="G41">
        <v>46.089820015575185</v>
      </c>
      <c r="H41">
        <v>19.419346698578124</v>
      </c>
      <c r="I41">
        <v>18.259748399961239</v>
      </c>
      <c r="J41">
        <v>5134.8886218567559</v>
      </c>
      <c r="K41">
        <v>-3770.6453298713377</v>
      </c>
      <c r="L41">
        <v>-36.290538378883667</v>
      </c>
      <c r="M41">
        <v>6370.6237812756217</v>
      </c>
      <c r="N41">
        <v>37512.496603006941</v>
      </c>
      <c r="O41">
        <v>43.471748725286965</v>
      </c>
      <c r="P41">
        <v>29.031195839003328</v>
      </c>
      <c r="Q41" s="6">
        <v>39</v>
      </c>
    </row>
    <row r="42" spans="1:17" x14ac:dyDescent="0.25">
      <c r="A42">
        <v>131.25953866678722</v>
      </c>
      <c r="B42">
        <v>-36.898660682607698</v>
      </c>
      <c r="C42" s="6">
        <v>14000.000000000002</v>
      </c>
      <c r="D42">
        <v>0.75</v>
      </c>
      <c r="E42" s="1">
        <v>0.65</v>
      </c>
      <c r="F42">
        <v>19.899999999999999</v>
      </c>
      <c r="G42">
        <v>42.007420362456692</v>
      </c>
      <c r="H42">
        <v>20.598082185577095</v>
      </c>
      <c r="I42">
        <v>21.259538666787222</v>
      </c>
      <c r="J42">
        <v>5106.7558887662844</v>
      </c>
      <c r="K42">
        <v>-3808.4068579522923</v>
      </c>
      <c r="L42">
        <v>-36.714049677661265</v>
      </c>
      <c r="M42">
        <v>6370.4723924640921</v>
      </c>
      <c r="N42">
        <v>37643.858320925901</v>
      </c>
      <c r="O42">
        <v>41.68444363627578</v>
      </c>
      <c r="P42">
        <v>32.943923586734449</v>
      </c>
      <c r="Q42" s="6">
        <v>40</v>
      </c>
    </row>
    <row r="43" spans="1:17" x14ac:dyDescent="0.25">
      <c r="A43">
        <v>131.6191087863811</v>
      </c>
      <c r="B43">
        <v>-35.206660813811702</v>
      </c>
      <c r="C43" s="6">
        <v>14000.000000000002</v>
      </c>
      <c r="D43">
        <v>1.2</v>
      </c>
      <c r="E43" s="1">
        <v>0.65</v>
      </c>
      <c r="F43">
        <v>19.899999999999999</v>
      </c>
      <c r="G43">
        <v>46.089820015575185</v>
      </c>
      <c r="H43">
        <v>14.057849374915293</v>
      </c>
      <c r="I43">
        <v>21.619108786381105</v>
      </c>
      <c r="J43">
        <v>5217.2449154979822</v>
      </c>
      <c r="K43">
        <v>-3656.6255414219545</v>
      </c>
      <c r="L43">
        <v>-35.025572293839126</v>
      </c>
      <c r="M43">
        <v>6371.0717197712465</v>
      </c>
      <c r="N43">
        <v>37541.891707937306</v>
      </c>
      <c r="O43">
        <v>43.074281067619928</v>
      </c>
      <c r="P43">
        <v>34.50523825145607</v>
      </c>
      <c r="Q43" s="6">
        <v>41</v>
      </c>
    </row>
    <row r="44" spans="1:17" x14ac:dyDescent="0.25">
      <c r="A44">
        <v>128.50507041207024</v>
      </c>
      <c r="B44">
        <v>-35.874018429208292</v>
      </c>
      <c r="C44" s="6">
        <v>14000.000000000002</v>
      </c>
      <c r="D44">
        <v>3</v>
      </c>
      <c r="E44" s="1">
        <v>0.65</v>
      </c>
      <c r="F44">
        <v>19.899999999999999</v>
      </c>
      <c r="G44">
        <v>54.048620189015942</v>
      </c>
      <c r="H44">
        <v>14.799070030163794</v>
      </c>
      <c r="I44">
        <v>18.505070412070239</v>
      </c>
      <c r="J44">
        <v>5174.205329244739</v>
      </c>
      <c r="K44">
        <v>-3716.8750302721937</v>
      </c>
      <c r="L44">
        <v>-35.691464661329128</v>
      </c>
      <c r="M44">
        <v>6370.8367409505618</v>
      </c>
      <c r="N44">
        <v>37478.403316376731</v>
      </c>
      <c r="O44">
        <v>43.94822134271628</v>
      </c>
      <c r="P44">
        <v>29.732625504632836</v>
      </c>
      <c r="Q44" s="6">
        <v>42</v>
      </c>
    </row>
    <row r="45" spans="1:17" x14ac:dyDescent="0.25">
      <c r="A45">
        <v>130.31152310817671</v>
      </c>
      <c r="B45">
        <v>-34.743253860030102</v>
      </c>
      <c r="C45" s="6">
        <v>10500.000000000002</v>
      </c>
      <c r="D45">
        <v>0.75</v>
      </c>
      <c r="E45" s="1">
        <v>0.65</v>
      </c>
      <c r="F45">
        <v>19.899999999999999</v>
      </c>
      <c r="G45">
        <v>42.007420362456692</v>
      </c>
      <c r="H45">
        <v>19.250181527448188</v>
      </c>
      <c r="I45">
        <v>20.311523108176715</v>
      </c>
      <c r="J45">
        <v>5246.7142465508605</v>
      </c>
      <c r="K45">
        <v>-3614.4998039416582</v>
      </c>
      <c r="L45">
        <v>-34.563240457549774</v>
      </c>
      <c r="M45">
        <v>6371.2337280666488</v>
      </c>
      <c r="N45">
        <v>37462.950089986043</v>
      </c>
      <c r="O45">
        <v>44.170489116407211</v>
      </c>
      <c r="P45">
        <v>33.003004357149962</v>
      </c>
      <c r="Q45" s="6">
        <v>43</v>
      </c>
    </row>
    <row r="46" spans="1:17" x14ac:dyDescent="0.25">
      <c r="A46">
        <v>130.26582790487888</v>
      </c>
      <c r="B46">
        <v>-37.069360222829474</v>
      </c>
      <c r="C46" s="6">
        <v>11500</v>
      </c>
      <c r="D46">
        <v>0.75</v>
      </c>
      <c r="E46" s="1">
        <v>0.65</v>
      </c>
      <c r="F46">
        <v>19.899999999999999</v>
      </c>
      <c r="G46">
        <v>42.007420362456692</v>
      </c>
      <c r="H46">
        <v>16.664539763202054</v>
      </c>
      <c r="I46">
        <v>20.265827904878876</v>
      </c>
      <c r="J46">
        <v>5095.3594585188466</v>
      </c>
      <c r="K46">
        <v>-3823.5392159748485</v>
      </c>
      <c r="L46">
        <v>-36.884429306986839</v>
      </c>
      <c r="M46">
        <v>6370.4113012909165</v>
      </c>
      <c r="N46">
        <v>37620.648163490427</v>
      </c>
      <c r="O46">
        <v>41.99471641864497</v>
      </c>
      <c r="P46">
        <v>31.489526356104687</v>
      </c>
      <c r="Q46" s="6">
        <v>44</v>
      </c>
    </row>
    <row r="47" spans="1:17" x14ac:dyDescent="0.25">
      <c r="A47">
        <v>130.46914764641298</v>
      </c>
      <c r="B47">
        <v>-32.935115211556926</v>
      </c>
      <c r="C47" s="6">
        <v>10500.000000000002</v>
      </c>
      <c r="D47">
        <v>1.2</v>
      </c>
      <c r="E47" s="1">
        <v>0.65</v>
      </c>
      <c r="F47">
        <v>19.899999999999999</v>
      </c>
      <c r="G47">
        <v>46.089820015575185</v>
      </c>
      <c r="H47">
        <v>19.908707494833855</v>
      </c>
      <c r="I47">
        <v>20.469147646412978</v>
      </c>
      <c r="J47">
        <v>5358.3932030429514</v>
      </c>
      <c r="K47">
        <v>-3447.9226007898051</v>
      </c>
      <c r="L47">
        <v>-32.759742755725547</v>
      </c>
      <c r="M47">
        <v>6371.8559289624582</v>
      </c>
      <c r="N47">
        <v>37350.790893768004</v>
      </c>
      <c r="O47">
        <v>45.775364016353443</v>
      </c>
      <c r="P47">
        <v>34.471647133505648</v>
      </c>
      <c r="Q47" s="6">
        <v>45</v>
      </c>
    </row>
    <row r="48" spans="1:17" x14ac:dyDescent="0.25">
      <c r="A48">
        <v>127.69848383950554</v>
      </c>
      <c r="B48">
        <v>-37.125722903410093</v>
      </c>
      <c r="C48" s="6">
        <v>10500.000000000002</v>
      </c>
      <c r="D48">
        <v>3</v>
      </c>
      <c r="E48" s="1">
        <v>0.65</v>
      </c>
      <c r="F48">
        <v>19.899999999999999</v>
      </c>
      <c r="G48">
        <v>54.048620189015942</v>
      </c>
      <c r="H48">
        <v>14.620621130233852</v>
      </c>
      <c r="I48">
        <v>17.698483839505542</v>
      </c>
      <c r="J48">
        <v>5091.5865446113639</v>
      </c>
      <c r="K48">
        <v>-3828.5283473300651</v>
      </c>
      <c r="L48">
        <v>-36.940687794623805</v>
      </c>
      <c r="M48">
        <v>6370.3911063275673</v>
      </c>
      <c r="N48">
        <v>37541.362327023999</v>
      </c>
      <c r="O48">
        <v>43.070818890218341</v>
      </c>
      <c r="P48">
        <v>27.865868824934939</v>
      </c>
      <c r="Q48" s="6">
        <v>46</v>
      </c>
    </row>
    <row r="49" spans="1:17" x14ac:dyDescent="0.25">
      <c r="A49">
        <v>129.88131250653228</v>
      </c>
      <c r="B49">
        <v>-32.665591951831566</v>
      </c>
      <c r="C49" s="6">
        <v>13125.000000000002</v>
      </c>
      <c r="D49">
        <v>1.2</v>
      </c>
      <c r="E49" s="1">
        <v>0.65</v>
      </c>
      <c r="F49">
        <v>19.899999999999999</v>
      </c>
      <c r="G49">
        <v>46.089820015575185</v>
      </c>
      <c r="H49">
        <v>19.821267286388728</v>
      </c>
      <c r="I49">
        <v>19.881312506532282</v>
      </c>
      <c r="J49">
        <v>5374.5852116308251</v>
      </c>
      <c r="K49">
        <v>-3422.7978630790712</v>
      </c>
      <c r="L49">
        <v>-32.490971337096383</v>
      </c>
      <c r="M49">
        <v>6371.9472226768648</v>
      </c>
      <c r="N49">
        <v>37312.193407447434</v>
      </c>
      <c r="O49">
        <v>46.337595380767773</v>
      </c>
      <c r="P49">
        <v>33.822358544986216</v>
      </c>
      <c r="Q49" s="6">
        <v>47</v>
      </c>
    </row>
    <row r="50" spans="1:17" x14ac:dyDescent="0.25">
      <c r="A50">
        <v>127.69619275374927</v>
      </c>
      <c r="B50">
        <v>-34.639616133464926</v>
      </c>
      <c r="C50" s="6">
        <v>13125.000000000002</v>
      </c>
      <c r="D50">
        <v>1.2</v>
      </c>
      <c r="E50" s="1">
        <v>0.65</v>
      </c>
      <c r="F50">
        <v>19.899999999999999</v>
      </c>
      <c r="G50">
        <v>46.089820015575185</v>
      </c>
      <c r="H50">
        <v>15.872175224302184</v>
      </c>
      <c r="I50">
        <v>17.696192753749273</v>
      </c>
      <c r="J50">
        <v>5253.2578672915279</v>
      </c>
      <c r="K50">
        <v>-3605.0465964879172</v>
      </c>
      <c r="L50">
        <v>-34.459849605926387</v>
      </c>
      <c r="M50">
        <v>6371.2698250120793</v>
      </c>
      <c r="N50">
        <v>37368.054679989946</v>
      </c>
      <c r="O50">
        <v>45.516762659781186</v>
      </c>
      <c r="P50">
        <v>29.306832444103268</v>
      </c>
      <c r="Q50" s="6">
        <v>48</v>
      </c>
    </row>
    <row r="51" spans="1:17" x14ac:dyDescent="0.25">
      <c r="A51">
        <v>131.39052385876658</v>
      </c>
      <c r="B51">
        <v>-35.189984132828044</v>
      </c>
      <c r="C51" s="6">
        <v>2625.0000000000005</v>
      </c>
      <c r="D51">
        <v>1.2</v>
      </c>
      <c r="E51" s="1">
        <v>0.65</v>
      </c>
      <c r="F51">
        <v>19.899999999999999</v>
      </c>
      <c r="G51">
        <v>46.089820015575185</v>
      </c>
      <c r="H51">
        <v>17.007443892439387</v>
      </c>
      <c r="I51">
        <v>21.390523858766585</v>
      </c>
      <c r="J51">
        <v>5218.3113758978634</v>
      </c>
      <c r="K51">
        <v>-3655.1136434579289</v>
      </c>
      <c r="L51">
        <v>-35.008933485810971</v>
      </c>
      <c r="M51">
        <v>6371.0775668184533</v>
      </c>
      <c r="N51">
        <v>37532.206581440987</v>
      </c>
      <c r="O51">
        <v>43.207345763613596</v>
      </c>
      <c r="P51">
        <v>34.204013939371123</v>
      </c>
      <c r="Q51" s="6">
        <v>49</v>
      </c>
    </row>
    <row r="52" spans="1:17" x14ac:dyDescent="0.25">
      <c r="A52">
        <v>131.86571529942498</v>
      </c>
      <c r="B52">
        <v>-34.474374230986562</v>
      </c>
      <c r="C52" s="6">
        <v>2625.0000000000005</v>
      </c>
      <c r="D52">
        <v>3</v>
      </c>
      <c r="E52" s="1">
        <v>0.65</v>
      </c>
      <c r="F52">
        <v>19.899999999999999</v>
      </c>
      <c r="G52">
        <v>54.048620189015942</v>
      </c>
      <c r="H52">
        <v>20.065261367067123</v>
      </c>
      <c r="I52">
        <v>21.865715299424977</v>
      </c>
      <c r="J52">
        <v>5263.6555104128302</v>
      </c>
      <c r="K52">
        <v>-3589.9501254454212</v>
      </c>
      <c r="L52">
        <v>-34.295006172594796</v>
      </c>
      <c r="M52">
        <v>6371.327274240819</v>
      </c>
      <c r="N52">
        <v>37502.882385540499</v>
      </c>
      <c r="O52">
        <v>43.615959249337543</v>
      </c>
      <c r="P52">
        <v>35.33541886340565</v>
      </c>
      <c r="Q52" s="6">
        <v>50</v>
      </c>
    </row>
    <row r="53" spans="1:17" x14ac:dyDescent="0.25">
      <c r="A53">
        <v>130.90910079181006</v>
      </c>
      <c r="B53">
        <v>-34.189573743609003</v>
      </c>
      <c r="C53" s="6">
        <v>13125.000000000002</v>
      </c>
      <c r="D53">
        <v>3</v>
      </c>
      <c r="E53" s="1">
        <v>0.65</v>
      </c>
      <c r="F53">
        <v>19.899999999999999</v>
      </c>
      <c r="G53">
        <v>54.048620189015942</v>
      </c>
      <c r="H53">
        <v>23.764435712581516</v>
      </c>
      <c r="I53">
        <v>20.909100791810062</v>
      </c>
      <c r="J53">
        <v>5281.4732362862105</v>
      </c>
      <c r="K53">
        <v>-3563.8616027057278</v>
      </c>
      <c r="L53">
        <v>-34.01090640898876</v>
      </c>
      <c r="M53">
        <v>6371.4259839417246</v>
      </c>
      <c r="N53">
        <v>37448.114898562308</v>
      </c>
      <c r="O53">
        <v>44.381697644555345</v>
      </c>
      <c r="P53">
        <v>34.210858410249607</v>
      </c>
      <c r="Q53" s="6">
        <v>51</v>
      </c>
    </row>
    <row r="54" spans="1:17" x14ac:dyDescent="0.25">
      <c r="A54">
        <v>130.0447090236955</v>
      </c>
      <c r="B54">
        <v>-33.171765569567427</v>
      </c>
      <c r="C54" s="6">
        <v>13125.000000000002</v>
      </c>
      <c r="D54">
        <v>1.2</v>
      </c>
      <c r="E54" s="1">
        <v>0.65</v>
      </c>
      <c r="F54">
        <v>19.899999999999999</v>
      </c>
      <c r="G54">
        <v>46.089820015575185</v>
      </c>
      <c r="H54">
        <v>19.263235619439314</v>
      </c>
      <c r="I54">
        <v>20.044709023695503</v>
      </c>
      <c r="J54">
        <v>5344.0781932754307</v>
      </c>
      <c r="K54">
        <v>-3469.9208354459515</v>
      </c>
      <c r="L54">
        <v>-32.995745715401902</v>
      </c>
      <c r="M54">
        <v>6371.7754464594818</v>
      </c>
      <c r="N54">
        <v>37350.443671635105</v>
      </c>
      <c r="O54">
        <v>45.779016754488481</v>
      </c>
      <c r="P54">
        <v>33.69637195832604</v>
      </c>
      <c r="Q54" s="6">
        <v>52</v>
      </c>
    </row>
    <row r="55" spans="1:17" x14ac:dyDescent="0.25">
      <c r="A55">
        <v>128.09353494406142</v>
      </c>
      <c r="B55">
        <v>-32.804549003865652</v>
      </c>
      <c r="C55" s="6">
        <v>13125.000000000002</v>
      </c>
      <c r="D55">
        <v>3</v>
      </c>
      <c r="E55" s="1">
        <v>0.65</v>
      </c>
      <c r="F55">
        <v>19.899999999999999</v>
      </c>
      <c r="G55">
        <v>54.048620189015942</v>
      </c>
      <c r="H55">
        <v>19.502697898640793</v>
      </c>
      <c r="I55">
        <v>18.093534944061417</v>
      </c>
      <c r="J55">
        <v>5366.2520073235946</v>
      </c>
      <c r="K55">
        <v>-3435.7607026954397</v>
      </c>
      <c r="L55">
        <v>-32.629538839070371</v>
      </c>
      <c r="M55">
        <v>6371.9002042005313</v>
      </c>
      <c r="N55">
        <v>37259.443221206049</v>
      </c>
      <c r="O55">
        <v>47.113547304807831</v>
      </c>
      <c r="P55">
        <v>31.092707148769648</v>
      </c>
      <c r="Q55" s="6">
        <v>53</v>
      </c>
    </row>
    <row r="56" spans="1:17" x14ac:dyDescent="0.25">
      <c r="A56">
        <v>132.08917053216624</v>
      </c>
      <c r="B56">
        <v>-36.64460652995858</v>
      </c>
      <c r="C56" s="6">
        <v>13125.000000000002</v>
      </c>
      <c r="D56">
        <v>1.2</v>
      </c>
      <c r="E56" s="1">
        <v>0.65</v>
      </c>
      <c r="F56">
        <v>19.899999999999999</v>
      </c>
      <c r="G56">
        <v>46.089820015575185</v>
      </c>
      <c r="H56">
        <v>23.841869489102152</v>
      </c>
      <c r="I56">
        <v>22.089170532166236</v>
      </c>
      <c r="J56">
        <v>5123.6331224611949</v>
      </c>
      <c r="K56">
        <v>-3785.8232933585441</v>
      </c>
      <c r="L56">
        <v>-36.46048375101504</v>
      </c>
      <c r="M56">
        <v>6370.5631134239293</v>
      </c>
      <c r="N56">
        <v>37656.944339594389</v>
      </c>
      <c r="O56">
        <v>41.51110976180545</v>
      </c>
      <c r="P56">
        <v>34.21438468350685</v>
      </c>
      <c r="Q56" s="6">
        <v>54</v>
      </c>
    </row>
    <row r="57" spans="1:17" x14ac:dyDescent="0.25">
      <c r="A57">
        <v>131.77983547751455</v>
      </c>
      <c r="B57">
        <v>-34.637062405022</v>
      </c>
      <c r="C57" s="6">
        <v>13125.000000000002</v>
      </c>
      <c r="D57">
        <v>0.75</v>
      </c>
      <c r="E57" s="1">
        <v>0.65</v>
      </c>
      <c r="F57">
        <v>19.899999999999999</v>
      </c>
      <c r="G57">
        <v>42.007420362456692</v>
      </c>
      <c r="H57">
        <v>16.531811425082054</v>
      </c>
      <c r="I57">
        <v>21.779835477514553</v>
      </c>
      <c r="J57">
        <v>5253.4188907825637</v>
      </c>
      <c r="K57">
        <v>-3604.8135134844583</v>
      </c>
      <c r="L57">
        <v>-34.457301990315202</v>
      </c>
      <c r="M57">
        <v>6371.2707138396863</v>
      </c>
      <c r="N57">
        <v>37510.262048852208</v>
      </c>
      <c r="O57">
        <v>43.512932483870514</v>
      </c>
      <c r="P57">
        <v>35.10687406115678</v>
      </c>
      <c r="Q57" s="6">
        <v>55</v>
      </c>
    </row>
    <row r="58" spans="1:17" x14ac:dyDescent="0.25">
      <c r="A58">
        <v>132.40432122607436</v>
      </c>
      <c r="B58">
        <v>-36.370244526374215</v>
      </c>
      <c r="C58" s="6">
        <v>13125.000000000002</v>
      </c>
      <c r="D58">
        <v>1.2</v>
      </c>
      <c r="E58" s="1">
        <v>0.65</v>
      </c>
      <c r="F58">
        <v>19.899999999999999</v>
      </c>
      <c r="G58">
        <v>46.089820015575185</v>
      </c>
      <c r="H58">
        <v>16.697584305876884</v>
      </c>
      <c r="I58">
        <v>22.404321226074359</v>
      </c>
      <c r="J58">
        <v>5141.7459749805994</v>
      </c>
      <c r="K58">
        <v>-3761.3518124530847</v>
      </c>
      <c r="L58">
        <v>-36.186665213728546</v>
      </c>
      <c r="M58">
        <v>6370.6608078183926</v>
      </c>
      <c r="N58">
        <v>37650.156991320509</v>
      </c>
      <c r="O58">
        <v>41.603142234528057</v>
      </c>
      <c r="P58">
        <v>34.807309083729116</v>
      </c>
      <c r="Q58" s="6">
        <v>56</v>
      </c>
    </row>
    <row r="59" spans="1:17" x14ac:dyDescent="0.25">
      <c r="A59">
        <v>127.53069292500898</v>
      </c>
      <c r="B59">
        <v>-34.93465855433778</v>
      </c>
      <c r="C59" s="6">
        <v>13125.000000000002</v>
      </c>
      <c r="D59">
        <v>3</v>
      </c>
      <c r="E59" s="1">
        <v>0.65</v>
      </c>
      <c r="F59">
        <v>19.899999999999999</v>
      </c>
      <c r="G59">
        <v>54.048620189015942</v>
      </c>
      <c r="H59">
        <v>14.134511070581546</v>
      </c>
      <c r="I59">
        <v>17.530692925008978</v>
      </c>
      <c r="J59">
        <v>5234.5838726146767</v>
      </c>
      <c r="K59">
        <v>-3631.9278274880658</v>
      </c>
      <c r="L59">
        <v>-34.754195381431359</v>
      </c>
      <c r="M59">
        <v>6371.1669310668549</v>
      </c>
      <c r="N59">
        <v>37382.945395978939</v>
      </c>
      <c r="O59">
        <v>45.301527851862552</v>
      </c>
      <c r="P59">
        <v>28.882553516324979</v>
      </c>
      <c r="Q59" s="6">
        <v>57</v>
      </c>
    </row>
    <row r="60" spans="1:17" x14ac:dyDescent="0.25">
      <c r="A60">
        <v>128.88204156910243</v>
      </c>
      <c r="B60">
        <v>-36.332981356678822</v>
      </c>
      <c r="C60" s="6">
        <v>13125.000000000002</v>
      </c>
      <c r="D60">
        <v>3</v>
      </c>
      <c r="E60" s="1">
        <v>0.65</v>
      </c>
      <c r="F60">
        <v>19.899999999999999</v>
      </c>
      <c r="G60">
        <v>54.048620189015942</v>
      </c>
      <c r="H60">
        <v>23.693337977554222</v>
      </c>
      <c r="I60">
        <v>18.882041569102427</v>
      </c>
      <c r="J60">
        <v>5144.1969084115499</v>
      </c>
      <c r="K60">
        <v>-3758.0215626709291</v>
      </c>
      <c r="L60">
        <v>-36.149477152254647</v>
      </c>
      <c r="M60">
        <v>6370.6740536626576</v>
      </c>
      <c r="N60">
        <v>37522.568282884866</v>
      </c>
      <c r="O60">
        <v>43.333601059726753</v>
      </c>
      <c r="P60">
        <v>29.997072129008817</v>
      </c>
      <c r="Q60" s="6">
        <v>58</v>
      </c>
    </row>
    <row r="61" spans="1:17" x14ac:dyDescent="0.25">
      <c r="A61">
        <v>127.64068834737193</v>
      </c>
      <c r="B61">
        <v>-34.427588158160688</v>
      </c>
      <c r="C61" s="6">
        <v>13125.000000000002</v>
      </c>
      <c r="D61">
        <v>1.2</v>
      </c>
      <c r="E61" s="1">
        <v>0.65</v>
      </c>
      <c r="F61">
        <v>19.899999999999999</v>
      </c>
      <c r="G61">
        <v>46.089820015575185</v>
      </c>
      <c r="H61">
        <v>23.064381055061759</v>
      </c>
      <c r="I61">
        <v>17.640688347371935</v>
      </c>
      <c r="J61">
        <v>5266.5915023960306</v>
      </c>
      <c r="K61">
        <v>-3585.6703912581947</v>
      </c>
      <c r="L61">
        <v>-34.248334001741902</v>
      </c>
      <c r="M61">
        <v>6371.3435167047601</v>
      </c>
      <c r="N61">
        <v>37351.983500801267</v>
      </c>
      <c r="O61">
        <v>45.749470023248435</v>
      </c>
      <c r="P61">
        <v>29.356451439288218</v>
      </c>
      <c r="Q61" s="6">
        <v>59</v>
      </c>
    </row>
    <row r="62" spans="1:17" x14ac:dyDescent="0.25">
      <c r="A62">
        <v>127.67134716898741</v>
      </c>
      <c r="B62">
        <v>-34.091288147398522</v>
      </c>
      <c r="C62" s="6">
        <v>13125.000000000002</v>
      </c>
      <c r="D62">
        <v>3</v>
      </c>
      <c r="E62" s="1">
        <v>0.65</v>
      </c>
      <c r="F62">
        <v>19.899999999999999</v>
      </c>
      <c r="G62">
        <v>54.048620189015942</v>
      </c>
      <c r="H62">
        <v>14.921306701320887</v>
      </c>
      <c r="I62">
        <v>17.67134716898741</v>
      </c>
      <c r="J62">
        <v>5287.5918740325333</v>
      </c>
      <c r="K62">
        <v>-3554.8381348691696</v>
      </c>
      <c r="L62">
        <v>-33.91286672160836</v>
      </c>
      <c r="M62">
        <v>6371.4599576121482</v>
      </c>
      <c r="N62">
        <v>37330.374673054597</v>
      </c>
      <c r="O62">
        <v>46.064379930133413</v>
      </c>
      <c r="P62">
        <v>29.613447350367455</v>
      </c>
      <c r="Q62" s="6">
        <v>60</v>
      </c>
    </row>
    <row r="63" spans="1:17" x14ac:dyDescent="0.25">
      <c r="A63">
        <v>131.70522381448211</v>
      </c>
      <c r="B63">
        <v>-36.970506028420239</v>
      </c>
      <c r="C63" s="6">
        <v>13125.000000000002</v>
      </c>
      <c r="D63">
        <v>1.2</v>
      </c>
      <c r="E63" s="1">
        <v>0.65</v>
      </c>
      <c r="F63">
        <v>19.899999999999999</v>
      </c>
      <c r="G63">
        <v>46.089820015575185</v>
      </c>
      <c r="H63">
        <v>20.252270859575503</v>
      </c>
      <c r="I63">
        <v>21.70522381448211</v>
      </c>
      <c r="J63">
        <v>5101.9648055409189</v>
      </c>
      <c r="K63">
        <v>-3814.7799663949036</v>
      </c>
      <c r="L63">
        <v>-36.785759579685326</v>
      </c>
      <c r="M63">
        <v>6370.446693049561</v>
      </c>
      <c r="N63">
        <v>37665.128146101059</v>
      </c>
      <c r="O63">
        <v>41.400363995269522</v>
      </c>
      <c r="P63">
        <v>33.499565027980779</v>
      </c>
      <c r="Q63" s="6">
        <v>61</v>
      </c>
    </row>
    <row r="64" spans="1:17" x14ac:dyDescent="0.25">
      <c r="A64">
        <v>127.69503718157186</v>
      </c>
      <c r="B64">
        <v>-32.888996524022097</v>
      </c>
      <c r="C64" s="6">
        <v>13125.000000000002</v>
      </c>
      <c r="D64">
        <v>1.2</v>
      </c>
      <c r="E64" s="1">
        <v>0.65</v>
      </c>
      <c r="F64">
        <v>19.899999999999999</v>
      </c>
      <c r="G64">
        <v>46.089820015575185</v>
      </c>
      <c r="H64">
        <v>22.310871414180728</v>
      </c>
      <c r="I64">
        <v>17.695037181571863</v>
      </c>
      <c r="J64">
        <v>5361.1722797410121</v>
      </c>
      <c r="K64">
        <v>-3443.6287835982575</v>
      </c>
      <c r="L64">
        <v>-32.713751622886527</v>
      </c>
      <c r="M64">
        <v>6371.8715784524293</v>
      </c>
      <c r="N64">
        <v>37251.936571777573</v>
      </c>
      <c r="O64">
        <v>47.224600518922323</v>
      </c>
      <c r="P64">
        <v>30.436198387041305</v>
      </c>
      <c r="Q64" s="6">
        <v>62</v>
      </c>
    </row>
    <row r="65" spans="1:17" x14ac:dyDescent="0.25">
      <c r="A65">
        <v>128.43565220873901</v>
      </c>
      <c r="B65">
        <v>-33.288228719935475</v>
      </c>
      <c r="C65" s="6">
        <v>14125</v>
      </c>
      <c r="D65">
        <v>0.75</v>
      </c>
      <c r="E65" s="1">
        <v>0.65</v>
      </c>
      <c r="F65">
        <v>19.899999999999999</v>
      </c>
      <c r="G65">
        <v>42.007420362456692</v>
      </c>
      <c r="H65">
        <v>21.640817754723262</v>
      </c>
      <c r="I65">
        <v>18.435652208739015</v>
      </c>
      <c r="J65">
        <v>5336.999791257419</v>
      </c>
      <c r="K65">
        <v>-3480.7254171872651</v>
      </c>
      <c r="L65">
        <v>-33.111894649930875</v>
      </c>
      <c r="M65">
        <v>6371.7357291192793</v>
      </c>
      <c r="N65">
        <v>37302.158759856626</v>
      </c>
      <c r="O65">
        <v>46.480760723305025</v>
      </c>
      <c r="P65">
        <v>31.272575287622743</v>
      </c>
      <c r="Q65" s="6">
        <v>63</v>
      </c>
    </row>
    <row r="66" spans="1:17" x14ac:dyDescent="0.25">
      <c r="A66">
        <v>130.69197974797169</v>
      </c>
      <c r="B66">
        <v>-34.759722710755447</v>
      </c>
      <c r="C66" s="6">
        <v>13125.000000000002</v>
      </c>
      <c r="D66">
        <v>0.75</v>
      </c>
      <c r="E66" s="1">
        <v>0.65</v>
      </c>
      <c r="F66">
        <v>19.899999999999999</v>
      </c>
      <c r="G66">
        <v>42.007420362456692</v>
      </c>
      <c r="H66">
        <v>22.699850261580011</v>
      </c>
      <c r="I66">
        <v>20.691979747971686</v>
      </c>
      <c r="J66">
        <v>5245.672829361738</v>
      </c>
      <c r="K66">
        <v>-3616.0009173578346</v>
      </c>
      <c r="L66">
        <v>-34.579670293978054</v>
      </c>
      <c r="M66">
        <v>6371.2279873692078</v>
      </c>
      <c r="N66">
        <v>37477.775858911744</v>
      </c>
      <c r="O66">
        <v>43.963276465701576</v>
      </c>
      <c r="P66">
        <v>33.524007589892648</v>
      </c>
      <c r="Q66" s="6">
        <v>64</v>
      </c>
    </row>
    <row r="67" spans="1:17" x14ac:dyDescent="0.25">
      <c r="A67">
        <v>130.50962441591017</v>
      </c>
      <c r="B67">
        <v>-34.832342765747576</v>
      </c>
      <c r="C67" s="6">
        <v>13125.000000000002</v>
      </c>
      <c r="D67">
        <v>1.2</v>
      </c>
      <c r="E67" s="1">
        <v>0.65</v>
      </c>
      <c r="F67">
        <v>19.899999999999999</v>
      </c>
      <c r="G67">
        <v>46.089820015575185</v>
      </c>
      <c r="H67">
        <v>18.040301716286773</v>
      </c>
      <c r="I67">
        <v>20.509624415910167</v>
      </c>
      <c r="J67">
        <v>5241.075480548463</v>
      </c>
      <c r="K67">
        <v>-3622.6166128210516</v>
      </c>
      <c r="L67">
        <v>-34.652119021213807</v>
      </c>
      <c r="M67">
        <v>6371.2026585483354</v>
      </c>
      <c r="N67">
        <v>37476.006972448828</v>
      </c>
      <c r="O67">
        <v>43.987536735306335</v>
      </c>
      <c r="P67">
        <v>33.221654771908078</v>
      </c>
      <c r="Q67" s="6">
        <v>65</v>
      </c>
    </row>
    <row r="68" spans="1:17" x14ac:dyDescent="0.25">
      <c r="A68">
        <v>129.53516487173911</v>
      </c>
      <c r="B68">
        <v>-33.091568516688668</v>
      </c>
      <c r="C68" s="6">
        <v>13125.000000000002</v>
      </c>
      <c r="D68">
        <v>0.75</v>
      </c>
      <c r="E68" s="1">
        <v>0.65</v>
      </c>
      <c r="F68">
        <v>19.899999999999999</v>
      </c>
      <c r="G68">
        <v>42.007420362456692</v>
      </c>
      <c r="H68">
        <v>22.625195396917981</v>
      </c>
      <c r="I68">
        <v>19.535164871739113</v>
      </c>
      <c r="J68">
        <v>5348.9395607629267</v>
      </c>
      <c r="K68">
        <v>-3462.4725145716816</v>
      </c>
      <c r="L68">
        <v>-32.915766717729227</v>
      </c>
      <c r="M68">
        <v>6371.8027542336113</v>
      </c>
      <c r="N68">
        <v>37327.104272820223</v>
      </c>
      <c r="O68">
        <v>46.117771758309786</v>
      </c>
      <c r="P68">
        <v>33.018207928973418</v>
      </c>
      <c r="Q68" s="6">
        <v>66</v>
      </c>
    </row>
    <row r="69" spans="1:17" x14ac:dyDescent="0.25">
      <c r="A69">
        <v>131.38499594038592</v>
      </c>
      <c r="B69">
        <v>-35.931518544635807</v>
      </c>
      <c r="C69" s="6">
        <v>13125.000000000002</v>
      </c>
      <c r="D69">
        <v>1.2</v>
      </c>
      <c r="E69" s="1">
        <v>0.65</v>
      </c>
      <c r="F69">
        <v>19.899999999999999</v>
      </c>
      <c r="G69">
        <v>46.089820015575185</v>
      </c>
      <c r="H69">
        <v>20.389610286140396</v>
      </c>
      <c r="I69">
        <v>21.38499594038592</v>
      </c>
      <c r="J69">
        <v>5170.4639921754706</v>
      </c>
      <c r="K69">
        <v>-3722.0429589747223</v>
      </c>
      <c r="L69">
        <v>-35.748843139072996</v>
      </c>
      <c r="M69">
        <v>6370.8164063043296</v>
      </c>
      <c r="N69">
        <v>37581.97455247162</v>
      </c>
      <c r="O69">
        <v>42.523427787075391</v>
      </c>
      <c r="P69">
        <v>33.71586378577517</v>
      </c>
      <c r="Q69" s="6">
        <v>67</v>
      </c>
    </row>
    <row r="70" spans="1:17" x14ac:dyDescent="0.25">
      <c r="A70">
        <v>127.63568939055752</v>
      </c>
      <c r="B70">
        <v>-34.439307386005062</v>
      </c>
      <c r="C70" s="6">
        <v>13125.000000000002</v>
      </c>
      <c r="D70">
        <v>0.75</v>
      </c>
      <c r="E70" s="1">
        <v>0.65</v>
      </c>
      <c r="F70">
        <v>19.899999999999999</v>
      </c>
      <c r="G70">
        <v>42.007420362456692</v>
      </c>
      <c r="H70">
        <v>17.081767091336484</v>
      </c>
      <c r="I70">
        <v>17.635689390557516</v>
      </c>
      <c r="J70">
        <v>5265.8564094700587</v>
      </c>
      <c r="K70">
        <v>-3586.7426241073376</v>
      </c>
      <c r="L70">
        <v>-34.260024654077938</v>
      </c>
      <c r="M70">
        <v>6371.3394491853351</v>
      </c>
      <c r="N70">
        <v>37352.61643119542</v>
      </c>
      <c r="O70">
        <v>45.740265097052422</v>
      </c>
      <c r="P70">
        <v>29.34175252527718</v>
      </c>
      <c r="Q70" s="6">
        <v>68</v>
      </c>
    </row>
    <row r="71" spans="1:17" x14ac:dyDescent="0.25">
      <c r="A71">
        <v>131.01753834368759</v>
      </c>
      <c r="B71">
        <v>-32.759881301133241</v>
      </c>
      <c r="C71" s="6">
        <v>2625.0000000000005</v>
      </c>
      <c r="D71">
        <v>3</v>
      </c>
      <c r="E71" s="1">
        <v>0.65</v>
      </c>
      <c r="F71">
        <v>19.899999999999999</v>
      </c>
      <c r="G71">
        <v>54.048620189015942</v>
      </c>
      <c r="H71">
        <v>16.145916817197651</v>
      </c>
      <c r="I71">
        <v>21.01753834368759</v>
      </c>
      <c r="J71">
        <v>5368.9341618701046</v>
      </c>
      <c r="K71">
        <v>-3431.5959750177949</v>
      </c>
      <c r="L71">
        <v>-32.584995910349527</v>
      </c>
      <c r="M71">
        <v>6371.9153298089395</v>
      </c>
      <c r="N71">
        <v>37360.197659345751</v>
      </c>
      <c r="O71">
        <v>45.640675583730889</v>
      </c>
      <c r="P71">
        <v>35.376190072839726</v>
      </c>
      <c r="Q71" s="6">
        <v>69</v>
      </c>
    </row>
    <row r="72" spans="1:17" x14ac:dyDescent="0.25">
      <c r="A72">
        <v>131.98266312234034</v>
      </c>
      <c r="B72">
        <v>-32.759985705563501</v>
      </c>
      <c r="C72" s="6">
        <v>2625.0000000000005</v>
      </c>
      <c r="D72">
        <v>3</v>
      </c>
      <c r="E72" s="1">
        <v>0.65</v>
      </c>
      <c r="F72">
        <v>19.899999999999999</v>
      </c>
      <c r="G72">
        <v>54.048620189015942</v>
      </c>
      <c r="H72">
        <v>19.666770138972058</v>
      </c>
      <c r="I72">
        <v>21.982663122340341</v>
      </c>
      <c r="J72">
        <v>5368.9278965218937</v>
      </c>
      <c r="K72">
        <v>-3431.6057118818544</v>
      </c>
      <c r="L72">
        <v>-32.58510002264444</v>
      </c>
      <c r="M72">
        <v>6371.9152944676825</v>
      </c>
      <c r="N72">
        <v>37397.592697673957</v>
      </c>
      <c r="O72">
        <v>45.104826550737279</v>
      </c>
      <c r="P72">
        <v>36.722802045247015</v>
      </c>
      <c r="Q72" s="6">
        <v>70</v>
      </c>
    </row>
    <row r="73" spans="1:17" x14ac:dyDescent="0.25">
      <c r="A73">
        <v>132.00126109410354</v>
      </c>
      <c r="B73">
        <v>-35.969873771360476</v>
      </c>
      <c r="C73" s="6">
        <v>2625.0000000000005</v>
      </c>
      <c r="D73">
        <v>0.75</v>
      </c>
      <c r="E73" s="1">
        <v>0.65</v>
      </c>
      <c r="F73">
        <v>19.899999999999999</v>
      </c>
      <c r="G73">
        <v>42.007420362456692</v>
      </c>
      <c r="H73">
        <v>15.889789075501133</v>
      </c>
      <c r="I73">
        <v>22.00126109410354</v>
      </c>
      <c r="J73">
        <v>5167.9654451617371</v>
      </c>
      <c r="K73">
        <v>-3725.4881444117846</v>
      </c>
      <c r="L73">
        <v>-35.787117635705954</v>
      </c>
      <c r="M73">
        <v>6370.8028345365165</v>
      </c>
      <c r="N73">
        <v>37607.625206227982</v>
      </c>
      <c r="O73">
        <v>42.17611329404042</v>
      </c>
      <c r="P73">
        <v>34.524548186063925</v>
      </c>
      <c r="Q73" s="6">
        <v>71</v>
      </c>
    </row>
    <row r="74" spans="1:17" x14ac:dyDescent="0.25">
      <c r="A74">
        <v>128.16976063322343</v>
      </c>
      <c r="B74">
        <v>-36.89022590098844</v>
      </c>
      <c r="C74" s="6">
        <v>2625.0000000000005</v>
      </c>
      <c r="D74">
        <v>3</v>
      </c>
      <c r="E74" s="1">
        <v>0.65</v>
      </c>
      <c r="F74">
        <v>19.899999999999999</v>
      </c>
      <c r="G74">
        <v>54.048620189015942</v>
      </c>
      <c r="H74">
        <v>17.950987232039473</v>
      </c>
      <c r="I74">
        <v>18.169760633223433</v>
      </c>
      <c r="J74">
        <v>5107.3178430502321</v>
      </c>
      <c r="K74">
        <v>-3807.6582539212495</v>
      </c>
      <c r="L74">
        <v>-36.705630873363575</v>
      </c>
      <c r="M74">
        <v>6370.4754083658381</v>
      </c>
      <c r="N74">
        <v>37539.072896027261</v>
      </c>
      <c r="O74">
        <v>43.10354645965522</v>
      </c>
      <c r="P74">
        <v>28.667146418442652</v>
      </c>
      <c r="Q74" s="6">
        <v>72</v>
      </c>
    </row>
    <row r="75" spans="1:17" x14ac:dyDescent="0.25">
      <c r="A75">
        <v>129.64276494881301</v>
      </c>
      <c r="B75">
        <v>-34.527355059724982</v>
      </c>
      <c r="C75" s="6">
        <v>2625.0000000000005</v>
      </c>
      <c r="D75">
        <v>3</v>
      </c>
      <c r="E75" s="1">
        <v>0.65</v>
      </c>
      <c r="F75">
        <v>19.899999999999999</v>
      </c>
      <c r="G75">
        <v>54.048620189015942</v>
      </c>
      <c r="H75">
        <v>15.781536136475429</v>
      </c>
      <c r="I75">
        <v>19.64276494881301</v>
      </c>
      <c r="J75">
        <v>5260.3265301729271</v>
      </c>
      <c r="K75">
        <v>-3594.7936651548926</v>
      </c>
      <c r="L75">
        <v>-34.347858593583169</v>
      </c>
      <c r="M75">
        <v>6371.3088685982639</v>
      </c>
      <c r="N75">
        <v>37424.967007352025</v>
      </c>
      <c r="O75">
        <v>44.706132636124543</v>
      </c>
      <c r="P75">
        <v>32.199453667000952</v>
      </c>
      <c r="Q75" s="6">
        <v>73</v>
      </c>
    </row>
    <row r="76" spans="1:17" x14ac:dyDescent="0.25">
      <c r="A76">
        <v>131.54707644585287</v>
      </c>
      <c r="B76">
        <v>-35.638243215740424</v>
      </c>
      <c r="C76" s="6">
        <v>3625</v>
      </c>
      <c r="D76">
        <v>0.75</v>
      </c>
      <c r="E76" s="1">
        <v>0.65</v>
      </c>
      <c r="F76">
        <v>19.899999999999999</v>
      </c>
      <c r="G76">
        <v>42.007420362456692</v>
      </c>
      <c r="H76">
        <v>20.105521617138095</v>
      </c>
      <c r="I76">
        <v>21.547076445852866</v>
      </c>
      <c r="J76">
        <v>5189.4917535811464</v>
      </c>
      <c r="K76">
        <v>-3695.6456391177085</v>
      </c>
      <c r="L76">
        <v>-35.456195875190851</v>
      </c>
      <c r="M76">
        <v>6370.9199767707378</v>
      </c>
      <c r="N76">
        <v>37568.138842122316</v>
      </c>
      <c r="O76">
        <v>42.713180542520554</v>
      </c>
      <c r="P76">
        <v>34.124648467361105</v>
      </c>
      <c r="Q76" s="6">
        <v>74</v>
      </c>
    </row>
    <row r="77" spans="1:17" x14ac:dyDescent="0.25">
      <c r="A77">
        <v>132.40564991070033</v>
      </c>
      <c r="B77">
        <v>-32.792940102355743</v>
      </c>
      <c r="C77" s="6">
        <v>3625</v>
      </c>
      <c r="D77">
        <v>1.2</v>
      </c>
      <c r="E77" s="1">
        <v>0.65</v>
      </c>
      <c r="F77">
        <v>19.899999999999999</v>
      </c>
      <c r="G77">
        <v>46.089820015575185</v>
      </c>
      <c r="H77">
        <v>15.28576033805895</v>
      </c>
      <c r="I77">
        <v>22.405649910700333</v>
      </c>
      <c r="J77">
        <v>5366.9493993051092</v>
      </c>
      <c r="K77">
        <v>-3434.678510090695</v>
      </c>
      <c r="L77">
        <v>-32.617962324935412</v>
      </c>
      <c r="M77">
        <v>6371.9041363143797</v>
      </c>
      <c r="N77">
        <v>37416.528981550364</v>
      </c>
      <c r="O77">
        <v>44.835432983345385</v>
      </c>
      <c r="P77">
        <v>37.279474285366824</v>
      </c>
      <c r="Q77" s="6">
        <v>75</v>
      </c>
    </row>
    <row r="78" spans="1:17" x14ac:dyDescent="0.25">
      <c r="A78">
        <v>131.21148015575162</v>
      </c>
      <c r="B78">
        <v>-35.566551500700747</v>
      </c>
      <c r="C78" s="6">
        <v>3625</v>
      </c>
      <c r="D78">
        <v>3</v>
      </c>
      <c r="E78" s="1">
        <v>0.65</v>
      </c>
      <c r="F78">
        <v>19.899999999999999</v>
      </c>
      <c r="G78">
        <v>54.048620189015942</v>
      </c>
      <c r="H78">
        <v>19.493186805246932</v>
      </c>
      <c r="I78">
        <v>21.211480155751616</v>
      </c>
      <c r="J78">
        <v>5194.1224146004934</v>
      </c>
      <c r="K78">
        <v>-3689.1781720029876</v>
      </c>
      <c r="L78">
        <v>-35.384660586961864</v>
      </c>
      <c r="M78">
        <v>6370.9452393376105</v>
      </c>
      <c r="N78">
        <v>37550.857892286265</v>
      </c>
      <c r="O78">
        <v>42.949483681427601</v>
      </c>
      <c r="P78">
        <v>33.713214236902701</v>
      </c>
      <c r="Q78" s="6">
        <v>76</v>
      </c>
    </row>
    <row r="79" spans="1:17" x14ac:dyDescent="0.25">
      <c r="A79">
        <v>128.24022854849485</v>
      </c>
      <c r="B79">
        <v>-34.240832638292567</v>
      </c>
      <c r="C79" s="6">
        <v>2625.0000000000005</v>
      </c>
      <c r="D79">
        <v>1.2</v>
      </c>
      <c r="E79" s="1">
        <v>0.65</v>
      </c>
      <c r="F79">
        <v>19.899999999999999</v>
      </c>
      <c r="G79">
        <v>46.089820015575185</v>
      </c>
      <c r="H79">
        <v>16.267165149984688</v>
      </c>
      <c r="I79">
        <v>18.240228548494855</v>
      </c>
      <c r="J79">
        <v>5278.2760046345657</v>
      </c>
      <c r="K79">
        <v>-3568.5635020070335</v>
      </c>
      <c r="L79">
        <v>-34.062037885912417</v>
      </c>
      <c r="M79">
        <v>6371.408246922947</v>
      </c>
      <c r="N79">
        <v>37358.628990365425</v>
      </c>
      <c r="O79">
        <v>45.654719886982264</v>
      </c>
      <c r="P79">
        <v>30.357816066682076</v>
      </c>
      <c r="Q79" s="6">
        <v>77</v>
      </c>
    </row>
    <row r="80" spans="1:17" x14ac:dyDescent="0.25">
      <c r="A80">
        <v>130.1100578509504</v>
      </c>
      <c r="B80">
        <v>-35.625218751739233</v>
      </c>
      <c r="C80" s="6">
        <v>2625.0000000000005</v>
      </c>
      <c r="D80">
        <v>3</v>
      </c>
      <c r="E80" s="1">
        <v>0.65</v>
      </c>
      <c r="F80">
        <v>19.899999999999999</v>
      </c>
      <c r="G80">
        <v>54.048620189015942</v>
      </c>
      <c r="H80">
        <v>14.58416991357268</v>
      </c>
      <c r="I80">
        <v>20.110057850950398</v>
      </c>
      <c r="J80">
        <v>5190.3336262264975</v>
      </c>
      <c r="K80">
        <v>-3694.4710986575128</v>
      </c>
      <c r="L80">
        <v>-35.443199745308625</v>
      </c>
      <c r="M80">
        <v>6370.9245679377773</v>
      </c>
      <c r="N80">
        <v>37515.274734034356</v>
      </c>
      <c r="O80">
        <v>43.438169995139077</v>
      </c>
      <c r="P80">
        <v>32.153444978073452</v>
      </c>
      <c r="Q80" s="6">
        <v>78</v>
      </c>
    </row>
    <row r="81" spans="1:17" x14ac:dyDescent="0.25">
      <c r="A81">
        <v>129.0606810812198</v>
      </c>
      <c r="B81">
        <v>-35.120012421033167</v>
      </c>
      <c r="C81" s="6">
        <v>2625.0000000000005</v>
      </c>
      <c r="D81">
        <v>0.75</v>
      </c>
      <c r="E81" s="1">
        <v>0.65</v>
      </c>
      <c r="F81">
        <v>19.899999999999999</v>
      </c>
      <c r="G81">
        <v>42.007420362456692</v>
      </c>
      <c r="H81">
        <v>18.008776257163056</v>
      </c>
      <c r="I81">
        <v>19.060681081219798</v>
      </c>
      <c r="J81">
        <v>5222.7811805830506</v>
      </c>
      <c r="K81">
        <v>-3648.7667139292676</v>
      </c>
      <c r="L81">
        <v>-34.939121346994604</v>
      </c>
      <c r="M81">
        <v>6371.1020862116684</v>
      </c>
      <c r="N81">
        <v>37444.956110741499</v>
      </c>
      <c r="O81">
        <v>44.420824939100704</v>
      </c>
      <c r="P81">
        <v>30.988510149605837</v>
      </c>
      <c r="Q81" s="6">
        <v>79</v>
      </c>
    </row>
    <row r="82" spans="1:17" x14ac:dyDescent="0.25">
      <c r="A82">
        <v>129.27182609071437</v>
      </c>
      <c r="B82">
        <v>-33.12037228950382</v>
      </c>
      <c r="C82" s="6">
        <v>2625.0000000000005</v>
      </c>
      <c r="D82">
        <v>3</v>
      </c>
      <c r="E82" s="1">
        <v>0.65</v>
      </c>
      <c r="F82">
        <v>19.899999999999999</v>
      </c>
      <c r="G82">
        <v>54.048620189015942</v>
      </c>
      <c r="H82">
        <v>23.44686470165766</v>
      </c>
      <c r="I82">
        <v>19.27182609071437</v>
      </c>
      <c r="J82">
        <v>5347.1947469810621</v>
      </c>
      <c r="K82">
        <v>-3465.148443951839</v>
      </c>
      <c r="L82">
        <v>-32.944492015302451</v>
      </c>
      <c r="M82">
        <v>6371.7929502427896</v>
      </c>
      <c r="N82">
        <v>37319.736577190102</v>
      </c>
      <c r="O82">
        <v>46.224875158249127</v>
      </c>
      <c r="P82">
        <v>32.615316472332154</v>
      </c>
      <c r="Q82" s="6">
        <v>80</v>
      </c>
    </row>
    <row r="83" spans="1:17" x14ac:dyDescent="0.25">
      <c r="A83">
        <v>128.2568719601683</v>
      </c>
      <c r="B83">
        <v>-35.027523999591537</v>
      </c>
      <c r="C83" s="6">
        <v>2625.0000000000005</v>
      </c>
      <c r="D83">
        <v>3</v>
      </c>
      <c r="E83" s="1">
        <v>0.65</v>
      </c>
      <c r="F83">
        <v>19.899999999999999</v>
      </c>
      <c r="G83">
        <v>54.048620189015942</v>
      </c>
      <c r="H83">
        <v>14.454129122303817</v>
      </c>
      <c r="I83">
        <v>18.256871960168297</v>
      </c>
      <c r="J83">
        <v>5228.6773772326624</v>
      </c>
      <c r="K83">
        <v>-3640.3691048308574</v>
      </c>
      <c r="L83">
        <v>-34.846845498760679</v>
      </c>
      <c r="M83">
        <v>6371.1344621340122</v>
      </c>
      <c r="N83">
        <v>37412.246418564049</v>
      </c>
      <c r="O83">
        <v>44.883468891437438</v>
      </c>
      <c r="P83">
        <v>29.887711509508943</v>
      </c>
      <c r="Q83" s="6">
        <v>81</v>
      </c>
    </row>
    <row r="84" spans="1:17" x14ac:dyDescent="0.25">
      <c r="A84">
        <v>130.70773840880844</v>
      </c>
      <c r="B84">
        <v>-36.007794999552011</v>
      </c>
      <c r="C84" s="6">
        <v>2625.0000000000005</v>
      </c>
      <c r="D84">
        <v>0.75</v>
      </c>
      <c r="E84" s="1">
        <v>0.65</v>
      </c>
      <c r="F84">
        <v>19.899999999999999</v>
      </c>
      <c r="G84">
        <v>42.007420362456692</v>
      </c>
      <c r="H84">
        <v>21.337731775357614</v>
      </c>
      <c r="I84">
        <v>20.707738408808439</v>
      </c>
      <c r="J84">
        <v>5165.4928873039216</v>
      </c>
      <c r="K84">
        <v>-3728.8927233786949</v>
      </c>
      <c r="L84">
        <v>-35.824959368327136</v>
      </c>
      <c r="M84">
        <v>6370.78941036776</v>
      </c>
      <c r="N84">
        <v>37562.557466327358</v>
      </c>
      <c r="O84">
        <v>42.787220284136211</v>
      </c>
      <c r="P84">
        <v>32.741443584123864</v>
      </c>
      <c r="Q84" s="6">
        <v>82</v>
      </c>
    </row>
    <row r="85" spans="1:17" x14ac:dyDescent="0.25">
      <c r="A85">
        <v>128.49887938553641</v>
      </c>
      <c r="B85">
        <v>-33.550965241602462</v>
      </c>
      <c r="C85" s="6">
        <v>2625.0000000000005</v>
      </c>
      <c r="D85">
        <v>3</v>
      </c>
      <c r="E85" s="1">
        <v>0.65</v>
      </c>
      <c r="F85">
        <v>19.899999999999999</v>
      </c>
      <c r="G85">
        <v>54.048620189015942</v>
      </c>
      <c r="H85">
        <v>16.34504840538203</v>
      </c>
      <c r="I85">
        <v>18.498879385536412</v>
      </c>
      <c r="J85">
        <v>5320.9501288232195</v>
      </c>
      <c r="K85">
        <v>-3505.0479010223721</v>
      </c>
      <c r="L85">
        <v>-33.373932980468446</v>
      </c>
      <c r="M85">
        <v>6371.6458675828153</v>
      </c>
      <c r="N85">
        <v>37321.451360236621</v>
      </c>
      <c r="O85">
        <v>46.197368557733498</v>
      </c>
      <c r="P85">
        <v>31.189346794157835</v>
      </c>
      <c r="Q85" s="6">
        <v>83</v>
      </c>
    </row>
    <row r="86" spans="1:17" x14ac:dyDescent="0.25">
      <c r="A86">
        <v>130.31020723402818</v>
      </c>
      <c r="B86">
        <v>-36.050431392963041</v>
      </c>
      <c r="C86" s="6">
        <v>2625.0000000000005</v>
      </c>
      <c r="D86">
        <v>0.75</v>
      </c>
      <c r="E86" s="1">
        <v>0.65</v>
      </c>
      <c r="F86">
        <v>19.899999999999999</v>
      </c>
      <c r="G86">
        <v>42.007420362456692</v>
      </c>
      <c r="H86">
        <v>20.719263231363854</v>
      </c>
      <c r="I86">
        <v>20.310207234028184</v>
      </c>
      <c r="J86">
        <v>5162.7101799743923</v>
      </c>
      <c r="K86">
        <v>-3732.7187017110837</v>
      </c>
      <c r="L86">
        <v>-35.867506763003014</v>
      </c>
      <c r="M86">
        <v>6370.7743099653826</v>
      </c>
      <c r="N86">
        <v>37551.387979323619</v>
      </c>
      <c r="O86">
        <v>42.939548723937811</v>
      </c>
      <c r="P86">
        <v>32.166340987042041</v>
      </c>
      <c r="Q86" s="6">
        <v>84</v>
      </c>
    </row>
    <row r="87" spans="1:17" x14ac:dyDescent="0.25">
      <c r="A87">
        <v>128.48892941375115</v>
      </c>
      <c r="B87">
        <v>-32.835163928317755</v>
      </c>
      <c r="C87" s="6">
        <v>2625.0000000000005</v>
      </c>
      <c r="D87">
        <v>0.75</v>
      </c>
      <c r="E87" s="1">
        <v>0.65</v>
      </c>
      <c r="F87">
        <v>19.899999999999999</v>
      </c>
      <c r="G87">
        <v>42.007420362456692</v>
      </c>
      <c r="H87">
        <v>23.026830303199034</v>
      </c>
      <c r="I87">
        <v>18.488929413751151</v>
      </c>
      <c r="J87">
        <v>5364.411791758278</v>
      </c>
      <c r="K87">
        <v>-3438.6139861834154</v>
      </c>
      <c r="L87">
        <v>-32.660068489001233</v>
      </c>
      <c r="M87">
        <v>6371.889830931751</v>
      </c>
      <c r="N87">
        <v>37274.565694049525</v>
      </c>
      <c r="O87">
        <v>46.889410624254232</v>
      </c>
      <c r="P87">
        <v>31.661442050079689</v>
      </c>
      <c r="Q87" s="6">
        <v>85</v>
      </c>
    </row>
    <row r="88" spans="1:17" x14ac:dyDescent="0.25">
      <c r="A88">
        <v>128.1873313830279</v>
      </c>
      <c r="B88">
        <v>-32.920959763066627</v>
      </c>
      <c r="C88" s="6">
        <v>2625.0000000000005</v>
      </c>
      <c r="D88">
        <v>0.75</v>
      </c>
      <c r="E88" s="1">
        <v>0.65</v>
      </c>
      <c r="F88">
        <v>19.899999999999999</v>
      </c>
      <c r="G88">
        <v>42.007420362456692</v>
      </c>
      <c r="H88">
        <v>15.661996930504774</v>
      </c>
      <c r="I88">
        <v>18.187331383027896</v>
      </c>
      <c r="J88">
        <v>5359.2465692825754</v>
      </c>
      <c r="K88">
        <v>-3446.6049117325679</v>
      </c>
      <c r="L88">
        <v>-32.745626410134939</v>
      </c>
      <c r="M88">
        <v>6371.8607335648921</v>
      </c>
      <c r="N88">
        <v>37270.061695743818</v>
      </c>
      <c r="O88">
        <v>46.955494593500632</v>
      </c>
      <c r="P88">
        <v>31.153245566177922</v>
      </c>
      <c r="Q88" s="6">
        <v>86</v>
      </c>
    </row>
    <row r="89" spans="1:17" x14ac:dyDescent="0.25">
      <c r="A89">
        <v>131.80288883503201</v>
      </c>
      <c r="B89">
        <v>-37.359084837652254</v>
      </c>
      <c r="C89" s="6">
        <v>2625.0000000000005</v>
      </c>
      <c r="D89">
        <v>3</v>
      </c>
      <c r="E89" s="1">
        <v>0.65</v>
      </c>
      <c r="F89">
        <v>19.899999999999999</v>
      </c>
      <c r="G89">
        <v>54.048620189015942</v>
      </c>
      <c r="H89">
        <v>14.031352096627584</v>
      </c>
      <c r="I89">
        <v>21.802888835032007</v>
      </c>
      <c r="J89">
        <v>5075.9127616545911</v>
      </c>
      <c r="K89">
        <v>-3849.1460903533675</v>
      </c>
      <c r="L89">
        <v>-37.173625937602097</v>
      </c>
      <c r="M89">
        <v>6370.3073700419318</v>
      </c>
      <c r="N89">
        <v>37695.778029816742</v>
      </c>
      <c r="O89">
        <v>40.991956442136804</v>
      </c>
      <c r="P89">
        <v>33.394309704648265</v>
      </c>
      <c r="Q89" s="6">
        <v>87</v>
      </c>
    </row>
    <row r="90" spans="1:17" x14ac:dyDescent="0.25">
      <c r="A90">
        <v>133.20346557403877</v>
      </c>
      <c r="B90">
        <v>-33.401811305409069</v>
      </c>
      <c r="C90" s="6">
        <v>2625.0000000000005</v>
      </c>
      <c r="D90">
        <v>0.75</v>
      </c>
      <c r="E90" s="1">
        <v>0.65</v>
      </c>
      <c r="F90">
        <v>19.899999999999999</v>
      </c>
      <c r="G90">
        <v>42.007420362456692</v>
      </c>
      <c r="H90">
        <v>23.764763544653839</v>
      </c>
      <c r="I90">
        <v>23.203465574038773</v>
      </c>
      <c r="J90">
        <v>5330.0751958391311</v>
      </c>
      <c r="K90">
        <v>-3491.2490769181313</v>
      </c>
      <c r="L90">
        <v>-33.225173586981406</v>
      </c>
      <c r="M90">
        <v>6371.696925496477</v>
      </c>
      <c r="N90">
        <v>37487.259050438923</v>
      </c>
      <c r="O90">
        <v>43.838756959982504</v>
      </c>
      <c r="P90">
        <v>37.907389350793324</v>
      </c>
      <c r="Q90" s="6">
        <v>88</v>
      </c>
    </row>
    <row r="91" spans="1:17" x14ac:dyDescent="0.25">
      <c r="A91">
        <v>130.30514296134373</v>
      </c>
      <c r="B91">
        <v>-30.279186954476899</v>
      </c>
      <c r="C91" s="6">
        <v>2625.0000000000005</v>
      </c>
      <c r="D91">
        <v>3</v>
      </c>
      <c r="E91" s="1">
        <v>0.65</v>
      </c>
      <c r="F91">
        <v>19.899999999999999</v>
      </c>
      <c r="G91">
        <v>54.048620189015942</v>
      </c>
      <c r="H91">
        <v>23.113132369603107</v>
      </c>
      <c r="I91">
        <v>20.305142961343734</v>
      </c>
      <c r="J91">
        <v>5512.7194777100676</v>
      </c>
      <c r="K91">
        <v>-3197.1398642766412</v>
      </c>
      <c r="L91">
        <v>-30.111886566867195</v>
      </c>
      <c r="M91">
        <v>6372.7371946182457</v>
      </c>
      <c r="N91">
        <v>37181.136153300751</v>
      </c>
      <c r="O91">
        <v>48.305583560522003</v>
      </c>
      <c r="P91">
        <v>36.272778169360755</v>
      </c>
      <c r="Q91" s="6">
        <v>89</v>
      </c>
    </row>
    <row r="92" spans="1:17" x14ac:dyDescent="0.25">
      <c r="A92">
        <v>126.6336853328674</v>
      </c>
      <c r="B92">
        <v>-39.766552497788815</v>
      </c>
      <c r="C92" s="6">
        <v>3625</v>
      </c>
      <c r="D92">
        <v>0.75</v>
      </c>
      <c r="E92" s="1">
        <v>0.65</v>
      </c>
      <c r="F92">
        <v>19.899999999999999</v>
      </c>
      <c r="G92">
        <v>42.007420362456692</v>
      </c>
      <c r="H92">
        <v>15.453604947532179</v>
      </c>
      <c r="I92">
        <v>16.633685332867401</v>
      </c>
      <c r="J92">
        <v>4909.3307511867833</v>
      </c>
      <c r="K92">
        <v>-4058.0971115947336</v>
      </c>
      <c r="L92">
        <v>-39.577442798796298</v>
      </c>
      <c r="M92">
        <v>6369.4333022398232</v>
      </c>
      <c r="N92">
        <v>37705.607428662741</v>
      </c>
      <c r="O92">
        <v>40.849259536211349</v>
      </c>
      <c r="P92">
        <v>25.034890924947327</v>
      </c>
      <c r="Q92" s="6">
        <v>90</v>
      </c>
    </row>
    <row r="93" spans="1:17" x14ac:dyDescent="0.25">
      <c r="A93">
        <v>125.85688875196345</v>
      </c>
      <c r="B93">
        <v>-39.558779944066501</v>
      </c>
      <c r="C93" s="6">
        <v>2625.0000000000005</v>
      </c>
      <c r="D93">
        <v>0.75</v>
      </c>
      <c r="E93" s="1">
        <v>0.65</v>
      </c>
      <c r="F93">
        <v>19.899999999999999</v>
      </c>
      <c r="G93">
        <v>42.007420362456692</v>
      </c>
      <c r="H93">
        <v>15.784472712082986</v>
      </c>
      <c r="I93">
        <v>15.856888751963453</v>
      </c>
      <c r="J93">
        <v>4924.0546628548673</v>
      </c>
      <c r="K93">
        <v>-4040.3385427325288</v>
      </c>
      <c r="L93">
        <v>-39.369933112945169</v>
      </c>
      <c r="M93">
        <v>6369.5093894799129</v>
      </c>
      <c r="N93">
        <v>37668.942583439653</v>
      </c>
      <c r="O93">
        <v>41.335521844571502</v>
      </c>
      <c r="P93">
        <v>24.036900174762277</v>
      </c>
      <c r="Q93" s="6">
        <v>91</v>
      </c>
    </row>
    <row r="94" spans="1:17" x14ac:dyDescent="0.25">
      <c r="A94">
        <v>127.01496182124635</v>
      </c>
      <c r="B94">
        <v>-32.456021619141012</v>
      </c>
      <c r="C94" s="6">
        <v>2625.0000000000005</v>
      </c>
      <c r="D94">
        <v>0.75</v>
      </c>
      <c r="E94" s="1">
        <v>0.65</v>
      </c>
      <c r="F94">
        <v>19.899999999999999</v>
      </c>
      <c r="G94">
        <v>42.007420362456692</v>
      </c>
      <c r="H94">
        <v>22.894802187681833</v>
      </c>
      <c r="I94">
        <v>17.014961821246345</v>
      </c>
      <c r="J94">
        <v>5387.0931981873255</v>
      </c>
      <c r="K94">
        <v>-3403.2101625344499</v>
      </c>
      <c r="L94">
        <v>-32.281996245297762</v>
      </c>
      <c r="M94">
        <v>6372.0179328321028</v>
      </c>
      <c r="N94">
        <v>37202.389343311937</v>
      </c>
      <c r="O94">
        <v>47.97018146878586</v>
      </c>
      <c r="P94">
        <v>29.693176212305861</v>
      </c>
      <c r="Q94" s="6">
        <v>92</v>
      </c>
    </row>
    <row r="95" spans="1:17" x14ac:dyDescent="0.25">
      <c r="A95">
        <v>134.241413903607</v>
      </c>
      <c r="B95">
        <v>-31.989637083032754</v>
      </c>
      <c r="C95" s="6">
        <v>2625.0000000000005</v>
      </c>
      <c r="D95">
        <v>0.75</v>
      </c>
      <c r="E95" s="1">
        <v>0.65</v>
      </c>
      <c r="F95">
        <v>19.899999999999999</v>
      </c>
      <c r="G95">
        <v>42.007420362456692</v>
      </c>
      <c r="H95">
        <v>20.873933765217792</v>
      </c>
      <c r="I95">
        <v>24.241413903606997</v>
      </c>
      <c r="J95">
        <v>5414.6697144535647</v>
      </c>
      <c r="K95">
        <v>-3359.4580734892215</v>
      </c>
      <c r="L95">
        <v>-31.81696960982536</v>
      </c>
      <c r="M95">
        <v>6372.174406288058</v>
      </c>
      <c r="N95">
        <v>37444.248423869387</v>
      </c>
      <c r="O95">
        <v>44.448295156133803</v>
      </c>
      <c r="P95">
        <v>40.363651904916985</v>
      </c>
      <c r="Q95" s="6">
        <v>93</v>
      </c>
    </row>
    <row r="96" spans="1:17" x14ac:dyDescent="0.25">
      <c r="A96">
        <v>132.59960012662148</v>
      </c>
      <c r="B96">
        <v>-33.090002024109872</v>
      </c>
      <c r="C96" s="6">
        <v>2625.0000000000005</v>
      </c>
      <c r="D96">
        <v>3</v>
      </c>
      <c r="E96" s="1">
        <v>0.65</v>
      </c>
      <c r="F96">
        <v>19.899999999999999</v>
      </c>
      <c r="G96">
        <v>54.048620189015942</v>
      </c>
      <c r="H96">
        <v>22.054033826210883</v>
      </c>
      <c r="I96">
        <v>22.599600126621482</v>
      </c>
      <c r="J96">
        <v>5349.0344136199647</v>
      </c>
      <c r="K96">
        <v>-3462.3269594181402</v>
      </c>
      <c r="L96">
        <v>-32.914204498100212</v>
      </c>
      <c r="M96">
        <v>6371.803287296646</v>
      </c>
      <c r="N96">
        <v>37442.975829769166</v>
      </c>
      <c r="O96">
        <v>44.460142211909961</v>
      </c>
      <c r="P96">
        <v>37.322889725086192</v>
      </c>
      <c r="Q96" s="6">
        <v>94</v>
      </c>
    </row>
    <row r="97" spans="1:17" x14ac:dyDescent="0.25">
      <c r="A97">
        <v>128.36029394334929</v>
      </c>
      <c r="B97">
        <v>-33.281857563797331</v>
      </c>
      <c r="C97" s="6">
        <v>2625.0000000000005</v>
      </c>
      <c r="D97">
        <v>3</v>
      </c>
      <c r="E97" s="1">
        <v>0.65</v>
      </c>
      <c r="F97">
        <v>19.899999999999999</v>
      </c>
      <c r="G97">
        <v>54.048620189015942</v>
      </c>
      <c r="H97">
        <v>16.760214410903604</v>
      </c>
      <c r="I97">
        <v>18.360293943349291</v>
      </c>
      <c r="J97">
        <v>5337.3875888233497</v>
      </c>
      <c r="K97">
        <v>-3480.1347158340595</v>
      </c>
      <c r="L97">
        <v>-33.105540608075671</v>
      </c>
      <c r="M97">
        <v>6371.737903718179</v>
      </c>
      <c r="N97">
        <v>37299.23876494194</v>
      </c>
      <c r="O97">
        <v>46.523598918075649</v>
      </c>
      <c r="P97">
        <v>31.165341756263242</v>
      </c>
      <c r="Q97" s="6">
        <v>95</v>
      </c>
    </row>
    <row r="98" spans="1:17" x14ac:dyDescent="0.25">
      <c r="A98">
        <v>134.32505747833858</v>
      </c>
      <c r="B98">
        <v>-30.920855128737863</v>
      </c>
      <c r="C98" s="6">
        <v>2625.0000000000005</v>
      </c>
      <c r="D98">
        <v>0.75</v>
      </c>
      <c r="E98" s="1">
        <v>0.65</v>
      </c>
      <c r="F98">
        <v>19.899999999999999</v>
      </c>
      <c r="G98">
        <v>42.007420362456692</v>
      </c>
      <c r="H98">
        <v>17.3609124801355</v>
      </c>
      <c r="I98">
        <v>24.325057478338579</v>
      </c>
      <c r="J98">
        <v>5476.5079374031739</v>
      </c>
      <c r="K98">
        <v>-3258.3701708130361</v>
      </c>
      <c r="L98">
        <v>-30.751470681988987</v>
      </c>
      <c r="M98">
        <v>6372.5281763585908</v>
      </c>
      <c r="N98">
        <v>37384.470228491875</v>
      </c>
      <c r="O98">
        <v>45.302464735994995</v>
      </c>
      <c r="P98">
        <v>41.338525392336791</v>
      </c>
      <c r="Q98" s="6">
        <v>96</v>
      </c>
    </row>
    <row r="99" spans="1:17" x14ac:dyDescent="0.25">
      <c r="A99">
        <v>131.01595186731635</v>
      </c>
      <c r="B99">
        <v>-34.610798928212553</v>
      </c>
      <c r="C99" s="6">
        <v>2625.0000000000005</v>
      </c>
      <c r="D99">
        <v>3</v>
      </c>
      <c r="E99" s="1">
        <v>0.65</v>
      </c>
      <c r="F99">
        <v>19.899999999999999</v>
      </c>
      <c r="G99">
        <v>54.048620189015942</v>
      </c>
      <c r="H99">
        <v>18.720935526538312</v>
      </c>
      <c r="I99">
        <v>21.015951867316346</v>
      </c>
      <c r="J99">
        <v>5255.0743084218775</v>
      </c>
      <c r="K99">
        <v>-3602.4159919927538</v>
      </c>
      <c r="L99">
        <v>-34.431101462682328</v>
      </c>
      <c r="M99">
        <v>6371.2798530908067</v>
      </c>
      <c r="N99">
        <v>37479.790391579052</v>
      </c>
      <c r="O99">
        <v>43.936031532872704</v>
      </c>
      <c r="P99">
        <v>34.073663762954709</v>
      </c>
      <c r="Q99" s="6">
        <v>97</v>
      </c>
    </row>
    <row r="100" spans="1:17" x14ac:dyDescent="0.25">
      <c r="A100">
        <v>133.62164337419301</v>
      </c>
      <c r="B100">
        <v>-35.188783268777819</v>
      </c>
      <c r="C100" s="6">
        <v>2625.0000000000005</v>
      </c>
      <c r="D100">
        <v>0.75</v>
      </c>
      <c r="E100" s="1">
        <v>0.65</v>
      </c>
      <c r="F100">
        <v>19.899999999999999</v>
      </c>
      <c r="G100">
        <v>42.007420362456692</v>
      </c>
      <c r="H100">
        <v>20.126760261496521</v>
      </c>
      <c r="I100">
        <v>23.621643374193013</v>
      </c>
      <c r="J100">
        <v>5218.3881530935414</v>
      </c>
      <c r="K100">
        <v>-3655.0047620196888</v>
      </c>
      <c r="L100">
        <v>-35.007735351298471</v>
      </c>
      <c r="M100">
        <v>6371.0779878081566</v>
      </c>
      <c r="N100">
        <v>37619.402482799058</v>
      </c>
      <c r="O100">
        <v>42.021685511932382</v>
      </c>
      <c r="P100">
        <v>37.195247982561185</v>
      </c>
      <c r="Q100" s="6">
        <v>98</v>
      </c>
    </row>
    <row r="101" spans="1:17" x14ac:dyDescent="0.25">
      <c r="A101" s="5">
        <v>142.19483731411745</v>
      </c>
      <c r="B101">
        <v>-35.132404529681885</v>
      </c>
      <c r="C101" s="6">
        <v>2625.0000000000005</v>
      </c>
      <c r="D101">
        <v>0.75</v>
      </c>
      <c r="E101" s="1">
        <v>0.65</v>
      </c>
      <c r="F101">
        <v>19.899999999999999</v>
      </c>
      <c r="G101">
        <v>42.007420362456692</v>
      </c>
      <c r="H101">
        <v>17.282573913309001</v>
      </c>
      <c r="I101">
        <v>32.19483731411745</v>
      </c>
      <c r="J101">
        <v>5221.9901392338334</v>
      </c>
      <c r="K101">
        <v>-3649.8911582356805</v>
      </c>
      <c r="L101">
        <v>-34.951485116605191</v>
      </c>
      <c r="M101">
        <v>6371.0977453828464</v>
      </c>
      <c r="N101">
        <v>38023.066671446424</v>
      </c>
      <c r="O101">
        <v>36.828099992590793</v>
      </c>
      <c r="P101">
        <v>47.572372322448096</v>
      </c>
      <c r="Q101" s="6">
        <v>99</v>
      </c>
    </row>
    <row r="102" spans="1:17" x14ac:dyDescent="0.25">
      <c r="A102" s="5">
        <v>143.52112444389016</v>
      </c>
      <c r="B102">
        <v>-35.796237612407914</v>
      </c>
      <c r="C102" s="6">
        <v>2625.0000000000005</v>
      </c>
      <c r="D102">
        <v>1.2</v>
      </c>
      <c r="E102" s="1">
        <v>0.65</v>
      </c>
      <c r="F102">
        <v>19.899999999999999</v>
      </c>
      <c r="G102">
        <v>46.089820015575185</v>
      </c>
      <c r="H102">
        <v>15.850698969386194</v>
      </c>
      <c r="I102">
        <v>33.521124443890159</v>
      </c>
      <c r="J102">
        <v>5179.2579490557282</v>
      </c>
      <c r="K102">
        <v>-3709.8784455939081</v>
      </c>
      <c r="L102">
        <v>-35.613849551145329</v>
      </c>
      <c r="M102">
        <v>6370.8642258283317</v>
      </c>
      <c r="N102">
        <v>38135.092537020319</v>
      </c>
      <c r="O102">
        <v>35.456887143759474</v>
      </c>
      <c r="P102">
        <v>48.555925137077637</v>
      </c>
      <c r="Q102" s="6">
        <v>100</v>
      </c>
    </row>
    <row r="103" spans="1:17" x14ac:dyDescent="0.25">
      <c r="A103" s="5">
        <v>143.26892602764892</v>
      </c>
      <c r="B103">
        <v>-33.954250778795306</v>
      </c>
      <c r="C103" s="6">
        <v>2625.0000000000005</v>
      </c>
      <c r="D103">
        <v>3</v>
      </c>
      <c r="E103" s="1">
        <v>0.65</v>
      </c>
      <c r="F103">
        <v>19.899999999999999</v>
      </c>
      <c r="G103">
        <v>54.048620189015942</v>
      </c>
      <c r="H103">
        <v>14.281372475717903</v>
      </c>
      <c r="I103">
        <v>33.268926027648916</v>
      </c>
      <c r="J103">
        <v>5296.0969327025168</v>
      </c>
      <c r="K103">
        <v>-3542.2396695734315</v>
      </c>
      <c r="L103">
        <v>-33.776175709622237</v>
      </c>
      <c r="M103">
        <v>6371.5072468985463</v>
      </c>
      <c r="N103">
        <v>38013.12050864951</v>
      </c>
      <c r="O103">
        <v>36.95649218071064</v>
      </c>
      <c r="P103">
        <v>49.592661302509327</v>
      </c>
      <c r="Q103" s="6">
        <v>101</v>
      </c>
    </row>
    <row r="104" spans="1:17" x14ac:dyDescent="0.25">
      <c r="A104" s="5">
        <v>142.27810230605758</v>
      </c>
      <c r="B104">
        <v>-35.943292474646107</v>
      </c>
      <c r="C104" s="6">
        <v>2625.0000000000005</v>
      </c>
      <c r="D104">
        <v>1.2</v>
      </c>
      <c r="E104" s="1">
        <v>0.65</v>
      </c>
      <c r="F104">
        <v>19.899999999999999</v>
      </c>
      <c r="G104">
        <v>46.089820015575185</v>
      </c>
      <c r="H104">
        <v>21.434769120220526</v>
      </c>
      <c r="I104">
        <v>32.278102306057576</v>
      </c>
      <c r="J104">
        <v>5169.6972585304393</v>
      </c>
      <c r="K104">
        <v>-3723.1007054448519</v>
      </c>
      <c r="L104">
        <v>-35.760592252584587</v>
      </c>
      <c r="M104">
        <v>6370.8122408167937</v>
      </c>
      <c r="N104">
        <v>38076.49710593967</v>
      </c>
      <c r="O104">
        <v>36.168246219941871</v>
      </c>
      <c r="P104">
        <v>47.098583080275318</v>
      </c>
      <c r="Q104" s="6">
        <v>102</v>
      </c>
    </row>
    <row r="105" spans="1:17" x14ac:dyDescent="0.25">
      <c r="A105" s="5">
        <v>140.47727564926038</v>
      </c>
      <c r="B105">
        <v>-32.511618276789939</v>
      </c>
      <c r="C105" s="6">
        <v>2625.0000000000005</v>
      </c>
      <c r="D105">
        <v>3</v>
      </c>
      <c r="E105" s="1">
        <v>0.65</v>
      </c>
      <c r="F105">
        <v>19.899999999999999</v>
      </c>
      <c r="G105">
        <v>54.048620189015942</v>
      </c>
      <c r="H105">
        <v>22.186961995164133</v>
      </c>
      <c r="I105">
        <v>30.477275649260378</v>
      </c>
      <c r="J105">
        <v>5383.7819938967277</v>
      </c>
      <c r="K105">
        <v>-3408.4109525750519</v>
      </c>
      <c r="L105">
        <v>-32.337434087178032</v>
      </c>
      <c r="M105">
        <v>6371.9991980100085</v>
      </c>
      <c r="N105">
        <v>37777.529095377817</v>
      </c>
      <c r="O105">
        <v>39.946565725211279</v>
      </c>
      <c r="P105">
        <v>47.595418138630947</v>
      </c>
      <c r="Q105" s="6">
        <v>103</v>
      </c>
    </row>
    <row r="106" spans="1:17" x14ac:dyDescent="0.25">
      <c r="A106" s="5">
        <v>141.70345090285485</v>
      </c>
      <c r="B106">
        <v>-33.990951861014153</v>
      </c>
      <c r="C106" s="6">
        <v>2625.0000000000005</v>
      </c>
      <c r="D106">
        <v>0.75</v>
      </c>
      <c r="E106" s="1">
        <v>0.65</v>
      </c>
      <c r="F106">
        <v>19.899999999999999</v>
      </c>
      <c r="G106">
        <v>42.007420362456692</v>
      </c>
      <c r="H106">
        <v>18.857613644544148</v>
      </c>
      <c r="I106">
        <v>31.703450902854854</v>
      </c>
      <c r="J106">
        <v>5293.8220977159062</v>
      </c>
      <c r="K106">
        <v>-3545.61573243362</v>
      </c>
      <c r="L106">
        <v>-33.812783632961846</v>
      </c>
      <c r="M106">
        <v>6371.4945910944662</v>
      </c>
      <c r="N106">
        <v>37928.967884077298</v>
      </c>
      <c r="O106">
        <v>38.005472067152255</v>
      </c>
      <c r="P106">
        <v>47.852493912222421</v>
      </c>
      <c r="Q106" s="6">
        <v>104</v>
      </c>
    </row>
    <row r="107" spans="1:17" x14ac:dyDescent="0.25">
      <c r="A107" s="5">
        <v>140.38026253773489</v>
      </c>
      <c r="B107">
        <v>-33.420304625044992</v>
      </c>
      <c r="C107" s="6">
        <v>2625.0000000000005</v>
      </c>
      <c r="D107">
        <v>3</v>
      </c>
      <c r="E107" s="1">
        <v>0.65</v>
      </c>
      <c r="F107">
        <v>19.899999999999999</v>
      </c>
      <c r="G107">
        <v>54.048620189015942</v>
      </c>
      <c r="H107">
        <v>15.690376035813662</v>
      </c>
      <c r="I107">
        <v>30.380262537734893</v>
      </c>
      <c r="J107">
        <v>5328.9457588787045</v>
      </c>
      <c r="K107">
        <v>-3492.9612388538635</v>
      </c>
      <c r="L107">
        <v>-33.243617728781274</v>
      </c>
      <c r="M107">
        <v>6371.6906011832407</v>
      </c>
      <c r="N107">
        <v>37825.093803069831</v>
      </c>
      <c r="O107">
        <v>39.328022340902599</v>
      </c>
      <c r="P107">
        <v>46.786156183962895</v>
      </c>
      <c r="Q107" s="6">
        <v>105</v>
      </c>
    </row>
    <row r="108" spans="1:17" x14ac:dyDescent="0.25">
      <c r="A108" s="5">
        <v>140.50499749034819</v>
      </c>
      <c r="B108">
        <v>-32.869934912697744</v>
      </c>
      <c r="C108" s="6">
        <v>2625.0000000000005</v>
      </c>
      <c r="D108">
        <v>3</v>
      </c>
      <c r="E108" s="1">
        <v>0.65</v>
      </c>
      <c r="F108">
        <v>19.899999999999999</v>
      </c>
      <c r="G108">
        <v>54.048620189015942</v>
      </c>
      <c r="H108">
        <v>20.601120071043216</v>
      </c>
      <c r="I108">
        <v>30.504997490348188</v>
      </c>
      <c r="J108">
        <v>5362.3199021893961</v>
      </c>
      <c r="K108">
        <v>-3441.8534345649368</v>
      </c>
      <c r="L108">
        <v>-32.694742864132238</v>
      </c>
      <c r="M108">
        <v>6371.8780432807207</v>
      </c>
      <c r="N108">
        <v>37799.615985444674</v>
      </c>
      <c r="O108">
        <v>39.658861355532814</v>
      </c>
      <c r="P108">
        <v>47.348871346803094</v>
      </c>
      <c r="Q108" s="6">
        <v>106</v>
      </c>
    </row>
    <row r="109" spans="1:17" x14ac:dyDescent="0.25">
      <c r="A109" s="5">
        <v>143.10948602756298</v>
      </c>
      <c r="B109">
        <v>-34.507419783749356</v>
      </c>
      <c r="C109" s="6">
        <v>2625.0000000000005</v>
      </c>
      <c r="D109">
        <v>0.75</v>
      </c>
      <c r="E109" s="1">
        <v>0.65</v>
      </c>
      <c r="F109">
        <v>19.899999999999999</v>
      </c>
      <c r="G109">
        <v>42.007420362456692</v>
      </c>
      <c r="H109">
        <v>14.472443982907043</v>
      </c>
      <c r="I109">
        <v>33.10948602756298</v>
      </c>
      <c r="J109">
        <v>5261.5796657951705</v>
      </c>
      <c r="K109">
        <v>-3592.9715263593803</v>
      </c>
      <c r="L109">
        <v>-34.327971562271379</v>
      </c>
      <c r="M109">
        <v>6371.3157957158637</v>
      </c>
      <c r="N109">
        <v>38036.202818537058</v>
      </c>
      <c r="O109">
        <v>36.669117768562806</v>
      </c>
      <c r="P109">
        <v>49.018673773385011</v>
      </c>
      <c r="Q109" s="6">
        <v>107</v>
      </c>
    </row>
    <row r="110" spans="1:17" x14ac:dyDescent="0.25">
      <c r="A110" s="5">
        <v>144.77086969479623</v>
      </c>
      <c r="B110">
        <v>-33.422068477005695</v>
      </c>
      <c r="C110" s="6">
        <v>2625.0000000000005</v>
      </c>
      <c r="D110">
        <v>1.2</v>
      </c>
      <c r="E110" s="1">
        <v>0.65</v>
      </c>
      <c r="F110">
        <v>19.899999999999999</v>
      </c>
      <c r="G110">
        <v>46.089820015575185</v>
      </c>
      <c r="H110">
        <v>15.461353749909524</v>
      </c>
      <c r="I110">
        <v>34.770869694796232</v>
      </c>
      <c r="J110">
        <v>5328.8380066341488</v>
      </c>
      <c r="K110">
        <v>-3493.1245222979651</v>
      </c>
      <c r="L110">
        <v>-33.245376894099202</v>
      </c>
      <c r="M110">
        <v>6371.689997891297</v>
      </c>
      <c r="N110">
        <v>38069.430527165779</v>
      </c>
      <c r="O110">
        <v>36.266297154088257</v>
      </c>
      <c r="P110">
        <v>51.572887728057545</v>
      </c>
      <c r="Q110" s="6">
        <v>108</v>
      </c>
    </row>
    <row r="111" spans="1:17" x14ac:dyDescent="0.25">
      <c r="A111" s="5">
        <v>141.03453575861988</v>
      </c>
      <c r="B111">
        <v>-34.358849204952257</v>
      </c>
      <c r="C111" s="6">
        <v>2625.0000000000005</v>
      </c>
      <c r="D111">
        <v>1.2</v>
      </c>
      <c r="E111" s="1">
        <v>0.65</v>
      </c>
      <c r="F111">
        <v>19.899999999999999</v>
      </c>
      <c r="G111">
        <v>46.089820015575185</v>
      </c>
      <c r="H111">
        <v>20.933231371639103</v>
      </c>
      <c r="I111">
        <v>31.034535758619882</v>
      </c>
      <c r="J111">
        <v>5270.8987333100731</v>
      </c>
      <c r="K111">
        <v>-3579.3782417597213</v>
      </c>
      <c r="L111">
        <v>-34.179763259364464</v>
      </c>
      <c r="M111">
        <v>6371.3673614376257</v>
      </c>
      <c r="N111">
        <v>37915.015070148198</v>
      </c>
      <c r="O111">
        <v>38.179346353867523</v>
      </c>
      <c r="P111">
        <v>46.832509246159887</v>
      </c>
      <c r="Q111" s="6">
        <v>109</v>
      </c>
    </row>
    <row r="112" spans="1:17" x14ac:dyDescent="0.25">
      <c r="A112" s="5">
        <v>140.3123626577262</v>
      </c>
      <c r="B112">
        <v>-33.224957636074286</v>
      </c>
      <c r="C112" s="6">
        <v>2625.0000000000005</v>
      </c>
      <c r="D112">
        <v>1.2</v>
      </c>
      <c r="E112" s="1">
        <v>0.65</v>
      </c>
      <c r="F112">
        <v>19.899999999999999</v>
      </c>
      <c r="G112">
        <v>46.089820015575185</v>
      </c>
      <c r="H112">
        <v>23.874791171978423</v>
      </c>
      <c r="I112">
        <v>30.312362657726197</v>
      </c>
      <c r="J112">
        <v>5340.8480249451613</v>
      </c>
      <c r="K112">
        <v>-3474.8573581377468</v>
      </c>
      <c r="L112">
        <v>-33.048793910744791</v>
      </c>
      <c r="M112">
        <v>6371.7573152910236</v>
      </c>
      <c r="N112">
        <v>37810.091702201789</v>
      </c>
      <c r="O112">
        <v>39.521979552972269</v>
      </c>
      <c r="P112">
        <v>46.85671325750652</v>
      </c>
      <c r="Q112" s="6">
        <v>110</v>
      </c>
    </row>
    <row r="113" spans="1:17" x14ac:dyDescent="0.25">
      <c r="A113" s="5">
        <v>144.99283030264891</v>
      </c>
      <c r="B113">
        <v>-35.79239330405597</v>
      </c>
      <c r="C113" s="6">
        <v>2625.0000000000005</v>
      </c>
      <c r="D113">
        <v>3</v>
      </c>
      <c r="E113" s="1">
        <v>0.65</v>
      </c>
      <c r="F113">
        <v>19.899999999999999</v>
      </c>
      <c r="G113">
        <v>54.048620189015942</v>
      </c>
      <c r="H113">
        <v>19.18975015345022</v>
      </c>
      <c r="I113">
        <v>34.992830302648912</v>
      </c>
      <c r="J113">
        <v>5179.5074261723321</v>
      </c>
      <c r="K113">
        <v>-3709.5324646948939</v>
      </c>
      <c r="L113">
        <v>-35.610013467591081</v>
      </c>
      <c r="M113">
        <v>6370.865583607906</v>
      </c>
      <c r="N113">
        <v>38217.573335364374</v>
      </c>
      <c r="O113">
        <v>34.467102542142548</v>
      </c>
      <c r="P113">
        <v>50.122092323434195</v>
      </c>
      <c r="Q113" s="6">
        <v>111</v>
      </c>
    </row>
    <row r="114" spans="1:17" x14ac:dyDescent="0.25">
      <c r="A114" s="5">
        <v>143.21237043641653</v>
      </c>
      <c r="B114">
        <v>-34.745612202642867</v>
      </c>
      <c r="C114" s="6">
        <v>2625.0000000000005</v>
      </c>
      <c r="D114">
        <v>0.75</v>
      </c>
      <c r="E114" s="1">
        <v>0.65</v>
      </c>
      <c r="F114">
        <v>19.899999999999999</v>
      </c>
      <c r="G114">
        <v>42.007420362456692</v>
      </c>
      <c r="H114">
        <v>23.636928284777149</v>
      </c>
      <c r="I114">
        <v>33.212370436416535</v>
      </c>
      <c r="J114">
        <v>5246.565142051023</v>
      </c>
      <c r="K114">
        <v>-3614.7147817867149</v>
      </c>
      <c r="L114">
        <v>-34.565593209670752</v>
      </c>
      <c r="M114">
        <v>6371.2329060749498</v>
      </c>
      <c r="N114">
        <v>38055.837891435403</v>
      </c>
      <c r="O114">
        <v>36.4267307135718</v>
      </c>
      <c r="P114">
        <v>48.959127863399814</v>
      </c>
      <c r="Q114" s="6">
        <v>112</v>
      </c>
    </row>
    <row r="115" spans="1:17" x14ac:dyDescent="0.25">
      <c r="A115" s="5">
        <v>141.77721215686861</v>
      </c>
      <c r="B115">
        <v>-32.413195904774533</v>
      </c>
      <c r="C115" s="6">
        <v>2625.0000000000005</v>
      </c>
      <c r="D115">
        <v>1.2</v>
      </c>
      <c r="E115" s="1">
        <v>0.65</v>
      </c>
      <c r="F115">
        <v>19.899999999999999</v>
      </c>
      <c r="G115">
        <v>46.089820015575185</v>
      </c>
      <c r="H115">
        <v>14.642924872761274</v>
      </c>
      <c r="I115">
        <v>31.777212156868615</v>
      </c>
      <c r="J115">
        <v>5389.6403338715827</v>
      </c>
      <c r="K115">
        <v>-3399.2018726286315</v>
      </c>
      <c r="L115">
        <v>-32.239293310601951</v>
      </c>
      <c r="M115">
        <v>6372.0323523486113</v>
      </c>
      <c r="N115">
        <v>37842.394353837015</v>
      </c>
      <c r="O115">
        <v>39.111087903724155</v>
      </c>
      <c r="P115">
        <v>49.130953990201078</v>
      </c>
      <c r="Q115" s="6">
        <v>113</v>
      </c>
    </row>
    <row r="116" spans="1:17" x14ac:dyDescent="0.25">
      <c r="A116" s="5">
        <v>140.97274045322521</v>
      </c>
      <c r="B116">
        <v>-34.492412488050988</v>
      </c>
      <c r="C116" s="6">
        <v>2625.0000000000005</v>
      </c>
      <c r="D116">
        <v>3</v>
      </c>
      <c r="E116" s="1">
        <v>0.65</v>
      </c>
      <c r="F116">
        <v>19.899999999999999</v>
      </c>
      <c r="G116">
        <v>54.048620189015942</v>
      </c>
      <c r="H116">
        <v>22.652618739120484</v>
      </c>
      <c r="I116">
        <v>30.972740453225214</v>
      </c>
      <c r="J116">
        <v>5262.5226065248335</v>
      </c>
      <c r="K116">
        <v>-3591.5995347822527</v>
      </c>
      <c r="L116">
        <v>-34.313000642327474</v>
      </c>
      <c r="M116">
        <v>6371.3210092125337</v>
      </c>
      <c r="N116">
        <v>37919.737264660755</v>
      </c>
      <c r="O116">
        <v>38.11920387349771</v>
      </c>
      <c r="P116">
        <v>46.665399846352791</v>
      </c>
      <c r="Q116" s="6">
        <v>114</v>
      </c>
    </row>
    <row r="117" spans="1:17" x14ac:dyDescent="0.25">
      <c r="A117" s="5">
        <v>142.05786208788817</v>
      </c>
      <c r="B117">
        <v>-33.11757324644072</v>
      </c>
      <c r="C117" s="6">
        <v>2625.0000000000005</v>
      </c>
      <c r="D117">
        <v>3</v>
      </c>
      <c r="E117" s="1">
        <v>0.65</v>
      </c>
      <c r="F117">
        <v>19.899999999999999</v>
      </c>
      <c r="G117">
        <v>54.048620189015942</v>
      </c>
      <c r="H117">
        <v>19.495132425313265</v>
      </c>
      <c r="I117">
        <v>32.057862087888168</v>
      </c>
      <c r="J117">
        <v>5347.3643608306675</v>
      </c>
      <c r="K117">
        <v>-3464.8884450673622</v>
      </c>
      <c r="L117">
        <v>-32.941700590403897</v>
      </c>
      <c r="M117">
        <v>6371.7939031518663</v>
      </c>
      <c r="N117">
        <v>37897.786500015485</v>
      </c>
      <c r="O117">
        <v>38.402874130327227</v>
      </c>
      <c r="P117">
        <v>48.898708822819628</v>
      </c>
      <c r="Q117" s="6">
        <v>115</v>
      </c>
    </row>
    <row r="118" spans="1:17" x14ac:dyDescent="0.25">
      <c r="A118" s="5">
        <v>143.95678028894343</v>
      </c>
      <c r="B118">
        <v>-35.219226292384768</v>
      </c>
      <c r="C118" s="6">
        <v>2625.0000000000005</v>
      </c>
      <c r="D118">
        <v>0.75</v>
      </c>
      <c r="E118" s="1">
        <v>0.65</v>
      </c>
      <c r="F118">
        <v>19.899999999999999</v>
      </c>
      <c r="G118">
        <v>42.007420362456692</v>
      </c>
      <c r="H118">
        <v>21.187101529112788</v>
      </c>
      <c r="I118">
        <v>33.956780288943435</v>
      </c>
      <c r="J118">
        <v>5216.4410705789487</v>
      </c>
      <c r="K118">
        <v>-3657.7645178896269</v>
      </c>
      <c r="L118">
        <v>-35.038109276449575</v>
      </c>
      <c r="M118">
        <v>6371.0673133435957</v>
      </c>
      <c r="N118">
        <v>38125.208316216369</v>
      </c>
      <c r="O118">
        <v>35.579125692699577</v>
      </c>
      <c r="P118">
        <v>49.423406155911699</v>
      </c>
      <c r="Q118" s="6">
        <v>116</v>
      </c>
    </row>
    <row r="119" spans="1:17" x14ac:dyDescent="0.25">
      <c r="A119" s="5">
        <v>140.63067530887557</v>
      </c>
      <c r="B119">
        <v>-32.15061850145937</v>
      </c>
      <c r="C119" s="6">
        <v>2625.0000000000005</v>
      </c>
      <c r="D119">
        <v>1.2</v>
      </c>
      <c r="E119" s="1">
        <v>0.65</v>
      </c>
      <c r="F119">
        <v>19.899999999999999</v>
      </c>
      <c r="G119">
        <v>46.089820015575185</v>
      </c>
      <c r="H119">
        <v>23.32878890226435</v>
      </c>
      <c r="I119">
        <v>30.630675308875567</v>
      </c>
      <c r="J119">
        <v>5405.1916489952846</v>
      </c>
      <c r="K119">
        <v>-3374.5849182486904</v>
      </c>
      <c r="L119">
        <v>-31.977477155696917</v>
      </c>
      <c r="M119">
        <v>6372.1205365906162</v>
      </c>
      <c r="N119">
        <v>37765.164309627995</v>
      </c>
      <c r="O119">
        <v>40.109025498902632</v>
      </c>
      <c r="P119">
        <v>48.053567961303678</v>
      </c>
      <c r="Q119" s="6">
        <v>117</v>
      </c>
    </row>
    <row r="120" spans="1:17" x14ac:dyDescent="0.25">
      <c r="A120" s="5">
        <v>140.12995469246997</v>
      </c>
      <c r="B120">
        <v>-35.692688262736453</v>
      </c>
      <c r="C120" s="6">
        <v>2625.0000000000005</v>
      </c>
      <c r="D120">
        <v>1.2</v>
      </c>
      <c r="E120" s="1">
        <v>0.65</v>
      </c>
      <c r="F120">
        <v>19.899999999999999</v>
      </c>
      <c r="G120">
        <v>46.089820015575185</v>
      </c>
      <c r="H120">
        <v>23.623877715457507</v>
      </c>
      <c r="I120">
        <v>30.129954692469965</v>
      </c>
      <c r="J120">
        <v>5185.9696358864958</v>
      </c>
      <c r="K120">
        <v>-3700.553424087022</v>
      </c>
      <c r="L120">
        <v>-35.510522885661153</v>
      </c>
      <c r="M120">
        <v>6370.9007768806832</v>
      </c>
      <c r="N120">
        <v>37949.524385085664</v>
      </c>
      <c r="O120">
        <v>37.739408374452537</v>
      </c>
      <c r="P120">
        <v>44.849395420470117</v>
      </c>
      <c r="Q120" s="6">
        <v>118</v>
      </c>
    </row>
    <row r="121" spans="1:17" x14ac:dyDescent="0.25">
      <c r="A121" s="5">
        <v>140.9871487250031</v>
      </c>
      <c r="B121">
        <v>-36.833253678657513</v>
      </c>
      <c r="C121" s="6">
        <v>2625.0000000000005</v>
      </c>
      <c r="D121">
        <v>1.2</v>
      </c>
      <c r="E121" s="1">
        <v>0.65</v>
      </c>
      <c r="F121">
        <v>19.899999999999999</v>
      </c>
      <c r="G121">
        <v>46.089820015575185</v>
      </c>
      <c r="H121">
        <v>17.638332847934077</v>
      </c>
      <c r="I121">
        <v>30.987148725003095</v>
      </c>
      <c r="J121">
        <v>5111.1106214761176</v>
      </c>
      <c r="K121">
        <v>-3802.5997156845051</v>
      </c>
      <c r="L121">
        <v>-36.648766986699364</v>
      </c>
      <c r="M121">
        <v>6370.4957721271476</v>
      </c>
      <c r="N121">
        <v>38064.411954537041</v>
      </c>
      <c r="O121">
        <v>36.311843687565514</v>
      </c>
      <c r="P121">
        <v>45.050950952764197</v>
      </c>
      <c r="Q121" s="6">
        <v>119</v>
      </c>
    </row>
    <row r="122" spans="1:17" x14ac:dyDescent="0.25">
      <c r="A122" s="5">
        <v>140.98631037172723</v>
      </c>
      <c r="B122">
        <v>-32.483154843654013</v>
      </c>
      <c r="C122" s="6">
        <v>2625.0000000000005</v>
      </c>
      <c r="D122">
        <v>3</v>
      </c>
      <c r="E122" s="1">
        <v>0.65</v>
      </c>
      <c r="F122">
        <v>19.899999999999999</v>
      </c>
      <c r="G122">
        <v>54.048620189015942</v>
      </c>
      <c r="H122">
        <v>21.059159327508205</v>
      </c>
      <c r="I122">
        <v>30.986310371727228</v>
      </c>
      <c r="J122">
        <v>5385.4778421875289</v>
      </c>
      <c r="K122">
        <v>-3405.7487360100536</v>
      </c>
      <c r="L122">
        <v>-32.30905188027554</v>
      </c>
      <c r="M122">
        <v>6372.0087917019482</v>
      </c>
      <c r="N122">
        <v>37803.180235993772</v>
      </c>
      <c r="O122">
        <v>39.61473217033555</v>
      </c>
      <c r="P122">
        <v>48.19411832584985</v>
      </c>
      <c r="Q122" s="6">
        <v>120</v>
      </c>
    </row>
    <row r="123" spans="1:17" x14ac:dyDescent="0.25">
      <c r="A123" s="5">
        <v>142.29228522777743</v>
      </c>
      <c r="B123">
        <v>-32.923444669924145</v>
      </c>
      <c r="C123" s="6">
        <v>2625.0000000000005</v>
      </c>
      <c r="D123">
        <v>3</v>
      </c>
      <c r="E123" s="1">
        <v>0.65</v>
      </c>
      <c r="F123">
        <v>19.899999999999999</v>
      </c>
      <c r="G123">
        <v>54.048620189015942</v>
      </c>
      <c r="H123">
        <v>18.949065472751109</v>
      </c>
      <c r="I123">
        <v>32.292285227777427</v>
      </c>
      <c r="J123">
        <v>5359.0967894885798</v>
      </c>
      <c r="K123">
        <v>-3446.8362394415567</v>
      </c>
      <c r="L123">
        <v>-32.748104449620037</v>
      </c>
      <c r="M123">
        <v>6371.8598902231379</v>
      </c>
      <c r="N123">
        <v>37899.725253067605</v>
      </c>
      <c r="O123">
        <v>38.379273828263109</v>
      </c>
      <c r="P123">
        <v>49.303916780429823</v>
      </c>
      <c r="Q123" s="6">
        <v>121</v>
      </c>
    </row>
    <row r="124" spans="1:17" x14ac:dyDescent="0.25">
      <c r="A124" s="5">
        <v>144.33805424966852</v>
      </c>
      <c r="B124">
        <v>-33.571392807701265</v>
      </c>
      <c r="C124" s="6">
        <v>2625.0000000000005</v>
      </c>
      <c r="D124">
        <v>1.2</v>
      </c>
      <c r="E124" s="1">
        <v>0.65</v>
      </c>
      <c r="F124">
        <v>19.899999999999999</v>
      </c>
      <c r="G124">
        <v>46.089820015575185</v>
      </c>
      <c r="H124">
        <v>17.45642317745185</v>
      </c>
      <c r="I124">
        <v>34.338054249668517</v>
      </c>
      <c r="J124">
        <v>5319.6975808573561</v>
      </c>
      <c r="K124">
        <v>-3506.9359113289829</v>
      </c>
      <c r="L124">
        <v>-33.39430688337935</v>
      </c>
      <c r="M124">
        <v>6371.638865939316</v>
      </c>
      <c r="N124">
        <v>38052.489928203235</v>
      </c>
      <c r="O124">
        <v>36.473229482000917</v>
      </c>
      <c r="P124">
        <v>51.01064276268535</v>
      </c>
      <c r="Q124" s="6">
        <v>122</v>
      </c>
    </row>
    <row r="125" spans="1:17" x14ac:dyDescent="0.25">
      <c r="A125" s="5">
        <v>142.9699738812927</v>
      </c>
      <c r="B125">
        <v>-35.969040311281297</v>
      </c>
      <c r="C125" s="6">
        <v>2625.0000000000005</v>
      </c>
      <c r="D125">
        <v>3</v>
      </c>
      <c r="E125" s="1">
        <v>0.65</v>
      </c>
      <c r="F125">
        <v>19.899999999999999</v>
      </c>
      <c r="G125">
        <v>54.048620189015942</v>
      </c>
      <c r="H125">
        <v>21.478870367780353</v>
      </c>
      <c r="I125">
        <v>32.969973881292702</v>
      </c>
      <c r="J125">
        <v>5168.01976333529</v>
      </c>
      <c r="K125">
        <v>-3725.413297988126</v>
      </c>
      <c r="L125">
        <v>-35.786285926423304</v>
      </c>
      <c r="M125">
        <v>6370.8031295160044</v>
      </c>
      <c r="N125">
        <v>38115.302605127035</v>
      </c>
      <c r="O125">
        <v>35.695727276672365</v>
      </c>
      <c r="P125">
        <v>47.839942740013768</v>
      </c>
      <c r="Q125" s="6">
        <v>123</v>
      </c>
    </row>
    <row r="126" spans="1:17" x14ac:dyDescent="0.25">
      <c r="A126" s="5">
        <v>140.23782420768231</v>
      </c>
      <c r="B126">
        <v>-34.905357578997794</v>
      </c>
      <c r="C126" s="6">
        <v>2625.0000000000005</v>
      </c>
      <c r="D126">
        <v>0.75</v>
      </c>
      <c r="E126" s="1">
        <v>0.65</v>
      </c>
      <c r="F126">
        <v>19.899999999999999</v>
      </c>
      <c r="G126">
        <v>42.007420362456692</v>
      </c>
      <c r="H126">
        <v>20.493232773984609</v>
      </c>
      <c r="I126">
        <v>30.237824207682308</v>
      </c>
      <c r="J126">
        <v>5236.4446354059919</v>
      </c>
      <c r="K126">
        <v>-3629.2624705852127</v>
      </c>
      <c r="L126">
        <v>-34.724962738814419</v>
      </c>
      <c r="M126">
        <v>6371.1771675311675</v>
      </c>
      <c r="N126">
        <v>37906.550011760213</v>
      </c>
      <c r="O126">
        <v>38.283490949666586</v>
      </c>
      <c r="P126">
        <v>45.52950414241257</v>
      </c>
      <c r="Q126" s="6">
        <v>124</v>
      </c>
    </row>
    <row r="127" spans="1:17" x14ac:dyDescent="0.25">
      <c r="A127" s="5">
        <v>140.32795324136737</v>
      </c>
      <c r="B127">
        <v>-35.574109593953359</v>
      </c>
      <c r="C127" s="6">
        <v>2625.0000000000005</v>
      </c>
      <c r="D127">
        <v>3</v>
      </c>
      <c r="E127" s="1">
        <v>0.65</v>
      </c>
      <c r="F127">
        <v>19.899999999999999</v>
      </c>
      <c r="G127">
        <v>54.048620189015942</v>
      </c>
      <c r="H127">
        <v>16.654576285391361</v>
      </c>
      <c r="I127">
        <v>30.327953241367368</v>
      </c>
      <c r="J127">
        <v>5193.6346117862458</v>
      </c>
      <c r="K127">
        <v>-3689.8602737250771</v>
      </c>
      <c r="L127">
        <v>-35.392202135374525</v>
      </c>
      <c r="M127">
        <v>6370.9425770727648</v>
      </c>
      <c r="N127">
        <v>37952.205148731344</v>
      </c>
      <c r="O127">
        <v>37.706437053188644</v>
      </c>
      <c r="P127">
        <v>45.159693475569327</v>
      </c>
      <c r="Q127" s="6">
        <v>125</v>
      </c>
    </row>
    <row r="128" spans="1:17" x14ac:dyDescent="0.25">
      <c r="A128" s="5">
        <v>141.75511658790566</v>
      </c>
      <c r="B128">
        <v>-34.996037620226346</v>
      </c>
      <c r="C128" s="6">
        <v>2625.0000000000005</v>
      </c>
      <c r="D128">
        <v>1.2</v>
      </c>
      <c r="E128" s="1">
        <v>0.65</v>
      </c>
      <c r="F128">
        <v>19.899999999999999</v>
      </c>
      <c r="G128">
        <v>46.089820015575185</v>
      </c>
      <c r="H128">
        <v>18.985109148586968</v>
      </c>
      <c r="I128">
        <v>31.755116587905661</v>
      </c>
      <c r="J128">
        <v>5230.6815398222188</v>
      </c>
      <c r="K128">
        <v>-3637.5081162296315</v>
      </c>
      <c r="L128">
        <v>-34.815431915258308</v>
      </c>
      <c r="M128">
        <v>6371.1454752401769</v>
      </c>
      <c r="N128">
        <v>37991.332439178244</v>
      </c>
      <c r="O128">
        <v>37.221562110964165</v>
      </c>
      <c r="P128">
        <v>47.181419262661201</v>
      </c>
      <c r="Q128" s="6">
        <v>126</v>
      </c>
    </row>
    <row r="129" spans="1:17" x14ac:dyDescent="0.25">
      <c r="A129" s="5">
        <v>144.75753665597827</v>
      </c>
      <c r="B129">
        <v>-33.183784463646063</v>
      </c>
      <c r="C129" s="6">
        <v>1093.75</v>
      </c>
      <c r="D129">
        <v>1.2</v>
      </c>
      <c r="E129" s="1">
        <v>0.65</v>
      </c>
      <c r="F129">
        <v>19.899999999999999</v>
      </c>
      <c r="G129">
        <v>46.089820015575185</v>
      </c>
      <c r="H129">
        <v>21.228763687772954</v>
      </c>
      <c r="I129">
        <v>34.757536655978271</v>
      </c>
      <c r="J129">
        <v>5343.3487310498185</v>
      </c>
      <c r="K129">
        <v>-3471.0365148722672</v>
      </c>
      <c r="L129">
        <v>-33.007732048524645</v>
      </c>
      <c r="M129">
        <v>6371.7713509814776</v>
      </c>
      <c r="N129">
        <v>38055.454568795576</v>
      </c>
      <c r="O129">
        <v>36.438617845079882</v>
      </c>
      <c r="P129">
        <v>51.735524562041107</v>
      </c>
      <c r="Q129" s="6">
        <v>127</v>
      </c>
    </row>
    <row r="130" spans="1:17" x14ac:dyDescent="0.25">
      <c r="A130" s="5">
        <v>141.22222994299463</v>
      </c>
      <c r="B130">
        <v>-33.326195406129337</v>
      </c>
      <c r="C130" s="6">
        <v>1093.75</v>
      </c>
      <c r="D130">
        <v>0.75</v>
      </c>
      <c r="E130" s="1">
        <v>0.65</v>
      </c>
      <c r="F130">
        <v>19.899999999999999</v>
      </c>
      <c r="G130">
        <v>42.007420362456692</v>
      </c>
      <c r="H130">
        <v>14.963084549142883</v>
      </c>
      <c r="I130">
        <v>31.22222994299463</v>
      </c>
      <c r="J130">
        <v>5334.6874766770597</v>
      </c>
      <c r="K130">
        <v>-3484.2446142796507</v>
      </c>
      <c r="L130">
        <v>-33.149759529659541</v>
      </c>
      <c r="M130">
        <v>6371.7227659363689</v>
      </c>
      <c r="N130">
        <v>37864.304293079564</v>
      </c>
      <c r="O130">
        <v>38.826931329071591</v>
      </c>
      <c r="P130">
        <v>47.811421027570475</v>
      </c>
      <c r="Q130" s="6">
        <v>128</v>
      </c>
    </row>
    <row r="131" spans="1:17" x14ac:dyDescent="0.25">
      <c r="A131" s="5">
        <v>142.09143137589643</v>
      </c>
      <c r="B131">
        <v>-32.606917327224643</v>
      </c>
      <c r="C131" s="6">
        <v>1093.75</v>
      </c>
      <c r="D131">
        <v>0.75</v>
      </c>
      <c r="E131" s="1">
        <v>0.65</v>
      </c>
      <c r="F131">
        <v>19.899999999999999</v>
      </c>
      <c r="G131">
        <v>42.007420362456692</v>
      </c>
      <c r="H131">
        <v>15.490545238153672</v>
      </c>
      <c r="I131">
        <v>32.091431375896434</v>
      </c>
      <c r="J131">
        <v>5378.0944077709428</v>
      </c>
      <c r="K131">
        <v>-3417.3183280858498</v>
      </c>
      <c r="L131">
        <v>-32.432462428998015</v>
      </c>
      <c r="M131">
        <v>6371.9670443567547</v>
      </c>
      <c r="N131">
        <v>37870.691525193804</v>
      </c>
      <c r="O131">
        <v>38.74906853175284</v>
      </c>
      <c r="P131">
        <v>49.326813404081484</v>
      </c>
      <c r="Q131" s="6">
        <v>129</v>
      </c>
    </row>
    <row r="132" spans="1:17" x14ac:dyDescent="0.25">
      <c r="A132" s="5">
        <v>140.64983796355477</v>
      </c>
      <c r="B132">
        <v>-33.070010189454834</v>
      </c>
      <c r="C132" s="6">
        <v>1093.75</v>
      </c>
      <c r="D132">
        <v>0.75</v>
      </c>
      <c r="E132" s="1">
        <v>0.65</v>
      </c>
      <c r="F132">
        <v>19.899999999999999</v>
      </c>
      <c r="G132">
        <v>42.007420362456692</v>
      </c>
      <c r="H132">
        <v>14.826996214920623</v>
      </c>
      <c r="I132">
        <v>30.649837963554774</v>
      </c>
      <c r="J132">
        <v>5350.2445897082425</v>
      </c>
      <c r="K132">
        <v>-3460.4691362481931</v>
      </c>
      <c r="L132">
        <v>-32.894267241496415</v>
      </c>
      <c r="M132">
        <v>6371.8100891841268</v>
      </c>
      <c r="N132">
        <v>37818.879492702385</v>
      </c>
      <c r="O132">
        <v>39.409607359084518</v>
      </c>
      <c r="P132">
        <v>47.359969026733779</v>
      </c>
      <c r="Q132" s="6">
        <v>130</v>
      </c>
    </row>
    <row r="133" spans="1:17" x14ac:dyDescent="0.25">
      <c r="A133" s="5">
        <v>143.65930503771449</v>
      </c>
      <c r="B133">
        <v>-35.623957693254603</v>
      </c>
      <c r="C133" s="6">
        <v>1093.75</v>
      </c>
      <c r="D133">
        <v>0.75</v>
      </c>
      <c r="E133" s="1">
        <v>0.65</v>
      </c>
      <c r="F133">
        <v>19.899999999999999</v>
      </c>
      <c r="G133">
        <v>42.007420362456692</v>
      </c>
      <c r="H133">
        <v>15.787489262718388</v>
      </c>
      <c r="I133">
        <v>33.659305037714489</v>
      </c>
      <c r="J133">
        <v>5190.4151239930197</v>
      </c>
      <c r="K133">
        <v>-3694.3573669296852</v>
      </c>
      <c r="L133">
        <v>-35.441941432189701</v>
      </c>
      <c r="M133">
        <v>6370.9250124266182</v>
      </c>
      <c r="N133">
        <v>38132.475462173257</v>
      </c>
      <c r="O133">
        <v>35.489322004443267</v>
      </c>
      <c r="P133">
        <v>48.82343655719778</v>
      </c>
      <c r="Q133" s="6">
        <v>131</v>
      </c>
    </row>
    <row r="134" spans="1:17" x14ac:dyDescent="0.25">
      <c r="A134" s="5">
        <v>141.57411125624651</v>
      </c>
      <c r="B134">
        <v>-34.976462969981021</v>
      </c>
      <c r="C134" s="6">
        <v>1093.75</v>
      </c>
      <c r="D134">
        <v>3</v>
      </c>
      <c r="E134" s="1">
        <v>0.65</v>
      </c>
      <c r="F134">
        <v>19.899999999999999</v>
      </c>
      <c r="G134">
        <v>54.048620189015942</v>
      </c>
      <c r="H134">
        <v>20.680446593364529</v>
      </c>
      <c r="I134">
        <v>31.57411125624651</v>
      </c>
      <c r="J134">
        <v>5231.9267023117782</v>
      </c>
      <c r="K134">
        <v>-3635.728931322707</v>
      </c>
      <c r="L134">
        <v>-34.795902630803454</v>
      </c>
      <c r="M134">
        <v>6371.1523196687076</v>
      </c>
      <c r="N134">
        <v>37980.527494087444</v>
      </c>
      <c r="O134">
        <v>37.35595216365278</v>
      </c>
      <c r="P134">
        <v>46.993347005854531</v>
      </c>
      <c r="Q134" s="6">
        <v>132</v>
      </c>
    </row>
    <row r="135" spans="1:17" x14ac:dyDescent="0.25">
      <c r="A135" s="5">
        <v>144.16162839162772</v>
      </c>
      <c r="B135">
        <v>-33.346190235645082</v>
      </c>
      <c r="C135" s="6">
        <v>1093.75</v>
      </c>
      <c r="D135">
        <v>0.75</v>
      </c>
      <c r="E135" s="1">
        <v>0.65</v>
      </c>
      <c r="F135">
        <v>19.899999999999999</v>
      </c>
      <c r="G135">
        <v>42.007420362456692</v>
      </c>
      <c r="H135">
        <v>16.237840543867318</v>
      </c>
      <c r="I135">
        <v>34.161628391627715</v>
      </c>
      <c r="J135">
        <v>5333.468773044995</v>
      </c>
      <c r="K135">
        <v>-3486.097361721645</v>
      </c>
      <c r="L135">
        <v>-33.169700867737397</v>
      </c>
      <c r="M135">
        <v>6371.7159359507468</v>
      </c>
      <c r="N135">
        <v>38029.654552831096</v>
      </c>
      <c r="O135">
        <v>36.755163798888979</v>
      </c>
      <c r="P135">
        <v>50.991831152627654</v>
      </c>
      <c r="Q135" s="6">
        <v>133</v>
      </c>
    </row>
    <row r="136" spans="1:17" x14ac:dyDescent="0.25">
      <c r="A136" s="5">
        <v>144.3065376203275</v>
      </c>
      <c r="B136">
        <v>-35.095692220118686</v>
      </c>
      <c r="C136" s="6">
        <v>1093.75</v>
      </c>
      <c r="D136">
        <v>3</v>
      </c>
      <c r="E136" s="1">
        <v>0.65</v>
      </c>
      <c r="F136">
        <v>19.899999999999999</v>
      </c>
      <c r="G136">
        <v>54.048620189015942</v>
      </c>
      <c r="H136">
        <v>17.27523485479983</v>
      </c>
      <c r="I136">
        <v>34.306537620327504</v>
      </c>
      <c r="J136">
        <v>5224.3329313333961</v>
      </c>
      <c r="K136">
        <v>-3646.5594390301435</v>
      </c>
      <c r="L136">
        <v>-34.914856861069637</v>
      </c>
      <c r="M136">
        <v>6371.1106033245433</v>
      </c>
      <c r="N136">
        <v>38137.76390389126</v>
      </c>
      <c r="O136">
        <v>35.427812970905407</v>
      </c>
      <c r="P136">
        <v>49.881524530635708</v>
      </c>
      <c r="Q136" s="6">
        <v>134</v>
      </c>
    </row>
    <row r="137" spans="1:17" x14ac:dyDescent="0.25">
      <c r="A137" s="5">
        <v>141.23543711626499</v>
      </c>
      <c r="B137">
        <v>-33.467435066543594</v>
      </c>
      <c r="C137" s="6">
        <v>1093.75</v>
      </c>
      <c r="D137">
        <v>3</v>
      </c>
      <c r="E137" s="1">
        <v>0.65</v>
      </c>
      <c r="F137">
        <v>19.899999999999999</v>
      </c>
      <c r="G137">
        <v>54.048620189015942</v>
      </c>
      <c r="H137">
        <v>21.089780678828504</v>
      </c>
      <c r="I137">
        <v>31.23543711626499</v>
      </c>
      <c r="J137">
        <v>5326.0648619935846</v>
      </c>
      <c r="K137">
        <v>-3497.3230774950025</v>
      </c>
      <c r="L137">
        <v>-33.290623171642082</v>
      </c>
      <c r="M137">
        <v>6371.6744755630652</v>
      </c>
      <c r="N137">
        <v>37873.215010742337</v>
      </c>
      <c r="O137">
        <v>38.712842854860142</v>
      </c>
      <c r="P137">
        <v>47.719631960876583</v>
      </c>
      <c r="Q137" s="6">
        <v>135</v>
      </c>
    </row>
    <row r="138" spans="1:17" x14ac:dyDescent="0.25">
      <c r="A138" s="5">
        <v>142.39158488903064</v>
      </c>
      <c r="B138">
        <v>-36.708992910766028</v>
      </c>
      <c r="C138" s="6">
        <v>1093.75</v>
      </c>
      <c r="D138">
        <v>1.2</v>
      </c>
      <c r="E138" s="1">
        <v>0.65</v>
      </c>
      <c r="F138">
        <v>19.899999999999999</v>
      </c>
      <c r="G138">
        <v>46.089820015575185</v>
      </c>
      <c r="H138">
        <v>15.698720973505697</v>
      </c>
      <c r="I138">
        <v>32.391584889030639</v>
      </c>
      <c r="J138">
        <v>5119.3653738111361</v>
      </c>
      <c r="K138">
        <v>-3791.5537585521529</v>
      </c>
      <c r="L138">
        <v>-36.524745030501037</v>
      </c>
      <c r="M138">
        <v>6370.5401446476571</v>
      </c>
      <c r="N138">
        <v>38129.542403971936</v>
      </c>
      <c r="O138">
        <v>35.519778894246876</v>
      </c>
      <c r="P138">
        <v>46.704298816102714</v>
      </c>
      <c r="Q138" s="6">
        <v>136</v>
      </c>
    </row>
    <row r="139" spans="1:17" x14ac:dyDescent="0.25">
      <c r="A139" s="5">
        <v>142.99290595394098</v>
      </c>
      <c r="B139">
        <v>-36.631068515246106</v>
      </c>
      <c r="C139" s="6">
        <v>1093.75</v>
      </c>
      <c r="D139">
        <v>3</v>
      </c>
      <c r="E139" s="1">
        <v>0.65</v>
      </c>
      <c r="F139">
        <v>19.899999999999999</v>
      </c>
      <c r="G139">
        <v>54.048620189015942</v>
      </c>
      <c r="H139">
        <v>17.322449339410241</v>
      </c>
      <c r="I139">
        <v>32.992905953940976</v>
      </c>
      <c r="J139">
        <v>5124.529642796977</v>
      </c>
      <c r="K139">
        <v>-3784.6177917053519</v>
      </c>
      <c r="L139">
        <v>-36.446972158380632</v>
      </c>
      <c r="M139">
        <v>6370.5679408666238</v>
      </c>
      <c r="N139">
        <v>38156.837874342345</v>
      </c>
      <c r="O139">
        <v>35.190705402552325</v>
      </c>
      <c r="P139">
        <v>47.416210985286682</v>
      </c>
      <c r="Q139" s="6">
        <v>137</v>
      </c>
    </row>
    <row r="140" spans="1:17" x14ac:dyDescent="0.25">
      <c r="A140" s="5">
        <v>141.71960435601329</v>
      </c>
      <c r="B140">
        <v>-33.203858493156922</v>
      </c>
      <c r="C140" s="6">
        <v>1093.75</v>
      </c>
      <c r="D140">
        <v>3</v>
      </c>
      <c r="E140" s="1">
        <v>0.65</v>
      </c>
      <c r="F140">
        <v>19.899999999999999</v>
      </c>
      <c r="G140">
        <v>54.048620189015942</v>
      </c>
      <c r="H140">
        <v>18.319726493559578</v>
      </c>
      <c r="I140">
        <v>31.719604356013292</v>
      </c>
      <c r="J140">
        <v>5342.1298538632964</v>
      </c>
      <c r="K140">
        <v>-3472.8995929059365</v>
      </c>
      <c r="L140">
        <v>-33.027751763351752</v>
      </c>
      <c r="M140">
        <v>6371.7645089836542</v>
      </c>
      <c r="N140">
        <v>37884.17844364341</v>
      </c>
      <c r="O140">
        <v>38.574864930108063</v>
      </c>
      <c r="P140">
        <v>48.459267768875605</v>
      </c>
      <c r="Q140" s="6">
        <v>138</v>
      </c>
    </row>
    <row r="141" spans="1:17" x14ac:dyDescent="0.25">
      <c r="A141" s="5">
        <v>140.32583047649376</v>
      </c>
      <c r="B141">
        <v>-36.638082970379266</v>
      </c>
      <c r="C141" s="6">
        <v>1093.75</v>
      </c>
      <c r="D141">
        <v>3</v>
      </c>
      <c r="E141" s="1">
        <v>0.65</v>
      </c>
      <c r="F141">
        <v>19.899999999999999</v>
      </c>
      <c r="G141">
        <v>54.048620189015942</v>
      </c>
      <c r="H141">
        <v>23.185556407722231</v>
      </c>
      <c r="I141">
        <v>30.325830476493763</v>
      </c>
      <c r="J141">
        <v>5124.0651642919765</v>
      </c>
      <c r="K141">
        <v>-3785.2424246963428</v>
      </c>
      <c r="L141">
        <v>-36.453972918317888</v>
      </c>
      <c r="M141">
        <v>6370.5654397103253</v>
      </c>
      <c r="N141">
        <v>38018.690147512891</v>
      </c>
      <c r="O141">
        <v>36.874953777787617</v>
      </c>
      <c r="P141">
        <v>44.427863882033627</v>
      </c>
      <c r="Q141" s="6">
        <v>139</v>
      </c>
    </row>
    <row r="142" spans="1:17" x14ac:dyDescent="0.25">
      <c r="A142" s="5">
        <v>143.12592390743259</v>
      </c>
      <c r="B142">
        <v>-35.749417185199931</v>
      </c>
      <c r="C142" s="6">
        <v>1093.75</v>
      </c>
      <c r="D142">
        <v>3</v>
      </c>
      <c r="E142" s="1">
        <v>0.65</v>
      </c>
      <c r="F142">
        <v>19.899999999999999</v>
      </c>
      <c r="G142">
        <v>54.048620189015942</v>
      </c>
      <c r="H142">
        <v>16.482918668419551</v>
      </c>
      <c r="I142">
        <v>33.125923907432593</v>
      </c>
      <c r="J142">
        <v>5182.2947780373042</v>
      </c>
      <c r="K142">
        <v>-3705.663566590802</v>
      </c>
      <c r="L142">
        <v>-35.567129517847192</v>
      </c>
      <c r="M142">
        <v>6370.8807582022109</v>
      </c>
      <c r="N142">
        <v>38110.576359507664</v>
      </c>
      <c r="O142">
        <v>35.754102823992135</v>
      </c>
      <c r="P142">
        <v>48.160682650850802</v>
      </c>
      <c r="Q142" s="6">
        <v>140</v>
      </c>
    </row>
    <row r="143" spans="1:17" x14ac:dyDescent="0.25">
      <c r="A143" s="5">
        <v>141.5152141816198</v>
      </c>
      <c r="B143">
        <v>-36.772148252047785</v>
      </c>
      <c r="C143" s="6">
        <v>1750.0000000000002</v>
      </c>
      <c r="D143">
        <v>0.75</v>
      </c>
      <c r="E143" s="1">
        <v>0.65</v>
      </c>
      <c r="F143">
        <v>19.899999999999999</v>
      </c>
      <c r="G143">
        <v>42.007420362456692</v>
      </c>
      <c r="H143">
        <v>18.092538775536475</v>
      </c>
      <c r="I143">
        <v>31.515214181619797</v>
      </c>
      <c r="J143">
        <v>5115.1729240968662</v>
      </c>
      <c r="K143">
        <v>-3797.1700573506696</v>
      </c>
      <c r="L143">
        <v>-36.587778563888051</v>
      </c>
      <c r="M143">
        <v>6370.5175996816906</v>
      </c>
      <c r="N143">
        <v>38087.642845748982</v>
      </c>
      <c r="O143">
        <v>36.028327371398149</v>
      </c>
      <c r="P143">
        <v>45.687053438176164</v>
      </c>
      <c r="Q143" s="6">
        <v>141</v>
      </c>
    </row>
    <row r="144" spans="1:17" x14ac:dyDescent="0.25">
      <c r="A144" s="5">
        <v>144.79178575880022</v>
      </c>
      <c r="B144">
        <v>-34.331094152230328</v>
      </c>
      <c r="C144" s="6">
        <v>1750.0000000000002</v>
      </c>
      <c r="D144">
        <v>3</v>
      </c>
      <c r="E144" s="1">
        <v>0.65</v>
      </c>
      <c r="F144">
        <v>19.899999999999999</v>
      </c>
      <c r="G144">
        <v>54.048620189015942</v>
      </c>
      <c r="H144">
        <v>14.459290312345363</v>
      </c>
      <c r="I144">
        <v>34.791785758800216</v>
      </c>
      <c r="J144">
        <v>5272.6357307181306</v>
      </c>
      <c r="K144">
        <v>-3576.8361871161164</v>
      </c>
      <c r="L144">
        <v>-34.15207641711384</v>
      </c>
      <c r="M144">
        <v>6371.376982906354</v>
      </c>
      <c r="N144">
        <v>38121.690766551714</v>
      </c>
      <c r="O144">
        <v>35.625789161102176</v>
      </c>
      <c r="P144">
        <v>50.933729217462691</v>
      </c>
      <c r="Q144" s="6">
        <v>142</v>
      </c>
    </row>
    <row r="145" spans="1:17" x14ac:dyDescent="0.25">
      <c r="A145" s="5">
        <v>141.56812758105207</v>
      </c>
      <c r="B145">
        <v>-32.615138778727086</v>
      </c>
      <c r="C145" s="6">
        <v>1750.0000000000002</v>
      </c>
      <c r="D145">
        <v>1.2</v>
      </c>
      <c r="E145" s="1">
        <v>0.65</v>
      </c>
      <c r="F145">
        <v>19.899999999999999</v>
      </c>
      <c r="G145">
        <v>46.089820015575185</v>
      </c>
      <c r="H145">
        <v>15.925138601591145</v>
      </c>
      <c r="I145">
        <v>31.568127581052067</v>
      </c>
      <c r="J145">
        <v>5377.6030414661445</v>
      </c>
      <c r="K145">
        <v>-3418.0863304442059</v>
      </c>
      <c r="L145">
        <v>-32.440660616491755</v>
      </c>
      <c r="M145">
        <v>6371.9642681009645</v>
      </c>
      <c r="N145">
        <v>37842.303815282328</v>
      </c>
      <c r="O145">
        <v>39.111276603146024</v>
      </c>
      <c r="P145">
        <v>48.742300416465049</v>
      </c>
      <c r="Q145" s="6">
        <v>143</v>
      </c>
    </row>
    <row r="146" spans="1:17" x14ac:dyDescent="0.25">
      <c r="A146" s="5">
        <v>143.52752209440362</v>
      </c>
      <c r="B146">
        <v>-33.470564924089643</v>
      </c>
      <c r="C146" s="6">
        <v>1750.0000000000002</v>
      </c>
      <c r="D146">
        <v>1.2</v>
      </c>
      <c r="E146" s="1">
        <v>0.65</v>
      </c>
      <c r="F146">
        <v>19.899999999999999</v>
      </c>
      <c r="G146">
        <v>46.089820015575185</v>
      </c>
      <c r="H146">
        <v>21.218114624958485</v>
      </c>
      <c r="I146">
        <v>33.527522094403622</v>
      </c>
      <c r="J146">
        <v>5325.8734184092036</v>
      </c>
      <c r="K146">
        <v>-3497.6126574953305</v>
      </c>
      <c r="L146">
        <v>-33.293744745101904</v>
      </c>
      <c r="M146">
        <v>6371.6734042784465</v>
      </c>
      <c r="N146">
        <v>38000.207689488088</v>
      </c>
      <c r="O146">
        <v>37.118621047018472</v>
      </c>
      <c r="P146">
        <v>50.227036130760794</v>
      </c>
      <c r="Q146" s="6">
        <v>144</v>
      </c>
    </row>
    <row r="147" spans="1:17" x14ac:dyDescent="0.25">
      <c r="A147" s="5">
        <v>141.39996883765261</v>
      </c>
      <c r="B147">
        <v>-33.930301358444815</v>
      </c>
      <c r="C147" s="6">
        <v>17500</v>
      </c>
      <c r="D147">
        <v>3</v>
      </c>
      <c r="E147" s="1">
        <v>0.65</v>
      </c>
      <c r="F147">
        <v>19.899999999999999</v>
      </c>
      <c r="G147">
        <v>54.048620189015942</v>
      </c>
      <c r="H147">
        <v>15.317525432232385</v>
      </c>
      <c r="I147">
        <v>31.399968837652608</v>
      </c>
      <c r="J147">
        <v>5297.5802107373638</v>
      </c>
      <c r="K147">
        <v>-3540.0358333533309</v>
      </c>
      <c r="L147">
        <v>-33.752287237421875</v>
      </c>
      <c r="M147">
        <v>6371.5155018740825</v>
      </c>
      <c r="N147">
        <v>37909.089458162125</v>
      </c>
      <c r="O147">
        <v>38.256153660807975</v>
      </c>
      <c r="P147">
        <v>47.558540879933766</v>
      </c>
      <c r="Q147" s="6">
        <v>145</v>
      </c>
    </row>
    <row r="148" spans="1:17" x14ac:dyDescent="0.25">
      <c r="A148" s="5">
        <v>142.29676614334957</v>
      </c>
      <c r="B148">
        <v>-34.250096493323099</v>
      </c>
      <c r="C148" s="6">
        <v>17500</v>
      </c>
      <c r="D148">
        <v>3</v>
      </c>
      <c r="E148" s="1">
        <v>0.65</v>
      </c>
      <c r="F148">
        <v>19.899999999999999</v>
      </c>
      <c r="G148">
        <v>54.048620189015942</v>
      </c>
      <c r="H148">
        <v>14.080017812576422</v>
      </c>
      <c r="I148">
        <v>32.296766143349572</v>
      </c>
      <c r="J148">
        <v>5277.6977276446996</v>
      </c>
      <c r="K148">
        <v>-3569.4129600559745</v>
      </c>
      <c r="L148">
        <v>-34.071278773975521</v>
      </c>
      <c r="M148">
        <v>6371.4050400050364</v>
      </c>
      <c r="N148">
        <v>37976.368316584339</v>
      </c>
      <c r="O148">
        <v>37.411175232367796</v>
      </c>
      <c r="P148">
        <v>48.318680325133613</v>
      </c>
      <c r="Q148" s="6">
        <v>146</v>
      </c>
    </row>
    <row r="149" spans="1:17" x14ac:dyDescent="0.25">
      <c r="A149" s="5">
        <v>141.80914023045966</v>
      </c>
      <c r="B149">
        <v>-33.512946089090278</v>
      </c>
      <c r="C149" s="6">
        <v>17500</v>
      </c>
      <c r="D149">
        <v>1.2</v>
      </c>
      <c r="E149" s="1">
        <v>0.65</v>
      </c>
      <c r="F149">
        <v>19.899999999999999</v>
      </c>
      <c r="G149">
        <v>46.089820015575185</v>
      </c>
      <c r="H149">
        <v>18.985151440077559</v>
      </c>
      <c r="I149">
        <v>31.809140230459661</v>
      </c>
      <c r="J149">
        <v>5323.2795286616392</v>
      </c>
      <c r="K149">
        <v>-3501.5328228965282</v>
      </c>
      <c r="L149">
        <v>-33.336013942914782</v>
      </c>
      <c r="M149">
        <v>6371.6588931054539</v>
      </c>
      <c r="N149">
        <v>37906.873982567828</v>
      </c>
      <c r="O149">
        <v>38.286123947898908</v>
      </c>
      <c r="P149">
        <v>48.325483342293758</v>
      </c>
      <c r="Q149" s="6">
        <v>147</v>
      </c>
    </row>
    <row r="150" spans="1:17" x14ac:dyDescent="0.25">
      <c r="A150" s="5">
        <v>140.75446784509859</v>
      </c>
      <c r="B150">
        <v>-33.780584624782065</v>
      </c>
      <c r="C150" s="6">
        <v>17500</v>
      </c>
      <c r="D150">
        <v>3</v>
      </c>
      <c r="E150" s="1">
        <v>0.65</v>
      </c>
      <c r="F150">
        <v>19.899999999999999</v>
      </c>
      <c r="G150">
        <v>54.048620189015942</v>
      </c>
      <c r="H150">
        <v>21.134406400704911</v>
      </c>
      <c r="I150">
        <v>30.754467845098588</v>
      </c>
      <c r="J150">
        <v>5306.8317102768806</v>
      </c>
      <c r="K150">
        <v>-3526.2449951785175</v>
      </c>
      <c r="L150">
        <v>-33.602954320668587</v>
      </c>
      <c r="M150">
        <v>6371.5670417270021</v>
      </c>
      <c r="N150">
        <v>37865.964938511861</v>
      </c>
      <c r="O150">
        <v>38.80357855534092</v>
      </c>
      <c r="P150">
        <v>46.941992928883209</v>
      </c>
      <c r="Q150" s="6">
        <v>148</v>
      </c>
    </row>
    <row r="151" spans="1:17" x14ac:dyDescent="0.25">
      <c r="A151" s="5">
        <v>141.97491387540762</v>
      </c>
      <c r="B151">
        <v>-33.37429602030064</v>
      </c>
      <c r="C151" s="6">
        <v>17500</v>
      </c>
      <c r="D151">
        <v>3</v>
      </c>
      <c r="E151" s="1">
        <v>0.65</v>
      </c>
      <c r="F151">
        <v>19.899999999999999</v>
      </c>
      <c r="G151">
        <v>54.048620189015942</v>
      </c>
      <c r="H151">
        <v>15.6815992527458</v>
      </c>
      <c r="I151">
        <v>31.974913875407623</v>
      </c>
      <c r="J151">
        <v>5331.7545994101429</v>
      </c>
      <c r="K151">
        <v>-3488.700971814932</v>
      </c>
      <c r="L151">
        <v>-33.197731606798456</v>
      </c>
      <c r="M151">
        <v>6371.7063318293058</v>
      </c>
      <c r="N151">
        <v>37907.936252015119</v>
      </c>
      <c r="O151">
        <v>38.273373361178074</v>
      </c>
      <c r="P151">
        <v>48.613104646180595</v>
      </c>
      <c r="Q151" s="6">
        <v>149</v>
      </c>
    </row>
    <row r="152" spans="1:17" x14ac:dyDescent="0.25">
      <c r="A152" s="5">
        <v>143.3545284274584</v>
      </c>
      <c r="B152">
        <v>-32.255131918461295</v>
      </c>
      <c r="C152" s="6">
        <v>17500</v>
      </c>
      <c r="D152">
        <v>3</v>
      </c>
      <c r="E152" s="1">
        <v>0.65</v>
      </c>
      <c r="F152">
        <v>19.899999999999999</v>
      </c>
      <c r="G152">
        <v>54.048620189015942</v>
      </c>
      <c r="H152">
        <v>19.316117745921066</v>
      </c>
      <c r="I152">
        <v>33.354528427458405</v>
      </c>
      <c r="J152">
        <v>5399.0153691139612</v>
      </c>
      <c r="K152">
        <v>-3384.3915927969174</v>
      </c>
      <c r="L152">
        <v>-32.081685835197021</v>
      </c>
      <c r="M152">
        <v>6372.0854835228956</v>
      </c>
      <c r="N152">
        <v>37922.576033638055</v>
      </c>
      <c r="O152">
        <v>38.094084220602397</v>
      </c>
      <c r="P152">
        <v>50.965442213139575</v>
      </c>
      <c r="Q152" s="6">
        <v>150</v>
      </c>
    </row>
    <row r="153" spans="1:17" x14ac:dyDescent="0.25">
      <c r="A153" s="5">
        <v>140.18885912691297</v>
      </c>
      <c r="B153">
        <v>-33.787190086338683</v>
      </c>
      <c r="C153" s="6">
        <v>17500</v>
      </c>
      <c r="D153">
        <v>3</v>
      </c>
      <c r="E153" s="1">
        <v>0.65</v>
      </c>
      <c r="F153">
        <v>19.899999999999999</v>
      </c>
      <c r="G153">
        <v>54.048620189015942</v>
      </c>
      <c r="H153">
        <v>21.155744037432417</v>
      </c>
      <c r="I153">
        <v>30.188859126912973</v>
      </c>
      <c r="J153">
        <v>5306.4243014551766</v>
      </c>
      <c r="K153">
        <v>-3526.8539455890564</v>
      </c>
      <c r="L153">
        <v>-33.609542746343436</v>
      </c>
      <c r="M153">
        <v>6371.5647701793914</v>
      </c>
      <c r="N153">
        <v>37836.763577034071</v>
      </c>
      <c r="O153">
        <v>39.176524359012561</v>
      </c>
      <c r="P153">
        <v>46.291045066717132</v>
      </c>
      <c r="Q153" s="6">
        <v>151</v>
      </c>
    </row>
    <row r="154" spans="1:17" x14ac:dyDescent="0.25">
      <c r="A154" s="5">
        <v>140.1429088568965</v>
      </c>
      <c r="B154">
        <v>-34.171801381680169</v>
      </c>
      <c r="C154" s="6">
        <v>17500</v>
      </c>
      <c r="D154">
        <v>0.75</v>
      </c>
      <c r="E154" s="1">
        <v>0.65</v>
      </c>
      <c r="F154">
        <v>19.899999999999999</v>
      </c>
      <c r="G154">
        <v>42.007420362456692</v>
      </c>
      <c r="H154">
        <v>20.352006224144226</v>
      </c>
      <c r="I154">
        <v>30.142908856896497</v>
      </c>
      <c r="J154">
        <v>5282.5807843505663</v>
      </c>
      <c r="K154">
        <v>-3562.2307130189829</v>
      </c>
      <c r="L154">
        <v>-33.993178358108146</v>
      </c>
      <c r="M154">
        <v>6371.4321306881684</v>
      </c>
      <c r="N154">
        <v>37857.330091596297</v>
      </c>
      <c r="O154">
        <v>38.911718733367088</v>
      </c>
      <c r="P154">
        <v>45.953095040818916</v>
      </c>
      <c r="Q154" s="6">
        <v>152</v>
      </c>
    </row>
    <row r="155" spans="1:17" x14ac:dyDescent="0.25">
      <c r="A155" s="5">
        <v>144.96121303202278</v>
      </c>
      <c r="B155">
        <v>-32.275261974357505</v>
      </c>
      <c r="C155" s="6">
        <v>17500</v>
      </c>
      <c r="D155">
        <v>1.2</v>
      </c>
      <c r="E155" s="1">
        <v>0.65</v>
      </c>
      <c r="F155">
        <v>19.899999999999999</v>
      </c>
      <c r="G155">
        <v>46.089820015575185</v>
      </c>
      <c r="H155">
        <v>20.394133093287692</v>
      </c>
      <c r="I155">
        <v>34.961213032022783</v>
      </c>
      <c r="J155">
        <v>5397.8237062577646</v>
      </c>
      <c r="K155">
        <v>-3386.2791545592377</v>
      </c>
      <c r="L155">
        <v>-32.10175746025277</v>
      </c>
      <c r="M155">
        <v>6372.0787249092218</v>
      </c>
      <c r="N155">
        <v>38018.051966568069</v>
      </c>
      <c r="O155">
        <v>36.903252290313596</v>
      </c>
      <c r="P155">
        <v>52.630563851607185</v>
      </c>
      <c r="Q155" s="6">
        <v>153</v>
      </c>
    </row>
    <row r="156" spans="1:17" x14ac:dyDescent="0.25">
      <c r="A156" s="5">
        <v>141.61039117852044</v>
      </c>
      <c r="B156">
        <v>-36.64308567674496</v>
      </c>
      <c r="C156" s="6">
        <v>17500</v>
      </c>
      <c r="D156">
        <v>3</v>
      </c>
      <c r="E156" s="1">
        <v>0.65</v>
      </c>
      <c r="F156">
        <v>19.899999999999999</v>
      </c>
      <c r="G156">
        <v>54.048620189015942</v>
      </c>
      <c r="H156">
        <v>22.520318726860019</v>
      </c>
      <c r="I156">
        <v>31.610391178520445</v>
      </c>
      <c r="J156">
        <v>5123.7338513718751</v>
      </c>
      <c r="K156">
        <v>-3785.6878783835496</v>
      </c>
      <c r="L156">
        <v>-36.458965863999275</v>
      </c>
      <c r="M156">
        <v>6370.5636557713015</v>
      </c>
      <c r="N156">
        <v>38084.503014801041</v>
      </c>
      <c r="O156">
        <v>36.067224080733503</v>
      </c>
      <c r="P156">
        <v>45.880233013170859</v>
      </c>
      <c r="Q156" s="6">
        <v>154</v>
      </c>
    </row>
    <row r="157" spans="1:17" x14ac:dyDescent="0.25">
      <c r="A157" s="5">
        <v>143.71190516569263</v>
      </c>
      <c r="B157">
        <v>-33.906250255623618</v>
      </c>
      <c r="C157" s="6">
        <v>17500</v>
      </c>
      <c r="D157">
        <v>3</v>
      </c>
      <c r="E157" s="1">
        <v>0.65</v>
      </c>
      <c r="F157">
        <v>19.899999999999999</v>
      </c>
      <c r="G157">
        <v>54.048620189015942</v>
      </c>
      <c r="H157">
        <v>15.537534271099448</v>
      </c>
      <c r="I157">
        <v>33.711905165692627</v>
      </c>
      <c r="J157">
        <v>5299.0688533383927</v>
      </c>
      <c r="K157">
        <v>-3537.8220251464681</v>
      </c>
      <c r="L157">
        <v>-33.72829746624631</v>
      </c>
      <c r="M157">
        <v>6371.5237890188027</v>
      </c>
      <c r="N157">
        <v>38035.435990191545</v>
      </c>
      <c r="O157">
        <v>36.681350782127879</v>
      </c>
      <c r="P157">
        <v>50.102256169091639</v>
      </c>
      <c r="Q157" s="6">
        <v>155</v>
      </c>
    </row>
    <row r="158" spans="1:17" x14ac:dyDescent="0.25">
      <c r="A158" s="5">
        <v>144.80313909158468</v>
      </c>
      <c r="B158">
        <v>-36.382606364470391</v>
      </c>
      <c r="C158" s="6">
        <v>17500</v>
      </c>
      <c r="D158">
        <v>1.2</v>
      </c>
      <c r="E158" s="1">
        <v>0.65</v>
      </c>
      <c r="F158">
        <v>19.899999999999999</v>
      </c>
      <c r="G158">
        <v>46.089820015575185</v>
      </c>
      <c r="H158">
        <v>19.489422990134742</v>
      </c>
      <c r="I158">
        <v>34.803139091584683</v>
      </c>
      <c r="J158">
        <v>5140.932410420095</v>
      </c>
      <c r="K158">
        <v>-3762.4562556926139</v>
      </c>
      <c r="L158">
        <v>-36.199002203510219</v>
      </c>
      <c r="M158">
        <v>6370.656412372924</v>
      </c>
      <c r="N158">
        <v>38241.652671896663</v>
      </c>
      <c r="O158">
        <v>34.178146879088366</v>
      </c>
      <c r="P158">
        <v>49.523668714290395</v>
      </c>
      <c r="Q158" s="6">
        <v>156</v>
      </c>
    </row>
    <row r="159" spans="1:17" x14ac:dyDescent="0.25">
      <c r="A159" s="5">
        <v>141.94776197871289</v>
      </c>
      <c r="B159">
        <v>-35.243225465950616</v>
      </c>
      <c r="C159" s="6">
        <v>7000.0000000000009</v>
      </c>
      <c r="D159">
        <v>1.2</v>
      </c>
      <c r="E159" s="1">
        <v>0.65</v>
      </c>
      <c r="F159">
        <v>19.899999999999999</v>
      </c>
      <c r="G159">
        <v>46.089820015575185</v>
      </c>
      <c r="H159">
        <v>16.02000633618708</v>
      </c>
      <c r="I159">
        <v>31.94776197871289</v>
      </c>
      <c r="J159">
        <v>5214.9050850596432</v>
      </c>
      <c r="K159">
        <v>-3659.9393987935459</v>
      </c>
      <c r="L159">
        <v>-35.062054121250618</v>
      </c>
      <c r="M159">
        <v>6371.0588954287805</v>
      </c>
      <c r="N159">
        <v>38016.467191196803</v>
      </c>
      <c r="O159">
        <v>36.909069191761844</v>
      </c>
      <c r="P159">
        <v>47.220459213445707</v>
      </c>
      <c r="Q159" s="6">
        <v>157</v>
      </c>
    </row>
    <row r="160" spans="1:17" x14ac:dyDescent="0.25">
      <c r="A160" s="5">
        <v>143.11560946368621</v>
      </c>
      <c r="B160">
        <v>-35.310828259886627</v>
      </c>
      <c r="C160" s="6">
        <v>7000.0000000000009</v>
      </c>
      <c r="D160">
        <v>1.2</v>
      </c>
      <c r="E160" s="1">
        <v>0.65</v>
      </c>
      <c r="F160">
        <v>19.899999999999999</v>
      </c>
      <c r="G160">
        <v>46.089820015575185</v>
      </c>
      <c r="H160">
        <v>23.914012163379915</v>
      </c>
      <c r="I160">
        <v>33.115609463686212</v>
      </c>
      <c r="J160">
        <v>5210.5734695002293</v>
      </c>
      <c r="K160">
        <v>-3666.0623629954316</v>
      </c>
      <c r="L160">
        <v>-35.129504558891789</v>
      </c>
      <c r="M160">
        <v>6371.0351694549063</v>
      </c>
      <c r="N160">
        <v>38083.824175827162</v>
      </c>
      <c r="O160">
        <v>36.081742189453848</v>
      </c>
      <c r="P160">
        <v>48.454544511063851</v>
      </c>
      <c r="Q160" s="6">
        <v>158</v>
      </c>
    </row>
    <row r="161" spans="1:17" x14ac:dyDescent="0.25">
      <c r="A161" s="5">
        <v>140.61770708336064</v>
      </c>
      <c r="B161">
        <v>-36.713836599762693</v>
      </c>
      <c r="C161" s="6">
        <v>7000.0000000000009</v>
      </c>
      <c r="D161">
        <v>1.2</v>
      </c>
      <c r="E161" s="1">
        <v>0.65</v>
      </c>
      <c r="F161">
        <v>19.899999999999999</v>
      </c>
      <c r="G161">
        <v>46.089820015575185</v>
      </c>
      <c r="H161">
        <v>14.040151598464082</v>
      </c>
      <c r="I161">
        <v>30.617707083360642</v>
      </c>
      <c r="J161">
        <v>5119.0440553305016</v>
      </c>
      <c r="K161">
        <v>-3791.9846611783396</v>
      </c>
      <c r="L161">
        <v>-36.529579345840105</v>
      </c>
      <c r="M161">
        <v>6370.5384161016054</v>
      </c>
      <c r="N161">
        <v>38038.153435658918</v>
      </c>
      <c r="O161">
        <v>36.634685041047454</v>
      </c>
      <c r="P161">
        <v>44.710873761291914</v>
      </c>
      <c r="Q161" s="6">
        <v>159</v>
      </c>
    </row>
    <row r="162" spans="1:17" x14ac:dyDescent="0.25">
      <c r="A162" s="5">
        <v>142.74856212134236</v>
      </c>
      <c r="B162">
        <v>-33.794264219854909</v>
      </c>
      <c r="C162" s="6">
        <v>7000.0000000000009</v>
      </c>
      <c r="D162">
        <v>3</v>
      </c>
      <c r="E162" s="1">
        <v>0.65</v>
      </c>
      <c r="F162">
        <v>19.899999999999999</v>
      </c>
      <c r="G162">
        <v>54.048620189015942</v>
      </c>
      <c r="H162">
        <v>16.60016783404977</v>
      </c>
      <c r="I162">
        <v>32.74856212134236</v>
      </c>
      <c r="J162">
        <v>5305.9879077516425</v>
      </c>
      <c r="K162">
        <v>-3527.5060509978603</v>
      </c>
      <c r="L162">
        <v>-33.616598645677826</v>
      </c>
      <c r="M162">
        <v>6371.5623372162945</v>
      </c>
      <c r="N162">
        <v>37974.81892767203</v>
      </c>
      <c r="O162">
        <v>37.432623518099575</v>
      </c>
      <c r="P162">
        <v>49.147511692030463</v>
      </c>
      <c r="Q162" s="6">
        <v>160</v>
      </c>
    </row>
    <row r="163" spans="1:17" x14ac:dyDescent="0.25">
      <c r="A163" s="5">
        <v>140.6069452406247</v>
      </c>
      <c r="B163">
        <v>-36.442767015209178</v>
      </c>
      <c r="C163" s="6">
        <v>7000.0000000000009</v>
      </c>
      <c r="D163">
        <v>3</v>
      </c>
      <c r="E163" s="1">
        <v>0.65</v>
      </c>
      <c r="F163">
        <v>19.899999999999999</v>
      </c>
      <c r="G163">
        <v>54.048620189015942</v>
      </c>
      <c r="H163">
        <v>20.638932955362364</v>
      </c>
      <c r="I163">
        <v>30.606945240624697</v>
      </c>
      <c r="J163">
        <v>5136.9696574574882</v>
      </c>
      <c r="K163">
        <v>-3767.8287120702048</v>
      </c>
      <c r="L163">
        <v>-36.259042413033583</v>
      </c>
      <c r="M163">
        <v>6370.6350127078795</v>
      </c>
      <c r="N163">
        <v>38020.521085639142</v>
      </c>
      <c r="O163">
        <v>36.85328525521016</v>
      </c>
      <c r="P163">
        <v>44.881234360702791</v>
      </c>
      <c r="Q163" s="6">
        <v>161</v>
      </c>
    </row>
    <row r="164" spans="1:17" x14ac:dyDescent="0.25">
      <c r="A164" s="5">
        <v>142.49051437272016</v>
      </c>
      <c r="B164">
        <v>-33.950465146677089</v>
      </c>
      <c r="C164" s="6">
        <v>7000.0000000000009</v>
      </c>
      <c r="D164">
        <v>1.2</v>
      </c>
      <c r="E164" s="1">
        <v>0.65</v>
      </c>
      <c r="F164">
        <v>19.899999999999999</v>
      </c>
      <c r="G164">
        <v>46.089820015575185</v>
      </c>
      <c r="H164">
        <v>18.794436318263646</v>
      </c>
      <c r="I164">
        <v>32.490514372720156</v>
      </c>
      <c r="J164">
        <v>5296.331452874203</v>
      </c>
      <c r="K164">
        <v>-3541.8913547241414</v>
      </c>
      <c r="L164">
        <v>-33.772399703195198</v>
      </c>
      <c r="M164">
        <v>6371.5085519344775</v>
      </c>
      <c r="N164">
        <v>37969.550139519917</v>
      </c>
      <c r="O164">
        <v>37.497558307813833</v>
      </c>
      <c r="P164">
        <v>48.750792259628106</v>
      </c>
      <c r="Q164" s="6">
        <v>162</v>
      </c>
    </row>
    <row r="165" spans="1:17" x14ac:dyDescent="0.25">
      <c r="A165" s="5">
        <v>140.25897198572613</v>
      </c>
      <c r="B165">
        <v>-34.604754671079874</v>
      </c>
      <c r="C165" s="6">
        <v>7000.0000000000009</v>
      </c>
      <c r="D165">
        <v>3</v>
      </c>
      <c r="E165" s="1">
        <v>0.65</v>
      </c>
      <c r="F165">
        <v>19.899999999999999</v>
      </c>
      <c r="G165">
        <v>54.048620189015942</v>
      </c>
      <c r="H165">
        <v>19.25266418669101</v>
      </c>
      <c r="I165">
        <v>30.258971985726134</v>
      </c>
      <c r="J165">
        <v>5255.4551284276486</v>
      </c>
      <c r="K165">
        <v>-3601.8641222390338</v>
      </c>
      <c r="L165">
        <v>-34.42507171393018</v>
      </c>
      <c r="M165">
        <v>6371.2819559323571</v>
      </c>
      <c r="N165">
        <v>37889.381971015027</v>
      </c>
      <c r="O165">
        <v>38.502111765928788</v>
      </c>
      <c r="P165">
        <v>45.770359422653684</v>
      </c>
      <c r="Q165" s="6">
        <v>163</v>
      </c>
    </row>
    <row r="166" spans="1:17" x14ac:dyDescent="0.25">
      <c r="A166" s="5">
        <v>141.13538077666709</v>
      </c>
      <c r="B166">
        <v>-33.531127967107679</v>
      </c>
      <c r="C166" s="6">
        <v>7000.0000000000009</v>
      </c>
      <c r="D166">
        <v>3</v>
      </c>
      <c r="E166" s="1">
        <v>0.65</v>
      </c>
      <c r="F166">
        <v>19.899999999999999</v>
      </c>
      <c r="G166">
        <v>54.048620189015942</v>
      </c>
      <c r="H166">
        <v>21.313999690881108</v>
      </c>
      <c r="I166">
        <v>31.135380776667091</v>
      </c>
      <c r="J166">
        <v>5322.1658338743418</v>
      </c>
      <c r="K166">
        <v>-3503.2140268879161</v>
      </c>
      <c r="L166">
        <v>-33.354147904275393</v>
      </c>
      <c r="M166">
        <v>6371.6526648463514</v>
      </c>
      <c r="N166">
        <v>37871.565002005809</v>
      </c>
      <c r="O166">
        <v>38.733518633854331</v>
      </c>
      <c r="P166">
        <v>47.559264542862472</v>
      </c>
      <c r="Q166" s="6">
        <v>164</v>
      </c>
    </row>
    <row r="167" spans="1:17" x14ac:dyDescent="0.25">
      <c r="A167" s="5">
        <v>141.13907824666279</v>
      </c>
      <c r="B167">
        <v>-35.523469683047196</v>
      </c>
      <c r="C167" s="6">
        <v>7000.0000000000009</v>
      </c>
      <c r="D167">
        <v>0.75</v>
      </c>
      <c r="E167" s="1">
        <v>0.65</v>
      </c>
      <c r="F167">
        <v>19.899999999999999</v>
      </c>
      <c r="G167">
        <v>42.007420362456692</v>
      </c>
      <c r="H167">
        <v>15.362807625243359</v>
      </c>
      <c r="I167">
        <v>31.139078246662791</v>
      </c>
      <c r="J167">
        <v>5196.9012047069164</v>
      </c>
      <c r="K167">
        <v>-3685.2889183449547</v>
      </c>
      <c r="L167">
        <v>-35.341673317328933</v>
      </c>
      <c r="M167">
        <v>6370.9604097938272</v>
      </c>
      <c r="N167">
        <v>37990.826748099687</v>
      </c>
      <c r="O167">
        <v>37.225324249832376</v>
      </c>
      <c r="P167">
        <v>46.11815499444743</v>
      </c>
      <c r="Q167" s="6">
        <v>165</v>
      </c>
    </row>
    <row r="168" spans="1:17" x14ac:dyDescent="0.25">
      <c r="A168" s="5">
        <v>144.56097761450508</v>
      </c>
      <c r="B168">
        <v>-32.658907397655568</v>
      </c>
      <c r="C168" s="6">
        <v>7000.0000000000009</v>
      </c>
      <c r="D168">
        <v>3</v>
      </c>
      <c r="E168" s="1">
        <v>0.65</v>
      </c>
      <c r="F168">
        <v>19.899999999999999</v>
      </c>
      <c r="G168">
        <v>54.048620189015942</v>
      </c>
      <c r="H168">
        <v>20.911655317638232</v>
      </c>
      <c r="I168">
        <v>34.560977614505077</v>
      </c>
      <c r="J168">
        <v>5374.9852845069354</v>
      </c>
      <c r="K168">
        <v>-3422.1737814451953</v>
      </c>
      <c r="L168">
        <v>-32.484305625505193</v>
      </c>
      <c r="M168">
        <v>6371.9494818365447</v>
      </c>
      <c r="N168">
        <v>38015.046443434607</v>
      </c>
      <c r="O168">
        <v>36.938654448505581</v>
      </c>
      <c r="P168">
        <v>51.925248744251135</v>
      </c>
      <c r="Q168" s="6">
        <v>166</v>
      </c>
    </row>
    <row r="169" spans="1:17" x14ac:dyDescent="0.25">
      <c r="A169" s="5">
        <v>140.67161933758342</v>
      </c>
      <c r="B169">
        <v>-32.509314563800601</v>
      </c>
      <c r="C169" s="6">
        <v>7000.0000000000009</v>
      </c>
      <c r="D169">
        <v>1.2</v>
      </c>
      <c r="E169" s="1">
        <v>0.65</v>
      </c>
      <c r="F169">
        <v>19.899999999999999</v>
      </c>
      <c r="G169">
        <v>46.089820015575185</v>
      </c>
      <c r="H169">
        <v>20.774871907706352</v>
      </c>
      <c r="I169">
        <v>30.671619337583422</v>
      </c>
      <c r="J169">
        <v>5383.9192983416015</v>
      </c>
      <c r="K169">
        <v>-3408.1955146248101</v>
      </c>
      <c r="L169">
        <v>-32.335136941938515</v>
      </c>
      <c r="M169">
        <v>6371.9999746518988</v>
      </c>
      <c r="N169">
        <v>37787.763439381008</v>
      </c>
      <c r="O169">
        <v>39.813904380793879</v>
      </c>
      <c r="P169">
        <v>47.818112615394618</v>
      </c>
      <c r="Q169" s="6">
        <v>167</v>
      </c>
    </row>
    <row r="170" spans="1:17" x14ac:dyDescent="0.25">
      <c r="A170" s="5">
        <v>144.30024977096681</v>
      </c>
      <c r="B170">
        <v>-33.286683296940303</v>
      </c>
      <c r="C170" s="6">
        <v>7000.0000000000009</v>
      </c>
      <c r="D170">
        <v>1.2</v>
      </c>
      <c r="E170" s="1">
        <v>0.65</v>
      </c>
      <c r="F170">
        <v>19.899999999999999</v>
      </c>
      <c r="G170">
        <v>46.089820015575185</v>
      </c>
      <c r="H170">
        <v>20.907217668908686</v>
      </c>
      <c r="I170">
        <v>34.300249770966815</v>
      </c>
      <c r="J170">
        <v>5337.093863658004</v>
      </c>
      <c r="K170">
        <v>-3480.5821372941318</v>
      </c>
      <c r="L170">
        <v>-33.110353377473231</v>
      </c>
      <c r="M170">
        <v>6371.7362566216516</v>
      </c>
      <c r="N170">
        <v>38034.385339241751</v>
      </c>
      <c r="O170">
        <v>36.697142606643013</v>
      </c>
      <c r="P170">
        <v>51.181756378647627</v>
      </c>
      <c r="Q170" s="6">
        <v>168</v>
      </c>
    </row>
    <row r="171" spans="1:17" x14ac:dyDescent="0.25">
      <c r="A171" s="5">
        <v>140.77161872596488</v>
      </c>
      <c r="B171">
        <v>-36.328427275819926</v>
      </c>
      <c r="C171" s="6">
        <v>7000.0000000000009</v>
      </c>
      <c r="D171">
        <v>0.75</v>
      </c>
      <c r="E171" s="1">
        <v>0.65</v>
      </c>
      <c r="F171">
        <v>19.899999999999999</v>
      </c>
      <c r="G171">
        <v>42.007420362456692</v>
      </c>
      <c r="H171">
        <v>17.572512480417991</v>
      </c>
      <c r="I171">
        <v>30.771618725964885</v>
      </c>
      <c r="J171">
        <v>5144.4962971890991</v>
      </c>
      <c r="K171">
        <v>-3757.6144516772715</v>
      </c>
      <c r="L171">
        <v>-36.144932271900394</v>
      </c>
      <c r="M171">
        <v>6370.6756721125139</v>
      </c>
      <c r="N171">
        <v>38021.712671196634</v>
      </c>
      <c r="O171">
        <v>36.839124723433926</v>
      </c>
      <c r="P171">
        <v>45.146415156342862</v>
      </c>
      <c r="Q171" s="6">
        <v>169</v>
      </c>
    </row>
    <row r="172" spans="1:17" x14ac:dyDescent="0.25">
      <c r="A172" s="5">
        <v>142.8621316822105</v>
      </c>
      <c r="B172">
        <v>-36.894267669255434</v>
      </c>
      <c r="C172" s="6">
        <v>7000.0000000000009</v>
      </c>
      <c r="D172">
        <v>1.2</v>
      </c>
      <c r="E172" s="1">
        <v>0.65</v>
      </c>
      <c r="F172">
        <v>19.899999999999999</v>
      </c>
      <c r="G172">
        <v>46.089820015575185</v>
      </c>
      <c r="H172">
        <v>21.662890946703406</v>
      </c>
      <c r="I172">
        <v>32.862131682210503</v>
      </c>
      <c r="J172">
        <v>5107.0485803402162</v>
      </c>
      <c r="K172">
        <v>-3808.0169792688953</v>
      </c>
      <c r="L172">
        <v>-36.709664983646071</v>
      </c>
      <c r="M172">
        <v>6370.4739632428618</v>
      </c>
      <c r="N172">
        <v>38166.021267778342</v>
      </c>
      <c r="O172">
        <v>35.079012447624592</v>
      </c>
      <c r="P172">
        <v>47.097738413507031</v>
      </c>
      <c r="Q172" s="6">
        <v>170</v>
      </c>
    </row>
    <row r="173" spans="1:17" x14ac:dyDescent="0.25">
      <c r="A173" s="5">
        <v>142.82604809074189</v>
      </c>
      <c r="B173">
        <v>-34.891238978184631</v>
      </c>
      <c r="C173" s="6">
        <v>7000.0000000000009</v>
      </c>
      <c r="D173">
        <v>1.2</v>
      </c>
      <c r="E173" s="1">
        <v>0.65</v>
      </c>
      <c r="F173">
        <v>19.899999999999999</v>
      </c>
      <c r="G173">
        <v>46.089820015575185</v>
      </c>
      <c r="H173">
        <v>17.012597659046289</v>
      </c>
      <c r="I173">
        <v>32.826048090741892</v>
      </c>
      <c r="J173">
        <v>5237.3407493544591</v>
      </c>
      <c r="K173">
        <v>-3627.9778400565547</v>
      </c>
      <c r="L173">
        <v>-34.710877131092872</v>
      </c>
      <c r="M173">
        <v>6371.1820985426366</v>
      </c>
      <c r="N173">
        <v>38043.057698073419</v>
      </c>
      <c r="O173">
        <v>36.582991679212633</v>
      </c>
      <c r="P173">
        <v>48.436068898315455</v>
      </c>
      <c r="Q173" s="6">
        <v>171</v>
      </c>
    </row>
    <row r="174" spans="1:17" x14ac:dyDescent="0.25">
      <c r="A174" s="5">
        <v>143.91289855036936</v>
      </c>
      <c r="B174">
        <v>-32.803798387846925</v>
      </c>
      <c r="C174" s="6">
        <v>7000.0000000000009</v>
      </c>
      <c r="D174">
        <v>3</v>
      </c>
      <c r="E174" s="1">
        <v>0.65</v>
      </c>
      <c r="F174">
        <v>19.899999999999999</v>
      </c>
      <c r="G174">
        <v>54.048620189015942</v>
      </c>
      <c r="H174">
        <v>15.53956104566484</v>
      </c>
      <c r="I174">
        <v>33.912898550369363</v>
      </c>
      <c r="J174">
        <v>5366.2971064242274</v>
      </c>
      <c r="K174">
        <v>-3435.6907337837138</v>
      </c>
      <c r="L174">
        <v>-32.628790316310592</v>
      </c>
      <c r="M174">
        <v>6371.9004584679687</v>
      </c>
      <c r="N174">
        <v>37985.085040275371</v>
      </c>
      <c r="O174">
        <v>37.309466774008349</v>
      </c>
      <c r="P174">
        <v>51.136817819419868</v>
      </c>
      <c r="Q174" s="6">
        <v>172</v>
      </c>
    </row>
    <row r="175" spans="1:17" x14ac:dyDescent="0.25">
      <c r="A175" s="5">
        <v>143.22027281471165</v>
      </c>
      <c r="B175">
        <v>-35.511602311111396</v>
      </c>
      <c r="C175" s="6">
        <v>7000.0000000000009</v>
      </c>
      <c r="D175">
        <v>3</v>
      </c>
      <c r="E175" s="1">
        <v>0.65</v>
      </c>
      <c r="F175">
        <v>19.899999999999999</v>
      </c>
      <c r="G175">
        <v>54.048620189015942</v>
      </c>
      <c r="H175">
        <v>14.307764848967578</v>
      </c>
      <c r="I175">
        <v>33.220272814711649</v>
      </c>
      <c r="J175">
        <v>5197.6661364469464</v>
      </c>
      <c r="K175">
        <v>-3684.217217559436</v>
      </c>
      <c r="L175">
        <v>-35.329832061706526</v>
      </c>
      <c r="M175">
        <v>6370.964587260607</v>
      </c>
      <c r="N175">
        <v>38101.528350635592</v>
      </c>
      <c r="O175">
        <v>35.865150397536695</v>
      </c>
      <c r="P175">
        <v>48.427810491091819</v>
      </c>
      <c r="Q175" s="6">
        <v>173</v>
      </c>
    </row>
    <row r="176" spans="1:17" x14ac:dyDescent="0.25">
      <c r="A176" s="5">
        <v>142.8650144739976</v>
      </c>
      <c r="B176">
        <v>-36.495363877290004</v>
      </c>
      <c r="C176" s="6">
        <v>7000.0000000000009</v>
      </c>
      <c r="D176">
        <v>1.2</v>
      </c>
      <c r="E176" s="1">
        <v>0.65</v>
      </c>
      <c r="F176">
        <v>19.899999999999999</v>
      </c>
      <c r="G176">
        <v>46.089820015575185</v>
      </c>
      <c r="H176">
        <v>21.006222550871861</v>
      </c>
      <c r="I176">
        <v>32.865014473997604</v>
      </c>
      <c r="J176">
        <v>5133.5004745782007</v>
      </c>
      <c r="K176">
        <v>-3772.5223413833601</v>
      </c>
      <c r="L176">
        <v>-36.311534638381325</v>
      </c>
      <c r="M176">
        <v>6370.6162919085937</v>
      </c>
      <c r="N176">
        <v>38141.645477519472</v>
      </c>
      <c r="O176">
        <v>35.374497912791959</v>
      </c>
      <c r="P176">
        <v>47.367716532815678</v>
      </c>
      <c r="Q176" s="6">
        <v>174</v>
      </c>
    </row>
    <row r="177" spans="1:17" x14ac:dyDescent="0.25">
      <c r="A177" s="5">
        <v>143.4047893210136</v>
      </c>
      <c r="B177">
        <v>-32.898157457013269</v>
      </c>
      <c r="C177" s="6">
        <v>7000.0000000000009</v>
      </c>
      <c r="D177">
        <v>3</v>
      </c>
      <c r="E177" s="1">
        <v>0.65</v>
      </c>
      <c r="F177">
        <v>19.899999999999999</v>
      </c>
      <c r="G177">
        <v>54.048620189015942</v>
      </c>
      <c r="H177">
        <v>23.646463880703557</v>
      </c>
      <c r="I177">
        <v>33.404789321013595</v>
      </c>
      <c r="J177">
        <v>5360.6205256815783</v>
      </c>
      <c r="K177">
        <v>-3444.4818752003303</v>
      </c>
      <c r="L177">
        <v>-32.722887182634786</v>
      </c>
      <c r="M177">
        <v>6371.8684707817238</v>
      </c>
      <c r="N177">
        <v>37961.054278262774</v>
      </c>
      <c r="O177">
        <v>37.608534718528233</v>
      </c>
      <c r="P177">
        <v>50.525931274140014</v>
      </c>
      <c r="Q177" s="6">
        <v>175</v>
      </c>
    </row>
    <row r="178" spans="1:17" x14ac:dyDescent="0.25">
      <c r="A178" s="5">
        <v>140.75471375857438</v>
      </c>
      <c r="B178">
        <v>-31.962064316637424</v>
      </c>
      <c r="C178" s="6">
        <v>7000.0000000000009</v>
      </c>
      <c r="D178">
        <v>0.75</v>
      </c>
      <c r="E178" s="1">
        <v>0.65</v>
      </c>
      <c r="F178">
        <v>19.899999999999999</v>
      </c>
      <c r="G178">
        <v>42.007420362456692</v>
      </c>
      <c r="H178">
        <v>22.438912670068405</v>
      </c>
      <c r="I178">
        <v>30.754713758574383</v>
      </c>
      <c r="J178">
        <v>5416.2888207889255</v>
      </c>
      <c r="K178">
        <v>-3356.8645298983001</v>
      </c>
      <c r="L178">
        <v>-31.789478552837561</v>
      </c>
      <c r="M178">
        <v>6372.1836180615846</v>
      </c>
      <c r="N178">
        <v>37761.196009165214</v>
      </c>
      <c r="O178">
        <v>40.161613513386627</v>
      </c>
      <c r="P178">
        <v>48.343591697834434</v>
      </c>
      <c r="Q178" s="6">
        <v>176</v>
      </c>
    </row>
    <row r="179" spans="1:17" x14ac:dyDescent="0.25">
      <c r="A179" s="5">
        <v>141.18986004510367</v>
      </c>
      <c r="B179">
        <v>-36.800394980421331</v>
      </c>
      <c r="C179" s="6">
        <v>7000.0000000000009</v>
      </c>
      <c r="D179">
        <v>0.75</v>
      </c>
      <c r="E179" s="1">
        <v>0.65</v>
      </c>
      <c r="F179">
        <v>19.899999999999999</v>
      </c>
      <c r="G179">
        <v>42.007420362456692</v>
      </c>
      <c r="H179">
        <v>20.276763549800272</v>
      </c>
      <c r="I179">
        <v>31.189860045103671</v>
      </c>
      <c r="J179">
        <v>5113.2958001063307</v>
      </c>
      <c r="K179">
        <v>-3799.6805146136467</v>
      </c>
      <c r="L179">
        <v>-36.615971101842106</v>
      </c>
      <c r="M179">
        <v>6370.5075113776975</v>
      </c>
      <c r="N179">
        <v>38072.685405566503</v>
      </c>
      <c r="O179">
        <v>36.210785721770279</v>
      </c>
      <c r="P179">
        <v>45.302103603836066</v>
      </c>
      <c r="Q179" s="6">
        <v>177</v>
      </c>
    </row>
    <row r="180" spans="1:17" x14ac:dyDescent="0.25">
      <c r="A180" s="5">
        <v>144.63851925626744</v>
      </c>
      <c r="B180">
        <v>-32.891607493293698</v>
      </c>
      <c r="C180" s="6">
        <v>7000.0000000000009</v>
      </c>
      <c r="D180">
        <v>1.2</v>
      </c>
      <c r="E180" s="1">
        <v>0.65</v>
      </c>
      <c r="F180">
        <v>19.899999999999999</v>
      </c>
      <c r="G180">
        <v>46.089820015575185</v>
      </c>
      <c r="H180">
        <v>22.641162284868621</v>
      </c>
      <c r="I180">
        <v>34.638519256267443</v>
      </c>
      <c r="J180">
        <v>5361.0150375885687</v>
      </c>
      <c r="K180">
        <v>-3443.8719331918132</v>
      </c>
      <c r="L180">
        <v>-32.716355358679188</v>
      </c>
      <c r="M180">
        <v>6371.8706927775202</v>
      </c>
      <c r="N180">
        <v>38032.359336070571</v>
      </c>
      <c r="O180">
        <v>36.723908044163252</v>
      </c>
      <c r="P180">
        <v>51.830288649893099</v>
      </c>
      <c r="Q180" s="6">
        <v>178</v>
      </c>
    </row>
    <row r="181" spans="1:17" x14ac:dyDescent="0.25">
      <c r="A181" s="5">
        <v>140.11628144630447</v>
      </c>
      <c r="B181">
        <v>-31.099302490001097</v>
      </c>
      <c r="C181" s="6">
        <v>7000.0000000000009</v>
      </c>
      <c r="D181">
        <v>3</v>
      </c>
      <c r="E181" s="1">
        <v>0.65</v>
      </c>
      <c r="F181">
        <v>19.899999999999999</v>
      </c>
      <c r="G181">
        <v>54.048620189015942</v>
      </c>
      <c r="H181">
        <v>23.150261169857068</v>
      </c>
      <c r="I181">
        <v>30.11628144630447</v>
      </c>
      <c r="J181">
        <v>5466.3152380658621</v>
      </c>
      <c r="K181">
        <v>-3275.3269136636245</v>
      </c>
      <c r="L181">
        <v>-30.929353453751446</v>
      </c>
      <c r="M181">
        <v>6372.4695898278187</v>
      </c>
      <c r="N181">
        <v>37678.6980659861</v>
      </c>
      <c r="O181">
        <v>41.250508327638684</v>
      </c>
      <c r="P181">
        <v>48.316038949256971</v>
      </c>
      <c r="Q181" s="6">
        <v>179</v>
      </c>
    </row>
    <row r="182" spans="1:17" x14ac:dyDescent="0.25">
      <c r="A182" s="5">
        <v>144.74699793704809</v>
      </c>
      <c r="B182">
        <v>-32.491875548165744</v>
      </c>
      <c r="C182" s="6">
        <v>7000.0000000000009</v>
      </c>
      <c r="D182">
        <v>3</v>
      </c>
      <c r="E182" s="1">
        <v>0.65</v>
      </c>
      <c r="F182">
        <v>19.899999999999999</v>
      </c>
      <c r="G182">
        <v>54.048620189015942</v>
      </c>
      <c r="H182">
        <v>21.442940318323537</v>
      </c>
      <c r="I182">
        <v>34.746997937048093</v>
      </c>
      <c r="J182">
        <v>5384.9584048956394</v>
      </c>
      <c r="K182">
        <v>-3406.5644814354673</v>
      </c>
      <c r="L182">
        <v>-32.317747680283965</v>
      </c>
      <c r="M182">
        <v>6372.0058528405225</v>
      </c>
      <c r="N182">
        <v>38016.972626703653</v>
      </c>
      <c r="O182">
        <v>36.915606508917229</v>
      </c>
      <c r="P182">
        <v>52.244781428365229</v>
      </c>
      <c r="Q182" s="6">
        <v>180</v>
      </c>
    </row>
    <row r="183" spans="1:17" x14ac:dyDescent="0.25">
      <c r="A183" s="5">
        <v>138.85746700723388</v>
      </c>
      <c r="B183">
        <v>-32.018028803493195</v>
      </c>
      <c r="C183" s="6">
        <v>7000.0000000000009</v>
      </c>
      <c r="D183">
        <v>1.2</v>
      </c>
      <c r="E183" s="1">
        <v>0.65</v>
      </c>
      <c r="F183">
        <v>19.899999999999999</v>
      </c>
      <c r="G183">
        <v>46.089820015575185</v>
      </c>
      <c r="H183">
        <v>17.140897385239942</v>
      </c>
      <c r="I183">
        <v>28.857467007233879</v>
      </c>
      <c r="J183">
        <v>5413.0012067114558</v>
      </c>
      <c r="K183">
        <v>-3362.127846599331</v>
      </c>
      <c r="L183">
        <v>-31.845277360388813</v>
      </c>
      <c r="M183">
        <v>6372.1649163167713</v>
      </c>
      <c r="N183">
        <v>37664.745404717141</v>
      </c>
      <c r="O183">
        <v>41.431395352047417</v>
      </c>
      <c r="P183">
        <v>46.106059564656881</v>
      </c>
      <c r="Q183" s="6">
        <v>181</v>
      </c>
    </row>
    <row r="184" spans="1:17" x14ac:dyDescent="0.25">
      <c r="A184" s="5">
        <v>140.98103073880259</v>
      </c>
      <c r="B184">
        <v>-35.779544058313398</v>
      </c>
      <c r="C184" s="6">
        <v>7000.0000000000009</v>
      </c>
      <c r="D184">
        <v>3</v>
      </c>
      <c r="E184" s="1">
        <v>0.65</v>
      </c>
      <c r="F184">
        <v>19.899999999999999</v>
      </c>
      <c r="G184">
        <v>54.048620189015942</v>
      </c>
      <c r="H184">
        <v>16.215387399308035</v>
      </c>
      <c r="I184">
        <v>30.981030738802588</v>
      </c>
      <c r="J184">
        <v>5180.3411107673583</v>
      </c>
      <c r="K184">
        <v>-3708.3759356309661</v>
      </c>
      <c r="L184">
        <v>-35.597191736231764</v>
      </c>
      <c r="M184">
        <v>6370.8701214098874</v>
      </c>
      <c r="N184">
        <v>37998.359453144527</v>
      </c>
      <c r="O184">
        <v>37.130636276871755</v>
      </c>
      <c r="P184">
        <v>45.76104606095663</v>
      </c>
      <c r="Q184" s="6">
        <v>182</v>
      </c>
    </row>
    <row r="185" spans="1:17" x14ac:dyDescent="0.25">
      <c r="A185" s="5">
        <v>140.12965795356502</v>
      </c>
      <c r="B185">
        <v>-35.376637056634991</v>
      </c>
      <c r="C185" s="6">
        <v>7000.0000000000009</v>
      </c>
      <c r="D185">
        <v>3</v>
      </c>
      <c r="E185" s="1">
        <v>0.65</v>
      </c>
      <c r="F185">
        <v>19.899999999999999</v>
      </c>
      <c r="G185">
        <v>54.048620189015942</v>
      </c>
      <c r="H185">
        <v>23.990721631753161</v>
      </c>
      <c r="I185">
        <v>30.129657953565015</v>
      </c>
      <c r="J185">
        <v>5206.3498201837938</v>
      </c>
      <c r="K185">
        <v>-3672.0179927332247</v>
      </c>
      <c r="L185">
        <v>-35.195166009080893</v>
      </c>
      <c r="M185">
        <v>6371.0120537544399</v>
      </c>
      <c r="N185">
        <v>37929.938791775399</v>
      </c>
      <c r="O185">
        <v>37.98658180417479</v>
      </c>
      <c r="P185">
        <v>45.070315024303888</v>
      </c>
      <c r="Q185" s="6">
        <v>183</v>
      </c>
    </row>
    <row r="186" spans="1:17" x14ac:dyDescent="0.25">
      <c r="A186" s="5">
        <v>140.08233551887807</v>
      </c>
      <c r="B186">
        <v>-31.258004261543817</v>
      </c>
      <c r="C186" s="6">
        <v>7000.0000000000009</v>
      </c>
      <c r="D186">
        <v>0.75</v>
      </c>
      <c r="E186" s="1">
        <v>0.65</v>
      </c>
      <c r="F186">
        <v>19.899999999999999</v>
      </c>
      <c r="G186">
        <v>42.007420362456692</v>
      </c>
      <c r="H186">
        <v>17.885634890226498</v>
      </c>
      <c r="I186">
        <v>30.082335518878068</v>
      </c>
      <c r="J186">
        <v>5457.2058138360317</v>
      </c>
      <c r="K186">
        <v>-3290.3810156202094</v>
      </c>
      <c r="L186">
        <v>-31.087558622026702</v>
      </c>
      <c r="M186">
        <v>6372.4173217484476</v>
      </c>
      <c r="N186">
        <v>37685.69186143174</v>
      </c>
      <c r="O186">
        <v>41.156973377898673</v>
      </c>
      <c r="P186">
        <v>48.14686741461469</v>
      </c>
      <c r="Q186" s="6">
        <v>184</v>
      </c>
    </row>
    <row r="187" spans="1:17" x14ac:dyDescent="0.25">
      <c r="A187" s="5">
        <v>143.06839326004101</v>
      </c>
      <c r="B187">
        <v>-32.748340391357317</v>
      </c>
      <c r="C187" s="6">
        <v>7000.0000000000009</v>
      </c>
      <c r="D187">
        <v>3</v>
      </c>
      <c r="E187" s="1">
        <v>0.65</v>
      </c>
      <c r="F187">
        <v>19.899999999999999</v>
      </c>
      <c r="G187">
        <v>54.048620189015942</v>
      </c>
      <c r="H187">
        <v>22.779636155325605</v>
      </c>
      <c r="I187">
        <v>33.068393260041006</v>
      </c>
      <c r="J187">
        <v>5369.6266260757739</v>
      </c>
      <c r="K187">
        <v>-3430.5195885824887</v>
      </c>
      <c r="L187">
        <v>-32.573487307596579</v>
      </c>
      <c r="M187">
        <v>6371.9192360787238</v>
      </c>
      <c r="N187">
        <v>37933.509430027858</v>
      </c>
      <c r="O187">
        <v>37.954285982506057</v>
      </c>
      <c r="P187">
        <v>50.27961267760908</v>
      </c>
      <c r="Q187" s="6">
        <v>185</v>
      </c>
    </row>
    <row r="188" spans="1:17" x14ac:dyDescent="0.25">
      <c r="A188" s="5">
        <v>145.31688522169597</v>
      </c>
      <c r="B188">
        <v>-30.702169604085729</v>
      </c>
      <c r="C188" s="6">
        <v>7000.0000000000009</v>
      </c>
      <c r="D188">
        <v>3</v>
      </c>
      <c r="E188" s="1">
        <v>0.65</v>
      </c>
      <c r="F188">
        <v>19.899999999999999</v>
      </c>
      <c r="G188">
        <v>54.048620189015942</v>
      </c>
      <c r="H188">
        <v>17.712819489602754</v>
      </c>
      <c r="I188">
        <v>35.316885221695969</v>
      </c>
      <c r="J188">
        <v>5488.9265163762448</v>
      </c>
      <c r="K188">
        <v>-3237.5473251048197</v>
      </c>
      <c r="L188">
        <v>-30.533485973499893</v>
      </c>
      <c r="M188">
        <v>6372.5997037685993</v>
      </c>
      <c r="N188">
        <v>37957.035587854691</v>
      </c>
      <c r="O188">
        <v>37.668814027056705</v>
      </c>
      <c r="P188">
        <v>54.221171320041179</v>
      </c>
      <c r="Q188" s="6">
        <v>186</v>
      </c>
    </row>
    <row r="189" spans="1:17" x14ac:dyDescent="0.25">
      <c r="A189" s="5">
        <v>143.01541586100464</v>
      </c>
      <c r="B189">
        <v>-31.164422596489846</v>
      </c>
      <c r="C189" s="6">
        <v>7000.0000000000009</v>
      </c>
      <c r="D189">
        <v>1.2</v>
      </c>
      <c r="E189" s="1">
        <v>0.65</v>
      </c>
      <c r="F189">
        <v>19.899999999999999</v>
      </c>
      <c r="G189">
        <v>46.089820015575185</v>
      </c>
      <c r="H189">
        <v>21.898555885007681</v>
      </c>
      <c r="I189">
        <v>33.015415861004641</v>
      </c>
      <c r="J189">
        <v>5462.5824395714726</v>
      </c>
      <c r="K189">
        <v>-3281.5070713068208</v>
      </c>
      <c r="L189">
        <v>-30.994269160116684</v>
      </c>
      <c r="M189">
        <v>6372.448161276111</v>
      </c>
      <c r="N189">
        <v>37843.844486038623</v>
      </c>
      <c r="O189">
        <v>39.098453577603912</v>
      </c>
      <c r="P189">
        <v>51.466029058800828</v>
      </c>
      <c r="Q189" s="6">
        <v>187</v>
      </c>
    </row>
    <row r="190" spans="1:17" x14ac:dyDescent="0.25">
      <c r="A190" s="5">
        <v>139.90068188261148</v>
      </c>
      <c r="B190">
        <v>-31.655349472547663</v>
      </c>
      <c r="C190" s="6">
        <v>7000.0000000000009</v>
      </c>
      <c r="D190">
        <v>0.75</v>
      </c>
      <c r="E190" s="1">
        <v>0.65</v>
      </c>
      <c r="F190">
        <v>19.899999999999999</v>
      </c>
      <c r="G190">
        <v>42.007420362456692</v>
      </c>
      <c r="H190">
        <v>14.879713850168507</v>
      </c>
      <c r="I190">
        <v>29.90068188261148</v>
      </c>
      <c r="J190">
        <v>5434.214758142205</v>
      </c>
      <c r="K190">
        <v>-3327.9627617825608</v>
      </c>
      <c r="L190">
        <v>-31.483683345724689</v>
      </c>
      <c r="M190">
        <v>6372.2857893711853</v>
      </c>
      <c r="N190">
        <v>37698.290286702475</v>
      </c>
      <c r="O190">
        <v>40.988310896979385</v>
      </c>
      <c r="P190">
        <v>47.615023932849972</v>
      </c>
      <c r="Q190" s="6">
        <v>188</v>
      </c>
    </row>
    <row r="191" spans="1:17" x14ac:dyDescent="0.25">
      <c r="A191" s="5">
        <v>139.26520959238761</v>
      </c>
      <c r="B191">
        <v>-38.104838942677951</v>
      </c>
      <c r="C191" s="6">
        <v>7000.0000000000009</v>
      </c>
      <c r="D191">
        <v>0.75</v>
      </c>
      <c r="E191" s="1">
        <v>0.65</v>
      </c>
      <c r="F191">
        <v>19.899999999999999</v>
      </c>
      <c r="G191">
        <v>42.007420362456692</v>
      </c>
      <c r="H191">
        <v>19.86020888689243</v>
      </c>
      <c r="I191">
        <v>29.265209592387606</v>
      </c>
      <c r="J191">
        <v>5025.2590619326484</v>
      </c>
      <c r="K191">
        <v>-3914.6087957183936</v>
      </c>
      <c r="L191">
        <v>-37.918108151298192</v>
      </c>
      <c r="M191">
        <v>6370.0385134669332</v>
      </c>
      <c r="N191">
        <v>38061.899208703922</v>
      </c>
      <c r="O191">
        <v>36.336528730074903</v>
      </c>
      <c r="P191">
        <v>42.241827716300818</v>
      </c>
      <c r="Q191" s="6">
        <v>189</v>
      </c>
    </row>
    <row r="192" spans="1:17" x14ac:dyDescent="0.25">
      <c r="A192" s="5">
        <v>141.64018363601875</v>
      </c>
      <c r="B192">
        <v>-37.362747112020436</v>
      </c>
      <c r="C192" s="6">
        <v>7000.0000000000009</v>
      </c>
      <c r="D192">
        <v>0.75</v>
      </c>
      <c r="E192" s="1">
        <v>0.65</v>
      </c>
      <c r="F192">
        <v>19.899999999999999</v>
      </c>
      <c r="G192">
        <v>42.007420362456692</v>
      </c>
      <c r="H192">
        <v>22.866237676072</v>
      </c>
      <c r="I192">
        <v>31.640183636018747</v>
      </c>
      <c r="J192">
        <v>5075.6661106862002</v>
      </c>
      <c r="K192">
        <v>-3849.4691529189172</v>
      </c>
      <c r="L192">
        <v>-37.177281658926852</v>
      </c>
      <c r="M192">
        <v>6370.3060543778165</v>
      </c>
      <c r="N192">
        <v>38131.284462638549</v>
      </c>
      <c r="O192">
        <v>35.495652262030994</v>
      </c>
      <c r="P192">
        <v>45.436239268515621</v>
      </c>
      <c r="Q192" s="6">
        <v>190</v>
      </c>
    </row>
    <row r="193" spans="1:17" x14ac:dyDescent="0.25">
      <c r="A193" s="5">
        <v>141.38980272860906</v>
      </c>
      <c r="B193">
        <v>-35.096841312223098</v>
      </c>
      <c r="C193" s="6">
        <v>7000.0000000000009</v>
      </c>
      <c r="D193">
        <v>1.2</v>
      </c>
      <c r="E193" s="1">
        <v>0.65</v>
      </c>
      <c r="F193">
        <v>19.899999999999999</v>
      </c>
      <c r="G193">
        <v>46.089820015575185</v>
      </c>
      <c r="H193">
        <v>16.242484872517931</v>
      </c>
      <c r="I193">
        <v>31.389802728609055</v>
      </c>
      <c r="J193">
        <v>5224.2596347254885</v>
      </c>
      <c r="K193">
        <v>-3646.663744000009</v>
      </c>
      <c r="L193">
        <v>-34.916003317802826</v>
      </c>
      <c r="M193">
        <v>6371.1102009638989</v>
      </c>
      <c r="N193">
        <v>37978.028953557507</v>
      </c>
      <c r="O193">
        <v>37.386472116637968</v>
      </c>
      <c r="P193">
        <v>46.701193218145598</v>
      </c>
      <c r="Q193" s="6">
        <v>191</v>
      </c>
    </row>
    <row r="194" spans="1:17" x14ac:dyDescent="0.25">
      <c r="A194" s="5">
        <v>144.02745850439479</v>
      </c>
      <c r="B194">
        <v>-36.80513535676539</v>
      </c>
      <c r="C194" s="6">
        <v>7000.0000000000009</v>
      </c>
      <c r="D194">
        <v>0.75</v>
      </c>
      <c r="E194" s="1">
        <v>0.65</v>
      </c>
      <c r="F194">
        <v>19.899999999999999</v>
      </c>
      <c r="G194">
        <v>42.007420362456692</v>
      </c>
      <c r="H194">
        <v>20.395531117426959</v>
      </c>
      <c r="I194">
        <v>34.027458504394787</v>
      </c>
      <c r="J194">
        <v>5112.9806583219979</v>
      </c>
      <c r="K194">
        <v>-3800.1017309486438</v>
      </c>
      <c r="L194">
        <v>-36.620702401447659</v>
      </c>
      <c r="M194">
        <v>6370.5058180597971</v>
      </c>
      <c r="N194">
        <v>38223.794248206017</v>
      </c>
      <c r="O194">
        <v>34.388449445497812</v>
      </c>
      <c r="P194">
        <v>48.418064923606011</v>
      </c>
      <c r="Q194" s="6">
        <v>192</v>
      </c>
    </row>
    <row r="195" spans="1:17" x14ac:dyDescent="0.25">
      <c r="A195" s="5">
        <v>145.19908983676959</v>
      </c>
      <c r="B195">
        <v>-31.794313518209261</v>
      </c>
      <c r="C195" s="6">
        <v>7000.0000000000009</v>
      </c>
      <c r="D195">
        <v>0.75</v>
      </c>
      <c r="E195" s="1">
        <v>0.65</v>
      </c>
      <c r="F195">
        <v>19.899999999999999</v>
      </c>
      <c r="G195">
        <v>42.007420362456692</v>
      </c>
      <c r="H195">
        <v>16.406387882195425</v>
      </c>
      <c r="I195">
        <v>35.199089836769588</v>
      </c>
      <c r="J195">
        <v>5426.1122871251791</v>
      </c>
      <c r="K195">
        <v>-3341.0690717291118</v>
      </c>
      <c r="L195">
        <v>-31.622228295817447</v>
      </c>
      <c r="M195">
        <v>6372.2395666324146</v>
      </c>
      <c r="N195">
        <v>38006.724459627389</v>
      </c>
      <c r="O195">
        <v>37.045550292883973</v>
      </c>
      <c r="P195">
        <v>53.243465700833447</v>
      </c>
      <c r="Q195" s="6">
        <v>193</v>
      </c>
    </row>
    <row r="196" spans="1:17" x14ac:dyDescent="0.25">
      <c r="A196" s="5">
        <v>140.89653235297982</v>
      </c>
      <c r="B196">
        <v>-37.532173764968533</v>
      </c>
      <c r="C196" s="6">
        <v>7000.0000000000009</v>
      </c>
      <c r="D196">
        <v>3</v>
      </c>
      <c r="E196" s="1">
        <v>0.65</v>
      </c>
      <c r="F196">
        <v>19.899999999999999</v>
      </c>
      <c r="G196">
        <v>54.048620189015942</v>
      </c>
      <c r="H196">
        <v>23.669390356836907</v>
      </c>
      <c r="I196">
        <v>30.896532352979818</v>
      </c>
      <c r="J196">
        <v>5064.2326480814772</v>
      </c>
      <c r="K196">
        <v>-3864.3978560600681</v>
      </c>
      <c r="L196">
        <v>-37.346408457006589</v>
      </c>
      <c r="M196">
        <v>6370.2451368700076</v>
      </c>
      <c r="N196">
        <v>38104.303502191193</v>
      </c>
      <c r="O196">
        <v>35.821949671950101</v>
      </c>
      <c r="P196">
        <v>44.487536950588421</v>
      </c>
      <c r="Q196" s="6">
        <v>194</v>
      </c>
    </row>
    <row r="197" spans="1:17" x14ac:dyDescent="0.25">
      <c r="A197" s="5">
        <v>139.69440722106393</v>
      </c>
      <c r="B197">
        <v>-35.183260083149591</v>
      </c>
      <c r="C197" s="6">
        <v>7000.0000000000009</v>
      </c>
      <c r="D197">
        <v>0.75</v>
      </c>
      <c r="E197" s="1">
        <v>0.65</v>
      </c>
      <c r="F197">
        <v>19.899999999999999</v>
      </c>
      <c r="G197">
        <v>42.007420362456692</v>
      </c>
      <c r="H197">
        <v>20.964622902132003</v>
      </c>
      <c r="I197">
        <v>29.694407221063926</v>
      </c>
      <c r="J197">
        <v>5218.7412481665069</v>
      </c>
      <c r="K197">
        <v>-3654.5039585008999</v>
      </c>
      <c r="L197">
        <v>-35.002224723832711</v>
      </c>
      <c r="M197">
        <v>6371.0799240013666</v>
      </c>
      <c r="N197">
        <v>37896.045056122995</v>
      </c>
      <c r="O197">
        <v>38.414911429489031</v>
      </c>
      <c r="P197">
        <v>44.703492878455371</v>
      </c>
      <c r="Q197" s="6">
        <v>195</v>
      </c>
    </row>
    <row r="198" spans="1:17" x14ac:dyDescent="0.25">
      <c r="A198" s="5">
        <v>143.50139804373543</v>
      </c>
      <c r="B198">
        <v>-37.841618258311534</v>
      </c>
      <c r="C198" s="6">
        <v>7000.0000000000009</v>
      </c>
      <c r="D198">
        <v>0.75</v>
      </c>
      <c r="E198" s="1">
        <v>0.65</v>
      </c>
      <c r="F198">
        <v>19.899999999999999</v>
      </c>
      <c r="G198">
        <v>42.007420362456692</v>
      </c>
      <c r="H198">
        <v>18.566732858623297</v>
      </c>
      <c r="I198">
        <v>33.501398043735435</v>
      </c>
      <c r="J198">
        <v>5043.2357282438979</v>
      </c>
      <c r="K198">
        <v>-3891.5775394533975</v>
      </c>
      <c r="L198">
        <v>-37.655322023178762</v>
      </c>
      <c r="M198">
        <v>6370.1336215352594</v>
      </c>
      <c r="N198">
        <v>38259.089159429444</v>
      </c>
      <c r="O198">
        <v>33.964983302662844</v>
      </c>
      <c r="P198">
        <v>47.175051064005501</v>
      </c>
      <c r="Q198" s="6">
        <v>196</v>
      </c>
    </row>
    <row r="199" spans="1:17" x14ac:dyDescent="0.25">
      <c r="A199" s="5">
        <v>142.12944563245136</v>
      </c>
      <c r="B199">
        <v>-32.950163158302274</v>
      </c>
      <c r="C199" s="6">
        <v>7000.0000000000009</v>
      </c>
      <c r="D199">
        <v>1.2</v>
      </c>
      <c r="E199" s="1">
        <v>0.65</v>
      </c>
      <c r="F199">
        <v>19.899999999999999</v>
      </c>
      <c r="G199">
        <v>46.089820015575185</v>
      </c>
      <c r="H199">
        <v>18.010706524566807</v>
      </c>
      <c r="I199">
        <v>32.129445632451365</v>
      </c>
      <c r="J199">
        <v>5357.4856731522623</v>
      </c>
      <c r="K199">
        <v>-3449.3231419251661</v>
      </c>
      <c r="L199">
        <v>-32.774749180899441</v>
      </c>
      <c r="M199">
        <v>6371.8508202446365</v>
      </c>
      <c r="N199">
        <v>37892.208679433526</v>
      </c>
      <c r="O199">
        <v>38.474281212353787</v>
      </c>
      <c r="P199">
        <v>49.104925667181242</v>
      </c>
      <c r="Q199" s="6">
        <v>197</v>
      </c>
    </row>
    <row r="200" spans="1:17" x14ac:dyDescent="0.25">
      <c r="A200" s="5">
        <v>146.1341961021653</v>
      </c>
      <c r="B200">
        <v>-37.116447503747295</v>
      </c>
      <c r="C200" s="6">
        <v>7000.0000000000009</v>
      </c>
      <c r="D200">
        <v>3</v>
      </c>
      <c r="E200" s="1">
        <v>0.65</v>
      </c>
      <c r="F200">
        <v>19.899999999999999</v>
      </c>
      <c r="G200">
        <v>54.048620189015942</v>
      </c>
      <c r="H200">
        <v>17.138620218756643</v>
      </c>
      <c r="I200">
        <v>36.134196102165305</v>
      </c>
      <c r="J200">
        <v>5092.2077790400499</v>
      </c>
      <c r="K200">
        <v>-3827.7075561819483</v>
      </c>
      <c r="L200">
        <v>-36.931429492523428</v>
      </c>
      <c r="M200">
        <v>6370.394430533197</v>
      </c>
      <c r="N200">
        <v>38361.217433181788</v>
      </c>
      <c r="O200">
        <v>32.770212718781721</v>
      </c>
      <c r="P200">
        <v>50.426882186407326</v>
      </c>
      <c r="Q200" s="6">
        <v>198</v>
      </c>
    </row>
    <row r="201" spans="1:17" x14ac:dyDescent="0.25">
      <c r="A201" s="5">
        <v>140.08127086692741</v>
      </c>
      <c r="B201">
        <v>-31.957541738948507</v>
      </c>
      <c r="C201" s="6">
        <v>7000.0000000000009</v>
      </c>
      <c r="D201">
        <v>0.75</v>
      </c>
      <c r="E201" s="1">
        <v>0.65</v>
      </c>
      <c r="F201">
        <v>19.899999999999999</v>
      </c>
      <c r="G201">
        <v>42.007420362456692</v>
      </c>
      <c r="H201">
        <v>23.034649989579727</v>
      </c>
      <c r="I201">
        <v>30.081270866927412</v>
      </c>
      <c r="J201">
        <v>5416.5542722159244</v>
      </c>
      <c r="K201">
        <v>-3356.439054880816</v>
      </c>
      <c r="L201">
        <v>-31.784969392596384</v>
      </c>
      <c r="M201">
        <v>6372.1851285873518</v>
      </c>
      <c r="N201">
        <v>37724.931956270229</v>
      </c>
      <c r="O201">
        <v>40.635904312921028</v>
      </c>
      <c r="P201">
        <v>47.580098761435572</v>
      </c>
      <c r="Q201" s="6">
        <v>199</v>
      </c>
    </row>
    <row r="202" spans="1:17" x14ac:dyDescent="0.25">
      <c r="A202">
        <v>107.94043454493644</v>
      </c>
      <c r="B202">
        <v>-33.954472965343058</v>
      </c>
      <c r="C202" s="6">
        <v>7000.0000000000009</v>
      </c>
      <c r="D202">
        <v>3</v>
      </c>
      <c r="E202" s="1">
        <v>0.65</v>
      </c>
      <c r="F202">
        <v>19.899999999999999</v>
      </c>
      <c r="G202">
        <v>54.048620189015942</v>
      </c>
      <c r="H202">
        <v>17.856256207493292</v>
      </c>
      <c r="I202">
        <v>-2.0595654550635629</v>
      </c>
      <c r="J202">
        <v>5296.0831675110248</v>
      </c>
      <c r="K202">
        <v>-3542.2601124147432</v>
      </c>
      <c r="L202">
        <v>-33.776397331314577</v>
      </c>
      <c r="M202">
        <v>6371.5071703010835</v>
      </c>
      <c r="N202">
        <v>37041.729561089698</v>
      </c>
      <c r="O202">
        <v>50.455511822492447</v>
      </c>
      <c r="P202">
        <v>3.6839528248819842</v>
      </c>
      <c r="Q202" s="6">
        <v>200</v>
      </c>
    </row>
    <row r="203" spans="1:17" x14ac:dyDescent="0.25">
      <c r="A203">
        <v>106.38123569830648</v>
      </c>
      <c r="B203">
        <v>-33.797712169763997</v>
      </c>
      <c r="C203" s="6">
        <v>7000.0000000000009</v>
      </c>
      <c r="D203">
        <v>3</v>
      </c>
      <c r="E203" s="1">
        <v>0.65</v>
      </c>
      <c r="F203">
        <v>19.899999999999999</v>
      </c>
      <c r="G203">
        <v>54.048620189015942</v>
      </c>
      <c r="H203">
        <v>22.782839916125383</v>
      </c>
      <c r="I203">
        <v>-3.6187643016935169</v>
      </c>
      <c r="J203">
        <v>5305.7751790318734</v>
      </c>
      <c r="K203">
        <v>-3527.8238695024038</v>
      </c>
      <c r="L203">
        <v>-33.620037712113948</v>
      </c>
      <c r="M203">
        <v>6371.5611512926425</v>
      </c>
      <c r="N203">
        <v>37038.854167702055</v>
      </c>
      <c r="O203">
        <v>50.502499094121887</v>
      </c>
      <c r="P203">
        <v>6.4863103082959128</v>
      </c>
      <c r="Q203" s="6">
        <v>201</v>
      </c>
    </row>
    <row r="204" spans="1:17" x14ac:dyDescent="0.25">
      <c r="A204">
        <v>110.41642562038651</v>
      </c>
      <c r="B204">
        <v>-30.11310806109627</v>
      </c>
      <c r="C204" s="6">
        <v>7000.0000000000009</v>
      </c>
      <c r="D204">
        <v>3</v>
      </c>
      <c r="E204" s="1">
        <v>0.65</v>
      </c>
      <c r="F204">
        <v>19.899999999999999</v>
      </c>
      <c r="G204">
        <v>54.048620189015942</v>
      </c>
      <c r="H204">
        <v>14.848555331546981</v>
      </c>
      <c r="I204">
        <v>0.4164256203865051</v>
      </c>
      <c r="J204">
        <v>5521.979408441015</v>
      </c>
      <c r="K204">
        <v>-3181.2272495634984</v>
      </c>
      <c r="L204">
        <v>-29.946360725585038</v>
      </c>
      <c r="M204">
        <v>6372.7908643397295</v>
      </c>
      <c r="N204">
        <v>36780.163655370321</v>
      </c>
      <c r="O204">
        <v>54.886694517859397</v>
      </c>
      <c r="P204">
        <v>0.82997138471430076</v>
      </c>
      <c r="Q204" s="6">
        <v>202</v>
      </c>
    </row>
    <row r="205" spans="1:17" x14ac:dyDescent="0.25">
      <c r="A205">
        <v>107.87318523262466</v>
      </c>
      <c r="B205">
        <v>-31.707525060456337</v>
      </c>
      <c r="C205" s="6">
        <v>2625.0000000000005</v>
      </c>
      <c r="D205">
        <v>1.2</v>
      </c>
      <c r="E205" s="1">
        <v>0.65</v>
      </c>
      <c r="F205">
        <v>19.899999999999999</v>
      </c>
      <c r="G205">
        <v>46.089820015575185</v>
      </c>
      <c r="H205">
        <v>16.885256422195742</v>
      </c>
      <c r="I205">
        <v>-2.1268147673753361</v>
      </c>
      <c r="J205">
        <v>5431.1763437024583</v>
      </c>
      <c r="K205">
        <v>-3332.8859409427446</v>
      </c>
      <c r="L205">
        <v>-31.53570110759183</v>
      </c>
      <c r="M205">
        <v>6372.268447870586</v>
      </c>
      <c r="N205">
        <v>36888.131548166646</v>
      </c>
      <c r="O205">
        <v>52.99827394559059</v>
      </c>
      <c r="P205">
        <v>4.0417213690295668</v>
      </c>
      <c r="Q205" s="6">
        <v>203</v>
      </c>
    </row>
    <row r="206" spans="1:17" x14ac:dyDescent="0.25">
      <c r="A206">
        <v>110.15339014283886</v>
      </c>
      <c r="B206">
        <v>-31.677677300520166</v>
      </c>
      <c r="C206" s="6">
        <v>2625.0000000000005</v>
      </c>
      <c r="D206">
        <v>0.75</v>
      </c>
      <c r="E206" s="1">
        <v>0.65</v>
      </c>
      <c r="F206">
        <v>19.899999999999999</v>
      </c>
      <c r="G206">
        <v>42.007420362456692</v>
      </c>
      <c r="H206">
        <v>18.974077490598244</v>
      </c>
      <c r="I206">
        <v>0.15339014283885888</v>
      </c>
      <c r="J206">
        <v>5432.9150621274448</v>
      </c>
      <c r="K206">
        <v>-3330.0699025800841</v>
      </c>
      <c r="L206">
        <v>-31.505943564791348</v>
      </c>
      <c r="M206">
        <v>6372.2783702817778</v>
      </c>
      <c r="N206">
        <v>36881.891123051973</v>
      </c>
      <c r="O206">
        <v>53.104551417762274</v>
      </c>
      <c r="P206">
        <v>0.29209190333622226</v>
      </c>
      <c r="Q206" s="6">
        <v>204</v>
      </c>
    </row>
    <row r="207" spans="1:17" x14ac:dyDescent="0.25">
      <c r="A207">
        <v>108.95643217630563</v>
      </c>
      <c r="B207">
        <v>-31.865492256431956</v>
      </c>
      <c r="C207" s="6">
        <v>2625.0000000000005</v>
      </c>
      <c r="D207">
        <v>1.2</v>
      </c>
      <c r="E207" s="1">
        <v>0.65</v>
      </c>
      <c r="F207">
        <v>19.899999999999999</v>
      </c>
      <c r="G207">
        <v>46.089820015575185</v>
      </c>
      <c r="H207">
        <v>16.737903740168328</v>
      </c>
      <c r="I207">
        <v>-1.0435678236943744</v>
      </c>
      <c r="J207">
        <v>5421.9497491147204</v>
      </c>
      <c r="K207">
        <v>-3347.774741342801</v>
      </c>
      <c r="L207">
        <v>-31.693193929699209</v>
      </c>
      <c r="M207">
        <v>6372.215846995301</v>
      </c>
      <c r="N207">
        <v>36895.419464268096</v>
      </c>
      <c r="O207">
        <v>52.873661133415432</v>
      </c>
      <c r="P207">
        <v>1.9761624169157825</v>
      </c>
      <c r="Q207" s="6">
        <v>205</v>
      </c>
    </row>
    <row r="208" spans="1:17" x14ac:dyDescent="0.25">
      <c r="A208">
        <v>109.36839387458684</v>
      </c>
      <c r="B208">
        <v>-32.30563858184086</v>
      </c>
      <c r="C208" s="6">
        <v>2625.0000000000005</v>
      </c>
      <c r="D208">
        <v>0.75</v>
      </c>
      <c r="E208" s="1">
        <v>0.65</v>
      </c>
      <c r="F208">
        <v>19.899999999999999</v>
      </c>
      <c r="G208">
        <v>42.007420362456692</v>
      </c>
      <c r="H208">
        <v>15.480345539433767</v>
      </c>
      <c r="I208">
        <v>-0.63160612541315686</v>
      </c>
      <c r="J208">
        <v>5396.0242036559921</v>
      </c>
      <c r="K208">
        <v>-3389.126736897515</v>
      </c>
      <c r="L208">
        <v>-32.132046056052623</v>
      </c>
      <c r="M208">
        <v>6372.0685216964575</v>
      </c>
      <c r="N208">
        <v>36924.357367787918</v>
      </c>
      <c r="O208">
        <v>52.383898274643684</v>
      </c>
      <c r="P208">
        <v>1.1816994058065284</v>
      </c>
      <c r="Q208" s="6">
        <v>206</v>
      </c>
    </row>
    <row r="209" spans="1:17" x14ac:dyDescent="0.25">
      <c r="A209">
        <v>105.67178746014275</v>
      </c>
      <c r="B209">
        <v>-29.593586627543466</v>
      </c>
      <c r="C209" s="6">
        <v>2625.0000000000005</v>
      </c>
      <c r="D209">
        <v>3</v>
      </c>
      <c r="E209" s="1">
        <v>0.65</v>
      </c>
      <c r="F209">
        <v>19.899999999999999</v>
      </c>
      <c r="G209">
        <v>54.048620189015942</v>
      </c>
      <c r="H209">
        <v>21.494794998846555</v>
      </c>
      <c r="I209">
        <v>-4.3282125398572475</v>
      </c>
      <c r="J209">
        <v>5550.6460452218171</v>
      </c>
      <c r="K209">
        <v>-3131.2803802077738</v>
      </c>
      <c r="L209">
        <v>-29.428605243356117</v>
      </c>
      <c r="M209">
        <v>6372.9575817520345</v>
      </c>
      <c r="N209">
        <v>36765.306565585815</v>
      </c>
      <c r="O209">
        <v>55.15612138882144</v>
      </c>
      <c r="P209">
        <v>8.7132347475275029</v>
      </c>
      <c r="Q209" s="6">
        <v>207</v>
      </c>
    </row>
    <row r="210" spans="1:17" x14ac:dyDescent="0.25">
      <c r="A210">
        <v>110.19975636670229</v>
      </c>
      <c r="B210">
        <v>-31.357564478708341</v>
      </c>
      <c r="C210" s="6">
        <v>2625.0000000000005</v>
      </c>
      <c r="D210">
        <v>1.2</v>
      </c>
      <c r="E210" s="1">
        <v>0.65</v>
      </c>
      <c r="F210">
        <v>19.899999999999999</v>
      </c>
      <c r="G210">
        <v>46.089820015575185</v>
      </c>
      <c r="H210">
        <v>20.366259427370522</v>
      </c>
      <c r="I210">
        <v>0.1997563667022888</v>
      </c>
      <c r="J210">
        <v>5451.4697068734331</v>
      </c>
      <c r="K210">
        <v>-3299.8123673369646</v>
      </c>
      <c r="L210">
        <v>-31.186809955932734</v>
      </c>
      <c r="M210">
        <v>6372.3844536082961</v>
      </c>
      <c r="N210">
        <v>36860.706933283378</v>
      </c>
      <c r="O210">
        <v>53.468992088588266</v>
      </c>
      <c r="P210">
        <v>0.38386413345387127</v>
      </c>
      <c r="Q210" s="6">
        <v>208</v>
      </c>
    </row>
    <row r="211" spans="1:17" x14ac:dyDescent="0.25">
      <c r="A211">
        <v>106.47471949984012</v>
      </c>
      <c r="B211">
        <v>-31.29685499273582</v>
      </c>
      <c r="C211" s="6">
        <v>2625.0000000000005</v>
      </c>
      <c r="D211">
        <v>0.75</v>
      </c>
      <c r="E211" s="1">
        <v>0.65</v>
      </c>
      <c r="F211">
        <v>19.899999999999999</v>
      </c>
      <c r="G211">
        <v>42.007420362456692</v>
      </c>
      <c r="H211">
        <v>15.351662985924655</v>
      </c>
      <c r="I211">
        <v>-3.5252805001598801</v>
      </c>
      <c r="J211">
        <v>5454.969410871634</v>
      </c>
      <c r="K211">
        <v>-3294.0625185252802</v>
      </c>
      <c r="L211">
        <v>-31.126288575740595</v>
      </c>
      <c r="M211">
        <v>6372.4045029720401</v>
      </c>
      <c r="N211">
        <v>36868.47565113676</v>
      </c>
      <c r="O211">
        <v>53.336195798749273</v>
      </c>
      <c r="P211">
        <v>6.7632614943956737</v>
      </c>
      <c r="Q211" s="6">
        <v>209</v>
      </c>
    </row>
    <row r="212" spans="1:17" x14ac:dyDescent="0.25">
      <c r="A212">
        <v>106.61869040520162</v>
      </c>
      <c r="B212">
        <v>-31.983893550975139</v>
      </c>
      <c r="C212" s="6">
        <v>2625.0000000000005</v>
      </c>
      <c r="D212">
        <v>0.75</v>
      </c>
      <c r="E212" s="1">
        <v>0.65</v>
      </c>
      <c r="F212">
        <v>19.899999999999999</v>
      </c>
      <c r="G212">
        <v>42.007420362456692</v>
      </c>
      <c r="H212">
        <v>18.237837292039913</v>
      </c>
      <c r="I212">
        <v>-3.3813095947983811</v>
      </c>
      <c r="J212">
        <v>5415.007085125354</v>
      </c>
      <c r="K212">
        <v>-3358.9178899413364</v>
      </c>
      <c r="L212">
        <v>-31.811243085079212</v>
      </c>
      <c r="M212">
        <v>6372.1763255049482</v>
      </c>
      <c r="N212">
        <v>36913.087804421273</v>
      </c>
      <c r="O212">
        <v>52.574965138637552</v>
      </c>
      <c r="P212">
        <v>6.3647840196962457</v>
      </c>
      <c r="Q212" s="6">
        <v>210</v>
      </c>
    </row>
    <row r="213" spans="1:17" x14ac:dyDescent="0.25">
      <c r="A213">
        <v>109.43238350298139</v>
      </c>
      <c r="B213">
        <v>-30.162213391698113</v>
      </c>
      <c r="C213" s="6">
        <v>2625.0000000000005</v>
      </c>
      <c r="D213">
        <v>1.2</v>
      </c>
      <c r="E213" s="1">
        <v>0.65</v>
      </c>
      <c r="F213">
        <v>19.899999999999999</v>
      </c>
      <c r="G213">
        <v>46.089820015575185</v>
      </c>
      <c r="H213">
        <v>17.116758226227397</v>
      </c>
      <c r="I213">
        <v>-0.56761649701860506</v>
      </c>
      <c r="J213">
        <v>5519.2463087297829</v>
      </c>
      <c r="K213">
        <v>-3185.934959382902</v>
      </c>
      <c r="L213">
        <v>-29.995301951214028</v>
      </c>
      <c r="M213">
        <v>6372.7750142183322</v>
      </c>
      <c r="N213">
        <v>36783.437231794662</v>
      </c>
      <c r="O213">
        <v>54.828051085407395</v>
      </c>
      <c r="P213">
        <v>1.1295884054480492</v>
      </c>
      <c r="Q213" s="6">
        <v>211</v>
      </c>
    </row>
    <row r="214" spans="1:17" x14ac:dyDescent="0.25">
      <c r="A214">
        <v>107.03650591994851</v>
      </c>
      <c r="B214">
        <v>-32.837178964723762</v>
      </c>
      <c r="C214" s="6">
        <v>2625.0000000000005</v>
      </c>
      <c r="D214">
        <v>0.75</v>
      </c>
      <c r="E214" s="1">
        <v>0.65</v>
      </c>
      <c r="F214">
        <v>19.899999999999999</v>
      </c>
      <c r="G214">
        <v>42.007420362456692</v>
      </c>
      <c r="H214">
        <v>21.227542143815565</v>
      </c>
      <c r="I214">
        <v>-2.9634940800514897</v>
      </c>
      <c r="J214">
        <v>5364.2906172604407</v>
      </c>
      <c r="K214">
        <v>-3438.8017517639546</v>
      </c>
      <c r="L214">
        <v>-32.662077919727466</v>
      </c>
      <c r="M214">
        <v>6371.8891479971026</v>
      </c>
      <c r="N214">
        <v>36968.354372518057</v>
      </c>
      <c r="O214">
        <v>51.651228814127897</v>
      </c>
      <c r="P214">
        <v>5.4534949665506494</v>
      </c>
      <c r="Q214" s="6">
        <v>212</v>
      </c>
    </row>
    <row r="215" spans="1:17" x14ac:dyDescent="0.25">
      <c r="A215">
        <v>110.44968444657272</v>
      </c>
      <c r="B215">
        <v>-31.742210969807246</v>
      </c>
      <c r="C215" s="6">
        <v>2625.0000000000005</v>
      </c>
      <c r="D215">
        <v>0.75</v>
      </c>
      <c r="E215" s="1">
        <v>0.65</v>
      </c>
      <c r="F215">
        <v>19.899999999999999</v>
      </c>
      <c r="G215">
        <v>42.007420362456692</v>
      </c>
      <c r="H215">
        <v>22.035163311630939</v>
      </c>
      <c r="I215">
        <v>0.44968444657271789</v>
      </c>
      <c r="J215">
        <v>5429.1539361986206</v>
      </c>
      <c r="K215">
        <v>-3336.1573209945623</v>
      </c>
      <c r="L215">
        <v>-31.570282409397084</v>
      </c>
      <c r="M215">
        <v>6372.2569104962013</v>
      </c>
      <c r="N215">
        <v>36886.355845684957</v>
      </c>
      <c r="O215">
        <v>53.028186534529219</v>
      </c>
      <c r="P215">
        <v>0.85470777430811007</v>
      </c>
      <c r="Q215" s="6">
        <v>213</v>
      </c>
    </row>
    <row r="216" spans="1:17" x14ac:dyDescent="0.25">
      <c r="A216">
        <v>109.76904758056627</v>
      </c>
      <c r="B216">
        <v>-31.05939490728845</v>
      </c>
      <c r="C216" s="6">
        <v>2625.0000000000005</v>
      </c>
      <c r="D216">
        <v>3</v>
      </c>
      <c r="E216" s="1">
        <v>0.65</v>
      </c>
      <c r="F216">
        <v>19.899999999999999</v>
      </c>
      <c r="G216">
        <v>54.048620189015942</v>
      </c>
      <c r="H216">
        <v>19.940431204794717</v>
      </c>
      <c r="I216">
        <v>-0.23095241943373424</v>
      </c>
      <c r="J216">
        <v>5468.5993197550306</v>
      </c>
      <c r="K216">
        <v>-3271.5374607347703</v>
      </c>
      <c r="L216">
        <v>-30.889571565650851</v>
      </c>
      <c r="M216">
        <v>6372.4827090401814</v>
      </c>
      <c r="N216">
        <v>36841.137463579173</v>
      </c>
      <c r="O216">
        <v>53.808683176225863</v>
      </c>
      <c r="P216">
        <v>0.44763940165424071</v>
      </c>
      <c r="Q216" s="6">
        <v>214</v>
      </c>
    </row>
    <row r="217" spans="1:17" x14ac:dyDescent="0.25">
      <c r="A217">
        <v>106.00190034516714</v>
      </c>
      <c r="B217">
        <v>-29.563751838988512</v>
      </c>
      <c r="C217" s="6">
        <v>2625.0000000000005</v>
      </c>
      <c r="D217">
        <v>3</v>
      </c>
      <c r="E217" s="1">
        <v>0.65</v>
      </c>
      <c r="F217">
        <v>19.899999999999999</v>
      </c>
      <c r="G217">
        <v>54.048620189015942</v>
      </c>
      <c r="H217">
        <v>23.54358573520247</v>
      </c>
      <c r="I217">
        <v>-3.9980996548328562</v>
      </c>
      <c r="J217">
        <v>5552.2784647945355</v>
      </c>
      <c r="K217">
        <v>-3128.4043095096326</v>
      </c>
      <c r="L217">
        <v>-29.398873513385524</v>
      </c>
      <c r="M217">
        <v>6372.9671013100015</v>
      </c>
      <c r="N217">
        <v>36760.777760768484</v>
      </c>
      <c r="O217">
        <v>55.237714280325697</v>
      </c>
      <c r="P217">
        <v>8.0628280942632262</v>
      </c>
      <c r="Q217" s="6">
        <v>215</v>
      </c>
    </row>
    <row r="218" spans="1:17" x14ac:dyDescent="0.25">
      <c r="A218">
        <v>110.27112907777523</v>
      </c>
      <c r="B218">
        <v>-32.937277989143205</v>
      </c>
      <c r="C218" s="6">
        <v>2625.0000000000005</v>
      </c>
      <c r="D218">
        <v>1.2</v>
      </c>
      <c r="E218" s="1">
        <v>0.65</v>
      </c>
      <c r="F218">
        <v>19.899999999999999</v>
      </c>
      <c r="G218">
        <v>46.089820015575185</v>
      </c>
      <c r="H218">
        <v>23.835461523553363</v>
      </c>
      <c r="I218">
        <v>0.27112907777522821</v>
      </c>
      <c r="J218">
        <v>5358.2627903889379</v>
      </c>
      <c r="K218">
        <v>-3448.1239090874051</v>
      </c>
      <c r="L218">
        <v>-32.761899562626972</v>
      </c>
      <c r="M218">
        <v>6371.8551947832948</v>
      </c>
      <c r="N218">
        <v>36967.109905464276</v>
      </c>
      <c r="O218">
        <v>51.670993787433176</v>
      </c>
      <c r="P218">
        <v>0.49864627240087855</v>
      </c>
      <c r="Q218" s="6">
        <v>216</v>
      </c>
    </row>
    <row r="219" spans="1:17" x14ac:dyDescent="0.25">
      <c r="A219">
        <v>106.21028907762168</v>
      </c>
      <c r="B219">
        <v>-33.232980154518145</v>
      </c>
      <c r="C219" s="6">
        <v>14000.000000000002</v>
      </c>
      <c r="D219">
        <v>3</v>
      </c>
      <c r="E219" s="1">
        <v>0.65</v>
      </c>
      <c r="F219">
        <v>19.899999999999999</v>
      </c>
      <c r="G219">
        <v>54.048620189015942</v>
      </c>
      <c r="H219">
        <v>20.124147678613472</v>
      </c>
      <c r="I219">
        <v>-3.789710922378319</v>
      </c>
      <c r="J219">
        <v>5340.3604453550388</v>
      </c>
      <c r="K219">
        <v>-3475.6016362693422</v>
      </c>
      <c r="L219">
        <v>-33.05679478277505</v>
      </c>
      <c r="M219">
        <v>6371.7545794192984</v>
      </c>
      <c r="N219">
        <v>37000.747144362518</v>
      </c>
      <c r="O219">
        <v>51.119873438494558</v>
      </c>
      <c r="P219">
        <v>6.8916386341779763</v>
      </c>
      <c r="Q219" s="6">
        <v>217</v>
      </c>
    </row>
    <row r="220" spans="1:17" x14ac:dyDescent="0.25">
      <c r="A220">
        <v>107.88496894425893</v>
      </c>
      <c r="B220">
        <v>-33.430485872010536</v>
      </c>
      <c r="C220" s="6">
        <v>14000.000000000002</v>
      </c>
      <c r="D220">
        <v>3</v>
      </c>
      <c r="E220" s="1">
        <v>0.65</v>
      </c>
      <c r="F220">
        <v>19.899999999999999</v>
      </c>
      <c r="G220">
        <v>54.048620189015942</v>
      </c>
      <c r="H220">
        <v>15.662628378673949</v>
      </c>
      <c r="I220">
        <v>-2.1150310557410705</v>
      </c>
      <c r="J220">
        <v>5328.3237253444549</v>
      </c>
      <c r="K220">
        <v>-3493.9036930083234</v>
      </c>
      <c r="L220">
        <v>-33.253771932853873</v>
      </c>
      <c r="M220">
        <v>6371.6871186590615</v>
      </c>
      <c r="N220">
        <v>37005.281113464502</v>
      </c>
      <c r="O220">
        <v>51.045075201710965</v>
      </c>
      <c r="P220">
        <v>3.8350624810565352</v>
      </c>
      <c r="Q220" s="6">
        <v>218</v>
      </c>
    </row>
    <row r="221" spans="1:17" x14ac:dyDescent="0.25">
      <c r="A221">
        <v>107.53311693897201</v>
      </c>
      <c r="B221">
        <v>-32.415409743637355</v>
      </c>
      <c r="C221" s="6">
        <v>14000.000000000002</v>
      </c>
      <c r="D221">
        <v>3</v>
      </c>
      <c r="E221" s="1">
        <v>0.65</v>
      </c>
      <c r="F221">
        <v>19.899999999999999</v>
      </c>
      <c r="G221">
        <v>54.048620189015942</v>
      </c>
      <c r="H221">
        <v>22.574487822248894</v>
      </c>
      <c r="I221">
        <v>-2.4668830610279855</v>
      </c>
      <c r="J221">
        <v>5389.5087357245147</v>
      </c>
      <c r="K221">
        <v>-3399.4091237527264</v>
      </c>
      <c r="L221">
        <v>-32.241500792987182</v>
      </c>
      <c r="M221">
        <v>6372.0316071959442</v>
      </c>
      <c r="N221">
        <v>36937.117865171676</v>
      </c>
      <c r="O221">
        <v>52.170363383673724</v>
      </c>
      <c r="P221">
        <v>4.5949010935256958</v>
      </c>
      <c r="Q221" s="6">
        <v>219</v>
      </c>
    </row>
    <row r="222" spans="1:17" x14ac:dyDescent="0.25">
      <c r="A222">
        <v>110.05728390425878</v>
      </c>
      <c r="B222">
        <v>-30.853649670462683</v>
      </c>
      <c r="C222" s="6">
        <v>14000.000000000002</v>
      </c>
      <c r="D222">
        <v>0.75</v>
      </c>
      <c r="E222" s="1">
        <v>0.65</v>
      </c>
      <c r="F222">
        <v>19.899999999999999</v>
      </c>
      <c r="G222">
        <v>42.007420362456692</v>
      </c>
      <c r="H222">
        <v>15.172879653562021</v>
      </c>
      <c r="I222">
        <v>5.7283904258781604E-2</v>
      </c>
      <c r="J222">
        <v>5480.3328622325425</v>
      </c>
      <c r="K222">
        <v>-3251.9759590988874</v>
      </c>
      <c r="L222">
        <v>-30.684479551767748</v>
      </c>
      <c r="M222">
        <v>6372.5501896354699</v>
      </c>
      <c r="N222">
        <v>36827.670096507638</v>
      </c>
      <c r="O222">
        <v>54.044181153491081</v>
      </c>
      <c r="P222">
        <v>0.11169775313598856</v>
      </c>
      <c r="Q222" s="6">
        <v>220</v>
      </c>
    </row>
    <row r="223" spans="1:17" x14ac:dyDescent="0.25">
      <c r="A223">
        <v>109.59297372611979</v>
      </c>
      <c r="B223">
        <v>-33.35728095368917</v>
      </c>
      <c r="C223" s="6">
        <v>2625.0000000000005</v>
      </c>
      <c r="D223">
        <v>1.2</v>
      </c>
      <c r="E223" s="1">
        <v>0.65</v>
      </c>
      <c r="F223">
        <v>19.899999999999999</v>
      </c>
      <c r="G223">
        <v>46.089820015575185</v>
      </c>
      <c r="H223">
        <v>14.385855114556328</v>
      </c>
      <c r="I223">
        <v>-0.40702627388020574</v>
      </c>
      <c r="J223">
        <v>5332.7925029129428</v>
      </c>
      <c r="K223">
        <v>-3487.1248615403069</v>
      </c>
      <c r="L223">
        <v>-33.180761952107964</v>
      </c>
      <c r="M223">
        <v>6371.7121465974114</v>
      </c>
      <c r="N223">
        <v>36996.209882021329</v>
      </c>
      <c r="O223">
        <v>51.192688566173402</v>
      </c>
      <c r="P223">
        <v>0.74020997442605307</v>
      </c>
      <c r="Q223" s="6">
        <v>221</v>
      </c>
    </row>
    <row r="224" spans="1:17" x14ac:dyDescent="0.25">
      <c r="A224">
        <v>109.63502239357864</v>
      </c>
      <c r="B224">
        <v>-34.140790017498567</v>
      </c>
      <c r="C224" s="6">
        <v>2625.0000000000005</v>
      </c>
      <c r="D224">
        <v>1.2</v>
      </c>
      <c r="E224" s="1">
        <v>0.65</v>
      </c>
      <c r="F224">
        <v>19.899999999999999</v>
      </c>
      <c r="G224">
        <v>46.089820015575185</v>
      </c>
      <c r="H224">
        <v>22.096626706399768</v>
      </c>
      <c r="I224">
        <v>-0.36497760642136257</v>
      </c>
      <c r="J224">
        <v>5284.5121486388662</v>
      </c>
      <c r="K224">
        <v>-3559.3841285435283</v>
      </c>
      <c r="L224">
        <v>-33.962244477204656</v>
      </c>
      <c r="M224">
        <v>6371.4428525758067</v>
      </c>
      <c r="N224">
        <v>37051.116139615566</v>
      </c>
      <c r="O224">
        <v>50.304632829697994</v>
      </c>
      <c r="P224">
        <v>0.65030011542567012</v>
      </c>
      <c r="Q224" s="6">
        <v>222</v>
      </c>
    </row>
    <row r="225" spans="1:17" x14ac:dyDescent="0.25">
      <c r="A225">
        <v>107.02248663496198</v>
      </c>
      <c r="B225">
        <v>-33.625116368565813</v>
      </c>
      <c r="C225" s="6">
        <v>2625.0000000000005</v>
      </c>
      <c r="D225">
        <v>0.75</v>
      </c>
      <c r="E225" s="1">
        <v>0.65</v>
      </c>
      <c r="F225">
        <v>19.899999999999999</v>
      </c>
      <c r="G225">
        <v>42.007420362456692</v>
      </c>
      <c r="H225">
        <v>19.412541219563412</v>
      </c>
      <c r="I225">
        <v>-2.9775133650380212</v>
      </c>
      <c r="J225">
        <v>5316.4002051722664</v>
      </c>
      <c r="K225">
        <v>-3511.899188721256</v>
      </c>
      <c r="L225">
        <v>-33.447889740691416</v>
      </c>
      <c r="M225">
        <v>6371.6204417162771</v>
      </c>
      <c r="N225">
        <v>37022.89292757956</v>
      </c>
      <c r="O225">
        <v>50.759582572505607</v>
      </c>
      <c r="P225">
        <v>5.3660364075853622</v>
      </c>
      <c r="Q225" s="6">
        <v>223</v>
      </c>
    </row>
    <row r="226" spans="1:17" x14ac:dyDescent="0.25">
      <c r="A226">
        <v>108.64162445914089</v>
      </c>
      <c r="B226">
        <v>-30.049556015261469</v>
      </c>
      <c r="C226" s="6">
        <v>2625.0000000000005</v>
      </c>
      <c r="D226">
        <v>0.75</v>
      </c>
      <c r="E226" s="1">
        <v>0.65</v>
      </c>
      <c r="F226">
        <v>19.899999999999999</v>
      </c>
      <c r="G226">
        <v>42.007420362456692</v>
      </c>
      <c r="H226">
        <v>23.432003570585941</v>
      </c>
      <c r="I226">
        <v>-1.3583755408591145</v>
      </c>
      <c r="J226">
        <v>5525.5105600638753</v>
      </c>
      <c r="K226">
        <v>-3175.1311164403155</v>
      </c>
      <c r="L226">
        <v>-29.883021787777686</v>
      </c>
      <c r="M226">
        <v>6372.811354179953</v>
      </c>
      <c r="N226">
        <v>36777.731986848456</v>
      </c>
      <c r="O226">
        <v>54.930508307494833</v>
      </c>
      <c r="P226">
        <v>2.7111713186524566</v>
      </c>
      <c r="Q226" s="6">
        <v>224</v>
      </c>
    </row>
    <row r="227" spans="1:17" x14ac:dyDescent="0.25">
      <c r="A227">
        <v>109.11161583090244</v>
      </c>
      <c r="B227">
        <v>-30.226476020895046</v>
      </c>
      <c r="C227" s="6">
        <v>2625.0000000000005</v>
      </c>
      <c r="D227">
        <v>3</v>
      </c>
      <c r="E227" s="1">
        <v>0.65</v>
      </c>
      <c r="F227">
        <v>19.899999999999999</v>
      </c>
      <c r="G227">
        <v>54.048620189015942</v>
      </c>
      <c r="H227">
        <v>19.611756189102007</v>
      </c>
      <c r="I227">
        <v>-0.8883841690975629</v>
      </c>
      <c r="J227">
        <v>5515.6634613653405</v>
      </c>
      <c r="K227">
        <v>-3192.0923053543156</v>
      </c>
      <c r="L227">
        <v>-30.05935055850777</v>
      </c>
      <c r="M227">
        <v>6372.7542479639778</v>
      </c>
      <c r="N227">
        <v>36787.989830676335</v>
      </c>
      <c r="O227">
        <v>54.74667459410302</v>
      </c>
      <c r="P227">
        <v>1.7642839677864566</v>
      </c>
      <c r="Q227" s="6">
        <v>225</v>
      </c>
    </row>
    <row r="228" spans="1:17" x14ac:dyDescent="0.25">
      <c r="A228">
        <v>109.35225151413103</v>
      </c>
      <c r="B228">
        <v>-32.653114591571793</v>
      </c>
      <c r="C228" s="6">
        <v>2625.0000000000005</v>
      </c>
      <c r="D228">
        <v>3</v>
      </c>
      <c r="E228" s="1">
        <v>0.65</v>
      </c>
      <c r="F228">
        <v>19.899999999999999</v>
      </c>
      <c r="G228">
        <v>54.048620189015942</v>
      </c>
      <c r="H228">
        <v>18.962261268538654</v>
      </c>
      <c r="I228">
        <v>-0.64774848586897349</v>
      </c>
      <c r="J228">
        <v>5375.3319267164989</v>
      </c>
      <c r="K228">
        <v>-3421.63291775894</v>
      </c>
      <c r="L228">
        <v>-32.478529155981036</v>
      </c>
      <c r="M228">
        <v>6371.9514394155003</v>
      </c>
      <c r="N228">
        <v>36947.976112449956</v>
      </c>
      <c r="O228">
        <v>51.988545242152611</v>
      </c>
      <c r="P228">
        <v>1.2004067606882638</v>
      </c>
      <c r="Q228" s="6">
        <v>226</v>
      </c>
    </row>
    <row r="229" spans="1:17" x14ac:dyDescent="0.25">
      <c r="A229">
        <v>110.03397058287868</v>
      </c>
      <c r="B229">
        <v>-29.309005278665275</v>
      </c>
      <c r="C229" s="6">
        <v>2625.0000000000005</v>
      </c>
      <c r="D229">
        <v>1.2</v>
      </c>
      <c r="E229" s="1">
        <v>0.65</v>
      </c>
      <c r="F229">
        <v>19.899999999999999</v>
      </c>
      <c r="G229">
        <v>46.089820015575185</v>
      </c>
      <c r="H229">
        <v>22.80382548535453</v>
      </c>
      <c r="I229">
        <v>3.3970582878680489E-2</v>
      </c>
      <c r="J229">
        <v>5566.1556625789026</v>
      </c>
      <c r="K229">
        <v>-3103.8127728290888</v>
      </c>
      <c r="L229">
        <v>-29.1450141593597</v>
      </c>
      <c r="M229">
        <v>6373.0481395354436</v>
      </c>
      <c r="N229">
        <v>36729.36418986744</v>
      </c>
      <c r="O229">
        <v>55.80902332564537</v>
      </c>
      <c r="P229">
        <v>6.9395743230759074E-2</v>
      </c>
      <c r="Q229" s="6">
        <v>227</v>
      </c>
    </row>
    <row r="230" spans="1:17" x14ac:dyDescent="0.25">
      <c r="A230">
        <v>108.01478512199171</v>
      </c>
      <c r="B230">
        <v>-32.320405403292369</v>
      </c>
      <c r="C230" s="6">
        <v>2625.0000000000005</v>
      </c>
      <c r="D230">
        <v>1.2</v>
      </c>
      <c r="E230" s="1">
        <v>0.65</v>
      </c>
      <c r="F230">
        <v>19.899999999999999</v>
      </c>
      <c r="G230">
        <v>46.089820015575185</v>
      </c>
      <c r="H230">
        <v>17.382324381040785</v>
      </c>
      <c r="I230">
        <v>-1.9852148780082928</v>
      </c>
      <c r="J230">
        <v>5395.148872448156</v>
      </c>
      <c r="K230">
        <v>-3390.5106774573896</v>
      </c>
      <c r="L230">
        <v>-32.146770163033949</v>
      </c>
      <c r="M230">
        <v>6372.0635597764694</v>
      </c>
      <c r="N230">
        <v>36928.679106823722</v>
      </c>
      <c r="O230">
        <v>52.31160718549399</v>
      </c>
      <c r="P230">
        <v>3.7093832982947874</v>
      </c>
      <c r="Q230" s="6">
        <v>228</v>
      </c>
    </row>
    <row r="231" spans="1:17" x14ac:dyDescent="0.25">
      <c r="A231">
        <v>109.21253761820148</v>
      </c>
      <c r="B231">
        <v>-29.425095498372379</v>
      </c>
      <c r="C231" s="6">
        <v>13125.000000000002</v>
      </c>
      <c r="D231">
        <v>3</v>
      </c>
      <c r="E231" s="1">
        <v>0.65</v>
      </c>
      <c r="F231">
        <v>19.899999999999999</v>
      </c>
      <c r="G231">
        <v>54.048620189015942</v>
      </c>
      <c r="H231">
        <v>17.828004167680305</v>
      </c>
      <c r="I231">
        <v>-0.78746238179851957</v>
      </c>
      <c r="J231">
        <v>5559.8453294242381</v>
      </c>
      <c r="K231">
        <v>-3115.0268840275871</v>
      </c>
      <c r="L231">
        <v>-29.260698467427456</v>
      </c>
      <c r="M231">
        <v>6373.0112643345556</v>
      </c>
      <c r="N231">
        <v>36737.202689067468</v>
      </c>
      <c r="O231">
        <v>55.665256074338409</v>
      </c>
      <c r="P231">
        <v>1.6025445973849792</v>
      </c>
      <c r="Q231" s="6">
        <v>229</v>
      </c>
    </row>
    <row r="232" spans="1:17" x14ac:dyDescent="0.25">
      <c r="A232">
        <v>107.39228719353851</v>
      </c>
      <c r="B232">
        <v>-33.440802907449083</v>
      </c>
      <c r="C232" s="6">
        <v>13125.000000000002</v>
      </c>
      <c r="D232">
        <v>1.2</v>
      </c>
      <c r="E232" s="1">
        <v>0.65</v>
      </c>
      <c r="F232">
        <v>19.899999999999999</v>
      </c>
      <c r="G232">
        <v>46.089820015575185</v>
      </c>
      <c r="H232">
        <v>23.175743910115624</v>
      </c>
      <c r="I232">
        <v>-2.6077128064614925</v>
      </c>
      <c r="J232">
        <v>5327.6932238074114</v>
      </c>
      <c r="K232">
        <v>-3494.858605594316</v>
      </c>
      <c r="L232">
        <v>-33.264061587402921</v>
      </c>
      <c r="M232">
        <v>6371.68358913875</v>
      </c>
      <c r="N232">
        <v>37008.149005285224</v>
      </c>
      <c r="O232">
        <v>50.998599327690435</v>
      </c>
      <c r="P232">
        <v>4.7245784156139488</v>
      </c>
      <c r="Q232" s="6">
        <v>230</v>
      </c>
    </row>
    <row r="233" spans="1:17" x14ac:dyDescent="0.25">
      <c r="A233">
        <v>106.23958273333429</v>
      </c>
      <c r="B233">
        <v>-32.027143969632547</v>
      </c>
      <c r="C233" s="6">
        <v>13125.000000000002</v>
      </c>
      <c r="D233">
        <v>1.2</v>
      </c>
      <c r="E233" s="1">
        <v>0.65</v>
      </c>
      <c r="F233">
        <v>19.899999999999999</v>
      </c>
      <c r="G233">
        <v>46.089820015575185</v>
      </c>
      <c r="H233">
        <v>23.430337866190225</v>
      </c>
      <c r="I233">
        <v>-3.7604172666657121</v>
      </c>
      <c r="J233">
        <v>5412.4652499393533</v>
      </c>
      <c r="K233">
        <v>-3362.9848048268718</v>
      </c>
      <c r="L233">
        <v>-31.854365603798591</v>
      </c>
      <c r="M233">
        <v>6372.1618685731373</v>
      </c>
      <c r="N233">
        <v>36918.53108278897</v>
      </c>
      <c r="O233">
        <v>52.483338059683199</v>
      </c>
      <c r="P233">
        <v>7.0650051881144043</v>
      </c>
      <c r="Q233" s="6">
        <v>231</v>
      </c>
    </row>
    <row r="234" spans="1:17" x14ac:dyDescent="0.25">
      <c r="A234">
        <v>109.61734998253252</v>
      </c>
      <c r="B234">
        <v>-32.114900104039997</v>
      </c>
      <c r="C234" s="6">
        <v>13125.000000000002</v>
      </c>
      <c r="D234">
        <v>3</v>
      </c>
      <c r="E234" s="1">
        <v>0.65</v>
      </c>
      <c r="F234">
        <v>19.899999999999999</v>
      </c>
      <c r="G234">
        <v>54.048620189015942</v>
      </c>
      <c r="H234">
        <v>16.121443575526687</v>
      </c>
      <c r="I234">
        <v>-0.38265001746748339</v>
      </c>
      <c r="J234">
        <v>5407.2983218838353</v>
      </c>
      <c r="K234">
        <v>-3371.2308555090103</v>
      </c>
      <c r="L234">
        <v>-31.941863431295751</v>
      </c>
      <c r="M234">
        <v>6372.1325019952119</v>
      </c>
      <c r="N234">
        <v>36911.255419943693</v>
      </c>
      <c r="O234">
        <v>52.604853225542854</v>
      </c>
      <c r="P234">
        <v>0.71975546064648543</v>
      </c>
      <c r="Q234" s="6">
        <v>232</v>
      </c>
    </row>
    <row r="235" spans="1:17" x14ac:dyDescent="0.25">
      <c r="A235">
        <v>107.97463070857167</v>
      </c>
      <c r="B235">
        <v>-32.583188604909424</v>
      </c>
      <c r="C235" s="6">
        <v>13125.000000000002</v>
      </c>
      <c r="D235">
        <v>1.2</v>
      </c>
      <c r="E235" s="1">
        <v>0.65</v>
      </c>
      <c r="F235">
        <v>19.899999999999999</v>
      </c>
      <c r="G235">
        <v>46.089820015575185</v>
      </c>
      <c r="H235">
        <v>19.018605214723753</v>
      </c>
      <c r="I235">
        <v>-2.0253692914283334</v>
      </c>
      <c r="J235">
        <v>5379.5119656434254</v>
      </c>
      <c r="K235">
        <v>-3415.1013329084071</v>
      </c>
      <c r="L235">
        <v>-32.408800931406347</v>
      </c>
      <c r="M235">
        <v>6371.9750550777871</v>
      </c>
      <c r="N235">
        <v>36946.653156967877</v>
      </c>
      <c r="O235">
        <v>52.01093497205963</v>
      </c>
      <c r="P235">
        <v>3.7571396128831331</v>
      </c>
      <c r="Q235" s="6">
        <v>233</v>
      </c>
    </row>
    <row r="236" spans="1:17" x14ac:dyDescent="0.25">
      <c r="A236">
        <v>106.286371222003</v>
      </c>
      <c r="B236">
        <v>-30.119963853017289</v>
      </c>
      <c r="C236" s="6">
        <v>13125.000000000002</v>
      </c>
      <c r="D236">
        <v>0.75</v>
      </c>
      <c r="E236" s="1">
        <v>0.65</v>
      </c>
      <c r="F236">
        <v>19.899999999999999</v>
      </c>
      <c r="G236">
        <v>42.007420362456692</v>
      </c>
      <c r="H236">
        <v>16.109697405109721</v>
      </c>
      <c r="I236">
        <v>-3.7136287779970019</v>
      </c>
      <c r="J236">
        <v>5521.5980730148431</v>
      </c>
      <c r="K236">
        <v>-3181.8846503356408</v>
      </c>
      <c r="L236">
        <v>-29.953193576864301</v>
      </c>
      <c r="M236">
        <v>6372.7886523846682</v>
      </c>
      <c r="N236">
        <v>36793.721930568936</v>
      </c>
      <c r="O236">
        <v>54.645793192526376</v>
      </c>
      <c r="P236">
        <v>7.3698997151257117</v>
      </c>
      <c r="Q236" s="6">
        <v>234</v>
      </c>
    </row>
    <row r="237" spans="1:17" x14ac:dyDescent="0.25">
      <c r="A237">
        <v>106.6031304604258</v>
      </c>
      <c r="B237">
        <v>-30.396016992698915</v>
      </c>
      <c r="C237" s="6">
        <v>2625.0000000000005</v>
      </c>
      <c r="D237">
        <v>3</v>
      </c>
      <c r="E237" s="1">
        <v>0.65</v>
      </c>
      <c r="F237">
        <v>19.899999999999999</v>
      </c>
      <c r="G237">
        <v>54.048620189015942</v>
      </c>
      <c r="H237">
        <v>15.88683729355356</v>
      </c>
      <c r="I237">
        <v>-3.3968695395741975</v>
      </c>
      <c r="J237">
        <v>5506.1777181073112</v>
      </c>
      <c r="K237">
        <v>-3208.3178969530277</v>
      </c>
      <c r="L237">
        <v>-30.228330905491561</v>
      </c>
      <c r="M237">
        <v>6372.6993331939439</v>
      </c>
      <c r="N237">
        <v>36809.174033797237</v>
      </c>
      <c r="O237">
        <v>54.371202375319065</v>
      </c>
      <c r="P237">
        <v>6.6908245916570115</v>
      </c>
      <c r="Q237" s="6">
        <v>235</v>
      </c>
    </row>
    <row r="238" spans="1:17" x14ac:dyDescent="0.25">
      <c r="A238">
        <v>109.35697371729452</v>
      </c>
      <c r="B238">
        <v>-30.541444523250881</v>
      </c>
      <c r="C238" s="6">
        <v>2625.0000000000005</v>
      </c>
      <c r="D238">
        <v>1.2</v>
      </c>
      <c r="E238" s="1">
        <v>0.65</v>
      </c>
      <c r="F238">
        <v>19.899999999999999</v>
      </c>
      <c r="G238">
        <v>46.089820015575185</v>
      </c>
      <c r="H238">
        <v>18.641876732668273</v>
      </c>
      <c r="I238">
        <v>-0.64302628270547757</v>
      </c>
      <c r="J238">
        <v>5498.0026892175965</v>
      </c>
      <c r="K238">
        <v>-3222.2136778474182</v>
      </c>
      <c r="L238">
        <v>-30.373282203313465</v>
      </c>
      <c r="M238">
        <v>6372.6520818534345</v>
      </c>
      <c r="N238">
        <v>36807.845419984194</v>
      </c>
      <c r="O238">
        <v>54.393538127780396</v>
      </c>
      <c r="P238">
        <v>1.2652449487672488</v>
      </c>
      <c r="Q238" s="6">
        <v>236</v>
      </c>
    </row>
    <row r="239" spans="1:17" x14ac:dyDescent="0.25">
      <c r="A239">
        <v>109.56306354299892</v>
      </c>
      <c r="B239">
        <v>-29.461831473493035</v>
      </c>
      <c r="C239" s="6">
        <v>2625.0000000000005</v>
      </c>
      <c r="D239">
        <v>1.2</v>
      </c>
      <c r="E239" s="1">
        <v>0.65</v>
      </c>
      <c r="F239">
        <v>19.899999999999999</v>
      </c>
      <c r="G239">
        <v>46.089820015575185</v>
      </c>
      <c r="H239">
        <v>19.984609327099399</v>
      </c>
      <c r="I239">
        <v>-0.43693645700108164</v>
      </c>
      <c r="J239">
        <v>5557.8437124650773</v>
      </c>
      <c r="K239">
        <v>-3118.5728896062392</v>
      </c>
      <c r="L239">
        <v>-29.297306553566184</v>
      </c>
      <c r="M239">
        <v>6372.9995763356683</v>
      </c>
      <c r="N239">
        <v>36739.080731112379</v>
      </c>
      <c r="O239">
        <v>55.630829630334482</v>
      </c>
      <c r="P239">
        <v>0.88831057939700042</v>
      </c>
      <c r="Q239" s="6">
        <v>237</v>
      </c>
    </row>
    <row r="240" spans="1:17" x14ac:dyDescent="0.25">
      <c r="A240">
        <v>108.28685109195605</v>
      </c>
      <c r="B240">
        <v>-33.793825945279295</v>
      </c>
      <c r="C240" s="6">
        <v>2625.0000000000005</v>
      </c>
      <c r="D240">
        <v>0.75</v>
      </c>
      <c r="E240" s="1">
        <v>0.65</v>
      </c>
      <c r="F240">
        <v>19.899999999999999</v>
      </c>
      <c r="G240">
        <v>42.007420362456692</v>
      </c>
      <c r="H240">
        <v>18.942352047765393</v>
      </c>
      <c r="I240">
        <v>-1.7131489080439479</v>
      </c>
      <c r="J240">
        <v>5306.0149466699804</v>
      </c>
      <c r="K240">
        <v>-3527.4656516615105</v>
      </c>
      <c r="L240">
        <v>-33.616161500478697</v>
      </c>
      <c r="M240">
        <v>6371.5624879567022</v>
      </c>
      <c r="N240">
        <v>37029.237012907543</v>
      </c>
      <c r="O240">
        <v>50.656548096184572</v>
      </c>
      <c r="P240">
        <v>3.0780152547081321</v>
      </c>
      <c r="Q240" s="6">
        <v>238</v>
      </c>
    </row>
    <row r="241" spans="1:17" x14ac:dyDescent="0.25">
      <c r="A241">
        <v>108.68971532587274</v>
      </c>
      <c r="B241">
        <v>-30.462899214163851</v>
      </c>
      <c r="C241" s="6">
        <v>7000.0000000000009</v>
      </c>
      <c r="D241">
        <v>1.2</v>
      </c>
      <c r="E241" s="1">
        <v>0.65</v>
      </c>
      <c r="F241">
        <v>19.899999999999999</v>
      </c>
      <c r="G241">
        <v>46.089820015575185</v>
      </c>
      <c r="H241">
        <v>18.762711508372792</v>
      </c>
      <c r="I241">
        <v>-1.31028467412726</v>
      </c>
      <c r="J241">
        <v>5502.4224198423954</v>
      </c>
      <c r="K241">
        <v>-3214.7111145328381</v>
      </c>
      <c r="L241">
        <v>-30.294993572411876</v>
      </c>
      <c r="M241">
        <v>6372.6776190456403</v>
      </c>
      <c r="N241">
        <v>36804.038261985217</v>
      </c>
      <c r="O241">
        <v>54.461125560480916</v>
      </c>
      <c r="P241">
        <v>2.5831871744253418</v>
      </c>
      <c r="Q241" s="6">
        <v>239</v>
      </c>
    </row>
    <row r="242" spans="1:17" x14ac:dyDescent="0.25">
      <c r="A242">
        <v>107.70509495217523</v>
      </c>
      <c r="B242">
        <v>-30.195047262914976</v>
      </c>
      <c r="C242" s="6">
        <v>7000.0000000000009</v>
      </c>
      <c r="D242">
        <v>3</v>
      </c>
      <c r="E242" s="1">
        <v>0.65</v>
      </c>
      <c r="F242">
        <v>19.899999999999999</v>
      </c>
      <c r="G242">
        <v>54.048620189015942</v>
      </c>
      <c r="H242">
        <v>21.051834984739777</v>
      </c>
      <c r="I242">
        <v>-2.2949050478247699</v>
      </c>
      <c r="J242">
        <v>5517.4165824979664</v>
      </c>
      <c r="K242">
        <v>-3189.0814426036804</v>
      </c>
      <c r="L242">
        <v>-30.028026367187667</v>
      </c>
      <c r="M242">
        <v>6372.764407412431</v>
      </c>
      <c r="N242">
        <v>36790.294186441351</v>
      </c>
      <c r="O242">
        <v>54.70600641601083</v>
      </c>
      <c r="P242">
        <v>4.5557486785769168</v>
      </c>
      <c r="Q242" s="6">
        <v>240</v>
      </c>
    </row>
    <row r="243" spans="1:17" x14ac:dyDescent="0.25">
      <c r="A243">
        <v>108.7500374170277</v>
      </c>
      <c r="B243">
        <v>-31.586436388132544</v>
      </c>
      <c r="C243" s="6">
        <v>7000.0000000000009</v>
      </c>
      <c r="D243">
        <v>0.75</v>
      </c>
      <c r="E243" s="1">
        <v>0.65</v>
      </c>
      <c r="F243">
        <v>19.899999999999999</v>
      </c>
      <c r="G243">
        <v>42.007420362456692</v>
      </c>
      <c r="H243">
        <v>17.422325312056753</v>
      </c>
      <c r="I243">
        <v>-1.2499625829723016</v>
      </c>
      <c r="J243">
        <v>5438.2209592117897</v>
      </c>
      <c r="K243">
        <v>-3321.4560924665802</v>
      </c>
      <c r="L243">
        <v>-31.414979585309659</v>
      </c>
      <c r="M243">
        <v>6372.3086691868402</v>
      </c>
      <c r="N243">
        <v>36877.287411331148</v>
      </c>
      <c r="O243">
        <v>53.183618551945884</v>
      </c>
      <c r="P243">
        <v>2.385406773427508</v>
      </c>
      <c r="Q243" s="6">
        <v>241</v>
      </c>
    </row>
    <row r="244" spans="1:17" x14ac:dyDescent="0.25">
      <c r="A244">
        <v>108.98225802431068</v>
      </c>
      <c r="B244">
        <v>-31.592241212479095</v>
      </c>
      <c r="C244" s="6">
        <v>7000.0000000000009</v>
      </c>
      <c r="D244">
        <v>3</v>
      </c>
      <c r="E244" s="1">
        <v>0.65</v>
      </c>
      <c r="F244">
        <v>19.899999999999999</v>
      </c>
      <c r="G244">
        <v>54.048620189015942</v>
      </c>
      <c r="H244">
        <v>21.640373277390633</v>
      </c>
      <c r="I244">
        <v>-1.0177419756893187</v>
      </c>
      <c r="J244">
        <v>5437.8838044357726</v>
      </c>
      <c r="K244">
        <v>-3322.004358295771</v>
      </c>
      <c r="L244">
        <v>-31.42076673935081</v>
      </c>
      <c r="M244">
        <v>6372.3067430155124</v>
      </c>
      <c r="N244">
        <v>36877.173825056117</v>
      </c>
      <c r="O244">
        <v>53.185515267356848</v>
      </c>
      <c r="P244">
        <v>1.9421956792895219</v>
      </c>
      <c r="Q244" s="6">
        <v>242</v>
      </c>
    </row>
    <row r="245" spans="1:17" x14ac:dyDescent="0.25">
      <c r="A245">
        <v>109.98134366765865</v>
      </c>
      <c r="B245">
        <v>-34.096227632970098</v>
      </c>
      <c r="C245" s="6">
        <v>10500.000000000002</v>
      </c>
      <c r="D245">
        <v>3</v>
      </c>
      <c r="E245" s="1">
        <v>0.65</v>
      </c>
      <c r="F245">
        <v>19.899999999999999</v>
      </c>
      <c r="G245">
        <v>54.048620189015942</v>
      </c>
      <c r="H245">
        <v>14.857867691432473</v>
      </c>
      <c r="I245">
        <v>-1.865633234135089E-2</v>
      </c>
      <c r="J245">
        <v>5287.284744808544</v>
      </c>
      <c r="K245">
        <v>-3555.2918693088072</v>
      </c>
      <c r="L245">
        <v>-33.917793798718094</v>
      </c>
      <c r="M245">
        <v>6371.4582513470541</v>
      </c>
      <c r="N245">
        <v>37047.841737742528</v>
      </c>
      <c r="O245">
        <v>50.35707008838785</v>
      </c>
      <c r="P245">
        <v>3.3280142028312809E-2</v>
      </c>
      <c r="Q245" s="6">
        <v>243</v>
      </c>
    </row>
    <row r="246" spans="1:17" x14ac:dyDescent="0.25">
      <c r="A246">
        <v>108.04803231742223</v>
      </c>
      <c r="B246">
        <v>-33.918265670766758</v>
      </c>
      <c r="C246" s="6">
        <v>10500.000000000002</v>
      </c>
      <c r="D246">
        <v>0.75</v>
      </c>
      <c r="E246" s="1">
        <v>0.65</v>
      </c>
      <c r="F246">
        <v>19.899999999999999</v>
      </c>
      <c r="G246">
        <v>42.007420362456692</v>
      </c>
      <c r="H246">
        <v>19.439743711969641</v>
      </c>
      <c r="I246">
        <v>-1.9519676825777736</v>
      </c>
      <c r="J246">
        <v>5298.3252763113805</v>
      </c>
      <c r="K246">
        <v>-3538.9280732753728</v>
      </c>
      <c r="L246">
        <v>-33.740282225793543</v>
      </c>
      <c r="M246">
        <v>6371.5196493000485</v>
      </c>
      <c r="N246">
        <v>37038.784668638109</v>
      </c>
      <c r="O246">
        <v>50.50280741718025</v>
      </c>
      <c r="P246">
        <v>3.4951015290369836</v>
      </c>
      <c r="Q246" s="6">
        <v>244</v>
      </c>
    </row>
    <row r="247" spans="1:17" x14ac:dyDescent="0.25">
      <c r="A247">
        <v>109.52655434785699</v>
      </c>
      <c r="B247">
        <v>-31.645524371049575</v>
      </c>
      <c r="C247" s="6">
        <v>10500.000000000002</v>
      </c>
      <c r="D247">
        <v>1.2</v>
      </c>
      <c r="E247" s="1">
        <v>0.65</v>
      </c>
      <c r="F247">
        <v>19.899999999999999</v>
      </c>
      <c r="G247">
        <v>46.089820015575185</v>
      </c>
      <c r="H247">
        <v>14.592620269646403</v>
      </c>
      <c r="I247">
        <v>-0.47344565214301326</v>
      </c>
      <c r="J247">
        <v>5434.786412657053</v>
      </c>
      <c r="K247">
        <v>-3327.0353808345826</v>
      </c>
      <c r="L247">
        <v>-31.473888027632292</v>
      </c>
      <c r="M247">
        <v>6372.2890531210869</v>
      </c>
      <c r="N247">
        <v>36879.943409762753</v>
      </c>
      <c r="O247">
        <v>53.137938785610423</v>
      </c>
      <c r="P247">
        <v>0.90232731206366756</v>
      </c>
      <c r="Q247" s="6">
        <v>245</v>
      </c>
    </row>
    <row r="248" spans="1:17" x14ac:dyDescent="0.25">
      <c r="A248">
        <v>109.28837031812358</v>
      </c>
      <c r="B248">
        <v>-31.203410113481798</v>
      </c>
      <c r="C248" s="6">
        <v>10500.000000000002</v>
      </c>
      <c r="D248">
        <v>0.75</v>
      </c>
      <c r="E248" s="1">
        <v>0.65</v>
      </c>
      <c r="F248">
        <v>19.899999999999999</v>
      </c>
      <c r="G248">
        <v>42.007420362456692</v>
      </c>
      <c r="H248">
        <v>15.78366734021848</v>
      </c>
      <c r="I248">
        <v>-0.71162968187641695</v>
      </c>
      <c r="J248">
        <v>5460.3442280328036</v>
      </c>
      <c r="K248">
        <v>-3285.2051402161492</v>
      </c>
      <c r="L248">
        <v>-31.033134721129048</v>
      </c>
      <c r="M248">
        <v>6372.4353195551357</v>
      </c>
      <c r="N248">
        <v>36851.006941410335</v>
      </c>
      <c r="O248">
        <v>53.637044314534691</v>
      </c>
      <c r="P248">
        <v>1.3734033898866638</v>
      </c>
      <c r="Q248" s="6">
        <v>246</v>
      </c>
    </row>
    <row r="249" spans="1:17" x14ac:dyDescent="0.25">
      <c r="A249">
        <v>107.64037794049725</v>
      </c>
      <c r="B249">
        <v>-30.579684517904219</v>
      </c>
      <c r="C249" s="6">
        <v>7000.0000000000009</v>
      </c>
      <c r="D249">
        <v>1.2</v>
      </c>
      <c r="E249" s="1">
        <v>0.65</v>
      </c>
      <c r="F249">
        <v>19.899999999999999</v>
      </c>
      <c r="G249">
        <v>46.089820015575185</v>
      </c>
      <c r="H249">
        <v>17.527801512362345</v>
      </c>
      <c r="I249">
        <v>-2.3596220595027546</v>
      </c>
      <c r="J249">
        <v>5495.8471905806637</v>
      </c>
      <c r="K249">
        <v>-3225.8641590662119</v>
      </c>
      <c r="L249">
        <v>-30.411397688678623</v>
      </c>
      <c r="M249">
        <v>6372.6396347950922</v>
      </c>
      <c r="N249">
        <v>36815.253145750758</v>
      </c>
      <c r="O249">
        <v>54.263180487866457</v>
      </c>
      <c r="P249">
        <v>4.6307185128581274</v>
      </c>
      <c r="Q249" s="6">
        <v>247</v>
      </c>
    </row>
    <row r="250" spans="1:17" x14ac:dyDescent="0.25">
      <c r="A250">
        <v>109.82868536905971</v>
      </c>
      <c r="B250">
        <v>-30.201618562155556</v>
      </c>
      <c r="C250" s="6">
        <v>7000.0000000000009</v>
      </c>
      <c r="D250">
        <v>3</v>
      </c>
      <c r="E250" s="1">
        <v>0.65</v>
      </c>
      <c r="F250">
        <v>19.899999999999999</v>
      </c>
      <c r="G250">
        <v>54.048620189015942</v>
      </c>
      <c r="H250">
        <v>19.376832010060454</v>
      </c>
      <c r="I250">
        <v>-0.17131463094028732</v>
      </c>
      <c r="J250">
        <v>5517.0501674548241</v>
      </c>
      <c r="K250">
        <v>-3189.7110488182097</v>
      </c>
      <c r="L250">
        <v>-30.034575786507741</v>
      </c>
      <c r="M250">
        <v>6372.7622837484114</v>
      </c>
      <c r="N250">
        <v>36785.670164279407</v>
      </c>
      <c r="O250">
        <v>54.788059928227526</v>
      </c>
      <c r="P250">
        <v>0.34055271688571276</v>
      </c>
      <c r="Q250" s="6">
        <v>248</v>
      </c>
    </row>
    <row r="251" spans="1:17" x14ac:dyDescent="0.25">
      <c r="A251">
        <v>109.08096325366878</v>
      </c>
      <c r="B251">
        <v>-30.817584965745684</v>
      </c>
      <c r="C251" s="6">
        <v>2625.0000000000005</v>
      </c>
      <c r="D251">
        <v>1.2</v>
      </c>
      <c r="E251" s="1">
        <v>0.65</v>
      </c>
      <c r="F251">
        <v>19.899999999999999</v>
      </c>
      <c r="G251">
        <v>46.089820015575185</v>
      </c>
      <c r="H251">
        <v>20.857317199373725</v>
      </c>
      <c r="I251">
        <v>-0.91903674633121568</v>
      </c>
      <c r="J251">
        <v>5482.3823358284753</v>
      </c>
      <c r="K251">
        <v>-3248.5427893370093</v>
      </c>
      <c r="L251">
        <v>-30.648530244771052</v>
      </c>
      <c r="M251">
        <v>6372.5619910956975</v>
      </c>
      <c r="N251">
        <v>36826.129977513621</v>
      </c>
      <c r="O251">
        <v>54.071292088868127</v>
      </c>
      <c r="P251">
        <v>1.7934877205792228</v>
      </c>
      <c r="Q251" s="6">
        <v>249</v>
      </c>
    </row>
    <row r="252" spans="1:17" x14ac:dyDescent="0.25">
      <c r="A252">
        <v>107.64953731429698</v>
      </c>
      <c r="B252">
        <v>-29.485039429200981</v>
      </c>
      <c r="C252" s="6">
        <v>2625.0000000000005</v>
      </c>
      <c r="D252">
        <v>1.2</v>
      </c>
      <c r="E252" s="1">
        <v>0.65</v>
      </c>
      <c r="F252">
        <v>19.899999999999999</v>
      </c>
      <c r="G252">
        <v>46.089820015575185</v>
      </c>
      <c r="H252">
        <v>23.557248752962529</v>
      </c>
      <c r="I252">
        <v>-2.3504626857030217</v>
      </c>
      <c r="J252">
        <v>5556.5780133575199</v>
      </c>
      <c r="K252">
        <v>-3120.8124272858454</v>
      </c>
      <c r="L252">
        <v>-29.320433854101843</v>
      </c>
      <c r="M252">
        <v>6372.9921877270472</v>
      </c>
      <c r="N252">
        <v>36745.711262845725</v>
      </c>
      <c r="O252">
        <v>55.510307861373541</v>
      </c>
      <c r="P252">
        <v>4.7671080160023545</v>
      </c>
      <c r="Q252" s="6">
        <v>250</v>
      </c>
    </row>
    <row r="253" spans="1:17" x14ac:dyDescent="0.25">
      <c r="A253">
        <v>109.62176382669817</v>
      </c>
      <c r="B253">
        <v>-31.247472274483471</v>
      </c>
      <c r="C253" s="6">
        <v>17500</v>
      </c>
      <c r="D253">
        <v>3</v>
      </c>
      <c r="E253" s="1">
        <v>0.65</v>
      </c>
      <c r="F253">
        <v>19.899999999999999</v>
      </c>
      <c r="G253">
        <v>54.048620189015942</v>
      </c>
      <c r="H253">
        <v>17.180499877171531</v>
      </c>
      <c r="I253">
        <v>-0.37823617330182913</v>
      </c>
      <c r="J253">
        <v>5457.8116445310325</v>
      </c>
      <c r="K253">
        <v>-3289.3827451097932</v>
      </c>
      <c r="L253">
        <v>-31.077059430119057</v>
      </c>
      <c r="M253">
        <v>6372.4207951927165</v>
      </c>
      <c r="N253">
        <v>36853.55625717689</v>
      </c>
      <c r="O253">
        <v>53.592783130907819</v>
      </c>
      <c r="P253">
        <v>0.72912152709684186</v>
      </c>
      <c r="Q253" s="6">
        <v>251</v>
      </c>
    </row>
    <row r="254" spans="1:17" x14ac:dyDescent="0.25">
      <c r="A254">
        <v>109.94388726436196</v>
      </c>
      <c r="B254">
        <v>-29.2059961060788</v>
      </c>
      <c r="C254" s="6">
        <v>17500</v>
      </c>
      <c r="D254">
        <v>1.2</v>
      </c>
      <c r="E254" s="1">
        <v>0.65</v>
      </c>
      <c r="F254">
        <v>19.899999999999999</v>
      </c>
      <c r="G254">
        <v>46.089820015575185</v>
      </c>
      <c r="H254">
        <v>18.31903087584767</v>
      </c>
      <c r="I254">
        <v>-5.6112735638038203E-2</v>
      </c>
      <c r="J254">
        <v>5571.7358202877222</v>
      </c>
      <c r="K254">
        <v>-3093.8517433254337</v>
      </c>
      <c r="L254">
        <v>-29.042367403522299</v>
      </c>
      <c r="M254">
        <v>6373.0807825379961</v>
      </c>
      <c r="N254">
        <v>36722.965397515538</v>
      </c>
      <c r="O254">
        <v>55.926864466858419</v>
      </c>
      <c r="P254">
        <v>0.11499654096085547</v>
      </c>
      <c r="Q254" s="6">
        <v>252</v>
      </c>
    </row>
    <row r="255" spans="1:17" x14ac:dyDescent="0.25">
      <c r="A255">
        <v>109.26345991668664</v>
      </c>
      <c r="B255">
        <v>-30.324850673896691</v>
      </c>
      <c r="C255" s="6">
        <v>1093.75</v>
      </c>
      <c r="D255">
        <v>0.75</v>
      </c>
      <c r="E255" s="1">
        <v>0.65</v>
      </c>
      <c r="F255">
        <v>19.899999999999999</v>
      </c>
      <c r="G255">
        <v>42.007420362456692</v>
      </c>
      <c r="H255">
        <v>18.745755984660278</v>
      </c>
      <c r="I255">
        <v>-0.73654008331335774</v>
      </c>
      <c r="J255">
        <v>5510.1653192089298</v>
      </c>
      <c r="K255">
        <v>-3201.5104291648086</v>
      </c>
      <c r="L255">
        <v>-30.157399203348422</v>
      </c>
      <c r="M255">
        <v>6372.7224067162915</v>
      </c>
      <c r="N255">
        <v>36794.047367668769</v>
      </c>
      <c r="O255">
        <v>54.638576333584766</v>
      </c>
      <c r="P255">
        <v>1.4585433698833905</v>
      </c>
      <c r="Q255" s="6">
        <v>253</v>
      </c>
    </row>
    <row r="256" spans="1:17" x14ac:dyDescent="0.25">
      <c r="A256">
        <v>107.72998146314565</v>
      </c>
      <c r="B256">
        <v>-33.504597767117723</v>
      </c>
      <c r="C256" s="6">
        <v>1093.75</v>
      </c>
      <c r="D256">
        <v>3</v>
      </c>
      <c r="E256" s="1">
        <v>0.65</v>
      </c>
      <c r="F256">
        <v>19.899999999999999</v>
      </c>
      <c r="G256">
        <v>54.048620189015942</v>
      </c>
      <c r="H256">
        <v>22.639790869280628</v>
      </c>
      <c r="I256">
        <v>-2.2700185368543515</v>
      </c>
      <c r="J256">
        <v>5323.7907086985679</v>
      </c>
      <c r="K256">
        <v>-3500.7607709489866</v>
      </c>
      <c r="L256">
        <v>-33.327687645953368</v>
      </c>
      <c r="M256">
        <v>6371.6617522778579</v>
      </c>
      <c r="N256">
        <v>37011.065488875545</v>
      </c>
      <c r="O256">
        <v>50.951030189106426</v>
      </c>
      <c r="P256">
        <v>4.1074256445321522</v>
      </c>
      <c r="Q256" s="6">
        <v>254</v>
      </c>
    </row>
    <row r="257" spans="1:17" x14ac:dyDescent="0.25">
      <c r="A257">
        <v>107.05988706427389</v>
      </c>
      <c r="B257">
        <v>-31.073113495121483</v>
      </c>
      <c r="C257" s="6">
        <v>1093.75</v>
      </c>
      <c r="D257">
        <v>0.75</v>
      </c>
      <c r="E257" s="1">
        <v>0.65</v>
      </c>
      <c r="F257">
        <v>19.899999999999999</v>
      </c>
      <c r="G257">
        <v>42.007420362456692</v>
      </c>
      <c r="H257">
        <v>17.949025472845694</v>
      </c>
      <c r="I257">
        <v>-2.9401129357261055</v>
      </c>
      <c r="J257">
        <v>5467.8144455979218</v>
      </c>
      <c r="K257">
        <v>-3272.8402957956182</v>
      </c>
      <c r="L257">
        <v>-30.903246907830408</v>
      </c>
      <c r="M257">
        <v>6372.47820029797</v>
      </c>
      <c r="N257">
        <v>36850.220230010476</v>
      </c>
      <c r="O257">
        <v>53.651530442785614</v>
      </c>
      <c r="P257">
        <v>5.6827395714550804</v>
      </c>
      <c r="Q257" s="6">
        <v>255</v>
      </c>
    </row>
    <row r="258" spans="1:17" x14ac:dyDescent="0.25">
      <c r="A258">
        <v>109.90429118769791</v>
      </c>
      <c r="B258">
        <v>-33.400473803758459</v>
      </c>
      <c r="C258" s="6">
        <v>1093.75</v>
      </c>
      <c r="D258">
        <v>0.75</v>
      </c>
      <c r="E258" s="1">
        <v>0.65</v>
      </c>
      <c r="F258">
        <v>19.899999999999999</v>
      </c>
      <c r="G258">
        <v>42.007420362456692</v>
      </c>
      <c r="H258">
        <v>15.602852373756512</v>
      </c>
      <c r="I258">
        <v>-9.5708812302092383E-2</v>
      </c>
      <c r="J258">
        <v>5330.1568591149498</v>
      </c>
      <c r="K258">
        <v>-3491.1252334333876</v>
      </c>
      <c r="L258">
        <v>-33.223839644887349</v>
      </c>
      <c r="M258">
        <v>6371.6973828239416</v>
      </c>
      <c r="N258">
        <v>36999.066157480644</v>
      </c>
      <c r="O258">
        <v>51.146018190734011</v>
      </c>
      <c r="P258">
        <v>0.17386150014916904</v>
      </c>
      <c r="Q258" s="6">
        <v>256</v>
      </c>
    </row>
    <row r="259" spans="1:17" x14ac:dyDescent="0.25">
      <c r="A259">
        <v>109.94635500631613</v>
      </c>
      <c r="B259">
        <v>-33.174891567930871</v>
      </c>
      <c r="C259" s="6">
        <v>1093.75</v>
      </c>
      <c r="D259">
        <v>3</v>
      </c>
      <c r="E259" s="1">
        <v>0.65</v>
      </c>
      <c r="F259">
        <v>19.899999999999999</v>
      </c>
      <c r="G259">
        <v>54.048620189015942</v>
      </c>
      <c r="H259">
        <v>14.811294882221288</v>
      </c>
      <c r="I259">
        <v>-5.3644993683874986E-2</v>
      </c>
      <c r="J259">
        <v>5343.8884898453252</v>
      </c>
      <c r="K259">
        <v>-3470.2110274138286</v>
      </c>
      <c r="L259">
        <v>-32.99886324200569</v>
      </c>
      <c r="M259">
        <v>6371.7743813388342</v>
      </c>
      <c r="N259">
        <v>36983.421736868004</v>
      </c>
      <c r="O259">
        <v>51.402199525508685</v>
      </c>
      <c r="P259">
        <v>9.8036005280688288E-2</v>
      </c>
      <c r="Q259" s="6">
        <v>257</v>
      </c>
    </row>
    <row r="260" spans="1:17" x14ac:dyDescent="0.25">
      <c r="A260">
        <v>107.98398954171059</v>
      </c>
      <c r="B260">
        <v>-31.603947972711026</v>
      </c>
      <c r="C260" s="6">
        <v>1093.75</v>
      </c>
      <c r="D260">
        <v>3</v>
      </c>
      <c r="E260" s="1">
        <v>0.65</v>
      </c>
      <c r="F260">
        <v>19.899999999999999</v>
      </c>
      <c r="G260">
        <v>54.048620189015942</v>
      </c>
      <c r="H260">
        <v>23.553890863116628</v>
      </c>
      <c r="I260">
        <v>-2.0160104582894149</v>
      </c>
      <c r="J260">
        <v>5437.2036845734156</v>
      </c>
      <c r="K260">
        <v>-3323.1099597362681</v>
      </c>
      <c r="L260">
        <v>-31.432437884676954</v>
      </c>
      <c r="M260">
        <v>6372.3028578400999</v>
      </c>
      <c r="N260">
        <v>36880.817672532139</v>
      </c>
      <c r="O260">
        <v>53.123338225004105</v>
      </c>
      <c r="P260">
        <v>3.8428366128084597</v>
      </c>
      <c r="Q260" s="6">
        <v>258</v>
      </c>
    </row>
    <row r="261" spans="1:17" x14ac:dyDescent="0.25">
      <c r="A261">
        <v>110.53887518369397</v>
      </c>
      <c r="B261">
        <v>-32.112166804256162</v>
      </c>
      <c r="C261" s="6">
        <v>1093.75</v>
      </c>
      <c r="D261">
        <v>0.75</v>
      </c>
      <c r="E261" s="1">
        <v>0.65</v>
      </c>
      <c r="F261">
        <v>19.899999999999999</v>
      </c>
      <c r="G261">
        <v>42.007420362456692</v>
      </c>
      <c r="H261">
        <v>16.110952068573365</v>
      </c>
      <c r="I261">
        <v>0.53887518369397469</v>
      </c>
      <c r="J261">
        <v>5407.4594454219778</v>
      </c>
      <c r="K261">
        <v>-3370.9741373034626</v>
      </c>
      <c r="L261">
        <v>-31.939138152499467</v>
      </c>
      <c r="M261">
        <v>6372.133417329881</v>
      </c>
      <c r="N261">
        <v>36911.206971587169</v>
      </c>
      <c r="O261">
        <v>52.60568649380653</v>
      </c>
      <c r="P261">
        <v>1.0136506566554111</v>
      </c>
      <c r="Q261" s="6">
        <v>259</v>
      </c>
    </row>
    <row r="262" spans="1:17" x14ac:dyDescent="0.25">
      <c r="A262">
        <v>106.42845005876441</v>
      </c>
      <c r="B262">
        <v>-33.756663136379238</v>
      </c>
      <c r="C262" s="6">
        <v>1093.75</v>
      </c>
      <c r="D262">
        <v>0.75</v>
      </c>
      <c r="E262" s="1">
        <v>0.65</v>
      </c>
      <c r="F262">
        <v>19.899999999999999</v>
      </c>
      <c r="G262">
        <v>42.007420362456692</v>
      </c>
      <c r="H262">
        <v>15.456915748756442</v>
      </c>
      <c r="I262">
        <v>-3.5715499412355882</v>
      </c>
      <c r="J262">
        <v>5308.3065383652893</v>
      </c>
      <c r="K262">
        <v>-3524.039311349421</v>
      </c>
      <c r="L262">
        <v>-33.579094605934536</v>
      </c>
      <c r="M262">
        <v>6371.5752662263812</v>
      </c>
      <c r="N262">
        <v>37035.668315256553</v>
      </c>
      <c r="O262">
        <v>50.553734679299538</v>
      </c>
      <c r="P262">
        <v>6.4089749945044456</v>
      </c>
      <c r="Q262" s="6">
        <v>260</v>
      </c>
    </row>
    <row r="263" spans="1:17" x14ac:dyDescent="0.25">
      <c r="A263">
        <v>109.09509466010827</v>
      </c>
      <c r="B263">
        <v>-32.419135728042136</v>
      </c>
      <c r="C263" s="6">
        <v>1093.75</v>
      </c>
      <c r="D263">
        <v>0.75</v>
      </c>
      <c r="E263" s="1">
        <v>0.65</v>
      </c>
      <c r="F263">
        <v>19.899999999999999</v>
      </c>
      <c r="G263">
        <v>42.007420362456692</v>
      </c>
      <c r="H263">
        <v>14.38545317891505</v>
      </c>
      <c r="I263">
        <v>-0.90490533989172661</v>
      </c>
      <c r="J263">
        <v>5389.2872322943467</v>
      </c>
      <c r="K263">
        <v>-3399.757924840424</v>
      </c>
      <c r="L263">
        <v>-32.245216081506285</v>
      </c>
      <c r="M263">
        <v>6372.030353010422</v>
      </c>
      <c r="N263">
        <v>36932.436009681449</v>
      </c>
      <c r="O263">
        <v>52.248279002347424</v>
      </c>
      <c r="P263">
        <v>1.6875659436341641</v>
      </c>
      <c r="Q263" s="6">
        <v>261</v>
      </c>
    </row>
    <row r="264" spans="1:17" x14ac:dyDescent="0.25">
      <c r="A264">
        <v>108.82557675533556</v>
      </c>
      <c r="B264">
        <v>-29.894371176518472</v>
      </c>
      <c r="C264" s="6">
        <v>1093.75</v>
      </c>
      <c r="D264">
        <v>0.75</v>
      </c>
      <c r="E264" s="1">
        <v>0.65</v>
      </c>
      <c r="F264">
        <v>19.899999999999999</v>
      </c>
      <c r="G264">
        <v>42.007420362456692</v>
      </c>
      <c r="H264">
        <v>16.132678212322414</v>
      </c>
      <c r="I264">
        <v>-1.1744232446644389</v>
      </c>
      <c r="J264">
        <v>5534.1045424670801</v>
      </c>
      <c r="K264">
        <v>-3160.2290671020583</v>
      </c>
      <c r="L264">
        <v>-29.728360752290715</v>
      </c>
      <c r="M264">
        <v>6372.8612760291207</v>
      </c>
      <c r="N264">
        <v>36767.439127352809</v>
      </c>
      <c r="O264">
        <v>55.115714746274641</v>
      </c>
      <c r="P264">
        <v>2.3553771062221069</v>
      </c>
      <c r="Q264" s="6">
        <v>262</v>
      </c>
    </row>
    <row r="265" spans="1:17" x14ac:dyDescent="0.25">
      <c r="A265">
        <v>106.70398185903272</v>
      </c>
      <c r="B265">
        <v>-29.591619097763544</v>
      </c>
      <c r="C265" s="6">
        <v>1093.75</v>
      </c>
      <c r="D265">
        <v>0.75</v>
      </c>
      <c r="E265" s="1">
        <v>0.65</v>
      </c>
      <c r="F265">
        <v>19.899999999999999</v>
      </c>
      <c r="G265">
        <v>42.007420362456692</v>
      </c>
      <c r="H265">
        <v>22.757646468512647</v>
      </c>
      <c r="I265">
        <v>-3.2960181409672771</v>
      </c>
      <c r="J265">
        <v>5550.7537455644924</v>
      </c>
      <c r="K265">
        <v>-3131.0907363147353</v>
      </c>
      <c r="L265">
        <v>-29.426644504551053</v>
      </c>
      <c r="M265">
        <v>6372.9582097275825</v>
      </c>
      <c r="N265">
        <v>36757.558166903051</v>
      </c>
      <c r="O265">
        <v>55.295477686378753</v>
      </c>
      <c r="P265">
        <v>6.6519293415093061</v>
      </c>
      <c r="Q265" s="6">
        <v>263</v>
      </c>
    </row>
    <row r="266" spans="1:17" x14ac:dyDescent="0.25">
      <c r="A266">
        <v>105.8165891918002</v>
      </c>
      <c r="B266">
        <v>-32.473322524968353</v>
      </c>
      <c r="C266" s="6">
        <v>1093.75</v>
      </c>
      <c r="D266">
        <v>3</v>
      </c>
      <c r="E266" s="1">
        <v>0.65</v>
      </c>
      <c r="F266">
        <v>19.899999999999999</v>
      </c>
      <c r="G266">
        <v>54.048620189015942</v>
      </c>
      <c r="H266">
        <v>14.480760311214318</v>
      </c>
      <c r="I266">
        <v>-4.1834108081997954</v>
      </c>
      <c r="J266">
        <v>5386.0633415343</v>
      </c>
      <c r="K266">
        <v>-3404.8289153776386</v>
      </c>
      <c r="L266">
        <v>-32.299247659896402</v>
      </c>
      <c r="M266">
        <v>6372.0121046660997</v>
      </c>
      <c r="N266">
        <v>36951.724289160695</v>
      </c>
      <c r="O266">
        <v>51.927751996127363</v>
      </c>
      <c r="P266">
        <v>7.7578057026327434</v>
      </c>
      <c r="Q266" s="6">
        <v>264</v>
      </c>
    </row>
    <row r="267" spans="1:17" x14ac:dyDescent="0.25">
      <c r="A267">
        <v>109.86247855596494</v>
      </c>
      <c r="B267">
        <v>-32.089737412942874</v>
      </c>
      <c r="C267" s="6">
        <v>1093.75</v>
      </c>
      <c r="D267">
        <v>0.75</v>
      </c>
      <c r="E267" s="1">
        <v>0.65</v>
      </c>
      <c r="F267">
        <v>19.899999999999999</v>
      </c>
      <c r="G267">
        <v>42.007420362456692</v>
      </c>
      <c r="H267">
        <v>21.799722498006048</v>
      </c>
      <c r="I267">
        <v>-0.13752144403505895</v>
      </c>
      <c r="J267">
        <v>5408.7811559895026</v>
      </c>
      <c r="K267">
        <v>-3368.8672278986182</v>
      </c>
      <c r="L267">
        <v>-31.916774640440597</v>
      </c>
      <c r="M267">
        <v>6372.1409269253036</v>
      </c>
      <c r="N267">
        <v>36909.443019066704</v>
      </c>
      <c r="O267">
        <v>52.635504289964743</v>
      </c>
      <c r="P267">
        <v>0.25886417116780425</v>
      </c>
      <c r="Q267" s="6">
        <v>265</v>
      </c>
    </row>
    <row r="268" spans="1:17" x14ac:dyDescent="0.25">
      <c r="A268">
        <v>110.17186436603133</v>
      </c>
      <c r="B268">
        <v>-33.643954822570684</v>
      </c>
      <c r="C268" s="6">
        <v>1093.75</v>
      </c>
      <c r="D268">
        <v>3</v>
      </c>
      <c r="E268" s="1">
        <v>0.65</v>
      </c>
      <c r="F268">
        <v>19.899999999999999</v>
      </c>
      <c r="G268">
        <v>54.048620189015942</v>
      </c>
      <c r="H268">
        <v>19.824417602368428</v>
      </c>
      <c r="I268">
        <v>0.17186436603132904</v>
      </c>
      <c r="J268">
        <v>5315.242854084423</v>
      </c>
      <c r="K268">
        <v>-3513.6388662583277</v>
      </c>
      <c r="L268">
        <v>-33.466679003233423</v>
      </c>
      <c r="M268">
        <v>6371.6139776650489</v>
      </c>
      <c r="N268">
        <v>37016.062667792241</v>
      </c>
      <c r="O268">
        <v>50.869444787701418</v>
      </c>
      <c r="P268">
        <v>0.31020538295671202</v>
      </c>
      <c r="Q268" s="6">
        <v>266</v>
      </c>
    </row>
    <row r="269" spans="1:17" x14ac:dyDescent="0.25">
      <c r="A269">
        <v>107.87662736152564</v>
      </c>
      <c r="B269">
        <v>-34.151914372052929</v>
      </c>
      <c r="C269" s="6">
        <v>1093.75</v>
      </c>
      <c r="D269">
        <v>1.2</v>
      </c>
      <c r="E269" s="1">
        <v>0.65</v>
      </c>
      <c r="F269">
        <v>19.899999999999999</v>
      </c>
      <c r="G269">
        <v>46.089820015575185</v>
      </c>
      <c r="H269">
        <v>21.216037197517903</v>
      </c>
      <c r="I269">
        <v>-2.1233726384743647</v>
      </c>
      <c r="J269">
        <v>5283.8195105973637</v>
      </c>
      <c r="K269">
        <v>-3560.4053700454019</v>
      </c>
      <c r="L269">
        <v>-33.973341013083207</v>
      </c>
      <c r="M269">
        <v>6371.4390069761712</v>
      </c>
      <c r="N269">
        <v>37055.910116335108</v>
      </c>
      <c r="O269">
        <v>50.22833324830534</v>
      </c>
      <c r="P269">
        <v>3.7785998768076419</v>
      </c>
      <c r="Q269" s="6">
        <v>267</v>
      </c>
    </row>
    <row r="270" spans="1:17" x14ac:dyDescent="0.25">
      <c r="A270">
        <v>107.21948116524838</v>
      </c>
      <c r="B270">
        <v>-30.36750551169424</v>
      </c>
      <c r="C270" s="6">
        <v>1093.75</v>
      </c>
      <c r="D270">
        <v>0.75</v>
      </c>
      <c r="E270" s="1">
        <v>0.65</v>
      </c>
      <c r="F270">
        <v>19.899999999999999</v>
      </c>
      <c r="G270">
        <v>42.007420362456692</v>
      </c>
      <c r="H270">
        <v>18.631345843180743</v>
      </c>
      <c r="I270">
        <v>-2.7805188347516179</v>
      </c>
      <c r="J270">
        <v>5507.7762977700595</v>
      </c>
      <c r="K270">
        <v>-3205.5911955784118</v>
      </c>
      <c r="L270">
        <v>-30.199913295801906</v>
      </c>
      <c r="M270">
        <v>6372.7085810860272</v>
      </c>
      <c r="N270">
        <v>36803.690442188548</v>
      </c>
      <c r="O270">
        <v>54.467931433974762</v>
      </c>
      <c r="P270">
        <v>5.4875284742765986</v>
      </c>
      <c r="Q270" s="6">
        <v>268</v>
      </c>
    </row>
    <row r="271" spans="1:17" x14ac:dyDescent="0.25">
      <c r="A271">
        <v>107.30708211371194</v>
      </c>
      <c r="B271">
        <v>-33.616942327952366</v>
      </c>
      <c r="C271" s="6">
        <v>1093.75</v>
      </c>
      <c r="D271">
        <v>3</v>
      </c>
      <c r="E271" s="1">
        <v>0.65</v>
      </c>
      <c r="F271">
        <v>19.899999999999999</v>
      </c>
      <c r="G271">
        <v>54.048620189015942</v>
      </c>
      <c r="H271">
        <v>23.297528358676797</v>
      </c>
      <c r="I271">
        <v>-2.6929178862880576</v>
      </c>
      <c r="J271">
        <v>5316.9022029355529</v>
      </c>
      <c r="K271">
        <v>-3511.1442226592667</v>
      </c>
      <c r="L271">
        <v>-33.439737068094658</v>
      </c>
      <c r="M271">
        <v>6371.6232459157909</v>
      </c>
      <c r="N271">
        <v>37020.834691129778</v>
      </c>
      <c r="O271">
        <v>50.792751707797279</v>
      </c>
      <c r="P271">
        <v>4.8559669578303293</v>
      </c>
      <c r="Q271" s="6">
        <v>269</v>
      </c>
    </row>
    <row r="272" spans="1:17" x14ac:dyDescent="0.25">
      <c r="A272">
        <v>110.20660120967123</v>
      </c>
      <c r="B272">
        <v>-31.921358647977634</v>
      </c>
      <c r="C272" s="6">
        <v>1093.75</v>
      </c>
      <c r="D272">
        <v>1.2</v>
      </c>
      <c r="E272" s="1">
        <v>0.65</v>
      </c>
      <c r="F272">
        <v>19.899999999999999</v>
      </c>
      <c r="G272">
        <v>46.089820015575185</v>
      </c>
      <c r="H272">
        <v>21.752841413948275</v>
      </c>
      <c r="I272">
        <v>0.20660120967123419</v>
      </c>
      <c r="J272">
        <v>5418.6768124029213</v>
      </c>
      <c r="K272">
        <v>-3353.0342792076544</v>
      </c>
      <c r="L272">
        <v>-31.74889380266907</v>
      </c>
      <c r="M272">
        <v>6372.1972093473914</v>
      </c>
      <c r="N272">
        <v>36898.168984825694</v>
      </c>
      <c r="O272">
        <v>52.826773920725515</v>
      </c>
      <c r="P272">
        <v>0.39072725495778865</v>
      </c>
      <c r="Q272" s="6">
        <v>270</v>
      </c>
    </row>
    <row r="273" spans="1:17" x14ac:dyDescent="0.25">
      <c r="A273">
        <v>106.348586276175</v>
      </c>
      <c r="B273">
        <v>-29.178027191287963</v>
      </c>
      <c r="C273" s="6">
        <v>1093.75</v>
      </c>
      <c r="D273">
        <v>0.75</v>
      </c>
      <c r="E273" s="1">
        <v>0.65</v>
      </c>
      <c r="F273">
        <v>19.899999999999999</v>
      </c>
      <c r="G273">
        <v>42.007420362456692</v>
      </c>
      <c r="H273">
        <v>22.405301094892689</v>
      </c>
      <c r="I273">
        <v>-3.6514137238250015</v>
      </c>
      <c r="J273">
        <v>5573.2478303713478</v>
      </c>
      <c r="K273">
        <v>-3091.1454338866329</v>
      </c>
      <c r="L273">
        <v>-29.014497255107962</v>
      </c>
      <c r="M273">
        <v>6373.0896331510294</v>
      </c>
      <c r="N273">
        <v>36734.216236118817</v>
      </c>
      <c r="O273">
        <v>55.721426901589062</v>
      </c>
      <c r="P273">
        <v>7.457454302399646</v>
      </c>
      <c r="Q273" s="6">
        <v>271</v>
      </c>
    </row>
    <row r="274" spans="1:17" x14ac:dyDescent="0.25">
      <c r="A274">
        <v>105.86460038421009</v>
      </c>
      <c r="B274">
        <v>-33.247432964226149</v>
      </c>
      <c r="C274" s="6">
        <v>1093.75</v>
      </c>
      <c r="D274">
        <v>0.75</v>
      </c>
      <c r="E274" s="1">
        <v>0.65</v>
      </c>
      <c r="F274">
        <v>19.899999999999999</v>
      </c>
      <c r="G274">
        <v>42.007420362456692</v>
      </c>
      <c r="H274">
        <v>14.079709197731567</v>
      </c>
      <c r="I274">
        <v>-4.1353996157899076</v>
      </c>
      <c r="J274">
        <v>5339.4817914151681</v>
      </c>
      <c r="K274">
        <v>-3476.9423059577948</v>
      </c>
      <c r="L274">
        <v>-33.071208630541229</v>
      </c>
      <c r="M274">
        <v>6371.7496498068122</v>
      </c>
      <c r="N274">
        <v>37004.282087320942</v>
      </c>
      <c r="O274">
        <v>51.062482439817266</v>
      </c>
      <c r="P274">
        <v>7.512603292704493</v>
      </c>
      <c r="Q274" s="6">
        <v>272</v>
      </c>
    </row>
    <row r="275" spans="1:17" x14ac:dyDescent="0.25">
      <c r="A275">
        <v>105.89374700720634</v>
      </c>
      <c r="B275">
        <v>-31.739279735982418</v>
      </c>
      <c r="C275" s="6">
        <v>1093.75</v>
      </c>
      <c r="D275">
        <v>1.2</v>
      </c>
      <c r="E275" s="1">
        <v>0.65</v>
      </c>
      <c r="F275">
        <v>19.899999999999999</v>
      </c>
      <c r="G275">
        <v>46.089820015575185</v>
      </c>
      <c r="H275">
        <v>22.601620924591749</v>
      </c>
      <c r="I275">
        <v>-4.1062529927936566</v>
      </c>
      <c r="J275">
        <v>5429.3249226689313</v>
      </c>
      <c r="K275">
        <v>-3335.8809101703482</v>
      </c>
      <c r="L275">
        <v>-31.567360006034118</v>
      </c>
      <c r="M275">
        <v>6372.2578857696071</v>
      </c>
      <c r="N275">
        <v>36901.897536727265</v>
      </c>
      <c r="O275">
        <v>52.765058235376785</v>
      </c>
      <c r="P275">
        <v>7.7711369207345244</v>
      </c>
      <c r="Q275" s="6">
        <v>273</v>
      </c>
    </row>
    <row r="276" spans="1:17" x14ac:dyDescent="0.25">
      <c r="A276">
        <v>107.1766162161925</v>
      </c>
      <c r="B276">
        <v>-32.667414528246347</v>
      </c>
      <c r="C276" s="6">
        <v>1093.75</v>
      </c>
      <c r="D276">
        <v>0.75</v>
      </c>
      <c r="E276" s="1">
        <v>0.65</v>
      </c>
      <c r="F276">
        <v>19.899999999999999</v>
      </c>
      <c r="G276">
        <v>42.007420362456692</v>
      </c>
      <c r="H276">
        <v>19.677375706339678</v>
      </c>
      <c r="I276">
        <v>-2.8233837838075004</v>
      </c>
      <c r="J276">
        <v>5374.4761170967458</v>
      </c>
      <c r="K276">
        <v>-3422.9680140082396</v>
      </c>
      <c r="L276">
        <v>-32.492788777630665</v>
      </c>
      <c r="M276">
        <v>6371.9466066632122</v>
      </c>
      <c r="N276">
        <v>36956.004044176356</v>
      </c>
      <c r="O276">
        <v>51.855730369709789</v>
      </c>
      <c r="P276">
        <v>5.2205401572336676</v>
      </c>
      <c r="Q276" s="6">
        <v>274</v>
      </c>
    </row>
    <row r="277" spans="1:17" x14ac:dyDescent="0.25">
      <c r="A277">
        <v>107.70727445155754</v>
      </c>
      <c r="B277">
        <v>-33.198667143659414</v>
      </c>
      <c r="C277" s="6">
        <v>10500.000000000002</v>
      </c>
      <c r="D277">
        <v>1.2</v>
      </c>
      <c r="E277" s="1">
        <v>0.65</v>
      </c>
      <c r="F277">
        <v>19.899999999999999</v>
      </c>
      <c r="G277">
        <v>46.089820015575185</v>
      </c>
      <c r="H277">
        <v>20.548856386251053</v>
      </c>
      <c r="I277">
        <v>-2.292725548442462</v>
      </c>
      <c r="J277">
        <v>5342.4451309314027</v>
      </c>
      <c r="K277">
        <v>-3472.4178222206197</v>
      </c>
      <c r="L277">
        <v>-33.02257445193267</v>
      </c>
      <c r="M277">
        <v>6371.7662785987404</v>
      </c>
      <c r="N277">
        <v>36989.938458385535</v>
      </c>
      <c r="O277">
        <v>51.295772189395571</v>
      </c>
      <c r="P277">
        <v>4.18208546840739</v>
      </c>
      <c r="Q277" s="6">
        <v>275</v>
      </c>
    </row>
    <row r="278" spans="1:17" x14ac:dyDescent="0.25">
      <c r="A278">
        <v>108.22025793574943</v>
      </c>
      <c r="B278">
        <v>-33.876238880887669</v>
      </c>
      <c r="C278" s="6">
        <v>10500.000000000002</v>
      </c>
      <c r="D278">
        <v>0.75</v>
      </c>
      <c r="E278" s="1">
        <v>0.65</v>
      </c>
      <c r="F278">
        <v>19.899999999999999</v>
      </c>
      <c r="G278">
        <v>42.007420362456692</v>
      </c>
      <c r="H278">
        <v>17.375222584671231</v>
      </c>
      <c r="I278">
        <v>-1.7797420642505699</v>
      </c>
      <c r="J278">
        <v>5300.9250952253333</v>
      </c>
      <c r="K278">
        <v>-3535.0587337541538</v>
      </c>
      <c r="L278">
        <v>-33.698362797404535</v>
      </c>
      <c r="M278">
        <v>6371.5341258037088</v>
      </c>
      <c r="N278">
        <v>37035.238532193383</v>
      </c>
      <c r="O278">
        <v>50.55981719129425</v>
      </c>
      <c r="P278">
        <v>3.1906553702065947</v>
      </c>
      <c r="Q278" s="6">
        <v>276</v>
      </c>
    </row>
    <row r="279" spans="1:17" x14ac:dyDescent="0.25">
      <c r="A279">
        <v>108.07330886036561</v>
      </c>
      <c r="B279">
        <v>-33.833655848875765</v>
      </c>
      <c r="C279" s="6">
        <v>1750.0000000000002</v>
      </c>
      <c r="D279">
        <v>1.2</v>
      </c>
      <c r="E279" s="1">
        <v>0.65</v>
      </c>
      <c r="F279">
        <v>19.899999999999999</v>
      </c>
      <c r="G279">
        <v>46.089820015575185</v>
      </c>
      <c r="H279">
        <v>15.926705783447682</v>
      </c>
      <c r="I279">
        <v>-1.9266911396343858</v>
      </c>
      <c r="J279">
        <v>5303.5564102364924</v>
      </c>
      <c r="K279">
        <v>-3531.1362649430989</v>
      </c>
      <c r="L279">
        <v>-33.655888936804317</v>
      </c>
      <c r="M279">
        <v>6371.5487848840094</v>
      </c>
      <c r="N279">
        <v>37032.747500732206</v>
      </c>
      <c r="O279">
        <v>50.599996625750045</v>
      </c>
      <c r="P279">
        <v>3.4574966234139985</v>
      </c>
      <c r="Q279" s="6">
        <v>277</v>
      </c>
    </row>
    <row r="280" spans="1:17" x14ac:dyDescent="0.25">
      <c r="A280">
        <v>105.68761349413346</v>
      </c>
      <c r="B280">
        <v>-32.555903235706673</v>
      </c>
      <c r="C280" s="6">
        <v>1750.0000000000002</v>
      </c>
      <c r="D280">
        <v>0.75</v>
      </c>
      <c r="E280" s="1">
        <v>0.65</v>
      </c>
      <c r="F280">
        <v>19.899999999999999</v>
      </c>
      <c r="G280">
        <v>42.007420362456692</v>
      </c>
      <c r="H280">
        <v>18.498223600970842</v>
      </c>
      <c r="I280">
        <v>-4.3123865058665416</v>
      </c>
      <c r="J280">
        <v>5381.1408565139554</v>
      </c>
      <c r="K280">
        <v>-3412.551322079833</v>
      </c>
      <c r="L280">
        <v>-32.381593010348546</v>
      </c>
      <c r="M280">
        <v>6371.9842626510435</v>
      </c>
      <c r="N280">
        <v>36958.344596526331</v>
      </c>
      <c r="O280">
        <v>51.817873735625113</v>
      </c>
      <c r="P280">
        <v>7.9769905575519715</v>
      </c>
      <c r="Q280" s="6">
        <v>278</v>
      </c>
    </row>
    <row r="281" spans="1:17" x14ac:dyDescent="0.25">
      <c r="A281">
        <v>109.65490073290297</v>
      </c>
      <c r="B281">
        <v>-35.55315033298379</v>
      </c>
      <c r="C281" s="6">
        <v>1750.0000000000002</v>
      </c>
      <c r="D281">
        <v>3</v>
      </c>
      <c r="E281" s="1">
        <v>0.65</v>
      </c>
      <c r="F281">
        <v>19.899999999999999</v>
      </c>
      <c r="G281">
        <v>54.048620189015942</v>
      </c>
      <c r="H281">
        <v>19.765878168332158</v>
      </c>
      <c r="I281">
        <v>-0.34509926709702654</v>
      </c>
      <c r="J281">
        <v>5194.9871093966776</v>
      </c>
      <c r="K281">
        <v>-3687.968589262046</v>
      </c>
      <c r="L281">
        <v>-35.371288785731799</v>
      </c>
      <c r="M281">
        <v>6370.9499591647345</v>
      </c>
      <c r="N281">
        <v>37152.756615655489</v>
      </c>
      <c r="O281">
        <v>48.706851035476191</v>
      </c>
      <c r="P281">
        <v>0.59349281586426117</v>
      </c>
      <c r="Q281" s="6">
        <v>279</v>
      </c>
    </row>
    <row r="282" spans="1:17" x14ac:dyDescent="0.25">
      <c r="A282">
        <v>111.37894778207263</v>
      </c>
      <c r="B282">
        <v>-28.0804879480458</v>
      </c>
      <c r="C282" s="6">
        <v>1750.0000000000002</v>
      </c>
      <c r="D282">
        <v>0.75</v>
      </c>
      <c r="E282" s="1">
        <v>0.65</v>
      </c>
      <c r="F282">
        <v>19.899999999999999</v>
      </c>
      <c r="G282">
        <v>42.007420362456692</v>
      </c>
      <c r="H282">
        <v>19.668836749860787</v>
      </c>
      <c r="I282">
        <v>1.378947782072629</v>
      </c>
      <c r="J282">
        <v>5631.5295637614263</v>
      </c>
      <c r="K282">
        <v>-2984.3789953449987</v>
      </c>
      <c r="L282">
        <v>-27.920955190114405</v>
      </c>
      <c r="M282">
        <v>6373.4326085223011</v>
      </c>
      <c r="N282">
        <v>36656.181931236199</v>
      </c>
      <c r="O282">
        <v>57.18071691615414</v>
      </c>
      <c r="P282">
        <v>2.9275125211065887</v>
      </c>
      <c r="Q282" s="6">
        <v>280</v>
      </c>
    </row>
    <row r="283" spans="1:17" x14ac:dyDescent="0.25">
      <c r="A283">
        <v>105.18060321167087</v>
      </c>
      <c r="B283">
        <v>-33.68906593404207</v>
      </c>
      <c r="C283" s="6">
        <v>1750.0000000000002</v>
      </c>
      <c r="D283">
        <v>0.75</v>
      </c>
      <c r="E283" s="1">
        <v>0.65</v>
      </c>
      <c r="F283">
        <v>19.899999999999999</v>
      </c>
      <c r="G283">
        <v>42.007420362456692</v>
      </c>
      <c r="H283">
        <v>14.980077428995436</v>
      </c>
      <c r="I283">
        <v>-4.8193967883291293</v>
      </c>
      <c r="J283">
        <v>5312.4690886947928</v>
      </c>
      <c r="K283">
        <v>-3517.803223033326</v>
      </c>
      <c r="L283">
        <v>-33.511672629786197</v>
      </c>
      <c r="M283">
        <v>6371.5984912988151</v>
      </c>
      <c r="N283">
        <v>37040.578743200327</v>
      </c>
      <c r="O283">
        <v>50.475658759411552</v>
      </c>
      <c r="P283">
        <v>8.6429097902879732</v>
      </c>
      <c r="Q283" s="6">
        <v>281</v>
      </c>
    </row>
    <row r="284" spans="1:17" x14ac:dyDescent="0.25">
      <c r="A284">
        <v>108.0143597260482</v>
      </c>
      <c r="B284">
        <v>-32.602576454505353</v>
      </c>
      <c r="C284" s="6">
        <v>1750.0000000000002</v>
      </c>
      <c r="D284">
        <v>3</v>
      </c>
      <c r="E284" s="1">
        <v>0.65</v>
      </c>
      <c r="F284">
        <v>19.899999999999999</v>
      </c>
      <c r="G284">
        <v>54.048620189015942</v>
      </c>
      <c r="H284">
        <v>22.42298716955348</v>
      </c>
      <c r="I284">
        <v>-1.9856402739518018</v>
      </c>
      <c r="J284">
        <v>5378.3538012570571</v>
      </c>
      <c r="K284">
        <v>-3416.912799821424</v>
      </c>
      <c r="L284">
        <v>-32.428133845294816</v>
      </c>
      <c r="M284">
        <v>6371.968510050855</v>
      </c>
      <c r="N284">
        <v>36947.823959262852</v>
      </c>
      <c r="O284">
        <v>51.991409929556724</v>
      </c>
      <c r="P284">
        <v>3.6816425018417287</v>
      </c>
      <c r="Q284" s="6">
        <v>282</v>
      </c>
    </row>
    <row r="285" spans="1:17" x14ac:dyDescent="0.25">
      <c r="A285">
        <v>107.00949290176277</v>
      </c>
      <c r="B285">
        <v>-35.572179264524678</v>
      </c>
      <c r="C285" s="6">
        <v>1750.0000000000002</v>
      </c>
      <c r="D285">
        <v>1.2</v>
      </c>
      <c r="E285" s="1">
        <v>0.65</v>
      </c>
      <c r="F285">
        <v>19.899999999999999</v>
      </c>
      <c r="G285">
        <v>46.089820015575185</v>
      </c>
      <c r="H285">
        <v>20.633473280249522</v>
      </c>
      <c r="I285">
        <v>-2.9905070982372308</v>
      </c>
      <c r="J285">
        <v>5193.7592047491025</v>
      </c>
      <c r="K285">
        <v>-3689.6860716671908</v>
      </c>
      <c r="L285">
        <v>-35.390276030281406</v>
      </c>
      <c r="M285">
        <v>6370.9432570358758</v>
      </c>
      <c r="N285">
        <v>37162.067825927814</v>
      </c>
      <c r="O285">
        <v>48.563980091731665</v>
      </c>
      <c r="P285">
        <v>5.1316377067450549</v>
      </c>
      <c r="Q285" s="6">
        <v>283</v>
      </c>
    </row>
    <row r="286" spans="1:17" x14ac:dyDescent="0.25">
      <c r="A286">
        <v>107.6853432714128</v>
      </c>
      <c r="B286">
        <v>-28.321095674383297</v>
      </c>
      <c r="C286" s="6">
        <v>1750.0000000000002</v>
      </c>
      <c r="D286">
        <v>0.75</v>
      </c>
      <c r="E286" s="1">
        <v>0.65</v>
      </c>
      <c r="F286">
        <v>19.899999999999999</v>
      </c>
      <c r="G286">
        <v>42.007420362456692</v>
      </c>
      <c r="H286">
        <v>19.031691755683411</v>
      </c>
      <c r="I286">
        <v>-2.3146567285871953</v>
      </c>
      <c r="J286">
        <v>5618.9287728592753</v>
      </c>
      <c r="K286">
        <v>-3007.8785905597838</v>
      </c>
      <c r="L286">
        <v>-28.160666500611153</v>
      </c>
      <c r="M286">
        <v>6373.3581548516286</v>
      </c>
      <c r="N286">
        <v>36674.056233468895</v>
      </c>
      <c r="O286">
        <v>56.84122054861799</v>
      </c>
      <c r="P286">
        <v>4.8698923753661525</v>
      </c>
      <c r="Q286" s="6">
        <v>284</v>
      </c>
    </row>
    <row r="287" spans="1:17" x14ac:dyDescent="0.25">
      <c r="A287">
        <v>105.87727405278585</v>
      </c>
      <c r="B287">
        <v>-32.110429992551218</v>
      </c>
      <c r="C287" s="6">
        <v>1750.0000000000002</v>
      </c>
      <c r="D287">
        <v>3</v>
      </c>
      <c r="E287" s="1">
        <v>0.65</v>
      </c>
      <c r="F287">
        <v>19.899999999999999</v>
      </c>
      <c r="G287">
        <v>54.048620189015942</v>
      </c>
      <c r="H287">
        <v>19.142811348241832</v>
      </c>
      <c r="I287">
        <v>-4.1227259472141498</v>
      </c>
      <c r="J287">
        <v>5407.5618212230238</v>
      </c>
      <c r="K287">
        <v>-3370.8110077611568</v>
      </c>
      <c r="L287">
        <v>-31.937406438359123</v>
      </c>
      <c r="M287">
        <v>6372.1339989357293</v>
      </c>
      <c r="N287">
        <v>36926.797905806823</v>
      </c>
      <c r="O287">
        <v>52.344454484281371</v>
      </c>
      <c r="P287">
        <v>7.7223158758662462</v>
      </c>
      <c r="Q287" s="6">
        <v>285</v>
      </c>
    </row>
    <row r="288" spans="1:17" x14ac:dyDescent="0.25">
      <c r="A288">
        <v>108.02830671806313</v>
      </c>
      <c r="B288">
        <v>-29.826351349791924</v>
      </c>
      <c r="C288" s="6">
        <v>1750.0000000000002</v>
      </c>
      <c r="D288">
        <v>0.75</v>
      </c>
      <c r="E288" s="1">
        <v>0.65</v>
      </c>
      <c r="F288">
        <v>19.899999999999999</v>
      </c>
      <c r="G288">
        <v>42.007420362456692</v>
      </c>
      <c r="H288">
        <v>16.924720443893676</v>
      </c>
      <c r="I288">
        <v>-1.9716932819368651</v>
      </c>
      <c r="J288">
        <v>5537.8586203426521</v>
      </c>
      <c r="K288">
        <v>-3153.6900611975138</v>
      </c>
      <c r="L288">
        <v>-29.660572044986843</v>
      </c>
      <c r="M288">
        <v>6372.883107432569</v>
      </c>
      <c r="N288">
        <v>36765.564545244619</v>
      </c>
      <c r="O288">
        <v>55.149828736976943</v>
      </c>
      <c r="P288">
        <v>3.9594650515996546</v>
      </c>
      <c r="Q288" s="6">
        <v>286</v>
      </c>
    </row>
    <row r="289" spans="1:17" x14ac:dyDescent="0.25">
      <c r="A289">
        <v>109.15430866686221</v>
      </c>
      <c r="B289">
        <v>-31.253352619218951</v>
      </c>
      <c r="C289" s="6">
        <v>7000.0000000000009</v>
      </c>
      <c r="D289">
        <v>0.75</v>
      </c>
      <c r="E289" s="1">
        <v>0.65</v>
      </c>
      <c r="F289">
        <v>19.899999999999999</v>
      </c>
      <c r="G289">
        <v>42.007420362456692</v>
      </c>
      <c r="H289">
        <v>23.814532187330478</v>
      </c>
      <c r="I289">
        <v>-0.84569133313779332</v>
      </c>
      <c r="J289">
        <v>5457.4734126534058</v>
      </c>
      <c r="K289">
        <v>-3289.9401249465177</v>
      </c>
      <c r="L289">
        <v>-31.082921461446514</v>
      </c>
      <c r="M289">
        <v>6372.4188559409622</v>
      </c>
      <c r="N289">
        <v>36854.486957201138</v>
      </c>
      <c r="O289">
        <v>53.576708186305666</v>
      </c>
      <c r="P289">
        <v>1.629696831945433</v>
      </c>
      <c r="Q289" s="6">
        <v>287</v>
      </c>
    </row>
    <row r="290" spans="1:17" x14ac:dyDescent="0.25">
      <c r="A290">
        <v>109.70385484071033</v>
      </c>
      <c r="B290">
        <v>-31.294981047432653</v>
      </c>
      <c r="C290" s="6">
        <v>7000.0000000000009</v>
      </c>
      <c r="D290">
        <v>1.2</v>
      </c>
      <c r="E290" s="1">
        <v>0.65</v>
      </c>
      <c r="F290">
        <v>19.899999999999999</v>
      </c>
      <c r="G290">
        <v>46.089820015575185</v>
      </c>
      <c r="H290">
        <v>21.519812121209021</v>
      </c>
      <c r="I290">
        <v>-0.29614515928966512</v>
      </c>
      <c r="J290">
        <v>5455.077340241668</v>
      </c>
      <c r="K290">
        <v>-3293.8849774036507</v>
      </c>
      <c r="L290">
        <v>-31.124420448912552</v>
      </c>
      <c r="M290">
        <v>6372.4051214893389</v>
      </c>
      <c r="N290">
        <v>36856.629042747081</v>
      </c>
      <c r="O290">
        <v>53.539538681939788</v>
      </c>
      <c r="P290">
        <v>0.57010548540834816</v>
      </c>
      <c r="Q290" s="6">
        <v>288</v>
      </c>
    </row>
    <row r="291" spans="1:17" x14ac:dyDescent="0.25">
      <c r="A291">
        <v>107.74101475548456</v>
      </c>
      <c r="B291">
        <v>-31.697310920864194</v>
      </c>
      <c r="C291" s="6">
        <v>7000.0000000000009</v>
      </c>
      <c r="D291">
        <v>3</v>
      </c>
      <c r="E291" s="1">
        <v>0.65</v>
      </c>
      <c r="F291">
        <v>19.899999999999999</v>
      </c>
      <c r="G291">
        <v>54.048620189015942</v>
      </c>
      <c r="H291">
        <v>20.976040439632065</v>
      </c>
      <c r="I291">
        <v>-2.2589852445154435</v>
      </c>
      <c r="J291">
        <v>5431.7715129288272</v>
      </c>
      <c r="K291">
        <v>-3331.9223708005525</v>
      </c>
      <c r="L291">
        <v>-31.525517820124389</v>
      </c>
      <c r="M291">
        <v>6372.2718439898881</v>
      </c>
      <c r="N291">
        <v>36888.000333076678</v>
      </c>
      <c r="O291">
        <v>53.000572172607676</v>
      </c>
      <c r="P291">
        <v>4.2934682913789857</v>
      </c>
      <c r="Q291" s="6">
        <v>289</v>
      </c>
    </row>
    <row r="292" spans="1:17" x14ac:dyDescent="0.25">
      <c r="A292">
        <v>109.79866810113195</v>
      </c>
      <c r="B292">
        <v>-29.79401568979927</v>
      </c>
      <c r="C292" s="6">
        <v>7000.0000000000009</v>
      </c>
      <c r="D292">
        <v>0.75</v>
      </c>
      <c r="E292" s="1">
        <v>0.65</v>
      </c>
      <c r="F292">
        <v>19.899999999999999</v>
      </c>
      <c r="G292">
        <v>42.007420362456692</v>
      </c>
      <c r="H292">
        <v>16.421330340313393</v>
      </c>
      <c r="I292">
        <v>-0.20133189886804814</v>
      </c>
      <c r="J292">
        <v>5539.6405191504464</v>
      </c>
      <c r="K292">
        <v>-3150.5799723938367</v>
      </c>
      <c r="L292">
        <v>-29.628346582042766</v>
      </c>
      <c r="M292">
        <v>6372.8934750129456</v>
      </c>
      <c r="N292">
        <v>36759.801420100732</v>
      </c>
      <c r="O292">
        <v>55.253633100442023</v>
      </c>
      <c r="P292">
        <v>0.4051843997217307</v>
      </c>
      <c r="Q292" s="6">
        <v>290</v>
      </c>
    </row>
    <row r="293" spans="1:17" x14ac:dyDescent="0.25">
      <c r="A293">
        <v>107.89898175075803</v>
      </c>
      <c r="B293">
        <v>-32.459317582527518</v>
      </c>
      <c r="C293" s="6">
        <v>7000.0000000000009</v>
      </c>
      <c r="D293">
        <v>3</v>
      </c>
      <c r="E293" s="1">
        <v>0.65</v>
      </c>
      <c r="F293">
        <v>19.899999999999999</v>
      </c>
      <c r="G293">
        <v>54.048620189015942</v>
      </c>
      <c r="H293">
        <v>21.220865134774602</v>
      </c>
      <c r="I293">
        <v>-2.1010182492419744</v>
      </c>
      <c r="J293">
        <v>5386.8970400210164</v>
      </c>
      <c r="K293">
        <v>-3403.5185717611284</v>
      </c>
      <c r="L293">
        <v>-32.28528277532881</v>
      </c>
      <c r="M293">
        <v>6372.0168226480773</v>
      </c>
      <c r="N293">
        <v>36938.528982118383</v>
      </c>
      <c r="O293">
        <v>52.14660037939521</v>
      </c>
      <c r="P293">
        <v>3.9103660029759362</v>
      </c>
      <c r="Q293" s="6">
        <v>291</v>
      </c>
    </row>
    <row r="294" spans="1:17" x14ac:dyDescent="0.25">
      <c r="A294">
        <v>105.32694244632371</v>
      </c>
      <c r="B294">
        <v>-28.968589414152014</v>
      </c>
      <c r="C294" s="6">
        <v>7000.0000000000009</v>
      </c>
      <c r="D294">
        <v>1.2</v>
      </c>
      <c r="E294" s="1">
        <v>0.65</v>
      </c>
      <c r="F294">
        <v>19.899999999999999</v>
      </c>
      <c r="G294">
        <v>46.089820015575185</v>
      </c>
      <c r="H294">
        <v>18.178984347008655</v>
      </c>
      <c r="I294">
        <v>-4.6730575536762871</v>
      </c>
      <c r="J294">
        <v>5584.5279002244561</v>
      </c>
      <c r="K294">
        <v>-3070.8569127200217</v>
      </c>
      <c r="L294">
        <v>-28.805803984643195</v>
      </c>
      <c r="M294">
        <v>6373.1557369003394</v>
      </c>
      <c r="N294">
        <v>36729.601929019496</v>
      </c>
      <c r="O294">
        <v>55.807133392003237</v>
      </c>
      <c r="P294">
        <v>9.5796735313689183</v>
      </c>
      <c r="Q294" s="6">
        <v>292</v>
      </c>
    </row>
    <row r="295" spans="1:17" x14ac:dyDescent="0.25">
      <c r="A295">
        <v>107.48975148503314</v>
      </c>
      <c r="B295">
        <v>-30.789087469465841</v>
      </c>
      <c r="C295" s="6">
        <v>7000.0000000000009</v>
      </c>
      <c r="D295">
        <v>1.2</v>
      </c>
      <c r="E295" s="1">
        <v>0.65</v>
      </c>
      <c r="F295">
        <v>19.899999999999999</v>
      </c>
      <c r="G295">
        <v>46.089820015575185</v>
      </c>
      <c r="H295">
        <v>16.19456792526994</v>
      </c>
      <c r="I295">
        <v>-2.510248514966861</v>
      </c>
      <c r="J295">
        <v>5484.0002457589862</v>
      </c>
      <c r="K295">
        <v>-3245.8290794583918</v>
      </c>
      <c r="L295">
        <v>-30.620124121697987</v>
      </c>
      <c r="M295">
        <v>6372.5713105890263</v>
      </c>
      <c r="N295">
        <v>36829.496742575699</v>
      </c>
      <c r="O295">
        <v>54.012806972737522</v>
      </c>
      <c r="P295">
        <v>4.8951801091518741</v>
      </c>
      <c r="Q295" s="6">
        <v>293</v>
      </c>
    </row>
    <row r="296" spans="1:17" x14ac:dyDescent="0.25">
      <c r="A296">
        <v>104.68995895628875</v>
      </c>
      <c r="B296">
        <v>-33.673046573425601</v>
      </c>
      <c r="C296" s="6">
        <v>7000.0000000000009</v>
      </c>
      <c r="D296">
        <v>3</v>
      </c>
      <c r="E296" s="1">
        <v>0.65</v>
      </c>
      <c r="F296">
        <v>19.899999999999999</v>
      </c>
      <c r="G296">
        <v>54.048620189015942</v>
      </c>
      <c r="H296">
        <v>18.112003658117864</v>
      </c>
      <c r="I296">
        <v>-5.3100410437112515</v>
      </c>
      <c r="J296">
        <v>5313.4544554237891</v>
      </c>
      <c r="K296">
        <v>-3516.3246691527338</v>
      </c>
      <c r="L296">
        <v>-33.495694938964348</v>
      </c>
      <c r="M296">
        <v>6371.603991834003</v>
      </c>
      <c r="N296">
        <v>37044.034312250886</v>
      </c>
      <c r="O296">
        <v>50.420589719339425</v>
      </c>
      <c r="P296">
        <v>9.5161175224994423</v>
      </c>
      <c r="Q296" s="6">
        <v>294</v>
      </c>
    </row>
    <row r="297" spans="1:17" x14ac:dyDescent="0.25">
      <c r="A297">
        <v>108.11843156763663</v>
      </c>
      <c r="B297">
        <v>-35.374674589018468</v>
      </c>
      <c r="C297" s="6">
        <v>7000.0000000000009</v>
      </c>
      <c r="D297">
        <v>3</v>
      </c>
      <c r="E297" s="1">
        <v>0.65</v>
      </c>
      <c r="F297">
        <v>19.899999999999999</v>
      </c>
      <c r="G297">
        <v>54.048620189015942</v>
      </c>
      <c r="H297">
        <v>14.954898084598229</v>
      </c>
      <c r="I297">
        <v>-1.8815684323633661</v>
      </c>
      <c r="J297">
        <v>5206.475872177808</v>
      </c>
      <c r="K297">
        <v>-3671.840460647325</v>
      </c>
      <c r="L297">
        <v>-35.19320792164681</v>
      </c>
      <c r="M297">
        <v>6371.0127433569323</v>
      </c>
      <c r="N297">
        <v>37142.806496779333</v>
      </c>
      <c r="O297">
        <v>48.861045434120115</v>
      </c>
      <c r="P297">
        <v>3.2478166320168995</v>
      </c>
      <c r="Q297" s="6">
        <v>295</v>
      </c>
    </row>
    <row r="298" spans="1:17" x14ac:dyDescent="0.25">
      <c r="A298">
        <v>106.21268102063908</v>
      </c>
      <c r="B298">
        <v>-32.028376682454606</v>
      </c>
      <c r="C298" s="6">
        <v>7000.0000000000009</v>
      </c>
      <c r="D298">
        <v>3</v>
      </c>
      <c r="E298" s="1">
        <v>0.65</v>
      </c>
      <c r="F298">
        <v>19.899999999999999</v>
      </c>
      <c r="G298">
        <v>54.048620189015942</v>
      </c>
      <c r="H298">
        <v>16.1012642075409</v>
      </c>
      <c r="I298">
        <v>-3.7873189793609185</v>
      </c>
      <c r="J298">
        <v>5412.3927579291667</v>
      </c>
      <c r="K298">
        <v>-3363.10069131513</v>
      </c>
      <c r="L298">
        <v>-31.855594676993128</v>
      </c>
      <c r="M298">
        <v>6372.1614563669364</v>
      </c>
      <c r="N298">
        <v>36918.804651799015</v>
      </c>
      <c r="O298">
        <v>52.478744952493194</v>
      </c>
      <c r="P298">
        <v>7.1149347310211954</v>
      </c>
      <c r="Q298" s="6">
        <v>296</v>
      </c>
    </row>
    <row r="299" spans="1:17" x14ac:dyDescent="0.25">
      <c r="A299">
        <v>110.12556394055322</v>
      </c>
      <c r="B299">
        <v>-30.462218145064874</v>
      </c>
      <c r="C299" s="6">
        <v>7000.0000000000009</v>
      </c>
      <c r="D299">
        <v>1.2</v>
      </c>
      <c r="E299" s="1">
        <v>0.65</v>
      </c>
      <c r="F299">
        <v>19.899999999999999</v>
      </c>
      <c r="G299">
        <v>46.089820015575185</v>
      </c>
      <c r="H299">
        <v>18.010475521569663</v>
      </c>
      <c r="I299">
        <v>0.12556394055322073</v>
      </c>
      <c r="J299">
        <v>5502.4606982631258</v>
      </c>
      <c r="K299">
        <v>-3214.6460334561225</v>
      </c>
      <c r="L299">
        <v>-30.29431473447374</v>
      </c>
      <c r="M299">
        <v>6372.6778403074404</v>
      </c>
      <c r="N299">
        <v>36802.361236732038</v>
      </c>
      <c r="O299">
        <v>54.49069443290378</v>
      </c>
      <c r="P299">
        <v>0.24767410277797131</v>
      </c>
      <c r="Q299" s="6">
        <v>297</v>
      </c>
    </row>
    <row r="300" spans="1:17" x14ac:dyDescent="0.25">
      <c r="A300">
        <v>111.67740271870981</v>
      </c>
      <c r="B300">
        <v>-29.225082684724185</v>
      </c>
      <c r="C300" s="6">
        <v>7000.0000000000009</v>
      </c>
      <c r="D300">
        <v>1.2</v>
      </c>
      <c r="E300" s="1">
        <v>0.65</v>
      </c>
      <c r="F300">
        <v>19.899999999999999</v>
      </c>
      <c r="G300">
        <v>46.089820015575185</v>
      </c>
      <c r="H300">
        <v>20.417266471962552</v>
      </c>
      <c r="I300">
        <v>1.6774027187098142</v>
      </c>
      <c r="J300">
        <v>5570.7032307143863</v>
      </c>
      <c r="K300">
        <v>-3095.6981687345719</v>
      </c>
      <c r="L300">
        <v>-29.061386670958736</v>
      </c>
      <c r="M300">
        <v>6373.0747396055449</v>
      </c>
      <c r="N300">
        <v>36726.88749947695</v>
      </c>
      <c r="O300">
        <v>55.854908101278589</v>
      </c>
      <c r="P300">
        <v>3.4324683064704589</v>
      </c>
      <c r="Q300" s="6">
        <v>298</v>
      </c>
    </row>
    <row r="301" spans="1:17" x14ac:dyDescent="0.25">
      <c r="A301">
        <v>109.65513637352845</v>
      </c>
      <c r="B301">
        <v>-22.118368847460545</v>
      </c>
      <c r="C301" s="6">
        <v>7000.0000000000009</v>
      </c>
      <c r="D301">
        <v>1.2</v>
      </c>
      <c r="E301" s="1">
        <v>0.65</v>
      </c>
      <c r="F301">
        <v>19.899999999999999</v>
      </c>
      <c r="G301">
        <v>46.089820015575185</v>
      </c>
      <c r="H301">
        <v>20.862403408494515</v>
      </c>
      <c r="I301">
        <v>-0.34486362647155033</v>
      </c>
      <c r="J301">
        <v>5911.5656194695002</v>
      </c>
      <c r="K301">
        <v>-2386.5613418840494</v>
      </c>
      <c r="L301">
        <v>-21.984448990189545</v>
      </c>
      <c r="M301">
        <v>6375.1300466633002</v>
      </c>
      <c r="N301">
        <v>36331.169185476698</v>
      </c>
      <c r="O301">
        <v>64.086119053630014</v>
      </c>
      <c r="P301">
        <v>0.91585371444181285</v>
      </c>
      <c r="Q301" s="6">
        <v>299</v>
      </c>
    </row>
    <row r="302" spans="1:17" x14ac:dyDescent="0.25">
      <c r="A302">
        <v>106.3177965955265</v>
      </c>
      <c r="B302">
        <v>-22.79175111830542</v>
      </c>
      <c r="C302" s="6">
        <v>7000.0000000000009</v>
      </c>
      <c r="D302">
        <v>1.2</v>
      </c>
      <c r="E302" s="1">
        <v>0.65</v>
      </c>
      <c r="F302">
        <v>19.899999999999999</v>
      </c>
      <c r="G302">
        <v>46.089820015575185</v>
      </c>
      <c r="H302">
        <v>18.351680144989725</v>
      </c>
      <c r="I302">
        <v>-3.6822034044734977</v>
      </c>
      <c r="J302">
        <v>5883.0838818588572</v>
      </c>
      <c r="K302">
        <v>-2455.4751575184673</v>
      </c>
      <c r="L302">
        <v>-22.654628085993075</v>
      </c>
      <c r="M302">
        <v>6374.9536633749603</v>
      </c>
      <c r="N302">
        <v>36378.13291413476</v>
      </c>
      <c r="O302">
        <v>62.985829180853081</v>
      </c>
      <c r="P302">
        <v>9.4322986495308196</v>
      </c>
      <c r="Q302" s="6">
        <v>300</v>
      </c>
    </row>
    <row r="303" spans="1:17" x14ac:dyDescent="0.25">
      <c r="A303">
        <v>110.44195383365475</v>
      </c>
      <c r="B303">
        <v>-24.567545678512893</v>
      </c>
      <c r="C303" s="6">
        <v>7000.0000000000009</v>
      </c>
      <c r="D303">
        <v>1.2</v>
      </c>
      <c r="E303" s="1">
        <v>0.65</v>
      </c>
      <c r="F303">
        <v>19.899999999999999</v>
      </c>
      <c r="G303">
        <v>46.089820015575185</v>
      </c>
      <c r="H303">
        <v>14.879207201929145</v>
      </c>
      <c r="I303">
        <v>0.44195383365475038</v>
      </c>
      <c r="J303">
        <v>5804.0974891076739</v>
      </c>
      <c r="K303">
        <v>-2635.5846890727275</v>
      </c>
      <c r="L303">
        <v>-24.422340736713174</v>
      </c>
      <c r="M303">
        <v>6374.4689438682335</v>
      </c>
      <c r="N303">
        <v>36455.638230828445</v>
      </c>
      <c r="O303">
        <v>61.253323549701335</v>
      </c>
      <c r="P303">
        <v>1.0628868542100964</v>
      </c>
      <c r="Q303" s="6">
        <v>301</v>
      </c>
    </row>
    <row r="304" spans="1:17" x14ac:dyDescent="0.25">
      <c r="A304">
        <v>106.31386281605478</v>
      </c>
      <c r="B304">
        <v>-24.73558253007511</v>
      </c>
      <c r="C304" s="6">
        <v>7000.0000000000009</v>
      </c>
      <c r="D304">
        <v>1.2</v>
      </c>
      <c r="E304" s="1">
        <v>0.65</v>
      </c>
      <c r="F304">
        <v>19.899999999999999</v>
      </c>
      <c r="G304">
        <v>46.089820015575185</v>
      </c>
      <c r="H304">
        <v>16.054548179677916</v>
      </c>
      <c r="I304">
        <v>-3.6861371839452204</v>
      </c>
      <c r="J304">
        <v>5796.3340020840787</v>
      </c>
      <c r="K304">
        <v>-2652.501375340089</v>
      </c>
      <c r="L304">
        <v>-24.589641054216646</v>
      </c>
      <c r="M304">
        <v>6374.4216529734758</v>
      </c>
      <c r="N304">
        <v>36478.271534370811</v>
      </c>
      <c r="O304">
        <v>60.768549618476221</v>
      </c>
      <c r="P304">
        <v>8.7528647436014335</v>
      </c>
      <c r="Q304" s="6">
        <v>302</v>
      </c>
    </row>
    <row r="305" spans="1:17" x14ac:dyDescent="0.25">
      <c r="A305">
        <v>109.42707441524661</v>
      </c>
      <c r="B305">
        <v>-20.836421014605431</v>
      </c>
      <c r="C305" s="6">
        <v>7000.0000000000009</v>
      </c>
      <c r="D305">
        <v>1.2</v>
      </c>
      <c r="E305" s="1">
        <v>0.65</v>
      </c>
      <c r="F305">
        <v>19.899999999999999</v>
      </c>
      <c r="G305">
        <v>46.089820015575185</v>
      </c>
      <c r="H305">
        <v>23.783513656278348</v>
      </c>
      <c r="I305">
        <v>-0.57292558475339206</v>
      </c>
      <c r="J305">
        <v>5963.5342266608086</v>
      </c>
      <c r="K305">
        <v>-2254.4786625323336</v>
      </c>
      <c r="L305">
        <v>-20.708800709180178</v>
      </c>
      <c r="M305">
        <v>6375.4540632309872</v>
      </c>
      <c r="N305">
        <v>36271.085923765291</v>
      </c>
      <c r="O305">
        <v>65.56658536632257</v>
      </c>
      <c r="P305">
        <v>1.6103232975854078</v>
      </c>
      <c r="Q305" s="6">
        <v>303</v>
      </c>
    </row>
    <row r="306" spans="1:17" x14ac:dyDescent="0.25">
      <c r="A306">
        <v>107.93358854443207</v>
      </c>
      <c r="B306">
        <v>-21.427994412807614</v>
      </c>
      <c r="C306" s="6">
        <v>7000.0000000000009</v>
      </c>
      <c r="D306">
        <v>3</v>
      </c>
      <c r="E306" s="1">
        <v>0.65</v>
      </c>
      <c r="F306">
        <v>19.899999999999999</v>
      </c>
      <c r="G306">
        <v>54.048620189015942</v>
      </c>
      <c r="H306">
        <v>20.732689799922859</v>
      </c>
      <c r="I306">
        <v>-2.0664114555679305</v>
      </c>
      <c r="J306">
        <v>5939.9208043421877</v>
      </c>
      <c r="K306">
        <v>-2315.5719915803734</v>
      </c>
      <c r="L306">
        <v>-21.297434803066206</v>
      </c>
      <c r="M306">
        <v>6375.3064875383552</v>
      </c>
      <c r="N306">
        <v>36302.639925160045</v>
      </c>
      <c r="O306">
        <v>64.779310081223954</v>
      </c>
      <c r="P306">
        <v>5.6404237466855154</v>
      </c>
      <c r="Q306" s="6">
        <v>304</v>
      </c>
    </row>
    <row r="307" spans="1:17" x14ac:dyDescent="0.25">
      <c r="A307">
        <v>108.95917003943961</v>
      </c>
      <c r="B307">
        <v>-21.055326061457766</v>
      </c>
      <c r="C307" s="6">
        <v>7000.0000000000009</v>
      </c>
      <c r="D307">
        <v>1.2</v>
      </c>
      <c r="E307" s="1">
        <v>0.65</v>
      </c>
      <c r="F307">
        <v>19.899999999999999</v>
      </c>
      <c r="G307">
        <v>46.089820015575185</v>
      </c>
      <c r="H307">
        <v>16.534973423669246</v>
      </c>
      <c r="I307">
        <v>-1.0408299605603872</v>
      </c>
      <c r="J307">
        <v>5954.8700719517692</v>
      </c>
      <c r="K307">
        <v>-2277.1134455238816</v>
      </c>
      <c r="L307">
        <v>-20.926611737606851</v>
      </c>
      <c r="M307">
        <v>6375.3998476654406</v>
      </c>
      <c r="N307">
        <v>36281.942191799433</v>
      </c>
      <c r="O307">
        <v>65.292865199697047</v>
      </c>
      <c r="P307">
        <v>2.8949275853449783</v>
      </c>
      <c r="Q307" s="6">
        <v>305</v>
      </c>
    </row>
    <row r="308" spans="1:17" x14ac:dyDescent="0.25">
      <c r="A308">
        <v>107.93817676487498</v>
      </c>
      <c r="B308">
        <v>-25.212163602024276</v>
      </c>
      <c r="C308" s="6">
        <v>7000.0000000000009</v>
      </c>
      <c r="D308">
        <v>1.2</v>
      </c>
      <c r="E308" s="1">
        <v>0.65</v>
      </c>
      <c r="F308">
        <v>19.899999999999999</v>
      </c>
      <c r="G308">
        <v>46.089820015575185</v>
      </c>
      <c r="H308">
        <v>18.573407711063112</v>
      </c>
      <c r="I308">
        <v>-2.0618232351250185</v>
      </c>
      <c r="J308">
        <v>5774.0449799877169</v>
      </c>
      <c r="K308">
        <v>-2700.3572939310361</v>
      </c>
      <c r="L308">
        <v>-25.064160410623703</v>
      </c>
      <c r="M308">
        <v>6374.2862303012334</v>
      </c>
      <c r="N308">
        <v>36494.467798108744</v>
      </c>
      <c r="O308">
        <v>60.423591676970091</v>
      </c>
      <c r="P308">
        <v>4.8308960326974093</v>
      </c>
      <c r="Q308" s="6">
        <v>306</v>
      </c>
    </row>
    <row r="309" spans="1:17" x14ac:dyDescent="0.25">
      <c r="A309">
        <v>107.53376110274672</v>
      </c>
      <c r="B309">
        <v>-22.426870227765736</v>
      </c>
      <c r="C309" s="6">
        <v>7000.0000000000009</v>
      </c>
      <c r="D309">
        <v>0.75</v>
      </c>
      <c r="E309" s="1">
        <v>0.65</v>
      </c>
      <c r="F309">
        <v>19.899999999999999</v>
      </c>
      <c r="G309">
        <v>42.007420362456692</v>
      </c>
      <c r="H309">
        <v>20.887108875032538</v>
      </c>
      <c r="I309">
        <v>-2.4662388972532767</v>
      </c>
      <c r="J309">
        <v>5898.6179123340162</v>
      </c>
      <c r="K309">
        <v>-2418.174134787012</v>
      </c>
      <c r="L309">
        <v>-22.291473652034011</v>
      </c>
      <c r="M309">
        <v>6375.0497583831157</v>
      </c>
      <c r="N309">
        <v>36352.3918570245</v>
      </c>
      <c r="O309">
        <v>63.583412297809247</v>
      </c>
      <c r="P309">
        <v>6.4412395773234907</v>
      </c>
      <c r="Q309" s="6">
        <v>307</v>
      </c>
    </row>
    <row r="310" spans="1:17" x14ac:dyDescent="0.25">
      <c r="A310">
        <v>107.92034655633496</v>
      </c>
      <c r="B310">
        <v>-23.700425983926429</v>
      </c>
      <c r="C310" s="6">
        <v>7000.0000000000009</v>
      </c>
      <c r="D310">
        <v>1.2</v>
      </c>
      <c r="E310" s="1">
        <v>0.65</v>
      </c>
      <c r="F310">
        <v>19.899999999999999</v>
      </c>
      <c r="G310">
        <v>46.089820015575185</v>
      </c>
      <c r="H310">
        <v>15.839863681154469</v>
      </c>
      <c r="I310">
        <v>-2.0796534436650376</v>
      </c>
      <c r="J310">
        <v>5843.3661452466167</v>
      </c>
      <c r="K310">
        <v>-2547.9380578506216</v>
      </c>
      <c r="L310">
        <v>-23.559100091195635</v>
      </c>
      <c r="M310">
        <v>6374.7091113287588</v>
      </c>
      <c r="N310">
        <v>36414.491099189072</v>
      </c>
      <c r="O310">
        <v>62.159707464236647</v>
      </c>
      <c r="P310">
        <v>5.1621121844453794</v>
      </c>
      <c r="Q310" s="6">
        <v>308</v>
      </c>
    </row>
    <row r="311" spans="1:17" x14ac:dyDescent="0.25">
      <c r="A311">
        <v>110.36459110666955</v>
      </c>
      <c r="B311">
        <v>-21.508224824178544</v>
      </c>
      <c r="C311" s="6">
        <v>7000.0000000000009</v>
      </c>
      <c r="D311">
        <v>1.2</v>
      </c>
      <c r="E311" s="1">
        <v>0.65</v>
      </c>
      <c r="F311">
        <v>19.899999999999999</v>
      </c>
      <c r="G311">
        <v>46.089820015575185</v>
      </c>
      <c r="H311">
        <v>21.88815619808253</v>
      </c>
      <c r="I311">
        <v>0.36459110666955041</v>
      </c>
      <c r="J311">
        <v>5936.6696400639112</v>
      </c>
      <c r="K311">
        <v>-2323.8390437552148</v>
      </c>
      <c r="L311">
        <v>-21.377270807858224</v>
      </c>
      <c r="M311">
        <v>6375.286214479921</v>
      </c>
      <c r="N311">
        <v>36302.065674418795</v>
      </c>
      <c r="O311">
        <v>64.792694948104042</v>
      </c>
      <c r="P311">
        <v>0.9943394337866639</v>
      </c>
      <c r="Q311" s="6">
        <v>309</v>
      </c>
    </row>
    <row r="312" spans="1:17" x14ac:dyDescent="0.25">
      <c r="A312">
        <v>107.7577434862974</v>
      </c>
      <c r="B312">
        <v>-24.547124180140493</v>
      </c>
      <c r="C312" s="6">
        <v>7000.0000000000009</v>
      </c>
      <c r="D312">
        <v>1.2</v>
      </c>
      <c r="E312" s="1">
        <v>0.65</v>
      </c>
      <c r="F312">
        <v>19.899999999999999</v>
      </c>
      <c r="G312">
        <v>46.089820015575185</v>
      </c>
      <c r="H312">
        <v>22.948444656861348</v>
      </c>
      <c r="I312">
        <v>-2.2422565137025998</v>
      </c>
      <c r="J312">
        <v>5805.0375909022896</v>
      </c>
      <c r="K312">
        <v>-2633.5272823557343</v>
      </c>
      <c r="L312">
        <v>-24.402009087964391</v>
      </c>
      <c r="M312">
        <v>6374.4746747242352</v>
      </c>
      <c r="N312">
        <v>36459.49272810926</v>
      </c>
      <c r="O312">
        <v>61.170594324396369</v>
      </c>
      <c r="P312">
        <v>5.3841381497182326</v>
      </c>
      <c r="Q312" s="6">
        <v>310</v>
      </c>
    </row>
    <row r="313" spans="1:17" x14ac:dyDescent="0.25">
      <c r="A313">
        <v>107.00912090675602</v>
      </c>
      <c r="B313">
        <v>-25.381137522835097</v>
      </c>
      <c r="C313" s="6">
        <v>7000.0000000000009</v>
      </c>
      <c r="D313">
        <v>3</v>
      </c>
      <c r="E313" s="1">
        <v>0.65</v>
      </c>
      <c r="F313">
        <v>19.899999999999999</v>
      </c>
      <c r="G313">
        <v>54.048620189015942</v>
      </c>
      <c r="H313">
        <v>21.121731689888072</v>
      </c>
      <c r="I313">
        <v>-2.9908790932439757</v>
      </c>
      <c r="J313">
        <v>5766.0464801012813</v>
      </c>
      <c r="K313">
        <v>-2717.2808115335083</v>
      </c>
      <c r="L313">
        <v>-25.232413084348075</v>
      </c>
      <c r="M313">
        <v>6374.2377598750254</v>
      </c>
      <c r="N313">
        <v>36508.453241593743</v>
      </c>
      <c r="O313">
        <v>60.130599941967048</v>
      </c>
      <c r="P313">
        <v>6.9496990189414714</v>
      </c>
      <c r="Q313" s="6">
        <v>311</v>
      </c>
    </row>
    <row r="314" spans="1:17" x14ac:dyDescent="0.25">
      <c r="A314">
        <v>105.48315874451124</v>
      </c>
      <c r="B314">
        <v>-22.839947064668156</v>
      </c>
      <c r="C314" s="6">
        <v>7000.0000000000009</v>
      </c>
      <c r="D314">
        <v>0.75</v>
      </c>
      <c r="E314" s="1">
        <v>0.65</v>
      </c>
      <c r="F314">
        <v>19.899999999999999</v>
      </c>
      <c r="G314">
        <v>42.007420362456692</v>
      </c>
      <c r="H314">
        <v>16.000790585235144</v>
      </c>
      <c r="I314">
        <v>-4.5168412554887567</v>
      </c>
      <c r="J314">
        <v>5881.0142376544009</v>
      </c>
      <c r="K314">
        <v>-2460.3948366187428</v>
      </c>
      <c r="L314">
        <v>-22.702597635666418</v>
      </c>
      <c r="M314">
        <v>6374.9408793771527</v>
      </c>
      <c r="N314">
        <v>36387.621810552046</v>
      </c>
      <c r="O314">
        <v>62.769392697012222</v>
      </c>
      <c r="P314">
        <v>11.503655026749998</v>
      </c>
      <c r="Q314" s="6">
        <v>312</v>
      </c>
    </row>
    <row r="315" spans="1:17" x14ac:dyDescent="0.25">
      <c r="A315">
        <v>106.15878058214793</v>
      </c>
      <c r="B315">
        <v>-24.987960267441029</v>
      </c>
      <c r="C315" s="6">
        <v>7000.0000000000009</v>
      </c>
      <c r="D315">
        <v>1.2</v>
      </c>
      <c r="E315" s="1">
        <v>0.65</v>
      </c>
      <c r="F315">
        <v>19.899999999999999</v>
      </c>
      <c r="G315">
        <v>46.089820015575185</v>
      </c>
      <c r="H315">
        <v>19.414931089655553</v>
      </c>
      <c r="I315">
        <v>-3.8412194178520735</v>
      </c>
      <c r="J315">
        <v>5784.580412306007</v>
      </c>
      <c r="K315">
        <v>-2677.8666181112098</v>
      </c>
      <c r="L315">
        <v>-24.840921957224662</v>
      </c>
      <c r="M315">
        <v>6374.350176357485</v>
      </c>
      <c r="N315">
        <v>36493.001534760071</v>
      </c>
      <c r="O315">
        <v>60.456047368089855</v>
      </c>
      <c r="P315">
        <v>9.0312975087790264</v>
      </c>
      <c r="Q315" s="6">
        <v>313</v>
      </c>
    </row>
    <row r="316" spans="1:17" x14ac:dyDescent="0.25">
      <c r="A316">
        <v>108.9692752502466</v>
      </c>
      <c r="B316">
        <v>-25.272661975810038</v>
      </c>
      <c r="C316" s="6">
        <v>7000.0000000000009</v>
      </c>
      <c r="D316">
        <v>1.2</v>
      </c>
      <c r="E316" s="1">
        <v>0.65</v>
      </c>
      <c r="F316">
        <v>19.899999999999999</v>
      </c>
      <c r="G316">
        <v>46.089820015575185</v>
      </c>
      <c r="H316">
        <v>17.521991910774478</v>
      </c>
      <c r="I316">
        <v>-1.0307247497534036</v>
      </c>
      <c r="J316">
        <v>5771.1870039546293</v>
      </c>
      <c r="K316">
        <v>-2706.4191506650741</v>
      </c>
      <c r="L316">
        <v>-25.124399964322947</v>
      </c>
      <c r="M316">
        <v>6374.2689034666146</v>
      </c>
      <c r="N316">
        <v>36494.526711557293</v>
      </c>
      <c r="O316">
        <v>60.421893408220974</v>
      </c>
      <c r="P316">
        <v>2.4131238249294058</v>
      </c>
      <c r="Q316" s="6">
        <v>314</v>
      </c>
    </row>
    <row r="317" spans="1:17" x14ac:dyDescent="0.25">
      <c r="A317">
        <v>110.22539002247261</v>
      </c>
      <c r="B317">
        <v>-20.934123634494593</v>
      </c>
      <c r="C317" s="6">
        <v>7000.0000000000009</v>
      </c>
      <c r="D317">
        <v>0.75</v>
      </c>
      <c r="E317" s="1">
        <v>0.65</v>
      </c>
      <c r="F317">
        <v>19.899999999999999</v>
      </c>
      <c r="G317">
        <v>42.007420362456692</v>
      </c>
      <c r="H317">
        <v>18.491847632782637</v>
      </c>
      <c r="I317">
        <v>0.22539002247260953</v>
      </c>
      <c r="J317">
        <v>5959.6779177286144</v>
      </c>
      <c r="K317">
        <v>-2264.5851316244261</v>
      </c>
      <c r="L317">
        <v>-20.806014124570311</v>
      </c>
      <c r="M317">
        <v>6375.4299228708087</v>
      </c>
      <c r="N317">
        <v>36275.271316035534</v>
      </c>
      <c r="O317">
        <v>65.46060196269822</v>
      </c>
      <c r="P317">
        <v>0.63080229887821204</v>
      </c>
      <c r="Q317" s="6">
        <v>315</v>
      </c>
    </row>
    <row r="318" spans="1:17" x14ac:dyDescent="0.25">
      <c r="A318">
        <v>107.29782435536784</v>
      </c>
      <c r="B318">
        <v>-25.542023073198798</v>
      </c>
      <c r="C318" s="6">
        <v>7000.0000000000009</v>
      </c>
      <c r="D318">
        <v>1.2</v>
      </c>
      <c r="E318" s="1">
        <v>0.65</v>
      </c>
      <c r="F318">
        <v>19.899999999999999</v>
      </c>
      <c r="G318">
        <v>46.089820015575185</v>
      </c>
      <c r="H318">
        <v>23.40862343496639</v>
      </c>
      <c r="I318">
        <v>-2.7021756446321632</v>
      </c>
      <c r="J318">
        <v>5758.3843249816555</v>
      </c>
      <c r="K318">
        <v>-2733.372613923239</v>
      </c>
      <c r="L318">
        <v>-25.392616689498521</v>
      </c>
      <c r="M318">
        <v>6374.1913903443465</v>
      </c>
      <c r="N318">
        <v>36515.617369003259</v>
      </c>
      <c r="O318">
        <v>59.981002570793919</v>
      </c>
      <c r="P318">
        <v>6.2468143014571709</v>
      </c>
      <c r="Q318" s="6">
        <v>316</v>
      </c>
    </row>
    <row r="319" spans="1:17" x14ac:dyDescent="0.25">
      <c r="A319">
        <v>106.61218905283387</v>
      </c>
      <c r="B319">
        <v>-24.078325807182217</v>
      </c>
      <c r="C319" s="6">
        <v>2625.0000000000005</v>
      </c>
      <c r="D319">
        <v>3</v>
      </c>
      <c r="E319" s="1">
        <v>0.65</v>
      </c>
      <c r="F319">
        <v>19.899999999999999</v>
      </c>
      <c r="G319">
        <v>54.048620189015942</v>
      </c>
      <c r="H319">
        <v>23.017453788468849</v>
      </c>
      <c r="I319">
        <v>-3.3878109471661304</v>
      </c>
      <c r="J319">
        <v>5826.4160998959433</v>
      </c>
      <c r="K319">
        <v>-2586.2071626283746</v>
      </c>
      <c r="L319">
        <v>-23.935293363858509</v>
      </c>
      <c r="M319">
        <v>6374.6052471629146</v>
      </c>
      <c r="N319">
        <v>36441.422667738982</v>
      </c>
      <c r="O319">
        <v>61.56481784794294</v>
      </c>
      <c r="P319">
        <v>8.2558363121603833</v>
      </c>
      <c r="Q319" s="6">
        <v>317</v>
      </c>
    </row>
    <row r="320" spans="1:17" x14ac:dyDescent="0.25">
      <c r="A320">
        <v>106.88814974786257</v>
      </c>
      <c r="B320">
        <v>-23.910432132445671</v>
      </c>
      <c r="C320" s="6">
        <v>2625.0000000000005</v>
      </c>
      <c r="D320">
        <v>3</v>
      </c>
      <c r="E320" s="1">
        <v>0.65</v>
      </c>
      <c r="F320">
        <v>19.899999999999999</v>
      </c>
      <c r="G320">
        <v>54.048620189015942</v>
      </c>
      <c r="H320">
        <v>22.23147970012495</v>
      </c>
      <c r="I320">
        <v>-3.1118502521374296</v>
      </c>
      <c r="J320">
        <v>5833.9779416420679</v>
      </c>
      <c r="K320">
        <v>-2569.2185029482307</v>
      </c>
      <c r="L320">
        <v>-23.768154842748224</v>
      </c>
      <c r="M320">
        <v>6374.6515465127786</v>
      </c>
      <c r="N320">
        <v>36430.852108475963</v>
      </c>
      <c r="O320">
        <v>61.79703100867242</v>
      </c>
      <c r="P320">
        <v>7.6396996401798738</v>
      </c>
      <c r="Q320" s="6">
        <v>318</v>
      </c>
    </row>
    <row r="321" spans="1:17" x14ac:dyDescent="0.25">
      <c r="A321">
        <v>110.12287599863801</v>
      </c>
      <c r="B321">
        <v>-25.447521315095035</v>
      </c>
      <c r="C321" s="6">
        <v>2625.0000000000005</v>
      </c>
      <c r="D321">
        <v>0.75</v>
      </c>
      <c r="E321" s="1">
        <v>0.65</v>
      </c>
      <c r="F321">
        <v>19.899999999999999</v>
      </c>
      <c r="G321">
        <v>42.007420362456692</v>
      </c>
      <c r="H321">
        <v>18.306557466081227</v>
      </c>
      <c r="I321">
        <v>0.12287599863800835</v>
      </c>
      <c r="J321">
        <v>5762.8904561444133</v>
      </c>
      <c r="K321">
        <v>-2723.9230947363435</v>
      </c>
      <c r="L321">
        <v>-25.298514929747544</v>
      </c>
      <c r="M321">
        <v>6374.218652945503</v>
      </c>
      <c r="N321">
        <v>36503.038817937064</v>
      </c>
      <c r="O321">
        <v>60.242697439955542</v>
      </c>
      <c r="P321">
        <v>0.28596621047599918</v>
      </c>
      <c r="Q321" s="6">
        <v>319</v>
      </c>
    </row>
    <row r="322" spans="1:17" x14ac:dyDescent="0.25">
      <c r="A322">
        <v>107.5720162822432</v>
      </c>
      <c r="B322">
        <v>-23.099642117875714</v>
      </c>
      <c r="C322" s="6">
        <v>2625.0000000000005</v>
      </c>
      <c r="D322">
        <v>3</v>
      </c>
      <c r="E322" s="1">
        <v>0.65</v>
      </c>
      <c r="F322">
        <v>19.899999999999999</v>
      </c>
      <c r="G322">
        <v>54.048620189015942</v>
      </c>
      <c r="H322">
        <v>15.349892621559706</v>
      </c>
      <c r="I322">
        <v>-2.4279837177568027</v>
      </c>
      <c r="J322">
        <v>5869.79094452356</v>
      </c>
      <c r="K322">
        <v>-2486.8740604551258</v>
      </c>
      <c r="L322">
        <v>-22.961079451446778</v>
      </c>
      <c r="M322">
        <v>6374.8716320389822</v>
      </c>
      <c r="N322">
        <v>36385.556041411372</v>
      </c>
      <c r="O322">
        <v>62.814258539938081</v>
      </c>
      <c r="P322">
        <v>6.1683695002204102</v>
      </c>
      <c r="Q322" s="6">
        <v>320</v>
      </c>
    </row>
    <row r="323" spans="1:17" x14ac:dyDescent="0.25">
      <c r="A323">
        <v>106.58841396238319</v>
      </c>
      <c r="B323">
        <v>-22.744739475156301</v>
      </c>
      <c r="C323" s="6">
        <v>1750.0000000000002</v>
      </c>
      <c r="D323">
        <v>1.2</v>
      </c>
      <c r="E323" s="1">
        <v>0.65</v>
      </c>
      <c r="F323">
        <v>19.899999999999999</v>
      </c>
      <c r="G323">
        <v>46.089820015575185</v>
      </c>
      <c r="H323">
        <v>21.372542902389608</v>
      </c>
      <c r="I323">
        <v>-3.4115860376168143</v>
      </c>
      <c r="J323">
        <v>5885.0986696208975</v>
      </c>
      <c r="K323">
        <v>-2450.674721072804</v>
      </c>
      <c r="L323">
        <v>-22.607837647648889</v>
      </c>
      <c r="M323">
        <v>6374.9661128259277</v>
      </c>
      <c r="N323">
        <v>36373.81127815447</v>
      </c>
      <c r="O323">
        <v>63.085154487251785</v>
      </c>
      <c r="P323">
        <v>8.7654023708550675</v>
      </c>
      <c r="Q323" s="6">
        <v>321</v>
      </c>
    </row>
    <row r="324" spans="1:17" x14ac:dyDescent="0.25">
      <c r="A324">
        <v>110.18147002520161</v>
      </c>
      <c r="B324">
        <v>-22.761955507038667</v>
      </c>
      <c r="C324" s="6">
        <v>1750.0000000000002</v>
      </c>
      <c r="D324">
        <v>3</v>
      </c>
      <c r="E324" s="1">
        <v>0.65</v>
      </c>
      <c r="F324">
        <v>19.899999999999999</v>
      </c>
      <c r="G324">
        <v>54.048620189015942</v>
      </c>
      <c r="H324">
        <v>21.732696578359882</v>
      </c>
      <c r="I324">
        <v>0.18147002520160527</v>
      </c>
      <c r="J324">
        <v>5884.3612970437098</v>
      </c>
      <c r="K324">
        <v>-2452.4328670446671</v>
      </c>
      <c r="L324">
        <v>-22.624972630085736</v>
      </c>
      <c r="M324">
        <v>6374.9615560806997</v>
      </c>
      <c r="N324">
        <v>36362.607973010308</v>
      </c>
      <c r="O324">
        <v>63.34319903601768</v>
      </c>
      <c r="P324">
        <v>0.46902298290149153</v>
      </c>
      <c r="Q324" s="6">
        <v>322</v>
      </c>
    </row>
    <row r="325" spans="1:17" x14ac:dyDescent="0.25">
      <c r="A325">
        <v>107.46716769966436</v>
      </c>
      <c r="B325">
        <v>-23.097960247868386</v>
      </c>
      <c r="C325" s="6">
        <v>1750.0000000000002</v>
      </c>
      <c r="D325">
        <v>1.2</v>
      </c>
      <c r="E325" s="1">
        <v>0.65</v>
      </c>
      <c r="F325">
        <v>19.899999999999999</v>
      </c>
      <c r="G325">
        <v>46.089820015575185</v>
      </c>
      <c r="H325">
        <v>16.123820877347459</v>
      </c>
      <c r="I325">
        <v>-2.5328323003356417</v>
      </c>
      <c r="J325">
        <v>5869.8640174234397</v>
      </c>
      <c r="K325">
        <v>-2486.7027335056782</v>
      </c>
      <c r="L325">
        <v>-22.959405402491456</v>
      </c>
      <c r="M325">
        <v>6374.8720824709144</v>
      </c>
      <c r="N325">
        <v>36386.010215511335</v>
      </c>
      <c r="O325">
        <v>62.803955412206072</v>
      </c>
      <c r="P325">
        <v>6.4333298264918888</v>
      </c>
      <c r="Q325" s="6">
        <v>323</v>
      </c>
    </row>
    <row r="326" spans="1:17" x14ac:dyDescent="0.25">
      <c r="A326">
        <v>109.48535325754423</v>
      </c>
      <c r="B326">
        <v>-21.430459342575542</v>
      </c>
      <c r="C326" s="6">
        <v>1750.0000000000002</v>
      </c>
      <c r="D326">
        <v>1.2</v>
      </c>
      <c r="E326" s="1">
        <v>0.65</v>
      </c>
      <c r="F326">
        <v>19.899999999999999</v>
      </c>
      <c r="G326">
        <v>46.089820015575185</v>
      </c>
      <c r="H326">
        <v>19.383966899718153</v>
      </c>
      <c r="I326">
        <v>-0.51464674245576703</v>
      </c>
      <c r="J326">
        <v>5939.8210912265668</v>
      </c>
      <c r="K326">
        <v>-2315.8260479095511</v>
      </c>
      <c r="L326">
        <v>-21.299887600277053</v>
      </c>
      <c r="M326">
        <v>6375.3058656002013</v>
      </c>
      <c r="N326">
        <v>36298.547312429568</v>
      </c>
      <c r="O326">
        <v>64.879441005705843</v>
      </c>
      <c r="P326">
        <v>1.4083108745477819</v>
      </c>
      <c r="Q326" s="6">
        <v>324</v>
      </c>
    </row>
    <row r="327" spans="1:17" x14ac:dyDescent="0.25">
      <c r="A327">
        <v>107.98219686446825</v>
      </c>
      <c r="B327">
        <v>-23.187587049604542</v>
      </c>
      <c r="C327" s="6">
        <v>14000.000000000002</v>
      </c>
      <c r="D327">
        <v>3</v>
      </c>
      <c r="E327" s="1">
        <v>0.65</v>
      </c>
      <c r="F327">
        <v>19.899999999999999</v>
      </c>
      <c r="G327">
        <v>54.048620189015942</v>
      </c>
      <c r="H327">
        <v>20.471612188348701</v>
      </c>
      <c r="I327">
        <v>-2.0178031355317501</v>
      </c>
      <c r="J327">
        <v>5865.9629376367184</v>
      </c>
      <c r="K327">
        <v>-2495.8298001492249</v>
      </c>
      <c r="L327">
        <v>-23.048616082007531</v>
      </c>
      <c r="M327">
        <v>6374.8480434470366</v>
      </c>
      <c r="N327">
        <v>36388.096268159599</v>
      </c>
      <c r="O327">
        <v>62.755916785297842</v>
      </c>
      <c r="P327">
        <v>5.1131758359450572</v>
      </c>
      <c r="Q327" s="6">
        <v>325</v>
      </c>
    </row>
    <row r="328" spans="1:17" x14ac:dyDescent="0.25">
      <c r="A328">
        <v>109.64736021376345</v>
      </c>
      <c r="B328">
        <v>-23.224094285990553</v>
      </c>
      <c r="C328" s="6">
        <v>14000.000000000002</v>
      </c>
      <c r="D328">
        <v>0.75</v>
      </c>
      <c r="E328" s="1">
        <v>0.65</v>
      </c>
      <c r="F328">
        <v>19.899999999999999</v>
      </c>
      <c r="G328">
        <v>42.007420362456692</v>
      </c>
      <c r="H328">
        <v>19.115569510347036</v>
      </c>
      <c r="I328">
        <v>-0.35263978623655134</v>
      </c>
      <c r="J328">
        <v>5864.3698262664248</v>
      </c>
      <c r="K328">
        <v>-2499.5457612533555</v>
      </c>
      <c r="L328">
        <v>-23.084954208346982</v>
      </c>
      <c r="M328">
        <v>6374.8382310317265</v>
      </c>
      <c r="N328">
        <v>36385.854535085782</v>
      </c>
      <c r="O328">
        <v>62.806498939289114</v>
      </c>
      <c r="P328">
        <v>0.89421814855139947</v>
      </c>
      <c r="Q328" s="6">
        <v>326</v>
      </c>
    </row>
    <row r="329" spans="1:17" x14ac:dyDescent="0.25">
      <c r="A329">
        <v>106.31001118153847</v>
      </c>
      <c r="B329">
        <v>-21.783848532287884</v>
      </c>
      <c r="C329" s="6">
        <v>14000.000000000002</v>
      </c>
      <c r="D329">
        <v>1.2</v>
      </c>
      <c r="E329" s="1">
        <v>0.65</v>
      </c>
      <c r="F329">
        <v>19.899999999999999</v>
      </c>
      <c r="G329">
        <v>46.089820015575185</v>
      </c>
      <c r="H329">
        <v>20.133436205083786</v>
      </c>
      <c r="I329">
        <v>-3.6899888184615293</v>
      </c>
      <c r="J329">
        <v>5925.4122116680637</v>
      </c>
      <c r="K329">
        <v>-2352.2054494345166</v>
      </c>
      <c r="L329">
        <v>-21.651547357517188</v>
      </c>
      <c r="M329">
        <v>6375.2161025752257</v>
      </c>
      <c r="N329">
        <v>36329.24660791544</v>
      </c>
      <c r="O329">
        <v>64.134561887658535</v>
      </c>
      <c r="P329">
        <v>9.858531690383769</v>
      </c>
      <c r="Q329" s="6">
        <v>327</v>
      </c>
    </row>
    <row r="330" spans="1:17" x14ac:dyDescent="0.25">
      <c r="A330">
        <v>108.72517341976167</v>
      </c>
      <c r="B330">
        <v>-25.609468470139866</v>
      </c>
      <c r="C330" s="6">
        <v>14000.000000000002</v>
      </c>
      <c r="D330">
        <v>3</v>
      </c>
      <c r="E330" s="1">
        <v>0.65</v>
      </c>
      <c r="F330">
        <v>19.899999999999999</v>
      </c>
      <c r="G330">
        <v>54.048620189015942</v>
      </c>
      <c r="H330">
        <v>14.137614648721412</v>
      </c>
      <c r="I330">
        <v>-1.2748265802383258</v>
      </c>
      <c r="J330">
        <v>5755.1587596787776</v>
      </c>
      <c r="K330">
        <v>-2740.1122080928203</v>
      </c>
      <c r="L330">
        <v>-25.459777597434332</v>
      </c>
      <c r="M330">
        <v>6374.1718883355097</v>
      </c>
      <c r="N330">
        <v>36513.590025960177</v>
      </c>
      <c r="O330">
        <v>60.022403747944217</v>
      </c>
      <c r="P330">
        <v>2.9472691025616076</v>
      </c>
      <c r="Q330" s="6">
        <v>328</v>
      </c>
    </row>
    <row r="331" spans="1:17" x14ac:dyDescent="0.25">
      <c r="A331">
        <v>107.71462740620208</v>
      </c>
      <c r="B331">
        <v>-21.20009757993072</v>
      </c>
      <c r="C331" s="6">
        <v>14000.000000000002</v>
      </c>
      <c r="D331">
        <v>0.75</v>
      </c>
      <c r="E331" s="1">
        <v>0.65</v>
      </c>
      <c r="F331">
        <v>19.899999999999999</v>
      </c>
      <c r="G331">
        <v>42.007420362456692</v>
      </c>
      <c r="H331">
        <v>21.893840785768212</v>
      </c>
      <c r="I331">
        <v>-2.2853725937979164</v>
      </c>
      <c r="J331">
        <v>5949.0924816561983</v>
      </c>
      <c r="K331">
        <v>-2292.0648854398601</v>
      </c>
      <c r="L331">
        <v>-21.070663827586554</v>
      </c>
      <c r="M331">
        <v>6375.3637382007264</v>
      </c>
      <c r="N331">
        <v>36293.00563235853</v>
      </c>
      <c r="O331">
        <v>65.017527973611521</v>
      </c>
      <c r="P331">
        <v>6.2975806132282752</v>
      </c>
      <c r="Q331" s="6">
        <v>329</v>
      </c>
    </row>
    <row r="332" spans="1:17" x14ac:dyDescent="0.25">
      <c r="A332">
        <v>108.5432424990401</v>
      </c>
      <c r="B332">
        <v>-23.568469582605758</v>
      </c>
      <c r="C332" s="6">
        <v>14000.000000000002</v>
      </c>
      <c r="D332">
        <v>0.75</v>
      </c>
      <c r="E332" s="1">
        <v>0.65</v>
      </c>
      <c r="F332">
        <v>19.899999999999999</v>
      </c>
      <c r="G332">
        <v>42.007420362456692</v>
      </c>
      <c r="H332">
        <v>21.712620197464492</v>
      </c>
      <c r="I332">
        <v>-1.4567575009598954</v>
      </c>
      <c r="J332">
        <v>5849.2251232344224</v>
      </c>
      <c r="K332">
        <v>-2534.5493347531678</v>
      </c>
      <c r="L332">
        <v>-23.427745357804135</v>
      </c>
      <c r="M332">
        <v>6374.7450829483741</v>
      </c>
      <c r="N332">
        <v>36405.444710122414</v>
      </c>
      <c r="O332">
        <v>62.362319839032573</v>
      </c>
      <c r="P332">
        <v>3.6391919001289628</v>
      </c>
      <c r="Q332" s="6">
        <v>330</v>
      </c>
    </row>
    <row r="333" spans="1:17" x14ac:dyDescent="0.25">
      <c r="A333">
        <v>106.48515502103228</v>
      </c>
      <c r="B333">
        <v>-25.114304279329978</v>
      </c>
      <c r="C333" s="6">
        <v>14000.000000000002</v>
      </c>
      <c r="D333">
        <v>0.75</v>
      </c>
      <c r="E333" s="1">
        <v>0.65</v>
      </c>
      <c r="F333">
        <v>19.899999999999999</v>
      </c>
      <c r="G333">
        <v>42.007420362456692</v>
      </c>
      <c r="H333">
        <v>17.579130212921129</v>
      </c>
      <c r="I333">
        <v>-3.5148449789677159</v>
      </c>
      <c r="J333">
        <v>5778.6543030914345</v>
      </c>
      <c r="K333">
        <v>-2690.5456462926354</v>
      </c>
      <c r="L333">
        <v>-24.966721130978399</v>
      </c>
      <c r="M333">
        <v>6374.3141928698033</v>
      </c>
      <c r="N333">
        <v>36497.386887015069</v>
      </c>
      <c r="O333">
        <v>60.363226140036446</v>
      </c>
      <c r="P333">
        <v>8.2346516925155271</v>
      </c>
      <c r="Q333" s="6">
        <v>331</v>
      </c>
    </row>
    <row r="334" spans="1:17" x14ac:dyDescent="0.25">
      <c r="A334">
        <v>110.37308560110128</v>
      </c>
      <c r="B334">
        <v>-22.913695484609885</v>
      </c>
      <c r="C334" s="6">
        <v>14000.000000000002</v>
      </c>
      <c r="D334">
        <v>1.2</v>
      </c>
      <c r="E334" s="1">
        <v>0.65</v>
      </c>
      <c r="F334">
        <v>19.899999999999999</v>
      </c>
      <c r="G334">
        <v>46.089820015575185</v>
      </c>
      <c r="H334">
        <v>14.217545481158245</v>
      </c>
      <c r="I334">
        <v>0.37308560110128042</v>
      </c>
      <c r="J334">
        <v>5877.8392783585423</v>
      </c>
      <c r="K334">
        <v>-2467.9195086566942</v>
      </c>
      <c r="L334">
        <v>-22.776000375636595</v>
      </c>
      <c r="M334">
        <v>6374.9212766451292</v>
      </c>
      <c r="N334">
        <v>36370.272957875408</v>
      </c>
      <c r="O334">
        <v>63.165103936262845</v>
      </c>
      <c r="P334">
        <v>0.95816544730303377</v>
      </c>
      <c r="Q334" s="6">
        <v>332</v>
      </c>
    </row>
    <row r="335" spans="1:17" x14ac:dyDescent="0.25">
      <c r="A335">
        <v>106.41235097083462</v>
      </c>
      <c r="B335">
        <v>-21.759661479513731</v>
      </c>
      <c r="C335" s="6">
        <v>2625.0000000000005</v>
      </c>
      <c r="D335">
        <v>0.75</v>
      </c>
      <c r="E335" s="1">
        <v>0.65</v>
      </c>
      <c r="F335">
        <v>19.899999999999999</v>
      </c>
      <c r="G335">
        <v>42.007420362456692</v>
      </c>
      <c r="H335">
        <v>22.477586529884995</v>
      </c>
      <c r="I335">
        <v>-3.5876490291653766</v>
      </c>
      <c r="J335">
        <v>5926.405570324684</v>
      </c>
      <c r="K335">
        <v>-2349.7183205145452</v>
      </c>
      <c r="L335">
        <v>-21.627478038328778</v>
      </c>
      <c r="M335">
        <v>6375.2222839472142</v>
      </c>
      <c r="N335">
        <v>36327.317395164289</v>
      </c>
      <c r="O335">
        <v>64.180776691595085</v>
      </c>
      <c r="P335">
        <v>9.5994986202203538</v>
      </c>
      <c r="Q335" s="6">
        <v>333</v>
      </c>
    </row>
    <row r="336" spans="1:17" x14ac:dyDescent="0.25">
      <c r="A336">
        <v>110.2166392733392</v>
      </c>
      <c r="B336">
        <v>-22.254608388885501</v>
      </c>
      <c r="C336" s="6">
        <v>2625.0000000000005</v>
      </c>
      <c r="D336">
        <v>1.2</v>
      </c>
      <c r="E336" s="1">
        <v>0.65</v>
      </c>
      <c r="F336">
        <v>19.899999999999999</v>
      </c>
      <c r="G336">
        <v>46.089820015575185</v>
      </c>
      <c r="H336">
        <v>23.505823897631203</v>
      </c>
      <c r="I336">
        <v>0.2166392733391973</v>
      </c>
      <c r="J336">
        <v>5905.8687364553061</v>
      </c>
      <c r="K336">
        <v>-2400.5305430348385</v>
      </c>
      <c r="L336">
        <v>-22.12003447605575</v>
      </c>
      <c r="M336">
        <v>6375.0946989267013</v>
      </c>
      <c r="N336">
        <v>36337.698633169428</v>
      </c>
      <c r="O336">
        <v>63.93013135906493</v>
      </c>
      <c r="P336">
        <v>0.57200929071044937</v>
      </c>
      <c r="Q336" s="6">
        <v>334</v>
      </c>
    </row>
    <row r="337" spans="1:17" x14ac:dyDescent="0.25">
      <c r="A337">
        <v>109.24689861025156</v>
      </c>
      <c r="B337">
        <v>-24.697397531939799</v>
      </c>
      <c r="C337" s="6">
        <v>2625.0000000000005</v>
      </c>
      <c r="D337">
        <v>0.75</v>
      </c>
      <c r="E337" s="1">
        <v>0.65</v>
      </c>
      <c r="F337">
        <v>19.899999999999999</v>
      </c>
      <c r="G337">
        <v>42.007420362456692</v>
      </c>
      <c r="H337">
        <v>18.169350070659252</v>
      </c>
      <c r="I337">
        <v>-0.7531013897484371</v>
      </c>
      <c r="J337">
        <v>5798.1025617621117</v>
      </c>
      <c r="K337">
        <v>-2648.6591640288634</v>
      </c>
      <c r="L337">
        <v>-24.551622990343883</v>
      </c>
      <c r="M337">
        <v>6374.4324205301955</v>
      </c>
      <c r="N337">
        <v>36462.944347593017</v>
      </c>
      <c r="O337">
        <v>61.09540374347759</v>
      </c>
      <c r="P337">
        <v>1.8019385703788098</v>
      </c>
      <c r="Q337" s="6">
        <v>335</v>
      </c>
    </row>
    <row r="338" spans="1:17" x14ac:dyDescent="0.25">
      <c r="A338">
        <v>109.01062476083067</v>
      </c>
      <c r="B338">
        <v>-21.029463464684138</v>
      </c>
      <c r="C338" s="6">
        <v>2625.0000000000005</v>
      </c>
      <c r="D338">
        <v>1.2</v>
      </c>
      <c r="E338" s="1">
        <v>0.65</v>
      </c>
      <c r="F338">
        <v>19.899999999999999</v>
      </c>
      <c r="G338">
        <v>46.089820015575185</v>
      </c>
      <c r="H338">
        <v>22.461443337298398</v>
      </c>
      <c r="I338">
        <v>-0.98937523916933401</v>
      </c>
      <c r="J338">
        <v>5955.8982166417254</v>
      </c>
      <c r="K338">
        <v>-2274.4409492377563</v>
      </c>
      <c r="L338">
        <v>-20.900878006591498</v>
      </c>
      <c r="M338">
        <v>6375.4062771376093</v>
      </c>
      <c r="N338">
        <v>36280.6385427489</v>
      </c>
      <c r="O338">
        <v>65.325576016033139</v>
      </c>
      <c r="P338">
        <v>2.7552356958253958</v>
      </c>
      <c r="Q338" s="6">
        <v>336</v>
      </c>
    </row>
    <row r="339" spans="1:17" x14ac:dyDescent="0.25">
      <c r="A339">
        <v>108.45421938235548</v>
      </c>
      <c r="B339">
        <v>-24.815685199938262</v>
      </c>
      <c r="C339" s="6">
        <v>13125.000000000002</v>
      </c>
      <c r="D339">
        <v>1.2</v>
      </c>
      <c r="E339" s="1">
        <v>0.65</v>
      </c>
      <c r="F339">
        <v>19.899999999999999</v>
      </c>
      <c r="G339">
        <v>46.089820015575185</v>
      </c>
      <c r="H339">
        <v>16.720030194052512</v>
      </c>
      <c r="I339">
        <v>-1.5457806176445246</v>
      </c>
      <c r="J339">
        <v>5792.615654731444</v>
      </c>
      <c r="K339">
        <v>-2660.5576122812481</v>
      </c>
      <c r="L339">
        <v>-24.669394374640571</v>
      </c>
      <c r="M339">
        <v>6374.3990251401347</v>
      </c>
      <c r="N339">
        <v>36471.140827947573</v>
      </c>
      <c r="O339">
        <v>60.919422810642878</v>
      </c>
      <c r="P339">
        <v>3.6788855094140525</v>
      </c>
      <c r="Q339" s="6">
        <v>337</v>
      </c>
    </row>
    <row r="340" spans="1:17" x14ac:dyDescent="0.25">
      <c r="A340">
        <v>109.10891373382728</v>
      </c>
      <c r="B340">
        <v>-24.117096907695831</v>
      </c>
      <c r="C340" s="6">
        <v>13125.000000000002</v>
      </c>
      <c r="D340">
        <v>3</v>
      </c>
      <c r="E340" s="1">
        <v>0.65</v>
      </c>
      <c r="F340">
        <v>19.899999999999999</v>
      </c>
      <c r="G340">
        <v>54.048620189015942</v>
      </c>
      <c r="H340">
        <v>19.018985531247189</v>
      </c>
      <c r="I340">
        <v>-0.8910862661727208</v>
      </c>
      <c r="J340">
        <v>5824.6627734549629</v>
      </c>
      <c r="K340">
        <v>-2590.1271930577486</v>
      </c>
      <c r="L340">
        <v>-23.973890771970481</v>
      </c>
      <c r="M340">
        <v>6374.5945204922073</v>
      </c>
      <c r="N340">
        <v>36432.48228933115</v>
      </c>
      <c r="O340">
        <v>61.75969602792577</v>
      </c>
      <c r="P340">
        <v>2.1799361249278042</v>
      </c>
      <c r="Q340" s="6">
        <v>338</v>
      </c>
    </row>
    <row r="341" spans="1:17" x14ac:dyDescent="0.25">
      <c r="A341">
        <v>106.76178582445793</v>
      </c>
      <c r="B341">
        <v>-22.831012350679526</v>
      </c>
      <c r="C341" s="6">
        <v>13125.000000000002</v>
      </c>
      <c r="D341">
        <v>3</v>
      </c>
      <c r="E341" s="1">
        <v>0.65</v>
      </c>
      <c r="F341">
        <v>19.899999999999999</v>
      </c>
      <c r="G341">
        <v>54.048620189015942</v>
      </c>
      <c r="H341">
        <v>15.955527098363895</v>
      </c>
      <c r="I341">
        <v>-3.238214175542069</v>
      </c>
      <c r="J341">
        <v>5881.3982281255066</v>
      </c>
      <c r="K341">
        <v>-2459.4829404885768</v>
      </c>
      <c r="L341">
        <v>-22.693704862670245</v>
      </c>
      <c r="M341">
        <v>6374.9432509122926</v>
      </c>
      <c r="N341">
        <v>36376.892578563507</v>
      </c>
      <c r="O341">
        <v>63.013886802289178</v>
      </c>
      <c r="P341">
        <v>8.2960322491641421</v>
      </c>
      <c r="Q341" s="6">
        <v>339</v>
      </c>
    </row>
    <row r="342" spans="1:17" x14ac:dyDescent="0.25">
      <c r="A342">
        <v>108.86344823048141</v>
      </c>
      <c r="B342">
        <v>-21.750816347227769</v>
      </c>
      <c r="C342" s="6">
        <v>13125.000000000002</v>
      </c>
      <c r="D342">
        <v>0.75</v>
      </c>
      <c r="E342" s="1">
        <v>0.65</v>
      </c>
      <c r="F342">
        <v>19.899999999999999</v>
      </c>
      <c r="G342">
        <v>42.007420362456692</v>
      </c>
      <c r="H342">
        <v>21.54513752005985</v>
      </c>
      <c r="I342">
        <v>-1.13655176951859</v>
      </c>
      <c r="J342">
        <v>5926.7685756707706</v>
      </c>
      <c r="K342">
        <v>-2348.8086820974081</v>
      </c>
      <c r="L342">
        <v>-21.618675984222076</v>
      </c>
      <c r="M342">
        <v>6375.2245430772637</v>
      </c>
      <c r="N342">
        <v>36314.767225437943</v>
      </c>
      <c r="O342">
        <v>64.48220227286258</v>
      </c>
      <c r="P342">
        <v>3.0645078489191686</v>
      </c>
      <c r="Q342" s="6">
        <v>340</v>
      </c>
    </row>
    <row r="343" spans="1:17" x14ac:dyDescent="0.25">
      <c r="A343">
        <v>110.22218114681962</v>
      </c>
      <c r="B343">
        <v>-22.75699744231143</v>
      </c>
      <c r="C343" s="6">
        <v>7000.0000000000009</v>
      </c>
      <c r="D343">
        <v>1.2</v>
      </c>
      <c r="E343" s="1">
        <v>0.65</v>
      </c>
      <c r="F343">
        <v>19.899999999999999</v>
      </c>
      <c r="G343">
        <v>46.089820015575185</v>
      </c>
      <c r="H343">
        <v>16.940277218311614</v>
      </c>
      <c r="I343">
        <v>0.2221811468196222</v>
      </c>
      <c r="J343">
        <v>5884.573708141279</v>
      </c>
      <c r="K343">
        <v>-2451.9265589026427</v>
      </c>
      <c r="L343">
        <v>-22.620037901846086</v>
      </c>
      <c r="M343">
        <v>6374.9628686604719</v>
      </c>
      <c r="N343">
        <v>36362.378981433583</v>
      </c>
      <c r="O343">
        <v>63.348540550412892</v>
      </c>
      <c r="P343">
        <v>0.57435695849943702</v>
      </c>
      <c r="Q343" s="6">
        <v>341</v>
      </c>
    </row>
    <row r="344" spans="1:17" x14ac:dyDescent="0.25">
      <c r="A344">
        <v>105.62618170072247</v>
      </c>
      <c r="B344">
        <v>-22.507726670780229</v>
      </c>
      <c r="C344" s="6">
        <v>7000.0000000000009</v>
      </c>
      <c r="D344">
        <v>3</v>
      </c>
      <c r="E344" s="1">
        <v>0.65</v>
      </c>
      <c r="F344">
        <v>19.899999999999999</v>
      </c>
      <c r="G344">
        <v>54.048620189015942</v>
      </c>
      <c r="H344">
        <v>19.905920456853675</v>
      </c>
      <c r="I344">
        <v>-4.3738182992775307</v>
      </c>
      <c r="J344">
        <v>5895.1961737713555</v>
      </c>
      <c r="K344">
        <v>-2426.4482964265944</v>
      </c>
      <c r="L344">
        <v>-22.37194562704871</v>
      </c>
      <c r="M344">
        <v>6375.0285695422535</v>
      </c>
      <c r="N344">
        <v>36369.928948496337</v>
      </c>
      <c r="O344">
        <v>63.176210105719669</v>
      </c>
      <c r="P344">
        <v>11.299074535908593</v>
      </c>
      <c r="Q344" s="6">
        <v>342</v>
      </c>
    </row>
    <row r="345" spans="1:17" x14ac:dyDescent="0.25">
      <c r="A345">
        <v>109.1879471847694</v>
      </c>
      <c r="B345">
        <v>-20.718072556290593</v>
      </c>
      <c r="C345" s="6">
        <v>7000.0000000000009</v>
      </c>
      <c r="D345">
        <v>0.75</v>
      </c>
      <c r="E345" s="1">
        <v>0.65</v>
      </c>
      <c r="F345">
        <v>19.899999999999999</v>
      </c>
      <c r="G345">
        <v>42.007420362456692</v>
      </c>
      <c r="H345">
        <v>15.693689152680742</v>
      </c>
      <c r="I345">
        <v>-0.8120528152306008</v>
      </c>
      <c r="J345">
        <v>5968.1822756343799</v>
      </c>
      <c r="K345">
        <v>-2242.2279343304767</v>
      </c>
      <c r="L345">
        <v>-20.591046803226451</v>
      </c>
      <c r="M345">
        <v>6375.4831804882269</v>
      </c>
      <c r="N345">
        <v>36266.037685236864</v>
      </c>
      <c r="O345">
        <v>65.695014561641585</v>
      </c>
      <c r="P345">
        <v>2.2943531763198184</v>
      </c>
      <c r="Q345" s="6">
        <v>343</v>
      </c>
    </row>
    <row r="346" spans="1:17" x14ac:dyDescent="0.25">
      <c r="A346">
        <v>107.55560817613738</v>
      </c>
      <c r="B346">
        <v>-25.14161352467147</v>
      </c>
      <c r="C346" s="6">
        <v>7000.0000000000009</v>
      </c>
      <c r="D346">
        <v>1.2</v>
      </c>
      <c r="E346" s="1">
        <v>0.65</v>
      </c>
      <c r="F346">
        <v>19.899999999999999</v>
      </c>
      <c r="G346">
        <v>46.089820015575185</v>
      </c>
      <c r="H346">
        <v>19.38757644889364</v>
      </c>
      <c r="I346">
        <v>-2.4443918238626168</v>
      </c>
      <c r="J346">
        <v>5777.3696880315038</v>
      </c>
      <c r="K346">
        <v>-2693.2845258003099</v>
      </c>
      <c r="L346">
        <v>-24.993912984106018</v>
      </c>
      <c r="M346">
        <v>6374.3063974914667</v>
      </c>
      <c r="N346">
        <v>36492.384706704826</v>
      </c>
      <c r="O346">
        <v>60.467816326573335</v>
      </c>
      <c r="P346">
        <v>5.7376819507507664</v>
      </c>
      <c r="Q346" s="6">
        <v>344</v>
      </c>
    </row>
    <row r="347" spans="1:17" x14ac:dyDescent="0.25">
      <c r="A347">
        <v>108.4791721306083</v>
      </c>
      <c r="B347">
        <v>-24.319031076175875</v>
      </c>
      <c r="C347" s="6">
        <v>7000.0000000000009</v>
      </c>
      <c r="D347">
        <v>1.2</v>
      </c>
      <c r="E347" s="1">
        <v>0.65</v>
      </c>
      <c r="F347">
        <v>19.899999999999999</v>
      </c>
      <c r="G347">
        <v>46.089820015575185</v>
      </c>
      <c r="H347">
        <v>19.795954731153579</v>
      </c>
      <c r="I347">
        <v>-1.5208278693916952</v>
      </c>
      <c r="J347">
        <v>5815.4877967081393</v>
      </c>
      <c r="K347">
        <v>-2610.5252394395384</v>
      </c>
      <c r="L347">
        <v>-24.174924505985913</v>
      </c>
      <c r="M347">
        <v>6374.5384412843687</v>
      </c>
      <c r="N347">
        <v>36444.644452927467</v>
      </c>
      <c r="O347">
        <v>61.492934696671654</v>
      </c>
      <c r="P347">
        <v>3.6887322040351274</v>
      </c>
      <c r="Q347" s="6">
        <v>345</v>
      </c>
    </row>
    <row r="348" spans="1:17" x14ac:dyDescent="0.25">
      <c r="A348">
        <v>105.9061350252904</v>
      </c>
      <c r="B348">
        <v>-22.94055621747027</v>
      </c>
      <c r="C348" s="6">
        <v>7000.0000000000009</v>
      </c>
      <c r="D348">
        <v>3</v>
      </c>
      <c r="E348" s="1">
        <v>0.65</v>
      </c>
      <c r="F348">
        <v>19.899999999999999</v>
      </c>
      <c r="G348">
        <v>54.048620189015942</v>
      </c>
      <c r="H348">
        <v>19.15527022332423</v>
      </c>
      <c r="I348">
        <v>-4.0938649747096036</v>
      </c>
      <c r="J348">
        <v>5876.6804779108043</v>
      </c>
      <c r="K348">
        <v>-2470.6591543666486</v>
      </c>
      <c r="L348">
        <v>-22.80273542954124</v>
      </c>
      <c r="M348">
        <v>6374.9141246383615</v>
      </c>
      <c r="N348">
        <v>36388.84933934961</v>
      </c>
      <c r="O348">
        <v>62.740780303692702</v>
      </c>
      <c r="P348">
        <v>10.405119417165487</v>
      </c>
      <c r="Q348" s="6">
        <v>346</v>
      </c>
    </row>
    <row r="349" spans="1:17" x14ac:dyDescent="0.25">
      <c r="A349">
        <v>109.25082990964228</v>
      </c>
      <c r="B349">
        <v>-25.421976735253232</v>
      </c>
      <c r="C349" s="6">
        <v>7000.0000000000009</v>
      </c>
      <c r="D349">
        <v>1.2</v>
      </c>
      <c r="E349" s="1">
        <v>0.65</v>
      </c>
      <c r="F349">
        <v>19.899999999999999</v>
      </c>
      <c r="G349">
        <v>46.089820015575185</v>
      </c>
      <c r="H349">
        <v>15.988070529407509</v>
      </c>
      <c r="I349">
        <v>-0.74917009035772253</v>
      </c>
      <c r="J349">
        <v>5764.1058130269348</v>
      </c>
      <c r="K349">
        <v>-2721.3675602507083</v>
      </c>
      <c r="L349">
        <v>-25.273078749448761</v>
      </c>
      <c r="M349">
        <v>6374.2260096231121</v>
      </c>
      <c r="N349">
        <v>36502.190091955381</v>
      </c>
      <c r="O349">
        <v>60.260580866891168</v>
      </c>
      <c r="P349">
        <v>1.7447316920491913</v>
      </c>
      <c r="Q349" s="6">
        <v>347</v>
      </c>
    </row>
    <row r="350" spans="1:17" x14ac:dyDescent="0.25">
      <c r="A350">
        <v>106.32831917802756</v>
      </c>
      <c r="B350">
        <v>-24.462594567027146</v>
      </c>
      <c r="C350" s="6">
        <v>7000.0000000000009</v>
      </c>
      <c r="D350">
        <v>0.75</v>
      </c>
      <c r="E350" s="1">
        <v>0.65</v>
      </c>
      <c r="F350">
        <v>19.899999999999999</v>
      </c>
      <c r="G350">
        <v>42.007420362456692</v>
      </c>
      <c r="H350">
        <v>22.853833855109745</v>
      </c>
      <c r="I350">
        <v>-3.6716808219724442</v>
      </c>
      <c r="J350">
        <v>5808.9210752255649</v>
      </c>
      <c r="K350">
        <v>-2625.0076686731172</v>
      </c>
      <c r="L350">
        <v>-24.317852163220895</v>
      </c>
      <c r="M350">
        <v>6374.4983582076802</v>
      </c>
      <c r="N350">
        <v>36463.654386081558</v>
      </c>
      <c r="O350">
        <v>61.08200624576839</v>
      </c>
      <c r="P350">
        <v>8.8087638630401734</v>
      </c>
      <c r="Q350" s="6">
        <v>348</v>
      </c>
    </row>
    <row r="351" spans="1:17" x14ac:dyDescent="0.25">
      <c r="A351">
        <v>108.06628095288247</v>
      </c>
      <c r="B351">
        <v>-21.69054214685664</v>
      </c>
      <c r="C351" s="6">
        <v>7000.0000000000009</v>
      </c>
      <c r="D351">
        <v>3</v>
      </c>
      <c r="E351" s="1">
        <v>0.65</v>
      </c>
      <c r="F351">
        <v>19.899999999999999</v>
      </c>
      <c r="G351">
        <v>54.048620189015942</v>
      </c>
      <c r="H351">
        <v>23.994740837472879</v>
      </c>
      <c r="I351">
        <v>-1.9337190471175347</v>
      </c>
      <c r="J351">
        <v>5929.2384867163901</v>
      </c>
      <c r="K351">
        <v>-2342.6085843767519</v>
      </c>
      <c r="L351">
        <v>-21.558695668192371</v>
      </c>
      <c r="M351">
        <v>6375.2399179916765</v>
      </c>
      <c r="N351">
        <v>36314.468723746693</v>
      </c>
      <c r="O351">
        <v>64.489894345146638</v>
      </c>
      <c r="P351">
        <v>5.2195182749750799</v>
      </c>
      <c r="Q351" s="6">
        <v>349</v>
      </c>
    </row>
    <row r="352" spans="1:17" x14ac:dyDescent="0.25">
      <c r="A352">
        <v>106.65254911943197</v>
      </c>
      <c r="B352">
        <v>-23.821306029485175</v>
      </c>
      <c r="C352" s="6">
        <v>7000.0000000000009</v>
      </c>
      <c r="D352">
        <v>1.2</v>
      </c>
      <c r="E352" s="1">
        <v>0.65</v>
      </c>
      <c r="F352">
        <v>19.899999999999999</v>
      </c>
      <c r="G352">
        <v>46.089820015575185</v>
      </c>
      <c r="H352">
        <v>15.067391350903229</v>
      </c>
      <c r="I352">
        <v>-3.347450880568033</v>
      </c>
      <c r="J352">
        <v>5837.9718304369544</v>
      </c>
      <c r="K352">
        <v>-2560.1912664906245</v>
      </c>
      <c r="L352">
        <v>-23.679431585783014</v>
      </c>
      <c r="M352">
        <v>6374.6760242376449</v>
      </c>
      <c r="N352">
        <v>36427.805936031196</v>
      </c>
      <c r="O352">
        <v>61.86460481180098</v>
      </c>
      <c r="P352">
        <v>8.240272988045346</v>
      </c>
      <c r="Q352" s="6">
        <v>350</v>
      </c>
    </row>
    <row r="353" spans="1:17" x14ac:dyDescent="0.25">
      <c r="A353">
        <v>109.85095700220792</v>
      </c>
      <c r="B353">
        <v>-23.402993401113157</v>
      </c>
      <c r="C353" s="6">
        <v>7000.0000000000009</v>
      </c>
      <c r="D353">
        <v>0.75</v>
      </c>
      <c r="E353" s="1">
        <v>0.65</v>
      </c>
      <c r="F353">
        <v>19.899999999999999</v>
      </c>
      <c r="G353">
        <v>42.007420362456692</v>
      </c>
      <c r="H353">
        <v>19.261978654576854</v>
      </c>
      <c r="I353">
        <v>-0.14904299779207975</v>
      </c>
      <c r="J353">
        <v>5856.5286638512898</v>
      </c>
      <c r="K353">
        <v>-2517.7408959247614</v>
      </c>
      <c r="L353">
        <v>-23.263027870149475</v>
      </c>
      <c r="M353">
        <v>6374.7899737578646</v>
      </c>
      <c r="N353">
        <v>36394.825608828447</v>
      </c>
      <c r="O353">
        <v>62.602070208332989</v>
      </c>
      <c r="P353">
        <v>0.37523354704468154</v>
      </c>
      <c r="Q353" s="6">
        <v>351</v>
      </c>
    </row>
    <row r="354" spans="1:17" x14ac:dyDescent="0.25">
      <c r="A354">
        <v>108.29326477325786</v>
      </c>
      <c r="B354">
        <v>-23.77222490654421</v>
      </c>
      <c r="C354" s="6">
        <v>7000.0000000000009</v>
      </c>
      <c r="D354">
        <v>1.2</v>
      </c>
      <c r="E354" s="1">
        <v>0.65</v>
      </c>
      <c r="F354">
        <v>19.899999999999999</v>
      </c>
      <c r="G354">
        <v>46.089820015575185</v>
      </c>
      <c r="H354">
        <v>14.629378091832551</v>
      </c>
      <c r="I354">
        <v>-1.7067352267421398</v>
      </c>
      <c r="J354">
        <v>5840.1652202797195</v>
      </c>
      <c r="K354">
        <v>-2555.2174255433356</v>
      </c>
      <c r="L354">
        <v>-23.630572889914657</v>
      </c>
      <c r="M354">
        <v>6374.6894741599117</v>
      </c>
      <c r="N354">
        <v>36416.737439463941</v>
      </c>
      <c r="O354">
        <v>62.109309875777278</v>
      </c>
      <c r="P354">
        <v>4.2275705208158616</v>
      </c>
      <c r="Q354" s="6">
        <v>352</v>
      </c>
    </row>
    <row r="355" spans="1:17" x14ac:dyDescent="0.25">
      <c r="A355">
        <v>106.97330538365692</v>
      </c>
      <c r="B355">
        <v>-20.856299360326204</v>
      </c>
      <c r="C355" s="6">
        <v>7000.0000000000009</v>
      </c>
      <c r="D355">
        <v>0.75</v>
      </c>
      <c r="E355" s="1">
        <v>0.65</v>
      </c>
      <c r="F355">
        <v>19.899999999999999</v>
      </c>
      <c r="G355">
        <v>42.007420362456692</v>
      </c>
      <c r="H355">
        <v>18.71834641300164</v>
      </c>
      <c r="I355">
        <v>-3.0266946163430788</v>
      </c>
      <c r="J355">
        <v>5962.7510312335007</v>
      </c>
      <c r="K355">
        <v>-2256.5354242840849</v>
      </c>
      <c r="L355">
        <v>-20.728579402938273</v>
      </c>
      <c r="M355">
        <v>6375.4491591985216</v>
      </c>
      <c r="N355">
        <v>36281.316676639959</v>
      </c>
      <c r="O355">
        <v>65.310057459161996</v>
      </c>
      <c r="P355">
        <v>8.4475155941192313</v>
      </c>
      <c r="Q355" s="6">
        <v>353</v>
      </c>
    </row>
    <row r="356" spans="1:17" x14ac:dyDescent="0.25">
      <c r="A356">
        <v>109.04149592621785</v>
      </c>
      <c r="B356">
        <v>-22.553758867368558</v>
      </c>
      <c r="C356" s="6">
        <v>7000.0000000000009</v>
      </c>
      <c r="D356">
        <v>3</v>
      </c>
      <c r="E356" s="1">
        <v>0.65</v>
      </c>
      <c r="F356">
        <v>19.899999999999999</v>
      </c>
      <c r="G356">
        <v>54.048620189015942</v>
      </c>
      <c r="H356">
        <v>17.417161736734727</v>
      </c>
      <c r="I356">
        <v>-0.95850407378215152</v>
      </c>
      <c r="J356">
        <v>5893.2429212943371</v>
      </c>
      <c r="K356">
        <v>-2431.156717820726</v>
      </c>
      <c r="L356">
        <v>-22.417759422587512</v>
      </c>
      <c r="M356">
        <v>6375.0164796642421</v>
      </c>
      <c r="N356">
        <v>36353.23970638535</v>
      </c>
      <c r="O356">
        <v>63.562612202017803</v>
      </c>
      <c r="P356">
        <v>2.4976819961971009</v>
      </c>
      <c r="Q356" s="6">
        <v>354</v>
      </c>
    </row>
    <row r="357" spans="1:17" x14ac:dyDescent="0.25">
      <c r="A357">
        <v>108.60868399071322</v>
      </c>
      <c r="B357">
        <v>-24.943512476878691</v>
      </c>
      <c r="C357" s="6">
        <v>10500.000000000002</v>
      </c>
      <c r="D357">
        <v>0.75</v>
      </c>
      <c r="E357" s="1">
        <v>0.65</v>
      </c>
      <c r="F357">
        <v>19.899999999999999</v>
      </c>
      <c r="G357">
        <v>42.007420362456692</v>
      </c>
      <c r="H357">
        <v>17.138410752063304</v>
      </c>
      <c r="I357">
        <v>-1.3913160092867827</v>
      </c>
      <c r="J357">
        <v>5786.658542092021</v>
      </c>
      <c r="K357">
        <v>-2673.403087433283</v>
      </c>
      <c r="L357">
        <v>-24.796666516757579</v>
      </c>
      <c r="M357">
        <v>6374.3628035015681</v>
      </c>
      <c r="N357">
        <v>36477.556203650667</v>
      </c>
      <c r="O357">
        <v>60.782116658475914</v>
      </c>
      <c r="P357">
        <v>3.2961185473975192</v>
      </c>
      <c r="Q357" s="6">
        <v>355</v>
      </c>
    </row>
    <row r="358" spans="1:17" x14ac:dyDescent="0.25">
      <c r="A358">
        <v>106.89743911757209</v>
      </c>
      <c r="B358">
        <v>-23.970310521807843</v>
      </c>
      <c r="C358" s="6">
        <v>10500.000000000002</v>
      </c>
      <c r="D358">
        <v>1.2</v>
      </c>
      <c r="E358" s="1">
        <v>0.65</v>
      </c>
      <c r="F358">
        <v>19.899999999999999</v>
      </c>
      <c r="G358">
        <v>46.089820015575185</v>
      </c>
      <c r="H358">
        <v>23.09057881447152</v>
      </c>
      <c r="I358">
        <v>-3.102560882427909</v>
      </c>
      <c r="J358">
        <v>5831.2867813862158</v>
      </c>
      <c r="K358">
        <v>-2575.2799170599665</v>
      </c>
      <c r="L358">
        <v>-23.827763352380572</v>
      </c>
      <c r="M358">
        <v>6374.635062337451</v>
      </c>
      <c r="N358">
        <v>36433.899873048285</v>
      </c>
      <c r="O358">
        <v>61.729802198087413</v>
      </c>
      <c r="P358">
        <v>7.5994188247057108</v>
      </c>
      <c r="Q358" s="6">
        <v>356</v>
      </c>
    </row>
    <row r="359" spans="1:17" x14ac:dyDescent="0.25">
      <c r="A359">
        <v>105.96113530769908</v>
      </c>
      <c r="B359">
        <v>-24.811823057758144</v>
      </c>
      <c r="C359" s="6">
        <v>10500.000000000002</v>
      </c>
      <c r="D359">
        <v>1.2</v>
      </c>
      <c r="E359" s="1">
        <v>0.65</v>
      </c>
      <c r="F359">
        <v>19.899999999999999</v>
      </c>
      <c r="G359">
        <v>46.089820015575185</v>
      </c>
      <c r="H359">
        <v>20.306518698395802</v>
      </c>
      <c r="I359">
        <v>-4.038864692300919</v>
      </c>
      <c r="J359">
        <v>5792.7951937963917</v>
      </c>
      <c r="K359">
        <v>-2660.1692989825256</v>
      </c>
      <c r="L359">
        <v>-24.665549050258441</v>
      </c>
      <c r="M359">
        <v>6374.4001173851457</v>
      </c>
      <c r="N359">
        <v>36485.125774933047</v>
      </c>
      <c r="O359">
        <v>60.623055376713509</v>
      </c>
      <c r="P359">
        <v>9.5511169622965912</v>
      </c>
      <c r="Q359" s="6">
        <v>357</v>
      </c>
    </row>
    <row r="360" spans="1:17" x14ac:dyDescent="0.25">
      <c r="A360">
        <v>106.01628424287786</v>
      </c>
      <c r="B360">
        <v>-20.975565824607703</v>
      </c>
      <c r="C360" s="6">
        <v>10500.000000000002</v>
      </c>
      <c r="D360">
        <v>1.2</v>
      </c>
      <c r="E360" s="1">
        <v>0.65</v>
      </c>
      <c r="F360">
        <v>19.899999999999999</v>
      </c>
      <c r="G360">
        <v>46.089820015575185</v>
      </c>
      <c r="H360">
        <v>20.415408454451331</v>
      </c>
      <c r="I360">
        <v>-3.9837157571221411</v>
      </c>
      <c r="J360">
        <v>5958.036982539893</v>
      </c>
      <c r="K360">
        <v>-2268.8700044108077</v>
      </c>
      <c r="L360">
        <v>-20.847249256831823</v>
      </c>
      <c r="M360">
        <v>6375.4196553817674</v>
      </c>
      <c r="N360">
        <v>36293.85103118464</v>
      </c>
      <c r="O360">
        <v>64.9984908132718</v>
      </c>
      <c r="P360">
        <v>11.009089539176079</v>
      </c>
      <c r="Q360" s="6">
        <v>358</v>
      </c>
    </row>
    <row r="361" spans="1:17" x14ac:dyDescent="0.25">
      <c r="A361">
        <v>108.70267404916898</v>
      </c>
      <c r="B361">
        <v>-20.661499410427879</v>
      </c>
      <c r="C361" s="6">
        <v>2625.0000000000005</v>
      </c>
      <c r="D361">
        <v>1.2</v>
      </c>
      <c r="E361" s="1">
        <v>0.65</v>
      </c>
      <c r="F361">
        <v>19.899999999999999</v>
      </c>
      <c r="G361">
        <v>46.089820015575185</v>
      </c>
      <c r="H361">
        <v>16.42203785079672</v>
      </c>
      <c r="I361">
        <v>-1.2973259508310235</v>
      </c>
      <c r="J361">
        <v>5970.3951804660564</v>
      </c>
      <c r="K361">
        <v>-2236.3684928134844</v>
      </c>
      <c r="L361">
        <v>-20.534758627046386</v>
      </c>
      <c r="M361">
        <v>6375.4970509428649</v>
      </c>
      <c r="N361">
        <v>36264.549698634968</v>
      </c>
      <c r="O361">
        <v>65.733170445793789</v>
      </c>
      <c r="P361">
        <v>3.6723378968491276</v>
      </c>
      <c r="Q361" s="6">
        <v>359</v>
      </c>
    </row>
    <row r="362" spans="1:17" x14ac:dyDescent="0.25">
      <c r="A362">
        <v>107.20643854276423</v>
      </c>
      <c r="B362">
        <v>-25.058210628431635</v>
      </c>
      <c r="C362" s="6">
        <v>2625.0000000000005</v>
      </c>
      <c r="D362">
        <v>3</v>
      </c>
      <c r="E362" s="1">
        <v>0.65</v>
      </c>
      <c r="F362">
        <v>19.899999999999999</v>
      </c>
      <c r="G362">
        <v>54.048620189015942</v>
      </c>
      <c r="H362">
        <v>17.70803635490994</v>
      </c>
      <c r="I362">
        <v>-2.7935614572357679</v>
      </c>
      <c r="J362">
        <v>5781.2888139759962</v>
      </c>
      <c r="K362">
        <v>-2684.9180543969442</v>
      </c>
      <c r="L362">
        <v>-24.910869023487411</v>
      </c>
      <c r="M362">
        <v>6374.3301851591159</v>
      </c>
      <c r="N362">
        <v>36489.724738227094</v>
      </c>
      <c r="O362">
        <v>60.524327760118204</v>
      </c>
      <c r="P362">
        <v>6.5720190813961974</v>
      </c>
      <c r="Q362" s="6">
        <v>360</v>
      </c>
    </row>
    <row r="363" spans="1:17" x14ac:dyDescent="0.25">
      <c r="A363">
        <v>109.29978270935345</v>
      </c>
      <c r="B363">
        <v>-21.734079285815383</v>
      </c>
      <c r="C363" s="6">
        <v>2625.0000000000005</v>
      </c>
      <c r="D363">
        <v>1.2</v>
      </c>
      <c r="E363" s="1">
        <v>0.65</v>
      </c>
      <c r="F363">
        <v>19.899999999999999</v>
      </c>
      <c r="G363">
        <v>46.089820015575185</v>
      </c>
      <c r="H363">
        <v>21.889192643409121</v>
      </c>
      <c r="I363">
        <v>-0.70021729064654892</v>
      </c>
      <c r="J363">
        <v>5927.4550814425684</v>
      </c>
      <c r="K363">
        <v>-2347.0872825760348</v>
      </c>
      <c r="L363">
        <v>-21.60202047102678</v>
      </c>
      <c r="M363">
        <v>6375.2288158582578</v>
      </c>
      <c r="N363">
        <v>36313.13095690067</v>
      </c>
      <c r="O363">
        <v>64.521880392822212</v>
      </c>
      <c r="P363">
        <v>1.8903572965309405</v>
      </c>
      <c r="Q363" s="6">
        <v>361</v>
      </c>
    </row>
    <row r="364" spans="1:17" x14ac:dyDescent="0.25">
      <c r="A364">
        <v>108.4519961497499</v>
      </c>
      <c r="B364">
        <v>-25.080268829083327</v>
      </c>
      <c r="C364" s="6">
        <v>2625.0000000000005</v>
      </c>
      <c r="D364">
        <v>1.2</v>
      </c>
      <c r="E364" s="1">
        <v>0.65</v>
      </c>
      <c r="F364">
        <v>19.899999999999999</v>
      </c>
      <c r="G364">
        <v>46.089820015575185</v>
      </c>
      <c r="H364">
        <v>22.9547200374056</v>
      </c>
      <c r="I364">
        <v>-1.5480038502500975</v>
      </c>
      <c r="J364">
        <v>5780.2534817223159</v>
      </c>
      <c r="K364">
        <v>-2687.1313445572932</v>
      </c>
      <c r="L364">
        <v>-24.932832172887526</v>
      </c>
      <c r="M364">
        <v>6374.3238995100683</v>
      </c>
      <c r="N364">
        <v>36485.418560537451</v>
      </c>
      <c r="O364">
        <v>60.614826139757788</v>
      </c>
      <c r="P364">
        <v>3.6478729786235529</v>
      </c>
      <c r="Q364" s="6">
        <v>362</v>
      </c>
    </row>
    <row r="365" spans="1:17" x14ac:dyDescent="0.25">
      <c r="A365">
        <v>105.82918035735999</v>
      </c>
      <c r="B365">
        <v>-20.931959895092135</v>
      </c>
      <c r="C365" s="6">
        <v>2625.0000000000005</v>
      </c>
      <c r="D365">
        <v>3</v>
      </c>
      <c r="E365" s="1">
        <v>0.65</v>
      </c>
      <c r="F365">
        <v>19.899999999999999</v>
      </c>
      <c r="G365">
        <v>54.048620189015942</v>
      </c>
      <c r="H365">
        <v>20.182311096900726</v>
      </c>
      <c r="I365">
        <v>-4.1708196426400121</v>
      </c>
      <c r="J365">
        <v>5959.7635072887988</v>
      </c>
      <c r="K365">
        <v>-2264.361381986364</v>
      </c>
      <c r="L365">
        <v>-20.803861203184084</v>
      </c>
      <c r="M365">
        <v>6375.4304584900365</v>
      </c>
      <c r="N365">
        <v>36293.459598826077</v>
      </c>
      <c r="O365">
        <v>65.008480777779312</v>
      </c>
      <c r="P365">
        <v>11.536680528033413</v>
      </c>
      <c r="Q365" s="6">
        <v>363</v>
      </c>
    </row>
    <row r="366" spans="1:17" x14ac:dyDescent="0.25">
      <c r="A366">
        <v>110.08494258473058</v>
      </c>
      <c r="B366">
        <v>-24.350608405902364</v>
      </c>
      <c r="C366" s="6">
        <v>2625.0000000000005</v>
      </c>
      <c r="D366">
        <v>0.75</v>
      </c>
      <c r="E366" s="1">
        <v>0.65</v>
      </c>
      <c r="F366">
        <v>19.899999999999999</v>
      </c>
      <c r="G366">
        <v>42.007420362456692</v>
      </c>
      <c r="H366">
        <v>15.182260271321837</v>
      </c>
      <c r="I366">
        <v>8.4942584730583803E-2</v>
      </c>
      <c r="J366">
        <v>5814.0465456499114</v>
      </c>
      <c r="K366">
        <v>-2613.7120914858692</v>
      </c>
      <c r="L366">
        <v>-24.20636167276119</v>
      </c>
      <c r="M366">
        <v>6374.529640072521</v>
      </c>
      <c r="N366">
        <v>36443.94769830611</v>
      </c>
      <c r="O366">
        <v>61.507817592108303</v>
      </c>
      <c r="P366">
        <v>0.20601096360557364</v>
      </c>
      <c r="Q366" s="6">
        <v>364</v>
      </c>
    </row>
    <row r="367" spans="1:17" x14ac:dyDescent="0.25">
      <c r="A367">
        <v>110.40682658874694</v>
      </c>
      <c r="B367">
        <v>-24.86731043813025</v>
      </c>
      <c r="C367" s="6">
        <v>2625.0000000000005</v>
      </c>
      <c r="D367">
        <v>0.75</v>
      </c>
      <c r="E367" s="1">
        <v>0.65</v>
      </c>
      <c r="F367">
        <v>19.899999999999999</v>
      </c>
      <c r="G367">
        <v>42.007420362456692</v>
      </c>
      <c r="H367">
        <v>15.510581120030896</v>
      </c>
      <c r="I367">
        <v>0.406826588746938</v>
      </c>
      <c r="J367">
        <v>5790.213234876981</v>
      </c>
      <c r="K367">
        <v>-2665.7470509003933</v>
      </c>
      <c r="L367">
        <v>-24.720795063158903</v>
      </c>
      <c r="M367">
        <v>6374.3844130024581</v>
      </c>
      <c r="N367">
        <v>36471.647402800096</v>
      </c>
      <c r="O367">
        <v>60.908237980297258</v>
      </c>
      <c r="P367">
        <v>0.96736533537029912</v>
      </c>
      <c r="Q367" s="6">
        <v>365</v>
      </c>
    </row>
    <row r="368" spans="1:17" x14ac:dyDescent="0.25">
      <c r="A368">
        <v>107.21891811086262</v>
      </c>
      <c r="B368">
        <v>-21.727274059393345</v>
      </c>
      <c r="C368" s="6">
        <v>2625.0000000000005</v>
      </c>
      <c r="D368">
        <v>1.2</v>
      </c>
      <c r="E368" s="1">
        <v>0.65</v>
      </c>
      <c r="F368">
        <v>19.899999999999999</v>
      </c>
      <c r="G368">
        <v>46.089820015575185</v>
      </c>
      <c r="H368">
        <v>23.833425522874492</v>
      </c>
      <c r="I368">
        <v>-2.7810818891373827</v>
      </c>
      <c r="J368">
        <v>5927.7340679200661</v>
      </c>
      <c r="K368">
        <v>-2346.3873116453742</v>
      </c>
      <c r="L368">
        <v>-21.595248414601311</v>
      </c>
      <c r="M368">
        <v>6375.2305523981313</v>
      </c>
      <c r="N368">
        <v>36320.399167106028</v>
      </c>
      <c r="O368">
        <v>64.346732364987247</v>
      </c>
      <c r="P368">
        <v>7.4757912675137748</v>
      </c>
      <c r="Q368" s="6">
        <v>366</v>
      </c>
    </row>
    <row r="369" spans="1:17" x14ac:dyDescent="0.25">
      <c r="A369">
        <v>108.07554544094519</v>
      </c>
      <c r="B369">
        <v>-23.238126300750622</v>
      </c>
      <c r="C369" s="6">
        <v>2625.0000000000005</v>
      </c>
      <c r="D369">
        <v>3</v>
      </c>
      <c r="E369" s="1">
        <v>0.65</v>
      </c>
      <c r="F369">
        <v>19.899999999999999</v>
      </c>
      <c r="G369">
        <v>54.048620189015942</v>
      </c>
      <c r="H369">
        <v>16.516447345181827</v>
      </c>
      <c r="I369">
        <v>-1.9244545590548086</v>
      </c>
      <c r="J369">
        <v>5863.7568620627126</v>
      </c>
      <c r="K369">
        <v>-2500.9737719755854</v>
      </c>
      <c r="L369">
        <v>-23.098921283220726</v>
      </c>
      <c r="M369">
        <v>6374.8344563209903</v>
      </c>
      <c r="N369">
        <v>36390.267733470864</v>
      </c>
      <c r="O369">
        <v>62.706331729470023</v>
      </c>
      <c r="P369">
        <v>4.8676413237361906</v>
      </c>
      <c r="Q369" s="6">
        <v>367</v>
      </c>
    </row>
    <row r="370" spans="1:17" x14ac:dyDescent="0.25">
      <c r="A370">
        <v>106.29735670692585</v>
      </c>
      <c r="B370">
        <v>-21.901451030248154</v>
      </c>
      <c r="C370" s="6">
        <v>2625.0000000000005</v>
      </c>
      <c r="D370">
        <v>1.2</v>
      </c>
      <c r="E370" s="1">
        <v>0.65</v>
      </c>
      <c r="F370">
        <v>19.899999999999999</v>
      </c>
      <c r="G370">
        <v>46.089820015575185</v>
      </c>
      <c r="H370">
        <v>19.581530137348807</v>
      </c>
      <c r="I370">
        <v>-3.7026432930741464</v>
      </c>
      <c r="J370">
        <v>5920.5672943309619</v>
      </c>
      <c r="K370">
        <v>-2364.2925053974864</v>
      </c>
      <c r="L370">
        <v>-21.768578745990897</v>
      </c>
      <c r="M370">
        <v>6375.1859688780978</v>
      </c>
      <c r="N370">
        <v>36334.95012160288</v>
      </c>
      <c r="O370">
        <v>63.998032005647104</v>
      </c>
      <c r="P370">
        <v>9.8422334280450876</v>
      </c>
      <c r="Q370" s="6">
        <v>368</v>
      </c>
    </row>
    <row r="371" spans="1:17" x14ac:dyDescent="0.25">
      <c r="A371">
        <v>108.18445818780813</v>
      </c>
      <c r="B371">
        <v>-24.166729131525852</v>
      </c>
      <c r="C371" s="6">
        <v>2625.0000000000005</v>
      </c>
      <c r="D371">
        <v>1.2</v>
      </c>
      <c r="E371" s="1">
        <v>0.65</v>
      </c>
      <c r="F371">
        <v>19.899999999999999</v>
      </c>
      <c r="G371">
        <v>46.089820015575185</v>
      </c>
      <c r="H371">
        <v>16.091306781026503</v>
      </c>
      <c r="I371">
        <v>-1.8155418121918672</v>
      </c>
      <c r="J371">
        <v>5822.4143961172767</v>
      </c>
      <c r="K371">
        <v>-2595.1436552176197</v>
      </c>
      <c r="L371">
        <v>-24.023301026446116</v>
      </c>
      <c r="M371">
        <v>6374.5807698491026</v>
      </c>
      <c r="N371">
        <v>36437.649045329315</v>
      </c>
      <c r="O371">
        <v>61.646358158104455</v>
      </c>
      <c r="P371">
        <v>4.4273648228829092</v>
      </c>
      <c r="Q371" s="6">
        <v>369</v>
      </c>
    </row>
    <row r="372" spans="1:17" x14ac:dyDescent="0.25">
      <c r="A372">
        <v>109.48961208395002</v>
      </c>
      <c r="B372">
        <v>-21.967897188857862</v>
      </c>
      <c r="C372" s="6">
        <v>2625.0000000000005</v>
      </c>
      <c r="D372">
        <v>3</v>
      </c>
      <c r="E372" s="1">
        <v>0.65</v>
      </c>
      <c r="F372">
        <v>19.899999999999999</v>
      </c>
      <c r="G372">
        <v>54.048620189015942</v>
      </c>
      <c r="H372">
        <v>19.893637061520675</v>
      </c>
      <c r="I372">
        <v>-0.51038791604997868</v>
      </c>
      <c r="J372">
        <v>5917.8188891089503</v>
      </c>
      <c r="K372">
        <v>-2371.1174404195294</v>
      </c>
      <c r="L372">
        <v>-21.834703206280629</v>
      </c>
      <c r="M372">
        <v>6375.1688856497249</v>
      </c>
      <c r="N372">
        <v>36324.066287264875</v>
      </c>
      <c r="O372">
        <v>64.256855435739055</v>
      </c>
      <c r="P372">
        <v>1.3641343491497147</v>
      </c>
      <c r="Q372" s="6">
        <v>370</v>
      </c>
    </row>
    <row r="373" spans="1:17" x14ac:dyDescent="0.25">
      <c r="A373">
        <v>106.23497428169154</v>
      </c>
      <c r="B373">
        <v>-24.959437534811237</v>
      </c>
      <c r="C373" s="6">
        <v>2625.0000000000005</v>
      </c>
      <c r="D373">
        <v>1.2</v>
      </c>
      <c r="E373" s="1">
        <v>0.65</v>
      </c>
      <c r="F373">
        <v>19.899999999999999</v>
      </c>
      <c r="G373">
        <v>46.089820015575185</v>
      </c>
      <c r="H373">
        <v>23.239546156859944</v>
      </c>
      <c r="I373">
        <v>-3.7650257183084648</v>
      </c>
      <c r="J373">
        <v>5785.9143750526973</v>
      </c>
      <c r="K373">
        <v>-2675.0024939369018</v>
      </c>
      <c r="L373">
        <v>-24.812522617787099</v>
      </c>
      <c r="M373">
        <v>6374.3582812711502</v>
      </c>
      <c r="N373">
        <v>36490.875426965446</v>
      </c>
      <c r="O373">
        <v>60.500898784882672</v>
      </c>
      <c r="P373">
        <v>8.8638264489115226</v>
      </c>
      <c r="Q373" s="6">
        <v>371</v>
      </c>
    </row>
    <row r="374" spans="1:17" x14ac:dyDescent="0.25">
      <c r="A374">
        <v>108.54281017862073</v>
      </c>
      <c r="B374">
        <v>-24.129344209081307</v>
      </c>
      <c r="C374" s="6">
        <v>2625.0000000000005</v>
      </c>
      <c r="D374">
        <v>0.75</v>
      </c>
      <c r="E374" s="1">
        <v>0.65</v>
      </c>
      <c r="F374">
        <v>19.899999999999999</v>
      </c>
      <c r="G374">
        <v>42.007420362456692</v>
      </c>
      <c r="H374">
        <v>19.639475993318747</v>
      </c>
      <c r="I374">
        <v>-1.4571898213792736</v>
      </c>
      <c r="J374">
        <v>5824.1083666434461</v>
      </c>
      <c r="K374">
        <v>-2591.3652386461899</v>
      </c>
      <c r="L374">
        <v>-23.986083260252364</v>
      </c>
      <c r="M374">
        <v>6374.5911293564559</v>
      </c>
      <c r="N374">
        <v>36434.487841628506</v>
      </c>
      <c r="O374">
        <v>61.715705260899021</v>
      </c>
      <c r="P374">
        <v>3.5607500319949099</v>
      </c>
      <c r="Q374" s="6">
        <v>372</v>
      </c>
    </row>
    <row r="375" spans="1:17" x14ac:dyDescent="0.25">
      <c r="A375">
        <v>109.11690428859693</v>
      </c>
      <c r="B375">
        <v>-22.971078793637574</v>
      </c>
      <c r="C375" s="6">
        <v>2625.0000000000005</v>
      </c>
      <c r="D375">
        <v>3</v>
      </c>
      <c r="E375" s="1">
        <v>0.65</v>
      </c>
      <c r="F375">
        <v>19.899999999999999</v>
      </c>
      <c r="G375">
        <v>54.048620189015942</v>
      </c>
      <c r="H375">
        <v>22.409009715102925</v>
      </c>
      <c r="I375">
        <v>-0.88309571140307241</v>
      </c>
      <c r="J375">
        <v>5875.3621381264429</v>
      </c>
      <c r="K375">
        <v>-2473.7716392308057</v>
      </c>
      <c r="L375">
        <v>-22.833115339357231</v>
      </c>
      <c r="M375">
        <v>6374.9059896748595</v>
      </c>
      <c r="N375">
        <v>36373.806425746356</v>
      </c>
      <c r="O375">
        <v>63.083483929821078</v>
      </c>
      <c r="P375">
        <v>2.2618056764885117</v>
      </c>
      <c r="Q375" s="6">
        <v>373</v>
      </c>
    </row>
    <row r="376" spans="1:17" x14ac:dyDescent="0.25">
      <c r="A376">
        <v>108.21606117796837</v>
      </c>
      <c r="B376">
        <v>-21.499301940733673</v>
      </c>
      <c r="C376" s="6">
        <v>2625.0000000000005</v>
      </c>
      <c r="D376">
        <v>0.75</v>
      </c>
      <c r="E376" s="1">
        <v>0.65</v>
      </c>
      <c r="F376">
        <v>19.899999999999999</v>
      </c>
      <c r="G376">
        <v>42.007420362456692</v>
      </c>
      <c r="H376">
        <v>22.109060868198345</v>
      </c>
      <c r="I376">
        <v>-1.7839388220316295</v>
      </c>
      <c r="J376">
        <v>5937.0317942974825</v>
      </c>
      <c r="K376">
        <v>-2322.919838734555</v>
      </c>
      <c r="L376">
        <v>-21.368391738294388</v>
      </c>
      <c r="M376">
        <v>6375.2884721936898</v>
      </c>
      <c r="N376">
        <v>36304.847915502789</v>
      </c>
      <c r="O376">
        <v>64.724866412867669</v>
      </c>
      <c r="P376">
        <v>4.8575363588139551</v>
      </c>
      <c r="Q376" s="6">
        <v>374</v>
      </c>
    </row>
    <row r="377" spans="1:17" x14ac:dyDescent="0.25">
      <c r="A377">
        <v>105.80406719569703</v>
      </c>
      <c r="B377">
        <v>-24.937943757391558</v>
      </c>
      <c r="C377" s="6">
        <v>2625.0000000000005</v>
      </c>
      <c r="D377">
        <v>0.75</v>
      </c>
      <c r="E377" s="1">
        <v>0.65</v>
      </c>
      <c r="F377">
        <v>19.899999999999999</v>
      </c>
      <c r="G377">
        <v>42.007420362456692</v>
      </c>
      <c r="H377">
        <v>20.224017522661747</v>
      </c>
      <c r="I377">
        <v>-4.19593280430297</v>
      </c>
      <c r="J377">
        <v>5786.9186592525202</v>
      </c>
      <c r="K377">
        <v>-2672.8437544300059</v>
      </c>
      <c r="L377">
        <v>-24.791121920955941</v>
      </c>
      <c r="M377">
        <v>6374.3643843445661</v>
      </c>
      <c r="N377">
        <v>36493.20933953645</v>
      </c>
      <c r="O377">
        <v>60.452068985845663</v>
      </c>
      <c r="P377">
        <v>9.8705514065245179</v>
      </c>
      <c r="Q377" s="6">
        <v>375</v>
      </c>
    </row>
    <row r="378" spans="1:17" x14ac:dyDescent="0.25">
      <c r="A378">
        <v>107.24294613850661</v>
      </c>
      <c r="B378">
        <v>-24.600870048586259</v>
      </c>
      <c r="C378" s="6">
        <v>2625.0000000000005</v>
      </c>
      <c r="D378">
        <v>1.2</v>
      </c>
      <c r="E378" s="1">
        <v>0.65</v>
      </c>
      <c r="F378">
        <v>19.899999999999999</v>
      </c>
      <c r="G378">
        <v>46.089820015575185</v>
      </c>
      <c r="H378">
        <v>17.124026220586583</v>
      </c>
      <c r="I378">
        <v>-2.7570538614933895</v>
      </c>
      <c r="J378">
        <v>5802.5618248485098</v>
      </c>
      <c r="K378">
        <v>-2638.9413147355813</v>
      </c>
      <c r="L378">
        <v>-24.455518645087462</v>
      </c>
      <c r="M378">
        <v>6374.4595844516589</v>
      </c>
      <c r="N378">
        <v>36464.98018964535</v>
      </c>
      <c r="O378">
        <v>61.052569502830863</v>
      </c>
      <c r="P378">
        <v>6.5986301505796634</v>
      </c>
      <c r="Q378" s="6">
        <v>376</v>
      </c>
    </row>
    <row r="379" spans="1:17" x14ac:dyDescent="0.25">
      <c r="A379">
        <v>107.86648082929247</v>
      </c>
      <c r="B379">
        <v>-21.490171534465489</v>
      </c>
      <c r="C379" s="6">
        <v>2625.0000000000005</v>
      </c>
      <c r="D379">
        <v>1.2</v>
      </c>
      <c r="E379" s="1">
        <v>0.65</v>
      </c>
      <c r="F379">
        <v>19.899999999999999</v>
      </c>
      <c r="G379">
        <v>46.089820015575185</v>
      </c>
      <c r="H379">
        <v>15.11044958286087</v>
      </c>
      <c r="I379">
        <v>-2.1335191707075296</v>
      </c>
      <c r="J379">
        <v>5937.4022226984116</v>
      </c>
      <c r="K379">
        <v>-2321.9791980654686</v>
      </c>
      <c r="L379">
        <v>-21.359306177952625</v>
      </c>
      <c r="M379">
        <v>6375.2907816312818</v>
      </c>
      <c r="N379">
        <v>36305.856326484049</v>
      </c>
      <c r="O379">
        <v>64.700372879865256</v>
      </c>
      <c r="P379">
        <v>5.8065836668231077</v>
      </c>
      <c r="Q379" s="6">
        <v>377</v>
      </c>
    </row>
    <row r="380" spans="1:17" x14ac:dyDescent="0.25">
      <c r="A380">
        <v>108.4781562447023</v>
      </c>
      <c r="B380">
        <v>-23.014575584927368</v>
      </c>
      <c r="C380" s="6">
        <v>2625.0000000000005</v>
      </c>
      <c r="D380">
        <v>3</v>
      </c>
      <c r="E380" s="1">
        <v>0.65</v>
      </c>
      <c r="F380">
        <v>19.899999999999999</v>
      </c>
      <c r="G380">
        <v>54.048620189015942</v>
      </c>
      <c r="H380">
        <v>21.777373683716636</v>
      </c>
      <c r="I380">
        <v>-1.5218437552976951</v>
      </c>
      <c r="J380">
        <v>5873.4805389132862</v>
      </c>
      <c r="K380">
        <v>-2478.2059525397635</v>
      </c>
      <c r="L380">
        <v>-22.876409089947561</v>
      </c>
      <c r="M380">
        <v>6374.8943821993334</v>
      </c>
      <c r="N380">
        <v>36377.577915286645</v>
      </c>
      <c r="O380">
        <v>62.996767105430912</v>
      </c>
      <c r="P380">
        <v>3.8874684344936625</v>
      </c>
      <c r="Q380" s="6">
        <v>378</v>
      </c>
    </row>
    <row r="381" spans="1:17" x14ac:dyDescent="0.25">
      <c r="A381">
        <v>110.15928698105404</v>
      </c>
      <c r="B381">
        <v>-23.470924688654851</v>
      </c>
      <c r="C381" s="6">
        <v>2625.0000000000005</v>
      </c>
      <c r="D381">
        <v>1.2</v>
      </c>
      <c r="E381" s="1">
        <v>0.65</v>
      </c>
      <c r="F381">
        <v>19.899999999999999</v>
      </c>
      <c r="G381">
        <v>46.089820015575185</v>
      </c>
      <c r="H381">
        <v>15.470359307683593</v>
      </c>
      <c r="I381">
        <v>0.15928698105403782</v>
      </c>
      <c r="J381">
        <v>5853.5363068047263</v>
      </c>
      <c r="K381">
        <v>-2524.6436053575208</v>
      </c>
      <c r="L381">
        <v>-23.330647136077726</v>
      </c>
      <c r="M381">
        <v>6374.7715746647527</v>
      </c>
      <c r="N381">
        <v>36398.29217767252</v>
      </c>
      <c r="O381">
        <v>62.523474885023795</v>
      </c>
      <c r="P381">
        <v>0.39992805622528299</v>
      </c>
      <c r="Q381" s="6">
        <v>379</v>
      </c>
    </row>
    <row r="382" spans="1:17" x14ac:dyDescent="0.25">
      <c r="A382">
        <v>109.11120568293339</v>
      </c>
      <c r="B382">
        <v>-24.511669058354887</v>
      </c>
      <c r="C382" s="6">
        <v>2625.0000000000005</v>
      </c>
      <c r="D382">
        <v>3</v>
      </c>
      <c r="E382" s="1">
        <v>0.65</v>
      </c>
      <c r="F382">
        <v>19.899999999999999</v>
      </c>
      <c r="G382">
        <v>54.048620189015942</v>
      </c>
      <c r="H382">
        <v>18.682668350857707</v>
      </c>
      <c r="I382">
        <v>-0.88879431706661194</v>
      </c>
      <c r="J382">
        <v>5806.6680161510649</v>
      </c>
      <c r="K382">
        <v>-2629.9544995186079</v>
      </c>
      <c r="L382">
        <v>-24.366710134054745</v>
      </c>
      <c r="M382">
        <v>6374.4846159771942</v>
      </c>
      <c r="N382">
        <v>36453.276173291626</v>
      </c>
      <c r="O382">
        <v>61.304663685202229</v>
      </c>
      <c r="P382">
        <v>2.1414740668150833</v>
      </c>
      <c r="Q382" s="6">
        <v>380</v>
      </c>
    </row>
    <row r="383" spans="1:17" x14ac:dyDescent="0.25">
      <c r="A383">
        <v>107.93488451041935</v>
      </c>
      <c r="B383">
        <v>-21.850448347174673</v>
      </c>
      <c r="C383" s="6">
        <v>2625.0000000000005</v>
      </c>
      <c r="D383">
        <v>3</v>
      </c>
      <c r="E383" s="1">
        <v>0.65</v>
      </c>
      <c r="F383">
        <v>19.899999999999999</v>
      </c>
      <c r="G383">
        <v>54.048620189015942</v>
      </c>
      <c r="H383">
        <v>22.673364889308196</v>
      </c>
      <c r="I383">
        <v>-2.0651154895806485</v>
      </c>
      <c r="J383">
        <v>5922.6715273871769</v>
      </c>
      <c r="K383">
        <v>-2359.0517056570143</v>
      </c>
      <c r="L383">
        <v>-21.717823473308204</v>
      </c>
      <c r="M383">
        <v>6375.1990534638235</v>
      </c>
      <c r="N383">
        <v>36322.631298061489</v>
      </c>
      <c r="O383">
        <v>64.29217701552129</v>
      </c>
      <c r="P383">
        <v>5.533756148449605</v>
      </c>
      <c r="Q383" s="6">
        <v>381</v>
      </c>
    </row>
    <row r="384" spans="1:17" x14ac:dyDescent="0.25">
      <c r="A384">
        <v>106.21045584352842</v>
      </c>
      <c r="B384">
        <v>-24.444944922978124</v>
      </c>
      <c r="C384" s="6">
        <v>2625.0000000000005</v>
      </c>
      <c r="D384">
        <v>1.2</v>
      </c>
      <c r="E384" s="1">
        <v>0.65</v>
      </c>
      <c r="F384">
        <v>19.899999999999999</v>
      </c>
      <c r="G384">
        <v>46.089820015575185</v>
      </c>
      <c r="H384">
        <v>15.939279540476051</v>
      </c>
      <c r="I384">
        <v>-3.7895441564715782</v>
      </c>
      <c r="J384">
        <v>5809.7303484347185</v>
      </c>
      <c r="K384">
        <v>-2623.228076915012</v>
      </c>
      <c r="L384">
        <v>-24.300280493976636</v>
      </c>
      <c r="M384">
        <v>6374.5032955547704</v>
      </c>
      <c r="N384">
        <v>36463.620558343289</v>
      </c>
      <c r="O384">
        <v>61.082865988419435</v>
      </c>
      <c r="P384">
        <v>9.0937392017686864</v>
      </c>
      <c r="Q384" s="6">
        <v>382</v>
      </c>
    </row>
    <row r="385" spans="1:17" x14ac:dyDescent="0.25">
      <c r="A385">
        <v>103.8682983190989</v>
      </c>
      <c r="B385">
        <v>-22.998379669665567</v>
      </c>
      <c r="C385" s="6">
        <v>2625.0000000000005</v>
      </c>
      <c r="D385">
        <v>0.75</v>
      </c>
      <c r="E385" s="1">
        <v>0.65</v>
      </c>
      <c r="F385">
        <v>19.899999999999999</v>
      </c>
      <c r="G385">
        <v>42.007420362456692</v>
      </c>
      <c r="H385">
        <v>23.273369756376347</v>
      </c>
      <c r="I385">
        <v>-6.1317016809011022</v>
      </c>
      <c r="J385">
        <v>5874.1815419758213</v>
      </c>
      <c r="K385">
        <v>-2476.5550117858352</v>
      </c>
      <c r="L385">
        <v>-22.860288739419037</v>
      </c>
      <c r="M385">
        <v>6374.8987062141605</v>
      </c>
      <c r="N385">
        <v>36413.299272839387</v>
      </c>
      <c r="O385">
        <v>62.191608808463521</v>
      </c>
      <c r="P385">
        <v>15.374195291428899</v>
      </c>
      <c r="Q385" s="6">
        <v>383</v>
      </c>
    </row>
    <row r="386" spans="1:17" x14ac:dyDescent="0.25">
      <c r="A386">
        <v>106.69623142055271</v>
      </c>
      <c r="B386">
        <v>-21.827897758409485</v>
      </c>
      <c r="C386" s="6">
        <v>2625.0000000000005</v>
      </c>
      <c r="D386">
        <v>3</v>
      </c>
      <c r="E386" s="1">
        <v>0.65</v>
      </c>
      <c r="F386">
        <v>19.899999999999999</v>
      </c>
      <c r="G386">
        <v>54.048620189015942</v>
      </c>
      <c r="H386">
        <v>15.871526083500317</v>
      </c>
      <c r="I386">
        <v>-3.3037685794472935</v>
      </c>
      <c r="J386">
        <v>5923.6004121647147</v>
      </c>
      <c r="K386">
        <v>-2356.7339250557538</v>
      </c>
      <c r="L386">
        <v>-21.695382408938698</v>
      </c>
      <c r="M386">
        <v>6375.2048309451729</v>
      </c>
      <c r="N386">
        <v>36328.516405703158</v>
      </c>
      <c r="O386">
        <v>64.151623416877612</v>
      </c>
      <c r="P386">
        <v>8.8248097400980914</v>
      </c>
      <c r="Q386" s="6">
        <v>384</v>
      </c>
    </row>
    <row r="387" spans="1:17" x14ac:dyDescent="0.25">
      <c r="A387">
        <v>108.22555422562912</v>
      </c>
      <c r="B387">
        <v>-23.435357897036571</v>
      </c>
      <c r="C387" s="6">
        <v>2625.0000000000005</v>
      </c>
      <c r="D387">
        <v>3</v>
      </c>
      <c r="E387" s="1">
        <v>0.65</v>
      </c>
      <c r="F387">
        <v>19.899999999999999</v>
      </c>
      <c r="G387">
        <v>54.048620189015942</v>
      </c>
      <c r="H387">
        <v>18.199982992091677</v>
      </c>
      <c r="I387">
        <v>-1.774445774370875</v>
      </c>
      <c r="J387">
        <v>5855.1040394894508</v>
      </c>
      <c r="K387">
        <v>-2521.029988020623</v>
      </c>
      <c r="L387">
        <v>-23.295243612061075</v>
      </c>
      <c r="M387">
        <v>6374.7812130099765</v>
      </c>
      <c r="N387">
        <v>36399.704020362129</v>
      </c>
      <c r="O387">
        <v>62.492022941043381</v>
      </c>
      <c r="P387">
        <v>4.4540436998331954</v>
      </c>
      <c r="Q387" s="6">
        <v>385</v>
      </c>
    </row>
    <row r="388" spans="1:17" x14ac:dyDescent="0.25">
      <c r="A388">
        <v>103.96220224342403</v>
      </c>
      <c r="B388">
        <v>-22.975287429085114</v>
      </c>
      <c r="C388" s="6">
        <v>2625.0000000000005</v>
      </c>
      <c r="D388">
        <v>3</v>
      </c>
      <c r="E388" s="1">
        <v>0.65</v>
      </c>
      <c r="F388">
        <v>19.899999999999999</v>
      </c>
      <c r="G388">
        <v>54.048620189015942</v>
      </c>
      <c r="H388">
        <v>21.000083790218412</v>
      </c>
      <c r="I388">
        <v>-6.0377977565759693</v>
      </c>
      <c r="J388">
        <v>5875.1802270809931</v>
      </c>
      <c r="K388">
        <v>-2474.2007530980327</v>
      </c>
      <c r="L388">
        <v>-22.837304315310945</v>
      </c>
      <c r="M388">
        <v>6374.9048673148327</v>
      </c>
      <c r="N388">
        <v>36410.968615020887</v>
      </c>
      <c r="O388">
        <v>62.243642516730645</v>
      </c>
      <c r="P388">
        <v>15.161697203023314</v>
      </c>
      <c r="Q388" s="6">
        <v>386</v>
      </c>
    </row>
    <row r="389" spans="1:17" x14ac:dyDescent="0.25">
      <c r="A389">
        <v>105.49965702285353</v>
      </c>
      <c r="B389">
        <v>-25.428325204113975</v>
      </c>
      <c r="C389" s="6">
        <v>1093.75</v>
      </c>
      <c r="D389">
        <v>0.75</v>
      </c>
      <c r="E389" s="1">
        <v>0.65</v>
      </c>
      <c r="F389">
        <v>19.899999999999999</v>
      </c>
      <c r="G389">
        <v>42.007420362456692</v>
      </c>
      <c r="H389">
        <v>23.596294615307716</v>
      </c>
      <c r="I389">
        <v>-4.5003429771464738</v>
      </c>
      <c r="J389">
        <v>5763.8038731444649</v>
      </c>
      <c r="K389">
        <v>-2722.0027244388248</v>
      </c>
      <c r="L389">
        <v>-25.279400267315921</v>
      </c>
      <c r="M389">
        <v>6374.2241818065613</v>
      </c>
      <c r="N389">
        <v>36522.490774128026</v>
      </c>
      <c r="O389">
        <v>59.840166023661638</v>
      </c>
      <c r="P389">
        <v>10.387277482073049</v>
      </c>
      <c r="Q389" s="6">
        <v>387</v>
      </c>
    </row>
    <row r="390" spans="1:17" x14ac:dyDescent="0.25">
      <c r="A390">
        <v>107.23527954723765</v>
      </c>
      <c r="B390">
        <v>-21.343827642522402</v>
      </c>
      <c r="C390" s="6">
        <v>1093.75</v>
      </c>
      <c r="D390">
        <v>1.2</v>
      </c>
      <c r="E390" s="1">
        <v>0.65</v>
      </c>
      <c r="F390">
        <v>19.899999999999999</v>
      </c>
      <c r="G390">
        <v>46.089820015575185</v>
      </c>
      <c r="H390">
        <v>17.858500749356722</v>
      </c>
      <c r="I390">
        <v>-2.7647204527623472</v>
      </c>
      <c r="J390">
        <v>5943.3190021015516</v>
      </c>
      <c r="K390">
        <v>-2306.8945325744121</v>
      </c>
      <c r="L390">
        <v>-21.21368288263157</v>
      </c>
      <c r="M390">
        <v>6375.3276892378717</v>
      </c>
      <c r="N390">
        <v>36302.245214880022</v>
      </c>
      <c r="O390">
        <v>64.789626212749752</v>
      </c>
      <c r="P390">
        <v>7.5578983746593451</v>
      </c>
      <c r="Q390" s="6">
        <v>388</v>
      </c>
    </row>
    <row r="391" spans="1:17" x14ac:dyDescent="0.25">
      <c r="A391">
        <v>109.91332126396981</v>
      </c>
      <c r="B391">
        <v>-22.367139627225605</v>
      </c>
      <c r="C391" s="6">
        <v>1093.75</v>
      </c>
      <c r="D391">
        <v>1.2</v>
      </c>
      <c r="E391" s="1">
        <v>0.65</v>
      </c>
      <c r="F391">
        <v>19.899999999999999</v>
      </c>
      <c r="G391">
        <v>46.089820015575185</v>
      </c>
      <c r="H391">
        <v>22.428461728580775</v>
      </c>
      <c r="I391">
        <v>-8.6678736030194159E-2</v>
      </c>
      <c r="J391">
        <v>5901.1381103086587</v>
      </c>
      <c r="K391">
        <v>-2412.0587688667329</v>
      </c>
      <c r="L391">
        <v>-22.232027755174855</v>
      </c>
      <c r="M391">
        <v>6375.0653723239693</v>
      </c>
      <c r="N391">
        <v>36343.141072428603</v>
      </c>
      <c r="O391">
        <v>63.800801950892954</v>
      </c>
      <c r="P391">
        <v>0.22777718604321648</v>
      </c>
      <c r="Q391" s="6">
        <v>389</v>
      </c>
    </row>
    <row r="392" spans="1:17" x14ac:dyDescent="0.25">
      <c r="A392">
        <v>110.21874790420509</v>
      </c>
      <c r="B392">
        <v>-21.628129949757412</v>
      </c>
      <c r="C392" s="6">
        <v>1093.75</v>
      </c>
      <c r="D392">
        <v>3</v>
      </c>
      <c r="E392" s="1">
        <v>0.65</v>
      </c>
      <c r="F392">
        <v>19.899999999999999</v>
      </c>
      <c r="G392">
        <v>54.048620189015942</v>
      </c>
      <c r="H392">
        <v>16.376998785808205</v>
      </c>
      <c r="I392">
        <v>0.21874790420508816</v>
      </c>
      <c r="J392">
        <v>5931.7891145474423</v>
      </c>
      <c r="K392">
        <v>-2336.1858748874943</v>
      </c>
      <c r="L392">
        <v>-21.496588390409077</v>
      </c>
      <c r="M392">
        <v>6375.2558020433489</v>
      </c>
      <c r="N392">
        <v>36307.639151353389</v>
      </c>
      <c r="O392">
        <v>64.655890713220586</v>
      </c>
      <c r="P392">
        <v>0.59346832571000918</v>
      </c>
      <c r="Q392" s="6">
        <v>390</v>
      </c>
    </row>
    <row r="393" spans="1:17" x14ac:dyDescent="0.25">
      <c r="A393">
        <v>105.14044384058226</v>
      </c>
      <c r="B393">
        <v>-22.721553713298334</v>
      </c>
      <c r="C393" s="6">
        <v>1093.75</v>
      </c>
      <c r="D393">
        <v>1.2</v>
      </c>
      <c r="E393" s="1">
        <v>0.65</v>
      </c>
      <c r="F393">
        <v>19.899999999999999</v>
      </c>
      <c r="G393">
        <v>46.089820015575185</v>
      </c>
      <c r="H393">
        <v>14.465817111485393</v>
      </c>
      <c r="I393">
        <v>-4.8595561594177354</v>
      </c>
      <c r="J393">
        <v>5886.0908917877186</v>
      </c>
      <c r="K393">
        <v>-2448.3065867565169</v>
      </c>
      <c r="L393">
        <v>-22.58476111703899</v>
      </c>
      <c r="M393">
        <v>6374.9722453624599</v>
      </c>
      <c r="N393">
        <v>36385.0973727686</v>
      </c>
      <c r="O393">
        <v>62.827632256063389</v>
      </c>
      <c r="P393">
        <v>12.413579631421813</v>
      </c>
      <c r="Q393" s="6">
        <v>391</v>
      </c>
    </row>
    <row r="394" spans="1:17" x14ac:dyDescent="0.25">
      <c r="A394">
        <v>109.80317292394973</v>
      </c>
      <c r="B394">
        <v>-20.697755088756338</v>
      </c>
      <c r="C394" s="6">
        <v>1093.75</v>
      </c>
      <c r="D394">
        <v>3</v>
      </c>
      <c r="E394" s="1">
        <v>0.65</v>
      </c>
      <c r="F394">
        <v>19.899999999999999</v>
      </c>
      <c r="G394">
        <v>54.048620189015942</v>
      </c>
      <c r="H394">
        <v>15.528868629821334</v>
      </c>
      <c r="I394">
        <v>-0.19682707605026906</v>
      </c>
      <c r="J394">
        <v>5968.9776774322199</v>
      </c>
      <c r="K394">
        <v>-2240.1238435225255</v>
      </c>
      <c r="L394">
        <v>-20.570831622116934</v>
      </c>
      <c r="M394">
        <v>6375.4881654664114</v>
      </c>
      <c r="N394">
        <v>36264.457812916626</v>
      </c>
      <c r="O394">
        <v>65.735206059940538</v>
      </c>
      <c r="P394">
        <v>0.55687714862623905</v>
      </c>
      <c r="Q394" s="6">
        <v>392</v>
      </c>
    </row>
    <row r="395" spans="1:17" x14ac:dyDescent="0.25">
      <c r="A395">
        <v>110.61986463910613</v>
      </c>
      <c r="B395">
        <v>-21.021108108540901</v>
      </c>
      <c r="C395" s="6">
        <v>1093.75</v>
      </c>
      <c r="D395">
        <v>1.2</v>
      </c>
      <c r="E395" s="1">
        <v>0.65</v>
      </c>
      <c r="F395">
        <v>19.899999999999999</v>
      </c>
      <c r="G395">
        <v>46.089820015575185</v>
      </c>
      <c r="H395">
        <v>17.611533890198672</v>
      </c>
      <c r="I395">
        <v>0.61986463910612599</v>
      </c>
      <c r="J395">
        <v>5956.2301179481328</v>
      </c>
      <c r="K395">
        <v>-2273.5774559883721</v>
      </c>
      <c r="L395">
        <v>-20.892564304980272</v>
      </c>
      <c r="M395">
        <v>6375.4083529081481</v>
      </c>
      <c r="N395">
        <v>36279.626327899357</v>
      </c>
      <c r="O395">
        <v>65.350908324883477</v>
      </c>
      <c r="P395">
        <v>1.7275730876942492</v>
      </c>
      <c r="Q395" s="6">
        <v>393</v>
      </c>
    </row>
    <row r="396" spans="1:17" x14ac:dyDescent="0.25">
      <c r="A396">
        <v>106.59849031272527</v>
      </c>
      <c r="B396">
        <v>-24.210772409167692</v>
      </c>
      <c r="C396" s="6">
        <v>1093.75</v>
      </c>
      <c r="D396">
        <v>1.2</v>
      </c>
      <c r="E396" s="1">
        <v>0.65</v>
      </c>
      <c r="F396">
        <v>19.899999999999999</v>
      </c>
      <c r="G396">
        <v>46.089820015575185</v>
      </c>
      <c r="H396">
        <v>23.44017822908863</v>
      </c>
      <c r="I396">
        <v>-3.401509687274725</v>
      </c>
      <c r="J396">
        <v>5820.4155516194869</v>
      </c>
      <c r="K396">
        <v>-2599.5936224187963</v>
      </c>
      <c r="L396">
        <v>-24.067147688166216</v>
      </c>
      <c r="M396">
        <v>6374.5685497337354</v>
      </c>
      <c r="N396">
        <v>36448.441647342726</v>
      </c>
      <c r="O396">
        <v>61.411459306690574</v>
      </c>
      <c r="P396">
        <v>8.2467862068127591</v>
      </c>
      <c r="Q396" s="6">
        <v>394</v>
      </c>
    </row>
    <row r="397" spans="1:17" x14ac:dyDescent="0.25">
      <c r="A397">
        <v>105.36393750256762</v>
      </c>
      <c r="B397">
        <v>-23.272759786458106</v>
      </c>
      <c r="C397" s="6">
        <v>10500.000000000002</v>
      </c>
      <c r="D397">
        <v>3</v>
      </c>
      <c r="E397" s="1">
        <v>0.65</v>
      </c>
      <c r="F397">
        <v>19.899999999999999</v>
      </c>
      <c r="G397">
        <v>54.048620189015942</v>
      </c>
      <c r="H397">
        <v>20.266989846506164</v>
      </c>
      <c r="I397">
        <v>-4.636062497432377</v>
      </c>
      <c r="J397">
        <v>5862.242456990457</v>
      </c>
      <c r="K397">
        <v>-2504.4977221766608</v>
      </c>
      <c r="L397">
        <v>-23.133394627825943</v>
      </c>
      <c r="M397">
        <v>6374.8251321059461</v>
      </c>
      <c r="N397">
        <v>36410.406426097245</v>
      </c>
      <c r="O397">
        <v>62.253877942979486</v>
      </c>
      <c r="P397">
        <v>11.598249031531182</v>
      </c>
      <c r="Q397" s="6">
        <v>395</v>
      </c>
    </row>
    <row r="398" spans="1:17" x14ac:dyDescent="0.25">
      <c r="A398">
        <v>104.07147378262286</v>
      </c>
      <c r="B398">
        <v>-21.79482019678338</v>
      </c>
      <c r="C398" s="6">
        <v>10500.000000000002</v>
      </c>
      <c r="D398">
        <v>3</v>
      </c>
      <c r="E398" s="1">
        <v>0.65</v>
      </c>
      <c r="F398">
        <v>19.899999999999999</v>
      </c>
      <c r="G398">
        <v>54.048620189015942</v>
      </c>
      <c r="H398">
        <v>19.684490953631528</v>
      </c>
      <c r="I398">
        <v>-5.92852621737714</v>
      </c>
      <c r="J398">
        <v>5924.9612599478432</v>
      </c>
      <c r="K398">
        <v>-2353.3335181263465</v>
      </c>
      <c r="L398">
        <v>-21.662465646887494</v>
      </c>
      <c r="M398">
        <v>6375.2132967783637</v>
      </c>
      <c r="N398">
        <v>36352.284393199407</v>
      </c>
      <c r="O398">
        <v>63.590868468272966</v>
      </c>
      <c r="P398">
        <v>15.625599273228701</v>
      </c>
      <c r="Q398" s="6">
        <v>396</v>
      </c>
    </row>
    <row r="399" spans="1:17" x14ac:dyDescent="0.25">
      <c r="A399">
        <v>108.73183541321329</v>
      </c>
      <c r="B399">
        <v>-21.276238608065427</v>
      </c>
      <c r="C399" s="6">
        <v>10500.000000000002</v>
      </c>
      <c r="D399">
        <v>1.2</v>
      </c>
      <c r="E399" s="1">
        <v>0.65</v>
      </c>
      <c r="F399">
        <v>19.899999999999999</v>
      </c>
      <c r="G399">
        <v>46.089820015575185</v>
      </c>
      <c r="H399">
        <v>22.271524582409192</v>
      </c>
      <c r="I399">
        <v>-1.2681645867867104</v>
      </c>
      <c r="J399">
        <v>5946.0386256506863</v>
      </c>
      <c r="K399">
        <v>-2299.9226664520243</v>
      </c>
      <c r="L399">
        <v>-21.146427795399379</v>
      </c>
      <c r="M399">
        <v>6375.3446659290266</v>
      </c>
      <c r="N399">
        <v>36292.744848556293</v>
      </c>
      <c r="O399">
        <v>65.023344704413688</v>
      </c>
      <c r="P399">
        <v>3.4911118838988262</v>
      </c>
      <c r="Q399" s="6">
        <v>397</v>
      </c>
    </row>
    <row r="400" spans="1:17" x14ac:dyDescent="0.25">
      <c r="A400">
        <v>107.03604521984839</v>
      </c>
      <c r="B400">
        <v>-22.69877613804368</v>
      </c>
      <c r="C400" s="6">
        <v>10500.000000000002</v>
      </c>
      <c r="D400">
        <v>3</v>
      </c>
      <c r="E400" s="1">
        <v>0.65</v>
      </c>
      <c r="F400">
        <v>19.899999999999999</v>
      </c>
      <c r="G400">
        <v>54.048620189015942</v>
      </c>
      <c r="H400">
        <v>18.456137737618686</v>
      </c>
      <c r="I400">
        <v>-2.9639547801516102</v>
      </c>
      <c r="J400">
        <v>5887.0647098034415</v>
      </c>
      <c r="K400">
        <v>-2445.9797594660586</v>
      </c>
      <c r="L400">
        <v>-22.56209093664522</v>
      </c>
      <c r="M400">
        <v>6374.9782651496707</v>
      </c>
      <c r="N400">
        <v>36368.57329182735</v>
      </c>
      <c r="O400">
        <v>63.205928188609761</v>
      </c>
      <c r="P400">
        <v>7.6421167557236087</v>
      </c>
      <c r="Q400" s="6">
        <v>398</v>
      </c>
    </row>
    <row r="401" spans="1:17" x14ac:dyDescent="0.25">
      <c r="A401">
        <v>105.77528899423413</v>
      </c>
      <c r="B401">
        <v>-20.929287765096799</v>
      </c>
      <c r="C401" s="6">
        <v>10500.000000000002</v>
      </c>
      <c r="D401">
        <v>1.2</v>
      </c>
      <c r="E401" s="1">
        <v>0.65</v>
      </c>
      <c r="F401">
        <v>19.899999999999999</v>
      </c>
      <c r="G401">
        <v>46.089820015575185</v>
      </c>
      <c r="H401">
        <v>14.00518020784436</v>
      </c>
      <c r="I401">
        <v>-4.2247110057658688</v>
      </c>
      <c r="J401">
        <v>5959.8691952170338</v>
      </c>
      <c r="K401">
        <v>-2264.0850559184159</v>
      </c>
      <c r="L401">
        <v>-20.801202433998913</v>
      </c>
      <c r="M401">
        <v>6375.4311198953465</v>
      </c>
      <c r="N401">
        <v>36293.813965748792</v>
      </c>
      <c r="O401">
        <v>64.999771479392138</v>
      </c>
      <c r="P401">
        <v>11.683583419992468</v>
      </c>
      <c r="Q401" s="6">
        <v>399</v>
      </c>
    </row>
    <row r="402" spans="1:17" x14ac:dyDescent="0.25">
      <c r="A402">
        <v>128.56887111596086</v>
      </c>
      <c r="B402">
        <v>-14.001694345541331</v>
      </c>
      <c r="C402" s="6">
        <v>10500.000000000002</v>
      </c>
      <c r="D402">
        <v>1.2</v>
      </c>
      <c r="E402" s="1">
        <v>0.65</v>
      </c>
      <c r="F402">
        <v>19.899999999999999</v>
      </c>
      <c r="G402">
        <v>46.089820015575185</v>
      </c>
      <c r="H402">
        <v>22.1056888996197</v>
      </c>
      <c r="I402">
        <v>18.56887111596086</v>
      </c>
      <c r="J402">
        <v>6189.8493626940244</v>
      </c>
      <c r="K402">
        <v>-1533.1642443438047</v>
      </c>
      <c r="L402">
        <v>-13.911612130412236</v>
      </c>
      <c r="M402">
        <v>6376.8979710340309</v>
      </c>
      <c r="N402">
        <v>36382.325510007766</v>
      </c>
      <c r="O402">
        <v>62.947426000664294</v>
      </c>
      <c r="P402">
        <v>54.237215236337597</v>
      </c>
      <c r="Q402" s="6">
        <v>400</v>
      </c>
    </row>
    <row r="403" spans="1:17" x14ac:dyDescent="0.25">
      <c r="A403">
        <v>128.14314864408203</v>
      </c>
      <c r="B403">
        <v>-12.110564001824759</v>
      </c>
      <c r="C403" s="6">
        <v>10500.000000000002</v>
      </c>
      <c r="D403">
        <v>3</v>
      </c>
      <c r="E403" s="1">
        <v>0.65</v>
      </c>
      <c r="F403">
        <v>19.899999999999999</v>
      </c>
      <c r="G403">
        <v>54.048620189015942</v>
      </c>
      <c r="H403">
        <v>16.597564589302678</v>
      </c>
      <c r="I403">
        <v>18.143148644082032</v>
      </c>
      <c r="J403">
        <v>6237.1107500350136</v>
      </c>
      <c r="K403">
        <v>-1329.3641392931695</v>
      </c>
      <c r="L403">
        <v>-12.031859822609391</v>
      </c>
      <c r="M403">
        <v>6377.2062474912154</v>
      </c>
      <c r="N403">
        <v>36313.47991858227</v>
      </c>
      <c r="O403">
        <v>64.575672976900165</v>
      </c>
      <c r="P403">
        <v>57.370710708758189</v>
      </c>
      <c r="Q403" s="6">
        <v>401</v>
      </c>
    </row>
    <row r="404" spans="1:17" x14ac:dyDescent="0.25">
      <c r="A404">
        <v>128.22847979811786</v>
      </c>
      <c r="B404">
        <v>-14.334161743699905</v>
      </c>
      <c r="C404" s="6">
        <v>10500.000000000002</v>
      </c>
      <c r="D404">
        <v>1.2</v>
      </c>
      <c r="E404" s="1">
        <v>0.65</v>
      </c>
      <c r="F404">
        <v>19.899999999999999</v>
      </c>
      <c r="G404">
        <v>46.089820015575185</v>
      </c>
      <c r="H404">
        <v>14.009578408980119</v>
      </c>
      <c r="I404">
        <v>18.22847979811786</v>
      </c>
      <c r="J404">
        <v>6180.8458324300309</v>
      </c>
      <c r="K404">
        <v>-1568.8297850300085</v>
      </c>
      <c r="L404">
        <v>-14.242118054755844</v>
      </c>
      <c r="M404">
        <v>6376.8395070493179</v>
      </c>
      <c r="N404">
        <v>36378.774573012437</v>
      </c>
      <c r="O404">
        <v>63.026887143720771</v>
      </c>
      <c r="P404">
        <v>53.066009931130431</v>
      </c>
      <c r="Q404" s="6">
        <v>402</v>
      </c>
    </row>
    <row r="405" spans="1:17" x14ac:dyDescent="0.25">
      <c r="A405">
        <v>128.17458669441089</v>
      </c>
      <c r="B405">
        <v>-15.536911471213335</v>
      </c>
      <c r="C405" s="6">
        <v>7000.0000000000009</v>
      </c>
      <c r="D405">
        <v>0.75</v>
      </c>
      <c r="E405" s="1">
        <v>0.65</v>
      </c>
      <c r="F405">
        <v>19.899999999999999</v>
      </c>
      <c r="G405">
        <v>42.007420362456692</v>
      </c>
      <c r="H405">
        <v>14.667122969287723</v>
      </c>
      <c r="I405">
        <v>18.174586694410891</v>
      </c>
      <c r="J405">
        <v>6146.5469254255459</v>
      </c>
      <c r="K405">
        <v>-1697.4134571744885</v>
      </c>
      <c r="L405">
        <v>-15.437876389911274</v>
      </c>
      <c r="M405">
        <v>6376.617563493618</v>
      </c>
      <c r="N405">
        <v>36414.383673031873</v>
      </c>
      <c r="O405">
        <v>62.216715197257578</v>
      </c>
      <c r="P405">
        <v>50.788387120249851</v>
      </c>
      <c r="Q405" s="6">
        <v>403</v>
      </c>
    </row>
    <row r="406" spans="1:17" x14ac:dyDescent="0.25">
      <c r="A406">
        <v>129.04713693816251</v>
      </c>
      <c r="B406">
        <v>-12.759012282264237</v>
      </c>
      <c r="C406" s="6">
        <v>7000.0000000000009</v>
      </c>
      <c r="D406">
        <v>1.2</v>
      </c>
      <c r="E406" s="1">
        <v>0.65</v>
      </c>
      <c r="F406">
        <v>19.899999999999999</v>
      </c>
      <c r="G406">
        <v>46.089820015575185</v>
      </c>
      <c r="H406">
        <v>16.410961894567979</v>
      </c>
      <c r="I406">
        <v>19.04713693816251</v>
      </c>
      <c r="J406">
        <v>6221.6642269004778</v>
      </c>
      <c r="K406">
        <v>-1399.4161092909874</v>
      </c>
      <c r="L406">
        <v>-12.676365911082595</v>
      </c>
      <c r="M406">
        <v>6377.1052366443073</v>
      </c>
      <c r="N406">
        <v>36366.811402174273</v>
      </c>
      <c r="O406">
        <v>63.310101582388455</v>
      </c>
      <c r="P406">
        <v>57.393466980603414</v>
      </c>
      <c r="Q406" s="6">
        <v>404</v>
      </c>
    </row>
    <row r="407" spans="1:17" x14ac:dyDescent="0.25">
      <c r="A407">
        <v>125.79661153548723</v>
      </c>
      <c r="B407">
        <v>-14.542770583632411</v>
      </c>
      <c r="C407" s="6">
        <v>7000.0000000000009</v>
      </c>
      <c r="D407">
        <v>1.2</v>
      </c>
      <c r="E407" s="1">
        <v>0.65</v>
      </c>
      <c r="F407">
        <v>19.899999999999999</v>
      </c>
      <c r="G407">
        <v>46.089820015575185</v>
      </c>
      <c r="H407">
        <v>20.08359861285663</v>
      </c>
      <c r="I407">
        <v>15.79661153548723</v>
      </c>
      <c r="J407">
        <v>6175.0907698772171</v>
      </c>
      <c r="K407">
        <v>-1591.1819635418999</v>
      </c>
      <c r="L407">
        <v>-14.449502412271629</v>
      </c>
      <c r="M407">
        <v>6376.802181134668</v>
      </c>
      <c r="N407">
        <v>36296.136780263769</v>
      </c>
      <c r="O407">
        <v>64.986533692753682</v>
      </c>
      <c r="P407">
        <v>48.408436034462071</v>
      </c>
      <c r="Q407" s="6">
        <v>405</v>
      </c>
    </row>
    <row r="408" spans="1:17" x14ac:dyDescent="0.25">
      <c r="A408">
        <v>129.15946894044055</v>
      </c>
      <c r="B408">
        <v>-14.459028686270834</v>
      </c>
      <c r="C408" s="6">
        <v>7000.0000000000009</v>
      </c>
      <c r="D408">
        <v>3</v>
      </c>
      <c r="E408" s="1">
        <v>0.65</v>
      </c>
      <c r="F408">
        <v>19.899999999999999</v>
      </c>
      <c r="G408">
        <v>54.048620189015942</v>
      </c>
      <c r="H408">
        <v>15.868347260914128</v>
      </c>
      <c r="I408">
        <v>19.159468940440547</v>
      </c>
      <c r="J408">
        <v>6177.41081540098</v>
      </c>
      <c r="K408">
        <v>-1582.2115942178798</v>
      </c>
      <c r="L408">
        <v>-14.36625147384634</v>
      </c>
      <c r="M408">
        <v>6376.8172242201272</v>
      </c>
      <c r="N408">
        <v>36419.816664514379</v>
      </c>
      <c r="O408">
        <v>62.101757642522969</v>
      </c>
      <c r="P408">
        <v>54.297401191218803</v>
      </c>
      <c r="Q408" s="6">
        <v>406</v>
      </c>
    </row>
    <row r="409" spans="1:17" x14ac:dyDescent="0.25">
      <c r="A409">
        <v>128.55123363612213</v>
      </c>
      <c r="B409">
        <v>-12.322136777585152</v>
      </c>
      <c r="C409" s="6">
        <v>7000.0000000000009</v>
      </c>
      <c r="D409">
        <v>1.2</v>
      </c>
      <c r="E409" s="1">
        <v>0.65</v>
      </c>
      <c r="F409">
        <v>19.899999999999999</v>
      </c>
      <c r="G409">
        <v>46.089820015575185</v>
      </c>
      <c r="H409">
        <v>21.518762341002429</v>
      </c>
      <c r="I409">
        <v>18.551233636122134</v>
      </c>
      <c r="J409">
        <v>6232.1581599564661</v>
      </c>
      <c r="K409">
        <v>-1352.2391694990777</v>
      </c>
      <c r="L409">
        <v>-12.242141868655159</v>
      </c>
      <c r="M409">
        <v>6377.173833465693</v>
      </c>
      <c r="N409">
        <v>36335.155716363603</v>
      </c>
      <c r="O409">
        <v>64.054379933290477</v>
      </c>
      <c r="P409">
        <v>57.546961890550719</v>
      </c>
      <c r="Q409" s="6">
        <v>407</v>
      </c>
    </row>
    <row r="410" spans="1:17" x14ac:dyDescent="0.25">
      <c r="A410">
        <v>125.88866991328437</v>
      </c>
      <c r="B410">
        <v>-12.306403601400694</v>
      </c>
      <c r="C410" s="6">
        <v>7000.0000000000009</v>
      </c>
      <c r="D410">
        <v>0.75</v>
      </c>
      <c r="E410" s="1">
        <v>0.65</v>
      </c>
      <c r="F410">
        <v>19.899999999999999</v>
      </c>
      <c r="G410">
        <v>42.007420362456692</v>
      </c>
      <c r="H410">
        <v>18.12727015526076</v>
      </c>
      <c r="I410">
        <v>15.888669913284375</v>
      </c>
      <c r="J410">
        <v>6232.52935862099</v>
      </c>
      <c r="K410">
        <v>-1350.53873355836</v>
      </c>
      <c r="L410">
        <v>-12.226504527008908</v>
      </c>
      <c r="M410">
        <v>6377.1762620233412</v>
      </c>
      <c r="N410">
        <v>36235.122179836362</v>
      </c>
      <c r="O410">
        <v>66.548309173646729</v>
      </c>
      <c r="P410">
        <v>53.174340864088009</v>
      </c>
      <c r="Q410" s="6">
        <v>408</v>
      </c>
    </row>
    <row r="411" spans="1:17" x14ac:dyDescent="0.25">
      <c r="A411">
        <v>127.6290315810659</v>
      </c>
      <c r="B411">
        <v>-12.642257334739575</v>
      </c>
      <c r="C411" s="6">
        <v>7000.0000000000009</v>
      </c>
      <c r="D411">
        <v>0.75</v>
      </c>
      <c r="E411" s="1">
        <v>0.65</v>
      </c>
      <c r="F411">
        <v>19.899999999999999</v>
      </c>
      <c r="G411">
        <v>42.007420362456692</v>
      </c>
      <c r="H411">
        <v>14.91050665279081</v>
      </c>
      <c r="I411">
        <v>17.629031581065902</v>
      </c>
      <c r="J411">
        <v>6224.5039803214086</v>
      </c>
      <c r="K411">
        <v>-1386.8157806182362</v>
      </c>
      <c r="L411">
        <v>-12.560317727069041</v>
      </c>
      <c r="M411">
        <v>6377.1237882299902</v>
      </c>
      <c r="N411">
        <v>36307.457612563623</v>
      </c>
      <c r="O411">
        <v>64.719449262062014</v>
      </c>
      <c r="P411">
        <v>55.443555617296326</v>
      </c>
      <c r="Q411" s="6">
        <v>409</v>
      </c>
    </row>
    <row r="412" spans="1:17" x14ac:dyDescent="0.25">
      <c r="A412">
        <v>129.24770968968127</v>
      </c>
      <c r="B412">
        <v>-13.534957125902132</v>
      </c>
      <c r="C412" s="6">
        <v>7000.0000000000009</v>
      </c>
      <c r="D412">
        <v>1.2</v>
      </c>
      <c r="E412" s="1">
        <v>0.65</v>
      </c>
      <c r="F412">
        <v>19.899999999999999</v>
      </c>
      <c r="G412">
        <v>46.089820015575185</v>
      </c>
      <c r="H412">
        <v>14.142860958553296</v>
      </c>
      <c r="I412">
        <v>19.247709689681272</v>
      </c>
      <c r="J412">
        <v>6202.1391197302582</v>
      </c>
      <c r="K412">
        <v>-1483.009645987946</v>
      </c>
      <c r="L412">
        <v>-13.447648772888902</v>
      </c>
      <c r="M412">
        <v>6376.977910466816</v>
      </c>
      <c r="N412">
        <v>36396.431886291022</v>
      </c>
      <c r="O412">
        <v>62.629503442615977</v>
      </c>
      <c r="P412">
        <v>56.167253055034472</v>
      </c>
      <c r="Q412" s="6">
        <v>410</v>
      </c>
    </row>
    <row r="413" spans="1:17" x14ac:dyDescent="0.25">
      <c r="A413">
        <v>126.40020960444183</v>
      </c>
      <c r="B413">
        <v>-14.522301973341474</v>
      </c>
      <c r="C413" s="6">
        <v>7000.0000000000009</v>
      </c>
      <c r="D413">
        <v>3</v>
      </c>
      <c r="E413" s="1">
        <v>0.65</v>
      </c>
      <c r="F413">
        <v>19.899999999999999</v>
      </c>
      <c r="G413">
        <v>54.048620189015942</v>
      </c>
      <c r="H413">
        <v>15.636464396731453</v>
      </c>
      <c r="I413">
        <v>16.400209604441827</v>
      </c>
      <c r="J413">
        <v>6175.6590590744117</v>
      </c>
      <c r="K413">
        <v>-1588.9896887092386</v>
      </c>
      <c r="L413">
        <v>-14.429153731814869</v>
      </c>
      <c r="M413">
        <v>6376.8058653805774</v>
      </c>
      <c r="N413">
        <v>36316.453089848852</v>
      </c>
      <c r="O413">
        <v>64.491120905459823</v>
      </c>
      <c r="P413">
        <v>49.569430660863539</v>
      </c>
      <c r="Q413" s="6">
        <v>411</v>
      </c>
    </row>
    <row r="414" spans="1:17" x14ac:dyDescent="0.25">
      <c r="A414">
        <v>126.13879835405622</v>
      </c>
      <c r="B414">
        <v>-13.2480768664048</v>
      </c>
      <c r="C414" s="6">
        <v>7000.0000000000009</v>
      </c>
      <c r="D414">
        <v>3</v>
      </c>
      <c r="E414" s="1">
        <v>0.65</v>
      </c>
      <c r="F414">
        <v>19.899999999999999</v>
      </c>
      <c r="G414">
        <v>54.048620189015942</v>
      </c>
      <c r="H414">
        <v>19.132963263439763</v>
      </c>
      <c r="I414">
        <v>16.13879835405622</v>
      </c>
      <c r="J414">
        <v>6209.489914218585</v>
      </c>
      <c r="K414">
        <v>-1452.1339648517726</v>
      </c>
      <c r="L414">
        <v>-13.162484912838092</v>
      </c>
      <c r="M414">
        <v>6377.0257994349104</v>
      </c>
      <c r="N414">
        <v>36269.566222766363</v>
      </c>
      <c r="O414">
        <v>65.656696583405861</v>
      </c>
      <c r="P414">
        <v>51.622289558047804</v>
      </c>
      <c r="Q414" s="6">
        <v>412</v>
      </c>
    </row>
    <row r="415" spans="1:17" x14ac:dyDescent="0.25">
      <c r="A415">
        <v>126.27141860961449</v>
      </c>
      <c r="B415">
        <v>-11.701645793166559</v>
      </c>
      <c r="C415" s="6">
        <v>7000.0000000000009</v>
      </c>
      <c r="D415">
        <v>1.2</v>
      </c>
      <c r="E415" s="1">
        <v>0.65</v>
      </c>
      <c r="F415">
        <v>19.899999999999999</v>
      </c>
      <c r="G415">
        <v>46.089820015575185</v>
      </c>
      <c r="H415">
        <v>16.096307375754101</v>
      </c>
      <c r="I415">
        <v>16.271418609614486</v>
      </c>
      <c r="J415">
        <v>6246.4431315331913</v>
      </c>
      <c r="K415">
        <v>-1285.1021931640714</v>
      </c>
      <c r="L415">
        <v>-11.625448270531686</v>
      </c>
      <c r="M415">
        <v>6377.267396177871</v>
      </c>
      <c r="N415">
        <v>36233.015119515891</v>
      </c>
      <c r="O415">
        <v>66.606744125229284</v>
      </c>
      <c r="P415">
        <v>55.206062638930348</v>
      </c>
      <c r="Q415" s="6">
        <v>413</v>
      </c>
    </row>
    <row r="416" spans="1:17" x14ac:dyDescent="0.25">
      <c r="A416">
        <v>128.18869098557096</v>
      </c>
      <c r="B416">
        <v>-14.112873065234904</v>
      </c>
      <c r="C416" s="6">
        <v>7000.0000000000009</v>
      </c>
      <c r="D416">
        <v>1.2</v>
      </c>
      <c r="E416" s="1">
        <v>0.65</v>
      </c>
      <c r="F416">
        <v>19.899999999999999</v>
      </c>
      <c r="G416">
        <v>46.089820015575185</v>
      </c>
      <c r="H416">
        <v>14.001988727696412</v>
      </c>
      <c r="I416">
        <v>18.188690985570958</v>
      </c>
      <c r="J416">
        <v>6186.8615995573264</v>
      </c>
      <c r="K416">
        <v>-1545.0966722713408</v>
      </c>
      <c r="L416">
        <v>-14.022133572422106</v>
      </c>
      <c r="M416">
        <v>6376.8785607647424</v>
      </c>
      <c r="N416">
        <v>36370.601893718107</v>
      </c>
      <c r="O416">
        <v>63.215803688392839</v>
      </c>
      <c r="P416">
        <v>53.420311197131404</v>
      </c>
      <c r="Q416" s="6">
        <v>414</v>
      </c>
    </row>
    <row r="417" spans="1:17" x14ac:dyDescent="0.25">
      <c r="A417">
        <v>127.08337683103456</v>
      </c>
      <c r="B417">
        <v>-13.061137738013354</v>
      </c>
      <c r="C417" s="6">
        <v>14000.000000000002</v>
      </c>
      <c r="D417">
        <v>3</v>
      </c>
      <c r="E417" s="1">
        <v>0.65</v>
      </c>
      <c r="F417">
        <v>19.899999999999999</v>
      </c>
      <c r="G417">
        <v>54.048620189015942</v>
      </c>
      <c r="H417">
        <v>17.585943739060596</v>
      </c>
      <c r="I417">
        <v>17.083376831034556</v>
      </c>
      <c r="J417">
        <v>6214.1965792408473</v>
      </c>
      <c r="K417">
        <v>-1431.9952433589433</v>
      </c>
      <c r="L417">
        <v>-12.976668825927574</v>
      </c>
      <c r="M417">
        <v>6377.0564920228908</v>
      </c>
      <c r="N417">
        <v>36298.350592928698</v>
      </c>
      <c r="O417">
        <v>64.940216004338723</v>
      </c>
      <c r="P417">
        <v>53.670980837224164</v>
      </c>
      <c r="Q417" s="6">
        <v>415</v>
      </c>
    </row>
    <row r="418" spans="1:17" x14ac:dyDescent="0.25">
      <c r="A418">
        <v>129.20113761134928</v>
      </c>
      <c r="B418">
        <v>-15.552884920462535</v>
      </c>
      <c r="C418" s="6">
        <v>14000.000000000002</v>
      </c>
      <c r="D418">
        <v>1.2</v>
      </c>
      <c r="E418" s="1">
        <v>0.65</v>
      </c>
      <c r="F418">
        <v>19.899999999999999</v>
      </c>
      <c r="G418">
        <v>46.089820015575185</v>
      </c>
      <c r="H418">
        <v>16.789339107978407</v>
      </c>
      <c r="I418">
        <v>19.201137611349282</v>
      </c>
      <c r="J418">
        <v>6146.0732396220592</v>
      </c>
      <c r="K418">
        <v>-1699.116330091784</v>
      </c>
      <c r="L418">
        <v>-15.45375812556167</v>
      </c>
      <c r="M418">
        <v>6376.614506929438</v>
      </c>
      <c r="N418">
        <v>36455.734276902287</v>
      </c>
      <c r="O418">
        <v>61.31056721528482</v>
      </c>
      <c r="P418">
        <v>52.407013830710547</v>
      </c>
      <c r="Q418" s="6">
        <v>416</v>
      </c>
    </row>
    <row r="419" spans="1:17" x14ac:dyDescent="0.25">
      <c r="A419">
        <v>125.82432306588251</v>
      </c>
      <c r="B419">
        <v>-14.525165469311478</v>
      </c>
      <c r="C419" s="6">
        <v>14000.000000000002</v>
      </c>
      <c r="D419">
        <v>3</v>
      </c>
      <c r="E419" s="1">
        <v>0.65</v>
      </c>
      <c r="F419">
        <v>19.899999999999999</v>
      </c>
      <c r="G419">
        <v>54.048620189015942</v>
      </c>
      <c r="H419">
        <v>21.962251443547359</v>
      </c>
      <c r="I419">
        <v>15.82432306588251</v>
      </c>
      <c r="J419">
        <v>6175.5796043324008</v>
      </c>
      <c r="K419">
        <v>-1589.2963932347855</v>
      </c>
      <c r="L419">
        <v>-14.432000447130772</v>
      </c>
      <c r="M419">
        <v>6376.8053502514431</v>
      </c>
      <c r="N419">
        <v>36296.536271210207</v>
      </c>
      <c r="O419">
        <v>64.97679998641209</v>
      </c>
      <c r="P419">
        <v>48.494615281485409</v>
      </c>
      <c r="Q419" s="6">
        <v>417</v>
      </c>
    </row>
    <row r="420" spans="1:17" x14ac:dyDescent="0.25">
      <c r="A420">
        <v>126.42730627863405</v>
      </c>
      <c r="B420">
        <v>-13.23683669602004</v>
      </c>
      <c r="C420" s="6">
        <v>14000.000000000002</v>
      </c>
      <c r="D420">
        <v>0.75</v>
      </c>
      <c r="E420" s="1">
        <v>0.65</v>
      </c>
      <c r="F420">
        <v>19.899999999999999</v>
      </c>
      <c r="G420">
        <v>42.007420362456692</v>
      </c>
      <c r="H420">
        <v>21.281245525944488</v>
      </c>
      <c r="I420">
        <v>16.427306278634049</v>
      </c>
      <c r="J420">
        <v>6209.7747722641125</v>
      </c>
      <c r="K420">
        <v>-1450.9235016950536</v>
      </c>
      <c r="L420">
        <v>-13.151312166474357</v>
      </c>
      <c r="M420">
        <v>6377.0276563630214</v>
      </c>
      <c r="N420">
        <v>36279.439180549656</v>
      </c>
      <c r="O420">
        <v>65.40838548768194</v>
      </c>
      <c r="P420">
        <v>52.166030081525903</v>
      </c>
      <c r="Q420" s="6">
        <v>418</v>
      </c>
    </row>
    <row r="421" spans="1:17" x14ac:dyDescent="0.25">
      <c r="A421">
        <v>127.42439712615372</v>
      </c>
      <c r="B421">
        <v>-16.376779225480625</v>
      </c>
      <c r="C421" s="6">
        <v>14000.000000000002</v>
      </c>
      <c r="D421">
        <v>0.75</v>
      </c>
      <c r="E421" s="1">
        <v>0.65</v>
      </c>
      <c r="F421">
        <v>19.899999999999999</v>
      </c>
      <c r="G421">
        <v>42.007420362456692</v>
      </c>
      <c r="H421">
        <v>21.915962836660164</v>
      </c>
      <c r="I421">
        <v>17.424397126153721</v>
      </c>
      <c r="J421">
        <v>6120.9971635271668</v>
      </c>
      <c r="K421">
        <v>-1786.7699894437908</v>
      </c>
      <c r="L421">
        <v>-16.272964011161417</v>
      </c>
      <c r="M421">
        <v>6376.4530321397788</v>
      </c>
      <c r="N421">
        <v>36414.095872894504</v>
      </c>
      <c r="O421">
        <v>62.218404280130912</v>
      </c>
      <c r="P421">
        <v>48.064387576743208</v>
      </c>
      <c r="Q421" s="6">
        <v>419</v>
      </c>
    </row>
    <row r="422" spans="1:17" x14ac:dyDescent="0.25">
      <c r="A422">
        <v>127.39826130333654</v>
      </c>
      <c r="B422">
        <v>-13.859568595380882</v>
      </c>
      <c r="C422" s="6">
        <v>14000.000000000002</v>
      </c>
      <c r="D422">
        <v>0.75</v>
      </c>
      <c r="E422" s="1">
        <v>0.65</v>
      </c>
      <c r="F422">
        <v>19.899999999999999</v>
      </c>
      <c r="G422">
        <v>42.007420362456692</v>
      </c>
      <c r="H422">
        <v>18.883055743865796</v>
      </c>
      <c r="I422">
        <v>17.39826130333654</v>
      </c>
      <c r="J422">
        <v>6193.6350136010051</v>
      </c>
      <c r="K422">
        <v>-1517.9021335365396</v>
      </c>
      <c r="L422">
        <v>-13.770328570690973</v>
      </c>
      <c r="M422">
        <v>6376.9225782268286</v>
      </c>
      <c r="N422">
        <v>36332.860170707863</v>
      </c>
      <c r="O422">
        <v>64.101233951223293</v>
      </c>
      <c r="P422">
        <v>52.603393256522921</v>
      </c>
      <c r="Q422" s="6">
        <v>420</v>
      </c>
    </row>
    <row r="423" spans="1:17" x14ac:dyDescent="0.25">
      <c r="A423">
        <v>126.38389405155463</v>
      </c>
      <c r="B423">
        <v>-15.000472573726281</v>
      </c>
      <c r="C423" s="6">
        <v>14000.000000000002</v>
      </c>
      <c r="D423">
        <v>0.75</v>
      </c>
      <c r="E423" s="1">
        <v>0.65</v>
      </c>
      <c r="F423">
        <v>19.899999999999999</v>
      </c>
      <c r="G423">
        <v>42.007420362456692</v>
      </c>
      <c r="H423">
        <v>14.786240749092885</v>
      </c>
      <c r="I423">
        <v>16.383894051554634</v>
      </c>
      <c r="J423">
        <v>6162.1784800317655</v>
      </c>
      <c r="K423">
        <v>-1640.151208178331</v>
      </c>
      <c r="L423">
        <v>-14.9045350713905</v>
      </c>
      <c r="M423">
        <v>6376.7185609414691</v>
      </c>
      <c r="N423">
        <v>36330.874379824934</v>
      </c>
      <c r="O423">
        <v>64.142242539663627</v>
      </c>
      <c r="P423">
        <v>48.641494217977687</v>
      </c>
      <c r="Q423" s="6">
        <v>421</v>
      </c>
    </row>
    <row r="424" spans="1:17" x14ac:dyDescent="0.25">
      <c r="A424">
        <v>128.32509721599956</v>
      </c>
      <c r="B424">
        <v>-15.653641915606807</v>
      </c>
      <c r="C424" s="6">
        <v>14000.000000000002</v>
      </c>
      <c r="D424">
        <v>3</v>
      </c>
      <c r="E424" s="1">
        <v>0.65</v>
      </c>
      <c r="F424">
        <v>19.899999999999999</v>
      </c>
      <c r="G424">
        <v>54.048620189015942</v>
      </c>
      <c r="H424">
        <v>14.372916964316738</v>
      </c>
      <c r="I424">
        <v>18.325097215999563</v>
      </c>
      <c r="J424">
        <v>6143.0743782346344</v>
      </c>
      <c r="K424">
        <v>-1709.8546831764022</v>
      </c>
      <c r="L424">
        <v>-15.553937316891513</v>
      </c>
      <c r="M424">
        <v>6376.5951615343365</v>
      </c>
      <c r="N424">
        <v>36424.05023576798</v>
      </c>
      <c r="O424">
        <v>62.001751828395342</v>
      </c>
      <c r="P424">
        <v>50.83141599268609</v>
      </c>
      <c r="Q424" s="6">
        <v>422</v>
      </c>
    </row>
    <row r="425" spans="1:17" x14ac:dyDescent="0.25">
      <c r="A425">
        <v>127.18046558484906</v>
      </c>
      <c r="B425">
        <v>-14.858674918190964</v>
      </c>
      <c r="C425" s="6">
        <v>1050</v>
      </c>
      <c r="D425">
        <v>1.2</v>
      </c>
      <c r="E425" s="1">
        <v>0.65</v>
      </c>
      <c r="F425">
        <v>19.899999999999999</v>
      </c>
      <c r="G425">
        <v>46.089820015575185</v>
      </c>
      <c r="H425">
        <v>20.995565432678411</v>
      </c>
      <c r="I425">
        <v>17.18046558484906</v>
      </c>
      <c r="J425">
        <v>6166.220624122453</v>
      </c>
      <c r="K425">
        <v>-1624.9912088523092</v>
      </c>
      <c r="L425">
        <v>-14.76356181993634</v>
      </c>
      <c r="M425">
        <v>6376.7447192278587</v>
      </c>
      <c r="N425">
        <v>36355.09676465451</v>
      </c>
      <c r="O425">
        <v>63.57150121448592</v>
      </c>
      <c r="P425">
        <v>50.327317771671062</v>
      </c>
      <c r="Q425" s="6">
        <v>423</v>
      </c>
    </row>
    <row r="426" spans="1:17" x14ac:dyDescent="0.25">
      <c r="A426">
        <v>127.25432846188741</v>
      </c>
      <c r="B426">
        <v>-12.859117988807787</v>
      </c>
      <c r="C426" s="6">
        <v>1050</v>
      </c>
      <c r="D426">
        <v>3</v>
      </c>
      <c r="E426" s="1">
        <v>0.65</v>
      </c>
      <c r="F426">
        <v>19.899999999999999</v>
      </c>
      <c r="G426">
        <v>54.048620189015942</v>
      </c>
      <c r="H426">
        <v>23.560020991124173</v>
      </c>
      <c r="I426">
        <v>17.254328461887411</v>
      </c>
      <c r="J426">
        <v>6219.2089608259021</v>
      </c>
      <c r="K426">
        <v>-1410.2150944307773</v>
      </c>
      <c r="L426">
        <v>-12.775866721237135</v>
      </c>
      <c r="M426">
        <v>6377.0892036239866</v>
      </c>
      <c r="N426">
        <v>36299.153548618851</v>
      </c>
      <c r="O426">
        <v>64.921532302325787</v>
      </c>
      <c r="P426">
        <v>54.376448267211508</v>
      </c>
      <c r="Q426" s="6">
        <v>424</v>
      </c>
    </row>
    <row r="427" spans="1:17" x14ac:dyDescent="0.25">
      <c r="A427">
        <v>129.38262559090489</v>
      </c>
      <c r="B427">
        <v>-11.719572300439129</v>
      </c>
      <c r="C427" s="6">
        <v>1050</v>
      </c>
      <c r="D427">
        <v>3</v>
      </c>
      <c r="E427" s="1">
        <v>0.65</v>
      </c>
      <c r="F427">
        <v>19.899999999999999</v>
      </c>
      <c r="G427">
        <v>54.048620189015942</v>
      </c>
      <c r="H427">
        <v>17.991061269523112</v>
      </c>
      <c r="I427">
        <v>19.382625590904894</v>
      </c>
      <c r="J427">
        <v>6246.0406383888376</v>
      </c>
      <c r="K427">
        <v>-1287.0439483595987</v>
      </c>
      <c r="L427">
        <v>-11.643264562756377</v>
      </c>
      <c r="M427">
        <v>6377.2647570423096</v>
      </c>
      <c r="N427">
        <v>36354.077536241828</v>
      </c>
      <c r="O427">
        <v>63.611059251013636</v>
      </c>
      <c r="P427">
        <v>59.99982544399689</v>
      </c>
      <c r="Q427" s="6">
        <v>425</v>
      </c>
    </row>
    <row r="428" spans="1:17" x14ac:dyDescent="0.25">
      <c r="A428">
        <v>127.39120517362792</v>
      </c>
      <c r="B428">
        <v>-13.646693792253856</v>
      </c>
      <c r="C428" s="6">
        <v>1050</v>
      </c>
      <c r="D428">
        <v>0.75</v>
      </c>
      <c r="E428" s="1">
        <v>0.65</v>
      </c>
      <c r="F428">
        <v>19.899999999999999</v>
      </c>
      <c r="G428">
        <v>42.007420362456692</v>
      </c>
      <c r="H428">
        <v>20.251001337557103</v>
      </c>
      <c r="I428">
        <v>17.391205173627924</v>
      </c>
      <c r="J428">
        <v>6199.2342034705171</v>
      </c>
      <c r="K428">
        <v>-1495.0255488190628</v>
      </c>
      <c r="L428">
        <v>-13.558719259346399</v>
      </c>
      <c r="M428">
        <v>6376.9590010521842</v>
      </c>
      <c r="N428">
        <v>36326.400564061107</v>
      </c>
      <c r="O428">
        <v>64.256618660047565</v>
      </c>
      <c r="P428">
        <v>53.01031053296542</v>
      </c>
      <c r="Q428" s="6">
        <v>426</v>
      </c>
    </row>
    <row r="429" spans="1:17" x14ac:dyDescent="0.25">
      <c r="A429">
        <v>129.25961915389678</v>
      </c>
      <c r="B429">
        <v>-13.53082126617015</v>
      </c>
      <c r="C429" s="6">
        <v>1050</v>
      </c>
      <c r="D429">
        <v>3</v>
      </c>
      <c r="E429" s="1">
        <v>0.65</v>
      </c>
      <c r="F429">
        <v>19.899999999999999</v>
      </c>
      <c r="G429">
        <v>54.048620189015942</v>
      </c>
      <c r="H429">
        <v>23.112766758855816</v>
      </c>
      <c r="I429">
        <v>19.259619153896779</v>
      </c>
      <c r="J429">
        <v>6202.2461930411309</v>
      </c>
      <c r="K429">
        <v>-1482.5647786847821</v>
      </c>
      <c r="L429">
        <v>-13.443537596695966</v>
      </c>
      <c r="M429">
        <v>6376.9786076236651</v>
      </c>
      <c r="N429">
        <v>36396.807379673817</v>
      </c>
      <c r="O429">
        <v>62.621047486099584</v>
      </c>
      <c r="P429">
        <v>56.192888777257792</v>
      </c>
      <c r="Q429" s="6">
        <v>427</v>
      </c>
    </row>
    <row r="430" spans="1:17" x14ac:dyDescent="0.25">
      <c r="A430">
        <v>127.64566637890083</v>
      </c>
      <c r="B430">
        <v>-14.094980675959659</v>
      </c>
      <c r="C430" s="6">
        <v>1050</v>
      </c>
      <c r="D430">
        <v>1.2</v>
      </c>
      <c r="E430" s="1">
        <v>0.65</v>
      </c>
      <c r="F430">
        <v>19.899999999999999</v>
      </c>
      <c r="G430">
        <v>46.089820015575185</v>
      </c>
      <c r="H430">
        <v>17.886630461103685</v>
      </c>
      <c r="I430">
        <v>17.645666378900827</v>
      </c>
      <c r="J430">
        <v>6187.3439960390542</v>
      </c>
      <c r="K430">
        <v>-1543.1767283089184</v>
      </c>
      <c r="L430">
        <v>-14.00434686999807</v>
      </c>
      <c r="M430">
        <v>6376.8816940660536</v>
      </c>
      <c r="N430">
        <v>36349.150789513944</v>
      </c>
      <c r="O430">
        <v>63.714859065231835</v>
      </c>
      <c r="P430">
        <v>52.562826368447041</v>
      </c>
      <c r="Q430" s="6">
        <v>428</v>
      </c>
    </row>
    <row r="431" spans="1:17" x14ac:dyDescent="0.25">
      <c r="A431">
        <v>129.30698915239267</v>
      </c>
      <c r="B431">
        <v>-16.286763935285339</v>
      </c>
      <c r="C431" s="6">
        <v>1050</v>
      </c>
      <c r="D431">
        <v>1.2</v>
      </c>
      <c r="E431" s="1">
        <v>0.65</v>
      </c>
      <c r="F431">
        <v>19.899999999999999</v>
      </c>
      <c r="G431">
        <v>46.089820015575185</v>
      </c>
      <c r="H431">
        <v>20.361359751588289</v>
      </c>
      <c r="I431">
        <v>19.306989152392674</v>
      </c>
      <c r="J431">
        <v>6123.7982662727163</v>
      </c>
      <c r="K431">
        <v>-1777.2106458415976</v>
      </c>
      <c r="L431">
        <v>-16.183456884522013</v>
      </c>
      <c r="M431">
        <v>6376.4710369998102</v>
      </c>
      <c r="N431">
        <v>36484.342522801169</v>
      </c>
      <c r="O431">
        <v>60.69552999249094</v>
      </c>
      <c r="P431">
        <v>51.322305858871687</v>
      </c>
      <c r="Q431" s="6">
        <v>429</v>
      </c>
    </row>
    <row r="432" spans="1:17" x14ac:dyDescent="0.25">
      <c r="A432">
        <v>129.26273739817978</v>
      </c>
      <c r="B432">
        <v>-12.335126420397488</v>
      </c>
      <c r="C432" s="6">
        <v>1050</v>
      </c>
      <c r="D432">
        <v>1.2</v>
      </c>
      <c r="E432" s="1">
        <v>0.65</v>
      </c>
      <c r="F432">
        <v>19.899999999999999</v>
      </c>
      <c r="G432">
        <v>46.089820015575185</v>
      </c>
      <c r="H432">
        <v>22.662319900783416</v>
      </c>
      <c r="I432">
        <v>19.26273739817978</v>
      </c>
      <c r="J432">
        <v>6231.8513382832316</v>
      </c>
      <c r="K432">
        <v>-1353.6430099673887</v>
      </c>
      <c r="L432">
        <v>-12.255052406463296</v>
      </c>
      <c r="M432">
        <v>6377.1718262013355</v>
      </c>
      <c r="N432">
        <v>36364.579721206101</v>
      </c>
      <c r="O432">
        <v>63.363767311875129</v>
      </c>
      <c r="P432">
        <v>58.562394636652328</v>
      </c>
      <c r="Q432" s="6">
        <v>430</v>
      </c>
    </row>
    <row r="433" spans="1:17" x14ac:dyDescent="0.25">
      <c r="A433">
        <v>127.82599088079654</v>
      </c>
      <c r="B433">
        <v>-13.804698811271576</v>
      </c>
      <c r="C433" s="6">
        <v>1050</v>
      </c>
      <c r="D433">
        <v>1.2</v>
      </c>
      <c r="E433" s="1">
        <v>0.65</v>
      </c>
      <c r="F433">
        <v>19.899999999999999</v>
      </c>
      <c r="G433">
        <v>46.089820015575185</v>
      </c>
      <c r="H433">
        <v>19.051132387209137</v>
      </c>
      <c r="I433">
        <v>17.825990880796539</v>
      </c>
      <c r="J433">
        <v>6195.0863782710376</v>
      </c>
      <c r="K433">
        <v>-1512.0075084111281</v>
      </c>
      <c r="L433">
        <v>-13.715784510450808</v>
      </c>
      <c r="M433">
        <v>6376.9320162387639</v>
      </c>
      <c r="N433">
        <v>36347.490844725224</v>
      </c>
      <c r="O433">
        <v>63.755384220770438</v>
      </c>
      <c r="P433">
        <v>53.423249727485114</v>
      </c>
      <c r="Q433" s="6">
        <v>431</v>
      </c>
    </row>
    <row r="434" spans="1:17" x14ac:dyDescent="0.25">
      <c r="A434">
        <v>125.8009824364884</v>
      </c>
      <c r="B434">
        <v>-12.662347083872978</v>
      </c>
      <c r="C434" s="6">
        <v>1050</v>
      </c>
      <c r="D434">
        <v>1.2</v>
      </c>
      <c r="E434" s="1">
        <v>0.65</v>
      </c>
      <c r="F434">
        <v>19.899999999999999</v>
      </c>
      <c r="G434">
        <v>46.089820015575185</v>
      </c>
      <c r="H434">
        <v>14.440219559433697</v>
      </c>
      <c r="I434">
        <v>15.800982436488397</v>
      </c>
      <c r="J434">
        <v>6224.017181430544</v>
      </c>
      <c r="K434">
        <v>-1388.9842934369337</v>
      </c>
      <c r="L434">
        <v>-12.580285768678083</v>
      </c>
      <c r="M434">
        <v>6377.1206074651836</v>
      </c>
      <c r="N434">
        <v>36241.612065031906</v>
      </c>
      <c r="O434">
        <v>66.376882853565206</v>
      </c>
      <c r="P434">
        <v>52.238508285963015</v>
      </c>
      <c r="Q434" s="6">
        <v>432</v>
      </c>
    </row>
    <row r="435" spans="1:17" x14ac:dyDescent="0.25">
      <c r="A435">
        <v>127.61444903441004</v>
      </c>
      <c r="B435">
        <v>-12.238537347102509</v>
      </c>
      <c r="C435" s="6">
        <v>1050</v>
      </c>
      <c r="D435">
        <v>3</v>
      </c>
      <c r="E435" s="1">
        <v>0.65</v>
      </c>
      <c r="F435">
        <v>19.899999999999999</v>
      </c>
      <c r="G435">
        <v>54.048620189015942</v>
      </c>
      <c r="H435">
        <v>18.456933473277491</v>
      </c>
      <c r="I435">
        <v>17.614449034410043</v>
      </c>
      <c r="J435">
        <v>6234.1251958039247</v>
      </c>
      <c r="K435">
        <v>-1343.2026301393159</v>
      </c>
      <c r="L435">
        <v>-12.159051935586429</v>
      </c>
      <c r="M435">
        <v>6377.1867043838774</v>
      </c>
      <c r="N435">
        <v>36296.260649053147</v>
      </c>
      <c r="O435">
        <v>64.995817441599044</v>
      </c>
      <c r="P435">
        <v>56.270223639521092</v>
      </c>
      <c r="Q435" s="6">
        <v>433</v>
      </c>
    </row>
    <row r="436" spans="1:17" x14ac:dyDescent="0.25">
      <c r="A436">
        <v>129.18392764896419</v>
      </c>
      <c r="B436">
        <v>-13.362196111014521</v>
      </c>
      <c r="C436" s="6">
        <v>1050</v>
      </c>
      <c r="D436">
        <v>1.2</v>
      </c>
      <c r="E436" s="1">
        <v>0.65</v>
      </c>
      <c r="F436">
        <v>19.899999999999999</v>
      </c>
      <c r="G436">
        <v>46.089820015575185</v>
      </c>
      <c r="H436">
        <v>14.353306903898304</v>
      </c>
      <c r="I436">
        <v>19.183927648964186</v>
      </c>
      <c r="J436">
        <v>6206.5843498679515</v>
      </c>
      <c r="K436">
        <v>-1464.4204469322467</v>
      </c>
      <c r="L436">
        <v>-13.275920355663802</v>
      </c>
      <c r="M436">
        <v>6377.0068635229663</v>
      </c>
      <c r="N436">
        <v>36388.940010819133</v>
      </c>
      <c r="O436">
        <v>62.800001851621175</v>
      </c>
      <c r="P436">
        <v>56.406059872713087</v>
      </c>
      <c r="Q436" s="6">
        <v>434</v>
      </c>
    </row>
    <row r="437" spans="1:17" x14ac:dyDescent="0.25">
      <c r="A437">
        <v>128.4371243640463</v>
      </c>
      <c r="B437">
        <v>-12.204766539912768</v>
      </c>
      <c r="C437" s="6">
        <v>1050</v>
      </c>
      <c r="D437">
        <v>3</v>
      </c>
      <c r="E437" s="1">
        <v>0.65</v>
      </c>
      <c r="F437">
        <v>19.899999999999999</v>
      </c>
      <c r="G437">
        <v>54.048620189015942</v>
      </c>
      <c r="H437">
        <v>16.847907124147014</v>
      </c>
      <c r="I437">
        <v>18.437124364046298</v>
      </c>
      <c r="J437">
        <v>6234.9160565132033</v>
      </c>
      <c r="K437">
        <v>-1339.5514350822195</v>
      </c>
      <c r="L437">
        <v>-12.125487135291017</v>
      </c>
      <c r="M437">
        <v>6377.1918803652907</v>
      </c>
      <c r="N437">
        <v>36327.553280401662</v>
      </c>
      <c r="O437">
        <v>64.236262526091224</v>
      </c>
      <c r="P437">
        <v>57.619660550511846</v>
      </c>
      <c r="Q437" s="6">
        <v>435</v>
      </c>
    </row>
    <row r="438" spans="1:17" x14ac:dyDescent="0.25">
      <c r="A438">
        <v>130.06213544456452</v>
      </c>
      <c r="B438">
        <v>-12.894305013821327</v>
      </c>
      <c r="C438" s="6">
        <v>1050</v>
      </c>
      <c r="D438">
        <v>3</v>
      </c>
      <c r="E438" s="1">
        <v>0.65</v>
      </c>
      <c r="F438">
        <v>19.899999999999999</v>
      </c>
      <c r="G438">
        <v>54.048620189015942</v>
      </c>
      <c r="H438">
        <v>19.650474924776649</v>
      </c>
      <c r="I438">
        <v>20.062135444564518</v>
      </c>
      <c r="J438">
        <v>6218.3414525090129</v>
      </c>
      <c r="K438">
        <v>-1414.0099219417436</v>
      </c>
      <c r="L438">
        <v>-12.810841364854943</v>
      </c>
      <c r="M438">
        <v>6377.0835402511075</v>
      </c>
      <c r="N438">
        <v>36413.167288647666</v>
      </c>
      <c r="O438">
        <v>62.257171480062574</v>
      </c>
      <c r="P438">
        <v>58.573158713744753</v>
      </c>
      <c r="Q438" s="6">
        <v>436</v>
      </c>
    </row>
    <row r="439" spans="1:17" x14ac:dyDescent="0.25">
      <c r="A439">
        <v>125.2445063339559</v>
      </c>
      <c r="B439">
        <v>-15.193217071437573</v>
      </c>
      <c r="C439" s="6">
        <v>1050</v>
      </c>
      <c r="D439">
        <v>3</v>
      </c>
      <c r="E439" s="1">
        <v>0.65</v>
      </c>
      <c r="F439">
        <v>19.899999999999999</v>
      </c>
      <c r="G439">
        <v>54.048620189015942</v>
      </c>
      <c r="H439">
        <v>23.900342064713922</v>
      </c>
      <c r="I439">
        <v>15.244506333955897</v>
      </c>
      <c r="J439">
        <v>6156.6238064220006</v>
      </c>
      <c r="K439">
        <v>-1660.7422517503835</v>
      </c>
      <c r="L439">
        <v>-15.096162702681044</v>
      </c>
      <c r="M439">
        <v>6376.68264229537</v>
      </c>
      <c r="N439">
        <v>36298.317108338902</v>
      </c>
      <c r="O439">
        <v>64.929075997960283</v>
      </c>
      <c r="P439">
        <v>46.120188917295174</v>
      </c>
      <c r="Q439" s="6">
        <v>437</v>
      </c>
    </row>
    <row r="440" spans="1:17" x14ac:dyDescent="0.25">
      <c r="A440">
        <v>129.00700351708829</v>
      </c>
      <c r="B440">
        <v>-16.123472918771977</v>
      </c>
      <c r="C440" s="6">
        <v>1050</v>
      </c>
      <c r="D440">
        <v>0.75</v>
      </c>
      <c r="E440" s="1">
        <v>0.65</v>
      </c>
      <c r="F440">
        <v>19.899999999999999</v>
      </c>
      <c r="G440">
        <v>42.007420362456692</v>
      </c>
      <c r="H440">
        <v>21.556759710287878</v>
      </c>
      <c r="I440">
        <v>19.007003517088293</v>
      </c>
      <c r="J440">
        <v>6128.8411624511346</v>
      </c>
      <c r="K440">
        <v>-1759.8586695962813</v>
      </c>
      <c r="L440">
        <v>-16.021090273020938</v>
      </c>
      <c r="M440">
        <v>6376.5034722415521</v>
      </c>
      <c r="N440">
        <v>36466.674146167017</v>
      </c>
      <c r="O440">
        <v>61.072356297581926</v>
      </c>
      <c r="P440">
        <v>51.124130399716528</v>
      </c>
      <c r="Q440" s="6">
        <v>438</v>
      </c>
    </row>
    <row r="441" spans="1:17" x14ac:dyDescent="0.25">
      <c r="A441">
        <v>127.04007917929654</v>
      </c>
      <c r="B441">
        <v>-12.140925924247448</v>
      </c>
      <c r="C441" s="6">
        <v>1050</v>
      </c>
      <c r="D441">
        <v>1.2</v>
      </c>
      <c r="E441" s="1">
        <v>0.65</v>
      </c>
      <c r="F441">
        <v>19.899999999999999</v>
      </c>
      <c r="G441">
        <v>46.089820015575185</v>
      </c>
      <c r="H441">
        <v>21.1144819687851</v>
      </c>
      <c r="I441">
        <v>17.040079179296541</v>
      </c>
      <c r="J441">
        <v>6236.40522086293</v>
      </c>
      <c r="K441">
        <v>-1332.6479391237851</v>
      </c>
      <c r="L441">
        <v>-12.062036254781473</v>
      </c>
      <c r="M441">
        <v>6377.2016283364665</v>
      </c>
      <c r="N441">
        <v>36272.10110504397</v>
      </c>
      <c r="O441">
        <v>65.598482075454797</v>
      </c>
      <c r="P441">
        <v>55.542142840418755</v>
      </c>
      <c r="Q441" s="6">
        <v>439</v>
      </c>
    </row>
    <row r="442" spans="1:17" x14ac:dyDescent="0.25">
      <c r="A442">
        <v>129.73754221435655</v>
      </c>
      <c r="B442">
        <v>-12.561426084433075</v>
      </c>
      <c r="C442" s="6">
        <v>1050</v>
      </c>
      <c r="D442">
        <v>1.2</v>
      </c>
      <c r="E442" s="1">
        <v>0.65</v>
      </c>
      <c r="F442">
        <v>19.899999999999999</v>
      </c>
      <c r="G442">
        <v>46.089820015575185</v>
      </c>
      <c r="H442">
        <v>22.23306669264845</v>
      </c>
      <c r="I442">
        <v>19.737542214356552</v>
      </c>
      <c r="J442">
        <v>6226.4549267515649</v>
      </c>
      <c r="K442">
        <v>-1378.0890656886188</v>
      </c>
      <c r="L442">
        <v>-12.47997657079387</v>
      </c>
      <c r="M442">
        <v>6377.1365382779259</v>
      </c>
      <c r="N442">
        <v>36390.441870657909</v>
      </c>
      <c r="O442">
        <v>62.769708801867736</v>
      </c>
      <c r="P442">
        <v>58.777285143038128</v>
      </c>
      <c r="Q442" s="6">
        <v>440</v>
      </c>
    </row>
    <row r="443" spans="1:17" x14ac:dyDescent="0.25">
      <c r="A443">
        <v>128.81717876123452</v>
      </c>
      <c r="B443">
        <v>-12.18317959940217</v>
      </c>
      <c r="C443" s="6">
        <v>1050</v>
      </c>
      <c r="D443">
        <v>3</v>
      </c>
      <c r="E443" s="1">
        <v>0.65</v>
      </c>
      <c r="F443">
        <v>19.899999999999999</v>
      </c>
      <c r="G443">
        <v>54.048620189015942</v>
      </c>
      <c r="H443">
        <v>21.154224890815772</v>
      </c>
      <c r="I443">
        <v>18.817178761234516</v>
      </c>
      <c r="J443">
        <v>6235.420461128565</v>
      </c>
      <c r="K443">
        <v>-1337.2172826646995</v>
      </c>
      <c r="L443">
        <v>-12.104031935503938</v>
      </c>
      <c r="M443">
        <v>6377.1951819054375</v>
      </c>
      <c r="N443">
        <v>36342.328967883608</v>
      </c>
      <c r="O443">
        <v>63.885062475377332</v>
      </c>
      <c r="P443">
        <v>58.229616495124937</v>
      </c>
      <c r="Q443" s="6">
        <v>441</v>
      </c>
    </row>
    <row r="444" spans="1:17" x14ac:dyDescent="0.25">
      <c r="A444">
        <v>125.9721405778092</v>
      </c>
      <c r="B444">
        <v>-15.153499566845099</v>
      </c>
      <c r="C444" s="6">
        <v>1050</v>
      </c>
      <c r="D444">
        <v>0.75</v>
      </c>
      <c r="E444" s="1">
        <v>0.65</v>
      </c>
      <c r="F444">
        <v>19.899999999999999</v>
      </c>
      <c r="G444">
        <v>42.007420362456692</v>
      </c>
      <c r="H444">
        <v>15.145410168947432</v>
      </c>
      <c r="I444">
        <v>15.972140577809199</v>
      </c>
      <c r="J444">
        <v>6157.7740924623095</v>
      </c>
      <c r="K444">
        <v>-1656.5007017972403</v>
      </c>
      <c r="L444">
        <v>-15.056674988291869</v>
      </c>
      <c r="M444">
        <v>6376.6900778424824</v>
      </c>
      <c r="N444">
        <v>36321.462756885267</v>
      </c>
      <c r="O444">
        <v>64.36673666108986</v>
      </c>
      <c r="P444">
        <v>47.594344008172683</v>
      </c>
      <c r="Q444" s="6">
        <v>442</v>
      </c>
    </row>
    <row r="445" spans="1:17" x14ac:dyDescent="0.25">
      <c r="A445">
        <v>127.56482325175135</v>
      </c>
      <c r="B445">
        <v>-15.035234436208201</v>
      </c>
      <c r="C445" s="6">
        <v>1050</v>
      </c>
      <c r="D445">
        <v>3</v>
      </c>
      <c r="E445" s="1">
        <v>0.65</v>
      </c>
      <c r="F445">
        <v>19.899999999999999</v>
      </c>
      <c r="G445">
        <v>54.048620189015942</v>
      </c>
      <c r="H445">
        <v>19.004512543708966</v>
      </c>
      <c r="I445">
        <v>17.564823251751349</v>
      </c>
      <c r="J445">
        <v>6161.1818106239007</v>
      </c>
      <c r="K445">
        <v>-1643.8661982577846</v>
      </c>
      <c r="L445">
        <v>-14.939095185081081</v>
      </c>
      <c r="M445">
        <v>6376.7121137257955</v>
      </c>
      <c r="N445">
        <v>36374.98151569374</v>
      </c>
      <c r="O445">
        <v>63.110086525602604</v>
      </c>
      <c r="P445">
        <v>50.664738246105976</v>
      </c>
      <c r="Q445" s="6">
        <v>443</v>
      </c>
    </row>
    <row r="446" spans="1:17" x14ac:dyDescent="0.25">
      <c r="A446">
        <v>125.60399104274235</v>
      </c>
      <c r="B446">
        <v>-12.036257463952975</v>
      </c>
      <c r="C446" s="6">
        <v>1050</v>
      </c>
      <c r="D446">
        <v>3</v>
      </c>
      <c r="E446" s="1">
        <v>0.65</v>
      </c>
      <c r="F446">
        <v>19.899999999999999</v>
      </c>
      <c r="G446">
        <v>54.048620189015942</v>
      </c>
      <c r="H446">
        <v>14.273004480316908</v>
      </c>
      <c r="I446">
        <v>15.603991042742351</v>
      </c>
      <c r="J446">
        <v>6238.8300855411053</v>
      </c>
      <c r="K446">
        <v>-1321.3259576180569</v>
      </c>
      <c r="L446">
        <v>-11.958007615152029</v>
      </c>
      <c r="M446">
        <v>6377.2175062897231</v>
      </c>
      <c r="N446">
        <v>36218.285245220679</v>
      </c>
      <c r="O446">
        <v>66.995229159956537</v>
      </c>
      <c r="P446">
        <v>53.252333101744981</v>
      </c>
      <c r="Q446" s="6">
        <v>444</v>
      </c>
    </row>
    <row r="447" spans="1:17" x14ac:dyDescent="0.25">
      <c r="A447">
        <v>125.29747682880189</v>
      </c>
      <c r="B447">
        <v>-13.279132190990778</v>
      </c>
      <c r="C447" s="6">
        <v>1050</v>
      </c>
      <c r="D447">
        <v>0.75</v>
      </c>
      <c r="E447" s="1">
        <v>0.65</v>
      </c>
      <c r="F447">
        <v>19.899999999999999</v>
      </c>
      <c r="G447">
        <v>42.007420362456692</v>
      </c>
      <c r="H447">
        <v>23.781214034353482</v>
      </c>
      <c r="I447">
        <v>15.297476828801891</v>
      </c>
      <c r="J447">
        <v>6208.7016478838668</v>
      </c>
      <c r="K447">
        <v>-1455.4780529764564</v>
      </c>
      <c r="L447">
        <v>-13.193354020358989</v>
      </c>
      <c r="M447">
        <v>6377.0206613380187</v>
      </c>
      <c r="N447">
        <v>36241.72348976085</v>
      </c>
      <c r="O447">
        <v>66.370577982740215</v>
      </c>
      <c r="P447">
        <v>49.977473837760151</v>
      </c>
      <c r="Q447" s="6">
        <v>445</v>
      </c>
    </row>
    <row r="448" spans="1:17" x14ac:dyDescent="0.25">
      <c r="A448">
        <v>128.22534172201674</v>
      </c>
      <c r="B448">
        <v>-12.448183839174838</v>
      </c>
      <c r="C448" s="6">
        <v>1050</v>
      </c>
      <c r="D448">
        <v>3</v>
      </c>
      <c r="E448" s="1">
        <v>0.65</v>
      </c>
      <c r="F448">
        <v>19.899999999999999</v>
      </c>
      <c r="G448">
        <v>54.048620189015942</v>
      </c>
      <c r="H448">
        <v>19.161857340599724</v>
      </c>
      <c r="I448">
        <v>18.225341722016736</v>
      </c>
      <c r="J448">
        <v>6229.1674167402243</v>
      </c>
      <c r="K448">
        <v>-1365.858668087476</v>
      </c>
      <c r="L448">
        <v>-12.367422012886733</v>
      </c>
      <c r="M448">
        <v>6377.1542718494566</v>
      </c>
      <c r="N448">
        <v>36325.471364461489</v>
      </c>
      <c r="O448">
        <v>64.284962302264958</v>
      </c>
      <c r="P448">
        <v>56.789512273774001</v>
      </c>
      <c r="Q448" s="6">
        <v>446</v>
      </c>
    </row>
    <row r="449" spans="1:17" x14ac:dyDescent="0.25">
      <c r="A449">
        <v>125.2799740461197</v>
      </c>
      <c r="B449">
        <v>-14.177878948596753</v>
      </c>
      <c r="C449" s="6">
        <v>1050</v>
      </c>
      <c r="D449">
        <v>0.75</v>
      </c>
      <c r="E449" s="1">
        <v>0.65</v>
      </c>
      <c r="F449">
        <v>19.899999999999999</v>
      </c>
      <c r="G449">
        <v>42.007420362456692</v>
      </c>
      <c r="H449">
        <v>18.600602795895618</v>
      </c>
      <c r="I449">
        <v>15.279974046119705</v>
      </c>
      <c r="J449">
        <v>6185.1039250360491</v>
      </c>
      <c r="K449">
        <v>-1552.070886629836</v>
      </c>
      <c r="L449">
        <v>-14.086755774293641</v>
      </c>
      <c r="M449">
        <v>6376.8671462262937</v>
      </c>
      <c r="N449">
        <v>36267.588830757835</v>
      </c>
      <c r="O449">
        <v>65.701489596075604</v>
      </c>
      <c r="P449">
        <v>48.122006822814711</v>
      </c>
      <c r="Q449" s="6">
        <v>447</v>
      </c>
    </row>
    <row r="450" spans="1:17" x14ac:dyDescent="0.25">
      <c r="A450">
        <v>127.7123261378956</v>
      </c>
      <c r="B450">
        <v>-12.26790617329485</v>
      </c>
      <c r="C450" s="6">
        <v>1050</v>
      </c>
      <c r="D450">
        <v>0.75</v>
      </c>
      <c r="E450" s="1">
        <v>0.65</v>
      </c>
      <c r="F450">
        <v>19.899999999999999</v>
      </c>
      <c r="G450">
        <v>42.007420362456692</v>
      </c>
      <c r="H450">
        <v>21.582937723953481</v>
      </c>
      <c r="I450">
        <v>17.712326137895602</v>
      </c>
      <c r="J450">
        <v>6233.4356717222872</v>
      </c>
      <c r="K450">
        <v>-1346.3775244954893</v>
      </c>
      <c r="L450">
        <v>-12.188241696583448</v>
      </c>
      <c r="M450">
        <v>6377.1821921571664</v>
      </c>
      <c r="N450">
        <v>36300.776353807079</v>
      </c>
      <c r="O450">
        <v>64.884670727516323</v>
      </c>
      <c r="P450">
        <v>56.364048191178455</v>
      </c>
      <c r="Q450" s="6">
        <v>448</v>
      </c>
    </row>
    <row r="451" spans="1:17" x14ac:dyDescent="0.25">
      <c r="A451">
        <v>125.89865153237429</v>
      </c>
      <c r="B451">
        <v>-12.218216461608471</v>
      </c>
      <c r="C451" s="6">
        <v>1050</v>
      </c>
      <c r="D451">
        <v>0.75</v>
      </c>
      <c r="E451" s="1">
        <v>0.65</v>
      </c>
      <c r="F451">
        <v>19.899999999999999</v>
      </c>
      <c r="G451">
        <v>42.007420362456692</v>
      </c>
      <c r="H451">
        <v>15.787408973847635</v>
      </c>
      <c r="I451">
        <v>15.898651532374288</v>
      </c>
      <c r="J451">
        <v>6234.6013380006252</v>
      </c>
      <c r="K451">
        <v>-1341.0056537292769</v>
      </c>
      <c r="L451">
        <v>-12.138854997388457</v>
      </c>
      <c r="M451">
        <v>6377.1898205348316</v>
      </c>
      <c r="N451">
        <v>36233.15172723397</v>
      </c>
      <c r="O451">
        <v>66.600484438129044</v>
      </c>
      <c r="P451">
        <v>53.386960208030146</v>
      </c>
      <c r="Q451" s="6">
        <v>449</v>
      </c>
    </row>
    <row r="452" spans="1:17" x14ac:dyDescent="0.25">
      <c r="A452">
        <v>129.36468476583048</v>
      </c>
      <c r="B452">
        <v>-16.307243849047264</v>
      </c>
      <c r="C452" s="6">
        <v>1050</v>
      </c>
      <c r="D452">
        <v>1.2</v>
      </c>
      <c r="E452" s="1">
        <v>0.65</v>
      </c>
      <c r="F452">
        <v>19.899999999999999</v>
      </c>
      <c r="G452">
        <v>46.089820015575185</v>
      </c>
      <c r="H452">
        <v>20.85467013365658</v>
      </c>
      <c r="I452">
        <v>19.364684765830475</v>
      </c>
      <c r="J452">
        <v>6123.1622926396522</v>
      </c>
      <c r="K452">
        <v>-1779.3859283050617</v>
      </c>
      <c r="L452">
        <v>-16.203821093922208</v>
      </c>
      <c r="M452">
        <v>6376.4669483856142</v>
      </c>
      <c r="N452">
        <v>36487.394706365376</v>
      </c>
      <c r="O452">
        <v>60.630942670519325</v>
      </c>
      <c r="P452">
        <v>51.378213116340127</v>
      </c>
      <c r="Q452" s="6">
        <v>450</v>
      </c>
    </row>
    <row r="453" spans="1:17" x14ac:dyDescent="0.25">
      <c r="A453">
        <v>126.79598910837589</v>
      </c>
      <c r="B453">
        <v>-11.485634408412835</v>
      </c>
      <c r="C453" s="6">
        <v>1050</v>
      </c>
      <c r="D453">
        <v>1.2</v>
      </c>
      <c r="E453" s="1">
        <v>0.65</v>
      </c>
      <c r="F453">
        <v>19.899999999999999</v>
      </c>
      <c r="G453">
        <v>46.089820015575185</v>
      </c>
      <c r="H453">
        <v>21.365689035909693</v>
      </c>
      <c r="I453">
        <v>16.795989108375892</v>
      </c>
      <c r="J453">
        <v>6251.2452877501719</v>
      </c>
      <c r="K453">
        <v>-1261.6947220310037</v>
      </c>
      <c r="L453">
        <v>-11.410767270345913</v>
      </c>
      <c r="M453">
        <v>6377.2988968073014</v>
      </c>
      <c r="N453">
        <v>36246.607163875189</v>
      </c>
      <c r="O453">
        <v>66.25325251587266</v>
      </c>
      <c r="P453">
        <v>56.587500741980598</v>
      </c>
      <c r="Q453" s="6">
        <v>451</v>
      </c>
    </row>
    <row r="454" spans="1:17" x14ac:dyDescent="0.25">
      <c r="A454">
        <v>126.44329991865752</v>
      </c>
      <c r="B454">
        <v>-13.546934585565529</v>
      </c>
      <c r="C454" s="6">
        <v>1050</v>
      </c>
      <c r="D454">
        <v>1.2</v>
      </c>
      <c r="E454" s="1">
        <v>0.65</v>
      </c>
      <c r="F454">
        <v>19.899999999999999</v>
      </c>
      <c r="G454">
        <v>46.089820015575185</v>
      </c>
      <c r="H454">
        <v>22.489287167778009</v>
      </c>
      <c r="I454">
        <v>16.443299918657516</v>
      </c>
      <c r="J454">
        <v>6201.8288538104816</v>
      </c>
      <c r="K454">
        <v>-1484.2979399714529</v>
      </c>
      <c r="L454">
        <v>-13.459554759140124</v>
      </c>
      <c r="M454">
        <v>6376.97589038564</v>
      </c>
      <c r="N454">
        <v>36288.85593296797</v>
      </c>
      <c r="O454">
        <v>65.172059586126096</v>
      </c>
      <c r="P454">
        <v>51.56200749068617</v>
      </c>
      <c r="Q454" s="6">
        <v>452</v>
      </c>
    </row>
    <row r="455" spans="1:17" x14ac:dyDescent="0.25">
      <c r="A455">
        <v>128.55837345310064</v>
      </c>
      <c r="B455">
        <v>-12.556190921791208</v>
      </c>
      <c r="C455" s="6">
        <v>1050</v>
      </c>
      <c r="D455">
        <v>0.75</v>
      </c>
      <c r="E455" s="1">
        <v>0.65</v>
      </c>
      <c r="F455">
        <v>19.899999999999999</v>
      </c>
      <c r="G455">
        <v>42.007420362456692</v>
      </c>
      <c r="H455">
        <v>20.25114768546959</v>
      </c>
      <c r="I455">
        <v>18.558373453100643</v>
      </c>
      <c r="J455">
        <v>6226.5808579208679</v>
      </c>
      <c r="K455">
        <v>-1377.5237733400088</v>
      </c>
      <c r="L455">
        <v>-12.474773172057061</v>
      </c>
      <c r="M455">
        <v>6377.1373614140903</v>
      </c>
      <c r="N455">
        <v>36341.571001570846</v>
      </c>
      <c r="O455">
        <v>63.90120008292493</v>
      </c>
      <c r="P455">
        <v>57.075412702102462</v>
      </c>
      <c r="Q455" s="6">
        <v>453</v>
      </c>
    </row>
    <row r="456" spans="1:17" x14ac:dyDescent="0.25">
      <c r="A456">
        <v>125.78921408101313</v>
      </c>
      <c r="B456">
        <v>-12.987769374944929</v>
      </c>
      <c r="C456" s="6">
        <v>1050</v>
      </c>
      <c r="D456">
        <v>0.75</v>
      </c>
      <c r="E456" s="1">
        <v>0.65</v>
      </c>
      <c r="F456">
        <v>19.899999999999999</v>
      </c>
      <c r="G456">
        <v>42.007420362456692</v>
      </c>
      <c r="H456">
        <v>23.976019281004103</v>
      </c>
      <c r="I456">
        <v>15.789214081013128</v>
      </c>
      <c r="J456">
        <v>6216.025836140695</v>
      </c>
      <c r="K456">
        <v>-1424.0872610816452</v>
      </c>
      <c r="L456">
        <v>-12.90374220173662</v>
      </c>
      <c r="M456">
        <v>6377.0684270081074</v>
      </c>
      <c r="N456">
        <v>36250.143518993427</v>
      </c>
      <c r="O456">
        <v>66.154062216460503</v>
      </c>
      <c r="P456">
        <v>51.52245697701602</v>
      </c>
      <c r="Q456" s="6">
        <v>454</v>
      </c>
    </row>
    <row r="457" spans="1:17" x14ac:dyDescent="0.25">
      <c r="A457">
        <v>127.73174381572183</v>
      </c>
      <c r="B457">
        <v>-14.673211618654749</v>
      </c>
      <c r="C457" s="6">
        <v>1050</v>
      </c>
      <c r="D457">
        <v>1.2</v>
      </c>
      <c r="E457" s="1">
        <v>0.65</v>
      </c>
      <c r="F457">
        <v>19.899999999999999</v>
      </c>
      <c r="G457">
        <v>46.089820015575185</v>
      </c>
      <c r="H457">
        <v>17.112744194688169</v>
      </c>
      <c r="I457">
        <v>17.731743815721828</v>
      </c>
      <c r="J457">
        <v>6171.4507950588359</v>
      </c>
      <c r="K457">
        <v>-1605.1480563292887</v>
      </c>
      <c r="L457">
        <v>-14.579180277492249</v>
      </c>
      <c r="M457">
        <v>6376.7785909948325</v>
      </c>
      <c r="N457">
        <v>36369.962860760505</v>
      </c>
      <c r="O457">
        <v>63.227556351475961</v>
      </c>
      <c r="P457">
        <v>51.613876707901746</v>
      </c>
      <c r="Q457" s="6">
        <v>455</v>
      </c>
    </row>
    <row r="458" spans="1:17" x14ac:dyDescent="0.25">
      <c r="A458">
        <v>127.03395059788515</v>
      </c>
      <c r="B458">
        <v>-12.981708046642387</v>
      </c>
      <c r="C458" s="6">
        <v>1050</v>
      </c>
      <c r="D458">
        <v>0.75</v>
      </c>
      <c r="E458" s="1">
        <v>0.65</v>
      </c>
      <c r="F458">
        <v>19.899999999999999</v>
      </c>
      <c r="G458">
        <v>42.007420362456692</v>
      </c>
      <c r="H458">
        <v>20.180544429543264</v>
      </c>
      <c r="I458">
        <v>17.033950597885152</v>
      </c>
      <c r="J458">
        <v>6216.1765068868699</v>
      </c>
      <c r="K458">
        <v>-1423.433840375402</v>
      </c>
      <c r="L458">
        <v>-12.897717392160979</v>
      </c>
      <c r="M458">
        <v>6377.0694102148609</v>
      </c>
      <c r="N458">
        <v>36294.326966003791</v>
      </c>
      <c r="O458">
        <v>65.039725478010055</v>
      </c>
      <c r="P458">
        <v>53.750755566873856</v>
      </c>
      <c r="Q458" s="6">
        <v>456</v>
      </c>
    </row>
    <row r="459" spans="1:17" x14ac:dyDescent="0.25">
      <c r="A459">
        <v>126.75297542058775</v>
      </c>
      <c r="B459">
        <v>-12.117127794949127</v>
      </c>
      <c r="C459" s="6">
        <v>1050</v>
      </c>
      <c r="D459">
        <v>3</v>
      </c>
      <c r="E459" s="1">
        <v>0.65</v>
      </c>
      <c r="F459">
        <v>19.899999999999999</v>
      </c>
      <c r="G459">
        <v>54.048620189015942</v>
      </c>
      <c r="H459">
        <v>23.044279430908933</v>
      </c>
      <c r="I459">
        <v>16.752975420587745</v>
      </c>
      <c r="J459">
        <v>6236.9583727538775</v>
      </c>
      <c r="K459">
        <v>-1330.0740787201282</v>
      </c>
      <c r="L459">
        <v>-12.038383508089709</v>
      </c>
      <c r="M459">
        <v>6377.2052498212643</v>
      </c>
      <c r="N459">
        <v>36260.926290068579</v>
      </c>
      <c r="O459">
        <v>65.882063648704658</v>
      </c>
      <c r="P459">
        <v>55.110927363029674</v>
      </c>
      <c r="Q459" s="6">
        <v>457</v>
      </c>
    </row>
    <row r="460" spans="1:17" x14ac:dyDescent="0.25">
      <c r="A460">
        <v>127.87925582574843</v>
      </c>
      <c r="B460">
        <v>-15.386078320778175</v>
      </c>
      <c r="C460" s="6">
        <v>1050</v>
      </c>
      <c r="D460">
        <v>0.75</v>
      </c>
      <c r="E460" s="1">
        <v>0.65</v>
      </c>
      <c r="F460">
        <v>19.899999999999999</v>
      </c>
      <c r="G460">
        <v>42.007420362456692</v>
      </c>
      <c r="H460">
        <v>19.919716890031122</v>
      </c>
      <c r="I460">
        <v>17.87925582574843</v>
      </c>
      <c r="J460">
        <v>6150.9963717779046</v>
      </c>
      <c r="K460">
        <v>-1681.327300319698</v>
      </c>
      <c r="L460">
        <v>-15.287910768326212</v>
      </c>
      <c r="M460">
        <v>6376.6462859739422</v>
      </c>
      <c r="N460">
        <v>36398.129236711451</v>
      </c>
      <c r="O460">
        <v>62.581564580919711</v>
      </c>
      <c r="P460">
        <v>50.56371918605312</v>
      </c>
      <c r="Q460" s="6">
        <v>458</v>
      </c>
    </row>
    <row r="461" spans="1:17" x14ac:dyDescent="0.25">
      <c r="A461">
        <v>127.01443626978472</v>
      </c>
      <c r="B461">
        <v>-13.631793694580606</v>
      </c>
      <c r="C461" s="6">
        <v>3500.0000000000005</v>
      </c>
      <c r="D461">
        <v>0.75</v>
      </c>
      <c r="E461" s="1">
        <v>0.65</v>
      </c>
      <c r="F461">
        <v>19.899999999999999</v>
      </c>
      <c r="G461">
        <v>42.007420362456692</v>
      </c>
      <c r="H461">
        <v>22.569207632539225</v>
      </c>
      <c r="I461">
        <v>17.014436269784724</v>
      </c>
      <c r="J461">
        <v>6199.6229298817434</v>
      </c>
      <c r="K461">
        <v>-1493.4235482105287</v>
      </c>
      <c r="L461">
        <v>-13.543907920416038</v>
      </c>
      <c r="M461">
        <v>6376.9615309381643</v>
      </c>
      <c r="N461">
        <v>36311.972666607231</v>
      </c>
      <c r="O461">
        <v>64.604510593423925</v>
      </c>
      <c r="P461">
        <v>52.397071982578517</v>
      </c>
      <c r="Q461" s="6">
        <v>459</v>
      </c>
    </row>
    <row r="462" spans="1:17" x14ac:dyDescent="0.25">
      <c r="A462">
        <v>126.67845753827785</v>
      </c>
      <c r="B462">
        <v>-13.516363182478591</v>
      </c>
      <c r="C462" s="6">
        <v>3500.0000000000005</v>
      </c>
      <c r="D462">
        <v>0.75</v>
      </c>
      <c r="E462" s="1">
        <v>0.65</v>
      </c>
      <c r="F462">
        <v>19.899999999999999</v>
      </c>
      <c r="G462">
        <v>42.007420362456692</v>
      </c>
      <c r="H462">
        <v>21.310535283685088</v>
      </c>
      <c r="I462">
        <v>16.678457538277854</v>
      </c>
      <c r="J462">
        <v>6202.6202458757225</v>
      </c>
      <c r="K462">
        <v>-1481.0095578979624</v>
      </c>
      <c r="L462">
        <v>-13.429165815557841</v>
      </c>
      <c r="M462">
        <v>6376.9810431843471</v>
      </c>
      <c r="N462">
        <v>36296.405117071408</v>
      </c>
      <c r="O462">
        <v>64.985662132976671</v>
      </c>
      <c r="P462">
        <v>52.042027467614417</v>
      </c>
      <c r="Q462" s="6">
        <v>460</v>
      </c>
    </row>
    <row r="463" spans="1:17" x14ac:dyDescent="0.25">
      <c r="A463">
        <v>125.73250137562673</v>
      </c>
      <c r="B463">
        <v>-12.458717756651678</v>
      </c>
      <c r="C463" s="6">
        <v>3500.0000000000005</v>
      </c>
      <c r="D463">
        <v>1.2</v>
      </c>
      <c r="E463" s="1">
        <v>0.65</v>
      </c>
      <c r="F463">
        <v>19.899999999999999</v>
      </c>
      <c r="G463">
        <v>46.089820015575185</v>
      </c>
      <c r="H463">
        <v>15.974503567161229</v>
      </c>
      <c r="I463">
        <v>15.732501375626725</v>
      </c>
      <c r="J463">
        <v>6228.9161186793626</v>
      </c>
      <c r="K463">
        <v>-1366.9965745992945</v>
      </c>
      <c r="L463">
        <v>-12.377891908020851</v>
      </c>
      <c r="M463">
        <v>6377.1526286039116</v>
      </c>
      <c r="N463">
        <v>36233.779174255847</v>
      </c>
      <c r="O463">
        <v>66.582727508392679</v>
      </c>
      <c r="P463">
        <v>52.553742023040641</v>
      </c>
      <c r="Q463" s="6">
        <v>461</v>
      </c>
    </row>
    <row r="464" spans="1:17" x14ac:dyDescent="0.25">
      <c r="A464">
        <v>129.79997313293848</v>
      </c>
      <c r="B464">
        <v>-15.815953710834995</v>
      </c>
      <c r="C464" s="6">
        <v>3500.0000000000005</v>
      </c>
      <c r="D464">
        <v>0.75</v>
      </c>
      <c r="E464" s="1">
        <v>0.65</v>
      </c>
      <c r="F464">
        <v>19.899999999999999</v>
      </c>
      <c r="G464">
        <v>42.007420362456692</v>
      </c>
      <c r="H464">
        <v>23.297027583701638</v>
      </c>
      <c r="I464">
        <v>19.799973132938476</v>
      </c>
      <c r="J464">
        <v>6138.2036850305167</v>
      </c>
      <c r="K464">
        <v>-1727.1424146775171</v>
      </c>
      <c r="L464">
        <v>-15.715320888960003</v>
      </c>
      <c r="M464">
        <v>6376.563761109921</v>
      </c>
      <c r="N464">
        <v>36489.074643306842</v>
      </c>
      <c r="O464">
        <v>60.598121707327905</v>
      </c>
      <c r="P464">
        <v>52.873085542662842</v>
      </c>
      <c r="Q464" s="6">
        <v>462</v>
      </c>
    </row>
    <row r="465" spans="1:17" x14ac:dyDescent="0.25">
      <c r="A465">
        <v>128.45242620254271</v>
      </c>
      <c r="B465">
        <v>-12.057868672662574</v>
      </c>
      <c r="C465" s="6">
        <v>3500.0000000000005</v>
      </c>
      <c r="D465">
        <v>3</v>
      </c>
      <c r="E465" s="1">
        <v>0.65</v>
      </c>
      <c r="F465">
        <v>19.899999999999999</v>
      </c>
      <c r="G465">
        <v>54.048620189015942</v>
      </c>
      <c r="H465">
        <v>19.811584367424356</v>
      </c>
      <c r="I465">
        <v>18.452426202542711</v>
      </c>
      <c r="J465">
        <v>6238.3311124428064</v>
      </c>
      <c r="K465">
        <v>-1323.6639964796925</v>
      </c>
      <c r="L465">
        <v>-11.979486633116993</v>
      </c>
      <c r="M465">
        <v>6377.2142385251955</v>
      </c>
      <c r="N465">
        <v>36324.408599619543</v>
      </c>
      <c r="O465">
        <v>64.312324623316087</v>
      </c>
      <c r="P465">
        <v>57.950885932402223</v>
      </c>
      <c r="Q465" s="6">
        <v>463</v>
      </c>
    </row>
    <row r="466" spans="1:17" x14ac:dyDescent="0.25">
      <c r="A466">
        <v>127.64417555728346</v>
      </c>
      <c r="B466">
        <v>-14.163305190097322</v>
      </c>
      <c r="C466" s="6">
        <v>3500.0000000000005</v>
      </c>
      <c r="D466">
        <v>0.75</v>
      </c>
      <c r="E466" s="1">
        <v>0.65</v>
      </c>
      <c r="F466">
        <v>19.899999999999999</v>
      </c>
      <c r="G466">
        <v>42.007420362456692</v>
      </c>
      <c r="H466">
        <v>20.812663220954203</v>
      </c>
      <c r="I466">
        <v>17.644175557283461</v>
      </c>
      <c r="J466">
        <v>6185.4986694431764</v>
      </c>
      <c r="K466">
        <v>-1550.5074981293153</v>
      </c>
      <c r="L466">
        <v>-14.07226799350272</v>
      </c>
      <c r="M466">
        <v>6376.8697094607896</v>
      </c>
      <c r="N466">
        <v>36351.131864281473</v>
      </c>
      <c r="O466">
        <v>63.668032869833134</v>
      </c>
      <c r="P466">
        <v>52.429239534488701</v>
      </c>
      <c r="Q466" s="6">
        <v>464</v>
      </c>
    </row>
    <row r="467" spans="1:17" x14ac:dyDescent="0.25">
      <c r="A467">
        <v>125.55324906006332</v>
      </c>
      <c r="B467">
        <v>-16.199589561884565</v>
      </c>
      <c r="C467" s="6">
        <v>3500.0000000000005</v>
      </c>
      <c r="D467">
        <v>3</v>
      </c>
      <c r="E467" s="1">
        <v>0.65</v>
      </c>
      <c r="F467">
        <v>19.899999999999999</v>
      </c>
      <c r="G467">
        <v>54.048620189015942</v>
      </c>
      <c r="H467">
        <v>19.062495155116284</v>
      </c>
      <c r="I467">
        <v>15.553249060063322</v>
      </c>
      <c r="J467">
        <v>6126.4966245232072</v>
      </c>
      <c r="K467">
        <v>-1767.9488926695637</v>
      </c>
      <c r="L467">
        <v>-16.096775600836786</v>
      </c>
      <c r="M467">
        <v>6376.4883891830141</v>
      </c>
      <c r="N467">
        <v>36342.203605851937</v>
      </c>
      <c r="O467">
        <v>63.866380811208394</v>
      </c>
      <c r="P467">
        <v>44.93229328395504</v>
      </c>
      <c r="Q467" s="6">
        <v>465</v>
      </c>
    </row>
    <row r="468" spans="1:17" x14ac:dyDescent="0.25">
      <c r="A468">
        <v>128.28685499859859</v>
      </c>
      <c r="B468">
        <v>-14.436312321572068</v>
      </c>
      <c r="C468" s="6">
        <v>3500.0000000000005</v>
      </c>
      <c r="D468">
        <v>3</v>
      </c>
      <c r="E468" s="1">
        <v>0.65</v>
      </c>
      <c r="F468">
        <v>19.899999999999999</v>
      </c>
      <c r="G468">
        <v>54.048620189015942</v>
      </c>
      <c r="H468">
        <v>18.212164010584925</v>
      </c>
      <c r="I468">
        <v>18.286854998598585</v>
      </c>
      <c r="J468">
        <v>6178.0379021403351</v>
      </c>
      <c r="K468">
        <v>-1579.7776614116497</v>
      </c>
      <c r="L468">
        <v>-14.343668425487049</v>
      </c>
      <c r="M468">
        <v>6376.821291190291</v>
      </c>
      <c r="N468">
        <v>36384.147736685751</v>
      </c>
      <c r="O468">
        <v>62.903594149059614</v>
      </c>
      <c r="P468">
        <v>52.96890535700954</v>
      </c>
      <c r="Q468" s="6">
        <v>466</v>
      </c>
    </row>
    <row r="469" spans="1:17" x14ac:dyDescent="0.25">
      <c r="A469">
        <v>126.96579102160192</v>
      </c>
      <c r="B469">
        <v>-15.307607320700722</v>
      </c>
      <c r="C469" s="6">
        <v>1050</v>
      </c>
      <c r="D469">
        <v>1.2</v>
      </c>
      <c r="E469" s="1">
        <v>0.65</v>
      </c>
      <c r="F469">
        <v>19.899999999999999</v>
      </c>
      <c r="G469">
        <v>46.089820015575185</v>
      </c>
      <c r="H469">
        <v>20.15637997900161</v>
      </c>
      <c r="I469">
        <v>16.965791021601916</v>
      </c>
      <c r="J469">
        <v>6153.2944234980996</v>
      </c>
      <c r="K469">
        <v>-1672.953940643031</v>
      </c>
      <c r="L469">
        <v>-15.209892168826489</v>
      </c>
      <c r="M469">
        <v>6376.661128660191</v>
      </c>
      <c r="N469">
        <v>36361.553894793993</v>
      </c>
      <c r="O469">
        <v>63.418626918590206</v>
      </c>
      <c r="P469">
        <v>49.128519038766242</v>
      </c>
      <c r="Q469" s="6">
        <v>467</v>
      </c>
    </row>
    <row r="470" spans="1:17" x14ac:dyDescent="0.25">
      <c r="A470">
        <v>128.34198381170074</v>
      </c>
      <c r="B470">
        <v>-12.024204219784655</v>
      </c>
      <c r="C470" s="6">
        <v>1050</v>
      </c>
      <c r="D470">
        <v>1.2</v>
      </c>
      <c r="E470" s="1">
        <v>0.65</v>
      </c>
      <c r="F470">
        <v>19.899999999999999</v>
      </c>
      <c r="G470">
        <v>46.089820015575185</v>
      </c>
      <c r="H470">
        <v>23.636145038930707</v>
      </c>
      <c r="I470">
        <v>18.341983811700743</v>
      </c>
      <c r="J470">
        <v>6239.1079949474488</v>
      </c>
      <c r="K470">
        <v>-1320.0218803925329</v>
      </c>
      <c r="L470">
        <v>-11.946028117050538</v>
      </c>
      <c r="M470">
        <v>6377.2193264252883</v>
      </c>
      <c r="N470">
        <v>36319.147934019107</v>
      </c>
      <c r="O470">
        <v>64.439043804392909</v>
      </c>
      <c r="P470">
        <v>57.855922446308611</v>
      </c>
      <c r="Q470" s="6">
        <v>468</v>
      </c>
    </row>
    <row r="471" spans="1:17" x14ac:dyDescent="0.25">
      <c r="A471">
        <v>129.39468510357796</v>
      </c>
      <c r="B471">
        <v>-15.048511566005281</v>
      </c>
      <c r="C471" s="6">
        <v>1050</v>
      </c>
      <c r="D471">
        <v>3</v>
      </c>
      <c r="E471" s="1">
        <v>0.65</v>
      </c>
      <c r="F471">
        <v>19.899999999999999</v>
      </c>
      <c r="G471">
        <v>54.048620189015942</v>
      </c>
      <c r="H471">
        <v>15.219955375977129</v>
      </c>
      <c r="I471">
        <v>19.394685103577956</v>
      </c>
      <c r="J471">
        <v>6160.800541818101</v>
      </c>
      <c r="K471">
        <v>-1645.2849645382246</v>
      </c>
      <c r="L471">
        <v>-14.952295294894169</v>
      </c>
      <c r="M471">
        <v>6376.7096476632641</v>
      </c>
      <c r="N471">
        <v>36447.618924999224</v>
      </c>
      <c r="O471">
        <v>61.488864901538761</v>
      </c>
      <c r="P471">
        <v>53.591337735018691</v>
      </c>
      <c r="Q471" s="6">
        <v>469</v>
      </c>
    </row>
    <row r="472" spans="1:17" x14ac:dyDescent="0.25">
      <c r="A472">
        <v>126.61995894988824</v>
      </c>
      <c r="B472">
        <v>-15.179863614995373</v>
      </c>
      <c r="C472" s="6">
        <v>1050</v>
      </c>
      <c r="D472">
        <v>0.75</v>
      </c>
      <c r="E472" s="1">
        <v>0.65</v>
      </c>
      <c r="F472">
        <v>19.899999999999999</v>
      </c>
      <c r="G472">
        <v>42.007420362456692</v>
      </c>
      <c r="H472">
        <v>19.462310719294347</v>
      </c>
      <c r="I472">
        <v>16.619958949888243</v>
      </c>
      <c r="J472">
        <v>6157.0108736233342</v>
      </c>
      <c r="K472">
        <v>-1659.3162839096251</v>
      </c>
      <c r="L472">
        <v>-15.082886483586737</v>
      </c>
      <c r="M472">
        <v>6376.6851441766839</v>
      </c>
      <c r="N472">
        <v>36344.982073530453</v>
      </c>
      <c r="O472">
        <v>63.806885794576694</v>
      </c>
      <c r="P472">
        <v>48.741397499220646</v>
      </c>
      <c r="Q472" s="6">
        <v>470</v>
      </c>
    </row>
    <row r="473" spans="1:17" x14ac:dyDescent="0.25">
      <c r="A473">
        <v>126.19348330154084</v>
      </c>
      <c r="B473">
        <v>-13.412530601856265</v>
      </c>
      <c r="C473" s="6">
        <v>1050</v>
      </c>
      <c r="D473">
        <v>1.2</v>
      </c>
      <c r="E473" s="1">
        <v>0.65</v>
      </c>
      <c r="F473">
        <v>19.899999999999999</v>
      </c>
      <c r="G473">
        <v>46.089820015575185</v>
      </c>
      <c r="H473">
        <v>16.052144137633725</v>
      </c>
      <c r="I473">
        <v>16.193483301540837</v>
      </c>
      <c r="J473">
        <v>6205.2950103196927</v>
      </c>
      <c r="K473">
        <v>-1469.8378275132561</v>
      </c>
      <c r="L473">
        <v>-13.325953673115521</v>
      </c>
      <c r="M473">
        <v>6376.9984635631963</v>
      </c>
      <c r="N473">
        <v>36276.162263947343</v>
      </c>
      <c r="O473">
        <v>65.48959527817928</v>
      </c>
      <c r="P473">
        <v>51.383788920300141</v>
      </c>
      <c r="Q473" s="6">
        <v>471</v>
      </c>
    </row>
    <row r="474" spans="1:17" x14ac:dyDescent="0.25">
      <c r="A474">
        <v>128.33804692705843</v>
      </c>
      <c r="B474">
        <v>-13.741978994941697</v>
      </c>
      <c r="C474" s="6">
        <v>1050</v>
      </c>
      <c r="D474">
        <v>0.75</v>
      </c>
      <c r="E474" s="1">
        <v>0.65</v>
      </c>
      <c r="F474">
        <v>19.899999999999999</v>
      </c>
      <c r="G474">
        <v>42.007420362456692</v>
      </c>
      <c r="H474">
        <v>15.469770761768514</v>
      </c>
      <c r="I474">
        <v>18.338046927058429</v>
      </c>
      <c r="J474">
        <v>6196.7384617021144</v>
      </c>
      <c r="K474">
        <v>-1505.2678928515402</v>
      </c>
      <c r="L474">
        <v>-13.65343741408007</v>
      </c>
      <c r="M474">
        <v>6376.9427621696595</v>
      </c>
      <c r="N474">
        <v>36365.603363063339</v>
      </c>
      <c r="O474">
        <v>63.333190885120551</v>
      </c>
      <c r="P474">
        <v>54.371292788658714</v>
      </c>
      <c r="Q474" s="6">
        <v>472</v>
      </c>
    </row>
    <row r="475" spans="1:17" x14ac:dyDescent="0.25">
      <c r="A475">
        <v>129.90203237074473</v>
      </c>
      <c r="B475">
        <v>-13.281332520370796</v>
      </c>
      <c r="C475" s="6">
        <v>1050</v>
      </c>
      <c r="D475">
        <v>3</v>
      </c>
      <c r="E475" s="1">
        <v>0.65</v>
      </c>
      <c r="F475">
        <v>19.899999999999999</v>
      </c>
      <c r="G475">
        <v>54.048620189015942</v>
      </c>
      <c r="H475">
        <v>16.012747401458537</v>
      </c>
      <c r="I475">
        <v>19.902032370744735</v>
      </c>
      <c r="J475">
        <v>6208.6457288682632</v>
      </c>
      <c r="K475">
        <v>-1455.7149721346946</v>
      </c>
      <c r="L475">
        <v>-13.195541159689473</v>
      </c>
      <c r="M475">
        <v>6377.020296869945</v>
      </c>
      <c r="N475">
        <v>36416.8368746794</v>
      </c>
      <c r="O475">
        <v>62.17369511546223</v>
      </c>
      <c r="P475">
        <v>57.602457918435277</v>
      </c>
      <c r="Q475" s="6">
        <v>473</v>
      </c>
    </row>
    <row r="476" spans="1:17" x14ac:dyDescent="0.25">
      <c r="A476">
        <v>128.29559377045805</v>
      </c>
      <c r="B476">
        <v>-12.590530875180319</v>
      </c>
      <c r="C476" s="6">
        <v>1050</v>
      </c>
      <c r="D476">
        <v>1.2</v>
      </c>
      <c r="E476" s="1">
        <v>0.65</v>
      </c>
      <c r="F476">
        <v>19.899999999999999</v>
      </c>
      <c r="G476">
        <v>46.089820015575185</v>
      </c>
      <c r="H476">
        <v>19.938813217040686</v>
      </c>
      <c r="I476">
        <v>18.295593770458055</v>
      </c>
      <c r="J476">
        <v>6225.7538720752282</v>
      </c>
      <c r="K476">
        <v>-1381.2315921792247</v>
      </c>
      <c r="L476">
        <v>-12.508904819866888</v>
      </c>
      <c r="M476">
        <v>6377.1319562083436</v>
      </c>
      <c r="N476">
        <v>36332.006638995619</v>
      </c>
      <c r="O476">
        <v>64.128042321626765</v>
      </c>
      <c r="P476">
        <v>56.60367042827199</v>
      </c>
      <c r="Q476" s="6">
        <v>474</v>
      </c>
    </row>
    <row r="477" spans="1:17" x14ac:dyDescent="0.25">
      <c r="A477">
        <v>128.20969435439321</v>
      </c>
      <c r="B477">
        <v>-11.475469034521289</v>
      </c>
      <c r="C477" s="6">
        <v>3500.0000000000005</v>
      </c>
      <c r="D477">
        <v>0.75</v>
      </c>
      <c r="E477" s="1">
        <v>0.65</v>
      </c>
      <c r="F477">
        <v>19.899999999999999</v>
      </c>
      <c r="G477">
        <v>42.007420362456692</v>
      </c>
      <c r="H477">
        <v>23.203001932138779</v>
      </c>
      <c r="I477">
        <v>18.209694354393207</v>
      </c>
      <c r="J477">
        <v>6251.4690982738712</v>
      </c>
      <c r="K477">
        <v>-1260.5927436696406</v>
      </c>
      <c r="L477">
        <v>-11.400664608090187</v>
      </c>
      <c r="M477">
        <v>6377.3003655203256</v>
      </c>
      <c r="N477">
        <v>36300.281094436934</v>
      </c>
      <c r="O477">
        <v>64.900597890913474</v>
      </c>
      <c r="P477">
        <v>58.836128995057166</v>
      </c>
      <c r="Q477" s="6">
        <v>475</v>
      </c>
    </row>
    <row r="478" spans="1:17" x14ac:dyDescent="0.25">
      <c r="A478">
        <v>125.55355925296669</v>
      </c>
      <c r="B478">
        <v>-14.63159036008992</v>
      </c>
      <c r="C478" s="6">
        <v>3500.0000000000005</v>
      </c>
      <c r="D478">
        <v>1.2</v>
      </c>
      <c r="E478" s="1">
        <v>0.65</v>
      </c>
      <c r="F478">
        <v>19.899999999999999</v>
      </c>
      <c r="G478">
        <v>46.089820015575185</v>
      </c>
      <c r="H478">
        <v>19.836830933339602</v>
      </c>
      <c r="I478">
        <v>15.553559252966693</v>
      </c>
      <c r="J478">
        <v>6172.615700320589</v>
      </c>
      <c r="K478">
        <v>-1600.6926249569622</v>
      </c>
      <c r="L478">
        <v>-14.537802322751032</v>
      </c>
      <c r="M478">
        <v>6376.7861390700446</v>
      </c>
      <c r="N478">
        <v>36290.681825912114</v>
      </c>
      <c r="O478">
        <v>65.120691277833032</v>
      </c>
      <c r="P478">
        <v>47.774332811786564</v>
      </c>
      <c r="Q478" s="6">
        <v>476</v>
      </c>
    </row>
    <row r="479" spans="1:17" x14ac:dyDescent="0.25">
      <c r="A479">
        <v>128.82911318837265</v>
      </c>
      <c r="B479">
        <v>-13.16769314734638</v>
      </c>
      <c r="C479" s="6">
        <v>3500.0000000000005</v>
      </c>
      <c r="D479">
        <v>1.2</v>
      </c>
      <c r="E479" s="1">
        <v>0.65</v>
      </c>
      <c r="F479">
        <v>19.899999999999999</v>
      </c>
      <c r="G479">
        <v>46.089820015575185</v>
      </c>
      <c r="H479">
        <v>14.563699349396279</v>
      </c>
      <c r="I479">
        <v>18.829113188372645</v>
      </c>
      <c r="J479">
        <v>6211.52183810103</v>
      </c>
      <c r="K479">
        <v>-1443.4761727306868</v>
      </c>
      <c r="L479">
        <v>-13.082583661117555</v>
      </c>
      <c r="M479">
        <v>6377.0390469595859</v>
      </c>
      <c r="N479">
        <v>36369.02118594059</v>
      </c>
      <c r="O479">
        <v>63.257057885247299</v>
      </c>
      <c r="P479">
        <v>56.255067324914506</v>
      </c>
      <c r="Q479" s="6">
        <v>477</v>
      </c>
    </row>
    <row r="480" spans="1:17" x14ac:dyDescent="0.25">
      <c r="A480">
        <v>130.94693145581047</v>
      </c>
      <c r="B480">
        <v>-12.816709101644056</v>
      </c>
      <c r="C480" s="6">
        <v>3500.0000000000005</v>
      </c>
      <c r="D480">
        <v>0.75</v>
      </c>
      <c r="E480" s="1">
        <v>0.65</v>
      </c>
      <c r="F480">
        <v>19.899999999999999</v>
      </c>
      <c r="G480">
        <v>42.007420362456692</v>
      </c>
      <c r="H480">
        <v>19.851024583069343</v>
      </c>
      <c r="I480">
        <v>20.946931455810471</v>
      </c>
      <c r="J480">
        <v>6220.2514180472353</v>
      </c>
      <c r="K480">
        <v>-1405.6407147822099</v>
      </c>
      <c r="L480">
        <v>-12.73371397046076</v>
      </c>
      <c r="M480">
        <v>6377.0960101579212</v>
      </c>
      <c r="N480">
        <v>36450.034033226621</v>
      </c>
      <c r="O480">
        <v>61.44723093745624</v>
      </c>
      <c r="P480">
        <v>59.907789005280925</v>
      </c>
      <c r="Q480" s="6">
        <v>478</v>
      </c>
    </row>
    <row r="481" spans="1:17" x14ac:dyDescent="0.25">
      <c r="A481">
        <v>125.10814410505553</v>
      </c>
      <c r="B481">
        <v>-17.817030276944251</v>
      </c>
      <c r="C481" s="6">
        <v>1050</v>
      </c>
      <c r="D481">
        <v>0.75</v>
      </c>
      <c r="E481" s="1">
        <v>0.65</v>
      </c>
      <c r="F481">
        <v>19.899999999999999</v>
      </c>
      <c r="G481">
        <v>42.007420362456692</v>
      </c>
      <c r="H481">
        <v>23.036640924868159</v>
      </c>
      <c r="I481">
        <v>15.10814410505553</v>
      </c>
      <c r="J481">
        <v>6074.1385659876287</v>
      </c>
      <c r="K481">
        <v>-1939.1153636455372</v>
      </c>
      <c r="L481">
        <v>-17.705225993253261</v>
      </c>
      <c r="M481">
        <v>6376.1530496330161</v>
      </c>
      <c r="N481">
        <v>36386.165089752001</v>
      </c>
      <c r="O481">
        <v>62.83801320509567</v>
      </c>
      <c r="P481">
        <v>41.422860512287464</v>
      </c>
      <c r="Q481" s="6">
        <v>479</v>
      </c>
    </row>
    <row r="482" spans="1:17" x14ac:dyDescent="0.25">
      <c r="A482">
        <v>128.29269238895921</v>
      </c>
      <c r="B482">
        <v>-17.530669327550051</v>
      </c>
      <c r="C482" s="6">
        <v>1050</v>
      </c>
      <c r="D482">
        <v>1.2</v>
      </c>
      <c r="E482" s="1">
        <v>0.65</v>
      </c>
      <c r="F482">
        <v>19.899999999999999</v>
      </c>
      <c r="G482">
        <v>46.089820015575185</v>
      </c>
      <c r="H482">
        <v>14.517875929496769</v>
      </c>
      <c r="I482">
        <v>18.29269238895921</v>
      </c>
      <c r="J482">
        <v>6083.7606454979077</v>
      </c>
      <c r="K482">
        <v>-1908.9178278021207</v>
      </c>
      <c r="L482">
        <v>-17.420431798596731</v>
      </c>
      <c r="M482">
        <v>6376.2144619680012</v>
      </c>
      <c r="N482">
        <v>36487.855549445208</v>
      </c>
      <c r="O482">
        <v>60.614408077136524</v>
      </c>
      <c r="P482">
        <v>47.660729722490871</v>
      </c>
      <c r="Q482" s="6">
        <v>480</v>
      </c>
    </row>
    <row r="483" spans="1:17" x14ac:dyDescent="0.25">
      <c r="A483">
        <v>124.56785465636477</v>
      </c>
      <c r="B483">
        <v>-15.870615676034937</v>
      </c>
      <c r="C483" s="6">
        <v>1050</v>
      </c>
      <c r="D483">
        <v>3</v>
      </c>
      <c r="E483" s="1">
        <v>0.65</v>
      </c>
      <c r="F483">
        <v>19.899999999999999</v>
      </c>
      <c r="G483">
        <v>54.048620189015942</v>
      </c>
      <c r="H483">
        <v>15.889536502386875</v>
      </c>
      <c r="I483">
        <v>14.567854656364773</v>
      </c>
      <c r="J483">
        <v>6136.5523373452215</v>
      </c>
      <c r="K483">
        <v>-1732.9613710333003</v>
      </c>
      <c r="L483">
        <v>-15.769670974627406</v>
      </c>
      <c r="M483">
        <v>6376.5531208067823</v>
      </c>
      <c r="N483">
        <v>36299.134149804609</v>
      </c>
      <c r="O483">
        <v>64.904870288864601</v>
      </c>
      <c r="P483">
        <v>43.540978639230211</v>
      </c>
      <c r="Q483" s="6">
        <v>481</v>
      </c>
    </row>
    <row r="484" spans="1:17" x14ac:dyDescent="0.25">
      <c r="A484">
        <v>126.45941018523031</v>
      </c>
      <c r="B484">
        <v>-16.145241365606218</v>
      </c>
      <c r="C484" s="6">
        <v>1050</v>
      </c>
      <c r="D484">
        <v>3</v>
      </c>
      <c r="E484" s="1">
        <v>0.65</v>
      </c>
      <c r="F484">
        <v>19.899999999999999</v>
      </c>
      <c r="G484">
        <v>54.048620189015942</v>
      </c>
      <c r="H484">
        <v>20.059587079744016</v>
      </c>
      <c r="I484">
        <v>16.459410185230311</v>
      </c>
      <c r="J484">
        <v>6128.1717518047535</v>
      </c>
      <c r="K484">
        <v>-1762.1726883550202</v>
      </c>
      <c r="L484">
        <v>-16.042735295553797</v>
      </c>
      <c r="M484">
        <v>6376.4991651534074</v>
      </c>
      <c r="N484">
        <v>36371.327572285103</v>
      </c>
      <c r="O484">
        <v>63.187780182097789</v>
      </c>
      <c r="P484">
        <v>46.734764569813606</v>
      </c>
      <c r="Q484" s="6">
        <v>482</v>
      </c>
    </row>
    <row r="485" spans="1:17" x14ac:dyDescent="0.25">
      <c r="A485">
        <v>132.37893471456982</v>
      </c>
      <c r="B485">
        <v>-11.230814645633465</v>
      </c>
      <c r="C485" s="6">
        <v>1050</v>
      </c>
      <c r="D485">
        <v>1.2</v>
      </c>
      <c r="E485" s="1">
        <v>0.65</v>
      </c>
      <c r="F485">
        <v>19.899999999999999</v>
      </c>
      <c r="G485">
        <v>46.089820015575185</v>
      </c>
      <c r="H485">
        <v>20.008309169325866</v>
      </c>
      <c r="I485">
        <v>22.378934714569823</v>
      </c>
      <c r="J485">
        <v>6256.7966012740517</v>
      </c>
      <c r="K485">
        <v>-1234.0592976367934</v>
      </c>
      <c r="L485">
        <v>-11.157522323633481</v>
      </c>
      <c r="M485">
        <v>6377.3353416453128</v>
      </c>
      <c r="N485">
        <v>36477.358925356748</v>
      </c>
      <c r="O485">
        <v>60.867096078708016</v>
      </c>
      <c r="P485">
        <v>64.684852259017376</v>
      </c>
      <c r="Q485" s="6">
        <v>483</v>
      </c>
    </row>
    <row r="486" spans="1:17" x14ac:dyDescent="0.25">
      <c r="A486">
        <v>127.20312086021609</v>
      </c>
      <c r="B486">
        <v>-12.732135181033623</v>
      </c>
      <c r="C486" s="6">
        <v>1050</v>
      </c>
      <c r="D486">
        <v>3</v>
      </c>
      <c r="E486" s="1">
        <v>0.65</v>
      </c>
      <c r="F486">
        <v>19.899999999999999</v>
      </c>
      <c r="G486">
        <v>54.048620189015942</v>
      </c>
      <c r="H486">
        <v>19.697889838527246</v>
      </c>
      <c r="I486">
        <v>17.203120860216089</v>
      </c>
      <c r="J486">
        <v>6222.3202180303888</v>
      </c>
      <c r="K486">
        <v>-1396.5160048461039</v>
      </c>
      <c r="L486">
        <v>-12.649651387385676</v>
      </c>
      <c r="M486">
        <v>6377.1095213663275</v>
      </c>
      <c r="N486">
        <v>36293.792132289236</v>
      </c>
      <c r="O486">
        <v>65.054216442918957</v>
      </c>
      <c r="P486">
        <v>54.555274978241336</v>
      </c>
      <c r="Q486" s="6">
        <v>484</v>
      </c>
    </row>
    <row r="487" spans="1:17" x14ac:dyDescent="0.25">
      <c r="A487">
        <v>123.48978560751955</v>
      </c>
      <c r="B487">
        <v>-12.689036938083627</v>
      </c>
      <c r="C487" s="6">
        <v>1050</v>
      </c>
      <c r="D487">
        <v>0.75</v>
      </c>
      <c r="E487" s="1">
        <v>0.65</v>
      </c>
      <c r="F487">
        <v>19.899999999999999</v>
      </c>
      <c r="G487">
        <v>42.007420362456692</v>
      </c>
      <c r="H487">
        <v>15.687249008615208</v>
      </c>
      <c r="I487">
        <v>13.489785607519551</v>
      </c>
      <c r="J487">
        <v>6223.3692768581832</v>
      </c>
      <c r="K487">
        <v>-1391.86497069798</v>
      </c>
      <c r="L487">
        <v>-12.606813992535894</v>
      </c>
      <c r="M487">
        <v>6377.1163744123751</v>
      </c>
      <c r="N487">
        <v>36168.42390270569</v>
      </c>
      <c r="O487">
        <v>68.36303861397883</v>
      </c>
      <c r="P487">
        <v>47.5206943406628</v>
      </c>
      <c r="Q487" s="6">
        <v>485</v>
      </c>
    </row>
    <row r="488" spans="1:17" x14ac:dyDescent="0.25">
      <c r="A488">
        <v>126.01441665161389</v>
      </c>
      <c r="B488">
        <v>-9.2729166078331797</v>
      </c>
      <c r="C488" s="6">
        <v>1050</v>
      </c>
      <c r="D488">
        <v>0.75</v>
      </c>
      <c r="E488" s="1">
        <v>0.65</v>
      </c>
      <c r="F488">
        <v>19.899999999999999</v>
      </c>
      <c r="G488">
        <v>42.007420362456692</v>
      </c>
      <c r="H488">
        <v>14.574491425019621</v>
      </c>
      <c r="I488">
        <v>16.014416651613885</v>
      </c>
      <c r="J488">
        <v>6295.3376029801084</v>
      </c>
      <c r="K488">
        <v>-1020.9648087909086</v>
      </c>
      <c r="L488">
        <v>-9.2119067116052005</v>
      </c>
      <c r="M488">
        <v>6377.5892527102114</v>
      </c>
      <c r="N488">
        <v>36169.260243521807</v>
      </c>
      <c r="O488">
        <v>68.356997359150199</v>
      </c>
      <c r="P488">
        <v>60.68929908974301</v>
      </c>
      <c r="Q488" s="6">
        <v>486</v>
      </c>
    </row>
    <row r="489" spans="1:17" x14ac:dyDescent="0.25">
      <c r="A489">
        <v>129.48509025343708</v>
      </c>
      <c r="B489">
        <v>-9.6502814864829656</v>
      </c>
      <c r="C489" s="6">
        <v>1050</v>
      </c>
      <c r="D489">
        <v>1.2</v>
      </c>
      <c r="E489" s="1">
        <v>0.65</v>
      </c>
      <c r="F489">
        <v>19.899999999999999</v>
      </c>
      <c r="G489">
        <v>46.089820015575185</v>
      </c>
      <c r="H489">
        <v>19.071995152761446</v>
      </c>
      <c r="I489">
        <v>19.485090253437079</v>
      </c>
      <c r="J489">
        <v>6288.476418500255</v>
      </c>
      <c r="K489">
        <v>-1062.1351170751693</v>
      </c>
      <c r="L489">
        <v>-9.5868805489681943</v>
      </c>
      <c r="M489">
        <v>6377.543937360062</v>
      </c>
      <c r="N489">
        <v>36312.01360636048</v>
      </c>
      <c r="O489">
        <v>64.621905196928878</v>
      </c>
      <c r="P489">
        <v>64.649551986865561</v>
      </c>
      <c r="Q489" s="6">
        <v>487</v>
      </c>
    </row>
    <row r="490" spans="1:17" x14ac:dyDescent="0.25">
      <c r="A490">
        <v>126.44418271480126</v>
      </c>
      <c r="B490">
        <v>-10.234476206212415</v>
      </c>
      <c r="C490" s="6">
        <v>1050</v>
      </c>
      <c r="D490">
        <v>3</v>
      </c>
      <c r="E490" s="1">
        <v>0.65</v>
      </c>
      <c r="F490">
        <v>19.899999999999999</v>
      </c>
      <c r="G490">
        <v>54.048620189015942</v>
      </c>
      <c r="H490">
        <v>21.665597314203133</v>
      </c>
      <c r="I490">
        <v>16.444182714801258</v>
      </c>
      <c r="J490">
        <v>6277.3199678090123</v>
      </c>
      <c r="K490">
        <v>-1125.7807038234157</v>
      </c>
      <c r="L490">
        <v>-10.167395361846884</v>
      </c>
      <c r="M490">
        <v>6377.4703583282053</v>
      </c>
      <c r="N490">
        <v>36204.75125393855</v>
      </c>
      <c r="O490">
        <v>67.368527862088129</v>
      </c>
      <c r="P490">
        <v>58.952894643220105</v>
      </c>
      <c r="Q490" s="6">
        <v>488</v>
      </c>
    </row>
    <row r="491" spans="1:17" x14ac:dyDescent="0.25">
      <c r="A491">
        <v>132.22749119933769</v>
      </c>
      <c r="B491">
        <v>-12.817898933407392</v>
      </c>
      <c r="C491" s="6">
        <v>1050</v>
      </c>
      <c r="D491">
        <v>1.2</v>
      </c>
      <c r="E491" s="1">
        <v>0.65</v>
      </c>
      <c r="F491">
        <v>19.899999999999999</v>
      </c>
      <c r="G491">
        <v>46.089820015575185</v>
      </c>
      <c r="H491">
        <v>20.138874886052015</v>
      </c>
      <c r="I491">
        <v>22.227491199337692</v>
      </c>
      <c r="J491">
        <v>6220.2222168814178</v>
      </c>
      <c r="K491">
        <v>-1405.7690647574354</v>
      </c>
      <c r="L491">
        <v>-12.734896613553143</v>
      </c>
      <c r="M491">
        <v>6377.0958194788145</v>
      </c>
      <c r="N491">
        <v>36509.183151674537</v>
      </c>
      <c r="O491">
        <v>60.191227710366341</v>
      </c>
      <c r="P491">
        <v>61.502919457002534</v>
      </c>
      <c r="Q491" s="6">
        <v>489</v>
      </c>
    </row>
    <row r="492" spans="1:17" x14ac:dyDescent="0.25">
      <c r="A492">
        <v>123.02825175098826</v>
      </c>
      <c r="B492">
        <v>-17.004712987901382</v>
      </c>
      <c r="C492" s="6">
        <v>1050</v>
      </c>
      <c r="D492">
        <v>1.2</v>
      </c>
      <c r="E492" s="1">
        <v>0.65</v>
      </c>
      <c r="F492">
        <v>19.899999999999999</v>
      </c>
      <c r="G492">
        <v>46.089820015575185</v>
      </c>
      <c r="H492">
        <v>15.415051648877647</v>
      </c>
      <c r="I492">
        <v>13.028251750988261</v>
      </c>
      <c r="J492">
        <v>6101.0390681756271</v>
      </c>
      <c r="K492">
        <v>-1853.3328294937971</v>
      </c>
      <c r="L492">
        <v>-16.897381445789549</v>
      </c>
      <c r="M492">
        <v>6376.3249829572524</v>
      </c>
      <c r="N492">
        <v>36293.602307047993</v>
      </c>
      <c r="O492">
        <v>65.033681149008302</v>
      </c>
      <c r="P492">
        <v>38.351152014076732</v>
      </c>
      <c r="Q492" s="6">
        <v>490</v>
      </c>
    </row>
    <row r="493" spans="1:17" x14ac:dyDescent="0.25">
      <c r="A493">
        <v>124.55240066904764</v>
      </c>
      <c r="B493">
        <v>-9.9279583876111221</v>
      </c>
      <c r="C493" s="6">
        <v>1050</v>
      </c>
      <c r="D493">
        <v>1.2</v>
      </c>
      <c r="E493" s="1">
        <v>0.65</v>
      </c>
      <c r="F493">
        <v>19.899999999999999</v>
      </c>
      <c r="G493">
        <v>46.089820015575185</v>
      </c>
      <c r="H493">
        <v>20.760575094457948</v>
      </c>
      <c r="I493">
        <v>14.552400669047643</v>
      </c>
      <c r="J493">
        <v>6283.254552048752</v>
      </c>
      <c r="K493">
        <v>-1092.4007627399544</v>
      </c>
      <c r="L493">
        <v>-9.8628049830521807</v>
      </c>
      <c r="M493">
        <v>6377.5094819432607</v>
      </c>
      <c r="N493">
        <v>36133.5023335527</v>
      </c>
      <c r="O493">
        <v>69.39179570746343</v>
      </c>
      <c r="P493">
        <v>56.409764403493895</v>
      </c>
      <c r="Q493" s="6">
        <v>491</v>
      </c>
    </row>
    <row r="494" spans="1:17" x14ac:dyDescent="0.25">
      <c r="A494">
        <v>131.00450887116551</v>
      </c>
      <c r="B494">
        <v>-13.267735113515128</v>
      </c>
      <c r="C494" s="6">
        <v>1050</v>
      </c>
      <c r="D494">
        <v>3</v>
      </c>
      <c r="E494" s="1">
        <v>0.65</v>
      </c>
      <c r="F494">
        <v>19.899999999999999</v>
      </c>
      <c r="G494">
        <v>54.048620189015942</v>
      </c>
      <c r="H494">
        <v>19.297383792390047</v>
      </c>
      <c r="I494">
        <v>21.004508871165513</v>
      </c>
      <c r="J494">
        <v>6208.9911466337799</v>
      </c>
      <c r="K494">
        <v>-1454.2508457283952</v>
      </c>
      <c r="L494">
        <v>-13.182025271595283</v>
      </c>
      <c r="M494">
        <v>6377.0225482805381</v>
      </c>
      <c r="N494">
        <v>36464.766586070851</v>
      </c>
      <c r="O494">
        <v>61.127494259186889</v>
      </c>
      <c r="P494">
        <v>59.131900589173803</v>
      </c>
      <c r="Q494" s="6">
        <v>492</v>
      </c>
    </row>
    <row r="495" spans="1:17" x14ac:dyDescent="0.25">
      <c r="A495">
        <v>124.56054917999383</v>
      </c>
      <c r="B495">
        <v>-12.207889281321162</v>
      </c>
      <c r="C495" s="6">
        <v>1050</v>
      </c>
      <c r="D495">
        <v>3</v>
      </c>
      <c r="E495" s="1">
        <v>0.65</v>
      </c>
      <c r="F495">
        <v>19.899999999999999</v>
      </c>
      <c r="G495">
        <v>54.048620189015942</v>
      </c>
      <c r="H495">
        <v>22.069470849566137</v>
      </c>
      <c r="I495">
        <v>14.560549179993828</v>
      </c>
      <c r="J495">
        <v>6234.843017061522</v>
      </c>
      <c r="K495">
        <v>-1339.8890753860644</v>
      </c>
      <c r="L495">
        <v>-12.128590822932509</v>
      </c>
      <c r="M495">
        <v>6377.1914023133841</v>
      </c>
      <c r="N495">
        <v>36188.34365176993</v>
      </c>
      <c r="O495">
        <v>67.80800298738879</v>
      </c>
      <c r="P495">
        <v>50.850873939839872</v>
      </c>
      <c r="Q495" s="6">
        <v>493</v>
      </c>
    </row>
    <row r="496" spans="1:17" x14ac:dyDescent="0.25">
      <c r="A496">
        <v>130.37755293940518</v>
      </c>
      <c r="B496">
        <v>-9.7551826251531057</v>
      </c>
      <c r="C496" s="6">
        <v>1050</v>
      </c>
      <c r="D496">
        <v>1.2</v>
      </c>
      <c r="E496" s="1">
        <v>0.65</v>
      </c>
      <c r="F496">
        <v>19.899999999999999</v>
      </c>
      <c r="G496">
        <v>46.089820015575185</v>
      </c>
      <c r="H496">
        <v>20.475951186124313</v>
      </c>
      <c r="I496">
        <v>20.377552939405177</v>
      </c>
      <c r="J496">
        <v>6286.5209449514796</v>
      </c>
      <c r="K496">
        <v>-1073.5718248372127</v>
      </c>
      <c r="L496">
        <v>-9.6911189361040471</v>
      </c>
      <c r="M496">
        <v>6377.531031237555</v>
      </c>
      <c r="N496">
        <v>36352.889029737846</v>
      </c>
      <c r="O496">
        <v>63.646944755545981</v>
      </c>
      <c r="P496">
        <v>65.479723300806228</v>
      </c>
      <c r="Q496" s="6">
        <v>494</v>
      </c>
    </row>
    <row r="497" spans="1:17" x14ac:dyDescent="0.25">
      <c r="A497">
        <v>132.00552998890319</v>
      </c>
      <c r="B497">
        <v>-11.238172874070562</v>
      </c>
      <c r="C497" s="6">
        <v>1050</v>
      </c>
      <c r="D497">
        <v>0.75</v>
      </c>
      <c r="E497" s="1">
        <v>0.65</v>
      </c>
      <c r="F497">
        <v>19.899999999999999</v>
      </c>
      <c r="G497">
        <v>42.007420362456692</v>
      </c>
      <c r="H497">
        <v>19.730495616550002</v>
      </c>
      <c r="I497">
        <v>22.005529988903191</v>
      </c>
      <c r="J497">
        <v>6256.6380252635736</v>
      </c>
      <c r="K497">
        <v>-1234.8576421996413</v>
      </c>
      <c r="L497">
        <v>-11.164834996206597</v>
      </c>
      <c r="M497">
        <v>6377.3343001345729</v>
      </c>
      <c r="N497">
        <v>36459.721437854554</v>
      </c>
      <c r="O497">
        <v>61.244519834030953</v>
      </c>
      <c r="P497">
        <v>64.25522310152661</v>
      </c>
      <c r="Q497" s="6">
        <v>495</v>
      </c>
    </row>
    <row r="498" spans="1:17" x14ac:dyDescent="0.25">
      <c r="A498">
        <v>126.2347867420728</v>
      </c>
      <c r="B498">
        <v>-17.821403638346862</v>
      </c>
      <c r="C498" s="6">
        <v>1050</v>
      </c>
      <c r="D498">
        <v>1.2</v>
      </c>
      <c r="E498" s="1">
        <v>0.65</v>
      </c>
      <c r="F498">
        <v>19.899999999999999</v>
      </c>
      <c r="G498">
        <v>46.089820015575185</v>
      </c>
      <c r="H498">
        <v>17.408091223121637</v>
      </c>
      <c r="I498">
        <v>16.234786742072799</v>
      </c>
      <c r="J498">
        <v>6073.9904437272398</v>
      </c>
      <c r="K498">
        <v>-1939.5761793993086</v>
      </c>
      <c r="L498">
        <v>-17.709575512370169</v>
      </c>
      <c r="M498">
        <v>6376.1521050068322</v>
      </c>
      <c r="N498">
        <v>36423.696152855555</v>
      </c>
      <c r="O498">
        <v>61.996981287211</v>
      </c>
      <c r="P498">
        <v>43.574165034095294</v>
      </c>
      <c r="Q498" s="6">
        <v>496</v>
      </c>
    </row>
    <row r="499" spans="1:17" x14ac:dyDescent="0.25">
      <c r="A499">
        <v>122.74094386361212</v>
      </c>
      <c r="B499">
        <v>-17.963832109717472</v>
      </c>
      <c r="C499" s="6">
        <v>1050</v>
      </c>
      <c r="D499">
        <v>0.75</v>
      </c>
      <c r="E499" s="1">
        <v>0.65</v>
      </c>
      <c r="F499">
        <v>19.899999999999999</v>
      </c>
      <c r="G499">
        <v>42.007420362456692</v>
      </c>
      <c r="H499">
        <v>22.819646699504013</v>
      </c>
      <c r="I499">
        <v>12.740943863612117</v>
      </c>
      <c r="J499">
        <v>6069.1472478839505</v>
      </c>
      <c r="K499">
        <v>-1954.5776103139203</v>
      </c>
      <c r="L499">
        <v>-17.851228921482786</v>
      </c>
      <c r="M499">
        <v>6376.121230908162</v>
      </c>
      <c r="N499">
        <v>36321.768227389963</v>
      </c>
      <c r="O499">
        <v>64.341632619249097</v>
      </c>
      <c r="P499">
        <v>36.246418722514498</v>
      </c>
      <c r="Q499" s="6">
        <v>497</v>
      </c>
    </row>
    <row r="500" spans="1:17" x14ac:dyDescent="0.25">
      <c r="A500">
        <v>127.04365830863534</v>
      </c>
      <c r="B500">
        <v>-12.271648378466825</v>
      </c>
      <c r="C500" s="6">
        <v>1050</v>
      </c>
      <c r="D500">
        <v>1.2</v>
      </c>
      <c r="E500" s="1">
        <v>0.65</v>
      </c>
      <c r="F500">
        <v>19.899999999999999</v>
      </c>
      <c r="G500">
        <v>46.089820015575185</v>
      </c>
      <c r="H500">
        <v>14.755143454414032</v>
      </c>
      <c r="I500">
        <v>17.043658308635344</v>
      </c>
      <c r="J500">
        <v>6233.3476948782827</v>
      </c>
      <c r="K500">
        <v>-1346.782047793741</v>
      </c>
      <c r="L500">
        <v>-12.191961091044393</v>
      </c>
      <c r="M500">
        <v>6377.1816164747806</v>
      </c>
      <c r="N500">
        <v>36275.628230107221</v>
      </c>
      <c r="O500">
        <v>65.509016899149671</v>
      </c>
      <c r="P500">
        <v>55.265671362700104</v>
      </c>
      <c r="Q500" s="6">
        <v>498</v>
      </c>
    </row>
    <row r="501" spans="1:17" x14ac:dyDescent="0.25">
      <c r="A501">
        <v>123.88678993532966</v>
      </c>
      <c r="B501">
        <v>-11.650797075644242</v>
      </c>
      <c r="C501" s="6">
        <v>1050</v>
      </c>
      <c r="D501">
        <v>1.2</v>
      </c>
      <c r="E501" s="1">
        <v>0.65</v>
      </c>
      <c r="F501">
        <v>19.899999999999999</v>
      </c>
      <c r="G501">
        <v>46.089820015575185</v>
      </c>
      <c r="H501">
        <v>15.544340395344237</v>
      </c>
      <c r="I501">
        <v>13.886789935329659</v>
      </c>
      <c r="J501">
        <v>6247.5814987502199</v>
      </c>
      <c r="K501">
        <v>-1279.5937142148614</v>
      </c>
      <c r="L501">
        <v>-11.574912339804726</v>
      </c>
      <c r="M501">
        <v>6377.2748613325612</v>
      </c>
      <c r="N501">
        <v>36152.94351996616</v>
      </c>
      <c r="O501">
        <v>68.812437279788909</v>
      </c>
      <c r="P501">
        <v>50.756856396736154</v>
      </c>
      <c r="Q501" s="6">
        <v>499</v>
      </c>
    </row>
    <row r="502" spans="1:17" x14ac:dyDescent="0.25">
      <c r="A502">
        <v>129.13822527616497</v>
      </c>
      <c r="B502">
        <v>-36.650990549884405</v>
      </c>
      <c r="C502" s="6">
        <v>1050.2800000000002</v>
      </c>
      <c r="D502">
        <v>1.2</v>
      </c>
      <c r="E502">
        <v>0.65</v>
      </c>
      <c r="F502">
        <v>19.899999999999999</v>
      </c>
      <c r="G502">
        <v>46.089820015575185</v>
      </c>
      <c r="H502">
        <v>16.756975711701266</v>
      </c>
      <c r="I502">
        <v>19.138225276164974</v>
      </c>
      <c r="J502">
        <v>5123.2102575664976</v>
      </c>
      <c r="K502">
        <v>-3786.3916901659327</v>
      </c>
      <c r="L502">
        <v>-36.466855325504504</v>
      </c>
      <c r="M502">
        <v>6370.5608367389605</v>
      </c>
      <c r="N502">
        <v>37553.234861424527</v>
      </c>
      <c r="O502">
        <v>42.910944056205693</v>
      </c>
      <c r="P502">
        <v>30.171422095737935</v>
      </c>
      <c r="Q502" s="6">
        <v>500</v>
      </c>
    </row>
    <row r="503" spans="1:17" x14ac:dyDescent="0.25">
      <c r="A503">
        <v>127.75549805361112</v>
      </c>
      <c r="B503">
        <v>-36.592871109064191</v>
      </c>
      <c r="C503" s="6">
        <v>1050.5600000000002</v>
      </c>
      <c r="D503">
        <v>3</v>
      </c>
      <c r="E503">
        <v>0.65</v>
      </c>
      <c r="F503">
        <v>19.899999999999999</v>
      </c>
      <c r="G503">
        <v>54.048620189015942</v>
      </c>
      <c r="H503">
        <v>17.187830396919544</v>
      </c>
      <c r="I503">
        <v>17.75549805361112</v>
      </c>
      <c r="J503">
        <v>5127.0576212356664</v>
      </c>
      <c r="K503">
        <v>-3781.2153510894982</v>
      </c>
      <c r="L503">
        <v>-36.408849522866035</v>
      </c>
      <c r="M503">
        <v>6370.5815576590503</v>
      </c>
      <c r="N503">
        <v>37505.168580116027</v>
      </c>
      <c r="O503">
        <v>43.572396390966993</v>
      </c>
      <c r="P503">
        <v>28.242452724856577</v>
      </c>
      <c r="Q503" s="6">
        <v>501</v>
      </c>
    </row>
    <row r="504" spans="1:17" x14ac:dyDescent="0.25">
      <c r="A504">
        <v>127.74809209117626</v>
      </c>
      <c r="B504">
        <v>-36.538967452371239</v>
      </c>
      <c r="C504" s="6">
        <v>1050.8400000000001</v>
      </c>
      <c r="D504">
        <v>1.2</v>
      </c>
      <c r="E504">
        <v>0.65</v>
      </c>
      <c r="F504">
        <v>19.899999999999999</v>
      </c>
      <c r="G504">
        <v>46.089820015575185</v>
      </c>
      <c r="H504">
        <v>15.185922549836517</v>
      </c>
      <c r="I504">
        <v>17.748092091176261</v>
      </c>
      <c r="J504">
        <v>5130.6211818818365</v>
      </c>
      <c r="K504">
        <v>-3776.4110450377948</v>
      </c>
      <c r="L504">
        <v>-36.35505193643953</v>
      </c>
      <c r="M504">
        <v>6370.6007639042973</v>
      </c>
      <c r="N504">
        <v>37501.12890598338</v>
      </c>
      <c r="O504">
        <v>43.628639523503118</v>
      </c>
      <c r="P504">
        <v>28.262119696958234</v>
      </c>
      <c r="Q504" s="6">
        <v>502</v>
      </c>
    </row>
    <row r="505" spans="1:17" x14ac:dyDescent="0.25">
      <c r="A505">
        <v>131.48718368383032</v>
      </c>
      <c r="B505">
        <v>-35.419799796519541</v>
      </c>
      <c r="C505" s="6">
        <v>1051.1200000000001</v>
      </c>
      <c r="D505">
        <v>3</v>
      </c>
      <c r="E505">
        <v>0.65</v>
      </c>
      <c r="F505">
        <v>19.899999999999999</v>
      </c>
      <c r="G505">
        <v>54.048620189015942</v>
      </c>
      <c r="H505">
        <v>22.517358454000032</v>
      </c>
      <c r="I505">
        <v>21.487183683830324</v>
      </c>
      <c r="J505">
        <v>5203.575870313045</v>
      </c>
      <c r="K505">
        <v>-3675.9215764407882</v>
      </c>
      <c r="L505">
        <v>-35.238232625381343</v>
      </c>
      <c r="M505">
        <v>6370.9968822977062</v>
      </c>
      <c r="N505">
        <v>37551.206452281673</v>
      </c>
      <c r="O505">
        <v>42.945526087872246</v>
      </c>
      <c r="P505">
        <v>34.185228793036124</v>
      </c>
      <c r="Q505" s="6">
        <v>503</v>
      </c>
    </row>
    <row r="506" spans="1:17" x14ac:dyDescent="0.25">
      <c r="A506">
        <v>131.50096556571503</v>
      </c>
      <c r="B506">
        <v>-33.499770003698352</v>
      </c>
      <c r="C506" s="6">
        <v>1051.4000000000001</v>
      </c>
      <c r="D506">
        <v>0.75</v>
      </c>
      <c r="E506">
        <v>0.65</v>
      </c>
      <c r="F506">
        <v>19.899999999999999</v>
      </c>
      <c r="G506">
        <v>42.007420362456692</v>
      </c>
      <c r="H506">
        <v>19.334231282568638</v>
      </c>
      <c r="I506">
        <v>21.500965565715035</v>
      </c>
      <c r="J506">
        <v>5324.0862681024428</v>
      </c>
      <c r="K506">
        <v>-3500.3142663782032</v>
      </c>
      <c r="L506">
        <v>-33.322872626239175</v>
      </c>
      <c r="M506">
        <v>6371.6634055486466</v>
      </c>
      <c r="N506">
        <v>37425.72682942426</v>
      </c>
      <c r="O506">
        <v>44.70121872009679</v>
      </c>
      <c r="P506">
        <v>35.516475304195197</v>
      </c>
      <c r="Q506" s="6">
        <v>504</v>
      </c>
    </row>
    <row r="507" spans="1:17" x14ac:dyDescent="0.25">
      <c r="A507">
        <v>128.72676710965328</v>
      </c>
      <c r="B507">
        <v>-35.53119588526603</v>
      </c>
      <c r="C507" s="6">
        <v>1051.68</v>
      </c>
      <c r="D507">
        <v>0.75</v>
      </c>
      <c r="E507">
        <v>0.65</v>
      </c>
      <c r="F507">
        <v>19.899999999999999</v>
      </c>
      <c r="G507">
        <v>42.007420362456692</v>
      </c>
      <c r="H507">
        <v>22.712066504274162</v>
      </c>
      <c r="I507">
        <v>18.726767109653281</v>
      </c>
      <c r="J507">
        <v>5196.4030790329452</v>
      </c>
      <c r="K507">
        <v>-3685.9865605746722</v>
      </c>
      <c r="L507">
        <v>-35.349382533343849</v>
      </c>
      <c r="M507">
        <v>6370.9576897449388</v>
      </c>
      <c r="N507">
        <v>37461.95942229496</v>
      </c>
      <c r="O507">
        <v>44.179880757444792</v>
      </c>
      <c r="P507">
        <v>30.256451586666319</v>
      </c>
      <c r="Q507" s="6">
        <v>505</v>
      </c>
    </row>
    <row r="508" spans="1:17" x14ac:dyDescent="0.25">
      <c r="A508">
        <v>131.74873391812622</v>
      </c>
      <c r="B508">
        <v>-36.734706762349063</v>
      </c>
      <c r="C508" s="6">
        <v>1051.96</v>
      </c>
      <c r="D508">
        <v>3</v>
      </c>
      <c r="E508">
        <v>0.65</v>
      </c>
      <c r="F508">
        <v>19.899999999999999</v>
      </c>
      <c r="G508">
        <v>54.048620189015942</v>
      </c>
      <c r="H508">
        <v>16.112609295444347</v>
      </c>
      <c r="I508">
        <v>21.74873391812622</v>
      </c>
      <c r="J508">
        <v>5117.6591602124226</v>
      </c>
      <c r="K508">
        <v>-3793.8409988325247</v>
      </c>
      <c r="L508">
        <v>-36.550409179910069</v>
      </c>
      <c r="M508">
        <v>6370.5309672372432</v>
      </c>
      <c r="N508">
        <v>37650.426683942918</v>
      </c>
      <c r="O508">
        <v>41.597572626006503</v>
      </c>
      <c r="P508">
        <v>33.702895611001473</v>
      </c>
      <c r="Q508" s="6">
        <v>506</v>
      </c>
    </row>
    <row r="509" spans="1:17" x14ac:dyDescent="0.25">
      <c r="A509">
        <v>128.85141745367105</v>
      </c>
      <c r="B509">
        <v>-33.142732989030257</v>
      </c>
      <c r="C509" s="6">
        <v>1052.24</v>
      </c>
      <c r="D509">
        <v>3</v>
      </c>
      <c r="E509">
        <v>0.65</v>
      </c>
      <c r="F509">
        <v>19.899999999999999</v>
      </c>
      <c r="G509">
        <v>54.048620189015942</v>
      </c>
      <c r="H509">
        <v>15.529276987123598</v>
      </c>
      <c r="I509">
        <v>18.851417453671047</v>
      </c>
      <c r="J509">
        <v>5345.8392950398029</v>
      </c>
      <c r="K509">
        <v>-3467.2252022071802</v>
      </c>
      <c r="L509">
        <v>-32.966791915684091</v>
      </c>
      <c r="M509">
        <v>6371.7853362469987</v>
      </c>
      <c r="N509">
        <v>37306.705384745372</v>
      </c>
      <c r="O509">
        <v>46.415046362213928</v>
      </c>
      <c r="P509">
        <v>31.984680920757274</v>
      </c>
      <c r="Q509" s="6">
        <v>507</v>
      </c>
    </row>
    <row r="510" spans="1:17" x14ac:dyDescent="0.25">
      <c r="A510">
        <v>132.22638008748586</v>
      </c>
      <c r="B510">
        <v>-37.281360297901458</v>
      </c>
      <c r="C510" s="6">
        <v>1052.5200000000002</v>
      </c>
      <c r="D510">
        <v>3</v>
      </c>
      <c r="E510">
        <v>0.65</v>
      </c>
      <c r="F510">
        <v>19.899999999999999</v>
      </c>
      <c r="G510">
        <v>54.048620189015942</v>
      </c>
      <c r="H510">
        <v>20.458028298666186</v>
      </c>
      <c r="I510">
        <v>22.226380087485865</v>
      </c>
      <c r="J510">
        <v>5081.1425338813497</v>
      </c>
      <c r="K510">
        <v>-3842.2860572281984</v>
      </c>
      <c r="L510">
        <v>-37.096041185897498</v>
      </c>
      <c r="M510">
        <v>6370.3352812225194</v>
      </c>
      <c r="N510">
        <v>37706.09653204427</v>
      </c>
      <c r="O510">
        <v>40.856230257477463</v>
      </c>
      <c r="P510">
        <v>34.003892569739016</v>
      </c>
      <c r="Q510" s="6">
        <v>508</v>
      </c>
    </row>
    <row r="511" spans="1:17" x14ac:dyDescent="0.25">
      <c r="A511">
        <v>128.56911975549312</v>
      </c>
      <c r="B511">
        <v>-33.792154459830144</v>
      </c>
      <c r="C511" s="6">
        <v>1052.8000000000002</v>
      </c>
      <c r="D511">
        <v>0.75</v>
      </c>
      <c r="E511">
        <v>0.65</v>
      </c>
      <c r="F511">
        <v>19.899999999999999</v>
      </c>
      <c r="G511">
        <v>42.007420362456692</v>
      </c>
      <c r="H511">
        <v>23.062719911128205</v>
      </c>
      <c r="I511">
        <v>18.569119755493119</v>
      </c>
      <c r="J511">
        <v>5306.1180644643509</v>
      </c>
      <c r="K511">
        <v>-3527.3115753652</v>
      </c>
      <c r="L511">
        <v>-33.614494322610035</v>
      </c>
      <c r="M511">
        <v>6371.5630628394656</v>
      </c>
      <c r="N511">
        <v>37339.659575217782</v>
      </c>
      <c r="O511">
        <v>45.931427712531729</v>
      </c>
      <c r="P511">
        <v>31.132237773426009</v>
      </c>
      <c r="Q511" s="6">
        <v>509</v>
      </c>
    </row>
    <row r="512" spans="1:17" x14ac:dyDescent="0.25">
      <c r="A512">
        <v>129.68922767118806</v>
      </c>
      <c r="B512">
        <v>-32.523038429160167</v>
      </c>
      <c r="C512" s="6">
        <v>1053.0800000000002</v>
      </c>
      <c r="D512">
        <v>0.75</v>
      </c>
      <c r="E512">
        <v>0.65</v>
      </c>
      <c r="F512">
        <v>19.899999999999999</v>
      </c>
      <c r="G512">
        <v>42.007420362456692</v>
      </c>
      <c r="H512">
        <v>20.920126822335128</v>
      </c>
      <c r="I512">
        <v>19.689227671188064</v>
      </c>
      <c r="J512">
        <v>5383.1012085531975</v>
      </c>
      <c r="K512">
        <v>-3409.4788586474588</v>
      </c>
      <c r="L512">
        <v>-32.348821697929417</v>
      </c>
      <c r="M512">
        <v>6371.9953475415277</v>
      </c>
      <c r="N512">
        <v>37296.245218872282</v>
      </c>
      <c r="O512">
        <v>46.57197126100845</v>
      </c>
      <c r="P512">
        <v>33.64680718686472</v>
      </c>
      <c r="Q512" s="6">
        <v>510</v>
      </c>
    </row>
    <row r="513" spans="1:17" x14ac:dyDescent="0.25">
      <c r="A513">
        <v>127.72727373757468</v>
      </c>
      <c r="B513">
        <v>-34.756314054064994</v>
      </c>
      <c r="C513" s="6">
        <v>1053.3600000000001</v>
      </c>
      <c r="D513">
        <v>0.75</v>
      </c>
      <c r="E513">
        <v>0.65</v>
      </c>
      <c r="F513">
        <v>19.899999999999999</v>
      </c>
      <c r="G513">
        <v>42.007420362456692</v>
      </c>
      <c r="H513">
        <v>18.080132117120261</v>
      </c>
      <c r="I513">
        <v>17.727273737574677</v>
      </c>
      <c r="J513">
        <v>5245.8884133572092</v>
      </c>
      <c r="K513">
        <v>-3615.6902471553576</v>
      </c>
      <c r="L513">
        <v>-34.576269707444787</v>
      </c>
      <c r="M513">
        <v>6371.2291756591048</v>
      </c>
      <c r="N513">
        <v>37376.945390444715</v>
      </c>
      <c r="O513">
        <v>45.388491141894193</v>
      </c>
      <c r="P513">
        <v>29.280674961991494</v>
      </c>
      <c r="Q513" s="6">
        <v>511</v>
      </c>
    </row>
    <row r="514" spans="1:17" x14ac:dyDescent="0.25">
      <c r="A514">
        <v>127.54655212734181</v>
      </c>
      <c r="B514">
        <v>-33.602220676591237</v>
      </c>
      <c r="C514" s="6">
        <v>1053.6400000000001</v>
      </c>
      <c r="D514">
        <v>0.75</v>
      </c>
      <c r="E514">
        <v>0.65</v>
      </c>
      <c r="F514">
        <v>19.899999999999999</v>
      </c>
      <c r="G514">
        <v>42.007420362456692</v>
      </c>
      <c r="H514">
        <v>23.687156290834913</v>
      </c>
      <c r="I514">
        <v>17.546552127341812</v>
      </c>
      <c r="J514">
        <v>5317.8060400794993</v>
      </c>
      <c r="K514">
        <v>-3509.7843318270134</v>
      </c>
      <c r="L514">
        <v>-33.425053937310892</v>
      </c>
      <c r="M514">
        <v>6371.6282954865155</v>
      </c>
      <c r="N514">
        <v>37293.911751525091</v>
      </c>
      <c r="O514">
        <v>46.599879633861526</v>
      </c>
      <c r="P514">
        <v>29.740985794947605</v>
      </c>
      <c r="Q514" s="6">
        <v>512</v>
      </c>
    </row>
    <row r="515" spans="1:17" x14ac:dyDescent="0.25">
      <c r="A515">
        <v>130.56652393662301</v>
      </c>
      <c r="B515">
        <v>-33.910216140521712</v>
      </c>
      <c r="C515" s="6">
        <v>1053.92</v>
      </c>
      <c r="D515">
        <v>1.2</v>
      </c>
      <c r="E515">
        <v>0.65</v>
      </c>
      <c r="F515">
        <v>19.899999999999999</v>
      </c>
      <c r="G515">
        <v>46.089820015575185</v>
      </c>
      <c r="H515">
        <v>14.830038795427825</v>
      </c>
      <c r="I515">
        <v>20.566523936623014</v>
      </c>
      <c r="J515">
        <v>5298.8234493464734</v>
      </c>
      <c r="K515">
        <v>-3538.1871114787609</v>
      </c>
      <c r="L515">
        <v>-33.732253229313997</v>
      </c>
      <c r="M515">
        <v>6371.5224227164481</v>
      </c>
      <c r="N515">
        <v>37417.238629602369</v>
      </c>
      <c r="O515">
        <v>44.819072441260751</v>
      </c>
      <c r="P515">
        <v>33.922636057536906</v>
      </c>
      <c r="Q515" s="6">
        <v>513</v>
      </c>
    </row>
    <row r="516" spans="1:17" x14ac:dyDescent="0.25">
      <c r="A516">
        <v>127.55564152855946</v>
      </c>
      <c r="B516">
        <v>-34.670137149624793</v>
      </c>
      <c r="C516" s="6">
        <v>1054.2</v>
      </c>
      <c r="D516">
        <v>3</v>
      </c>
      <c r="E516">
        <v>0.65</v>
      </c>
      <c r="F516">
        <v>19.899999999999999</v>
      </c>
      <c r="G516">
        <v>54.048620189015942</v>
      </c>
      <c r="H516">
        <v>19.203747219954614</v>
      </c>
      <c r="I516">
        <v>17.555641528559462</v>
      </c>
      <c r="J516">
        <v>5251.3325776277652</v>
      </c>
      <c r="K516">
        <v>-3607.8317518831259</v>
      </c>
      <c r="L516">
        <v>-34.490297674440214</v>
      </c>
      <c r="M516">
        <v>6371.2591997776026</v>
      </c>
      <c r="N516">
        <v>37365.721091115258</v>
      </c>
      <c r="O516">
        <v>45.550126708962473</v>
      </c>
      <c r="P516">
        <v>29.080649762798899</v>
      </c>
      <c r="Q516" s="6">
        <v>514</v>
      </c>
    </row>
    <row r="517" spans="1:17" x14ac:dyDescent="0.25">
      <c r="A517">
        <v>129.33254350153061</v>
      </c>
      <c r="B517">
        <v>-37.11884522813439</v>
      </c>
      <c r="C517" s="6">
        <v>1054.48</v>
      </c>
      <c r="D517">
        <v>0.75</v>
      </c>
      <c r="E517">
        <v>0.65</v>
      </c>
      <c r="F517">
        <v>19.899999999999999</v>
      </c>
      <c r="G517">
        <v>42.007420362456692</v>
      </c>
      <c r="H517">
        <v>17.974921109281929</v>
      </c>
      <c r="I517">
        <v>19.332543501530608</v>
      </c>
      <c r="J517">
        <v>5092.0472005197335</v>
      </c>
      <c r="K517">
        <v>-3827.9197431797597</v>
      </c>
      <c r="L517">
        <v>-36.933822795274978</v>
      </c>
      <c r="M517">
        <v>6370.3935712439506</v>
      </c>
      <c r="N517">
        <v>37592.629381168299</v>
      </c>
      <c r="O517">
        <v>42.372441035381208</v>
      </c>
      <c r="P517">
        <v>30.171957130395665</v>
      </c>
      <c r="Q517" s="6">
        <v>515</v>
      </c>
    </row>
    <row r="518" spans="1:17" x14ac:dyDescent="0.25">
      <c r="A518">
        <v>128.09790318200317</v>
      </c>
      <c r="B518">
        <v>-34.750296517712009</v>
      </c>
      <c r="C518" s="6">
        <v>1054.76</v>
      </c>
      <c r="D518">
        <v>0.75</v>
      </c>
      <c r="E518">
        <v>0.65</v>
      </c>
      <c r="F518">
        <v>19.899999999999999</v>
      </c>
      <c r="G518">
        <v>42.007420362456692</v>
      </c>
      <c r="H518">
        <v>23.960763656420141</v>
      </c>
      <c r="I518">
        <v>18.097903182003165</v>
      </c>
      <c r="J518">
        <v>5246.2689532168215</v>
      </c>
      <c r="K518">
        <v>-3615.1417687770177</v>
      </c>
      <c r="L518">
        <v>-34.570266424095649</v>
      </c>
      <c r="M518">
        <v>6371.2312732974115</v>
      </c>
      <c r="N518">
        <v>37388.309677271063</v>
      </c>
      <c r="O518">
        <v>45.225907065837546</v>
      </c>
      <c r="P518">
        <v>29.827787775168311</v>
      </c>
      <c r="Q518" s="6">
        <v>516</v>
      </c>
    </row>
    <row r="519" spans="1:17" x14ac:dyDescent="0.25">
      <c r="A519">
        <v>129.49877584739247</v>
      </c>
      <c r="B519">
        <v>-33.213892572848223</v>
      </c>
      <c r="C519" s="6">
        <v>1055.0400000000002</v>
      </c>
      <c r="D519">
        <v>0.75</v>
      </c>
      <c r="E519">
        <v>0.65</v>
      </c>
      <c r="F519">
        <v>19.899999999999999</v>
      </c>
      <c r="G519">
        <v>42.007420362456692</v>
      </c>
      <c r="H519">
        <v>23.823980250655907</v>
      </c>
      <c r="I519">
        <v>19.498775847392466</v>
      </c>
      <c r="J519">
        <v>5341.5203473430611</v>
      </c>
      <c r="K519">
        <v>-3473.8307016667932</v>
      </c>
      <c r="L519">
        <v>-33.037758725922899</v>
      </c>
      <c r="M519">
        <v>6371.7610881861174</v>
      </c>
      <c r="N519">
        <v>37333.714553077887</v>
      </c>
      <c r="O519">
        <v>46.021015179082958</v>
      </c>
      <c r="P519">
        <v>32.879993733872574</v>
      </c>
      <c r="Q519" s="6">
        <v>517</v>
      </c>
    </row>
    <row r="520" spans="1:17" x14ac:dyDescent="0.25">
      <c r="A520">
        <v>132.11195426869077</v>
      </c>
      <c r="B520">
        <v>-32.994557038060599</v>
      </c>
      <c r="C520" s="6">
        <v>1055.3200000000002</v>
      </c>
      <c r="D520">
        <v>1.2</v>
      </c>
      <c r="E520">
        <v>0.65</v>
      </c>
      <c r="F520">
        <v>19.899999999999999</v>
      </c>
      <c r="G520">
        <v>46.089820015575185</v>
      </c>
      <c r="H520">
        <v>21.954491755073214</v>
      </c>
      <c r="I520">
        <v>22.111954268690766</v>
      </c>
      <c r="J520">
        <v>5354.8061573679997</v>
      </c>
      <c r="K520">
        <v>-3453.4535952900746</v>
      </c>
      <c r="L520">
        <v>-32.819020846187165</v>
      </c>
      <c r="M520">
        <v>6371.8357415903456</v>
      </c>
      <c r="N520">
        <v>37417.451850869511</v>
      </c>
      <c r="O520">
        <v>44.821220285553423</v>
      </c>
      <c r="P520">
        <v>36.726972053905264</v>
      </c>
      <c r="Q520" s="6">
        <v>518</v>
      </c>
    </row>
    <row r="521" spans="1:17" x14ac:dyDescent="0.25">
      <c r="A521">
        <v>130.51477796448569</v>
      </c>
      <c r="B521">
        <v>-34.639748547135547</v>
      </c>
      <c r="C521" s="6">
        <v>1055.6000000000001</v>
      </c>
      <c r="D521">
        <v>3</v>
      </c>
      <c r="E521">
        <v>0.65</v>
      </c>
      <c r="F521">
        <v>19.899999999999999</v>
      </c>
      <c r="G521">
        <v>54.048620189015942</v>
      </c>
      <c r="H521">
        <v>14.034256632990729</v>
      </c>
      <c r="I521">
        <v>20.514777964485688</v>
      </c>
      <c r="J521">
        <v>5253.2495177586197</v>
      </c>
      <c r="K521">
        <v>-3605.0586819087985</v>
      </c>
      <c r="L521">
        <v>-34.459981702678668</v>
      </c>
      <c r="M521">
        <v>6371.2697789245412</v>
      </c>
      <c r="N521">
        <v>37463.373771003266</v>
      </c>
      <c r="O521">
        <v>44.165143351466753</v>
      </c>
      <c r="P521">
        <v>33.356299619066156</v>
      </c>
      <c r="Q521" s="6">
        <v>519</v>
      </c>
    </row>
    <row r="522" spans="1:17" x14ac:dyDescent="0.25">
      <c r="A522">
        <v>131.17935850853459</v>
      </c>
      <c r="B522">
        <v>-36.14422012185431</v>
      </c>
      <c r="C522" s="6">
        <v>1055.8800000000001</v>
      </c>
      <c r="D522">
        <v>1.2</v>
      </c>
      <c r="E522">
        <v>0.65</v>
      </c>
      <c r="F522">
        <v>19.899999999999999</v>
      </c>
      <c r="G522">
        <v>46.089820015575185</v>
      </c>
      <c r="H522">
        <v>17.337762175566301</v>
      </c>
      <c r="I522">
        <v>21.179358508534591</v>
      </c>
      <c r="J522">
        <v>5156.5788789934386</v>
      </c>
      <c r="K522">
        <v>-3741.1276384224061</v>
      </c>
      <c r="L522">
        <v>-35.961101140119467</v>
      </c>
      <c r="M522">
        <v>6370.7410669598894</v>
      </c>
      <c r="N522">
        <v>37588.930239570225</v>
      </c>
      <c r="O522">
        <v>42.427920574937893</v>
      </c>
      <c r="P522">
        <v>33.301415275623405</v>
      </c>
      <c r="Q522" s="6">
        <v>520</v>
      </c>
    </row>
    <row r="523" spans="1:17" x14ac:dyDescent="0.25">
      <c r="A523">
        <v>129.55972989461014</v>
      </c>
      <c r="B523">
        <v>-36.703712536755468</v>
      </c>
      <c r="C523" s="6">
        <v>1056.1600000000001</v>
      </c>
      <c r="D523">
        <v>1.2</v>
      </c>
      <c r="E523">
        <v>0.65</v>
      </c>
      <c r="F523">
        <v>19.899999999999999</v>
      </c>
      <c r="G523">
        <v>46.089820015575185</v>
      </c>
      <c r="H523">
        <v>17.598166788633083</v>
      </c>
      <c r="I523">
        <v>19.559729894610143</v>
      </c>
      <c r="J523">
        <v>5119.7156191055019</v>
      </c>
      <c r="K523">
        <v>-3791.0839771558149</v>
      </c>
      <c r="L523">
        <v>-36.51947488121786</v>
      </c>
      <c r="M523">
        <v>6370.5420289297508</v>
      </c>
      <c r="N523">
        <v>37570.945364828709</v>
      </c>
      <c r="O523">
        <v>42.669072344512585</v>
      </c>
      <c r="P523">
        <v>30.729583784342978</v>
      </c>
      <c r="Q523" s="6">
        <v>521</v>
      </c>
    </row>
    <row r="524" spans="1:17" x14ac:dyDescent="0.25">
      <c r="A524">
        <v>130.59862565424413</v>
      </c>
      <c r="B524">
        <v>-35.593779866408902</v>
      </c>
      <c r="C524" s="6">
        <v>1056.44</v>
      </c>
      <c r="D524">
        <v>3</v>
      </c>
      <c r="E524">
        <v>0.65</v>
      </c>
      <c r="F524">
        <v>19.899999999999999</v>
      </c>
      <c r="G524">
        <v>54.048620189015942</v>
      </c>
      <c r="H524">
        <v>22.678250329607508</v>
      </c>
      <c r="I524">
        <v>20.598625654244131</v>
      </c>
      <c r="J524">
        <v>5192.3646587136145</v>
      </c>
      <c r="K524">
        <v>-3691.6351759725803</v>
      </c>
      <c r="L524">
        <v>-35.411829408316081</v>
      </c>
      <c r="M524">
        <v>6370.9356472606323</v>
      </c>
      <c r="N524">
        <v>37530.438606026437</v>
      </c>
      <c r="O524">
        <v>43.229409720926476</v>
      </c>
      <c r="P524">
        <v>32.852283670769545</v>
      </c>
      <c r="Q524" s="6">
        <v>522</v>
      </c>
    </row>
    <row r="525" spans="1:17" x14ac:dyDescent="0.25">
      <c r="A525">
        <v>128.34602335080785</v>
      </c>
      <c r="B525">
        <v>-34.096440023313932</v>
      </c>
      <c r="C525" s="6">
        <v>1056.72</v>
      </c>
      <c r="D525">
        <v>0.75</v>
      </c>
      <c r="E525">
        <v>0.65</v>
      </c>
      <c r="F525">
        <v>19.899999999999999</v>
      </c>
      <c r="G525">
        <v>42.007420362456692</v>
      </c>
      <c r="H525">
        <v>18.418550581151663</v>
      </c>
      <c r="I525">
        <v>18.346023350807855</v>
      </c>
      <c r="J525">
        <v>5287.271537837797</v>
      </c>
      <c r="K525">
        <v>-3555.3113786119425</v>
      </c>
      <c r="L525">
        <v>-33.918005655635504</v>
      </c>
      <c r="M525">
        <v>6371.4581779775672</v>
      </c>
      <c r="N525">
        <v>37352.452990120393</v>
      </c>
      <c r="O525">
        <v>45.744632466995647</v>
      </c>
      <c r="P525">
        <v>30.605995588437203</v>
      </c>
      <c r="Q525" s="6">
        <v>523</v>
      </c>
    </row>
    <row r="526" spans="1:17" x14ac:dyDescent="0.25">
      <c r="A526">
        <v>127.8925448317226</v>
      </c>
      <c r="B526">
        <v>-35.844599702659309</v>
      </c>
      <c r="C526" s="6">
        <v>1057</v>
      </c>
      <c r="D526">
        <v>0.75</v>
      </c>
      <c r="E526">
        <v>0.65</v>
      </c>
      <c r="F526">
        <v>19.899999999999999</v>
      </c>
      <c r="G526">
        <v>42.007420362456692</v>
      </c>
      <c r="H526">
        <v>15.642175394298492</v>
      </c>
      <c r="I526">
        <v>17.892544831722603</v>
      </c>
      <c r="J526">
        <v>5176.117485882176</v>
      </c>
      <c r="K526">
        <v>-3714.229536016941</v>
      </c>
      <c r="L526">
        <v>-35.662108451664054</v>
      </c>
      <c r="M526">
        <v>6370.8471394215576</v>
      </c>
      <c r="N526">
        <v>37456.916125464842</v>
      </c>
      <c r="O526">
        <v>44.24873762756588</v>
      </c>
      <c r="P526">
        <v>28.868877616729417</v>
      </c>
      <c r="Q526" s="6">
        <v>524</v>
      </c>
    </row>
    <row r="527" spans="1:17" x14ac:dyDescent="0.25">
      <c r="A527">
        <v>127.82689899052953</v>
      </c>
      <c r="B527">
        <v>-35.800251842341851</v>
      </c>
      <c r="C527" s="6">
        <v>1057.2800000000002</v>
      </c>
      <c r="D527">
        <v>3</v>
      </c>
      <c r="E527">
        <v>0.65</v>
      </c>
      <c r="F527">
        <v>19.899999999999999</v>
      </c>
      <c r="G527">
        <v>54.048620189015942</v>
      </c>
      <c r="H527">
        <v>22.141833263533421</v>
      </c>
      <c r="I527">
        <v>17.826898990529529</v>
      </c>
      <c r="J527">
        <v>5178.9974199002954</v>
      </c>
      <c r="K527">
        <v>-3710.2397015031106</v>
      </c>
      <c r="L527">
        <v>-35.617855196232831</v>
      </c>
      <c r="M527">
        <v>6370.8628079675209</v>
      </c>
      <c r="N527">
        <v>37451.784868927141</v>
      </c>
      <c r="O527">
        <v>44.320972636389982</v>
      </c>
      <c r="P527">
        <v>28.799824098370109</v>
      </c>
      <c r="Q527" s="6">
        <v>525</v>
      </c>
    </row>
    <row r="528" spans="1:17" x14ac:dyDescent="0.25">
      <c r="A528">
        <v>132.40059578487296</v>
      </c>
      <c r="B528">
        <v>-32.58746455753397</v>
      </c>
      <c r="C528" s="6">
        <v>1057.5600000000002</v>
      </c>
      <c r="D528">
        <v>3</v>
      </c>
      <c r="E528">
        <v>0.65</v>
      </c>
      <c r="F528">
        <v>19.899999999999999</v>
      </c>
      <c r="G528">
        <v>54.048620189015942</v>
      </c>
      <c r="H528">
        <v>21.996756585179142</v>
      </c>
      <c r="I528">
        <v>22.400595784872962</v>
      </c>
      <c r="J528">
        <v>5379.2565877295656</v>
      </c>
      <c r="K528">
        <v>-3415.5008816250634</v>
      </c>
      <c r="L528">
        <v>-32.413064761230238</v>
      </c>
      <c r="M528">
        <v>6371.9736117637458</v>
      </c>
      <c r="N528">
        <v>37403.512942295012</v>
      </c>
      <c r="O528">
        <v>45.021476325231085</v>
      </c>
      <c r="P528">
        <v>37.426978200927906</v>
      </c>
      <c r="Q528" s="6">
        <v>526</v>
      </c>
    </row>
    <row r="529" spans="1:17" x14ac:dyDescent="0.25">
      <c r="A529">
        <v>130.61597560258457</v>
      </c>
      <c r="B529">
        <v>-37.256694189142664</v>
      </c>
      <c r="C529" s="6">
        <v>1057.8400000000001</v>
      </c>
      <c r="D529">
        <v>1.2</v>
      </c>
      <c r="E529">
        <v>0.65</v>
      </c>
      <c r="F529">
        <v>19.899999999999999</v>
      </c>
      <c r="G529">
        <v>46.089820015575185</v>
      </c>
      <c r="H529">
        <v>17.104553260282405</v>
      </c>
      <c r="I529">
        <v>20.61597560258457</v>
      </c>
      <c r="J529">
        <v>5082.8002571283905</v>
      </c>
      <c r="K529">
        <v>-3840.107542399277</v>
      </c>
      <c r="L529">
        <v>-37.071419723705894</v>
      </c>
      <c r="M529">
        <v>6370.3441344291787</v>
      </c>
      <c r="N529">
        <v>37645.991192597219</v>
      </c>
      <c r="O529">
        <v>41.653984261898039</v>
      </c>
      <c r="P529">
        <v>31.857232339551857</v>
      </c>
      <c r="Q529" s="6">
        <v>527</v>
      </c>
    </row>
    <row r="530" spans="1:17" x14ac:dyDescent="0.25">
      <c r="A530">
        <v>131.48241764831153</v>
      </c>
      <c r="B530">
        <v>-35.146401031282601</v>
      </c>
      <c r="C530" s="6">
        <v>1058.1200000000001</v>
      </c>
      <c r="D530">
        <v>3</v>
      </c>
      <c r="E530">
        <v>0.65</v>
      </c>
      <c r="F530">
        <v>19.899999999999999</v>
      </c>
      <c r="G530">
        <v>54.048620189015942</v>
      </c>
      <c r="H530">
        <v>23.176105431954248</v>
      </c>
      <c r="I530">
        <v>21.482417648311525</v>
      </c>
      <c r="J530">
        <v>5221.0963882215838</v>
      </c>
      <c r="K530">
        <v>-3651.160980121555</v>
      </c>
      <c r="L530">
        <v>-34.965449650714461</v>
      </c>
      <c r="M530">
        <v>6371.0928417236764</v>
      </c>
      <c r="N530">
        <v>37532.734046547266</v>
      </c>
      <c r="O530">
        <v>43.200336906037627</v>
      </c>
      <c r="P530">
        <v>34.358521502205399</v>
      </c>
      <c r="Q530" s="6">
        <v>528</v>
      </c>
    </row>
    <row r="531" spans="1:17" x14ac:dyDescent="0.25">
      <c r="A531">
        <v>130.75718677849386</v>
      </c>
      <c r="B531">
        <v>-33.271314798893684</v>
      </c>
      <c r="C531" s="6">
        <v>1058.4000000000001</v>
      </c>
      <c r="D531">
        <v>1.2</v>
      </c>
      <c r="E531">
        <v>0.65</v>
      </c>
      <c r="F531">
        <v>19.899999999999999</v>
      </c>
      <c r="G531">
        <v>46.089820015575185</v>
      </c>
      <c r="H531">
        <v>22.30456091646893</v>
      </c>
      <c r="I531">
        <v>20.75718677849386</v>
      </c>
      <c r="J531">
        <v>5338.0291574260564</v>
      </c>
      <c r="K531">
        <v>-3479.157150653783</v>
      </c>
      <c r="L531">
        <v>-33.095026182362304</v>
      </c>
      <c r="M531">
        <v>6371.7415016992081</v>
      </c>
      <c r="N531">
        <v>37382.95949926936</v>
      </c>
      <c r="O531">
        <v>45.310930991083239</v>
      </c>
      <c r="P531">
        <v>34.639099123153599</v>
      </c>
      <c r="Q531" s="6">
        <v>529</v>
      </c>
    </row>
    <row r="532" spans="1:17" x14ac:dyDescent="0.25">
      <c r="A532">
        <v>128.86774642008353</v>
      </c>
      <c r="B532">
        <v>-37.254446825682251</v>
      </c>
      <c r="C532" s="6">
        <v>1058.68</v>
      </c>
      <c r="D532">
        <v>3</v>
      </c>
      <c r="E532">
        <v>0.65</v>
      </c>
      <c r="F532">
        <v>19.899999999999999</v>
      </c>
      <c r="G532">
        <v>54.048620189015942</v>
      </c>
      <c r="H532">
        <v>21.14353910771419</v>
      </c>
      <c r="I532">
        <v>18.867746420083535</v>
      </c>
      <c r="J532">
        <v>5082.9512476333093</v>
      </c>
      <c r="K532">
        <v>-3839.9090198675581</v>
      </c>
      <c r="L532">
        <v>-37.069176434865497</v>
      </c>
      <c r="M532">
        <v>6370.3449409492141</v>
      </c>
      <c r="N532">
        <v>37587.114160303747</v>
      </c>
      <c r="O532">
        <v>42.446396714182214</v>
      </c>
      <c r="P532">
        <v>29.446479118367144</v>
      </c>
      <c r="Q532" s="6">
        <v>530</v>
      </c>
    </row>
    <row r="533" spans="1:17" x14ac:dyDescent="0.25">
      <c r="A533">
        <v>130.38276674917597</v>
      </c>
      <c r="B533">
        <v>-36.570542760800194</v>
      </c>
      <c r="C533" s="6">
        <v>1058.96</v>
      </c>
      <c r="D533">
        <v>1.2</v>
      </c>
      <c r="E533">
        <v>0.65</v>
      </c>
      <c r="F533">
        <v>19.899999999999999</v>
      </c>
      <c r="G533">
        <v>46.089820015575185</v>
      </c>
      <c r="H533">
        <v>21.672875510079038</v>
      </c>
      <c r="I533">
        <v>20.382766749175971</v>
      </c>
      <c r="J533">
        <v>5128.534296421788</v>
      </c>
      <c r="K533">
        <v>-3779.2256794347682</v>
      </c>
      <c r="L533">
        <v>-36.386565032979149</v>
      </c>
      <c r="M533">
        <v>6370.5895147681358</v>
      </c>
      <c r="N533">
        <v>37589.860702594706</v>
      </c>
      <c r="O533">
        <v>42.412966610725917</v>
      </c>
      <c r="P533">
        <v>31.948075836336223</v>
      </c>
      <c r="Q533" s="6">
        <v>531</v>
      </c>
    </row>
    <row r="534" spans="1:17" x14ac:dyDescent="0.25">
      <c r="A534">
        <v>130.37425810347065</v>
      </c>
      <c r="B534">
        <v>-35.861686436949888</v>
      </c>
      <c r="C534" s="6">
        <v>1059.24</v>
      </c>
      <c r="D534">
        <v>3</v>
      </c>
      <c r="E534">
        <v>0.65</v>
      </c>
      <c r="F534">
        <v>19.899999999999999</v>
      </c>
      <c r="G534">
        <v>54.048620189015942</v>
      </c>
      <c r="H534">
        <v>15.244181999716382</v>
      </c>
      <c r="I534">
        <v>20.374258103470652</v>
      </c>
      <c r="J534">
        <v>5175.0070498412952</v>
      </c>
      <c r="K534">
        <v>-3715.7661874088535</v>
      </c>
      <c r="L534">
        <v>-35.67915885207357</v>
      </c>
      <c r="M534">
        <v>6370.8411003099136</v>
      </c>
      <c r="N534">
        <v>37540.706943727018</v>
      </c>
      <c r="O534">
        <v>43.086895309830183</v>
      </c>
      <c r="P534">
        <v>32.372518074962116</v>
      </c>
      <c r="Q534" s="6">
        <v>532</v>
      </c>
    </row>
    <row r="535" spans="1:17" x14ac:dyDescent="0.25">
      <c r="A535">
        <v>127.96095392843092</v>
      </c>
      <c r="B535">
        <v>-33.817098755049443</v>
      </c>
      <c r="C535" s="6">
        <v>1059.5200000000002</v>
      </c>
      <c r="D535">
        <v>0.75</v>
      </c>
      <c r="E535">
        <v>0.65</v>
      </c>
      <c r="F535">
        <v>19.899999999999999</v>
      </c>
      <c r="G535">
        <v>42.007420362456692</v>
      </c>
      <c r="H535">
        <v>19.026812638015997</v>
      </c>
      <c r="I535">
        <v>17.960953928430925</v>
      </c>
      <c r="J535">
        <v>5304.5787234848058</v>
      </c>
      <c r="K535">
        <v>-3529.6106138504215</v>
      </c>
      <c r="L535">
        <v>-33.639374396555532</v>
      </c>
      <c r="M535">
        <v>6371.5544821537269</v>
      </c>
      <c r="N535">
        <v>37321.374544987055</v>
      </c>
      <c r="O535">
        <v>46.196922420458996</v>
      </c>
      <c r="P535">
        <v>30.219247050466876</v>
      </c>
      <c r="Q535" s="6">
        <v>533</v>
      </c>
    </row>
    <row r="536" spans="1:17" x14ac:dyDescent="0.25">
      <c r="A536">
        <v>128.29880685009815</v>
      </c>
      <c r="B536">
        <v>-34.119776217454223</v>
      </c>
      <c r="C536" s="6">
        <v>1059.8000000000002</v>
      </c>
      <c r="D536">
        <v>0.75</v>
      </c>
      <c r="E536">
        <v>0.65</v>
      </c>
      <c r="F536">
        <v>19.899999999999999</v>
      </c>
      <c r="G536">
        <v>42.007420362456692</v>
      </c>
      <c r="H536">
        <v>19.260103953792616</v>
      </c>
      <c r="I536">
        <v>18.298806850098146</v>
      </c>
      <c r="J536">
        <v>5285.8199907955632</v>
      </c>
      <c r="K536">
        <v>-3557.454651245333</v>
      </c>
      <c r="L536">
        <v>-33.941283299557305</v>
      </c>
      <c r="M536">
        <v>6371.4501152218918</v>
      </c>
      <c r="N536">
        <v>37352.461112587254</v>
      </c>
      <c r="O536">
        <v>45.744378832543795</v>
      </c>
      <c r="P536">
        <v>30.521633033672938</v>
      </c>
      <c r="Q536" s="6">
        <v>534</v>
      </c>
    </row>
    <row r="537" spans="1:17" x14ac:dyDescent="0.25">
      <c r="A537">
        <v>130.27236737972294</v>
      </c>
      <c r="B537">
        <v>-34.490540324201376</v>
      </c>
      <c r="C537" s="6">
        <v>1060.0800000000002</v>
      </c>
      <c r="D537">
        <v>1.2</v>
      </c>
      <c r="E537">
        <v>0.65</v>
      </c>
      <c r="F537">
        <v>19.899999999999999</v>
      </c>
      <c r="G537">
        <v>46.089820015575185</v>
      </c>
      <c r="H537">
        <v>19.091509879895749</v>
      </c>
      <c r="I537">
        <v>20.272367379722937</v>
      </c>
      <c r="J537">
        <v>5262.6402132388375</v>
      </c>
      <c r="K537">
        <v>-3591.428361404629</v>
      </c>
      <c r="L537">
        <v>-34.311133019804011</v>
      </c>
      <c r="M537">
        <v>6371.3216595224621</v>
      </c>
      <c r="N537">
        <v>37444.746893919139</v>
      </c>
      <c r="O537">
        <v>44.427352369954313</v>
      </c>
      <c r="P537">
        <v>33.115347525153666</v>
      </c>
      <c r="Q537" s="6">
        <v>535</v>
      </c>
    </row>
    <row r="538" spans="1:17" x14ac:dyDescent="0.25">
      <c r="A538">
        <v>132.13221967840178</v>
      </c>
      <c r="B538">
        <v>-35.577098404730137</v>
      </c>
      <c r="C538" s="6">
        <v>1060.3600000000001</v>
      </c>
      <c r="D538">
        <v>3</v>
      </c>
      <c r="E538">
        <v>0.65</v>
      </c>
      <c r="F538">
        <v>19.899999999999999</v>
      </c>
      <c r="G538">
        <v>54.048620189015942</v>
      </c>
      <c r="H538">
        <v>16.804220768180393</v>
      </c>
      <c r="I538">
        <v>22.132219678401782</v>
      </c>
      <c r="J538">
        <v>5193.4416875697816</v>
      </c>
      <c r="K538">
        <v>-3690.1299899750547</v>
      </c>
      <c r="L538">
        <v>-35.395184407057741</v>
      </c>
      <c r="M538">
        <v>6370.9415242255172</v>
      </c>
      <c r="N538">
        <v>37586.159601928382</v>
      </c>
      <c r="O538">
        <v>42.468586702286977</v>
      </c>
      <c r="P538">
        <v>34.955953655954474</v>
      </c>
      <c r="Q538" s="6">
        <v>536</v>
      </c>
    </row>
    <row r="539" spans="1:17" x14ac:dyDescent="0.25">
      <c r="A539">
        <v>127.69203137091552</v>
      </c>
      <c r="B539">
        <v>-33.763069793378428</v>
      </c>
      <c r="C539" s="6">
        <v>1060.6400000000001</v>
      </c>
      <c r="D539">
        <v>3</v>
      </c>
      <c r="E539">
        <v>0.65</v>
      </c>
      <c r="F539">
        <v>19.899999999999999</v>
      </c>
      <c r="G539">
        <v>54.048620189015942</v>
      </c>
      <c r="H539">
        <v>15.006813114675101</v>
      </c>
      <c r="I539">
        <v>17.692031370915515</v>
      </c>
      <c r="J539">
        <v>5307.911640514908</v>
      </c>
      <c r="K539">
        <v>-3524.6300974888495</v>
      </c>
      <c r="L539">
        <v>-33.585484706605506</v>
      </c>
      <c r="M539">
        <v>6371.5730638232435</v>
      </c>
      <c r="N539">
        <v>37309.177404809139</v>
      </c>
      <c r="O539">
        <v>46.37523599866492</v>
      </c>
      <c r="P539">
        <v>29.854373629486219</v>
      </c>
      <c r="Q539" s="6">
        <v>537</v>
      </c>
    </row>
    <row r="540" spans="1:17" x14ac:dyDescent="0.25">
      <c r="A540">
        <v>130.2154297408014</v>
      </c>
      <c r="B540">
        <v>-36.241577602879921</v>
      </c>
      <c r="C540" s="6">
        <v>1060.92</v>
      </c>
      <c r="D540">
        <v>3</v>
      </c>
      <c r="E540">
        <v>0.65</v>
      </c>
      <c r="F540">
        <v>19.899999999999999</v>
      </c>
      <c r="G540">
        <v>54.048620189015942</v>
      </c>
      <c r="H540">
        <v>19.497196043881932</v>
      </c>
      <c r="I540">
        <v>20.215429740801397</v>
      </c>
      <c r="J540">
        <v>5150.1996225645462</v>
      </c>
      <c r="K540">
        <v>-3749.846053984942</v>
      </c>
      <c r="L540">
        <v>-36.058258943837096</v>
      </c>
      <c r="M540">
        <v>6370.7065213248079</v>
      </c>
      <c r="N540">
        <v>37561.236244345368</v>
      </c>
      <c r="O540">
        <v>42.803948212103364</v>
      </c>
      <c r="P540">
        <v>31.917466618513544</v>
      </c>
      <c r="Q540" s="6">
        <v>538</v>
      </c>
    </row>
    <row r="541" spans="1:17" x14ac:dyDescent="0.25">
      <c r="A541">
        <v>131.68612702277611</v>
      </c>
      <c r="B541">
        <v>-36.254482290630641</v>
      </c>
      <c r="C541" s="6">
        <v>1061.2</v>
      </c>
      <c r="D541">
        <v>0.75</v>
      </c>
      <c r="E541">
        <v>0.65</v>
      </c>
      <c r="F541">
        <v>19.899999999999999</v>
      </c>
      <c r="G541">
        <v>42.007420362456692</v>
      </c>
      <c r="H541">
        <v>19.328126657176114</v>
      </c>
      <c r="I541">
        <v>21.686127022776105</v>
      </c>
      <c r="J541">
        <v>5149.3529356780455</v>
      </c>
      <c r="K541">
        <v>-3751.0008724612612</v>
      </c>
      <c r="L541">
        <v>-36.071137322834225</v>
      </c>
      <c r="M541">
        <v>6370.7019394554354</v>
      </c>
      <c r="N541">
        <v>37615.140558510328</v>
      </c>
      <c r="O541">
        <v>42.073277093529846</v>
      </c>
      <c r="P541">
        <v>33.918811726945627</v>
      </c>
      <c r="Q541" s="6">
        <v>539</v>
      </c>
    </row>
    <row r="542" spans="1:17" x14ac:dyDescent="0.25">
      <c r="A542">
        <v>130.3035007688101</v>
      </c>
      <c r="B542">
        <v>-32.990147778538216</v>
      </c>
      <c r="C542" s="6">
        <v>1061.48</v>
      </c>
      <c r="D542">
        <v>0.75</v>
      </c>
      <c r="E542">
        <v>0.65</v>
      </c>
      <c r="F542">
        <v>19.899999999999999</v>
      </c>
      <c r="G542">
        <v>42.007420362456692</v>
      </c>
      <c r="H542">
        <v>22.662087969752065</v>
      </c>
      <c r="I542">
        <v>20.303500768810096</v>
      </c>
      <c r="J542">
        <v>5355.0724344504424</v>
      </c>
      <c r="K542">
        <v>-3453.0434446985578</v>
      </c>
      <c r="L542">
        <v>-32.814623706397676</v>
      </c>
      <c r="M542">
        <v>6371.8372396967789</v>
      </c>
      <c r="N542">
        <v>37348.211520029909</v>
      </c>
      <c r="O542">
        <v>45.812318462973103</v>
      </c>
      <c r="P542">
        <v>34.195853670383251</v>
      </c>
      <c r="Q542" s="6">
        <v>540</v>
      </c>
    </row>
    <row r="543" spans="1:17" x14ac:dyDescent="0.25">
      <c r="A543">
        <v>130.89580755635882</v>
      </c>
      <c r="B543">
        <v>-32.939666199478964</v>
      </c>
      <c r="C543" s="6">
        <v>1061.76</v>
      </c>
      <c r="D543">
        <v>3</v>
      </c>
      <c r="E543">
        <v>0.65</v>
      </c>
      <c r="F543">
        <v>19.899999999999999</v>
      </c>
      <c r="G543">
        <v>54.048620189015942</v>
      </c>
      <c r="H543">
        <v>20.774394290789385</v>
      </c>
      <c r="I543">
        <v>20.895807556358818</v>
      </c>
      <c r="J543">
        <v>5358.1187755548999</v>
      </c>
      <c r="K543">
        <v>-3448.3461947101555</v>
      </c>
      <c r="L543">
        <v>-32.76428118109208</v>
      </c>
      <c r="M543">
        <v>6371.8543840491175</v>
      </c>
      <c r="N543">
        <v>37366.985544433555</v>
      </c>
      <c r="O543">
        <v>45.541960903292527</v>
      </c>
      <c r="P543">
        <v>35.073273560125628</v>
      </c>
      <c r="Q543" s="6">
        <v>541</v>
      </c>
    </row>
    <row r="544" spans="1:17" x14ac:dyDescent="0.25">
      <c r="A544">
        <v>130.86401462659697</v>
      </c>
      <c r="B544">
        <v>-35.009040944640056</v>
      </c>
      <c r="C544" s="6">
        <v>1062.0400000000002</v>
      </c>
      <c r="D544">
        <v>3</v>
      </c>
      <c r="E544">
        <v>0.65</v>
      </c>
      <c r="F544">
        <v>19.899999999999999</v>
      </c>
      <c r="G544">
        <v>54.048620189015942</v>
      </c>
      <c r="H544">
        <v>14.086193234396246</v>
      </c>
      <c r="I544">
        <v>20.864014626596969</v>
      </c>
      <c r="J544">
        <v>5229.8540475390828</v>
      </c>
      <c r="K544">
        <v>-3638.6897862183309</v>
      </c>
      <c r="L544">
        <v>-34.82840514989438</v>
      </c>
      <c r="M544">
        <v>6371.1409275647429</v>
      </c>
      <c r="N544">
        <v>37500.670064305516</v>
      </c>
      <c r="O544">
        <v>43.643632960515106</v>
      </c>
      <c r="P544">
        <v>33.598215588671039</v>
      </c>
      <c r="Q544" s="6">
        <v>542</v>
      </c>
    </row>
    <row r="545" spans="1:17" x14ac:dyDescent="0.25">
      <c r="A545">
        <v>131.10529774984053</v>
      </c>
      <c r="B545">
        <v>-35.928199568549978</v>
      </c>
      <c r="C545" s="6">
        <v>1062.3200000000002</v>
      </c>
      <c r="D545">
        <v>1.2</v>
      </c>
      <c r="E545">
        <v>0.65</v>
      </c>
      <c r="F545">
        <v>19.899999999999999</v>
      </c>
      <c r="G545">
        <v>46.089820015575185</v>
      </c>
      <c r="H545">
        <v>17.227119001785471</v>
      </c>
      <c r="I545">
        <v>21.105297749840531</v>
      </c>
      <c r="J545">
        <v>5170.6800886716283</v>
      </c>
      <c r="K545">
        <v>-3721.7447606704086</v>
      </c>
      <c r="L545">
        <v>-35.745531164115924</v>
      </c>
      <c r="M545">
        <v>6370.8175804179855</v>
      </c>
      <c r="N545">
        <v>37571.485888690375</v>
      </c>
      <c r="O545">
        <v>42.666010619812731</v>
      </c>
      <c r="P545">
        <v>33.33665830324761</v>
      </c>
      <c r="Q545" s="6">
        <v>543</v>
      </c>
    </row>
    <row r="546" spans="1:17" x14ac:dyDescent="0.25">
      <c r="A546">
        <v>131.94534022623827</v>
      </c>
      <c r="B546">
        <v>-35.816129541688781</v>
      </c>
      <c r="C546" s="6">
        <v>1062.6000000000001</v>
      </c>
      <c r="D546">
        <v>1.2</v>
      </c>
      <c r="E546">
        <v>0.65</v>
      </c>
      <c r="F546">
        <v>19.899999999999999</v>
      </c>
      <c r="G546">
        <v>46.089820015575185</v>
      </c>
      <c r="H546">
        <v>16.133237578947803</v>
      </c>
      <c r="I546">
        <v>21.945340226238272</v>
      </c>
      <c r="J546">
        <v>5177.9666852013215</v>
      </c>
      <c r="K546">
        <v>-3711.6684198725857</v>
      </c>
      <c r="L546">
        <v>-35.633698974461389</v>
      </c>
      <c r="M546">
        <v>6370.8571991635645</v>
      </c>
      <c r="N546">
        <v>37595.11585145857</v>
      </c>
      <c r="O546">
        <v>42.345957819285267</v>
      </c>
      <c r="P546">
        <v>34.548499747303673</v>
      </c>
      <c r="Q546" s="6">
        <v>544</v>
      </c>
    </row>
    <row r="547" spans="1:17" x14ac:dyDescent="0.25">
      <c r="A547">
        <v>128.49205058992698</v>
      </c>
      <c r="B547">
        <v>-32.813915560575602</v>
      </c>
      <c r="C547" s="6">
        <v>1062.8800000000001</v>
      </c>
      <c r="D547">
        <v>0.75</v>
      </c>
      <c r="E547">
        <v>0.65</v>
      </c>
      <c r="F547">
        <v>19.899999999999999</v>
      </c>
      <c r="G547">
        <v>42.007420362456692</v>
      </c>
      <c r="H547">
        <v>17.358477831569843</v>
      </c>
      <c r="I547">
        <v>18.492050589926976</v>
      </c>
      <c r="J547">
        <v>5365.6891609752838</v>
      </c>
      <c r="K547">
        <v>-3436.6337602839635</v>
      </c>
      <c r="L547">
        <v>-32.638879285125419</v>
      </c>
      <c r="M547">
        <v>6371.8970310678387</v>
      </c>
      <c r="N547">
        <v>37273.301413352965</v>
      </c>
      <c r="O547">
        <v>46.908219858098292</v>
      </c>
      <c r="P547">
        <v>31.680798364143634</v>
      </c>
      <c r="Q547" s="6">
        <v>545</v>
      </c>
    </row>
    <row r="548" spans="1:17" x14ac:dyDescent="0.25">
      <c r="A548">
        <v>130.42693354177146</v>
      </c>
      <c r="B548">
        <v>-33.354117872282195</v>
      </c>
      <c r="C548" s="6">
        <v>1063.1600000000001</v>
      </c>
      <c r="D548">
        <v>0.75</v>
      </c>
      <c r="E548">
        <v>0.65</v>
      </c>
      <c r="F548">
        <v>19.899999999999999</v>
      </c>
      <c r="G548">
        <v>42.007420362456692</v>
      </c>
      <c r="H548">
        <v>20.390243590830906</v>
      </c>
      <c r="I548">
        <v>20.426933541771461</v>
      </c>
      <c r="J548">
        <v>5332.9853960766641</v>
      </c>
      <c r="K548">
        <v>-3486.8318309495344</v>
      </c>
      <c r="L548">
        <v>-33.177607319562007</v>
      </c>
      <c r="M548">
        <v>6371.713227389464</v>
      </c>
      <c r="N548">
        <v>37376.07950083066</v>
      </c>
      <c r="O548">
        <v>45.40901652516898</v>
      </c>
      <c r="P548">
        <v>34.112940644562634</v>
      </c>
      <c r="Q548" s="6">
        <v>546</v>
      </c>
    </row>
    <row r="549" spans="1:17" x14ac:dyDescent="0.25">
      <c r="A549">
        <v>127.71776274194687</v>
      </c>
      <c r="B549">
        <v>-37.466007940775754</v>
      </c>
      <c r="C549" s="6">
        <v>1063.44</v>
      </c>
      <c r="D549">
        <v>3</v>
      </c>
      <c r="E549">
        <v>0.65</v>
      </c>
      <c r="F549">
        <v>19.899999999999999</v>
      </c>
      <c r="G549">
        <v>54.048620189015942</v>
      </c>
      <c r="H549">
        <v>21.053454239789481</v>
      </c>
      <c r="I549">
        <v>17.717762741946871</v>
      </c>
      <c r="J549">
        <v>5068.7030257797032</v>
      </c>
      <c r="K549">
        <v>-3858.5717550180102</v>
      </c>
      <c r="L549">
        <v>-37.280358963860465</v>
      </c>
      <c r="M549">
        <v>6370.268938763189</v>
      </c>
      <c r="N549">
        <v>37566.400789023945</v>
      </c>
      <c r="O549">
        <v>42.726697136934753</v>
      </c>
      <c r="P549">
        <v>27.709052467606508</v>
      </c>
      <c r="Q549" s="6">
        <v>547</v>
      </c>
    </row>
    <row r="550" spans="1:17" x14ac:dyDescent="0.25">
      <c r="A550">
        <v>128.90097931960517</v>
      </c>
      <c r="B550">
        <v>-37.057526654186674</v>
      </c>
      <c r="C550" s="6">
        <v>1063.72</v>
      </c>
      <c r="D550">
        <v>1.2</v>
      </c>
      <c r="E550">
        <v>0.65</v>
      </c>
      <c r="F550">
        <v>19.899999999999999</v>
      </c>
      <c r="G550">
        <v>46.089820015575185</v>
      </c>
      <c r="H550">
        <v>21.079237110547247</v>
      </c>
      <c r="I550">
        <v>18.90097931960517</v>
      </c>
      <c r="J550">
        <v>5096.1509687204152</v>
      </c>
      <c r="K550">
        <v>-3822.4912627950171</v>
      </c>
      <c r="L550">
        <v>-36.872617704750105</v>
      </c>
      <c r="M550">
        <v>6370.4155398320972</v>
      </c>
      <c r="N550">
        <v>37574.185654488188</v>
      </c>
      <c r="O550">
        <v>42.623019842461822</v>
      </c>
      <c r="P550">
        <v>29.604439353562835</v>
      </c>
      <c r="Q550" s="6">
        <v>548</v>
      </c>
    </row>
    <row r="551" spans="1:17" x14ac:dyDescent="0.25">
      <c r="A551">
        <v>128.96903894020082</v>
      </c>
      <c r="B551">
        <v>-37.465796135263879</v>
      </c>
      <c r="C551" s="6">
        <v>1064</v>
      </c>
      <c r="D551">
        <v>1.2</v>
      </c>
      <c r="E551">
        <v>0.65</v>
      </c>
      <c r="F551">
        <v>19.899999999999999</v>
      </c>
      <c r="G551">
        <v>46.089820015575185</v>
      </c>
      <c r="H551">
        <v>19.848605890908082</v>
      </c>
      <c r="I551">
        <v>18.969038940200818</v>
      </c>
      <c r="J551">
        <v>5068.7173251617851</v>
      </c>
      <c r="K551">
        <v>-3858.553096719631</v>
      </c>
      <c r="L551">
        <v>-37.280147532325863</v>
      </c>
      <c r="M551">
        <v>6370.2690149317787</v>
      </c>
      <c r="N551">
        <v>37605.465163765133</v>
      </c>
      <c r="O551">
        <v>42.197039113658555</v>
      </c>
      <c r="P551">
        <v>29.469356174695079</v>
      </c>
      <c r="Q551" s="6">
        <v>549</v>
      </c>
    </row>
    <row r="552" spans="1:17" x14ac:dyDescent="0.25">
      <c r="A552">
        <v>128.2369229368291</v>
      </c>
      <c r="B552">
        <v>-32.712481025353995</v>
      </c>
      <c r="C552" s="6">
        <v>1064.2800000000002</v>
      </c>
      <c r="D552">
        <v>0.75</v>
      </c>
      <c r="E552">
        <v>0.65</v>
      </c>
      <c r="F552">
        <v>19.899999999999999</v>
      </c>
      <c r="G552">
        <v>42.007420362456692</v>
      </c>
      <c r="H552">
        <v>21.666293451859342</v>
      </c>
      <c r="I552">
        <v>18.236922936829103</v>
      </c>
      <c r="J552">
        <v>5371.7768261317306</v>
      </c>
      <c r="K552">
        <v>-3427.1742148475464</v>
      </c>
      <c r="L552">
        <v>-32.537728504723255</v>
      </c>
      <c r="M552">
        <v>6371.9313687987715</v>
      </c>
      <c r="N552">
        <v>37258.248386712519</v>
      </c>
      <c r="O552">
        <v>47.131834294293903</v>
      </c>
      <c r="P552">
        <v>31.370757198256268</v>
      </c>
      <c r="Q552" s="6">
        <v>550</v>
      </c>
    </row>
    <row r="553" spans="1:17" x14ac:dyDescent="0.25">
      <c r="A553">
        <v>130.52693147769935</v>
      </c>
      <c r="B553">
        <v>-33.591354147395535</v>
      </c>
      <c r="C553" s="6">
        <v>1064.5600000000002</v>
      </c>
      <c r="D553">
        <v>1.2</v>
      </c>
      <c r="E553">
        <v>0.65</v>
      </c>
      <c r="F553">
        <v>19.899999999999999</v>
      </c>
      <c r="G553">
        <v>46.089820015575185</v>
      </c>
      <c r="H553">
        <v>15.915276802241275</v>
      </c>
      <c r="I553">
        <v>20.52693147769935</v>
      </c>
      <c r="J553">
        <v>5318.4729661020019</v>
      </c>
      <c r="K553">
        <v>-3508.7804053481386</v>
      </c>
      <c r="L553">
        <v>-33.41421587129998</v>
      </c>
      <c r="M553">
        <v>6371.6320220264506</v>
      </c>
      <c r="N553">
        <v>37395.066116824717</v>
      </c>
      <c r="O553">
        <v>45.136138671754537</v>
      </c>
      <c r="P553">
        <v>34.088024648991563</v>
      </c>
      <c r="Q553" s="6">
        <v>551</v>
      </c>
    </row>
    <row r="554" spans="1:17" x14ac:dyDescent="0.25">
      <c r="A554">
        <v>131.89832168160913</v>
      </c>
      <c r="B554">
        <v>-36.898026592716327</v>
      </c>
      <c r="C554" s="6">
        <v>1064.8400000000001</v>
      </c>
      <c r="D554">
        <v>3</v>
      </c>
      <c r="E554">
        <v>0.65</v>
      </c>
      <c r="F554">
        <v>19.899999999999999</v>
      </c>
      <c r="G554">
        <v>54.048620189015942</v>
      </c>
      <c r="H554">
        <v>16.273648362528824</v>
      </c>
      <c r="I554">
        <v>21.898321681609133</v>
      </c>
      <c r="J554">
        <v>5106.7981378836157</v>
      </c>
      <c r="K554">
        <v>-3808.3505840230946</v>
      </c>
      <c r="L554">
        <v>-36.713416788320146</v>
      </c>
      <c r="M554">
        <v>6370.4726191955815</v>
      </c>
      <c r="N554">
        <v>37667.261012978859</v>
      </c>
      <c r="O554">
        <v>41.372385499241361</v>
      </c>
      <c r="P554">
        <v>33.802341200225698</v>
      </c>
      <c r="Q554" s="6">
        <v>552</v>
      </c>
    </row>
    <row r="555" spans="1:17" x14ac:dyDescent="0.25">
      <c r="A555">
        <v>132.07013839486672</v>
      </c>
      <c r="B555">
        <v>-37.369608969289665</v>
      </c>
      <c r="C555" s="6">
        <v>1065.1200000000001</v>
      </c>
      <c r="D555">
        <v>1.2</v>
      </c>
      <c r="E555">
        <v>0.65</v>
      </c>
      <c r="F555">
        <v>19.899999999999999</v>
      </c>
      <c r="G555">
        <v>46.089820015575185</v>
      </c>
      <c r="H555">
        <v>23.963794225412677</v>
      </c>
      <c r="I555">
        <v>22.070138394866717</v>
      </c>
      <c r="J555">
        <v>5075.2039146122161</v>
      </c>
      <c r="K555">
        <v>-3850.074420443766</v>
      </c>
      <c r="L555">
        <v>-37.184131246158195</v>
      </c>
      <c r="M555">
        <v>6370.3035891431864</v>
      </c>
      <c r="N555">
        <v>37706.403965684061</v>
      </c>
      <c r="O555">
        <v>40.851707450399992</v>
      </c>
      <c r="P555">
        <v>33.743274475349111</v>
      </c>
      <c r="Q555" s="6">
        <v>553</v>
      </c>
    </row>
    <row r="556" spans="1:17" x14ac:dyDescent="0.25">
      <c r="A556">
        <v>131.21405290047775</v>
      </c>
      <c r="B556">
        <v>-35.433330518796744</v>
      </c>
      <c r="C556" s="6">
        <v>1065.4000000000001</v>
      </c>
      <c r="D556">
        <v>0.75</v>
      </c>
      <c r="E556">
        <v>0.65</v>
      </c>
      <c r="F556">
        <v>19.899999999999999</v>
      </c>
      <c r="G556">
        <v>42.007420362456692</v>
      </c>
      <c r="H556">
        <v>17.016504367364789</v>
      </c>
      <c r="I556">
        <v>21.214052900477753</v>
      </c>
      <c r="J556">
        <v>5202.7056788060618</v>
      </c>
      <c r="K556">
        <v>-3677.144853291963</v>
      </c>
      <c r="L556">
        <v>-35.251733299250979</v>
      </c>
      <c r="M556">
        <v>6370.9921246515778</v>
      </c>
      <c r="N556">
        <v>37541.974901605703</v>
      </c>
      <c r="O556">
        <v>43.071886378530415</v>
      </c>
      <c r="P556">
        <v>33.803024290645837</v>
      </c>
      <c r="Q556" s="6">
        <v>554</v>
      </c>
    </row>
    <row r="557" spans="1:17" x14ac:dyDescent="0.25">
      <c r="A557">
        <v>132.45544713876902</v>
      </c>
      <c r="B557">
        <v>-32.593429398355106</v>
      </c>
      <c r="C557" s="6">
        <v>1065.68</v>
      </c>
      <c r="D557">
        <v>0.75</v>
      </c>
      <c r="E557">
        <v>0.65</v>
      </c>
      <c r="F557">
        <v>19.899999999999999</v>
      </c>
      <c r="G557">
        <v>42.007420362456692</v>
      </c>
      <c r="H557">
        <v>21.864719061151238</v>
      </c>
      <c r="I557">
        <v>22.455447138769017</v>
      </c>
      <c r="J557">
        <v>5378.9002921946676</v>
      </c>
      <c r="K557">
        <v>-3416.0582101331688</v>
      </c>
      <c r="L557">
        <v>-32.419012697527869</v>
      </c>
      <c r="M557">
        <v>6371.9715982096241</v>
      </c>
      <c r="N557">
        <v>37406.0985175432</v>
      </c>
      <c r="O557">
        <v>44.984661059228188</v>
      </c>
      <c r="P557">
        <v>37.497564318521079</v>
      </c>
      <c r="Q557" s="6">
        <v>555</v>
      </c>
    </row>
    <row r="558" spans="1:17" x14ac:dyDescent="0.25">
      <c r="A558">
        <v>127.79860542549589</v>
      </c>
      <c r="B558">
        <v>-33.138701633984894</v>
      </c>
      <c r="C558" s="6">
        <v>1065.96</v>
      </c>
      <c r="D558">
        <v>1.2</v>
      </c>
      <c r="E558">
        <v>0.65</v>
      </c>
      <c r="F558">
        <v>19.899999999999999</v>
      </c>
      <c r="G558">
        <v>46.089820015575185</v>
      </c>
      <c r="H558">
        <v>17.950119248847908</v>
      </c>
      <c r="I558">
        <v>17.798605425495893</v>
      </c>
      <c r="J558">
        <v>5346.0837263550011</v>
      </c>
      <c r="K558">
        <v>-3466.8508271522719</v>
      </c>
      <c r="L558">
        <v>-32.962771514078575</v>
      </c>
      <c r="M558">
        <v>6371.7867091518501</v>
      </c>
      <c r="N558">
        <v>37271.521094511911</v>
      </c>
      <c r="O558">
        <v>46.932613494367082</v>
      </c>
      <c r="P558">
        <v>30.424164721725095</v>
      </c>
      <c r="Q558" s="6">
        <v>556</v>
      </c>
    </row>
    <row r="559" spans="1:17" x14ac:dyDescent="0.25">
      <c r="A559">
        <v>130.04105337493021</v>
      </c>
      <c r="B559">
        <v>-37.271992172429286</v>
      </c>
      <c r="C559" s="6">
        <v>1066.24</v>
      </c>
      <c r="D559">
        <v>0.75</v>
      </c>
      <c r="E559">
        <v>0.65</v>
      </c>
      <c r="F559">
        <v>19.899999999999999</v>
      </c>
      <c r="G559">
        <v>42.007420362456692</v>
      </c>
      <c r="H559">
        <v>23.191947504367906</v>
      </c>
      <c r="I559">
        <v>20.041053374930215</v>
      </c>
      <c r="J559">
        <v>5081.7722442324366</v>
      </c>
      <c r="K559">
        <v>-3841.4587458098399</v>
      </c>
      <c r="L559">
        <v>-37.086690000943314</v>
      </c>
      <c r="M559">
        <v>6370.3386439034839</v>
      </c>
      <c r="N559">
        <v>37627.222536705085</v>
      </c>
      <c r="O559">
        <v>41.90528184619312</v>
      </c>
      <c r="P559">
        <v>31.06259080769582</v>
      </c>
      <c r="Q559" s="6">
        <v>557</v>
      </c>
    </row>
    <row r="560" spans="1:17" x14ac:dyDescent="0.25">
      <c r="A560">
        <v>130.59977778014186</v>
      </c>
      <c r="B560">
        <v>-35.252930159154971</v>
      </c>
      <c r="C560" s="6">
        <v>1066.5200000000002</v>
      </c>
      <c r="D560">
        <v>1.2</v>
      </c>
      <c r="E560">
        <v>0.65</v>
      </c>
      <c r="F560">
        <v>19.899999999999999</v>
      </c>
      <c r="G560">
        <v>46.089820015575185</v>
      </c>
      <c r="H560">
        <v>19.988346046650328</v>
      </c>
      <c r="I560">
        <v>20.599777780141864</v>
      </c>
      <c r="J560">
        <v>5214.2837087804064</v>
      </c>
      <c r="K560">
        <v>-3660.81868847844</v>
      </c>
      <c r="L560">
        <v>-35.071736881176626</v>
      </c>
      <c r="M560">
        <v>6371.055490698991</v>
      </c>
      <c r="N560">
        <v>37507.442404538684</v>
      </c>
      <c r="O560">
        <v>43.548495547297946</v>
      </c>
      <c r="P560">
        <v>33.072643262393058</v>
      </c>
      <c r="Q560" s="6">
        <v>558</v>
      </c>
    </row>
    <row r="561" spans="1:17" x14ac:dyDescent="0.25">
      <c r="A561">
        <v>131.62116453113532</v>
      </c>
      <c r="B561">
        <v>-34.953408555648963</v>
      </c>
      <c r="C561" s="6">
        <v>1066.8000000000002</v>
      </c>
      <c r="D561">
        <v>0.75</v>
      </c>
      <c r="E561">
        <v>0.65</v>
      </c>
      <c r="F561">
        <v>19.899999999999999</v>
      </c>
      <c r="G561">
        <v>42.007420362456692</v>
      </c>
      <c r="H561">
        <v>18.422004775668711</v>
      </c>
      <c r="I561">
        <v>21.621164531135321</v>
      </c>
      <c r="J561">
        <v>5233.3924311784822</v>
      </c>
      <c r="K561">
        <v>-3633.6329246325977</v>
      </c>
      <c r="L561">
        <v>-34.772901754621728</v>
      </c>
      <c r="M561">
        <v>6371.1603785880534</v>
      </c>
      <c r="N561">
        <v>37525.120849730229</v>
      </c>
      <c r="O561">
        <v>43.306150246534166</v>
      </c>
      <c r="P561">
        <v>34.67657640333325</v>
      </c>
      <c r="Q561" s="6">
        <v>559</v>
      </c>
    </row>
    <row r="562" spans="1:17" x14ac:dyDescent="0.25">
      <c r="A562">
        <v>131.65074770005245</v>
      </c>
      <c r="B562">
        <v>-37.11828428619652</v>
      </c>
      <c r="C562" s="6">
        <v>1067.0800000000002</v>
      </c>
      <c r="D562">
        <v>3</v>
      </c>
      <c r="E562">
        <v>0.65</v>
      </c>
      <c r="F562">
        <v>19.899999999999999</v>
      </c>
      <c r="G562">
        <v>54.048620189015942</v>
      </c>
      <c r="H562">
        <v>18.379731523204562</v>
      </c>
      <c r="I562">
        <v>21.650747700052449</v>
      </c>
      <c r="J562">
        <v>5092.0847682855183</v>
      </c>
      <c r="K562">
        <v>-3827.8701031289488</v>
      </c>
      <c r="L562">
        <v>-36.933262887652447</v>
      </c>
      <c r="M562">
        <v>6370.3937722745059</v>
      </c>
      <c r="N562">
        <v>37673.392276964325</v>
      </c>
      <c r="O562">
        <v>41.289725125946781</v>
      </c>
      <c r="P562">
        <v>33.336607739048574</v>
      </c>
      <c r="Q562" s="6">
        <v>560</v>
      </c>
    </row>
    <row r="563" spans="1:17" x14ac:dyDescent="0.25">
      <c r="A563">
        <v>131.30438719552558</v>
      </c>
      <c r="B563">
        <v>-35.420834226920668</v>
      </c>
      <c r="C563" s="6">
        <v>1067.3600000000001</v>
      </c>
      <c r="D563">
        <v>1.2</v>
      </c>
      <c r="E563">
        <v>0.65</v>
      </c>
      <c r="F563">
        <v>19.899999999999999</v>
      </c>
      <c r="G563">
        <v>46.089820015575185</v>
      </c>
      <c r="H563">
        <v>17.619088220538984</v>
      </c>
      <c r="I563">
        <v>21.304387195525578</v>
      </c>
      <c r="J563">
        <v>5203.5093540101816</v>
      </c>
      <c r="K563">
        <v>-3676.0151037177206</v>
      </c>
      <c r="L563">
        <v>-35.23926475714164</v>
      </c>
      <c r="M563">
        <v>6370.996518601487</v>
      </c>
      <c r="N563">
        <v>37544.475025218955</v>
      </c>
      <c r="O563">
        <v>43.037684832121371</v>
      </c>
      <c r="P563">
        <v>33.934854224142995</v>
      </c>
      <c r="Q563" s="6">
        <v>561</v>
      </c>
    </row>
    <row r="564" spans="1:17" x14ac:dyDescent="0.25">
      <c r="A564">
        <v>130.71728697198282</v>
      </c>
      <c r="B564">
        <v>-32.835716914020104</v>
      </c>
      <c r="C564" s="6">
        <v>1067.6400000000001</v>
      </c>
      <c r="D564">
        <v>0.75</v>
      </c>
      <c r="E564">
        <v>0.65</v>
      </c>
      <c r="F564">
        <v>19.899999999999999</v>
      </c>
      <c r="G564">
        <v>42.007420362456692</v>
      </c>
      <c r="H564">
        <v>18.711173859457354</v>
      </c>
      <c r="I564">
        <v>20.717286971982816</v>
      </c>
      <c r="J564">
        <v>5364.3785385465826</v>
      </c>
      <c r="K564">
        <v>-3438.6655150411138</v>
      </c>
      <c r="L564">
        <v>-32.660619936253049</v>
      </c>
      <c r="M564">
        <v>6371.8896435164461</v>
      </c>
      <c r="N564">
        <v>37353.691051461843</v>
      </c>
      <c r="O564">
        <v>45.734060916773856</v>
      </c>
      <c r="P564">
        <v>34.896232535324771</v>
      </c>
      <c r="Q564" s="6">
        <v>562</v>
      </c>
    </row>
    <row r="565" spans="1:17" x14ac:dyDescent="0.25">
      <c r="A565">
        <v>132.13067634535403</v>
      </c>
      <c r="B565">
        <v>-34.502546933038595</v>
      </c>
      <c r="C565" s="6">
        <v>1067.92</v>
      </c>
      <c r="D565">
        <v>3</v>
      </c>
      <c r="E565">
        <v>0.65</v>
      </c>
      <c r="F565">
        <v>19.899999999999999</v>
      </c>
      <c r="G565">
        <v>54.048620189015942</v>
      </c>
      <c r="H565">
        <v>14.040781261809691</v>
      </c>
      <c r="I565">
        <v>22.130676345354033</v>
      </c>
      <c r="J565">
        <v>5261.8858771588621</v>
      </c>
      <c r="K565">
        <v>-3592.5260690665878</v>
      </c>
      <c r="L565">
        <v>-34.323110517345135</v>
      </c>
      <c r="M565">
        <v>6371.3174886491815</v>
      </c>
      <c r="N565">
        <v>37514.972787432569</v>
      </c>
      <c r="O565">
        <v>43.44858935101513</v>
      </c>
      <c r="P565">
        <v>35.676727093968935</v>
      </c>
      <c r="Q565" s="6">
        <v>563</v>
      </c>
    </row>
    <row r="566" spans="1:17" x14ac:dyDescent="0.25">
      <c r="A566">
        <v>131.43146429388443</v>
      </c>
      <c r="B566">
        <v>-35.225972110045859</v>
      </c>
      <c r="C566" s="6">
        <v>1068.2</v>
      </c>
      <c r="D566">
        <v>0.75</v>
      </c>
      <c r="E566">
        <v>0.65</v>
      </c>
      <c r="F566">
        <v>19.899999999999999</v>
      </c>
      <c r="G566">
        <v>42.007420362456692</v>
      </c>
      <c r="H566">
        <v>16.594688264048287</v>
      </c>
      <c r="I566">
        <v>21.431464293884432</v>
      </c>
      <c r="J566">
        <v>5216.0094201141574</v>
      </c>
      <c r="K566">
        <v>-3658.3759093201534</v>
      </c>
      <c r="L566">
        <v>-35.044839810286597</v>
      </c>
      <c r="M566">
        <v>6371.0649474490283</v>
      </c>
      <c r="N566">
        <v>37536.140644121449</v>
      </c>
      <c r="O566">
        <v>43.153094123745518</v>
      </c>
      <c r="P566">
        <v>34.236314549905863</v>
      </c>
      <c r="Q566" s="6">
        <v>564</v>
      </c>
    </row>
    <row r="567" spans="1:17" x14ac:dyDescent="0.25">
      <c r="A567">
        <v>130.73063534973227</v>
      </c>
      <c r="B567">
        <v>-33.005313808172936</v>
      </c>
      <c r="C567" s="6">
        <v>1068.48</v>
      </c>
      <c r="D567">
        <v>1.2</v>
      </c>
      <c r="E567">
        <v>0.65</v>
      </c>
      <c r="F567">
        <v>19.899999999999999</v>
      </c>
      <c r="G567">
        <v>46.089820015575185</v>
      </c>
      <c r="H567">
        <v>14.504135740630776</v>
      </c>
      <c r="I567">
        <v>20.730635349732268</v>
      </c>
      <c r="J567">
        <v>5354.1564181743506</v>
      </c>
      <c r="K567">
        <v>-3454.4541083786794</v>
      </c>
      <c r="L567">
        <v>-32.829748066537604</v>
      </c>
      <c r="M567">
        <v>6371.8320863917888</v>
      </c>
      <c r="N567">
        <v>37364.970201983793</v>
      </c>
      <c r="O567">
        <v>45.570569045576555</v>
      </c>
      <c r="P567">
        <v>34.792312504043096</v>
      </c>
      <c r="Q567" s="6">
        <v>565</v>
      </c>
    </row>
    <row r="568" spans="1:17" x14ac:dyDescent="0.25">
      <c r="A568">
        <v>128.21536654905702</v>
      </c>
      <c r="B568">
        <v>-33.170782174140477</v>
      </c>
      <c r="C568" s="6">
        <v>1068.76</v>
      </c>
      <c r="D568">
        <v>1.2</v>
      </c>
      <c r="E568">
        <v>0.65</v>
      </c>
      <c r="F568">
        <v>19.899999999999999</v>
      </c>
      <c r="G568">
        <v>46.089820015575185</v>
      </c>
      <c r="H568">
        <v>20.159687576130036</v>
      </c>
      <c r="I568">
        <v>18.215366549057023</v>
      </c>
      <c r="J568">
        <v>5344.1378680315765</v>
      </c>
      <c r="K568">
        <v>-3469.829542995818</v>
      </c>
      <c r="L568">
        <v>-32.994764985503814</v>
      </c>
      <c r="M568">
        <v>6371.7757815208506</v>
      </c>
      <c r="N568">
        <v>37287.20602571057</v>
      </c>
      <c r="O568">
        <v>46.701026548162673</v>
      </c>
      <c r="P568">
        <v>31.025210132790463</v>
      </c>
      <c r="Q568" s="6">
        <v>566</v>
      </c>
    </row>
    <row r="569" spans="1:17" x14ac:dyDescent="0.25">
      <c r="A569">
        <v>127.63986009464699</v>
      </c>
      <c r="B569">
        <v>-35.384735074922965</v>
      </c>
      <c r="C569" s="6">
        <v>1069.0400000000002</v>
      </c>
      <c r="D569">
        <v>0.75</v>
      </c>
      <c r="E569">
        <v>0.65</v>
      </c>
      <c r="F569">
        <v>19.899999999999999</v>
      </c>
      <c r="G569">
        <v>42.007420362456692</v>
      </c>
      <c r="H569">
        <v>14.242660690109561</v>
      </c>
      <c r="I569">
        <v>17.639860094646991</v>
      </c>
      <c r="J569">
        <v>5205.8296085842185</v>
      </c>
      <c r="K569">
        <v>-3672.750524389231</v>
      </c>
      <c r="L569">
        <v>-35.203245961756238</v>
      </c>
      <c r="M569">
        <v>6371.0092079680353</v>
      </c>
      <c r="N569">
        <v>37417.208400464617</v>
      </c>
      <c r="O569">
        <v>44.811034485941704</v>
      </c>
      <c r="P569">
        <v>28.772748300268297</v>
      </c>
      <c r="Q569" s="6">
        <v>567</v>
      </c>
    </row>
    <row r="570" spans="1:17" x14ac:dyDescent="0.25">
      <c r="A570">
        <v>128.13427563754351</v>
      </c>
      <c r="B570">
        <v>-34.842989958523049</v>
      </c>
      <c r="C570" s="6">
        <v>1069.3200000000002</v>
      </c>
      <c r="D570">
        <v>1.2</v>
      </c>
      <c r="E570">
        <v>0.65</v>
      </c>
      <c r="F570">
        <v>19.899999999999999</v>
      </c>
      <c r="G570">
        <v>46.089820015575185</v>
      </c>
      <c r="H570">
        <v>15.423836812577303</v>
      </c>
      <c r="I570">
        <v>18.13427563754351</v>
      </c>
      <c r="J570">
        <v>5240.4007307298816</v>
      </c>
      <c r="K570">
        <v>-3623.5860899890999</v>
      </c>
      <c r="L570">
        <v>-34.66274119173594</v>
      </c>
      <c r="M570">
        <v>6371.1989429146515</v>
      </c>
      <c r="N570">
        <v>37395.760378310231</v>
      </c>
      <c r="O570">
        <v>45.119033944678208</v>
      </c>
      <c r="P570">
        <v>29.823339401220618</v>
      </c>
      <c r="Q570" s="6">
        <v>568</v>
      </c>
    </row>
    <row r="571" spans="1:17" x14ac:dyDescent="0.25">
      <c r="A571">
        <v>130.02061565806983</v>
      </c>
      <c r="B571">
        <v>-34.74640914221672</v>
      </c>
      <c r="C571" s="6">
        <v>1069.6000000000001</v>
      </c>
      <c r="D571">
        <v>3</v>
      </c>
      <c r="E571">
        <v>0.65</v>
      </c>
      <c r="F571">
        <v>19.899999999999999</v>
      </c>
      <c r="G571">
        <v>54.048620189015942</v>
      </c>
      <c r="H571">
        <v>23.312382579913276</v>
      </c>
      <c r="I571">
        <v>20.020615658069829</v>
      </c>
      <c r="J571">
        <v>5246.5147541115684</v>
      </c>
      <c r="K571">
        <v>-3614.7874265007604</v>
      </c>
      <c r="L571">
        <v>-34.566388260360412</v>
      </c>
      <c r="M571">
        <v>6371.2326282987315</v>
      </c>
      <c r="N571">
        <v>37452.823431137316</v>
      </c>
      <c r="O571">
        <v>44.312414591876738</v>
      </c>
      <c r="P571">
        <v>32.591620123125239</v>
      </c>
      <c r="Q571" s="6">
        <v>569</v>
      </c>
    </row>
    <row r="572" spans="1:17" x14ac:dyDescent="0.25">
      <c r="A572">
        <v>131.94764704356595</v>
      </c>
      <c r="B572">
        <v>-36.490317559962669</v>
      </c>
      <c r="C572" s="6">
        <v>1069.8800000000001</v>
      </c>
      <c r="D572">
        <v>3</v>
      </c>
      <c r="E572">
        <v>0.65</v>
      </c>
      <c r="F572">
        <v>19.899999999999999</v>
      </c>
      <c r="G572">
        <v>54.048620189015942</v>
      </c>
      <c r="H572">
        <v>20.841431447018365</v>
      </c>
      <c r="I572">
        <v>21.947647043565951</v>
      </c>
      <c r="J572">
        <v>5133.8335076621697</v>
      </c>
      <c r="K572">
        <v>-3772.072155367257</v>
      </c>
      <c r="L572">
        <v>-36.306498333460802</v>
      </c>
      <c r="M572">
        <v>6370.6180885132208</v>
      </c>
      <c r="N572">
        <v>37641.044207936488</v>
      </c>
      <c r="O572">
        <v>41.724300572053806</v>
      </c>
      <c r="P572">
        <v>34.121822081326933</v>
      </c>
      <c r="Q572" s="6">
        <v>570</v>
      </c>
    </row>
    <row r="573" spans="1:17" x14ac:dyDescent="0.25">
      <c r="A573">
        <v>131.84054579972786</v>
      </c>
      <c r="B573">
        <v>-33.585031167073502</v>
      </c>
      <c r="C573" s="6">
        <v>1070.1600000000001</v>
      </c>
      <c r="D573">
        <v>0.75</v>
      </c>
      <c r="E573">
        <v>0.65</v>
      </c>
      <c r="F573">
        <v>19.899999999999999</v>
      </c>
      <c r="G573">
        <v>42.007420362456692</v>
      </c>
      <c r="H573">
        <v>16.092687273856004</v>
      </c>
      <c r="I573">
        <v>21.840545799727863</v>
      </c>
      <c r="J573">
        <v>5318.8609466537746</v>
      </c>
      <c r="K573">
        <v>-3508.1961865114672</v>
      </c>
      <c r="L573">
        <v>-33.407909464726259</v>
      </c>
      <c r="M573">
        <v>6371.6341901346068</v>
      </c>
      <c r="N573">
        <v>37444.30915338175</v>
      </c>
      <c r="O573">
        <v>44.43861467417657</v>
      </c>
      <c r="P573">
        <v>35.924555915460175</v>
      </c>
      <c r="Q573" s="6">
        <v>571</v>
      </c>
    </row>
    <row r="574" spans="1:17" x14ac:dyDescent="0.25">
      <c r="A574">
        <v>128.20774181791762</v>
      </c>
      <c r="B574">
        <v>-33.60938267331565</v>
      </c>
      <c r="C574" s="6">
        <v>1070.44</v>
      </c>
      <c r="D574">
        <v>0.75</v>
      </c>
      <c r="E574">
        <v>0.65</v>
      </c>
      <c r="F574">
        <v>19.899999999999999</v>
      </c>
      <c r="G574">
        <v>42.007420362456692</v>
      </c>
      <c r="H574">
        <v>19.682417779241444</v>
      </c>
      <c r="I574">
        <v>18.207741817917622</v>
      </c>
      <c r="J574">
        <v>5317.3663725434353</v>
      </c>
      <c r="K574">
        <v>-3510.4459393145507</v>
      </c>
      <c r="L574">
        <v>-33.432197188179558</v>
      </c>
      <c r="M574">
        <v>6371.6258390387102</v>
      </c>
      <c r="N574">
        <v>37315.675465825669</v>
      </c>
      <c r="O574">
        <v>46.281234386678619</v>
      </c>
      <c r="P574">
        <v>30.720824215313296</v>
      </c>
      <c r="Q574" s="6">
        <v>572</v>
      </c>
    </row>
    <row r="575" spans="1:17" x14ac:dyDescent="0.25">
      <c r="A575">
        <v>129.7151722512717</v>
      </c>
      <c r="B575">
        <v>-37.029591376801378</v>
      </c>
      <c r="C575" s="6">
        <v>1070.72</v>
      </c>
      <c r="D575">
        <v>0.75</v>
      </c>
      <c r="E575">
        <v>0.65</v>
      </c>
      <c r="F575">
        <v>19.899999999999999</v>
      </c>
      <c r="G575">
        <v>42.007420362456692</v>
      </c>
      <c r="H575">
        <v>20.298125714922858</v>
      </c>
      <c r="I575">
        <v>19.715172251271696</v>
      </c>
      <c r="J575">
        <v>5098.0186066356346</v>
      </c>
      <c r="K575">
        <v>-3820.0167399463871</v>
      </c>
      <c r="L575">
        <v>-36.844734407833393</v>
      </c>
      <c r="M575">
        <v>6370.4255436410022</v>
      </c>
      <c r="N575">
        <v>37599.07583311083</v>
      </c>
      <c r="O575">
        <v>42.285738437575887</v>
      </c>
      <c r="P575">
        <v>30.754423902777518</v>
      </c>
      <c r="Q575" s="6">
        <v>573</v>
      </c>
    </row>
    <row r="576" spans="1:17" x14ac:dyDescent="0.25">
      <c r="A576">
        <v>128.39945560818899</v>
      </c>
      <c r="B576">
        <v>-33.404145618407966</v>
      </c>
      <c r="C576" s="6">
        <v>1071</v>
      </c>
      <c r="D576">
        <v>1.2</v>
      </c>
      <c r="E576">
        <v>0.65</v>
      </c>
      <c r="F576">
        <v>19.899999999999999</v>
      </c>
      <c r="G576">
        <v>46.089820015575185</v>
      </c>
      <c r="H576">
        <v>15.491516034098106</v>
      </c>
      <c r="I576">
        <v>18.399455608188987</v>
      </c>
      <c r="J576">
        <v>5329.9326637041113</v>
      </c>
      <c r="K576">
        <v>-3491.4652137979874</v>
      </c>
      <c r="L576">
        <v>-33.227501688481155</v>
      </c>
      <c r="M576">
        <v>6371.6961273103279</v>
      </c>
      <c r="N576">
        <v>37308.527262833493</v>
      </c>
      <c r="O576">
        <v>46.386860292343833</v>
      </c>
      <c r="P576">
        <v>31.140997671806399</v>
      </c>
      <c r="Q576" s="6">
        <v>574</v>
      </c>
    </row>
    <row r="577" spans="1:17" x14ac:dyDescent="0.25">
      <c r="A577">
        <v>128.79678410361916</v>
      </c>
      <c r="B577">
        <v>-34.177426302402736</v>
      </c>
      <c r="C577" s="6">
        <v>1071.2800000000002</v>
      </c>
      <c r="D577">
        <v>0.75</v>
      </c>
      <c r="E577">
        <v>0.65</v>
      </c>
      <c r="F577">
        <v>19.899999999999999</v>
      </c>
      <c r="G577">
        <v>42.007420362456692</v>
      </c>
      <c r="H577">
        <v>22.578996525237017</v>
      </c>
      <c r="I577">
        <v>18.79678410361916</v>
      </c>
      <c r="J577">
        <v>5282.2303024376533</v>
      </c>
      <c r="K577">
        <v>-3562.7469233304387</v>
      </c>
      <c r="L577">
        <v>-33.998789247054539</v>
      </c>
      <c r="M577">
        <v>6371.4301854207806</v>
      </c>
      <c r="N577">
        <v>37372.784216519183</v>
      </c>
      <c r="O577">
        <v>45.451540033309897</v>
      </c>
      <c r="P577">
        <v>31.211394858592069</v>
      </c>
      <c r="Q577" s="6">
        <v>575</v>
      </c>
    </row>
    <row r="578" spans="1:17" x14ac:dyDescent="0.25">
      <c r="A578">
        <v>127.7617197516219</v>
      </c>
      <c r="B578">
        <v>-35.186433750073753</v>
      </c>
      <c r="C578" s="6">
        <v>1071.5600000000002</v>
      </c>
      <c r="D578">
        <v>3</v>
      </c>
      <c r="E578">
        <v>0.65</v>
      </c>
      <c r="F578">
        <v>19.899999999999999</v>
      </c>
      <c r="G578">
        <v>54.048620189015942</v>
      </c>
      <c r="H578">
        <v>20.062721598945934</v>
      </c>
      <c r="I578">
        <v>17.761719751621897</v>
      </c>
      <c r="J578">
        <v>5218.5383628347372</v>
      </c>
      <c r="K578">
        <v>-3654.7917283383617</v>
      </c>
      <c r="L578">
        <v>-35.005391173915982</v>
      </c>
      <c r="M578">
        <v>6371.0788114657917</v>
      </c>
      <c r="N578">
        <v>37407.374032650019</v>
      </c>
      <c r="O578">
        <v>44.951739239957845</v>
      </c>
      <c r="P578">
        <v>29.069446033784981</v>
      </c>
      <c r="Q578" s="6">
        <v>576</v>
      </c>
    </row>
    <row r="579" spans="1:17" x14ac:dyDescent="0.25">
      <c r="A579">
        <v>132.22292064900068</v>
      </c>
      <c r="B579">
        <v>-35.978610141428838</v>
      </c>
      <c r="C579" s="6">
        <v>1071.8400000000001</v>
      </c>
      <c r="D579">
        <v>3</v>
      </c>
      <c r="E579">
        <v>0.65</v>
      </c>
      <c r="F579">
        <v>19.899999999999999</v>
      </c>
      <c r="G579">
        <v>54.048620189015942</v>
      </c>
      <c r="H579">
        <v>18.370642933435089</v>
      </c>
      <c r="I579">
        <v>22.222920649000685</v>
      </c>
      <c r="J579">
        <v>5167.3960133889241</v>
      </c>
      <c r="K579">
        <v>-3726.272641427277</v>
      </c>
      <c r="L579">
        <v>-35.795835663117721</v>
      </c>
      <c r="M579">
        <v>6370.7997423743564</v>
      </c>
      <c r="N579">
        <v>37616.652277756941</v>
      </c>
      <c r="O579">
        <v>42.054426487325941</v>
      </c>
      <c r="P579">
        <v>34.816287811044923</v>
      </c>
      <c r="Q579" s="6">
        <v>577</v>
      </c>
    </row>
    <row r="580" spans="1:17" x14ac:dyDescent="0.25">
      <c r="A580">
        <v>132.48496102037547</v>
      </c>
      <c r="B580">
        <v>-37.291538203042371</v>
      </c>
      <c r="C580" s="6">
        <v>1072.1200000000001</v>
      </c>
      <c r="D580">
        <v>1.2</v>
      </c>
      <c r="E580">
        <v>0.65</v>
      </c>
      <c r="F580">
        <v>19.899999999999999</v>
      </c>
      <c r="G580">
        <v>46.089820015575185</v>
      </c>
      <c r="H580">
        <v>20.437973514733159</v>
      </c>
      <c r="I580">
        <v>22.484961020375465</v>
      </c>
      <c r="J580">
        <v>5080.4582370051639</v>
      </c>
      <c r="K580">
        <v>-3843.1847661278184</v>
      </c>
      <c r="L580">
        <v>-37.106200708583955</v>
      </c>
      <c r="M580">
        <v>6370.3316275175621</v>
      </c>
      <c r="N580">
        <v>37716.554886427817</v>
      </c>
      <c r="O580">
        <v>40.718514494912455</v>
      </c>
      <c r="P580">
        <v>34.339282239562174</v>
      </c>
      <c r="Q580" s="6">
        <v>578</v>
      </c>
    </row>
    <row r="581" spans="1:17" x14ac:dyDescent="0.25">
      <c r="A581">
        <v>132.17837919776926</v>
      </c>
      <c r="B581">
        <v>-33.12985938978963</v>
      </c>
      <c r="C581" s="6">
        <v>1072.4000000000001</v>
      </c>
      <c r="D581">
        <v>0.75</v>
      </c>
      <c r="E581">
        <v>0.65</v>
      </c>
      <c r="F581">
        <v>19.899999999999999</v>
      </c>
      <c r="G581">
        <v>42.007420362456692</v>
      </c>
      <c r="H581">
        <v>15.518273598510056</v>
      </c>
      <c r="I581">
        <v>22.17837919776926</v>
      </c>
      <c r="J581">
        <v>5346.6197613135073</v>
      </c>
      <c r="K581">
        <v>-3466.0296256010583</v>
      </c>
      <c r="L581">
        <v>-32.953953306955988</v>
      </c>
      <c r="M581">
        <v>6371.7897201345495</v>
      </c>
      <c r="N581">
        <v>37428.621727797545</v>
      </c>
      <c r="O581">
        <v>44.662370825463647</v>
      </c>
      <c r="P581">
        <v>36.718534855689335</v>
      </c>
      <c r="Q581" s="6">
        <v>579</v>
      </c>
    </row>
    <row r="582" spans="1:17" x14ac:dyDescent="0.25">
      <c r="A582">
        <v>129.69928502563866</v>
      </c>
      <c r="B582">
        <v>-33.630977732619485</v>
      </c>
      <c r="C582" s="6">
        <v>1072.68</v>
      </c>
      <c r="D582">
        <v>3</v>
      </c>
      <c r="E582">
        <v>0.65</v>
      </c>
      <c r="F582">
        <v>19.899999999999999</v>
      </c>
      <c r="G582">
        <v>54.048620189015942</v>
      </c>
      <c r="H582">
        <v>15.360084556010783</v>
      </c>
      <c r="I582">
        <v>19.699285025638659</v>
      </c>
      <c r="J582">
        <v>5316.0401706303774</v>
      </c>
      <c r="K582">
        <v>-3512.4405091959638</v>
      </c>
      <c r="L582">
        <v>-33.453735791216616</v>
      </c>
      <c r="M582">
        <v>6371.618430696918</v>
      </c>
      <c r="N582">
        <v>37367.848892497808</v>
      </c>
      <c r="O582">
        <v>45.525581393910109</v>
      </c>
      <c r="P582">
        <v>32.881138734018123</v>
      </c>
      <c r="Q582" s="6">
        <v>580</v>
      </c>
    </row>
    <row r="583" spans="1:17" x14ac:dyDescent="0.25">
      <c r="A583">
        <v>130.04132032421893</v>
      </c>
      <c r="B583">
        <v>-32.605292974242467</v>
      </c>
      <c r="C583" s="6">
        <v>1072.96</v>
      </c>
      <c r="D583">
        <v>1.2</v>
      </c>
      <c r="E583">
        <v>0.65</v>
      </c>
      <c r="F583">
        <v>19.899999999999999</v>
      </c>
      <c r="G583">
        <v>46.089820015575185</v>
      </c>
      <c r="H583">
        <v>17.675889106178051</v>
      </c>
      <c r="I583">
        <v>20.04132032421893</v>
      </c>
      <c r="J583">
        <v>5378.1914763368486</v>
      </c>
      <c r="K583">
        <v>-3417.1665818259671</v>
      </c>
      <c r="L583">
        <v>-32.430842674094173</v>
      </c>
      <c r="M583">
        <v>6371.9675928311572</v>
      </c>
      <c r="N583">
        <v>37314.158695324033</v>
      </c>
      <c r="O583">
        <v>46.309242667382918</v>
      </c>
      <c r="P583">
        <v>34.09702716786056</v>
      </c>
      <c r="Q583" s="6">
        <v>581</v>
      </c>
    </row>
    <row r="584" spans="1:17" x14ac:dyDescent="0.25">
      <c r="A584">
        <v>131.2686372088522</v>
      </c>
      <c r="B584">
        <v>-36.827158541761627</v>
      </c>
      <c r="C584" s="6">
        <v>1073.24</v>
      </c>
      <c r="D584">
        <v>3</v>
      </c>
      <c r="E584">
        <v>0.65</v>
      </c>
      <c r="F584">
        <v>19.899999999999999</v>
      </c>
      <c r="G584">
        <v>54.048620189015942</v>
      </c>
      <c r="H584">
        <v>22.613982686014495</v>
      </c>
      <c r="I584">
        <v>21.268637208852198</v>
      </c>
      <c r="J584">
        <v>5111.516089407558</v>
      </c>
      <c r="K584">
        <v>-3802.0583108125356</v>
      </c>
      <c r="L584">
        <v>-36.642683483115498</v>
      </c>
      <c r="M584">
        <v>6370.4979500107374</v>
      </c>
      <c r="N584">
        <v>37639.22312524289</v>
      </c>
      <c r="O584">
        <v>41.746845124029782</v>
      </c>
      <c r="P584">
        <v>32.999753772572859</v>
      </c>
      <c r="Q584" s="6">
        <v>582</v>
      </c>
    </row>
    <row r="585" spans="1:17" x14ac:dyDescent="0.25">
      <c r="A585">
        <v>130.21813517985277</v>
      </c>
      <c r="B585">
        <v>-37.201381535624677</v>
      </c>
      <c r="C585" s="6">
        <v>1073.5200000000002</v>
      </c>
      <c r="D585">
        <v>3</v>
      </c>
      <c r="E585">
        <v>0.65</v>
      </c>
      <c r="F585">
        <v>19.899999999999999</v>
      </c>
      <c r="G585">
        <v>54.048620189015942</v>
      </c>
      <c r="H585">
        <v>15.338995629205733</v>
      </c>
      <c r="I585">
        <v>20.218135179852766</v>
      </c>
      <c r="J585">
        <v>5086.514192108687</v>
      </c>
      <c r="K585">
        <v>-3835.2197595487737</v>
      </c>
      <c r="L585">
        <v>-37.016207686068896</v>
      </c>
      <c r="M585">
        <v>6370.36397944077</v>
      </c>
      <c r="N585">
        <v>37628.297385417536</v>
      </c>
      <c r="O585">
        <v>41.891242305692138</v>
      </c>
      <c r="P585">
        <v>31.346613502170776</v>
      </c>
      <c r="Q585" s="6">
        <v>583</v>
      </c>
    </row>
    <row r="586" spans="1:17" x14ac:dyDescent="0.25">
      <c r="A586">
        <v>130.34025007644468</v>
      </c>
      <c r="B586">
        <v>-35.321228166134468</v>
      </c>
      <c r="C586" s="6">
        <v>1073.8000000000002</v>
      </c>
      <c r="D586">
        <v>0.75</v>
      </c>
      <c r="E586">
        <v>0.65</v>
      </c>
      <c r="F586">
        <v>19.899999999999999</v>
      </c>
      <c r="G586">
        <v>42.007420362456692</v>
      </c>
      <c r="H586">
        <v>16.362833210178881</v>
      </c>
      <c r="I586">
        <v>20.340250076444676</v>
      </c>
      <c r="J586">
        <v>5209.9064552779346</v>
      </c>
      <c r="K586">
        <v>-3667.0038623856212</v>
      </c>
      <c r="L586">
        <v>-35.139881116181051</v>
      </c>
      <c r="M586">
        <v>6371.0315176977238</v>
      </c>
      <c r="N586">
        <v>37502.766571630957</v>
      </c>
      <c r="O586">
        <v>43.612837417177929</v>
      </c>
      <c r="P586">
        <v>32.667563790432368</v>
      </c>
      <c r="Q586" s="6">
        <v>584</v>
      </c>
    </row>
    <row r="587" spans="1:17" x14ac:dyDescent="0.25">
      <c r="A587">
        <v>128.348067561129</v>
      </c>
      <c r="B587">
        <v>-32.867762741712617</v>
      </c>
      <c r="C587" s="6">
        <v>1074.0800000000002</v>
      </c>
      <c r="D587">
        <v>1.2</v>
      </c>
      <c r="E587">
        <v>0.65</v>
      </c>
      <c r="F587">
        <v>19.899999999999999</v>
      </c>
      <c r="G587">
        <v>46.089820015575185</v>
      </c>
      <c r="H587">
        <v>21.300551727006894</v>
      </c>
      <c r="I587">
        <v>18.348067561129</v>
      </c>
      <c r="J587">
        <v>5362.450642098579</v>
      </c>
      <c r="K587">
        <v>-3441.6511003073883</v>
      </c>
      <c r="L587">
        <v>-32.692576720878662</v>
      </c>
      <c r="M587">
        <v>6371.8787798568892</v>
      </c>
      <c r="N587">
        <v>37271.955780016731</v>
      </c>
      <c r="O587">
        <v>46.927794618575156</v>
      </c>
      <c r="P587">
        <v>31.429422604405396</v>
      </c>
      <c r="Q587" s="6">
        <v>585</v>
      </c>
    </row>
    <row r="588" spans="1:17" x14ac:dyDescent="0.25">
      <c r="A588">
        <v>129.36981315021694</v>
      </c>
      <c r="B588">
        <v>-35.470640691657771</v>
      </c>
      <c r="C588" s="6">
        <v>1074.3600000000001</v>
      </c>
      <c r="D588">
        <v>0.75</v>
      </c>
      <c r="E588">
        <v>0.65</v>
      </c>
      <c r="F588">
        <v>19.899999999999999</v>
      </c>
      <c r="G588">
        <v>42.007420362456692</v>
      </c>
      <c r="H588">
        <v>21.006879390301926</v>
      </c>
      <c r="I588">
        <v>19.369813150216942</v>
      </c>
      <c r="J588">
        <v>5200.3046703687305</v>
      </c>
      <c r="K588">
        <v>-3680.5169166961628</v>
      </c>
      <c r="L588">
        <v>-35.288960824576698</v>
      </c>
      <c r="M588">
        <v>6370.9790015935114</v>
      </c>
      <c r="N588">
        <v>37479.239106970432</v>
      </c>
      <c r="O588">
        <v>43.938865702002929</v>
      </c>
      <c r="P588">
        <v>31.209389129750488</v>
      </c>
      <c r="Q588" s="6">
        <v>586</v>
      </c>
    </row>
    <row r="589" spans="1:17" x14ac:dyDescent="0.25">
      <c r="A589">
        <v>130.04142602403226</v>
      </c>
      <c r="B589">
        <v>-37.357005360662697</v>
      </c>
      <c r="C589" s="6">
        <v>1074.6400000000001</v>
      </c>
      <c r="D589">
        <v>0.75</v>
      </c>
      <c r="E589">
        <v>0.65</v>
      </c>
      <c r="F589">
        <v>19.899999999999999</v>
      </c>
      <c r="G589">
        <v>42.007420362456692</v>
      </c>
      <c r="H589">
        <v>20.432116909097751</v>
      </c>
      <c r="I589">
        <v>20.041426024032262</v>
      </c>
      <c r="J589">
        <v>5076.0528033472956</v>
      </c>
      <c r="K589">
        <v>-3848.9626451835666</v>
      </c>
      <c r="L589">
        <v>-37.17155018284334</v>
      </c>
      <c r="M589">
        <v>6370.3081170684691</v>
      </c>
      <c r="N589">
        <v>37633.25054242777</v>
      </c>
      <c r="O589">
        <v>41.823956743932328</v>
      </c>
      <c r="P589">
        <v>31.013826531211251</v>
      </c>
      <c r="Q589" s="6">
        <v>587</v>
      </c>
    </row>
    <row r="590" spans="1:17" x14ac:dyDescent="0.25">
      <c r="A590">
        <v>132.23426616361485</v>
      </c>
      <c r="B590">
        <v>-33.064477899424418</v>
      </c>
      <c r="C590" s="6">
        <v>1074.92</v>
      </c>
      <c r="D590">
        <v>3</v>
      </c>
      <c r="E590">
        <v>0.65</v>
      </c>
      <c r="F590">
        <v>19.899999999999999</v>
      </c>
      <c r="G590">
        <v>54.048620189015942</v>
      </c>
      <c r="H590">
        <v>21.276600529143042</v>
      </c>
      <c r="I590">
        <v>22.234266163614848</v>
      </c>
      <c r="J590">
        <v>5350.5793634818301</v>
      </c>
      <c r="K590">
        <v>-3459.9549519946659</v>
      </c>
      <c r="L590">
        <v>-32.888750069770744</v>
      </c>
      <c r="M590">
        <v>6371.8119710762048</v>
      </c>
      <c r="N590">
        <v>37426.71696801595</v>
      </c>
      <c r="O590">
        <v>44.68966104115934</v>
      </c>
      <c r="P590">
        <v>36.84323246854526</v>
      </c>
      <c r="Q590" s="6">
        <v>588</v>
      </c>
    </row>
    <row r="591" spans="1:17" x14ac:dyDescent="0.25">
      <c r="A591">
        <v>128.65201745782926</v>
      </c>
      <c r="B591">
        <v>-31.371273560197245</v>
      </c>
      <c r="C591" s="6">
        <v>1075.2</v>
      </c>
      <c r="D591">
        <v>3</v>
      </c>
      <c r="E591">
        <v>0.65</v>
      </c>
      <c r="F591">
        <v>19.899999999999999</v>
      </c>
      <c r="G591">
        <v>54.048620189015942</v>
      </c>
      <c r="H591">
        <v>14.323536362444068</v>
      </c>
      <c r="I591">
        <v>18.65201745782926</v>
      </c>
      <c r="J591">
        <v>5450.6785753352178</v>
      </c>
      <c r="K591">
        <v>-3301.110260590774</v>
      </c>
      <c r="L591">
        <v>-31.200476666021267</v>
      </c>
      <c r="M591">
        <v>6372.3799230896493</v>
      </c>
      <c r="N591">
        <v>37187.590943815972</v>
      </c>
      <c r="O591">
        <v>48.200942630934961</v>
      </c>
      <c r="P591">
        <v>32.959612918716338</v>
      </c>
      <c r="Q591" s="6">
        <v>589</v>
      </c>
    </row>
    <row r="592" spans="1:17" x14ac:dyDescent="0.25">
      <c r="A592">
        <v>125.023829292676</v>
      </c>
      <c r="B592">
        <v>-37.45737046874126</v>
      </c>
      <c r="C592" s="6">
        <v>1075.48</v>
      </c>
      <c r="D592">
        <v>0.75</v>
      </c>
      <c r="E592">
        <v>0.65</v>
      </c>
      <c r="F592">
        <v>19.899999999999999</v>
      </c>
      <c r="G592">
        <v>42.007420362456692</v>
      </c>
      <c r="H592">
        <v>19.511667402586198</v>
      </c>
      <c r="I592">
        <v>15.023829292675998</v>
      </c>
      <c r="J592">
        <v>5069.2861011361811</v>
      </c>
      <c r="K592">
        <v>-3857.8108234694619</v>
      </c>
      <c r="L592">
        <v>-37.2717367509049</v>
      </c>
      <c r="M592">
        <v>6370.2720448070813</v>
      </c>
      <c r="N592">
        <v>37490.306901088341</v>
      </c>
      <c r="O592">
        <v>43.773506218103215</v>
      </c>
      <c r="P592">
        <v>23.812589028198545</v>
      </c>
      <c r="Q592" s="6">
        <v>590</v>
      </c>
    </row>
    <row r="593" spans="1:17" x14ac:dyDescent="0.25">
      <c r="A593">
        <v>127.06175538729124</v>
      </c>
      <c r="B593">
        <v>-39.586518633660674</v>
      </c>
      <c r="C593" s="6">
        <v>1075.76</v>
      </c>
      <c r="D593">
        <v>3</v>
      </c>
      <c r="E593">
        <v>0.65</v>
      </c>
      <c r="F593">
        <v>19.899999999999999</v>
      </c>
      <c r="G593">
        <v>54.048620189015942</v>
      </c>
      <c r="H593">
        <v>20.679094789766541</v>
      </c>
      <c r="I593">
        <v>17.061755387291242</v>
      </c>
      <c r="J593">
        <v>4922.092702704881</v>
      </c>
      <c r="K593">
        <v>-4042.7124515284918</v>
      </c>
      <c r="L593">
        <v>-39.397636134574981</v>
      </c>
      <c r="M593">
        <v>6369.4992377552062</v>
      </c>
      <c r="N593">
        <v>37703.863165713316</v>
      </c>
      <c r="O593">
        <v>40.873226683350843</v>
      </c>
      <c r="P593">
        <v>25.716457261937784</v>
      </c>
      <c r="Q593" s="6">
        <v>591</v>
      </c>
    </row>
    <row r="594" spans="1:17" x14ac:dyDescent="0.25">
      <c r="A594">
        <v>127.61546571705921</v>
      </c>
      <c r="B594">
        <v>-32.2997148697632</v>
      </c>
      <c r="C594" s="6">
        <v>1076.0400000000002</v>
      </c>
      <c r="D594">
        <v>1.2</v>
      </c>
      <c r="E594">
        <v>0.65</v>
      </c>
      <c r="F594">
        <v>19.899999999999999</v>
      </c>
      <c r="G594">
        <v>46.089820015575185</v>
      </c>
      <c r="H594">
        <v>19.283629931996181</v>
      </c>
      <c r="I594">
        <v>17.615465717059209</v>
      </c>
      <c r="J594">
        <v>5396.3752420463506</v>
      </c>
      <c r="K594">
        <v>-3388.5715065047389</v>
      </c>
      <c r="L594">
        <v>-32.126139491796209</v>
      </c>
      <c r="M594">
        <v>6372.0705118247561</v>
      </c>
      <c r="N594">
        <v>37211.416043743608</v>
      </c>
      <c r="O594">
        <v>47.834888040243627</v>
      </c>
      <c r="P594">
        <v>30.719267646311934</v>
      </c>
      <c r="Q594" s="6">
        <v>592</v>
      </c>
    </row>
    <row r="595" spans="1:17" x14ac:dyDescent="0.25">
      <c r="A595">
        <v>131.00747423089862</v>
      </c>
      <c r="B595">
        <v>-31.66216597322061</v>
      </c>
      <c r="C595" s="6">
        <v>1076.3200000000002</v>
      </c>
      <c r="D595">
        <v>1.2</v>
      </c>
      <c r="E595">
        <v>0.65</v>
      </c>
      <c r="F595">
        <v>19.899999999999999</v>
      </c>
      <c r="G595">
        <v>46.089820015575185</v>
      </c>
      <c r="H595">
        <v>15.175681195354846</v>
      </c>
      <c r="I595">
        <v>21.007474230898623</v>
      </c>
      <c r="J595">
        <v>5433.8180592912013</v>
      </c>
      <c r="K595">
        <v>-3328.6061073142259</v>
      </c>
      <c r="L595">
        <v>-31.490479194949668</v>
      </c>
      <c r="M595">
        <v>6372.2835246973091</v>
      </c>
      <c r="N595">
        <v>37291.455745275867</v>
      </c>
      <c r="O595">
        <v>46.647324649727423</v>
      </c>
      <c r="P595">
        <v>36.188474470921619</v>
      </c>
      <c r="Q595" s="6">
        <v>593</v>
      </c>
    </row>
    <row r="596" spans="1:17" x14ac:dyDescent="0.25">
      <c r="A596">
        <v>127.2071127302911</v>
      </c>
      <c r="B596">
        <v>-36.182135517463863</v>
      </c>
      <c r="C596" s="6">
        <v>1076.6000000000001</v>
      </c>
      <c r="D596">
        <v>0.75</v>
      </c>
      <c r="E596">
        <v>0.65</v>
      </c>
      <c r="F596">
        <v>19.899999999999999</v>
      </c>
      <c r="G596">
        <v>42.007420362456692</v>
      </c>
      <c r="H596">
        <v>20.730990316295951</v>
      </c>
      <c r="I596">
        <v>17.207112730291101</v>
      </c>
      <c r="J596">
        <v>5154.0962824342323</v>
      </c>
      <c r="K596">
        <v>-3744.524254503041</v>
      </c>
      <c r="L596">
        <v>-35.998938521585814</v>
      </c>
      <c r="M596">
        <v>6370.7276178756792</v>
      </c>
      <c r="N596">
        <v>37459.556770093448</v>
      </c>
      <c r="O596">
        <v>44.209793970505487</v>
      </c>
      <c r="P596">
        <v>27.680592091338728</v>
      </c>
      <c r="Q596" s="6">
        <v>594</v>
      </c>
    </row>
    <row r="597" spans="1:17" x14ac:dyDescent="0.25">
      <c r="A597">
        <v>128.05399761531515</v>
      </c>
      <c r="B597">
        <v>-34.547889232758152</v>
      </c>
      <c r="C597" s="6">
        <v>1076.8800000000001</v>
      </c>
      <c r="D597">
        <v>3</v>
      </c>
      <c r="E597">
        <v>0.65</v>
      </c>
      <c r="F597">
        <v>19.899999999999999</v>
      </c>
      <c r="G597">
        <v>54.048620189015942</v>
      </c>
      <c r="H597">
        <v>22.435356814902104</v>
      </c>
      <c r="I597">
        <v>18.053997615315154</v>
      </c>
      <c r="J597">
        <v>5259.0350807069553</v>
      </c>
      <c r="K597">
        <v>-3596.6700950354611</v>
      </c>
      <c r="L597">
        <v>-34.368343163129055</v>
      </c>
      <c r="M597">
        <v>6371.3017314069193</v>
      </c>
      <c r="N597">
        <v>37373.223937564195</v>
      </c>
      <c r="O597">
        <v>45.443074782726974</v>
      </c>
      <c r="P597">
        <v>29.889971764290671</v>
      </c>
      <c r="Q597" s="6">
        <v>595</v>
      </c>
    </row>
    <row r="598" spans="1:17" x14ac:dyDescent="0.25">
      <c r="A598">
        <v>134.21992306026704</v>
      </c>
      <c r="B598">
        <v>-34.539693344064631</v>
      </c>
      <c r="C598" s="6">
        <v>1077.1600000000001</v>
      </c>
      <c r="D598">
        <v>3</v>
      </c>
      <c r="E598">
        <v>0.65</v>
      </c>
      <c r="F598">
        <v>19.899999999999999</v>
      </c>
      <c r="G598">
        <v>54.048620189015942</v>
      </c>
      <c r="H598">
        <v>14.894762401076733</v>
      </c>
      <c r="I598">
        <v>24.219923060267035</v>
      </c>
      <c r="J598">
        <v>5259.5506233901197</v>
      </c>
      <c r="K598">
        <v>-3595.9212026256464</v>
      </c>
      <c r="L598">
        <v>-34.360167061858832</v>
      </c>
      <c r="M598">
        <v>6371.3045803427158</v>
      </c>
      <c r="N598">
        <v>37602.125947175715</v>
      </c>
      <c r="O598">
        <v>42.258084274333534</v>
      </c>
      <c r="P598">
        <v>38.428252068366838</v>
      </c>
      <c r="Q598" s="6">
        <v>596</v>
      </c>
    </row>
    <row r="599" spans="1:17" x14ac:dyDescent="0.25">
      <c r="A599">
        <v>134.82217203290821</v>
      </c>
      <c r="B599">
        <v>-33.013092419837598</v>
      </c>
      <c r="C599" s="6">
        <v>1077.44</v>
      </c>
      <c r="D599">
        <v>3</v>
      </c>
      <c r="E599">
        <v>0.65</v>
      </c>
      <c r="F599">
        <v>19.899999999999999</v>
      </c>
      <c r="G599">
        <v>54.048620189015942</v>
      </c>
      <c r="H599">
        <v>22.599444796757496</v>
      </c>
      <c r="I599">
        <v>24.822172032908213</v>
      </c>
      <c r="J599">
        <v>5353.6864504125242</v>
      </c>
      <c r="K599">
        <v>-3455.1775408468393</v>
      </c>
      <c r="L599">
        <v>-32.837505325052689</v>
      </c>
      <c r="M599">
        <v>6371.8294427976543</v>
      </c>
      <c r="N599">
        <v>37532.072882170716</v>
      </c>
      <c r="O599">
        <v>43.221074215957167</v>
      </c>
      <c r="P599">
        <v>40.329626328698446</v>
      </c>
      <c r="Q599" s="6">
        <v>597</v>
      </c>
    </row>
    <row r="600" spans="1:17" x14ac:dyDescent="0.25">
      <c r="A600">
        <v>133.55252508899886</v>
      </c>
      <c r="B600">
        <v>-35.91399426782538</v>
      </c>
      <c r="C600" s="6">
        <v>1077.72</v>
      </c>
      <c r="D600">
        <v>1.2</v>
      </c>
      <c r="E600">
        <v>0.65</v>
      </c>
      <c r="F600">
        <v>19.899999999999999</v>
      </c>
      <c r="G600">
        <v>46.089820015575185</v>
      </c>
      <c r="H600">
        <v>20.635124198648086</v>
      </c>
      <c r="I600">
        <v>23.552525088998863</v>
      </c>
      <c r="J600">
        <v>5171.6047905371661</v>
      </c>
      <c r="K600">
        <v>-3720.4683249057339</v>
      </c>
      <c r="L600">
        <v>-35.731355856012662</v>
      </c>
      <c r="M600">
        <v>6370.822605137726</v>
      </c>
      <c r="N600">
        <v>37664.575864277736</v>
      </c>
      <c r="O600">
        <v>41.413384703511362</v>
      </c>
      <c r="P600">
        <v>36.617459916159497</v>
      </c>
      <c r="Q600" s="6">
        <v>598</v>
      </c>
    </row>
    <row r="601" spans="1:17" x14ac:dyDescent="0.25">
      <c r="A601">
        <v>141.59981086551102</v>
      </c>
      <c r="B601">
        <v>-33.42263363887389</v>
      </c>
      <c r="C601" s="6">
        <v>1078</v>
      </c>
      <c r="D601">
        <v>1.2</v>
      </c>
      <c r="E601">
        <v>0.65</v>
      </c>
      <c r="F601">
        <v>19.899999999999999</v>
      </c>
      <c r="G601">
        <v>46.089820015575185</v>
      </c>
      <c r="H601">
        <v>17.38917853446199</v>
      </c>
      <c r="I601">
        <v>31.599810865511017</v>
      </c>
      <c r="J601">
        <v>5328.8034802973543</v>
      </c>
      <c r="K601">
        <v>-3493.1768398155318</v>
      </c>
      <c r="L601">
        <v>-33.245940554445205</v>
      </c>
      <c r="M601">
        <v>6371.6898045850303</v>
      </c>
      <c r="N601">
        <v>37890.273397038196</v>
      </c>
      <c r="O601">
        <v>38.496539493691635</v>
      </c>
      <c r="P601">
        <v>48.160760562065832</v>
      </c>
      <c r="Q601" s="6">
        <v>599</v>
      </c>
    </row>
    <row r="602" spans="1:17" x14ac:dyDescent="0.25">
      <c r="A602">
        <v>141.14212541730026</v>
      </c>
      <c r="B602">
        <v>-34.691104799767714</v>
      </c>
      <c r="C602" s="6">
        <v>1078.2800000000002</v>
      </c>
      <c r="D602">
        <v>1.2</v>
      </c>
      <c r="E602">
        <v>0.65</v>
      </c>
      <c r="F602">
        <v>19.899999999999999</v>
      </c>
      <c r="G602">
        <v>46.089820015575185</v>
      </c>
      <c r="H602">
        <v>16.110492503606551</v>
      </c>
      <c r="I602">
        <v>31.142125417300264</v>
      </c>
      <c r="J602">
        <v>5250.0090565950286</v>
      </c>
      <c r="K602">
        <v>-3609.7445409737747</v>
      </c>
      <c r="L602">
        <v>-34.511215328096092</v>
      </c>
      <c r="M602">
        <v>6371.2518978156713</v>
      </c>
      <c r="N602">
        <v>37940.553492768646</v>
      </c>
      <c r="O602">
        <v>37.856646543029598</v>
      </c>
      <c r="P602">
        <v>46.712898809500381</v>
      </c>
      <c r="Q602" s="6">
        <v>600</v>
      </c>
    </row>
    <row r="603" spans="1:17" x14ac:dyDescent="0.25">
      <c r="A603">
        <v>142.37580858913628</v>
      </c>
      <c r="B603">
        <v>-36.556936979553541</v>
      </c>
      <c r="C603" s="6">
        <v>1078.5600000000002</v>
      </c>
      <c r="D603">
        <v>1.2</v>
      </c>
      <c r="E603">
        <v>0.65</v>
      </c>
      <c r="F603">
        <v>19.899999999999999</v>
      </c>
      <c r="G603">
        <v>46.089820015575185</v>
      </c>
      <c r="H603">
        <v>21.326552668939318</v>
      </c>
      <c r="I603">
        <v>32.375808589136284</v>
      </c>
      <c r="J603">
        <v>5129.4337256443941</v>
      </c>
      <c r="K603">
        <v>-3778.0129943640768</v>
      </c>
      <c r="L603">
        <v>-36.372986031479343</v>
      </c>
      <c r="M603">
        <v>6370.5943624878482</v>
      </c>
      <c r="N603">
        <v>38119.312214142781</v>
      </c>
      <c r="O603">
        <v>35.644372890280835</v>
      </c>
      <c r="P603">
        <v>46.788949784296911</v>
      </c>
      <c r="Q603" s="6">
        <v>601</v>
      </c>
    </row>
    <row r="604" spans="1:17" x14ac:dyDescent="0.25">
      <c r="A604">
        <v>140.35333148993405</v>
      </c>
      <c r="B604">
        <v>-32.915480196753613</v>
      </c>
      <c r="C604" s="6">
        <v>1078.8400000000001</v>
      </c>
      <c r="D604">
        <v>1.2</v>
      </c>
      <c r="E604">
        <v>0.65</v>
      </c>
      <c r="F604">
        <v>19.899999999999999</v>
      </c>
      <c r="G604">
        <v>46.089820015575185</v>
      </c>
      <c r="H604">
        <v>17.384144655345128</v>
      </c>
      <c r="I604">
        <v>30.35333148993405</v>
      </c>
      <c r="J604">
        <v>5359.5768189596383</v>
      </c>
      <c r="K604">
        <v>-3446.0947792306092</v>
      </c>
      <c r="L604">
        <v>-32.740161991978631</v>
      </c>
      <c r="M604">
        <v>6371.8625931331862</v>
      </c>
      <c r="N604">
        <v>37794.234205534027</v>
      </c>
      <c r="O604">
        <v>39.728185320244087</v>
      </c>
      <c r="P604">
        <v>47.140654882656897</v>
      </c>
      <c r="Q604" s="6">
        <v>602</v>
      </c>
    </row>
    <row r="605" spans="1:17" x14ac:dyDescent="0.25">
      <c r="A605">
        <v>141.86333273791988</v>
      </c>
      <c r="B605">
        <v>-33.20076531404402</v>
      </c>
      <c r="C605" s="6">
        <v>1079.1200000000001</v>
      </c>
      <c r="D605">
        <v>1.2</v>
      </c>
      <c r="E605">
        <v>0.65</v>
      </c>
      <c r="F605">
        <v>19.899999999999999</v>
      </c>
      <c r="G605">
        <v>46.089820015575185</v>
      </c>
      <c r="H605">
        <v>19.42518799008792</v>
      </c>
      <c r="I605">
        <v>31.863332737919876</v>
      </c>
      <c r="J605">
        <v>5342.3177117396745</v>
      </c>
      <c r="K605">
        <v>-3472.612541260241</v>
      </c>
      <c r="L605">
        <v>-33.024666947900549</v>
      </c>
      <c r="M605">
        <v>6371.7655633964869</v>
      </c>
      <c r="N605">
        <v>37891.857860025404</v>
      </c>
      <c r="O605">
        <v>38.477529142490354</v>
      </c>
      <c r="P605">
        <v>48.620875742956351</v>
      </c>
      <c r="Q605" s="6">
        <v>603</v>
      </c>
    </row>
    <row r="606" spans="1:17" x14ac:dyDescent="0.25">
      <c r="A606">
        <v>144.53866997416696</v>
      </c>
      <c r="B606">
        <v>-35.316712059541779</v>
      </c>
      <c r="C606" s="6">
        <v>1079.4000000000001</v>
      </c>
      <c r="D606">
        <v>0.75</v>
      </c>
      <c r="E606">
        <v>0.65</v>
      </c>
      <c r="F606">
        <v>19.899999999999999</v>
      </c>
      <c r="G606">
        <v>42.007420362456692</v>
      </c>
      <c r="H606">
        <v>22.231107895214407</v>
      </c>
      <c r="I606">
        <v>34.538669974166964</v>
      </c>
      <c r="J606">
        <v>5210.196123957714</v>
      </c>
      <c r="K606">
        <v>-3666.5950357188926</v>
      </c>
      <c r="L606">
        <v>-35.135375145829634</v>
      </c>
      <c r="M606">
        <v>6371.0331035133086</v>
      </c>
      <c r="N606">
        <v>38163.844895955968</v>
      </c>
      <c r="O606">
        <v>35.112405419484134</v>
      </c>
      <c r="P606">
        <v>49.972447968982173</v>
      </c>
      <c r="Q606" s="6">
        <v>604</v>
      </c>
    </row>
    <row r="607" spans="1:17" x14ac:dyDescent="0.25">
      <c r="A607">
        <v>143.67337667257911</v>
      </c>
      <c r="B607">
        <v>-35.873976206644194</v>
      </c>
      <c r="C607" s="6">
        <v>1079.68</v>
      </c>
      <c r="D607">
        <v>3</v>
      </c>
      <c r="E607">
        <v>0.65</v>
      </c>
      <c r="F607">
        <v>19.899999999999999</v>
      </c>
      <c r="G607">
        <v>54.048620189015942</v>
      </c>
      <c r="H607">
        <v>23.473836896425439</v>
      </c>
      <c r="I607">
        <v>33.67337667257911</v>
      </c>
      <c r="J607">
        <v>5174.2080746044767</v>
      </c>
      <c r="K607">
        <v>-3716.8712340805268</v>
      </c>
      <c r="L607">
        <v>-35.691422528353492</v>
      </c>
      <c r="M607">
        <v>6370.8367558773207</v>
      </c>
      <c r="N607">
        <v>38148.15259533011</v>
      </c>
      <c r="O607">
        <v>35.298847210108988</v>
      </c>
      <c r="P607">
        <v>48.666381596682896</v>
      </c>
      <c r="Q607" s="6">
        <v>605</v>
      </c>
    </row>
    <row r="608" spans="1:17" x14ac:dyDescent="0.25">
      <c r="A608">
        <v>142.83766213535435</v>
      </c>
      <c r="B608">
        <v>-36.867563663070193</v>
      </c>
      <c r="C608" s="6">
        <v>1079.96</v>
      </c>
      <c r="D608">
        <v>1.2</v>
      </c>
      <c r="E608">
        <v>0.65</v>
      </c>
      <c r="F608">
        <v>19.899999999999999</v>
      </c>
      <c r="G608">
        <v>46.089820015575185</v>
      </c>
      <c r="H608">
        <v>20.603000564826537</v>
      </c>
      <c r="I608">
        <v>32.83766213535435</v>
      </c>
      <c r="J608">
        <v>5108.8271297726751</v>
      </c>
      <c r="K608">
        <v>-3805.6465298283988</v>
      </c>
      <c r="L608">
        <v>-36.68301164170758</v>
      </c>
      <c r="M608">
        <v>6370.4835100560649</v>
      </c>
      <c r="N608">
        <v>38163.064800982749</v>
      </c>
      <c r="O608">
        <v>35.114682565250263</v>
      </c>
      <c r="P608">
        <v>47.088709854450528</v>
      </c>
      <c r="Q608" s="6">
        <v>606</v>
      </c>
    </row>
    <row r="609" spans="1:17" x14ac:dyDescent="0.25">
      <c r="A609">
        <v>142.24142453578497</v>
      </c>
      <c r="B609">
        <v>-34.827094349612587</v>
      </c>
      <c r="C609" s="6">
        <v>1080.24</v>
      </c>
      <c r="D609">
        <v>1.2</v>
      </c>
      <c r="E609">
        <v>0.65</v>
      </c>
      <c r="F609">
        <v>19.899999999999999</v>
      </c>
      <c r="G609">
        <v>46.089820015575185</v>
      </c>
      <c r="H609">
        <v>15.262709208866944</v>
      </c>
      <c r="I609">
        <v>32.241424535784972</v>
      </c>
      <c r="J609">
        <v>5241.4080242931168</v>
      </c>
      <c r="K609">
        <v>-3622.1386742454906</v>
      </c>
      <c r="L609">
        <v>-34.646882948650457</v>
      </c>
      <c r="M609">
        <v>6371.2044899366683</v>
      </c>
      <c r="N609">
        <v>38007.379090073286</v>
      </c>
      <c r="O609">
        <v>37.023430354972049</v>
      </c>
      <c r="P609">
        <v>47.840990380471247</v>
      </c>
      <c r="Q609" s="6">
        <v>607</v>
      </c>
    </row>
    <row r="610" spans="1:17" x14ac:dyDescent="0.25">
      <c r="A610">
        <v>143.18877424762633</v>
      </c>
      <c r="B610">
        <v>-32.467652445095638</v>
      </c>
      <c r="C610" s="6">
        <v>1080.5200000000002</v>
      </c>
      <c r="D610">
        <v>3</v>
      </c>
      <c r="E610">
        <v>0.65</v>
      </c>
      <c r="F610">
        <v>19.899999999999999</v>
      </c>
      <c r="G610">
        <v>54.048620189015942</v>
      </c>
      <c r="H610">
        <v>16.82887012430934</v>
      </c>
      <c r="I610">
        <v>33.188774247626327</v>
      </c>
      <c r="J610">
        <v>5386.4009138282518</v>
      </c>
      <c r="K610">
        <v>-3404.2984302229647</v>
      </c>
      <c r="L610">
        <v>-32.293593792975479</v>
      </c>
      <c r="M610">
        <v>6372.0140149334547</v>
      </c>
      <c r="N610">
        <v>37924.774194697202</v>
      </c>
      <c r="O610">
        <v>38.065424000786926</v>
      </c>
      <c r="P610">
        <v>50.624171299908866</v>
      </c>
      <c r="Q610" s="6">
        <v>608</v>
      </c>
    </row>
    <row r="611" spans="1:17" x14ac:dyDescent="0.25">
      <c r="A611">
        <v>140.75190460776912</v>
      </c>
      <c r="B611">
        <v>-36.773909201125903</v>
      </c>
      <c r="C611" s="6">
        <v>1080.8000000000002</v>
      </c>
      <c r="D611">
        <v>1.2</v>
      </c>
      <c r="E611">
        <v>0.65</v>
      </c>
      <c r="F611">
        <v>19.899999999999999</v>
      </c>
      <c r="G611">
        <v>46.089820015575185</v>
      </c>
      <c r="H611">
        <v>22.012935679469471</v>
      </c>
      <c r="I611">
        <v>30.75190460776912</v>
      </c>
      <c r="J611">
        <v>5115.0559374320164</v>
      </c>
      <c r="K611">
        <v>-3797.326590221181</v>
      </c>
      <c r="L611">
        <v>-36.58953612941896</v>
      </c>
      <c r="M611">
        <v>6370.5169708477615</v>
      </c>
      <c r="N611">
        <v>38048.729715974478</v>
      </c>
      <c r="O611">
        <v>36.504404068121438</v>
      </c>
      <c r="P611">
        <v>44.823529481280374</v>
      </c>
      <c r="Q611" s="6">
        <v>609</v>
      </c>
    </row>
    <row r="612" spans="1:17" x14ac:dyDescent="0.25">
      <c r="A612">
        <v>142.49655100219664</v>
      </c>
      <c r="B612">
        <v>-34.761339958499953</v>
      </c>
      <c r="C612" s="6">
        <v>1081.0800000000002</v>
      </c>
      <c r="D612">
        <v>0.75</v>
      </c>
      <c r="E612">
        <v>0.65</v>
      </c>
      <c r="F612">
        <v>19.899999999999999</v>
      </c>
      <c r="G612">
        <v>42.007420362456692</v>
      </c>
      <c r="H612">
        <v>17.626036137323837</v>
      </c>
      <c r="I612">
        <v>32.49655100219664</v>
      </c>
      <c r="J612">
        <v>5245.5705383590885</v>
      </c>
      <c r="K612">
        <v>-3616.1483113741638</v>
      </c>
      <c r="L612">
        <v>-34.581283713699875</v>
      </c>
      <c r="M612">
        <v>6371.2274235625173</v>
      </c>
      <c r="N612">
        <v>38017.348381555588</v>
      </c>
      <c r="O612">
        <v>36.900456038690258</v>
      </c>
      <c r="P612">
        <v>48.168599273442354</v>
      </c>
      <c r="Q612" s="6">
        <v>610</v>
      </c>
    </row>
    <row r="613" spans="1:17" x14ac:dyDescent="0.25">
      <c r="A613">
        <v>143.4690044693707</v>
      </c>
      <c r="B613">
        <v>-35.612844870518607</v>
      </c>
      <c r="C613" s="6">
        <v>1081.3600000000001</v>
      </c>
      <c r="D613">
        <v>0.75</v>
      </c>
      <c r="E613">
        <v>0.65</v>
      </c>
      <c r="F613">
        <v>19.899999999999999</v>
      </c>
      <c r="G613">
        <v>42.007420362456692</v>
      </c>
      <c r="H613">
        <v>19.565362906969021</v>
      </c>
      <c r="I613">
        <v>33.469004469370702</v>
      </c>
      <c r="J613">
        <v>5191.1331976020701</v>
      </c>
      <c r="K613">
        <v>-3693.3550525781666</v>
      </c>
      <c r="L613">
        <v>-35.430852817631532</v>
      </c>
      <c r="M613">
        <v>6370.9289291006035</v>
      </c>
      <c r="N613">
        <v>38121.273340335894</v>
      </c>
      <c r="O613">
        <v>35.624983938673545</v>
      </c>
      <c r="P613">
        <v>48.626331061744111</v>
      </c>
      <c r="Q613" s="6">
        <v>611</v>
      </c>
    </row>
    <row r="614" spans="1:17" x14ac:dyDescent="0.25">
      <c r="A614">
        <v>141.05041052765731</v>
      </c>
      <c r="B614">
        <v>-35.337963269471089</v>
      </c>
      <c r="C614" s="6">
        <v>1081.6400000000001</v>
      </c>
      <c r="D614">
        <v>1.2</v>
      </c>
      <c r="E614">
        <v>0.65</v>
      </c>
      <c r="F614">
        <v>19.899999999999999</v>
      </c>
      <c r="G614">
        <v>46.089820015575185</v>
      </c>
      <c r="H614">
        <v>22.071488578428543</v>
      </c>
      <c r="I614">
        <v>31.050410527657306</v>
      </c>
      <c r="J614">
        <v>5208.8327621650596</v>
      </c>
      <c r="K614">
        <v>-3668.5186338547655</v>
      </c>
      <c r="L614">
        <v>-35.15657869733338</v>
      </c>
      <c r="M614">
        <v>6371.0256404399843</v>
      </c>
      <c r="N614">
        <v>37974.879703625695</v>
      </c>
      <c r="O614">
        <v>37.424530805366388</v>
      </c>
      <c r="P614">
        <v>46.148253405698796</v>
      </c>
      <c r="Q614" s="6">
        <v>612</v>
      </c>
    </row>
    <row r="615" spans="1:17" x14ac:dyDescent="0.25">
      <c r="A615">
        <v>144.82605513484376</v>
      </c>
      <c r="B615">
        <v>-35.822897680586493</v>
      </c>
      <c r="C615" s="6">
        <v>1081.92</v>
      </c>
      <c r="D615">
        <v>0.75</v>
      </c>
      <c r="E615">
        <v>0.65</v>
      </c>
      <c r="F615">
        <v>19.899999999999999</v>
      </c>
      <c r="G615">
        <v>42.007420362456692</v>
      </c>
      <c r="H615">
        <v>17.596022879642224</v>
      </c>
      <c r="I615">
        <v>34.826055134843756</v>
      </c>
      <c r="J615">
        <v>5177.5271958602789</v>
      </c>
      <c r="K615">
        <v>-3712.2773496427594</v>
      </c>
      <c r="L615">
        <v>-35.640452670886368</v>
      </c>
      <c r="M615">
        <v>6370.854807994252</v>
      </c>
      <c r="N615">
        <v>38209.845276541804</v>
      </c>
      <c r="O615">
        <v>34.559103518428202</v>
      </c>
      <c r="P615">
        <v>49.926316781848548</v>
      </c>
      <c r="Q615" s="6">
        <v>613</v>
      </c>
    </row>
    <row r="616" spans="1:17" x14ac:dyDescent="0.25">
      <c r="A616">
        <v>140.38101402822477</v>
      </c>
      <c r="B616">
        <v>-32.374034827290018</v>
      </c>
      <c r="C616" s="6">
        <v>1082.2</v>
      </c>
      <c r="D616">
        <v>3</v>
      </c>
      <c r="E616">
        <v>0.65</v>
      </c>
      <c r="F616">
        <v>19.899999999999999</v>
      </c>
      <c r="G616">
        <v>54.048620189015942</v>
      </c>
      <c r="H616">
        <v>20.187873110779442</v>
      </c>
      <c r="I616">
        <v>30.381014028224769</v>
      </c>
      <c r="J616">
        <v>5391.9668705929871</v>
      </c>
      <c r="K616">
        <v>-3395.5349342407271</v>
      </c>
      <c r="L616">
        <v>-32.200244845124494</v>
      </c>
      <c r="M616">
        <v>6372.0455289664642</v>
      </c>
      <c r="N616">
        <v>37764.540752182518</v>
      </c>
      <c r="O616">
        <v>40.11604499775823</v>
      </c>
      <c r="P616">
        <v>47.593433381216187</v>
      </c>
      <c r="Q616" s="6">
        <v>614</v>
      </c>
    </row>
    <row r="617" spans="1:17" x14ac:dyDescent="0.25">
      <c r="A617">
        <v>142.85598127382212</v>
      </c>
      <c r="B617">
        <v>-34.544409312805044</v>
      </c>
      <c r="C617" s="6">
        <v>1082.48</v>
      </c>
      <c r="D617">
        <v>0.75</v>
      </c>
      <c r="E617">
        <v>0.65</v>
      </c>
      <c r="F617">
        <v>19.899999999999999</v>
      </c>
      <c r="G617">
        <v>42.007420362456692</v>
      </c>
      <c r="H617">
        <v>14.789778019608327</v>
      </c>
      <c r="I617">
        <v>32.855981273822124</v>
      </c>
      <c r="J617">
        <v>5259.2539898799714</v>
      </c>
      <c r="K617">
        <v>-3596.35212917335</v>
      </c>
      <c r="L617">
        <v>-34.364871642996007</v>
      </c>
      <c r="M617">
        <v>6371.3029410849776</v>
      </c>
      <c r="N617">
        <v>38024.315901521237</v>
      </c>
      <c r="O617">
        <v>36.815448520533984</v>
      </c>
      <c r="P617">
        <v>48.716990586140589</v>
      </c>
      <c r="Q617" s="6">
        <v>615</v>
      </c>
    </row>
    <row r="618" spans="1:17" x14ac:dyDescent="0.25">
      <c r="A618">
        <v>143.89247560071081</v>
      </c>
      <c r="B618">
        <v>-31.979477557785494</v>
      </c>
      <c r="C618" s="6">
        <v>1082.76</v>
      </c>
      <c r="D618">
        <v>0.75</v>
      </c>
      <c r="E618">
        <v>0.65</v>
      </c>
      <c r="F618">
        <v>19.899999999999999</v>
      </c>
      <c r="G618">
        <v>42.007420362456692</v>
      </c>
      <c r="H618">
        <v>19.858227703965547</v>
      </c>
      <c r="I618">
        <v>33.89247560071081</v>
      </c>
      <c r="J618">
        <v>5415.2664401501415</v>
      </c>
      <c r="K618">
        <v>-3358.5025397683662</v>
      </c>
      <c r="L618">
        <v>-31.806840172891775</v>
      </c>
      <c r="M618">
        <v>6372.1778009913496</v>
      </c>
      <c r="N618">
        <v>37938.798209276887</v>
      </c>
      <c r="O618">
        <v>37.89146196083999</v>
      </c>
      <c r="P618">
        <v>51.74865154089597</v>
      </c>
      <c r="Q618" s="6">
        <v>616</v>
      </c>
    </row>
    <row r="619" spans="1:17" x14ac:dyDescent="0.25">
      <c r="A619">
        <v>144.67879733825325</v>
      </c>
      <c r="B619">
        <v>-36.547473846533258</v>
      </c>
      <c r="C619" s="6">
        <v>1083.0400000000002</v>
      </c>
      <c r="D619">
        <v>1.2</v>
      </c>
      <c r="E619">
        <v>0.65</v>
      </c>
      <c r="F619">
        <v>19.899999999999999</v>
      </c>
      <c r="G619">
        <v>46.089820015575185</v>
      </c>
      <c r="H619">
        <v>18.247451199026031</v>
      </c>
      <c r="I619">
        <v>34.678797338253247</v>
      </c>
      <c r="J619">
        <v>5130.0591282815294</v>
      </c>
      <c r="K619">
        <v>-3777.169419789132</v>
      </c>
      <c r="L619">
        <v>-36.363541548780837</v>
      </c>
      <c r="M619">
        <v>6370.5977337652403</v>
      </c>
      <c r="N619">
        <v>38244.491669989431</v>
      </c>
      <c r="O619">
        <v>34.143727990014796</v>
      </c>
      <c r="P619">
        <v>49.282239724890417</v>
      </c>
      <c r="Q619" s="6">
        <v>617</v>
      </c>
    </row>
    <row r="620" spans="1:17" x14ac:dyDescent="0.25">
      <c r="A620">
        <v>145.05185122541639</v>
      </c>
      <c r="B620">
        <v>-36.476284475112898</v>
      </c>
      <c r="C620" s="6">
        <v>1083.3200000000002</v>
      </c>
      <c r="D620">
        <v>3</v>
      </c>
      <c r="E620">
        <v>0.65</v>
      </c>
      <c r="F620">
        <v>19.899999999999999</v>
      </c>
      <c r="G620">
        <v>54.048620189015942</v>
      </c>
      <c r="H620">
        <v>16.671084492254238</v>
      </c>
      <c r="I620">
        <v>35.051851225416385</v>
      </c>
      <c r="J620">
        <v>5134.7594149726965</v>
      </c>
      <c r="K620">
        <v>-3770.8201004414805</v>
      </c>
      <c r="L620">
        <v>-36.29249312157279</v>
      </c>
      <c r="M620">
        <v>6370.6230840903027</v>
      </c>
      <c r="N620">
        <v>38261.301124836602</v>
      </c>
      <c r="O620">
        <v>33.944978213977762</v>
      </c>
      <c r="P620">
        <v>49.722507963033522</v>
      </c>
      <c r="Q620" s="6">
        <v>618</v>
      </c>
    </row>
    <row r="621" spans="1:17" x14ac:dyDescent="0.25">
      <c r="A621">
        <v>143.2916076718069</v>
      </c>
      <c r="B621">
        <v>-36.588808915223815</v>
      </c>
      <c r="C621" s="6">
        <v>1083.6000000000001</v>
      </c>
      <c r="D621">
        <v>3</v>
      </c>
      <c r="E621">
        <v>0.65</v>
      </c>
      <c r="F621">
        <v>19.899999999999999</v>
      </c>
      <c r="G621">
        <v>54.048620189015942</v>
      </c>
      <c r="H621">
        <v>16.592675303886026</v>
      </c>
      <c r="I621">
        <v>33.291607671806901</v>
      </c>
      <c r="J621">
        <v>5127.32633069443</v>
      </c>
      <c r="K621">
        <v>-3780.8534126235481</v>
      </c>
      <c r="L621">
        <v>-36.404795299881613</v>
      </c>
      <c r="M621">
        <v>6370.5830054383205</v>
      </c>
      <c r="N621">
        <v>38170.394775802342</v>
      </c>
      <c r="O621">
        <v>35.027868620493287</v>
      </c>
      <c r="P621">
        <v>47.769452461437218</v>
      </c>
      <c r="Q621" s="6">
        <v>619</v>
      </c>
    </row>
    <row r="622" spans="1:17" x14ac:dyDescent="0.25">
      <c r="A622">
        <v>140.60617483236339</v>
      </c>
      <c r="B622">
        <v>-34.938172124974415</v>
      </c>
      <c r="C622" s="6">
        <v>1083.8800000000001</v>
      </c>
      <c r="D622">
        <v>0.75</v>
      </c>
      <c r="E622">
        <v>0.65</v>
      </c>
      <c r="F622">
        <v>19.899999999999999</v>
      </c>
      <c r="G622">
        <v>42.007420362456692</v>
      </c>
      <c r="H622">
        <v>20.617704069432833</v>
      </c>
      <c r="I622">
        <v>30.606174832363394</v>
      </c>
      <c r="J622">
        <v>5234.3606506682154</v>
      </c>
      <c r="K622">
        <v>-3632.2473756425602</v>
      </c>
      <c r="L622">
        <v>-34.757700770710223</v>
      </c>
      <c r="M622">
        <v>6371.1657033172551</v>
      </c>
      <c r="N622">
        <v>37927.498672714704</v>
      </c>
      <c r="O622">
        <v>38.019383252429435</v>
      </c>
      <c r="P622">
        <v>45.927669928405123</v>
      </c>
      <c r="Q622" s="6">
        <v>620</v>
      </c>
    </row>
    <row r="623" spans="1:17" x14ac:dyDescent="0.25">
      <c r="A623">
        <v>144.65452022242437</v>
      </c>
      <c r="B623">
        <v>-32.121565383511928</v>
      </c>
      <c r="C623" s="6">
        <v>1084.1600000000001</v>
      </c>
      <c r="D623">
        <v>3</v>
      </c>
      <c r="E623">
        <v>0.65</v>
      </c>
      <c r="F623">
        <v>19.899999999999999</v>
      </c>
      <c r="G623">
        <v>54.048620189015942</v>
      </c>
      <c r="H623">
        <v>19.685895343029827</v>
      </c>
      <c r="I623">
        <v>34.654520222424367</v>
      </c>
      <c r="J623">
        <v>5406.9053629582722</v>
      </c>
      <c r="K623">
        <v>-3371.8568431078061</v>
      </c>
      <c r="L623">
        <v>-31.948509157789143</v>
      </c>
      <c r="M623">
        <v>6372.1302697292585</v>
      </c>
      <c r="N623">
        <v>37991.474277389651</v>
      </c>
      <c r="O623">
        <v>37.233196982856335</v>
      </c>
      <c r="P623">
        <v>52.432470001012859</v>
      </c>
      <c r="Q623" s="6">
        <v>621</v>
      </c>
    </row>
    <row r="624" spans="1:17" x14ac:dyDescent="0.25">
      <c r="A624">
        <v>144.66379931259334</v>
      </c>
      <c r="B624">
        <v>-36.795633013804007</v>
      </c>
      <c r="C624" s="6">
        <v>1084.44</v>
      </c>
      <c r="D624">
        <v>1.2</v>
      </c>
      <c r="E624">
        <v>0.65</v>
      </c>
      <c r="F624">
        <v>19.899999999999999</v>
      </c>
      <c r="G624">
        <v>46.089820015575185</v>
      </c>
      <c r="H624">
        <v>23.050649095483273</v>
      </c>
      <c r="I624">
        <v>34.663799312593341</v>
      </c>
      <c r="J624">
        <v>5113.6123418767447</v>
      </c>
      <c r="K624">
        <v>-3799.2573539170758</v>
      </c>
      <c r="L624">
        <v>-36.611218258373306</v>
      </c>
      <c r="M624">
        <v>6370.5092123226023</v>
      </c>
      <c r="N624">
        <v>38258.546101606356</v>
      </c>
      <c r="O624">
        <v>33.976133644393769</v>
      </c>
      <c r="P624">
        <v>49.101524659792858</v>
      </c>
      <c r="Q624" s="6">
        <v>622</v>
      </c>
    </row>
    <row r="625" spans="1:17" x14ac:dyDescent="0.25">
      <c r="A625">
        <v>143.6041023656521</v>
      </c>
      <c r="B625">
        <v>-32.227247143373447</v>
      </c>
      <c r="C625" s="6">
        <v>1084.72</v>
      </c>
      <c r="D625">
        <v>3</v>
      </c>
      <c r="E625">
        <v>0.65</v>
      </c>
      <c r="F625">
        <v>19.899999999999999</v>
      </c>
      <c r="G625">
        <v>54.048620189015942</v>
      </c>
      <c r="H625">
        <v>15.182995901943842</v>
      </c>
      <c r="I625">
        <v>33.604102365652096</v>
      </c>
      <c r="J625">
        <v>5400.6649952889629</v>
      </c>
      <c r="K625">
        <v>-3381.7762024765852</v>
      </c>
      <c r="L625">
        <v>-32.053882141171158</v>
      </c>
      <c r="M625">
        <v>6372.0948419633933</v>
      </c>
      <c r="N625">
        <v>37935.471898569129</v>
      </c>
      <c r="O625">
        <v>37.93206999063959</v>
      </c>
      <c r="P625">
        <v>51.252114085275991</v>
      </c>
      <c r="Q625" s="6">
        <v>623</v>
      </c>
    </row>
    <row r="626" spans="1:17" x14ac:dyDescent="0.25">
      <c r="A626">
        <v>143.78699812527719</v>
      </c>
      <c r="B626">
        <v>-36.947709923973846</v>
      </c>
      <c r="C626" s="6">
        <v>1085</v>
      </c>
      <c r="D626">
        <v>1.2</v>
      </c>
      <c r="E626">
        <v>0.65</v>
      </c>
      <c r="F626">
        <v>19.899999999999999</v>
      </c>
      <c r="G626">
        <v>46.089820015575185</v>
      </c>
      <c r="H626">
        <v>22.178833983566044</v>
      </c>
      <c r="I626">
        <v>33.786998125277194</v>
      </c>
      <c r="J626">
        <v>5103.4858597836874</v>
      </c>
      <c r="K626">
        <v>-3812.7584590667188</v>
      </c>
      <c r="L626">
        <v>-36.763006325299308</v>
      </c>
      <c r="M626">
        <v>6370.4548493963021</v>
      </c>
      <c r="N626">
        <v>38219.285707859373</v>
      </c>
      <c r="O626">
        <v>34.441476703141682</v>
      </c>
      <c r="P626">
        <v>48.065621622974504</v>
      </c>
      <c r="Q626" s="6">
        <v>624</v>
      </c>
    </row>
    <row r="627" spans="1:17" x14ac:dyDescent="0.25">
      <c r="A627">
        <v>144.49209756147218</v>
      </c>
      <c r="B627">
        <v>-34.766818677024652</v>
      </c>
      <c r="C627" s="6">
        <v>1085.2800000000002</v>
      </c>
      <c r="D627">
        <v>3</v>
      </c>
      <c r="E627">
        <v>0.65</v>
      </c>
      <c r="F627">
        <v>19.899999999999999</v>
      </c>
      <c r="G627">
        <v>54.048620189015942</v>
      </c>
      <c r="H627">
        <v>16.145824062061077</v>
      </c>
      <c r="I627">
        <v>34.492097561472178</v>
      </c>
      <c r="J627">
        <v>5245.2239780102</v>
      </c>
      <c r="K627">
        <v>-3616.6476140297832</v>
      </c>
      <c r="L627">
        <v>-34.586749468356714</v>
      </c>
      <c r="M627">
        <v>6371.2255134754469</v>
      </c>
      <c r="N627">
        <v>38129.313912767931</v>
      </c>
      <c r="O627">
        <v>35.531491145851057</v>
      </c>
      <c r="P627">
        <v>50.309140766406678</v>
      </c>
      <c r="Q627" s="6">
        <v>625</v>
      </c>
    </row>
    <row r="628" spans="1:17" x14ac:dyDescent="0.25">
      <c r="A628">
        <v>140.06472392994652</v>
      </c>
      <c r="B628">
        <v>-36.550529862611683</v>
      </c>
      <c r="C628" s="6">
        <v>1085.5600000000002</v>
      </c>
      <c r="D628">
        <v>0.75</v>
      </c>
      <c r="E628">
        <v>0.65</v>
      </c>
      <c r="F628">
        <v>19.899999999999999</v>
      </c>
      <c r="G628">
        <v>42.007420362456692</v>
      </c>
      <c r="H628">
        <v>16.69563223674783</v>
      </c>
      <c r="I628">
        <v>30.064723929946524</v>
      </c>
      <c r="J628">
        <v>5129.8571766299228</v>
      </c>
      <c r="K628">
        <v>-3777.4418541860382</v>
      </c>
      <c r="L628">
        <v>-36.366591539752577</v>
      </c>
      <c r="M628">
        <v>6370.5966450857632</v>
      </c>
      <c r="N628">
        <v>38000.106459171649</v>
      </c>
      <c r="O628">
        <v>37.105271931440072</v>
      </c>
      <c r="P628">
        <v>44.186565977957528</v>
      </c>
      <c r="Q628" s="6">
        <v>626</v>
      </c>
    </row>
    <row r="629" spans="1:17" x14ac:dyDescent="0.25">
      <c r="A629">
        <v>141.99163287222765</v>
      </c>
      <c r="B629">
        <v>-33.085360368822798</v>
      </c>
      <c r="C629" s="6">
        <v>1085.8400000000001</v>
      </c>
      <c r="D629">
        <v>0.75</v>
      </c>
      <c r="E629">
        <v>0.65</v>
      </c>
      <c r="F629">
        <v>19.899999999999999</v>
      </c>
      <c r="G629">
        <v>42.007420362456692</v>
      </c>
      <c r="H629">
        <v>17.635790182823612</v>
      </c>
      <c r="I629">
        <v>31.991632872227655</v>
      </c>
      <c r="J629">
        <v>5349.315447471392</v>
      </c>
      <c r="K629">
        <v>-3461.8956516855033</v>
      </c>
      <c r="L629">
        <v>-32.909575507012747</v>
      </c>
      <c r="M629">
        <v>6371.8048667324283</v>
      </c>
      <c r="N629">
        <v>37892.300145002955</v>
      </c>
      <c r="O629">
        <v>38.472478223175642</v>
      </c>
      <c r="P629">
        <v>48.850205892000112</v>
      </c>
      <c r="Q629" s="6">
        <v>627</v>
      </c>
    </row>
    <row r="630" spans="1:17" x14ac:dyDescent="0.25">
      <c r="A630">
        <v>143.83004459013569</v>
      </c>
      <c r="B630">
        <v>-33.50958403499957</v>
      </c>
      <c r="C630" s="6">
        <v>1086.1200000000001</v>
      </c>
      <c r="D630">
        <v>1.2</v>
      </c>
      <c r="E630">
        <v>0.65</v>
      </c>
      <c r="F630">
        <v>19.899999999999999</v>
      </c>
      <c r="G630">
        <v>46.089820015575185</v>
      </c>
      <c r="H630">
        <v>15.781149481303387</v>
      </c>
      <c r="I630">
        <v>33.830044590135685</v>
      </c>
      <c r="J630">
        <v>5323.4854057922985</v>
      </c>
      <c r="K630">
        <v>-3501.2219093165313</v>
      </c>
      <c r="L630">
        <v>-33.332660756983884</v>
      </c>
      <c r="M630">
        <v>6371.6600446007542</v>
      </c>
      <c r="N630">
        <v>38019.704170985293</v>
      </c>
      <c r="O630">
        <v>36.877192040114416</v>
      </c>
      <c r="P630">
        <v>50.520104215443247</v>
      </c>
      <c r="Q630" s="6">
        <v>628</v>
      </c>
    </row>
    <row r="631" spans="1:17" x14ac:dyDescent="0.25">
      <c r="A631">
        <v>144.04085366252824</v>
      </c>
      <c r="B631">
        <v>-36.87482737090626</v>
      </c>
      <c r="C631" s="6">
        <v>1086.4000000000001</v>
      </c>
      <c r="D631">
        <v>1.2</v>
      </c>
      <c r="E631">
        <v>0.65</v>
      </c>
      <c r="F631">
        <v>19.899999999999999</v>
      </c>
      <c r="G631">
        <v>46.089820015575185</v>
      </c>
      <c r="H631">
        <v>22.225504294662361</v>
      </c>
      <c r="I631">
        <v>34.040853662528235</v>
      </c>
      <c r="J631">
        <v>5108.3434599798065</v>
      </c>
      <c r="K631">
        <v>-3806.2913924527124</v>
      </c>
      <c r="L631">
        <v>-36.690261552621038</v>
      </c>
      <c r="M631">
        <v>6370.4809135086552</v>
      </c>
      <c r="N631">
        <v>38228.766447036272</v>
      </c>
      <c r="O631">
        <v>34.328985472502175</v>
      </c>
      <c r="P631">
        <v>48.38621908161727</v>
      </c>
      <c r="Q631" s="6">
        <v>629</v>
      </c>
    </row>
    <row r="632" spans="1:17" x14ac:dyDescent="0.25">
      <c r="A632">
        <v>144.33164470395528</v>
      </c>
      <c r="B632">
        <v>-35.498782058308137</v>
      </c>
      <c r="C632" s="6">
        <v>1086.68</v>
      </c>
      <c r="D632">
        <v>1.2</v>
      </c>
      <c r="E632">
        <v>0.65</v>
      </c>
      <c r="F632">
        <v>19.899999999999999</v>
      </c>
      <c r="G632">
        <v>46.089820015575185</v>
      </c>
      <c r="H632">
        <v>19.704050531308905</v>
      </c>
      <c r="I632">
        <v>34.331644703955277</v>
      </c>
      <c r="J632">
        <v>5198.4922366122082</v>
      </c>
      <c r="K632">
        <v>-3683.0592898131513</v>
      </c>
      <c r="L632">
        <v>-35.317040057138485</v>
      </c>
      <c r="M632">
        <v>6370.9690994695902</v>
      </c>
      <c r="N632">
        <v>38162.750814933781</v>
      </c>
      <c r="O632">
        <v>35.124737397645994</v>
      </c>
      <c r="P632">
        <v>49.62734104164462</v>
      </c>
      <c r="Q632" s="6">
        <v>630</v>
      </c>
    </row>
    <row r="633" spans="1:17" x14ac:dyDescent="0.25">
      <c r="A633">
        <v>144.37506269065602</v>
      </c>
      <c r="B633">
        <v>-35.659567263863821</v>
      </c>
      <c r="C633" s="6">
        <v>1086.96</v>
      </c>
      <c r="D633">
        <v>3</v>
      </c>
      <c r="E633">
        <v>0.65</v>
      </c>
      <c r="F633">
        <v>19.899999999999999</v>
      </c>
      <c r="G633">
        <v>54.048620189015942</v>
      </c>
      <c r="H633">
        <v>21.743652333081791</v>
      </c>
      <c r="I633">
        <v>34.375062690656023</v>
      </c>
      <c r="J633">
        <v>5188.1128338262815</v>
      </c>
      <c r="K633">
        <v>-3697.5682246860288</v>
      </c>
      <c r="L633">
        <v>-35.477473614807877</v>
      </c>
      <c r="M633">
        <v>6370.9124584097653</v>
      </c>
      <c r="N633">
        <v>38174.66049890565</v>
      </c>
      <c r="O633">
        <v>34.980895760999779</v>
      </c>
      <c r="P633">
        <v>49.562406783693952</v>
      </c>
      <c r="Q633" s="6">
        <v>631</v>
      </c>
    </row>
    <row r="634" spans="1:17" x14ac:dyDescent="0.25">
      <c r="A634">
        <v>143.37028873136799</v>
      </c>
      <c r="B634">
        <v>-36.149773399671005</v>
      </c>
      <c r="C634" s="6">
        <v>1087.24</v>
      </c>
      <c r="D634">
        <v>1.2</v>
      </c>
      <c r="E634">
        <v>0.65</v>
      </c>
      <c r="F634">
        <v>19.899999999999999</v>
      </c>
      <c r="G634">
        <v>46.089820015575185</v>
      </c>
      <c r="H634">
        <v>22.734781192833253</v>
      </c>
      <c r="I634">
        <v>33.370288731367992</v>
      </c>
      <c r="J634">
        <v>5156.2154070165161</v>
      </c>
      <c r="K634">
        <v>-3741.625225073451</v>
      </c>
      <c r="L634">
        <v>-35.966642971604919</v>
      </c>
      <c r="M634">
        <v>6370.7390975035578</v>
      </c>
      <c r="N634">
        <v>38148.037424409449</v>
      </c>
      <c r="O634">
        <v>35.298968073458362</v>
      </c>
      <c r="P634">
        <v>48.151179708608908</v>
      </c>
      <c r="Q634" s="6">
        <v>632</v>
      </c>
    </row>
    <row r="635" spans="1:17" x14ac:dyDescent="0.25">
      <c r="A635">
        <v>144.42890439102567</v>
      </c>
      <c r="B635">
        <v>-34.158423036272431</v>
      </c>
      <c r="C635" s="6">
        <v>1087.5200000000002</v>
      </c>
      <c r="D635">
        <v>3</v>
      </c>
      <c r="E635">
        <v>0.65</v>
      </c>
      <c r="F635">
        <v>19.899999999999999</v>
      </c>
      <c r="G635">
        <v>54.048620189015942</v>
      </c>
      <c r="H635">
        <v>15.969326143505549</v>
      </c>
      <c r="I635">
        <v>34.428904391025668</v>
      </c>
      <c r="J635">
        <v>5283.414167737873</v>
      </c>
      <c r="K635">
        <v>-3561.0028189832069</v>
      </c>
      <c r="L635">
        <v>-33.979833413523608</v>
      </c>
      <c r="M635">
        <v>6371.4367567024965</v>
      </c>
      <c r="N635">
        <v>38090.876304650556</v>
      </c>
      <c r="O635">
        <v>36.001056006719658</v>
      </c>
      <c r="P635">
        <v>50.6777728582178</v>
      </c>
      <c r="Q635" s="6">
        <v>633</v>
      </c>
    </row>
    <row r="636" spans="1:17" x14ac:dyDescent="0.25">
      <c r="A636">
        <v>144.91429042424696</v>
      </c>
      <c r="B636">
        <v>-32.922062931086089</v>
      </c>
      <c r="C636" s="6">
        <v>1087.8000000000002</v>
      </c>
      <c r="D636">
        <v>3</v>
      </c>
      <c r="E636">
        <v>0.65</v>
      </c>
      <c r="F636">
        <v>19.899999999999999</v>
      </c>
      <c r="G636">
        <v>54.048620189015942</v>
      </c>
      <c r="H636">
        <v>15.43818033420037</v>
      </c>
      <c r="I636">
        <v>34.914290424246957</v>
      </c>
      <c r="J636">
        <v>5359.1800761732666</v>
      </c>
      <c r="K636">
        <v>-3446.7076098654616</v>
      </c>
      <c r="L636">
        <v>-32.746726529239893</v>
      </c>
      <c r="M636">
        <v>6371.8603591696028</v>
      </c>
      <c r="N636">
        <v>38050.337878196711</v>
      </c>
      <c r="O636">
        <v>36.502611147802405</v>
      </c>
      <c r="P636">
        <v>52.093115240860435</v>
      </c>
      <c r="Q636" s="6">
        <v>634</v>
      </c>
    </row>
    <row r="637" spans="1:17" x14ac:dyDescent="0.25">
      <c r="A637">
        <v>140.13743988136815</v>
      </c>
      <c r="B637">
        <v>-35.321669803811886</v>
      </c>
      <c r="C637" s="6">
        <v>1088.0800000000002</v>
      </c>
      <c r="D637">
        <v>1.2</v>
      </c>
      <c r="E637">
        <v>0.65</v>
      </c>
      <c r="F637">
        <v>19.899999999999999</v>
      </c>
      <c r="G637">
        <v>46.089820015575185</v>
      </c>
      <c r="H637">
        <v>15.458290978964897</v>
      </c>
      <c r="I637">
        <v>30.137439881368152</v>
      </c>
      <c r="J637">
        <v>5209.8781263480605</v>
      </c>
      <c r="K637">
        <v>-3667.0438410254387</v>
      </c>
      <c r="L637">
        <v>-35.140321762859443</v>
      </c>
      <c r="M637">
        <v>6371.0313626133238</v>
      </c>
      <c r="N637">
        <v>37926.944543204554</v>
      </c>
      <c r="O637">
        <v>38.024487823481245</v>
      </c>
      <c r="P637">
        <v>45.11802253688159</v>
      </c>
      <c r="Q637" s="6">
        <v>635</v>
      </c>
    </row>
    <row r="638" spans="1:17" x14ac:dyDescent="0.25">
      <c r="A638">
        <v>143.10631391101904</v>
      </c>
      <c r="B638">
        <v>-36.261017916642814</v>
      </c>
      <c r="C638" s="6">
        <v>1088.3600000000001</v>
      </c>
      <c r="D638">
        <v>3</v>
      </c>
      <c r="E638">
        <v>0.65</v>
      </c>
      <c r="F638">
        <v>19.899999999999999</v>
      </c>
      <c r="G638">
        <v>54.048620189015942</v>
      </c>
      <c r="H638">
        <v>15.605615479585067</v>
      </c>
      <c r="I638">
        <v>33.106313911019043</v>
      </c>
      <c r="J638">
        <v>5148.924028113076</v>
      </c>
      <c r="K638">
        <v>-3751.5856626738814</v>
      </c>
      <c r="L638">
        <v>-36.077659638830909</v>
      </c>
      <c r="M638">
        <v>6370.6996186965534</v>
      </c>
      <c r="N638">
        <v>38140.388812978053</v>
      </c>
      <c r="O638">
        <v>35.390755221622292</v>
      </c>
      <c r="P638">
        <v>47.789251441826586</v>
      </c>
      <c r="Q638" s="6">
        <v>636</v>
      </c>
    </row>
    <row r="639" spans="1:17" x14ac:dyDescent="0.25">
      <c r="A639">
        <v>143.56818684954089</v>
      </c>
      <c r="B639">
        <v>-32.000405428671584</v>
      </c>
      <c r="C639" s="6">
        <v>1088.6400000000001</v>
      </c>
      <c r="D639">
        <v>1.2</v>
      </c>
      <c r="E639">
        <v>0.65</v>
      </c>
      <c r="F639">
        <v>19.899999999999999</v>
      </c>
      <c r="G639">
        <v>46.089820015575185</v>
      </c>
      <c r="H639">
        <v>16.114130420061269</v>
      </c>
      <c r="I639">
        <v>33.568186849540893</v>
      </c>
      <c r="J639">
        <v>5414.037043331984</v>
      </c>
      <c r="K639">
        <v>-3360.470754732125</v>
      </c>
      <c r="L639">
        <v>-31.827706087677779</v>
      </c>
      <c r="M639">
        <v>6372.1708075020115</v>
      </c>
      <c r="N639">
        <v>37921.016427144779</v>
      </c>
      <c r="O639">
        <v>38.114908329347429</v>
      </c>
      <c r="P639">
        <v>51.390421925753699</v>
      </c>
      <c r="Q639" s="6">
        <v>637</v>
      </c>
    </row>
    <row r="640" spans="1:17" x14ac:dyDescent="0.25">
      <c r="A640">
        <v>141.58871492219714</v>
      </c>
      <c r="B640">
        <v>-34.815062242540542</v>
      </c>
      <c r="C640" s="6">
        <v>1088.92</v>
      </c>
      <c r="D640">
        <v>1.2</v>
      </c>
      <c r="E640">
        <v>0.65</v>
      </c>
      <c r="F640">
        <v>19.899999999999999</v>
      </c>
      <c r="G640">
        <v>46.089820015575185</v>
      </c>
      <c r="H640">
        <v>21.287111817563929</v>
      </c>
      <c r="I640">
        <v>31.588714922197141</v>
      </c>
      <c r="J640">
        <v>5242.1702216681051</v>
      </c>
      <c r="K640">
        <v>-3621.0428763714376</v>
      </c>
      <c r="L640">
        <v>-34.634879162229154</v>
      </c>
      <c r="M640">
        <v>6371.2086879542858</v>
      </c>
      <c r="N640">
        <v>37971.62432160537</v>
      </c>
      <c r="O640">
        <v>37.467594908458757</v>
      </c>
      <c r="P640">
        <v>47.125072032000567</v>
      </c>
      <c r="Q640" s="6">
        <v>638</v>
      </c>
    </row>
    <row r="641" spans="1:17" x14ac:dyDescent="0.25">
      <c r="A641">
        <v>142.88904894053988</v>
      </c>
      <c r="B641">
        <v>-34.194388659995376</v>
      </c>
      <c r="C641" s="6">
        <v>1089.2</v>
      </c>
      <c r="D641">
        <v>1.2</v>
      </c>
      <c r="E641">
        <v>0.65</v>
      </c>
      <c r="F641">
        <v>19.899999999999999</v>
      </c>
      <c r="G641">
        <v>46.089820015575185</v>
      </c>
      <c r="H641">
        <v>14.302130085651424</v>
      </c>
      <c r="I641">
        <v>32.88904894053988</v>
      </c>
      <c r="J641">
        <v>5281.1730899729982</v>
      </c>
      <c r="K641">
        <v>-3564.3033875803444</v>
      </c>
      <c r="L641">
        <v>-34.015709332349132</v>
      </c>
      <c r="M641">
        <v>6371.4243183900144</v>
      </c>
      <c r="N641">
        <v>38005.748657653166</v>
      </c>
      <c r="O641">
        <v>37.046592080053934</v>
      </c>
      <c r="P641">
        <v>49.006499868958002</v>
      </c>
      <c r="Q641" s="6">
        <v>639</v>
      </c>
    </row>
    <row r="642" spans="1:17" x14ac:dyDescent="0.25">
      <c r="A642">
        <v>144.11613294885541</v>
      </c>
      <c r="B642">
        <v>-35.899883030312864</v>
      </c>
      <c r="C642" s="6">
        <v>1089.48</v>
      </c>
      <c r="D642">
        <v>3</v>
      </c>
      <c r="E642">
        <v>0.65</v>
      </c>
      <c r="F642">
        <v>19.899999999999999</v>
      </c>
      <c r="G642">
        <v>54.048620189015942</v>
      </c>
      <c r="H642">
        <v>21.881047215068214</v>
      </c>
      <c r="I642">
        <v>34.116132948855409</v>
      </c>
      <c r="J642">
        <v>5172.5230537788038</v>
      </c>
      <c r="K642">
        <v>-3719.2001173602916</v>
      </c>
      <c r="L642">
        <v>-35.717274456840045</v>
      </c>
      <c r="M642">
        <v>6370.8275957559872</v>
      </c>
      <c r="N642">
        <v>38174.329114436485</v>
      </c>
      <c r="O642">
        <v>34.983779953744389</v>
      </c>
      <c r="P642">
        <v>49.122473976769157</v>
      </c>
      <c r="Q642" s="6">
        <v>640</v>
      </c>
    </row>
    <row r="643" spans="1:17" x14ac:dyDescent="0.25">
      <c r="A643">
        <v>143.09921614840385</v>
      </c>
      <c r="B643">
        <v>-36.68921715260386</v>
      </c>
      <c r="C643" s="6">
        <v>1089.76</v>
      </c>
      <c r="D643">
        <v>1.2</v>
      </c>
      <c r="E643">
        <v>0.65</v>
      </c>
      <c r="F643">
        <v>19.899999999999999</v>
      </c>
      <c r="G643">
        <v>46.089820015575185</v>
      </c>
      <c r="H643">
        <v>15.55931581928543</v>
      </c>
      <c r="I643">
        <v>33.099216148403855</v>
      </c>
      <c r="J643">
        <v>5120.676868508981</v>
      </c>
      <c r="K643">
        <v>-3789.7941960727494</v>
      </c>
      <c r="L643">
        <v>-36.505007597490888</v>
      </c>
      <c r="M643">
        <v>6370.5472010079038</v>
      </c>
      <c r="N643">
        <v>38166.129398674238</v>
      </c>
      <c r="O643">
        <v>35.078658608937737</v>
      </c>
      <c r="P643">
        <v>47.493152759828881</v>
      </c>
      <c r="Q643" s="6">
        <v>641</v>
      </c>
    </row>
    <row r="644" spans="1:17" x14ac:dyDescent="0.25">
      <c r="A644">
        <v>141.89046140879094</v>
      </c>
      <c r="B644">
        <v>-32.061405254198064</v>
      </c>
      <c r="C644" s="6">
        <v>1090.0400000000002</v>
      </c>
      <c r="D644">
        <v>3</v>
      </c>
      <c r="E644">
        <v>0.65</v>
      </c>
      <c r="F644">
        <v>19.899999999999999</v>
      </c>
      <c r="G644">
        <v>54.048620189015942</v>
      </c>
      <c r="H644">
        <v>16.021877583557405</v>
      </c>
      <c r="I644">
        <v>31.890461408790941</v>
      </c>
      <c r="J644">
        <v>5410.4495167730283</v>
      </c>
      <c r="K644">
        <v>-3366.2051122207022</v>
      </c>
      <c r="L644">
        <v>-31.888525849341935</v>
      </c>
      <c r="M644">
        <v>6372.1504086995847</v>
      </c>
      <c r="N644">
        <v>37828.986564979132</v>
      </c>
      <c r="O644">
        <v>39.284622972769242</v>
      </c>
      <c r="P644">
        <v>49.531605683301812</v>
      </c>
      <c r="Q644" s="6">
        <v>642</v>
      </c>
    </row>
    <row r="645" spans="1:17" x14ac:dyDescent="0.25">
      <c r="A645">
        <v>142.65185164334878</v>
      </c>
      <c r="B645">
        <v>-32.640405611858661</v>
      </c>
      <c r="C645" s="6">
        <v>1090.3200000000002</v>
      </c>
      <c r="D645">
        <v>3</v>
      </c>
      <c r="E645">
        <v>0.65</v>
      </c>
      <c r="F645">
        <v>19.899999999999999</v>
      </c>
      <c r="G645">
        <v>54.048620189015942</v>
      </c>
      <c r="H645">
        <v>21.892935823853108</v>
      </c>
      <c r="I645">
        <v>32.651851643348778</v>
      </c>
      <c r="J645">
        <v>5376.0922408618044</v>
      </c>
      <c r="K645">
        <v>-3420.4461825963258</v>
      </c>
      <c r="L645">
        <v>-32.465856042351369</v>
      </c>
      <c r="M645">
        <v>6371.9557335477684</v>
      </c>
      <c r="N645">
        <v>37903.909567457122</v>
      </c>
      <c r="O645">
        <v>38.327716918814822</v>
      </c>
      <c r="P645">
        <v>49.912614655999278</v>
      </c>
      <c r="Q645" s="6">
        <v>643</v>
      </c>
    </row>
    <row r="646" spans="1:17" x14ac:dyDescent="0.25">
      <c r="A646">
        <v>144.56014854448199</v>
      </c>
      <c r="B646">
        <v>-36.269527271966837</v>
      </c>
      <c r="C646" s="6">
        <v>1090.6000000000001</v>
      </c>
      <c r="D646">
        <v>0.75</v>
      </c>
      <c r="E646">
        <v>0.65</v>
      </c>
      <c r="F646">
        <v>19.899999999999999</v>
      </c>
      <c r="G646">
        <v>42.007420362456692</v>
      </c>
      <c r="H646">
        <v>22.182841189935662</v>
      </c>
      <c r="I646">
        <v>34.56014854448199</v>
      </c>
      <c r="J646">
        <v>5148.3654917512995</v>
      </c>
      <c r="K646">
        <v>-3752.3469845038408</v>
      </c>
      <c r="L646">
        <v>-36.086151678833076</v>
      </c>
      <c r="M646">
        <v>6370.6965968228833</v>
      </c>
      <c r="N646">
        <v>38221.226130014678</v>
      </c>
      <c r="O646">
        <v>34.421444897137675</v>
      </c>
      <c r="P646">
        <v>49.343096696148187</v>
      </c>
      <c r="Q646" s="6">
        <v>644</v>
      </c>
    </row>
    <row r="647" spans="1:17" x14ac:dyDescent="0.25">
      <c r="A647">
        <v>143.59734318295841</v>
      </c>
      <c r="B647">
        <v>-36.169315954016326</v>
      </c>
      <c r="C647" s="6">
        <v>1090.8800000000001</v>
      </c>
      <c r="D647">
        <v>3</v>
      </c>
      <c r="E647">
        <v>0.65</v>
      </c>
      <c r="F647">
        <v>19.899999999999999</v>
      </c>
      <c r="G647">
        <v>54.048620189015942</v>
      </c>
      <c r="H647">
        <v>17.987127556184497</v>
      </c>
      <c r="I647">
        <v>33.597343182958411</v>
      </c>
      <c r="J647">
        <v>5154.935925704438</v>
      </c>
      <c r="K647">
        <v>-3743.3760070475496</v>
      </c>
      <c r="L647">
        <v>-35.986145299688175</v>
      </c>
      <c r="M647">
        <v>6370.7321657920556</v>
      </c>
      <c r="N647">
        <v>38161.671632115474</v>
      </c>
      <c r="O647">
        <v>35.134655428706786</v>
      </c>
      <c r="P647">
        <v>48.383015714779546</v>
      </c>
      <c r="Q647" s="6">
        <v>645</v>
      </c>
    </row>
    <row r="648" spans="1:17" x14ac:dyDescent="0.25">
      <c r="A648">
        <v>142.83999358817974</v>
      </c>
      <c r="B648">
        <v>-32.048758791971728</v>
      </c>
      <c r="C648" s="6">
        <v>1091.1600000000001</v>
      </c>
      <c r="D648">
        <v>3</v>
      </c>
      <c r="E648">
        <v>0.65</v>
      </c>
      <c r="F648">
        <v>19.899999999999999</v>
      </c>
      <c r="G648">
        <v>54.048620189015942</v>
      </c>
      <c r="H648">
        <v>16.009784424813425</v>
      </c>
      <c r="I648">
        <v>32.839993588179738</v>
      </c>
      <c r="J648">
        <v>5411.1937859650561</v>
      </c>
      <c r="K648">
        <v>-3365.0165766115379</v>
      </c>
      <c r="L648">
        <v>-31.875916653797585</v>
      </c>
      <c r="M648">
        <v>6372.1546395342029</v>
      </c>
      <c r="N648">
        <v>37881.752137259668</v>
      </c>
      <c r="O648">
        <v>38.611144566047827</v>
      </c>
      <c r="P648">
        <v>50.575267679941767</v>
      </c>
      <c r="Q648" s="6">
        <v>646</v>
      </c>
    </row>
    <row r="649" spans="1:17" x14ac:dyDescent="0.25">
      <c r="A649">
        <v>142.81127616169391</v>
      </c>
      <c r="B649">
        <v>-34.377408737395385</v>
      </c>
      <c r="C649" s="6">
        <v>1091.44</v>
      </c>
      <c r="D649">
        <v>3</v>
      </c>
      <c r="E649">
        <v>0.65</v>
      </c>
      <c r="F649">
        <v>19.899999999999999</v>
      </c>
      <c r="G649">
        <v>54.048620189015942</v>
      </c>
      <c r="H649">
        <v>21.769545093551088</v>
      </c>
      <c r="I649">
        <v>32.811276161693911</v>
      </c>
      <c r="J649">
        <v>5269.7365287782968</v>
      </c>
      <c r="K649">
        <v>-3581.0776257114567</v>
      </c>
      <c r="L649">
        <v>-34.198277273567953</v>
      </c>
      <c r="M649">
        <v>6371.3609255881538</v>
      </c>
      <c r="N649">
        <v>38012.087125811289</v>
      </c>
      <c r="O649">
        <v>36.967294196434707</v>
      </c>
      <c r="P649">
        <v>48.788976568790538</v>
      </c>
      <c r="Q649" s="6">
        <v>647</v>
      </c>
    </row>
    <row r="650" spans="1:17" x14ac:dyDescent="0.25">
      <c r="A650">
        <v>145.05161327375603</v>
      </c>
      <c r="B650">
        <v>-35.005521152926796</v>
      </c>
      <c r="C650" s="6">
        <v>1091.72</v>
      </c>
      <c r="D650">
        <v>0.75</v>
      </c>
      <c r="E650">
        <v>0.65</v>
      </c>
      <c r="F650">
        <v>19.899999999999999</v>
      </c>
      <c r="G650">
        <v>42.007420362456692</v>
      </c>
      <c r="H650">
        <v>18.29584591233759</v>
      </c>
      <c r="I650">
        <v>35.051613273756033</v>
      </c>
      <c r="J650">
        <v>5230.0780630969202</v>
      </c>
      <c r="K650">
        <v>-3638.369945360263</v>
      </c>
      <c r="L650">
        <v>-34.824893499341655</v>
      </c>
      <c r="M650">
        <v>6371.1421586234028</v>
      </c>
      <c r="N650">
        <v>38175.286631616233</v>
      </c>
      <c r="O650">
        <v>34.976340259588106</v>
      </c>
      <c r="P650">
        <v>50.727269406492127</v>
      </c>
      <c r="Q650" s="6">
        <v>648</v>
      </c>
    </row>
    <row r="651" spans="1:17" x14ac:dyDescent="0.25">
      <c r="A651">
        <v>142.25572514832533</v>
      </c>
      <c r="B651">
        <v>-35.304850641777513</v>
      </c>
      <c r="C651" s="6">
        <v>1092</v>
      </c>
      <c r="D651">
        <v>0.75</v>
      </c>
      <c r="E651">
        <v>0.65</v>
      </c>
      <c r="F651">
        <v>19.899999999999999</v>
      </c>
      <c r="G651">
        <v>42.007420362456692</v>
      </c>
      <c r="H651">
        <v>19.559396204809836</v>
      </c>
      <c r="I651">
        <v>32.255725148325325</v>
      </c>
      <c r="J651">
        <v>5210.9567755036833</v>
      </c>
      <c r="K651">
        <v>-3665.521157543335</v>
      </c>
      <c r="L651">
        <v>-35.123540371985818</v>
      </c>
      <c r="M651">
        <v>6371.0372681821264</v>
      </c>
      <c r="N651">
        <v>38036.682415312782</v>
      </c>
      <c r="O651">
        <v>36.659476980689114</v>
      </c>
      <c r="P651">
        <v>47.517930158525907</v>
      </c>
      <c r="Q651" s="6">
        <v>649</v>
      </c>
    </row>
    <row r="652" spans="1:17" x14ac:dyDescent="0.25">
      <c r="A652">
        <v>143.9129483302352</v>
      </c>
      <c r="B652">
        <v>-32.572061715894939</v>
      </c>
      <c r="C652" s="6">
        <v>1092.2800000000002</v>
      </c>
      <c r="D652">
        <v>1.2</v>
      </c>
      <c r="E652">
        <v>0.65</v>
      </c>
      <c r="F652">
        <v>19.899999999999999</v>
      </c>
      <c r="G652">
        <v>46.089820015575185</v>
      </c>
      <c r="H652">
        <v>18.766129122886184</v>
      </c>
      <c r="I652">
        <v>33.912948330235196</v>
      </c>
      <c r="J652">
        <v>5380.1763697806155</v>
      </c>
      <c r="K652">
        <v>-3414.0615387239122</v>
      </c>
      <c r="L652">
        <v>-32.397705606488714</v>
      </c>
      <c r="M652">
        <v>6371.9788103963128</v>
      </c>
      <c r="N652">
        <v>37972.313500761462</v>
      </c>
      <c r="O652">
        <v>37.469541826306866</v>
      </c>
      <c r="P652">
        <v>51.313191840138998</v>
      </c>
      <c r="Q652" s="6">
        <v>650</v>
      </c>
    </row>
    <row r="653" spans="1:17" x14ac:dyDescent="0.25">
      <c r="A653">
        <v>141.4840811001408</v>
      </c>
      <c r="B653">
        <v>-34.950774261977934</v>
      </c>
      <c r="C653" s="6">
        <v>1092.5600000000002</v>
      </c>
      <c r="D653">
        <v>1.2</v>
      </c>
      <c r="E653">
        <v>0.65</v>
      </c>
      <c r="F653">
        <v>19.899999999999999</v>
      </c>
      <c r="G653">
        <v>46.089820015575185</v>
      </c>
      <c r="H653">
        <v>19.55551414514774</v>
      </c>
      <c r="I653">
        <v>31.484081100140799</v>
      </c>
      <c r="J653">
        <v>5233.5598574328105</v>
      </c>
      <c r="K653">
        <v>-3633.3933891208285</v>
      </c>
      <c r="L653">
        <v>-34.770273585860046</v>
      </c>
      <c r="M653">
        <v>6371.1612992796754</v>
      </c>
      <c r="N653">
        <v>37974.20974398985</v>
      </c>
      <c r="O653">
        <v>37.434730296258394</v>
      </c>
      <c r="P653">
        <v>46.910916177597237</v>
      </c>
      <c r="Q653" s="6">
        <v>651</v>
      </c>
    </row>
    <row r="654" spans="1:17" x14ac:dyDescent="0.25">
      <c r="A654">
        <v>144.74926027193109</v>
      </c>
      <c r="B654">
        <v>-32.241620664316983</v>
      </c>
      <c r="C654" s="6">
        <v>1092.8400000000001</v>
      </c>
      <c r="D654">
        <v>0.75</v>
      </c>
      <c r="E654">
        <v>0.65</v>
      </c>
      <c r="F654">
        <v>19.899999999999999</v>
      </c>
      <c r="G654">
        <v>42.007420362456692</v>
      </c>
      <c r="H654">
        <v>17.063604205276715</v>
      </c>
      <c r="I654">
        <v>34.749260271931092</v>
      </c>
      <c r="J654">
        <v>5399.814836789018</v>
      </c>
      <c r="K654">
        <v>-3383.1244336493551</v>
      </c>
      <c r="L654">
        <v>-32.06821384754199</v>
      </c>
      <c r="M654">
        <v>6372.0900186015951</v>
      </c>
      <c r="N654">
        <v>38003.580322706221</v>
      </c>
      <c r="O654">
        <v>37.082471134671557</v>
      </c>
      <c r="P654">
        <v>52.438093885527913</v>
      </c>
      <c r="Q654" s="6">
        <v>652</v>
      </c>
    </row>
    <row r="655" spans="1:17" x14ac:dyDescent="0.25">
      <c r="A655">
        <v>142.98229768711607</v>
      </c>
      <c r="B655">
        <v>-34.337447791050408</v>
      </c>
      <c r="C655" s="6">
        <v>1093.1200000000001</v>
      </c>
      <c r="D655">
        <v>1.2</v>
      </c>
      <c r="E655">
        <v>0.65</v>
      </c>
      <c r="F655">
        <v>19.899999999999999</v>
      </c>
      <c r="G655">
        <v>46.089820015575185</v>
      </c>
      <c r="H655">
        <v>18.774386406964823</v>
      </c>
      <c r="I655">
        <v>32.982297687116073</v>
      </c>
      <c r="J655">
        <v>5272.2382096467709</v>
      </c>
      <c r="K655">
        <v>-3577.4181831214873</v>
      </c>
      <c r="L655">
        <v>-34.158414426532538</v>
      </c>
      <c r="M655">
        <v>6371.3747807037407</v>
      </c>
      <c r="N655">
        <v>38019.237377466859</v>
      </c>
      <c r="O655">
        <v>36.879109700799695</v>
      </c>
      <c r="P655">
        <v>49.003710585064276</v>
      </c>
      <c r="Q655" s="6">
        <v>653</v>
      </c>
    </row>
    <row r="656" spans="1:17" x14ac:dyDescent="0.25">
      <c r="A656">
        <v>144.55799121608322</v>
      </c>
      <c r="B656">
        <v>-36.869202243930133</v>
      </c>
      <c r="C656" s="6">
        <v>1093.4000000000001</v>
      </c>
      <c r="D656">
        <v>3</v>
      </c>
      <c r="E656">
        <v>0.65</v>
      </c>
      <c r="F656">
        <v>19.899999999999999</v>
      </c>
      <c r="G656">
        <v>54.048620189015942</v>
      </c>
      <c r="H656">
        <v>17.821185075890071</v>
      </c>
      <c r="I656">
        <v>34.557991216083224</v>
      </c>
      <c r="J656">
        <v>5108.7180284931637</v>
      </c>
      <c r="K656">
        <v>-3805.7920062131443</v>
      </c>
      <c r="L656">
        <v>-36.684647109160373</v>
      </c>
      <c r="M656">
        <v>6370.4829243321064</v>
      </c>
      <c r="N656">
        <v>38257.072534324907</v>
      </c>
      <c r="O656">
        <v>33.993238772264093</v>
      </c>
      <c r="P656">
        <v>48.940839280993636</v>
      </c>
      <c r="Q656" s="6">
        <v>654</v>
      </c>
    </row>
    <row r="657" spans="1:17" x14ac:dyDescent="0.25">
      <c r="A657">
        <v>140.33779698584374</v>
      </c>
      <c r="B657">
        <v>-32.495583394948085</v>
      </c>
      <c r="C657" s="6">
        <v>1093.68</v>
      </c>
      <c r="D657">
        <v>3</v>
      </c>
      <c r="E657">
        <v>0.65</v>
      </c>
      <c r="F657">
        <v>19.899999999999999</v>
      </c>
      <c r="G657">
        <v>54.048620189015942</v>
      </c>
      <c r="H657">
        <v>19.062192735692395</v>
      </c>
      <c r="I657">
        <v>30.337796985843738</v>
      </c>
      <c r="J657">
        <v>5384.7375140447957</v>
      </c>
      <c r="K657">
        <v>-3406.9112943712348</v>
      </c>
      <c r="L657">
        <v>-32.321444943101135</v>
      </c>
      <c r="M657">
        <v>6372.0046031743896</v>
      </c>
      <c r="N657">
        <v>37769.204783242407</v>
      </c>
      <c r="O657">
        <v>40.054775673595437</v>
      </c>
      <c r="P657">
        <v>47.448811008021082</v>
      </c>
      <c r="Q657" s="6">
        <v>655</v>
      </c>
    </row>
    <row r="658" spans="1:17" x14ac:dyDescent="0.25">
      <c r="A658">
        <v>141.74216090938981</v>
      </c>
      <c r="B658">
        <v>-32.886812174553995</v>
      </c>
      <c r="C658" s="6">
        <v>1093.96</v>
      </c>
      <c r="D658">
        <v>0.75</v>
      </c>
      <c r="E658">
        <v>0.65</v>
      </c>
      <c r="F658">
        <v>19.899999999999999</v>
      </c>
      <c r="G658">
        <v>42.007420362456692</v>
      </c>
      <c r="H658">
        <v>21.319576011686276</v>
      </c>
      <c r="I658">
        <v>31.74216090938981</v>
      </c>
      <c r="J658">
        <v>5361.3038207199334</v>
      </c>
      <c r="K658">
        <v>-3443.425358050506</v>
      </c>
      <c r="L658">
        <v>-32.71157332609544</v>
      </c>
      <c r="M658">
        <v>6371.8723193839505</v>
      </c>
      <c r="N658">
        <v>37867.275687144647</v>
      </c>
      <c r="O658">
        <v>38.791204782612311</v>
      </c>
      <c r="P658">
        <v>48.726052174705714</v>
      </c>
      <c r="Q658" s="6">
        <v>656</v>
      </c>
    </row>
    <row r="659" spans="1:17" x14ac:dyDescent="0.25">
      <c r="A659">
        <v>140.77518796952197</v>
      </c>
      <c r="B659">
        <v>-33.267275179407491</v>
      </c>
      <c r="C659" s="6">
        <v>1094.24</v>
      </c>
      <c r="D659">
        <v>1.2</v>
      </c>
      <c r="E659">
        <v>0.65</v>
      </c>
      <c r="F659">
        <v>19.899999999999999</v>
      </c>
      <c r="G659">
        <v>46.089820015575185</v>
      </c>
      <c r="H659">
        <v>17.205246265788919</v>
      </c>
      <c r="I659">
        <v>30.775187969521966</v>
      </c>
      <c r="J659">
        <v>5338.2749361625683</v>
      </c>
      <c r="K659">
        <v>-3478.7825509612189</v>
      </c>
      <c r="L659">
        <v>-33.090997427766006</v>
      </c>
      <c r="M659">
        <v>6371.7428801650276</v>
      </c>
      <c r="N659">
        <v>37836.994570614253</v>
      </c>
      <c r="O659">
        <v>39.176106445813105</v>
      </c>
      <c r="P659">
        <v>47.351826331253264</v>
      </c>
      <c r="Q659" s="6">
        <v>657</v>
      </c>
    </row>
    <row r="660" spans="1:17" x14ac:dyDescent="0.25">
      <c r="A660">
        <v>143.61976871931941</v>
      </c>
      <c r="B660">
        <v>-33.734762589772807</v>
      </c>
      <c r="C660" s="6">
        <v>1094.5200000000002</v>
      </c>
      <c r="D660">
        <v>0.75</v>
      </c>
      <c r="E660">
        <v>0.65</v>
      </c>
      <c r="F660">
        <v>19.899999999999999</v>
      </c>
      <c r="G660">
        <v>42.007420362456692</v>
      </c>
      <c r="H660">
        <v>21.8232255512197</v>
      </c>
      <c r="I660">
        <v>33.61976871931941</v>
      </c>
      <c r="J660">
        <v>5309.6559570161062</v>
      </c>
      <c r="K660">
        <v>-3522.0194364593995</v>
      </c>
      <c r="L660">
        <v>-33.557250722360116</v>
      </c>
      <c r="M660">
        <v>6371.5827933626042</v>
      </c>
      <c r="N660">
        <v>38020.433167536612</v>
      </c>
      <c r="O660">
        <v>36.8671471768088</v>
      </c>
      <c r="P660">
        <v>50.129942760766561</v>
      </c>
      <c r="Q660" s="6">
        <v>658</v>
      </c>
    </row>
    <row r="661" spans="1:17" x14ac:dyDescent="0.25">
      <c r="A661">
        <v>141.76940214919338</v>
      </c>
      <c r="B661">
        <v>-34.280738225521944</v>
      </c>
      <c r="C661" s="6">
        <v>1094.8000000000002</v>
      </c>
      <c r="D661">
        <v>1.2</v>
      </c>
      <c r="E661">
        <v>0.65</v>
      </c>
      <c r="F661">
        <v>19.899999999999999</v>
      </c>
      <c r="G661">
        <v>46.089820015575185</v>
      </c>
      <c r="H661">
        <v>14.37738198049251</v>
      </c>
      <c r="I661">
        <v>31.769402149193382</v>
      </c>
      <c r="J661">
        <v>5275.7839963207625</v>
      </c>
      <c r="K661">
        <v>-3572.2220258624011</v>
      </c>
      <c r="L661">
        <v>-34.101844671862999</v>
      </c>
      <c r="M661">
        <v>6371.3944296276895</v>
      </c>
      <c r="N661">
        <v>37949.556550830268</v>
      </c>
      <c r="O661">
        <v>37.745804525026706</v>
      </c>
      <c r="P661">
        <v>47.713145827043363</v>
      </c>
      <c r="Q661" s="6">
        <v>659</v>
      </c>
    </row>
    <row r="662" spans="1:17" x14ac:dyDescent="0.25">
      <c r="A662">
        <v>144.6976400015744</v>
      </c>
      <c r="B662">
        <v>-34.627425285298813</v>
      </c>
      <c r="C662" s="6">
        <v>1095.0800000000002</v>
      </c>
      <c r="D662">
        <v>3</v>
      </c>
      <c r="E662">
        <v>0.65</v>
      </c>
      <c r="F662">
        <v>19.899999999999999</v>
      </c>
      <c r="G662">
        <v>54.048620189015942</v>
      </c>
      <c r="H662">
        <v>19.568684480779176</v>
      </c>
      <c r="I662">
        <v>34.697640001574399</v>
      </c>
      <c r="J662">
        <v>5254.0264581744595</v>
      </c>
      <c r="K662">
        <v>-3603.9338539261657</v>
      </c>
      <c r="L662">
        <v>-34.447687951679725</v>
      </c>
      <c r="M662">
        <v>6371.2740677726588</v>
      </c>
      <c r="N662">
        <v>38133.132959943454</v>
      </c>
      <c r="O662">
        <v>35.485923614779274</v>
      </c>
      <c r="P662">
        <v>50.623874702249346</v>
      </c>
      <c r="Q662" s="6">
        <v>660</v>
      </c>
    </row>
    <row r="663" spans="1:17" x14ac:dyDescent="0.25">
      <c r="A663">
        <v>144.26015217559436</v>
      </c>
      <c r="B663">
        <v>-32.804951320841006</v>
      </c>
      <c r="C663" s="6">
        <v>1095.3600000000001</v>
      </c>
      <c r="D663">
        <v>3</v>
      </c>
      <c r="E663">
        <v>0.65</v>
      </c>
      <c r="F663">
        <v>19.899999999999999</v>
      </c>
      <c r="G663">
        <v>54.048620189015942</v>
      </c>
      <c r="H663">
        <v>14.442855517599401</v>
      </c>
      <c r="I663">
        <v>34.260152175594357</v>
      </c>
      <c r="J663">
        <v>5366.2278346198445</v>
      </c>
      <c r="K663">
        <v>-3435.7982045609392</v>
      </c>
      <c r="L663">
        <v>-32.629940034145022</v>
      </c>
      <c r="M663">
        <v>6371.9000679163946</v>
      </c>
      <c r="N663">
        <v>38005.376128608303</v>
      </c>
      <c r="O663">
        <v>37.057649870939123</v>
      </c>
      <c r="P663">
        <v>51.50095302703685</v>
      </c>
      <c r="Q663" s="6">
        <v>661</v>
      </c>
    </row>
    <row r="664" spans="1:17" x14ac:dyDescent="0.25">
      <c r="A664">
        <v>140.32905708978996</v>
      </c>
      <c r="B664">
        <v>-33.645772127623218</v>
      </c>
      <c r="C664" s="6">
        <v>1095.6400000000001</v>
      </c>
      <c r="D664">
        <v>0.75</v>
      </c>
      <c r="E664">
        <v>0.65</v>
      </c>
      <c r="F664">
        <v>19.899999999999999</v>
      </c>
      <c r="G664">
        <v>42.007420362456692</v>
      </c>
      <c r="H664">
        <v>21.155696892154751</v>
      </c>
      <c r="I664">
        <v>30.329057089789956</v>
      </c>
      <c r="J664">
        <v>5315.1311764830707</v>
      </c>
      <c r="K664">
        <v>-3513.8066693542969</v>
      </c>
      <c r="L664">
        <v>-33.468491566929558</v>
      </c>
      <c r="M664">
        <v>6371.6133539960701</v>
      </c>
      <c r="N664">
        <v>37835.68823451225</v>
      </c>
      <c r="O664">
        <v>39.19099651157498</v>
      </c>
      <c r="P664">
        <v>46.557724906895331</v>
      </c>
      <c r="Q664" s="6">
        <v>662</v>
      </c>
    </row>
    <row r="665" spans="1:17" x14ac:dyDescent="0.25">
      <c r="A665">
        <v>140.90822466193009</v>
      </c>
      <c r="B665">
        <v>-33.653887960508079</v>
      </c>
      <c r="C665" s="6">
        <v>1095.92</v>
      </c>
      <c r="D665">
        <v>1.2</v>
      </c>
      <c r="E665">
        <v>0.65</v>
      </c>
      <c r="F665">
        <v>19.899999999999999</v>
      </c>
      <c r="G665">
        <v>46.089820015575185</v>
      </c>
      <c r="H665">
        <v>20.299521299034936</v>
      </c>
      <c r="I665">
        <v>30.908224661930092</v>
      </c>
      <c r="J665">
        <v>5314.6323744113815</v>
      </c>
      <c r="K665">
        <v>-3514.556012127764</v>
      </c>
      <c r="L665">
        <v>-33.476586234246057</v>
      </c>
      <c r="M665">
        <v>6371.6105685709454</v>
      </c>
      <c r="N665">
        <v>37866.646933435833</v>
      </c>
      <c r="O665">
        <v>38.795510083890782</v>
      </c>
      <c r="P665">
        <v>47.210899627373792</v>
      </c>
      <c r="Q665" s="6">
        <v>663</v>
      </c>
    </row>
    <row r="666" spans="1:17" x14ac:dyDescent="0.25">
      <c r="A666">
        <v>144.14265852374248</v>
      </c>
      <c r="B666">
        <v>-33.768180317901269</v>
      </c>
      <c r="C666" s="6">
        <v>1096.2</v>
      </c>
      <c r="D666">
        <v>1.2</v>
      </c>
      <c r="E666">
        <v>0.65</v>
      </c>
      <c r="F666">
        <v>19.899999999999999</v>
      </c>
      <c r="G666">
        <v>46.089820015575185</v>
      </c>
      <c r="H666">
        <v>23.319663851457399</v>
      </c>
      <c r="I666">
        <v>34.142658523742483</v>
      </c>
      <c r="J666">
        <v>5307.5965868954181</v>
      </c>
      <c r="K666">
        <v>-3525.1013303057439</v>
      </c>
      <c r="L666">
        <v>-33.590582030658616</v>
      </c>
      <c r="M666">
        <v>6371.5713068400346</v>
      </c>
      <c r="N666">
        <v>38052.265378908283</v>
      </c>
      <c r="O666">
        <v>36.475083340552658</v>
      </c>
      <c r="P666">
        <v>50.660299854979542</v>
      </c>
      <c r="Q666" s="6">
        <v>664</v>
      </c>
    </row>
    <row r="667" spans="1:17" x14ac:dyDescent="0.25">
      <c r="A667">
        <v>142.93619493603839</v>
      </c>
      <c r="B667">
        <v>-34.93857005277335</v>
      </c>
      <c r="C667" s="6">
        <v>1096.48</v>
      </c>
      <c r="D667">
        <v>1.2</v>
      </c>
      <c r="E667">
        <v>0.65</v>
      </c>
      <c r="F667">
        <v>19.899999999999999</v>
      </c>
      <c r="G667">
        <v>46.089820015575185</v>
      </c>
      <c r="H667">
        <v>16.7286296393941</v>
      </c>
      <c r="I667">
        <v>32.93619493603839</v>
      </c>
      <c r="J667">
        <v>5234.3353685276115</v>
      </c>
      <c r="K667">
        <v>-3632.2835650680381</v>
      </c>
      <c r="L667">
        <v>-34.758097772103859</v>
      </c>
      <c r="M667">
        <v>6371.165564265495</v>
      </c>
      <c r="N667">
        <v>38051.907717508766</v>
      </c>
      <c r="O667">
        <v>36.474054046557512</v>
      </c>
      <c r="P667">
        <v>48.522318958334978</v>
      </c>
      <c r="Q667" s="6">
        <v>665</v>
      </c>
    </row>
    <row r="668" spans="1:17" x14ac:dyDescent="0.25">
      <c r="A668">
        <v>142.26402609612714</v>
      </c>
      <c r="B668">
        <v>-36.923971106391519</v>
      </c>
      <c r="C668" s="6">
        <v>1096.76</v>
      </c>
      <c r="D668">
        <v>0.75</v>
      </c>
      <c r="E668">
        <v>0.65</v>
      </c>
      <c r="F668">
        <v>19.899999999999999</v>
      </c>
      <c r="G668">
        <v>42.007420362456692</v>
      </c>
      <c r="H668">
        <v>23.649852759929335</v>
      </c>
      <c r="I668">
        <v>32.264026096127139</v>
      </c>
      <c r="J668">
        <v>5105.0689546870299</v>
      </c>
      <c r="K668">
        <v>-3810.6527192655831</v>
      </c>
      <c r="L668">
        <v>-36.739312253761447</v>
      </c>
      <c r="M668">
        <v>6370.4633409945554</v>
      </c>
      <c r="N668">
        <v>38136.157392617388</v>
      </c>
      <c r="O668">
        <v>35.438793937647468</v>
      </c>
      <c r="P668">
        <v>46.41998136305078</v>
      </c>
      <c r="Q668" s="6">
        <v>666</v>
      </c>
    </row>
    <row r="669" spans="1:17" x14ac:dyDescent="0.25">
      <c r="A669">
        <v>140.78872238960784</v>
      </c>
      <c r="B669">
        <v>-35.116067916132309</v>
      </c>
      <c r="C669" s="6">
        <v>1097.0400000000002</v>
      </c>
      <c r="D669">
        <v>3</v>
      </c>
      <c r="E669">
        <v>0.65</v>
      </c>
      <c r="F669">
        <v>19.899999999999999</v>
      </c>
      <c r="G669">
        <v>54.048620189015942</v>
      </c>
      <c r="H669">
        <v>14.667256860252559</v>
      </c>
      <c r="I669">
        <v>30.788722389607841</v>
      </c>
      <c r="J669">
        <v>5223.0329238499935</v>
      </c>
      <c r="K669">
        <v>-3648.4087591200196</v>
      </c>
      <c r="L669">
        <v>-34.935185869708292</v>
      </c>
      <c r="M669">
        <v>6371.1034677867765</v>
      </c>
      <c r="N669">
        <v>37947.76569153012</v>
      </c>
      <c r="O669">
        <v>37.764218715381332</v>
      </c>
      <c r="P669">
        <v>46.008648079398519</v>
      </c>
      <c r="Q669" s="6">
        <v>667</v>
      </c>
    </row>
    <row r="670" spans="1:17" x14ac:dyDescent="0.25">
      <c r="A670">
        <v>140.29945687261909</v>
      </c>
      <c r="B670">
        <v>-33.797255072631494</v>
      </c>
      <c r="C670" s="6">
        <v>1097.3200000000002</v>
      </c>
      <c r="D670">
        <v>3</v>
      </c>
      <c r="E670">
        <v>0.65</v>
      </c>
      <c r="F670">
        <v>19.899999999999999</v>
      </c>
      <c r="G670">
        <v>54.048620189015942</v>
      </c>
      <c r="H670">
        <v>22.900449004628726</v>
      </c>
      <c r="I670">
        <v>30.299456872619089</v>
      </c>
      <c r="J670">
        <v>5305.8033817336618</v>
      </c>
      <c r="K670">
        <v>-3527.7817368066731</v>
      </c>
      <c r="L670">
        <v>-33.619581792522261</v>
      </c>
      <c r="M670">
        <v>6371.5613085148179</v>
      </c>
      <c r="N670">
        <v>37843.109173245575</v>
      </c>
      <c r="O670">
        <v>39.095230847094328</v>
      </c>
      <c r="P670">
        <v>46.410479126706385</v>
      </c>
      <c r="Q670" s="6">
        <v>668</v>
      </c>
    </row>
    <row r="671" spans="1:17" x14ac:dyDescent="0.25">
      <c r="A671">
        <v>142.36940575530969</v>
      </c>
      <c r="B671">
        <v>-36.183187417380559</v>
      </c>
      <c r="C671" s="6">
        <v>1097.6000000000001</v>
      </c>
      <c r="D671">
        <v>1.2</v>
      </c>
      <c r="E671">
        <v>0.65</v>
      </c>
      <c r="F671">
        <v>19.899999999999999</v>
      </c>
      <c r="G671">
        <v>46.089820015575185</v>
      </c>
      <c r="H671">
        <v>18.665046090599542</v>
      </c>
      <c r="I671">
        <v>32.369405755309685</v>
      </c>
      <c r="J671">
        <v>5154.0273746339462</v>
      </c>
      <c r="K671">
        <v>-3744.6184648783515</v>
      </c>
      <c r="L671">
        <v>-35.999988261689339</v>
      </c>
      <c r="M671">
        <v>6370.7272446702655</v>
      </c>
      <c r="N671">
        <v>38096.011557452308</v>
      </c>
      <c r="O671">
        <v>35.929148188841815</v>
      </c>
      <c r="P671">
        <v>47.035071161723195</v>
      </c>
      <c r="Q671" s="6">
        <v>669</v>
      </c>
    </row>
    <row r="672" spans="1:17" x14ac:dyDescent="0.25">
      <c r="A672">
        <v>143.52344820004021</v>
      </c>
      <c r="B672">
        <v>-34.398468775223662</v>
      </c>
      <c r="C672" s="6">
        <v>1097.8800000000001</v>
      </c>
      <c r="D672">
        <v>0.75</v>
      </c>
      <c r="E672">
        <v>0.65</v>
      </c>
      <c r="F672">
        <v>19.899999999999999</v>
      </c>
      <c r="G672">
        <v>42.007420362456692</v>
      </c>
      <c r="H672">
        <v>14.195853466072409</v>
      </c>
      <c r="I672">
        <v>33.523448200040207</v>
      </c>
      <c r="J672">
        <v>5268.4170707944813</v>
      </c>
      <c r="K672">
        <v>-3583.0055159621174</v>
      </c>
      <c r="L672">
        <v>-34.21928575126072</v>
      </c>
      <c r="M672">
        <v>6371.3536206408808</v>
      </c>
      <c r="N672">
        <v>38053.03295063832</v>
      </c>
      <c r="O672">
        <v>36.462755203285617</v>
      </c>
      <c r="P672">
        <v>49.543110878133604</v>
      </c>
      <c r="Q672" s="6">
        <v>670</v>
      </c>
    </row>
    <row r="673" spans="1:17" x14ac:dyDescent="0.25">
      <c r="A673">
        <v>140.2156646758466</v>
      </c>
      <c r="B673">
        <v>-33.77880411987762</v>
      </c>
      <c r="C673" s="6">
        <v>1098.1600000000001</v>
      </c>
      <c r="D673">
        <v>0.75</v>
      </c>
      <c r="E673">
        <v>0.65</v>
      </c>
      <c r="F673">
        <v>19.899999999999999</v>
      </c>
      <c r="G673">
        <v>42.007420362456692</v>
      </c>
      <c r="H673">
        <v>18.057834811806778</v>
      </c>
      <c r="I673">
        <v>30.215664675846597</v>
      </c>
      <c r="J673">
        <v>5306.9415154067065</v>
      </c>
      <c r="K673">
        <v>-3526.080844418098</v>
      </c>
      <c r="L673">
        <v>-33.601178409402777</v>
      </c>
      <c r="M673">
        <v>6371.5676539859069</v>
      </c>
      <c r="N673">
        <v>37837.657698964416</v>
      </c>
      <c r="O673">
        <v>39.165111256208945</v>
      </c>
      <c r="P673">
        <v>46.328101231748668</v>
      </c>
      <c r="Q673" s="6">
        <v>671</v>
      </c>
    </row>
    <row r="674" spans="1:17" x14ac:dyDescent="0.25">
      <c r="A674">
        <v>142.77372574270262</v>
      </c>
      <c r="B674">
        <v>-32.644898382758811</v>
      </c>
      <c r="C674" s="6">
        <v>1098.44</v>
      </c>
      <c r="D674">
        <v>1.2</v>
      </c>
      <c r="E674">
        <v>0.65</v>
      </c>
      <c r="F674">
        <v>19.899999999999999</v>
      </c>
      <c r="G674">
        <v>46.089820015575185</v>
      </c>
      <c r="H674">
        <v>15.069759627187457</v>
      </c>
      <c r="I674">
        <v>32.773725742702624</v>
      </c>
      <c r="J674">
        <v>5375.8234912990401</v>
      </c>
      <c r="K674">
        <v>-3420.8657261590547</v>
      </c>
      <c r="L674">
        <v>-32.470336130268159</v>
      </c>
      <c r="M674">
        <v>6371.9542156243024</v>
      </c>
      <c r="N674">
        <v>37911.034691008288</v>
      </c>
      <c r="O674">
        <v>38.237723446568204</v>
      </c>
      <c r="P674">
        <v>50.041156151047886</v>
      </c>
      <c r="Q674" s="6">
        <v>672</v>
      </c>
    </row>
    <row r="675" spans="1:17" x14ac:dyDescent="0.25">
      <c r="A675">
        <v>140.43995136500743</v>
      </c>
      <c r="B675">
        <v>-35.524282971154115</v>
      </c>
      <c r="C675" s="6">
        <v>1098.72</v>
      </c>
      <c r="D675">
        <v>1.2</v>
      </c>
      <c r="E675">
        <v>0.65</v>
      </c>
      <c r="F675">
        <v>19.899999999999999</v>
      </c>
      <c r="G675">
        <v>46.089820015575185</v>
      </c>
      <c r="H675">
        <v>20.743574306125002</v>
      </c>
      <c r="I675">
        <v>30.439951365007431</v>
      </c>
      <c r="J675">
        <v>5196.848774649623</v>
      </c>
      <c r="K675">
        <v>-3685.3623578208167</v>
      </c>
      <c r="L675">
        <v>-35.342484816785678</v>
      </c>
      <c r="M675">
        <v>6370.9601234837355</v>
      </c>
      <c r="N675">
        <v>37954.834104318295</v>
      </c>
      <c r="O675">
        <v>37.673796931598403</v>
      </c>
      <c r="P675">
        <v>45.322894164932478</v>
      </c>
      <c r="Q675" s="6">
        <v>673</v>
      </c>
    </row>
    <row r="676" spans="1:17" x14ac:dyDescent="0.25">
      <c r="A676">
        <v>142.76081357580492</v>
      </c>
      <c r="B676">
        <v>-32.600604898744798</v>
      </c>
      <c r="C676" s="6">
        <v>1099</v>
      </c>
      <c r="D676">
        <v>1.2</v>
      </c>
      <c r="E676">
        <v>0.65</v>
      </c>
      <c r="F676">
        <v>19.899999999999999</v>
      </c>
      <c r="G676">
        <v>46.089820015575185</v>
      </c>
      <c r="H676">
        <v>15.037474010411739</v>
      </c>
      <c r="I676">
        <v>32.760813575804917</v>
      </c>
      <c r="J676">
        <v>5378.4716034719986</v>
      </c>
      <c r="K676">
        <v>-3416.7286088981305</v>
      </c>
      <c r="L676">
        <v>-32.426167872328136</v>
      </c>
      <c r="M676">
        <v>6371.9691757115088</v>
      </c>
      <c r="N676">
        <v>37907.831092490043</v>
      </c>
      <c r="O676">
        <v>38.278369512389212</v>
      </c>
      <c r="P676">
        <v>50.061253372041811</v>
      </c>
      <c r="Q676" s="6">
        <v>674</v>
      </c>
    </row>
    <row r="677" spans="1:17" x14ac:dyDescent="0.25">
      <c r="A677">
        <v>144.01768080233387</v>
      </c>
      <c r="B677">
        <v>-34.460512536741369</v>
      </c>
      <c r="C677" s="6">
        <v>1099.2800000000002</v>
      </c>
      <c r="D677">
        <v>0.75</v>
      </c>
      <c r="E677">
        <v>0.65</v>
      </c>
      <c r="F677">
        <v>19.899999999999999</v>
      </c>
      <c r="G677">
        <v>42.007420362456692</v>
      </c>
      <c r="H677">
        <v>16.439879415565656</v>
      </c>
      <c r="I677">
        <v>34.017680802333871</v>
      </c>
      <c r="J677">
        <v>5264.5257475351082</v>
      </c>
      <c r="K677">
        <v>-3588.6823799609597</v>
      </c>
      <c r="L677">
        <v>-34.281178175345673</v>
      </c>
      <c r="M677">
        <v>6371.3320876173411</v>
      </c>
      <c r="N677">
        <v>38084.580803290475</v>
      </c>
      <c r="O677">
        <v>36.076438794372073</v>
      </c>
      <c r="P677">
        <v>50.02584060704752</v>
      </c>
      <c r="Q677" s="6">
        <v>675</v>
      </c>
    </row>
    <row r="678" spans="1:17" x14ac:dyDescent="0.25">
      <c r="A678">
        <v>140.89247296250133</v>
      </c>
      <c r="B678">
        <v>-33.006608952872519</v>
      </c>
      <c r="C678" s="6">
        <v>1099.5600000000002</v>
      </c>
      <c r="D678">
        <v>3</v>
      </c>
      <c r="E678">
        <v>0.65</v>
      </c>
      <c r="F678">
        <v>19.899999999999999</v>
      </c>
      <c r="G678">
        <v>54.048620189015942</v>
      </c>
      <c r="H678">
        <v>22.308443709967186</v>
      </c>
      <c r="I678">
        <v>30.89247296250133</v>
      </c>
      <c r="J678">
        <v>5354.0781750439255</v>
      </c>
      <c r="K678">
        <v>-3454.5745647939293</v>
      </c>
      <c r="L678">
        <v>-32.831039655027212</v>
      </c>
      <c r="M678">
        <v>6371.8316462539142</v>
      </c>
      <c r="N678">
        <v>37828.137727525944</v>
      </c>
      <c r="O678">
        <v>39.290956926145597</v>
      </c>
      <c r="P678">
        <v>47.683436810623306</v>
      </c>
      <c r="Q678" s="6">
        <v>676</v>
      </c>
    </row>
    <row r="679" spans="1:17" x14ac:dyDescent="0.25">
      <c r="A679">
        <v>141.31623282106608</v>
      </c>
      <c r="B679">
        <v>-34.035880076832264</v>
      </c>
      <c r="C679" s="6">
        <v>1099.8400000000001</v>
      </c>
      <c r="D679">
        <v>0.75</v>
      </c>
      <c r="E679">
        <v>0.65</v>
      </c>
      <c r="F679">
        <v>19.899999999999999</v>
      </c>
      <c r="G679">
        <v>42.007420362456692</v>
      </c>
      <c r="H679">
        <v>14.228059533055227</v>
      </c>
      <c r="I679">
        <v>31.31623282106608</v>
      </c>
      <c r="J679">
        <v>5291.0343603036617</v>
      </c>
      <c r="K679">
        <v>-3549.7466363244425</v>
      </c>
      <c r="L679">
        <v>-33.857598203444454</v>
      </c>
      <c r="M679">
        <v>6371.4790891919811</v>
      </c>
      <c r="N679">
        <v>37910.822005586168</v>
      </c>
      <c r="O679">
        <v>38.233782654646198</v>
      </c>
      <c r="P679">
        <v>47.386651890688462</v>
      </c>
      <c r="Q679" s="6">
        <v>677</v>
      </c>
    </row>
    <row r="680" spans="1:17" x14ac:dyDescent="0.25">
      <c r="A680">
        <v>141.27641823526628</v>
      </c>
      <c r="B680">
        <v>-35.626366905407551</v>
      </c>
      <c r="C680" s="6">
        <v>1100.1200000000001</v>
      </c>
      <c r="D680">
        <v>1.2</v>
      </c>
      <c r="E680">
        <v>0.65</v>
      </c>
      <c r="F680">
        <v>19.899999999999999</v>
      </c>
      <c r="G680">
        <v>46.089820015575185</v>
      </c>
      <c r="H680">
        <v>15.817276603643956</v>
      </c>
      <c r="I680">
        <v>31.276418235266277</v>
      </c>
      <c r="J680">
        <v>5190.2594229085289</v>
      </c>
      <c r="K680">
        <v>-3694.5746462415059</v>
      </c>
      <c r="L680">
        <v>-35.444345399714486</v>
      </c>
      <c r="M680">
        <v>6370.924163238903</v>
      </c>
      <c r="N680">
        <v>38004.282028690453</v>
      </c>
      <c r="O680">
        <v>37.057980476517152</v>
      </c>
      <c r="P680">
        <v>46.201111724646545</v>
      </c>
      <c r="Q680" s="6">
        <v>678</v>
      </c>
    </row>
    <row r="681" spans="1:17" x14ac:dyDescent="0.25">
      <c r="A681">
        <v>142.22337383919154</v>
      </c>
      <c r="B681">
        <v>-35.748368636037739</v>
      </c>
      <c r="C681" s="6">
        <v>1100.4000000000001</v>
      </c>
      <c r="D681">
        <v>3</v>
      </c>
      <c r="E681">
        <v>0.65</v>
      </c>
      <c r="F681">
        <v>19.899999999999999</v>
      </c>
      <c r="G681">
        <v>54.048620189015942</v>
      </c>
      <c r="H681">
        <v>16.554765519839322</v>
      </c>
      <c r="I681">
        <v>32.223373839191538</v>
      </c>
      <c r="J681">
        <v>5182.3627484853705</v>
      </c>
      <c r="K681">
        <v>-3705.5691458347078</v>
      </c>
      <c r="L681">
        <v>-35.566083222576125</v>
      </c>
      <c r="M681">
        <v>6370.8811283409623</v>
      </c>
      <c r="N681">
        <v>38061.722854864143</v>
      </c>
      <c r="O681">
        <v>36.349904643495613</v>
      </c>
      <c r="P681">
        <v>47.172649361399756</v>
      </c>
      <c r="Q681" s="6">
        <v>679</v>
      </c>
    </row>
    <row r="682" spans="1:17" x14ac:dyDescent="0.25">
      <c r="A682">
        <v>144.82715290150728</v>
      </c>
      <c r="B682">
        <v>-37.978547509153032</v>
      </c>
      <c r="C682" s="6">
        <v>1100.68</v>
      </c>
      <c r="D682">
        <v>3</v>
      </c>
      <c r="E682">
        <v>0.65</v>
      </c>
      <c r="F682">
        <v>19.899999999999999</v>
      </c>
      <c r="G682">
        <v>54.048620189015942</v>
      </c>
      <c r="H682">
        <v>22.649629693582458</v>
      </c>
      <c r="I682">
        <v>34.827152901507276</v>
      </c>
      <c r="J682">
        <v>5033.897444666004</v>
      </c>
      <c r="K682">
        <v>-3903.5687387628946</v>
      </c>
      <c r="L682">
        <v>-37.792023254600586</v>
      </c>
      <c r="M682">
        <v>6370.0841738286208</v>
      </c>
      <c r="N682">
        <v>38339.662987803073</v>
      </c>
      <c r="O682">
        <v>33.017596618428264</v>
      </c>
      <c r="P682">
        <v>48.507193650795962</v>
      </c>
      <c r="Q682" s="6">
        <v>680</v>
      </c>
    </row>
    <row r="683" spans="1:17" x14ac:dyDescent="0.25">
      <c r="A683">
        <v>143.68137854930637</v>
      </c>
      <c r="B683">
        <v>-33.737352093716972</v>
      </c>
      <c r="C683" s="6">
        <v>1100.96</v>
      </c>
      <c r="D683">
        <v>1.2</v>
      </c>
      <c r="E683">
        <v>0.65</v>
      </c>
      <c r="F683">
        <v>19.899999999999999</v>
      </c>
      <c r="G683">
        <v>46.089820015575185</v>
      </c>
      <c r="H683">
        <v>15.139076581344087</v>
      </c>
      <c r="I683">
        <v>33.681378549306373</v>
      </c>
      <c r="J683">
        <v>5309.4964432817305</v>
      </c>
      <c r="K683">
        <v>-3522.2582914394752</v>
      </c>
      <c r="L683">
        <v>-33.55983352112289</v>
      </c>
      <c r="M683">
        <v>6371.581903486408</v>
      </c>
      <c r="N683">
        <v>38024.088605754805</v>
      </c>
      <c r="O683">
        <v>36.82201038206744</v>
      </c>
      <c r="P683">
        <v>50.193736666025423</v>
      </c>
      <c r="Q683" s="6">
        <v>681</v>
      </c>
    </row>
    <row r="684" spans="1:17" x14ac:dyDescent="0.25">
      <c r="A684">
        <v>146.45411428693725</v>
      </c>
      <c r="B684">
        <v>-37.541296671774212</v>
      </c>
      <c r="C684" s="6">
        <v>1101.24</v>
      </c>
      <c r="D684">
        <v>3</v>
      </c>
      <c r="E684">
        <v>0.65</v>
      </c>
      <c r="F684">
        <v>19.899999999999999</v>
      </c>
      <c r="G684">
        <v>54.048620189015942</v>
      </c>
      <c r="H684">
        <v>17.240629380062909</v>
      </c>
      <c r="I684">
        <v>36.454114286937255</v>
      </c>
      <c r="J684">
        <v>5063.6157432828459</v>
      </c>
      <c r="K684">
        <v>-3865.2007556435847</v>
      </c>
      <c r="L684">
        <v>-37.355515401668789</v>
      </c>
      <c r="M684">
        <v>6370.2418538898219</v>
      </c>
      <c r="N684">
        <v>38404.943350561967</v>
      </c>
      <c r="O684">
        <v>32.261395616127892</v>
      </c>
      <c r="P684">
        <v>50.482580821436649</v>
      </c>
      <c r="Q684" s="6">
        <v>682</v>
      </c>
    </row>
    <row r="685" spans="1:17" x14ac:dyDescent="0.25">
      <c r="A685">
        <v>139.5219689143243</v>
      </c>
      <c r="B685">
        <v>-33.030610720336234</v>
      </c>
      <c r="C685" s="6">
        <v>1101.5200000000002</v>
      </c>
      <c r="D685">
        <v>0.75</v>
      </c>
      <c r="E685">
        <v>0.65</v>
      </c>
      <c r="F685">
        <v>19.899999999999999</v>
      </c>
      <c r="G685">
        <v>42.007420362456692</v>
      </c>
      <c r="H685">
        <v>20.986178979740288</v>
      </c>
      <c r="I685">
        <v>29.521968914324304</v>
      </c>
      <c r="J685">
        <v>5352.627668839943</v>
      </c>
      <c r="K685">
        <v>-3456.8065610090703</v>
      </c>
      <c r="L685">
        <v>-32.854975583092404</v>
      </c>
      <c r="M685">
        <v>6371.8234879401889</v>
      </c>
      <c r="N685">
        <v>37757.658520415716</v>
      </c>
      <c r="O685">
        <v>40.202435786709742</v>
      </c>
      <c r="P685">
        <v>46.09240938530931</v>
      </c>
      <c r="Q685" s="6">
        <v>683</v>
      </c>
    </row>
    <row r="686" spans="1:17" x14ac:dyDescent="0.25">
      <c r="A686">
        <v>143.75098931414846</v>
      </c>
      <c r="B686">
        <v>-38.195353067384289</v>
      </c>
      <c r="C686" s="6">
        <v>1101.8000000000002</v>
      </c>
      <c r="D686">
        <v>3</v>
      </c>
      <c r="E686">
        <v>0.65</v>
      </c>
      <c r="F686">
        <v>19.899999999999999</v>
      </c>
      <c r="G686">
        <v>54.048620189015942</v>
      </c>
      <c r="H686">
        <v>17.781751318421545</v>
      </c>
      <c r="I686">
        <v>33.750989314148455</v>
      </c>
      <c r="J686">
        <v>5019.0527862779527</v>
      </c>
      <c r="K686">
        <v>-3922.5097158128315</v>
      </c>
      <c r="L686">
        <v>-38.008476476155309</v>
      </c>
      <c r="M686">
        <v>6370.0057568333905</v>
      </c>
      <c r="N686">
        <v>38294.618568420759</v>
      </c>
      <c r="O686">
        <v>33.544361475479398</v>
      </c>
      <c r="P686">
        <v>47.219332937844854</v>
      </c>
      <c r="Q686" s="6">
        <v>684</v>
      </c>
    </row>
    <row r="687" spans="1:17" x14ac:dyDescent="0.25">
      <c r="A687">
        <v>141.771351182573</v>
      </c>
      <c r="B687">
        <v>-35.755706546576349</v>
      </c>
      <c r="C687" s="6">
        <v>1102.0800000000002</v>
      </c>
      <c r="D687">
        <v>3</v>
      </c>
      <c r="E687">
        <v>0.65</v>
      </c>
      <c r="F687">
        <v>19.899999999999999</v>
      </c>
      <c r="G687">
        <v>54.048620189015942</v>
      </c>
      <c r="H687">
        <v>23.558527109119986</v>
      </c>
      <c r="I687">
        <v>31.771351182573</v>
      </c>
      <c r="J687">
        <v>5181.8870441764666</v>
      </c>
      <c r="K687">
        <v>-3706.2298912466554</v>
      </c>
      <c r="L687">
        <v>-35.57340536514203</v>
      </c>
      <c r="M687">
        <v>6370.8785379548808</v>
      </c>
      <c r="N687">
        <v>38038.16394284094</v>
      </c>
      <c r="O687">
        <v>36.639115486844616</v>
      </c>
      <c r="P687">
        <v>46.665747981015798</v>
      </c>
      <c r="Q687" s="6">
        <v>685</v>
      </c>
    </row>
    <row r="688" spans="1:17" x14ac:dyDescent="0.25">
      <c r="A688">
        <v>145.69743912592108</v>
      </c>
      <c r="B688">
        <v>-31.248124398495889</v>
      </c>
      <c r="C688" s="6">
        <v>1102.3600000000001</v>
      </c>
      <c r="D688">
        <v>0.75</v>
      </c>
      <c r="E688">
        <v>0.65</v>
      </c>
      <c r="F688">
        <v>19.899999999999999</v>
      </c>
      <c r="G688">
        <v>42.007420362456692</v>
      </c>
      <c r="H688">
        <v>17.30190705704165</v>
      </c>
      <c r="I688">
        <v>35.697439125921079</v>
      </c>
      <c r="J688">
        <v>5457.7741378089931</v>
      </c>
      <c r="K688">
        <v>-3289.444559630394</v>
      </c>
      <c r="L688">
        <v>-31.077709522841548</v>
      </c>
      <c r="M688">
        <v>6372.4205801421094</v>
      </c>
      <c r="N688">
        <v>38008.595061526925</v>
      </c>
      <c r="O688">
        <v>37.024839872621655</v>
      </c>
      <c r="P688">
        <v>54.171524345826981</v>
      </c>
      <c r="Q688" s="6">
        <v>686</v>
      </c>
    </row>
    <row r="689" spans="1:17" x14ac:dyDescent="0.25">
      <c r="A689">
        <v>145.66536208000662</v>
      </c>
      <c r="B689">
        <v>-37.986481133961348</v>
      </c>
      <c r="C689" s="6">
        <v>1102.6400000000001</v>
      </c>
      <c r="D689">
        <v>3</v>
      </c>
      <c r="E689">
        <v>0.65</v>
      </c>
      <c r="F689">
        <v>19.899999999999999</v>
      </c>
      <c r="G689">
        <v>54.048620189015942</v>
      </c>
      <c r="H689">
        <v>23.652828768758596</v>
      </c>
      <c r="I689">
        <v>35.665362080006616</v>
      </c>
      <c r="J689">
        <v>5033.3555036531625</v>
      </c>
      <c r="K689">
        <v>-3904.2628281408265</v>
      </c>
      <c r="L689">
        <v>-37.799943798284424</v>
      </c>
      <c r="M689">
        <v>6370.0813069660098</v>
      </c>
      <c r="N689">
        <v>38386.855683539623</v>
      </c>
      <c r="O689">
        <v>32.468727725038462</v>
      </c>
      <c r="P689">
        <v>49.383000822315573</v>
      </c>
      <c r="Q689" s="6">
        <v>687</v>
      </c>
    </row>
    <row r="690" spans="1:17" x14ac:dyDescent="0.25">
      <c r="A690">
        <v>143.41955507026174</v>
      </c>
      <c r="B690">
        <v>-37.263805906207594</v>
      </c>
      <c r="C690" s="6">
        <v>1102.92</v>
      </c>
      <c r="D690">
        <v>3</v>
      </c>
      <c r="E690">
        <v>0.65</v>
      </c>
      <c r="F690">
        <v>19.899999999999999</v>
      </c>
      <c r="G690">
        <v>54.048620189015942</v>
      </c>
      <c r="H690">
        <v>22.369246730183143</v>
      </c>
      <c r="I690">
        <v>33.419555070261737</v>
      </c>
      <c r="J690">
        <v>5082.3224003306241</v>
      </c>
      <c r="K690">
        <v>-3840.7357227152247</v>
      </c>
      <c r="L690">
        <v>-37.078518554245612</v>
      </c>
      <c r="M690">
        <v>6370.3415821008593</v>
      </c>
      <c r="N690">
        <v>38218.771200023039</v>
      </c>
      <c r="O690">
        <v>34.446163379491502</v>
      </c>
      <c r="P690">
        <v>47.460950295628862</v>
      </c>
      <c r="Q690" s="6">
        <v>688</v>
      </c>
    </row>
    <row r="691" spans="1:17" x14ac:dyDescent="0.25">
      <c r="A691">
        <v>146.34135706026831</v>
      </c>
      <c r="B691">
        <v>-32.430552675994441</v>
      </c>
      <c r="C691" s="6">
        <v>1103.2</v>
      </c>
      <c r="D691">
        <v>3</v>
      </c>
      <c r="E691">
        <v>0.65</v>
      </c>
      <c r="F691">
        <v>19.899999999999999</v>
      </c>
      <c r="G691">
        <v>54.048620189015942</v>
      </c>
      <c r="H691">
        <v>16.093181369567208</v>
      </c>
      <c r="I691">
        <v>36.341357060268308</v>
      </c>
      <c r="J691">
        <v>5388.6083721278446</v>
      </c>
      <c r="K691">
        <v>-3400.8266127352067</v>
      </c>
      <c r="L691">
        <v>-32.256600273979132</v>
      </c>
      <c r="M691">
        <v>6372.0265095222503</v>
      </c>
      <c r="N691">
        <v>38110.210670079105</v>
      </c>
      <c r="O691">
        <v>35.773589375142961</v>
      </c>
      <c r="P691">
        <v>53.909850928599369</v>
      </c>
      <c r="Q691" s="6">
        <v>689</v>
      </c>
    </row>
    <row r="692" spans="1:17" x14ac:dyDescent="0.25">
      <c r="A692">
        <v>138.95904294528791</v>
      </c>
      <c r="B692">
        <v>-33.394298178718216</v>
      </c>
      <c r="C692" s="6">
        <v>1103.48</v>
      </c>
      <c r="D692">
        <v>0.75</v>
      </c>
      <c r="E692">
        <v>0.65</v>
      </c>
      <c r="F692">
        <v>19.899999999999999</v>
      </c>
      <c r="G692">
        <v>42.007420362456692</v>
      </c>
      <c r="H692">
        <v>21.127728366704105</v>
      </c>
      <c r="I692">
        <v>28.959042945287905</v>
      </c>
      <c r="J692">
        <v>5330.5338839353235</v>
      </c>
      <c r="K692">
        <v>-3490.5533885127584</v>
      </c>
      <c r="L692">
        <v>-33.217680460303775</v>
      </c>
      <c r="M692">
        <v>6371.6994943139389</v>
      </c>
      <c r="N692">
        <v>37750.53789011739</v>
      </c>
      <c r="O692">
        <v>40.293499578915153</v>
      </c>
      <c r="P692">
        <v>45.154547882470176</v>
      </c>
      <c r="Q692" s="6">
        <v>690</v>
      </c>
    </row>
    <row r="693" spans="1:17" x14ac:dyDescent="0.25">
      <c r="A693">
        <v>145.76060973637746</v>
      </c>
      <c r="B693">
        <v>-31.218211296377156</v>
      </c>
      <c r="C693" s="6">
        <v>1103.7600000000002</v>
      </c>
      <c r="D693">
        <v>0.75</v>
      </c>
      <c r="E693">
        <v>0.65</v>
      </c>
      <c r="F693">
        <v>19.899999999999999</v>
      </c>
      <c r="G693">
        <v>42.007420362456692</v>
      </c>
      <c r="H693">
        <v>15.475854054355453</v>
      </c>
      <c r="I693">
        <v>35.760609736377461</v>
      </c>
      <c r="J693">
        <v>5459.4938531124744</v>
      </c>
      <c r="K693">
        <v>-3286.6086783781175</v>
      </c>
      <c r="L693">
        <v>-31.047889686965966</v>
      </c>
      <c r="M693">
        <v>6372.4304419085856</v>
      </c>
      <c r="N693">
        <v>38010.946626568228</v>
      </c>
      <c r="O693">
        <v>36.995867033888068</v>
      </c>
      <c r="P693">
        <v>54.258135351917318</v>
      </c>
      <c r="Q693" s="6">
        <v>691</v>
      </c>
    </row>
    <row r="694" spans="1:17" x14ac:dyDescent="0.25">
      <c r="A694">
        <v>141.34092109448963</v>
      </c>
      <c r="B694">
        <v>-30.686817168199802</v>
      </c>
      <c r="C694" s="6">
        <v>1104.0400000000002</v>
      </c>
      <c r="D694">
        <v>1.2</v>
      </c>
      <c r="E694">
        <v>0.65</v>
      </c>
      <c r="F694">
        <v>19.899999999999999</v>
      </c>
      <c r="G694">
        <v>46.089820015575185</v>
      </c>
      <c r="H694">
        <v>17.050265113328066</v>
      </c>
      <c r="I694">
        <v>31.34092109448963</v>
      </c>
      <c r="J694">
        <v>5489.7953384601024</v>
      </c>
      <c r="K694">
        <v>-3236.0837415423575</v>
      </c>
      <c r="L694">
        <v>-30.518183105139254</v>
      </c>
      <c r="M694">
        <v>6372.6047139653228</v>
      </c>
      <c r="N694">
        <v>37723.059593799655</v>
      </c>
      <c r="O694">
        <v>40.666712496136718</v>
      </c>
      <c r="P694">
        <v>50.036275880389027</v>
      </c>
      <c r="Q694" s="6">
        <v>692</v>
      </c>
    </row>
    <row r="695" spans="1:17" x14ac:dyDescent="0.25">
      <c r="A695">
        <v>145.39187120480068</v>
      </c>
      <c r="B695">
        <v>-36.140885045060202</v>
      </c>
      <c r="C695" s="6">
        <v>1104.3200000000002</v>
      </c>
      <c r="D695">
        <v>0.75</v>
      </c>
      <c r="E695">
        <v>0.65</v>
      </c>
      <c r="F695">
        <v>19.899999999999999</v>
      </c>
      <c r="G695">
        <v>42.007420362456692</v>
      </c>
      <c r="H695">
        <v>17.480301660331435</v>
      </c>
      <c r="I695">
        <v>35.39187120480068</v>
      </c>
      <c r="J695">
        <v>5156.7971423995878</v>
      </c>
      <c r="K695">
        <v>-3740.8287910507484</v>
      </c>
      <c r="L695">
        <v>-35.957772940831504</v>
      </c>
      <c r="M695">
        <v>6370.742249676623</v>
      </c>
      <c r="N695">
        <v>38260.890281060398</v>
      </c>
      <c r="O695">
        <v>33.951335963578792</v>
      </c>
      <c r="P695">
        <v>50.302567175944333</v>
      </c>
      <c r="Q695" s="6">
        <v>693</v>
      </c>
    </row>
    <row r="696" spans="1:17" x14ac:dyDescent="0.25">
      <c r="A696">
        <v>140.54479433863378</v>
      </c>
      <c r="B696">
        <v>-37.526743673867273</v>
      </c>
      <c r="C696" s="6">
        <v>1104.6000000000001</v>
      </c>
      <c r="D696">
        <v>1.2</v>
      </c>
      <c r="E696">
        <v>0.65</v>
      </c>
      <c r="F696">
        <v>19.899999999999999</v>
      </c>
      <c r="G696">
        <v>46.089820015575185</v>
      </c>
      <c r="H696">
        <v>19.870019754117052</v>
      </c>
      <c r="I696">
        <v>30.544794338633778</v>
      </c>
      <c r="J696">
        <v>5064.5997779310574</v>
      </c>
      <c r="K696">
        <v>-3863.9199121343809</v>
      </c>
      <c r="L696">
        <v>-37.340987875732992</v>
      </c>
      <c r="M696">
        <v>6370.2470908127161</v>
      </c>
      <c r="N696">
        <v>38086.375570485099</v>
      </c>
      <c r="O696">
        <v>36.040203440239345</v>
      </c>
      <c r="P696">
        <v>44.090729708956317</v>
      </c>
      <c r="Q696" s="6">
        <v>694</v>
      </c>
    </row>
    <row r="697" spans="1:17" x14ac:dyDescent="0.25">
      <c r="A697">
        <v>145.6603585369264</v>
      </c>
      <c r="B697">
        <v>-35.800353295543758</v>
      </c>
      <c r="C697" s="6">
        <v>1104.8800000000001</v>
      </c>
      <c r="D697">
        <v>0.75</v>
      </c>
      <c r="E697">
        <v>0.65</v>
      </c>
      <c r="F697">
        <v>19.899999999999999</v>
      </c>
      <c r="G697">
        <v>42.007420362456692</v>
      </c>
      <c r="H697">
        <v>16.590050046714158</v>
      </c>
      <c r="I697">
        <v>35.660358536926395</v>
      </c>
      <c r="J697">
        <v>5178.9908351149588</v>
      </c>
      <c r="K697">
        <v>-3710.2488314315242</v>
      </c>
      <c r="L697">
        <v>-35.617956432512806</v>
      </c>
      <c r="M697">
        <v>6370.8627721324938</v>
      </c>
      <c r="N697">
        <v>38256.512358387816</v>
      </c>
      <c r="O697">
        <v>34.004651828743832</v>
      </c>
      <c r="P697">
        <v>50.811312300973029</v>
      </c>
      <c r="Q697" s="6">
        <v>695</v>
      </c>
    </row>
    <row r="698" spans="1:17" x14ac:dyDescent="0.25">
      <c r="A698">
        <v>146.27486751533678</v>
      </c>
      <c r="B698">
        <v>-36.488374561756309</v>
      </c>
      <c r="C698" s="6">
        <v>1105.1600000000001</v>
      </c>
      <c r="D698">
        <v>3</v>
      </c>
      <c r="E698">
        <v>0.65</v>
      </c>
      <c r="F698">
        <v>19.899999999999999</v>
      </c>
      <c r="G698">
        <v>54.048620189015942</v>
      </c>
      <c r="H698">
        <v>14.948087983683104</v>
      </c>
      <c r="I698">
        <v>36.27486751533678</v>
      </c>
      <c r="J698">
        <v>5133.9617257092114</v>
      </c>
      <c r="K698">
        <v>-3771.898811219859</v>
      </c>
      <c r="L698">
        <v>-36.304559191876841</v>
      </c>
      <c r="M698">
        <v>6370.6187802386112</v>
      </c>
      <c r="N698">
        <v>38332.362086795663</v>
      </c>
      <c r="O698">
        <v>33.109466104284579</v>
      </c>
      <c r="P698">
        <v>50.982989081516756</v>
      </c>
      <c r="Q698" s="6">
        <v>696</v>
      </c>
    </row>
    <row r="699" spans="1:17" x14ac:dyDescent="0.25">
      <c r="A699">
        <v>140.01086153598916</v>
      </c>
      <c r="B699">
        <v>-30.469610879555859</v>
      </c>
      <c r="C699" s="6">
        <v>1105.44</v>
      </c>
      <c r="D699">
        <v>0.75</v>
      </c>
      <c r="E699">
        <v>0.65</v>
      </c>
      <c r="F699">
        <v>19.899999999999999</v>
      </c>
      <c r="G699">
        <v>42.007420362456692</v>
      </c>
      <c r="H699">
        <v>19.373695011424015</v>
      </c>
      <c r="I699">
        <v>30.010861535989164</v>
      </c>
      <c r="J699">
        <v>5502.0451596247449</v>
      </c>
      <c r="K699">
        <v>-3215.3524387144039</v>
      </c>
      <c r="L699">
        <v>-30.301683255651138</v>
      </c>
      <c r="M699">
        <v>6372.6754384400238</v>
      </c>
      <c r="N699">
        <v>37638.450293667243</v>
      </c>
      <c r="O699">
        <v>41.790367019525185</v>
      </c>
      <c r="P699">
        <v>48.719902996055097</v>
      </c>
      <c r="Q699" s="6">
        <v>697</v>
      </c>
    </row>
    <row r="700" spans="1:17" x14ac:dyDescent="0.25">
      <c r="A700">
        <v>138.60417449814349</v>
      </c>
      <c r="B700">
        <v>-32.164779450081731</v>
      </c>
      <c r="C700" s="6">
        <v>1105.72</v>
      </c>
      <c r="D700">
        <v>1.2</v>
      </c>
      <c r="E700">
        <v>0.65</v>
      </c>
      <c r="F700">
        <v>19.899999999999999</v>
      </c>
      <c r="G700">
        <v>46.089820015575185</v>
      </c>
      <c r="H700">
        <v>18.600199010246886</v>
      </c>
      <c r="I700">
        <v>28.604174498143493</v>
      </c>
      <c r="J700">
        <v>5404.3558534838912</v>
      </c>
      <c r="K700">
        <v>-3375.9143146271954</v>
      </c>
      <c r="L700">
        <v>-31.991596679729923</v>
      </c>
      <c r="M700">
        <v>6372.1157907550933</v>
      </c>
      <c r="N700">
        <v>37660.356698984579</v>
      </c>
      <c r="O700">
        <v>41.489114998255566</v>
      </c>
      <c r="P700">
        <v>45.68880243054673</v>
      </c>
      <c r="Q700" s="6">
        <v>698</v>
      </c>
    </row>
    <row r="701" spans="1:17" x14ac:dyDescent="0.25">
      <c r="A701">
        <v>146.17340126394978</v>
      </c>
      <c r="B701">
        <v>-33.982786803338627</v>
      </c>
      <c r="C701" s="6">
        <v>1106</v>
      </c>
      <c r="D701">
        <v>1.2</v>
      </c>
      <c r="E701">
        <v>0.65</v>
      </c>
      <c r="F701">
        <v>19.899999999999999</v>
      </c>
      <c r="G701">
        <v>46.089820015575185</v>
      </c>
      <c r="H701">
        <v>18.730414629122187</v>
      </c>
      <c r="I701">
        <v>36.173401263949785</v>
      </c>
      <c r="J701">
        <v>5294.3283788701938</v>
      </c>
      <c r="K701">
        <v>-3544.8647685789092</v>
      </c>
      <c r="L701">
        <v>-33.804639275578779</v>
      </c>
      <c r="M701">
        <v>6371.497407267957</v>
      </c>
      <c r="N701">
        <v>38183.91693085408</v>
      </c>
      <c r="O701">
        <v>34.877394706800416</v>
      </c>
      <c r="P701">
        <v>52.60410393660419</v>
      </c>
      <c r="Q701" s="6">
        <v>699</v>
      </c>
    </row>
    <row r="702" spans="1:17" x14ac:dyDescent="0.25">
      <c r="A702">
        <v>108.75543423576781</v>
      </c>
      <c r="B702">
        <v>-30.88076359353029</v>
      </c>
      <c r="C702" s="6">
        <v>1106.2800000000002</v>
      </c>
      <c r="D702">
        <v>3</v>
      </c>
      <c r="E702">
        <v>0.65</v>
      </c>
      <c r="F702">
        <v>19.899999999999999</v>
      </c>
      <c r="G702">
        <v>54.048620189015942</v>
      </c>
      <c r="H702">
        <v>17.485852762531351</v>
      </c>
      <c r="I702">
        <v>-1.2445657642321919</v>
      </c>
      <c r="J702">
        <v>5478.7906104494905</v>
      </c>
      <c r="K702">
        <v>-3254.5562243488407</v>
      </c>
      <c r="L702">
        <v>-30.711506892995786</v>
      </c>
      <c r="M702">
        <v>6372.5413117999697</v>
      </c>
      <c r="N702">
        <v>36830.910791466449</v>
      </c>
      <c r="O702">
        <v>53.987539974345815</v>
      </c>
      <c r="P702">
        <v>2.4237921622069383</v>
      </c>
      <c r="Q702" s="6">
        <v>700</v>
      </c>
    </row>
    <row r="703" spans="1:17" x14ac:dyDescent="0.25">
      <c r="A703">
        <v>108.00924387372162</v>
      </c>
      <c r="B703">
        <v>-32.744639225854208</v>
      </c>
      <c r="C703" s="6">
        <v>1106.5600000000002</v>
      </c>
      <c r="D703">
        <v>0.75</v>
      </c>
      <c r="E703">
        <v>0.65</v>
      </c>
      <c r="F703">
        <v>19.899999999999999</v>
      </c>
      <c r="G703">
        <v>42.007420362456692</v>
      </c>
      <c r="H703">
        <v>14.434572026605442</v>
      </c>
      <c r="I703">
        <v>-1.9907561262783844</v>
      </c>
      <c r="J703">
        <v>5369.8486529034044</v>
      </c>
      <c r="K703">
        <v>-3430.17436273472</v>
      </c>
      <c r="L703">
        <v>-32.569796508928391</v>
      </c>
      <c r="M703">
        <v>6371.9204886636062</v>
      </c>
      <c r="N703">
        <v>36957.533467009205</v>
      </c>
      <c r="O703">
        <v>51.82996852913648</v>
      </c>
      <c r="P703">
        <v>3.6769059532013157</v>
      </c>
      <c r="Q703" s="6">
        <v>701</v>
      </c>
    </row>
    <row r="704" spans="1:17" x14ac:dyDescent="0.25">
      <c r="A704">
        <v>107.1699574305842</v>
      </c>
      <c r="B704">
        <v>-33.361549657551485</v>
      </c>
      <c r="C704" s="6">
        <v>1106.8400000000001</v>
      </c>
      <c r="D704">
        <v>1.2</v>
      </c>
      <c r="E704">
        <v>0.65</v>
      </c>
      <c r="F704">
        <v>19.899999999999999</v>
      </c>
      <c r="G704">
        <v>46.089820015575185</v>
      </c>
      <c r="H704">
        <v>17.110855059256711</v>
      </c>
      <c r="I704">
        <v>-2.8300425694157951</v>
      </c>
      <c r="J704">
        <v>5332.5321601323212</v>
      </c>
      <c r="K704">
        <v>-3487.5203013027372</v>
      </c>
      <c r="L704">
        <v>-33.185019257295146</v>
      </c>
      <c r="M704">
        <v>6371.7106879427765</v>
      </c>
      <c r="N704">
        <v>37003.76432064642</v>
      </c>
      <c r="O704">
        <v>51.070103117412344</v>
      </c>
      <c r="P704">
        <v>5.1366601461924501</v>
      </c>
      <c r="Q704" s="6">
        <v>702</v>
      </c>
    </row>
    <row r="705" spans="1:17" x14ac:dyDescent="0.25">
      <c r="A705">
        <v>105.98707721104626</v>
      </c>
      <c r="B705">
        <v>-31.494649731161267</v>
      </c>
      <c r="C705" s="6">
        <v>1107.1200000000001</v>
      </c>
      <c r="D705">
        <v>3</v>
      </c>
      <c r="E705">
        <v>0.65</v>
      </c>
      <c r="F705">
        <v>19.899999999999999</v>
      </c>
      <c r="G705">
        <v>54.048620189015942</v>
      </c>
      <c r="H705">
        <v>18.113526048898141</v>
      </c>
      <c r="I705">
        <v>-4.0129227889537447</v>
      </c>
      <c r="J705">
        <v>5443.544669206497</v>
      </c>
      <c r="K705">
        <v>-3312.7823701512407</v>
      </c>
      <c r="L705">
        <v>-31.323473264502919</v>
      </c>
      <c r="M705">
        <v>6372.3390993913172</v>
      </c>
      <c r="N705">
        <v>36884.984646191086</v>
      </c>
      <c r="O705">
        <v>53.053203179946237</v>
      </c>
      <c r="P705">
        <v>7.6482576830211659</v>
      </c>
      <c r="Q705" s="6">
        <v>703</v>
      </c>
    </row>
    <row r="706" spans="1:17" x14ac:dyDescent="0.25">
      <c r="A706">
        <v>109.00910535158128</v>
      </c>
      <c r="B706">
        <v>-30.14918401997803</v>
      </c>
      <c r="C706" s="6">
        <v>1107.4000000000001</v>
      </c>
      <c r="D706">
        <v>3</v>
      </c>
      <c r="E706">
        <v>0.65</v>
      </c>
      <c r="F706">
        <v>19.899999999999999</v>
      </c>
      <c r="G706">
        <v>54.048620189015942</v>
      </c>
      <c r="H706">
        <v>22.864455080763044</v>
      </c>
      <c r="I706">
        <v>-0.99089464841871688</v>
      </c>
      <c r="J706">
        <v>5519.9718914633841</v>
      </c>
      <c r="K706">
        <v>-3184.6860632482558</v>
      </c>
      <c r="L706">
        <v>-29.982316074776993</v>
      </c>
      <c r="M706">
        <v>6372.7792213439752</v>
      </c>
      <c r="N706">
        <v>36783.242011371272</v>
      </c>
      <c r="O706">
        <v>54.831617797930676</v>
      </c>
      <c r="P706">
        <v>1.9723158582493425</v>
      </c>
      <c r="Q706" s="6">
        <v>704</v>
      </c>
    </row>
    <row r="707" spans="1:17" x14ac:dyDescent="0.25">
      <c r="A707">
        <v>109.0633842172379</v>
      </c>
      <c r="B707">
        <v>-31.350673109792567</v>
      </c>
      <c r="C707" s="6">
        <v>1107.68</v>
      </c>
      <c r="D707">
        <v>3</v>
      </c>
      <c r="E707">
        <v>0.65</v>
      </c>
      <c r="F707">
        <v>19.899999999999999</v>
      </c>
      <c r="G707">
        <v>54.048620189015942</v>
      </c>
      <c r="H707">
        <v>21.071232412524843</v>
      </c>
      <c r="I707">
        <v>-0.93661578276210378</v>
      </c>
      <c r="J707">
        <v>5451.8672800092045</v>
      </c>
      <c r="K707">
        <v>-3299.1598636047715</v>
      </c>
      <c r="L707">
        <v>-31.179939901244801</v>
      </c>
      <c r="M707">
        <v>6372.3867306100947</v>
      </c>
      <c r="N707">
        <v>36861.047878212499</v>
      </c>
      <c r="O707">
        <v>53.463184274276301</v>
      </c>
      <c r="P707">
        <v>1.7998016851310932</v>
      </c>
      <c r="Q707" s="6">
        <v>705</v>
      </c>
    </row>
    <row r="708" spans="1:17" x14ac:dyDescent="0.25">
      <c r="A708">
        <v>109.46426158634625</v>
      </c>
      <c r="B708">
        <v>-31.533395647994453</v>
      </c>
      <c r="C708" s="6">
        <v>1107.96</v>
      </c>
      <c r="D708">
        <v>3</v>
      </c>
      <c r="E708">
        <v>0.65</v>
      </c>
      <c r="F708">
        <v>19.899999999999999</v>
      </c>
      <c r="G708">
        <v>54.048620189015942</v>
      </c>
      <c r="H708">
        <v>22.517911045268313</v>
      </c>
      <c r="I708">
        <v>-0.53573841365374619</v>
      </c>
      <c r="J708">
        <v>5441.2990747524909</v>
      </c>
      <c r="K708">
        <v>-3316.4448349297695</v>
      </c>
      <c r="L708">
        <v>-31.362100629477911</v>
      </c>
      <c r="M708">
        <v>6372.3262600116968</v>
      </c>
      <c r="N708">
        <v>36872.563115054792</v>
      </c>
      <c r="O708">
        <v>53.264636866361336</v>
      </c>
      <c r="P708">
        <v>1.0242860670879133</v>
      </c>
      <c r="Q708" s="6">
        <v>706</v>
      </c>
    </row>
    <row r="709" spans="1:17" x14ac:dyDescent="0.25">
      <c r="A709">
        <v>109.78687780681763</v>
      </c>
      <c r="B709">
        <v>-31.897229982840102</v>
      </c>
      <c r="C709" s="6">
        <v>1108.24</v>
      </c>
      <c r="D709">
        <v>1.2</v>
      </c>
      <c r="E709">
        <v>0.65</v>
      </c>
      <c r="F709">
        <v>19.899999999999999</v>
      </c>
      <c r="G709">
        <v>46.089820015575185</v>
      </c>
      <c r="H709">
        <v>19.230367431258927</v>
      </c>
      <c r="I709">
        <v>-0.21312219318237169</v>
      </c>
      <c r="J709">
        <v>5420.0910247223628</v>
      </c>
      <c r="K709">
        <v>-3350.7630734148297</v>
      </c>
      <c r="L709">
        <v>-31.724836976750218</v>
      </c>
      <c r="M709">
        <v>6372.2052611663657</v>
      </c>
      <c r="N709">
        <v>36896.556889071355</v>
      </c>
      <c r="O709">
        <v>52.854198427526107</v>
      </c>
      <c r="P709">
        <v>0.40333222716013367</v>
      </c>
      <c r="Q709" s="6">
        <v>707</v>
      </c>
    </row>
    <row r="710" spans="1:17" x14ac:dyDescent="0.25">
      <c r="A710">
        <v>105.71850640431673</v>
      </c>
      <c r="B710">
        <v>-34.035718812356976</v>
      </c>
      <c r="C710" s="6">
        <v>1108.5200000000002</v>
      </c>
      <c r="D710">
        <v>3</v>
      </c>
      <c r="E710">
        <v>0.65</v>
      </c>
      <c r="F710">
        <v>19.899999999999999</v>
      </c>
      <c r="G710">
        <v>54.048620189015942</v>
      </c>
      <c r="H710">
        <v>18.827130313190882</v>
      </c>
      <c r="I710">
        <v>-4.2814935956832727</v>
      </c>
      <c r="J710">
        <v>5291.0443723833432</v>
      </c>
      <c r="K710">
        <v>-3549.7318127931212</v>
      </c>
      <c r="L710">
        <v>-33.857437346104561</v>
      </c>
      <c r="M710">
        <v>6371.4791448520791</v>
      </c>
      <c r="N710">
        <v>37060.368925685361</v>
      </c>
      <c r="O710">
        <v>50.15832449411657</v>
      </c>
      <c r="P710">
        <v>7.6185407604016566</v>
      </c>
      <c r="Q710" s="6">
        <v>708</v>
      </c>
    </row>
    <row r="711" spans="1:17" x14ac:dyDescent="0.25">
      <c r="A711">
        <v>108.84784680629861</v>
      </c>
      <c r="B711">
        <v>-32.910972827601668</v>
      </c>
      <c r="C711" s="6">
        <v>1108.8000000000002</v>
      </c>
      <c r="D711">
        <v>3</v>
      </c>
      <c r="E711">
        <v>0.65</v>
      </c>
      <c r="F711">
        <v>19.899999999999999</v>
      </c>
      <c r="G711">
        <v>54.048620189015942</v>
      </c>
      <c r="H711">
        <v>16.842494711666323</v>
      </c>
      <c r="I711">
        <v>-1.1521531937013947</v>
      </c>
      <c r="J711">
        <v>5359.8484381957478</v>
      </c>
      <c r="K711">
        <v>-3445.6751322631885</v>
      </c>
      <c r="L711">
        <v>-32.735667088151011</v>
      </c>
      <c r="M711">
        <v>6371.864122650948</v>
      </c>
      <c r="N711">
        <v>36966.470423464336</v>
      </c>
      <c r="O711">
        <v>51.681682160360936</v>
      </c>
      <c r="P711">
        <v>2.1198380023932639</v>
      </c>
      <c r="Q711" s="6">
        <v>709</v>
      </c>
    </row>
    <row r="712" spans="1:17" x14ac:dyDescent="0.25">
      <c r="A712">
        <v>106.55216521473257</v>
      </c>
      <c r="B712">
        <v>-34.070017011768037</v>
      </c>
      <c r="C712" s="6">
        <v>1109.0800000000002</v>
      </c>
      <c r="D712">
        <v>0.75</v>
      </c>
      <c r="E712">
        <v>0.65</v>
      </c>
      <c r="F712">
        <v>19.899999999999999</v>
      </c>
      <c r="G712">
        <v>42.007420362456692</v>
      </c>
      <c r="H712">
        <v>16.651377274624444</v>
      </c>
      <c r="I712">
        <v>-3.4478347852674318</v>
      </c>
      <c r="J712">
        <v>5288.9140290509213</v>
      </c>
      <c r="K712">
        <v>-3552.8838989410197</v>
      </c>
      <c r="L712">
        <v>-33.891649081483159</v>
      </c>
      <c r="M712">
        <v>6371.4673040082371</v>
      </c>
      <c r="N712">
        <v>37056.882739529778</v>
      </c>
      <c r="O712">
        <v>50.213427171112194</v>
      </c>
      <c r="P712">
        <v>6.1384338148049213</v>
      </c>
      <c r="Q712" s="6">
        <v>710</v>
      </c>
    </row>
    <row r="713" spans="1:17" x14ac:dyDescent="0.25">
      <c r="A713">
        <v>107.09909969992272</v>
      </c>
      <c r="B713">
        <v>-33.846616862270587</v>
      </c>
      <c r="C713" s="6">
        <v>1109.3600000000001</v>
      </c>
      <c r="D713">
        <v>0.75</v>
      </c>
      <c r="E713">
        <v>0.65</v>
      </c>
      <c r="F713">
        <v>19.899999999999999</v>
      </c>
      <c r="G713">
        <v>42.007420362456692</v>
      </c>
      <c r="H713">
        <v>14.919247076616333</v>
      </c>
      <c r="I713">
        <v>-2.9009003000772822</v>
      </c>
      <c r="J713">
        <v>5302.7558264586714</v>
      </c>
      <c r="K713">
        <v>-3532.3303523869149</v>
      </c>
      <c r="L713">
        <v>-33.668816680223827</v>
      </c>
      <c r="M713">
        <v>6371.5443240579634</v>
      </c>
      <c r="N713">
        <v>37037.980836163319</v>
      </c>
      <c r="O713">
        <v>50.51613767364865</v>
      </c>
      <c r="P713">
        <v>5.1984887680831671</v>
      </c>
      <c r="Q713" s="6">
        <v>711</v>
      </c>
    </row>
    <row r="714" spans="1:17" x14ac:dyDescent="0.25">
      <c r="A714">
        <v>107.27248783934103</v>
      </c>
      <c r="B714">
        <v>-30.07860083532627</v>
      </c>
      <c r="C714" s="6">
        <v>1109.6400000000001</v>
      </c>
      <c r="D714">
        <v>3</v>
      </c>
      <c r="E714">
        <v>0.65</v>
      </c>
      <c r="F714">
        <v>19.899999999999999</v>
      </c>
      <c r="G714">
        <v>54.048620189015942</v>
      </c>
      <c r="H714">
        <v>16.047817038841302</v>
      </c>
      <c r="I714">
        <v>-2.7275121606589749</v>
      </c>
      <c r="J714">
        <v>5523.8975817027886</v>
      </c>
      <c r="K714">
        <v>-3177.9176751717059</v>
      </c>
      <c r="L714">
        <v>-29.911969111086613</v>
      </c>
      <c r="M714">
        <v>6372.8019931040271</v>
      </c>
      <c r="N714">
        <v>36784.972948163799</v>
      </c>
      <c r="O714">
        <v>54.801330953279653</v>
      </c>
      <c r="P714">
        <v>5.4298986346974791</v>
      </c>
      <c r="Q714" s="6">
        <v>712</v>
      </c>
    </row>
    <row r="715" spans="1:17" x14ac:dyDescent="0.25">
      <c r="A715">
        <v>108.65633589795594</v>
      </c>
      <c r="B715">
        <v>-32.562289930064892</v>
      </c>
      <c r="C715" s="6">
        <v>1109.92</v>
      </c>
      <c r="D715">
        <v>3</v>
      </c>
      <c r="E715">
        <v>0.65</v>
      </c>
      <c r="F715">
        <v>19.899999999999999</v>
      </c>
      <c r="G715">
        <v>54.048620189015942</v>
      </c>
      <c r="H715">
        <v>22.760435837156805</v>
      </c>
      <c r="I715">
        <v>-1.343664102044059</v>
      </c>
      <c r="J715">
        <v>5380.759691045092</v>
      </c>
      <c r="K715">
        <v>-3413.1482723979002</v>
      </c>
      <c r="L715">
        <v>-32.387961562280147</v>
      </c>
      <c r="M715">
        <v>6371.9821078019704</v>
      </c>
      <c r="N715">
        <v>36943.083467016455</v>
      </c>
      <c r="O715">
        <v>52.070261025182525</v>
      </c>
      <c r="P715">
        <v>2.49539246782465</v>
      </c>
      <c r="Q715" s="6">
        <v>713</v>
      </c>
    </row>
    <row r="716" spans="1:17" x14ac:dyDescent="0.25">
      <c r="A716">
        <v>107.93141616792535</v>
      </c>
      <c r="B716">
        <v>-30.534839060785501</v>
      </c>
      <c r="C716" s="6">
        <v>1110.2</v>
      </c>
      <c r="D716">
        <v>1.2</v>
      </c>
      <c r="E716">
        <v>0.65</v>
      </c>
      <c r="F716">
        <v>19.899999999999999</v>
      </c>
      <c r="G716">
        <v>46.089820015575185</v>
      </c>
      <c r="H716">
        <v>15.507877300802443</v>
      </c>
      <c r="I716">
        <v>-2.0685838320746512</v>
      </c>
      <c r="J716">
        <v>5498.3747755348049</v>
      </c>
      <c r="K716">
        <v>-3221.5829611219228</v>
      </c>
      <c r="L716">
        <v>-30.366698278417122</v>
      </c>
      <c r="M716">
        <v>6372.6542309800952</v>
      </c>
      <c r="N716">
        <v>36811.127290437122</v>
      </c>
      <c r="O716">
        <v>54.335897295955021</v>
      </c>
      <c r="P716">
        <v>4.0664454018537892</v>
      </c>
      <c r="Q716" s="6">
        <v>714</v>
      </c>
    </row>
    <row r="717" spans="1:17" x14ac:dyDescent="0.25">
      <c r="A717">
        <v>107.52201366241366</v>
      </c>
      <c r="B717">
        <v>-33.317391818269257</v>
      </c>
      <c r="C717" s="6">
        <v>1110.48</v>
      </c>
      <c r="D717">
        <v>0.75</v>
      </c>
      <c r="E717">
        <v>0.65</v>
      </c>
      <c r="F717">
        <v>19.899999999999999</v>
      </c>
      <c r="G717">
        <v>42.007420362456692</v>
      </c>
      <c r="H717">
        <v>14.116027259405461</v>
      </c>
      <c r="I717">
        <v>-2.4779863375863442</v>
      </c>
      <c r="J717">
        <v>5335.2238573529958</v>
      </c>
      <c r="K717">
        <v>-3483.4287292086869</v>
      </c>
      <c r="L717">
        <v>-33.140979520861258</v>
      </c>
      <c r="M717">
        <v>6371.7257724689489</v>
      </c>
      <c r="N717">
        <v>36998.973606457985</v>
      </c>
      <c r="O717">
        <v>51.148079916025758</v>
      </c>
      <c r="P717">
        <v>4.504873269494567</v>
      </c>
      <c r="Q717" s="6">
        <v>715</v>
      </c>
    </row>
    <row r="718" spans="1:17" x14ac:dyDescent="0.25">
      <c r="A718">
        <v>108.32097482811977</v>
      </c>
      <c r="B718">
        <v>-30.073833728593758</v>
      </c>
      <c r="C718" s="6">
        <v>1110.7600000000002</v>
      </c>
      <c r="D718">
        <v>0.75</v>
      </c>
      <c r="E718">
        <v>0.65</v>
      </c>
      <c r="F718">
        <v>19.899999999999999</v>
      </c>
      <c r="G718">
        <v>42.007420362456692</v>
      </c>
      <c r="H718">
        <v>21.33128572269182</v>
      </c>
      <c r="I718">
        <v>-1.6790251718802267</v>
      </c>
      <c r="J718">
        <v>5524.1624161365571</v>
      </c>
      <c r="K718">
        <v>-3177.4603744144079</v>
      </c>
      <c r="L718">
        <v>-29.907217994743494</v>
      </c>
      <c r="M718">
        <v>6372.8035299096919</v>
      </c>
      <c r="N718">
        <v>36780.215061303934</v>
      </c>
      <c r="O718">
        <v>54.886058712218443</v>
      </c>
      <c r="P718">
        <v>3.347719285980991</v>
      </c>
      <c r="Q718" s="6">
        <v>716</v>
      </c>
    </row>
    <row r="719" spans="1:17" x14ac:dyDescent="0.25">
      <c r="A719">
        <v>107.28986656227471</v>
      </c>
      <c r="B719">
        <v>-30.026910277818242</v>
      </c>
      <c r="C719" s="6">
        <v>1111.0400000000002</v>
      </c>
      <c r="D719">
        <v>1.2</v>
      </c>
      <c r="E719">
        <v>0.65</v>
      </c>
      <c r="F719">
        <v>19.899999999999999</v>
      </c>
      <c r="G719">
        <v>46.089820015575185</v>
      </c>
      <c r="H719">
        <v>18.470342732926532</v>
      </c>
      <c r="I719">
        <v>-2.7101334377252897</v>
      </c>
      <c r="J719">
        <v>5526.7671859309175</v>
      </c>
      <c r="K719">
        <v>-3172.9579268784069</v>
      </c>
      <c r="L719">
        <v>-29.860452185019163</v>
      </c>
      <c r="M719">
        <v>6372.8186490142079</v>
      </c>
      <c r="N719">
        <v>36781.599025596319</v>
      </c>
      <c r="O719">
        <v>54.861737856286197</v>
      </c>
      <c r="P719">
        <v>5.4038244104401132</v>
      </c>
      <c r="Q719" s="6">
        <v>717</v>
      </c>
    </row>
    <row r="720" spans="1:17" x14ac:dyDescent="0.25">
      <c r="A720">
        <v>108.31572350603201</v>
      </c>
      <c r="B720">
        <v>-32.987770991309574</v>
      </c>
      <c r="C720" s="6">
        <v>1111.3200000000002</v>
      </c>
      <c r="D720">
        <v>1.2</v>
      </c>
      <c r="E720">
        <v>0.65</v>
      </c>
      <c r="F720">
        <v>19.899999999999999</v>
      </c>
      <c r="G720">
        <v>46.089820015575185</v>
      </c>
      <c r="H720">
        <v>23.511691572033719</v>
      </c>
      <c r="I720">
        <v>-1.6842764939679853</v>
      </c>
      <c r="J720">
        <v>5355.2159564841741</v>
      </c>
      <c r="K720">
        <v>-3452.8223468861715</v>
      </c>
      <c r="L720">
        <v>-32.812253453962434</v>
      </c>
      <c r="M720">
        <v>6371.8380471995079</v>
      </c>
      <c r="N720">
        <v>36973.152115170582</v>
      </c>
      <c r="O720">
        <v>51.571481200593119</v>
      </c>
      <c r="P720">
        <v>3.0913686899549284</v>
      </c>
      <c r="Q720" s="6">
        <v>718</v>
      </c>
    </row>
    <row r="721" spans="1:17" x14ac:dyDescent="0.25">
      <c r="A721">
        <v>107.44462153514534</v>
      </c>
      <c r="B721">
        <v>-30.860258570723598</v>
      </c>
      <c r="C721" s="6">
        <v>1111.6000000000001</v>
      </c>
      <c r="D721">
        <v>1.2</v>
      </c>
      <c r="E721">
        <v>0.65</v>
      </c>
      <c r="F721">
        <v>19.899999999999999</v>
      </c>
      <c r="G721">
        <v>46.089820015575185</v>
      </c>
      <c r="H721">
        <v>21.802434525722965</v>
      </c>
      <c r="I721">
        <v>-2.5553784648546554</v>
      </c>
      <c r="J721">
        <v>5479.957058239097</v>
      </c>
      <c r="K721">
        <v>-3252.6049537428794</v>
      </c>
      <c r="L721">
        <v>-30.691067334180634</v>
      </c>
      <c r="M721">
        <v>6372.5480261240264</v>
      </c>
      <c r="N721">
        <v>36834.335161815492</v>
      </c>
      <c r="O721">
        <v>53.928123808213307</v>
      </c>
      <c r="P721">
        <v>4.9725528992438184</v>
      </c>
      <c r="Q721" s="6">
        <v>719</v>
      </c>
    </row>
    <row r="722" spans="1:17" x14ac:dyDescent="0.25">
      <c r="A722">
        <v>107.2170380855394</v>
      </c>
      <c r="B722">
        <v>-34.119325838675792</v>
      </c>
      <c r="C722" s="6">
        <v>1111.8800000000001</v>
      </c>
      <c r="D722">
        <v>3</v>
      </c>
      <c r="E722">
        <v>0.65</v>
      </c>
      <c r="F722">
        <v>19.899999999999999</v>
      </c>
      <c r="G722">
        <v>54.048620189015942</v>
      </c>
      <c r="H722">
        <v>18.580285650811685</v>
      </c>
      <c r="I722">
        <v>-2.7829619144605999</v>
      </c>
      <c r="J722">
        <v>5285.8480133589137</v>
      </c>
      <c r="K722">
        <v>-3557.4132924989294</v>
      </c>
      <c r="L722">
        <v>-33.940834049657056</v>
      </c>
      <c r="M722">
        <v>6371.4502708550153</v>
      </c>
      <c r="N722">
        <v>37056.569104632668</v>
      </c>
      <c r="O722">
        <v>50.218081586579856</v>
      </c>
      <c r="P722">
        <v>4.952970078805059</v>
      </c>
      <c r="Q722" s="6">
        <v>720</v>
      </c>
    </row>
    <row r="723" spans="1:17" x14ac:dyDescent="0.25">
      <c r="A723">
        <v>105.69946732022758</v>
      </c>
      <c r="B723">
        <v>-31.022449064415159</v>
      </c>
      <c r="C723" s="6">
        <v>1112.1600000000001</v>
      </c>
      <c r="D723">
        <v>1.2</v>
      </c>
      <c r="E723">
        <v>0.65</v>
      </c>
      <c r="F723">
        <v>19.899999999999999</v>
      </c>
      <c r="G723">
        <v>46.089820015575185</v>
      </c>
      <c r="H723">
        <v>20.565986622003052</v>
      </c>
      <c r="I723">
        <v>-4.3005326797724166</v>
      </c>
      <c r="J723">
        <v>5470.7115224699401</v>
      </c>
      <c r="K723">
        <v>-3268.027845446823</v>
      </c>
      <c r="L723">
        <v>-30.852742381358777</v>
      </c>
      <c r="M723">
        <v>6372.4948458748222</v>
      </c>
      <c r="N723">
        <v>36856.296876074564</v>
      </c>
      <c r="O723">
        <v>53.547158123620662</v>
      </c>
      <c r="P723">
        <v>8.3016120349529903</v>
      </c>
      <c r="Q723" s="6">
        <v>721</v>
      </c>
    </row>
    <row r="724" spans="1:17" x14ac:dyDescent="0.25">
      <c r="A724">
        <v>106.42054952381811</v>
      </c>
      <c r="B724">
        <v>-32.464196651327747</v>
      </c>
      <c r="C724" s="6">
        <v>1112.44</v>
      </c>
      <c r="D724">
        <v>0.75</v>
      </c>
      <c r="E724">
        <v>0.65</v>
      </c>
      <c r="F724">
        <v>19.899999999999999</v>
      </c>
      <c r="G724">
        <v>42.007420362456692</v>
      </c>
      <c r="H724">
        <v>16.638213673971009</v>
      </c>
      <c r="I724">
        <v>-3.5794504761818899</v>
      </c>
      <c r="J724">
        <v>5386.6066311037002</v>
      </c>
      <c r="K724">
        <v>-3403.9750945908263</v>
      </c>
      <c r="L724">
        <v>-32.290147883988823</v>
      </c>
      <c r="M724">
        <v>6372.0151791128828</v>
      </c>
      <c r="N724">
        <v>36946.72044941059</v>
      </c>
      <c r="O724">
        <v>52.010631948891181</v>
      </c>
      <c r="P724">
        <v>6.6471737402641349</v>
      </c>
      <c r="Q724" s="6">
        <v>722</v>
      </c>
    </row>
    <row r="725" spans="1:17" x14ac:dyDescent="0.25">
      <c r="A725">
        <v>107.37611410146802</v>
      </c>
      <c r="B725">
        <v>-33.670041509199329</v>
      </c>
      <c r="C725" s="6">
        <v>1112.72</v>
      </c>
      <c r="D725">
        <v>0.75</v>
      </c>
      <c r="E725">
        <v>0.65</v>
      </c>
      <c r="F725">
        <v>19.899999999999999</v>
      </c>
      <c r="G725">
        <v>42.007420362456692</v>
      </c>
      <c r="H725">
        <v>20.177066566865612</v>
      </c>
      <c r="I725">
        <v>-2.6238858985319808</v>
      </c>
      <c r="J725">
        <v>5313.6392535647947</v>
      </c>
      <c r="K725">
        <v>-3516.0472776775141</v>
      </c>
      <c r="L725">
        <v>-33.492697697708429</v>
      </c>
      <c r="M725">
        <v>6371.605023531205</v>
      </c>
      <c r="N725">
        <v>37024.205379897736</v>
      </c>
      <c r="O725">
        <v>50.738179863151736</v>
      </c>
      <c r="P725">
        <v>4.7253278046004956</v>
      </c>
      <c r="Q725" s="6">
        <v>723</v>
      </c>
    </row>
    <row r="726" spans="1:17" x14ac:dyDescent="0.25">
      <c r="A726">
        <v>108.40348818422221</v>
      </c>
      <c r="B726">
        <v>-31.895025173895224</v>
      </c>
      <c r="C726" s="6">
        <v>1113</v>
      </c>
      <c r="D726">
        <v>0.75</v>
      </c>
      <c r="E726">
        <v>0.65</v>
      </c>
      <c r="F726">
        <v>19.899999999999999</v>
      </c>
      <c r="G726">
        <v>42.007420362456692</v>
      </c>
      <c r="H726">
        <v>14.618313520626792</v>
      </c>
      <c r="I726">
        <v>-1.596511815777788</v>
      </c>
      <c r="J726">
        <v>5420.2202034677421</v>
      </c>
      <c r="K726">
        <v>-3350.5555078128777</v>
      </c>
      <c r="L726">
        <v>-31.722638738340788</v>
      </c>
      <c r="M726">
        <v>6372.2059967498781</v>
      </c>
      <c r="N726">
        <v>36898.77092632126</v>
      </c>
      <c r="O726">
        <v>52.816783230750197</v>
      </c>
      <c r="P726">
        <v>3.019593524216456</v>
      </c>
      <c r="Q726" s="6">
        <v>724</v>
      </c>
    </row>
    <row r="727" spans="1:17" x14ac:dyDescent="0.25">
      <c r="A727">
        <v>107.41791409601709</v>
      </c>
      <c r="B727">
        <v>-29.870652014835549</v>
      </c>
      <c r="C727" s="6">
        <v>1113.2800000000002</v>
      </c>
      <c r="D727">
        <v>0.75</v>
      </c>
      <c r="E727">
        <v>0.65</v>
      </c>
      <c r="F727">
        <v>19.899999999999999</v>
      </c>
      <c r="G727">
        <v>42.007420362456692</v>
      </c>
      <c r="H727">
        <v>14.377409375533663</v>
      </c>
      <c r="I727">
        <v>-2.5820859039829145</v>
      </c>
      <c r="J727">
        <v>5535.4145110806903</v>
      </c>
      <c r="K727">
        <v>-3157.9493519205789</v>
      </c>
      <c r="L727">
        <v>-29.704722078484721</v>
      </c>
      <c r="M727">
        <v>6372.8688923261461</v>
      </c>
      <c r="N727">
        <v>36771.049849244955</v>
      </c>
      <c r="O727">
        <v>55.051199173302784</v>
      </c>
      <c r="P727">
        <v>5.1738608127274199</v>
      </c>
      <c r="Q727" s="6">
        <v>725</v>
      </c>
    </row>
    <row r="728" spans="1:17" x14ac:dyDescent="0.25">
      <c r="A728">
        <v>107.47643038350985</v>
      </c>
      <c r="B728">
        <v>-31.688269478522365</v>
      </c>
      <c r="C728" s="6">
        <v>1113.5600000000002</v>
      </c>
      <c r="D728">
        <v>0.75</v>
      </c>
      <c r="E728">
        <v>0.65</v>
      </c>
      <c r="F728">
        <v>19.899999999999999</v>
      </c>
      <c r="G728">
        <v>42.007420362456692</v>
      </c>
      <c r="H728">
        <v>20.952597716412953</v>
      </c>
      <c r="I728">
        <v>-2.5235696164901498</v>
      </c>
      <c r="J728">
        <v>5432.2982059550268</v>
      </c>
      <c r="K728">
        <v>-3331.0693420406701</v>
      </c>
      <c r="L728">
        <v>-31.516503705878122</v>
      </c>
      <c r="M728">
        <v>6372.2748496832328</v>
      </c>
      <c r="N728">
        <v>36888.595654965997</v>
      </c>
      <c r="O728">
        <v>52.990530101524705</v>
      </c>
      <c r="P728">
        <v>4.7959538401066526</v>
      </c>
      <c r="Q728" s="6">
        <v>726</v>
      </c>
    </row>
    <row r="729" spans="1:17" x14ac:dyDescent="0.25">
      <c r="A729">
        <v>109.63974388421741</v>
      </c>
      <c r="B729">
        <v>-32.226434295808119</v>
      </c>
      <c r="C729" s="6">
        <v>1113.8400000000001</v>
      </c>
      <c r="D729">
        <v>1.2</v>
      </c>
      <c r="E729">
        <v>0.65</v>
      </c>
      <c r="F729">
        <v>19.899999999999999</v>
      </c>
      <c r="G729">
        <v>46.089820015575185</v>
      </c>
      <c r="H729">
        <v>21.008311050308976</v>
      </c>
      <c r="I729">
        <v>-0.36025611578259031</v>
      </c>
      <c r="J729">
        <v>5400.7130630656648</v>
      </c>
      <c r="K729">
        <v>-3381.6999513835276</v>
      </c>
      <c r="L729">
        <v>-32.053071659590721</v>
      </c>
      <c r="M729">
        <v>6372.0951146977923</v>
      </c>
      <c r="N729">
        <v>36918.754818638903</v>
      </c>
      <c r="O729">
        <v>52.478218495151687</v>
      </c>
      <c r="P729">
        <v>0.67554231489479033</v>
      </c>
      <c r="Q729" s="6">
        <v>727</v>
      </c>
    </row>
    <row r="730" spans="1:17" x14ac:dyDescent="0.25">
      <c r="A730">
        <v>109.74358126660468</v>
      </c>
      <c r="B730">
        <v>-31.940352932751082</v>
      </c>
      <c r="C730" s="6">
        <v>1114.1200000000001</v>
      </c>
      <c r="D730">
        <v>3</v>
      </c>
      <c r="E730">
        <v>0.65</v>
      </c>
      <c r="F730">
        <v>19.899999999999999</v>
      </c>
      <c r="G730">
        <v>54.048620189015942</v>
      </c>
      <c r="H730">
        <v>18.35467460364147</v>
      </c>
      <c r="I730">
        <v>-0.2564187333953214</v>
      </c>
      <c r="J730">
        <v>5417.5628562332249</v>
      </c>
      <c r="K730">
        <v>-3354.8217781984617</v>
      </c>
      <c r="L730">
        <v>-31.767831620692434</v>
      </c>
      <c r="M730">
        <v>6372.190868509244</v>
      </c>
      <c r="N730">
        <v>36899.462544156449</v>
      </c>
      <c r="O730">
        <v>52.804784277486583</v>
      </c>
      <c r="P730">
        <v>0.48468207681809966</v>
      </c>
      <c r="Q730" s="6">
        <v>728</v>
      </c>
    </row>
    <row r="731" spans="1:17" x14ac:dyDescent="0.25">
      <c r="A731">
        <v>106.57544902692628</v>
      </c>
      <c r="B731">
        <v>-33.954616242839904</v>
      </c>
      <c r="C731" s="6">
        <v>1114.4000000000001</v>
      </c>
      <c r="D731">
        <v>3</v>
      </c>
      <c r="E731">
        <v>0.65</v>
      </c>
      <c r="F731">
        <v>19.899999999999999</v>
      </c>
      <c r="G731">
        <v>54.048620189015942</v>
      </c>
      <c r="H731">
        <v>15.916250619005842</v>
      </c>
      <c r="I731">
        <v>-3.4245509730737211</v>
      </c>
      <c r="J731">
        <v>5296.0742909539122</v>
      </c>
      <c r="K731">
        <v>-3542.2732949991905</v>
      </c>
      <c r="L731">
        <v>-33.776540244568807</v>
      </c>
      <c r="M731">
        <v>6371.5071209069056</v>
      </c>
      <c r="N731">
        <v>37048.60952857884</v>
      </c>
      <c r="O731">
        <v>50.345779194495591</v>
      </c>
      <c r="P731">
        <v>6.1152822217225538</v>
      </c>
      <c r="Q731" s="6">
        <v>729</v>
      </c>
    </row>
    <row r="732" spans="1:17" x14ac:dyDescent="0.25">
      <c r="A732">
        <v>110.21900504152025</v>
      </c>
      <c r="B732">
        <v>-33.342751411353426</v>
      </c>
      <c r="C732" s="6">
        <v>1114.68</v>
      </c>
      <c r="D732">
        <v>1.2</v>
      </c>
      <c r="E732">
        <v>0.65</v>
      </c>
      <c r="F732">
        <v>19.899999999999999</v>
      </c>
      <c r="G732">
        <v>46.089820015575185</v>
      </c>
      <c r="H732">
        <v>15.364209423724112</v>
      </c>
      <c r="I732">
        <v>0.2190050415202478</v>
      </c>
      <c r="J732">
        <v>5333.6784189304253</v>
      </c>
      <c r="K732">
        <v>-3485.7787455574485</v>
      </c>
      <c r="L732">
        <v>-33.166271237110493</v>
      </c>
      <c r="M732">
        <v>6371.7171107594086</v>
      </c>
      <c r="N732">
        <v>36995.092099796246</v>
      </c>
      <c r="O732">
        <v>51.210950624144104</v>
      </c>
      <c r="P732">
        <v>0.39844273609174402</v>
      </c>
      <c r="Q732" s="6">
        <v>730</v>
      </c>
    </row>
    <row r="733" spans="1:17" x14ac:dyDescent="0.25">
      <c r="A733">
        <v>109.8897812093534</v>
      </c>
      <c r="B733">
        <v>-32.921016766315084</v>
      </c>
      <c r="C733" s="6">
        <v>1114.96</v>
      </c>
      <c r="D733">
        <v>1.2</v>
      </c>
      <c r="E733">
        <v>0.65</v>
      </c>
      <c r="F733">
        <v>19.899999999999999</v>
      </c>
      <c r="G733">
        <v>46.089820015575185</v>
      </c>
      <c r="H733">
        <v>23.0258942887614</v>
      </c>
      <c r="I733">
        <v>-0.11021879064659856</v>
      </c>
      <c r="J733">
        <v>5359.2431334782368</v>
      </c>
      <c r="K733">
        <v>-3446.6102184140482</v>
      </c>
      <c r="L733">
        <v>-32.745683255832567</v>
      </c>
      <c r="M733">
        <v>6371.8607142191804</v>
      </c>
      <c r="N733">
        <v>36965.935556369383</v>
      </c>
      <c r="O733">
        <v>51.690406172862438</v>
      </c>
      <c r="P733">
        <v>0.2028004350443732</v>
      </c>
      <c r="Q733" s="6">
        <v>731</v>
      </c>
    </row>
    <row r="734" spans="1:17" x14ac:dyDescent="0.25">
      <c r="A734">
        <v>109.4362319043522</v>
      </c>
      <c r="B734">
        <v>-29.776382352547291</v>
      </c>
      <c r="C734" s="6">
        <v>1115.24</v>
      </c>
      <c r="D734">
        <v>3</v>
      </c>
      <c r="E734">
        <v>0.65</v>
      </c>
      <c r="F734">
        <v>19.899999999999999</v>
      </c>
      <c r="G734">
        <v>54.048620189015942</v>
      </c>
      <c r="H734">
        <v>17.039374562046852</v>
      </c>
      <c r="I734">
        <v>-0.56376809564780217</v>
      </c>
      <c r="J734">
        <v>5540.6114839301317</v>
      </c>
      <c r="K734">
        <v>-3148.8835563015618</v>
      </c>
      <c r="L734">
        <v>-29.610773426120709</v>
      </c>
      <c r="M734">
        <v>6372.8991257515472</v>
      </c>
      <c r="N734">
        <v>36758.957092995362</v>
      </c>
      <c r="O734">
        <v>55.268957876009182</v>
      </c>
      <c r="P734">
        <v>1.1351069595060332</v>
      </c>
      <c r="Q734" s="6">
        <v>732</v>
      </c>
    </row>
    <row r="735" spans="1:17" x14ac:dyDescent="0.25">
      <c r="A735">
        <v>106.11619914280045</v>
      </c>
      <c r="B735">
        <v>-33.873311641679038</v>
      </c>
      <c r="C735" s="6">
        <v>1115.5200000000002</v>
      </c>
      <c r="D735">
        <v>3</v>
      </c>
      <c r="E735">
        <v>0.65</v>
      </c>
      <c r="F735">
        <v>19.899999999999999</v>
      </c>
      <c r="G735">
        <v>54.048620189015942</v>
      </c>
      <c r="H735">
        <v>18.965968462942662</v>
      </c>
      <c r="I735">
        <v>-3.8838008571995459</v>
      </c>
      <c r="J735">
        <v>5301.1060707486022</v>
      </c>
      <c r="K735">
        <v>-3534.7891574702116</v>
      </c>
      <c r="L735">
        <v>-33.695443050319312</v>
      </c>
      <c r="M735">
        <v>6371.5351337881402</v>
      </c>
      <c r="N735">
        <v>37045.979949836219</v>
      </c>
      <c r="O735">
        <v>50.388226876161305</v>
      </c>
      <c r="P735">
        <v>6.9447104693666271</v>
      </c>
      <c r="Q735" s="6">
        <v>733</v>
      </c>
    </row>
    <row r="736" spans="1:17" x14ac:dyDescent="0.25">
      <c r="A736">
        <v>106.416523610626</v>
      </c>
      <c r="B736">
        <v>-32.96933067322594</v>
      </c>
      <c r="C736" s="6">
        <v>1115.8000000000002</v>
      </c>
      <c r="D736">
        <v>3</v>
      </c>
      <c r="E736">
        <v>0.65</v>
      </c>
      <c r="F736">
        <v>19.899999999999999</v>
      </c>
      <c r="G736">
        <v>54.048620189015942</v>
      </c>
      <c r="H736">
        <v>14.078102031533524</v>
      </c>
      <c r="I736">
        <v>-3.5834763893739989</v>
      </c>
      <c r="J736">
        <v>5356.3291595457677</v>
      </c>
      <c r="K736">
        <v>-3451.1067587862904</v>
      </c>
      <c r="L736">
        <v>-32.793863876988617</v>
      </c>
      <c r="M736">
        <v>6371.8443111818642</v>
      </c>
      <c r="N736">
        <v>36981.187423408082</v>
      </c>
      <c r="O736">
        <v>51.440086492565811</v>
      </c>
      <c r="P736">
        <v>6.5646942774602435</v>
      </c>
      <c r="Q736" s="6">
        <v>734</v>
      </c>
    </row>
    <row r="737" spans="1:17" x14ac:dyDescent="0.25">
      <c r="A737">
        <v>107.87804234613264</v>
      </c>
      <c r="B737">
        <v>-32.032248821451148</v>
      </c>
      <c r="C737" s="6">
        <v>1116.0800000000002</v>
      </c>
      <c r="D737">
        <v>0.75</v>
      </c>
      <c r="E737">
        <v>0.65</v>
      </c>
      <c r="F737">
        <v>19.899999999999999</v>
      </c>
      <c r="G737">
        <v>42.007420362456692</v>
      </c>
      <c r="H737">
        <v>19.060656142904204</v>
      </c>
      <c r="I737">
        <v>-2.121957653867355</v>
      </c>
      <c r="J737">
        <v>5412.1650331603178</v>
      </c>
      <c r="K737">
        <v>-3363.464698452884</v>
      </c>
      <c r="L737">
        <v>-31.859455385436078</v>
      </c>
      <c r="M737">
        <v>6372.1601615073969</v>
      </c>
      <c r="N737">
        <v>36909.802513670373</v>
      </c>
      <c r="O737">
        <v>52.629853757471842</v>
      </c>
      <c r="P737">
        <v>3.9960389677518218</v>
      </c>
      <c r="Q737" s="6">
        <v>735</v>
      </c>
    </row>
    <row r="738" spans="1:17" x14ac:dyDescent="0.25">
      <c r="A738">
        <v>107.43546156102794</v>
      </c>
      <c r="B738">
        <v>-29.313010190788866</v>
      </c>
      <c r="C738" s="6">
        <v>1116.3600000000001</v>
      </c>
      <c r="D738">
        <v>0.75</v>
      </c>
      <c r="E738">
        <v>0.65</v>
      </c>
      <c r="F738">
        <v>19.899999999999999</v>
      </c>
      <c r="G738">
        <v>42.007420362456692</v>
      </c>
      <c r="H738">
        <v>23.651660849899777</v>
      </c>
      <c r="I738">
        <v>-2.5645384389720647</v>
      </c>
      <c r="J738">
        <v>5565.9383472823683</v>
      </c>
      <c r="K738">
        <v>-3104.1998498639505</v>
      </c>
      <c r="L738">
        <v>-29.149005023581175</v>
      </c>
      <c r="M738">
        <v>6373.046868935121</v>
      </c>
      <c r="N738">
        <v>36736.011110422951</v>
      </c>
      <c r="O738">
        <v>55.687755967931295</v>
      </c>
      <c r="P738">
        <v>5.2271870855016171</v>
      </c>
      <c r="Q738" s="6">
        <v>736</v>
      </c>
    </row>
    <row r="739" spans="1:17" x14ac:dyDescent="0.25">
      <c r="A739">
        <v>107.53016538992448</v>
      </c>
      <c r="B739">
        <v>-31.963513568542488</v>
      </c>
      <c r="C739" s="6">
        <v>1116.6400000000001</v>
      </c>
      <c r="D739">
        <v>1.2</v>
      </c>
      <c r="E739">
        <v>0.65</v>
      </c>
      <c r="F739">
        <v>19.899999999999999</v>
      </c>
      <c r="G739">
        <v>46.089820015575185</v>
      </c>
      <c r="H739">
        <v>14.381813708530975</v>
      </c>
      <c r="I739">
        <v>-2.4698346100755231</v>
      </c>
      <c r="J739">
        <v>5416.2037502101348</v>
      </c>
      <c r="K739">
        <v>-3357.0008682352295</v>
      </c>
      <c r="L739">
        <v>-31.790923506051517</v>
      </c>
      <c r="M739">
        <v>6372.1831339912396</v>
      </c>
      <c r="N739">
        <v>36906.700775752353</v>
      </c>
      <c r="O739">
        <v>52.682533321013402</v>
      </c>
      <c r="P739">
        <v>4.6581327876874248</v>
      </c>
      <c r="Q739" s="6">
        <v>737</v>
      </c>
    </row>
    <row r="740" spans="1:17" x14ac:dyDescent="0.25">
      <c r="A740">
        <v>107.88692138292122</v>
      </c>
      <c r="B740">
        <v>-30.215665175446063</v>
      </c>
      <c r="C740" s="6">
        <v>1116.92</v>
      </c>
      <c r="D740">
        <v>3</v>
      </c>
      <c r="E740">
        <v>0.65</v>
      </c>
      <c r="F740">
        <v>19.899999999999999</v>
      </c>
      <c r="G740">
        <v>54.048620189015942</v>
      </c>
      <c r="H740">
        <v>23.988343235942583</v>
      </c>
      <c r="I740">
        <v>-2.1130786170787843</v>
      </c>
      <c r="J740">
        <v>5516.2666862184878</v>
      </c>
      <c r="K740">
        <v>-3191.0567374556763</v>
      </c>
      <c r="L740">
        <v>-30.048575659260511</v>
      </c>
      <c r="M740">
        <v>6372.7577433278575</v>
      </c>
      <c r="N740">
        <v>36790.838269261469</v>
      </c>
      <c r="O740">
        <v>54.696211232306155</v>
      </c>
      <c r="P740">
        <v>4.1932148490529411</v>
      </c>
      <c r="Q740" s="6">
        <v>738</v>
      </c>
    </row>
    <row r="741" spans="1:17" x14ac:dyDescent="0.25">
      <c r="A741">
        <v>108.26468100181587</v>
      </c>
      <c r="B741">
        <v>-32.120481955146502</v>
      </c>
      <c r="C741" s="6">
        <v>1117.2</v>
      </c>
      <c r="D741">
        <v>0.75</v>
      </c>
      <c r="E741">
        <v>0.65</v>
      </c>
      <c r="F741">
        <v>19.899999999999999</v>
      </c>
      <c r="G741">
        <v>42.007420362456692</v>
      </c>
      <c r="H741">
        <v>20.229291050830913</v>
      </c>
      <c r="I741">
        <v>-1.7353189981841268</v>
      </c>
      <c r="J741">
        <v>5406.9692426608635</v>
      </c>
      <c r="K741">
        <v>-3371.7550930935113</v>
      </c>
      <c r="L741">
        <v>-31.947428907088018</v>
      </c>
      <c r="M741">
        <v>6372.1306325971245</v>
      </c>
      <c r="N741">
        <v>36914.32575175813</v>
      </c>
      <c r="O741">
        <v>52.553236231734068</v>
      </c>
      <c r="P741">
        <v>3.2611818180335881</v>
      </c>
      <c r="Q741" s="6">
        <v>739</v>
      </c>
    </row>
    <row r="742" spans="1:17" x14ac:dyDescent="0.25">
      <c r="A742">
        <v>110.21119233777276</v>
      </c>
      <c r="B742">
        <v>-30.180695052396747</v>
      </c>
      <c r="C742" s="6">
        <v>1117.48</v>
      </c>
      <c r="D742">
        <v>1.2</v>
      </c>
      <c r="E742">
        <v>0.65</v>
      </c>
      <c r="F742">
        <v>19.899999999999999</v>
      </c>
      <c r="G742">
        <v>46.089820015575185</v>
      </c>
      <c r="H742">
        <v>20.64657668225777</v>
      </c>
      <c r="I742">
        <v>0.21119233777275781</v>
      </c>
      <c r="J742">
        <v>5518.2166080644993</v>
      </c>
      <c r="K742">
        <v>-3187.7061914955784</v>
      </c>
      <c r="L742">
        <v>-30.013721974460147</v>
      </c>
      <c r="M742">
        <v>6372.7690446789384</v>
      </c>
      <c r="N742">
        <v>36784.349025300115</v>
      </c>
      <c r="O742">
        <v>54.811698980298992</v>
      </c>
      <c r="P742">
        <v>0.42008642854052375</v>
      </c>
      <c r="Q742" s="6">
        <v>740</v>
      </c>
    </row>
    <row r="743" spans="1:17" x14ac:dyDescent="0.25">
      <c r="A743">
        <v>109.4680241197406</v>
      </c>
      <c r="B743">
        <v>-33.656577433674961</v>
      </c>
      <c r="C743" s="6">
        <v>1117.7600000000002</v>
      </c>
      <c r="D743">
        <v>1.2</v>
      </c>
      <c r="E743">
        <v>0.65</v>
      </c>
      <c r="F743">
        <v>19.899999999999999</v>
      </c>
      <c r="G743">
        <v>46.089820015575185</v>
      </c>
      <c r="H743">
        <v>18.88405667564524</v>
      </c>
      <c r="I743">
        <v>-0.53197588025939524</v>
      </c>
      <c r="J743">
        <v>5314.4670548427948</v>
      </c>
      <c r="K743">
        <v>-3514.8043184409071</v>
      </c>
      <c r="L743">
        <v>-33.479268696567239</v>
      </c>
      <c r="M743">
        <v>6371.6096454459839</v>
      </c>
      <c r="N743">
        <v>37017.179288918545</v>
      </c>
      <c r="O743">
        <v>50.85135981011603</v>
      </c>
      <c r="P743">
        <v>0.95981269937319957</v>
      </c>
      <c r="Q743" s="6">
        <v>741</v>
      </c>
    </row>
    <row r="744" spans="1:17" x14ac:dyDescent="0.25">
      <c r="A744">
        <v>107.18840628573979</v>
      </c>
      <c r="B744">
        <v>-33.518532195091815</v>
      </c>
      <c r="C744" s="6">
        <v>1118.0400000000002</v>
      </c>
      <c r="D744">
        <v>0.75</v>
      </c>
      <c r="E744">
        <v>0.65</v>
      </c>
      <c r="F744">
        <v>19.899999999999999</v>
      </c>
      <c r="G744">
        <v>42.007420362456692</v>
      </c>
      <c r="H744">
        <v>23.451681677110663</v>
      </c>
      <c r="I744">
        <v>-2.8115937142602121</v>
      </c>
      <c r="J744">
        <v>5322.9374199702397</v>
      </c>
      <c r="K744">
        <v>-3502.0493843837612</v>
      </c>
      <c r="L744">
        <v>-33.341585319695511</v>
      </c>
      <c r="M744">
        <v>6371.6569797488401</v>
      </c>
      <c r="N744">
        <v>37014.57682701102</v>
      </c>
      <c r="O744">
        <v>50.894250209743397</v>
      </c>
      <c r="P744">
        <v>5.0822798919300975</v>
      </c>
      <c r="Q744" s="6">
        <v>742</v>
      </c>
    </row>
    <row r="745" spans="1:17" x14ac:dyDescent="0.25">
      <c r="A745">
        <v>108.13518084412704</v>
      </c>
      <c r="B745">
        <v>-30.444963245051962</v>
      </c>
      <c r="C745" s="6">
        <v>1118.3200000000002</v>
      </c>
      <c r="D745">
        <v>3</v>
      </c>
      <c r="E745">
        <v>0.65</v>
      </c>
      <c r="F745">
        <v>19.899999999999999</v>
      </c>
      <c r="G745">
        <v>54.048620189015942</v>
      </c>
      <c r="H745">
        <v>22.241041037002354</v>
      </c>
      <c r="I745">
        <v>-1.864819155872965</v>
      </c>
      <c r="J745">
        <v>5503.4302234353836</v>
      </c>
      <c r="K745">
        <v>-3212.9970535062207</v>
      </c>
      <c r="L745">
        <v>-30.277116392466812</v>
      </c>
      <c r="M745">
        <v>6372.6834449909484</v>
      </c>
      <c r="N745">
        <v>36804.575567620137</v>
      </c>
      <c r="O745">
        <v>54.451785463796355</v>
      </c>
      <c r="P745">
        <v>3.6764918396496249</v>
      </c>
      <c r="Q745" s="6">
        <v>743</v>
      </c>
    </row>
    <row r="746" spans="1:17" x14ac:dyDescent="0.25">
      <c r="A746">
        <v>106.01524699410189</v>
      </c>
      <c r="B746">
        <v>-29.280242265718819</v>
      </c>
      <c r="C746" s="6">
        <v>1118.6000000000001</v>
      </c>
      <c r="D746">
        <v>3</v>
      </c>
      <c r="E746">
        <v>0.65</v>
      </c>
      <c r="F746">
        <v>19.899999999999999</v>
      </c>
      <c r="G746">
        <v>54.048620189015942</v>
      </c>
      <c r="H746">
        <v>23.127563368797929</v>
      </c>
      <c r="I746">
        <v>-3.9847530058981135</v>
      </c>
      <c r="J746">
        <v>5567.7156077586087</v>
      </c>
      <c r="K746">
        <v>-3101.0323719336689</v>
      </c>
      <c r="L746">
        <v>-29.11635213116676</v>
      </c>
      <c r="M746">
        <v>6373.0572616805639</v>
      </c>
      <c r="N746">
        <v>36743.022441794048</v>
      </c>
      <c r="O746">
        <v>55.560538531206795</v>
      </c>
      <c r="P746">
        <v>8.1060593661263454</v>
      </c>
      <c r="Q746" s="6">
        <v>744</v>
      </c>
    </row>
    <row r="747" spans="1:17" x14ac:dyDescent="0.25">
      <c r="A747">
        <v>107.01996021586072</v>
      </c>
      <c r="B747">
        <v>-30.260095399551339</v>
      </c>
      <c r="C747" s="6">
        <v>1118.8800000000001</v>
      </c>
      <c r="D747">
        <v>0.75</v>
      </c>
      <c r="E747">
        <v>0.65</v>
      </c>
      <c r="F747">
        <v>19.899999999999999</v>
      </c>
      <c r="G747">
        <v>42.007420362456692</v>
      </c>
      <c r="H747">
        <v>16.421578980386546</v>
      </c>
      <c r="I747">
        <v>-2.9800397841392794</v>
      </c>
      <c r="J747">
        <v>5513.7863083986331</v>
      </c>
      <c r="K747">
        <v>-3195.3119796527822</v>
      </c>
      <c r="L747">
        <v>-30.092858303647187</v>
      </c>
      <c r="M747">
        <v>6372.7433733045309</v>
      </c>
      <c r="N747">
        <v>36797.924095283786</v>
      </c>
      <c r="O747">
        <v>54.570462460613989</v>
      </c>
      <c r="P747">
        <v>5.8980597386486355</v>
      </c>
      <c r="Q747" s="6">
        <v>745</v>
      </c>
    </row>
    <row r="748" spans="1:17" x14ac:dyDescent="0.25">
      <c r="A748">
        <v>110.21237465078418</v>
      </c>
      <c r="B748">
        <v>-33.650016499431032</v>
      </c>
      <c r="C748" s="6">
        <v>1119.1600000000001</v>
      </c>
      <c r="D748">
        <v>0.75</v>
      </c>
      <c r="E748">
        <v>0.65</v>
      </c>
      <c r="F748">
        <v>19.899999999999999</v>
      </c>
      <c r="G748">
        <v>42.007420362456692</v>
      </c>
      <c r="H748">
        <v>21.962390018430742</v>
      </c>
      <c r="I748">
        <v>0.21237465078418438</v>
      </c>
      <c r="J748">
        <v>5314.8703291536012</v>
      </c>
      <c r="K748">
        <v>-3514.1985650371989</v>
      </c>
      <c r="L748">
        <v>-33.47272486792172</v>
      </c>
      <c r="M748">
        <v>6371.6118973323246</v>
      </c>
      <c r="N748">
        <v>37016.500992513749</v>
      </c>
      <c r="O748">
        <v>50.862337274052329</v>
      </c>
      <c r="P748">
        <v>0.38326184590777124</v>
      </c>
      <c r="Q748" s="6">
        <v>746</v>
      </c>
    </row>
    <row r="749" spans="1:17" x14ac:dyDescent="0.25">
      <c r="A749">
        <v>108.54506914837803</v>
      </c>
      <c r="B749">
        <v>-32.044076542888526</v>
      </c>
      <c r="C749" s="6">
        <v>1119.44</v>
      </c>
      <c r="D749">
        <v>3</v>
      </c>
      <c r="E749">
        <v>0.65</v>
      </c>
      <c r="F749">
        <v>19.899999999999999</v>
      </c>
      <c r="G749">
        <v>54.048620189015942</v>
      </c>
      <c r="H749">
        <v>16.166122129745048</v>
      </c>
      <c r="I749">
        <v>-1.4549308516219668</v>
      </c>
      <c r="J749">
        <v>5411.4692786148316</v>
      </c>
      <c r="K749">
        <v>-3364.5764899706423</v>
      </c>
      <c r="L749">
        <v>-31.871248210904781</v>
      </c>
      <c r="M749">
        <v>6372.1562057325064</v>
      </c>
      <c r="N749">
        <v>36908.350018266108</v>
      </c>
      <c r="O749">
        <v>52.654210618187612</v>
      </c>
      <c r="P749">
        <v>2.7406929809837881</v>
      </c>
      <c r="Q749" s="6">
        <v>747</v>
      </c>
    </row>
    <row r="750" spans="1:17" x14ac:dyDescent="0.25">
      <c r="A750">
        <v>106.1596349943746</v>
      </c>
      <c r="B750">
        <v>-29.973781775686405</v>
      </c>
      <c r="C750" s="6">
        <v>1119.72</v>
      </c>
      <c r="D750">
        <v>1.2</v>
      </c>
      <c r="E750">
        <v>0.65</v>
      </c>
      <c r="F750">
        <v>19.899999999999999</v>
      </c>
      <c r="G750">
        <v>46.089820015575185</v>
      </c>
      <c r="H750">
        <v>22.577504145026751</v>
      </c>
      <c r="I750">
        <v>-3.8403650056254008</v>
      </c>
      <c r="J750">
        <v>5529.71193004009</v>
      </c>
      <c r="K750">
        <v>-3167.8575516094825</v>
      </c>
      <c r="L750">
        <v>-29.807502706364126</v>
      </c>
      <c r="M750">
        <v>6372.8357500030488</v>
      </c>
      <c r="N750">
        <v>36785.373843311929</v>
      </c>
      <c r="O750">
        <v>54.794948270581088</v>
      </c>
      <c r="P750">
        <v>7.6525244110301749</v>
      </c>
      <c r="Q750" s="6">
        <v>748</v>
      </c>
    </row>
    <row r="751" spans="1:17" x14ac:dyDescent="0.25">
      <c r="A751">
        <v>108.21519594469183</v>
      </c>
      <c r="B751">
        <v>-31.405147355821811</v>
      </c>
      <c r="C751" s="6">
        <v>1120</v>
      </c>
      <c r="D751">
        <v>0.75</v>
      </c>
      <c r="E751">
        <v>0.65</v>
      </c>
      <c r="F751">
        <v>19.899999999999999</v>
      </c>
      <c r="G751">
        <v>42.007420362456692</v>
      </c>
      <c r="H751">
        <v>21.187605671146851</v>
      </c>
      <c r="I751">
        <v>-1.7848040553081717</v>
      </c>
      <c r="J751">
        <v>5448.7224281762237</v>
      </c>
      <c r="K751">
        <v>-3304.3164273884522</v>
      </c>
      <c r="L751">
        <v>-31.234245933034291</v>
      </c>
      <c r="M751">
        <v>6372.3687237651111</v>
      </c>
      <c r="N751">
        <v>36866.832101334774</v>
      </c>
      <c r="O751">
        <v>53.363587939682283</v>
      </c>
      <c r="P751">
        <v>3.4221930710654509</v>
      </c>
      <c r="Q751" s="6">
        <v>749</v>
      </c>
    </row>
    <row r="752" spans="1:17" x14ac:dyDescent="0.25">
      <c r="A752">
        <v>109.99420723447065</v>
      </c>
      <c r="B752">
        <v>-29.467143925531392</v>
      </c>
      <c r="C752" s="6">
        <v>1120.2800000000002</v>
      </c>
      <c r="D752">
        <v>3</v>
      </c>
      <c r="E752">
        <v>0.65</v>
      </c>
      <c r="F752">
        <v>19.899999999999999</v>
      </c>
      <c r="G752">
        <v>54.048620189015942</v>
      </c>
      <c r="H752">
        <v>19.110862386859864</v>
      </c>
      <c r="I752">
        <v>-5.7927655293497082E-3</v>
      </c>
      <c r="J752">
        <v>5557.5540661555142</v>
      </c>
      <c r="K752">
        <v>-3119.0855789033744</v>
      </c>
      <c r="L752">
        <v>-29.302600533629423</v>
      </c>
      <c r="M752">
        <v>6372.9978853569919</v>
      </c>
      <c r="N752">
        <v>36739.227413974411</v>
      </c>
      <c r="O752">
        <v>55.628124505917384</v>
      </c>
      <c r="P752">
        <v>1.1775723552795641E-2</v>
      </c>
      <c r="Q752" s="6">
        <v>750</v>
      </c>
    </row>
    <row r="753" spans="1:17" x14ac:dyDescent="0.25">
      <c r="A753">
        <v>105.80868236613112</v>
      </c>
      <c r="B753">
        <v>-33.547995511741753</v>
      </c>
      <c r="C753" s="6">
        <v>1120.5600000000002</v>
      </c>
      <c r="D753">
        <v>0.75</v>
      </c>
      <c r="E753">
        <v>0.65</v>
      </c>
      <c r="F753">
        <v>19.899999999999999</v>
      </c>
      <c r="G753">
        <v>42.007420362456692</v>
      </c>
      <c r="H753">
        <v>14.461104715006545</v>
      </c>
      <c r="I753">
        <v>-4.1913176338688771</v>
      </c>
      <c r="J753">
        <v>5321.132166035507</v>
      </c>
      <c r="K753">
        <v>-3504.7733881729105</v>
      </c>
      <c r="L753">
        <v>-33.370971059549227</v>
      </c>
      <c r="M753">
        <v>6371.6468852929029</v>
      </c>
      <c r="N753">
        <v>37025.541735764193</v>
      </c>
      <c r="O753">
        <v>50.717518802032799</v>
      </c>
      <c r="P753">
        <v>7.5537247082952481</v>
      </c>
      <c r="Q753" s="6">
        <v>751</v>
      </c>
    </row>
    <row r="754" spans="1:17" x14ac:dyDescent="0.25">
      <c r="A754">
        <v>108.86419089588847</v>
      </c>
      <c r="B754">
        <v>-30.828745610773936</v>
      </c>
      <c r="C754" s="6">
        <v>1120.8400000000001</v>
      </c>
      <c r="D754">
        <v>3</v>
      </c>
      <c r="E754">
        <v>0.65</v>
      </c>
      <c r="F754">
        <v>19.899999999999999</v>
      </c>
      <c r="G754">
        <v>54.048620189015942</v>
      </c>
      <c r="H754">
        <v>22.978769993029822</v>
      </c>
      <c r="I754">
        <v>-1.1358091041115301</v>
      </c>
      <c r="J754">
        <v>5481.7483343577687</v>
      </c>
      <c r="K754">
        <v>-3249.6053596901434</v>
      </c>
      <c r="L754">
        <v>-30.659655150125957</v>
      </c>
      <c r="M754">
        <v>6372.5583398632825</v>
      </c>
      <c r="N754">
        <v>36827.280920631172</v>
      </c>
      <c r="O754">
        <v>54.051141443589259</v>
      </c>
      <c r="P754">
        <v>2.2155119103956245</v>
      </c>
      <c r="Q754" s="6">
        <v>752</v>
      </c>
    </row>
    <row r="755" spans="1:17" x14ac:dyDescent="0.25">
      <c r="A755">
        <v>107.97368499438097</v>
      </c>
      <c r="B755">
        <v>-33.468499861889569</v>
      </c>
      <c r="C755" s="6">
        <v>1121.1200000000001</v>
      </c>
      <c r="D755">
        <v>1.2</v>
      </c>
      <c r="E755">
        <v>0.65</v>
      </c>
      <c r="F755">
        <v>19.899999999999999</v>
      </c>
      <c r="G755">
        <v>46.089820015575185</v>
      </c>
      <c r="H755">
        <v>20.540997114632209</v>
      </c>
      <c r="I755">
        <v>-2.0263150056190256</v>
      </c>
      <c r="J755">
        <v>5325.9997335831167</v>
      </c>
      <c r="K755">
        <v>-3497.4215954160904</v>
      </c>
      <c r="L755">
        <v>-33.291685148458853</v>
      </c>
      <c r="M755">
        <v>6371.6741111116362</v>
      </c>
      <c r="N755">
        <v>37007.585463024363</v>
      </c>
      <c r="O755">
        <v>51.007528159343892</v>
      </c>
      <c r="P755">
        <v>3.6708339811584452</v>
      </c>
      <c r="Q755" s="6">
        <v>753</v>
      </c>
    </row>
    <row r="756" spans="1:17" x14ac:dyDescent="0.25">
      <c r="A756">
        <v>109.90428794689382</v>
      </c>
      <c r="B756">
        <v>-30.327101591743151</v>
      </c>
      <c r="C756" s="6">
        <v>1121.4000000000001</v>
      </c>
      <c r="D756">
        <v>0.75</v>
      </c>
      <c r="E756">
        <v>0.65</v>
      </c>
      <c r="F756">
        <v>19.899999999999999</v>
      </c>
      <c r="G756">
        <v>42.007420362456692</v>
      </c>
      <c r="H756">
        <v>17.996257963820646</v>
      </c>
      <c r="I756">
        <v>-9.5712053106183248E-2</v>
      </c>
      <c r="J756">
        <v>5510.0393256352754</v>
      </c>
      <c r="K756">
        <v>-3201.7258170951741</v>
      </c>
      <c r="L756">
        <v>-30.159642684755394</v>
      </c>
      <c r="M756">
        <v>6372.7216774233129</v>
      </c>
      <c r="N756">
        <v>36793.67870666075</v>
      </c>
      <c r="O756">
        <v>54.645087794759114</v>
      </c>
      <c r="P756">
        <v>0.18955233892117199</v>
      </c>
      <c r="Q756" s="6">
        <v>754</v>
      </c>
    </row>
    <row r="757" spans="1:17" x14ac:dyDescent="0.25">
      <c r="A757">
        <v>109.64447085080043</v>
      </c>
      <c r="B757">
        <v>-33.798102276087874</v>
      </c>
      <c r="C757" s="6">
        <v>1121.68</v>
      </c>
      <c r="D757">
        <v>3</v>
      </c>
      <c r="E757">
        <v>0.65</v>
      </c>
      <c r="F757">
        <v>19.899999999999999</v>
      </c>
      <c r="G757">
        <v>54.048620189015942</v>
      </c>
      <c r="H757">
        <v>18.177270173281244</v>
      </c>
      <c r="I757">
        <v>-0.35552914919956891</v>
      </c>
      <c r="J757">
        <v>5305.751109367443</v>
      </c>
      <c r="K757">
        <v>-3527.8598271789383</v>
      </c>
      <c r="L757">
        <v>-33.62042681350956</v>
      </c>
      <c r="M757">
        <v>6371.5610171116514</v>
      </c>
      <c r="N757">
        <v>37026.9528905037</v>
      </c>
      <c r="O757">
        <v>50.693181574331525</v>
      </c>
      <c r="P757">
        <v>0.63911443353270314</v>
      </c>
      <c r="Q757" s="6">
        <v>755</v>
      </c>
    </row>
    <row r="758" spans="1:17" x14ac:dyDescent="0.25">
      <c r="A758">
        <v>109.38746916679602</v>
      </c>
      <c r="B758">
        <v>-30.120714941150919</v>
      </c>
      <c r="C758" s="6">
        <v>1121.96</v>
      </c>
      <c r="D758">
        <v>0.75</v>
      </c>
      <c r="E758">
        <v>0.65</v>
      </c>
      <c r="F758">
        <v>19.899999999999999</v>
      </c>
      <c r="G758">
        <v>42.007420362456692</v>
      </c>
      <c r="H758">
        <v>18.403753349745525</v>
      </c>
      <c r="I758">
        <v>-0.6125308332039765</v>
      </c>
      <c r="J758">
        <v>5521.5562909042083</v>
      </c>
      <c r="K758">
        <v>-3181.9566693229476</v>
      </c>
      <c r="L758">
        <v>-29.953942152307295</v>
      </c>
      <c r="M758">
        <v>6372.7884100347019</v>
      </c>
      <c r="N758">
        <v>36780.842799804792</v>
      </c>
      <c r="O758">
        <v>54.874539135546307</v>
      </c>
      <c r="P758">
        <v>1.2204719907869859</v>
      </c>
      <c r="Q758" s="6">
        <v>756</v>
      </c>
    </row>
    <row r="759" spans="1:17" x14ac:dyDescent="0.25">
      <c r="A759">
        <v>108.74240924400603</v>
      </c>
      <c r="B759">
        <v>-29.81885282853645</v>
      </c>
      <c r="C759" s="6">
        <v>1122.24</v>
      </c>
      <c r="D759">
        <v>1.2</v>
      </c>
      <c r="E759">
        <v>0.65</v>
      </c>
      <c r="F759">
        <v>19.899999999999999</v>
      </c>
      <c r="G759">
        <v>46.089820015575185</v>
      </c>
      <c r="H759">
        <v>19.885305952694488</v>
      </c>
      <c r="I759">
        <v>-1.2575907559939736</v>
      </c>
      <c r="J759">
        <v>5538.2719932504951</v>
      </c>
      <c r="K759">
        <v>-3152.9689311957632</v>
      </c>
      <c r="L759">
        <v>-29.653099059314719</v>
      </c>
      <c r="M759">
        <v>6372.885512254913</v>
      </c>
      <c r="N759">
        <v>36762.860544323703</v>
      </c>
      <c r="O759">
        <v>55.19844172061093</v>
      </c>
      <c r="P759">
        <v>2.5278082156261563</v>
      </c>
      <c r="Q759" s="6">
        <v>757</v>
      </c>
    </row>
    <row r="760" spans="1:17" x14ac:dyDescent="0.25">
      <c r="A760">
        <v>106.50232275647205</v>
      </c>
      <c r="B760">
        <v>-29.905869947023078</v>
      </c>
      <c r="C760" s="6">
        <v>1122.5200000000002</v>
      </c>
      <c r="D760">
        <v>0.75</v>
      </c>
      <c r="E760">
        <v>0.65</v>
      </c>
      <c r="F760">
        <v>19.899999999999999</v>
      </c>
      <c r="G760">
        <v>42.007420362456692</v>
      </c>
      <c r="H760">
        <v>18.268191960788933</v>
      </c>
      <c r="I760">
        <v>-3.4976772435279457</v>
      </c>
      <c r="J760">
        <v>5533.4691437660176</v>
      </c>
      <c r="K760">
        <v>-3161.334053929515</v>
      </c>
      <c r="L760">
        <v>-29.739820543965866</v>
      </c>
      <c r="M760">
        <v>6372.8575823993624</v>
      </c>
      <c r="N760">
        <v>36778.652518389623</v>
      </c>
      <c r="O760">
        <v>54.915111942709949</v>
      </c>
      <c r="P760">
        <v>6.9891796325071223</v>
      </c>
      <c r="Q760" s="6">
        <v>758</v>
      </c>
    </row>
    <row r="761" spans="1:17" x14ac:dyDescent="0.25">
      <c r="A761">
        <v>106.81789159936814</v>
      </c>
      <c r="B761">
        <v>-32.626073458666461</v>
      </c>
      <c r="C761" s="6">
        <v>1122.8000000000002</v>
      </c>
      <c r="D761">
        <v>1.2</v>
      </c>
      <c r="E761">
        <v>0.65</v>
      </c>
      <c r="F761">
        <v>19.899999999999999</v>
      </c>
      <c r="G761">
        <v>46.089820015575185</v>
      </c>
      <c r="H761">
        <v>15.038679511977282</v>
      </c>
      <c r="I761">
        <v>-3.1821084006318614</v>
      </c>
      <c r="J761">
        <v>5376.9493436046787</v>
      </c>
      <c r="K761">
        <v>-3419.1076798364879</v>
      </c>
      <c r="L761">
        <v>-32.451564377048577</v>
      </c>
      <c r="M761">
        <v>6371.9605750512637</v>
      </c>
      <c r="N761">
        <v>36955.20010135202</v>
      </c>
      <c r="O761">
        <v>51.869283404619935</v>
      </c>
      <c r="P761">
        <v>5.8873069378072449</v>
      </c>
      <c r="Q761" s="6">
        <v>759</v>
      </c>
    </row>
    <row r="762" spans="1:17" x14ac:dyDescent="0.25">
      <c r="A762">
        <v>107.73432250215579</v>
      </c>
      <c r="B762">
        <v>-29.745906853593091</v>
      </c>
      <c r="C762" s="6">
        <v>1123.0800000000002</v>
      </c>
      <c r="D762">
        <v>0.75</v>
      </c>
      <c r="E762">
        <v>0.65</v>
      </c>
      <c r="F762">
        <v>19.899999999999999</v>
      </c>
      <c r="G762">
        <v>42.007420362456692</v>
      </c>
      <c r="H762">
        <v>21.900610329069238</v>
      </c>
      <c r="I762">
        <v>-2.2656774978442087</v>
      </c>
      <c r="J762">
        <v>5542.2883543067683</v>
      </c>
      <c r="K762">
        <v>-3145.9509658392144</v>
      </c>
      <c r="L762">
        <v>-29.580402085040149</v>
      </c>
      <c r="M762">
        <v>6372.9088869800353</v>
      </c>
      <c r="N762">
        <v>36761.697325154557</v>
      </c>
      <c r="O762">
        <v>55.219873516104954</v>
      </c>
      <c r="P762">
        <v>4.5592103718230677</v>
      </c>
      <c r="Q762" s="6">
        <v>760</v>
      </c>
    </row>
    <row r="763" spans="1:17" x14ac:dyDescent="0.25">
      <c r="A763">
        <v>106.89136757499845</v>
      </c>
      <c r="B763">
        <v>-32.965710209926051</v>
      </c>
      <c r="C763" s="6">
        <v>1123.3600000000001</v>
      </c>
      <c r="D763">
        <v>3</v>
      </c>
      <c r="E763">
        <v>0.65</v>
      </c>
      <c r="F763">
        <v>19.899999999999999</v>
      </c>
      <c r="G763">
        <v>54.048620189015942</v>
      </c>
      <c r="H763">
        <v>19.677506408154986</v>
      </c>
      <c r="I763">
        <v>-3.1086324250015451</v>
      </c>
      <c r="J763">
        <v>5356.5476540349746</v>
      </c>
      <c r="K763">
        <v>-3450.7698888608475</v>
      </c>
      <c r="L763">
        <v>-32.790253384402618</v>
      </c>
      <c r="M763">
        <v>6371.8455408002701</v>
      </c>
      <c r="N763">
        <v>36977.984680560236</v>
      </c>
      <c r="O763">
        <v>51.492483315059076</v>
      </c>
      <c r="P763">
        <v>5.69969521330039</v>
      </c>
      <c r="Q763" s="6">
        <v>761</v>
      </c>
    </row>
    <row r="764" spans="1:17" x14ac:dyDescent="0.25">
      <c r="A764">
        <v>110.02075344892873</v>
      </c>
      <c r="B764">
        <v>-30.790456064374705</v>
      </c>
      <c r="C764" s="6">
        <v>1123.6400000000001</v>
      </c>
      <c r="D764">
        <v>3</v>
      </c>
      <c r="E764">
        <v>0.65</v>
      </c>
      <c r="F764">
        <v>19.899999999999999</v>
      </c>
      <c r="G764">
        <v>54.048620189015942</v>
      </c>
      <c r="H764">
        <v>20.984766873646073</v>
      </c>
      <c r="I764">
        <v>2.0753448928729767E-2</v>
      </c>
      <c r="J764">
        <v>5483.9225765022111</v>
      </c>
      <c r="K764">
        <v>-3245.9594237474125</v>
      </c>
      <c r="L764">
        <v>-30.621488324595791</v>
      </c>
      <c r="M764">
        <v>6372.5708631356374</v>
      </c>
      <c r="N764">
        <v>36823.560842923536</v>
      </c>
      <c r="O764">
        <v>54.116325883611289</v>
      </c>
      <c r="P764">
        <v>4.0542010874704E-2</v>
      </c>
      <c r="Q764" s="6">
        <v>762</v>
      </c>
    </row>
    <row r="765" spans="1:17" x14ac:dyDescent="0.25">
      <c r="A765">
        <v>108.88056143056622</v>
      </c>
      <c r="B765">
        <v>-30.260828368964802</v>
      </c>
      <c r="C765" s="6">
        <v>1123.92</v>
      </c>
      <c r="D765">
        <v>3</v>
      </c>
      <c r="E765">
        <v>0.65</v>
      </c>
      <c r="F765">
        <v>19.899999999999999</v>
      </c>
      <c r="G765">
        <v>54.048620189015942</v>
      </c>
      <c r="H765">
        <v>15.725960163230445</v>
      </c>
      <c r="I765">
        <v>-1.1194385694337825</v>
      </c>
      <c r="J765">
        <v>5513.7453615758859</v>
      </c>
      <c r="K765">
        <v>-3195.3821628783476</v>
      </c>
      <c r="L765">
        <v>-30.09358884177977</v>
      </c>
      <c r="M765">
        <v>6372.7431361338186</v>
      </c>
      <c r="N765">
        <v>36790.632459458597</v>
      </c>
      <c r="O765">
        <v>54.699539362266883</v>
      </c>
      <c r="P765">
        <v>2.2205552067010075</v>
      </c>
      <c r="Q765" s="6">
        <v>763</v>
      </c>
    </row>
    <row r="766" spans="1:17" x14ac:dyDescent="0.25">
      <c r="A766">
        <v>108.63225158427991</v>
      </c>
      <c r="B766">
        <v>-29.636504475710257</v>
      </c>
      <c r="C766" s="6">
        <v>1124.2</v>
      </c>
      <c r="D766">
        <v>3</v>
      </c>
      <c r="E766">
        <v>0.65</v>
      </c>
      <c r="F766">
        <v>19.899999999999999</v>
      </c>
      <c r="G766">
        <v>54.048620189015942</v>
      </c>
      <c r="H766">
        <v>20.476959670070897</v>
      </c>
      <c r="I766">
        <v>-1.3677484157200865</v>
      </c>
      <c r="J766">
        <v>5548.2951429499926</v>
      </c>
      <c r="K766">
        <v>-3135.4161874923466</v>
      </c>
      <c r="L766">
        <v>-29.471375152250893</v>
      </c>
      <c r="M766">
        <v>6372.9438772102421</v>
      </c>
      <c r="N766">
        <v>36751.656223346719</v>
      </c>
      <c r="O766">
        <v>55.40164337589183</v>
      </c>
      <c r="P766">
        <v>2.7643244437096355</v>
      </c>
      <c r="Q766" s="6">
        <v>764</v>
      </c>
    </row>
    <row r="767" spans="1:17" x14ac:dyDescent="0.25">
      <c r="A767">
        <v>108.76106164601153</v>
      </c>
      <c r="B767">
        <v>-32.739922862385676</v>
      </c>
      <c r="C767" s="6">
        <v>1124.48</v>
      </c>
      <c r="D767">
        <v>0.75</v>
      </c>
      <c r="E767">
        <v>0.65</v>
      </c>
      <c r="F767">
        <v>19.899999999999999</v>
      </c>
      <c r="G767">
        <v>42.007420362456692</v>
      </c>
      <c r="H767">
        <v>23.980501558526726</v>
      </c>
      <c r="I767">
        <v>-1.2389383539884733</v>
      </c>
      <c r="J767">
        <v>5370.1315472802744</v>
      </c>
      <c r="K767">
        <v>-3429.7344239108952</v>
      </c>
      <c r="L767">
        <v>-32.56509336003981</v>
      </c>
      <c r="M767">
        <v>6371.9220847130764</v>
      </c>
      <c r="N767">
        <v>36954.945601378342</v>
      </c>
      <c r="O767">
        <v>51.872710102296736</v>
      </c>
      <c r="P767">
        <v>2.2899608886131833</v>
      </c>
      <c r="Q767" s="6">
        <v>765</v>
      </c>
    </row>
    <row r="768" spans="1:17" x14ac:dyDescent="0.25">
      <c r="A768">
        <v>107.94287116995315</v>
      </c>
      <c r="B768">
        <v>-30.440466582323598</v>
      </c>
      <c r="C768" s="6">
        <v>1124.7600000000002</v>
      </c>
      <c r="D768">
        <v>1.2</v>
      </c>
      <c r="E768">
        <v>0.65</v>
      </c>
      <c r="F768">
        <v>19.899999999999999</v>
      </c>
      <c r="G768">
        <v>46.089820015575185</v>
      </c>
      <c r="H768">
        <v>14.817501958161591</v>
      </c>
      <c r="I768">
        <v>-2.0571288300468495</v>
      </c>
      <c r="J768">
        <v>5503.6828017107819</v>
      </c>
      <c r="K768">
        <v>-3212.5672786751629</v>
      </c>
      <c r="L768">
        <v>-30.272634478825641</v>
      </c>
      <c r="M768">
        <v>6372.6849052704138</v>
      </c>
      <c r="N768">
        <v>36805.010776862095</v>
      </c>
      <c r="O768">
        <v>54.444150689983033</v>
      </c>
      <c r="P768">
        <v>4.0552742145873211</v>
      </c>
      <c r="Q768" s="6">
        <v>766</v>
      </c>
    </row>
    <row r="769" spans="1:17" x14ac:dyDescent="0.25">
      <c r="A769">
        <v>108.84024312446955</v>
      </c>
      <c r="B769">
        <v>-33.595264285957761</v>
      </c>
      <c r="C769" s="6">
        <v>1125.0400000000002</v>
      </c>
      <c r="D769">
        <v>3</v>
      </c>
      <c r="E769">
        <v>0.65</v>
      </c>
      <c r="F769">
        <v>19.899999999999999</v>
      </c>
      <c r="G769">
        <v>54.048620189015942</v>
      </c>
      <c r="H769">
        <v>15.132839781120218</v>
      </c>
      <c r="I769">
        <v>-1.1597568755304479</v>
      </c>
      <c r="J769">
        <v>5318.2330060060713</v>
      </c>
      <c r="K769">
        <v>-3509.1416658447365</v>
      </c>
      <c r="L769">
        <v>-33.41811576493766</v>
      </c>
      <c r="M769">
        <v>6371.6306811631785</v>
      </c>
      <c r="N769">
        <v>37013.873205956181</v>
      </c>
      <c r="O769">
        <v>50.905088565345665</v>
      </c>
      <c r="P769">
        <v>2.0953381250901946</v>
      </c>
      <c r="Q769" s="6">
        <v>767</v>
      </c>
    </row>
    <row r="770" spans="1:17" x14ac:dyDescent="0.25">
      <c r="A770">
        <v>109.39547968787123</v>
      </c>
      <c r="B770">
        <v>-34.099258485941697</v>
      </c>
      <c r="C770" s="6">
        <v>1125.3200000000002</v>
      </c>
      <c r="D770">
        <v>3</v>
      </c>
      <c r="E770">
        <v>0.65</v>
      </c>
      <c r="F770">
        <v>19.899999999999999</v>
      </c>
      <c r="G770">
        <v>54.048620189015942</v>
      </c>
      <c r="H770">
        <v>16.960460187291105</v>
      </c>
      <c r="I770">
        <v>-0.60452031212876989</v>
      </c>
      <c r="J770">
        <v>5287.0962717860266</v>
      </c>
      <c r="K770">
        <v>-3555.570266421164</v>
      </c>
      <c r="L770">
        <v>-33.920817040512297</v>
      </c>
      <c r="M770">
        <v>6371.4572043286898</v>
      </c>
      <c r="N770">
        <v>37048.390654924289</v>
      </c>
      <c r="O770">
        <v>50.348304692229739</v>
      </c>
      <c r="P770">
        <v>1.0782035192150583</v>
      </c>
      <c r="Q770" s="6">
        <v>768</v>
      </c>
    </row>
    <row r="771" spans="1:17" x14ac:dyDescent="0.25">
      <c r="A771">
        <v>109.55984895936392</v>
      </c>
      <c r="B771">
        <v>-29.330802281821704</v>
      </c>
      <c r="C771" s="6">
        <v>1125.6000000000001</v>
      </c>
      <c r="D771">
        <v>3</v>
      </c>
      <c r="E771">
        <v>0.65</v>
      </c>
      <c r="F771">
        <v>19.899999999999999</v>
      </c>
      <c r="G771">
        <v>54.048620189015942</v>
      </c>
      <c r="H771">
        <v>14.485601388040706</v>
      </c>
      <c r="I771">
        <v>-0.44015104063608135</v>
      </c>
      <c r="J771">
        <v>5564.9725808322419</v>
      </c>
      <c r="K771">
        <v>-3105.9192847135905</v>
      </c>
      <c r="L771">
        <v>-29.166734744415404</v>
      </c>
      <c r="M771">
        <v>6373.0412228833447</v>
      </c>
      <c r="N771">
        <v>36730.908477621597</v>
      </c>
      <c r="O771">
        <v>55.78066242072785</v>
      </c>
      <c r="P771">
        <v>0.8984843008564547</v>
      </c>
      <c r="Q771" s="6">
        <v>769</v>
      </c>
    </row>
    <row r="772" spans="1:17" x14ac:dyDescent="0.25">
      <c r="A772">
        <v>107.61612422021039</v>
      </c>
      <c r="B772">
        <v>-31.670117217264348</v>
      </c>
      <c r="C772" s="6">
        <v>1125.8800000000001</v>
      </c>
      <c r="D772">
        <v>0.75</v>
      </c>
      <c r="E772">
        <v>0.65</v>
      </c>
      <c r="F772">
        <v>19.899999999999999</v>
      </c>
      <c r="G772">
        <v>42.007420362456692</v>
      </c>
      <c r="H772">
        <v>21.982415197349439</v>
      </c>
      <c r="I772">
        <v>-2.3838757797896051</v>
      </c>
      <c r="J772">
        <v>5433.3552247090975</v>
      </c>
      <c r="K772">
        <v>-3329.3564918527345</v>
      </c>
      <c r="L772">
        <v>-31.498406361923799</v>
      </c>
      <c r="M772">
        <v>6372.2808826758092</v>
      </c>
      <c r="N772">
        <v>36886.741384249864</v>
      </c>
      <c r="O772">
        <v>53.022138041961917</v>
      </c>
      <c r="P772">
        <v>4.5336114506932725</v>
      </c>
      <c r="Q772" s="6">
        <v>770</v>
      </c>
    </row>
    <row r="773" spans="1:17" x14ac:dyDescent="0.25">
      <c r="A773">
        <v>110.51961400202872</v>
      </c>
      <c r="B773">
        <v>-30.071797194609321</v>
      </c>
      <c r="C773" s="6">
        <v>1126.1600000000001</v>
      </c>
      <c r="D773">
        <v>0.75</v>
      </c>
      <c r="E773">
        <v>0.65</v>
      </c>
      <c r="F773">
        <v>19.899999999999999</v>
      </c>
      <c r="G773">
        <v>42.007420362456692</v>
      </c>
      <c r="H773">
        <v>19.260645516331596</v>
      </c>
      <c r="I773">
        <v>0.51961400202871744</v>
      </c>
      <c r="J773">
        <v>5524.2755431924761</v>
      </c>
      <c r="K773">
        <v>-3177.2650064219883</v>
      </c>
      <c r="L773">
        <v>-29.905188293340021</v>
      </c>
      <c r="M773">
        <v>6372.8041863961462</v>
      </c>
      <c r="N773">
        <v>36777.626861096658</v>
      </c>
      <c r="O773">
        <v>54.932225126549667</v>
      </c>
      <c r="P773">
        <v>1.0368933500802324</v>
      </c>
      <c r="Q773" s="6">
        <v>771</v>
      </c>
    </row>
    <row r="774" spans="1:17" x14ac:dyDescent="0.25">
      <c r="A774">
        <v>109.52221829589152</v>
      </c>
      <c r="B774">
        <v>-32.379767345904348</v>
      </c>
      <c r="C774" s="6">
        <v>1126.44</v>
      </c>
      <c r="D774">
        <v>0.75</v>
      </c>
      <c r="E774">
        <v>0.65</v>
      </c>
      <c r="F774">
        <v>19.899999999999999</v>
      </c>
      <c r="G774">
        <v>42.007420362456692</v>
      </c>
      <c r="H774">
        <v>23.33149765960745</v>
      </c>
      <c r="I774">
        <v>-0.4777817041084802</v>
      </c>
      <c r="J774">
        <v>5391.6264625135091</v>
      </c>
      <c r="K774">
        <v>-3396.0718098385651</v>
      </c>
      <c r="L774">
        <v>-32.205960859040729</v>
      </c>
      <c r="M774">
        <v>6372.0436006713044</v>
      </c>
      <c r="N774">
        <v>36929.214228118566</v>
      </c>
      <c r="O774">
        <v>52.302270038291503</v>
      </c>
      <c r="P774">
        <v>0.89211698577951737</v>
      </c>
      <c r="Q774" s="6">
        <v>772</v>
      </c>
    </row>
    <row r="775" spans="1:17" x14ac:dyDescent="0.25">
      <c r="A775">
        <v>109.36599961542372</v>
      </c>
      <c r="B775">
        <v>-29.707456419440074</v>
      </c>
      <c r="C775" s="6">
        <v>1126.72</v>
      </c>
      <c r="D775">
        <v>1.2</v>
      </c>
      <c r="E775">
        <v>0.65</v>
      </c>
      <c r="F775">
        <v>19.899999999999999</v>
      </c>
      <c r="G775">
        <v>46.089820015575185</v>
      </c>
      <c r="H775">
        <v>17.674445529325965</v>
      </c>
      <c r="I775">
        <v>-0.63400038457628227</v>
      </c>
      <c r="J775">
        <v>5544.4017970565083</v>
      </c>
      <c r="K775">
        <v>-3142.2497122657542</v>
      </c>
      <c r="L775">
        <v>-29.542083331000104</v>
      </c>
      <c r="M775">
        <v>6372.9211937256568</v>
      </c>
      <c r="N775">
        <v>36754.694708381867</v>
      </c>
      <c r="O775">
        <v>55.346273190412198</v>
      </c>
      <c r="P775">
        <v>1.2791709219904652</v>
      </c>
      <c r="Q775" s="6">
        <v>773</v>
      </c>
    </row>
    <row r="776" spans="1:17" x14ac:dyDescent="0.25">
      <c r="A776">
        <v>108.88432700284253</v>
      </c>
      <c r="B776">
        <v>-29.590879769378841</v>
      </c>
      <c r="C776" s="6">
        <v>1127</v>
      </c>
      <c r="D776">
        <v>3</v>
      </c>
      <c r="E776">
        <v>0.65</v>
      </c>
      <c r="F776">
        <v>19.899999999999999</v>
      </c>
      <c r="G776">
        <v>54.048620189015942</v>
      </c>
      <c r="H776">
        <v>21.858636286407741</v>
      </c>
      <c r="I776">
        <v>-1.1156729971574748</v>
      </c>
      <c r="J776">
        <v>5550.7942138679136</v>
      </c>
      <c r="K776">
        <v>-3131.0194738785563</v>
      </c>
      <c r="L776">
        <v>-29.425907728175599</v>
      </c>
      <c r="M776">
        <v>6372.9584456919429</v>
      </c>
      <c r="N776">
        <v>36748.185143418974</v>
      </c>
      <c r="O776">
        <v>55.464742750854498</v>
      </c>
      <c r="P776">
        <v>2.258461451423754</v>
      </c>
      <c r="Q776" s="6">
        <v>774</v>
      </c>
    </row>
    <row r="777" spans="1:17" x14ac:dyDescent="0.25">
      <c r="A777">
        <v>107.38621615949631</v>
      </c>
      <c r="B777">
        <v>-31.606713941732611</v>
      </c>
      <c r="C777" s="6">
        <v>1127.2800000000002</v>
      </c>
      <c r="D777">
        <v>1.2</v>
      </c>
      <c r="E777">
        <v>0.65</v>
      </c>
      <c r="F777">
        <v>19.899999999999999</v>
      </c>
      <c r="G777">
        <v>46.089820015575185</v>
      </c>
      <c r="H777">
        <v>15.326355859233844</v>
      </c>
      <c r="I777">
        <v>-2.613783840503686</v>
      </c>
      <c r="J777">
        <v>5437.0429587378385</v>
      </c>
      <c r="K777">
        <v>-3323.3711613950877</v>
      </c>
      <c r="L777">
        <v>-31.435195443089444</v>
      </c>
      <c r="M777">
        <v>6372.3019397666058</v>
      </c>
      <c r="N777">
        <v>36883.620483463354</v>
      </c>
      <c r="O777">
        <v>53.07562140121361</v>
      </c>
      <c r="P777">
        <v>4.9782187603750261</v>
      </c>
      <c r="Q777" s="6">
        <v>775</v>
      </c>
    </row>
    <row r="778" spans="1:17" x14ac:dyDescent="0.25">
      <c r="A778">
        <v>105.58548153526598</v>
      </c>
      <c r="B778">
        <v>-31.368140115803708</v>
      </c>
      <c r="C778" s="6">
        <v>1127.5600000000002</v>
      </c>
      <c r="D778">
        <v>3</v>
      </c>
      <c r="E778">
        <v>0.65</v>
      </c>
      <c r="F778">
        <v>19.899999999999999</v>
      </c>
      <c r="G778">
        <v>54.048620189015942</v>
      </c>
      <c r="H778">
        <v>19.079518559670955</v>
      </c>
      <c r="I778">
        <v>-4.4145184647340159</v>
      </c>
      <c r="J778">
        <v>5450.8594294688319</v>
      </c>
      <c r="K778">
        <v>-3300.8136213952598</v>
      </c>
      <c r="L778">
        <v>-31.197352902902072</v>
      </c>
      <c r="M778">
        <v>6372.3809587169035</v>
      </c>
      <c r="N778">
        <v>36879.859382556446</v>
      </c>
      <c r="O778">
        <v>53.141295128246519</v>
      </c>
      <c r="P778">
        <v>8.4360615859849837</v>
      </c>
      <c r="Q778" s="6">
        <v>776</v>
      </c>
    </row>
    <row r="779" spans="1:17" x14ac:dyDescent="0.25">
      <c r="A779">
        <v>108.03552756213004</v>
      </c>
      <c r="B779">
        <v>-31.775953227222839</v>
      </c>
      <c r="C779" s="6">
        <v>1127.8400000000001</v>
      </c>
      <c r="D779">
        <v>0.75</v>
      </c>
      <c r="E779">
        <v>0.65</v>
      </c>
      <c r="F779">
        <v>19.899999999999999</v>
      </c>
      <c r="G779">
        <v>42.007420362456692</v>
      </c>
      <c r="H779">
        <v>23.377112784821996</v>
      </c>
      <c r="I779">
        <v>-1.9644724378699578</v>
      </c>
      <c r="J779">
        <v>5427.1846389703041</v>
      </c>
      <c r="K779">
        <v>-3339.3385428131892</v>
      </c>
      <c r="L779">
        <v>-31.603923145936236</v>
      </c>
      <c r="M779">
        <v>6372.2456802129773</v>
      </c>
      <c r="N779">
        <v>36892.059474816357</v>
      </c>
      <c r="O779">
        <v>52.93118002681026</v>
      </c>
      <c r="P779">
        <v>3.7266881074482594</v>
      </c>
      <c r="Q779" s="6">
        <v>777</v>
      </c>
    </row>
    <row r="780" spans="1:17" x14ac:dyDescent="0.25">
      <c r="A780">
        <v>110.55348148120727</v>
      </c>
      <c r="B780">
        <v>-33.585610208849758</v>
      </c>
      <c r="C780" s="6">
        <v>1128.1200000000001</v>
      </c>
      <c r="D780">
        <v>3</v>
      </c>
      <c r="E780">
        <v>0.65</v>
      </c>
      <c r="F780">
        <v>19.899999999999999</v>
      </c>
      <c r="G780">
        <v>54.048620189015942</v>
      </c>
      <c r="H780">
        <v>21.079509563994883</v>
      </c>
      <c r="I780">
        <v>0.55348148120727103</v>
      </c>
      <c r="J780">
        <v>5318.8254191216529</v>
      </c>
      <c r="K780">
        <v>-3508.249689479871</v>
      </c>
      <c r="L780">
        <v>-33.40848698836507</v>
      </c>
      <c r="M780">
        <v>6371.6339915935405</v>
      </c>
      <c r="N780">
        <v>37012.240541583582</v>
      </c>
      <c r="O780">
        <v>50.931508115636767</v>
      </c>
      <c r="P780">
        <v>1.0004701853197879</v>
      </c>
      <c r="Q780" s="6">
        <v>778</v>
      </c>
    </row>
    <row r="781" spans="1:17" x14ac:dyDescent="0.25">
      <c r="A781">
        <v>111.09385500010383</v>
      </c>
      <c r="B781">
        <v>-29.972712959453713</v>
      </c>
      <c r="C781" s="6">
        <v>1128.4000000000001</v>
      </c>
      <c r="D781">
        <v>1.2</v>
      </c>
      <c r="E781">
        <v>0.65</v>
      </c>
      <c r="F781">
        <v>19.899999999999999</v>
      </c>
      <c r="G781">
        <v>46.089820015575185</v>
      </c>
      <c r="H781">
        <v>22.064857582695396</v>
      </c>
      <c r="I781">
        <v>1.0938550001038294</v>
      </c>
      <c r="J781">
        <v>5529.7711223511915</v>
      </c>
      <c r="K781">
        <v>-3167.7549168770934</v>
      </c>
      <c r="L781">
        <v>-29.80643749748894</v>
      </c>
      <c r="M781">
        <v>6372.8360938430042</v>
      </c>
      <c r="N781">
        <v>36772.226384139787</v>
      </c>
      <c r="O781">
        <v>55.02941668618854</v>
      </c>
      <c r="P781">
        <v>2.1887171417953257</v>
      </c>
      <c r="Q781" s="6">
        <v>779</v>
      </c>
    </row>
    <row r="782" spans="1:17" x14ac:dyDescent="0.25">
      <c r="A782">
        <v>110.03408169763864</v>
      </c>
      <c r="B782">
        <v>-33.94843534534953</v>
      </c>
      <c r="C782" s="6">
        <v>1128.68</v>
      </c>
      <c r="D782">
        <v>0.75</v>
      </c>
      <c r="E782">
        <v>0.65</v>
      </c>
      <c r="F782">
        <v>19.899999999999999</v>
      </c>
      <c r="G782">
        <v>42.007420362456692</v>
      </c>
      <c r="H782">
        <v>21.147297060233882</v>
      </c>
      <c r="I782">
        <v>3.4081697638640662E-2</v>
      </c>
      <c r="J782">
        <v>5296.4571896692669</v>
      </c>
      <c r="K782">
        <v>-3541.7045870340489</v>
      </c>
      <c r="L782">
        <v>-33.770375064300069</v>
      </c>
      <c r="M782">
        <v>6371.5092516465274</v>
      </c>
      <c r="N782">
        <v>37037.410630374055</v>
      </c>
      <c r="O782">
        <v>50.524578525245865</v>
      </c>
      <c r="P782">
        <v>6.1029453601291972E-2</v>
      </c>
      <c r="Q782" s="6">
        <v>780</v>
      </c>
    </row>
    <row r="783" spans="1:17" x14ac:dyDescent="0.25">
      <c r="A783">
        <v>108.71570795772217</v>
      </c>
      <c r="B783">
        <v>-33.683552444878643</v>
      </c>
      <c r="C783" s="6">
        <v>1128.96</v>
      </c>
      <c r="D783">
        <v>3</v>
      </c>
      <c r="E783">
        <v>0.65</v>
      </c>
      <c r="F783">
        <v>19.899999999999999</v>
      </c>
      <c r="G783">
        <v>54.048620189015942</v>
      </c>
      <c r="H783">
        <v>17.922715091398331</v>
      </c>
      <c r="I783">
        <v>-1.2842920422778263</v>
      </c>
      <c r="J783">
        <v>5312.8082758143128</v>
      </c>
      <c r="K783">
        <v>-3517.2943700373739</v>
      </c>
      <c r="L783">
        <v>-33.506173476156192</v>
      </c>
      <c r="M783">
        <v>6371.6003846017884</v>
      </c>
      <c r="N783">
        <v>37020.3262534241</v>
      </c>
      <c r="O783">
        <v>50.800489669818674</v>
      </c>
      <c r="P783">
        <v>2.3148130276122587</v>
      </c>
      <c r="Q783" s="6">
        <v>781</v>
      </c>
    </row>
    <row r="784" spans="1:17" x14ac:dyDescent="0.25">
      <c r="A784">
        <v>105.95751607647637</v>
      </c>
      <c r="B784">
        <v>-30.407260372409397</v>
      </c>
      <c r="C784" s="6">
        <v>1129.24</v>
      </c>
      <c r="D784">
        <v>3</v>
      </c>
      <c r="E784">
        <v>0.65</v>
      </c>
      <c r="F784">
        <v>19.899999999999999</v>
      </c>
      <c r="G784">
        <v>54.048620189015942</v>
      </c>
      <c r="H784">
        <v>21.516513518282402</v>
      </c>
      <c r="I784">
        <v>-4.0424839235236334</v>
      </c>
      <c r="J784">
        <v>5505.5469501779462</v>
      </c>
      <c r="K784">
        <v>-3209.3929444127439</v>
      </c>
      <c r="L784">
        <v>-30.239537312886664</v>
      </c>
      <c r="M784">
        <v>6372.6956848934806</v>
      </c>
      <c r="N784">
        <v>36814.504410333699</v>
      </c>
      <c r="O784">
        <v>54.277525508531994</v>
      </c>
      <c r="P784">
        <v>7.9487292476440237</v>
      </c>
      <c r="Q784" s="6">
        <v>782</v>
      </c>
    </row>
    <row r="785" spans="1:17" x14ac:dyDescent="0.25">
      <c r="A785">
        <v>105.23127358179866</v>
      </c>
      <c r="B785">
        <v>-33.468075781911651</v>
      </c>
      <c r="C785" s="6">
        <v>1129.5200000000002</v>
      </c>
      <c r="D785">
        <v>3</v>
      </c>
      <c r="E785">
        <v>0.65</v>
      </c>
      <c r="F785">
        <v>19.899999999999999</v>
      </c>
      <c r="G785">
        <v>54.048620189015942</v>
      </c>
      <c r="H785">
        <v>14.504972821540917</v>
      </c>
      <c r="I785">
        <v>-4.7687264182013394</v>
      </c>
      <c r="J785">
        <v>5326.0256727365968</v>
      </c>
      <c r="K785">
        <v>-3497.3823584625384</v>
      </c>
      <c r="L785">
        <v>-33.29126219099782</v>
      </c>
      <c r="M785">
        <v>6371.6742562637573</v>
      </c>
      <c r="N785">
        <v>37024.763089310938</v>
      </c>
      <c r="O785">
        <v>50.730564051133143</v>
      </c>
      <c r="P785">
        <v>8.6020675707844276</v>
      </c>
      <c r="Q785" s="6">
        <v>783</v>
      </c>
    </row>
    <row r="786" spans="1:17" x14ac:dyDescent="0.25">
      <c r="A786">
        <v>108.415404016316</v>
      </c>
      <c r="B786">
        <v>-27.919541760273759</v>
      </c>
      <c r="C786" s="6">
        <v>1129.8000000000002</v>
      </c>
      <c r="D786">
        <v>0.75</v>
      </c>
      <c r="E786">
        <v>0.65</v>
      </c>
      <c r="F786">
        <v>19.899999999999999</v>
      </c>
      <c r="G786">
        <v>42.007420362456692</v>
      </c>
      <c r="H786">
        <v>15.948815206512327</v>
      </c>
      <c r="I786">
        <v>-1.5845959836839967</v>
      </c>
      <c r="J786">
        <v>5639.9030482422622</v>
      </c>
      <c r="K786">
        <v>-2968.6307715324751</v>
      </c>
      <c r="L786">
        <v>-27.760614878701556</v>
      </c>
      <c r="M786">
        <v>6373.4821762723914</v>
      </c>
      <c r="N786">
        <v>36647.162660874601</v>
      </c>
      <c r="O786">
        <v>57.353575954770264</v>
      </c>
      <c r="P786">
        <v>3.3811496551488838</v>
      </c>
      <c r="Q786" s="6">
        <v>784</v>
      </c>
    </row>
    <row r="787" spans="1:17" x14ac:dyDescent="0.25">
      <c r="A787">
        <v>108.46316216372273</v>
      </c>
      <c r="B787">
        <v>-29.994114688016744</v>
      </c>
      <c r="C787" s="6">
        <v>1130.0800000000002</v>
      </c>
      <c r="D787">
        <v>0.75</v>
      </c>
      <c r="E787">
        <v>0.65</v>
      </c>
      <c r="F787">
        <v>19.899999999999999</v>
      </c>
      <c r="G787">
        <v>42.007420362456692</v>
      </c>
      <c r="H787">
        <v>20.087758403346662</v>
      </c>
      <c r="I787">
        <v>-1.5368378362772717</v>
      </c>
      <c r="J787">
        <v>5528.5855027648558</v>
      </c>
      <c r="K787">
        <v>-3169.8098437960257</v>
      </c>
      <c r="L787">
        <v>-29.827767037027307</v>
      </c>
      <c r="M787">
        <v>6372.8292074405945</v>
      </c>
      <c r="N787">
        <v>36774.709397096158</v>
      </c>
      <c r="O787">
        <v>54.984871762173391</v>
      </c>
      <c r="P787">
        <v>3.0720129616646377</v>
      </c>
      <c r="Q787" s="6">
        <v>785</v>
      </c>
    </row>
    <row r="788" spans="1:17" x14ac:dyDescent="0.25">
      <c r="A788">
        <v>105.26005026789088</v>
      </c>
      <c r="B788">
        <v>-30.105728442846292</v>
      </c>
      <c r="C788" s="6">
        <v>1130.3600000000001</v>
      </c>
      <c r="D788">
        <v>1.2</v>
      </c>
      <c r="E788">
        <v>0.65</v>
      </c>
      <c r="F788">
        <v>19.899999999999999</v>
      </c>
      <c r="G788">
        <v>46.089820015575185</v>
      </c>
      <c r="H788">
        <v>23.535622217320231</v>
      </c>
      <c r="I788">
        <v>-4.7399497321091246</v>
      </c>
      <c r="J788">
        <v>5522.389791976072</v>
      </c>
      <c r="K788">
        <v>-3180.5195689511133</v>
      </c>
      <c r="L788">
        <v>-29.939005811407029</v>
      </c>
      <c r="M788">
        <v>6372.7932449595837</v>
      </c>
      <c r="N788">
        <v>36801.171576498542</v>
      </c>
      <c r="O788">
        <v>54.514204320963472</v>
      </c>
      <c r="P788">
        <v>9.3864455653590078</v>
      </c>
      <c r="Q788" s="6">
        <v>786</v>
      </c>
    </row>
    <row r="789" spans="1:17" x14ac:dyDescent="0.25">
      <c r="A789">
        <v>110.90887067009773</v>
      </c>
      <c r="B789">
        <v>-31.821264786750344</v>
      </c>
      <c r="C789" s="6">
        <v>1130.6400000000001</v>
      </c>
      <c r="D789">
        <v>0.75</v>
      </c>
      <c r="E789">
        <v>0.65</v>
      </c>
      <c r="F789">
        <v>19.899999999999999</v>
      </c>
      <c r="G789">
        <v>42.007420362456692</v>
      </c>
      <c r="H789">
        <v>14.32936759467632</v>
      </c>
      <c r="I789">
        <v>0.90887067009772693</v>
      </c>
      <c r="J789">
        <v>5424.5371603754493</v>
      </c>
      <c r="K789">
        <v>-3343.6087201342798</v>
      </c>
      <c r="L789">
        <v>-31.649098749599787</v>
      </c>
      <c r="M789">
        <v>6372.2305888638512</v>
      </c>
      <c r="N789">
        <v>36892.21716658683</v>
      </c>
      <c r="O789">
        <v>52.928193796167605</v>
      </c>
      <c r="P789">
        <v>1.7233499698947452</v>
      </c>
      <c r="Q789" s="6">
        <v>787</v>
      </c>
    </row>
    <row r="790" spans="1:17" x14ac:dyDescent="0.25">
      <c r="A790">
        <v>111.54128544859998</v>
      </c>
      <c r="B790">
        <v>-29.824374552743201</v>
      </c>
      <c r="C790" s="6">
        <v>1130.92</v>
      </c>
      <c r="D790">
        <v>1.2</v>
      </c>
      <c r="E790">
        <v>0.65</v>
      </c>
      <c r="F790">
        <v>19.899999999999999</v>
      </c>
      <c r="G790">
        <v>46.089820015575185</v>
      </c>
      <c r="H790">
        <v>16.358446161185796</v>
      </c>
      <c r="I790">
        <v>1.5412854485999787</v>
      </c>
      <c r="J790">
        <v>5537.9676049475429</v>
      </c>
      <c r="K790">
        <v>-3153.4999585318506</v>
      </c>
      <c r="L790">
        <v>-29.658601978657433</v>
      </c>
      <c r="M790">
        <v>6372.8837414398831</v>
      </c>
      <c r="N790">
        <v>36763.977315237506</v>
      </c>
      <c r="O790">
        <v>55.178339175175005</v>
      </c>
      <c r="P790">
        <v>3.0967674241636201</v>
      </c>
      <c r="Q790" s="6">
        <v>788</v>
      </c>
    </row>
    <row r="791" spans="1:17" x14ac:dyDescent="0.25">
      <c r="A791">
        <v>109.72437205836363</v>
      </c>
      <c r="B791">
        <v>-32.763391102386805</v>
      </c>
      <c r="C791" s="6">
        <v>1131.2</v>
      </c>
      <c r="D791">
        <v>0.75</v>
      </c>
      <c r="E791">
        <v>0.65</v>
      </c>
      <c r="F791">
        <v>19.899999999999999</v>
      </c>
      <c r="G791">
        <v>42.007420362456692</v>
      </c>
      <c r="H791">
        <v>17.106738231201053</v>
      </c>
      <c r="I791">
        <v>-0.2756279416363725</v>
      </c>
      <c r="J791">
        <v>5368.7235276230094</v>
      </c>
      <c r="K791">
        <v>-3431.9232965057868</v>
      </c>
      <c r="L791">
        <v>-32.588495892052357</v>
      </c>
      <c r="M791">
        <v>6371.9141416965122</v>
      </c>
      <c r="N791">
        <v>36955.189209120348</v>
      </c>
      <c r="O791">
        <v>51.868527770319261</v>
      </c>
      <c r="P791">
        <v>0.50930814147772696</v>
      </c>
      <c r="Q791" s="6">
        <v>789</v>
      </c>
    </row>
    <row r="792" spans="1:17" x14ac:dyDescent="0.25">
      <c r="A792">
        <v>111.40921209756709</v>
      </c>
      <c r="B792">
        <v>-32.031629311259437</v>
      </c>
      <c r="C792" s="6">
        <v>1131.48</v>
      </c>
      <c r="D792">
        <v>3</v>
      </c>
      <c r="E792">
        <v>0.65</v>
      </c>
      <c r="F792">
        <v>19.899999999999999</v>
      </c>
      <c r="G792">
        <v>54.048620189015942</v>
      </c>
      <c r="H792">
        <v>17.211025910455245</v>
      </c>
      <c r="I792">
        <v>1.4092120975670923</v>
      </c>
      <c r="J792">
        <v>5412.201468900982</v>
      </c>
      <c r="K792">
        <v>-3363.406461342769</v>
      </c>
      <c r="L792">
        <v>-31.858837703827156</v>
      </c>
      <c r="M792">
        <v>6372.1603686800154</v>
      </c>
      <c r="N792">
        <v>36907.391239755969</v>
      </c>
      <c r="O792">
        <v>52.670436206670459</v>
      </c>
      <c r="P792">
        <v>2.6555816730715458</v>
      </c>
      <c r="Q792" s="6">
        <v>790</v>
      </c>
    </row>
    <row r="793" spans="1:17" x14ac:dyDescent="0.25">
      <c r="A793">
        <v>111.60971878148321</v>
      </c>
      <c r="B793">
        <v>-32.759008309766841</v>
      </c>
      <c r="C793" s="6">
        <v>1131.7600000000002</v>
      </c>
      <c r="D793">
        <v>3</v>
      </c>
      <c r="E793">
        <v>0.65</v>
      </c>
      <c r="F793">
        <v>19.899999999999999</v>
      </c>
      <c r="G793">
        <v>54.048620189015942</v>
      </c>
      <c r="H793">
        <v>22.265011869133826</v>
      </c>
      <c r="I793">
        <v>1.6097187814832097</v>
      </c>
      <c r="J793">
        <v>5368.9865497041537</v>
      </c>
      <c r="K793">
        <v>-3431.5145585086798</v>
      </c>
      <c r="L793">
        <v>-32.584125361801739</v>
      </c>
      <c r="M793">
        <v>6371.9156253171723</v>
      </c>
      <c r="N793">
        <v>36957.235878213934</v>
      </c>
      <c r="O793">
        <v>51.834779741450696</v>
      </c>
      <c r="P793">
        <v>2.9729758521825662</v>
      </c>
      <c r="Q793" s="6">
        <v>791</v>
      </c>
    </row>
    <row r="794" spans="1:17" x14ac:dyDescent="0.25">
      <c r="A794">
        <v>110.98464402314423</v>
      </c>
      <c r="B794">
        <v>-33.62307160888566</v>
      </c>
      <c r="C794" s="6">
        <v>1132.0400000000002</v>
      </c>
      <c r="D794">
        <v>0.75</v>
      </c>
      <c r="E794">
        <v>0.65</v>
      </c>
      <c r="F794">
        <v>19.899999999999999</v>
      </c>
      <c r="G794">
        <v>42.007420362456692</v>
      </c>
      <c r="H794">
        <v>22.069491109187911</v>
      </c>
      <c r="I794">
        <v>0.98464402314422728</v>
      </c>
      <c r="J794">
        <v>5316.5257915149441</v>
      </c>
      <c r="K794">
        <v>-3511.710338420894</v>
      </c>
      <c r="L794">
        <v>-33.445850324934014</v>
      </c>
      <c r="M794">
        <v>6371.6211432268783</v>
      </c>
      <c r="N794">
        <v>37015.469533097377</v>
      </c>
      <c r="O794">
        <v>50.879149544620148</v>
      </c>
      <c r="P794">
        <v>1.7778166709023697</v>
      </c>
      <c r="Q794" s="6">
        <v>792</v>
      </c>
    </row>
    <row r="795" spans="1:17" x14ac:dyDescent="0.25">
      <c r="A795">
        <v>108.94767771955762</v>
      </c>
      <c r="B795">
        <v>-31.021796089561548</v>
      </c>
      <c r="C795" s="6">
        <v>1132.3200000000002</v>
      </c>
      <c r="D795">
        <v>3</v>
      </c>
      <c r="E795">
        <v>0.65</v>
      </c>
      <c r="F795">
        <v>19.899999999999999</v>
      </c>
      <c r="G795">
        <v>54.048620189015942</v>
      </c>
      <c r="H795">
        <v>17.074777254441859</v>
      </c>
      <c r="I795">
        <v>-1.0523222804423824</v>
      </c>
      <c r="J795">
        <v>5470.7488327368119</v>
      </c>
      <c r="K795">
        <v>-3267.9658050081835</v>
      </c>
      <c r="L795">
        <v>-30.852091470837006</v>
      </c>
      <c r="M795">
        <v>6372.495060303615</v>
      </c>
      <c r="N795">
        <v>36839.684647141235</v>
      </c>
      <c r="O795">
        <v>53.834127871176513</v>
      </c>
      <c r="P795">
        <v>2.0412661175880888</v>
      </c>
      <c r="Q795" s="6">
        <v>793</v>
      </c>
    </row>
    <row r="796" spans="1:17" x14ac:dyDescent="0.25">
      <c r="A796">
        <v>105.97851822879542</v>
      </c>
      <c r="B796">
        <v>-32.911621606270771</v>
      </c>
      <c r="C796" s="6">
        <v>1132.6000000000001</v>
      </c>
      <c r="D796">
        <v>3</v>
      </c>
      <c r="E796">
        <v>0.65</v>
      </c>
      <c r="F796">
        <v>19.899999999999999</v>
      </c>
      <c r="G796">
        <v>54.048620189015942</v>
      </c>
      <c r="H796">
        <v>15.349455568844748</v>
      </c>
      <c r="I796">
        <v>-4.0214817712045772</v>
      </c>
      <c r="J796">
        <v>5359.8093440948605</v>
      </c>
      <c r="K796">
        <v>-3445.7355364238874</v>
      </c>
      <c r="L796">
        <v>-32.736314072328383</v>
      </c>
      <c r="M796">
        <v>6371.8639025030188</v>
      </c>
      <c r="N796">
        <v>36980.328692597519</v>
      </c>
      <c r="O796">
        <v>51.454512167446978</v>
      </c>
      <c r="P796">
        <v>7.3725612836520922</v>
      </c>
      <c r="Q796" s="6">
        <v>794</v>
      </c>
    </row>
    <row r="797" spans="1:17" x14ac:dyDescent="0.25">
      <c r="A797">
        <v>107.98166454284257</v>
      </c>
      <c r="B797">
        <v>-35.447837854204074</v>
      </c>
      <c r="C797" s="6">
        <v>1132.8800000000001</v>
      </c>
      <c r="D797">
        <v>1.2</v>
      </c>
      <c r="E797">
        <v>0.65</v>
      </c>
      <c r="F797">
        <v>19.899999999999999</v>
      </c>
      <c r="G797">
        <v>46.089820015575185</v>
      </c>
      <c r="H797">
        <v>20.120929498354812</v>
      </c>
      <c r="I797">
        <v>-2.0183354571574341</v>
      </c>
      <c r="J797">
        <v>5201.7723560329823</v>
      </c>
      <c r="K797">
        <v>-3678.4561978823353</v>
      </c>
      <c r="L797">
        <v>-35.266208462285491</v>
      </c>
      <c r="M797">
        <v>6370.9870227248066</v>
      </c>
      <c r="N797">
        <v>37148.617754276696</v>
      </c>
      <c r="O797">
        <v>48.771127844376636</v>
      </c>
      <c r="P797">
        <v>3.4772841171188498</v>
      </c>
      <c r="Q797" s="6">
        <v>795</v>
      </c>
    </row>
    <row r="798" spans="1:17" x14ac:dyDescent="0.25">
      <c r="A798">
        <v>110.21787226444194</v>
      </c>
      <c r="B798">
        <v>-32.825587934794022</v>
      </c>
      <c r="C798" s="6">
        <v>1133.1600000000001</v>
      </c>
      <c r="D798">
        <v>3</v>
      </c>
      <c r="E798">
        <v>0.65</v>
      </c>
      <c r="F798">
        <v>19.899999999999999</v>
      </c>
      <c r="G798">
        <v>54.048620189015942</v>
      </c>
      <c r="H798">
        <v>22.94238683585661</v>
      </c>
      <c r="I798">
        <v>0.21787226444193664</v>
      </c>
      <c r="J798">
        <v>5364.9875546807843</v>
      </c>
      <c r="K798">
        <v>-3437.7216163626149</v>
      </c>
      <c r="L798">
        <v>-32.650519146962019</v>
      </c>
      <c r="M798">
        <v>6371.8930761184693</v>
      </c>
      <c r="N798">
        <v>36959.421282354742</v>
      </c>
      <c r="O798">
        <v>51.798289092989371</v>
      </c>
      <c r="P798">
        <v>0.40191173817329712</v>
      </c>
      <c r="Q798" s="6">
        <v>796</v>
      </c>
    </row>
    <row r="799" spans="1:17" x14ac:dyDescent="0.25">
      <c r="A799">
        <v>111.41439936657493</v>
      </c>
      <c r="B799">
        <v>-31.064071198905747</v>
      </c>
      <c r="C799" s="6">
        <v>1133.44</v>
      </c>
      <c r="D799">
        <v>1.2</v>
      </c>
      <c r="E799">
        <v>0.65</v>
      </c>
      <c r="F799">
        <v>19.899999999999999</v>
      </c>
      <c r="G799">
        <v>46.089820015575185</v>
      </c>
      <c r="H799">
        <v>15.562588821190289</v>
      </c>
      <c r="I799">
        <v>1.4143993665749264</v>
      </c>
      <c r="J799">
        <v>5468.3318128396368</v>
      </c>
      <c r="K799">
        <v>-3271.981582395536</v>
      </c>
      <c r="L799">
        <v>-30.894233111652241</v>
      </c>
      <c r="M799">
        <v>6372.4811722632512</v>
      </c>
      <c r="N799">
        <v>36843.299275733269</v>
      </c>
      <c r="O799">
        <v>53.77121166042118</v>
      </c>
      <c r="P799">
        <v>2.7395710564310978</v>
      </c>
      <c r="Q799" s="6">
        <v>797</v>
      </c>
    </row>
    <row r="800" spans="1:17" x14ac:dyDescent="0.25">
      <c r="A800">
        <v>108.41430700262165</v>
      </c>
      <c r="B800">
        <v>-31.711023056337538</v>
      </c>
      <c r="C800" s="6">
        <v>1133.72</v>
      </c>
      <c r="D800">
        <v>1.2</v>
      </c>
      <c r="E800">
        <v>0.65</v>
      </c>
      <c r="F800">
        <v>19.899999999999999</v>
      </c>
      <c r="G800">
        <v>46.089820015575185</v>
      </c>
      <c r="H800">
        <v>19.284262082214028</v>
      </c>
      <c r="I800">
        <v>-1.5856929973783451</v>
      </c>
      <c r="J800">
        <v>5430.9724787525311</v>
      </c>
      <c r="K800">
        <v>-3333.2159069515501</v>
      </c>
      <c r="L800">
        <v>-31.539188542666373</v>
      </c>
      <c r="M800">
        <v>6372.2672846736632</v>
      </c>
      <c r="N800">
        <v>36886.465090262755</v>
      </c>
      <c r="O800">
        <v>53.026547321063553</v>
      </c>
      <c r="P800">
        <v>3.0147022348856125</v>
      </c>
      <c r="Q800" s="6">
        <v>798</v>
      </c>
    </row>
    <row r="801" spans="1:17" x14ac:dyDescent="0.25">
      <c r="A801">
        <v>107.33459439873278</v>
      </c>
      <c r="B801">
        <v>-22.788563178119364</v>
      </c>
      <c r="C801" s="6">
        <v>1134</v>
      </c>
      <c r="D801">
        <v>3</v>
      </c>
      <c r="E801">
        <v>0.65</v>
      </c>
      <c r="F801">
        <v>19.899999999999999</v>
      </c>
      <c r="G801">
        <v>54.048620189015942</v>
      </c>
      <c r="H801">
        <v>18.97821816059805</v>
      </c>
      <c r="I801">
        <v>-2.6654056012672243</v>
      </c>
      <c r="J801">
        <v>5883.2206329351366</v>
      </c>
      <c r="K801">
        <v>-2455.1496830583378</v>
      </c>
      <c r="L801">
        <v>-22.651455134502079</v>
      </c>
      <c r="M801">
        <v>6374.9545082310333</v>
      </c>
      <c r="N801">
        <v>36371.274474879283</v>
      </c>
      <c r="O801">
        <v>63.143061387015244</v>
      </c>
      <c r="P801">
        <v>6.8535500706013659</v>
      </c>
      <c r="Q801" s="6">
        <v>799</v>
      </c>
    </row>
    <row r="802" spans="1:17" x14ac:dyDescent="0.25">
      <c r="A802">
        <v>108.50416037013875</v>
      </c>
      <c r="B802">
        <v>-25.527230930831909</v>
      </c>
      <c r="C802" s="6">
        <v>1134.2800000000002</v>
      </c>
      <c r="D802">
        <v>3</v>
      </c>
      <c r="E802">
        <v>0.65</v>
      </c>
      <c r="F802">
        <v>19.899999999999999</v>
      </c>
      <c r="G802">
        <v>54.048620189015942</v>
      </c>
      <c r="H802">
        <v>18.058781840801636</v>
      </c>
      <c r="I802">
        <v>-1.4958396298612513</v>
      </c>
      <c r="J802">
        <v>5759.0906919168347</v>
      </c>
      <c r="K802">
        <v>-2731.8939852504877</v>
      </c>
      <c r="L802">
        <v>-25.377887051417922</v>
      </c>
      <c r="M802">
        <v>6374.1956625421308</v>
      </c>
      <c r="N802">
        <v>36509.674876739504</v>
      </c>
      <c r="O802">
        <v>60.104135490168659</v>
      </c>
      <c r="P802">
        <v>3.4676573683848</v>
      </c>
      <c r="Q802" s="6">
        <v>800</v>
      </c>
    </row>
    <row r="803" spans="1:17" x14ac:dyDescent="0.25">
      <c r="A803">
        <v>107.17904988887547</v>
      </c>
      <c r="B803">
        <v>-22.677463106153709</v>
      </c>
      <c r="C803" s="6">
        <v>1134.5600000000002</v>
      </c>
      <c r="D803">
        <v>0.75</v>
      </c>
      <c r="E803">
        <v>0.65</v>
      </c>
      <c r="F803">
        <v>19.899999999999999</v>
      </c>
      <c r="G803">
        <v>42.007420362456692</v>
      </c>
      <c r="H803">
        <v>21.632859399117912</v>
      </c>
      <c r="I803">
        <v>-2.8209501111245316</v>
      </c>
      <c r="J803">
        <v>5887.9750733736164</v>
      </c>
      <c r="K803">
        <v>-2443.8021971382213</v>
      </c>
      <c r="L803">
        <v>-22.540878472085659</v>
      </c>
      <c r="M803">
        <v>6374.9838935801745</v>
      </c>
      <c r="N803">
        <v>36366.660459398714</v>
      </c>
      <c r="O803">
        <v>63.250199283309293</v>
      </c>
      <c r="P803">
        <v>7.2832543811525676</v>
      </c>
      <c r="Q803" s="6">
        <v>801</v>
      </c>
    </row>
    <row r="804" spans="1:17" x14ac:dyDescent="0.25">
      <c r="A804">
        <v>107.51823650664943</v>
      </c>
      <c r="B804">
        <v>-24.553620786792486</v>
      </c>
      <c r="C804" s="6">
        <v>1134.8400000000001</v>
      </c>
      <c r="D804">
        <v>0.75</v>
      </c>
      <c r="E804">
        <v>0.65</v>
      </c>
      <c r="F804">
        <v>19.899999999999999</v>
      </c>
      <c r="G804">
        <v>42.007420362456692</v>
      </c>
      <c r="H804">
        <v>22.58244616305052</v>
      </c>
      <c r="I804">
        <v>-2.4817634933505701</v>
      </c>
      <c r="J804">
        <v>5804.7386000260612</v>
      </c>
      <c r="K804">
        <v>-2634.181832365</v>
      </c>
      <c r="L804">
        <v>-24.408477103180587</v>
      </c>
      <c r="M804">
        <v>6374.4728519772007</v>
      </c>
      <c r="N804">
        <v>36460.994388900202</v>
      </c>
      <c r="O804">
        <v>61.138313987027601</v>
      </c>
      <c r="P804">
        <v>5.9545221110283331</v>
      </c>
      <c r="Q804" s="6">
        <v>802</v>
      </c>
    </row>
    <row r="805" spans="1:17" x14ac:dyDescent="0.25">
      <c r="A805">
        <v>106.91119527736817</v>
      </c>
      <c r="B805">
        <v>-23.606120277942427</v>
      </c>
      <c r="C805" s="6">
        <v>1135.1200000000001</v>
      </c>
      <c r="D805">
        <v>3</v>
      </c>
      <c r="E805">
        <v>0.65</v>
      </c>
      <c r="F805">
        <v>19.899999999999999</v>
      </c>
      <c r="G805">
        <v>54.048620189015942</v>
      </c>
      <c r="H805">
        <v>22.443510723176715</v>
      </c>
      <c r="I805">
        <v>-3.0888047226318349</v>
      </c>
      <c r="J805">
        <v>5847.5565541630531</v>
      </c>
      <c r="K805">
        <v>-2538.3708480814066</v>
      </c>
      <c r="L805">
        <v>-23.465224078277359</v>
      </c>
      <c r="M805">
        <v>6374.7348349970443</v>
      </c>
      <c r="N805">
        <v>36415.023650450057</v>
      </c>
      <c r="O805">
        <v>62.148619324603402</v>
      </c>
      <c r="P805">
        <v>7.6746434788755069</v>
      </c>
      <c r="Q805" s="6">
        <v>803</v>
      </c>
    </row>
    <row r="806" spans="1:17" x14ac:dyDescent="0.25">
      <c r="A806">
        <v>107.29070495613577</v>
      </c>
      <c r="B806">
        <v>-21.116499819263581</v>
      </c>
      <c r="C806" s="6">
        <v>1135.4000000000001</v>
      </c>
      <c r="D806">
        <v>0.75</v>
      </c>
      <c r="E806">
        <v>0.65</v>
      </c>
      <c r="F806">
        <v>19.899999999999999</v>
      </c>
      <c r="G806">
        <v>42.007420362456692</v>
      </c>
      <c r="H806">
        <v>21.275484171364429</v>
      </c>
      <c r="I806">
        <v>-2.7092950438642305</v>
      </c>
      <c r="J806">
        <v>5952.4333502675909</v>
      </c>
      <c r="K806">
        <v>-2283.4329831200166</v>
      </c>
      <c r="L806">
        <v>-20.987481099059405</v>
      </c>
      <c r="M806">
        <v>6375.3846141059003</v>
      </c>
      <c r="N806">
        <v>36291.360458376053</v>
      </c>
      <c r="O806">
        <v>65.058783784955438</v>
      </c>
      <c r="P806">
        <v>7.4830449634119329</v>
      </c>
      <c r="Q806" s="6">
        <v>804</v>
      </c>
    </row>
    <row r="807" spans="1:17" x14ac:dyDescent="0.25">
      <c r="A807">
        <v>108.85402623385477</v>
      </c>
      <c r="B807">
        <v>-22.998263943512836</v>
      </c>
      <c r="C807" s="6">
        <v>1135.68</v>
      </c>
      <c r="D807">
        <v>1.2</v>
      </c>
      <c r="E807">
        <v>0.65</v>
      </c>
      <c r="F807">
        <v>19.899999999999999</v>
      </c>
      <c r="G807">
        <v>46.089820015575185</v>
      </c>
      <c r="H807">
        <v>18.346465577265683</v>
      </c>
      <c r="I807">
        <v>-1.1459737661452323</v>
      </c>
      <c r="J807">
        <v>5874.1865492326478</v>
      </c>
      <c r="K807">
        <v>-2476.5432144672836</v>
      </c>
      <c r="L807">
        <v>-22.860173553363627</v>
      </c>
      <c r="M807">
        <v>6374.898737102395</v>
      </c>
      <c r="N807">
        <v>36375.720838468827</v>
      </c>
      <c r="O807">
        <v>63.03939255562431</v>
      </c>
      <c r="P807">
        <v>2.9309373398348999</v>
      </c>
      <c r="Q807" s="6">
        <v>805</v>
      </c>
    </row>
    <row r="808" spans="1:17" x14ac:dyDescent="0.25">
      <c r="A808">
        <v>107.11846183493637</v>
      </c>
      <c r="B808">
        <v>-25.608060984634488</v>
      </c>
      <c r="C808" s="6">
        <v>1135.96</v>
      </c>
      <c r="D808">
        <v>0.75</v>
      </c>
      <c r="E808">
        <v>0.65</v>
      </c>
      <c r="F808">
        <v>19.899999999999999</v>
      </c>
      <c r="G808">
        <v>42.007420362456692</v>
      </c>
      <c r="H808">
        <v>21.767103428730803</v>
      </c>
      <c r="I808">
        <v>-2.8815381650636311</v>
      </c>
      <c r="J808">
        <v>5755.226153796797</v>
      </c>
      <c r="K808">
        <v>-2739.971600920182</v>
      </c>
      <c r="L808">
        <v>-25.45837604037543</v>
      </c>
      <c r="M808">
        <v>6374.172295694224</v>
      </c>
      <c r="N808">
        <v>36520.269678372315</v>
      </c>
      <c r="O808">
        <v>59.884524482655934</v>
      </c>
      <c r="P808">
        <v>6.6426499201575071</v>
      </c>
      <c r="Q808" s="6">
        <v>806</v>
      </c>
    </row>
    <row r="809" spans="1:17" x14ac:dyDescent="0.25">
      <c r="A809">
        <v>108.5271206976481</v>
      </c>
      <c r="B809">
        <v>-23.651327113255626</v>
      </c>
      <c r="C809" s="6">
        <v>1136.24</v>
      </c>
      <c r="D809">
        <v>1.2</v>
      </c>
      <c r="E809">
        <v>0.65</v>
      </c>
      <c r="F809">
        <v>19.899999999999999</v>
      </c>
      <c r="G809">
        <v>46.089820015575185</v>
      </c>
      <c r="H809">
        <v>21.564652383435948</v>
      </c>
      <c r="I809">
        <v>-1.4728793023518989</v>
      </c>
      <c r="J809">
        <v>5845.5497910601089</v>
      </c>
      <c r="K809">
        <v>-2542.9578777592383</v>
      </c>
      <c r="L809">
        <v>-23.510224744349376</v>
      </c>
      <c r="M809">
        <v>6374.722513789965</v>
      </c>
      <c r="N809">
        <v>36409.744530513439</v>
      </c>
      <c r="O809">
        <v>62.265682261091399</v>
      </c>
      <c r="P809">
        <v>3.6672541223087691</v>
      </c>
      <c r="Q809" s="6">
        <v>807</v>
      </c>
    </row>
    <row r="810" spans="1:17" x14ac:dyDescent="0.25">
      <c r="A810">
        <v>110.31758499213961</v>
      </c>
      <c r="B810">
        <v>-21.057732371016915</v>
      </c>
      <c r="C810" s="6">
        <v>1136.5200000000002</v>
      </c>
      <c r="D810">
        <v>0.75</v>
      </c>
      <c r="E810">
        <v>0.65</v>
      </c>
      <c r="F810">
        <v>19.899999999999999</v>
      </c>
      <c r="G810">
        <v>42.007420362456692</v>
      </c>
      <c r="H810">
        <v>22.684465668629905</v>
      </c>
      <c r="I810">
        <v>0.317584992139615</v>
      </c>
      <c r="J810">
        <v>5954.7743497425245</v>
      </c>
      <c r="K810">
        <v>-2277.3620769214294</v>
      </c>
      <c r="L810">
        <v>-20.92900606252185</v>
      </c>
      <c r="M810">
        <v>6375.3992491256104</v>
      </c>
      <c r="N810">
        <v>36281.017803634088</v>
      </c>
      <c r="O810">
        <v>65.315887714706577</v>
      </c>
      <c r="P810">
        <v>0.88381735576794851</v>
      </c>
      <c r="Q810" s="6">
        <v>808</v>
      </c>
    </row>
    <row r="811" spans="1:17" x14ac:dyDescent="0.25">
      <c r="A811">
        <v>108.47585205820978</v>
      </c>
      <c r="B811">
        <v>-22.461629295569089</v>
      </c>
      <c r="C811" s="6">
        <v>1136.8000000000002</v>
      </c>
      <c r="D811">
        <v>1.2</v>
      </c>
      <c r="E811">
        <v>0.65</v>
      </c>
      <c r="F811">
        <v>19.899999999999999</v>
      </c>
      <c r="G811">
        <v>46.089820015575185</v>
      </c>
      <c r="H811">
        <v>20.828340973685435</v>
      </c>
      <c r="I811">
        <v>-1.5241479417902184</v>
      </c>
      <c r="J811">
        <v>5897.1483892904362</v>
      </c>
      <c r="K811">
        <v>-2421.7316640918484</v>
      </c>
      <c r="L811">
        <v>-22.326067310947892</v>
      </c>
      <c r="M811">
        <v>6375.0406569821862</v>
      </c>
      <c r="N811">
        <v>36350.177529142893</v>
      </c>
      <c r="O811">
        <v>63.634901723155558</v>
      </c>
      <c r="P811">
        <v>3.9837503307314246</v>
      </c>
      <c r="Q811" s="6">
        <v>809</v>
      </c>
    </row>
    <row r="812" spans="1:17" x14ac:dyDescent="0.25">
      <c r="A812">
        <v>106.54399089972216</v>
      </c>
      <c r="B812">
        <v>-21.72450719532166</v>
      </c>
      <c r="C812" s="6">
        <v>1137.0800000000002</v>
      </c>
      <c r="D812">
        <v>1.2</v>
      </c>
      <c r="E812">
        <v>0.65</v>
      </c>
      <c r="F812">
        <v>19.899999999999999</v>
      </c>
      <c r="G812">
        <v>46.089820015575185</v>
      </c>
      <c r="H812">
        <v>18.679009170092613</v>
      </c>
      <c r="I812">
        <v>-3.4560091002778393</v>
      </c>
      <c r="J812">
        <v>5927.8474742031576</v>
      </c>
      <c r="K812">
        <v>-2346.1027086571821</v>
      </c>
      <c r="L812">
        <v>-21.59249503887786</v>
      </c>
      <c r="M812">
        <v>6375.2312583141111</v>
      </c>
      <c r="N812">
        <v>36324.677519633042</v>
      </c>
      <c r="O812">
        <v>64.244161441562824</v>
      </c>
      <c r="P812">
        <v>9.2666161256324315</v>
      </c>
      <c r="Q812" s="6">
        <v>810</v>
      </c>
    </row>
    <row r="813" spans="1:17" x14ac:dyDescent="0.25">
      <c r="A813">
        <v>106.69622521636614</v>
      </c>
      <c r="B813">
        <v>-24.87898065554657</v>
      </c>
      <c r="C813" s="6">
        <v>1137.3600000000001</v>
      </c>
      <c r="D813">
        <v>3</v>
      </c>
      <c r="E813">
        <v>0.65</v>
      </c>
      <c r="F813">
        <v>19.899999999999999</v>
      </c>
      <c r="G813">
        <v>54.048620189015942</v>
      </c>
      <c r="H813">
        <v>16.695358320547395</v>
      </c>
      <c r="I813">
        <v>-3.3037747836338553</v>
      </c>
      <c r="J813">
        <v>5789.669502193492</v>
      </c>
      <c r="K813">
        <v>-2666.9198617570769</v>
      </c>
      <c r="L813">
        <v>-24.732414585156437</v>
      </c>
      <c r="M813">
        <v>6374.3811067164652</v>
      </c>
      <c r="N813">
        <v>36483.228994149293</v>
      </c>
      <c r="O813">
        <v>60.662574912749363</v>
      </c>
      <c r="P813">
        <v>7.8129122665108879</v>
      </c>
      <c r="Q813" s="6">
        <v>811</v>
      </c>
    </row>
    <row r="814" spans="1:17" x14ac:dyDescent="0.25">
      <c r="A814">
        <v>105.97261074232387</v>
      </c>
      <c r="B814">
        <v>-21.838528680812882</v>
      </c>
      <c r="C814" s="6">
        <v>1137.6400000000001</v>
      </c>
      <c r="D814">
        <v>1.2</v>
      </c>
      <c r="E814">
        <v>0.65</v>
      </c>
      <c r="F814">
        <v>19.899999999999999</v>
      </c>
      <c r="G814">
        <v>46.089820015575185</v>
      </c>
      <c r="H814">
        <v>17.150216368366436</v>
      </c>
      <c r="I814">
        <v>-4.0273892576761341</v>
      </c>
      <c r="J814">
        <v>5923.1626261749734</v>
      </c>
      <c r="K814">
        <v>-2357.8266306764704</v>
      </c>
      <c r="L814">
        <v>-21.705961688590005</v>
      </c>
      <c r="M814">
        <v>6375.2021078898479</v>
      </c>
      <c r="N814">
        <v>36334.573523254658</v>
      </c>
      <c r="O814">
        <v>64.007460919029413</v>
      </c>
      <c r="P814">
        <v>10.717630373226655</v>
      </c>
      <c r="Q814" s="6">
        <v>812</v>
      </c>
    </row>
    <row r="815" spans="1:17" x14ac:dyDescent="0.25">
      <c r="A815">
        <v>108.01254423481934</v>
      </c>
      <c r="B815">
        <v>-24.285114585526305</v>
      </c>
      <c r="C815" s="6">
        <v>1137.92</v>
      </c>
      <c r="D815">
        <v>3</v>
      </c>
      <c r="E815">
        <v>0.65</v>
      </c>
      <c r="F815">
        <v>19.899999999999999</v>
      </c>
      <c r="G815">
        <v>54.048620189015942</v>
      </c>
      <c r="H815">
        <v>16.954491321548858</v>
      </c>
      <c r="I815">
        <v>-1.9874557651806555</v>
      </c>
      <c r="J815">
        <v>5817.0338483773112</v>
      </c>
      <c r="K815">
        <v>-2607.1014448168016</v>
      </c>
      <c r="L815">
        <v>-24.141158754888476</v>
      </c>
      <c r="M815">
        <v>6374.5478848882458</v>
      </c>
      <c r="N815">
        <v>36444.535820154939</v>
      </c>
      <c r="O815">
        <v>61.495555954804715</v>
      </c>
      <c r="P815">
        <v>4.8229110488547038</v>
      </c>
      <c r="Q815" s="6">
        <v>813</v>
      </c>
    </row>
    <row r="816" spans="1:17" x14ac:dyDescent="0.25">
      <c r="A816">
        <v>106.85536667435305</v>
      </c>
      <c r="B816">
        <v>-23.448991869838267</v>
      </c>
      <c r="C816" s="6">
        <v>1138.2</v>
      </c>
      <c r="D816">
        <v>0.75</v>
      </c>
      <c r="E816">
        <v>0.65</v>
      </c>
      <c r="F816">
        <v>19.899999999999999</v>
      </c>
      <c r="G816">
        <v>42.007420362456692</v>
      </c>
      <c r="H816">
        <v>20.588700168336096</v>
      </c>
      <c r="I816">
        <v>-3.1446333256469501</v>
      </c>
      <c r="J816">
        <v>5854.5033396849058</v>
      </c>
      <c r="K816">
        <v>-2522.4153247311206</v>
      </c>
      <c r="L816">
        <v>-23.308814973419249</v>
      </c>
      <c r="M816">
        <v>6374.7775196331459</v>
      </c>
      <c r="N816">
        <v>36407.357600661919</v>
      </c>
      <c r="O816">
        <v>62.320509490958315</v>
      </c>
      <c r="P816">
        <v>7.8606804150389999</v>
      </c>
      <c r="Q816" s="6">
        <v>814</v>
      </c>
    </row>
    <row r="817" spans="1:17" x14ac:dyDescent="0.25">
      <c r="A817">
        <v>105.68887094875613</v>
      </c>
      <c r="B817">
        <v>-21.320965688604673</v>
      </c>
      <c r="C817" s="6">
        <v>1138.48</v>
      </c>
      <c r="D817">
        <v>0.75</v>
      </c>
      <c r="E817">
        <v>0.65</v>
      </c>
      <c r="F817">
        <v>19.899999999999999</v>
      </c>
      <c r="G817">
        <v>42.007420362456692</v>
      </c>
      <c r="H817">
        <v>18.267469391930163</v>
      </c>
      <c r="I817">
        <v>-4.3111290512438671</v>
      </c>
      <c r="J817">
        <v>5944.2398361588866</v>
      </c>
      <c r="K817">
        <v>-2304.5366555248279</v>
      </c>
      <c r="L817">
        <v>-21.190933805795073</v>
      </c>
      <c r="M817">
        <v>6375.3334364906586</v>
      </c>
      <c r="N817">
        <v>36312.675032089799</v>
      </c>
      <c r="O817">
        <v>64.536199357878203</v>
      </c>
      <c r="P817">
        <v>11.713508909746201</v>
      </c>
      <c r="Q817" s="6">
        <v>815</v>
      </c>
    </row>
    <row r="818" spans="1:17" x14ac:dyDescent="0.25">
      <c r="A818">
        <v>108.34155043591475</v>
      </c>
      <c r="B818">
        <v>-25.206981235334297</v>
      </c>
      <c r="C818" s="6">
        <v>1138.7600000000002</v>
      </c>
      <c r="D818">
        <v>3</v>
      </c>
      <c r="E818">
        <v>0.65</v>
      </c>
      <c r="F818">
        <v>19.899999999999999</v>
      </c>
      <c r="G818">
        <v>54.048620189015942</v>
      </c>
      <c r="H818">
        <v>21.917112781664201</v>
      </c>
      <c r="I818">
        <v>-1.6584495640852452</v>
      </c>
      <c r="J818">
        <v>5774.2894990594277</v>
      </c>
      <c r="K818">
        <v>-2699.8378897155785</v>
      </c>
      <c r="L818">
        <v>-25.059000245298776</v>
      </c>
      <c r="M818">
        <v>6374.2877131246469</v>
      </c>
      <c r="N818">
        <v>36492.661128007036</v>
      </c>
      <c r="O818">
        <v>60.461515133455478</v>
      </c>
      <c r="P818">
        <v>3.8891874643125863</v>
      </c>
      <c r="Q818" s="6">
        <v>816</v>
      </c>
    </row>
    <row r="819" spans="1:17" x14ac:dyDescent="0.25">
      <c r="A819">
        <v>108.89777596747834</v>
      </c>
      <c r="B819">
        <v>-22.482593333283699</v>
      </c>
      <c r="C819" s="6">
        <v>1139.0400000000002</v>
      </c>
      <c r="D819">
        <v>1.2</v>
      </c>
      <c r="E819">
        <v>0.65</v>
      </c>
      <c r="F819">
        <v>19.899999999999999</v>
      </c>
      <c r="G819">
        <v>46.089820015575185</v>
      </c>
      <c r="H819">
        <v>19.296767695655518</v>
      </c>
      <c r="I819">
        <v>-1.1022240325216615</v>
      </c>
      <c r="J819">
        <v>5896.26103792907</v>
      </c>
      <c r="K819">
        <v>-2423.8768725714258</v>
      </c>
      <c r="L819">
        <v>-22.346931682321728</v>
      </c>
      <c r="M819">
        <v>6375.0351623176975</v>
      </c>
      <c r="N819">
        <v>36350.051255814222</v>
      </c>
      <c r="O819">
        <v>63.637690070236481</v>
      </c>
      <c r="P819">
        <v>2.8802912690236466</v>
      </c>
      <c r="Q819" s="6">
        <v>817</v>
      </c>
    </row>
    <row r="820" spans="1:17" x14ac:dyDescent="0.25">
      <c r="A820">
        <v>108.25873928132334</v>
      </c>
      <c r="B820">
        <v>-23.445438713802801</v>
      </c>
      <c r="C820" s="6">
        <v>1139.3200000000002</v>
      </c>
      <c r="D820">
        <v>3</v>
      </c>
      <c r="E820">
        <v>0.65</v>
      </c>
      <c r="F820">
        <v>19.899999999999999</v>
      </c>
      <c r="G820">
        <v>54.048620189015942</v>
      </c>
      <c r="H820">
        <v>20.842535602539726</v>
      </c>
      <c r="I820">
        <v>-1.7412607186766564</v>
      </c>
      <c r="J820">
        <v>5854.6599202037487</v>
      </c>
      <c r="K820">
        <v>-2522.0543050217561</v>
      </c>
      <c r="L820">
        <v>-23.305278131544053</v>
      </c>
      <c r="M820">
        <v>6374.7784823254005</v>
      </c>
      <c r="N820">
        <v>36400.097253337895</v>
      </c>
      <c r="O820">
        <v>62.483112212491037</v>
      </c>
      <c r="P820">
        <v>4.3692535185002379</v>
      </c>
      <c r="Q820" s="6">
        <v>818</v>
      </c>
    </row>
    <row r="821" spans="1:17" x14ac:dyDescent="0.25">
      <c r="A821">
        <v>107.34581308406636</v>
      </c>
      <c r="B821">
        <v>-24.341632190229909</v>
      </c>
      <c r="C821" s="6">
        <v>1139.6000000000001</v>
      </c>
      <c r="D821">
        <v>3</v>
      </c>
      <c r="E821">
        <v>0.65</v>
      </c>
      <c r="F821">
        <v>19.899999999999999</v>
      </c>
      <c r="G821">
        <v>54.048620189015942</v>
      </c>
      <c r="H821">
        <v>22.232226357760318</v>
      </c>
      <c r="I821">
        <v>-2.6541869159336358</v>
      </c>
      <c r="J821">
        <v>5814.4564169596715</v>
      </c>
      <c r="K821">
        <v>-2612.8062719528061</v>
      </c>
      <c r="L821">
        <v>-24.197425282301598</v>
      </c>
      <c r="M821">
        <v>6374.5321427912986</v>
      </c>
      <c r="N821">
        <v>36450.682590539021</v>
      </c>
      <c r="O821">
        <v>61.36197805908381</v>
      </c>
      <c r="P821">
        <v>6.417085955223869</v>
      </c>
      <c r="Q821" s="6">
        <v>819</v>
      </c>
    </row>
    <row r="822" spans="1:17" x14ac:dyDescent="0.25">
      <c r="A822">
        <v>105.9255119863755</v>
      </c>
      <c r="B822">
        <v>-20.715919899008689</v>
      </c>
      <c r="C822" s="6">
        <v>1139.8800000000001</v>
      </c>
      <c r="D822">
        <v>3</v>
      </c>
      <c r="E822">
        <v>0.65</v>
      </c>
      <c r="F822">
        <v>19.899999999999999</v>
      </c>
      <c r="G822">
        <v>54.048620189015942</v>
      </c>
      <c r="H822">
        <v>16.546477532323969</v>
      </c>
      <c r="I822">
        <v>-4.074488013624503</v>
      </c>
      <c r="J822">
        <v>5968.2665847270591</v>
      </c>
      <c r="K822">
        <v>-2242.0050167983777</v>
      </c>
      <c r="L822">
        <v>-20.588904980297574</v>
      </c>
      <c r="M822">
        <v>6375.4837088427012</v>
      </c>
      <c r="N822">
        <v>36282.776956103684</v>
      </c>
      <c r="O822">
        <v>65.274796216798819</v>
      </c>
      <c r="P822">
        <v>11.385666329583724</v>
      </c>
      <c r="Q822" s="6">
        <v>820</v>
      </c>
    </row>
    <row r="823" spans="1:17" x14ac:dyDescent="0.25">
      <c r="A823">
        <v>107.19337962661102</v>
      </c>
      <c r="B823">
        <v>-21.287358419433744</v>
      </c>
      <c r="C823" s="6">
        <v>1140.1600000000001</v>
      </c>
      <c r="D823">
        <v>3</v>
      </c>
      <c r="E823">
        <v>0.65</v>
      </c>
      <c r="F823">
        <v>19.899999999999999</v>
      </c>
      <c r="G823">
        <v>54.048620189015942</v>
      </c>
      <c r="H823">
        <v>17.054958344331634</v>
      </c>
      <c r="I823">
        <v>-2.8066203733889807</v>
      </c>
      <c r="J823">
        <v>5945.5917573962206</v>
      </c>
      <c r="K823">
        <v>-2301.0699009777468</v>
      </c>
      <c r="L823">
        <v>-21.157492616115331</v>
      </c>
      <c r="M823">
        <v>6375.3418759156448</v>
      </c>
      <c r="N823">
        <v>36299.856384619226</v>
      </c>
      <c r="O823">
        <v>64.848512067517945</v>
      </c>
      <c r="P823">
        <v>7.6904348326271679</v>
      </c>
      <c r="Q823" s="6">
        <v>821</v>
      </c>
    </row>
    <row r="824" spans="1:17" x14ac:dyDescent="0.25">
      <c r="A824">
        <v>110.10898183285875</v>
      </c>
      <c r="B824">
        <v>-22.873696840189055</v>
      </c>
      <c r="C824" s="6">
        <v>1140.44</v>
      </c>
      <c r="D824">
        <v>0.75</v>
      </c>
      <c r="E824">
        <v>0.65</v>
      </c>
      <c r="F824">
        <v>19.899999999999999</v>
      </c>
      <c r="G824">
        <v>42.007420362456692</v>
      </c>
      <c r="H824">
        <v>20.114016493666725</v>
      </c>
      <c r="I824">
        <v>0.10898183285874552</v>
      </c>
      <c r="J824">
        <v>5879.5624743586741</v>
      </c>
      <c r="K824">
        <v>-2463.8388799629374</v>
      </c>
      <c r="L824">
        <v>-22.736189104015647</v>
      </c>
      <c r="M824">
        <v>6374.9319146406351</v>
      </c>
      <c r="N824">
        <v>36368.144923205189</v>
      </c>
      <c r="O824">
        <v>63.21441790488948</v>
      </c>
      <c r="P824">
        <v>0.28037254955220697</v>
      </c>
      <c r="Q824" s="6">
        <v>822</v>
      </c>
    </row>
    <row r="825" spans="1:17" x14ac:dyDescent="0.25">
      <c r="A825">
        <v>106.05486839605518</v>
      </c>
      <c r="B825">
        <v>-24.187614705520176</v>
      </c>
      <c r="C825" s="6">
        <v>1140.72</v>
      </c>
      <c r="D825">
        <v>1.2</v>
      </c>
      <c r="E825">
        <v>0.65</v>
      </c>
      <c r="F825">
        <v>19.899999999999999</v>
      </c>
      <c r="G825">
        <v>46.089820015575185</v>
      </c>
      <c r="H825">
        <v>23.600392034628797</v>
      </c>
      <c r="I825">
        <v>-3.9451316039448159</v>
      </c>
      <c r="J825">
        <v>5821.4669605208119</v>
      </c>
      <c r="K825">
        <v>-2597.2540434442258</v>
      </c>
      <c r="L825">
        <v>-24.04409332203771</v>
      </c>
      <c r="M825">
        <v>6374.5749770963394</v>
      </c>
      <c r="N825">
        <v>36451.322138887983</v>
      </c>
      <c r="O825">
        <v>61.34934611947228</v>
      </c>
      <c r="P825">
        <v>9.5543986359345148</v>
      </c>
      <c r="Q825" s="6">
        <v>823</v>
      </c>
    </row>
    <row r="826" spans="1:17" x14ac:dyDescent="0.25">
      <c r="A826">
        <v>108.72580550136055</v>
      </c>
      <c r="B826">
        <v>-20.628302234914386</v>
      </c>
      <c r="C826" s="6">
        <v>1141</v>
      </c>
      <c r="D826">
        <v>1.2</v>
      </c>
      <c r="E826">
        <v>0.65</v>
      </c>
      <c r="F826">
        <v>19.899999999999999</v>
      </c>
      <c r="G826">
        <v>46.089820015575185</v>
      </c>
      <c r="H826">
        <v>17.632749716433178</v>
      </c>
      <c r="I826">
        <v>-1.2741944986394458</v>
      </c>
      <c r="J826">
        <v>5971.6910144478788</v>
      </c>
      <c r="K826">
        <v>-2232.9291685726703</v>
      </c>
      <c r="L826">
        <v>-20.501728900456307</v>
      </c>
      <c r="M826">
        <v>6375.5051755841414</v>
      </c>
      <c r="N826">
        <v>36262.981938050223</v>
      </c>
      <c r="O826">
        <v>65.773219936182201</v>
      </c>
      <c r="P826">
        <v>3.6125489139865334</v>
      </c>
      <c r="Q826" s="6">
        <v>824</v>
      </c>
    </row>
    <row r="827" spans="1:17" x14ac:dyDescent="0.25">
      <c r="A827">
        <v>108.45882735396334</v>
      </c>
      <c r="B827">
        <v>-23.715922953352223</v>
      </c>
      <c r="C827" s="6">
        <v>1141.2800000000002</v>
      </c>
      <c r="D827">
        <v>0.75</v>
      </c>
      <c r="E827">
        <v>0.65</v>
      </c>
      <c r="F827">
        <v>19.899999999999999</v>
      </c>
      <c r="G827">
        <v>42.007420362456692</v>
      </c>
      <c r="H827">
        <v>16.47608866470155</v>
      </c>
      <c r="I827">
        <v>-1.5411726460366566</v>
      </c>
      <c r="J827">
        <v>5842.6760370177599</v>
      </c>
      <c r="K827">
        <v>-2549.5095590573633</v>
      </c>
      <c r="L827">
        <v>-23.574526595856472</v>
      </c>
      <c r="M827">
        <v>6374.7048767191118</v>
      </c>
      <c r="N827">
        <v>36413.280209475852</v>
      </c>
      <c r="O827">
        <v>62.186486737315292</v>
      </c>
      <c r="P827">
        <v>3.8270578680747396</v>
      </c>
      <c r="Q827" s="6">
        <v>825</v>
      </c>
    </row>
    <row r="828" spans="1:17" x14ac:dyDescent="0.25">
      <c r="A828">
        <v>106.21698463648279</v>
      </c>
      <c r="B828">
        <v>-25.219121077879471</v>
      </c>
      <c r="C828" s="6">
        <v>1141.5600000000002</v>
      </c>
      <c r="D828">
        <v>3</v>
      </c>
      <c r="E828">
        <v>0.65</v>
      </c>
      <c r="F828">
        <v>19.899999999999999</v>
      </c>
      <c r="G828">
        <v>54.048620189015942</v>
      </c>
      <c r="H828">
        <v>21.115468179357954</v>
      </c>
      <c r="I828">
        <v>-3.7830153635172081</v>
      </c>
      <c r="J828">
        <v>5773.7166319825201</v>
      </c>
      <c r="K828">
        <v>-2701.0545747721362</v>
      </c>
      <c r="L828">
        <v>-25.071088088077001</v>
      </c>
      <c r="M828">
        <v>6374.2842392169068</v>
      </c>
      <c r="N828">
        <v>36505.061326317329</v>
      </c>
      <c r="O828">
        <v>60.20232912803877</v>
      </c>
      <c r="P828">
        <v>8.8211849700112701</v>
      </c>
      <c r="Q828" s="6">
        <v>826</v>
      </c>
    </row>
    <row r="829" spans="1:17" x14ac:dyDescent="0.25">
      <c r="A829">
        <v>109.94318425938293</v>
      </c>
      <c r="B829">
        <v>-22.275122191001348</v>
      </c>
      <c r="C829" s="6">
        <v>1141.8400000000001</v>
      </c>
      <c r="D829">
        <v>1.2</v>
      </c>
      <c r="E829">
        <v>0.65</v>
      </c>
      <c r="F829">
        <v>19.899999999999999</v>
      </c>
      <c r="G829">
        <v>46.089820015575185</v>
      </c>
      <c r="H829">
        <v>20.988968736034003</v>
      </c>
      <c r="I829">
        <v>-5.68157406170684E-2</v>
      </c>
      <c r="J829">
        <v>5905.0080628862788</v>
      </c>
      <c r="K829">
        <v>-2402.6327529901346</v>
      </c>
      <c r="L829">
        <v>-22.14045005738247</v>
      </c>
      <c r="M829">
        <v>6375.089361608425</v>
      </c>
      <c r="N829">
        <v>36338.65074275287</v>
      </c>
      <c r="O829">
        <v>63.907455237229492</v>
      </c>
      <c r="P829">
        <v>0.14988779955813761</v>
      </c>
      <c r="Q829" s="6">
        <v>827</v>
      </c>
    </row>
    <row r="830" spans="1:17" x14ac:dyDescent="0.25">
      <c r="A830">
        <v>108.67591540909901</v>
      </c>
      <c r="B830">
        <v>-25.17661298609034</v>
      </c>
      <c r="C830" s="6">
        <v>1142.1200000000001</v>
      </c>
      <c r="D830">
        <v>1.2</v>
      </c>
      <c r="E830">
        <v>0.65</v>
      </c>
      <c r="F830">
        <v>19.899999999999999</v>
      </c>
      <c r="G830">
        <v>46.089820015575185</v>
      </c>
      <c r="H830">
        <v>20.360096797667399</v>
      </c>
      <c r="I830">
        <v>-1.3240845909009948</v>
      </c>
      <c r="J830">
        <v>5775.7214132377585</v>
      </c>
      <c r="K830">
        <v>-2696.7937860327238</v>
      </c>
      <c r="L830">
        <v>-25.02876219094086</v>
      </c>
      <c r="M830">
        <v>6374.2963978558355</v>
      </c>
      <c r="N830">
        <v>36489.995283169461</v>
      </c>
      <c r="O830">
        <v>60.517732804439902</v>
      </c>
      <c r="P830">
        <v>3.1099873889991039</v>
      </c>
      <c r="Q830" s="6">
        <v>828</v>
      </c>
    </row>
    <row r="831" spans="1:17" x14ac:dyDescent="0.25">
      <c r="A831">
        <v>110.24718477376243</v>
      </c>
      <c r="B831">
        <v>-25.158167175457471</v>
      </c>
      <c r="C831" s="6">
        <v>1142.4000000000001</v>
      </c>
      <c r="D831">
        <v>0.75</v>
      </c>
      <c r="E831">
        <v>0.65</v>
      </c>
      <c r="F831">
        <v>19.899999999999999</v>
      </c>
      <c r="G831">
        <v>42.007420362456692</v>
      </c>
      <c r="H831">
        <v>22.937297477802343</v>
      </c>
      <c r="I831">
        <v>0.24718477376242731</v>
      </c>
      <c r="J831">
        <v>5776.5903737421004</v>
      </c>
      <c r="K831">
        <v>-2694.9444195731794</v>
      </c>
      <c r="L831">
        <v>-25.010395541859051</v>
      </c>
      <c r="M831">
        <v>6374.3016692496221</v>
      </c>
      <c r="N831">
        <v>36487.272116527645</v>
      </c>
      <c r="O831">
        <v>60.575168261640428</v>
      </c>
      <c r="P831">
        <v>0.58143269655768937</v>
      </c>
      <c r="Q831" s="6">
        <v>829</v>
      </c>
    </row>
    <row r="832" spans="1:17" x14ac:dyDescent="0.25">
      <c r="A832">
        <v>109.36261115555823</v>
      </c>
      <c r="B832">
        <v>-24.94024859588545</v>
      </c>
      <c r="C832" s="6">
        <v>1142.68</v>
      </c>
      <c r="D832">
        <v>0.75</v>
      </c>
      <c r="E832">
        <v>0.65</v>
      </c>
      <c r="F832">
        <v>19.899999999999999</v>
      </c>
      <c r="G832">
        <v>42.007420362456692</v>
      </c>
      <c r="H832">
        <v>19.438736189710873</v>
      </c>
      <c r="I832">
        <v>-0.63738884444177302</v>
      </c>
      <c r="J832">
        <v>5786.8110059229994</v>
      </c>
      <c r="K832">
        <v>-2673.0752599015295</v>
      </c>
      <c r="L832">
        <v>-24.793416774223928</v>
      </c>
      <c r="M832">
        <v>6374.3637300807668</v>
      </c>
      <c r="N832">
        <v>36475.822013398785</v>
      </c>
      <c r="O832">
        <v>60.818931245654348</v>
      </c>
      <c r="P832">
        <v>1.5112835941654155</v>
      </c>
      <c r="Q832" s="6">
        <v>830</v>
      </c>
    </row>
    <row r="833" spans="1:17" x14ac:dyDescent="0.25">
      <c r="A833">
        <v>107.96898516250464</v>
      </c>
      <c r="B833">
        <v>-22.411144430915108</v>
      </c>
      <c r="C833" s="6">
        <v>1142.96</v>
      </c>
      <c r="D833">
        <v>0.75</v>
      </c>
      <c r="E833">
        <v>0.65</v>
      </c>
      <c r="F833">
        <v>19.899999999999999</v>
      </c>
      <c r="G833">
        <v>42.007420362456692</v>
      </c>
      <c r="H833">
        <v>22.149412394199896</v>
      </c>
      <c r="I833">
        <v>-2.0310148374953627</v>
      </c>
      <c r="J833">
        <v>5899.2820469297303</v>
      </c>
      <c r="K833">
        <v>-2416.5643394646627</v>
      </c>
      <c r="L833">
        <v>-22.275822754982563</v>
      </c>
      <c r="M833">
        <v>6375.0538723998025</v>
      </c>
      <c r="N833">
        <v>36349.583568365204</v>
      </c>
      <c r="O833">
        <v>63.649204156198252</v>
      </c>
      <c r="P833">
        <v>5.3141904755546285</v>
      </c>
      <c r="Q833" s="6">
        <v>831</v>
      </c>
    </row>
    <row r="834" spans="1:17" x14ac:dyDescent="0.25">
      <c r="A834">
        <v>109.52372593914536</v>
      </c>
      <c r="B834">
        <v>-21.060564575309222</v>
      </c>
      <c r="C834" s="6">
        <v>1143.24</v>
      </c>
      <c r="D834">
        <v>0.75</v>
      </c>
      <c r="E834">
        <v>0.65</v>
      </c>
      <c r="F834">
        <v>19.899999999999999</v>
      </c>
      <c r="G834">
        <v>42.007420362456692</v>
      </c>
      <c r="H834">
        <v>18.41490324825093</v>
      </c>
      <c r="I834">
        <v>-0.4762740608546352</v>
      </c>
      <c r="J834">
        <v>5954.6616721673436</v>
      </c>
      <c r="K834">
        <v>-2277.6547087365698</v>
      </c>
      <c r="L834">
        <v>-20.931824162152722</v>
      </c>
      <c r="M834">
        <v>6375.3985445781072</v>
      </c>
      <c r="N834">
        <v>36281.281405509762</v>
      </c>
      <c r="O834">
        <v>65.309291970201187</v>
      </c>
      <c r="P834">
        <v>1.3251538030369474</v>
      </c>
      <c r="Q834" s="6">
        <v>832</v>
      </c>
    </row>
    <row r="835" spans="1:17" x14ac:dyDescent="0.25">
      <c r="A835">
        <v>107.20277451335274</v>
      </c>
      <c r="B835">
        <v>-23.033460966291031</v>
      </c>
      <c r="C835" s="6">
        <v>1143.5200000000002</v>
      </c>
      <c r="D835">
        <v>0.75</v>
      </c>
      <c r="E835">
        <v>0.65</v>
      </c>
      <c r="F835">
        <v>19.899999999999999</v>
      </c>
      <c r="G835">
        <v>42.007420362456692</v>
      </c>
      <c r="H835">
        <v>18.273917831032996</v>
      </c>
      <c r="I835">
        <v>-2.7972254866472639</v>
      </c>
      <c r="J835">
        <v>5872.6625373517445</v>
      </c>
      <c r="K835">
        <v>-2480.1307996301766</v>
      </c>
      <c r="L835">
        <v>-22.895206413807745</v>
      </c>
      <c r="M835">
        <v>6374.8893371484382</v>
      </c>
      <c r="N835">
        <v>36384.233573579244</v>
      </c>
      <c r="O835">
        <v>62.844838910131067</v>
      </c>
      <c r="P835">
        <v>7.117956932016182</v>
      </c>
      <c r="Q835" s="6">
        <v>833</v>
      </c>
    </row>
    <row r="836" spans="1:17" x14ac:dyDescent="0.25">
      <c r="A836">
        <v>109.88999474448552</v>
      </c>
      <c r="B836">
        <v>-24.285743603856606</v>
      </c>
      <c r="C836" s="6">
        <v>1143.8000000000002</v>
      </c>
      <c r="D836">
        <v>3</v>
      </c>
      <c r="E836">
        <v>0.65</v>
      </c>
      <c r="F836">
        <v>19.899999999999999</v>
      </c>
      <c r="G836">
        <v>54.048620189015942</v>
      </c>
      <c r="H836">
        <v>14.795734338223342</v>
      </c>
      <c r="I836">
        <v>-0.11000525551447993</v>
      </c>
      <c r="J836">
        <v>5817.0051936709633</v>
      </c>
      <c r="K836">
        <v>-2607.1649510126576</v>
      </c>
      <c r="L836">
        <v>-24.141784975764498</v>
      </c>
      <c r="M836">
        <v>6374.5477098366591</v>
      </c>
      <c r="N836">
        <v>36440.532677600539</v>
      </c>
      <c r="O836">
        <v>61.582581653635792</v>
      </c>
      <c r="P836">
        <v>0.26746393465171531</v>
      </c>
      <c r="Q836" s="6">
        <v>834</v>
      </c>
    </row>
    <row r="837" spans="1:17" x14ac:dyDescent="0.25">
      <c r="A837">
        <v>110.3522900865279</v>
      </c>
      <c r="B837">
        <v>-24.011832905483715</v>
      </c>
      <c r="C837" s="6">
        <v>1144.0800000000002</v>
      </c>
      <c r="D837">
        <v>0.75</v>
      </c>
      <c r="E837">
        <v>0.65</v>
      </c>
      <c r="F837">
        <v>19.899999999999999</v>
      </c>
      <c r="G837">
        <v>42.007420362456692</v>
      </c>
      <c r="H837">
        <v>23.203460840461403</v>
      </c>
      <c r="I837">
        <v>0.35229008652790128</v>
      </c>
      <c r="J837">
        <v>5829.4168780598084</v>
      </c>
      <c r="K837">
        <v>-2579.4815506267619</v>
      </c>
      <c r="L837">
        <v>-23.86909895235971</v>
      </c>
      <c r="M837">
        <v>6374.6236130639436</v>
      </c>
      <c r="N837">
        <v>36426.297117661663</v>
      </c>
      <c r="O837">
        <v>61.896307283761779</v>
      </c>
      <c r="P837">
        <v>0.86568152901683015</v>
      </c>
      <c r="Q837" s="6">
        <v>835</v>
      </c>
    </row>
    <row r="838" spans="1:17" x14ac:dyDescent="0.25">
      <c r="A838">
        <v>106.83435690222215</v>
      </c>
      <c r="B838">
        <v>-25.507717435084835</v>
      </c>
      <c r="C838" s="6">
        <v>1144.3600000000001</v>
      </c>
      <c r="D838">
        <v>0.75</v>
      </c>
      <c r="E838">
        <v>0.65</v>
      </c>
      <c r="F838">
        <v>19.899999999999999</v>
      </c>
      <c r="G838">
        <v>42.007420362456692</v>
      </c>
      <c r="H838">
        <v>17.763290902358097</v>
      </c>
      <c r="I838">
        <v>-3.1656430977778456</v>
      </c>
      <c r="J838">
        <v>5760.0219307512725</v>
      </c>
      <c r="K838">
        <v>-2729.9431338346903</v>
      </c>
      <c r="L838">
        <v>-25.358456070583728</v>
      </c>
      <c r="M838">
        <v>6374.2012955904356</v>
      </c>
      <c r="N838">
        <v>36516.483978173092</v>
      </c>
      <c r="O838">
        <v>59.963363002240996</v>
      </c>
      <c r="P838">
        <v>7.3185700003386103</v>
      </c>
      <c r="Q838" s="6">
        <v>836</v>
      </c>
    </row>
    <row r="839" spans="1:17" x14ac:dyDescent="0.25">
      <c r="A839">
        <v>108.73860330642714</v>
      </c>
      <c r="B839">
        <v>-22.276909179459089</v>
      </c>
      <c r="C839" s="6">
        <v>1144.6400000000001</v>
      </c>
      <c r="D839">
        <v>0.75</v>
      </c>
      <c r="E839">
        <v>0.65</v>
      </c>
      <c r="F839">
        <v>19.899999999999999</v>
      </c>
      <c r="G839">
        <v>42.007420362456692</v>
      </c>
      <c r="H839">
        <v>18.946678655964849</v>
      </c>
      <c r="I839">
        <v>-1.2613966935728627</v>
      </c>
      <c r="J839">
        <v>5904.9330525641608</v>
      </c>
      <c r="K839">
        <v>-2402.8158653499299</v>
      </c>
      <c r="L839">
        <v>-22.142228492923618</v>
      </c>
      <c r="M839">
        <v>6375.0888964815249</v>
      </c>
      <c r="N839">
        <v>36340.394637317244</v>
      </c>
      <c r="O839">
        <v>63.866255479781039</v>
      </c>
      <c r="P839">
        <v>3.3242949462783544</v>
      </c>
      <c r="Q839" s="6">
        <v>837</v>
      </c>
    </row>
    <row r="840" spans="1:17" x14ac:dyDescent="0.25">
      <c r="A840">
        <v>108.15294195908891</v>
      </c>
      <c r="B840">
        <v>-21.859963727298684</v>
      </c>
      <c r="C840" s="6">
        <v>1144.92</v>
      </c>
      <c r="D840">
        <v>3</v>
      </c>
      <c r="E840">
        <v>0.65</v>
      </c>
      <c r="F840">
        <v>19.899999999999999</v>
      </c>
      <c r="G840">
        <v>54.048620189015942</v>
      </c>
      <c r="H840">
        <v>15.070649835019918</v>
      </c>
      <c r="I840">
        <v>-1.8470580409110937</v>
      </c>
      <c r="J840">
        <v>5922.2793034759525</v>
      </c>
      <c r="K840">
        <v>-2360.0296017322289</v>
      </c>
      <c r="L840">
        <v>-21.727292663310735</v>
      </c>
      <c r="M840">
        <v>6375.1966141784205</v>
      </c>
      <c r="N840">
        <v>36322.192807182219</v>
      </c>
      <c r="O840">
        <v>64.302616598484576</v>
      </c>
      <c r="P840">
        <v>4.950050950068972</v>
      </c>
      <c r="Q840" s="6">
        <v>838</v>
      </c>
    </row>
    <row r="841" spans="1:17" x14ac:dyDescent="0.25">
      <c r="A841">
        <v>109.09680698744188</v>
      </c>
      <c r="B841">
        <v>-25.565964704585941</v>
      </c>
      <c r="C841" s="6">
        <v>1145.2</v>
      </c>
      <c r="D841">
        <v>3</v>
      </c>
      <c r="E841">
        <v>0.65</v>
      </c>
      <c r="F841">
        <v>19.899999999999999</v>
      </c>
      <c r="G841">
        <v>54.048620189015942</v>
      </c>
      <c r="H841">
        <v>14.550489263752217</v>
      </c>
      <c r="I841">
        <v>-0.90319301255811979</v>
      </c>
      <c r="J841">
        <v>5757.2402319821667</v>
      </c>
      <c r="K841">
        <v>-2735.7654490380378</v>
      </c>
      <c r="L841">
        <v>-25.416457239262719</v>
      </c>
      <c r="M841">
        <v>6374.1844718288758</v>
      </c>
      <c r="N841">
        <v>36510.369537263272</v>
      </c>
      <c r="O841">
        <v>60.089434032235154</v>
      </c>
      <c r="P841">
        <v>2.0921479086546788</v>
      </c>
      <c r="Q841" s="6">
        <v>839</v>
      </c>
    </row>
    <row r="842" spans="1:17" x14ac:dyDescent="0.25">
      <c r="A842">
        <v>108.37124317014822</v>
      </c>
      <c r="B842">
        <v>-24.104945256476061</v>
      </c>
      <c r="C842" s="6">
        <v>1145.48</v>
      </c>
      <c r="D842">
        <v>0.75</v>
      </c>
      <c r="E842">
        <v>0.65</v>
      </c>
      <c r="F842">
        <v>19.899999999999999</v>
      </c>
      <c r="G842">
        <v>42.007420362456692</v>
      </c>
      <c r="H842">
        <v>16.798488005160753</v>
      </c>
      <c r="I842">
        <v>-1.6287568298517812</v>
      </c>
      <c r="J842">
        <v>5825.2125879687756</v>
      </c>
      <c r="K842">
        <v>-2588.8987013443707</v>
      </c>
      <c r="L842">
        <v>-23.961793531463634</v>
      </c>
      <c r="M842">
        <v>6374.5978838552983</v>
      </c>
      <c r="N842">
        <v>36433.755105600256</v>
      </c>
      <c r="O842">
        <v>61.731924894464534</v>
      </c>
      <c r="P842">
        <v>3.982698453890277</v>
      </c>
      <c r="Q842" s="6">
        <v>840</v>
      </c>
    </row>
    <row r="843" spans="1:17" x14ac:dyDescent="0.25">
      <c r="A843">
        <v>105.93417538513201</v>
      </c>
      <c r="B843">
        <v>-23.447105543084149</v>
      </c>
      <c r="C843" s="6">
        <v>1145.7600000000002</v>
      </c>
      <c r="D843">
        <v>1.2</v>
      </c>
      <c r="E843">
        <v>0.65</v>
      </c>
      <c r="F843">
        <v>19.899999999999999</v>
      </c>
      <c r="G843">
        <v>46.089820015575185</v>
      </c>
      <c r="H843">
        <v>21.654993512522434</v>
      </c>
      <c r="I843">
        <v>-4.0658246148679922</v>
      </c>
      <c r="J843">
        <v>5854.586469149579</v>
      </c>
      <c r="K843">
        <v>-2522.2236650049049</v>
      </c>
      <c r="L843">
        <v>-23.306937307385127</v>
      </c>
      <c r="M843">
        <v>6374.7780307286084</v>
      </c>
      <c r="N843">
        <v>36414.115759639812</v>
      </c>
      <c r="O843">
        <v>62.17001345890305</v>
      </c>
      <c r="P843">
        <v>10.128495076865038</v>
      </c>
      <c r="Q843" s="6">
        <v>841</v>
      </c>
    </row>
    <row r="844" spans="1:17" x14ac:dyDescent="0.25">
      <c r="A844">
        <v>106.85106952094098</v>
      </c>
      <c r="B844">
        <v>-22.922894814358983</v>
      </c>
      <c r="C844" s="6">
        <v>1146.0400000000002</v>
      </c>
      <c r="D844">
        <v>3</v>
      </c>
      <c r="E844">
        <v>0.65</v>
      </c>
      <c r="F844">
        <v>19.899999999999999</v>
      </c>
      <c r="G844">
        <v>54.048620189015942</v>
      </c>
      <c r="H844">
        <v>14.379010818287618</v>
      </c>
      <c r="I844">
        <v>-3.1489304790590182</v>
      </c>
      <c r="J844">
        <v>5877.4425545906151</v>
      </c>
      <c r="K844">
        <v>-2468.8578493676137</v>
      </c>
      <c r="L844">
        <v>-22.785156649008627</v>
      </c>
      <c r="M844">
        <v>6374.9188279457121</v>
      </c>
      <c r="N844">
        <v>36380.874341938448</v>
      </c>
      <c r="O844">
        <v>62.922210775372911</v>
      </c>
      <c r="P844">
        <v>8.0396767846618822</v>
      </c>
      <c r="Q844" s="6">
        <v>842</v>
      </c>
    </row>
    <row r="845" spans="1:17" x14ac:dyDescent="0.25">
      <c r="A845">
        <v>108.47865372014316</v>
      </c>
      <c r="B845">
        <v>-24.413538781321154</v>
      </c>
      <c r="C845" s="6">
        <v>1146.3200000000002</v>
      </c>
      <c r="D845">
        <v>3</v>
      </c>
      <c r="E845">
        <v>0.65</v>
      </c>
      <c r="F845">
        <v>19.899999999999999</v>
      </c>
      <c r="G845">
        <v>54.048620189015942</v>
      </c>
      <c r="H845">
        <v>14.284902413231931</v>
      </c>
      <c r="I845">
        <v>-1.5213462798568429</v>
      </c>
      <c r="J845">
        <v>5811.1690254966506</v>
      </c>
      <c r="K845">
        <v>-2620.060828651589</v>
      </c>
      <c r="L845">
        <v>-24.269013237167201</v>
      </c>
      <c r="M845">
        <v>6374.5120745611694</v>
      </c>
      <c r="N845">
        <v>36449.635898118082</v>
      </c>
      <c r="O845">
        <v>61.384050875131102</v>
      </c>
      <c r="P845">
        <v>3.6766093129276891</v>
      </c>
      <c r="Q845" s="6">
        <v>843</v>
      </c>
    </row>
    <row r="846" spans="1:17" x14ac:dyDescent="0.25">
      <c r="A846">
        <v>108.34023485313165</v>
      </c>
      <c r="B846">
        <v>-22.437106771362586</v>
      </c>
      <c r="C846" s="6">
        <v>1146.6000000000001</v>
      </c>
      <c r="D846">
        <v>1.2</v>
      </c>
      <c r="E846">
        <v>0.65</v>
      </c>
      <c r="F846">
        <v>19.899999999999999</v>
      </c>
      <c r="G846">
        <v>46.089820015575185</v>
      </c>
      <c r="H846">
        <v>15.171066924717797</v>
      </c>
      <c r="I846">
        <v>-1.6597651468683523</v>
      </c>
      <c r="J846">
        <v>5898.1853627429209</v>
      </c>
      <c r="K846">
        <v>-2419.2219179895578</v>
      </c>
      <c r="L846">
        <v>-22.301661462151824</v>
      </c>
      <c r="M846">
        <v>6375.047079179566</v>
      </c>
      <c r="N846">
        <v>36349.426126287624</v>
      </c>
      <c r="O846">
        <v>63.652684371667839</v>
      </c>
      <c r="P846">
        <v>4.3415904237885599</v>
      </c>
      <c r="Q846" s="6">
        <v>844</v>
      </c>
    </row>
    <row r="847" spans="1:17" x14ac:dyDescent="0.25">
      <c r="A847">
        <v>108.3471490781363</v>
      </c>
      <c r="B847">
        <v>-21.07727903720717</v>
      </c>
      <c r="C847" s="6">
        <v>1146.8800000000001</v>
      </c>
      <c r="D847">
        <v>0.75</v>
      </c>
      <c r="E847">
        <v>0.65</v>
      </c>
      <c r="F847">
        <v>19.899999999999999</v>
      </c>
      <c r="G847">
        <v>42.007420362456692</v>
      </c>
      <c r="H847">
        <v>20.305676004816394</v>
      </c>
      <c r="I847">
        <v>-1.6528509218637026</v>
      </c>
      <c r="J847">
        <v>5953.9964018342471</v>
      </c>
      <c r="K847">
        <v>-2279.3815854379186</v>
      </c>
      <c r="L847">
        <v>-20.948455409792647</v>
      </c>
      <c r="M847">
        <v>6375.394385062672</v>
      </c>
      <c r="N847">
        <v>36284.693500017071</v>
      </c>
      <c r="O847">
        <v>65.224230014596074</v>
      </c>
      <c r="P847">
        <v>4.5874642556763643</v>
      </c>
      <c r="Q847" s="6">
        <v>845</v>
      </c>
    </row>
    <row r="848" spans="1:17" x14ac:dyDescent="0.25">
      <c r="A848">
        <v>110.3982569424108</v>
      </c>
      <c r="B848">
        <v>-21.431873172560728</v>
      </c>
      <c r="C848" s="6">
        <v>1147.1600000000001</v>
      </c>
      <c r="D848">
        <v>1.2</v>
      </c>
      <c r="E848">
        <v>0.65</v>
      </c>
      <c r="F848">
        <v>19.899999999999999</v>
      </c>
      <c r="G848">
        <v>46.089820015575185</v>
      </c>
      <c r="H848">
        <v>23.897754422833405</v>
      </c>
      <c r="I848">
        <v>0.39825694241079646</v>
      </c>
      <c r="J848">
        <v>5939.7638930113017</v>
      </c>
      <c r="K848">
        <v>-2315.9717671798699</v>
      </c>
      <c r="L848">
        <v>-21.301294471724976</v>
      </c>
      <c r="M848">
        <v>6375.3055088438714</v>
      </c>
      <c r="N848">
        <v>36298.502031835429</v>
      </c>
      <c r="O848">
        <v>64.880539847595315</v>
      </c>
      <c r="P848">
        <v>1.0898224889931873</v>
      </c>
      <c r="Q848" s="6">
        <v>846</v>
      </c>
    </row>
    <row r="849" spans="1:17" x14ac:dyDescent="0.25">
      <c r="A849">
        <v>109.25634551136298</v>
      </c>
      <c r="B849">
        <v>-22.720237942545339</v>
      </c>
      <c r="C849" s="6">
        <v>1147.44</v>
      </c>
      <c r="D849">
        <v>1.2</v>
      </c>
      <c r="E849">
        <v>0.65</v>
      </c>
      <c r="F849">
        <v>19.899999999999999</v>
      </c>
      <c r="G849">
        <v>46.089820015575185</v>
      </c>
      <c r="H849">
        <v>18.008493772951098</v>
      </c>
      <c r="I849">
        <v>-0.74365448863701999</v>
      </c>
      <c r="J849">
        <v>5886.1471706652846</v>
      </c>
      <c r="K849">
        <v>-2448.1721854712296</v>
      </c>
      <c r="L849">
        <v>-22.583451547727719</v>
      </c>
      <c r="M849">
        <v>6374.972593230963</v>
      </c>
      <c r="N849">
        <v>36361.079733063038</v>
      </c>
      <c r="O849">
        <v>63.378935000987845</v>
      </c>
      <c r="P849">
        <v>1.9247931304867743</v>
      </c>
      <c r="Q849" s="6">
        <v>847</v>
      </c>
    </row>
    <row r="850" spans="1:17" x14ac:dyDescent="0.25">
      <c r="A850">
        <v>109.98085570626928</v>
      </c>
      <c r="B850">
        <v>-23.75247901991693</v>
      </c>
      <c r="C850" s="6">
        <v>1147.72</v>
      </c>
      <c r="D850">
        <v>1.2</v>
      </c>
      <c r="E850">
        <v>0.65</v>
      </c>
      <c r="F850">
        <v>19.899999999999999</v>
      </c>
      <c r="G850">
        <v>46.089820015575185</v>
      </c>
      <c r="H850">
        <v>21.347821437056155</v>
      </c>
      <c r="I850">
        <v>-1.9144293730718687E-2</v>
      </c>
      <c r="J850">
        <v>5841.046439689273</v>
      </c>
      <c r="K850">
        <v>-2553.2158727241704</v>
      </c>
      <c r="L850">
        <v>-23.610916604720455</v>
      </c>
      <c r="M850">
        <v>6374.6948792344074</v>
      </c>
      <c r="N850">
        <v>36412.71844534103</v>
      </c>
      <c r="O850">
        <v>62.198688835677856</v>
      </c>
      <c r="P850">
        <v>4.7529646407749919E-2</v>
      </c>
      <c r="Q850" s="6">
        <v>848</v>
      </c>
    </row>
    <row r="851" spans="1:17" x14ac:dyDescent="0.25">
      <c r="A851">
        <v>109.47511667421237</v>
      </c>
      <c r="B851">
        <v>-22.695051728510368</v>
      </c>
      <c r="C851" s="6">
        <v>1148</v>
      </c>
      <c r="D851">
        <v>1.2</v>
      </c>
      <c r="E851">
        <v>0.65</v>
      </c>
      <c r="F851">
        <v>19.899999999999999</v>
      </c>
      <c r="G851">
        <v>46.089820015575185</v>
      </c>
      <c r="H851">
        <v>23.405482931286286</v>
      </c>
      <c r="I851">
        <v>-0.52488332578762709</v>
      </c>
      <c r="J851">
        <v>5887.2238525899847</v>
      </c>
      <c r="K851">
        <v>-2445.5992588233566</v>
      </c>
      <c r="L851">
        <v>-22.558384095636079</v>
      </c>
      <c r="M851">
        <v>6374.9792490063692</v>
      </c>
      <c r="N851">
        <v>36359.54390397144</v>
      </c>
      <c r="O851">
        <v>63.414761891838772</v>
      </c>
      <c r="P851">
        <v>1.3601957841711534</v>
      </c>
      <c r="Q851" s="6">
        <v>849</v>
      </c>
    </row>
    <row r="852" spans="1:17" x14ac:dyDescent="0.25">
      <c r="A852">
        <v>109.64558005356136</v>
      </c>
      <c r="B852">
        <v>-22.073535013800772</v>
      </c>
      <c r="C852" s="6">
        <v>1148.2800000000002</v>
      </c>
      <c r="D852">
        <v>1.2</v>
      </c>
      <c r="E852">
        <v>0.65</v>
      </c>
      <c r="F852">
        <v>19.899999999999999</v>
      </c>
      <c r="G852">
        <v>46.089820015575185</v>
      </c>
      <c r="H852">
        <v>18.762510571705565</v>
      </c>
      <c r="I852">
        <v>-0.3544199464386395</v>
      </c>
      <c r="J852">
        <v>5913.4330682940808</v>
      </c>
      <c r="K852">
        <v>-2381.9614377189714</v>
      </c>
      <c r="L852">
        <v>-21.939831052040947</v>
      </c>
      <c r="M852">
        <v>6375.1416410911361</v>
      </c>
      <c r="N852">
        <v>36329.010912371952</v>
      </c>
      <c r="O852">
        <v>64.137877046784709</v>
      </c>
      <c r="P852">
        <v>0.94304414503490319</v>
      </c>
      <c r="Q852" s="6">
        <v>850</v>
      </c>
    </row>
    <row r="853" spans="1:17" x14ac:dyDescent="0.25">
      <c r="A853">
        <v>107.68806725036222</v>
      </c>
      <c r="B853">
        <v>-21.852837226867756</v>
      </c>
      <c r="C853" s="6">
        <v>1148.5600000000002</v>
      </c>
      <c r="D853">
        <v>3</v>
      </c>
      <c r="E853">
        <v>0.65</v>
      </c>
      <c r="F853">
        <v>19.899999999999999</v>
      </c>
      <c r="G853">
        <v>54.048620189015942</v>
      </c>
      <c r="H853">
        <v>21.509069730782805</v>
      </c>
      <c r="I853">
        <v>-2.3119327496377764</v>
      </c>
      <c r="J853">
        <v>5922.5730730913574</v>
      </c>
      <c r="K853">
        <v>-2359.2972169561413</v>
      </c>
      <c r="L853">
        <v>-21.720200755394295</v>
      </c>
      <c r="M853">
        <v>6375.198441150189</v>
      </c>
      <c r="N853">
        <v>36323.876355464708</v>
      </c>
      <c r="O853">
        <v>64.262322579530903</v>
      </c>
      <c r="P853">
        <v>6.1903082730667514</v>
      </c>
      <c r="Q853" s="6">
        <v>851</v>
      </c>
    </row>
    <row r="854" spans="1:17" x14ac:dyDescent="0.25">
      <c r="A854">
        <v>109.9515580322556</v>
      </c>
      <c r="B854">
        <v>-24.339498715008645</v>
      </c>
      <c r="C854" s="6">
        <v>1148.8400000000001</v>
      </c>
      <c r="D854">
        <v>1.2</v>
      </c>
      <c r="E854">
        <v>0.65</v>
      </c>
      <c r="F854">
        <v>19.899999999999999</v>
      </c>
      <c r="G854">
        <v>46.089820015575185</v>
      </c>
      <c r="H854">
        <v>16.776737757014693</v>
      </c>
      <c r="I854">
        <v>-4.8441967744395242E-2</v>
      </c>
      <c r="J854">
        <v>5814.5538146059725</v>
      </c>
      <c r="K854">
        <v>-2612.5909666442617</v>
      </c>
      <c r="L854">
        <v>-24.195301274842357</v>
      </c>
      <c r="M854">
        <v>6374.5327375377137</v>
      </c>
      <c r="N854">
        <v>36443.356358303899</v>
      </c>
      <c r="O854">
        <v>61.520749279335547</v>
      </c>
      <c r="P854">
        <v>0.11753678287388816</v>
      </c>
      <c r="Q854" s="6">
        <v>852</v>
      </c>
    </row>
    <row r="855" spans="1:17" x14ac:dyDescent="0.25">
      <c r="A855">
        <v>107.32157734795352</v>
      </c>
      <c r="B855">
        <v>-25.031235928073226</v>
      </c>
      <c r="C855" s="6">
        <v>1149.1200000000001</v>
      </c>
      <c r="D855">
        <v>3</v>
      </c>
      <c r="E855">
        <v>0.65</v>
      </c>
      <c r="F855">
        <v>19.899999999999999</v>
      </c>
      <c r="G855">
        <v>54.048620189015942</v>
      </c>
      <c r="H855">
        <v>23.875950451988579</v>
      </c>
      <c r="I855">
        <v>-2.6784226520464784</v>
      </c>
      <c r="J855">
        <v>5782.5537465332345</v>
      </c>
      <c r="K855">
        <v>-2682.2109167136077</v>
      </c>
      <c r="L855">
        <v>-24.884010678083417</v>
      </c>
      <c r="M855">
        <v>6374.3378662636951</v>
      </c>
      <c r="N855">
        <v>36487.62517627811</v>
      </c>
      <c r="O855">
        <v>60.568708033502965</v>
      </c>
      <c r="P855">
        <v>6.3092770511429235</v>
      </c>
      <c r="Q855" s="6">
        <v>853</v>
      </c>
    </row>
    <row r="856" spans="1:17" x14ac:dyDescent="0.25">
      <c r="A856">
        <v>107.64499637922346</v>
      </c>
      <c r="B856">
        <v>-24.693447307523229</v>
      </c>
      <c r="C856" s="6">
        <v>1149.4000000000001</v>
      </c>
      <c r="D856">
        <v>0.75</v>
      </c>
      <c r="E856">
        <v>0.65</v>
      </c>
      <c r="F856">
        <v>19.899999999999999</v>
      </c>
      <c r="G856">
        <v>42.007420362456692</v>
      </c>
      <c r="H856">
        <v>21.274279989195396</v>
      </c>
      <c r="I856">
        <v>-2.355003620776543</v>
      </c>
      <c r="J856">
        <v>5798.2853719552895</v>
      </c>
      <c r="K856">
        <v>-2648.2616225037987</v>
      </c>
      <c r="L856">
        <v>-24.547690049907377</v>
      </c>
      <c r="M856">
        <v>6374.4335337233806</v>
      </c>
      <c r="N856">
        <v>36467.816543849112</v>
      </c>
      <c r="O856">
        <v>60.991246127981363</v>
      </c>
      <c r="P856">
        <v>5.6222356161869191</v>
      </c>
      <c r="Q856" s="6">
        <v>854</v>
      </c>
    </row>
    <row r="857" spans="1:17" x14ac:dyDescent="0.25">
      <c r="A857">
        <v>106.70654980271789</v>
      </c>
      <c r="B857">
        <v>-24.158729247501835</v>
      </c>
      <c r="C857" s="6">
        <v>1149.68</v>
      </c>
      <c r="D857">
        <v>3</v>
      </c>
      <c r="E857">
        <v>0.65</v>
      </c>
      <c r="F857">
        <v>19.899999999999999</v>
      </c>
      <c r="G857">
        <v>54.048620189015942</v>
      </c>
      <c r="H857">
        <v>19.469855659051838</v>
      </c>
      <c r="I857">
        <v>-3.2934501972821124</v>
      </c>
      <c r="J857">
        <v>5822.7770916615573</v>
      </c>
      <c r="K857">
        <v>-2594.3352149422294</v>
      </c>
      <c r="L857">
        <v>-24.015336891277414</v>
      </c>
      <c r="M857">
        <v>6374.5829876681319</v>
      </c>
      <c r="N857">
        <v>36444.975159831483</v>
      </c>
      <c r="O857">
        <v>61.486997541326069</v>
      </c>
      <c r="P857">
        <v>8.0036199740765746</v>
      </c>
      <c r="Q857" s="6">
        <v>855</v>
      </c>
    </row>
    <row r="858" spans="1:17" x14ac:dyDescent="0.25">
      <c r="A858">
        <v>108.55856266009022</v>
      </c>
      <c r="B858">
        <v>-23.500336951317415</v>
      </c>
      <c r="C858" s="6">
        <v>1149.96</v>
      </c>
      <c r="D858">
        <v>1.2</v>
      </c>
      <c r="E858">
        <v>0.65</v>
      </c>
      <c r="F858">
        <v>19.899999999999999</v>
      </c>
      <c r="G858">
        <v>46.089820015575185</v>
      </c>
      <c r="H858">
        <v>21.032183104242094</v>
      </c>
      <c r="I858">
        <v>-1.4414373399097826</v>
      </c>
      <c r="J858">
        <v>5852.2381571224523</v>
      </c>
      <c r="K858">
        <v>-2527.6311939610323</v>
      </c>
      <c r="L858">
        <v>-23.359924545400538</v>
      </c>
      <c r="M858">
        <v>6374.7635956453214</v>
      </c>
      <c r="N858">
        <v>36401.913434058093</v>
      </c>
      <c r="O858">
        <v>62.44192747878084</v>
      </c>
      <c r="P858">
        <v>3.6108243774313369</v>
      </c>
      <c r="Q858" s="6">
        <v>856</v>
      </c>
    </row>
    <row r="859" spans="1:17" x14ac:dyDescent="0.25">
      <c r="A859">
        <v>109.63572884346682</v>
      </c>
      <c r="B859">
        <v>-25.012682714074842</v>
      </c>
      <c r="C859" s="6">
        <v>1150.24</v>
      </c>
      <c r="D859">
        <v>3</v>
      </c>
      <c r="E859">
        <v>0.65</v>
      </c>
      <c r="F859">
        <v>19.899999999999999</v>
      </c>
      <c r="G859">
        <v>54.048620189015942</v>
      </c>
      <c r="H859">
        <v>22.783120804512109</v>
      </c>
      <c r="I859">
        <v>-0.36427115653317799</v>
      </c>
      <c r="J859">
        <v>5783.4230253544911</v>
      </c>
      <c r="K859">
        <v>-2680.3486060777691</v>
      </c>
      <c r="L859">
        <v>-24.865537568368598</v>
      </c>
      <c r="M859">
        <v>6374.3431457918496</v>
      </c>
      <c r="N859">
        <v>36479.455765241721</v>
      </c>
      <c r="O859">
        <v>60.741337355345237</v>
      </c>
      <c r="P859">
        <v>0.86147672652803198</v>
      </c>
      <c r="Q859" s="6">
        <v>857</v>
      </c>
    </row>
    <row r="860" spans="1:17" x14ac:dyDescent="0.25">
      <c r="A860">
        <v>108.10316131776527</v>
      </c>
      <c r="B860">
        <v>-24.950963409116707</v>
      </c>
      <c r="C860" s="6">
        <v>1150.5200000000002</v>
      </c>
      <c r="D860">
        <v>1.2</v>
      </c>
      <c r="E860">
        <v>0.65</v>
      </c>
      <c r="F860">
        <v>19.899999999999999</v>
      </c>
      <c r="G860">
        <v>46.089820015575185</v>
      </c>
      <c r="H860">
        <v>15.963812786856957</v>
      </c>
      <c r="I860">
        <v>-1.8968386822347298</v>
      </c>
      <c r="J860">
        <v>5786.3104206737489</v>
      </c>
      <c r="K860">
        <v>-2674.15143464728</v>
      </c>
      <c r="L860">
        <v>-24.804085180189546</v>
      </c>
      <c r="M860">
        <v>6374.3606879297104</v>
      </c>
      <c r="N860">
        <v>36479.651119818976</v>
      </c>
      <c r="O860">
        <v>60.737676332890295</v>
      </c>
      <c r="P860">
        <v>4.4889930619226464</v>
      </c>
      <c r="Q860" s="6">
        <v>858</v>
      </c>
    </row>
    <row r="861" spans="1:17" x14ac:dyDescent="0.25">
      <c r="A861">
        <v>110.31526623095648</v>
      </c>
      <c r="B861">
        <v>-21.17325057733337</v>
      </c>
      <c r="C861" s="6">
        <v>1150.8000000000002</v>
      </c>
      <c r="D861">
        <v>1.2</v>
      </c>
      <c r="E861">
        <v>0.65</v>
      </c>
      <c r="F861">
        <v>19.899999999999999</v>
      </c>
      <c r="G861">
        <v>46.089820015575185</v>
      </c>
      <c r="H861">
        <v>15.249630506750991</v>
      </c>
      <c r="I861">
        <v>0.31526623095648176</v>
      </c>
      <c r="J861">
        <v>5950.1667613091995</v>
      </c>
      <c r="K861">
        <v>-2289.2933153731592</v>
      </c>
      <c r="L861">
        <v>-21.043949991402368</v>
      </c>
      <c r="M861">
        <v>6375.3704497229846</v>
      </c>
      <c r="N861">
        <v>36286.365449657038</v>
      </c>
      <c r="O861">
        <v>65.181944431323046</v>
      </c>
      <c r="P861">
        <v>0.87279734042284651</v>
      </c>
      <c r="Q861" s="6">
        <v>859</v>
      </c>
    </row>
    <row r="862" spans="1:17" x14ac:dyDescent="0.25">
      <c r="A862">
        <v>109.50557507449102</v>
      </c>
      <c r="B862">
        <v>-23.712248948418825</v>
      </c>
      <c r="C862" s="6">
        <v>1151.0800000000002</v>
      </c>
      <c r="D862">
        <v>3</v>
      </c>
      <c r="E862">
        <v>0.65</v>
      </c>
      <c r="F862">
        <v>19.899999999999999</v>
      </c>
      <c r="G862">
        <v>54.048620189015942</v>
      </c>
      <c r="H862">
        <v>23.004190214659971</v>
      </c>
      <c r="I862">
        <v>-0.4944249255089801</v>
      </c>
      <c r="J862">
        <v>5842.8396857027965</v>
      </c>
      <c r="K862">
        <v>-2549.1370058292332</v>
      </c>
      <c r="L862">
        <v>-23.570869292918527</v>
      </c>
      <c r="M862">
        <v>6374.7058808474903</v>
      </c>
      <c r="N862">
        <v>36410.895362392512</v>
      </c>
      <c r="O862">
        <v>62.239568749083013</v>
      </c>
      <c r="P862">
        <v>1.2293156520116399</v>
      </c>
      <c r="Q862" s="6">
        <v>860</v>
      </c>
    </row>
    <row r="863" spans="1:17" x14ac:dyDescent="0.25">
      <c r="A863">
        <v>106.17195215883355</v>
      </c>
      <c r="B863">
        <v>-24.963947734104263</v>
      </c>
      <c r="C863" s="6">
        <v>1151.3600000000001</v>
      </c>
      <c r="D863">
        <v>0.75</v>
      </c>
      <c r="E863">
        <v>0.65</v>
      </c>
      <c r="F863">
        <v>19.899999999999999</v>
      </c>
      <c r="G863">
        <v>42.007420362456692</v>
      </c>
      <c r="H863">
        <v>17.892117483982279</v>
      </c>
      <c r="I863">
        <v>-3.8280478411664518</v>
      </c>
      <c r="J863">
        <v>5785.7035354658956</v>
      </c>
      <c r="K863">
        <v>-2675.4554312745495</v>
      </c>
      <c r="L863">
        <v>-24.81701329571516</v>
      </c>
      <c r="M863">
        <v>6374.3570001247226</v>
      </c>
      <c r="N863">
        <v>36491.605181061146</v>
      </c>
      <c r="O863">
        <v>60.485537142596215</v>
      </c>
      <c r="P863">
        <v>9.0087151464658834</v>
      </c>
      <c r="Q863" s="6">
        <v>861</v>
      </c>
    </row>
    <row r="864" spans="1:17" x14ac:dyDescent="0.25">
      <c r="A864">
        <v>108.36382157558859</v>
      </c>
      <c r="B864">
        <v>-23.902880818155815</v>
      </c>
      <c r="C864" s="6">
        <v>1151.6400000000001</v>
      </c>
      <c r="D864">
        <v>1.2</v>
      </c>
      <c r="E864">
        <v>0.65</v>
      </c>
      <c r="F864">
        <v>19.899999999999999</v>
      </c>
      <c r="G864">
        <v>46.089820015575185</v>
      </c>
      <c r="H864">
        <v>14.47116735307778</v>
      </c>
      <c r="I864">
        <v>-1.6361784244114119</v>
      </c>
      <c r="J864">
        <v>5834.3168748000126</v>
      </c>
      <c r="K864">
        <v>-2568.4538966374002</v>
      </c>
      <c r="L864">
        <v>-23.760637607081552</v>
      </c>
      <c r="M864">
        <v>6374.6536231177324</v>
      </c>
      <c r="N864">
        <v>36423.256287558281</v>
      </c>
      <c r="O864">
        <v>61.964149471775286</v>
      </c>
      <c r="P864">
        <v>4.0325032915870178</v>
      </c>
      <c r="Q864" s="6">
        <v>862</v>
      </c>
    </row>
    <row r="865" spans="1:17" x14ac:dyDescent="0.25">
      <c r="A865">
        <v>109.76034985956478</v>
      </c>
      <c r="B865">
        <v>-25.08340675189627</v>
      </c>
      <c r="C865" s="6">
        <v>1151.92</v>
      </c>
      <c r="D865">
        <v>1.2</v>
      </c>
      <c r="E865">
        <v>0.65</v>
      </c>
      <c r="F865">
        <v>19.899999999999999</v>
      </c>
      <c r="G865">
        <v>46.089820015575185</v>
      </c>
      <c r="H865">
        <v>17.206341572970583</v>
      </c>
      <c r="I865">
        <v>-0.23965014043521649</v>
      </c>
      <c r="J865">
        <v>5780.106129484233</v>
      </c>
      <c r="K865">
        <v>-2687.4461676527194</v>
      </c>
      <c r="L865">
        <v>-24.93595658109507</v>
      </c>
      <c r="M865">
        <v>6374.3230050047268</v>
      </c>
      <c r="N865">
        <v>36483.20916960977</v>
      </c>
      <c r="O865">
        <v>60.661424793224612</v>
      </c>
      <c r="P865">
        <v>0.56528134984811818</v>
      </c>
      <c r="Q865" s="6">
        <v>863</v>
      </c>
    </row>
    <row r="866" spans="1:17" x14ac:dyDescent="0.25">
      <c r="A866">
        <v>106.22490160033162</v>
      </c>
      <c r="B866">
        <v>-23.164182470953399</v>
      </c>
      <c r="C866" s="6">
        <v>1152.2</v>
      </c>
      <c r="D866">
        <v>0.75</v>
      </c>
      <c r="E866">
        <v>0.65</v>
      </c>
      <c r="F866">
        <v>19.899999999999999</v>
      </c>
      <c r="G866">
        <v>42.007420362456692</v>
      </c>
      <c r="H866">
        <v>23.867736299177629</v>
      </c>
      <c r="I866">
        <v>-3.77509839966838</v>
      </c>
      <c r="J866">
        <v>5866.9830226088752</v>
      </c>
      <c r="K866">
        <v>-2493.4469943059289</v>
      </c>
      <c r="L866">
        <v>-23.025320036744578</v>
      </c>
      <c r="M866">
        <v>6374.8543278253856</v>
      </c>
      <c r="N866">
        <v>36397.450566783795</v>
      </c>
      <c r="O866">
        <v>62.544807363911232</v>
      </c>
      <c r="P866">
        <v>9.522144953300467</v>
      </c>
      <c r="Q866" s="6">
        <v>864</v>
      </c>
    </row>
    <row r="867" spans="1:17" x14ac:dyDescent="0.25">
      <c r="A867">
        <v>105.95139096937507</v>
      </c>
      <c r="B867">
        <v>-22.733541211832026</v>
      </c>
      <c r="C867" s="6">
        <v>1152.48</v>
      </c>
      <c r="D867">
        <v>1.2</v>
      </c>
      <c r="E867">
        <v>0.65</v>
      </c>
      <c r="F867">
        <v>19.899999999999999</v>
      </c>
      <c r="G867">
        <v>46.089820015575185</v>
      </c>
      <c r="H867">
        <v>20.283193421759346</v>
      </c>
      <c r="I867">
        <v>-4.0486090306249309</v>
      </c>
      <c r="J867">
        <v>5885.5780132656555</v>
      </c>
      <c r="K867">
        <v>-2449.5310084206749</v>
      </c>
      <c r="L867">
        <v>-22.59669212973904</v>
      </c>
      <c r="M867">
        <v>6374.9690753328769</v>
      </c>
      <c r="N867">
        <v>36378.191611087677</v>
      </c>
      <c r="O867">
        <v>62.98494250547683</v>
      </c>
      <c r="P867">
        <v>10.378954140329572</v>
      </c>
      <c r="Q867" s="6">
        <v>865</v>
      </c>
    </row>
    <row r="868" spans="1:17" x14ac:dyDescent="0.25">
      <c r="A868">
        <v>110.14885840031303</v>
      </c>
      <c r="B868">
        <v>-22.239774573027795</v>
      </c>
      <c r="C868" s="6">
        <v>1152.7600000000002</v>
      </c>
      <c r="D868">
        <v>1.2</v>
      </c>
      <c r="E868">
        <v>0.65</v>
      </c>
      <c r="F868">
        <v>19.899999999999999</v>
      </c>
      <c r="G868">
        <v>46.089820015575185</v>
      </c>
      <c r="H868">
        <v>16.056246166256326</v>
      </c>
      <c r="I868">
        <v>0.14885840031303132</v>
      </c>
      <c r="J868">
        <v>5906.4906312026769</v>
      </c>
      <c r="K868">
        <v>-2399.0102171484436</v>
      </c>
      <c r="L868">
        <v>-22.105271727701606</v>
      </c>
      <c r="M868">
        <v>6375.0985559807332</v>
      </c>
      <c r="N868">
        <v>36336.951836894346</v>
      </c>
      <c r="O868">
        <v>63.947920827070433</v>
      </c>
      <c r="P868">
        <v>0.39329699641156668</v>
      </c>
      <c r="Q868" s="6">
        <v>866</v>
      </c>
    </row>
    <row r="869" spans="1:17" x14ac:dyDescent="0.25">
      <c r="A869">
        <v>105.50405610308523</v>
      </c>
      <c r="B869">
        <v>-22.819011603588585</v>
      </c>
      <c r="C869" s="6">
        <v>1153.0400000000002</v>
      </c>
      <c r="D869">
        <v>1.2</v>
      </c>
      <c r="E869">
        <v>0.65</v>
      </c>
      <c r="F869">
        <v>19.899999999999999</v>
      </c>
      <c r="G869">
        <v>46.089820015575185</v>
      </c>
      <c r="H869">
        <v>23.981790165717463</v>
      </c>
      <c r="I869">
        <v>-4.4959438969147669</v>
      </c>
      <c r="J869">
        <v>5881.9137641660309</v>
      </c>
      <c r="K869">
        <v>-2458.2580258270182</v>
      </c>
      <c r="L869">
        <v>-22.68176046989548</v>
      </c>
      <c r="M869">
        <v>6374.9464351183969</v>
      </c>
      <c r="N869">
        <v>36386.388359314944</v>
      </c>
      <c r="O869">
        <v>62.797547492906823</v>
      </c>
      <c r="P869">
        <v>11.46130943379484</v>
      </c>
      <c r="Q869" s="6">
        <v>867</v>
      </c>
    </row>
    <row r="870" spans="1:17" x14ac:dyDescent="0.25">
      <c r="A870">
        <v>110.28106650986521</v>
      </c>
      <c r="B870">
        <v>-24.462925238593581</v>
      </c>
      <c r="C870" s="6">
        <v>1153.3200000000002</v>
      </c>
      <c r="D870">
        <v>3</v>
      </c>
      <c r="E870">
        <v>0.65</v>
      </c>
      <c r="F870">
        <v>19.899999999999999</v>
      </c>
      <c r="G870">
        <v>54.048620189015942</v>
      </c>
      <c r="H870">
        <v>17.278983900878522</v>
      </c>
      <c r="I870">
        <v>0.28106650986521231</v>
      </c>
      <c r="J870">
        <v>5808.9059079910849</v>
      </c>
      <c r="K870">
        <v>-2625.0410075380951</v>
      </c>
      <c r="L870">
        <v>-24.318181374425862</v>
      </c>
      <c r="M870">
        <v>6374.4982656794527</v>
      </c>
      <c r="N870">
        <v>36449.962690921246</v>
      </c>
      <c r="O870">
        <v>61.376600939527115</v>
      </c>
      <c r="P870">
        <v>0.67870724800524129</v>
      </c>
      <c r="Q870" s="6">
        <v>868</v>
      </c>
    </row>
    <row r="871" spans="1:17" x14ac:dyDescent="0.25">
      <c r="A871">
        <v>108.08673150123661</v>
      </c>
      <c r="B871">
        <v>-21.447699061650177</v>
      </c>
      <c r="C871" s="6">
        <v>1153.6000000000001</v>
      </c>
      <c r="D871">
        <v>1.2</v>
      </c>
      <c r="E871">
        <v>0.65</v>
      </c>
      <c r="F871">
        <v>19.899999999999999</v>
      </c>
      <c r="G871">
        <v>46.089820015575185</v>
      </c>
      <c r="H871">
        <v>20.202517160669306</v>
      </c>
      <c r="I871">
        <v>-1.9132684987633866</v>
      </c>
      <c r="J871">
        <v>5939.1233913345404</v>
      </c>
      <c r="K871">
        <v>-2317.6028000400856</v>
      </c>
      <c r="L871">
        <v>-21.317042491074904</v>
      </c>
      <c r="M871">
        <v>6375.3015141443102</v>
      </c>
      <c r="N871">
        <v>36302.924421890144</v>
      </c>
      <c r="O871">
        <v>64.772204457921561</v>
      </c>
      <c r="P871">
        <v>5.2199435646773642</v>
      </c>
      <c r="Q871" s="6">
        <v>869</v>
      </c>
    </row>
    <row r="872" spans="1:17" x14ac:dyDescent="0.25">
      <c r="A872">
        <v>106.37860429921062</v>
      </c>
      <c r="B872">
        <v>-22.792189120258499</v>
      </c>
      <c r="C872" s="6">
        <v>1153.8800000000001</v>
      </c>
      <c r="D872">
        <v>0.75</v>
      </c>
      <c r="E872">
        <v>0.65</v>
      </c>
      <c r="F872">
        <v>19.899999999999999</v>
      </c>
      <c r="G872">
        <v>42.007420362456692</v>
      </c>
      <c r="H872">
        <v>14.826940307281538</v>
      </c>
      <c r="I872">
        <v>-3.6213957007893782</v>
      </c>
      <c r="J872">
        <v>5883.0650917437779</v>
      </c>
      <c r="K872">
        <v>-2455.5198749779988</v>
      </c>
      <c r="L872">
        <v>-22.65506402873006</v>
      </c>
      <c r="M872">
        <v>6374.9535472900652</v>
      </c>
      <c r="N872">
        <v>36377.693697346898</v>
      </c>
      <c r="O872">
        <v>62.995866966944561</v>
      </c>
      <c r="P872">
        <v>9.2786879299839509</v>
      </c>
      <c r="Q872" s="6">
        <v>870</v>
      </c>
    </row>
    <row r="873" spans="1:17" x14ac:dyDescent="0.25">
      <c r="A873">
        <v>110.32174752246037</v>
      </c>
      <c r="B873">
        <v>-24.468742371989276</v>
      </c>
      <c r="C873" s="6">
        <v>1154.1600000000001</v>
      </c>
      <c r="D873">
        <v>1.2</v>
      </c>
      <c r="E873">
        <v>0.65</v>
      </c>
      <c r="F873">
        <v>19.899999999999999</v>
      </c>
      <c r="G873">
        <v>46.089820015575185</v>
      </c>
      <c r="H873">
        <v>15.010420956673862</v>
      </c>
      <c r="I873">
        <v>0.32174752246037031</v>
      </c>
      <c r="J873">
        <v>5808.6390563003361</v>
      </c>
      <c r="K873">
        <v>-2625.6274866597068</v>
      </c>
      <c r="L873">
        <v>-24.323972820455818</v>
      </c>
      <c r="M873">
        <v>6374.4966377809496</v>
      </c>
      <c r="N873">
        <v>36450.296183211038</v>
      </c>
      <c r="O873">
        <v>61.369345785978268</v>
      </c>
      <c r="P873">
        <v>0.77675933049588952</v>
      </c>
      <c r="Q873" s="6">
        <v>871</v>
      </c>
    </row>
    <row r="874" spans="1:17" x14ac:dyDescent="0.25">
      <c r="A874">
        <v>106.48454698691967</v>
      </c>
      <c r="B874">
        <v>-21.793474869941285</v>
      </c>
      <c r="C874" s="6">
        <v>1154.44</v>
      </c>
      <c r="D874">
        <v>3</v>
      </c>
      <c r="E874">
        <v>0.65</v>
      </c>
      <c r="F874">
        <v>19.899999999999999</v>
      </c>
      <c r="G874">
        <v>54.048620189015942</v>
      </c>
      <c r="H874">
        <v>18.721864056423087</v>
      </c>
      <c r="I874">
        <v>-3.5154530130803323</v>
      </c>
      <c r="J874">
        <v>5925.016566532785</v>
      </c>
      <c r="K874">
        <v>-2353.1952008265944</v>
      </c>
      <c r="L874">
        <v>-21.661126863775976</v>
      </c>
      <c r="M874">
        <v>6375.2136408814777</v>
      </c>
      <c r="N874">
        <v>36328.38808882497</v>
      </c>
      <c r="O874">
        <v>64.154956734600617</v>
      </c>
      <c r="P874">
        <v>9.3956887085675351</v>
      </c>
      <c r="Q874" s="6">
        <v>872</v>
      </c>
    </row>
    <row r="875" spans="1:17" x14ac:dyDescent="0.25">
      <c r="A875">
        <v>106.09058223535862</v>
      </c>
      <c r="B875">
        <v>-24.61173685496551</v>
      </c>
      <c r="C875" s="6">
        <v>1154.72</v>
      </c>
      <c r="D875">
        <v>1.2</v>
      </c>
      <c r="E875">
        <v>0.65</v>
      </c>
      <c r="F875">
        <v>19.899999999999999</v>
      </c>
      <c r="G875">
        <v>46.089820015575185</v>
      </c>
      <c r="H875">
        <v>22.318467201235183</v>
      </c>
      <c r="I875">
        <v>-3.9094177646413755</v>
      </c>
      <c r="J875">
        <v>5802.0606336584815</v>
      </c>
      <c r="K875">
        <v>-2640.0356931248798</v>
      </c>
      <c r="L875">
        <v>-24.466337733731802</v>
      </c>
      <c r="M875">
        <v>6374.4565303736154</v>
      </c>
      <c r="N875">
        <v>36473.402800406649</v>
      </c>
      <c r="O875">
        <v>60.872852300071187</v>
      </c>
      <c r="P875">
        <v>9.3186500415850162</v>
      </c>
      <c r="Q875" s="6">
        <v>873</v>
      </c>
    </row>
    <row r="876" spans="1:17" x14ac:dyDescent="0.25">
      <c r="A876">
        <v>108.28200930629717</v>
      </c>
      <c r="B876">
        <v>-23.821279274574863</v>
      </c>
      <c r="C876" s="6">
        <v>1155</v>
      </c>
      <c r="D876">
        <v>1.2</v>
      </c>
      <c r="E876">
        <v>0.65</v>
      </c>
      <c r="F876">
        <v>19.899999999999999</v>
      </c>
      <c r="G876">
        <v>46.089820015575185</v>
      </c>
      <c r="H876">
        <v>14.461684370864186</v>
      </c>
      <c r="I876">
        <v>-1.7179906937028306</v>
      </c>
      <c r="J876">
        <v>5837.9730272534634</v>
      </c>
      <c r="K876">
        <v>-2560.1885556732304</v>
      </c>
      <c r="L876">
        <v>-23.679404952008667</v>
      </c>
      <c r="M876">
        <v>6374.6760315751844</v>
      </c>
      <c r="N876">
        <v>36419.31171945345</v>
      </c>
      <c r="O876">
        <v>62.051920161484041</v>
      </c>
      <c r="P876">
        <v>4.247141319510618</v>
      </c>
      <c r="Q876" s="6">
        <v>874</v>
      </c>
    </row>
    <row r="877" spans="1:17" x14ac:dyDescent="0.25">
      <c r="A877">
        <v>108.44438319702077</v>
      </c>
      <c r="B877">
        <v>-23.348935774751812</v>
      </c>
      <c r="C877" s="6">
        <v>1155.2800000000002</v>
      </c>
      <c r="D877">
        <v>0.75</v>
      </c>
      <c r="E877">
        <v>0.65</v>
      </c>
      <c r="F877">
        <v>19.899999999999999</v>
      </c>
      <c r="G877">
        <v>42.007420362456692</v>
      </c>
      <c r="H877">
        <v>23.624100918994706</v>
      </c>
      <c r="I877">
        <v>-1.5556168029792303</v>
      </c>
      <c r="J877">
        <v>5858.9040220347433</v>
      </c>
      <c r="K877">
        <v>-2512.2454432908644</v>
      </c>
      <c r="L877">
        <v>-23.20921909951069</v>
      </c>
      <c r="M877">
        <v>6374.8045857697161</v>
      </c>
      <c r="N877">
        <v>36394.554942350253</v>
      </c>
      <c r="O877">
        <v>62.608599171341268</v>
      </c>
      <c r="P877">
        <v>3.9198938465653583</v>
      </c>
      <c r="Q877" s="6">
        <v>875</v>
      </c>
    </row>
    <row r="878" spans="1:17" x14ac:dyDescent="0.25">
      <c r="A878">
        <v>106.10136565832821</v>
      </c>
      <c r="B878">
        <v>-25.157836672709742</v>
      </c>
      <c r="C878" s="6">
        <v>1155.5600000000002</v>
      </c>
      <c r="D878">
        <v>1.2</v>
      </c>
      <c r="E878">
        <v>0.65</v>
      </c>
      <c r="F878">
        <v>19.899999999999999</v>
      </c>
      <c r="G878">
        <v>46.089820015575185</v>
      </c>
      <c r="H878">
        <v>23.62080550759114</v>
      </c>
      <c r="I878">
        <v>-3.8986343416717943</v>
      </c>
      <c r="J878">
        <v>5776.6059378895516</v>
      </c>
      <c r="K878">
        <v>-2694.911281047262</v>
      </c>
      <c r="L878">
        <v>-25.010066458043319</v>
      </c>
      <c r="M878">
        <v>6374.3017636739332</v>
      </c>
      <c r="N878">
        <v>36502.636240186126</v>
      </c>
      <c r="O878">
        <v>60.253296425927488</v>
      </c>
      <c r="P878">
        <v>9.1075021457081959</v>
      </c>
      <c r="Q878" s="6">
        <v>876</v>
      </c>
    </row>
    <row r="879" spans="1:17" x14ac:dyDescent="0.25">
      <c r="A879">
        <v>109.91252503263593</v>
      </c>
      <c r="B879">
        <v>-24.334961555149533</v>
      </c>
      <c r="C879" s="6">
        <v>1155.8400000000001</v>
      </c>
      <c r="D879">
        <v>0.75</v>
      </c>
      <c r="E879">
        <v>0.65</v>
      </c>
      <c r="F879">
        <v>19.899999999999999</v>
      </c>
      <c r="G879">
        <v>42.007420362456692</v>
      </c>
      <c r="H879">
        <v>23.580785079593973</v>
      </c>
      <c r="I879">
        <v>-8.7474967364073564E-2</v>
      </c>
      <c r="J879">
        <v>5814.7609187830658</v>
      </c>
      <c r="K879">
        <v>-2612.1330752720314</v>
      </c>
      <c r="L879">
        <v>-24.190784252261675</v>
      </c>
      <c r="M879">
        <v>6374.5340022261244</v>
      </c>
      <c r="N879">
        <v>36443.122400091845</v>
      </c>
      <c r="O879">
        <v>61.52586822984879</v>
      </c>
      <c r="P879">
        <v>0.21228079446605458</v>
      </c>
      <c r="Q879" s="6">
        <v>877</v>
      </c>
    </row>
    <row r="880" spans="1:17" x14ac:dyDescent="0.25">
      <c r="A880">
        <v>112.58392206036754</v>
      </c>
      <c r="B880">
        <v>-24.794859768589607</v>
      </c>
      <c r="C880" s="6">
        <v>1156.1200000000001</v>
      </c>
      <c r="D880">
        <v>3</v>
      </c>
      <c r="E880">
        <v>0.65</v>
      </c>
      <c r="F880">
        <v>19.899999999999999</v>
      </c>
      <c r="G880">
        <v>54.048620189015942</v>
      </c>
      <c r="H880">
        <v>19.721206256986576</v>
      </c>
      <c r="I880">
        <v>2.5839220603675415</v>
      </c>
      <c r="J880">
        <v>5793.5834536603124</v>
      </c>
      <c r="K880">
        <v>-2658.463609585835</v>
      </c>
      <c r="L880">
        <v>-24.648659659443382</v>
      </c>
      <c r="M880">
        <v>6374.4049132463097</v>
      </c>
      <c r="N880">
        <v>36474.395865766128</v>
      </c>
      <c r="O880">
        <v>60.850338798909476</v>
      </c>
      <c r="P880">
        <v>6.141973474304196</v>
      </c>
      <c r="Q880" s="6">
        <v>878</v>
      </c>
    </row>
    <row r="881" spans="1:17" x14ac:dyDescent="0.25">
      <c r="A881">
        <v>105.9288907903627</v>
      </c>
      <c r="B881">
        <v>-25.04124328001447</v>
      </c>
      <c r="C881" s="6">
        <v>1156.4000000000001</v>
      </c>
      <c r="D881">
        <v>0.75</v>
      </c>
      <c r="E881">
        <v>0.65</v>
      </c>
      <c r="F881">
        <v>19.899999999999999</v>
      </c>
      <c r="G881">
        <v>42.007420362456692</v>
      </c>
      <c r="H881">
        <v>20.93034454464609</v>
      </c>
      <c r="I881">
        <v>-4.0711092096372994</v>
      </c>
      <c r="J881">
        <v>5782.0846180806266</v>
      </c>
      <c r="K881">
        <v>-2683.2153068463317</v>
      </c>
      <c r="L881">
        <v>-24.89397484832914</v>
      </c>
      <c r="M881">
        <v>6374.3350173597746</v>
      </c>
      <c r="N881">
        <v>36497.72511220703</v>
      </c>
      <c r="O881">
        <v>60.356708808683685</v>
      </c>
      <c r="P881">
        <v>9.5451438049002757</v>
      </c>
      <c r="Q881" s="6">
        <v>879</v>
      </c>
    </row>
    <row r="882" spans="1:17" x14ac:dyDescent="0.25">
      <c r="A882">
        <v>103.47132303410427</v>
      </c>
      <c r="B882">
        <v>-21.777557913041584</v>
      </c>
      <c r="C882" s="6">
        <v>1156.68</v>
      </c>
      <c r="D882">
        <v>3</v>
      </c>
      <c r="E882">
        <v>0.65</v>
      </c>
      <c r="F882">
        <v>19.899999999999999</v>
      </c>
      <c r="G882">
        <v>54.048620189015942</v>
      </c>
      <c r="H882">
        <v>19.890832286059261</v>
      </c>
      <c r="I882">
        <v>-6.5286769658957269</v>
      </c>
      <c r="J882">
        <v>5925.6706677656357</v>
      </c>
      <c r="K882">
        <v>-2351.5586313985477</v>
      </c>
      <c r="L882">
        <v>-21.645287349663271</v>
      </c>
      <c r="M882">
        <v>6375.2177107705938</v>
      </c>
      <c r="N882">
        <v>36359.276896672098</v>
      </c>
      <c r="O882">
        <v>63.428125086191798</v>
      </c>
      <c r="P882">
        <v>17.143283546820115</v>
      </c>
      <c r="Q882" s="6">
        <v>880</v>
      </c>
    </row>
    <row r="883" spans="1:17" x14ac:dyDescent="0.25">
      <c r="A883">
        <v>103.50018628997503</v>
      </c>
      <c r="B883">
        <v>-23.704767112841505</v>
      </c>
      <c r="C883" s="6">
        <v>1156.96</v>
      </c>
      <c r="D883">
        <v>0.75</v>
      </c>
      <c r="E883">
        <v>0.65</v>
      </c>
      <c r="F883">
        <v>19.899999999999999</v>
      </c>
      <c r="G883">
        <v>42.007420362456692</v>
      </c>
      <c r="H883">
        <v>21.658167869290828</v>
      </c>
      <c r="I883">
        <v>-6.4998137100249664</v>
      </c>
      <c r="J883">
        <v>5843.1728698784518</v>
      </c>
      <c r="K883">
        <v>-2548.3782972204881</v>
      </c>
      <c r="L883">
        <v>-23.563421476842677</v>
      </c>
      <c r="M883">
        <v>6374.7079253114007</v>
      </c>
      <c r="N883">
        <v>36453.725982595577</v>
      </c>
      <c r="O883">
        <v>61.301137657341577</v>
      </c>
      <c r="P883">
        <v>15.82256147747626</v>
      </c>
      <c r="Q883" s="6">
        <v>881</v>
      </c>
    </row>
    <row r="884" spans="1:17" x14ac:dyDescent="0.25">
      <c r="A884">
        <v>104.73322756719142</v>
      </c>
      <c r="B884">
        <v>-21.938118967610933</v>
      </c>
      <c r="C884" s="6">
        <v>1157.24</v>
      </c>
      <c r="D884">
        <v>0.75</v>
      </c>
      <c r="E884">
        <v>0.65</v>
      </c>
      <c r="F884">
        <v>19.899999999999999</v>
      </c>
      <c r="G884">
        <v>42.007420362456692</v>
      </c>
      <c r="H884">
        <v>20.176136071547155</v>
      </c>
      <c r="I884">
        <v>-5.2667724328085797</v>
      </c>
      <c r="J884">
        <v>5919.051583895457</v>
      </c>
      <c r="K884">
        <v>-2368.059194580067</v>
      </c>
      <c r="L884">
        <v>-21.80506906809314</v>
      </c>
      <c r="M884">
        <v>6375.1765467201385</v>
      </c>
      <c r="N884">
        <v>36351.361359616574</v>
      </c>
      <c r="O884">
        <v>63.611328408433863</v>
      </c>
      <c r="P884">
        <v>13.860169022101317</v>
      </c>
      <c r="Q884" s="6">
        <v>882</v>
      </c>
    </row>
    <row r="885" spans="1:17" x14ac:dyDescent="0.25">
      <c r="A885">
        <v>103.4903930658251</v>
      </c>
      <c r="B885">
        <v>-20.848276485427757</v>
      </c>
      <c r="C885" s="6">
        <v>1157.5200000000002</v>
      </c>
      <c r="D885">
        <v>3</v>
      </c>
      <c r="E885">
        <v>0.65</v>
      </c>
      <c r="F885">
        <v>19.899999999999999</v>
      </c>
      <c r="G885">
        <v>54.048620189015942</v>
      </c>
      <c r="H885">
        <v>20.745649903587697</v>
      </c>
      <c r="I885">
        <v>-6.5096069341748972</v>
      </c>
      <c r="J885">
        <v>5963.0672140056886</v>
      </c>
      <c r="K885">
        <v>-2255.7053500024508</v>
      </c>
      <c r="L885">
        <v>-20.720596740101659</v>
      </c>
      <c r="M885">
        <v>6375.4511389217969</v>
      </c>
      <c r="N885">
        <v>36315.944914754626</v>
      </c>
      <c r="O885">
        <v>64.46088045731166</v>
      </c>
      <c r="P885">
        <v>17.776679953007417</v>
      </c>
      <c r="Q885" s="6">
        <v>883</v>
      </c>
    </row>
    <row r="886" spans="1:17" x14ac:dyDescent="0.25">
      <c r="A886">
        <v>104.58500432306096</v>
      </c>
      <c r="B886">
        <v>-20.884509281643993</v>
      </c>
      <c r="C886" s="6">
        <v>1157.8000000000002</v>
      </c>
      <c r="D886">
        <v>0.75</v>
      </c>
      <c r="E886">
        <v>0.65</v>
      </c>
      <c r="F886">
        <v>19.899999999999999</v>
      </c>
      <c r="G886">
        <v>42.007420362456692</v>
      </c>
      <c r="H886">
        <v>22.033213185589524</v>
      </c>
      <c r="I886">
        <v>-5.4149956769390428</v>
      </c>
      <c r="J886">
        <v>5961.6383486076938</v>
      </c>
      <c r="K886">
        <v>-2259.4537744191907</v>
      </c>
      <c r="L886">
        <v>-20.756648010119829</v>
      </c>
      <c r="M886">
        <v>6375.4421931601728</v>
      </c>
      <c r="N886">
        <v>36303.853945618604</v>
      </c>
      <c r="O886">
        <v>64.753982229030896</v>
      </c>
      <c r="P886">
        <v>14.890763586323764</v>
      </c>
      <c r="Q886" s="6">
        <v>884</v>
      </c>
    </row>
    <row r="887" spans="1:17" x14ac:dyDescent="0.25">
      <c r="A887">
        <v>109.48253471573022</v>
      </c>
      <c r="B887">
        <v>-25.320279866680309</v>
      </c>
      <c r="C887" s="6">
        <v>1158.0800000000002</v>
      </c>
      <c r="D887">
        <v>3</v>
      </c>
      <c r="E887">
        <v>0.65</v>
      </c>
      <c r="F887">
        <v>19.899999999999999</v>
      </c>
      <c r="G887">
        <v>54.048620189015942</v>
      </c>
      <c r="H887">
        <v>20.809261671345638</v>
      </c>
      <c r="I887">
        <v>-0.51746528426977534</v>
      </c>
      <c r="J887">
        <v>5768.9329917483647</v>
      </c>
      <c r="K887">
        <v>-2711.1883106180398</v>
      </c>
      <c r="L887">
        <v>-25.171814601516651</v>
      </c>
      <c r="M887">
        <v>6374.2552442551778</v>
      </c>
      <c r="N887">
        <v>36496.321400178276</v>
      </c>
      <c r="O887">
        <v>60.383943770580949</v>
      </c>
      <c r="P887">
        <v>1.2097948570333439</v>
      </c>
      <c r="Q887" s="6">
        <v>885</v>
      </c>
    </row>
    <row r="888" spans="1:17" x14ac:dyDescent="0.25">
      <c r="A888">
        <v>103.16004124170583</v>
      </c>
      <c r="B888">
        <v>-24.882007605911411</v>
      </c>
      <c r="C888" s="6">
        <v>1158.3600000000001</v>
      </c>
      <c r="D888">
        <v>1.2</v>
      </c>
      <c r="E888">
        <v>0.65</v>
      </c>
      <c r="F888">
        <v>19.899999999999999</v>
      </c>
      <c r="G888">
        <v>46.089820015575185</v>
      </c>
      <c r="H888">
        <v>20.249904505047667</v>
      </c>
      <c r="I888">
        <v>-6.8399587582941734</v>
      </c>
      <c r="J888">
        <v>5789.5284329475044</v>
      </c>
      <c r="K888">
        <v>-2667.2240405484531</v>
      </c>
      <c r="L888">
        <v>-24.735428390396635</v>
      </c>
      <c r="M888">
        <v>6374.3802489643813</v>
      </c>
      <c r="N888">
        <v>36519.875008243653</v>
      </c>
      <c r="O888">
        <v>59.898114398385964</v>
      </c>
      <c r="P888">
        <v>15.912104144740674</v>
      </c>
      <c r="Q888" s="6">
        <v>886</v>
      </c>
    </row>
    <row r="889" spans="1:17" x14ac:dyDescent="0.25">
      <c r="A889">
        <v>105.39322060807598</v>
      </c>
      <c r="B889">
        <v>-20.814587112330234</v>
      </c>
      <c r="C889" s="6">
        <v>1158.6400000000001</v>
      </c>
      <c r="D889">
        <v>1.2</v>
      </c>
      <c r="E889">
        <v>0.65</v>
      </c>
      <c r="F889">
        <v>19.899999999999999</v>
      </c>
      <c r="G889">
        <v>46.089820015575185</v>
      </c>
      <c r="H889">
        <v>22.821533923714167</v>
      </c>
      <c r="I889">
        <v>-4.6067793919240216</v>
      </c>
      <c r="J889">
        <v>5964.3936454173536</v>
      </c>
      <c r="K889">
        <v>-2252.2192568417599</v>
      </c>
      <c r="L889">
        <v>-20.687076332528623</v>
      </c>
      <c r="M889">
        <v>6375.4594452779447</v>
      </c>
      <c r="N889">
        <v>36292.134438239649</v>
      </c>
      <c r="O889">
        <v>65.042086126672004</v>
      </c>
      <c r="P889">
        <v>12.776199669811502</v>
      </c>
      <c r="Q889" s="6">
        <v>887</v>
      </c>
    </row>
    <row r="890" spans="1:17" x14ac:dyDescent="0.25">
      <c r="A890">
        <v>104.84879782448441</v>
      </c>
      <c r="B890">
        <v>-22.543303637744039</v>
      </c>
      <c r="C890" s="6">
        <v>1158.92</v>
      </c>
      <c r="D890">
        <v>3</v>
      </c>
      <c r="E890">
        <v>0.65</v>
      </c>
      <c r="F890">
        <v>19.899999999999999</v>
      </c>
      <c r="G890">
        <v>54.048620189015942</v>
      </c>
      <c r="H890">
        <v>15.252647891317874</v>
      </c>
      <c r="I890">
        <v>-5.1512021755155928</v>
      </c>
      <c r="J890">
        <v>5893.6868938381604</v>
      </c>
      <c r="K890">
        <v>-2430.0874359299237</v>
      </c>
      <c r="L890">
        <v>-22.407353767513154</v>
      </c>
      <c r="M890">
        <v>6375.0192273329003</v>
      </c>
      <c r="N890">
        <v>36379.367523833913</v>
      </c>
      <c r="O890">
        <v>62.959556648572452</v>
      </c>
      <c r="P890">
        <v>13.232168655631945</v>
      </c>
      <c r="Q890" s="6">
        <v>888</v>
      </c>
    </row>
    <row r="891" spans="1:17" x14ac:dyDescent="0.25">
      <c r="A891">
        <v>105.62242537091187</v>
      </c>
      <c r="B891">
        <v>-23.456352885269116</v>
      </c>
      <c r="C891" s="6">
        <v>1159.2</v>
      </c>
      <c r="D891">
        <v>1.2</v>
      </c>
      <c r="E891">
        <v>0.65</v>
      </c>
      <c r="F891">
        <v>19.899999999999999</v>
      </c>
      <c r="G891">
        <v>46.089820015575185</v>
      </c>
      <c r="H891">
        <v>23.716654314287982</v>
      </c>
      <c r="I891">
        <v>-4.3775746290881301</v>
      </c>
      <c r="J891">
        <v>5854.1788829167444</v>
      </c>
      <c r="K891">
        <v>-2523.1632130004905</v>
      </c>
      <c r="L891">
        <v>-23.316142197884382</v>
      </c>
      <c r="M891">
        <v>6374.7755248814292</v>
      </c>
      <c r="N891">
        <v>36417.301094393901</v>
      </c>
      <c r="O891">
        <v>62.099271606393906</v>
      </c>
      <c r="P891">
        <v>10.886076763292436</v>
      </c>
      <c r="Q891" s="6">
        <v>889</v>
      </c>
    </row>
    <row r="892" spans="1:17" x14ac:dyDescent="0.25">
      <c r="A892">
        <v>110.0847871319871</v>
      </c>
      <c r="B892">
        <v>-23.930449830631076</v>
      </c>
      <c r="C892" s="6">
        <v>1159.48</v>
      </c>
      <c r="D892">
        <v>3</v>
      </c>
      <c r="E892">
        <v>0.65</v>
      </c>
      <c r="F892">
        <v>19.899999999999999</v>
      </c>
      <c r="G892">
        <v>54.048620189015942</v>
      </c>
      <c r="H892">
        <v>23.627711221609797</v>
      </c>
      <c r="I892">
        <v>8.4787131987098974E-2</v>
      </c>
      <c r="J892">
        <v>5833.0789781430713</v>
      </c>
      <c r="K892">
        <v>-2571.2451770354069</v>
      </c>
      <c r="L892">
        <v>-23.788082249795593</v>
      </c>
      <c r="M892">
        <v>6374.646039246607</v>
      </c>
      <c r="N892">
        <v>36421.941674230526</v>
      </c>
      <c r="O892">
        <v>61.992944223771431</v>
      </c>
      <c r="P892">
        <v>0.20902635204387546</v>
      </c>
      <c r="Q892" s="6">
        <v>890</v>
      </c>
    </row>
    <row r="893" spans="1:17" x14ac:dyDescent="0.25">
      <c r="A893">
        <v>112.57501779314077</v>
      </c>
      <c r="B893">
        <v>-23.970244696051186</v>
      </c>
      <c r="C893" s="6">
        <v>1159.7600000000002</v>
      </c>
      <c r="D893">
        <v>0.75</v>
      </c>
      <c r="E893">
        <v>0.65</v>
      </c>
      <c r="F893">
        <v>19.899999999999999</v>
      </c>
      <c r="G893">
        <v>42.007420362456692</v>
      </c>
      <c r="H893">
        <v>16.78661603371836</v>
      </c>
      <c r="I893">
        <v>2.5750177931407734</v>
      </c>
      <c r="J893">
        <v>5831.2897433328872</v>
      </c>
      <c r="K893">
        <v>-2575.2732551202071</v>
      </c>
      <c r="L893">
        <v>-23.8276978229698</v>
      </c>
      <c r="M893">
        <v>6374.6350804761169</v>
      </c>
      <c r="N893">
        <v>36430.819030461913</v>
      </c>
      <c r="O893">
        <v>61.797292408488538</v>
      </c>
      <c r="P893">
        <v>6.3168674444332424</v>
      </c>
      <c r="Q893" s="6">
        <v>891</v>
      </c>
    </row>
    <row r="894" spans="1:17" x14ac:dyDescent="0.25">
      <c r="A894">
        <v>107.98705226468969</v>
      </c>
      <c r="B894">
        <v>-23.065360296221339</v>
      </c>
      <c r="C894" s="6">
        <v>1160.0400000000002</v>
      </c>
      <c r="D894">
        <v>3</v>
      </c>
      <c r="E894">
        <v>0.65</v>
      </c>
      <c r="F894">
        <v>19.899999999999999</v>
      </c>
      <c r="G894">
        <v>54.048620189015942</v>
      </c>
      <c r="H894">
        <v>23.858101090997941</v>
      </c>
      <c r="I894">
        <v>-2.0129477353103056</v>
      </c>
      <c r="J894">
        <v>5871.2794043301965</v>
      </c>
      <c r="K894">
        <v>-2483.3814598863428</v>
      </c>
      <c r="L894">
        <v>-22.926957141177763</v>
      </c>
      <c r="M894">
        <v>6374.8808082205878</v>
      </c>
      <c r="N894">
        <v>36381.924656618357</v>
      </c>
      <c r="O894">
        <v>62.897149218235434</v>
      </c>
      <c r="P894">
        <v>5.1263339662103418</v>
      </c>
      <c r="Q894" s="6">
        <v>892</v>
      </c>
    </row>
    <row r="895" spans="1:17" x14ac:dyDescent="0.25">
      <c r="A895">
        <v>104.23699116537583</v>
      </c>
      <c r="B895">
        <v>-22.634874486292013</v>
      </c>
      <c r="C895" s="6">
        <v>1160.3200000000002</v>
      </c>
      <c r="D895">
        <v>3</v>
      </c>
      <c r="E895">
        <v>0.65</v>
      </c>
      <c r="F895">
        <v>19.899999999999999</v>
      </c>
      <c r="G895">
        <v>54.048620189015942</v>
      </c>
      <c r="H895">
        <v>19.912921694925029</v>
      </c>
      <c r="I895">
        <v>-5.7630088346241735</v>
      </c>
      <c r="J895">
        <v>5889.7917670910692</v>
      </c>
      <c r="K895">
        <v>-2439.4499018187721</v>
      </c>
      <c r="L895">
        <v>-22.498491035006833</v>
      </c>
      <c r="M895">
        <v>6374.9951280904797</v>
      </c>
      <c r="N895">
        <v>36390.789805199129</v>
      </c>
      <c r="O895">
        <v>62.699207870786879</v>
      </c>
      <c r="P895">
        <v>14.694242602204071</v>
      </c>
      <c r="Q895" s="6">
        <v>893</v>
      </c>
    </row>
    <row r="896" spans="1:17" x14ac:dyDescent="0.25">
      <c r="A896">
        <v>104.54245372367487</v>
      </c>
      <c r="B896">
        <v>-24.346996321106879</v>
      </c>
      <c r="C896" s="6">
        <v>1160.6000000000001</v>
      </c>
      <c r="D896">
        <v>0.75</v>
      </c>
      <c r="E896">
        <v>0.65</v>
      </c>
      <c r="F896">
        <v>19.899999999999999</v>
      </c>
      <c r="G896">
        <v>42.007420362456692</v>
      </c>
      <c r="H896">
        <v>21.058109080842094</v>
      </c>
      <c r="I896">
        <v>-5.4575462763251323</v>
      </c>
      <c r="J896">
        <v>5814.2114975253435</v>
      </c>
      <c r="K896">
        <v>-2613.3475916860598</v>
      </c>
      <c r="L896">
        <v>-24.202765612186873</v>
      </c>
      <c r="M896">
        <v>6374.5306472655093</v>
      </c>
      <c r="N896">
        <v>36474.230038245987</v>
      </c>
      <c r="O896">
        <v>60.85728217788796</v>
      </c>
      <c r="P896">
        <v>13.047905817333055</v>
      </c>
      <c r="Q896" s="6">
        <v>894</v>
      </c>
    </row>
    <row r="897" spans="1:17" x14ac:dyDescent="0.25">
      <c r="A897">
        <v>110.93366016835839</v>
      </c>
      <c r="B897">
        <v>-25.336678354667161</v>
      </c>
      <c r="C897" s="6">
        <v>1160.8800000000001</v>
      </c>
      <c r="D897">
        <v>1.2</v>
      </c>
      <c r="E897">
        <v>0.65</v>
      </c>
      <c r="F897">
        <v>19.899999999999999</v>
      </c>
      <c r="G897">
        <v>46.089820015575185</v>
      </c>
      <c r="H897">
        <v>14.158663806527334</v>
      </c>
      <c r="I897">
        <v>0.9336601683583865</v>
      </c>
      <c r="J897">
        <v>5768.155841869996</v>
      </c>
      <c r="K897">
        <v>-2712.8302710456542</v>
      </c>
      <c r="L897">
        <v>-25.188143188008077</v>
      </c>
      <c r="M897">
        <v>6374.2505359924944</v>
      </c>
      <c r="N897">
        <v>36497.831328159278</v>
      </c>
      <c r="O897">
        <v>60.352232588765169</v>
      </c>
      <c r="P897">
        <v>2.180911765684558</v>
      </c>
      <c r="Q897" s="6">
        <v>895</v>
      </c>
    </row>
    <row r="898" spans="1:17" x14ac:dyDescent="0.25">
      <c r="A898">
        <v>108.07562034588133</v>
      </c>
      <c r="B898">
        <v>-25.460619938088868</v>
      </c>
      <c r="C898" s="6">
        <v>1161.1600000000001</v>
      </c>
      <c r="D898">
        <v>3</v>
      </c>
      <c r="E898">
        <v>0.65</v>
      </c>
      <c r="F898">
        <v>19.899999999999999</v>
      </c>
      <c r="G898">
        <v>54.048620189015942</v>
      </c>
      <c r="H898">
        <v>15.64446787997321</v>
      </c>
      <c r="I898">
        <v>-1.9243796541186668</v>
      </c>
      <c r="J898">
        <v>5762.2668079542109</v>
      </c>
      <c r="K898">
        <v>-2725.2333022585854</v>
      </c>
      <c r="L898">
        <v>-25.311558013814231</v>
      </c>
      <c r="M898">
        <v>6374.2148785391637</v>
      </c>
      <c r="N898">
        <v>36507.496762251409</v>
      </c>
      <c r="O898">
        <v>60.149856446459374</v>
      </c>
      <c r="P898">
        <v>4.4690388336740146</v>
      </c>
      <c r="Q898" s="6">
        <v>896</v>
      </c>
    </row>
    <row r="899" spans="1:17" x14ac:dyDescent="0.25">
      <c r="A899">
        <v>110.7563043108001</v>
      </c>
      <c r="B899">
        <v>-21.311051119268981</v>
      </c>
      <c r="C899" s="6">
        <v>1161.44</v>
      </c>
      <c r="D899">
        <v>1.2</v>
      </c>
      <c r="E899">
        <v>0.65</v>
      </c>
      <c r="F899">
        <v>19.899999999999999</v>
      </c>
      <c r="G899">
        <v>46.089820015575185</v>
      </c>
      <c r="H899">
        <v>14.271753860676236</v>
      </c>
      <c r="I899">
        <v>0.75630431080010396</v>
      </c>
      <c r="J899">
        <v>5944.6388820342772</v>
      </c>
      <c r="K899">
        <v>-2303.5140001314185</v>
      </c>
      <c r="L899">
        <v>-21.181068213548048</v>
      </c>
      <c r="M899">
        <v>6375.335927352784</v>
      </c>
      <c r="N899">
        <v>36293.27913966382</v>
      </c>
      <c r="O899">
        <v>65.009894741531014</v>
      </c>
      <c r="P899">
        <v>2.0802188863339364</v>
      </c>
      <c r="Q899" s="6">
        <v>897</v>
      </c>
    </row>
    <row r="900" spans="1:17" x14ac:dyDescent="0.25">
      <c r="A900">
        <v>107.71991121497939</v>
      </c>
      <c r="B900">
        <v>-25.155008351497038</v>
      </c>
      <c r="C900" s="6">
        <v>1161.72</v>
      </c>
      <c r="D900">
        <v>3</v>
      </c>
      <c r="E900">
        <v>0.65</v>
      </c>
      <c r="F900">
        <v>19.899999999999999</v>
      </c>
      <c r="G900">
        <v>54.048620189015942</v>
      </c>
      <c r="H900">
        <v>23.37621935300691</v>
      </c>
      <c r="I900">
        <v>-2.2800887850206095</v>
      </c>
      <c r="J900">
        <v>5776.73912230521</v>
      </c>
      <c r="K900">
        <v>-2694.6276900941393</v>
      </c>
      <c r="L900">
        <v>-25.007250280329011</v>
      </c>
      <c r="M900">
        <v>6374.3025716852853</v>
      </c>
      <c r="N900">
        <v>36492.323040100229</v>
      </c>
      <c r="O900">
        <v>60.469007922669853</v>
      </c>
      <c r="P900">
        <v>5.3512675439755428</v>
      </c>
      <c r="Q900" s="6">
        <v>898</v>
      </c>
    </row>
    <row r="901" spans="1:17" x14ac:dyDescent="0.25">
      <c r="A901">
        <v>109.53623811908975</v>
      </c>
      <c r="B901">
        <v>-25.367182378904623</v>
      </c>
      <c r="C901" s="6">
        <v>1162</v>
      </c>
      <c r="D901">
        <v>3</v>
      </c>
      <c r="E901">
        <v>0.65</v>
      </c>
      <c r="F901">
        <v>19.899999999999999</v>
      </c>
      <c r="G901">
        <v>54.048620189015942</v>
      </c>
      <c r="H901">
        <v>22.73394504610625</v>
      </c>
      <c r="I901">
        <v>-0.46376188091025483</v>
      </c>
      <c r="J901">
        <v>5766.7089540502056</v>
      </c>
      <c r="K901">
        <v>-2715.8840192049624</v>
      </c>
      <c r="L901">
        <v>-25.218517312033487</v>
      </c>
      <c r="M901">
        <v>6374.2417718890865</v>
      </c>
      <c r="N901">
        <v>36498.834812577523</v>
      </c>
      <c r="O901">
        <v>60.331025213978322</v>
      </c>
      <c r="P901">
        <v>1.0823943221751728</v>
      </c>
      <c r="Q901" s="6">
        <v>899</v>
      </c>
    </row>
    <row r="902" spans="1:17" x14ac:dyDescent="0.25">
      <c r="A902">
        <v>129.89700113737049</v>
      </c>
      <c r="B902">
        <v>-13.753697610243243</v>
      </c>
      <c r="C902" s="6">
        <v>1162.2800000000002</v>
      </c>
      <c r="D902">
        <v>0.75</v>
      </c>
      <c r="E902">
        <v>0.65</v>
      </c>
      <c r="F902">
        <v>19.899999999999999</v>
      </c>
      <c r="G902">
        <v>42.007420362456692</v>
      </c>
      <c r="H902">
        <v>15.153434644505957</v>
      </c>
      <c r="I902">
        <v>19.897001137370495</v>
      </c>
      <c r="J902">
        <v>6196.4303463532169</v>
      </c>
      <c r="K902">
        <v>-1506.5272621543975</v>
      </c>
      <c r="L902">
        <v>-13.665086358112175</v>
      </c>
      <c r="M902">
        <v>6376.9407578259234</v>
      </c>
      <c r="N902">
        <v>36429.904695759775</v>
      </c>
      <c r="O902">
        <v>61.882488770850969</v>
      </c>
      <c r="P902">
        <v>56.699864153876419</v>
      </c>
      <c r="Q902" s="6">
        <v>900</v>
      </c>
    </row>
    <row r="903" spans="1:17" x14ac:dyDescent="0.25">
      <c r="A903">
        <v>128.02662447498972</v>
      </c>
      <c r="B903">
        <v>-12.034882386718246</v>
      </c>
      <c r="C903" s="6">
        <v>1162.5600000000002</v>
      </c>
      <c r="D903">
        <v>3</v>
      </c>
      <c r="E903">
        <v>0.65</v>
      </c>
      <c r="F903">
        <v>19.899999999999999</v>
      </c>
      <c r="G903">
        <v>54.048620189015942</v>
      </c>
      <c r="H903">
        <v>20.47834975609997</v>
      </c>
      <c r="I903">
        <v>18.026624474989717</v>
      </c>
      <c r="J903">
        <v>6238.8618043162996</v>
      </c>
      <c r="K903">
        <v>-1321.1771867187231</v>
      </c>
      <c r="L903">
        <v>-11.956640950439212</v>
      </c>
      <c r="M903">
        <v>6377.2177140241056</v>
      </c>
      <c r="N903">
        <v>36306.97593899753</v>
      </c>
      <c r="O903">
        <v>64.734172359962628</v>
      </c>
      <c r="P903">
        <v>57.352075202501219</v>
      </c>
      <c r="Q903" s="6">
        <v>901</v>
      </c>
    </row>
    <row r="904" spans="1:17" x14ac:dyDescent="0.25">
      <c r="A904">
        <v>127.21126597018878</v>
      </c>
      <c r="B904">
        <v>-13.299727522118607</v>
      </c>
      <c r="C904" s="6">
        <v>1162.8400000000001</v>
      </c>
      <c r="D904">
        <v>3</v>
      </c>
      <c r="E904">
        <v>0.65</v>
      </c>
      <c r="F904">
        <v>19.899999999999999</v>
      </c>
      <c r="G904">
        <v>54.048620189015942</v>
      </c>
      <c r="H904">
        <v>20.833811753566774</v>
      </c>
      <c r="I904">
        <v>17.211265970188776</v>
      </c>
      <c r="J904">
        <v>6208.1778832410891</v>
      </c>
      <c r="K904">
        <v>-1457.6955605531446</v>
      </c>
      <c r="L904">
        <v>-13.213825910766921</v>
      </c>
      <c r="M904">
        <v>6377.0172476809375</v>
      </c>
      <c r="N904">
        <v>36309.770471520656</v>
      </c>
      <c r="O904">
        <v>64.659766864810081</v>
      </c>
      <c r="P904">
        <v>53.400990724485411</v>
      </c>
      <c r="Q904" s="6">
        <v>902</v>
      </c>
    </row>
    <row r="905" spans="1:17" x14ac:dyDescent="0.25">
      <c r="A905">
        <v>125.80748076843753</v>
      </c>
      <c r="B905">
        <v>-12.192414265631692</v>
      </c>
      <c r="C905" s="6">
        <v>1163.1200000000001</v>
      </c>
      <c r="D905">
        <v>3</v>
      </c>
      <c r="E905">
        <v>0.65</v>
      </c>
      <c r="F905">
        <v>19.899999999999999</v>
      </c>
      <c r="G905">
        <v>54.048620189015942</v>
      </c>
      <c r="H905">
        <v>17.193117664155064</v>
      </c>
      <c r="I905">
        <v>15.807480768437529</v>
      </c>
      <c r="J905">
        <v>6235.2047898680867</v>
      </c>
      <c r="K905">
        <v>-1338.2158313446898</v>
      </c>
      <c r="L905">
        <v>-12.113210238982363</v>
      </c>
      <c r="M905">
        <v>6377.1937702139403</v>
      </c>
      <c r="N905">
        <v>36229.32289363999</v>
      </c>
      <c r="O905">
        <v>66.701418228702806</v>
      </c>
      <c r="P905">
        <v>53.277911367780796</v>
      </c>
      <c r="Q905" s="6">
        <v>903</v>
      </c>
    </row>
    <row r="906" spans="1:17" x14ac:dyDescent="0.25">
      <c r="A906">
        <v>126.65663529562167</v>
      </c>
      <c r="B906">
        <v>-12.247323999489524</v>
      </c>
      <c r="C906" s="6">
        <v>1163.4000000000001</v>
      </c>
      <c r="D906">
        <v>0.75</v>
      </c>
      <c r="E906">
        <v>0.65</v>
      </c>
      <c r="F906">
        <v>19.899999999999999</v>
      </c>
      <c r="G906">
        <v>42.007420362456692</v>
      </c>
      <c r="H906">
        <v>23.731620530767586</v>
      </c>
      <c r="I906">
        <v>16.656635295621669</v>
      </c>
      <c r="J906">
        <v>6233.9190727130526</v>
      </c>
      <c r="K906">
        <v>-1344.1525407707938</v>
      </c>
      <c r="L906">
        <v>-12.167785006031888</v>
      </c>
      <c r="M906">
        <v>6377.1853554680492</v>
      </c>
      <c r="N906">
        <v>36260.803413065078</v>
      </c>
      <c r="O906">
        <v>65.884535229496478</v>
      </c>
      <c r="P906">
        <v>54.662516195923857</v>
      </c>
      <c r="Q906" s="6">
        <v>904</v>
      </c>
    </row>
    <row r="907" spans="1:17" x14ac:dyDescent="0.25">
      <c r="A907">
        <v>129.44783292198133</v>
      </c>
      <c r="B907">
        <v>-14.763560375720001</v>
      </c>
      <c r="C907" s="6">
        <v>1163.68</v>
      </c>
      <c r="D907">
        <v>3</v>
      </c>
      <c r="E907">
        <v>0.65</v>
      </c>
      <c r="F907">
        <v>19.899999999999999</v>
      </c>
      <c r="G907">
        <v>54.048620189015942</v>
      </c>
      <c r="H907">
        <v>19.709590233449159</v>
      </c>
      <c r="I907">
        <v>19.44783292198133</v>
      </c>
      <c r="J907">
        <v>6168.9109426251644</v>
      </c>
      <c r="K907">
        <v>-1614.8167563072018</v>
      </c>
      <c r="L907">
        <v>-14.66900156399498</v>
      </c>
      <c r="M907">
        <v>6376.7621387731724</v>
      </c>
      <c r="N907">
        <v>36440.978631804501</v>
      </c>
      <c r="O907">
        <v>61.634844855761138</v>
      </c>
      <c r="P907">
        <v>54.181727842109147</v>
      </c>
      <c r="Q907" s="6">
        <v>905</v>
      </c>
    </row>
    <row r="908" spans="1:17" x14ac:dyDescent="0.25">
      <c r="A908">
        <v>127.36472556470906</v>
      </c>
      <c r="B908">
        <v>-13.208343556408078</v>
      </c>
      <c r="C908" s="6">
        <v>1163.96</v>
      </c>
      <c r="D908">
        <v>1.2</v>
      </c>
      <c r="E908">
        <v>0.65</v>
      </c>
      <c r="F908">
        <v>19.899999999999999</v>
      </c>
      <c r="G908">
        <v>46.089820015575185</v>
      </c>
      <c r="H908">
        <v>19.314152775431111</v>
      </c>
      <c r="I908">
        <v>17.364725564709062</v>
      </c>
      <c r="J908">
        <v>6210.4958047460768</v>
      </c>
      <c r="K908">
        <v>-1447.8548067436075</v>
      </c>
      <c r="L908">
        <v>-13.122990001038433</v>
      </c>
      <c r="M908">
        <v>6377.0323569964094</v>
      </c>
      <c r="N908">
        <v>36312.942099309592</v>
      </c>
      <c r="O908">
        <v>64.583229505342246</v>
      </c>
      <c r="P908">
        <v>53.844509524300761</v>
      </c>
      <c r="Q908" s="6">
        <v>906</v>
      </c>
    </row>
    <row r="909" spans="1:17" x14ac:dyDescent="0.25">
      <c r="A909">
        <v>128.27627092063278</v>
      </c>
      <c r="B909">
        <v>-14.52510218850145</v>
      </c>
      <c r="C909" s="6">
        <v>1164.24</v>
      </c>
      <c r="D909">
        <v>0.75</v>
      </c>
      <c r="E909">
        <v>0.65</v>
      </c>
      <c r="F909">
        <v>19.899999999999999</v>
      </c>
      <c r="G909">
        <v>42.007420362456692</v>
      </c>
      <c r="H909">
        <v>20.04474253371626</v>
      </c>
      <c r="I909">
        <v>18.276270920632783</v>
      </c>
      <c r="J909">
        <v>6175.5813603800298</v>
      </c>
      <c r="K909">
        <v>-1589.289615369385</v>
      </c>
      <c r="L909">
        <v>-14.431937537148867</v>
      </c>
      <c r="M909">
        <v>6376.8053616363595</v>
      </c>
      <c r="N909">
        <v>36386.433189907912</v>
      </c>
      <c r="O909">
        <v>62.851074941375416</v>
      </c>
      <c r="P909">
        <v>52.786362518287575</v>
      </c>
      <c r="Q909" s="6">
        <v>907</v>
      </c>
    </row>
    <row r="910" spans="1:17" x14ac:dyDescent="0.25">
      <c r="A910">
        <v>128.04686294343804</v>
      </c>
      <c r="B910">
        <v>-16.236404988927628</v>
      </c>
      <c r="C910" s="6">
        <v>1164.5200000000002</v>
      </c>
      <c r="D910">
        <v>3</v>
      </c>
      <c r="E910">
        <v>0.65</v>
      </c>
      <c r="F910">
        <v>19.899999999999999</v>
      </c>
      <c r="G910">
        <v>54.048620189015942</v>
      </c>
      <c r="H910">
        <v>19.703498862078177</v>
      </c>
      <c r="I910">
        <v>18.046862943438043</v>
      </c>
      <c r="J910">
        <v>6125.3587771999082</v>
      </c>
      <c r="K910">
        <v>-1771.860801954597</v>
      </c>
      <c r="L910">
        <v>-16.133382671130242</v>
      </c>
      <c r="M910">
        <v>6376.4810711648115</v>
      </c>
      <c r="N910">
        <v>36432.750057508194</v>
      </c>
      <c r="O910">
        <v>61.806981427160615</v>
      </c>
      <c r="P910">
        <v>49.365945636662033</v>
      </c>
      <c r="Q910" s="6">
        <v>908</v>
      </c>
    </row>
    <row r="911" spans="1:17" x14ac:dyDescent="0.25">
      <c r="A911">
        <v>128.3617910420339</v>
      </c>
      <c r="B911">
        <v>-14.898828176720139</v>
      </c>
      <c r="C911" s="6">
        <v>1164.8000000000002</v>
      </c>
      <c r="D911">
        <v>0.75</v>
      </c>
      <c r="E911">
        <v>0.65</v>
      </c>
      <c r="F911">
        <v>19.899999999999999</v>
      </c>
      <c r="G911">
        <v>42.007420362456692</v>
      </c>
      <c r="H911">
        <v>22.811384786850333</v>
      </c>
      <c r="I911">
        <v>18.3617910420339</v>
      </c>
      <c r="J911">
        <v>6165.0798114269128</v>
      </c>
      <c r="K911">
        <v>-1629.285105964336</v>
      </c>
      <c r="L911">
        <v>-14.803481394230834</v>
      </c>
      <c r="M911">
        <v>6376.7373348587062</v>
      </c>
      <c r="N911">
        <v>36401.324951311741</v>
      </c>
      <c r="O911">
        <v>62.512269300401307</v>
      </c>
      <c r="P911">
        <v>52.237396246225757</v>
      </c>
      <c r="Q911" s="6">
        <v>909</v>
      </c>
    </row>
    <row r="912" spans="1:17" x14ac:dyDescent="0.25">
      <c r="A912">
        <v>126.07515837936164</v>
      </c>
      <c r="B912">
        <v>-11.559781096827219</v>
      </c>
      <c r="C912" s="6">
        <v>1165.0800000000002</v>
      </c>
      <c r="D912">
        <v>1.2</v>
      </c>
      <c r="E912">
        <v>0.65</v>
      </c>
      <c r="F912">
        <v>19.899999999999999</v>
      </c>
      <c r="G912">
        <v>46.089820015575185</v>
      </c>
      <c r="H912">
        <v>17.793501389162603</v>
      </c>
      <c r="I912">
        <v>16.075158379361639</v>
      </c>
      <c r="J912">
        <v>6249.606885709316</v>
      </c>
      <c r="K912">
        <v>-1269.7314204912359</v>
      </c>
      <c r="L912">
        <v>-11.484456820308619</v>
      </c>
      <c r="M912">
        <v>6377.2881467037369</v>
      </c>
      <c r="N912">
        <v>36222.544134388205</v>
      </c>
      <c r="O912">
        <v>66.884213390387984</v>
      </c>
      <c r="P912">
        <v>55.185256544251878</v>
      </c>
      <c r="Q912" s="6">
        <v>910</v>
      </c>
    </row>
    <row r="913" spans="1:17" x14ac:dyDescent="0.25">
      <c r="A913">
        <v>129.60012770900187</v>
      </c>
      <c r="B913">
        <v>-13.03421559839323</v>
      </c>
      <c r="C913" s="6">
        <v>1165.3600000000001</v>
      </c>
      <c r="D913">
        <v>0.75</v>
      </c>
      <c r="E913">
        <v>0.65</v>
      </c>
      <c r="F913">
        <v>19.899999999999999</v>
      </c>
      <c r="G913">
        <v>42.007420362456692</v>
      </c>
      <c r="H913">
        <v>15.638928215004505</v>
      </c>
      <c r="I913">
        <v>19.600127709001868</v>
      </c>
      <c r="J913">
        <v>6214.8689928954291</v>
      </c>
      <c r="K913">
        <v>-1429.0937172934362</v>
      </c>
      <c r="L913">
        <v>-12.949908716476195</v>
      </c>
      <c r="M913">
        <v>6377.0608787795509</v>
      </c>
      <c r="N913">
        <v>36397.2505912673</v>
      </c>
      <c r="O913">
        <v>62.613440832150609</v>
      </c>
      <c r="P913">
        <v>57.651243078279805</v>
      </c>
      <c r="Q913" s="6">
        <v>911</v>
      </c>
    </row>
    <row r="914" spans="1:17" x14ac:dyDescent="0.25">
      <c r="A914">
        <v>128.08615282652804</v>
      </c>
      <c r="B914">
        <v>-13.374503632549063</v>
      </c>
      <c r="C914" s="6">
        <v>1165.6400000000001</v>
      </c>
      <c r="D914">
        <v>0.75</v>
      </c>
      <c r="E914">
        <v>0.65</v>
      </c>
      <c r="F914">
        <v>19.899999999999999</v>
      </c>
      <c r="G914">
        <v>42.007420362456692</v>
      </c>
      <c r="H914">
        <v>22.969687719392635</v>
      </c>
      <c r="I914">
        <v>18.086152826528036</v>
      </c>
      <c r="J914">
        <v>6206.269527487003</v>
      </c>
      <c r="K914">
        <v>-1465.7451785674575</v>
      </c>
      <c r="L914">
        <v>-13.288154211470564</v>
      </c>
      <c r="M914">
        <v>6377.0048123164761</v>
      </c>
      <c r="N914">
        <v>36345.231633623822</v>
      </c>
      <c r="O914">
        <v>63.810769070512059</v>
      </c>
      <c r="P914">
        <v>54.6904873575943</v>
      </c>
      <c r="Q914" s="6">
        <v>912</v>
      </c>
    </row>
    <row r="915" spans="1:17" x14ac:dyDescent="0.25">
      <c r="A915">
        <v>125.8434169750368</v>
      </c>
      <c r="B915">
        <v>-15.18554125915513</v>
      </c>
      <c r="C915" s="6">
        <v>1165.92</v>
      </c>
      <c r="D915">
        <v>1.2</v>
      </c>
      <c r="E915">
        <v>0.65</v>
      </c>
      <c r="F915">
        <v>19.899999999999999</v>
      </c>
      <c r="G915">
        <v>46.089820015575185</v>
      </c>
      <c r="H915">
        <v>17.668047901422391</v>
      </c>
      <c r="I915">
        <v>15.843416975036803</v>
      </c>
      <c r="J915">
        <v>6156.8463404342301</v>
      </c>
      <c r="K915">
        <v>-1659.9225900346698</v>
      </c>
      <c r="L915">
        <v>-15.088531285292778</v>
      </c>
      <c r="M915">
        <v>6376.6840806665168</v>
      </c>
      <c r="N915">
        <v>36318.095807960002</v>
      </c>
      <c r="O915">
        <v>64.44764150853328</v>
      </c>
      <c r="P915">
        <v>47.29218477859532</v>
      </c>
      <c r="Q915" s="6">
        <v>913</v>
      </c>
    </row>
    <row r="916" spans="1:17" x14ac:dyDescent="0.25">
      <c r="A916">
        <v>129.81713448849089</v>
      </c>
      <c r="B916">
        <v>-16.034239344324572</v>
      </c>
      <c r="C916" s="6">
        <v>1166.2</v>
      </c>
      <c r="D916">
        <v>0.75</v>
      </c>
      <c r="E916">
        <v>0.65</v>
      </c>
      <c r="F916">
        <v>19.899999999999999</v>
      </c>
      <c r="G916">
        <v>42.007420362456692</v>
      </c>
      <c r="H916">
        <v>17.844659634618143</v>
      </c>
      <c r="I916">
        <v>19.817134488490893</v>
      </c>
      <c r="J916">
        <v>6131.5760173076687</v>
      </c>
      <c r="K916">
        <v>-1750.3704023937485</v>
      </c>
      <c r="L916">
        <v>-15.932363253315522</v>
      </c>
      <c r="M916">
        <v>6376.5210735634382</v>
      </c>
      <c r="N916">
        <v>36496.99117804892</v>
      </c>
      <c r="O916">
        <v>60.430543252367642</v>
      </c>
      <c r="P916">
        <v>52.530255562952469</v>
      </c>
      <c r="Q916" s="6">
        <v>914</v>
      </c>
    </row>
    <row r="917" spans="1:17" x14ac:dyDescent="0.25">
      <c r="A917">
        <v>127.66993831968378</v>
      </c>
      <c r="B917">
        <v>-11.492574775044073</v>
      </c>
      <c r="C917" s="6">
        <v>1166.48</v>
      </c>
      <c r="D917">
        <v>0.75</v>
      </c>
      <c r="E917">
        <v>0.65</v>
      </c>
      <c r="F917">
        <v>19.899999999999999</v>
      </c>
      <c r="G917">
        <v>42.007420362456692</v>
      </c>
      <c r="H917">
        <v>19.640218806991861</v>
      </c>
      <c r="I917">
        <v>17.66993831968378</v>
      </c>
      <c r="J917">
        <v>6251.0923696498494</v>
      </c>
      <c r="K917">
        <v>-1262.4470707837536</v>
      </c>
      <c r="L917">
        <v>-11.417664826233867</v>
      </c>
      <c r="M917">
        <v>6377.2978933420582</v>
      </c>
      <c r="N917">
        <v>36279.621723800512</v>
      </c>
      <c r="O917">
        <v>65.41264125030655</v>
      </c>
      <c r="P917">
        <v>57.976609441690009</v>
      </c>
      <c r="Q917" s="6">
        <v>915</v>
      </c>
    </row>
    <row r="918" spans="1:17" x14ac:dyDescent="0.25">
      <c r="A918">
        <v>125.38203233776616</v>
      </c>
      <c r="B918">
        <v>-12.55107567931454</v>
      </c>
      <c r="C918" s="6">
        <v>1166.7600000000002</v>
      </c>
      <c r="D918">
        <v>3</v>
      </c>
      <c r="E918">
        <v>0.65</v>
      </c>
      <c r="F918">
        <v>19.899999999999999</v>
      </c>
      <c r="G918">
        <v>54.048620189015942</v>
      </c>
      <c r="H918">
        <v>19.807574136263849</v>
      </c>
      <c r="I918">
        <v>15.382032337766162</v>
      </c>
      <c r="J918">
        <v>6226.7038544879961</v>
      </c>
      <c r="K918">
        <v>-1376.9714190599148</v>
      </c>
      <c r="L918">
        <v>-12.469688968482378</v>
      </c>
      <c r="M918">
        <v>6377.1381653844965</v>
      </c>
      <c r="N918">
        <v>36224.366230243046</v>
      </c>
      <c r="O918">
        <v>66.830606463214039</v>
      </c>
      <c r="P918">
        <v>51.694586476596385</v>
      </c>
      <c r="Q918" s="6">
        <v>916</v>
      </c>
    </row>
    <row r="919" spans="1:17" x14ac:dyDescent="0.25">
      <c r="A919">
        <v>129.19431642419983</v>
      </c>
      <c r="B919">
        <v>-15.848552015371707</v>
      </c>
      <c r="C919" s="6">
        <v>1167.0400000000002</v>
      </c>
      <c r="D919">
        <v>0.75</v>
      </c>
      <c r="E919">
        <v>0.65</v>
      </c>
      <c r="F919">
        <v>19.899999999999999</v>
      </c>
      <c r="G919">
        <v>42.007420362456692</v>
      </c>
      <c r="H919">
        <v>15.460130865744439</v>
      </c>
      <c r="I919">
        <v>19.194316424199826</v>
      </c>
      <c r="J919">
        <v>6137.219553610008</v>
      </c>
      <c r="K919">
        <v>-1730.6128037091014</v>
      </c>
      <c r="L919">
        <v>-15.747733156685557</v>
      </c>
      <c r="M919">
        <v>6376.5574196093385</v>
      </c>
      <c r="N919">
        <v>36465.115586679982</v>
      </c>
      <c r="O919">
        <v>61.107225717321064</v>
      </c>
      <c r="P919">
        <v>51.886735240886701</v>
      </c>
      <c r="Q919" s="6">
        <v>917</v>
      </c>
    </row>
    <row r="920" spans="1:17" x14ac:dyDescent="0.25">
      <c r="A920">
        <v>128.0634423435441</v>
      </c>
      <c r="B920">
        <v>-14.60481865098712</v>
      </c>
      <c r="C920" s="6">
        <v>1167.3200000000002</v>
      </c>
      <c r="D920">
        <v>3</v>
      </c>
      <c r="E920">
        <v>0.65</v>
      </c>
      <c r="F920">
        <v>19.899999999999999</v>
      </c>
      <c r="G920">
        <v>54.048620189015942</v>
      </c>
      <c r="H920">
        <v>14.940327456586044</v>
      </c>
      <c r="I920">
        <v>18.063442343544097</v>
      </c>
      <c r="J920">
        <v>6173.363280248539</v>
      </c>
      <c r="K920">
        <v>-1597.82635515477</v>
      </c>
      <c r="L920">
        <v>-14.511187215757271</v>
      </c>
      <c r="M920">
        <v>6376.7909838058968</v>
      </c>
      <c r="N920">
        <v>36380.584583994365</v>
      </c>
      <c r="O920">
        <v>62.984041894157556</v>
      </c>
      <c r="P920">
        <v>52.291447680464316</v>
      </c>
      <c r="Q920" s="6">
        <v>918</v>
      </c>
    </row>
    <row r="921" spans="1:17" x14ac:dyDescent="0.25">
      <c r="A921">
        <v>125.745612873531</v>
      </c>
      <c r="B921">
        <v>-14.977773164074032</v>
      </c>
      <c r="C921" s="6">
        <v>1167.6000000000001</v>
      </c>
      <c r="D921">
        <v>3</v>
      </c>
      <c r="E921">
        <v>0.65</v>
      </c>
      <c r="F921">
        <v>19.899999999999999</v>
      </c>
      <c r="G921">
        <v>54.048620189015942</v>
      </c>
      <c r="H921">
        <v>16.96741730008187</v>
      </c>
      <c r="I921">
        <v>15.745612873531002</v>
      </c>
      <c r="J921">
        <v>6162.8280845176023</v>
      </c>
      <c r="K921">
        <v>-1637.7250089510546</v>
      </c>
      <c r="L921">
        <v>-14.881967478789059</v>
      </c>
      <c r="M921">
        <v>6376.7227636351445</v>
      </c>
      <c r="N921">
        <v>36308.096099655544</v>
      </c>
      <c r="O921">
        <v>64.691186715173586</v>
      </c>
      <c r="P921">
        <v>47.490287794049124</v>
      </c>
      <c r="Q921" s="6">
        <v>919</v>
      </c>
    </row>
    <row r="922" spans="1:17" x14ac:dyDescent="0.25">
      <c r="A922">
        <v>129.59769568098793</v>
      </c>
      <c r="B922">
        <v>-13.072696573954508</v>
      </c>
      <c r="C922" s="6">
        <v>1167.8800000000001</v>
      </c>
      <c r="D922">
        <v>1.2</v>
      </c>
      <c r="E922">
        <v>0.65</v>
      </c>
      <c r="F922">
        <v>19.899999999999999</v>
      </c>
      <c r="G922">
        <v>46.089820015575185</v>
      </c>
      <c r="H922">
        <v>23.448378884136424</v>
      </c>
      <c r="I922">
        <v>19.597695680987925</v>
      </c>
      <c r="J922">
        <v>6213.9074643012009</v>
      </c>
      <c r="K922">
        <v>-1433.2408985101556</v>
      </c>
      <c r="L922">
        <v>-12.988158118002749</v>
      </c>
      <c r="M922">
        <v>6377.0546060121187</v>
      </c>
      <c r="N922">
        <v>36398.196321870826</v>
      </c>
      <c r="O922">
        <v>62.591926387728478</v>
      </c>
      <c r="P922">
        <v>57.572688267824724</v>
      </c>
      <c r="Q922" s="6">
        <v>920</v>
      </c>
    </row>
    <row r="923" spans="1:17" x14ac:dyDescent="0.25">
      <c r="A923">
        <v>125.37366484714104</v>
      </c>
      <c r="B923">
        <v>-11.512004166514267</v>
      </c>
      <c r="C923" s="6">
        <v>1168.1600000000001</v>
      </c>
      <c r="D923">
        <v>0.75</v>
      </c>
      <c r="E923">
        <v>0.65</v>
      </c>
      <c r="F923">
        <v>19.899999999999999</v>
      </c>
      <c r="G923">
        <v>42.007420362456692</v>
      </c>
      <c r="H923">
        <v>22.146445253525325</v>
      </c>
      <c r="I923">
        <v>15.373664847141043</v>
      </c>
      <c r="J923">
        <v>6250.663794013909</v>
      </c>
      <c r="K923">
        <v>-1264.5531565650867</v>
      </c>
      <c r="L923">
        <v>-11.436974393219995</v>
      </c>
      <c r="M923">
        <v>6377.2950811119817</v>
      </c>
      <c r="N923">
        <v>36197.212229889512</v>
      </c>
      <c r="O923">
        <v>67.567726458438401</v>
      </c>
      <c r="P923">
        <v>54.026015671893191</v>
      </c>
      <c r="Q923" s="6">
        <v>921</v>
      </c>
    </row>
    <row r="924" spans="1:17" x14ac:dyDescent="0.25">
      <c r="A924">
        <v>129.97416181854891</v>
      </c>
      <c r="B924">
        <v>-16.385063773055208</v>
      </c>
      <c r="C924" s="6">
        <v>1168.44</v>
      </c>
      <c r="D924">
        <v>3</v>
      </c>
      <c r="E924">
        <v>0.65</v>
      </c>
      <c r="F924">
        <v>19.899999999999999</v>
      </c>
      <c r="G924">
        <v>54.048620189015942</v>
      </c>
      <c r="H924">
        <v>18.312812664406291</v>
      </c>
      <c r="I924">
        <v>19.974161818548907</v>
      </c>
      <c r="J924">
        <v>6120.7386084911177</v>
      </c>
      <c r="K924">
        <v>-1787.6495653207971</v>
      </c>
      <c r="L924">
        <v>-16.281201840954044</v>
      </c>
      <c r="M924">
        <v>6376.4513706187245</v>
      </c>
      <c r="N924">
        <v>36515.34814057433</v>
      </c>
      <c r="O924">
        <v>60.046179964023892</v>
      </c>
      <c r="P924">
        <v>52.183942041745418</v>
      </c>
      <c r="Q924" s="6">
        <v>922</v>
      </c>
    </row>
    <row r="925" spans="1:17" x14ac:dyDescent="0.25">
      <c r="A925">
        <v>128.07882819709621</v>
      </c>
      <c r="B925">
        <v>-13.171032445636525</v>
      </c>
      <c r="C925" s="6">
        <v>1168.72</v>
      </c>
      <c r="D925">
        <v>3</v>
      </c>
      <c r="E925">
        <v>0.65</v>
      </c>
      <c r="F925">
        <v>19.899999999999999</v>
      </c>
      <c r="G925">
        <v>54.048620189015942</v>
      </c>
      <c r="H925">
        <v>14.486637673710105</v>
      </c>
      <c r="I925">
        <v>18.078828197096215</v>
      </c>
      <c r="J925">
        <v>6211.4376700537723</v>
      </c>
      <c r="K925">
        <v>-1443.8358901181605</v>
      </c>
      <c r="L925">
        <v>-13.085902903516306</v>
      </c>
      <c r="M925">
        <v>6377.0384981240577</v>
      </c>
      <c r="N925">
        <v>36339.251795370801</v>
      </c>
      <c r="O925">
        <v>63.953033750860996</v>
      </c>
      <c r="P925">
        <v>55.084664547638468</v>
      </c>
      <c r="Q925" s="6">
        <v>923</v>
      </c>
    </row>
    <row r="926" spans="1:17" x14ac:dyDescent="0.25">
      <c r="A926">
        <v>126.29293757831279</v>
      </c>
      <c r="B926">
        <v>-12.359757935085486</v>
      </c>
      <c r="C926" s="6">
        <v>1169</v>
      </c>
      <c r="D926">
        <v>3</v>
      </c>
      <c r="E926">
        <v>0.65</v>
      </c>
      <c r="F926">
        <v>19.899999999999999</v>
      </c>
      <c r="G926">
        <v>54.048620189015942</v>
      </c>
      <c r="H926">
        <v>14.839486072819444</v>
      </c>
      <c r="I926">
        <v>16.292937578312788</v>
      </c>
      <c r="J926">
        <v>6231.2686552139257</v>
      </c>
      <c r="K926">
        <v>-1356.304844630203</v>
      </c>
      <c r="L926">
        <v>-12.279533963676204</v>
      </c>
      <c r="M926">
        <v>6377.1680144887923</v>
      </c>
      <c r="N926">
        <v>36250.708007425565</v>
      </c>
      <c r="O926">
        <v>66.142864870385765</v>
      </c>
      <c r="P926">
        <v>53.783689764884507</v>
      </c>
      <c r="Q926" s="6">
        <v>924</v>
      </c>
    </row>
    <row r="927" spans="1:17" x14ac:dyDescent="0.25">
      <c r="A927">
        <v>129.60767505567111</v>
      </c>
      <c r="B927">
        <v>-12.575031933406908</v>
      </c>
      <c r="C927" s="6">
        <v>1169.2800000000002</v>
      </c>
      <c r="D927">
        <v>3</v>
      </c>
      <c r="E927">
        <v>0.65</v>
      </c>
      <c r="F927">
        <v>19.899999999999999</v>
      </c>
      <c r="G927">
        <v>54.048620189015942</v>
      </c>
      <c r="H927">
        <v>18.83575317950045</v>
      </c>
      <c r="I927">
        <v>19.607675055671109</v>
      </c>
      <c r="J927">
        <v>6226.1273980087572</v>
      </c>
      <c r="K927">
        <v>-1379.5581711217628</v>
      </c>
      <c r="L927">
        <v>-12.493499880041256</v>
      </c>
      <c r="M927">
        <v>6377.1343974973679</v>
      </c>
      <c r="N927">
        <v>36385.29376690233</v>
      </c>
      <c r="O927">
        <v>62.886693543140815</v>
      </c>
      <c r="P927">
        <v>58.568230917486844</v>
      </c>
      <c r="Q927" s="6">
        <v>925</v>
      </c>
    </row>
    <row r="928" spans="1:17" x14ac:dyDescent="0.25">
      <c r="A928">
        <v>126.39248885779355</v>
      </c>
      <c r="B928">
        <v>-14.926403883684651</v>
      </c>
      <c r="C928" s="6">
        <v>1169.5600000000002</v>
      </c>
      <c r="D928">
        <v>3</v>
      </c>
      <c r="E928">
        <v>0.65</v>
      </c>
      <c r="F928">
        <v>19.899999999999999</v>
      </c>
      <c r="G928">
        <v>54.048620189015942</v>
      </c>
      <c r="H928">
        <v>16.710338258563432</v>
      </c>
      <c r="I928">
        <v>16.392488857793552</v>
      </c>
      <c r="J928">
        <v>6164.2946002185963</v>
      </c>
      <c r="K928">
        <v>-1632.2335337907866</v>
      </c>
      <c r="L928">
        <v>-14.830896723407607</v>
      </c>
      <c r="M928">
        <v>6376.7322530521305</v>
      </c>
      <c r="N928">
        <v>36328.823352356747</v>
      </c>
      <c r="O928">
        <v>64.191622127358897</v>
      </c>
      <c r="P928">
        <v>48.794639366421428</v>
      </c>
      <c r="Q928" s="6">
        <v>926</v>
      </c>
    </row>
    <row r="929" spans="1:17" x14ac:dyDescent="0.25">
      <c r="A929">
        <v>128.65686826320217</v>
      </c>
      <c r="B929">
        <v>-15.622227546953699</v>
      </c>
      <c r="C929" s="6">
        <v>1169.8400000000001</v>
      </c>
      <c r="D929">
        <v>0.75</v>
      </c>
      <c r="E929">
        <v>0.65</v>
      </c>
      <c r="F929">
        <v>19.899999999999999</v>
      </c>
      <c r="G929">
        <v>42.007420362456692</v>
      </c>
      <c r="H929">
        <v>22.35550974438285</v>
      </c>
      <c r="I929">
        <v>18.656868263202171</v>
      </c>
      <c r="J929">
        <v>6144.0114026174688</v>
      </c>
      <c r="K929">
        <v>-1706.5071973280305</v>
      </c>
      <c r="L929">
        <v>-15.522702967081399</v>
      </c>
      <c r="M929">
        <v>6376.6012051896305</v>
      </c>
      <c r="N929">
        <v>36436.081163202274</v>
      </c>
      <c r="O929">
        <v>61.737355918372543</v>
      </c>
      <c r="P929">
        <v>51.425195954364675</v>
      </c>
      <c r="Q929" s="6">
        <v>927</v>
      </c>
    </row>
    <row r="930" spans="1:17" x14ac:dyDescent="0.25">
      <c r="A930">
        <v>129.36852134099055</v>
      </c>
      <c r="B930">
        <v>-16.148662737806934</v>
      </c>
      <c r="C930" s="6">
        <v>1170.1200000000001</v>
      </c>
      <c r="D930">
        <v>3</v>
      </c>
      <c r="E930">
        <v>0.65</v>
      </c>
      <c r="F930">
        <v>19.899999999999999</v>
      </c>
      <c r="G930">
        <v>54.048620189015942</v>
      </c>
      <c r="H930">
        <v>22.007513135176161</v>
      </c>
      <c r="I930">
        <v>19.368521340990554</v>
      </c>
      <c r="J930">
        <v>6128.0664596809347</v>
      </c>
      <c r="K930">
        <v>-1762.5363626789333</v>
      </c>
      <c r="L930">
        <v>-16.0461372743477</v>
      </c>
      <c r="M930">
        <v>6376.4984877307006</v>
      </c>
      <c r="N930">
        <v>36482.210538826963</v>
      </c>
      <c r="O930">
        <v>60.74139222923823</v>
      </c>
      <c r="P930">
        <v>51.649599780499727</v>
      </c>
      <c r="Q930" s="6">
        <v>928</v>
      </c>
    </row>
    <row r="931" spans="1:17" x14ac:dyDescent="0.25">
      <c r="A931">
        <v>127.89738250545714</v>
      </c>
      <c r="B931">
        <v>-15.805900489092732</v>
      </c>
      <c r="C931" s="6">
        <v>1170.4000000000001</v>
      </c>
      <c r="D931">
        <v>0.75</v>
      </c>
      <c r="E931">
        <v>0.65</v>
      </c>
      <c r="F931">
        <v>19.899999999999999</v>
      </c>
      <c r="G931">
        <v>42.007420362456692</v>
      </c>
      <c r="H931">
        <v>22.409006292866394</v>
      </c>
      <c r="I931">
        <v>17.897382505457145</v>
      </c>
      <c r="J931">
        <v>6138.5067893139749</v>
      </c>
      <c r="K931">
        <v>-1726.0720460496912</v>
      </c>
      <c r="L931">
        <v>-15.705325066500878</v>
      </c>
      <c r="M931">
        <v>6376.5657144428396</v>
      </c>
      <c r="N931">
        <v>36412.572667276545</v>
      </c>
      <c r="O931">
        <v>62.255556988011051</v>
      </c>
      <c r="P931">
        <v>49.854564816204487</v>
      </c>
      <c r="Q931" s="6">
        <v>929</v>
      </c>
    </row>
    <row r="932" spans="1:17" x14ac:dyDescent="0.25">
      <c r="A932">
        <v>130.07895035085801</v>
      </c>
      <c r="B932">
        <v>-15.601129424576619</v>
      </c>
      <c r="C932" s="6">
        <v>1170.68</v>
      </c>
      <c r="D932">
        <v>0.75</v>
      </c>
      <c r="E932">
        <v>0.65</v>
      </c>
      <c r="F932">
        <v>19.899999999999999</v>
      </c>
      <c r="G932">
        <v>42.007420362456692</v>
      </c>
      <c r="H932">
        <v>14.065579594761459</v>
      </c>
      <c r="I932">
        <v>20.078950350858008</v>
      </c>
      <c r="J932">
        <v>6144.6396833083672</v>
      </c>
      <c r="K932">
        <v>-1704.2587182726568</v>
      </c>
      <c r="L932">
        <v>-15.501725813304891</v>
      </c>
      <c r="M932">
        <v>6376.6052580112182</v>
      </c>
      <c r="N932">
        <v>36493.874205236541</v>
      </c>
      <c r="O932">
        <v>60.498224945609167</v>
      </c>
      <c r="P932">
        <v>53.656325286492546</v>
      </c>
      <c r="Q932" s="6">
        <v>930</v>
      </c>
    </row>
    <row r="933" spans="1:17" x14ac:dyDescent="0.25">
      <c r="A933">
        <v>128.9010122241701</v>
      </c>
      <c r="B933">
        <v>-14.050951445343649</v>
      </c>
      <c r="C933" s="6">
        <v>1170.96</v>
      </c>
      <c r="D933">
        <v>3</v>
      </c>
      <c r="E933">
        <v>0.65</v>
      </c>
      <c r="F933">
        <v>19.899999999999999</v>
      </c>
      <c r="G933">
        <v>54.048620189015942</v>
      </c>
      <c r="H933">
        <v>19.76600798203193</v>
      </c>
      <c r="I933">
        <v>18.901012224170103</v>
      </c>
      <c r="J933">
        <v>6188.5285113372911</v>
      </c>
      <c r="K933">
        <v>-1538.45154037569</v>
      </c>
      <c r="L933">
        <v>-13.960577860579619</v>
      </c>
      <c r="M933">
        <v>6376.8893888571474</v>
      </c>
      <c r="N933">
        <v>36397.125788814483</v>
      </c>
      <c r="O933">
        <v>62.611264574151136</v>
      </c>
      <c r="P933">
        <v>54.660496878781402</v>
      </c>
      <c r="Q933" s="6">
        <v>931</v>
      </c>
    </row>
    <row r="934" spans="1:17" x14ac:dyDescent="0.25">
      <c r="A934">
        <v>129.8038360884228</v>
      </c>
      <c r="B934">
        <v>-14.298293024067036</v>
      </c>
      <c r="C934" s="6">
        <v>1171.24</v>
      </c>
      <c r="D934">
        <v>1.2</v>
      </c>
      <c r="E934">
        <v>0.65</v>
      </c>
      <c r="F934">
        <v>19.899999999999999</v>
      </c>
      <c r="G934">
        <v>46.089820015575185</v>
      </c>
      <c r="H934">
        <v>22.314802915090286</v>
      </c>
      <c r="I934">
        <v>19.803836088422798</v>
      </c>
      <c r="J934">
        <v>6181.8271607069655</v>
      </c>
      <c r="K934">
        <v>-1564.9844314138973</v>
      </c>
      <c r="L934">
        <v>-14.206460364861515</v>
      </c>
      <c r="M934">
        <v>6376.8458751503649</v>
      </c>
      <c r="N934">
        <v>36441.82845519777</v>
      </c>
      <c r="O934">
        <v>61.618655906551922</v>
      </c>
      <c r="P934">
        <v>55.556038336120544</v>
      </c>
      <c r="Q934" s="6">
        <v>932</v>
      </c>
    </row>
    <row r="935" spans="1:17" x14ac:dyDescent="0.25">
      <c r="A935">
        <v>126.3106573170304</v>
      </c>
      <c r="B935">
        <v>-16.226438340173225</v>
      </c>
      <c r="C935" s="6">
        <v>1171.5200000000002</v>
      </c>
      <c r="D935">
        <v>1.2</v>
      </c>
      <c r="E935">
        <v>0.65</v>
      </c>
      <c r="F935">
        <v>19.899999999999999</v>
      </c>
      <c r="G935">
        <v>46.089820015575185</v>
      </c>
      <c r="H935">
        <v>19.15390775399657</v>
      </c>
      <c r="I935">
        <v>16.310657317030405</v>
      </c>
      <c r="J935">
        <v>6125.6670630121616</v>
      </c>
      <c r="K935">
        <v>-1770.8018432344061</v>
      </c>
      <c r="L935">
        <v>-16.123472411942391</v>
      </c>
      <c r="M935">
        <v>6376.4830537588987</v>
      </c>
      <c r="N935">
        <v>36368.908499293801</v>
      </c>
      <c r="O935">
        <v>63.243060248257052</v>
      </c>
      <c r="P935">
        <v>46.320663245354126</v>
      </c>
      <c r="Q935" s="6">
        <v>933</v>
      </c>
    </row>
    <row r="936" spans="1:17" x14ac:dyDescent="0.25">
      <c r="A936">
        <v>129.11613823294459</v>
      </c>
      <c r="B936">
        <v>-13.373722316311925</v>
      </c>
      <c r="C936" s="6">
        <v>1171.8000000000002</v>
      </c>
      <c r="D936">
        <v>0.75</v>
      </c>
      <c r="E936">
        <v>0.65</v>
      </c>
      <c r="F936">
        <v>19.899999999999999</v>
      </c>
      <c r="G936">
        <v>42.007420362456692</v>
      </c>
      <c r="H936">
        <v>17.328772435093878</v>
      </c>
      <c r="I936">
        <v>19.116138232944593</v>
      </c>
      <c r="J936">
        <v>6206.2895217691557</v>
      </c>
      <c r="K936">
        <v>-1465.6610828330458</v>
      </c>
      <c r="L936">
        <v>-13.28737757127257</v>
      </c>
      <c r="M936">
        <v>6377.0049425849556</v>
      </c>
      <c r="N936">
        <v>36386.471136739798</v>
      </c>
      <c r="O936">
        <v>62.856076717183363</v>
      </c>
      <c r="P936">
        <v>56.28277319839512</v>
      </c>
      <c r="Q936" s="6">
        <v>934</v>
      </c>
    </row>
    <row r="937" spans="1:17" x14ac:dyDescent="0.25">
      <c r="A937">
        <v>128.21823356090206</v>
      </c>
      <c r="B937">
        <v>-14.324007620564231</v>
      </c>
      <c r="C937" s="6">
        <v>1172.0800000000002</v>
      </c>
      <c r="D937">
        <v>0.75</v>
      </c>
      <c r="E937">
        <v>0.65</v>
      </c>
      <c r="F937">
        <v>19.899999999999999</v>
      </c>
      <c r="G937">
        <v>42.007420362456692</v>
      </c>
      <c r="H937">
        <v>20.74784637474858</v>
      </c>
      <c r="I937">
        <v>18.218233560902064</v>
      </c>
      <c r="J937">
        <v>6181.1238825244454</v>
      </c>
      <c r="K937">
        <v>-1567.7412599796369</v>
      </c>
      <c r="L937">
        <v>-14.232023657808268</v>
      </c>
      <c r="M937">
        <v>6376.8413112885764</v>
      </c>
      <c r="N937">
        <v>36378.068138099501</v>
      </c>
      <c r="O937">
        <v>63.043119932642789</v>
      </c>
      <c r="P937">
        <v>53.068534961010563</v>
      </c>
      <c r="Q937" s="6">
        <v>935</v>
      </c>
    </row>
    <row r="938" spans="1:17" x14ac:dyDescent="0.25">
      <c r="A938">
        <v>129.53532914508466</v>
      </c>
      <c r="B938">
        <v>-15.075665326951711</v>
      </c>
      <c r="C938" s="6">
        <v>1172.3600000000001</v>
      </c>
      <c r="D938">
        <v>0.75</v>
      </c>
      <c r="E938">
        <v>0.65</v>
      </c>
      <c r="F938">
        <v>19.899999999999999</v>
      </c>
      <c r="G938">
        <v>42.007420362456692</v>
      </c>
      <c r="H938">
        <v>18.273038780756359</v>
      </c>
      <c r="I938">
        <v>19.53532914508466</v>
      </c>
      <c r="J938">
        <v>6160.0197637093006</v>
      </c>
      <c r="K938">
        <v>-1648.1862883979236</v>
      </c>
      <c r="L938">
        <v>-14.97929160200766</v>
      </c>
      <c r="M938">
        <v>6376.7045980311896</v>
      </c>
      <c r="N938">
        <v>36454.298494666036</v>
      </c>
      <c r="O938">
        <v>61.344065133193176</v>
      </c>
      <c r="P938">
        <v>53.756824205589176</v>
      </c>
      <c r="Q938" s="6">
        <v>936</v>
      </c>
    </row>
    <row r="939" spans="1:17" x14ac:dyDescent="0.25">
      <c r="A939">
        <v>128.35406471312572</v>
      </c>
      <c r="B939">
        <v>-11.756047342796133</v>
      </c>
      <c r="C939" s="6">
        <v>1172.6400000000001</v>
      </c>
      <c r="D939">
        <v>3</v>
      </c>
      <c r="E939">
        <v>0.65</v>
      </c>
      <c r="F939">
        <v>19.899999999999999</v>
      </c>
      <c r="G939">
        <v>54.048620189015942</v>
      </c>
      <c r="H939">
        <v>23.125885643285542</v>
      </c>
      <c r="I939">
        <v>18.354064713125723</v>
      </c>
      <c r="J939">
        <v>6245.2198089702679</v>
      </c>
      <c r="K939">
        <v>-1290.9944534832714</v>
      </c>
      <c r="L939">
        <v>-11.679515442136159</v>
      </c>
      <c r="M939">
        <v>6377.2593754119171</v>
      </c>
      <c r="N939">
        <v>36312.900724053427</v>
      </c>
      <c r="O939">
        <v>64.591392546173864</v>
      </c>
      <c r="P939">
        <v>58.444926338920354</v>
      </c>
      <c r="Q939" s="6">
        <v>937</v>
      </c>
    </row>
    <row r="940" spans="1:17" x14ac:dyDescent="0.25">
      <c r="A940">
        <v>126.56233773699596</v>
      </c>
      <c r="B940">
        <v>-12.497103742217892</v>
      </c>
      <c r="C940" s="6">
        <v>1172.92</v>
      </c>
      <c r="D940">
        <v>0.75</v>
      </c>
      <c r="E940">
        <v>0.65</v>
      </c>
      <c r="F940">
        <v>19.899999999999999</v>
      </c>
      <c r="G940">
        <v>42.007420362456692</v>
      </c>
      <c r="H940">
        <v>15.266075143002089</v>
      </c>
      <c r="I940">
        <v>16.562337736995957</v>
      </c>
      <c r="J940">
        <v>6227.9986074750104</v>
      </c>
      <c r="K940">
        <v>-1371.1427641987873</v>
      </c>
      <c r="L940">
        <v>-12.416044685489462</v>
      </c>
      <c r="M940">
        <v>6377.1466295299624</v>
      </c>
      <c r="N940">
        <v>36263.984973774015</v>
      </c>
      <c r="O940">
        <v>65.802209048630914</v>
      </c>
      <c r="P940">
        <v>53.959865482806698</v>
      </c>
      <c r="Q940" s="6">
        <v>938</v>
      </c>
    </row>
    <row r="941" spans="1:17" x14ac:dyDescent="0.25">
      <c r="A941">
        <v>129.96970344535833</v>
      </c>
      <c r="B941">
        <v>-15.363572018104289</v>
      </c>
      <c r="C941" s="6">
        <v>1173.2</v>
      </c>
      <c r="D941">
        <v>1.2</v>
      </c>
      <c r="E941">
        <v>0.65</v>
      </c>
      <c r="F941">
        <v>19.899999999999999</v>
      </c>
      <c r="G941">
        <v>46.089820015575185</v>
      </c>
      <c r="H941">
        <v>21.331322195613225</v>
      </c>
      <c r="I941">
        <v>19.969703445358334</v>
      </c>
      <c r="J941">
        <v>6151.6566515292825</v>
      </c>
      <c r="K941">
        <v>-1678.9260492752235</v>
      </c>
      <c r="L941">
        <v>-15.265534144331712</v>
      </c>
      <c r="M941">
        <v>6376.6505500332523</v>
      </c>
      <c r="N941">
        <v>36481.62513560972</v>
      </c>
      <c r="O941">
        <v>60.757916277135806</v>
      </c>
      <c r="P941">
        <v>53.903291199123416</v>
      </c>
      <c r="Q941" s="6">
        <v>939</v>
      </c>
    </row>
    <row r="942" spans="1:17" x14ac:dyDescent="0.25">
      <c r="A942">
        <v>129.91487462099161</v>
      </c>
      <c r="B942">
        <v>-14.068876317277674</v>
      </c>
      <c r="C942" s="6">
        <v>1173.48</v>
      </c>
      <c r="D942">
        <v>0.75</v>
      </c>
      <c r="E942">
        <v>0.65</v>
      </c>
      <c r="F942">
        <v>19.899999999999999</v>
      </c>
      <c r="G942">
        <v>42.007420362456692</v>
      </c>
      <c r="H942">
        <v>21.549177432441713</v>
      </c>
      <c r="I942">
        <v>19.914874620991611</v>
      </c>
      <c r="J942">
        <v>6188.0467185121852</v>
      </c>
      <c r="K942">
        <v>-1540.3753335532367</v>
      </c>
      <c r="L942">
        <v>-13.978396767513104</v>
      </c>
      <c r="M942">
        <v>6376.8862588812635</v>
      </c>
      <c r="N942">
        <v>36439.778540606414</v>
      </c>
      <c r="O942">
        <v>61.664521248277907</v>
      </c>
      <c r="P942">
        <v>56.139209109177621</v>
      </c>
      <c r="Q942" s="6">
        <v>940</v>
      </c>
    </row>
    <row r="943" spans="1:17" x14ac:dyDescent="0.25">
      <c r="A943">
        <v>130.05826539365339</v>
      </c>
      <c r="B943">
        <v>-16.064261883044324</v>
      </c>
      <c r="C943" s="6">
        <v>1173.7600000000002</v>
      </c>
      <c r="D943">
        <v>1.2</v>
      </c>
      <c r="E943">
        <v>0.65</v>
      </c>
      <c r="F943">
        <v>19.899999999999999</v>
      </c>
      <c r="G943">
        <v>46.089820015575185</v>
      </c>
      <c r="H943">
        <v>22.598367093273758</v>
      </c>
      <c r="I943">
        <v>20.058265393653386</v>
      </c>
      <c r="J943">
        <v>6130.6575304713451</v>
      </c>
      <c r="K943">
        <v>-1753.5631860267149</v>
      </c>
      <c r="L943">
        <v>-15.962215252607123</v>
      </c>
      <c r="M943">
        <v>6376.5151613803273</v>
      </c>
      <c r="N943">
        <v>36508.150953625976</v>
      </c>
      <c r="O943">
        <v>60.197281715123175</v>
      </c>
      <c r="P943">
        <v>52.842595692211098</v>
      </c>
      <c r="Q943" s="6">
        <v>941</v>
      </c>
    </row>
    <row r="944" spans="1:17" x14ac:dyDescent="0.25">
      <c r="A944">
        <v>130.11170099419149</v>
      </c>
      <c r="B944">
        <v>-12.208296100279554</v>
      </c>
      <c r="C944" s="6">
        <v>1174.0400000000002</v>
      </c>
      <c r="D944">
        <v>0.75</v>
      </c>
      <c r="E944">
        <v>0.65</v>
      </c>
      <c r="F944">
        <v>19.899999999999999</v>
      </c>
      <c r="G944">
        <v>42.007420362456692</v>
      </c>
      <c r="H944">
        <v>15.606826130490228</v>
      </c>
      <c r="I944">
        <v>20.111700994191494</v>
      </c>
      <c r="J944">
        <v>6234.8335004015225</v>
      </c>
      <c r="K944">
        <v>-1339.9330616023572</v>
      </c>
      <c r="L944">
        <v>-12.128995159706831</v>
      </c>
      <c r="M944">
        <v>6377.1913400261219</v>
      </c>
      <c r="N944">
        <v>36397.389758012803</v>
      </c>
      <c r="O944">
        <v>62.614098808191251</v>
      </c>
      <c r="P944">
        <v>59.993849255773426</v>
      </c>
      <c r="Q944" s="6">
        <v>942</v>
      </c>
    </row>
    <row r="945" spans="1:17" x14ac:dyDescent="0.25">
      <c r="A945">
        <v>129.2880485038105</v>
      </c>
      <c r="B945">
        <v>-16.246137169039287</v>
      </c>
      <c r="C945" s="6">
        <v>1174.3200000000002</v>
      </c>
      <c r="D945">
        <v>0.75</v>
      </c>
      <c r="E945">
        <v>0.65</v>
      </c>
      <c r="F945">
        <v>19.899999999999999</v>
      </c>
      <c r="G945">
        <v>42.007420362456692</v>
      </c>
      <c r="H945">
        <v>23.728351966505592</v>
      </c>
      <c r="I945">
        <v>19.288048503810501</v>
      </c>
      <c r="J945">
        <v>6125.0575658790012</v>
      </c>
      <c r="K945">
        <v>-1772.8947975221788</v>
      </c>
      <c r="L945">
        <v>-16.143059800189025</v>
      </c>
      <c r="M945">
        <v>6376.4791341627406</v>
      </c>
      <c r="N945">
        <v>36482.197064276043</v>
      </c>
      <c r="O945">
        <v>60.741153096190274</v>
      </c>
      <c r="P945">
        <v>51.360602968708072</v>
      </c>
      <c r="Q945" s="6">
        <v>943</v>
      </c>
    </row>
    <row r="946" spans="1:17" x14ac:dyDescent="0.25">
      <c r="A946">
        <v>128.67569696743442</v>
      </c>
      <c r="B946">
        <v>-12.398438503988432</v>
      </c>
      <c r="C946" s="6">
        <v>1174.6000000000001</v>
      </c>
      <c r="D946">
        <v>3</v>
      </c>
      <c r="E946">
        <v>0.65</v>
      </c>
      <c r="F946">
        <v>19.899999999999999</v>
      </c>
      <c r="G946">
        <v>54.048620189015942</v>
      </c>
      <c r="H946">
        <v>21.269849313242958</v>
      </c>
      <c r="I946">
        <v>18.675696967434419</v>
      </c>
      <c r="J946">
        <v>6230.3513162684458</v>
      </c>
      <c r="K946">
        <v>-1360.4844109272881</v>
      </c>
      <c r="L946">
        <v>-12.317979162642477</v>
      </c>
      <c r="M946">
        <v>6377.1620142900647</v>
      </c>
      <c r="N946">
        <v>36342.153588760601</v>
      </c>
      <c r="O946">
        <v>63.888189252684192</v>
      </c>
      <c r="P946">
        <v>57.575607312253084</v>
      </c>
      <c r="Q946" s="6">
        <v>944</v>
      </c>
    </row>
    <row r="947" spans="1:17" x14ac:dyDescent="0.25">
      <c r="A947">
        <v>127.05318739232662</v>
      </c>
      <c r="B947">
        <v>-15.02830011428345</v>
      </c>
      <c r="C947" s="6">
        <v>1174.8800000000001</v>
      </c>
      <c r="D947">
        <v>3</v>
      </c>
      <c r="E947">
        <v>0.65</v>
      </c>
      <c r="F947">
        <v>19.899999999999999</v>
      </c>
      <c r="G947">
        <v>54.048620189015942</v>
      </c>
      <c r="H947">
        <v>18.924570542522524</v>
      </c>
      <c r="I947">
        <v>17.05318739232662</v>
      </c>
      <c r="J947">
        <v>6161.380807173291</v>
      </c>
      <c r="K947">
        <v>-1643.1251766878138</v>
      </c>
      <c r="L947">
        <v>-14.932201096959137</v>
      </c>
      <c r="M947">
        <v>6376.7134009040074</v>
      </c>
      <c r="N947">
        <v>36355.781892801599</v>
      </c>
      <c r="O947">
        <v>63.55456165818584</v>
      </c>
      <c r="P947">
        <v>49.791761188579713</v>
      </c>
      <c r="Q947" s="6">
        <v>945</v>
      </c>
    </row>
    <row r="948" spans="1:17" x14ac:dyDescent="0.25">
      <c r="A948">
        <v>128.81358829398405</v>
      </c>
      <c r="B948">
        <v>-15.237363376130803</v>
      </c>
      <c r="C948" s="6">
        <v>1175.1600000000001</v>
      </c>
      <c r="D948">
        <v>1.2</v>
      </c>
      <c r="E948">
        <v>0.65</v>
      </c>
      <c r="F948">
        <v>19.899999999999999</v>
      </c>
      <c r="G948">
        <v>46.089820015575185</v>
      </c>
      <c r="H948">
        <v>20.394694127680392</v>
      </c>
      <c r="I948">
        <v>18.813588293984054</v>
      </c>
      <c r="J948">
        <v>6155.3418001114487</v>
      </c>
      <c r="K948">
        <v>-1665.4558469230753</v>
      </c>
      <c r="L948">
        <v>-15.14005381087275</v>
      </c>
      <c r="M948">
        <v>6376.674356923796</v>
      </c>
      <c r="N948">
        <v>36429.928800707268</v>
      </c>
      <c r="O948">
        <v>61.874421459139178</v>
      </c>
      <c r="P948">
        <v>52.352532765589061</v>
      </c>
      <c r="Q948" s="6">
        <v>946</v>
      </c>
    </row>
    <row r="949" spans="1:17" x14ac:dyDescent="0.25">
      <c r="A949">
        <v>129.4614256628243</v>
      </c>
      <c r="B949">
        <v>-16.306692969477286</v>
      </c>
      <c r="C949" s="6">
        <v>1175.44</v>
      </c>
      <c r="D949">
        <v>0.75</v>
      </c>
      <c r="E949">
        <v>0.65</v>
      </c>
      <c r="F949">
        <v>19.899999999999999</v>
      </c>
      <c r="G949">
        <v>42.007420362456692</v>
      </c>
      <c r="H949">
        <v>17.304339777090647</v>
      </c>
      <c r="I949">
        <v>19.461425662824297</v>
      </c>
      <c r="J949">
        <v>6123.179409587312</v>
      </c>
      <c r="K949">
        <v>-1779.3274193255525</v>
      </c>
      <c r="L949">
        <v>-16.203273325943819</v>
      </c>
      <c r="M949">
        <v>6376.4670584233199</v>
      </c>
      <c r="N949">
        <v>36491.346801433981</v>
      </c>
      <c r="O949">
        <v>60.547658584863434</v>
      </c>
      <c r="P949">
        <v>51.529533692253175</v>
      </c>
      <c r="Q949" s="6">
        <v>947</v>
      </c>
    </row>
    <row r="950" spans="1:17" x14ac:dyDescent="0.25">
      <c r="A950">
        <v>130.16293283090312</v>
      </c>
      <c r="B950">
        <v>-15.070710882014382</v>
      </c>
      <c r="C950" s="6">
        <v>1175.72</v>
      </c>
      <c r="D950">
        <v>1.2</v>
      </c>
      <c r="E950">
        <v>0.65</v>
      </c>
      <c r="F950">
        <v>19.899999999999999</v>
      </c>
      <c r="G950">
        <v>46.089820015575185</v>
      </c>
      <c r="H950">
        <v>20.98854240884603</v>
      </c>
      <c r="I950">
        <v>20.162932830903117</v>
      </c>
      <c r="J950">
        <v>6160.1623263030187</v>
      </c>
      <c r="K950">
        <v>-1647.6569431684923</v>
      </c>
      <c r="L950">
        <v>-14.974365879523546</v>
      </c>
      <c r="M950">
        <v>6376.7055199981096</v>
      </c>
      <c r="N950">
        <v>36480.633638997009</v>
      </c>
      <c r="O950">
        <v>60.780425832501066</v>
      </c>
      <c r="P950">
        <v>54.697601320242853</v>
      </c>
      <c r="Q950" s="6">
        <v>948</v>
      </c>
    </row>
    <row r="951" spans="1:17" x14ac:dyDescent="0.25">
      <c r="A951">
        <v>125.38784155300351</v>
      </c>
      <c r="B951">
        <v>-14.968589852495965</v>
      </c>
      <c r="C951" s="6">
        <v>1176</v>
      </c>
      <c r="D951">
        <v>3</v>
      </c>
      <c r="E951">
        <v>0.65</v>
      </c>
      <c r="F951">
        <v>19.899999999999999</v>
      </c>
      <c r="G951">
        <v>54.048620189015942</v>
      </c>
      <c r="H951">
        <v>20.662790902078449</v>
      </c>
      <c r="I951">
        <v>15.387841553003511</v>
      </c>
      <c r="J951">
        <v>6163.0906161371304</v>
      </c>
      <c r="K951">
        <v>-1636.7433899693269</v>
      </c>
      <c r="L951">
        <v>-14.872837512285715</v>
      </c>
      <c r="M951">
        <v>6376.724462239672</v>
      </c>
      <c r="N951">
        <v>36295.807575009661</v>
      </c>
      <c r="O951">
        <v>64.992148346277901</v>
      </c>
      <c r="P951">
        <v>46.81737934379543</v>
      </c>
      <c r="Q951" s="6">
        <v>949</v>
      </c>
    </row>
    <row r="952" spans="1:17" x14ac:dyDescent="0.25">
      <c r="A952">
        <v>128.58455793441641</v>
      </c>
      <c r="B952">
        <v>-11.940751635246073</v>
      </c>
      <c r="C952" s="6">
        <v>1176.2800000000002</v>
      </c>
      <c r="D952">
        <v>3</v>
      </c>
      <c r="E952">
        <v>0.65</v>
      </c>
      <c r="F952">
        <v>19.899999999999999</v>
      </c>
      <c r="G952">
        <v>54.048620189015942</v>
      </c>
      <c r="H952">
        <v>14.836637860037921</v>
      </c>
      <c r="I952">
        <v>18.584557934416409</v>
      </c>
      <c r="J952">
        <v>6241.0246131245967</v>
      </c>
      <c r="K952">
        <v>-1310.9913218980842</v>
      </c>
      <c r="L952">
        <v>-11.863086500750509</v>
      </c>
      <c r="M952">
        <v>6377.2318812882368</v>
      </c>
      <c r="N952">
        <v>36326.751999319247</v>
      </c>
      <c r="O952">
        <v>64.256689992334017</v>
      </c>
      <c r="P952">
        <v>58.394362018844269</v>
      </c>
      <c r="Q952" s="6">
        <v>950</v>
      </c>
    </row>
    <row r="953" spans="1:17" x14ac:dyDescent="0.25">
      <c r="A953">
        <v>130.02708575072961</v>
      </c>
      <c r="B953">
        <v>-13.858565661489306</v>
      </c>
      <c r="C953" s="6">
        <v>1176.5600000000002</v>
      </c>
      <c r="D953">
        <v>3</v>
      </c>
      <c r="E953">
        <v>0.65</v>
      </c>
      <c r="F953">
        <v>19.899999999999999</v>
      </c>
      <c r="G953">
        <v>54.048620189015942</v>
      </c>
      <c r="H953">
        <v>19.489818575713333</v>
      </c>
      <c r="I953">
        <v>20.027085750729611</v>
      </c>
      <c r="J953">
        <v>6193.6615929832524</v>
      </c>
      <c r="K953">
        <v>-1517.7944012445571</v>
      </c>
      <c r="L953">
        <v>-13.769331587615088</v>
      </c>
      <c r="M953">
        <v>6376.9227510489072</v>
      </c>
      <c r="N953">
        <v>36438.47024672875</v>
      </c>
      <c r="O953">
        <v>61.694131934718641</v>
      </c>
      <c r="P953">
        <v>56.690062758722185</v>
      </c>
      <c r="Q953" s="6">
        <v>951</v>
      </c>
    </row>
    <row r="954" spans="1:17" x14ac:dyDescent="0.25">
      <c r="A954">
        <v>128.2333534998404</v>
      </c>
      <c r="B954">
        <v>-13.763921161443301</v>
      </c>
      <c r="C954" s="6">
        <v>1176.8400000000001</v>
      </c>
      <c r="D954">
        <v>1.2</v>
      </c>
      <c r="E954">
        <v>0.65</v>
      </c>
      <c r="F954">
        <v>19.899999999999999</v>
      </c>
      <c r="G954">
        <v>46.089820015575185</v>
      </c>
      <c r="H954">
        <v>20.47703022487465</v>
      </c>
      <c r="I954">
        <v>18.233353499840405</v>
      </c>
      <c r="J954">
        <v>6196.1613298289958</v>
      </c>
      <c r="K954">
        <v>-1507.6259102668287</v>
      </c>
      <c r="L954">
        <v>-13.675249138724269</v>
      </c>
      <c r="M954">
        <v>6376.9390079078003</v>
      </c>
      <c r="N954">
        <v>36362.118983025503</v>
      </c>
      <c r="O954">
        <v>63.413857622731129</v>
      </c>
      <c r="P954">
        <v>54.162193302739972</v>
      </c>
      <c r="Q954" s="6">
        <v>952</v>
      </c>
    </row>
    <row r="955" spans="1:17" x14ac:dyDescent="0.25">
      <c r="A955">
        <v>127.74601716333837</v>
      </c>
      <c r="B955">
        <v>-15.189128418922468</v>
      </c>
      <c r="C955" s="6">
        <v>1177.1200000000001</v>
      </c>
      <c r="D955">
        <v>0.75</v>
      </c>
      <c r="E955">
        <v>0.65</v>
      </c>
      <c r="F955">
        <v>19.899999999999999</v>
      </c>
      <c r="G955">
        <v>42.007420362456692</v>
      </c>
      <c r="H955">
        <v>19.277387172780692</v>
      </c>
      <c r="I955">
        <v>17.746017163338365</v>
      </c>
      <c r="J955">
        <v>6156.7423566508378</v>
      </c>
      <c r="K955">
        <v>-1660.3056485788823</v>
      </c>
      <c r="L955">
        <v>-15.092097697005073</v>
      </c>
      <c r="M955">
        <v>6376.6834085503615</v>
      </c>
      <c r="N955">
        <v>36386.725653845766</v>
      </c>
      <c r="O955">
        <v>62.840838931468241</v>
      </c>
      <c r="P955">
        <v>50.692719841855734</v>
      </c>
      <c r="Q955" s="6">
        <v>953</v>
      </c>
    </row>
    <row r="956" spans="1:17" x14ac:dyDescent="0.25">
      <c r="A956">
        <v>126.08518659467177</v>
      </c>
      <c r="B956">
        <v>-12.29403431855015</v>
      </c>
      <c r="C956" s="6">
        <v>1177.4000000000001</v>
      </c>
      <c r="D956">
        <v>1.2</v>
      </c>
      <c r="E956">
        <v>0.65</v>
      </c>
      <c r="F956">
        <v>19.899999999999999</v>
      </c>
      <c r="G956">
        <v>46.089820015575185</v>
      </c>
      <c r="H956">
        <v>19.158241572542401</v>
      </c>
      <c r="I956">
        <v>16.085186594671768</v>
      </c>
      <c r="J956">
        <v>6232.8208635404662</v>
      </c>
      <c r="K956">
        <v>-1349.2017958227866</v>
      </c>
      <c r="L956">
        <v>-12.214210605185636</v>
      </c>
      <c r="M956">
        <v>6377.1781692874756</v>
      </c>
      <c r="N956">
        <v>36241.646891911012</v>
      </c>
      <c r="O956">
        <v>66.377937741733135</v>
      </c>
      <c r="P956">
        <v>53.556908629929111</v>
      </c>
      <c r="Q956" s="6">
        <v>954</v>
      </c>
    </row>
    <row r="957" spans="1:17" x14ac:dyDescent="0.25">
      <c r="A957">
        <v>126.38274686591896</v>
      </c>
      <c r="B957">
        <v>-13.052031525014392</v>
      </c>
      <c r="C957" s="6">
        <v>1177.68</v>
      </c>
      <c r="D957">
        <v>1.2</v>
      </c>
      <c r="E957">
        <v>0.65</v>
      </c>
      <c r="F957">
        <v>19.899999999999999</v>
      </c>
      <c r="G957">
        <v>46.089820015575185</v>
      </c>
      <c r="H957">
        <v>17.437214689425961</v>
      </c>
      <c r="I957">
        <v>16.382746865918961</v>
      </c>
      <c r="J957">
        <v>6214.4241708860172</v>
      </c>
      <c r="K957">
        <v>-1431.0138584909178</v>
      </c>
      <c r="L957">
        <v>-12.967617410158532</v>
      </c>
      <c r="M957">
        <v>6377.0579767542831</v>
      </c>
      <c r="N957">
        <v>36272.674532719648</v>
      </c>
      <c r="O957">
        <v>65.579296091338293</v>
      </c>
      <c r="P957">
        <v>52.469315735891136</v>
      </c>
      <c r="Q957" s="6">
        <v>955</v>
      </c>
    </row>
    <row r="958" spans="1:17" x14ac:dyDescent="0.25">
      <c r="A958">
        <v>129.36946688628635</v>
      </c>
      <c r="B958">
        <v>-12.603110524440019</v>
      </c>
      <c r="C958" s="6">
        <v>1177.96</v>
      </c>
      <c r="D958">
        <v>1.2</v>
      </c>
      <c r="E958">
        <v>0.65</v>
      </c>
      <c r="F958">
        <v>19.899999999999999</v>
      </c>
      <c r="G958">
        <v>46.089820015575185</v>
      </c>
      <c r="H958">
        <v>15.438328451232099</v>
      </c>
      <c r="I958">
        <v>19.369466886286347</v>
      </c>
      <c r="J958">
        <v>6225.4503682443928</v>
      </c>
      <c r="K958">
        <v>-1382.5897442611611</v>
      </c>
      <c r="L958">
        <v>-12.521408190255677</v>
      </c>
      <c r="M958">
        <v>6377.1299726766101</v>
      </c>
      <c r="N958">
        <v>36376.024600432567</v>
      </c>
      <c r="O958">
        <v>63.098540378257006</v>
      </c>
      <c r="P958">
        <v>58.173893708991038</v>
      </c>
      <c r="Q958" s="6">
        <v>956</v>
      </c>
    </row>
    <row r="959" spans="1:17" x14ac:dyDescent="0.25">
      <c r="A959">
        <v>126.81428440964577</v>
      </c>
      <c r="B959">
        <v>-13.361874130878457</v>
      </c>
      <c r="C959" s="6">
        <v>1178.24</v>
      </c>
      <c r="D959">
        <v>3</v>
      </c>
      <c r="E959">
        <v>0.65</v>
      </c>
      <c r="F959">
        <v>19.899999999999999</v>
      </c>
      <c r="G959">
        <v>54.048620189015942</v>
      </c>
      <c r="H959">
        <v>17.055126717800828</v>
      </c>
      <c r="I959">
        <v>16.814284409645765</v>
      </c>
      <c r="J959">
        <v>6206.5925821909123</v>
      </c>
      <c r="K959">
        <v>-1464.3857894076841</v>
      </c>
      <c r="L959">
        <v>-13.275600302927078</v>
      </c>
      <c r="M959">
        <v>6377.0069171615633</v>
      </c>
      <c r="N959">
        <v>36296.914126499163</v>
      </c>
      <c r="O959">
        <v>64.973960696827604</v>
      </c>
      <c r="P959">
        <v>52.59294632516513</v>
      </c>
      <c r="Q959" s="6">
        <v>957</v>
      </c>
    </row>
    <row r="960" spans="1:17" x14ac:dyDescent="0.25">
      <c r="A960">
        <v>128.31463503897226</v>
      </c>
      <c r="B960">
        <v>-14.257455714202587</v>
      </c>
      <c r="C960" s="6">
        <v>1178.5200000000002</v>
      </c>
      <c r="D960">
        <v>3</v>
      </c>
      <c r="E960">
        <v>0.65</v>
      </c>
      <c r="F960">
        <v>19.899999999999999</v>
      </c>
      <c r="G960">
        <v>54.048620189015942</v>
      </c>
      <c r="H960">
        <v>18.466867521206325</v>
      </c>
      <c r="I960">
        <v>18.314635038972256</v>
      </c>
      <c r="J960">
        <v>6182.9414896595827</v>
      </c>
      <c r="K960">
        <v>-1560.6056807117836</v>
      </c>
      <c r="L960">
        <v>-14.165863490591441</v>
      </c>
      <c r="M960">
        <v>6376.8531075463661</v>
      </c>
      <c r="N960">
        <v>36379.848340034318</v>
      </c>
      <c r="O960">
        <v>63.002714735824782</v>
      </c>
      <c r="P960">
        <v>53.349181950796172</v>
      </c>
      <c r="Q960" s="6">
        <v>958</v>
      </c>
    </row>
    <row r="961" spans="1:17" x14ac:dyDescent="0.25">
      <c r="A961">
        <v>127.09294468969352</v>
      </c>
      <c r="B961">
        <v>-14.145309174647428</v>
      </c>
      <c r="C961" s="6">
        <v>1178.8000000000002</v>
      </c>
      <c r="D961">
        <v>0.75</v>
      </c>
      <c r="E961">
        <v>0.65</v>
      </c>
      <c r="F961">
        <v>19.899999999999999</v>
      </c>
      <c r="G961">
        <v>42.007420362456692</v>
      </c>
      <c r="H961">
        <v>23.171259936954286</v>
      </c>
      <c r="I961">
        <v>17.092944689693525</v>
      </c>
      <c r="J961">
        <v>6185.9855596259731</v>
      </c>
      <c r="K961">
        <v>-1548.5768538551324</v>
      </c>
      <c r="L961">
        <v>-14.054378177542841</v>
      </c>
      <c r="M961">
        <v>6376.8728712588372</v>
      </c>
      <c r="N961">
        <v>36329.981181947413</v>
      </c>
      <c r="O961">
        <v>64.168332294621749</v>
      </c>
      <c r="P961">
        <v>51.524991733192557</v>
      </c>
      <c r="Q961" s="6">
        <v>959</v>
      </c>
    </row>
    <row r="962" spans="1:17" x14ac:dyDescent="0.25">
      <c r="A962">
        <v>125.96999579896553</v>
      </c>
      <c r="B962">
        <v>-12.347720560681196</v>
      </c>
      <c r="C962" s="6">
        <v>1179.0800000000002</v>
      </c>
      <c r="D962">
        <v>3</v>
      </c>
      <c r="E962">
        <v>0.65</v>
      </c>
      <c r="F962">
        <v>19.899999999999999</v>
      </c>
      <c r="G962">
        <v>54.048620189015942</v>
      </c>
      <c r="H962">
        <v>14.008029043356304</v>
      </c>
      <c r="I962">
        <v>15.969995798965527</v>
      </c>
      <c r="J962">
        <v>6231.5535544211225</v>
      </c>
      <c r="K962">
        <v>-1355.004041786809</v>
      </c>
      <c r="L962">
        <v>-12.267569865869756</v>
      </c>
      <c r="M962">
        <v>6377.169878157325</v>
      </c>
      <c r="N962">
        <v>36239.03769675635</v>
      </c>
      <c r="O962">
        <v>66.445667355267375</v>
      </c>
      <c r="P962">
        <v>53.231460140635988</v>
      </c>
      <c r="Q962" s="6">
        <v>960</v>
      </c>
    </row>
    <row r="963" spans="1:17" x14ac:dyDescent="0.25">
      <c r="A963">
        <v>129.27181872612982</v>
      </c>
      <c r="B963">
        <v>-12.695331498652296</v>
      </c>
      <c r="C963" s="6">
        <v>1179.3600000000001</v>
      </c>
      <c r="D963">
        <v>0.75</v>
      </c>
      <c r="E963">
        <v>0.65</v>
      </c>
      <c r="F963">
        <v>19.899999999999999</v>
      </c>
      <c r="G963">
        <v>42.007420362456692</v>
      </c>
      <c r="H963">
        <v>18.373091500998488</v>
      </c>
      <c r="I963">
        <v>19.271818726129823</v>
      </c>
      <c r="J963">
        <v>6223.2162786885183</v>
      </c>
      <c r="K963">
        <v>-1392.5443091954021</v>
      </c>
      <c r="L963">
        <v>-12.613070444349644</v>
      </c>
      <c r="M963">
        <v>6377.1153748702291</v>
      </c>
      <c r="N963">
        <v>36374.397568744971</v>
      </c>
      <c r="O963">
        <v>63.135481138530672</v>
      </c>
      <c r="P963">
        <v>57.848743848869418</v>
      </c>
      <c r="Q963" s="6">
        <v>961</v>
      </c>
    </row>
    <row r="964" spans="1:17" x14ac:dyDescent="0.25">
      <c r="A964">
        <v>129.10809010567198</v>
      </c>
      <c r="B964">
        <v>-15.96945323586095</v>
      </c>
      <c r="C964" s="6">
        <v>1179.6400000000001</v>
      </c>
      <c r="D964">
        <v>0.75</v>
      </c>
      <c r="E964">
        <v>0.65</v>
      </c>
      <c r="F964">
        <v>19.899999999999999</v>
      </c>
      <c r="G964">
        <v>42.007420362456692</v>
      </c>
      <c r="H964">
        <v>22.515120449955106</v>
      </c>
      <c r="I964">
        <v>19.108090105671977</v>
      </c>
      <c r="J964">
        <v>6133.5523247021738</v>
      </c>
      <c r="K964">
        <v>-1743.4790375766843</v>
      </c>
      <c r="L964">
        <v>-15.867945532307724</v>
      </c>
      <c r="M964">
        <v>6376.5337977876943</v>
      </c>
      <c r="N964">
        <v>36465.61461949865</v>
      </c>
      <c r="O964">
        <v>61.095882158161125</v>
      </c>
      <c r="P964">
        <v>51.545138886932797</v>
      </c>
      <c r="Q964" s="6">
        <v>962</v>
      </c>
    </row>
    <row r="965" spans="1:17" x14ac:dyDescent="0.25">
      <c r="A965">
        <v>130.11686758101453</v>
      </c>
      <c r="B965">
        <v>-13.114634253851072</v>
      </c>
      <c r="C965" s="6">
        <v>1179.92</v>
      </c>
      <c r="D965">
        <v>1.2</v>
      </c>
      <c r="E965">
        <v>0.65</v>
      </c>
      <c r="F965">
        <v>19.899999999999999</v>
      </c>
      <c r="G965">
        <v>46.089820015575185</v>
      </c>
      <c r="H965">
        <v>19.531557421179834</v>
      </c>
      <c r="I965">
        <v>20.116867581014532</v>
      </c>
      <c r="J965">
        <v>6212.8563877608203</v>
      </c>
      <c r="K965">
        <v>-1437.7598940297332</v>
      </c>
      <c r="L965">
        <v>-13.029843593970108</v>
      </c>
      <c r="M965">
        <v>6377.047750160008</v>
      </c>
      <c r="N965">
        <v>36421.486550663481</v>
      </c>
      <c r="O965">
        <v>62.071335667507633</v>
      </c>
      <c r="P965">
        <v>58.223092081409192</v>
      </c>
      <c r="Q965" s="6">
        <v>963</v>
      </c>
    </row>
    <row r="966" spans="1:17" x14ac:dyDescent="0.25">
      <c r="A966">
        <v>128.35163634334273</v>
      </c>
      <c r="B966">
        <v>-15.597432635671428</v>
      </c>
      <c r="C966" s="6">
        <v>1180.2</v>
      </c>
      <c r="D966">
        <v>0.75</v>
      </c>
      <c r="E966">
        <v>0.65</v>
      </c>
      <c r="F966">
        <v>19.899999999999999</v>
      </c>
      <c r="G966">
        <v>42.007420362456692</v>
      </c>
      <c r="H966">
        <v>19.370731853380299</v>
      </c>
      <c r="I966">
        <v>18.351636343342733</v>
      </c>
      <c r="J966">
        <v>6144.7496845603982</v>
      </c>
      <c r="K966">
        <v>-1703.8647189715032</v>
      </c>
      <c r="L966">
        <v>-15.498050225884951</v>
      </c>
      <c r="M966">
        <v>6376.6059676336399</v>
      </c>
      <c r="N966">
        <v>36423.247769656373</v>
      </c>
      <c r="O966">
        <v>62.019791085658063</v>
      </c>
      <c r="P966">
        <v>50.973269451142201</v>
      </c>
      <c r="Q966" s="6">
        <v>964</v>
      </c>
    </row>
    <row r="967" spans="1:17" x14ac:dyDescent="0.25">
      <c r="A967">
        <v>129.22749699612973</v>
      </c>
      <c r="B967">
        <v>-15.194896628593586</v>
      </c>
      <c r="C967" s="6">
        <v>1180.48</v>
      </c>
      <c r="D967">
        <v>0.75</v>
      </c>
      <c r="E967">
        <v>0.65</v>
      </c>
      <c r="F967">
        <v>19.899999999999999</v>
      </c>
      <c r="G967">
        <v>42.007420362456692</v>
      </c>
      <c r="H967">
        <v>18.655197732027293</v>
      </c>
      <c r="I967">
        <v>19.22749699612973</v>
      </c>
      <c r="J967">
        <v>6156.5750987249339</v>
      </c>
      <c r="K967">
        <v>-1660.9215993819987</v>
      </c>
      <c r="L967">
        <v>-15.097832546637905</v>
      </c>
      <c r="M967">
        <v>6376.6823274751259</v>
      </c>
      <c r="N967">
        <v>36445.352176809727</v>
      </c>
      <c r="O967">
        <v>61.537352902839203</v>
      </c>
      <c r="P967">
        <v>53.075266483752628</v>
      </c>
      <c r="Q967" s="6">
        <v>965</v>
      </c>
    </row>
    <row r="968" spans="1:17" x14ac:dyDescent="0.25">
      <c r="A968">
        <v>126.06550749561599</v>
      </c>
      <c r="B968">
        <v>-13.957555196350876</v>
      </c>
      <c r="C968" s="6">
        <v>1180.7600000000002</v>
      </c>
      <c r="D968">
        <v>0.75</v>
      </c>
      <c r="E968">
        <v>0.65</v>
      </c>
      <c r="F968">
        <v>19.899999999999999</v>
      </c>
      <c r="G968">
        <v>42.007420362456692</v>
      </c>
      <c r="H968">
        <v>16.886576388593951</v>
      </c>
      <c r="I968">
        <v>16.065507495615989</v>
      </c>
      <c r="J968">
        <v>6191.0291073896124</v>
      </c>
      <c r="K968">
        <v>-1528.4253682552935</v>
      </c>
      <c r="L968">
        <v>-13.867734301000667</v>
      </c>
      <c r="M968">
        <v>6376.9056379149715</v>
      </c>
      <c r="N968">
        <v>36287.602526097697</v>
      </c>
      <c r="O968">
        <v>65.200892651210765</v>
      </c>
      <c r="P968">
        <v>50.051818435391006</v>
      </c>
      <c r="Q968" s="6">
        <v>966</v>
      </c>
    </row>
    <row r="969" spans="1:17" x14ac:dyDescent="0.25">
      <c r="A969">
        <v>125.29052749617703</v>
      </c>
      <c r="B969">
        <v>-16.386617154200934</v>
      </c>
      <c r="C969" s="6">
        <v>1181.0400000000002</v>
      </c>
      <c r="D969">
        <v>0.75</v>
      </c>
      <c r="E969">
        <v>0.65</v>
      </c>
      <c r="F969">
        <v>19.899999999999999</v>
      </c>
      <c r="G969">
        <v>42.007420362456692</v>
      </c>
      <c r="H969">
        <v>14.181625021401402</v>
      </c>
      <c r="I969">
        <v>15.290527496177035</v>
      </c>
      <c r="J969">
        <v>6120.690114351627</v>
      </c>
      <c r="K969">
        <v>-1787.8144847354101</v>
      </c>
      <c r="L969">
        <v>-16.282746463313789</v>
      </c>
      <c r="M969">
        <v>6376.4510589944521</v>
      </c>
      <c r="N969">
        <v>36340.028092663902</v>
      </c>
      <c r="O969">
        <v>63.916633648199955</v>
      </c>
      <c r="P969">
        <v>44.10006212961747</v>
      </c>
      <c r="Q969" s="6">
        <v>967</v>
      </c>
    </row>
    <row r="970" spans="1:17" x14ac:dyDescent="0.25">
      <c r="A970">
        <v>126.82989214686242</v>
      </c>
      <c r="B970">
        <v>-12.910750930655002</v>
      </c>
      <c r="C970" s="6">
        <v>1181.3200000000002</v>
      </c>
      <c r="D970">
        <v>0.75</v>
      </c>
      <c r="E970">
        <v>0.65</v>
      </c>
      <c r="F970">
        <v>19.899999999999999</v>
      </c>
      <c r="G970">
        <v>42.007420362456692</v>
      </c>
      <c r="H970">
        <v>20.252531263438513</v>
      </c>
      <c r="I970">
        <v>16.82989214686242</v>
      </c>
      <c r="J970">
        <v>6217.935191477608</v>
      </c>
      <c r="K970">
        <v>-1415.7833911801847</v>
      </c>
      <c r="L970">
        <v>-12.827188060403142</v>
      </c>
      <c r="M970">
        <v>6377.0808883185218</v>
      </c>
      <c r="N970">
        <v>36284.881776679889</v>
      </c>
      <c r="O970">
        <v>65.274228805430198</v>
      </c>
      <c r="P970">
        <v>53.54846441058065</v>
      </c>
      <c r="Q970" s="6">
        <v>968</v>
      </c>
    </row>
    <row r="971" spans="1:17" x14ac:dyDescent="0.25">
      <c r="A971">
        <v>125.95213813146272</v>
      </c>
      <c r="B971">
        <v>-15.09673590774444</v>
      </c>
      <c r="C971" s="6">
        <v>1181.6000000000001</v>
      </c>
      <c r="D971">
        <v>3</v>
      </c>
      <c r="E971">
        <v>0.65</v>
      </c>
      <c r="F971">
        <v>19.899999999999999</v>
      </c>
      <c r="G971">
        <v>54.048620189015942</v>
      </c>
      <c r="H971">
        <v>19.547089926683721</v>
      </c>
      <c r="I971">
        <v>15.952138131462718</v>
      </c>
      <c r="J971">
        <v>6159.412952421525</v>
      </c>
      <c r="K971">
        <v>-1650.4373865107495</v>
      </c>
      <c r="L971">
        <v>-15.000240062039111</v>
      </c>
      <c r="M971">
        <v>6376.7006739575354</v>
      </c>
      <c r="N971">
        <v>36318.9490264919</v>
      </c>
      <c r="O971">
        <v>64.42758817894395</v>
      </c>
      <c r="P971">
        <v>47.661240135862627</v>
      </c>
      <c r="Q971" s="6">
        <v>969</v>
      </c>
    </row>
    <row r="972" spans="1:17" x14ac:dyDescent="0.25">
      <c r="A972">
        <v>125.31894897702797</v>
      </c>
      <c r="B972">
        <v>-14.339296817041431</v>
      </c>
      <c r="C972" s="6">
        <v>1181.8800000000001</v>
      </c>
      <c r="D972">
        <v>3</v>
      </c>
      <c r="E972">
        <v>0.65</v>
      </c>
      <c r="F972">
        <v>19.899999999999999</v>
      </c>
      <c r="G972">
        <v>54.048620189015942</v>
      </c>
      <c r="H972">
        <v>16.140119092197775</v>
      </c>
      <c r="I972">
        <v>15.318948977027972</v>
      </c>
      <c r="J972">
        <v>6180.7051453114655</v>
      </c>
      <c r="K972">
        <v>-1569.3802480231755</v>
      </c>
      <c r="L972">
        <v>-14.247222928143531</v>
      </c>
      <c r="M972">
        <v>6376.8385941754013</v>
      </c>
      <c r="N972">
        <v>36273.806200410443</v>
      </c>
      <c r="O972">
        <v>65.543583246536969</v>
      </c>
      <c r="P972">
        <v>47.882301510650819</v>
      </c>
      <c r="Q972" s="6">
        <v>970</v>
      </c>
    </row>
    <row r="973" spans="1:17" x14ac:dyDescent="0.25">
      <c r="A973">
        <v>125.69476936261569</v>
      </c>
      <c r="B973">
        <v>-11.959112547687322</v>
      </c>
      <c r="C973" s="6">
        <v>1182.1600000000001</v>
      </c>
      <c r="D973">
        <v>0.75</v>
      </c>
      <c r="E973">
        <v>0.65</v>
      </c>
      <c r="F973">
        <v>19.899999999999999</v>
      </c>
      <c r="G973">
        <v>42.007420362456692</v>
      </c>
      <c r="H973">
        <v>18.397801364893834</v>
      </c>
      <c r="I973">
        <v>15.694769362615688</v>
      </c>
      <c r="J973">
        <v>6240.6040558749655</v>
      </c>
      <c r="K973">
        <v>-1312.9784249627328</v>
      </c>
      <c r="L973">
        <v>-11.88133493576977</v>
      </c>
      <c r="M973">
        <v>6377.2291260876527</v>
      </c>
      <c r="N973">
        <v>36219.403198382657</v>
      </c>
      <c r="O973">
        <v>66.965795191421648</v>
      </c>
      <c r="P973">
        <v>53.593291597845571</v>
      </c>
      <c r="Q973" s="6">
        <v>971</v>
      </c>
    </row>
    <row r="974" spans="1:17" x14ac:dyDescent="0.25">
      <c r="A974">
        <v>127.42175772843152</v>
      </c>
      <c r="B974">
        <v>-13.133587173880553</v>
      </c>
      <c r="C974" s="6">
        <v>1182.44</v>
      </c>
      <c r="D974">
        <v>1.2</v>
      </c>
      <c r="E974">
        <v>0.65</v>
      </c>
      <c r="F974">
        <v>19.899999999999999</v>
      </c>
      <c r="G974">
        <v>46.089820015575185</v>
      </c>
      <c r="H974">
        <v>21.260756357004823</v>
      </c>
      <c r="I974">
        <v>17.421757728431515</v>
      </c>
      <c r="J974">
        <v>6212.3802878622791</v>
      </c>
      <c r="K974">
        <v>-1439.801918453539</v>
      </c>
      <c r="L974">
        <v>-13.048682594378262</v>
      </c>
      <c r="M974">
        <v>6377.0446450846111</v>
      </c>
      <c r="N974">
        <v>36313.00221531155</v>
      </c>
      <c r="O974">
        <v>64.582159347854216</v>
      </c>
      <c r="P974">
        <v>54.091580250893109</v>
      </c>
      <c r="Q974" s="6">
        <v>972</v>
      </c>
    </row>
    <row r="975" spans="1:17" x14ac:dyDescent="0.25">
      <c r="A975">
        <v>128.67472612647794</v>
      </c>
      <c r="B975">
        <v>-11.575467477593628</v>
      </c>
      <c r="C975" s="6">
        <v>1182.72</v>
      </c>
      <c r="D975">
        <v>3</v>
      </c>
      <c r="E975">
        <v>0.65</v>
      </c>
      <c r="F975">
        <v>19.899999999999999</v>
      </c>
      <c r="G975">
        <v>54.048620189015942</v>
      </c>
      <c r="H975">
        <v>20.755632341763249</v>
      </c>
      <c r="I975">
        <v>18.674726126477935</v>
      </c>
      <c r="J975">
        <v>6249.2589335469629</v>
      </c>
      <c r="K975">
        <v>-1271.4313874871807</v>
      </c>
      <c r="L975">
        <v>-11.500046553402935</v>
      </c>
      <c r="M975">
        <v>6377.2858640337035</v>
      </c>
      <c r="N975">
        <v>36321.348470460915</v>
      </c>
      <c r="O975">
        <v>64.388111122355738</v>
      </c>
      <c r="P975">
        <v>59.303152517995287</v>
      </c>
      <c r="Q975" s="6">
        <v>973</v>
      </c>
    </row>
    <row r="976" spans="1:17" x14ac:dyDescent="0.25">
      <c r="A976">
        <v>129.11884988262983</v>
      </c>
      <c r="B976">
        <v>-11.67285140486571</v>
      </c>
      <c r="C976" s="6">
        <v>1183</v>
      </c>
      <c r="D976">
        <v>3</v>
      </c>
      <c r="E976">
        <v>0.65</v>
      </c>
      <c r="F976">
        <v>19.899999999999999</v>
      </c>
      <c r="G976">
        <v>54.048620189015942</v>
      </c>
      <c r="H976">
        <v>16.597285734027924</v>
      </c>
      <c r="I976">
        <v>19.118849882629831</v>
      </c>
      <c r="J976">
        <v>6247.088361959326</v>
      </c>
      <c r="K976">
        <v>-1281.9829975758228</v>
      </c>
      <c r="L976">
        <v>-11.596830976616795</v>
      </c>
      <c r="M976">
        <v>6377.2716272871066</v>
      </c>
      <c r="N976">
        <v>36341.932707115731</v>
      </c>
      <c r="O976">
        <v>63.896767310850208</v>
      </c>
      <c r="P976">
        <v>59.729868905507274</v>
      </c>
      <c r="Q976" s="6">
        <v>974</v>
      </c>
    </row>
    <row r="977" spans="1:17" x14ac:dyDescent="0.25">
      <c r="A977">
        <v>129.73330715021009</v>
      </c>
      <c r="B977">
        <v>-12.628765975931655</v>
      </c>
      <c r="C977" s="6">
        <v>1183.2800000000002</v>
      </c>
      <c r="D977">
        <v>3</v>
      </c>
      <c r="E977">
        <v>0.65</v>
      </c>
      <c r="F977">
        <v>19.899999999999999</v>
      </c>
      <c r="G977">
        <v>54.048620189015942</v>
      </c>
      <c r="H977">
        <v>22.121543022072991</v>
      </c>
      <c r="I977">
        <v>19.733307150210095</v>
      </c>
      <c r="J977">
        <v>6224.830465057993</v>
      </c>
      <c r="K977">
        <v>-1385.3594124481569</v>
      </c>
      <c r="L977">
        <v>-12.546908123896108</v>
      </c>
      <c r="M977">
        <v>6377.1259216337276</v>
      </c>
      <c r="N977">
        <v>36392.031572876913</v>
      </c>
      <c r="O977">
        <v>62.733352226302408</v>
      </c>
      <c r="P977">
        <v>58.637603029701573</v>
      </c>
      <c r="Q977" s="6">
        <v>975</v>
      </c>
    </row>
    <row r="978" spans="1:17" x14ac:dyDescent="0.25">
      <c r="A978">
        <v>126.13000596503534</v>
      </c>
      <c r="B978">
        <v>-15.525537845816885</v>
      </c>
      <c r="C978" s="6">
        <v>1183.5600000000002</v>
      </c>
      <c r="D978">
        <v>1.2</v>
      </c>
      <c r="E978">
        <v>0.65</v>
      </c>
      <c r="F978">
        <v>19.899999999999999</v>
      </c>
      <c r="G978">
        <v>46.089820015575185</v>
      </c>
      <c r="H978">
        <v>18.933046280751796</v>
      </c>
      <c r="I978">
        <v>16.130005965035338</v>
      </c>
      <c r="J978">
        <v>6146.8839156330268</v>
      </c>
      <c r="K978">
        <v>-1696.20087624796</v>
      </c>
      <c r="L978">
        <v>-15.426568086244391</v>
      </c>
      <c r="M978">
        <v>6376.619738141233</v>
      </c>
      <c r="N978">
        <v>36339.036162734425</v>
      </c>
      <c r="O978">
        <v>63.945278353308481</v>
      </c>
      <c r="P978">
        <v>47.214580767141882</v>
      </c>
      <c r="Q978" s="6">
        <v>976</v>
      </c>
    </row>
    <row r="979" spans="1:17" x14ac:dyDescent="0.25">
      <c r="A979">
        <v>127.83737387641629</v>
      </c>
      <c r="B979">
        <v>-14.697425095814122</v>
      </c>
      <c r="C979" s="6">
        <v>1183.8400000000001</v>
      </c>
      <c r="D979">
        <v>1.2</v>
      </c>
      <c r="E979">
        <v>0.65</v>
      </c>
      <c r="F979">
        <v>19.899999999999999</v>
      </c>
      <c r="G979">
        <v>46.089820015575185</v>
      </c>
      <c r="H979">
        <v>16.226307664355616</v>
      </c>
      <c r="I979">
        <v>17.837373876416294</v>
      </c>
      <c r="J979">
        <v>6170.7716117933533</v>
      </c>
      <c r="K979">
        <v>-1607.7396543062157</v>
      </c>
      <c r="L979">
        <v>-14.603252301329396</v>
      </c>
      <c r="M979">
        <v>6376.7741908384533</v>
      </c>
      <c r="N979">
        <v>36374.740118982794</v>
      </c>
      <c r="O979">
        <v>63.117473872065794</v>
      </c>
      <c r="P979">
        <v>51.745610134565361</v>
      </c>
      <c r="Q979" s="6">
        <v>977</v>
      </c>
    </row>
    <row r="980" spans="1:17" x14ac:dyDescent="0.25">
      <c r="A980">
        <v>129.56795559088272</v>
      </c>
      <c r="B980">
        <v>-10.368881323560396</v>
      </c>
      <c r="C980" s="6">
        <v>1184.1200000000001</v>
      </c>
      <c r="D980">
        <v>1.2</v>
      </c>
      <c r="E980">
        <v>0.65</v>
      </c>
      <c r="F980">
        <v>19.899999999999999</v>
      </c>
      <c r="G980">
        <v>46.089820015575185</v>
      </c>
      <c r="H980">
        <v>18.430137035328304</v>
      </c>
      <c r="I980">
        <v>19.567955590882718</v>
      </c>
      <c r="J980">
        <v>6274.6613717624905</v>
      </c>
      <c r="K980">
        <v>-1140.4075766364999</v>
      </c>
      <c r="L980">
        <v>-10.300957701634529</v>
      </c>
      <c r="M980">
        <v>6377.4528435056482</v>
      </c>
      <c r="N980">
        <v>36330.637672115779</v>
      </c>
      <c r="O980">
        <v>64.170636622867875</v>
      </c>
      <c r="P980">
        <v>63.144519813967527</v>
      </c>
      <c r="Q980" s="6">
        <v>978</v>
      </c>
    </row>
    <row r="981" spans="1:17" x14ac:dyDescent="0.25">
      <c r="A981">
        <v>128.99046175417897</v>
      </c>
      <c r="B981">
        <v>-10.960730317450787</v>
      </c>
      <c r="C981" s="6">
        <v>1184.4000000000001</v>
      </c>
      <c r="D981">
        <v>1.2</v>
      </c>
      <c r="E981">
        <v>0.65</v>
      </c>
      <c r="F981">
        <v>19.899999999999999</v>
      </c>
      <c r="G981">
        <v>46.089820015575185</v>
      </c>
      <c r="H981">
        <v>18.363165979856554</v>
      </c>
      <c r="I981">
        <v>18.990461754178966</v>
      </c>
      <c r="J981">
        <v>6262.5461230611754</v>
      </c>
      <c r="K981">
        <v>-1204.7422914869367</v>
      </c>
      <c r="L981">
        <v>-10.889113417191551</v>
      </c>
      <c r="M981">
        <v>6377.3731216203551</v>
      </c>
      <c r="N981">
        <v>36319.683397015644</v>
      </c>
      <c r="O981">
        <v>64.43095261465902</v>
      </c>
      <c r="P981">
        <v>61.079601288084675</v>
      </c>
      <c r="Q981" s="6">
        <v>979</v>
      </c>
    </row>
    <row r="982" spans="1:17" x14ac:dyDescent="0.25">
      <c r="A982">
        <v>128.69300178453193</v>
      </c>
      <c r="B982">
        <v>-15.087844905836443</v>
      </c>
      <c r="C982" s="6">
        <v>1184.68</v>
      </c>
      <c r="D982">
        <v>0.75</v>
      </c>
      <c r="E982">
        <v>0.65</v>
      </c>
      <c r="F982">
        <v>19.899999999999999</v>
      </c>
      <c r="G982">
        <v>42.007420362456692</v>
      </c>
      <c r="H982">
        <v>21.147698202374617</v>
      </c>
      <c r="I982">
        <v>18.69300178453193</v>
      </c>
      <c r="J982">
        <v>6159.6691053269114</v>
      </c>
      <c r="K982">
        <v>-1649.4875334858318</v>
      </c>
      <c r="L982">
        <v>-14.991400584246065</v>
      </c>
      <c r="M982">
        <v>6376.7023303776696</v>
      </c>
      <c r="N982">
        <v>36420.367769777717</v>
      </c>
      <c r="O982">
        <v>62.086267266409422</v>
      </c>
      <c r="P982">
        <v>52.427775382275662</v>
      </c>
      <c r="Q982" s="6">
        <v>980</v>
      </c>
    </row>
    <row r="983" spans="1:17" x14ac:dyDescent="0.25">
      <c r="A983">
        <v>131.04940528221005</v>
      </c>
      <c r="B983">
        <v>-12.930449660952174</v>
      </c>
      <c r="C983" s="6">
        <v>1184.96</v>
      </c>
      <c r="D983">
        <v>1.2</v>
      </c>
      <c r="E983">
        <v>0.65</v>
      </c>
      <c r="F983">
        <v>19.899999999999999</v>
      </c>
      <c r="G983">
        <v>46.089820015575185</v>
      </c>
      <c r="H983">
        <v>21.327930434572721</v>
      </c>
      <c r="I983">
        <v>21.049405282210046</v>
      </c>
      <c r="J983">
        <v>6217.4479060011772</v>
      </c>
      <c r="K983">
        <v>-1417.9074815991717</v>
      </c>
      <c r="L983">
        <v>-12.846767980507346</v>
      </c>
      <c r="M983">
        <v>6377.0777077132543</v>
      </c>
      <c r="N983">
        <v>36457.668074612615</v>
      </c>
      <c r="O983">
        <v>61.2816723816943</v>
      </c>
      <c r="P983">
        <v>59.824703842183517</v>
      </c>
      <c r="Q983" s="6">
        <v>981</v>
      </c>
    </row>
    <row r="984" spans="1:17" x14ac:dyDescent="0.25">
      <c r="A984">
        <v>122.93489520821008</v>
      </c>
      <c r="B984">
        <v>-10.296358535249748</v>
      </c>
      <c r="C984" s="6">
        <v>1185.24</v>
      </c>
      <c r="D984">
        <v>0.75</v>
      </c>
      <c r="E984">
        <v>0.65</v>
      </c>
      <c r="F984">
        <v>19.899999999999999</v>
      </c>
      <c r="G984">
        <v>42.007420362456692</v>
      </c>
      <c r="H984">
        <v>18.461486402853083</v>
      </c>
      <c r="I984">
        <v>12.934895208210079</v>
      </c>
      <c r="J984">
        <v>6276.1001712814732</v>
      </c>
      <c r="K984">
        <v>-1132.515916392563</v>
      </c>
      <c r="L984">
        <v>-10.228889479418145</v>
      </c>
      <c r="M984">
        <v>6377.4623213972673</v>
      </c>
      <c r="N984">
        <v>36092.433539347665</v>
      </c>
      <c r="O984">
        <v>70.648730127573486</v>
      </c>
      <c r="P984">
        <v>52.108515619465656</v>
      </c>
      <c r="Q984" s="6">
        <v>982</v>
      </c>
    </row>
    <row r="985" spans="1:17" x14ac:dyDescent="0.25">
      <c r="A985">
        <v>128.27976297081642</v>
      </c>
      <c r="B985">
        <v>-18.542676653615551</v>
      </c>
      <c r="C985" s="6">
        <v>1185.5200000000002</v>
      </c>
      <c r="D985">
        <v>0.75</v>
      </c>
      <c r="E985">
        <v>0.65</v>
      </c>
      <c r="F985">
        <v>19.899999999999999</v>
      </c>
      <c r="G985">
        <v>42.007420362456692</v>
      </c>
      <c r="H985">
        <v>22.503052536323835</v>
      </c>
      <c r="I985">
        <v>18.279762970816421</v>
      </c>
      <c r="J985">
        <v>6049.0799547827173</v>
      </c>
      <c r="K985">
        <v>-2015.4219608418266</v>
      </c>
      <c r="L985">
        <v>-18.426952137566897</v>
      </c>
      <c r="M985">
        <v>6375.9935680329536</v>
      </c>
      <c r="N985">
        <v>36525.353380113273</v>
      </c>
      <c r="O985">
        <v>59.82765059015982</v>
      </c>
      <c r="P985">
        <v>46.088246200361546</v>
      </c>
      <c r="Q985" s="6">
        <v>983</v>
      </c>
    </row>
    <row r="986" spans="1:17" x14ac:dyDescent="0.25">
      <c r="A986">
        <v>128.54230411929319</v>
      </c>
      <c r="B986">
        <v>-17.227134779714376</v>
      </c>
      <c r="C986" s="6">
        <v>1185.8000000000002</v>
      </c>
      <c r="D986">
        <v>3</v>
      </c>
      <c r="E986">
        <v>0.65</v>
      </c>
      <c r="F986">
        <v>19.899999999999999</v>
      </c>
      <c r="G986">
        <v>54.048620189015942</v>
      </c>
      <c r="H986">
        <v>18.767352059558135</v>
      </c>
      <c r="I986">
        <v>18.542304119293192</v>
      </c>
      <c r="J986">
        <v>6093.794571434044</v>
      </c>
      <c r="K986">
        <v>-1876.8581672177575</v>
      </c>
      <c r="L986">
        <v>-17.118569889677453</v>
      </c>
      <c r="M986">
        <v>6376.2786057928042</v>
      </c>
      <c r="N986">
        <v>36486.550127405797</v>
      </c>
      <c r="O986">
        <v>60.643684528370557</v>
      </c>
      <c r="P986">
        <v>48.556683167885467</v>
      </c>
      <c r="Q986" s="6">
        <v>984</v>
      </c>
    </row>
    <row r="987" spans="1:17" x14ac:dyDescent="0.25">
      <c r="A987">
        <v>122.86631653257247</v>
      </c>
      <c r="B987">
        <v>-9.1214619384461511</v>
      </c>
      <c r="C987" s="6">
        <v>1186.0800000000002</v>
      </c>
      <c r="D987">
        <v>3</v>
      </c>
      <c r="E987">
        <v>0.65</v>
      </c>
      <c r="F987">
        <v>19.899999999999999</v>
      </c>
      <c r="G987">
        <v>54.048620189015942</v>
      </c>
      <c r="H987">
        <v>23.511453161956659</v>
      </c>
      <c r="I987">
        <v>12.866316532572469</v>
      </c>
      <c r="J987">
        <v>6298.0150076900527</v>
      </c>
      <c r="K987">
        <v>-1004.4288732549331</v>
      </c>
      <c r="L987">
        <v>-9.061414653831438</v>
      </c>
      <c r="M987">
        <v>6377.6069492026008</v>
      </c>
      <c r="N987">
        <v>36065.531096174615</v>
      </c>
      <c r="O987">
        <v>71.525161049621872</v>
      </c>
      <c r="P987">
        <v>55.237651897903227</v>
      </c>
      <c r="Q987" s="6">
        <v>985</v>
      </c>
    </row>
    <row r="988" spans="1:17" x14ac:dyDescent="0.25">
      <c r="A988">
        <v>127.10382780846068</v>
      </c>
      <c r="B988">
        <v>-10.047119893166551</v>
      </c>
      <c r="C988" s="6">
        <v>1186.3600000000001</v>
      </c>
      <c r="D988">
        <v>3</v>
      </c>
      <c r="E988">
        <v>0.65</v>
      </c>
      <c r="F988">
        <v>19.899999999999999</v>
      </c>
      <c r="G988">
        <v>54.048620189015942</v>
      </c>
      <c r="H988">
        <v>23.852371338045053</v>
      </c>
      <c r="I988">
        <v>17.103827808460679</v>
      </c>
      <c r="J988">
        <v>6280.9686607372196</v>
      </c>
      <c r="K988">
        <v>-1105.3812037995228</v>
      </c>
      <c r="L988">
        <v>-9.9812162895035037</v>
      </c>
      <c r="M988">
        <v>6377.4944079063207</v>
      </c>
      <c r="N988">
        <v>36224.978617875189</v>
      </c>
      <c r="O988">
        <v>66.826753355420522</v>
      </c>
      <c r="P988">
        <v>60.44893609272939</v>
      </c>
      <c r="Q988" s="6">
        <v>986</v>
      </c>
    </row>
    <row r="989" spans="1:17" x14ac:dyDescent="0.25">
      <c r="A989">
        <v>124.21731918828172</v>
      </c>
      <c r="B989">
        <v>-16.070732660737679</v>
      </c>
      <c r="C989" s="6">
        <v>1186.6400000000001</v>
      </c>
      <c r="D989">
        <v>3</v>
      </c>
      <c r="E989">
        <v>0.65</v>
      </c>
      <c r="F989">
        <v>19.899999999999999</v>
      </c>
      <c r="G989">
        <v>54.048620189015942</v>
      </c>
      <c r="H989">
        <v>17.814250413369983</v>
      </c>
      <c r="I989">
        <v>14.217319188281721</v>
      </c>
      <c r="J989">
        <v>6130.4593489159997</v>
      </c>
      <c r="K989">
        <v>-1754.2512669009898</v>
      </c>
      <c r="L989">
        <v>-15.968649288374099</v>
      </c>
      <c r="M989">
        <v>6376.5138858262762</v>
      </c>
      <c r="N989">
        <v>36295.147971949402</v>
      </c>
      <c r="O989">
        <v>65.001641258448032</v>
      </c>
      <c r="P989">
        <v>42.466031607400595</v>
      </c>
      <c r="Q989" s="6">
        <v>987</v>
      </c>
    </row>
    <row r="990" spans="1:17" x14ac:dyDescent="0.25">
      <c r="A990">
        <v>122.84561525786002</v>
      </c>
      <c r="B990">
        <v>-11.975517885172543</v>
      </c>
      <c r="C990" s="6">
        <v>1186.92</v>
      </c>
      <c r="D990">
        <v>0.75</v>
      </c>
      <c r="E990">
        <v>0.65</v>
      </c>
      <c r="F990">
        <v>19.899999999999999</v>
      </c>
      <c r="G990">
        <v>42.007420362456692</v>
      </c>
      <c r="H990">
        <v>20.509207503977418</v>
      </c>
      <c r="I990">
        <v>12.845615257860018</v>
      </c>
      <c r="J990">
        <v>6240.227752018146</v>
      </c>
      <c r="K990">
        <v>-1314.7537747486226</v>
      </c>
      <c r="L990">
        <v>-11.89763980229935</v>
      </c>
      <c r="M990">
        <v>6377.2266609611106</v>
      </c>
      <c r="N990">
        <v>36130.68123204953</v>
      </c>
      <c r="O990">
        <v>69.464688570829495</v>
      </c>
      <c r="P990">
        <v>47.699898957849399</v>
      </c>
      <c r="Q990" s="6">
        <v>988</v>
      </c>
    </row>
    <row r="991" spans="1:17" x14ac:dyDescent="0.25">
      <c r="A991">
        <v>129.0117308764049</v>
      </c>
      <c r="B991">
        <v>-11.867325640261347</v>
      </c>
      <c r="C991" s="6">
        <v>1187.2</v>
      </c>
      <c r="D991">
        <v>0.75</v>
      </c>
      <c r="E991">
        <v>0.65</v>
      </c>
      <c r="F991">
        <v>19.899999999999999</v>
      </c>
      <c r="G991">
        <v>42.007420362456692</v>
      </c>
      <c r="H991">
        <v>19.811269829923646</v>
      </c>
      <c r="I991">
        <v>19.011730876404897</v>
      </c>
      <c r="J991">
        <v>6242.7000665649857</v>
      </c>
      <c r="K991">
        <v>-1303.0435021045669</v>
      </c>
      <c r="L991">
        <v>-11.790110622809461</v>
      </c>
      <c r="M991">
        <v>6377.2428595332176</v>
      </c>
      <c r="N991">
        <v>36342.315040137371</v>
      </c>
      <c r="O991">
        <v>63.886852166354842</v>
      </c>
      <c r="P991">
        <v>59.169441806116644</v>
      </c>
      <c r="Q991" s="6">
        <v>989</v>
      </c>
    </row>
    <row r="992" spans="1:17" x14ac:dyDescent="0.25">
      <c r="A992">
        <v>124.92463732994317</v>
      </c>
      <c r="B992">
        <v>-9.5471454519246901</v>
      </c>
      <c r="C992" s="6">
        <v>1187.48</v>
      </c>
      <c r="D992">
        <v>3</v>
      </c>
      <c r="E992">
        <v>0.65</v>
      </c>
      <c r="F992">
        <v>19.899999999999999</v>
      </c>
      <c r="G992">
        <v>54.048620189015942</v>
      </c>
      <c r="H992">
        <v>16.166096959699296</v>
      </c>
      <c r="I992">
        <v>14.924637329943167</v>
      </c>
      <c r="J992">
        <v>6290.3785603395527</v>
      </c>
      <c r="K992">
        <v>-1050.8874433604012</v>
      </c>
      <c r="L992">
        <v>-9.484396935220559</v>
      </c>
      <c r="M992">
        <v>6377.5564953195098</v>
      </c>
      <c r="N992">
        <v>36137.59622019597</v>
      </c>
      <c r="O992">
        <v>69.272245091345724</v>
      </c>
      <c r="P992">
        <v>58.107341870848586</v>
      </c>
      <c r="Q992" s="6">
        <v>990</v>
      </c>
    </row>
    <row r="993" spans="1:17" x14ac:dyDescent="0.25">
      <c r="A993">
        <v>126.08787035337512</v>
      </c>
      <c r="B993">
        <v>-17.531527008388064</v>
      </c>
      <c r="C993" s="6">
        <v>1187.7600000000002</v>
      </c>
      <c r="D993">
        <v>3</v>
      </c>
      <c r="E993">
        <v>0.65</v>
      </c>
      <c r="F993">
        <v>19.899999999999999</v>
      </c>
      <c r="G993">
        <v>54.048620189015942</v>
      </c>
      <c r="H993">
        <v>19.771787420697638</v>
      </c>
      <c r="I993">
        <v>16.087870353375123</v>
      </c>
      <c r="J993">
        <v>6083.7320521842094</v>
      </c>
      <c r="K993">
        <v>-1909.0083428722121</v>
      </c>
      <c r="L993">
        <v>-17.421284770452864</v>
      </c>
      <c r="M993">
        <v>6376.2142793297971</v>
      </c>
      <c r="N993">
        <v>36407.849963009576</v>
      </c>
      <c r="O993">
        <v>62.35086214033003</v>
      </c>
      <c r="P993">
        <v>43.754003340429442</v>
      </c>
      <c r="Q993" s="6">
        <v>991</v>
      </c>
    </row>
    <row r="994" spans="1:17" x14ac:dyDescent="0.25">
      <c r="A994">
        <v>127.72602615478468</v>
      </c>
      <c r="B994">
        <v>-14.547671480285773</v>
      </c>
      <c r="C994" s="6">
        <v>1188.0400000000002</v>
      </c>
      <c r="D994">
        <v>0.75</v>
      </c>
      <c r="E994">
        <v>0.65</v>
      </c>
      <c r="F994">
        <v>19.899999999999999</v>
      </c>
      <c r="G994">
        <v>42.007420362456692</v>
      </c>
      <c r="H994">
        <v>14.842518879037653</v>
      </c>
      <c r="I994">
        <v>17.726026154784677</v>
      </c>
      <c r="J994">
        <v>6174.954585339543</v>
      </c>
      <c r="K994">
        <v>-1591.706840758241</v>
      </c>
      <c r="L994">
        <v>-14.454374600555401</v>
      </c>
      <c r="M994">
        <v>6376.8012982938726</v>
      </c>
      <c r="N994">
        <v>36365.880060957425</v>
      </c>
      <c r="O994">
        <v>63.322550166577237</v>
      </c>
      <c r="P994">
        <v>51.838483156713956</v>
      </c>
      <c r="Q994" s="6">
        <v>992</v>
      </c>
    </row>
    <row r="995" spans="1:17" x14ac:dyDescent="0.25">
      <c r="A995">
        <v>129.87996269484503</v>
      </c>
      <c r="B995">
        <v>-12.83178627156915</v>
      </c>
      <c r="C995" s="6">
        <v>1188.3200000000002</v>
      </c>
      <c r="D995">
        <v>1.2</v>
      </c>
      <c r="E995">
        <v>0.65</v>
      </c>
      <c r="F995">
        <v>19.899999999999999</v>
      </c>
      <c r="G995">
        <v>46.089820015575185</v>
      </c>
      <c r="H995">
        <v>14.050213134733436</v>
      </c>
      <c r="I995">
        <v>19.879962694845034</v>
      </c>
      <c r="J995">
        <v>6219.8811928596069</v>
      </c>
      <c r="K995">
        <v>-1407.2670808697037</v>
      </c>
      <c r="L995">
        <v>-12.748700058327868</v>
      </c>
      <c r="M995">
        <v>6377.0935927104119</v>
      </c>
      <c r="N995">
        <v>36403.671832135064</v>
      </c>
      <c r="O995">
        <v>62.469861862726212</v>
      </c>
      <c r="P995">
        <v>58.442321284942949</v>
      </c>
      <c r="Q995" s="6">
        <v>993</v>
      </c>
    </row>
    <row r="996" spans="1:17" x14ac:dyDescent="0.25">
      <c r="A996">
        <v>124.98807859246692</v>
      </c>
      <c r="B996">
        <v>-12.372914776388747</v>
      </c>
      <c r="C996" s="6">
        <v>1188.6000000000001</v>
      </c>
      <c r="D996">
        <v>3</v>
      </c>
      <c r="E996">
        <v>0.65</v>
      </c>
      <c r="F996">
        <v>19.899999999999999</v>
      </c>
      <c r="G996">
        <v>54.048620189015942</v>
      </c>
      <c r="H996">
        <v>22.78228740138729</v>
      </c>
      <c r="I996">
        <v>14.98807859246692</v>
      </c>
      <c r="J996">
        <v>6230.9569477181249</v>
      </c>
      <c r="K996">
        <v>-1357.7265539886575</v>
      </c>
      <c r="L996">
        <v>-12.292610729766164</v>
      </c>
      <c r="M996">
        <v>6377.1659755507926</v>
      </c>
      <c r="N996">
        <v>36206.531381081033</v>
      </c>
      <c r="O996">
        <v>67.309443768483249</v>
      </c>
      <c r="P996">
        <v>51.328104148104231</v>
      </c>
      <c r="Q996" s="6">
        <v>994</v>
      </c>
    </row>
    <row r="997" spans="1:17" x14ac:dyDescent="0.25">
      <c r="A997">
        <v>126.59260847544785</v>
      </c>
      <c r="B997">
        <v>-15.32880512794952</v>
      </c>
      <c r="C997" s="6">
        <v>1188.8800000000001</v>
      </c>
      <c r="D997">
        <v>3</v>
      </c>
      <c r="E997">
        <v>0.65</v>
      </c>
      <c r="F997">
        <v>19.899999999999999</v>
      </c>
      <c r="G997">
        <v>54.048620189015942</v>
      </c>
      <c r="H997">
        <v>14.9117337201622</v>
      </c>
      <c r="I997">
        <v>16.592608475447847</v>
      </c>
      <c r="J997">
        <v>6152.6747701657559</v>
      </c>
      <c r="K997">
        <v>-1675.2161871721696</v>
      </c>
      <c r="L997">
        <v>-15.230967694801793</v>
      </c>
      <c r="M997">
        <v>6376.6571258926806</v>
      </c>
      <c r="N997">
        <v>36348.823382294657</v>
      </c>
      <c r="O997">
        <v>63.715713128433201</v>
      </c>
      <c r="P997">
        <v>48.420910584340291</v>
      </c>
      <c r="Q997" s="6">
        <v>995</v>
      </c>
    </row>
    <row r="998" spans="1:17" x14ac:dyDescent="0.25">
      <c r="A998">
        <v>132.08701579207803</v>
      </c>
      <c r="B998">
        <v>-16.664474575239236</v>
      </c>
      <c r="C998" s="6">
        <v>1189.1600000000001</v>
      </c>
      <c r="D998">
        <v>1.2</v>
      </c>
      <c r="E998">
        <v>0.65</v>
      </c>
      <c r="F998">
        <v>19.899999999999999</v>
      </c>
      <c r="G998">
        <v>46.089820015575185</v>
      </c>
      <c r="H998">
        <v>18.487073246585748</v>
      </c>
      <c r="I998">
        <v>22.087015792078034</v>
      </c>
      <c r="J998">
        <v>6111.9438266826965</v>
      </c>
      <c r="K998">
        <v>-1817.2931850526111</v>
      </c>
      <c r="L998">
        <v>-16.559042072877137</v>
      </c>
      <c r="M998">
        <v>6376.3948953121926</v>
      </c>
      <c r="N998">
        <v>36618.12842745013</v>
      </c>
      <c r="O998">
        <v>57.983501563364079</v>
      </c>
      <c r="P998">
        <v>54.751903842083486</v>
      </c>
      <c r="Q998" s="6">
        <v>996</v>
      </c>
    </row>
    <row r="999" spans="1:17" x14ac:dyDescent="0.25">
      <c r="A999">
        <v>130.40476163149796</v>
      </c>
      <c r="B999">
        <v>-9.6818917635908726</v>
      </c>
      <c r="C999" s="6">
        <v>1189.44</v>
      </c>
      <c r="D999">
        <v>3</v>
      </c>
      <c r="E999">
        <v>0.65</v>
      </c>
      <c r="F999">
        <v>19.899999999999999</v>
      </c>
      <c r="G999">
        <v>54.048620189015942</v>
      </c>
      <c r="H999">
        <v>16.620444335261826</v>
      </c>
      <c r="I999">
        <v>20.404761631497962</v>
      </c>
      <c r="J999">
        <v>6287.8893733596933</v>
      </c>
      <c r="K999">
        <v>-1065.5817549442379</v>
      </c>
      <c r="L999">
        <v>-9.6182910274793052</v>
      </c>
      <c r="M999">
        <v>6377.5400624441236</v>
      </c>
      <c r="N999">
        <v>36352.609480480212</v>
      </c>
      <c r="O999">
        <v>63.653765745843508</v>
      </c>
      <c r="P999">
        <v>65.672198972285216</v>
      </c>
      <c r="Q999" s="6">
        <v>997</v>
      </c>
    </row>
    <row r="1000" spans="1:17" x14ac:dyDescent="0.25">
      <c r="A1000">
        <v>131.43667283081439</v>
      </c>
      <c r="B1000">
        <v>-16.434207152846639</v>
      </c>
      <c r="C1000" s="6">
        <v>1189.72</v>
      </c>
      <c r="D1000">
        <v>3</v>
      </c>
      <c r="E1000">
        <v>0.65</v>
      </c>
      <c r="F1000">
        <v>19.899999999999999</v>
      </c>
      <c r="G1000">
        <v>54.048620189015942</v>
      </c>
      <c r="H1000">
        <v>21.546815487711218</v>
      </c>
      <c r="I1000">
        <v>21.436672830814388</v>
      </c>
      <c r="J1000">
        <v>6119.2022586198791</v>
      </c>
      <c r="K1000">
        <v>-1792.8663951306153</v>
      </c>
      <c r="L1000">
        <v>-16.330068271203221</v>
      </c>
      <c r="M1000">
        <v>6376.441499197439</v>
      </c>
      <c r="N1000">
        <v>36580.721983048425</v>
      </c>
      <c r="O1000">
        <v>58.71992578393909</v>
      </c>
      <c r="P1000">
        <v>54.22521784902964</v>
      </c>
      <c r="Q1000" s="6">
        <v>998</v>
      </c>
    </row>
    <row r="1001" spans="1:17" x14ac:dyDescent="0.25">
      <c r="A1001">
        <v>127.35021275588754</v>
      </c>
      <c r="B1001">
        <v>-9.3465409371439403</v>
      </c>
      <c r="C1001" s="6">
        <v>1190</v>
      </c>
      <c r="D1001">
        <v>3</v>
      </c>
      <c r="E1001">
        <v>0.65</v>
      </c>
      <c r="F1001">
        <v>19.899999999999999</v>
      </c>
      <c r="G1001">
        <v>54.048620189015942</v>
      </c>
      <c r="H1001">
        <v>18.766591325461008</v>
      </c>
      <c r="I1001">
        <v>17.35021275588754</v>
      </c>
      <c r="J1001">
        <v>6294.020282573797</v>
      </c>
      <c r="K1001">
        <v>-1029.0006489702077</v>
      </c>
      <c r="L1001">
        <v>-9.28506370977526</v>
      </c>
      <c r="M1001">
        <v>6377.5805485333894</v>
      </c>
      <c r="N1001">
        <v>36219.803754547203</v>
      </c>
      <c r="O1001">
        <v>66.967408238649156</v>
      </c>
      <c r="P1001">
        <v>62.533745787354469</v>
      </c>
      <c r="Q1001" s="6">
        <v>999</v>
      </c>
    </row>
    <row r="1002" spans="1:17" x14ac:dyDescent="0.25">
      <c r="A1002">
        <v>129.47572720526139</v>
      </c>
      <c r="B1002">
        <v>-35.004593738653519</v>
      </c>
      <c r="C1002" s="6">
        <v>1190.2800000000002</v>
      </c>
      <c r="D1002">
        <v>1.2</v>
      </c>
      <c r="E1002">
        <v>0.65</v>
      </c>
      <c r="F1002">
        <v>19.899999999999999</v>
      </c>
      <c r="G1002">
        <v>46.089820015575185</v>
      </c>
      <c r="H1002">
        <v>17.947774975352587</v>
      </c>
      <c r="I1002">
        <v>19.475727205261393</v>
      </c>
      <c r="J1002">
        <v>5230.1370846682357</v>
      </c>
      <c r="K1002">
        <v>-3638.2856696545209</v>
      </c>
      <c r="L1002">
        <v>-34.823968230598894</v>
      </c>
      <c r="M1002">
        <v>6371.1424829802227</v>
      </c>
      <c r="N1002">
        <v>37451.21150411784</v>
      </c>
      <c r="O1002">
        <v>44.333576086985943</v>
      </c>
      <c r="P1002">
        <v>31.653218324711847</v>
      </c>
      <c r="Q1002" s="6">
        <v>1000</v>
      </c>
    </row>
    <row r="1003" spans="1:17" x14ac:dyDescent="0.25">
      <c r="A1003">
        <v>131.32727889699058</v>
      </c>
      <c r="B1003">
        <v>-37.1328609222262</v>
      </c>
      <c r="C1003" s="6">
        <v>1190.5600000000002</v>
      </c>
      <c r="D1003">
        <v>1.2</v>
      </c>
      <c r="E1003">
        <v>0.65</v>
      </c>
      <c r="F1003">
        <v>19.899999999999999</v>
      </c>
      <c r="G1003">
        <v>46.089820015575185</v>
      </c>
      <c r="H1003">
        <v>20.578217555865677</v>
      </c>
      <c r="I1003">
        <v>21.327278896990578</v>
      </c>
      <c r="J1003">
        <v>5091.1083734816211</v>
      </c>
      <c r="K1003">
        <v>-3829.1599314978075</v>
      </c>
      <c r="L1003">
        <v>-36.947812668932734</v>
      </c>
      <c r="M1003">
        <v>6370.3885479241353</v>
      </c>
      <c r="N1003">
        <v>37662.621506504016</v>
      </c>
      <c r="O1003">
        <v>41.432845113372686</v>
      </c>
      <c r="P1003">
        <v>32.89355438091475</v>
      </c>
      <c r="Q1003" s="6">
        <v>1001</v>
      </c>
    </row>
    <row r="1004" spans="1:17" x14ac:dyDescent="0.25">
      <c r="A1004">
        <v>128.21810906215597</v>
      </c>
      <c r="B1004">
        <v>-36.588667702525242</v>
      </c>
      <c r="C1004" s="6">
        <v>1190.8400000000001</v>
      </c>
      <c r="D1004">
        <v>1.2</v>
      </c>
      <c r="E1004">
        <v>0.65</v>
      </c>
      <c r="F1004">
        <v>19.899999999999999</v>
      </c>
      <c r="G1004">
        <v>46.089820015575185</v>
      </c>
      <c r="H1004">
        <v>19.802482590361194</v>
      </c>
      <c r="I1004">
        <v>18.218109062155975</v>
      </c>
      <c r="J1004">
        <v>5127.3356712874829</v>
      </c>
      <c r="K1004">
        <v>-3780.8408303383821</v>
      </c>
      <c r="L1004">
        <v>-36.40465436433761</v>
      </c>
      <c r="M1004">
        <v>6370.5830557658446</v>
      </c>
      <c r="N1004">
        <v>37519.240269768838</v>
      </c>
      <c r="O1004">
        <v>43.378029348011061</v>
      </c>
      <c r="P1004">
        <v>28.906437354923444</v>
      </c>
      <c r="Q1004" s="6">
        <v>1002</v>
      </c>
    </row>
    <row r="1005" spans="1:17" x14ac:dyDescent="0.25">
      <c r="A1005">
        <v>131.67419751395934</v>
      </c>
      <c r="B1005">
        <v>-34.567940989414375</v>
      </c>
      <c r="C1005" s="6">
        <v>1191.1200000000001</v>
      </c>
      <c r="D1005">
        <v>0.75</v>
      </c>
      <c r="E1005">
        <v>0.65</v>
      </c>
      <c r="F1005">
        <v>19.899999999999999</v>
      </c>
      <c r="G1005">
        <v>42.007420362456692</v>
      </c>
      <c r="H1005">
        <v>20.786820467918179</v>
      </c>
      <c r="I1005">
        <v>21.674197513959342</v>
      </c>
      <c r="J1005">
        <v>5257.7733186056048</v>
      </c>
      <c r="K1005">
        <v>-3598.5020006313603</v>
      </c>
      <c r="L1005">
        <v>-34.388346570348027</v>
      </c>
      <c r="M1005">
        <v>6371.2947599674662</v>
      </c>
      <c r="N1005">
        <v>37501.686104718348</v>
      </c>
      <c r="O1005">
        <v>43.63201287848009</v>
      </c>
      <c r="P1005">
        <v>35.009543544882199</v>
      </c>
      <c r="Q1005" s="6">
        <v>1003</v>
      </c>
    </row>
    <row r="1006" spans="1:17" x14ac:dyDescent="0.25">
      <c r="A1006">
        <v>129.7905845744809</v>
      </c>
      <c r="B1006">
        <v>-36.794830497162977</v>
      </c>
      <c r="C1006" s="6">
        <v>1191.4000000000001</v>
      </c>
      <c r="D1006">
        <v>3</v>
      </c>
      <c r="E1006">
        <v>0.65</v>
      </c>
      <c r="F1006">
        <v>19.899999999999999</v>
      </c>
      <c r="G1006">
        <v>54.048620189015942</v>
      </c>
      <c r="H1006">
        <v>23.603957075272952</v>
      </c>
      <c r="I1006">
        <v>19.790584574480903</v>
      </c>
      <c r="J1006">
        <v>5113.665684003854</v>
      </c>
      <c r="K1006">
        <v>-3799.1860376513205</v>
      </c>
      <c r="L1006">
        <v>-36.610417279723073</v>
      </c>
      <c r="M1006">
        <v>6370.5094989681438</v>
      </c>
      <c r="N1006">
        <v>37585.120057872518</v>
      </c>
      <c r="O1006">
        <v>42.47598507980333</v>
      </c>
      <c r="P1006">
        <v>30.9965035496976</v>
      </c>
      <c r="Q1006" s="6">
        <v>1004</v>
      </c>
    </row>
    <row r="1007" spans="1:17" x14ac:dyDescent="0.25">
      <c r="A1007">
        <v>129.34499951655744</v>
      </c>
      <c r="B1007">
        <v>-35.969524561494737</v>
      </c>
      <c r="C1007" s="6">
        <v>1191.68</v>
      </c>
      <c r="D1007">
        <v>0.75</v>
      </c>
      <c r="E1007">
        <v>0.65</v>
      </c>
      <c r="F1007">
        <v>19.899999999999999</v>
      </c>
      <c r="G1007">
        <v>42.007420362456692</v>
      </c>
      <c r="H1007">
        <v>21.885943867657225</v>
      </c>
      <c r="I1007">
        <v>19.344999516557436</v>
      </c>
      <c r="J1007">
        <v>5167.9882039642116</v>
      </c>
      <c r="K1007">
        <v>-3725.4567847448866</v>
      </c>
      <c r="L1007">
        <v>-35.786769159384377</v>
      </c>
      <c r="M1007">
        <v>6370.8029581297642</v>
      </c>
      <c r="N1007">
        <v>37512.65787484427</v>
      </c>
      <c r="O1007">
        <v>43.472372957213736</v>
      </c>
      <c r="P1007">
        <v>30.867837016154905</v>
      </c>
      <c r="Q1007" s="6">
        <v>1005</v>
      </c>
    </row>
    <row r="1008" spans="1:17" x14ac:dyDescent="0.25">
      <c r="A1008">
        <v>132.47777658127882</v>
      </c>
      <c r="B1008">
        <v>-33.928344437429878</v>
      </c>
      <c r="C1008" s="6">
        <v>1191.96</v>
      </c>
      <c r="D1008">
        <v>1.2</v>
      </c>
      <c r="E1008">
        <v>0.65</v>
      </c>
      <c r="F1008">
        <v>19.899999999999999</v>
      </c>
      <c r="G1008">
        <v>46.089820015575185</v>
      </c>
      <c r="H1008">
        <v>17.168633741341939</v>
      </c>
      <c r="I1008">
        <v>22.477776581278818</v>
      </c>
      <c r="J1008">
        <v>5297.7013692766022</v>
      </c>
      <c r="K1008">
        <v>-3539.8557296013209</v>
      </c>
      <c r="L1008">
        <v>-33.750335301993395</v>
      </c>
      <c r="M1008">
        <v>6371.5161762665639</v>
      </c>
      <c r="N1008">
        <v>37491.400523786418</v>
      </c>
      <c r="O1008">
        <v>43.778275729942969</v>
      </c>
      <c r="P1008">
        <v>36.549436329511863</v>
      </c>
      <c r="Q1008" s="6">
        <v>1006</v>
      </c>
    </row>
    <row r="1009" spans="1:17" x14ac:dyDescent="0.25">
      <c r="A1009">
        <v>132.35635164344566</v>
      </c>
      <c r="B1009">
        <v>-32.752398541519135</v>
      </c>
      <c r="C1009" s="6">
        <v>1192.24</v>
      </c>
      <c r="D1009">
        <v>3</v>
      </c>
      <c r="E1009">
        <v>0.65</v>
      </c>
      <c r="F1009">
        <v>19.899999999999999</v>
      </c>
      <c r="G1009">
        <v>54.048620189015942</v>
      </c>
      <c r="H1009">
        <v>21.747933962292556</v>
      </c>
      <c r="I1009">
        <v>22.356351643445663</v>
      </c>
      <c r="J1009">
        <v>5369.3831585446896</v>
      </c>
      <c r="K1009">
        <v>-3430.8980958887832</v>
      </c>
      <c r="L1009">
        <v>-32.577534094362242</v>
      </c>
      <c r="M1009">
        <v>6371.9178625933828</v>
      </c>
      <c r="N1009">
        <v>37412.013222271802</v>
      </c>
      <c r="O1009">
        <v>44.899730145975141</v>
      </c>
      <c r="P1009">
        <v>37.242348777276909</v>
      </c>
      <c r="Q1009" s="6">
        <v>1007</v>
      </c>
    </row>
    <row r="1010" spans="1:17" x14ac:dyDescent="0.25">
      <c r="A1010">
        <v>127.73256247035665</v>
      </c>
      <c r="B1010">
        <v>-36.069271110765719</v>
      </c>
      <c r="C1010" s="6">
        <v>1192.5200000000002</v>
      </c>
      <c r="D1010">
        <v>3</v>
      </c>
      <c r="E1010">
        <v>0.65</v>
      </c>
      <c r="F1010">
        <v>19.899999999999999</v>
      </c>
      <c r="G1010">
        <v>54.048620189015942</v>
      </c>
      <c r="H1010">
        <v>18.537804579727265</v>
      </c>
      <c r="I1010">
        <v>17.732562470356655</v>
      </c>
      <c r="J1010">
        <v>5161.4796736096523</v>
      </c>
      <c r="K1010">
        <v>-3734.4086333004307</v>
      </c>
      <c r="L1010">
        <v>-35.886307283646708</v>
      </c>
      <c r="M1010">
        <v>6370.7676351876462</v>
      </c>
      <c r="N1010">
        <v>37467.618767769578</v>
      </c>
      <c r="O1010">
        <v>44.097634673280389</v>
      </c>
      <c r="P1010">
        <v>28.507127581750826</v>
      </c>
      <c r="Q1010" s="6">
        <v>1008</v>
      </c>
    </row>
    <row r="1011" spans="1:17" x14ac:dyDescent="0.25">
      <c r="A1011">
        <v>127.62875705514888</v>
      </c>
      <c r="B1011">
        <v>-36.023887591675361</v>
      </c>
      <c r="C1011" s="6">
        <v>1192.8000000000002</v>
      </c>
      <c r="D1011">
        <v>0.75</v>
      </c>
      <c r="E1011">
        <v>0.65</v>
      </c>
      <c r="F1011">
        <v>19.899999999999999</v>
      </c>
      <c r="G1011">
        <v>42.007420362456692</v>
      </c>
      <c r="H1011">
        <v>22.579029394982825</v>
      </c>
      <c r="I1011">
        <v>17.628757055148881</v>
      </c>
      <c r="J1011">
        <v>5164.442924844966</v>
      </c>
      <c r="K1011">
        <v>-3730.3370328016354</v>
      </c>
      <c r="L1011">
        <v>-35.841018321509026</v>
      </c>
      <c r="M1011">
        <v>6370.7837117793079</v>
      </c>
      <c r="N1011">
        <v>37461.24677286917</v>
      </c>
      <c r="O1011">
        <v>44.187036499065449</v>
      </c>
      <c r="P1011">
        <v>28.383001285828193</v>
      </c>
      <c r="Q1011" s="6">
        <v>1009</v>
      </c>
    </row>
    <row r="1012" spans="1:17" x14ac:dyDescent="0.25">
      <c r="A1012">
        <v>127.89850102646822</v>
      </c>
      <c r="B1012">
        <v>-32.83891531354827</v>
      </c>
      <c r="C1012" s="6">
        <v>1193.0800000000002</v>
      </c>
      <c r="D1012">
        <v>3</v>
      </c>
      <c r="E1012">
        <v>0.65</v>
      </c>
      <c r="F1012">
        <v>19.899999999999999</v>
      </c>
      <c r="G1012">
        <v>54.048620189015942</v>
      </c>
      <c r="H1012">
        <v>19.337575373715588</v>
      </c>
      <c r="I1012">
        <v>17.898501026468224</v>
      </c>
      <c r="J1012">
        <v>5364.1861963515021</v>
      </c>
      <c r="K1012">
        <v>-3438.9635452451325</v>
      </c>
      <c r="L1012">
        <v>-32.663809438852063</v>
      </c>
      <c r="M1012">
        <v>6371.8885594973308</v>
      </c>
      <c r="N1012">
        <v>37255.279223324003</v>
      </c>
      <c r="O1012">
        <v>47.175192262649794</v>
      </c>
      <c r="P1012">
        <v>30.776541171071081</v>
      </c>
      <c r="Q1012" s="6">
        <v>1010</v>
      </c>
    </row>
    <row r="1013" spans="1:17" x14ac:dyDescent="0.25">
      <c r="A1013">
        <v>132.17246809325948</v>
      </c>
      <c r="B1013">
        <v>-35.471263911127544</v>
      </c>
      <c r="C1013" s="6">
        <v>1193.3600000000001</v>
      </c>
      <c r="D1013">
        <v>0.75</v>
      </c>
      <c r="E1013">
        <v>0.65</v>
      </c>
      <c r="F1013">
        <v>19.899999999999999</v>
      </c>
      <c r="G1013">
        <v>42.007420362456692</v>
      </c>
      <c r="H1013">
        <v>15.868290817448599</v>
      </c>
      <c r="I1013">
        <v>22.172468093259482</v>
      </c>
      <c r="J1013">
        <v>5200.2645457747712</v>
      </c>
      <c r="K1013">
        <v>-3680.5732296693559</v>
      </c>
      <c r="L1013">
        <v>-35.289582666131082</v>
      </c>
      <c r="M1013">
        <v>6370.9787823379856</v>
      </c>
      <c r="N1013">
        <v>37580.620807862331</v>
      </c>
      <c r="O1013">
        <v>42.544330336454649</v>
      </c>
      <c r="P1013">
        <v>35.079780946981508</v>
      </c>
      <c r="Q1013" s="6">
        <v>1011</v>
      </c>
    </row>
    <row r="1014" spans="1:17" x14ac:dyDescent="0.25">
      <c r="A1014">
        <v>127.98871453348309</v>
      </c>
      <c r="B1014">
        <v>-36.877439156413182</v>
      </c>
      <c r="C1014" s="6">
        <v>1193.6400000000001</v>
      </c>
      <c r="D1014">
        <v>3</v>
      </c>
      <c r="E1014">
        <v>0.65</v>
      </c>
      <c r="F1014">
        <v>19.899999999999999</v>
      </c>
      <c r="G1014">
        <v>54.048620189015942</v>
      </c>
      <c r="H1014">
        <v>18.280832405276701</v>
      </c>
      <c r="I1014">
        <v>17.98871453348309</v>
      </c>
      <c r="J1014">
        <v>5108.1695284313737</v>
      </c>
      <c r="K1014">
        <v>-3806.5232486101145</v>
      </c>
      <c r="L1014">
        <v>-36.692868380109658</v>
      </c>
      <c r="M1014">
        <v>6370.4799798291569</v>
      </c>
      <c r="N1014">
        <v>37532.537949156933</v>
      </c>
      <c r="O1014">
        <v>43.193346694195121</v>
      </c>
      <c r="P1014">
        <v>28.41671035311008</v>
      </c>
      <c r="Q1014" s="6">
        <v>1012</v>
      </c>
    </row>
    <row r="1015" spans="1:17" x14ac:dyDescent="0.25">
      <c r="A1015">
        <v>127.54474201824661</v>
      </c>
      <c r="B1015">
        <v>-36.172213726864392</v>
      </c>
      <c r="C1015" s="6">
        <v>1193.92</v>
      </c>
      <c r="D1015">
        <v>1.2</v>
      </c>
      <c r="E1015">
        <v>0.65</v>
      </c>
      <c r="F1015">
        <v>19.899999999999999</v>
      </c>
      <c r="G1015">
        <v>46.089820015575185</v>
      </c>
      <c r="H1015">
        <v>20.166767219419366</v>
      </c>
      <c r="I1015">
        <v>17.544742018246609</v>
      </c>
      <c r="J1015">
        <v>5154.7461528342765</v>
      </c>
      <c r="K1015">
        <v>-3743.6355765883395</v>
      </c>
      <c r="L1015">
        <v>-35.989037115013964</v>
      </c>
      <c r="M1015">
        <v>6370.7311378253653</v>
      </c>
      <c r="N1015">
        <v>37469.068042235624</v>
      </c>
      <c r="O1015">
        <v>44.076790854835735</v>
      </c>
      <c r="P1015">
        <v>28.176426795714534</v>
      </c>
      <c r="Q1015" s="6">
        <v>1013</v>
      </c>
    </row>
    <row r="1016" spans="1:17" x14ac:dyDescent="0.25">
      <c r="A1016">
        <v>128.03755744672466</v>
      </c>
      <c r="B1016">
        <v>-35.637877411949951</v>
      </c>
      <c r="C1016" s="6">
        <v>1194.2</v>
      </c>
      <c r="D1016">
        <v>0.75</v>
      </c>
      <c r="E1016">
        <v>0.65</v>
      </c>
      <c r="F1016">
        <v>19.899999999999999</v>
      </c>
      <c r="G1016">
        <v>42.007420362456692</v>
      </c>
      <c r="H1016">
        <v>18.140782820708882</v>
      </c>
      <c r="I1016">
        <v>18.037557446724662</v>
      </c>
      <c r="J1016">
        <v>5189.5154020007967</v>
      </c>
      <c r="K1016">
        <v>-3695.6126536694483</v>
      </c>
      <c r="L1016">
        <v>-35.455830866677729</v>
      </c>
      <c r="M1016">
        <v>6370.9201057276832</v>
      </c>
      <c r="N1016">
        <v>37447.135290254671</v>
      </c>
      <c r="O1016">
        <v>44.387216315043254</v>
      </c>
      <c r="P1016">
        <v>29.200500506507506</v>
      </c>
      <c r="Q1016" s="6">
        <v>1014</v>
      </c>
    </row>
    <row r="1017" spans="1:17" x14ac:dyDescent="0.25">
      <c r="A1017">
        <v>131.4320799725117</v>
      </c>
      <c r="B1017">
        <v>-33.407186263744258</v>
      </c>
      <c r="C1017" s="6">
        <v>1194.48</v>
      </c>
      <c r="D1017">
        <v>0.75</v>
      </c>
      <c r="E1017">
        <v>0.65</v>
      </c>
      <c r="F1017">
        <v>19.899999999999999</v>
      </c>
      <c r="G1017">
        <v>42.007420362456692</v>
      </c>
      <c r="H1017">
        <v>16.043188272623254</v>
      </c>
      <c r="I1017">
        <v>21.432079972511701</v>
      </c>
      <c r="J1017">
        <v>5329.7469899382722</v>
      </c>
      <c r="K1017">
        <v>-3491.746742261435</v>
      </c>
      <c r="L1017">
        <v>-33.230534244552388</v>
      </c>
      <c r="M1017">
        <v>6371.6950875610337</v>
      </c>
      <c r="N1017">
        <v>37417.155722411961</v>
      </c>
      <c r="O1017">
        <v>44.823096844927498</v>
      </c>
      <c r="P1017">
        <v>35.487097959293536</v>
      </c>
      <c r="Q1017" s="6">
        <v>1015</v>
      </c>
    </row>
    <row r="1018" spans="1:17" x14ac:dyDescent="0.25">
      <c r="A1018">
        <v>132.4969504060447</v>
      </c>
      <c r="B1018">
        <v>-33.354493315481761</v>
      </c>
      <c r="C1018" s="6">
        <v>1194.7600000000002</v>
      </c>
      <c r="D1018">
        <v>0.75</v>
      </c>
      <c r="E1018">
        <v>0.65</v>
      </c>
      <c r="F1018">
        <v>19.899999999999999</v>
      </c>
      <c r="G1018">
        <v>42.007420362456692</v>
      </c>
      <c r="H1018">
        <v>20.932238944662828</v>
      </c>
      <c r="I1018">
        <v>22.496950406044704</v>
      </c>
      <c r="J1018">
        <v>5332.9625013975165</v>
      </c>
      <c r="K1018">
        <v>-3486.8666128806367</v>
      </c>
      <c r="L1018">
        <v>-33.177981759808574</v>
      </c>
      <c r="M1018">
        <v>6371.7130991071581</v>
      </c>
      <c r="N1018">
        <v>37455.541351773303</v>
      </c>
      <c r="O1018">
        <v>44.282094463774463</v>
      </c>
      <c r="P1018">
        <v>36.988965365259418</v>
      </c>
      <c r="Q1018" s="6">
        <v>1016</v>
      </c>
    </row>
    <row r="1019" spans="1:17" x14ac:dyDescent="0.25">
      <c r="A1019">
        <v>131.47288247861204</v>
      </c>
      <c r="B1019">
        <v>-36.173064843430389</v>
      </c>
      <c r="C1019" s="6">
        <v>1195.0400000000002</v>
      </c>
      <c r="D1019">
        <v>1.2</v>
      </c>
      <c r="E1019">
        <v>0.65</v>
      </c>
      <c r="F1019">
        <v>19.899999999999999</v>
      </c>
      <c r="G1019">
        <v>46.089820015575185</v>
      </c>
      <c r="H1019">
        <v>15.129416766465598</v>
      </c>
      <c r="I1019">
        <v>21.472882478612036</v>
      </c>
      <c r="J1019">
        <v>5154.690411366526</v>
      </c>
      <c r="K1019">
        <v>-3743.7118140068246</v>
      </c>
      <c r="L1019">
        <v>-35.989886482127012</v>
      </c>
      <c r="M1019">
        <v>6370.730835890673</v>
      </c>
      <c r="N1019">
        <v>37601.67419611528</v>
      </c>
      <c r="O1019">
        <v>42.255338232943501</v>
      </c>
      <c r="P1019">
        <v>33.681981041741835</v>
      </c>
      <c r="Q1019" s="6">
        <v>1017</v>
      </c>
    </row>
    <row r="1020" spans="1:17" x14ac:dyDescent="0.25">
      <c r="A1020">
        <v>130.78974203396473</v>
      </c>
      <c r="B1020">
        <v>-35.217830621478242</v>
      </c>
      <c r="C1020" s="6">
        <v>1195.3200000000002</v>
      </c>
      <c r="D1020">
        <v>0.75</v>
      </c>
      <c r="E1020">
        <v>0.65</v>
      </c>
      <c r="F1020">
        <v>19.899999999999999</v>
      </c>
      <c r="G1020">
        <v>42.007420362456692</v>
      </c>
      <c r="H1020">
        <v>15.016178637770949</v>
      </c>
      <c r="I1020">
        <v>20.789742033964728</v>
      </c>
      <c r="J1020">
        <v>5216.5303675320292</v>
      </c>
      <c r="K1020">
        <v>-3657.6380182567364</v>
      </c>
      <c r="L1020">
        <v>-35.036716768928002</v>
      </c>
      <c r="M1020">
        <v>6371.0678028083257</v>
      </c>
      <c r="N1020">
        <v>37511.950960729635</v>
      </c>
      <c r="O1020">
        <v>43.486356387791325</v>
      </c>
      <c r="P1020">
        <v>33.358762746396202</v>
      </c>
      <c r="Q1020" s="6">
        <v>1018</v>
      </c>
    </row>
    <row r="1021" spans="1:17" x14ac:dyDescent="0.25">
      <c r="A1021">
        <v>127.77836682933466</v>
      </c>
      <c r="B1021">
        <v>-36.706320300702785</v>
      </c>
      <c r="C1021" s="6">
        <v>1195.6000000000001</v>
      </c>
      <c r="D1021">
        <v>0.75</v>
      </c>
      <c r="E1021">
        <v>0.65</v>
      </c>
      <c r="F1021">
        <v>19.899999999999999</v>
      </c>
      <c r="G1021">
        <v>42.007420362456692</v>
      </c>
      <c r="H1021">
        <v>14.872792208207853</v>
      </c>
      <c r="I1021">
        <v>17.778366829334658</v>
      </c>
      <c r="J1021">
        <v>5119.5426525179819</v>
      </c>
      <c r="K1021">
        <v>-3791.3159872392971</v>
      </c>
      <c r="L1021">
        <v>-36.522077594804301</v>
      </c>
      <c r="M1021">
        <v>6370.5410983720321</v>
      </c>
      <c r="N1021">
        <v>37513.907741139708</v>
      </c>
      <c r="O1021">
        <v>43.450944204768305</v>
      </c>
      <c r="P1021">
        <v>28.211704281866584</v>
      </c>
      <c r="Q1021" s="6">
        <v>1019</v>
      </c>
    </row>
    <row r="1022" spans="1:17" x14ac:dyDescent="0.25">
      <c r="A1022">
        <v>132.40203051916026</v>
      </c>
      <c r="B1022">
        <v>-36.131325795834051</v>
      </c>
      <c r="C1022" s="6">
        <v>1195.8800000000001</v>
      </c>
      <c r="D1022">
        <v>3</v>
      </c>
      <c r="E1022">
        <v>0.65</v>
      </c>
      <c r="F1022">
        <v>19.899999999999999</v>
      </c>
      <c r="G1022">
        <v>54.048620189015942</v>
      </c>
      <c r="H1022">
        <v>21.8438448716281</v>
      </c>
      <c r="I1022">
        <v>22.402030519160263</v>
      </c>
      <c r="J1022">
        <v>5157.422648408884</v>
      </c>
      <c r="K1022">
        <v>-3739.9721426573888</v>
      </c>
      <c r="L1022">
        <v>-35.948233418141285</v>
      </c>
      <c r="M1022">
        <v>6370.745639418843</v>
      </c>
      <c r="N1022">
        <v>37633.848801309628</v>
      </c>
      <c r="O1022">
        <v>41.8226095192759</v>
      </c>
      <c r="P1022">
        <v>34.957121405038137</v>
      </c>
      <c r="Q1022" s="6">
        <v>1020</v>
      </c>
    </row>
    <row r="1023" spans="1:17" x14ac:dyDescent="0.25">
      <c r="A1023">
        <v>131.29600214590562</v>
      </c>
      <c r="B1023">
        <v>-32.533366194085147</v>
      </c>
      <c r="C1023" s="6">
        <v>1196.1600000000001</v>
      </c>
      <c r="D1023">
        <v>0.75</v>
      </c>
      <c r="E1023">
        <v>0.65</v>
      </c>
      <c r="F1023">
        <v>19.899999999999999</v>
      </c>
      <c r="G1023">
        <v>42.007420362456692</v>
      </c>
      <c r="H1023">
        <v>23.647264406214155</v>
      </c>
      <c r="I1023">
        <v>21.296002145905618</v>
      </c>
      <c r="J1023">
        <v>5382.4853589580862</v>
      </c>
      <c r="K1023">
        <v>-3410.4444996503244</v>
      </c>
      <c r="L1023">
        <v>-32.359120057721249</v>
      </c>
      <c r="M1023">
        <v>6371.9918647620152</v>
      </c>
      <c r="N1023">
        <v>37356.589869012911</v>
      </c>
      <c r="O1023">
        <v>45.693968285849344</v>
      </c>
      <c r="P1023">
        <v>35.935483793121612</v>
      </c>
      <c r="Q1023" s="6">
        <v>1021</v>
      </c>
    </row>
    <row r="1024" spans="1:17" x14ac:dyDescent="0.25">
      <c r="A1024">
        <v>131.98078643240291</v>
      </c>
      <c r="B1024">
        <v>-35.911124848093024</v>
      </c>
      <c r="C1024" s="6">
        <v>1196.44</v>
      </c>
      <c r="D1024">
        <v>0.75</v>
      </c>
      <c r="E1024">
        <v>0.65</v>
      </c>
      <c r="F1024">
        <v>19.899999999999999</v>
      </c>
      <c r="G1024">
        <v>42.007420362456692</v>
      </c>
      <c r="H1024">
        <v>17.269500472727376</v>
      </c>
      <c r="I1024">
        <v>21.980786432402908</v>
      </c>
      <c r="J1024">
        <v>5171.7915383066975</v>
      </c>
      <c r="K1024">
        <v>-3720.2104620027494</v>
      </c>
      <c r="L1024">
        <v>-35.728492500116715</v>
      </c>
      <c r="M1024">
        <v>6370.8236200114243</v>
      </c>
      <c r="N1024">
        <v>37602.875252643134</v>
      </c>
      <c r="O1024">
        <v>42.240546045572891</v>
      </c>
      <c r="P1024">
        <v>34.534854252440482</v>
      </c>
      <c r="Q1024" s="6">
        <v>1022</v>
      </c>
    </row>
    <row r="1025" spans="1:17" x14ac:dyDescent="0.25">
      <c r="A1025">
        <v>131.50243856641495</v>
      </c>
      <c r="B1025">
        <v>-34.779321447642218</v>
      </c>
      <c r="C1025" s="6">
        <v>1196.72</v>
      </c>
      <c r="D1025">
        <v>1.2</v>
      </c>
      <c r="E1025">
        <v>0.65</v>
      </c>
      <c r="F1025">
        <v>19.899999999999999</v>
      </c>
      <c r="G1025">
        <v>46.089820015575185</v>
      </c>
      <c r="H1025">
        <v>18.767509250018286</v>
      </c>
      <c r="I1025">
        <v>21.502438566414952</v>
      </c>
      <c r="J1025">
        <v>5244.4329261488529</v>
      </c>
      <c r="K1025">
        <v>-3617.7869307826923</v>
      </c>
      <c r="L1025">
        <v>-34.599222679212204</v>
      </c>
      <c r="M1025">
        <v>6371.22115401877</v>
      </c>
      <c r="N1025">
        <v>37509.107708695286</v>
      </c>
      <c r="O1025">
        <v>43.528103688292489</v>
      </c>
      <c r="P1025">
        <v>34.630967603442762</v>
      </c>
      <c r="Q1025" s="6">
        <v>1023</v>
      </c>
    </row>
    <row r="1026" spans="1:17" x14ac:dyDescent="0.25">
      <c r="A1026">
        <v>130.70105338833471</v>
      </c>
      <c r="B1026">
        <v>-33.644907031369883</v>
      </c>
      <c r="C1026" s="6">
        <v>1197.0000000000002</v>
      </c>
      <c r="D1026">
        <v>0.75</v>
      </c>
      <c r="E1026">
        <v>0.65</v>
      </c>
      <c r="F1026">
        <v>19.899999999999999</v>
      </c>
      <c r="G1026">
        <v>42.007420362456692</v>
      </c>
      <c r="H1026">
        <v>21.049334800076295</v>
      </c>
      <c r="I1026">
        <v>20.701053388334714</v>
      </c>
      <c r="J1026">
        <v>5315.1843393178387</v>
      </c>
      <c r="K1026">
        <v>-3513.7267900639104</v>
      </c>
      <c r="L1026">
        <v>-33.467628727627307</v>
      </c>
      <c r="M1026">
        <v>6371.6136508848713</v>
      </c>
      <c r="N1026">
        <v>37404.946483696818</v>
      </c>
      <c r="O1026">
        <v>44.99511132398812</v>
      </c>
      <c r="P1026">
        <v>34.296202414097372</v>
      </c>
      <c r="Q1026" s="6">
        <v>1024</v>
      </c>
    </row>
    <row r="1027" spans="1:17" x14ac:dyDescent="0.25">
      <c r="A1027">
        <v>130.88196148923907</v>
      </c>
      <c r="B1027">
        <v>-32.684159323020566</v>
      </c>
      <c r="C1027" s="6">
        <v>1197.2800000000002</v>
      </c>
      <c r="D1027">
        <v>3</v>
      </c>
      <c r="E1027">
        <v>0.65</v>
      </c>
      <c r="F1027">
        <v>19.899999999999999</v>
      </c>
      <c r="G1027">
        <v>54.048620189015942</v>
      </c>
      <c r="H1027">
        <v>17.385637118366446</v>
      </c>
      <c r="I1027">
        <v>20.881961489239075</v>
      </c>
      <c r="J1027">
        <v>5373.4735638455077</v>
      </c>
      <c r="K1027">
        <v>-3424.5311037900669</v>
      </c>
      <c r="L1027">
        <v>-32.509486419797916</v>
      </c>
      <c r="M1027">
        <v>6371.940946224483</v>
      </c>
      <c r="N1027">
        <v>37350.287621487754</v>
      </c>
      <c r="O1027">
        <v>45.784073860044224</v>
      </c>
      <c r="P1027">
        <v>35.240269298182305</v>
      </c>
      <c r="Q1027" s="6">
        <v>1025</v>
      </c>
    </row>
    <row r="1028" spans="1:17" x14ac:dyDescent="0.25">
      <c r="A1028">
        <v>127.70027028845047</v>
      </c>
      <c r="B1028">
        <v>-36.029897668397084</v>
      </c>
      <c r="C1028" s="6">
        <v>1197.5600000000002</v>
      </c>
      <c r="D1028">
        <v>1.2</v>
      </c>
      <c r="E1028">
        <v>0.65</v>
      </c>
      <c r="F1028">
        <v>19.899999999999999</v>
      </c>
      <c r="G1028">
        <v>46.089820015575185</v>
      </c>
      <c r="H1028">
        <v>17.563481378220235</v>
      </c>
      <c r="I1028">
        <v>17.700270288450469</v>
      </c>
      <c r="J1028">
        <v>5164.0506921494343</v>
      </c>
      <c r="K1028">
        <v>-3730.8763622715128</v>
      </c>
      <c r="L1028">
        <v>-35.847015849897467</v>
      </c>
      <c r="M1028">
        <v>6370.7815832631841</v>
      </c>
      <c r="N1028">
        <v>37463.868427161193</v>
      </c>
      <c r="O1028">
        <v>44.150307780706974</v>
      </c>
      <c r="P1028">
        <v>28.483099668236864</v>
      </c>
      <c r="Q1028" s="6">
        <v>1026</v>
      </c>
    </row>
    <row r="1029" spans="1:17" x14ac:dyDescent="0.25">
      <c r="A1029">
        <v>129.82884223620619</v>
      </c>
      <c r="B1029">
        <v>-37.151782027019436</v>
      </c>
      <c r="C1029" s="6">
        <v>1197.8400000000001</v>
      </c>
      <c r="D1029">
        <v>0.75</v>
      </c>
      <c r="E1029">
        <v>0.65</v>
      </c>
      <c r="F1029">
        <v>19.899999999999999</v>
      </c>
      <c r="G1029">
        <v>42.007420362456692</v>
      </c>
      <c r="H1029">
        <v>23.414243341992965</v>
      </c>
      <c r="I1029">
        <v>19.828842236206185</v>
      </c>
      <c r="J1029">
        <v>5089.8404777870455</v>
      </c>
      <c r="K1029">
        <v>-3830.833818750873</v>
      </c>
      <c r="L1029">
        <v>-36.966698986357329</v>
      </c>
      <c r="M1029">
        <v>6370.3817653422357</v>
      </c>
      <c r="N1029">
        <v>37611.530431484294</v>
      </c>
      <c r="O1029">
        <v>42.116987454014797</v>
      </c>
      <c r="P1029">
        <v>30.840386520527996</v>
      </c>
      <c r="Q1029" s="6">
        <v>1027</v>
      </c>
    </row>
    <row r="1030" spans="1:17" x14ac:dyDescent="0.25">
      <c r="A1030">
        <v>130.35361316506231</v>
      </c>
      <c r="B1030">
        <v>-36.123737015671104</v>
      </c>
      <c r="C1030" s="6">
        <v>1198.1200000000001</v>
      </c>
      <c r="D1030">
        <v>3</v>
      </c>
      <c r="E1030">
        <v>0.65</v>
      </c>
      <c r="F1030">
        <v>19.899999999999999</v>
      </c>
      <c r="G1030">
        <v>54.048620189015942</v>
      </c>
      <c r="H1030">
        <v>23.160425748216451</v>
      </c>
      <c r="I1030">
        <v>20.353613165062313</v>
      </c>
      <c r="J1030">
        <v>5157.9191150031747</v>
      </c>
      <c r="K1030">
        <v>-3739.2920037551526</v>
      </c>
      <c r="L1030">
        <v>-35.940660312711074</v>
      </c>
      <c r="M1030">
        <v>6370.748330162035</v>
      </c>
      <c r="N1030">
        <v>37557.952600393968</v>
      </c>
      <c r="O1030">
        <v>42.849423682558005</v>
      </c>
      <c r="P1030">
        <v>32.181056946700274</v>
      </c>
      <c r="Q1030" s="6">
        <v>1028</v>
      </c>
    </row>
    <row r="1031" spans="1:17" x14ac:dyDescent="0.25">
      <c r="A1031">
        <v>130.80958482527706</v>
      </c>
      <c r="B1031">
        <v>-32.706444332895742</v>
      </c>
      <c r="C1031" s="6">
        <v>1198.4000000000001</v>
      </c>
      <c r="D1031">
        <v>0.75</v>
      </c>
      <c r="E1031">
        <v>0.65</v>
      </c>
      <c r="F1031">
        <v>19.899999999999999</v>
      </c>
      <c r="G1031">
        <v>42.007420362456692</v>
      </c>
      <c r="H1031">
        <v>23.862339180363666</v>
      </c>
      <c r="I1031">
        <v>20.809584825277057</v>
      </c>
      <c r="J1031">
        <v>5372.1385912798996</v>
      </c>
      <c r="K1031">
        <v>-3426.6109123769461</v>
      </c>
      <c r="L1031">
        <v>-32.531708768235525</v>
      </c>
      <c r="M1031">
        <v>6371.9334105701037</v>
      </c>
      <c r="N1031">
        <v>37348.968242088245</v>
      </c>
      <c r="O1031">
        <v>45.803010867517777</v>
      </c>
      <c r="P1031">
        <v>35.121431843808736</v>
      </c>
      <c r="Q1031" s="6">
        <v>1029</v>
      </c>
    </row>
    <row r="1032" spans="1:17" x14ac:dyDescent="0.25">
      <c r="A1032">
        <v>131.49528913591527</v>
      </c>
      <c r="B1032">
        <v>-35.863592278750453</v>
      </c>
      <c r="C1032" s="6">
        <v>1198.68</v>
      </c>
      <c r="D1032">
        <v>0.75</v>
      </c>
      <c r="E1032">
        <v>0.65</v>
      </c>
      <c r="F1032">
        <v>19.899999999999999</v>
      </c>
      <c r="G1032">
        <v>42.007420362456692</v>
      </c>
      <c r="H1032">
        <v>18.637632202099343</v>
      </c>
      <c r="I1032">
        <v>21.495289135915272</v>
      </c>
      <c r="J1032">
        <v>5174.883164017835</v>
      </c>
      <c r="K1032">
        <v>-3715.9375641186039</v>
      </c>
      <c r="L1032">
        <v>-35.681060645231824</v>
      </c>
      <c r="M1032">
        <v>6370.840426636265</v>
      </c>
      <c r="N1032">
        <v>37581.447181624957</v>
      </c>
      <c r="O1032">
        <v>42.53096020591218</v>
      </c>
      <c r="P1032">
        <v>33.909134556333107</v>
      </c>
      <c r="Q1032" s="6">
        <v>1030</v>
      </c>
    </row>
    <row r="1033" spans="1:17" x14ac:dyDescent="0.25">
      <c r="A1033">
        <v>129.27623219902699</v>
      </c>
      <c r="B1033">
        <v>-36.826104942615842</v>
      </c>
      <c r="C1033" s="6">
        <v>1198.96</v>
      </c>
      <c r="D1033">
        <v>1.2</v>
      </c>
      <c r="E1033">
        <v>0.65</v>
      </c>
      <c r="F1033">
        <v>19.899999999999999</v>
      </c>
      <c r="G1033">
        <v>46.089820015575185</v>
      </c>
      <c r="H1033">
        <v>14.744706024387042</v>
      </c>
      <c r="I1033">
        <v>19.276232199026992</v>
      </c>
      <c r="J1033">
        <v>5111.5861722998488</v>
      </c>
      <c r="K1033">
        <v>-3801.9647198027719</v>
      </c>
      <c r="L1033">
        <v>-36.641631895736239</v>
      </c>
      <c r="M1033">
        <v>6370.4983264633229</v>
      </c>
      <c r="N1033">
        <v>37570.098314059178</v>
      </c>
      <c r="O1033">
        <v>42.679920760841384</v>
      </c>
      <c r="P1033">
        <v>30.262582966674579</v>
      </c>
      <c r="Q1033" s="6">
        <v>1031</v>
      </c>
    </row>
    <row r="1034" spans="1:17" x14ac:dyDescent="0.25">
      <c r="A1034">
        <v>128.8810875861673</v>
      </c>
      <c r="B1034">
        <v>-33.15040970179497</v>
      </c>
      <c r="C1034" s="6">
        <v>1199.24</v>
      </c>
      <c r="D1034">
        <v>3</v>
      </c>
      <c r="E1034">
        <v>0.65</v>
      </c>
      <c r="F1034">
        <v>19.899999999999999</v>
      </c>
      <c r="G1034">
        <v>54.048620189015942</v>
      </c>
      <c r="H1034">
        <v>16.590872614468843</v>
      </c>
      <c r="I1034">
        <v>18.881087586167297</v>
      </c>
      <c r="J1034">
        <v>5345.3737631350805</v>
      </c>
      <c r="K1034">
        <v>-3467.9380594723029</v>
      </c>
      <c r="L1034">
        <v>-32.974447779942714</v>
      </c>
      <c r="M1034">
        <v>6371.7827216525056</v>
      </c>
      <c r="N1034">
        <v>37308.214451219115</v>
      </c>
      <c r="O1034">
        <v>46.392925885551058</v>
      </c>
      <c r="P1034">
        <v>32.022976492511837</v>
      </c>
      <c r="Q1034" s="6">
        <v>1032</v>
      </c>
    </row>
    <row r="1035" spans="1:17" x14ac:dyDescent="0.25">
      <c r="A1035">
        <v>128.53967970132095</v>
      </c>
      <c r="B1035">
        <v>-37.498928298726504</v>
      </c>
      <c r="C1035" s="6">
        <v>1199.5200000000002</v>
      </c>
      <c r="D1035">
        <v>1.2</v>
      </c>
      <c r="E1035">
        <v>0.65</v>
      </c>
      <c r="F1035">
        <v>19.899999999999999</v>
      </c>
      <c r="G1035">
        <v>46.089820015575185</v>
      </c>
      <c r="H1035">
        <v>16.27950677358362</v>
      </c>
      <c r="I1035">
        <v>18.539679701320949</v>
      </c>
      <c r="J1035">
        <v>5066.4796668768586</v>
      </c>
      <c r="K1035">
        <v>-3861.471129266246</v>
      </c>
      <c r="L1035">
        <v>-37.313221318586777</v>
      </c>
      <c r="M1035">
        <v>6370.2570981894742</v>
      </c>
      <c r="N1035">
        <v>37594.147613348076</v>
      </c>
      <c r="O1035">
        <v>42.349783271867494</v>
      </c>
      <c r="P1035">
        <v>28.850879819009499</v>
      </c>
      <c r="Q1035" s="6">
        <v>1033</v>
      </c>
    </row>
    <row r="1036" spans="1:17" x14ac:dyDescent="0.25">
      <c r="A1036">
        <v>128.42206664492647</v>
      </c>
      <c r="B1036">
        <v>-33.063692146944327</v>
      </c>
      <c r="C1036" s="6">
        <v>1199.8000000000002</v>
      </c>
      <c r="D1036">
        <v>3</v>
      </c>
      <c r="E1036">
        <v>0.65</v>
      </c>
      <c r="F1036">
        <v>19.899999999999999</v>
      </c>
      <c r="G1036">
        <v>54.048620189015942</v>
      </c>
      <c r="H1036">
        <v>14.835334524504198</v>
      </c>
      <c r="I1036">
        <v>18.422066644926474</v>
      </c>
      <c r="J1036">
        <v>5350.6269074305073</v>
      </c>
      <c r="K1036">
        <v>-3459.8819196973554</v>
      </c>
      <c r="L1036">
        <v>-32.887966465076417</v>
      </c>
      <c r="M1036">
        <v>6371.8122383485224</v>
      </c>
      <c r="N1036">
        <v>37287.102667910302</v>
      </c>
      <c r="O1036">
        <v>46.703180886045935</v>
      </c>
      <c r="P1036">
        <v>31.405017050337534</v>
      </c>
      <c r="Q1036" s="6">
        <v>1034</v>
      </c>
    </row>
    <row r="1037" spans="1:17" x14ac:dyDescent="0.25">
      <c r="A1037">
        <v>128.40101873115546</v>
      </c>
      <c r="B1037">
        <v>-33.801436220062591</v>
      </c>
      <c r="C1037" s="6">
        <v>1200.0800000000002</v>
      </c>
      <c r="D1037">
        <v>3</v>
      </c>
      <c r="E1037">
        <v>0.65</v>
      </c>
      <c r="F1037">
        <v>19.899999999999999</v>
      </c>
      <c r="G1037">
        <v>54.048620189015942</v>
      </c>
      <c r="H1037">
        <v>18.026665850711062</v>
      </c>
      <c r="I1037">
        <v>18.40101873115546</v>
      </c>
      <c r="J1037">
        <v>5305.5453940843436</v>
      </c>
      <c r="K1037">
        <v>-3528.1671236772349</v>
      </c>
      <c r="L1037">
        <v>-33.623752170460506</v>
      </c>
      <c r="M1037">
        <v>6371.5598703368141</v>
      </c>
      <c r="N1037">
        <v>37334.698704401599</v>
      </c>
      <c r="O1037">
        <v>46.003303569100858</v>
      </c>
      <c r="P1037">
        <v>30.879290000632675</v>
      </c>
      <c r="Q1037" s="6">
        <v>1035</v>
      </c>
    </row>
    <row r="1038" spans="1:17" x14ac:dyDescent="0.25">
      <c r="A1038">
        <v>129.09082311421687</v>
      </c>
      <c r="B1038">
        <v>-33.780629620402216</v>
      </c>
      <c r="C1038" s="6">
        <v>1200.3600000000001</v>
      </c>
      <c r="D1038">
        <v>3</v>
      </c>
      <c r="E1038">
        <v>0.65</v>
      </c>
      <c r="F1038">
        <v>19.899999999999999</v>
      </c>
      <c r="G1038">
        <v>54.048620189015942</v>
      </c>
      <c r="H1038">
        <v>20.034885289329331</v>
      </c>
      <c r="I1038">
        <v>19.090823114216875</v>
      </c>
      <c r="J1038">
        <v>5306.8289352953034</v>
      </c>
      <c r="K1038">
        <v>-3526.2491434331114</v>
      </c>
      <c r="L1038">
        <v>-33.602999200210512</v>
      </c>
      <c r="M1038">
        <v>6371.5670262542353</v>
      </c>
      <c r="N1038">
        <v>37356.506695868789</v>
      </c>
      <c r="O1038">
        <v>45.687990710089203</v>
      </c>
      <c r="P1038">
        <v>31.900969068399352</v>
      </c>
      <c r="Q1038" s="6">
        <v>1036</v>
      </c>
    </row>
    <row r="1039" spans="1:17" x14ac:dyDescent="0.25">
      <c r="A1039">
        <v>130.51492165006613</v>
      </c>
      <c r="B1039">
        <v>-37.476977660032638</v>
      </c>
      <c r="C1039" s="6">
        <v>1200.6400000000001</v>
      </c>
      <c r="D1039">
        <v>1.2</v>
      </c>
      <c r="E1039">
        <v>0.65</v>
      </c>
      <c r="F1039">
        <v>19.899999999999999</v>
      </c>
      <c r="G1039">
        <v>46.089820015575185</v>
      </c>
      <c r="H1039">
        <v>16.641538953367082</v>
      </c>
      <c r="I1039">
        <v>20.514921650066128</v>
      </c>
      <c r="J1039">
        <v>5067.9623447409685</v>
      </c>
      <c r="K1039">
        <v>-3859.5380244039188</v>
      </c>
      <c r="L1039">
        <v>-37.291309328120704</v>
      </c>
      <c r="M1039">
        <v>6370.2649936664393</v>
      </c>
      <c r="N1039">
        <v>37658.013627585919</v>
      </c>
      <c r="O1039">
        <v>41.492349477827027</v>
      </c>
      <c r="P1039">
        <v>31.590787906041548</v>
      </c>
      <c r="Q1039" s="6">
        <v>1037</v>
      </c>
    </row>
    <row r="1040" spans="1:17" x14ac:dyDescent="0.25">
      <c r="A1040">
        <v>128.79633254722728</v>
      </c>
      <c r="B1040">
        <v>-35.845692551049936</v>
      </c>
      <c r="C1040" s="6">
        <v>1200.92</v>
      </c>
      <c r="D1040">
        <v>1.2</v>
      </c>
      <c r="E1040">
        <v>0.65</v>
      </c>
      <c r="F1040">
        <v>19.899999999999999</v>
      </c>
      <c r="G1040">
        <v>46.089820015575185</v>
      </c>
      <c r="H1040">
        <v>20.592309070795928</v>
      </c>
      <c r="I1040">
        <v>18.79633254722728</v>
      </c>
      <c r="J1040">
        <v>5176.0464774492502</v>
      </c>
      <c r="K1040">
        <v>-3714.3278283002464</v>
      </c>
      <c r="L1040">
        <v>-35.663198974243087</v>
      </c>
      <c r="M1040">
        <v>6370.8467532032519</v>
      </c>
      <c r="N1040">
        <v>37485.906687972194</v>
      </c>
      <c r="O1040">
        <v>43.843902262991875</v>
      </c>
      <c r="P1040">
        <v>30.165382663441267</v>
      </c>
      <c r="Q1040" s="6">
        <v>1038</v>
      </c>
    </row>
    <row r="1041" spans="1:17" x14ac:dyDescent="0.25">
      <c r="A1041">
        <v>130.44334515080845</v>
      </c>
      <c r="B1041">
        <v>-33.51269916404145</v>
      </c>
      <c r="C1041" s="6">
        <v>1201.2</v>
      </c>
      <c r="D1041">
        <v>1.2</v>
      </c>
      <c r="E1041">
        <v>0.65</v>
      </c>
      <c r="F1041">
        <v>19.899999999999999</v>
      </c>
      <c r="G1041">
        <v>46.089820015575185</v>
      </c>
      <c r="H1041">
        <v>21.739699421283845</v>
      </c>
      <c r="I1041">
        <v>20.443345150808454</v>
      </c>
      <c r="J1041">
        <v>5323.2946498699803</v>
      </c>
      <c r="K1041">
        <v>-3501.5099883477064</v>
      </c>
      <c r="L1041">
        <v>-33.335767669102687</v>
      </c>
      <c r="M1041">
        <v>6371.6589776786641</v>
      </c>
      <c r="N1041">
        <v>37386.913998151518</v>
      </c>
      <c r="O1041">
        <v>45.252989617901711</v>
      </c>
      <c r="P1041">
        <v>34.024756656698244</v>
      </c>
      <c r="Q1041" s="6">
        <v>1039</v>
      </c>
    </row>
    <row r="1042" spans="1:17" x14ac:dyDescent="0.25">
      <c r="A1042">
        <v>129.40997068597306</v>
      </c>
      <c r="B1042">
        <v>-35.328681328242425</v>
      </c>
      <c r="C1042" s="6">
        <v>1201.48</v>
      </c>
      <c r="D1042">
        <v>1.2</v>
      </c>
      <c r="E1042">
        <v>0.65</v>
      </c>
      <c r="F1042">
        <v>19.899999999999999</v>
      </c>
      <c r="G1042">
        <v>46.089820015575185</v>
      </c>
      <c r="H1042">
        <v>21.698726761209546</v>
      </c>
      <c r="I1042">
        <v>19.409970685973065</v>
      </c>
      <c r="J1042">
        <v>5209.4283292678701</v>
      </c>
      <c r="K1042">
        <v>-3667.6785207128942</v>
      </c>
      <c r="L1042">
        <v>-35.147317559753773</v>
      </c>
      <c r="M1042">
        <v>6371.0289003486205</v>
      </c>
      <c r="N1042">
        <v>37470.927224270359</v>
      </c>
      <c r="O1042">
        <v>44.055633644605486</v>
      </c>
      <c r="P1042">
        <v>31.354939409136101</v>
      </c>
      <c r="Q1042" s="6">
        <v>1040</v>
      </c>
    </row>
    <row r="1043" spans="1:17" x14ac:dyDescent="0.25">
      <c r="A1043">
        <v>129.31362502006573</v>
      </c>
      <c r="B1043">
        <v>-35.284000526840423</v>
      </c>
      <c r="C1043" s="6">
        <v>1201.7600000000002</v>
      </c>
      <c r="D1043">
        <v>0.75</v>
      </c>
      <c r="E1043">
        <v>0.65</v>
      </c>
      <c r="F1043">
        <v>19.899999999999999</v>
      </c>
      <c r="G1043">
        <v>42.007420362456692</v>
      </c>
      <c r="H1043">
        <v>23.069413523951336</v>
      </c>
      <c r="I1043">
        <v>19.313625020065729</v>
      </c>
      <c r="J1043">
        <v>5212.2933136123174</v>
      </c>
      <c r="K1043">
        <v>-3663.6331076085107</v>
      </c>
      <c r="L1043">
        <v>-35.10273716707195</v>
      </c>
      <c r="M1043">
        <v>6371.0445873728477</v>
      </c>
      <c r="N1043">
        <v>37464.619027915382</v>
      </c>
      <c r="O1043">
        <v>44.144067827148774</v>
      </c>
      <c r="P1043">
        <v>31.246208251975609</v>
      </c>
      <c r="Q1043" s="6">
        <v>1041</v>
      </c>
    </row>
    <row r="1044" spans="1:17" x14ac:dyDescent="0.25">
      <c r="A1044">
        <v>132.23669240190998</v>
      </c>
      <c r="B1044">
        <v>-35.856917599658615</v>
      </c>
      <c r="C1044" s="6">
        <v>1202.0400000000002</v>
      </c>
      <c r="D1044">
        <v>0.75</v>
      </c>
      <c r="E1044">
        <v>0.65</v>
      </c>
      <c r="F1044">
        <v>19.899999999999999</v>
      </c>
      <c r="G1044">
        <v>42.007420362456692</v>
      </c>
      <c r="H1044">
        <v>16.273628848859865</v>
      </c>
      <c r="I1044">
        <v>22.236692401909977</v>
      </c>
      <c r="J1044">
        <v>5175.3170143938387</v>
      </c>
      <c r="K1044">
        <v>-3715.3373471978389</v>
      </c>
      <c r="L1044">
        <v>-35.674400148908227</v>
      </c>
      <c r="M1044">
        <v>6370.8427859238082</v>
      </c>
      <c r="N1044">
        <v>37608.967223278414</v>
      </c>
      <c r="O1044">
        <v>42.158627434273761</v>
      </c>
      <c r="P1044">
        <v>34.913531395306102</v>
      </c>
      <c r="Q1044" s="6">
        <v>1042</v>
      </c>
    </row>
    <row r="1045" spans="1:17" x14ac:dyDescent="0.25">
      <c r="A1045">
        <v>128.81239438265263</v>
      </c>
      <c r="B1045">
        <v>-33.529216892167703</v>
      </c>
      <c r="C1045" s="6">
        <v>1202.3200000000002</v>
      </c>
      <c r="D1045">
        <v>0.75</v>
      </c>
      <c r="E1045">
        <v>0.65</v>
      </c>
      <c r="F1045">
        <v>19.899999999999999</v>
      </c>
      <c r="G1045">
        <v>42.007420362456692</v>
      </c>
      <c r="H1045">
        <v>23.366404193474189</v>
      </c>
      <c r="I1045">
        <v>18.812394382652627</v>
      </c>
      <c r="J1045">
        <v>5322.2829182142432</v>
      </c>
      <c r="K1045">
        <v>-3503.0373339842704</v>
      </c>
      <c r="L1045">
        <v>-33.352241862457404</v>
      </c>
      <c r="M1045">
        <v>6371.6533195712045</v>
      </c>
      <c r="N1045">
        <v>37330.54816437995</v>
      </c>
      <c r="O1045">
        <v>46.065159058826765</v>
      </c>
      <c r="P1045">
        <v>31.664197428881231</v>
      </c>
      <c r="Q1045" s="6">
        <v>1043</v>
      </c>
    </row>
    <row r="1046" spans="1:17" x14ac:dyDescent="0.25">
      <c r="A1046">
        <v>132.0173109501211</v>
      </c>
      <c r="B1046">
        <v>-34.311031150311649</v>
      </c>
      <c r="C1046" s="6">
        <v>1202.6000000000001</v>
      </c>
      <c r="D1046">
        <v>1.2</v>
      </c>
      <c r="E1046">
        <v>0.65</v>
      </c>
      <c r="F1046">
        <v>19.899999999999999</v>
      </c>
      <c r="G1046">
        <v>46.089820015575185</v>
      </c>
      <c r="H1046">
        <v>14.703681324864515</v>
      </c>
      <c r="I1046">
        <v>22.0173109501211</v>
      </c>
      <c r="J1046">
        <v>5273.8905638902343</v>
      </c>
      <c r="K1046">
        <v>-3574.9981223033965</v>
      </c>
      <c r="L1046">
        <v>-34.132062826029575</v>
      </c>
      <c r="M1046">
        <v>6371.3839355640202</v>
      </c>
      <c r="N1046">
        <v>37498.074422752041</v>
      </c>
      <c r="O1046">
        <v>43.683507898139702</v>
      </c>
      <c r="P1046">
        <v>35.654988617767344</v>
      </c>
      <c r="Q1046" s="6">
        <v>1044</v>
      </c>
    </row>
    <row r="1047" spans="1:17" x14ac:dyDescent="0.25">
      <c r="A1047">
        <v>127.72370688545058</v>
      </c>
      <c r="B1047">
        <v>-32.543314581113513</v>
      </c>
      <c r="C1047" s="6">
        <v>1202.8800000000001</v>
      </c>
      <c r="D1047">
        <v>3</v>
      </c>
      <c r="E1047">
        <v>0.65</v>
      </c>
      <c r="F1047">
        <v>19.899999999999999</v>
      </c>
      <c r="G1047">
        <v>54.048620189015942</v>
      </c>
      <c r="H1047">
        <v>23.073944956948836</v>
      </c>
      <c r="I1047">
        <v>17.723706885450582</v>
      </c>
      <c r="J1047">
        <v>5381.8919663141305</v>
      </c>
      <c r="K1047">
        <v>-3411.3745655238768</v>
      </c>
      <c r="L1047">
        <v>-32.369040141100434</v>
      </c>
      <c r="M1047">
        <v>6371.9885093571693</v>
      </c>
      <c r="N1047">
        <v>37230.535309316205</v>
      </c>
      <c r="O1047">
        <v>47.54615856120283</v>
      </c>
      <c r="P1047">
        <v>30.715198472079919</v>
      </c>
      <c r="Q1047" s="6">
        <v>1045</v>
      </c>
    </row>
    <row r="1048" spans="1:17" x14ac:dyDescent="0.25">
      <c r="A1048">
        <v>129.47284307477653</v>
      </c>
      <c r="B1048">
        <v>-32.765266319531079</v>
      </c>
      <c r="C1048" s="6">
        <v>1203.1600000000001</v>
      </c>
      <c r="D1048">
        <v>3</v>
      </c>
      <c r="E1048">
        <v>0.65</v>
      </c>
      <c r="F1048">
        <v>19.899999999999999</v>
      </c>
      <c r="G1048">
        <v>54.048620189015942</v>
      </c>
      <c r="H1048">
        <v>14.287231558650468</v>
      </c>
      <c r="I1048">
        <v>19.472843074776534</v>
      </c>
      <c r="J1048">
        <v>5368.610981659087</v>
      </c>
      <c r="K1048">
        <v>-3432.0981726664495</v>
      </c>
      <c r="L1048">
        <v>-32.590365863877039</v>
      </c>
      <c r="M1048">
        <v>6371.9135068840133</v>
      </c>
      <c r="N1048">
        <v>37303.972247572397</v>
      </c>
      <c r="O1048">
        <v>46.457264381920723</v>
      </c>
      <c r="P1048">
        <v>33.158086977398</v>
      </c>
      <c r="Q1048" s="6">
        <v>1046</v>
      </c>
    </row>
    <row r="1049" spans="1:17" x14ac:dyDescent="0.25">
      <c r="A1049">
        <v>130.44832272547558</v>
      </c>
      <c r="B1049">
        <v>-33.26567036673346</v>
      </c>
      <c r="C1049" s="6">
        <v>1203.44</v>
      </c>
      <c r="D1049">
        <v>0.75</v>
      </c>
      <c r="E1049">
        <v>0.65</v>
      </c>
      <c r="F1049">
        <v>19.899999999999999</v>
      </c>
      <c r="G1049">
        <v>42.007420362456692</v>
      </c>
      <c r="H1049">
        <v>14.45736529197322</v>
      </c>
      <c r="I1049">
        <v>20.448322725475577</v>
      </c>
      <c r="J1049">
        <v>5338.3725688830664</v>
      </c>
      <c r="K1049">
        <v>-3478.6337296450556</v>
      </c>
      <c r="L1049">
        <v>-33.08939693233696</v>
      </c>
      <c r="M1049">
        <v>6371.7434277619386</v>
      </c>
      <c r="N1049">
        <v>37371.174217847351</v>
      </c>
      <c r="O1049">
        <v>45.479911039267158</v>
      </c>
      <c r="P1049">
        <v>34.205850557802641</v>
      </c>
      <c r="Q1049" s="6">
        <v>1047</v>
      </c>
    </row>
    <row r="1050" spans="1:17" x14ac:dyDescent="0.25">
      <c r="A1050">
        <v>132.3442145381922</v>
      </c>
      <c r="B1050">
        <v>-34.517782597273154</v>
      </c>
      <c r="C1050" s="6">
        <v>1203.72</v>
      </c>
      <c r="D1050">
        <v>0.75</v>
      </c>
      <c r="E1050">
        <v>0.65</v>
      </c>
      <c r="F1050">
        <v>19.899999999999999</v>
      </c>
      <c r="G1050">
        <v>42.007420362456692</v>
      </c>
      <c r="H1050">
        <v>20.812807630876634</v>
      </c>
      <c r="I1050">
        <v>22.344214538192205</v>
      </c>
      <c r="J1050">
        <v>5260.9283368022861</v>
      </c>
      <c r="K1050">
        <v>-3593.9187695552719</v>
      </c>
      <c r="L1050">
        <v>-34.338309286305716</v>
      </c>
      <c r="M1050">
        <v>6371.3121950765326</v>
      </c>
      <c r="N1050">
        <v>37524.307479799609</v>
      </c>
      <c r="O1050">
        <v>43.319760236530058</v>
      </c>
      <c r="P1050">
        <v>35.955478973916762</v>
      </c>
      <c r="Q1050" s="6">
        <v>1048</v>
      </c>
    </row>
    <row r="1051" spans="1:17" x14ac:dyDescent="0.25">
      <c r="A1051">
        <v>128.5038010971017</v>
      </c>
      <c r="B1051">
        <v>-35.490545991922723</v>
      </c>
      <c r="C1051" s="6">
        <v>1204.0000000000002</v>
      </c>
      <c r="D1051">
        <v>0.75</v>
      </c>
      <c r="E1051">
        <v>0.65</v>
      </c>
      <c r="F1051">
        <v>19.899999999999999</v>
      </c>
      <c r="G1051">
        <v>42.007420362456692</v>
      </c>
      <c r="H1051">
        <v>22.910613041665616</v>
      </c>
      <c r="I1051">
        <v>18.5038010971017</v>
      </c>
      <c r="J1051">
        <v>5199.0228073828575</v>
      </c>
      <c r="K1051">
        <v>-3682.315310477084</v>
      </c>
      <c r="L1051">
        <v>-35.308822157298465</v>
      </c>
      <c r="M1051">
        <v>6370.9719978556705</v>
      </c>
      <c r="N1051">
        <v>37451.899131058955</v>
      </c>
      <c r="O1051">
        <v>44.321146178232702</v>
      </c>
      <c r="P1051">
        <v>29.961321768121341</v>
      </c>
      <c r="Q1051" s="6">
        <v>1049</v>
      </c>
    </row>
    <row r="1052" spans="1:17" x14ac:dyDescent="0.25">
      <c r="A1052">
        <v>131.15181335217568</v>
      </c>
      <c r="B1052">
        <v>-33.749254758399452</v>
      </c>
      <c r="C1052" s="6">
        <v>1204.2800000000002</v>
      </c>
      <c r="D1052">
        <v>0.75</v>
      </c>
      <c r="E1052">
        <v>0.65</v>
      </c>
      <c r="F1052">
        <v>19.899999999999999</v>
      </c>
      <c r="G1052">
        <v>42.007420362456692</v>
      </c>
      <c r="H1052">
        <v>20.77915048128218</v>
      </c>
      <c r="I1052">
        <v>21.151813352175679</v>
      </c>
      <c r="J1052">
        <v>5308.7630980938166</v>
      </c>
      <c r="K1052">
        <v>-3523.3560978124278</v>
      </c>
      <c r="L1052">
        <v>-33.571705383997731</v>
      </c>
      <c r="M1052">
        <v>6371.5778127301155</v>
      </c>
      <c r="N1052">
        <v>37428.519107114829</v>
      </c>
      <c r="O1052">
        <v>44.660339006302294</v>
      </c>
      <c r="P1052">
        <v>34.85443871974477</v>
      </c>
      <c r="Q1052" s="6">
        <v>1050</v>
      </c>
    </row>
    <row r="1053" spans="1:17" x14ac:dyDescent="0.25">
      <c r="A1053">
        <v>129.72575522008771</v>
      </c>
      <c r="B1053">
        <v>-35.827958280854666</v>
      </c>
      <c r="C1053" s="6">
        <v>1204.5600000000002</v>
      </c>
      <c r="D1053">
        <v>0.75</v>
      </c>
      <c r="E1053">
        <v>0.65</v>
      </c>
      <c r="F1053">
        <v>19.899999999999999</v>
      </c>
      <c r="G1053">
        <v>42.007420362456692</v>
      </c>
      <c r="H1053">
        <v>20.151138292070417</v>
      </c>
      <c r="I1053">
        <v>19.725755220087706</v>
      </c>
      <c r="J1053">
        <v>5177.1985382800176</v>
      </c>
      <c r="K1053">
        <v>-3712.7326186090886</v>
      </c>
      <c r="L1053">
        <v>-35.645502479015953</v>
      </c>
      <c r="M1053">
        <v>6370.853019969355</v>
      </c>
      <c r="N1053">
        <v>37515.829418957321</v>
      </c>
      <c r="O1053">
        <v>43.429375271953958</v>
      </c>
      <c r="P1053">
        <v>31.489613100763822</v>
      </c>
      <c r="Q1053" s="6">
        <v>1051</v>
      </c>
    </row>
    <row r="1054" spans="1:17" x14ac:dyDescent="0.25">
      <c r="A1054">
        <v>131.62536677765411</v>
      </c>
      <c r="B1054">
        <v>-33.83658153167621</v>
      </c>
      <c r="C1054" s="6">
        <v>1204.8400000000001</v>
      </c>
      <c r="D1054">
        <v>0.75</v>
      </c>
      <c r="E1054">
        <v>0.65</v>
      </c>
      <c r="F1054">
        <v>19.899999999999999</v>
      </c>
      <c r="G1054">
        <v>42.007420362456692</v>
      </c>
      <c r="H1054">
        <v>19.261237179159565</v>
      </c>
      <c r="I1054">
        <v>21.625366777654108</v>
      </c>
      <c r="J1054">
        <v>5303.3757186300663</v>
      </c>
      <c r="K1054">
        <v>-3531.4058212855116</v>
      </c>
      <c r="L1054">
        <v>-33.658807106422785</v>
      </c>
      <c r="M1054">
        <v>6371.5477780178471</v>
      </c>
      <c r="N1054">
        <v>37452.174570957308</v>
      </c>
      <c r="O1054">
        <v>44.326654270439739</v>
      </c>
      <c r="P1054">
        <v>35.449505922869996</v>
      </c>
      <c r="Q1054" s="6">
        <v>1052</v>
      </c>
    </row>
    <row r="1055" spans="1:17" x14ac:dyDescent="0.25">
      <c r="A1055">
        <v>128.96640064342435</v>
      </c>
      <c r="B1055">
        <v>-36.517080493309152</v>
      </c>
      <c r="C1055" s="6">
        <v>1205.1200000000001</v>
      </c>
      <c r="D1055">
        <v>0.75</v>
      </c>
      <c r="E1055">
        <v>0.65</v>
      </c>
      <c r="F1055">
        <v>19.899999999999999</v>
      </c>
      <c r="G1055">
        <v>42.007420362456692</v>
      </c>
      <c r="H1055">
        <v>19.049482325624943</v>
      </c>
      <c r="I1055">
        <v>18.96640064342435</v>
      </c>
      <c r="J1055">
        <v>5132.0668249529199</v>
      </c>
      <c r="K1055">
        <v>-3774.4593676832887</v>
      </c>
      <c r="L1055">
        <v>-36.333208231327923</v>
      </c>
      <c r="M1055">
        <v>6370.6085591624978</v>
      </c>
      <c r="N1055">
        <v>37538.204720682217</v>
      </c>
      <c r="O1055">
        <v>43.11755799201903</v>
      </c>
      <c r="P1055">
        <v>30.008113543902976</v>
      </c>
      <c r="Q1055" s="6">
        <v>1053</v>
      </c>
    </row>
    <row r="1056" spans="1:17" x14ac:dyDescent="0.25">
      <c r="A1056">
        <v>131.49698694944354</v>
      </c>
      <c r="B1056">
        <v>-33.790969402782721</v>
      </c>
      <c r="C1056" s="6">
        <v>1205.4000000000001</v>
      </c>
      <c r="D1056">
        <v>0.75</v>
      </c>
      <c r="E1056">
        <v>0.65</v>
      </c>
      <c r="F1056">
        <v>19.899999999999999</v>
      </c>
      <c r="G1056">
        <v>42.007420362456692</v>
      </c>
      <c r="H1056">
        <v>15.054026593443975</v>
      </c>
      <c r="I1056">
        <v>21.496986949443539</v>
      </c>
      <c r="J1056">
        <v>5306.1911706281135</v>
      </c>
      <c r="K1056">
        <v>-3527.2023358832162</v>
      </c>
      <c r="L1056">
        <v>-33.613312319934799</v>
      </c>
      <c r="M1056">
        <v>6371.5634704138165</v>
      </c>
      <c r="N1056">
        <v>37444.310877774551</v>
      </c>
      <c r="O1056">
        <v>44.437435304109471</v>
      </c>
      <c r="P1056">
        <v>35.304337758678614</v>
      </c>
      <c r="Q1056" s="6">
        <v>1054</v>
      </c>
    </row>
    <row r="1057" spans="1:17" x14ac:dyDescent="0.25">
      <c r="A1057">
        <v>130.91340753474103</v>
      </c>
      <c r="B1057">
        <v>-36.222013895941103</v>
      </c>
      <c r="C1057" s="6">
        <v>1205.68</v>
      </c>
      <c r="D1057">
        <v>3</v>
      </c>
      <c r="E1057">
        <v>0.65</v>
      </c>
      <c r="F1057">
        <v>19.899999999999999</v>
      </c>
      <c r="G1057">
        <v>54.048620189015942</v>
      </c>
      <c r="H1057">
        <v>20.713589769510925</v>
      </c>
      <c r="I1057">
        <v>20.913407534741026</v>
      </c>
      <c r="J1057">
        <v>5151.4827134323368</v>
      </c>
      <c r="K1057">
        <v>-3748.0949723941767</v>
      </c>
      <c r="L1057">
        <v>-36.038735192100575</v>
      </c>
      <c r="M1057">
        <v>6370.7134662358421</v>
      </c>
      <c r="N1057">
        <v>37584.62316841069</v>
      </c>
      <c r="O1057">
        <v>42.485888502900707</v>
      </c>
      <c r="P1057">
        <v>32.889781874740414</v>
      </c>
      <c r="Q1057" s="6">
        <v>1055</v>
      </c>
    </row>
    <row r="1058" spans="1:17" x14ac:dyDescent="0.25">
      <c r="A1058">
        <v>132.39281641009242</v>
      </c>
      <c r="B1058">
        <v>-33.102016187912369</v>
      </c>
      <c r="C1058" s="6">
        <v>1205.96</v>
      </c>
      <c r="D1058">
        <v>0.75</v>
      </c>
      <c r="E1058">
        <v>0.65</v>
      </c>
      <c r="F1058">
        <v>19.899999999999999</v>
      </c>
      <c r="G1058">
        <v>42.007420362456692</v>
      </c>
      <c r="H1058">
        <v>23.101728543215202</v>
      </c>
      <c r="I1058">
        <v>22.392816410092422</v>
      </c>
      <c r="J1058">
        <v>5348.3068403371781</v>
      </c>
      <c r="K1058">
        <v>-3463.4432245309695</v>
      </c>
      <c r="L1058">
        <v>-32.926185904043088</v>
      </c>
      <c r="M1058">
        <v>6371.7991986523657</v>
      </c>
      <c r="N1058">
        <v>37435.414033900568</v>
      </c>
      <c r="O1058">
        <v>44.566628940242197</v>
      </c>
      <c r="P1058">
        <v>37.032374998792861</v>
      </c>
      <c r="Q1058" s="6">
        <v>1056</v>
      </c>
    </row>
    <row r="1059" spans="1:17" x14ac:dyDescent="0.25">
      <c r="A1059">
        <v>130.46169626183109</v>
      </c>
      <c r="B1059">
        <v>-37.230936403916296</v>
      </c>
      <c r="C1059" s="6">
        <v>1206.24</v>
      </c>
      <c r="D1059">
        <v>0.75</v>
      </c>
      <c r="E1059">
        <v>0.65</v>
      </c>
      <c r="F1059">
        <v>19.899999999999999</v>
      </c>
      <c r="G1059">
        <v>42.007420362456692</v>
      </c>
      <c r="H1059">
        <v>15.455637784851783</v>
      </c>
      <c r="I1059">
        <v>20.461696261831094</v>
      </c>
      <c r="J1059">
        <v>5084.5303395523897</v>
      </c>
      <c r="K1059">
        <v>-3837.831858724745</v>
      </c>
      <c r="L1059">
        <v>-37.04570870722678</v>
      </c>
      <c r="M1059">
        <v>6370.3533771425409</v>
      </c>
      <c r="N1059">
        <v>37638.798562290322</v>
      </c>
      <c r="O1059">
        <v>41.750328112535868</v>
      </c>
      <c r="P1059">
        <v>31.662233558678885</v>
      </c>
      <c r="Q1059" s="6">
        <v>1057</v>
      </c>
    </row>
    <row r="1060" spans="1:17" x14ac:dyDescent="0.25">
      <c r="A1060">
        <v>127.67651210948749</v>
      </c>
      <c r="B1060">
        <v>-34.780406188687486</v>
      </c>
      <c r="C1060" s="6">
        <v>1206.5200000000002</v>
      </c>
      <c r="D1060">
        <v>3</v>
      </c>
      <c r="E1060">
        <v>0.65</v>
      </c>
      <c r="F1060">
        <v>19.899999999999999</v>
      </c>
      <c r="G1060">
        <v>54.048620189015942</v>
      </c>
      <c r="H1060">
        <v>21.293283601658846</v>
      </c>
      <c r="I1060">
        <v>17.67651210948749</v>
      </c>
      <c r="J1060">
        <v>5244.3642826501482</v>
      </c>
      <c r="K1060">
        <v>-3617.8857699370278</v>
      </c>
      <c r="L1060">
        <v>-34.60030485726233</v>
      </c>
      <c r="M1060">
        <v>6371.2207757579272</v>
      </c>
      <c r="N1060">
        <v>37376.987942047075</v>
      </c>
      <c r="O1060">
        <v>45.387740552100155</v>
      </c>
      <c r="P1060">
        <v>29.191197747937927</v>
      </c>
      <c r="Q1060" s="6">
        <v>1058</v>
      </c>
    </row>
    <row r="1061" spans="1:17" x14ac:dyDescent="0.25">
      <c r="A1061">
        <v>131.0245439386542</v>
      </c>
      <c r="B1061">
        <v>-35.961658972635597</v>
      </c>
      <c r="C1061" s="6">
        <v>1206.8000000000002</v>
      </c>
      <c r="D1061">
        <v>0.75</v>
      </c>
      <c r="E1061">
        <v>0.65</v>
      </c>
      <c r="F1061">
        <v>19.899999999999999</v>
      </c>
      <c r="G1061">
        <v>42.007420362456692</v>
      </c>
      <c r="H1061">
        <v>16.547364536418051</v>
      </c>
      <c r="I1061">
        <v>21.024543938654205</v>
      </c>
      <c r="J1061">
        <v>5168.5007713190953</v>
      </c>
      <c r="K1061">
        <v>-3724.7504046175236</v>
      </c>
      <c r="L1061">
        <v>-35.77892010001559</v>
      </c>
      <c r="M1061">
        <v>6370.8057418057015</v>
      </c>
      <c r="N1061">
        <v>37570.827212191492</v>
      </c>
      <c r="O1061">
        <v>42.674791321929987</v>
      </c>
      <c r="P1061">
        <v>33.205059803380436</v>
      </c>
      <c r="Q1061" s="6">
        <v>1059</v>
      </c>
    </row>
    <row r="1062" spans="1:17" x14ac:dyDescent="0.25">
      <c r="A1062">
        <v>127.69503825735518</v>
      </c>
      <c r="B1062">
        <v>-36.165309331925457</v>
      </c>
      <c r="C1062" s="6">
        <v>1207.0800000000002</v>
      </c>
      <c r="D1062">
        <v>3</v>
      </c>
      <c r="E1062">
        <v>0.65</v>
      </c>
      <c r="F1062">
        <v>19.899999999999999</v>
      </c>
      <c r="G1062">
        <v>54.048620189015942</v>
      </c>
      <c r="H1062">
        <v>16.710531468475754</v>
      </c>
      <c r="I1062">
        <v>17.695038257355179</v>
      </c>
      <c r="J1062">
        <v>5155.1982944651318</v>
      </c>
      <c r="K1062">
        <v>-3743.017096145818</v>
      </c>
      <c r="L1062">
        <v>-35.982146917876868</v>
      </c>
      <c r="M1062">
        <v>6370.7335870601337</v>
      </c>
      <c r="N1062">
        <v>37473.189428361031</v>
      </c>
      <c r="O1062">
        <v>44.019277699244363</v>
      </c>
      <c r="P1062">
        <v>28.397763883320984</v>
      </c>
      <c r="Q1062" s="6">
        <v>1060</v>
      </c>
    </row>
    <row r="1063" spans="1:17" x14ac:dyDescent="0.25">
      <c r="A1063">
        <v>128.60362494244998</v>
      </c>
      <c r="B1063">
        <v>-36.54690993904525</v>
      </c>
      <c r="C1063" s="6">
        <v>1207.3600000000001</v>
      </c>
      <c r="D1063">
        <v>3</v>
      </c>
      <c r="E1063">
        <v>0.65</v>
      </c>
      <c r="F1063">
        <v>19.899999999999999</v>
      </c>
      <c r="G1063">
        <v>54.048620189015942</v>
      </c>
      <c r="H1063">
        <v>18.682923414221939</v>
      </c>
      <c r="I1063">
        <v>18.603624942449983</v>
      </c>
      <c r="J1063">
        <v>5130.0963915543243</v>
      </c>
      <c r="K1063">
        <v>-3777.1191480159555</v>
      </c>
      <c r="L1063">
        <v>-36.362978753296069</v>
      </c>
      <c r="M1063">
        <v>6370.5979346484801</v>
      </c>
      <c r="N1063">
        <v>37528.546056964893</v>
      </c>
      <c r="O1063">
        <v>43.250097327058967</v>
      </c>
      <c r="P1063">
        <v>29.47818961969563</v>
      </c>
      <c r="Q1063" s="6">
        <v>1061</v>
      </c>
    </row>
    <row r="1064" spans="1:17" x14ac:dyDescent="0.25">
      <c r="A1064">
        <v>130.75079125941878</v>
      </c>
      <c r="B1064">
        <v>-33.207343003012127</v>
      </c>
      <c r="C1064" s="6">
        <v>1207.6400000000001</v>
      </c>
      <c r="D1064">
        <v>0.75</v>
      </c>
      <c r="E1064">
        <v>0.65</v>
      </c>
      <c r="F1064">
        <v>19.899999999999999</v>
      </c>
      <c r="G1064">
        <v>42.007420362456692</v>
      </c>
      <c r="H1064">
        <v>22.625336648213807</v>
      </c>
      <c r="I1064">
        <v>20.750791259418776</v>
      </c>
      <c r="J1064">
        <v>5341.918210645189</v>
      </c>
      <c r="K1064">
        <v>-3473.222948652633</v>
      </c>
      <c r="L1064">
        <v>-33.031226853873356</v>
      </c>
      <c r="M1064">
        <v>6371.7633211121383</v>
      </c>
      <c r="N1064">
        <v>37378.622915642896</v>
      </c>
      <c r="O1064">
        <v>45.373397900059707</v>
      </c>
      <c r="P1064">
        <v>34.675731036233067</v>
      </c>
      <c r="Q1064" s="6">
        <v>1062</v>
      </c>
    </row>
    <row r="1065" spans="1:17" x14ac:dyDescent="0.25">
      <c r="A1065">
        <v>131.98542781238027</v>
      </c>
      <c r="B1065">
        <v>-34.559934764991333</v>
      </c>
      <c r="C1065" s="6">
        <v>1207.92</v>
      </c>
      <c r="D1065">
        <v>3</v>
      </c>
      <c r="E1065">
        <v>0.65</v>
      </c>
      <c r="F1065">
        <v>19.899999999999999</v>
      </c>
      <c r="G1065">
        <v>54.048620189015942</v>
      </c>
      <c r="H1065">
        <v>19.756179879815196</v>
      </c>
      <c r="I1065">
        <v>21.985427812380266</v>
      </c>
      <c r="J1065">
        <v>5258.2771897832117</v>
      </c>
      <c r="K1065">
        <v>-3597.7706133437646</v>
      </c>
      <c r="L1065">
        <v>-34.380359640277</v>
      </c>
      <c r="M1065">
        <v>6371.2975437374134</v>
      </c>
      <c r="N1065">
        <v>37513.100004413667</v>
      </c>
      <c r="O1065">
        <v>43.474138702052159</v>
      </c>
      <c r="P1065">
        <v>35.439844492460466</v>
      </c>
      <c r="Q1065" s="6">
        <v>1063</v>
      </c>
    </row>
    <row r="1066" spans="1:17" x14ac:dyDescent="0.25">
      <c r="A1066">
        <v>131.13162079028703</v>
      </c>
      <c r="B1066">
        <v>-33.754346255370514</v>
      </c>
      <c r="C1066" s="6">
        <v>1208.2</v>
      </c>
      <c r="D1066">
        <v>3</v>
      </c>
      <c r="E1066">
        <v>0.65</v>
      </c>
      <c r="F1066">
        <v>19.899999999999999</v>
      </c>
      <c r="G1066">
        <v>54.048620189015942</v>
      </c>
      <c r="H1066">
        <v>18.565610075726397</v>
      </c>
      <c r="I1066">
        <v>21.13162079028703</v>
      </c>
      <c r="J1066">
        <v>5308.4493314754491</v>
      </c>
      <c r="K1066">
        <v>-3523.8256507982469</v>
      </c>
      <c r="L1066">
        <v>-33.576783714476448</v>
      </c>
      <c r="M1066">
        <v>6371.5760626446136</v>
      </c>
      <c r="N1066">
        <v>37428.088317368391</v>
      </c>
      <c r="O1066">
        <v>44.6663979577053</v>
      </c>
      <c r="P1066">
        <v>34.822721642745407</v>
      </c>
      <c r="Q1066" s="6">
        <v>1064</v>
      </c>
    </row>
    <row r="1067" spans="1:17" x14ac:dyDescent="0.25">
      <c r="A1067">
        <v>128.93589350936165</v>
      </c>
      <c r="B1067">
        <v>-33.424615320676132</v>
      </c>
      <c r="C1067" s="6">
        <v>1208.48</v>
      </c>
      <c r="D1067">
        <v>1.2</v>
      </c>
      <c r="E1067">
        <v>0.65</v>
      </c>
      <c r="F1067">
        <v>19.899999999999999</v>
      </c>
      <c r="G1067">
        <v>46.089820015575185</v>
      </c>
      <c r="H1067">
        <v>14.975000564248818</v>
      </c>
      <c r="I1067">
        <v>18.935893509361648</v>
      </c>
      <c r="J1067">
        <v>5328.6824131562762</v>
      </c>
      <c r="K1067">
        <v>-3493.3602831420476</v>
      </c>
      <c r="L1067">
        <v>-33.247916971855879</v>
      </c>
      <c r="M1067">
        <v>6371.6891267634273</v>
      </c>
      <c r="N1067">
        <v>37327.908840919496</v>
      </c>
      <c r="O1067">
        <v>46.104130315247197</v>
      </c>
      <c r="P1067">
        <v>31.915686103998194</v>
      </c>
      <c r="Q1067" s="6">
        <v>1065</v>
      </c>
    </row>
    <row r="1068" spans="1:17" x14ac:dyDescent="0.25">
      <c r="A1068">
        <v>132.47488107427756</v>
      </c>
      <c r="B1068">
        <v>-34.993440894903813</v>
      </c>
      <c r="C1068" s="6">
        <v>1208.7600000000002</v>
      </c>
      <c r="D1068">
        <v>3</v>
      </c>
      <c r="E1068">
        <v>0.65</v>
      </c>
      <c r="F1068">
        <v>19.899999999999999</v>
      </c>
      <c r="G1068">
        <v>54.048620189015942</v>
      </c>
      <c r="H1068">
        <v>17.606894952350483</v>
      </c>
      <c r="I1068">
        <v>22.474881074277562</v>
      </c>
      <c r="J1068">
        <v>5230.8467552383772</v>
      </c>
      <c r="K1068">
        <v>-3637.2721180466083</v>
      </c>
      <c r="L1068">
        <v>-34.81284120321714</v>
      </c>
      <c r="M1068">
        <v>6371.1463833055286</v>
      </c>
      <c r="N1068">
        <v>37560.635017270637</v>
      </c>
      <c r="O1068">
        <v>42.819034873077946</v>
      </c>
      <c r="P1068">
        <v>35.805999419038102</v>
      </c>
      <c r="Q1068" s="6">
        <v>1066</v>
      </c>
    </row>
    <row r="1069" spans="1:17" x14ac:dyDescent="0.25">
      <c r="A1069">
        <v>132.26410414164636</v>
      </c>
      <c r="B1069">
        <v>-37.252463044255904</v>
      </c>
      <c r="C1069" s="6">
        <v>1209.0400000000002</v>
      </c>
      <c r="D1069">
        <v>1.2</v>
      </c>
      <c r="E1069">
        <v>0.65</v>
      </c>
      <c r="F1069">
        <v>19.899999999999999</v>
      </c>
      <c r="G1069">
        <v>46.089820015575185</v>
      </c>
      <c r="H1069">
        <v>22.995886507002236</v>
      </c>
      <c r="I1069">
        <v>22.264104141646357</v>
      </c>
      <c r="J1069">
        <v>5083.0845226978536</v>
      </c>
      <c r="K1069">
        <v>-3839.7337761935446</v>
      </c>
      <c r="L1069">
        <v>-37.067196251112165</v>
      </c>
      <c r="M1069">
        <v>6370.3456528615461</v>
      </c>
      <c r="N1069">
        <v>37705.50482543312</v>
      </c>
      <c r="O1069">
        <v>40.864182922608236</v>
      </c>
      <c r="P1069">
        <v>34.071445868651566</v>
      </c>
      <c r="Q1069" s="6">
        <v>1067</v>
      </c>
    </row>
    <row r="1070" spans="1:17" x14ac:dyDescent="0.25">
      <c r="A1070">
        <v>128.81718245798825</v>
      </c>
      <c r="B1070">
        <v>-36.65824089024823</v>
      </c>
      <c r="C1070" s="6">
        <v>1209.3200000000002</v>
      </c>
      <c r="D1070">
        <v>3</v>
      </c>
      <c r="E1070">
        <v>0.65</v>
      </c>
      <c r="F1070">
        <v>19.899999999999999</v>
      </c>
      <c r="G1070">
        <v>54.048620189015942</v>
      </c>
      <c r="H1070">
        <v>15.527813223557738</v>
      </c>
      <c r="I1070">
        <v>18.817182457988253</v>
      </c>
      <c r="J1070">
        <v>5122.729931959786</v>
      </c>
      <c r="K1070">
        <v>-3787.0371628102966</v>
      </c>
      <c r="L1070">
        <v>-36.474091542626091</v>
      </c>
      <c r="M1070">
        <v>6370.5582509151409</v>
      </c>
      <c r="N1070">
        <v>37543.261950653519</v>
      </c>
      <c r="O1070">
        <v>43.047410799199071</v>
      </c>
      <c r="P1070">
        <v>29.715673036256781</v>
      </c>
      <c r="Q1070" s="6">
        <v>1068</v>
      </c>
    </row>
    <row r="1071" spans="1:17" x14ac:dyDescent="0.25">
      <c r="A1071">
        <v>130.55148115818173</v>
      </c>
      <c r="B1071">
        <v>-35.223440296304091</v>
      </c>
      <c r="C1071" s="6">
        <v>1209.6000000000001</v>
      </c>
      <c r="D1071">
        <v>0.75</v>
      </c>
      <c r="E1071">
        <v>0.65</v>
      </c>
      <c r="F1071">
        <v>19.899999999999999</v>
      </c>
      <c r="G1071">
        <v>42.007420362456692</v>
      </c>
      <c r="H1071">
        <v>22.875549262095333</v>
      </c>
      <c r="I1071">
        <v>20.55148115818173</v>
      </c>
      <c r="J1071">
        <v>5216.1714339630335</v>
      </c>
      <c r="K1071">
        <v>-3658.146450171711</v>
      </c>
      <c r="L1071">
        <v>-35.042313731636227</v>
      </c>
      <c r="M1071">
        <v>6371.0658354309808</v>
      </c>
      <c r="N1071">
        <v>37503.720458389806</v>
      </c>
      <c r="O1071">
        <v>43.60017520296546</v>
      </c>
      <c r="P1071">
        <v>33.024626803801247</v>
      </c>
      <c r="Q1071" s="6">
        <v>1069</v>
      </c>
    </row>
    <row r="1072" spans="1:17" x14ac:dyDescent="0.25">
      <c r="A1072">
        <v>129.87550036427382</v>
      </c>
      <c r="B1072">
        <v>-37.285741577738222</v>
      </c>
      <c r="C1072" s="6">
        <v>1209.8800000000001</v>
      </c>
      <c r="D1072">
        <v>0.75</v>
      </c>
      <c r="E1072">
        <v>0.65</v>
      </c>
      <c r="F1072">
        <v>19.899999999999999</v>
      </c>
      <c r="G1072">
        <v>42.007420362456692</v>
      </c>
      <c r="H1072">
        <v>17.669979525258583</v>
      </c>
      <c r="I1072">
        <v>19.875500364273819</v>
      </c>
      <c r="J1072">
        <v>5080.8479845203919</v>
      </c>
      <c r="K1072">
        <v>-3842.6729388950916</v>
      </c>
      <c r="L1072">
        <v>-37.100414549784759</v>
      </c>
      <c r="M1072">
        <v>6370.3337084584173</v>
      </c>
      <c r="N1072">
        <v>37622.579097365859</v>
      </c>
      <c r="O1072">
        <v>41.967572962662089</v>
      </c>
      <c r="P1072">
        <v>30.82705541237722</v>
      </c>
      <c r="Q1072" s="6">
        <v>1070</v>
      </c>
    </row>
    <row r="1073" spans="1:17" x14ac:dyDescent="0.25">
      <c r="A1073">
        <v>127.78303029559137</v>
      </c>
      <c r="B1073">
        <v>-35.128537515898955</v>
      </c>
      <c r="C1073" s="6">
        <v>1210.1600000000001</v>
      </c>
      <c r="D1073">
        <v>1.2</v>
      </c>
      <c r="E1073">
        <v>0.65</v>
      </c>
      <c r="F1073">
        <v>19.899999999999999</v>
      </c>
      <c r="G1073">
        <v>46.089820015575185</v>
      </c>
      <c r="H1073">
        <v>22.80218515474278</v>
      </c>
      <c r="I1073">
        <v>17.783030295591374</v>
      </c>
      <c r="J1073">
        <v>5222.2370135575839</v>
      </c>
      <c r="K1073">
        <v>-3649.5402884006389</v>
      </c>
      <c r="L1073">
        <v>-34.947626942526831</v>
      </c>
      <c r="M1073">
        <v>6371.0991000321328</v>
      </c>
      <c r="N1073">
        <v>37404.075355776855</v>
      </c>
      <c r="O1073">
        <v>44.998971278464815</v>
      </c>
      <c r="P1073">
        <v>29.135536386674492</v>
      </c>
      <c r="Q1073" s="6">
        <v>1071</v>
      </c>
    </row>
    <row r="1074" spans="1:17" x14ac:dyDescent="0.25">
      <c r="A1074">
        <v>128.55238337638013</v>
      </c>
      <c r="B1074">
        <v>-33.839831182201806</v>
      </c>
      <c r="C1074" s="6">
        <v>1210.44</v>
      </c>
      <c r="D1074">
        <v>0.75</v>
      </c>
      <c r="E1074">
        <v>0.65</v>
      </c>
      <c r="F1074">
        <v>19.899999999999999</v>
      </c>
      <c r="G1074">
        <v>42.007420362456692</v>
      </c>
      <c r="H1074">
        <v>20.940857815545996</v>
      </c>
      <c r="I1074">
        <v>18.552383376380135</v>
      </c>
      <c r="J1074">
        <v>5303.1750023825443</v>
      </c>
      <c r="K1074">
        <v>-3531.7052155685892</v>
      </c>
      <c r="L1074">
        <v>-33.66204841397925</v>
      </c>
      <c r="M1074">
        <v>6371.5466596085971</v>
      </c>
      <c r="N1074">
        <v>37342.250197584523</v>
      </c>
      <c r="O1074">
        <v>45.893627582814567</v>
      </c>
      <c r="P1074">
        <v>31.076222030621736</v>
      </c>
      <c r="Q1074" s="6">
        <v>1072</v>
      </c>
    </row>
    <row r="1075" spans="1:17" x14ac:dyDescent="0.25">
      <c r="A1075">
        <v>129.82128093364636</v>
      </c>
      <c r="B1075">
        <v>-32.660178211389898</v>
      </c>
      <c r="C1075" s="6">
        <v>1210.72</v>
      </c>
      <c r="D1075">
        <v>3</v>
      </c>
      <c r="E1075">
        <v>0.65</v>
      </c>
      <c r="F1075">
        <v>19.899999999999999</v>
      </c>
      <c r="G1075">
        <v>54.048620189015942</v>
      </c>
      <c r="H1075">
        <v>18.493592858098559</v>
      </c>
      <c r="I1075">
        <v>19.821280933646364</v>
      </c>
      <c r="J1075">
        <v>5374.9092315041817</v>
      </c>
      <c r="K1075">
        <v>-3422.292430373363</v>
      </c>
      <c r="L1075">
        <v>-32.485572856309915</v>
      </c>
      <c r="M1075">
        <v>6371.9490523622126</v>
      </c>
      <c r="N1075">
        <v>37309.688263842931</v>
      </c>
      <c r="O1075">
        <v>46.374238354975297</v>
      </c>
      <c r="P1075">
        <v>33.739400818369568</v>
      </c>
      <c r="Q1075" s="6">
        <v>1073</v>
      </c>
    </row>
    <row r="1076" spans="1:17" x14ac:dyDescent="0.25">
      <c r="A1076">
        <v>131.89207437457986</v>
      </c>
      <c r="B1076">
        <v>-32.701456695177356</v>
      </c>
      <c r="C1076" s="6">
        <v>1211.0000000000002</v>
      </c>
      <c r="D1076">
        <v>1.2</v>
      </c>
      <c r="E1076">
        <v>0.65</v>
      </c>
      <c r="F1076">
        <v>19.899999999999999</v>
      </c>
      <c r="G1076">
        <v>46.089820015575185</v>
      </c>
      <c r="H1076">
        <v>17.809401070296872</v>
      </c>
      <c r="I1076">
        <v>21.892074374579863</v>
      </c>
      <c r="J1076">
        <v>5372.4374439414842</v>
      </c>
      <c r="K1076">
        <v>-3426.1454721095238</v>
      </c>
      <c r="L1076">
        <v>-32.526735145712685</v>
      </c>
      <c r="M1076">
        <v>6371.9350973719984</v>
      </c>
      <c r="N1076">
        <v>37390.348343311874</v>
      </c>
      <c r="O1076">
        <v>45.208522847889164</v>
      </c>
      <c r="P1076">
        <v>36.64119363479535</v>
      </c>
      <c r="Q1076" s="6">
        <v>1074</v>
      </c>
    </row>
    <row r="1077" spans="1:17" x14ac:dyDescent="0.25">
      <c r="A1077">
        <v>130.64539439631525</v>
      </c>
      <c r="B1077">
        <v>-33.68648863017328</v>
      </c>
      <c r="C1077" s="6">
        <v>1211.2800000000002</v>
      </c>
      <c r="D1077">
        <v>1.2</v>
      </c>
      <c r="E1077">
        <v>0.65</v>
      </c>
      <c r="F1077">
        <v>19.899999999999999</v>
      </c>
      <c r="G1077">
        <v>46.089820015575185</v>
      </c>
      <c r="H1077">
        <v>19.494796336769511</v>
      </c>
      <c r="I1077">
        <v>20.645394396315254</v>
      </c>
      <c r="J1077">
        <v>5312.6276492834359</v>
      </c>
      <c r="K1077">
        <v>-3517.5653615505257</v>
      </c>
      <c r="L1077">
        <v>-33.509102026308618</v>
      </c>
      <c r="M1077">
        <v>6371.5993763505658</v>
      </c>
      <c r="N1077">
        <v>37405.586171234245</v>
      </c>
      <c r="O1077">
        <v>44.985777283520996</v>
      </c>
      <c r="P1077">
        <v>34.188779315317298</v>
      </c>
      <c r="Q1077" s="6">
        <v>1075</v>
      </c>
    </row>
    <row r="1078" spans="1:17" x14ac:dyDescent="0.25">
      <c r="A1078">
        <v>128.97379023096462</v>
      </c>
      <c r="B1078">
        <v>-37.006565174408195</v>
      </c>
      <c r="C1078" s="6">
        <v>1211.5600000000002</v>
      </c>
      <c r="D1078">
        <v>1.2</v>
      </c>
      <c r="E1078">
        <v>0.65</v>
      </c>
      <c r="F1078">
        <v>19.899999999999999</v>
      </c>
      <c r="G1078">
        <v>46.089820015575185</v>
      </c>
      <c r="H1078">
        <v>18.401526566311844</v>
      </c>
      <c r="I1078">
        <v>18.973790230964624</v>
      </c>
      <c r="J1078">
        <v>5099.5571300987476</v>
      </c>
      <c r="K1078">
        <v>-3817.9763901235151</v>
      </c>
      <c r="L1078">
        <v>-36.821751183153687</v>
      </c>
      <c r="M1078">
        <v>6370.4337873241848</v>
      </c>
      <c r="N1078">
        <v>37572.932624380548</v>
      </c>
      <c r="O1078">
        <v>42.640346128985122</v>
      </c>
      <c r="P1078">
        <v>29.735510343300106</v>
      </c>
      <c r="Q1078" s="6">
        <v>1076</v>
      </c>
    </row>
    <row r="1079" spans="1:17" x14ac:dyDescent="0.25">
      <c r="A1079">
        <v>131.48627988118443</v>
      </c>
      <c r="B1079">
        <v>-37.125314078066353</v>
      </c>
      <c r="C1079" s="6">
        <v>1211.8400000000001</v>
      </c>
      <c r="D1079">
        <v>1.2</v>
      </c>
      <c r="E1079">
        <v>0.65</v>
      </c>
      <c r="F1079">
        <v>19.899999999999999</v>
      </c>
      <c r="G1079">
        <v>46.089820015575185</v>
      </c>
      <c r="H1079">
        <v>20.782455631101406</v>
      </c>
      <c r="I1079">
        <v>21.48627988118443</v>
      </c>
      <c r="J1079">
        <v>5091.6139291491872</v>
      </c>
      <c r="K1079">
        <v>-3828.492171980773</v>
      </c>
      <c r="L1079">
        <v>-36.94027972246996</v>
      </c>
      <c r="M1079">
        <v>6370.3912528528481</v>
      </c>
      <c r="N1079">
        <v>37667.867922031168</v>
      </c>
      <c r="O1079">
        <v>41.363089229013191</v>
      </c>
      <c r="P1079">
        <v>33.111847698717476</v>
      </c>
      <c r="Q1079" s="6">
        <v>1077</v>
      </c>
    </row>
    <row r="1080" spans="1:17" x14ac:dyDescent="0.25">
      <c r="A1080">
        <v>129.91157215549055</v>
      </c>
      <c r="B1080">
        <v>-34.842037562970773</v>
      </c>
      <c r="C1080" s="6">
        <v>1212.1200000000001</v>
      </c>
      <c r="D1080">
        <v>0.75</v>
      </c>
      <c r="E1080">
        <v>0.65</v>
      </c>
      <c r="F1080">
        <v>19.899999999999999</v>
      </c>
      <c r="G1080">
        <v>42.007420362456692</v>
      </c>
      <c r="H1080">
        <v>14.121028942179899</v>
      </c>
      <c r="I1080">
        <v>19.911572155490546</v>
      </c>
      <c r="J1080">
        <v>5240.4610947495439</v>
      </c>
      <c r="K1080">
        <v>-3623.4993749150722</v>
      </c>
      <c r="L1080">
        <v>-34.66179103342369</v>
      </c>
      <c r="M1080">
        <v>6371.1992753008053</v>
      </c>
      <c r="N1080">
        <v>37455.387011857747</v>
      </c>
      <c r="O1080">
        <v>44.275902630888417</v>
      </c>
      <c r="P1080">
        <v>32.37535045770867</v>
      </c>
      <c r="Q1080" s="6">
        <v>1078</v>
      </c>
    </row>
    <row r="1081" spans="1:17" x14ac:dyDescent="0.25">
      <c r="A1081">
        <v>128.11271377090739</v>
      </c>
      <c r="B1081">
        <v>-33.775311920960405</v>
      </c>
      <c r="C1081" s="6">
        <v>1212.4000000000001</v>
      </c>
      <c r="D1081">
        <v>3</v>
      </c>
      <c r="E1081">
        <v>0.65</v>
      </c>
      <c r="F1081">
        <v>19.899999999999999</v>
      </c>
      <c r="G1081">
        <v>54.048620189015942</v>
      </c>
      <c r="H1081">
        <v>19.572953573408949</v>
      </c>
      <c r="I1081">
        <v>18.112713770907391</v>
      </c>
      <c r="J1081">
        <v>5307.1568671382056</v>
      </c>
      <c r="K1081">
        <v>-3525.7588770342491</v>
      </c>
      <c r="L1081">
        <v>-33.597695222218114</v>
      </c>
      <c r="M1081">
        <v>6371.5688547953414</v>
      </c>
      <c r="N1081">
        <v>37323.523451789908</v>
      </c>
      <c r="O1081">
        <v>46.165875613671588</v>
      </c>
      <c r="P1081">
        <v>30.471206142866887</v>
      </c>
      <c r="Q1081" s="6">
        <v>1079</v>
      </c>
    </row>
    <row r="1082" spans="1:17" x14ac:dyDescent="0.25">
      <c r="A1082">
        <v>127.92739715063342</v>
      </c>
      <c r="B1082">
        <v>-36.130910390278352</v>
      </c>
      <c r="C1082" s="6">
        <v>1212.68</v>
      </c>
      <c r="D1082">
        <v>1.2</v>
      </c>
      <c r="E1082">
        <v>0.65</v>
      </c>
      <c r="F1082">
        <v>19.899999999999999</v>
      </c>
      <c r="G1082">
        <v>46.089820015575185</v>
      </c>
      <c r="H1082">
        <v>22.389655284717012</v>
      </c>
      <c r="I1082">
        <v>17.927397150633425</v>
      </c>
      <c r="J1082">
        <v>5157.4498270577615</v>
      </c>
      <c r="K1082">
        <v>-3739.9349139155411</v>
      </c>
      <c r="L1082">
        <v>-35.94781887028028</v>
      </c>
      <c r="M1082">
        <v>6370.7457867146586</v>
      </c>
      <c r="N1082">
        <v>37477.976264433535</v>
      </c>
      <c r="O1082">
        <v>43.952707763550656</v>
      </c>
      <c r="P1082">
        <v>28.752692457083445</v>
      </c>
      <c r="Q1082" s="6">
        <v>1080</v>
      </c>
    </row>
    <row r="1083" spans="1:17" x14ac:dyDescent="0.25">
      <c r="A1083">
        <v>130.90633150186002</v>
      </c>
      <c r="B1083">
        <v>-32.659326118204248</v>
      </c>
      <c r="C1083" s="6">
        <v>1212.96</v>
      </c>
      <c r="D1083">
        <v>3</v>
      </c>
      <c r="E1083">
        <v>0.65</v>
      </c>
      <c r="F1083">
        <v>19.899999999999999</v>
      </c>
      <c r="G1083">
        <v>54.048620189015942</v>
      </c>
      <c r="H1083">
        <v>21.684763948178212</v>
      </c>
      <c r="I1083">
        <v>20.906331501860024</v>
      </c>
      <c r="J1083">
        <v>5374.9602260875981</v>
      </c>
      <c r="K1083">
        <v>-3422.2128752764775</v>
      </c>
      <c r="L1083">
        <v>-32.484723165476233</v>
      </c>
      <c r="M1083">
        <v>6371.9493403299857</v>
      </c>
      <c r="N1083">
        <v>37349.641443126136</v>
      </c>
      <c r="O1083">
        <v>45.793552275421604</v>
      </c>
      <c r="P1083">
        <v>35.293004498382672</v>
      </c>
      <c r="Q1083" s="6">
        <v>1081</v>
      </c>
    </row>
    <row r="1084" spans="1:17" x14ac:dyDescent="0.25">
      <c r="A1084">
        <v>132.43281692660668</v>
      </c>
      <c r="B1084">
        <v>-36.758042947139508</v>
      </c>
      <c r="C1084" s="6">
        <v>1213.24</v>
      </c>
      <c r="D1084">
        <v>0.75</v>
      </c>
      <c r="E1084">
        <v>0.65</v>
      </c>
      <c r="F1084">
        <v>19.899999999999999</v>
      </c>
      <c r="G1084">
        <v>42.007420362456692</v>
      </c>
      <c r="H1084">
        <v>15.819515885563744</v>
      </c>
      <c r="I1084">
        <v>22.432816926606677</v>
      </c>
      <c r="J1084">
        <v>5116.1098192424279</v>
      </c>
      <c r="K1084">
        <v>-3795.9160918657599</v>
      </c>
      <c r="L1084">
        <v>-36.573700386455016</v>
      </c>
      <c r="M1084">
        <v>6370.5226362547528</v>
      </c>
      <c r="N1084">
        <v>37677.752880396569</v>
      </c>
      <c r="O1084">
        <v>41.233788061939777</v>
      </c>
      <c r="P1084">
        <v>34.600415131551912</v>
      </c>
      <c r="Q1084" s="6">
        <v>1082</v>
      </c>
    </row>
    <row r="1085" spans="1:17" x14ac:dyDescent="0.25">
      <c r="A1085">
        <v>128.36817135312739</v>
      </c>
      <c r="B1085">
        <v>-34.062731447591624</v>
      </c>
      <c r="C1085" s="6">
        <v>1213.5200000000002</v>
      </c>
      <c r="D1085">
        <v>1.2</v>
      </c>
      <c r="E1085">
        <v>0.65</v>
      </c>
      <c r="F1085">
        <v>19.899999999999999</v>
      </c>
      <c r="G1085">
        <v>46.089820015575185</v>
      </c>
      <c r="H1085">
        <v>17.526982306895761</v>
      </c>
      <c r="I1085">
        <v>18.368171353127394</v>
      </c>
      <c r="J1085">
        <v>5289.3667117211517</v>
      </c>
      <c r="K1085">
        <v>-3552.2144434638944</v>
      </c>
      <c r="L1085">
        <v>-33.884381862545709</v>
      </c>
      <c r="M1085">
        <v>6371.4698197054449</v>
      </c>
      <c r="N1085">
        <v>37350.936968165741</v>
      </c>
      <c r="O1085">
        <v>45.766717736597307</v>
      </c>
      <c r="P1085">
        <v>30.660326502256947</v>
      </c>
      <c r="Q1085" s="6">
        <v>1083</v>
      </c>
    </row>
    <row r="1086" spans="1:17" x14ac:dyDescent="0.25">
      <c r="A1086">
        <v>130.27934807507751</v>
      </c>
      <c r="B1086">
        <v>-37.167038662406519</v>
      </c>
      <c r="C1086" s="6">
        <v>1213.8000000000002</v>
      </c>
      <c r="D1086">
        <v>0.75</v>
      </c>
      <c r="E1086">
        <v>0.65</v>
      </c>
      <c r="F1086">
        <v>19.899999999999999</v>
      </c>
      <c r="G1086">
        <v>42.007420362456692</v>
      </c>
      <c r="H1086">
        <v>23.721303313766633</v>
      </c>
      <c r="I1086">
        <v>20.279348075077507</v>
      </c>
      <c r="J1086">
        <v>5088.8177312566695</v>
      </c>
      <c r="K1086">
        <v>-3832.1832214971337</v>
      </c>
      <c r="L1086">
        <v>-36.981927630314836</v>
      </c>
      <c r="M1086">
        <v>6370.3762954064514</v>
      </c>
      <c r="N1086">
        <v>37627.985747075465</v>
      </c>
      <c r="O1086">
        <v>41.895612906854325</v>
      </c>
      <c r="P1086">
        <v>31.450578340921467</v>
      </c>
      <c r="Q1086" s="6">
        <v>1084</v>
      </c>
    </row>
    <row r="1087" spans="1:17" x14ac:dyDescent="0.25">
      <c r="A1087">
        <v>131.28422341161277</v>
      </c>
      <c r="B1087">
        <v>-33.114651904198432</v>
      </c>
      <c r="C1087" s="6">
        <v>1214.0800000000002</v>
      </c>
      <c r="D1087">
        <v>0.75</v>
      </c>
      <c r="E1087">
        <v>0.65</v>
      </c>
      <c r="F1087">
        <v>19.899999999999999</v>
      </c>
      <c r="G1087">
        <v>42.007420362456692</v>
      </c>
      <c r="H1087">
        <v>20.162037623982194</v>
      </c>
      <c r="I1087">
        <v>21.284223411612771</v>
      </c>
      <c r="J1087">
        <v>5347.541372026214</v>
      </c>
      <c r="K1087">
        <v>-3464.6170772848109</v>
      </c>
      <c r="L1087">
        <v>-32.938787200971504</v>
      </c>
      <c r="M1087">
        <v>6371.7948976521166</v>
      </c>
      <c r="N1087">
        <v>37392.836041469382</v>
      </c>
      <c r="O1087">
        <v>45.170667608640542</v>
      </c>
      <c r="P1087">
        <v>35.49186622435758</v>
      </c>
      <c r="Q1087" s="6">
        <v>1085</v>
      </c>
    </row>
    <row r="1088" spans="1:17" x14ac:dyDescent="0.25">
      <c r="A1088">
        <v>132.18787243451825</v>
      </c>
      <c r="B1088">
        <v>-37.118729837569823</v>
      </c>
      <c r="C1088" s="6">
        <v>1214.3600000000001</v>
      </c>
      <c r="D1088">
        <v>1.2</v>
      </c>
      <c r="E1088">
        <v>0.65</v>
      </c>
      <c r="F1088">
        <v>19.899999999999999</v>
      </c>
      <c r="G1088">
        <v>46.089820015575185</v>
      </c>
      <c r="H1088">
        <v>19.991855960644056</v>
      </c>
      <c r="I1088">
        <v>22.187872434518255</v>
      </c>
      <c r="J1088">
        <v>5092.0549285711522</v>
      </c>
      <c r="K1088">
        <v>-3827.9095318254972</v>
      </c>
      <c r="L1088">
        <v>-36.933707617472159</v>
      </c>
      <c r="M1088">
        <v>6370.3936125977543</v>
      </c>
      <c r="N1088">
        <v>37693.361942382238</v>
      </c>
      <c r="O1088">
        <v>41.025169157213007</v>
      </c>
      <c r="P1088">
        <v>34.052222979717385</v>
      </c>
      <c r="Q1088" s="6">
        <v>1086</v>
      </c>
    </row>
    <row r="1089" spans="1:17" x14ac:dyDescent="0.25">
      <c r="A1089">
        <v>131.40117310128679</v>
      </c>
      <c r="B1089">
        <v>-33.275304096165669</v>
      </c>
      <c r="C1089" s="6">
        <v>1214.6400000000001</v>
      </c>
      <c r="D1089">
        <v>3</v>
      </c>
      <c r="E1089">
        <v>0.65</v>
      </c>
      <c r="F1089">
        <v>19.899999999999999</v>
      </c>
      <c r="G1089">
        <v>54.048620189015942</v>
      </c>
      <c r="H1089">
        <v>23.855924740694746</v>
      </c>
      <c r="I1089">
        <v>21.401173101286787</v>
      </c>
      <c r="J1089">
        <v>5337.7864143203278</v>
      </c>
      <c r="K1089">
        <v>-3479.5270671276885</v>
      </c>
      <c r="L1089">
        <v>-33.099004753516304</v>
      </c>
      <c r="M1089">
        <v>6371.7401403209215</v>
      </c>
      <c r="N1089">
        <v>37407.544474790564</v>
      </c>
      <c r="O1089">
        <v>44.960268525359986</v>
      </c>
      <c r="P1089">
        <v>35.538890541097302</v>
      </c>
      <c r="Q1089" s="6">
        <v>1087</v>
      </c>
    </row>
    <row r="1090" spans="1:17" x14ac:dyDescent="0.25">
      <c r="A1090">
        <v>134.35993780795351</v>
      </c>
      <c r="B1090">
        <v>-37.042916669935806</v>
      </c>
      <c r="C1090" s="6">
        <v>1214.92</v>
      </c>
      <c r="D1090">
        <v>3</v>
      </c>
      <c r="E1090">
        <v>0.65</v>
      </c>
      <c r="F1090">
        <v>19.899999999999999</v>
      </c>
      <c r="G1090">
        <v>54.048620189015942</v>
      </c>
      <c r="H1090">
        <v>17.67833324009694</v>
      </c>
      <c r="I1090">
        <v>24.359937807953514</v>
      </c>
      <c r="J1090">
        <v>5097.1278838555108</v>
      </c>
      <c r="K1090">
        <v>-3821.1972141594265</v>
      </c>
      <c r="L1090">
        <v>-36.858034884108434</v>
      </c>
      <c r="M1090">
        <v>6370.4207721215025</v>
      </c>
      <c r="N1090">
        <v>37773.42845661164</v>
      </c>
      <c r="O1090">
        <v>39.976826483193648</v>
      </c>
      <c r="P1090">
        <v>36.928744224732043</v>
      </c>
      <c r="Q1090" s="6">
        <v>1088</v>
      </c>
    </row>
    <row r="1091" spans="1:17" x14ac:dyDescent="0.25">
      <c r="A1091">
        <v>129.22838790962638</v>
      </c>
      <c r="B1091">
        <v>-38.845921143646216</v>
      </c>
      <c r="C1091" s="6">
        <v>1215.2</v>
      </c>
      <c r="D1091">
        <v>0.75</v>
      </c>
      <c r="E1091">
        <v>0.65</v>
      </c>
      <c r="F1091">
        <v>19.899999999999999</v>
      </c>
      <c r="G1091">
        <v>42.007420362456692</v>
      </c>
      <c r="H1091">
        <v>14.503978841487315</v>
      </c>
      <c r="I1091">
        <v>19.228387909626377</v>
      </c>
      <c r="J1091">
        <v>4974.076391407084</v>
      </c>
      <c r="K1091">
        <v>-3979.0109968402944</v>
      </c>
      <c r="L1091">
        <v>-38.658051467707971</v>
      </c>
      <c r="M1091">
        <v>6369.7695767216974</v>
      </c>
      <c r="N1091">
        <v>37713.835412573266</v>
      </c>
      <c r="O1091">
        <v>40.745940510625687</v>
      </c>
      <c r="P1091">
        <v>29.077798634177952</v>
      </c>
      <c r="Q1091" s="6">
        <v>1089</v>
      </c>
    </row>
    <row r="1092" spans="1:17" x14ac:dyDescent="0.25">
      <c r="A1092">
        <v>126.09674950644143</v>
      </c>
      <c r="B1092">
        <v>-31.222288396832266</v>
      </c>
      <c r="C1092" s="6">
        <v>1215.48</v>
      </c>
      <c r="D1092">
        <v>0.75</v>
      </c>
      <c r="E1092">
        <v>0.65</v>
      </c>
      <c r="F1092">
        <v>19.899999999999999</v>
      </c>
      <c r="G1092">
        <v>42.007420362456692</v>
      </c>
      <c r="H1092">
        <v>17.387679255349205</v>
      </c>
      <c r="I1092">
        <v>16.096749506441427</v>
      </c>
      <c r="J1092">
        <v>5459.2595467207684</v>
      </c>
      <c r="K1092">
        <v>-3286.9952558080518</v>
      </c>
      <c r="L1092">
        <v>-31.051954064523265</v>
      </c>
      <c r="M1092">
        <v>6372.4290980886162</v>
      </c>
      <c r="N1092">
        <v>37095.841334910445</v>
      </c>
      <c r="O1092">
        <v>49.617157409637869</v>
      </c>
      <c r="P1092">
        <v>29.104927864295622</v>
      </c>
      <c r="Q1092" s="6">
        <v>1090</v>
      </c>
    </row>
    <row r="1093" spans="1:17" x14ac:dyDescent="0.25">
      <c r="A1093">
        <v>125.14536082346849</v>
      </c>
      <c r="B1093">
        <v>-31.26878352724302</v>
      </c>
      <c r="C1093" s="6">
        <v>1215.7600000000002</v>
      </c>
      <c r="D1093">
        <v>3</v>
      </c>
      <c r="E1093">
        <v>0.65</v>
      </c>
      <c r="F1093">
        <v>19.899999999999999</v>
      </c>
      <c r="G1093">
        <v>54.048620189015942</v>
      </c>
      <c r="H1093">
        <v>19.511915649540633</v>
      </c>
      <c r="I1093">
        <v>15.145360823468494</v>
      </c>
      <c r="J1093">
        <v>5456.5855679188417</v>
      </c>
      <c r="K1093">
        <v>-3291.4026107079126</v>
      </c>
      <c r="L1093">
        <v>-31.098304346324955</v>
      </c>
      <c r="M1093">
        <v>6372.4137660540409</v>
      </c>
      <c r="N1093">
        <v>37071.019695195137</v>
      </c>
      <c r="O1093">
        <v>50.007531983765467</v>
      </c>
      <c r="P1093">
        <v>27.540637048692641</v>
      </c>
      <c r="Q1093" s="6">
        <v>1091</v>
      </c>
    </row>
    <row r="1094" spans="1:17" x14ac:dyDescent="0.25">
      <c r="A1094">
        <v>125.76658322071341</v>
      </c>
      <c r="B1094">
        <v>-33.670731004632898</v>
      </c>
      <c r="C1094" s="6">
        <v>1216.0400000000002</v>
      </c>
      <c r="D1094">
        <v>0.75</v>
      </c>
      <c r="E1094">
        <v>0.65</v>
      </c>
      <c r="F1094">
        <v>19.899999999999999</v>
      </c>
      <c r="G1094">
        <v>42.007420362456692</v>
      </c>
      <c r="H1094">
        <v>16.301460592704618</v>
      </c>
      <c r="I1094">
        <v>15.766583220713414</v>
      </c>
      <c r="J1094">
        <v>5313.5968539433497</v>
      </c>
      <c r="K1094">
        <v>-3516.110924468368</v>
      </c>
      <c r="L1094">
        <v>-33.493385398032714</v>
      </c>
      <c r="M1094">
        <v>6371.6047868180322</v>
      </c>
      <c r="N1094">
        <v>37244.920305479507</v>
      </c>
      <c r="O1094">
        <v>47.324390522492287</v>
      </c>
      <c r="P1094">
        <v>26.987763788089442</v>
      </c>
      <c r="Q1094" s="6">
        <v>1092</v>
      </c>
    </row>
    <row r="1095" spans="1:17" x14ac:dyDescent="0.25">
      <c r="A1095">
        <v>127.43556951597998</v>
      </c>
      <c r="B1095">
        <v>-31.75840862722788</v>
      </c>
      <c r="C1095" s="6">
        <v>1216.3200000000002</v>
      </c>
      <c r="D1095">
        <v>3</v>
      </c>
      <c r="E1095">
        <v>0.65</v>
      </c>
      <c r="F1095">
        <v>19.899999999999999</v>
      </c>
      <c r="G1095">
        <v>54.048620189015942</v>
      </c>
      <c r="H1095">
        <v>17.390059515587115</v>
      </c>
      <c r="I1095">
        <v>17.435569515979978</v>
      </c>
      <c r="J1095">
        <v>5428.2088284602278</v>
      </c>
      <c r="K1095">
        <v>-3337.6845796260741</v>
      </c>
      <c r="L1095">
        <v>-31.586431303022401</v>
      </c>
      <c r="M1095">
        <v>6372.251520337787</v>
      </c>
      <c r="N1095">
        <v>37171.230814033028</v>
      </c>
      <c r="O1095">
        <v>48.447779078038039</v>
      </c>
      <c r="P1095">
        <v>30.82425456755562</v>
      </c>
      <c r="Q1095" s="6">
        <v>1093</v>
      </c>
    </row>
    <row r="1096" spans="1:17" x14ac:dyDescent="0.25">
      <c r="A1096">
        <v>130.10512598783879</v>
      </c>
      <c r="B1096">
        <v>-35.329960604153044</v>
      </c>
      <c r="C1096" s="6">
        <v>1216.6000000000001</v>
      </c>
      <c r="D1096">
        <v>0.75</v>
      </c>
      <c r="E1096">
        <v>0.65</v>
      </c>
      <c r="F1096">
        <v>19.899999999999999</v>
      </c>
      <c r="G1096">
        <v>42.007420362456692</v>
      </c>
      <c r="H1096">
        <v>19.21467537572709</v>
      </c>
      <c r="I1096">
        <v>20.10512598783879</v>
      </c>
      <c r="J1096">
        <v>5209.346253862851</v>
      </c>
      <c r="K1096">
        <v>-3667.7943142707113</v>
      </c>
      <c r="L1096">
        <v>-35.148593967291134</v>
      </c>
      <c r="M1096">
        <v>6371.0284510769125</v>
      </c>
      <c r="N1096">
        <v>37495.047770356199</v>
      </c>
      <c r="O1096">
        <v>43.719806452822922</v>
      </c>
      <c r="P1096">
        <v>32.333493013442741</v>
      </c>
      <c r="Q1096" s="6">
        <v>1094</v>
      </c>
    </row>
    <row r="1097" spans="1:17" x14ac:dyDescent="0.25">
      <c r="A1097">
        <v>129.34650144374658</v>
      </c>
      <c r="B1097">
        <v>-30.185869596198497</v>
      </c>
      <c r="C1097" s="6">
        <v>1216.8800000000001</v>
      </c>
      <c r="D1097">
        <v>3</v>
      </c>
      <c r="E1097">
        <v>0.65</v>
      </c>
      <c r="F1097">
        <v>19.899999999999999</v>
      </c>
      <c r="G1097">
        <v>54.048620189015942</v>
      </c>
      <c r="H1097">
        <v>19.0442890511993</v>
      </c>
      <c r="I1097">
        <v>19.346501443746575</v>
      </c>
      <c r="J1097">
        <v>5517.9282068818065</v>
      </c>
      <c r="K1097">
        <v>-3188.2020470749699</v>
      </c>
      <c r="L1097">
        <v>-30.018879273235395</v>
      </c>
      <c r="M1097">
        <v>6372.7673729138187</v>
      </c>
      <c r="N1097">
        <v>37140.070413279063</v>
      </c>
      <c r="O1097">
        <v>48.935643284852098</v>
      </c>
      <c r="P1097">
        <v>34.926324133525156</v>
      </c>
      <c r="Q1097" s="6">
        <v>1095</v>
      </c>
    </row>
    <row r="1098" spans="1:17" x14ac:dyDescent="0.25">
      <c r="A1098">
        <v>129.40684558458352</v>
      </c>
      <c r="B1098">
        <v>-35.33854804162138</v>
      </c>
      <c r="C1098" s="6">
        <v>1217.1600000000001</v>
      </c>
      <c r="D1098">
        <v>3</v>
      </c>
      <c r="E1098">
        <v>0.65</v>
      </c>
      <c r="F1098">
        <v>19.899999999999999</v>
      </c>
      <c r="G1098">
        <v>54.048620189015942</v>
      </c>
      <c r="H1098">
        <v>14.028440596022374</v>
      </c>
      <c r="I1098">
        <v>19.406845584583522</v>
      </c>
      <c r="J1098">
        <v>5208.7952362175174</v>
      </c>
      <c r="K1098">
        <v>-3668.5715586869192</v>
      </c>
      <c r="L1098">
        <v>-35.157162159467127</v>
      </c>
      <c r="M1098">
        <v>6371.0254350495943</v>
      </c>
      <c r="N1098">
        <v>37471.492297278877</v>
      </c>
      <c r="O1098">
        <v>44.047685895664436</v>
      </c>
      <c r="P1098">
        <v>31.344325379051892</v>
      </c>
      <c r="Q1098" s="6">
        <v>1096</v>
      </c>
    </row>
    <row r="1099" spans="1:17" x14ac:dyDescent="0.25">
      <c r="A1099">
        <v>127.96937571719211</v>
      </c>
      <c r="B1099">
        <v>-38.016016778679429</v>
      </c>
      <c r="C1099" s="6">
        <v>1217.44</v>
      </c>
      <c r="D1099">
        <v>3</v>
      </c>
      <c r="E1099">
        <v>0.65</v>
      </c>
      <c r="F1099">
        <v>19.899999999999999</v>
      </c>
      <c r="G1099">
        <v>54.048620189015942</v>
      </c>
      <c r="H1099">
        <v>19.86430092402334</v>
      </c>
      <c r="I1099">
        <v>17.969375717192108</v>
      </c>
      <c r="J1099">
        <v>5031.3370907632743</v>
      </c>
      <c r="K1099">
        <v>-3906.8461627534339</v>
      </c>
      <c r="L1099">
        <v>-37.829430869487908</v>
      </c>
      <c r="M1099">
        <v>6370.0706322859151</v>
      </c>
      <c r="N1099">
        <v>37613.885940754619</v>
      </c>
      <c r="O1099">
        <v>42.080480811056077</v>
      </c>
      <c r="P1099">
        <v>27.771695341149432</v>
      </c>
      <c r="Q1099" s="6">
        <v>1097</v>
      </c>
    </row>
    <row r="1100" spans="1:17" x14ac:dyDescent="0.25">
      <c r="A1100">
        <v>128.90938028451941</v>
      </c>
      <c r="B1100">
        <v>-31.367224799433661</v>
      </c>
      <c r="C1100" s="6">
        <v>1217.72</v>
      </c>
      <c r="D1100">
        <v>0.75</v>
      </c>
      <c r="E1100">
        <v>0.65</v>
      </c>
      <c r="F1100">
        <v>19.899999999999999</v>
      </c>
      <c r="G1100">
        <v>42.007420362456692</v>
      </c>
      <c r="H1100">
        <v>21.251662811475082</v>
      </c>
      <c r="I1100">
        <v>18.909380284519415</v>
      </c>
      <c r="J1100">
        <v>5450.9122560336564</v>
      </c>
      <c r="K1100">
        <v>-3300.7269677194777</v>
      </c>
      <c r="L1100">
        <v>-31.196440414931196</v>
      </c>
      <c r="M1100">
        <v>6372.3812612247657</v>
      </c>
      <c r="N1100">
        <v>37196.27672990974</v>
      </c>
      <c r="O1100">
        <v>48.069216077806381</v>
      </c>
      <c r="P1100">
        <v>33.349251508065983</v>
      </c>
      <c r="Q1100" s="6">
        <v>1098</v>
      </c>
    </row>
    <row r="1101" spans="1:17" x14ac:dyDescent="0.25">
      <c r="A1101">
        <v>143.41416612079533</v>
      </c>
      <c r="B1101">
        <v>-35.664001755406545</v>
      </c>
      <c r="C1101" s="6">
        <v>1218.0000000000002</v>
      </c>
      <c r="D1101">
        <v>1.2</v>
      </c>
      <c r="E1101">
        <v>0.65</v>
      </c>
      <c r="F1101">
        <v>19.899999999999999</v>
      </c>
      <c r="G1101">
        <v>46.089820015575185</v>
      </c>
      <c r="H1101">
        <v>14.918225726624765</v>
      </c>
      <c r="I1101">
        <v>33.414166120795329</v>
      </c>
      <c r="J1101">
        <v>5187.8259869107569</v>
      </c>
      <c r="K1101">
        <v>-3697.9679767862317</v>
      </c>
      <c r="L1101">
        <v>-35.481898488788445</v>
      </c>
      <c r="M1101">
        <v>6370.9108946682836</v>
      </c>
      <c r="N1101">
        <v>38121.295215878592</v>
      </c>
      <c r="O1101">
        <v>35.624482853851596</v>
      </c>
      <c r="P1101">
        <v>48.531770910457979</v>
      </c>
      <c r="Q1101" s="6">
        <v>1099</v>
      </c>
    </row>
    <row r="1102" spans="1:17" x14ac:dyDescent="0.25">
      <c r="A1102">
        <v>141.6213589107594</v>
      </c>
      <c r="B1102">
        <v>-34.278764824965776</v>
      </c>
      <c r="C1102" s="6">
        <v>1218.2800000000002</v>
      </c>
      <c r="D1102">
        <v>1.2</v>
      </c>
      <c r="E1102">
        <v>0.65</v>
      </c>
      <c r="F1102">
        <v>19.899999999999999</v>
      </c>
      <c r="G1102">
        <v>46.089820015575185</v>
      </c>
      <c r="H1102">
        <v>19.328297077800599</v>
      </c>
      <c r="I1102">
        <v>31.621358910759398</v>
      </c>
      <c r="J1102">
        <v>5275.9072907237569</v>
      </c>
      <c r="K1102">
        <v>-3572.0411457458717</v>
      </c>
      <c r="L1102">
        <v>-34.099876149075008</v>
      </c>
      <c r="M1102">
        <v>6371.3951130983523</v>
      </c>
      <c r="N1102">
        <v>37941.481560179389</v>
      </c>
      <c r="O1102">
        <v>37.846986378791421</v>
      </c>
      <c r="P1102">
        <v>47.549703977687116</v>
      </c>
      <c r="Q1102" s="6">
        <v>1100</v>
      </c>
    </row>
    <row r="1103" spans="1:17" x14ac:dyDescent="0.25">
      <c r="A1103">
        <v>144.16997010775319</v>
      </c>
      <c r="B1103">
        <v>-35.422521418910883</v>
      </c>
      <c r="C1103" s="6">
        <v>1218.5600000000002</v>
      </c>
      <c r="D1103">
        <v>1.2</v>
      </c>
      <c r="E1103">
        <v>0.65</v>
      </c>
      <c r="F1103">
        <v>19.899999999999999</v>
      </c>
      <c r="G1103">
        <v>46.089820015575185</v>
      </c>
      <c r="H1103">
        <v>15.696138753853111</v>
      </c>
      <c r="I1103">
        <v>34.169970107753187</v>
      </c>
      <c r="J1103">
        <v>5203.4008599574063</v>
      </c>
      <c r="K1103">
        <v>-3676.1676474195338</v>
      </c>
      <c r="L1103">
        <v>-35.240948200474918</v>
      </c>
      <c r="M1103">
        <v>6370.9959253902798</v>
      </c>
      <c r="N1103">
        <v>38149.144255468993</v>
      </c>
      <c r="O1103">
        <v>35.288955536862204</v>
      </c>
      <c r="P1103">
        <v>49.508636811284767</v>
      </c>
      <c r="Q1103" s="6">
        <v>1101</v>
      </c>
    </row>
    <row r="1104" spans="1:17" x14ac:dyDescent="0.25">
      <c r="A1104">
        <v>143.57169621119945</v>
      </c>
      <c r="B1104">
        <v>-32.559950925231817</v>
      </c>
      <c r="C1104" s="6">
        <v>1218.8400000000001</v>
      </c>
      <c r="D1104">
        <v>1.2</v>
      </c>
      <c r="E1104">
        <v>0.65</v>
      </c>
      <c r="F1104">
        <v>19.899999999999999</v>
      </c>
      <c r="G1104">
        <v>46.089820015575185</v>
      </c>
      <c r="H1104">
        <v>14.060974721438596</v>
      </c>
      <c r="I1104">
        <v>33.571696211199452</v>
      </c>
      <c r="J1104">
        <v>5380.8992933857144</v>
      </c>
      <c r="K1104">
        <v>-3412.9296556051218</v>
      </c>
      <c r="L1104">
        <v>-32.385629200763148</v>
      </c>
      <c r="M1104">
        <v>6371.9828970005701</v>
      </c>
      <c r="N1104">
        <v>37951.875775777058</v>
      </c>
      <c r="O1104">
        <v>37.724878394105211</v>
      </c>
      <c r="P1104">
        <v>50.961490793169304</v>
      </c>
      <c r="Q1104" s="6">
        <v>1102</v>
      </c>
    </row>
    <row r="1105" spans="1:17" x14ac:dyDescent="0.25">
      <c r="A1105">
        <v>143.9570780687485</v>
      </c>
      <c r="B1105">
        <v>-34.342767859138661</v>
      </c>
      <c r="C1105" s="6">
        <v>1219.1200000000001</v>
      </c>
      <c r="D1105">
        <v>3</v>
      </c>
      <c r="E1105">
        <v>0.65</v>
      </c>
      <c r="F1105">
        <v>19.899999999999999</v>
      </c>
      <c r="G1105">
        <v>54.048620189015942</v>
      </c>
      <c r="H1105">
        <v>16.042490423603518</v>
      </c>
      <c r="I1105">
        <v>33.957078068748501</v>
      </c>
      <c r="J1105">
        <v>5271.9053048880505</v>
      </c>
      <c r="K1105">
        <v>-3577.9054701645214</v>
      </c>
      <c r="L1105">
        <v>-34.163721414462934</v>
      </c>
      <c r="M1105">
        <v>6371.3729365922354</v>
      </c>
      <c r="N1105">
        <v>38074.363355306632</v>
      </c>
      <c r="O1105">
        <v>36.201757869002577</v>
      </c>
      <c r="P1105">
        <v>50.046124993381113</v>
      </c>
      <c r="Q1105" s="6">
        <v>1103</v>
      </c>
    </row>
    <row r="1106" spans="1:17" x14ac:dyDescent="0.25">
      <c r="A1106">
        <v>144.4865627315192</v>
      </c>
      <c r="B1106">
        <v>-32.533375132349981</v>
      </c>
      <c r="C1106" s="6">
        <v>1219.4000000000001</v>
      </c>
      <c r="D1106">
        <v>0.75</v>
      </c>
      <c r="E1106">
        <v>0.65</v>
      </c>
      <c r="F1106">
        <v>19.899999999999999</v>
      </c>
      <c r="G1106">
        <v>42.007420362456692</v>
      </c>
      <c r="H1106">
        <v>15.441462150389111</v>
      </c>
      <c r="I1106">
        <v>34.4865627315192</v>
      </c>
      <c r="J1106">
        <v>5382.4848258892262</v>
      </c>
      <c r="K1106">
        <v>-3410.4453353263511</v>
      </c>
      <c r="L1106">
        <v>-32.359128970546898</v>
      </c>
      <c r="M1106">
        <v>6371.9918617475523</v>
      </c>
      <c r="N1106">
        <v>38003.807385272288</v>
      </c>
      <c r="O1106">
        <v>37.07832709950361</v>
      </c>
      <c r="P1106">
        <v>51.943185716712208</v>
      </c>
      <c r="Q1106" s="6">
        <v>1104</v>
      </c>
    </row>
    <row r="1107" spans="1:17" x14ac:dyDescent="0.25">
      <c r="A1107">
        <v>144.9622205147511</v>
      </c>
      <c r="B1107">
        <v>-36.160694801189024</v>
      </c>
      <c r="C1107" s="6">
        <v>1219.68</v>
      </c>
      <c r="D1107">
        <v>1.2</v>
      </c>
      <c r="E1107">
        <v>0.65</v>
      </c>
      <c r="F1107">
        <v>19.899999999999999</v>
      </c>
      <c r="G1107">
        <v>46.089820015575185</v>
      </c>
      <c r="H1107">
        <v>20.315135428269613</v>
      </c>
      <c r="I1107">
        <v>34.962220514751095</v>
      </c>
      <c r="J1107">
        <v>5155.5004400639773</v>
      </c>
      <c r="K1107">
        <v>-3742.6037067029351</v>
      </c>
      <c r="L1107">
        <v>-35.977541882110067</v>
      </c>
      <c r="M1107">
        <v>6370.7352238910707</v>
      </c>
      <c r="N1107">
        <v>38237.502487061109</v>
      </c>
      <c r="O1107">
        <v>34.228405091857674</v>
      </c>
      <c r="P1107">
        <v>49.840143662761662</v>
      </c>
      <c r="Q1107" s="6">
        <v>1105</v>
      </c>
    </row>
    <row r="1108" spans="1:17" x14ac:dyDescent="0.25">
      <c r="A1108">
        <v>141.7398707167624</v>
      </c>
      <c r="B1108">
        <v>-35.00983452711651</v>
      </c>
      <c r="C1108" s="6">
        <v>1219.96</v>
      </c>
      <c r="D1108">
        <v>1.2</v>
      </c>
      <c r="E1108">
        <v>0.65</v>
      </c>
      <c r="F1108">
        <v>19.899999999999999</v>
      </c>
      <c r="G1108">
        <v>46.089820015575185</v>
      </c>
      <c r="H1108">
        <v>21.549070483979762</v>
      </c>
      <c r="I1108">
        <v>31.739870716762397</v>
      </c>
      <c r="J1108">
        <v>5229.803537607545</v>
      </c>
      <c r="K1108">
        <v>-3638.761896592875</v>
      </c>
      <c r="L1108">
        <v>-34.829196897216491</v>
      </c>
      <c r="M1108">
        <v>6371.1406499989134</v>
      </c>
      <c r="N1108">
        <v>37991.347546571087</v>
      </c>
      <c r="O1108">
        <v>37.221308917312392</v>
      </c>
      <c r="P1108">
        <v>47.15460879710659</v>
      </c>
      <c r="Q1108" s="6">
        <v>1106</v>
      </c>
    </row>
    <row r="1109" spans="1:17" x14ac:dyDescent="0.25">
      <c r="A1109">
        <v>141.79810304881411</v>
      </c>
      <c r="B1109">
        <v>-33.29346534414713</v>
      </c>
      <c r="C1109" s="6">
        <v>1220.24</v>
      </c>
      <c r="D1109">
        <v>0.75</v>
      </c>
      <c r="E1109">
        <v>0.65</v>
      </c>
      <c r="F1109">
        <v>19.899999999999999</v>
      </c>
      <c r="G1109">
        <v>42.007420362456692</v>
      </c>
      <c r="H1109">
        <v>20.238697842067548</v>
      </c>
      <c r="I1109">
        <v>31.798103048814113</v>
      </c>
      <c r="J1109">
        <v>5336.6810005531152</v>
      </c>
      <c r="K1109">
        <v>-3481.2108986461371</v>
      </c>
      <c r="L1109">
        <v>-33.117117213957926</v>
      </c>
      <c r="M1109">
        <v>6371.7339415984134</v>
      </c>
      <c r="N1109">
        <v>37893.613915251575</v>
      </c>
      <c r="O1109">
        <v>38.454846166567137</v>
      </c>
      <c r="P1109">
        <v>48.47848690085435</v>
      </c>
      <c r="Q1109" s="6">
        <v>1107</v>
      </c>
    </row>
    <row r="1110" spans="1:17" x14ac:dyDescent="0.25">
      <c r="A1110">
        <v>142.43057103524112</v>
      </c>
      <c r="B1110">
        <v>-32.633483213355966</v>
      </c>
      <c r="C1110" s="6">
        <v>1220.5200000000002</v>
      </c>
      <c r="D1110">
        <v>0.75</v>
      </c>
      <c r="E1110">
        <v>0.65</v>
      </c>
      <c r="F1110">
        <v>19.899999999999999</v>
      </c>
      <c r="G1110">
        <v>42.007420362456692</v>
      </c>
      <c r="H1110">
        <v>18.033546812067016</v>
      </c>
      <c r="I1110">
        <v>32.430571035241115</v>
      </c>
      <c r="J1110">
        <v>5376.5062616518489</v>
      </c>
      <c r="K1110">
        <v>-3419.7997150910073</v>
      </c>
      <c r="L1110">
        <v>-32.458953193979383</v>
      </c>
      <c r="M1110">
        <v>6371.9580721249313</v>
      </c>
      <c r="N1110">
        <v>37891.095312052639</v>
      </c>
      <c r="O1110">
        <v>38.489889866920549</v>
      </c>
      <c r="P1110">
        <v>49.677360449578593</v>
      </c>
      <c r="Q1110" s="6">
        <v>1108</v>
      </c>
    </row>
    <row r="1111" spans="1:17" x14ac:dyDescent="0.25">
      <c r="A1111">
        <v>141.84350226595737</v>
      </c>
      <c r="B1111">
        <v>-36.347011135130728</v>
      </c>
      <c r="C1111" s="6">
        <v>1220.8000000000002</v>
      </c>
      <c r="D1111">
        <v>3</v>
      </c>
      <c r="E1111">
        <v>0.65</v>
      </c>
      <c r="F1111">
        <v>19.899999999999999</v>
      </c>
      <c r="G1111">
        <v>54.048620189015942</v>
      </c>
      <c r="H1111">
        <v>20.459456985165822</v>
      </c>
      <c r="I1111">
        <v>31.843502265957369</v>
      </c>
      <c r="J1111">
        <v>5143.2743751666558</v>
      </c>
      <c r="K1111">
        <v>-3759.2756037919503</v>
      </c>
      <c r="L1111">
        <v>-36.163478615729829</v>
      </c>
      <c r="M1111">
        <v>6370.6690671789947</v>
      </c>
      <c r="N1111">
        <v>38078.279181764556</v>
      </c>
      <c r="O1111">
        <v>36.144581580291486</v>
      </c>
      <c r="P1111">
        <v>46.340564476900092</v>
      </c>
      <c r="Q1111" s="6">
        <v>1109</v>
      </c>
    </row>
    <row r="1112" spans="1:17" x14ac:dyDescent="0.25">
      <c r="A1112">
        <v>143.20568277841315</v>
      </c>
      <c r="B1112">
        <v>-36.13786329960498</v>
      </c>
      <c r="C1112" s="6">
        <v>1221.0800000000002</v>
      </c>
      <c r="D1112">
        <v>0.75</v>
      </c>
      <c r="E1112">
        <v>0.65</v>
      </c>
      <c r="F1112">
        <v>19.899999999999999</v>
      </c>
      <c r="G1112">
        <v>42.007420362456692</v>
      </c>
      <c r="H1112">
        <v>14.68058407865151</v>
      </c>
      <c r="I1112">
        <v>33.205682778413149</v>
      </c>
      <c r="J1112">
        <v>5156.9948847753949</v>
      </c>
      <c r="K1112">
        <v>-3740.5580096420649</v>
      </c>
      <c r="L1112">
        <v>-35.954757428875205</v>
      </c>
      <c r="M1112">
        <v>6370.7433212378755</v>
      </c>
      <c r="N1112">
        <v>38138.329826216635</v>
      </c>
      <c r="O1112">
        <v>35.416192572934193</v>
      </c>
      <c r="P1112">
        <v>47.98092287788463</v>
      </c>
      <c r="Q1112" s="6">
        <v>1110</v>
      </c>
    </row>
    <row r="1113" spans="1:17" x14ac:dyDescent="0.25">
      <c r="A1113">
        <v>142.92853529949758</v>
      </c>
      <c r="B1113">
        <v>-33.628199633787453</v>
      </c>
      <c r="C1113" s="6">
        <v>1221.3600000000001</v>
      </c>
      <c r="D1113">
        <v>3</v>
      </c>
      <c r="E1113">
        <v>0.65</v>
      </c>
      <c r="F1113">
        <v>19.899999999999999</v>
      </c>
      <c r="G1113">
        <v>54.048620189015942</v>
      </c>
      <c r="H1113">
        <v>20.667825358779726</v>
      </c>
      <c r="I1113">
        <v>32.928535299497582</v>
      </c>
      <c r="J1113">
        <v>5316.2108224179301</v>
      </c>
      <c r="K1113">
        <v>-3512.1839451559254</v>
      </c>
      <c r="L1113">
        <v>-33.450964949585334</v>
      </c>
      <c r="M1113">
        <v>6371.6193838775844</v>
      </c>
      <c r="N1113">
        <v>37975.336299466486</v>
      </c>
      <c r="O1113">
        <v>37.426958295676364</v>
      </c>
      <c r="P1113">
        <v>49.465832267159684</v>
      </c>
      <c r="Q1113" s="6">
        <v>1111</v>
      </c>
    </row>
    <row r="1114" spans="1:17" x14ac:dyDescent="0.25">
      <c r="A1114">
        <v>141.0832104253447</v>
      </c>
      <c r="B1114">
        <v>-35.507447625602602</v>
      </c>
      <c r="C1114" s="6">
        <v>1221.6400000000001</v>
      </c>
      <c r="D1114">
        <v>3</v>
      </c>
      <c r="E1114">
        <v>0.65</v>
      </c>
      <c r="F1114">
        <v>19.899999999999999</v>
      </c>
      <c r="G1114">
        <v>54.048620189015942</v>
      </c>
      <c r="H1114">
        <v>17.767022205280718</v>
      </c>
      <c r="I1114">
        <v>31.083210425344703</v>
      </c>
      <c r="J1114">
        <v>5197.9338809841211</v>
      </c>
      <c r="K1114">
        <v>-3683.841985525215</v>
      </c>
      <c r="L1114">
        <v>-35.325686526687463</v>
      </c>
      <c r="M1114">
        <v>6370.9660496192419</v>
      </c>
      <c r="N1114">
        <v>37986.940001566669</v>
      </c>
      <c r="O1114">
        <v>37.273679523333058</v>
      </c>
      <c r="P1114">
        <v>46.066272917748705</v>
      </c>
      <c r="Q1114" s="6">
        <v>1112</v>
      </c>
    </row>
    <row r="1115" spans="1:17" x14ac:dyDescent="0.25">
      <c r="A1115">
        <v>140.83090001835646</v>
      </c>
      <c r="B1115">
        <v>-33.768264337649207</v>
      </c>
      <c r="C1115" s="6">
        <v>1221.92</v>
      </c>
      <c r="D1115">
        <v>1.2</v>
      </c>
      <c r="E1115">
        <v>0.65</v>
      </c>
      <c r="F1115">
        <v>19.899999999999999</v>
      </c>
      <c r="G1115">
        <v>46.089820015575185</v>
      </c>
      <c r="H1115">
        <v>23.83034408855962</v>
      </c>
      <c r="I1115">
        <v>30.830900018356459</v>
      </c>
      <c r="J1115">
        <v>5307.5914068925622</v>
      </c>
      <c r="K1115">
        <v>-3525.1090773929627</v>
      </c>
      <c r="L1115">
        <v>-33.59066583343084</v>
      </c>
      <c r="M1115">
        <v>6371.5712779531887</v>
      </c>
      <c r="N1115">
        <v>37869.274611229353</v>
      </c>
      <c r="O1115">
        <v>38.761508336385887</v>
      </c>
      <c r="P1115">
        <v>47.037873397994495</v>
      </c>
      <c r="Q1115" s="6">
        <v>1113</v>
      </c>
    </row>
    <row r="1116" spans="1:17" x14ac:dyDescent="0.25">
      <c r="A1116">
        <v>141.65261244925372</v>
      </c>
      <c r="B1116">
        <v>-35.261304468335098</v>
      </c>
      <c r="C1116" s="6">
        <v>1222.2</v>
      </c>
      <c r="D1116">
        <v>0.75</v>
      </c>
      <c r="E1116">
        <v>0.65</v>
      </c>
      <c r="F1116">
        <v>19.899999999999999</v>
      </c>
      <c r="G1116">
        <v>42.007420362456692</v>
      </c>
      <c r="H1116">
        <v>19.567954425318192</v>
      </c>
      <c r="I1116">
        <v>31.652612449253724</v>
      </c>
      <c r="J1116">
        <v>5213.7473943992381</v>
      </c>
      <c r="K1116">
        <v>-3661.5773558045998</v>
      </c>
      <c r="L1116">
        <v>-35.080092280494597</v>
      </c>
      <c r="M1116">
        <v>6371.0525523767146</v>
      </c>
      <c r="N1116">
        <v>38001.855821506484</v>
      </c>
      <c r="O1116">
        <v>37.089774756223001</v>
      </c>
      <c r="P1116">
        <v>46.879032476614498</v>
      </c>
      <c r="Q1116" s="6">
        <v>1114</v>
      </c>
    </row>
    <row r="1117" spans="1:17" x14ac:dyDescent="0.25">
      <c r="A1117">
        <v>140.47358086254252</v>
      </c>
      <c r="B1117">
        <v>-35.348283889216304</v>
      </c>
      <c r="C1117" s="6">
        <v>1222.48</v>
      </c>
      <c r="D1117">
        <v>0.75</v>
      </c>
      <c r="E1117">
        <v>0.65</v>
      </c>
      <c r="F1117">
        <v>19.899999999999999</v>
      </c>
      <c r="G1117">
        <v>42.007420362456692</v>
      </c>
      <c r="H1117">
        <v>19.940308700457557</v>
      </c>
      <c r="I1117">
        <v>30.473580862542519</v>
      </c>
      <c r="J1117">
        <v>5208.1703883619675</v>
      </c>
      <c r="K1117">
        <v>-3669.4526465308795</v>
      </c>
      <c r="L1117">
        <v>-35.166876207717152</v>
      </c>
      <c r="M1117">
        <v>6371.0220152925958</v>
      </c>
      <c r="N1117">
        <v>37945.721177721105</v>
      </c>
      <c r="O1117">
        <v>37.788702863900845</v>
      </c>
      <c r="P1117">
        <v>45.485022243229039</v>
      </c>
      <c r="Q1117" s="6">
        <v>1115</v>
      </c>
    </row>
    <row r="1118" spans="1:17" x14ac:dyDescent="0.25">
      <c r="A1118">
        <v>141.84120089815798</v>
      </c>
      <c r="B1118">
        <v>-34.14381954033162</v>
      </c>
      <c r="C1118" s="6">
        <v>1222.7600000000002</v>
      </c>
      <c r="D1118">
        <v>3</v>
      </c>
      <c r="E1118">
        <v>0.65</v>
      </c>
      <c r="F1118">
        <v>19.899999999999999</v>
      </c>
      <c r="G1118">
        <v>54.048620189015942</v>
      </c>
      <c r="H1118">
        <v>19.037833109574265</v>
      </c>
      <c r="I1118">
        <v>31.841200898157979</v>
      </c>
      <c r="J1118">
        <v>5284.3235405888436</v>
      </c>
      <c r="K1118">
        <v>-3559.662258894029</v>
      </c>
      <c r="L1118">
        <v>-33.965266421451567</v>
      </c>
      <c r="M1118">
        <v>6371.4418053542595</v>
      </c>
      <c r="N1118">
        <v>37945.375453189576</v>
      </c>
      <c r="O1118">
        <v>37.798823140718433</v>
      </c>
      <c r="P1118">
        <v>47.893120100535839</v>
      </c>
      <c r="Q1118" s="6">
        <v>1116</v>
      </c>
    </row>
    <row r="1119" spans="1:17" x14ac:dyDescent="0.25">
      <c r="A1119">
        <v>143.92244833314447</v>
      </c>
      <c r="B1119">
        <v>-36.439882234041271</v>
      </c>
      <c r="C1119" s="6">
        <v>1223.0400000000002</v>
      </c>
      <c r="D1119">
        <v>0.75</v>
      </c>
      <c r="E1119">
        <v>0.65</v>
      </c>
      <c r="F1119">
        <v>19.899999999999999</v>
      </c>
      <c r="G1119">
        <v>42.007420362456692</v>
      </c>
      <c r="H1119">
        <v>20.719227440117507</v>
      </c>
      <c r="I1119">
        <v>33.922448333144473</v>
      </c>
      <c r="J1119">
        <v>5137.1598062597395</v>
      </c>
      <c r="K1119">
        <v>-3767.5711895832997</v>
      </c>
      <c r="L1119">
        <v>-36.256163388743403</v>
      </c>
      <c r="M1119">
        <v>6370.6360391744811</v>
      </c>
      <c r="N1119">
        <v>38195.8971752461</v>
      </c>
      <c r="O1119">
        <v>34.72290846384336</v>
      </c>
      <c r="P1119">
        <v>48.549497181837189</v>
      </c>
      <c r="Q1119" s="6">
        <v>1117</v>
      </c>
    </row>
    <row r="1120" spans="1:17" x14ac:dyDescent="0.25">
      <c r="A1120">
        <v>142.01669097628221</v>
      </c>
      <c r="B1120">
        <v>-34.915942612520261</v>
      </c>
      <c r="C1120" s="6">
        <v>1223.3200000000002</v>
      </c>
      <c r="D1120">
        <v>0.75</v>
      </c>
      <c r="E1120">
        <v>0.65</v>
      </c>
      <c r="F1120">
        <v>19.899999999999999</v>
      </c>
      <c r="G1120">
        <v>42.007420362456692</v>
      </c>
      <c r="H1120">
        <v>23.871236253895432</v>
      </c>
      <c r="I1120">
        <v>32.016690976282206</v>
      </c>
      <c r="J1120">
        <v>5235.7725895818594</v>
      </c>
      <c r="K1120">
        <v>-3630.225444176765</v>
      </c>
      <c r="L1120">
        <v>-34.735523065309259</v>
      </c>
      <c r="M1120">
        <v>6371.173470041851</v>
      </c>
      <c r="N1120">
        <v>38000.54470064451</v>
      </c>
      <c r="O1120">
        <v>37.107662212771771</v>
      </c>
      <c r="P1120">
        <v>47.529124474726267</v>
      </c>
      <c r="Q1120" s="6">
        <v>1118</v>
      </c>
    </row>
    <row r="1121" spans="1:17" x14ac:dyDescent="0.25">
      <c r="A1121">
        <v>141.57259367042005</v>
      </c>
      <c r="B1121">
        <v>-33.584754849272734</v>
      </c>
      <c r="C1121" s="6">
        <v>1223.6000000000001</v>
      </c>
      <c r="D1121">
        <v>0.75</v>
      </c>
      <c r="E1121">
        <v>0.65</v>
      </c>
      <c r="F1121">
        <v>19.899999999999999</v>
      </c>
      <c r="G1121">
        <v>42.007420362456692</v>
      </c>
      <c r="H1121">
        <v>19.679771676192402</v>
      </c>
      <c r="I1121">
        <v>31.572593670420048</v>
      </c>
      <c r="J1121">
        <v>5318.8779001429912</v>
      </c>
      <c r="K1121">
        <v>-3508.1706548565435</v>
      </c>
      <c r="L1121">
        <v>-33.407633871403632</v>
      </c>
      <c r="M1121">
        <v>6371.6342848774757</v>
      </c>
      <c r="N1121">
        <v>37898.198027118793</v>
      </c>
      <c r="O1121">
        <v>38.395433589616594</v>
      </c>
      <c r="P1121">
        <v>48.008694304875689</v>
      </c>
      <c r="Q1121" s="6">
        <v>1119</v>
      </c>
    </row>
    <row r="1122" spans="1:17" x14ac:dyDescent="0.25">
      <c r="A1122">
        <v>140.55081405145646</v>
      </c>
      <c r="B1122">
        <v>-36.271946961707492</v>
      </c>
      <c r="C1122" s="6">
        <v>1223.8800000000001</v>
      </c>
      <c r="D1122">
        <v>3</v>
      </c>
      <c r="E1122">
        <v>0.65</v>
      </c>
      <c r="F1122">
        <v>19.899999999999999</v>
      </c>
      <c r="G1122">
        <v>54.048620189015942</v>
      </c>
      <c r="H1122">
        <v>14.7000072258459</v>
      </c>
      <c r="I1122">
        <v>30.550814051456456</v>
      </c>
      <c r="J1122">
        <v>5148.2066475639485</v>
      </c>
      <c r="K1122">
        <v>-3752.5634562969153</v>
      </c>
      <c r="L1122">
        <v>-36.088566447796289</v>
      </c>
      <c r="M1122">
        <v>6370.6957374808508</v>
      </c>
      <c r="N1122">
        <v>38006.957942331836</v>
      </c>
      <c r="O1122">
        <v>37.021758383325427</v>
      </c>
      <c r="P1122">
        <v>44.933182083596364</v>
      </c>
      <c r="Q1122" s="6">
        <v>1120</v>
      </c>
    </row>
    <row r="1123" spans="1:17" x14ac:dyDescent="0.25">
      <c r="A1123">
        <v>141.15106899464118</v>
      </c>
      <c r="B1123">
        <v>-35.953469057784716</v>
      </c>
      <c r="C1123" s="6">
        <v>1224.1600000000001</v>
      </c>
      <c r="D1123">
        <v>0.75</v>
      </c>
      <c r="E1123">
        <v>0.65</v>
      </c>
      <c r="F1123">
        <v>19.899999999999999</v>
      </c>
      <c r="G1123">
        <v>42.007420362456692</v>
      </c>
      <c r="H1123">
        <v>15.829149137460005</v>
      </c>
      <c r="I1123">
        <v>31.151068994641179</v>
      </c>
      <c r="J1123">
        <v>5169.0343698622492</v>
      </c>
      <c r="K1123">
        <v>-3724.0148241601951</v>
      </c>
      <c r="L1123">
        <v>-35.770747410817428</v>
      </c>
      <c r="M1123">
        <v>6370.8086399908534</v>
      </c>
      <c r="N1123">
        <v>38017.884364132398</v>
      </c>
      <c r="O1123">
        <v>36.888185102741573</v>
      </c>
      <c r="P1123">
        <v>45.833081323700164</v>
      </c>
      <c r="Q1123" s="6">
        <v>1121</v>
      </c>
    </row>
    <row r="1124" spans="1:17" x14ac:dyDescent="0.25">
      <c r="A1124">
        <v>140.58163101469827</v>
      </c>
      <c r="B1124">
        <v>-36.674972348748931</v>
      </c>
      <c r="C1124" s="6">
        <v>1224.44</v>
      </c>
      <c r="D1124">
        <v>1.2</v>
      </c>
      <c r="E1124">
        <v>0.65</v>
      </c>
      <c r="F1124">
        <v>19.899999999999999</v>
      </c>
      <c r="G1124">
        <v>46.089820015575185</v>
      </c>
      <c r="H1124">
        <v>20.777327601874745</v>
      </c>
      <c r="I1124">
        <v>30.581631014698274</v>
      </c>
      <c r="J1124">
        <v>5121.6211806813881</v>
      </c>
      <c r="K1124">
        <v>-3788.5264774973921</v>
      </c>
      <c r="L1124">
        <v>-36.490790454103355</v>
      </c>
      <c r="M1124">
        <v>6370.552282895339</v>
      </c>
      <c r="N1124">
        <v>38033.877512025712</v>
      </c>
      <c r="O1124">
        <v>36.687500517644352</v>
      </c>
      <c r="P1124">
        <v>44.695781504217564</v>
      </c>
      <c r="Q1124" s="6">
        <v>1122</v>
      </c>
    </row>
    <row r="1125" spans="1:17" x14ac:dyDescent="0.25">
      <c r="A1125">
        <v>144.72391892400466</v>
      </c>
      <c r="B1125">
        <v>-35.938758096847913</v>
      </c>
      <c r="C1125" s="6">
        <v>1224.72</v>
      </c>
      <c r="D1125">
        <v>1.2</v>
      </c>
      <c r="E1125">
        <v>0.65</v>
      </c>
      <c r="F1125">
        <v>19.899999999999999</v>
      </c>
      <c r="G1125">
        <v>46.089820015575185</v>
      </c>
      <c r="H1125">
        <v>22.950123633848172</v>
      </c>
      <c r="I1125">
        <v>34.723918924004664</v>
      </c>
      <c r="J1125">
        <v>5169.9925690278224</v>
      </c>
      <c r="K1125">
        <v>-3722.6933643652674</v>
      </c>
      <c r="L1125">
        <v>-35.756067428478204</v>
      </c>
      <c r="M1125">
        <v>6370.8138450979786</v>
      </c>
      <c r="N1125">
        <v>38210.863188360046</v>
      </c>
      <c r="O1125">
        <v>34.546437905090443</v>
      </c>
      <c r="P1125">
        <v>49.739911645790556</v>
      </c>
      <c r="Q1125" s="6">
        <v>1123</v>
      </c>
    </row>
    <row r="1126" spans="1:17" x14ac:dyDescent="0.25">
      <c r="A1126">
        <v>142.03053198498179</v>
      </c>
      <c r="B1126">
        <v>-35.163370510427576</v>
      </c>
      <c r="C1126" s="6">
        <v>1225.0000000000002</v>
      </c>
      <c r="D1126">
        <v>1.2</v>
      </c>
      <c r="E1126">
        <v>0.65</v>
      </c>
      <c r="F1126">
        <v>19.899999999999999</v>
      </c>
      <c r="G1126">
        <v>46.089820015575185</v>
      </c>
      <c r="H1126">
        <v>21.047818571846431</v>
      </c>
      <c r="I1126">
        <v>32.030531984981792</v>
      </c>
      <c r="J1126">
        <v>5220.0123780290578</v>
      </c>
      <c r="K1126">
        <v>-3652.7002341827133</v>
      </c>
      <c r="L1126">
        <v>-34.982380429929613</v>
      </c>
      <c r="M1126">
        <v>6371.0868953087611</v>
      </c>
      <c r="N1126">
        <v>38016.096061138611</v>
      </c>
      <c r="O1126">
        <v>36.914032999158053</v>
      </c>
      <c r="P1126">
        <v>47.36868338068448</v>
      </c>
      <c r="Q1126" s="6">
        <v>1124</v>
      </c>
    </row>
    <row r="1127" spans="1:17" x14ac:dyDescent="0.25">
      <c r="A1127">
        <v>143.26647833498146</v>
      </c>
      <c r="B1127">
        <v>-36.229390696553438</v>
      </c>
      <c r="C1127" s="6">
        <v>1225.2800000000002</v>
      </c>
      <c r="D1127">
        <v>0.75</v>
      </c>
      <c r="E1127">
        <v>0.65</v>
      </c>
      <c r="F1127">
        <v>19.899999999999999</v>
      </c>
      <c r="G1127">
        <v>42.007420362456692</v>
      </c>
      <c r="H1127">
        <v>17.888309530745115</v>
      </c>
      <c r="I1127">
        <v>33.266478334981457</v>
      </c>
      <c r="J1127">
        <v>5150.9989747380223</v>
      </c>
      <c r="K1127">
        <v>-3748.7552957781309</v>
      </c>
      <c r="L1127">
        <v>-36.046096916972594</v>
      </c>
      <c r="M1127">
        <v>6370.710847729375</v>
      </c>
      <c r="N1127">
        <v>38147.18165689829</v>
      </c>
      <c r="O1127">
        <v>35.308922065735253</v>
      </c>
      <c r="P1127">
        <v>47.984644910248704</v>
      </c>
      <c r="Q1127" s="6">
        <v>1125</v>
      </c>
    </row>
    <row r="1128" spans="1:17" x14ac:dyDescent="0.25">
      <c r="A1128">
        <v>143.03925074838426</v>
      </c>
      <c r="B1128">
        <v>-33.724271524064193</v>
      </c>
      <c r="C1128" s="6">
        <v>1225.5600000000002</v>
      </c>
      <c r="D1128">
        <v>1.2</v>
      </c>
      <c r="E1128">
        <v>0.65</v>
      </c>
      <c r="F1128">
        <v>19.899999999999999</v>
      </c>
      <c r="G1128">
        <v>46.089820015575185</v>
      </c>
      <c r="H1128">
        <v>19.479766251373213</v>
      </c>
      <c r="I1128">
        <v>33.039250748384262</v>
      </c>
      <c r="J1128">
        <v>5310.3020966922459</v>
      </c>
      <c r="K1128">
        <v>-3521.051671322859</v>
      </c>
      <c r="L1128">
        <v>-33.546786836675132</v>
      </c>
      <c r="M1128">
        <v>6371.5863982417723</v>
      </c>
      <c r="N1128">
        <v>37987.037998323533</v>
      </c>
      <c r="O1128">
        <v>37.280909562417548</v>
      </c>
      <c r="P1128">
        <v>49.514361961182118</v>
      </c>
      <c r="Q1128" s="6">
        <v>1126</v>
      </c>
    </row>
    <row r="1129" spans="1:17" x14ac:dyDescent="0.25">
      <c r="A1129">
        <v>141.39143564944152</v>
      </c>
      <c r="B1129">
        <v>-35.901323204158764</v>
      </c>
      <c r="C1129" s="6">
        <v>1225.8400000000001</v>
      </c>
      <c r="D1129">
        <v>1.2</v>
      </c>
      <c r="E1129">
        <v>0.65</v>
      </c>
      <c r="F1129">
        <v>19.899999999999999</v>
      </c>
      <c r="G1129">
        <v>46.089820015575185</v>
      </c>
      <c r="H1129">
        <v>23.277439673071648</v>
      </c>
      <c r="I1129">
        <v>31.391435649441519</v>
      </c>
      <c r="J1129">
        <v>5172.4293514837354</v>
      </c>
      <c r="K1129">
        <v>-3719.3295591353826</v>
      </c>
      <c r="L1129">
        <v>-35.718711583401401</v>
      </c>
      <c r="M1129">
        <v>6370.8270864581355</v>
      </c>
      <c r="N1129">
        <v>38027.156355893982</v>
      </c>
      <c r="O1129">
        <v>36.774008906101507</v>
      </c>
      <c r="P1129">
        <v>46.139761789293118</v>
      </c>
      <c r="Q1129" s="6">
        <v>1127</v>
      </c>
    </row>
    <row r="1130" spans="1:17" x14ac:dyDescent="0.25">
      <c r="A1130">
        <v>142.13720027984152</v>
      </c>
      <c r="B1130">
        <v>-34.088297466582596</v>
      </c>
      <c r="C1130" s="6">
        <v>1226.1200000000001</v>
      </c>
      <c r="D1130">
        <v>1.2</v>
      </c>
      <c r="E1130">
        <v>0.65</v>
      </c>
      <c r="F1130">
        <v>19.899999999999999</v>
      </c>
      <c r="G1130">
        <v>46.089820015575185</v>
      </c>
      <c r="H1130">
        <v>15.546765544744629</v>
      </c>
      <c r="I1130">
        <v>32.137200279841522</v>
      </c>
      <c r="J1130">
        <v>5287.7778105964362</v>
      </c>
      <c r="K1130">
        <v>-3554.5634022984254</v>
      </c>
      <c r="L1130">
        <v>-33.909883556238015</v>
      </c>
      <c r="M1130">
        <v>6371.460990635931</v>
      </c>
      <c r="N1130">
        <v>37958.196470892377</v>
      </c>
      <c r="O1130">
        <v>37.638647373439042</v>
      </c>
      <c r="P1130">
        <v>48.2613532456825</v>
      </c>
      <c r="Q1130" s="6">
        <v>1128</v>
      </c>
    </row>
    <row r="1131" spans="1:17" x14ac:dyDescent="0.25">
      <c r="A1131">
        <v>141.01444559222034</v>
      </c>
      <c r="B1131">
        <v>-34.776112401565776</v>
      </c>
      <c r="C1131" s="6">
        <v>1226.4000000000001</v>
      </c>
      <c r="D1131">
        <v>3</v>
      </c>
      <c r="E1131">
        <v>0.65</v>
      </c>
      <c r="F1131">
        <v>19.899999999999999</v>
      </c>
      <c r="G1131">
        <v>54.048620189015942</v>
      </c>
      <c r="H1131">
        <v>15.087729643684453</v>
      </c>
      <c r="I1131">
        <v>31.014445592220341</v>
      </c>
      <c r="J1131">
        <v>5244.6359867671608</v>
      </c>
      <c r="K1131">
        <v>-3617.494522245704</v>
      </c>
      <c r="L1131">
        <v>-34.596021216884637</v>
      </c>
      <c r="M1131">
        <v>6371.2222730156591</v>
      </c>
      <c r="N1131">
        <v>37938.954454436709</v>
      </c>
      <c r="O1131">
        <v>37.876293695456141</v>
      </c>
      <c r="P1131">
        <v>46.507520381981877</v>
      </c>
      <c r="Q1131" s="6">
        <v>1129</v>
      </c>
    </row>
    <row r="1132" spans="1:17" x14ac:dyDescent="0.25">
      <c r="A1132">
        <v>141.17611628899317</v>
      </c>
      <c r="B1132">
        <v>-33.492674838772807</v>
      </c>
      <c r="C1132" s="6">
        <v>1226.68</v>
      </c>
      <c r="D1132">
        <v>3</v>
      </c>
      <c r="E1132">
        <v>0.65</v>
      </c>
      <c r="F1132">
        <v>19.899999999999999</v>
      </c>
      <c r="G1132">
        <v>54.048620189015942</v>
      </c>
      <c r="H1132">
        <v>21.25251047941979</v>
      </c>
      <c r="I1132">
        <v>31.176116288993171</v>
      </c>
      <c r="J1132">
        <v>5324.5205708793328</v>
      </c>
      <c r="K1132">
        <v>-3499.6580124538982</v>
      </c>
      <c r="L1132">
        <v>-33.315796199292748</v>
      </c>
      <c r="M1132">
        <v>6371.6658350740545</v>
      </c>
      <c r="N1132">
        <v>37871.503748945346</v>
      </c>
      <c r="O1132">
        <v>38.734483626483126</v>
      </c>
      <c r="P1132">
        <v>47.633995084168454</v>
      </c>
      <c r="Q1132" s="6">
        <v>1130</v>
      </c>
    </row>
    <row r="1133" spans="1:17" x14ac:dyDescent="0.25">
      <c r="A1133">
        <v>142.13517712331162</v>
      </c>
      <c r="B1133">
        <v>-34.865689718219294</v>
      </c>
      <c r="C1133" s="6">
        <v>1226.96</v>
      </c>
      <c r="D1133">
        <v>3</v>
      </c>
      <c r="E1133">
        <v>0.65</v>
      </c>
      <c r="F1133">
        <v>19.899999999999999</v>
      </c>
      <c r="G1133">
        <v>54.048620189015942</v>
      </c>
      <c r="H1133">
        <v>17.304981255822813</v>
      </c>
      <c r="I1133">
        <v>32.135177123311621</v>
      </c>
      <c r="J1133">
        <v>5238.961562248116</v>
      </c>
      <c r="K1133">
        <v>-3625.6525972216491</v>
      </c>
      <c r="L1133">
        <v>-34.685387686955629</v>
      </c>
      <c r="M1133">
        <v>6371.1910194604361</v>
      </c>
      <c r="N1133">
        <v>38003.931030982349</v>
      </c>
      <c r="O1133">
        <v>37.065942541101833</v>
      </c>
      <c r="P1133">
        <v>47.696115926421619</v>
      </c>
      <c r="Q1133" s="6">
        <v>1131</v>
      </c>
    </row>
    <row r="1134" spans="1:17" x14ac:dyDescent="0.25">
      <c r="A1134">
        <v>144.06048907699341</v>
      </c>
      <c r="B1134">
        <v>-33.096169184458077</v>
      </c>
      <c r="C1134" s="6">
        <v>1227.24</v>
      </c>
      <c r="D1134">
        <v>0.75</v>
      </c>
      <c r="E1134">
        <v>0.65</v>
      </c>
      <c r="F1134">
        <v>19.899999999999999</v>
      </c>
      <c r="G1134">
        <v>42.007420362456692</v>
      </c>
      <c r="H1134">
        <v>15.236714313872199</v>
      </c>
      <c r="I1134">
        <v>34.060489076993406</v>
      </c>
      <c r="J1134">
        <v>5348.6609621003581</v>
      </c>
      <c r="K1134">
        <v>-3462.8999840391548</v>
      </c>
      <c r="L1134">
        <v>-32.920354839201536</v>
      </c>
      <c r="M1134">
        <v>6371.8011885929645</v>
      </c>
      <c r="N1134">
        <v>38009.855693135782</v>
      </c>
      <c r="O1134">
        <v>37.000853229218357</v>
      </c>
      <c r="P1134">
        <v>51.071991344949318</v>
      </c>
      <c r="Q1134" s="6">
        <v>1132</v>
      </c>
    </row>
    <row r="1135" spans="1:17" x14ac:dyDescent="0.25">
      <c r="A1135">
        <v>143.8715244147015</v>
      </c>
      <c r="B1135">
        <v>-32.045383120576304</v>
      </c>
      <c r="C1135" s="6">
        <v>1227.5200000000002</v>
      </c>
      <c r="D1135">
        <v>0.75</v>
      </c>
      <c r="E1135">
        <v>0.65</v>
      </c>
      <c r="F1135">
        <v>19.899999999999999</v>
      </c>
      <c r="G1135">
        <v>42.007420362456692</v>
      </c>
      <c r="H1135">
        <v>16.336230505456903</v>
      </c>
      <c r="I1135">
        <v>33.871524414701497</v>
      </c>
      <c r="J1135">
        <v>5411.3924062596461</v>
      </c>
      <c r="K1135">
        <v>-3364.6992980113214</v>
      </c>
      <c r="L1135">
        <v>-31.872550935524316</v>
      </c>
      <c r="M1135">
        <v>6372.1557686988826</v>
      </c>
      <c r="N1135">
        <v>37941.142374260176</v>
      </c>
      <c r="O1135">
        <v>37.861747079517016</v>
      </c>
      <c r="P1135">
        <v>51.675365589175996</v>
      </c>
      <c r="Q1135" s="6">
        <v>1133</v>
      </c>
    </row>
    <row r="1136" spans="1:17" x14ac:dyDescent="0.25">
      <c r="A1136">
        <v>141.76314346993885</v>
      </c>
      <c r="B1136">
        <v>-32.413039761715375</v>
      </c>
      <c r="C1136" s="6">
        <v>1227.8000000000002</v>
      </c>
      <c r="D1136">
        <v>0.75</v>
      </c>
      <c r="E1136">
        <v>0.65</v>
      </c>
      <c r="F1136">
        <v>19.899999999999999</v>
      </c>
      <c r="G1136">
        <v>42.007420362456692</v>
      </c>
      <c r="H1136">
        <v>19.658742509940119</v>
      </c>
      <c r="I1136">
        <v>31.763143469938854</v>
      </c>
      <c r="J1136">
        <v>5389.6496152445179</v>
      </c>
      <c r="K1136">
        <v>-3399.1872549236341</v>
      </c>
      <c r="L1136">
        <v>-32.239137615907076</v>
      </c>
      <c r="M1136">
        <v>6372.0324049035289</v>
      </c>
      <c r="N1136">
        <v>37841.609199148414</v>
      </c>
      <c r="O1136">
        <v>39.121138466031574</v>
      </c>
      <c r="P1136">
        <v>49.115523324307304</v>
      </c>
      <c r="Q1136" s="6">
        <v>1134</v>
      </c>
    </row>
    <row r="1137" spans="1:17" x14ac:dyDescent="0.25">
      <c r="A1137">
        <v>140.9149252738558</v>
      </c>
      <c r="B1137">
        <v>-32.081521681944125</v>
      </c>
      <c r="C1137" s="6">
        <v>1228.0800000000002</v>
      </c>
      <c r="D1137">
        <v>3</v>
      </c>
      <c r="E1137">
        <v>0.65</v>
      </c>
      <c r="F1137">
        <v>19.899999999999999</v>
      </c>
      <c r="G1137">
        <v>54.048620189015942</v>
      </c>
      <c r="H1137">
        <v>16.956305831103702</v>
      </c>
      <c r="I1137">
        <v>30.9149252738558</v>
      </c>
      <c r="J1137">
        <v>5409.265081859985</v>
      </c>
      <c r="K1137">
        <v>-3368.0953539687398</v>
      </c>
      <c r="L1137">
        <v>-31.908583066973208</v>
      </c>
      <c r="M1137">
        <v>6372.1436769156044</v>
      </c>
      <c r="N1137">
        <v>37776.582637194828</v>
      </c>
      <c r="O1137">
        <v>39.960952734385955</v>
      </c>
      <c r="P1137">
        <v>48.42949495878856</v>
      </c>
      <c r="Q1137" s="6">
        <v>1135</v>
      </c>
    </row>
    <row r="1138" spans="1:17" x14ac:dyDescent="0.25">
      <c r="A1138">
        <v>141.73966648971881</v>
      </c>
      <c r="B1138">
        <v>-35.017990181288226</v>
      </c>
      <c r="C1138" s="6">
        <v>1228.3600000000001</v>
      </c>
      <c r="D1138">
        <v>1.2</v>
      </c>
      <c r="E1138">
        <v>0.65</v>
      </c>
      <c r="F1138">
        <v>19.899999999999999</v>
      </c>
      <c r="G1138">
        <v>46.089820015575185</v>
      </c>
      <c r="H1138">
        <v>21.467861466345376</v>
      </c>
      <c r="I1138">
        <v>31.739666489718815</v>
      </c>
      <c r="J1138">
        <v>5229.2843883343148</v>
      </c>
      <c r="K1138">
        <v>-3639.502935558839</v>
      </c>
      <c r="L1138">
        <v>-34.837333699495431</v>
      </c>
      <c r="M1138">
        <v>6371.1377972869495</v>
      </c>
      <c r="N1138">
        <v>37991.826183875171</v>
      </c>
      <c r="O1138">
        <v>37.21532758147351</v>
      </c>
      <c r="P1138">
        <v>47.148576873379582</v>
      </c>
      <c r="Q1138" s="6">
        <v>1136</v>
      </c>
    </row>
    <row r="1139" spans="1:17" x14ac:dyDescent="0.25">
      <c r="A1139">
        <v>140.28567940021406</v>
      </c>
      <c r="B1139">
        <v>-34.15225076796559</v>
      </c>
      <c r="C1139" s="6">
        <v>1228.6400000000001</v>
      </c>
      <c r="D1139">
        <v>0.75</v>
      </c>
      <c r="E1139">
        <v>0.65</v>
      </c>
      <c r="F1139">
        <v>19.899999999999999</v>
      </c>
      <c r="G1139">
        <v>42.007420362456692</v>
      </c>
      <c r="H1139">
        <v>16.923675869507651</v>
      </c>
      <c r="I1139">
        <v>30.285679400214065</v>
      </c>
      <c r="J1139">
        <v>5283.7985623993345</v>
      </c>
      <c r="K1139">
        <v>-3560.4362499029385</v>
      </c>
      <c r="L1139">
        <v>-33.973676568188395</v>
      </c>
      <c r="M1139">
        <v>6371.4388906773775</v>
      </c>
      <c r="N1139">
        <v>37863.537305984159</v>
      </c>
      <c r="O1139">
        <v>38.832686084047133</v>
      </c>
      <c r="P1139">
        <v>46.131534202353414</v>
      </c>
      <c r="Q1139" s="6">
        <v>1137</v>
      </c>
    </row>
    <row r="1140" spans="1:17" x14ac:dyDescent="0.25">
      <c r="A1140">
        <v>144.44553336487738</v>
      </c>
      <c r="B1140">
        <v>-33.127637976122529</v>
      </c>
      <c r="C1140" s="6">
        <v>1228.92</v>
      </c>
      <c r="D1140">
        <v>3</v>
      </c>
      <c r="E1140">
        <v>0.65</v>
      </c>
      <c r="F1140">
        <v>19.899999999999999</v>
      </c>
      <c r="G1140">
        <v>54.048620189015942</v>
      </c>
      <c r="H1140">
        <v>23.311838130324428</v>
      </c>
      <c r="I1140">
        <v>34.445533364877377</v>
      </c>
      <c r="J1140">
        <v>5346.7544079220597</v>
      </c>
      <c r="K1140">
        <v>-3465.8233044855506</v>
      </c>
      <c r="L1140">
        <v>-32.951737934682434</v>
      </c>
      <c r="M1140">
        <v>6371.7904765104386</v>
      </c>
      <c r="N1140">
        <v>38034.032790728401</v>
      </c>
      <c r="O1140">
        <v>36.702213312956864</v>
      </c>
      <c r="P1140">
        <v>51.452416514542023</v>
      </c>
      <c r="Q1140" s="6">
        <v>1138</v>
      </c>
    </row>
    <row r="1141" spans="1:17" x14ac:dyDescent="0.25">
      <c r="A1141">
        <v>141.83025741694576</v>
      </c>
      <c r="B1141">
        <v>-33.403285217971337</v>
      </c>
      <c r="C1141" s="6">
        <v>1229.2</v>
      </c>
      <c r="D1141">
        <v>0.75</v>
      </c>
      <c r="E1141">
        <v>0.65</v>
      </c>
      <c r="F1141">
        <v>19.899999999999999</v>
      </c>
      <c r="G1141">
        <v>42.007420362456692</v>
      </c>
      <c r="H1141">
        <v>23.164164966824096</v>
      </c>
      <c r="I1141">
        <v>31.830257416945756</v>
      </c>
      <c r="J1141">
        <v>5329.9852004109616</v>
      </c>
      <c r="K1141">
        <v>-3491.3855489412867</v>
      </c>
      <c r="L1141">
        <v>-33.226643577394455</v>
      </c>
      <c r="M1141">
        <v>6371.6964215156959</v>
      </c>
      <c r="N1141">
        <v>37901.693476468346</v>
      </c>
      <c r="O1141">
        <v>38.35210103015536</v>
      </c>
      <c r="P1141">
        <v>48.431282708247188</v>
      </c>
      <c r="Q1141" s="6">
        <v>1139</v>
      </c>
    </row>
    <row r="1142" spans="1:17" x14ac:dyDescent="0.25">
      <c r="A1142">
        <v>140.56754359975773</v>
      </c>
      <c r="B1142">
        <v>-34.530364807171736</v>
      </c>
      <c r="C1142" s="6">
        <v>1229.48</v>
      </c>
      <c r="D1142">
        <v>0.75</v>
      </c>
      <c r="E1142">
        <v>0.65</v>
      </c>
      <c r="F1142">
        <v>19.899999999999999</v>
      </c>
      <c r="G1142">
        <v>42.007420362456692</v>
      </c>
      <c r="H1142">
        <v>19.984675017425573</v>
      </c>
      <c r="I1142">
        <v>30.567543599757727</v>
      </c>
      <c r="J1142">
        <v>5260.1372813810012</v>
      </c>
      <c r="K1142">
        <v>-3595.0687269411665</v>
      </c>
      <c r="L1142">
        <v>-34.350861064769461</v>
      </c>
      <c r="M1142">
        <v>6371.3078226063362</v>
      </c>
      <c r="N1142">
        <v>37900.843092057163</v>
      </c>
      <c r="O1142">
        <v>38.357417644799057</v>
      </c>
      <c r="P1142">
        <v>46.177507242572624</v>
      </c>
      <c r="Q1142" s="6">
        <v>1140</v>
      </c>
    </row>
    <row r="1143" spans="1:17" x14ac:dyDescent="0.25">
      <c r="A1143">
        <v>143.45845931490686</v>
      </c>
      <c r="B1143">
        <v>-32.086889181036518</v>
      </c>
      <c r="C1143" s="6">
        <v>1229.7600000000002</v>
      </c>
      <c r="D1143">
        <v>0.75</v>
      </c>
      <c r="E1143">
        <v>0.65</v>
      </c>
      <c r="F1143">
        <v>19.899999999999999</v>
      </c>
      <c r="G1143">
        <v>42.007420362456692</v>
      </c>
      <c r="H1143">
        <v>18.193111258254486</v>
      </c>
      <c r="I1143">
        <v>33.458459314906861</v>
      </c>
      <c r="J1143">
        <v>5408.9489361500537</v>
      </c>
      <c r="K1143">
        <v>-3368.5996421749151</v>
      </c>
      <c r="L1143">
        <v>-31.913934781870161</v>
      </c>
      <c r="M1143">
        <v>6372.1418803366078</v>
      </c>
      <c r="N1143">
        <v>37919.366138917518</v>
      </c>
      <c r="O1143">
        <v>38.135292959508014</v>
      </c>
      <c r="P1143">
        <v>51.206689640853284</v>
      </c>
      <c r="Q1143" s="6">
        <v>1141</v>
      </c>
    </row>
    <row r="1144" spans="1:17" x14ac:dyDescent="0.25">
      <c r="A1144">
        <v>142.88167783766977</v>
      </c>
      <c r="B1144">
        <v>-32.735254088068508</v>
      </c>
      <c r="C1144" s="6">
        <v>1230.0400000000002</v>
      </c>
      <c r="D1144">
        <v>0.75</v>
      </c>
      <c r="E1144">
        <v>0.65</v>
      </c>
      <c r="F1144">
        <v>19.899999999999999</v>
      </c>
      <c r="G1144">
        <v>42.007420362456692</v>
      </c>
      <c r="H1144">
        <v>23.253666963330694</v>
      </c>
      <c r="I1144">
        <v>32.88167783766977</v>
      </c>
      <c r="J1144">
        <v>5370.4115513116294</v>
      </c>
      <c r="K1144">
        <v>-3429.2989015596786</v>
      </c>
      <c r="L1144">
        <v>-32.56043767161205</v>
      </c>
      <c r="M1144">
        <v>6371.9236645380333</v>
      </c>
      <c r="N1144">
        <v>37922.18962226656</v>
      </c>
      <c r="O1144">
        <v>38.096700437173162</v>
      </c>
      <c r="P1144">
        <v>50.088495740230591</v>
      </c>
      <c r="Q1144" s="6">
        <v>1142</v>
      </c>
    </row>
    <row r="1145" spans="1:17" x14ac:dyDescent="0.25">
      <c r="A1145">
        <v>142.78215054678901</v>
      </c>
      <c r="B1145">
        <v>-32.165156790888972</v>
      </c>
      <c r="C1145" s="6">
        <v>1230.3200000000002</v>
      </c>
      <c r="D1145">
        <v>1.2</v>
      </c>
      <c r="E1145">
        <v>0.65</v>
      </c>
      <c r="F1145">
        <v>19.899999999999999</v>
      </c>
      <c r="G1145">
        <v>46.089820015575185</v>
      </c>
      <c r="H1145">
        <v>21.792666279453641</v>
      </c>
      <c r="I1145">
        <v>32.782150546789012</v>
      </c>
      <c r="J1145">
        <v>5404.3335778747323</v>
      </c>
      <c r="K1145">
        <v>-3375.9497357051096</v>
      </c>
      <c r="L1145">
        <v>-31.991972917289896</v>
      </c>
      <c r="M1145">
        <v>6372.1156642791493</v>
      </c>
      <c r="N1145">
        <v>37884.870269620871</v>
      </c>
      <c r="O1145">
        <v>38.571025028206591</v>
      </c>
      <c r="P1145">
        <v>50.421880083034594</v>
      </c>
      <c r="Q1145" s="6">
        <v>1143</v>
      </c>
    </row>
    <row r="1146" spans="1:17" x14ac:dyDescent="0.25">
      <c r="A1146">
        <v>144.81779862866472</v>
      </c>
      <c r="B1146">
        <v>-34.813314835821167</v>
      </c>
      <c r="C1146" s="6">
        <v>1230.6000000000001</v>
      </c>
      <c r="D1146">
        <v>3</v>
      </c>
      <c r="E1146">
        <v>0.65</v>
      </c>
      <c r="F1146">
        <v>19.899999999999999</v>
      </c>
      <c r="G1146">
        <v>54.048620189015942</v>
      </c>
      <c r="H1146">
        <v>19.999694487558724</v>
      </c>
      <c r="I1146">
        <v>34.817798628664718</v>
      </c>
      <c r="J1146">
        <v>5242.2808953045087</v>
      </c>
      <c r="K1146">
        <v>-3620.8837219914431</v>
      </c>
      <c r="L1146">
        <v>-34.633135871113751</v>
      </c>
      <c r="M1146">
        <v>6371.2092975711639</v>
      </c>
      <c r="N1146">
        <v>38150.725978212155</v>
      </c>
      <c r="O1146">
        <v>35.272654712181122</v>
      </c>
      <c r="P1146">
        <v>50.618129028062434</v>
      </c>
      <c r="Q1146" s="6">
        <v>1144</v>
      </c>
    </row>
    <row r="1147" spans="1:17" x14ac:dyDescent="0.25">
      <c r="A1147">
        <v>143.38547696394548</v>
      </c>
      <c r="B1147">
        <v>-34.550762785496595</v>
      </c>
      <c r="C1147" s="6">
        <v>1230.8800000000001</v>
      </c>
      <c r="D1147">
        <v>1.2</v>
      </c>
      <c r="E1147">
        <v>0.65</v>
      </c>
      <c r="F1147">
        <v>19.899999999999999</v>
      </c>
      <c r="G1147">
        <v>46.089820015575185</v>
      </c>
      <c r="H1147">
        <v>16.120772663029914</v>
      </c>
      <c r="I1147">
        <v>33.385476963945479</v>
      </c>
      <c r="J1147">
        <v>5258.8543012498922</v>
      </c>
      <c r="K1147">
        <v>-3596.9326462676108</v>
      </c>
      <c r="L1147">
        <v>-34.371209781684591</v>
      </c>
      <c r="M1147">
        <v>6371.3007324690152</v>
      </c>
      <c r="N1147">
        <v>38054.122129083284</v>
      </c>
      <c r="O1147">
        <v>36.448683891779815</v>
      </c>
      <c r="P1147">
        <v>49.285314617261605</v>
      </c>
      <c r="Q1147" s="6">
        <v>1145</v>
      </c>
    </row>
    <row r="1148" spans="1:17" x14ac:dyDescent="0.25">
      <c r="A1148">
        <v>142.79382185686279</v>
      </c>
      <c r="B1148">
        <v>-35.402394830767427</v>
      </c>
      <c r="C1148" s="6">
        <v>1231.1600000000001</v>
      </c>
      <c r="D1148">
        <v>1.2</v>
      </c>
      <c r="E1148">
        <v>0.65</v>
      </c>
      <c r="F1148">
        <v>19.899999999999999</v>
      </c>
      <c r="G1148">
        <v>46.089820015575185</v>
      </c>
      <c r="H1148">
        <v>16.505207718926492</v>
      </c>
      <c r="I1148">
        <v>32.793821856862792</v>
      </c>
      <c r="J1148">
        <v>5204.6947955108853</v>
      </c>
      <c r="K1148">
        <v>-3674.3477413863943</v>
      </c>
      <c r="L1148">
        <v>-35.220866371139927</v>
      </c>
      <c r="M1148">
        <v>6371.0030010234177</v>
      </c>
      <c r="N1148">
        <v>38071.663686067739</v>
      </c>
      <c r="O1148">
        <v>36.229854171141298</v>
      </c>
      <c r="P1148">
        <v>48.040206237207286</v>
      </c>
      <c r="Q1148" s="6">
        <v>1146</v>
      </c>
    </row>
    <row r="1149" spans="1:17" x14ac:dyDescent="0.25">
      <c r="A1149">
        <v>142.72936363827426</v>
      </c>
      <c r="B1149">
        <v>-33.03503547370596</v>
      </c>
      <c r="C1149" s="6">
        <v>1231.44</v>
      </c>
      <c r="D1149">
        <v>1.2</v>
      </c>
      <c r="E1149">
        <v>0.65</v>
      </c>
      <c r="F1149">
        <v>19.899999999999999</v>
      </c>
      <c r="G1149">
        <v>46.089820015575185</v>
      </c>
      <c r="H1149">
        <v>17.388243416127668</v>
      </c>
      <c r="I1149">
        <v>32.729363638274265</v>
      </c>
      <c r="J1149">
        <v>5352.3601636803542</v>
      </c>
      <c r="K1149">
        <v>-3457.2179666668262</v>
      </c>
      <c r="L1149">
        <v>-32.85938821229572</v>
      </c>
      <c r="M1149">
        <v>6371.8219836084791</v>
      </c>
      <c r="N1149">
        <v>37930.455569335136</v>
      </c>
      <c r="O1149">
        <v>37.991310284202044</v>
      </c>
      <c r="P1149">
        <v>49.695235423234294</v>
      </c>
      <c r="Q1149" s="6">
        <v>1147</v>
      </c>
    </row>
    <row r="1150" spans="1:17" x14ac:dyDescent="0.25">
      <c r="A1150">
        <v>140.36695838637158</v>
      </c>
      <c r="B1150">
        <v>-32.276970254866534</v>
      </c>
      <c r="C1150" s="6">
        <v>1231.72</v>
      </c>
      <c r="D1150">
        <v>3</v>
      </c>
      <c r="E1150">
        <v>0.65</v>
      </c>
      <c r="F1150">
        <v>19.899999999999999</v>
      </c>
      <c r="G1150">
        <v>54.048620189015942</v>
      </c>
      <c r="H1150">
        <v>14.847794453624134</v>
      </c>
      <c r="I1150">
        <v>30.366958386371579</v>
      </c>
      <c r="J1150">
        <v>5397.7225484444443</v>
      </c>
      <c r="K1150">
        <v>-3386.4393181758169</v>
      </c>
      <c r="L1150">
        <v>-32.103460786118951</v>
      </c>
      <c r="M1150">
        <v>6372.078151252751</v>
      </c>
      <c r="N1150">
        <v>37758.254403342697</v>
      </c>
      <c r="O1150">
        <v>40.19839770519939</v>
      </c>
      <c r="P1150">
        <v>47.653764419289118</v>
      </c>
      <c r="Q1150" s="6">
        <v>1148</v>
      </c>
    </row>
    <row r="1151" spans="1:17" x14ac:dyDescent="0.25">
      <c r="A1151">
        <v>143.67548835348492</v>
      </c>
      <c r="B1151">
        <v>-33.486064015630305</v>
      </c>
      <c r="C1151" s="6">
        <v>1232.0000000000002</v>
      </c>
      <c r="D1151">
        <v>1.2</v>
      </c>
      <c r="E1151">
        <v>0.65</v>
      </c>
      <c r="F1151">
        <v>19.899999999999999</v>
      </c>
      <c r="G1151">
        <v>46.089820015575185</v>
      </c>
      <c r="H1151">
        <v>23.865999844203778</v>
      </c>
      <c r="I1151">
        <v>33.675488353484923</v>
      </c>
      <c r="J1151">
        <v>5324.9251529822886</v>
      </c>
      <c r="K1151">
        <v>-3499.0465090930466</v>
      </c>
      <c r="L1151">
        <v>-33.30920284473207</v>
      </c>
      <c r="M1151">
        <v>6371.6680985170342</v>
      </c>
      <c r="N1151">
        <v>38009.527007381032</v>
      </c>
      <c r="O1151">
        <v>37.00312002309451</v>
      </c>
      <c r="P1151">
        <v>50.373283428321052</v>
      </c>
      <c r="Q1151" s="6">
        <v>1149</v>
      </c>
    </row>
    <row r="1152" spans="1:17" x14ac:dyDescent="0.25">
      <c r="A1152">
        <v>144.60389551124575</v>
      </c>
      <c r="B1152">
        <v>-35.129841366161429</v>
      </c>
      <c r="C1152" s="6">
        <v>1232.2800000000002</v>
      </c>
      <c r="D1152">
        <v>0.75</v>
      </c>
      <c r="E1152">
        <v>0.65</v>
      </c>
      <c r="F1152">
        <v>19.899999999999999</v>
      </c>
      <c r="G1152">
        <v>42.007420362456692</v>
      </c>
      <c r="H1152">
        <v>14.871764612628743</v>
      </c>
      <c r="I1152">
        <v>34.603895511245753</v>
      </c>
      <c r="J1152">
        <v>5222.1537770167306</v>
      </c>
      <c r="K1152">
        <v>-3649.6585938567705</v>
      </c>
      <c r="L1152">
        <v>-34.948927811917933</v>
      </c>
      <c r="M1152">
        <v>6371.0986432892942</v>
      </c>
      <c r="N1152">
        <v>38156.699565554998</v>
      </c>
      <c r="O1152">
        <v>35.199244842058739</v>
      </c>
      <c r="P1152">
        <v>50.171426632980307</v>
      </c>
      <c r="Q1152" s="6">
        <v>1150</v>
      </c>
    </row>
    <row r="1153" spans="1:17" x14ac:dyDescent="0.25">
      <c r="A1153">
        <v>144.31007560294836</v>
      </c>
      <c r="B1153">
        <v>-36.175922287310449</v>
      </c>
      <c r="C1153" s="6">
        <v>1232.5600000000002</v>
      </c>
      <c r="D1153">
        <v>0.75</v>
      </c>
      <c r="E1153">
        <v>0.65</v>
      </c>
      <c r="F1153">
        <v>19.899999999999999</v>
      </c>
      <c r="G1153">
        <v>42.007420362456692</v>
      </c>
      <c r="H1153">
        <v>16.532210944853759</v>
      </c>
      <c r="I1153">
        <v>34.310075602948359</v>
      </c>
      <c r="J1153">
        <v>5154.5032628351091</v>
      </c>
      <c r="K1153">
        <v>-3743.9677590398574</v>
      </c>
      <c r="L1153">
        <v>-35.992738053767752</v>
      </c>
      <c r="M1153">
        <v>6370.7298221873853</v>
      </c>
      <c r="N1153">
        <v>38201.616578230794</v>
      </c>
      <c r="O1153">
        <v>34.655746716066602</v>
      </c>
      <c r="P1153">
        <v>49.141126920889562</v>
      </c>
      <c r="Q1153" s="6">
        <v>1151</v>
      </c>
    </row>
    <row r="1154" spans="1:17" x14ac:dyDescent="0.25">
      <c r="A1154">
        <v>142.22289506264144</v>
      </c>
      <c r="B1154">
        <v>-33.631983742676347</v>
      </c>
      <c r="C1154" s="6">
        <v>1232.8400000000001</v>
      </c>
      <c r="D1154">
        <v>0.75</v>
      </c>
      <c r="E1154">
        <v>0.65</v>
      </c>
      <c r="F1154">
        <v>19.899999999999999</v>
      </c>
      <c r="G1154">
        <v>42.007420362456692</v>
      </c>
      <c r="H1154">
        <v>15.782626425312095</v>
      </c>
      <c r="I1154">
        <v>32.222895062641442</v>
      </c>
      <c r="J1154">
        <v>5315.9783708166415</v>
      </c>
      <c r="K1154">
        <v>-3512.5334146071323</v>
      </c>
      <c r="L1154">
        <v>-33.454739173692573</v>
      </c>
      <c r="M1154">
        <v>6371.6180855197208</v>
      </c>
      <c r="N1154">
        <v>37936.39472412513</v>
      </c>
      <c r="O1154">
        <v>37.913887288682652</v>
      </c>
      <c r="P1154">
        <v>48.6932522291482</v>
      </c>
      <c r="Q1154" s="6">
        <v>1152</v>
      </c>
    </row>
    <row r="1155" spans="1:17" x14ac:dyDescent="0.25">
      <c r="A1155">
        <v>144.51228948980932</v>
      </c>
      <c r="B1155">
        <v>-32.600245979494765</v>
      </c>
      <c r="C1155" s="6">
        <v>1233.1200000000001</v>
      </c>
      <c r="D1155">
        <v>0.75</v>
      </c>
      <c r="E1155">
        <v>0.65</v>
      </c>
      <c r="F1155">
        <v>19.899999999999999</v>
      </c>
      <c r="G1155">
        <v>42.007420362456692</v>
      </c>
      <c r="H1155">
        <v>19.20291168976425</v>
      </c>
      <c r="I1155">
        <v>34.512289489809319</v>
      </c>
      <c r="J1155">
        <v>5378.4930485313462</v>
      </c>
      <c r="K1155">
        <v>-3416.6950767419667</v>
      </c>
      <c r="L1155">
        <v>-32.425809969507235</v>
      </c>
      <c r="M1155">
        <v>6371.9692968918807</v>
      </c>
      <c r="N1155">
        <v>38008.97131134144</v>
      </c>
      <c r="O1155">
        <v>37.014073231977903</v>
      </c>
      <c r="P1155">
        <v>51.919116755171324</v>
      </c>
      <c r="Q1155" s="6">
        <v>1153</v>
      </c>
    </row>
    <row r="1156" spans="1:17" x14ac:dyDescent="0.25">
      <c r="A1156">
        <v>140.82279537698446</v>
      </c>
      <c r="B1156">
        <v>-33.18196529091999</v>
      </c>
      <c r="C1156" s="6">
        <v>1233.4000000000001</v>
      </c>
      <c r="D1156">
        <v>3</v>
      </c>
      <c r="E1156">
        <v>0.65</v>
      </c>
      <c r="F1156">
        <v>19.899999999999999</v>
      </c>
      <c r="G1156">
        <v>54.048620189015942</v>
      </c>
      <c r="H1156">
        <v>20.04560145299979</v>
      </c>
      <c r="I1156">
        <v>30.822795376984459</v>
      </c>
      <c r="J1156">
        <v>5343.4591571437177</v>
      </c>
      <c r="K1156">
        <v>-3470.8676559811065</v>
      </c>
      <c r="L1156">
        <v>-33.005917802223721</v>
      </c>
      <c r="M1156">
        <v>6371.7719709197718</v>
      </c>
      <c r="N1156">
        <v>37834.569157217928</v>
      </c>
      <c r="O1156">
        <v>39.207604239959458</v>
      </c>
      <c r="P1156">
        <v>47.470648629250647</v>
      </c>
      <c r="Q1156" s="6">
        <v>1154</v>
      </c>
    </row>
    <row r="1157" spans="1:17" x14ac:dyDescent="0.25">
      <c r="A1157">
        <v>142.50839346035661</v>
      </c>
      <c r="B1157">
        <v>-34.709726628150705</v>
      </c>
      <c r="C1157" s="6">
        <v>1233.68</v>
      </c>
      <c r="D1157">
        <v>3</v>
      </c>
      <c r="E1157">
        <v>0.65</v>
      </c>
      <c r="F1157">
        <v>19.899999999999999</v>
      </c>
      <c r="G1157">
        <v>54.048620189015942</v>
      </c>
      <c r="H1157">
        <v>22.358467949327768</v>
      </c>
      <c r="I1157">
        <v>32.508393460356615</v>
      </c>
      <c r="J1157">
        <v>5248.8330179758441</v>
      </c>
      <c r="K1157">
        <v>-3611.4429301027271</v>
      </c>
      <c r="L1157">
        <v>-34.529792834013598</v>
      </c>
      <c r="M1157">
        <v>6371.2454110622975</v>
      </c>
      <c r="N1157">
        <v>38014.946058092712</v>
      </c>
      <c r="O1157">
        <v>36.930385679071428</v>
      </c>
      <c r="P1157">
        <v>48.218573537595994</v>
      </c>
      <c r="Q1157" s="6">
        <v>1155</v>
      </c>
    </row>
    <row r="1158" spans="1:17" x14ac:dyDescent="0.25">
      <c r="A1158">
        <v>142.83712005366007</v>
      </c>
      <c r="B1158">
        <v>-36.898737852063718</v>
      </c>
      <c r="C1158" s="6">
        <v>1233.96</v>
      </c>
      <c r="D1158">
        <v>1.2</v>
      </c>
      <c r="E1158">
        <v>0.65</v>
      </c>
      <c r="F1158">
        <v>19.899999999999999</v>
      </c>
      <c r="G1158">
        <v>46.089820015575185</v>
      </c>
      <c r="H1158">
        <v>19.768703711615871</v>
      </c>
      <c r="I1158">
        <v>32.837120053660072</v>
      </c>
      <c r="J1158">
        <v>5106.7507469581651</v>
      </c>
      <c r="K1158">
        <v>-3808.4137065215364</v>
      </c>
      <c r="L1158">
        <v>-36.714126701015118</v>
      </c>
      <c r="M1158">
        <v>6370.4723648705112</v>
      </c>
      <c r="N1158">
        <v>38164.961451924937</v>
      </c>
      <c r="O1158">
        <v>35.09173223606701</v>
      </c>
      <c r="P1158">
        <v>47.067398368480937</v>
      </c>
      <c r="Q1158" s="6">
        <v>1156</v>
      </c>
    </row>
    <row r="1159" spans="1:17" x14ac:dyDescent="0.25">
      <c r="A1159">
        <v>143.34454616391946</v>
      </c>
      <c r="B1159">
        <v>-33.93963968997226</v>
      </c>
      <c r="C1159" s="6">
        <v>1234.24</v>
      </c>
      <c r="D1159">
        <v>1.2</v>
      </c>
      <c r="E1159">
        <v>0.65</v>
      </c>
      <c r="F1159">
        <v>19.899999999999999</v>
      </c>
      <c r="G1159">
        <v>46.089820015575185</v>
      </c>
      <c r="H1159">
        <v>21.168893352085107</v>
      </c>
      <c r="I1159">
        <v>33.34454616391946</v>
      </c>
      <c r="J1159">
        <v>5297.0019628610316</v>
      </c>
      <c r="K1159">
        <v>-3540.8952234587064</v>
      </c>
      <c r="L1159">
        <v>-33.76160178937041</v>
      </c>
      <c r="M1159">
        <v>6371.5122834431004</v>
      </c>
      <c r="N1159">
        <v>38016.540035123333</v>
      </c>
      <c r="O1159">
        <v>36.914288853487705</v>
      </c>
      <c r="P1159">
        <v>49.684682754818077</v>
      </c>
      <c r="Q1159" s="6">
        <v>1157</v>
      </c>
    </row>
    <row r="1160" spans="1:17" x14ac:dyDescent="0.25">
      <c r="A1160">
        <v>140.66508925878432</v>
      </c>
      <c r="B1160">
        <v>-32.486058200366649</v>
      </c>
      <c r="C1160" s="6">
        <v>1234.5200000000002</v>
      </c>
      <c r="D1160">
        <v>3</v>
      </c>
      <c r="E1160">
        <v>0.65</v>
      </c>
      <c r="F1160">
        <v>19.899999999999999</v>
      </c>
      <c r="G1160">
        <v>54.048620189015942</v>
      </c>
      <c r="H1160">
        <v>20.478834198292695</v>
      </c>
      <c r="I1160">
        <v>30.66508925878432</v>
      </c>
      <c r="J1160">
        <v>5385.304921431697</v>
      </c>
      <c r="K1160">
        <v>-3406.0203282211005</v>
      </c>
      <c r="L1160">
        <v>-32.311946943826314</v>
      </c>
      <c r="M1160">
        <v>6372.0078133231937</v>
      </c>
      <c r="N1160">
        <v>37786.085594583099</v>
      </c>
      <c r="O1160">
        <v>39.835748527445425</v>
      </c>
      <c r="P1160">
        <v>47.828872282759221</v>
      </c>
      <c r="Q1160" s="6">
        <v>1158</v>
      </c>
    </row>
    <row r="1161" spans="1:17" x14ac:dyDescent="0.25">
      <c r="A1161">
        <v>143.28598498887598</v>
      </c>
      <c r="B1161">
        <v>-36.012556475829122</v>
      </c>
      <c r="C1161" s="6">
        <v>1234.8000000000002</v>
      </c>
      <c r="D1161">
        <v>1.2</v>
      </c>
      <c r="E1161">
        <v>0.65</v>
      </c>
      <c r="F1161">
        <v>19.899999999999999</v>
      </c>
      <c r="G1161">
        <v>46.089820015575185</v>
      </c>
      <c r="H1161">
        <v>21.994142080108649</v>
      </c>
      <c r="I1161">
        <v>33.285984988875981</v>
      </c>
      <c r="J1161">
        <v>5165.1822669551711</v>
      </c>
      <c r="K1161">
        <v>-3729.3200959752749</v>
      </c>
      <c r="L1161">
        <v>-35.829710885522537</v>
      </c>
      <c r="M1161">
        <v>6370.7877243801795</v>
      </c>
      <c r="N1161">
        <v>38135.151222819841</v>
      </c>
      <c r="O1161">
        <v>35.455180719489654</v>
      </c>
      <c r="P1161">
        <v>48.153496663441054</v>
      </c>
      <c r="Q1161" s="6">
        <v>1159</v>
      </c>
    </row>
    <row r="1162" spans="1:17" x14ac:dyDescent="0.25">
      <c r="A1162">
        <v>141.06363505064766</v>
      </c>
      <c r="B1162">
        <v>-36.908493537849651</v>
      </c>
      <c r="C1162" s="6">
        <v>1235.0800000000002</v>
      </c>
      <c r="D1162">
        <v>1.2</v>
      </c>
      <c r="E1162">
        <v>0.65</v>
      </c>
      <c r="F1162">
        <v>19.899999999999999</v>
      </c>
      <c r="G1162">
        <v>46.089820015575185</v>
      </c>
      <c r="H1162">
        <v>20.950358676224784</v>
      </c>
      <c r="I1162">
        <v>31.063635050647662</v>
      </c>
      <c r="J1162">
        <v>5106.1006498682918</v>
      </c>
      <c r="K1162">
        <v>-3809.2794407625511</v>
      </c>
      <c r="L1162">
        <v>-36.723863927469665</v>
      </c>
      <c r="M1162">
        <v>6370.4688763388249</v>
      </c>
      <c r="N1162">
        <v>38073.055676421522</v>
      </c>
      <c r="O1162">
        <v>36.205747021743576</v>
      </c>
      <c r="P1162">
        <v>45.087378088176564</v>
      </c>
      <c r="Q1162" s="6">
        <v>1160</v>
      </c>
    </row>
    <row r="1163" spans="1:17" x14ac:dyDescent="0.25">
      <c r="A1163">
        <v>141.33480267911952</v>
      </c>
      <c r="B1163">
        <v>-36.951706615699052</v>
      </c>
      <c r="C1163" s="6">
        <v>1235.3600000000001</v>
      </c>
      <c r="D1163">
        <v>1.2</v>
      </c>
      <c r="E1163">
        <v>0.65</v>
      </c>
      <c r="F1163">
        <v>19.899999999999999</v>
      </c>
      <c r="G1163">
        <v>46.089820015575185</v>
      </c>
      <c r="H1163">
        <v>17.231042512844009</v>
      </c>
      <c r="I1163">
        <v>31.33480267911952</v>
      </c>
      <c r="J1163">
        <v>5103.2192418723271</v>
      </c>
      <c r="K1163">
        <v>-3813.1129198947933</v>
      </c>
      <c r="L1163">
        <v>-36.766995495972203</v>
      </c>
      <c r="M1163">
        <v>6370.4534195365222</v>
      </c>
      <c r="N1163">
        <v>38089.63855298236</v>
      </c>
      <c r="O1163">
        <v>36.003155420036641</v>
      </c>
      <c r="P1163">
        <v>45.364616723902891</v>
      </c>
      <c r="Q1163" s="6">
        <v>1161</v>
      </c>
    </row>
    <row r="1164" spans="1:17" x14ac:dyDescent="0.25">
      <c r="A1164">
        <v>143.5649877551711</v>
      </c>
      <c r="B1164">
        <v>-36.247462641921736</v>
      </c>
      <c r="C1164" s="6">
        <v>1235.6400000000001</v>
      </c>
      <c r="D1164">
        <v>1.2</v>
      </c>
      <c r="E1164">
        <v>0.65</v>
      </c>
      <c r="F1164">
        <v>19.899999999999999</v>
      </c>
      <c r="G1164">
        <v>46.089820015575185</v>
      </c>
      <c r="H1164">
        <v>20.8075059835178</v>
      </c>
      <c r="I1164">
        <v>33.564987755171103</v>
      </c>
      <c r="J1164">
        <v>5149.8135329334073</v>
      </c>
      <c r="K1164">
        <v>-3750.3727194253088</v>
      </c>
      <c r="L1164">
        <v>-36.064131980465007</v>
      </c>
      <c r="M1164">
        <v>6370.7044318971239</v>
      </c>
      <c r="N1164">
        <v>38164.603814599104</v>
      </c>
      <c r="O1164">
        <v>35.099030792550991</v>
      </c>
      <c r="P1164">
        <v>48.295137912272097</v>
      </c>
      <c r="Q1164" s="6">
        <v>1162</v>
      </c>
    </row>
    <row r="1165" spans="1:17" x14ac:dyDescent="0.25">
      <c r="A1165">
        <v>144.80565480013416</v>
      </c>
      <c r="B1165">
        <v>-34.305565523470555</v>
      </c>
      <c r="C1165" s="6">
        <v>1235.92</v>
      </c>
      <c r="D1165">
        <v>1.2</v>
      </c>
      <c r="E1165">
        <v>0.65</v>
      </c>
      <c r="F1165">
        <v>19.899999999999999</v>
      </c>
      <c r="G1165">
        <v>46.089820015575185</v>
      </c>
      <c r="H1165">
        <v>21.042039809099144</v>
      </c>
      <c r="I1165">
        <v>34.805654800134164</v>
      </c>
      <c r="J1165">
        <v>5274.2322972640004</v>
      </c>
      <c r="K1165">
        <v>-3574.4973157362028</v>
      </c>
      <c r="L1165">
        <v>-34.126610675003612</v>
      </c>
      <c r="M1165">
        <v>6371.3858292924006</v>
      </c>
      <c r="N1165">
        <v>38121.047912234826</v>
      </c>
      <c r="O1165">
        <v>35.633696031360763</v>
      </c>
      <c r="P1165">
        <v>50.966505582767688</v>
      </c>
      <c r="Q1165" s="6">
        <v>1163</v>
      </c>
    </row>
    <row r="1166" spans="1:17" x14ac:dyDescent="0.25">
      <c r="A1166">
        <v>144.41933670940506</v>
      </c>
      <c r="B1166">
        <v>-32.464468596117605</v>
      </c>
      <c r="C1166" s="6">
        <v>1236.2</v>
      </c>
      <c r="D1166">
        <v>3</v>
      </c>
      <c r="E1166">
        <v>0.65</v>
      </c>
      <c r="F1166">
        <v>19.899999999999999</v>
      </c>
      <c r="G1166">
        <v>54.048620189015942</v>
      </c>
      <c r="H1166">
        <v>18.07061541635958</v>
      </c>
      <c r="I1166">
        <v>34.419336709405059</v>
      </c>
      <c r="J1166">
        <v>5386.5904434236008</v>
      </c>
      <c r="K1166">
        <v>-3404.0005390989518</v>
      </c>
      <c r="L1166">
        <v>-32.290419050829861</v>
      </c>
      <c r="M1166">
        <v>6372.0150875032004</v>
      </c>
      <c r="N1166">
        <v>37996.08902128206</v>
      </c>
      <c r="O1166">
        <v>37.174342891374671</v>
      </c>
      <c r="P1166">
        <v>51.925738345246828</v>
      </c>
      <c r="Q1166" s="6">
        <v>1164</v>
      </c>
    </row>
    <row r="1167" spans="1:17" x14ac:dyDescent="0.25">
      <c r="A1167">
        <v>141.09501351076725</v>
      </c>
      <c r="B1167">
        <v>-36.170711928736125</v>
      </c>
      <c r="C1167" s="6">
        <v>1236.48</v>
      </c>
      <c r="D1167">
        <v>3</v>
      </c>
      <c r="E1167">
        <v>0.65</v>
      </c>
      <c r="F1167">
        <v>19.899999999999999</v>
      </c>
      <c r="G1167">
        <v>54.048620189015942</v>
      </c>
      <c r="H1167">
        <v>23.676384020375931</v>
      </c>
      <c r="I1167">
        <v>31.095013510767245</v>
      </c>
      <c r="J1167">
        <v>5154.8445060656431</v>
      </c>
      <c r="K1167">
        <v>-3743.5010534063745</v>
      </c>
      <c r="L1167">
        <v>-35.987538404194616</v>
      </c>
      <c r="M1167">
        <v>6370.7316705830408</v>
      </c>
      <c r="N1167">
        <v>38028.44714270765</v>
      </c>
      <c r="O1167">
        <v>36.756812438637901</v>
      </c>
      <c r="P1167">
        <v>45.62064260315325</v>
      </c>
      <c r="Q1167" s="6">
        <v>1165</v>
      </c>
    </row>
    <row r="1168" spans="1:17" x14ac:dyDescent="0.25">
      <c r="A1168">
        <v>144.48040663231666</v>
      </c>
      <c r="B1168">
        <v>-35.964875182404207</v>
      </c>
      <c r="C1168" s="6">
        <v>1236.7600000000002</v>
      </c>
      <c r="D1168">
        <v>3</v>
      </c>
      <c r="E1168">
        <v>0.65</v>
      </c>
      <c r="F1168">
        <v>19.899999999999999</v>
      </c>
      <c r="G1168">
        <v>54.048620189015942</v>
      </c>
      <c r="H1168">
        <v>16.30479324651499</v>
      </c>
      <c r="I1168">
        <v>34.480406632316658</v>
      </c>
      <c r="J1168">
        <v>5168.2911962516046</v>
      </c>
      <c r="K1168">
        <v>-3725.0392491923708</v>
      </c>
      <c r="L1168">
        <v>-35.782129549278011</v>
      </c>
      <c r="M1168">
        <v>6370.8046036019268</v>
      </c>
      <c r="N1168">
        <v>38198.638442550771</v>
      </c>
      <c r="O1168">
        <v>34.692292554216216</v>
      </c>
      <c r="P1168">
        <v>49.465010556648316</v>
      </c>
      <c r="Q1168" s="6">
        <v>1166</v>
      </c>
    </row>
    <row r="1169" spans="1:17" x14ac:dyDescent="0.25">
      <c r="A1169">
        <v>144.39197695843157</v>
      </c>
      <c r="B1169">
        <v>-32.238223160460194</v>
      </c>
      <c r="C1169" s="6">
        <v>1237.0400000000002</v>
      </c>
      <c r="D1169">
        <v>3</v>
      </c>
      <c r="E1169">
        <v>0.65</v>
      </c>
      <c r="F1169">
        <v>19.899999999999999</v>
      </c>
      <c r="G1169">
        <v>54.048620189015942</v>
      </c>
      <c r="H1169">
        <v>17.667967994968318</v>
      </c>
      <c r="I1169">
        <v>34.39197695843157</v>
      </c>
      <c r="J1169">
        <v>5400.0158215059118</v>
      </c>
      <c r="K1169">
        <v>-3382.8057679628323</v>
      </c>
      <c r="L1169">
        <v>-32.064826223574649</v>
      </c>
      <c r="M1169">
        <v>6372.0911588172348</v>
      </c>
      <c r="N1169">
        <v>37982.192587588965</v>
      </c>
      <c r="O1169">
        <v>37.348044502699693</v>
      </c>
      <c r="P1169">
        <v>52.070552491304973</v>
      </c>
      <c r="Q1169" s="6">
        <v>1167</v>
      </c>
    </row>
    <row r="1170" spans="1:17" x14ac:dyDescent="0.25">
      <c r="A1170">
        <v>144.1468617880133</v>
      </c>
      <c r="B1170">
        <v>-33.121493973547857</v>
      </c>
      <c r="C1170" s="6">
        <v>1237.3200000000002</v>
      </c>
      <c r="D1170">
        <v>1.2</v>
      </c>
      <c r="E1170">
        <v>0.65</v>
      </c>
      <c r="F1170">
        <v>19.899999999999999</v>
      </c>
      <c r="G1170">
        <v>46.089820015575185</v>
      </c>
      <c r="H1170">
        <v>17.179080424715952</v>
      </c>
      <c r="I1170">
        <v>34.146861788013297</v>
      </c>
      <c r="J1170">
        <v>5347.1267726117503</v>
      </c>
      <c r="K1170">
        <v>-3465.2526331964777</v>
      </c>
      <c r="L1170">
        <v>-32.94561064692472</v>
      </c>
      <c r="M1170">
        <v>6371.792568363825</v>
      </c>
      <c r="N1170">
        <v>38016.277168719243</v>
      </c>
      <c r="O1170">
        <v>36.92132179305235</v>
      </c>
      <c r="P1170">
        <v>51.143927823383954</v>
      </c>
      <c r="Q1170" s="6">
        <v>1168</v>
      </c>
    </row>
    <row r="1171" spans="1:17" x14ac:dyDescent="0.25">
      <c r="A1171">
        <v>142.0229895634007</v>
      </c>
      <c r="B1171">
        <v>-36.147843441004788</v>
      </c>
      <c r="C1171" s="6">
        <v>1237.6000000000001</v>
      </c>
      <c r="D1171">
        <v>1.2</v>
      </c>
      <c r="E1171">
        <v>0.65</v>
      </c>
      <c r="F1171">
        <v>19.899999999999999</v>
      </c>
      <c r="G1171">
        <v>46.089820015575185</v>
      </c>
      <c r="H1171">
        <v>22.079342617417783</v>
      </c>
      <c r="I1171">
        <v>32.022989563400699</v>
      </c>
      <c r="J1171">
        <v>5156.3417317732337</v>
      </c>
      <c r="K1171">
        <v>-3741.4523002151068</v>
      </c>
      <c r="L1171">
        <v>-35.964716990162202</v>
      </c>
      <c r="M1171">
        <v>6370.7397819728212</v>
      </c>
      <c r="N1171">
        <v>38075.459747465058</v>
      </c>
      <c r="O1171">
        <v>36.17995984064477</v>
      </c>
      <c r="P1171">
        <v>46.675851931952828</v>
      </c>
      <c r="Q1171" s="6">
        <v>1169</v>
      </c>
    </row>
    <row r="1172" spans="1:17" x14ac:dyDescent="0.25">
      <c r="A1172">
        <v>144.09363990821365</v>
      </c>
      <c r="B1172">
        <v>-34.283851280422773</v>
      </c>
      <c r="C1172" s="6">
        <v>1237.8800000000001</v>
      </c>
      <c r="D1172">
        <v>3</v>
      </c>
      <c r="E1172">
        <v>0.65</v>
      </c>
      <c r="F1172">
        <v>19.899999999999999</v>
      </c>
      <c r="G1172">
        <v>54.048620189015942</v>
      </c>
      <c r="H1172">
        <v>15.478219911919405</v>
      </c>
      <c r="I1172">
        <v>34.093639908213646</v>
      </c>
      <c r="J1172">
        <v>5275.5894856839168</v>
      </c>
      <c r="K1172">
        <v>-3572.5073571541102</v>
      </c>
      <c r="L1172">
        <v>-34.104950033765526</v>
      </c>
      <c r="M1172">
        <v>6371.3933514090104</v>
      </c>
      <c r="N1172">
        <v>38078.77414632163</v>
      </c>
      <c r="O1172">
        <v>36.148133655714638</v>
      </c>
      <c r="P1172">
        <v>50.233465493794839</v>
      </c>
      <c r="Q1172" s="6">
        <v>1170</v>
      </c>
    </row>
    <row r="1173" spans="1:17" x14ac:dyDescent="0.25">
      <c r="A1173">
        <v>144.4734246913348</v>
      </c>
      <c r="B1173">
        <v>-33.166589973313748</v>
      </c>
      <c r="C1173" s="6">
        <v>1238.1600000000001</v>
      </c>
      <c r="D1173">
        <v>1.2</v>
      </c>
      <c r="E1173">
        <v>0.65</v>
      </c>
      <c r="F1173">
        <v>19.899999999999999</v>
      </c>
      <c r="G1173">
        <v>46.089820015575185</v>
      </c>
      <c r="H1173">
        <v>20.125237125079234</v>
      </c>
      <c r="I1173">
        <v>34.473424691334799</v>
      </c>
      <c r="J1173">
        <v>5344.3922429911772</v>
      </c>
      <c r="K1173">
        <v>-3469.4403532419688</v>
      </c>
      <c r="L1173">
        <v>-32.990584150106308</v>
      </c>
      <c r="M1173">
        <v>6371.7772098252171</v>
      </c>
      <c r="N1173">
        <v>38037.821815738003</v>
      </c>
      <c r="O1173">
        <v>36.65537918755372</v>
      </c>
      <c r="P1173">
        <v>51.452484184795857</v>
      </c>
      <c r="Q1173" s="6">
        <v>1171</v>
      </c>
    </row>
    <row r="1174" spans="1:17" x14ac:dyDescent="0.25">
      <c r="A1174">
        <v>142.71523344268709</v>
      </c>
      <c r="B1174">
        <v>-32.749125096729088</v>
      </c>
      <c r="C1174" s="6">
        <v>1238.44</v>
      </c>
      <c r="D1174">
        <v>3</v>
      </c>
      <c r="E1174">
        <v>0.65</v>
      </c>
      <c r="F1174">
        <v>19.899999999999999</v>
      </c>
      <c r="G1174">
        <v>54.048620189015942</v>
      </c>
      <c r="H1174">
        <v>14.642987311265159</v>
      </c>
      <c r="I1174">
        <v>32.715233442687094</v>
      </c>
      <c r="J1174">
        <v>5369.5795500097747</v>
      </c>
      <c r="K1174">
        <v>-3430.592780082186</v>
      </c>
      <c r="L1174">
        <v>-32.574269815409494</v>
      </c>
      <c r="M1174">
        <v>6371.9189705013669</v>
      </c>
      <c r="N1174">
        <v>37913.570002029919</v>
      </c>
      <c r="O1174">
        <v>38.205249125018632</v>
      </c>
      <c r="P1174">
        <v>49.89786958664785</v>
      </c>
      <c r="Q1174" s="6">
        <v>1172</v>
      </c>
    </row>
    <row r="1175" spans="1:17" x14ac:dyDescent="0.25">
      <c r="A1175">
        <v>140.48781161001639</v>
      </c>
      <c r="B1175">
        <v>-33.718244858091197</v>
      </c>
      <c r="C1175" s="6">
        <v>1238.72</v>
      </c>
      <c r="D1175">
        <v>0.75</v>
      </c>
      <c r="E1175">
        <v>0.65</v>
      </c>
      <c r="F1175">
        <v>19.899999999999999</v>
      </c>
      <c r="G1175">
        <v>42.007420362456692</v>
      </c>
      <c r="H1175">
        <v>14.013567238671111</v>
      </c>
      <c r="I1175">
        <v>30.487811610016394</v>
      </c>
      <c r="J1175">
        <v>5310.6731955060868</v>
      </c>
      <c r="K1175">
        <v>-3520.4956791272525</v>
      </c>
      <c r="L1175">
        <v>-33.540775795179002</v>
      </c>
      <c r="M1175">
        <v>6371.5884688373035</v>
      </c>
      <c r="N1175">
        <v>37848.270104768591</v>
      </c>
      <c r="O1175">
        <v>39.029620345756136</v>
      </c>
      <c r="P1175">
        <v>46.684985666684369</v>
      </c>
      <c r="Q1175" s="6">
        <v>1173</v>
      </c>
    </row>
    <row r="1176" spans="1:17" x14ac:dyDescent="0.25">
      <c r="A1176">
        <v>140.42171387392148</v>
      </c>
      <c r="B1176">
        <v>-34.184534897708239</v>
      </c>
      <c r="C1176" s="6">
        <v>1239.0000000000002</v>
      </c>
      <c r="D1176">
        <v>0.75</v>
      </c>
      <c r="E1176">
        <v>0.65</v>
      </c>
      <c r="F1176">
        <v>19.899999999999999</v>
      </c>
      <c r="G1176">
        <v>42.007420362456692</v>
      </c>
      <c r="H1176">
        <v>21.146429380474988</v>
      </c>
      <c r="I1176">
        <v>30.421713873921476</v>
      </c>
      <c r="J1176">
        <v>5281.787301631216</v>
      </c>
      <c r="K1176">
        <v>-3563.399244903922</v>
      </c>
      <c r="L1176">
        <v>-34.005880119263558</v>
      </c>
      <c r="M1176">
        <v>6371.4277268328642</v>
      </c>
      <c r="N1176">
        <v>37872.525227268488</v>
      </c>
      <c r="O1176">
        <v>38.718132838786026</v>
      </c>
      <c r="P1176">
        <v>46.26361744495474</v>
      </c>
      <c r="Q1176" s="6">
        <v>1174</v>
      </c>
    </row>
    <row r="1177" spans="1:17" x14ac:dyDescent="0.25">
      <c r="A1177">
        <v>141.65256056630423</v>
      </c>
      <c r="B1177">
        <v>-35.742211267480208</v>
      </c>
      <c r="C1177" s="6">
        <v>1239.2800000000002</v>
      </c>
      <c r="D1177">
        <v>1.2</v>
      </c>
      <c r="E1177">
        <v>0.65</v>
      </c>
      <c r="F1177">
        <v>19.899999999999999</v>
      </c>
      <c r="G1177">
        <v>46.089820015575185</v>
      </c>
      <c r="H1177">
        <v>18.213940004891203</v>
      </c>
      <c r="I1177">
        <v>31.652560566304231</v>
      </c>
      <c r="J1177">
        <v>5182.761854510386</v>
      </c>
      <c r="K1177">
        <v>-3705.0146564666525</v>
      </c>
      <c r="L1177">
        <v>-35.559939094397649</v>
      </c>
      <c r="M1177">
        <v>6370.8833018036557</v>
      </c>
      <c r="N1177">
        <v>38031.078732186448</v>
      </c>
      <c r="O1177">
        <v>36.726418948193889</v>
      </c>
      <c r="P1177">
        <v>46.542490095657278</v>
      </c>
      <c r="Q1177" s="6">
        <v>1175</v>
      </c>
    </row>
    <row r="1178" spans="1:17" x14ac:dyDescent="0.25">
      <c r="A1178">
        <v>140.28124299413898</v>
      </c>
      <c r="B1178">
        <v>-32.966061439525923</v>
      </c>
      <c r="C1178" s="6">
        <v>1239.5600000000002</v>
      </c>
      <c r="D1178">
        <v>1.2</v>
      </c>
      <c r="E1178">
        <v>0.65</v>
      </c>
      <c r="F1178">
        <v>19.899999999999999</v>
      </c>
      <c r="G1178">
        <v>46.089820015575185</v>
      </c>
      <c r="H1178">
        <v>23.284272006901936</v>
      </c>
      <c r="I1178">
        <v>30.281242994138978</v>
      </c>
      <c r="J1178">
        <v>5356.526458312228</v>
      </c>
      <c r="K1178">
        <v>-3450.8025699951891</v>
      </c>
      <c r="L1178">
        <v>-32.790603646598015</v>
      </c>
      <c r="M1178">
        <v>6371.8454215152096</v>
      </c>
      <c r="N1178">
        <v>37793.372519869154</v>
      </c>
      <c r="O1178">
        <v>39.739079636197069</v>
      </c>
      <c r="P1178">
        <v>47.019226473037307</v>
      </c>
      <c r="Q1178" s="6">
        <v>1176</v>
      </c>
    </row>
    <row r="1179" spans="1:17" x14ac:dyDescent="0.25">
      <c r="A1179">
        <v>142.62836120171593</v>
      </c>
      <c r="B1179">
        <v>-34.981323814057333</v>
      </c>
      <c r="C1179" s="6">
        <v>1239.8400000000001</v>
      </c>
      <c r="D1179">
        <v>3</v>
      </c>
      <c r="E1179">
        <v>0.65</v>
      </c>
      <c r="F1179">
        <v>19.899999999999999</v>
      </c>
      <c r="G1179">
        <v>54.048620189015942</v>
      </c>
      <c r="H1179">
        <v>14.948801311788301</v>
      </c>
      <c r="I1179">
        <v>32.628361201715933</v>
      </c>
      <c r="J1179">
        <v>5231.617556411341</v>
      </c>
      <c r="K1179">
        <v>-3636.1707837662848</v>
      </c>
      <c r="L1179">
        <v>-34.800752201650432</v>
      </c>
      <c r="M1179">
        <v>6371.1506201993752</v>
      </c>
      <c r="N1179">
        <v>38037.566317827426</v>
      </c>
      <c r="O1179">
        <v>36.650118425646205</v>
      </c>
      <c r="P1179">
        <v>48.156126377970637</v>
      </c>
      <c r="Q1179" s="6">
        <v>1177</v>
      </c>
    </row>
    <row r="1180" spans="1:17" x14ac:dyDescent="0.25">
      <c r="A1180">
        <v>144.07183641821899</v>
      </c>
      <c r="B1180">
        <v>-34.974632463706456</v>
      </c>
      <c r="C1180" s="6">
        <v>1240.1200000000001</v>
      </c>
      <c r="D1180">
        <v>1.2</v>
      </c>
      <c r="E1180">
        <v>0.65</v>
      </c>
      <c r="F1180">
        <v>19.899999999999999</v>
      </c>
      <c r="G1180">
        <v>46.089820015575185</v>
      </c>
      <c r="H1180">
        <v>20.63234404216891</v>
      </c>
      <c r="I1180">
        <v>34.071836418218993</v>
      </c>
      <c r="J1180">
        <v>5232.0431113056311</v>
      </c>
      <c r="K1180">
        <v>-3635.5625309497991</v>
      </c>
      <c r="L1180">
        <v>-34.794076371166604</v>
      </c>
      <c r="M1180">
        <v>6371.1529596303699</v>
      </c>
      <c r="N1180">
        <v>38117.409573380486</v>
      </c>
      <c r="O1180">
        <v>35.674756549694891</v>
      </c>
      <c r="P1180">
        <v>49.717717607210851</v>
      </c>
      <c r="Q1180" s="6">
        <v>1178</v>
      </c>
    </row>
    <row r="1181" spans="1:17" x14ac:dyDescent="0.25">
      <c r="A1181">
        <v>144.59256023972844</v>
      </c>
      <c r="B1181">
        <v>-31.259905242714694</v>
      </c>
      <c r="C1181" s="6">
        <v>1240.4000000000001</v>
      </c>
      <c r="D1181">
        <v>3</v>
      </c>
      <c r="E1181">
        <v>0.65</v>
      </c>
      <c r="F1181">
        <v>19.899999999999999</v>
      </c>
      <c r="G1181">
        <v>54.048620189015942</v>
      </c>
      <c r="H1181">
        <v>15.109997325611969</v>
      </c>
      <c r="I1181">
        <v>34.592560239728442</v>
      </c>
      <c r="J1181">
        <v>5457.0964441849337</v>
      </c>
      <c r="K1181">
        <v>-3290.5611877289771</v>
      </c>
      <c r="L1181">
        <v>-31.089453686247552</v>
      </c>
      <c r="M1181">
        <v>6372.4166947339672</v>
      </c>
      <c r="N1181">
        <v>37941.947155402071</v>
      </c>
      <c r="O1181">
        <v>37.855258033638556</v>
      </c>
      <c r="P1181">
        <v>53.041177122689781</v>
      </c>
      <c r="Q1181" s="6">
        <v>1179</v>
      </c>
    </row>
    <row r="1182" spans="1:17" x14ac:dyDescent="0.25">
      <c r="A1182">
        <v>139.59598814816016</v>
      </c>
      <c r="B1182">
        <v>-34.943488641653857</v>
      </c>
      <c r="C1182" s="6">
        <v>1240.68</v>
      </c>
      <c r="D1182">
        <v>1.2</v>
      </c>
      <c r="E1182">
        <v>0.65</v>
      </c>
      <c r="F1182">
        <v>19.899999999999999</v>
      </c>
      <c r="G1182">
        <v>46.089820015575185</v>
      </c>
      <c r="H1182">
        <v>23.459838796871658</v>
      </c>
      <c r="I1182">
        <v>29.59598814816016</v>
      </c>
      <c r="J1182">
        <v>5234.0228475910235</v>
      </c>
      <c r="K1182">
        <v>-3632.7308703697381</v>
      </c>
      <c r="L1182">
        <v>-34.763004913011322</v>
      </c>
      <c r="M1182">
        <v>6371.1638454557205</v>
      </c>
      <c r="N1182">
        <v>37876.336238705408</v>
      </c>
      <c r="O1182">
        <v>38.665973814278395</v>
      </c>
      <c r="P1182">
        <v>44.759831340655175</v>
      </c>
      <c r="Q1182" s="6">
        <v>1180</v>
      </c>
    </row>
    <row r="1183" spans="1:17" x14ac:dyDescent="0.25">
      <c r="A1183">
        <v>139.41820931878797</v>
      </c>
      <c r="B1183">
        <v>-37.200700967714191</v>
      </c>
      <c r="C1183" s="6">
        <v>1240.96</v>
      </c>
      <c r="D1183">
        <v>0.75</v>
      </c>
      <c r="E1183">
        <v>0.65</v>
      </c>
      <c r="F1183">
        <v>19.899999999999999</v>
      </c>
      <c r="G1183">
        <v>42.007420362456692</v>
      </c>
      <c r="H1183">
        <v>21.764098814472884</v>
      </c>
      <c r="I1183">
        <v>29.418209318787973</v>
      </c>
      <c r="J1183">
        <v>5086.5598588270777</v>
      </c>
      <c r="K1183">
        <v>-3835.1595981394566</v>
      </c>
      <c r="L1183">
        <v>-37.015528360426146</v>
      </c>
      <c r="M1183">
        <v>6370.3642235457892</v>
      </c>
      <c r="N1183">
        <v>38010.051237334927</v>
      </c>
      <c r="O1183">
        <v>36.979002594328527</v>
      </c>
      <c r="P1183">
        <v>43.004204345326471</v>
      </c>
      <c r="Q1183" s="6">
        <v>1181</v>
      </c>
    </row>
    <row r="1184" spans="1:17" x14ac:dyDescent="0.25">
      <c r="A1184">
        <v>139.81863892944023</v>
      </c>
      <c r="B1184">
        <v>-38.077436411255746</v>
      </c>
      <c r="C1184" s="6">
        <v>1241.24</v>
      </c>
      <c r="D1184">
        <v>1.2</v>
      </c>
      <c r="E1184">
        <v>0.65</v>
      </c>
      <c r="F1184">
        <v>19.899999999999999</v>
      </c>
      <c r="G1184">
        <v>46.089820015575185</v>
      </c>
      <c r="H1184">
        <v>19.818133493847775</v>
      </c>
      <c r="I1184">
        <v>29.818638929440226</v>
      </c>
      <c r="J1184">
        <v>5027.1354883268868</v>
      </c>
      <c r="K1184">
        <v>-3912.2149379631223</v>
      </c>
      <c r="L1184">
        <v>-37.890750126551616</v>
      </c>
      <c r="M1184">
        <v>6370.0484251548205</v>
      </c>
      <c r="N1184">
        <v>38086.601799488184</v>
      </c>
      <c r="O1184">
        <v>36.034820482569579</v>
      </c>
      <c r="P1184">
        <v>42.902013750074303</v>
      </c>
      <c r="Q1184" s="6">
        <v>1182</v>
      </c>
    </row>
    <row r="1185" spans="1:17" x14ac:dyDescent="0.25">
      <c r="A1185">
        <v>143.49225223450918</v>
      </c>
      <c r="B1185">
        <v>-30.529348843575853</v>
      </c>
      <c r="C1185" s="6">
        <v>1241.5200000000002</v>
      </c>
      <c r="D1185">
        <v>1.2</v>
      </c>
      <c r="E1185">
        <v>0.65</v>
      </c>
      <c r="F1185">
        <v>19.899999999999999</v>
      </c>
      <c r="G1185">
        <v>46.089820015575185</v>
      </c>
      <c r="H1185">
        <v>14.713117494086763</v>
      </c>
      <c r="I1185">
        <v>33.492252234509181</v>
      </c>
      <c r="J1185">
        <v>5498.6839843588523</v>
      </c>
      <c r="K1185">
        <v>-3221.0587004463241</v>
      </c>
      <c r="L1185">
        <v>-30.361225969211386</v>
      </c>
      <c r="M1185">
        <v>6372.6560170438752</v>
      </c>
      <c r="N1185">
        <v>37838.109370103302</v>
      </c>
      <c r="O1185">
        <v>39.174855200594756</v>
      </c>
      <c r="P1185">
        <v>52.486584240228368</v>
      </c>
      <c r="Q1185" s="6">
        <v>1183</v>
      </c>
    </row>
    <row r="1186" spans="1:17" x14ac:dyDescent="0.25">
      <c r="A1186">
        <v>144.02080953093025</v>
      </c>
      <c r="B1186">
        <v>-35.747618011345942</v>
      </c>
      <c r="C1186" s="6">
        <v>1241.8000000000002</v>
      </c>
      <c r="D1186">
        <v>0.75</v>
      </c>
      <c r="E1186">
        <v>0.65</v>
      </c>
      <c r="F1186">
        <v>19.899999999999999</v>
      </c>
      <c r="G1186">
        <v>42.007420362456692</v>
      </c>
      <c r="H1186">
        <v>16.700903656540753</v>
      </c>
      <c r="I1186">
        <v>34.020809530930251</v>
      </c>
      <c r="J1186">
        <v>5182.4114054087022</v>
      </c>
      <c r="K1186">
        <v>-3705.5015521119476</v>
      </c>
      <c r="L1186">
        <v>-35.565334211526455</v>
      </c>
      <c r="M1186">
        <v>6370.8813933092688</v>
      </c>
      <c r="N1186">
        <v>38159.958462008661</v>
      </c>
      <c r="O1186">
        <v>35.157199779809858</v>
      </c>
      <c r="P1186">
        <v>49.125202997801019</v>
      </c>
      <c r="Q1186" s="6">
        <v>1184</v>
      </c>
    </row>
    <row r="1187" spans="1:17" x14ac:dyDescent="0.25">
      <c r="A1187">
        <v>142.3620182560453</v>
      </c>
      <c r="B1187">
        <v>-36.215424507935204</v>
      </c>
      <c r="C1187" s="6">
        <v>1242.0800000000002</v>
      </c>
      <c r="D1187">
        <v>1.2</v>
      </c>
      <c r="E1187">
        <v>0.65</v>
      </c>
      <c r="F1187">
        <v>19.899999999999999</v>
      </c>
      <c r="G1187">
        <v>46.089820015575185</v>
      </c>
      <c r="H1187">
        <v>20.435459644998488</v>
      </c>
      <c r="I1187">
        <v>32.362018256045303</v>
      </c>
      <c r="J1187">
        <v>5151.9147446150164</v>
      </c>
      <c r="K1187">
        <v>-3747.505081114085</v>
      </c>
      <c r="L1187">
        <v>-36.032159280868555</v>
      </c>
      <c r="M1187">
        <v>6370.7158050534235</v>
      </c>
      <c r="N1187">
        <v>38097.590943221003</v>
      </c>
      <c r="O1187">
        <v>35.909774629301417</v>
      </c>
      <c r="P1187">
        <v>47.004953279745159</v>
      </c>
      <c r="Q1187" s="6">
        <v>1185</v>
      </c>
    </row>
    <row r="1188" spans="1:17" x14ac:dyDescent="0.25">
      <c r="A1188">
        <v>140.65280594396089</v>
      </c>
      <c r="B1188">
        <v>-35.138049308815027</v>
      </c>
      <c r="C1188" s="6">
        <v>1242.3600000000001</v>
      </c>
      <c r="D1188">
        <v>1.2</v>
      </c>
      <c r="E1188">
        <v>0.65</v>
      </c>
      <c r="F1188">
        <v>19.899999999999999</v>
      </c>
      <c r="G1188">
        <v>46.089820015575185</v>
      </c>
      <c r="H1188">
        <v>22.04341682801353</v>
      </c>
      <c r="I1188">
        <v>30.652805943960885</v>
      </c>
      <c r="J1188">
        <v>5221.6297276603018</v>
      </c>
      <c r="K1188">
        <v>-3650.4033024149653</v>
      </c>
      <c r="L1188">
        <v>-34.957116998092843</v>
      </c>
      <c r="M1188">
        <v>6371.0957678462091</v>
      </c>
      <c r="N1188">
        <v>37942.072459014649</v>
      </c>
      <c r="O1188">
        <v>37.835445028146339</v>
      </c>
      <c r="P1188">
        <v>45.838369901672202</v>
      </c>
      <c r="Q1188" s="6">
        <v>1186</v>
      </c>
    </row>
    <row r="1189" spans="1:17" x14ac:dyDescent="0.25">
      <c r="A1189">
        <v>140.07441117430855</v>
      </c>
      <c r="B1189">
        <v>-33.629983521167688</v>
      </c>
      <c r="C1189" s="6">
        <v>1242.6400000000001</v>
      </c>
      <c r="D1189">
        <v>0.75</v>
      </c>
      <c r="E1189">
        <v>0.65</v>
      </c>
      <c r="F1189">
        <v>19.899999999999999</v>
      </c>
      <c r="G1189">
        <v>42.007420362456692</v>
      </c>
      <c r="H1189">
        <v>16.077939742313845</v>
      </c>
      <c r="I1189">
        <v>30.074411174308551</v>
      </c>
      <c r="J1189">
        <v>5316.1012440360118</v>
      </c>
      <c r="K1189">
        <v>-3512.3486923392679</v>
      </c>
      <c r="L1189">
        <v>-33.452744176743032</v>
      </c>
      <c r="M1189">
        <v>6371.618771820753</v>
      </c>
      <c r="N1189">
        <v>37821.508263073454</v>
      </c>
      <c r="O1189">
        <v>39.373062931922725</v>
      </c>
      <c r="P1189">
        <v>46.277076756500577</v>
      </c>
      <c r="Q1189" s="6">
        <v>1187</v>
      </c>
    </row>
    <row r="1190" spans="1:17" x14ac:dyDescent="0.25">
      <c r="A1190">
        <v>140.72866847409938</v>
      </c>
      <c r="B1190">
        <v>-34.717680724416596</v>
      </c>
      <c r="C1190" s="6">
        <v>1242.92</v>
      </c>
      <c r="D1190">
        <v>1.2</v>
      </c>
      <c r="E1190">
        <v>0.65</v>
      </c>
      <c r="F1190">
        <v>19.899999999999999</v>
      </c>
      <c r="G1190">
        <v>46.089820015575185</v>
      </c>
      <c r="H1190">
        <v>16.325514205612716</v>
      </c>
      <c r="I1190">
        <v>30.728668474099379</v>
      </c>
      <c r="J1190">
        <v>5248.330517499111</v>
      </c>
      <c r="K1190">
        <v>-3612.1682622293752</v>
      </c>
      <c r="L1190">
        <v>-34.537728021545654</v>
      </c>
      <c r="M1190">
        <v>6371.2426398285661</v>
      </c>
      <c r="N1190">
        <v>37920.506521320196</v>
      </c>
      <c r="O1190">
        <v>38.108427895432563</v>
      </c>
      <c r="P1190">
        <v>46.225520570404683</v>
      </c>
      <c r="Q1190" s="6">
        <v>1188</v>
      </c>
    </row>
    <row r="1191" spans="1:17" x14ac:dyDescent="0.25">
      <c r="A1191">
        <v>143.09832411766334</v>
      </c>
      <c r="B1191">
        <v>-33.098577033173711</v>
      </c>
      <c r="C1191" s="6">
        <v>1243.2</v>
      </c>
      <c r="D1191">
        <v>0.75</v>
      </c>
      <c r="E1191">
        <v>0.65</v>
      </c>
      <c r="F1191">
        <v>19.899999999999999</v>
      </c>
      <c r="G1191">
        <v>42.007420362456692</v>
      </c>
      <c r="H1191">
        <v>14.70275396302848</v>
      </c>
      <c r="I1191">
        <v>33.098324117663338</v>
      </c>
      <c r="J1191">
        <v>5348.5151383213306</v>
      </c>
      <c r="K1191">
        <v>-3463.1236996842413</v>
      </c>
      <c r="L1191">
        <v>-32.922756123369396</v>
      </c>
      <c r="M1191">
        <v>6371.8003691395661</v>
      </c>
      <c r="N1191">
        <v>37954.84367351226</v>
      </c>
      <c r="O1191">
        <v>37.68523258705779</v>
      </c>
      <c r="P1191">
        <v>50.045732668704211</v>
      </c>
      <c r="Q1191" s="6">
        <v>1189</v>
      </c>
    </row>
    <row r="1192" spans="1:17" x14ac:dyDescent="0.25">
      <c r="A1192">
        <v>141.08181441866785</v>
      </c>
      <c r="B1192">
        <v>-37.69122576659597</v>
      </c>
      <c r="C1192" s="6">
        <v>1243.48</v>
      </c>
      <c r="D1192">
        <v>3</v>
      </c>
      <c r="E1192">
        <v>0.65</v>
      </c>
      <c r="F1192">
        <v>19.899999999999999</v>
      </c>
      <c r="G1192">
        <v>54.048620189015942</v>
      </c>
      <c r="H1192">
        <v>22.396046124770624</v>
      </c>
      <c r="I1192">
        <v>31.081814418667847</v>
      </c>
      <c r="J1192">
        <v>5053.4588710977432</v>
      </c>
      <c r="K1192">
        <v>-3878.3819824226903</v>
      </c>
      <c r="L1192">
        <v>-37.505184862163098</v>
      </c>
      <c r="M1192">
        <v>6370.1878593537122</v>
      </c>
      <c r="N1192">
        <v>38123.829325718492</v>
      </c>
      <c r="O1192">
        <v>35.584329343635495</v>
      </c>
      <c r="P1192">
        <v>44.594187687111322</v>
      </c>
      <c r="Q1192" s="6">
        <v>1190</v>
      </c>
    </row>
    <row r="1193" spans="1:17" x14ac:dyDescent="0.25">
      <c r="A1193">
        <v>145.53398715946867</v>
      </c>
      <c r="B1193">
        <v>-31.010989946528696</v>
      </c>
      <c r="C1193" s="6">
        <v>1243.7600000000002</v>
      </c>
      <c r="D1193">
        <v>0.75</v>
      </c>
      <c r="E1193">
        <v>0.65</v>
      </c>
      <c r="F1193">
        <v>19.899999999999999</v>
      </c>
      <c r="G1193">
        <v>42.007420362456692</v>
      </c>
      <c r="H1193">
        <v>16.723251501875993</v>
      </c>
      <c r="I1193">
        <v>35.533987159468666</v>
      </c>
      <c r="J1193">
        <v>5471.3661806727378</v>
      </c>
      <c r="K1193">
        <v>-3266.9390310553022</v>
      </c>
      <c r="L1193">
        <v>-30.841319503369427</v>
      </c>
      <c r="M1193">
        <v>6372.498608524128</v>
      </c>
      <c r="N1193">
        <v>37986.273163551363</v>
      </c>
      <c r="O1193">
        <v>37.302847269710028</v>
      </c>
      <c r="P1193">
        <v>54.194008992191314</v>
      </c>
      <c r="Q1193" s="6">
        <v>1191</v>
      </c>
    </row>
    <row r="1194" spans="1:17" x14ac:dyDescent="0.25">
      <c r="A1194">
        <v>146.14092890978574</v>
      </c>
      <c r="B1194">
        <v>-31.968941950331676</v>
      </c>
      <c r="C1194" s="6">
        <v>1244.0400000000002</v>
      </c>
      <c r="D1194">
        <v>1.2</v>
      </c>
      <c r="E1194">
        <v>0.65</v>
      </c>
      <c r="F1194">
        <v>19.899999999999999</v>
      </c>
      <c r="G1194">
        <v>46.089820015575185</v>
      </c>
      <c r="H1194">
        <v>22.792006329526107</v>
      </c>
      <c r="I1194">
        <v>36.140928909785742</v>
      </c>
      <c r="J1194">
        <v>5415.8850752798435</v>
      </c>
      <c r="K1194">
        <v>-3357.5115242683341</v>
      </c>
      <c r="L1194">
        <v>-31.796335790382155</v>
      </c>
      <c r="M1194">
        <v>6372.1813207279056</v>
      </c>
      <c r="N1194">
        <v>38073.518612605942</v>
      </c>
      <c r="O1194">
        <v>36.222817038235981</v>
      </c>
      <c r="P1194">
        <v>54.058572636920793</v>
      </c>
      <c r="Q1194" s="6">
        <v>1192</v>
      </c>
    </row>
    <row r="1195" spans="1:17" x14ac:dyDescent="0.25">
      <c r="A1195">
        <v>141.22381253608637</v>
      </c>
      <c r="B1195">
        <v>-37.646835052055813</v>
      </c>
      <c r="C1195" s="6">
        <v>1244.3200000000002</v>
      </c>
      <c r="D1195">
        <v>1.2</v>
      </c>
      <c r="E1195">
        <v>0.65</v>
      </c>
      <c r="F1195">
        <v>19.899999999999999</v>
      </c>
      <c r="G1195">
        <v>46.089820015575185</v>
      </c>
      <c r="H1195">
        <v>22.39587295086665</v>
      </c>
      <c r="I1195">
        <v>31.223812536086371</v>
      </c>
      <c r="J1195">
        <v>5056.4697188719847</v>
      </c>
      <c r="K1195">
        <v>-3874.4820457583355</v>
      </c>
      <c r="L1195">
        <v>-37.460870490340412</v>
      </c>
      <c r="M1195">
        <v>6370.203853941648</v>
      </c>
      <c r="N1195">
        <v>38128.149831113835</v>
      </c>
      <c r="O1195">
        <v>35.532238657693192</v>
      </c>
      <c r="P1195">
        <v>44.783296229249814</v>
      </c>
      <c r="Q1195" s="6">
        <v>1193</v>
      </c>
    </row>
    <row r="1196" spans="1:17" x14ac:dyDescent="0.25">
      <c r="A1196">
        <v>139.04578186444161</v>
      </c>
      <c r="B1196">
        <v>-36.224225266015608</v>
      </c>
      <c r="C1196" s="6">
        <v>1244.6000000000001</v>
      </c>
      <c r="D1196">
        <v>1.2</v>
      </c>
      <c r="E1196">
        <v>0.65</v>
      </c>
      <c r="F1196">
        <v>19.899999999999999</v>
      </c>
      <c r="G1196">
        <v>46.089820015575185</v>
      </c>
      <c r="H1196">
        <v>18.120735656829279</v>
      </c>
      <c r="I1196">
        <v>29.045781864441608</v>
      </c>
      <c r="J1196">
        <v>5151.3377103282282</v>
      </c>
      <c r="K1196">
        <v>-3748.2929263629967</v>
      </c>
      <c r="L1196">
        <v>-36.040942041594548</v>
      </c>
      <c r="M1196">
        <v>6370.7126812996794</v>
      </c>
      <c r="N1196">
        <v>37929.292996275923</v>
      </c>
      <c r="O1196">
        <v>37.990549696368817</v>
      </c>
      <c r="P1196">
        <v>43.221532845363591</v>
      </c>
      <c r="Q1196" s="6">
        <v>1194</v>
      </c>
    </row>
    <row r="1197" spans="1:17" x14ac:dyDescent="0.25">
      <c r="A1197">
        <v>139.90775427907269</v>
      </c>
      <c r="B1197">
        <v>-32.800203190940479</v>
      </c>
      <c r="C1197" s="6">
        <v>1244.8800000000001</v>
      </c>
      <c r="D1197">
        <v>0.75</v>
      </c>
      <c r="E1197">
        <v>0.65</v>
      </c>
      <c r="F1197">
        <v>19.899999999999999</v>
      </c>
      <c r="G1197">
        <v>42.007420362456692</v>
      </c>
      <c r="H1197">
        <v>17.576982328128175</v>
      </c>
      <c r="I1197">
        <v>29.907754279072691</v>
      </c>
      <c r="J1197">
        <v>5366.5131030811044</v>
      </c>
      <c r="K1197">
        <v>-3435.3555982814969</v>
      </c>
      <c r="L1197">
        <v>-32.625205147065522</v>
      </c>
      <c r="M1197">
        <v>6371.9016762804185</v>
      </c>
      <c r="N1197">
        <v>37764.179680126472</v>
      </c>
      <c r="O1197">
        <v>40.11864274737183</v>
      </c>
      <c r="P1197">
        <v>46.717687129612649</v>
      </c>
      <c r="Q1197" s="6">
        <v>1195</v>
      </c>
    </row>
    <row r="1198" spans="1:17" x14ac:dyDescent="0.25">
      <c r="A1198">
        <v>145.63200444342544</v>
      </c>
      <c r="B1198">
        <v>-30.582118564739012</v>
      </c>
      <c r="C1198" s="6">
        <v>1245.1600000000001</v>
      </c>
      <c r="D1198">
        <v>0.75</v>
      </c>
      <c r="E1198">
        <v>0.65</v>
      </c>
      <c r="F1198">
        <v>19.899999999999999</v>
      </c>
      <c r="G1198">
        <v>42.007420362456692</v>
      </c>
      <c r="H1198">
        <v>22.53562814983912</v>
      </c>
      <c r="I1198">
        <v>35.632004443425444</v>
      </c>
      <c r="J1198">
        <v>5495.7099061816734</v>
      </c>
      <c r="K1198">
        <v>-3226.096471007058</v>
      </c>
      <c r="L1198">
        <v>-30.41382382036403</v>
      </c>
      <c r="M1198">
        <v>6372.6388422024647</v>
      </c>
      <c r="N1198">
        <v>37970.376673312385</v>
      </c>
      <c r="O1198">
        <v>37.502729882875023</v>
      </c>
      <c r="P1198">
        <v>54.632552181666327</v>
      </c>
      <c r="Q1198" s="6">
        <v>1196</v>
      </c>
    </row>
    <row r="1199" spans="1:17" x14ac:dyDescent="0.25">
      <c r="A1199">
        <v>139.60847980654941</v>
      </c>
      <c r="B1199">
        <v>-31.482149338231174</v>
      </c>
      <c r="C1199" s="6">
        <v>1245.44</v>
      </c>
      <c r="D1199">
        <v>1.2</v>
      </c>
      <c r="E1199">
        <v>0.65</v>
      </c>
      <c r="F1199">
        <v>19.899999999999999</v>
      </c>
      <c r="G1199">
        <v>46.089820015575185</v>
      </c>
      <c r="H1199">
        <v>21.561551839028681</v>
      </c>
      <c r="I1199">
        <v>29.608479806549411</v>
      </c>
      <c r="J1199">
        <v>5444.2686222402826</v>
      </c>
      <c r="K1199">
        <v>-3311.6004490948353</v>
      </c>
      <c r="L1199">
        <v>-31.311011185850123</v>
      </c>
      <c r="M1199">
        <v>6372.3432397788511</v>
      </c>
      <c r="N1199">
        <v>37673.131727546424</v>
      </c>
      <c r="O1199">
        <v>41.322532609437083</v>
      </c>
      <c r="P1199">
        <v>47.417629260859172</v>
      </c>
      <c r="Q1199" s="6">
        <v>1197</v>
      </c>
    </row>
    <row r="1200" spans="1:17" x14ac:dyDescent="0.25">
      <c r="A1200">
        <v>141.55332772148282</v>
      </c>
      <c r="B1200">
        <v>-38.26450481928952</v>
      </c>
      <c r="C1200" s="6">
        <v>1245.72</v>
      </c>
      <c r="D1200">
        <v>0.75</v>
      </c>
      <c r="E1200">
        <v>0.65</v>
      </c>
      <c r="F1200">
        <v>19.899999999999999</v>
      </c>
      <c r="G1200">
        <v>42.007420362456692</v>
      </c>
      <c r="H1200">
        <v>22.811901989849424</v>
      </c>
      <c r="I1200">
        <v>31.553327721482816</v>
      </c>
      <c r="J1200">
        <v>5014.3027920513987</v>
      </c>
      <c r="K1200">
        <v>-3928.5393980578906</v>
      </c>
      <c r="L1200">
        <v>-38.077518092614604</v>
      </c>
      <c r="M1200">
        <v>6369.9807136652698</v>
      </c>
      <c r="N1200">
        <v>38184.556578356918</v>
      </c>
      <c r="O1200">
        <v>34.850238357584225</v>
      </c>
      <c r="P1200">
        <v>44.757929120208765</v>
      </c>
      <c r="Q1200" s="6">
        <v>1198</v>
      </c>
    </row>
    <row r="1201" spans="1:17" x14ac:dyDescent="0.25">
      <c r="A1201">
        <v>139.96136746806937</v>
      </c>
      <c r="B1201">
        <v>-32.561426178217779</v>
      </c>
      <c r="C1201" s="6">
        <v>1246.0000000000002</v>
      </c>
      <c r="D1201">
        <v>0.75</v>
      </c>
      <c r="E1201">
        <v>0.65</v>
      </c>
      <c r="F1201">
        <v>19.899999999999999</v>
      </c>
      <c r="G1201">
        <v>42.007420362456692</v>
      </c>
      <c r="H1201">
        <v>22.623302882209956</v>
      </c>
      <c r="I1201">
        <v>29.961367468069369</v>
      </c>
      <c r="J1201">
        <v>5380.8112446900632</v>
      </c>
      <c r="K1201">
        <v>-3413.0675418556989</v>
      </c>
      <c r="L1201">
        <v>-32.387100263553798</v>
      </c>
      <c r="M1201">
        <v>6371.9823992421643</v>
      </c>
      <c r="N1201">
        <v>37753.158833599773</v>
      </c>
      <c r="O1201">
        <v>40.263443990085875</v>
      </c>
      <c r="P1201">
        <v>46.965267768639308</v>
      </c>
      <c r="Q1201" s="6">
        <v>1199</v>
      </c>
    </row>
    <row r="1202" spans="1:17" x14ac:dyDescent="0.25">
      <c r="A1202">
        <v>107.24448399897015</v>
      </c>
      <c r="B1202">
        <v>-33.058633824971658</v>
      </c>
      <c r="C1202" s="6">
        <v>1246.2800000000002</v>
      </c>
      <c r="D1202">
        <v>1.2</v>
      </c>
      <c r="E1202">
        <v>0.65</v>
      </c>
      <c r="F1202">
        <v>19.899999999999999</v>
      </c>
      <c r="G1202">
        <v>46.089820015575185</v>
      </c>
      <c r="H1202">
        <v>19.886386468803952</v>
      </c>
      <c r="I1202">
        <v>-2.7555160010298465</v>
      </c>
      <c r="J1202">
        <v>5350.9329499222149</v>
      </c>
      <c r="K1202">
        <v>-3459.4117551423155</v>
      </c>
      <c r="L1202">
        <v>-32.882921972736796</v>
      </c>
      <c r="M1202">
        <v>6371.8139588487747</v>
      </c>
      <c r="N1202">
        <v>36982.448237301229</v>
      </c>
      <c r="O1202">
        <v>51.418883808749904</v>
      </c>
      <c r="P1202">
        <v>5.0422270601842643</v>
      </c>
      <c r="Q1202" s="6">
        <v>1200</v>
      </c>
    </row>
    <row r="1203" spans="1:17" x14ac:dyDescent="0.25">
      <c r="A1203">
        <v>109.25661443356053</v>
      </c>
      <c r="B1203">
        <v>-32.698684097336496</v>
      </c>
      <c r="C1203" s="6">
        <v>1246.5600000000002</v>
      </c>
      <c r="D1203">
        <v>1.2</v>
      </c>
      <c r="E1203">
        <v>0.65</v>
      </c>
      <c r="F1203">
        <v>19.899999999999999</v>
      </c>
      <c r="G1203">
        <v>46.089820015575185</v>
      </c>
      <c r="H1203">
        <v>21.970256048526174</v>
      </c>
      <c r="I1203">
        <v>-0.74338556643947129</v>
      </c>
      <c r="J1203">
        <v>5372.6035567154486</v>
      </c>
      <c r="K1203">
        <v>-3425.8867255716805</v>
      </c>
      <c r="L1203">
        <v>-32.523970341115515</v>
      </c>
      <c r="M1203">
        <v>6371.9360349959361</v>
      </c>
      <c r="N1203">
        <v>36951.210901156301</v>
      </c>
      <c r="O1203">
        <v>51.934705743748758</v>
      </c>
      <c r="P1203">
        <v>1.3758894672318007</v>
      </c>
      <c r="Q1203" s="6">
        <v>1201</v>
      </c>
    </row>
    <row r="1204" spans="1:17" x14ac:dyDescent="0.25">
      <c r="A1204">
        <v>106.2074692423113</v>
      </c>
      <c r="B1204">
        <v>-32.835500256822534</v>
      </c>
      <c r="C1204" s="6">
        <v>1246.8400000000001</v>
      </c>
      <c r="D1204">
        <v>3</v>
      </c>
      <c r="E1204">
        <v>0.65</v>
      </c>
      <c r="F1204">
        <v>19.899999999999999</v>
      </c>
      <c r="G1204">
        <v>54.048620189015942</v>
      </c>
      <c r="H1204">
        <v>21.256972400986136</v>
      </c>
      <c r="I1204">
        <v>-3.7925307576886951</v>
      </c>
      <c r="J1204">
        <v>5364.3915670581455</v>
      </c>
      <c r="K1204">
        <v>-3438.6453263146955</v>
      </c>
      <c r="L1204">
        <v>-32.660403881805415</v>
      </c>
      <c r="M1204">
        <v>6371.8897169450793</v>
      </c>
      <c r="N1204">
        <v>36973.455498815667</v>
      </c>
      <c r="O1204">
        <v>51.567539585000638</v>
      </c>
      <c r="P1204">
        <v>6.9699815068983746</v>
      </c>
      <c r="Q1204" s="6">
        <v>1202</v>
      </c>
    </row>
    <row r="1205" spans="1:17" x14ac:dyDescent="0.25">
      <c r="A1205">
        <v>107.94558351007515</v>
      </c>
      <c r="B1205">
        <v>-32.346898624977698</v>
      </c>
      <c r="C1205" s="6">
        <v>1247.1200000000001</v>
      </c>
      <c r="D1205">
        <v>0.75</v>
      </c>
      <c r="E1205">
        <v>0.65</v>
      </c>
      <c r="F1205">
        <v>19.899999999999999</v>
      </c>
      <c r="G1205">
        <v>42.007420362456692</v>
      </c>
      <c r="H1205">
        <v>16.385710323093122</v>
      </c>
      <c r="I1205">
        <v>-2.0544164899248472</v>
      </c>
      <c r="J1205">
        <v>5393.5775376950605</v>
      </c>
      <c r="K1205">
        <v>-3392.9930540213404</v>
      </c>
      <c r="L1205">
        <v>-32.173186865634989</v>
      </c>
      <c r="M1205">
        <v>6372.0546544867129</v>
      </c>
      <c r="N1205">
        <v>36930.732692203826</v>
      </c>
      <c r="O1205">
        <v>52.277167366182894</v>
      </c>
      <c r="P1205">
        <v>3.835620981189348</v>
      </c>
      <c r="Q1205" s="6">
        <v>1203</v>
      </c>
    </row>
    <row r="1206" spans="1:17" x14ac:dyDescent="0.25">
      <c r="A1206">
        <v>106.99823445697719</v>
      </c>
      <c r="B1206">
        <v>-29.435817105263723</v>
      </c>
      <c r="C1206" s="6">
        <v>1247.4000000000001</v>
      </c>
      <c r="D1206">
        <v>3</v>
      </c>
      <c r="E1206">
        <v>0.65</v>
      </c>
      <c r="F1206">
        <v>19.899999999999999</v>
      </c>
      <c r="G1206">
        <v>54.048620189015942</v>
      </c>
      <c r="H1206">
        <v>16.492731335121341</v>
      </c>
      <c r="I1206">
        <v>-3.0017655430228132</v>
      </c>
      <c r="J1206">
        <v>5559.2613820273109</v>
      </c>
      <c r="K1206">
        <v>-3116.0619368593866</v>
      </c>
      <c r="L1206">
        <v>-29.27138272138059</v>
      </c>
      <c r="M1206">
        <v>6373.0078540704844</v>
      </c>
      <c r="N1206">
        <v>36746.023118781988</v>
      </c>
      <c r="O1206">
        <v>55.505010571890168</v>
      </c>
      <c r="P1206">
        <v>6.0905487871243578</v>
      </c>
      <c r="Q1206" s="6">
        <v>1204</v>
      </c>
    </row>
    <row r="1207" spans="1:17" x14ac:dyDescent="0.25">
      <c r="A1207">
        <v>110.53482426955632</v>
      </c>
      <c r="B1207">
        <v>-32.5753469857139</v>
      </c>
      <c r="C1207" s="6">
        <v>1247.68</v>
      </c>
      <c r="D1207">
        <v>1.2</v>
      </c>
      <c r="E1207">
        <v>0.65</v>
      </c>
      <c r="F1207">
        <v>19.899999999999999</v>
      </c>
      <c r="G1207">
        <v>46.089820015575185</v>
      </c>
      <c r="H1207">
        <v>23.615509513394723</v>
      </c>
      <c r="I1207">
        <v>0.53482426955632434</v>
      </c>
      <c r="J1207">
        <v>5379.9802222563349</v>
      </c>
      <c r="K1207">
        <v>-3414.3685564067582</v>
      </c>
      <c r="L1207">
        <v>-32.400981554124584</v>
      </c>
      <c r="M1207">
        <v>6371.9777016910921</v>
      </c>
      <c r="N1207">
        <v>36942.551187412835</v>
      </c>
      <c r="O1207">
        <v>52.079003842311948</v>
      </c>
      <c r="P1207">
        <v>0.9932727174926177</v>
      </c>
      <c r="Q1207" s="6">
        <v>1205</v>
      </c>
    </row>
    <row r="1208" spans="1:17" x14ac:dyDescent="0.25">
      <c r="A1208">
        <v>106.80374124217025</v>
      </c>
      <c r="B1208">
        <v>-34.026498445204282</v>
      </c>
      <c r="C1208" s="6">
        <v>1247.96</v>
      </c>
      <c r="D1208">
        <v>3</v>
      </c>
      <c r="E1208">
        <v>0.65</v>
      </c>
      <c r="F1208">
        <v>19.899999999999999</v>
      </c>
      <c r="G1208">
        <v>54.048620189015942</v>
      </c>
      <c r="H1208">
        <v>17.615129514736974</v>
      </c>
      <c r="I1208">
        <v>-3.196258757829753</v>
      </c>
      <c r="J1208">
        <v>5291.6167476050914</v>
      </c>
      <c r="K1208">
        <v>-3548.8842246691647</v>
      </c>
      <c r="L1208">
        <v>-33.848240266455988</v>
      </c>
      <c r="M1208">
        <v>6371.4823270288007</v>
      </c>
      <c r="N1208">
        <v>37052.283425735506</v>
      </c>
      <c r="O1208">
        <v>50.28681904686664</v>
      </c>
      <c r="P1208">
        <v>5.6989905241786394</v>
      </c>
      <c r="Q1208" s="6">
        <v>1206</v>
      </c>
    </row>
    <row r="1209" spans="1:17" x14ac:dyDescent="0.25">
      <c r="A1209">
        <v>105.69882303326838</v>
      </c>
      <c r="B1209">
        <v>-31.549371198873001</v>
      </c>
      <c r="C1209" s="6">
        <v>1248.24</v>
      </c>
      <c r="D1209">
        <v>3</v>
      </c>
      <c r="E1209">
        <v>0.65</v>
      </c>
      <c r="F1209">
        <v>19.899999999999999</v>
      </c>
      <c r="G1209">
        <v>54.048620189015942</v>
      </c>
      <c r="H1209">
        <v>19.640596182544758</v>
      </c>
      <c r="I1209">
        <v>-4.3011769667316173</v>
      </c>
      <c r="J1209">
        <v>5440.3724558436488</v>
      </c>
      <c r="K1209">
        <v>-3317.9544909289139</v>
      </c>
      <c r="L1209">
        <v>-31.378027390361961</v>
      </c>
      <c r="M1209">
        <v>6372.3209635247977</v>
      </c>
      <c r="N1209">
        <v>36890.866458458746</v>
      </c>
      <c r="O1209">
        <v>52.952970039216048</v>
      </c>
      <c r="P1209">
        <v>8.1798308042362589</v>
      </c>
      <c r="Q1209" s="6">
        <v>1207</v>
      </c>
    </row>
    <row r="1210" spans="1:17" x14ac:dyDescent="0.25">
      <c r="A1210">
        <v>106.11865868676921</v>
      </c>
      <c r="B1210">
        <v>-29.529587091149079</v>
      </c>
      <c r="C1210" s="6">
        <v>1248.5200000000002</v>
      </c>
      <c r="D1210">
        <v>3</v>
      </c>
      <c r="E1210">
        <v>0.65</v>
      </c>
      <c r="F1210">
        <v>19.899999999999999</v>
      </c>
      <c r="G1210">
        <v>54.048620189015942</v>
      </c>
      <c r="H1210">
        <v>18.695726443013594</v>
      </c>
      <c r="I1210">
        <v>-3.8813413132307915</v>
      </c>
      <c r="J1210">
        <v>5554.1459506989067</v>
      </c>
      <c r="K1210">
        <v>-3125.1098035438258</v>
      </c>
      <c r="L1210">
        <v>-29.364826999640695</v>
      </c>
      <c r="M1210">
        <v>6372.9779950876018</v>
      </c>
      <c r="N1210">
        <v>36757.750803054325</v>
      </c>
      <c r="O1210">
        <v>55.292450746907065</v>
      </c>
      <c r="P1210">
        <v>7.8377438373676229</v>
      </c>
      <c r="Q1210" s="6">
        <v>1208</v>
      </c>
    </row>
    <row r="1211" spans="1:17" x14ac:dyDescent="0.25">
      <c r="A1211">
        <v>106.07856629363246</v>
      </c>
      <c r="B1211">
        <v>-31.612407091432679</v>
      </c>
      <c r="C1211" s="6">
        <v>1248.8000000000002</v>
      </c>
      <c r="D1211">
        <v>3</v>
      </c>
      <c r="E1211">
        <v>0.65</v>
      </c>
      <c r="F1211">
        <v>19.899999999999999</v>
      </c>
      <c r="G1211">
        <v>54.048620189015942</v>
      </c>
      <c r="H1211">
        <v>16.874711615897652</v>
      </c>
      <c r="I1211">
        <v>-3.9214337063675373</v>
      </c>
      <c r="J1211">
        <v>5436.7120994209818</v>
      </c>
      <c r="K1211">
        <v>-3323.9087645162817</v>
      </c>
      <c r="L1211">
        <v>-31.440871286377174</v>
      </c>
      <c r="M1211">
        <v>6372.3000499677237</v>
      </c>
      <c r="N1211">
        <v>36892.081971998239</v>
      </c>
      <c r="O1211">
        <v>52.931930243186599</v>
      </c>
      <c r="P1211">
        <v>7.4506409820756589</v>
      </c>
      <c r="Q1211" s="6">
        <v>1209</v>
      </c>
    </row>
    <row r="1212" spans="1:17" x14ac:dyDescent="0.25">
      <c r="A1212">
        <v>106.80739807122723</v>
      </c>
      <c r="B1212">
        <v>-32.790364505178346</v>
      </c>
      <c r="C1212" s="6">
        <v>1249.0800000000002</v>
      </c>
      <c r="D1212">
        <v>0.75</v>
      </c>
      <c r="E1212">
        <v>0.65</v>
      </c>
      <c r="F1212">
        <v>19.899999999999999</v>
      </c>
      <c r="G1212">
        <v>42.007420362456692</v>
      </c>
      <c r="H1212">
        <v>22.498209910266411</v>
      </c>
      <c r="I1212">
        <v>-3.192601928772774</v>
      </c>
      <c r="J1212">
        <v>5367.1040955741964</v>
      </c>
      <c r="K1212">
        <v>-3434.438391645645</v>
      </c>
      <c r="L1212">
        <v>-32.615393917228637</v>
      </c>
      <c r="M1212">
        <v>6371.9050086091866</v>
      </c>
      <c r="N1212">
        <v>36966.466804673728</v>
      </c>
      <c r="O1212">
        <v>51.682560730490401</v>
      </c>
      <c r="P1212">
        <v>5.8804942988527911</v>
      </c>
      <c r="Q1212" s="6">
        <v>1210</v>
      </c>
    </row>
    <row r="1213" spans="1:17" x14ac:dyDescent="0.25">
      <c r="A1213">
        <v>106.57931986472968</v>
      </c>
      <c r="B1213">
        <v>-31.052529870008886</v>
      </c>
      <c r="C1213" s="6">
        <v>1249.3600000000001</v>
      </c>
      <c r="D1213">
        <v>1.2</v>
      </c>
      <c r="E1213">
        <v>0.65</v>
      </c>
      <c r="F1213">
        <v>19.899999999999999</v>
      </c>
      <c r="G1213">
        <v>46.089820015575185</v>
      </c>
      <c r="H1213">
        <v>19.366348410258283</v>
      </c>
      <c r="I1213">
        <v>-3.4206801352703167</v>
      </c>
      <c r="J1213">
        <v>5468.9919676831751</v>
      </c>
      <c r="K1213">
        <v>-3270.8854282651014</v>
      </c>
      <c r="L1213">
        <v>-30.882728183854621</v>
      </c>
      <c r="M1213">
        <v>6372.4849648641821</v>
      </c>
      <c r="N1213">
        <v>36851.787714082617</v>
      </c>
      <c r="O1213">
        <v>53.62463341370438</v>
      </c>
      <c r="P1213">
        <v>6.6099001059488458</v>
      </c>
      <c r="Q1213" s="6">
        <v>1211</v>
      </c>
    </row>
    <row r="1214" spans="1:17" x14ac:dyDescent="0.25">
      <c r="A1214">
        <v>108.13199340730412</v>
      </c>
      <c r="B1214">
        <v>-32.540980844235996</v>
      </c>
      <c r="C1214" s="6">
        <v>1249.6400000000001</v>
      </c>
      <c r="D1214">
        <v>0.75</v>
      </c>
      <c r="E1214">
        <v>0.65</v>
      </c>
      <c r="F1214">
        <v>19.899999999999999</v>
      </c>
      <c r="G1214">
        <v>42.007420362456692</v>
      </c>
      <c r="H1214">
        <v>18.335631815346844</v>
      </c>
      <c r="I1214">
        <v>-1.8680065926958775</v>
      </c>
      <c r="J1214">
        <v>5382.0311815821742</v>
      </c>
      <c r="K1214">
        <v>-3411.1563956523896</v>
      </c>
      <c r="L1214">
        <v>-32.366713041940223</v>
      </c>
      <c r="M1214">
        <v>6371.9892965323643</v>
      </c>
      <c r="N1214">
        <v>36943.209239064643</v>
      </c>
      <c r="O1214">
        <v>52.068320060948778</v>
      </c>
      <c r="P1214">
        <v>3.4697424220372177</v>
      </c>
      <c r="Q1214" s="6">
        <v>1212</v>
      </c>
    </row>
    <row r="1215" spans="1:17" x14ac:dyDescent="0.25">
      <c r="A1215">
        <v>107.65037921132107</v>
      </c>
      <c r="B1215">
        <v>-32.140263544362682</v>
      </c>
      <c r="C1215" s="6">
        <v>1249.92</v>
      </c>
      <c r="D1215">
        <v>3</v>
      </c>
      <c r="E1215">
        <v>0.65</v>
      </c>
      <c r="F1215">
        <v>19.899999999999999</v>
      </c>
      <c r="G1215">
        <v>54.048620189015942</v>
      </c>
      <c r="H1215">
        <v>20.443936759059532</v>
      </c>
      <c r="I1215">
        <v>-2.3496207886789335</v>
      </c>
      <c r="J1215">
        <v>5405.80260132887</v>
      </c>
      <c r="K1215">
        <v>-3373.6126905106953</v>
      </c>
      <c r="L1215">
        <v>-31.967152516300548</v>
      </c>
      <c r="M1215">
        <v>6372.1240061779081</v>
      </c>
      <c r="N1215">
        <v>36918.015796265587</v>
      </c>
      <c r="O1215">
        <v>52.49119759867343</v>
      </c>
      <c r="P1215">
        <v>4.4103782770849618</v>
      </c>
      <c r="Q1215" s="6">
        <v>1213</v>
      </c>
    </row>
    <row r="1216" spans="1:17" x14ac:dyDescent="0.25">
      <c r="A1216">
        <v>106.13828095767651</v>
      </c>
      <c r="B1216">
        <v>-32.291159003590586</v>
      </c>
      <c r="C1216" s="6">
        <v>1250.2</v>
      </c>
      <c r="D1216">
        <v>0.75</v>
      </c>
      <c r="E1216">
        <v>0.65</v>
      </c>
      <c r="F1216">
        <v>19.899999999999999</v>
      </c>
      <c r="G1216">
        <v>42.007420362456692</v>
      </c>
      <c r="H1216">
        <v>23.869986761676678</v>
      </c>
      <c r="I1216">
        <v>-3.861719042323486</v>
      </c>
      <c r="J1216">
        <v>5396.8821596201115</v>
      </c>
      <c r="K1216">
        <v>-3387.7695007883781</v>
      </c>
      <c r="L1216">
        <v>-32.117608405985742</v>
      </c>
      <c r="M1216">
        <v>6372.0733859002103</v>
      </c>
      <c r="N1216">
        <v>36936.994442818388</v>
      </c>
      <c r="O1216">
        <v>52.173265650062319</v>
      </c>
      <c r="P1216">
        <v>7.2014815864918829</v>
      </c>
      <c r="Q1216" s="6">
        <v>1214</v>
      </c>
    </row>
    <row r="1217" spans="1:17" x14ac:dyDescent="0.25">
      <c r="A1217">
        <v>109.66062256014091</v>
      </c>
      <c r="B1217">
        <v>-31.464849092319724</v>
      </c>
      <c r="C1217" s="6">
        <v>1250.48</v>
      </c>
      <c r="D1217">
        <v>0.75</v>
      </c>
      <c r="E1217">
        <v>0.65</v>
      </c>
      <c r="F1217">
        <v>19.899999999999999</v>
      </c>
      <c r="G1217">
        <v>42.007420362456692</v>
      </c>
      <c r="H1217">
        <v>18.713163798387484</v>
      </c>
      <c r="I1217">
        <v>-0.33937743985909208</v>
      </c>
      <c r="J1217">
        <v>5445.2701282239932</v>
      </c>
      <c r="K1217">
        <v>-3309.9644418279349</v>
      </c>
      <c r="L1217">
        <v>-31.293764019490805</v>
      </c>
      <c r="M1217">
        <v>6372.3489684333717</v>
      </c>
      <c r="N1217">
        <v>36867.863032365545</v>
      </c>
      <c r="O1217">
        <v>53.345514293943545</v>
      </c>
      <c r="P1217">
        <v>0.6501587240134733</v>
      </c>
      <c r="Q1217" s="6">
        <v>1215</v>
      </c>
    </row>
    <row r="1218" spans="1:17" x14ac:dyDescent="0.25">
      <c r="A1218">
        <v>110.44182140428309</v>
      </c>
      <c r="B1218">
        <v>-30.833854966253522</v>
      </c>
      <c r="C1218" s="6">
        <v>1250.7600000000002</v>
      </c>
      <c r="D1218">
        <v>0.75</v>
      </c>
      <c r="E1218">
        <v>0.65</v>
      </c>
      <c r="F1218">
        <v>19.899999999999999</v>
      </c>
      <c r="G1218">
        <v>42.007420362456692</v>
      </c>
      <c r="H1218">
        <v>21.482026012666168</v>
      </c>
      <c r="I1218">
        <v>0.44182140428308969</v>
      </c>
      <c r="J1218">
        <v>5481.458018363076</v>
      </c>
      <c r="K1218">
        <v>-3250.0917649551466</v>
      </c>
      <c r="L1218">
        <v>-30.664748152466302</v>
      </c>
      <c r="M1218">
        <v>6372.5566680655038</v>
      </c>
      <c r="N1218">
        <v>36826.56645642229</v>
      </c>
      <c r="O1218">
        <v>54.063564101607227</v>
      </c>
      <c r="P1218">
        <v>0.8619579652638909</v>
      </c>
      <c r="Q1218" s="6">
        <v>1216</v>
      </c>
    </row>
    <row r="1219" spans="1:17" x14ac:dyDescent="0.25">
      <c r="A1219">
        <v>107.82024207453652</v>
      </c>
      <c r="B1219">
        <v>-30.987673205201986</v>
      </c>
      <c r="C1219" s="6">
        <v>1251.0400000000002</v>
      </c>
      <c r="D1219">
        <v>1.2</v>
      </c>
      <c r="E1219">
        <v>0.65</v>
      </c>
      <c r="F1219">
        <v>19.899999999999999</v>
      </c>
      <c r="G1219">
        <v>46.089820015575185</v>
      </c>
      <c r="H1219">
        <v>20.946694723672874</v>
      </c>
      <c r="I1219">
        <v>-2.1797579254634769</v>
      </c>
      <c r="J1219">
        <v>5472.6975876508686</v>
      </c>
      <c r="K1219">
        <v>-3264.7231391837317</v>
      </c>
      <c r="L1219">
        <v>-30.818076585540485</v>
      </c>
      <c r="M1219">
        <v>6372.5062621704274</v>
      </c>
      <c r="N1219">
        <v>36840.932395043652</v>
      </c>
      <c r="O1219">
        <v>53.812740223083345</v>
      </c>
      <c r="P1219">
        <v>4.2280949658715992</v>
      </c>
      <c r="Q1219" s="6">
        <v>1217</v>
      </c>
    </row>
    <row r="1220" spans="1:17" x14ac:dyDescent="0.25">
      <c r="A1220">
        <v>105.92395091269377</v>
      </c>
      <c r="B1220">
        <v>-34.079998177403795</v>
      </c>
      <c r="C1220" s="6">
        <v>1251.3200000000002</v>
      </c>
      <c r="D1220">
        <v>3</v>
      </c>
      <c r="E1220">
        <v>0.65</v>
      </c>
      <c r="F1220">
        <v>19.899999999999999</v>
      </c>
      <c r="G1220">
        <v>54.048620189015942</v>
      </c>
      <c r="H1220">
        <v>17.963486094983018</v>
      </c>
      <c r="I1220">
        <v>-4.0760490873062309</v>
      </c>
      <c r="J1220">
        <v>5288.2937182900068</v>
      </c>
      <c r="K1220">
        <v>-3553.8009555125182</v>
      </c>
      <c r="L1220">
        <v>-33.901605132943516</v>
      </c>
      <c r="M1220">
        <v>6371.4638570980869</v>
      </c>
      <c r="N1220">
        <v>37061.914959444133</v>
      </c>
      <c r="O1220">
        <v>50.133516981423583</v>
      </c>
      <c r="P1220">
        <v>7.2475070317306045</v>
      </c>
      <c r="Q1220" s="6">
        <v>1218</v>
      </c>
    </row>
    <row r="1221" spans="1:17" x14ac:dyDescent="0.25">
      <c r="A1221">
        <v>109.94671938572355</v>
      </c>
      <c r="B1221">
        <v>-33.633672001060852</v>
      </c>
      <c r="C1221" s="6">
        <v>1251.6000000000001</v>
      </c>
      <c r="D1221">
        <v>0.75</v>
      </c>
      <c r="E1221">
        <v>0.65</v>
      </c>
      <c r="F1221">
        <v>19.899999999999999</v>
      </c>
      <c r="G1221">
        <v>42.007420362456692</v>
      </c>
      <c r="H1221">
        <v>18.092476226167356</v>
      </c>
      <c r="I1221">
        <v>-5.3280614276445704E-2</v>
      </c>
      <c r="J1221">
        <v>5315.8746563820478</v>
      </c>
      <c r="K1221">
        <v>-3512.6893235062366</v>
      </c>
      <c r="L1221">
        <v>-33.4564230230324</v>
      </c>
      <c r="M1221">
        <v>6371.6175062412258</v>
      </c>
      <c r="N1221">
        <v>37015.318976644616</v>
      </c>
      <c r="O1221">
        <v>50.881506556321376</v>
      </c>
      <c r="P1221">
        <v>9.6195002714461145E-2</v>
      </c>
      <c r="Q1221" s="6">
        <v>1219</v>
      </c>
    </row>
    <row r="1222" spans="1:17" x14ac:dyDescent="0.25">
      <c r="A1222">
        <v>108.6957228254432</v>
      </c>
      <c r="B1222">
        <v>-32.971291387989233</v>
      </c>
      <c r="C1222" s="6">
        <v>1251.8800000000001</v>
      </c>
      <c r="D1222">
        <v>0.75</v>
      </c>
      <c r="E1222">
        <v>0.65</v>
      </c>
      <c r="F1222">
        <v>19.899999999999999</v>
      </c>
      <c r="G1222">
        <v>42.007420362456692</v>
      </c>
      <c r="H1222">
        <v>15.812680668688802</v>
      </c>
      <c r="I1222">
        <v>-1.3042771745568018</v>
      </c>
      <c r="J1222">
        <v>5356.2108217264422</v>
      </c>
      <c r="K1222">
        <v>-3451.289189931364</v>
      </c>
      <c r="L1222">
        <v>-32.795819193131209</v>
      </c>
      <c r="M1222">
        <v>6371.8436452345986</v>
      </c>
      <c r="N1222">
        <v>36970.962550819226</v>
      </c>
      <c r="O1222">
        <v>51.607502712198531</v>
      </c>
      <c r="P1222">
        <v>2.3956217308824983</v>
      </c>
      <c r="Q1222" s="6">
        <v>1220</v>
      </c>
    </row>
    <row r="1223" spans="1:17" x14ac:dyDescent="0.25">
      <c r="A1223">
        <v>108.46004100978108</v>
      </c>
      <c r="B1223">
        <v>-30.973319178837347</v>
      </c>
      <c r="C1223" s="6">
        <v>1252.1600000000001</v>
      </c>
      <c r="D1223">
        <v>0.75</v>
      </c>
      <c r="E1223">
        <v>0.65</v>
      </c>
      <c r="F1223">
        <v>19.899999999999999</v>
      </c>
      <c r="G1223">
        <v>42.007420362456692</v>
      </c>
      <c r="H1223">
        <v>17.042015529420489</v>
      </c>
      <c r="I1223">
        <v>-1.5399589902189206</v>
      </c>
      <c r="J1223">
        <v>5473.5167646394957</v>
      </c>
      <c r="K1223">
        <v>-3263.3587479079461</v>
      </c>
      <c r="L1223">
        <v>-30.803768061290466</v>
      </c>
      <c r="M1223">
        <v>6372.5109721629306</v>
      </c>
      <c r="N1223">
        <v>36837.725931144028</v>
      </c>
      <c r="O1223">
        <v>53.868443467448401</v>
      </c>
      <c r="P1223">
        <v>2.9903126496396384</v>
      </c>
      <c r="Q1223" s="6">
        <v>1221</v>
      </c>
    </row>
    <row r="1224" spans="1:17" x14ac:dyDescent="0.25">
      <c r="A1224">
        <v>110.12802476139227</v>
      </c>
      <c r="B1224">
        <v>-33.328536153777137</v>
      </c>
      <c r="C1224" s="6">
        <v>1252.44</v>
      </c>
      <c r="D1224">
        <v>1.2</v>
      </c>
      <c r="E1224">
        <v>0.65</v>
      </c>
      <c r="F1224">
        <v>19.899999999999999</v>
      </c>
      <c r="G1224">
        <v>46.089820015575185</v>
      </c>
      <c r="H1224">
        <v>23.196242681289981</v>
      </c>
      <c r="I1224">
        <v>0.12802476139226826</v>
      </c>
      <c r="J1224">
        <v>5334.5448395295552</v>
      </c>
      <c r="K1224">
        <v>-3484.4615327333136</v>
      </c>
      <c r="L1224">
        <v>-33.152094010765936</v>
      </c>
      <c r="M1224">
        <v>6371.7219664741806</v>
      </c>
      <c r="N1224">
        <v>36994.076213171589</v>
      </c>
      <c r="O1224">
        <v>51.227561577523403</v>
      </c>
      <c r="P1224">
        <v>0.23300905682001008</v>
      </c>
      <c r="Q1224" s="6">
        <v>1222</v>
      </c>
    </row>
    <row r="1225" spans="1:17" x14ac:dyDescent="0.25">
      <c r="A1225">
        <v>109.49111188420862</v>
      </c>
      <c r="B1225">
        <v>-32.311472719976067</v>
      </c>
      <c r="C1225" s="6">
        <v>1252.72</v>
      </c>
      <c r="D1225">
        <v>1.2</v>
      </c>
      <c r="E1225">
        <v>0.65</v>
      </c>
      <c r="F1225">
        <v>19.899999999999999</v>
      </c>
      <c r="G1225">
        <v>46.089820015575185</v>
      </c>
      <c r="H1225">
        <v>15.638360408005951</v>
      </c>
      <c r="I1225">
        <v>-0.50888811579137894</v>
      </c>
      <c r="J1225">
        <v>5395.6784169760449</v>
      </c>
      <c r="K1225">
        <v>-3389.6735365445475</v>
      </c>
      <c r="L1225">
        <v>-32.137863312886388</v>
      </c>
      <c r="M1225">
        <v>6372.0665614674435</v>
      </c>
      <c r="N1225">
        <v>36924.620520950652</v>
      </c>
      <c r="O1225">
        <v>52.379458845925782</v>
      </c>
      <c r="P1225">
        <v>0.95198150109455804</v>
      </c>
      <c r="Q1225" s="6">
        <v>1223</v>
      </c>
    </row>
    <row r="1226" spans="1:17" x14ac:dyDescent="0.25">
      <c r="A1226">
        <v>108.68684701036909</v>
      </c>
      <c r="B1226">
        <v>-32.520484736495071</v>
      </c>
      <c r="C1226" s="6">
        <v>1253.0000000000002</v>
      </c>
      <c r="D1226">
        <v>3</v>
      </c>
      <c r="E1226">
        <v>0.65</v>
      </c>
      <c r="F1226">
        <v>19.899999999999999</v>
      </c>
      <c r="G1226">
        <v>54.048620189015942</v>
      </c>
      <c r="H1226">
        <v>15.467338604110301</v>
      </c>
      <c r="I1226">
        <v>-1.3131529896309075</v>
      </c>
      <c r="J1226">
        <v>5383.2534594789877</v>
      </c>
      <c r="K1226">
        <v>-3409.2400727521676</v>
      </c>
      <c r="L1226">
        <v>-32.34627527959524</v>
      </c>
      <c r="M1226">
        <v>6371.9962086187479</v>
      </c>
      <c r="N1226">
        <v>36940.164510259972</v>
      </c>
      <c r="O1226">
        <v>52.119004965963455</v>
      </c>
      <c r="P1226">
        <v>2.441564671494723</v>
      </c>
      <c r="Q1226" s="6">
        <v>1224</v>
      </c>
    </row>
    <row r="1227" spans="1:17" x14ac:dyDescent="0.25">
      <c r="A1227">
        <v>109.99604742552042</v>
      </c>
      <c r="B1227">
        <v>-33.870363285741206</v>
      </c>
      <c r="C1227" s="6">
        <v>1253.2800000000002</v>
      </c>
      <c r="D1227">
        <v>1.2</v>
      </c>
      <c r="E1227">
        <v>0.65</v>
      </c>
      <c r="F1227">
        <v>19.899999999999999</v>
      </c>
      <c r="G1227">
        <v>46.089820015575185</v>
      </c>
      <c r="H1227">
        <v>18.377881662842171</v>
      </c>
      <c r="I1227">
        <v>-3.9525744795838591E-3</v>
      </c>
      <c r="J1227">
        <v>5301.2883377968365</v>
      </c>
      <c r="K1227">
        <v>-3534.5176272811377</v>
      </c>
      <c r="L1227">
        <v>-33.69250224242213</v>
      </c>
      <c r="M1227">
        <v>6371.5361490006344</v>
      </c>
      <c r="N1227">
        <v>37031.913920170336</v>
      </c>
      <c r="O1227">
        <v>50.613109950660963</v>
      </c>
      <c r="P1227">
        <v>7.0921641710596341E-3</v>
      </c>
      <c r="Q1227" s="6">
        <v>1225</v>
      </c>
    </row>
    <row r="1228" spans="1:17" x14ac:dyDescent="0.25">
      <c r="A1228">
        <v>108.90961406261508</v>
      </c>
      <c r="B1228">
        <v>-31.389725978946124</v>
      </c>
      <c r="C1228" s="6">
        <v>1253.5600000000002</v>
      </c>
      <c r="D1228">
        <v>3</v>
      </c>
      <c r="E1228">
        <v>0.65</v>
      </c>
      <c r="F1228">
        <v>19.899999999999999</v>
      </c>
      <c r="G1228">
        <v>54.048620189015942</v>
      </c>
      <c r="H1228">
        <v>20.118041848129206</v>
      </c>
      <c r="I1228">
        <v>-1.090385937384923</v>
      </c>
      <c r="J1228">
        <v>5449.6132196330464</v>
      </c>
      <c r="K1228">
        <v>-3302.8569298885541</v>
      </c>
      <c r="L1228">
        <v>-31.218872114349061</v>
      </c>
      <c r="M1228">
        <v>6372.3738232241294</v>
      </c>
      <c r="N1228">
        <v>36863.919452638569</v>
      </c>
      <c r="O1228">
        <v>53.413624507304206</v>
      </c>
      <c r="P1228">
        <v>2.0927692030383227</v>
      </c>
      <c r="Q1228" s="6">
        <v>1226</v>
      </c>
    </row>
    <row r="1229" spans="1:17" x14ac:dyDescent="0.25">
      <c r="A1229">
        <v>108.70971285798795</v>
      </c>
      <c r="B1229">
        <v>-31.423656250478469</v>
      </c>
      <c r="C1229" s="6">
        <v>1253.8400000000001</v>
      </c>
      <c r="D1229">
        <v>1.2</v>
      </c>
      <c r="E1229">
        <v>0.65</v>
      </c>
      <c r="F1229">
        <v>19.899999999999999</v>
      </c>
      <c r="G1229">
        <v>46.089820015575185</v>
      </c>
      <c r="H1229">
        <v>15.554659134095242</v>
      </c>
      <c r="I1229">
        <v>-1.2902871420120476</v>
      </c>
      <c r="J1229">
        <v>5447.6527696745325</v>
      </c>
      <c r="K1229">
        <v>-3306.0678192461351</v>
      </c>
      <c r="L1229">
        <v>-31.252697812950565</v>
      </c>
      <c r="M1229">
        <v>6372.3626014530519</v>
      </c>
      <c r="N1229">
        <v>36866.610933954849</v>
      </c>
      <c r="O1229">
        <v>53.367247861661298</v>
      </c>
      <c r="P1229">
        <v>2.4737195090957695</v>
      </c>
      <c r="Q1229" s="6">
        <v>1227</v>
      </c>
    </row>
    <row r="1230" spans="1:17" x14ac:dyDescent="0.25">
      <c r="A1230">
        <v>108.26760512552798</v>
      </c>
      <c r="B1230">
        <v>-30.393168604817664</v>
      </c>
      <c r="C1230" s="6">
        <v>1254.1200000000001</v>
      </c>
      <c r="D1230">
        <v>3</v>
      </c>
      <c r="E1230">
        <v>0.65</v>
      </c>
      <c r="F1230">
        <v>19.899999999999999</v>
      </c>
      <c r="G1230">
        <v>54.048620189015942</v>
      </c>
      <c r="H1230">
        <v>21.900188502195387</v>
      </c>
      <c r="I1230">
        <v>-1.7323948744720212</v>
      </c>
      <c r="J1230">
        <v>5506.3374826315785</v>
      </c>
      <c r="K1230">
        <v>-3208.0455260242347</v>
      </c>
      <c r="L1230">
        <v>-30.225491888224642</v>
      </c>
      <c r="M1230">
        <v>6372.7002573224463</v>
      </c>
      <c r="N1230">
        <v>36800.791821593913</v>
      </c>
      <c r="O1230">
        <v>54.51887247282653</v>
      </c>
      <c r="P1230">
        <v>3.4211449753409893</v>
      </c>
      <c r="Q1230" s="6">
        <v>1228</v>
      </c>
    </row>
    <row r="1231" spans="1:17" x14ac:dyDescent="0.25">
      <c r="A1231">
        <v>106.93481965986476</v>
      </c>
      <c r="B1231">
        <v>-32.622708470861575</v>
      </c>
      <c r="C1231" s="6">
        <v>1254.4000000000001</v>
      </c>
      <c r="D1231">
        <v>0.75</v>
      </c>
      <c r="E1231">
        <v>0.65</v>
      </c>
      <c r="F1231">
        <v>19.899999999999999</v>
      </c>
      <c r="G1231">
        <v>42.007420362456692</v>
      </c>
      <c r="H1231">
        <v>14.651678436609274</v>
      </c>
      <c r="I1231">
        <v>-3.0651803401352424</v>
      </c>
      <c r="J1231">
        <v>5377.1505304432585</v>
      </c>
      <c r="K1231">
        <v>-3418.7933875999324</v>
      </c>
      <c r="L1231">
        <v>-32.448208901534976</v>
      </c>
      <c r="M1231">
        <v>6371.9617116036752</v>
      </c>
      <c r="N1231">
        <v>36954.288851332531</v>
      </c>
      <c r="O1231">
        <v>51.884354628362836</v>
      </c>
      <c r="P1231">
        <v>5.6725109823144448</v>
      </c>
      <c r="Q1231" s="6">
        <v>1229</v>
      </c>
    </row>
    <row r="1232" spans="1:17" x14ac:dyDescent="0.25">
      <c r="A1232">
        <v>110.24707773213964</v>
      </c>
      <c r="B1232">
        <v>-30.098601869283591</v>
      </c>
      <c r="C1232" s="6">
        <v>1254.68</v>
      </c>
      <c r="D1232">
        <v>1.2</v>
      </c>
      <c r="E1232">
        <v>0.65</v>
      </c>
      <c r="F1232">
        <v>19.899999999999999</v>
      </c>
      <c r="G1232">
        <v>46.089820015575185</v>
      </c>
      <c r="H1232">
        <v>16.533826738266178</v>
      </c>
      <c r="I1232">
        <v>0.24707773213964401</v>
      </c>
      <c r="J1232">
        <v>5522.7860166396958</v>
      </c>
      <c r="K1232">
        <v>-3179.8361050660997</v>
      </c>
      <c r="L1232">
        <v>-29.931903105269733</v>
      </c>
      <c r="M1232">
        <v>6372.7955436113671</v>
      </c>
      <c r="N1232">
        <v>36779.131443474711</v>
      </c>
      <c r="O1232">
        <v>54.90519767108588</v>
      </c>
      <c r="P1232">
        <v>0.49267853481663981</v>
      </c>
      <c r="Q1232" s="6">
        <v>1230</v>
      </c>
    </row>
    <row r="1233" spans="1:17" x14ac:dyDescent="0.25">
      <c r="A1233">
        <v>107.55853404225067</v>
      </c>
      <c r="B1233">
        <v>-29.480004443195458</v>
      </c>
      <c r="C1233" s="6">
        <v>1254.96</v>
      </c>
      <c r="D1233">
        <v>3</v>
      </c>
      <c r="E1233">
        <v>0.65</v>
      </c>
      <c r="F1233">
        <v>19.899999999999999</v>
      </c>
      <c r="G1233">
        <v>54.048620189015942</v>
      </c>
      <c r="H1233">
        <v>14.004254767461353</v>
      </c>
      <c r="I1233">
        <v>-2.4414659577493296</v>
      </c>
      <c r="J1233">
        <v>5556.8526852977075</v>
      </c>
      <c r="K1233">
        <v>-3120.3266005415535</v>
      </c>
      <c r="L1233">
        <v>-29.315416357179057</v>
      </c>
      <c r="M1233">
        <v>6372.9937910018043</v>
      </c>
      <c r="N1233">
        <v>36745.82001213402</v>
      </c>
      <c r="O1233">
        <v>55.508373369663147</v>
      </c>
      <c r="P1233">
        <v>4.9517607027924351</v>
      </c>
      <c r="Q1233" s="6">
        <v>1231</v>
      </c>
    </row>
    <row r="1234" spans="1:17" x14ac:dyDescent="0.25">
      <c r="A1234">
        <v>109.71217495924898</v>
      </c>
      <c r="B1234">
        <v>-30.195779259769399</v>
      </c>
      <c r="C1234" s="6">
        <v>1255.24</v>
      </c>
      <c r="D1234">
        <v>0.75</v>
      </c>
      <c r="E1234">
        <v>0.65</v>
      </c>
      <c r="F1234">
        <v>19.899999999999999</v>
      </c>
      <c r="G1234">
        <v>42.007420362456692</v>
      </c>
      <c r="H1234">
        <v>23.232792223031858</v>
      </c>
      <c r="I1234">
        <v>-0.28782504075101656</v>
      </c>
      <c r="J1234">
        <v>5517.3757700125407</v>
      </c>
      <c r="K1234">
        <v>-3189.1515783886293</v>
      </c>
      <c r="L1234">
        <v>-30.028755926338928</v>
      </c>
      <c r="M1234">
        <v>6372.7641708649599</v>
      </c>
      <c r="N1234">
        <v>36785.348808679722</v>
      </c>
      <c r="O1234">
        <v>54.793813910881795</v>
      </c>
      <c r="P1234">
        <v>0.57225230887688106</v>
      </c>
      <c r="Q1234" s="6">
        <v>1232</v>
      </c>
    </row>
    <row r="1235" spans="1:17" x14ac:dyDescent="0.25">
      <c r="A1235">
        <v>110.22863756400857</v>
      </c>
      <c r="B1235">
        <v>-30.585636118088697</v>
      </c>
      <c r="C1235" s="6">
        <v>1255.5200000000002</v>
      </c>
      <c r="D1235">
        <v>1.2</v>
      </c>
      <c r="E1235">
        <v>0.65</v>
      </c>
      <c r="F1235">
        <v>19.899999999999999</v>
      </c>
      <c r="G1235">
        <v>46.089820015575185</v>
      </c>
      <c r="H1235">
        <v>23.86402876764992</v>
      </c>
      <c r="I1235">
        <v>0.22863756400856516</v>
      </c>
      <c r="J1235">
        <v>5495.5114926373153</v>
      </c>
      <c r="K1235">
        <v>-3226.4321855569733</v>
      </c>
      <c r="L1235">
        <v>-30.417329937302316</v>
      </c>
      <c r="M1235">
        <v>6372.6376967239212</v>
      </c>
      <c r="N1235">
        <v>36810.350053223578</v>
      </c>
      <c r="O1235">
        <v>54.349191791324166</v>
      </c>
      <c r="P1235">
        <v>0.44933683334769819</v>
      </c>
      <c r="Q1235" s="6">
        <v>1233</v>
      </c>
    </row>
    <row r="1236" spans="1:17" x14ac:dyDescent="0.25">
      <c r="A1236">
        <v>110.53921622295663</v>
      </c>
      <c r="B1236">
        <v>-32.019312078562749</v>
      </c>
      <c r="C1236" s="6">
        <v>1255.8000000000002</v>
      </c>
      <c r="D1236">
        <v>1.2</v>
      </c>
      <c r="E1236">
        <v>0.65</v>
      </c>
      <c r="F1236">
        <v>19.899999999999999</v>
      </c>
      <c r="G1236">
        <v>46.089820015575185</v>
      </c>
      <c r="H1236">
        <v>14.495110474480173</v>
      </c>
      <c r="I1236">
        <v>0.5392162229566253</v>
      </c>
      <c r="J1236">
        <v>5412.9257605411667</v>
      </c>
      <c r="K1236">
        <v>-3362.2484982076508</v>
      </c>
      <c r="L1236">
        <v>-31.846556844099347</v>
      </c>
      <c r="M1236">
        <v>6372.1644872703791</v>
      </c>
      <c r="N1236">
        <v>36904.968189403844</v>
      </c>
      <c r="O1236">
        <v>52.711338685332478</v>
      </c>
      <c r="P1236">
        <v>1.0169188182763242</v>
      </c>
      <c r="Q1236" s="6">
        <v>1234</v>
      </c>
    </row>
    <row r="1237" spans="1:17" x14ac:dyDescent="0.25">
      <c r="A1237">
        <v>107.15362704160611</v>
      </c>
      <c r="B1237">
        <v>-31.375941107763627</v>
      </c>
      <c r="C1237" s="6">
        <v>1256.0800000000002</v>
      </c>
      <c r="D1237">
        <v>0.75</v>
      </c>
      <c r="E1237">
        <v>0.65</v>
      </c>
      <c r="F1237">
        <v>19.899999999999999</v>
      </c>
      <c r="G1237">
        <v>42.007420362456692</v>
      </c>
      <c r="H1237">
        <v>22.571089631907284</v>
      </c>
      <c r="I1237">
        <v>-2.8463729583938857</v>
      </c>
      <c r="J1237">
        <v>5450.4091465743131</v>
      </c>
      <c r="K1237">
        <v>-3301.5521133107432</v>
      </c>
      <c r="L1237">
        <v>-31.205129796229123</v>
      </c>
      <c r="M1237">
        <v>6372.3783803198285</v>
      </c>
      <c r="N1237">
        <v>36869.571865729842</v>
      </c>
      <c r="O1237">
        <v>53.316883425582105</v>
      </c>
      <c r="P1237">
        <v>5.4549085270984081</v>
      </c>
      <c r="Q1237" s="6">
        <v>1235</v>
      </c>
    </row>
    <row r="1238" spans="1:17" x14ac:dyDescent="0.25">
      <c r="A1238">
        <v>107.64923880818289</v>
      </c>
      <c r="B1238">
        <v>-29.691736946208646</v>
      </c>
      <c r="C1238" s="6">
        <v>1256.3600000000001</v>
      </c>
      <c r="D1238">
        <v>3</v>
      </c>
      <c r="E1238">
        <v>0.65</v>
      </c>
      <c r="F1238">
        <v>19.899999999999999</v>
      </c>
      <c r="G1238">
        <v>54.048620189015942</v>
      </c>
      <c r="H1238">
        <v>14.737047438578827</v>
      </c>
      <c r="I1238">
        <v>-2.3507611918171136</v>
      </c>
      <c r="J1238">
        <v>5545.2651049640481</v>
      </c>
      <c r="K1238">
        <v>-3140.7361476267465</v>
      </c>
      <c r="L1238">
        <v>-29.526417777168405</v>
      </c>
      <c r="M1238">
        <v>6372.9262221793551</v>
      </c>
      <c r="N1238">
        <v>36758.669056631443</v>
      </c>
      <c r="O1238">
        <v>55.274751274214346</v>
      </c>
      <c r="P1238">
        <v>4.7376537331335795</v>
      </c>
      <c r="Q1238" s="6">
        <v>1236</v>
      </c>
    </row>
    <row r="1239" spans="1:17" x14ac:dyDescent="0.25">
      <c r="A1239">
        <v>108.80877456118644</v>
      </c>
      <c r="B1239">
        <v>-32.028477686205761</v>
      </c>
      <c r="C1239" s="6">
        <v>1256.6400000000001</v>
      </c>
      <c r="D1239">
        <v>1.2</v>
      </c>
      <c r="E1239">
        <v>0.65</v>
      </c>
      <c r="F1239">
        <v>19.899999999999999</v>
      </c>
      <c r="G1239">
        <v>46.089820015575185</v>
      </c>
      <c r="H1239">
        <v>17.626828639344698</v>
      </c>
      <c r="I1239">
        <v>-1.1912254388135608</v>
      </c>
      <c r="J1239">
        <v>5412.3868181013095</v>
      </c>
      <c r="K1239">
        <v>-3363.110186540478</v>
      </c>
      <c r="L1239">
        <v>-31.855695382541313</v>
      </c>
      <c r="M1239">
        <v>6372.1614225919566</v>
      </c>
      <c r="N1239">
        <v>36906.645925055767</v>
      </c>
      <c r="O1239">
        <v>52.683008743649722</v>
      </c>
      <c r="P1239">
        <v>2.2453248470999307</v>
      </c>
      <c r="Q1239" s="6">
        <v>1237</v>
      </c>
    </row>
    <row r="1240" spans="1:17" x14ac:dyDescent="0.25">
      <c r="A1240">
        <v>107.66635006950411</v>
      </c>
      <c r="B1240">
        <v>-33.682057190293555</v>
      </c>
      <c r="C1240" s="6">
        <v>1256.92</v>
      </c>
      <c r="D1240">
        <v>3</v>
      </c>
      <c r="E1240">
        <v>0.65</v>
      </c>
      <c r="F1240">
        <v>19.899999999999999</v>
      </c>
      <c r="G1240">
        <v>54.048620189015942</v>
      </c>
      <c r="H1240">
        <v>20.441120590197219</v>
      </c>
      <c r="I1240">
        <v>-2.3336499304958949</v>
      </c>
      <c r="J1240">
        <v>5312.9002546420825</v>
      </c>
      <c r="K1240">
        <v>-3517.1563638965413</v>
      </c>
      <c r="L1240">
        <v>-33.504682110486328</v>
      </c>
      <c r="M1240">
        <v>6371.6008980376237</v>
      </c>
      <c r="N1240">
        <v>37023.719829083049</v>
      </c>
      <c r="O1240">
        <v>50.745905194592773</v>
      </c>
      <c r="P1240">
        <v>4.2027045192549624</v>
      </c>
      <c r="Q1240" s="6">
        <v>1238</v>
      </c>
    </row>
    <row r="1241" spans="1:17" x14ac:dyDescent="0.25">
      <c r="A1241">
        <v>108.04082149285667</v>
      </c>
      <c r="B1241">
        <v>-29.472495207910431</v>
      </c>
      <c r="C1241" s="6">
        <v>1257.2</v>
      </c>
      <c r="D1241">
        <v>3</v>
      </c>
      <c r="E1241">
        <v>0.65</v>
      </c>
      <c r="F1241">
        <v>19.899999999999999</v>
      </c>
      <c r="G1241">
        <v>54.048620189015942</v>
      </c>
      <c r="H1241">
        <v>15.547363490966687</v>
      </c>
      <c r="I1241">
        <v>-1.959178507143335</v>
      </c>
      <c r="J1241">
        <v>5557.2622544406822</v>
      </c>
      <c r="K1241">
        <v>-3119.6019888644505</v>
      </c>
      <c r="L1241">
        <v>-29.307933214706718</v>
      </c>
      <c r="M1241">
        <v>6372.9961818251686</v>
      </c>
      <c r="N1241">
        <v>36743.290007850206</v>
      </c>
      <c r="O1241">
        <v>55.554302096987477</v>
      </c>
      <c r="P1241">
        <v>3.977176553395863</v>
      </c>
      <c r="Q1241" s="6">
        <v>1239</v>
      </c>
    </row>
    <row r="1242" spans="1:17" x14ac:dyDescent="0.25">
      <c r="A1242">
        <v>108.8275567809101</v>
      </c>
      <c r="B1242">
        <v>-31.360592749482407</v>
      </c>
      <c r="C1242" s="6">
        <v>1257.48</v>
      </c>
      <c r="D1242">
        <v>0.75</v>
      </c>
      <c r="E1242">
        <v>0.65</v>
      </c>
      <c r="F1242">
        <v>19.899999999999999</v>
      </c>
      <c r="G1242">
        <v>42.007420362456692</v>
      </c>
      <c r="H1242">
        <v>22.741889633463266</v>
      </c>
      <c r="I1242">
        <v>-1.1724432190898995</v>
      </c>
      <c r="J1242">
        <v>5451.2949765550484</v>
      </c>
      <c r="K1242">
        <v>-3300.099081821144</v>
      </c>
      <c r="L1242">
        <v>-31.189828863716823</v>
      </c>
      <c r="M1242">
        <v>6372.3834529358837</v>
      </c>
      <c r="N1242">
        <v>36862.174189808138</v>
      </c>
      <c r="O1242">
        <v>53.443775862903742</v>
      </c>
      <c r="P1242">
        <v>2.2520223382388926</v>
      </c>
      <c r="Q1242" s="6">
        <v>1240</v>
      </c>
    </row>
    <row r="1243" spans="1:17" x14ac:dyDescent="0.25">
      <c r="A1243">
        <v>110.00676800366644</v>
      </c>
      <c r="B1243">
        <v>-31.020961722051464</v>
      </c>
      <c r="C1243" s="6">
        <v>1257.7600000000002</v>
      </c>
      <c r="D1243">
        <v>1.2</v>
      </c>
      <c r="E1243">
        <v>0.65</v>
      </c>
      <c r="F1243">
        <v>19.899999999999999</v>
      </c>
      <c r="G1243">
        <v>46.089820015575185</v>
      </c>
      <c r="H1243">
        <v>17.305595437349353</v>
      </c>
      <c r="I1243">
        <v>6.7680036664370391E-3</v>
      </c>
      <c r="J1243">
        <v>5470.7965065466497</v>
      </c>
      <c r="K1243">
        <v>-3267.8865294830844</v>
      </c>
      <c r="L1243">
        <v>-30.851259741245947</v>
      </c>
      <c r="M1243">
        <v>6372.4953342956651</v>
      </c>
      <c r="N1243">
        <v>36838.574108083398</v>
      </c>
      <c r="O1243">
        <v>53.853392824801944</v>
      </c>
      <c r="P1243">
        <v>1.3132787608555869E-2</v>
      </c>
      <c r="Q1243" s="6">
        <v>1241</v>
      </c>
    </row>
    <row r="1244" spans="1:17" x14ac:dyDescent="0.25">
      <c r="A1244">
        <v>107.94949788628978</v>
      </c>
      <c r="B1244">
        <v>-32.156040228423876</v>
      </c>
      <c r="C1244" s="6">
        <v>1258.0400000000002</v>
      </c>
      <c r="D1244">
        <v>0.75</v>
      </c>
      <c r="E1244">
        <v>0.65</v>
      </c>
      <c r="F1244">
        <v>19.899999999999999</v>
      </c>
      <c r="G1244">
        <v>42.007420362456692</v>
      </c>
      <c r="H1244">
        <v>16.123827833060538</v>
      </c>
      <c r="I1244">
        <v>-2.0505021137102233</v>
      </c>
      <c r="J1244">
        <v>5404.871691458382</v>
      </c>
      <c r="K1244">
        <v>-3375.0939212104427</v>
      </c>
      <c r="L1244">
        <v>-31.982883017672908</v>
      </c>
      <c r="M1244">
        <v>6372.1187197132376</v>
      </c>
      <c r="N1244">
        <v>36917.840051284868</v>
      </c>
      <c r="O1244">
        <v>52.494035128160569</v>
      </c>
      <c r="P1244">
        <v>3.8485315415194954</v>
      </c>
      <c r="Q1244" s="6">
        <v>1242</v>
      </c>
    </row>
    <row r="1245" spans="1:17" x14ac:dyDescent="0.25">
      <c r="A1245">
        <v>107.61075579983331</v>
      </c>
      <c r="B1245">
        <v>-29.867180217099872</v>
      </c>
      <c r="C1245" s="6">
        <v>1258.3200000000002</v>
      </c>
      <c r="D1245">
        <v>0.75</v>
      </c>
      <c r="E1245">
        <v>0.65</v>
      </c>
      <c r="F1245">
        <v>19.899999999999999</v>
      </c>
      <c r="G1245">
        <v>42.007420362456692</v>
      </c>
      <c r="H1245">
        <v>22.65437219775902</v>
      </c>
      <c r="I1245">
        <v>-2.3892442001666865</v>
      </c>
      <c r="J1245">
        <v>5535.6061729365274</v>
      </c>
      <c r="K1245">
        <v>-3157.6156228965024</v>
      </c>
      <c r="L1245">
        <v>-29.701262071337055</v>
      </c>
      <c r="M1245">
        <v>6372.8700068189883</v>
      </c>
      <c r="N1245">
        <v>36769.903935217524</v>
      </c>
      <c r="O1245">
        <v>55.071740708182823</v>
      </c>
      <c r="P1245">
        <v>4.7893616795074818</v>
      </c>
      <c r="Q1245" s="6">
        <v>1243</v>
      </c>
    </row>
    <row r="1246" spans="1:17" x14ac:dyDescent="0.25">
      <c r="A1246">
        <v>109.3734760998196</v>
      </c>
      <c r="B1246">
        <v>-32.403102435474743</v>
      </c>
      <c r="C1246" s="6">
        <v>1258.6000000000001</v>
      </c>
      <c r="D1246">
        <v>0.75</v>
      </c>
      <c r="E1246">
        <v>0.65</v>
      </c>
      <c r="F1246">
        <v>19.899999999999999</v>
      </c>
      <c r="G1246">
        <v>42.007420362456692</v>
      </c>
      <c r="H1246">
        <v>17.748531111593735</v>
      </c>
      <c r="I1246">
        <v>-0.62652390018040194</v>
      </c>
      <c r="J1246">
        <v>5390.2402221020575</v>
      </c>
      <c r="K1246">
        <v>-3398.2568971416817</v>
      </c>
      <c r="L1246">
        <v>-32.229228835246786</v>
      </c>
      <c r="M1246">
        <v>6372.0357493455613</v>
      </c>
      <c r="N1246">
        <v>36930.949490686435</v>
      </c>
      <c r="O1246">
        <v>52.273166825707676</v>
      </c>
      <c r="P1246">
        <v>1.1690503035031155</v>
      </c>
      <c r="Q1246" s="6">
        <v>1244</v>
      </c>
    </row>
    <row r="1247" spans="1:17" x14ac:dyDescent="0.25">
      <c r="A1247">
        <v>110.12038592467033</v>
      </c>
      <c r="B1247">
        <v>-30.863091876227561</v>
      </c>
      <c r="C1247" s="6">
        <v>1258.8800000000001</v>
      </c>
      <c r="D1247">
        <v>3</v>
      </c>
      <c r="E1247">
        <v>0.65</v>
      </c>
      <c r="F1247">
        <v>19.899999999999999</v>
      </c>
      <c r="G1247">
        <v>54.048620189015942</v>
      </c>
      <c r="H1247">
        <v>15.665355781164434</v>
      </c>
      <c r="I1247">
        <v>0.12038592467033027</v>
      </c>
      <c r="J1247">
        <v>5479.7959247523049</v>
      </c>
      <c r="K1247">
        <v>-3252.8745973259929</v>
      </c>
      <c r="L1247">
        <v>-30.693891588983934</v>
      </c>
      <c r="M1247">
        <v>6372.5470985203947</v>
      </c>
      <c r="N1247">
        <v>36828.295010884023</v>
      </c>
      <c r="O1247">
        <v>54.033222685192676</v>
      </c>
      <c r="P1247">
        <v>0.23467475464250817</v>
      </c>
      <c r="Q1247" s="6">
        <v>1245</v>
      </c>
    </row>
    <row r="1248" spans="1:17" x14ac:dyDescent="0.25">
      <c r="A1248">
        <v>105.59574625729323</v>
      </c>
      <c r="B1248">
        <v>-29.838808826993176</v>
      </c>
      <c r="C1248" s="6">
        <v>1259.1600000000001</v>
      </c>
      <c r="D1248">
        <v>1.2</v>
      </c>
      <c r="E1248">
        <v>0.65</v>
      </c>
      <c r="F1248">
        <v>19.899999999999999</v>
      </c>
      <c r="G1248">
        <v>46.089820015575185</v>
      </c>
      <c r="H1248">
        <v>20.561596618412853</v>
      </c>
      <c r="I1248">
        <v>-4.4042537427067714</v>
      </c>
      <c r="J1248">
        <v>5537.1716641332459</v>
      </c>
      <c r="K1248">
        <v>-3154.8879743442158</v>
      </c>
      <c r="L1248">
        <v>-29.672987124278627</v>
      </c>
      <c r="M1248">
        <v>6372.8791114175301</v>
      </c>
      <c r="N1248">
        <v>36781.340062910625</v>
      </c>
      <c r="O1248">
        <v>54.867687318106526</v>
      </c>
      <c r="P1248">
        <v>8.7993117299790402</v>
      </c>
      <c r="Q1248" s="6">
        <v>1246</v>
      </c>
    </row>
    <row r="1249" spans="1:17" x14ac:dyDescent="0.25">
      <c r="A1249">
        <v>108.87334078623009</v>
      </c>
      <c r="B1249">
        <v>-31.617822428254005</v>
      </c>
      <c r="C1249" s="6">
        <v>1259.44</v>
      </c>
      <c r="D1249">
        <v>1.2</v>
      </c>
      <c r="E1249">
        <v>0.65</v>
      </c>
      <c r="F1249">
        <v>19.899999999999999</v>
      </c>
      <c r="G1249">
        <v>46.089820015575185</v>
      </c>
      <c r="H1249">
        <v>23.143001308741237</v>
      </c>
      <c r="I1249">
        <v>-1.1266592137699121</v>
      </c>
      <c r="J1249">
        <v>5436.3973354487189</v>
      </c>
      <c r="K1249">
        <v>-3324.4201037508697</v>
      </c>
      <c r="L1249">
        <v>-31.446270167558133</v>
      </c>
      <c r="M1249">
        <v>6372.2982522082939</v>
      </c>
      <c r="N1249">
        <v>36879.092724373637</v>
      </c>
      <c r="O1249">
        <v>53.15262486876523</v>
      </c>
      <c r="P1249">
        <v>2.1483539719212015</v>
      </c>
      <c r="Q1249" s="6">
        <v>1247</v>
      </c>
    </row>
    <row r="1250" spans="1:17" x14ac:dyDescent="0.25">
      <c r="A1250">
        <v>105.70732609718178</v>
      </c>
      <c r="B1250">
        <v>-29.405518138805551</v>
      </c>
      <c r="C1250" s="6">
        <v>1259.72</v>
      </c>
      <c r="D1250">
        <v>1.2</v>
      </c>
      <c r="E1250">
        <v>0.65</v>
      </c>
      <c r="F1250">
        <v>19.899999999999999</v>
      </c>
      <c r="G1250">
        <v>46.089820015575185</v>
      </c>
      <c r="H1250">
        <v>16.946063402900933</v>
      </c>
      <c r="I1250">
        <v>-4.2926739028182226</v>
      </c>
      <c r="J1250">
        <v>5560.9110991325597</v>
      </c>
      <c r="K1250">
        <v>-3113.136628442006</v>
      </c>
      <c r="L1250">
        <v>-29.241189372395731</v>
      </c>
      <c r="M1250">
        <v>6373.0174893689837</v>
      </c>
      <c r="N1250">
        <v>36753.278805605121</v>
      </c>
      <c r="O1250">
        <v>55.373992002203941</v>
      </c>
      <c r="P1250">
        <v>8.6920320154760038</v>
      </c>
      <c r="Q1250" s="6">
        <v>1248</v>
      </c>
    </row>
    <row r="1251" spans="1:17" x14ac:dyDescent="0.25">
      <c r="A1251">
        <v>106.03171463611358</v>
      </c>
      <c r="B1251">
        <v>-29.236475380212372</v>
      </c>
      <c r="C1251" s="6">
        <v>1260.0000000000002</v>
      </c>
      <c r="D1251">
        <v>0.75</v>
      </c>
      <c r="E1251">
        <v>0.65</v>
      </c>
      <c r="F1251">
        <v>19.899999999999999</v>
      </c>
      <c r="G1251">
        <v>42.007420362456692</v>
      </c>
      <c r="H1251">
        <v>15.240489256978631</v>
      </c>
      <c r="I1251">
        <v>-3.9682853638864231</v>
      </c>
      <c r="J1251">
        <v>5570.0865879744288</v>
      </c>
      <c r="K1251">
        <v>-3096.8001305413472</v>
      </c>
      <c r="L1251">
        <v>-29.072739223125485</v>
      </c>
      <c r="M1251">
        <v>6373.0711314132941</v>
      </c>
      <c r="N1251">
        <v>36740.183116698929</v>
      </c>
      <c r="O1251">
        <v>55.612413428179167</v>
      </c>
      <c r="P1251">
        <v>8.0837657567518715</v>
      </c>
      <c r="Q1251" s="6">
        <v>1249</v>
      </c>
    </row>
    <row r="1252" spans="1:17" x14ac:dyDescent="0.25">
      <c r="A1252">
        <v>108.23352065482067</v>
      </c>
      <c r="B1252">
        <v>-29.841766954981004</v>
      </c>
      <c r="C1252" s="6">
        <v>1260.2800000000002</v>
      </c>
      <c r="D1252">
        <v>0.75</v>
      </c>
      <c r="E1252">
        <v>0.65</v>
      </c>
      <c r="F1252">
        <v>19.899999999999999</v>
      </c>
      <c r="G1252">
        <v>42.007420362456692</v>
      </c>
      <c r="H1252">
        <v>21.638470388938863</v>
      </c>
      <c r="I1252">
        <v>-1.7664793451793344</v>
      </c>
      <c r="J1252">
        <v>5537.0085024094533</v>
      </c>
      <c r="K1252">
        <v>-3155.1724068252083</v>
      </c>
      <c r="L1252">
        <v>-29.675935189125507</v>
      </c>
      <c r="M1252">
        <v>6372.8781623804607</v>
      </c>
      <c r="N1252">
        <v>36765.796250607527</v>
      </c>
      <c r="O1252">
        <v>55.145560288164134</v>
      </c>
      <c r="P1252">
        <v>3.5465417780180188</v>
      </c>
      <c r="Q1252" s="6">
        <v>1250</v>
      </c>
    </row>
    <row r="1253" spans="1:17" x14ac:dyDescent="0.25">
      <c r="A1253">
        <v>107.61991636273117</v>
      </c>
      <c r="B1253">
        <v>-34.043596988939662</v>
      </c>
      <c r="C1253" s="6">
        <v>1260.5600000000002</v>
      </c>
      <c r="D1253">
        <v>3</v>
      </c>
      <c r="E1253">
        <v>0.65</v>
      </c>
      <c r="F1253">
        <v>19.899999999999999</v>
      </c>
      <c r="G1253">
        <v>54.048620189015942</v>
      </c>
      <c r="H1253">
        <v>22.651770880141044</v>
      </c>
      <c r="I1253">
        <v>-2.3800836372688252</v>
      </c>
      <c r="J1253">
        <v>5290.5552079510744</v>
      </c>
      <c r="K1253">
        <v>-3550.4559472212786</v>
      </c>
      <c r="L1253">
        <v>-33.865295639674578</v>
      </c>
      <c r="M1253">
        <v>6371.4764255655209</v>
      </c>
      <c r="N1253">
        <v>37049.316716948066</v>
      </c>
      <c r="O1253">
        <v>50.333924793532972</v>
      </c>
      <c r="P1253">
        <v>4.2461453332255354</v>
      </c>
      <c r="Q1253" s="6">
        <v>1251</v>
      </c>
    </row>
    <row r="1254" spans="1:17" x14ac:dyDescent="0.25">
      <c r="A1254">
        <v>109.14779670286691</v>
      </c>
      <c r="B1254">
        <v>-33.286737093819688</v>
      </c>
      <c r="C1254" s="6">
        <v>1260.8400000000001</v>
      </c>
      <c r="D1254">
        <v>3</v>
      </c>
      <c r="E1254">
        <v>0.65</v>
      </c>
      <c r="F1254">
        <v>19.899999999999999</v>
      </c>
      <c r="G1254">
        <v>54.048620189015942</v>
      </c>
      <c r="H1254">
        <v>21.35996362703283</v>
      </c>
      <c r="I1254">
        <v>-0.85220329713308729</v>
      </c>
      <c r="J1254">
        <v>5337.0905890201466</v>
      </c>
      <c r="K1254">
        <v>-3480.5871249745942</v>
      </c>
      <c r="L1254">
        <v>-33.110407029861939</v>
      </c>
      <c r="M1254">
        <v>6371.7362382592646</v>
      </c>
      <c r="N1254">
        <v>36991.834748258596</v>
      </c>
      <c r="O1254">
        <v>51.264305697091089</v>
      </c>
      <c r="P1254">
        <v>1.5525000414553927</v>
      </c>
      <c r="Q1254" s="6">
        <v>1252</v>
      </c>
    </row>
    <row r="1255" spans="1:17" x14ac:dyDescent="0.25">
      <c r="A1255">
        <v>107.02968358775533</v>
      </c>
      <c r="B1255">
        <v>-29.956782864815676</v>
      </c>
      <c r="C1255" s="6">
        <v>1261.1200000000001</v>
      </c>
      <c r="D1255">
        <v>0.75</v>
      </c>
      <c r="E1255">
        <v>0.65</v>
      </c>
      <c r="F1255">
        <v>19.899999999999999</v>
      </c>
      <c r="G1255">
        <v>42.007420362456692</v>
      </c>
      <c r="H1255">
        <v>14.016997391570658</v>
      </c>
      <c r="I1255">
        <v>-2.9703164122446708</v>
      </c>
      <c r="J1255">
        <v>5530.6531218188366</v>
      </c>
      <c r="K1255">
        <v>-3166.2250760175248</v>
      </c>
      <c r="L1255">
        <v>-29.790561195741439</v>
      </c>
      <c r="M1255">
        <v>6372.8412176898473</v>
      </c>
      <c r="N1255">
        <v>36778.579782169523</v>
      </c>
      <c r="O1255">
        <v>54.916046677343864</v>
      </c>
      <c r="P1255">
        <v>5.9324491973016578</v>
      </c>
      <c r="Q1255" s="6">
        <v>1253</v>
      </c>
    </row>
    <row r="1256" spans="1:17" x14ac:dyDescent="0.25">
      <c r="A1256">
        <v>107.14010444927528</v>
      </c>
      <c r="B1256">
        <v>-30.025722398442809</v>
      </c>
      <c r="C1256" s="6">
        <v>1261.4000000000001</v>
      </c>
      <c r="D1256">
        <v>1.2</v>
      </c>
      <c r="E1256">
        <v>0.65</v>
      </c>
      <c r="F1256">
        <v>19.899999999999999</v>
      </c>
      <c r="G1256">
        <v>46.089820015575185</v>
      </c>
      <c r="H1256">
        <v>18.925793327922676</v>
      </c>
      <c r="I1256">
        <v>-2.8598955507247155</v>
      </c>
      <c r="J1256">
        <v>5526.8330782565008</v>
      </c>
      <c r="K1256">
        <v>-3172.843918985604</v>
      </c>
      <c r="L1256">
        <v>-29.859268302136346</v>
      </c>
      <c r="M1256">
        <v>6372.8190315710481</v>
      </c>
      <c r="N1256">
        <v>36782.328274948886</v>
      </c>
      <c r="O1256">
        <v>54.848761152536667</v>
      </c>
      <c r="P1256">
        <v>5.7012076464737289</v>
      </c>
      <c r="Q1256" s="6">
        <v>1254</v>
      </c>
    </row>
    <row r="1257" spans="1:17" x14ac:dyDescent="0.25">
      <c r="A1257">
        <v>107.3920376533939</v>
      </c>
      <c r="B1257">
        <v>-31.68944526760507</v>
      </c>
      <c r="C1257" s="6">
        <v>1261.68</v>
      </c>
      <c r="D1257">
        <v>0.75</v>
      </c>
      <c r="E1257">
        <v>0.65</v>
      </c>
      <c r="F1257">
        <v>19.899999999999999</v>
      </c>
      <c r="G1257">
        <v>42.007420362456692</v>
      </c>
      <c r="H1257">
        <v>17.901065168060946</v>
      </c>
      <c r="I1257">
        <v>-2.6079623466061008</v>
      </c>
      <c r="J1257">
        <v>5432.2297201252049</v>
      </c>
      <c r="K1257">
        <v>-3331.1802782997834</v>
      </c>
      <c r="L1257">
        <v>-31.517675940131141</v>
      </c>
      <c r="M1257">
        <v>6372.2744588368905</v>
      </c>
      <c r="N1257">
        <v>36889.083200777823</v>
      </c>
      <c r="O1257">
        <v>52.982248445215525</v>
      </c>
      <c r="P1257">
        <v>4.9556064870961807</v>
      </c>
      <c r="Q1257" s="6">
        <v>1255</v>
      </c>
    </row>
    <row r="1258" spans="1:17" x14ac:dyDescent="0.25">
      <c r="A1258">
        <v>106.92740783994034</v>
      </c>
      <c r="B1258">
        <v>-31.44260466090369</v>
      </c>
      <c r="C1258" s="6">
        <v>1261.96</v>
      </c>
      <c r="D1258">
        <v>3</v>
      </c>
      <c r="E1258">
        <v>0.65</v>
      </c>
      <c r="F1258">
        <v>19.899999999999999</v>
      </c>
      <c r="G1258">
        <v>54.048620189015942</v>
      </c>
      <c r="H1258">
        <v>18.657084893996629</v>
      </c>
      <c r="I1258">
        <v>-3.0725921600596564</v>
      </c>
      <c r="J1258">
        <v>5446.5571216258741</v>
      </c>
      <c r="K1258">
        <v>-3307.8604471912731</v>
      </c>
      <c r="L1258">
        <v>-31.271587928335666</v>
      </c>
      <c r="M1258">
        <v>6372.3563316269419</v>
      </c>
      <c r="N1258">
        <v>36875.237078614184</v>
      </c>
      <c r="O1258">
        <v>53.219600438232497</v>
      </c>
      <c r="P1258">
        <v>5.8751809282281853</v>
      </c>
      <c r="Q1258" s="6">
        <v>1256</v>
      </c>
    </row>
    <row r="1259" spans="1:17" x14ac:dyDescent="0.25">
      <c r="A1259">
        <v>107.35524050537127</v>
      </c>
      <c r="B1259">
        <v>-32.954173361604283</v>
      </c>
      <c r="C1259" s="6">
        <v>1262.24</v>
      </c>
      <c r="D1259">
        <v>3</v>
      </c>
      <c r="E1259">
        <v>0.65</v>
      </c>
      <c r="F1259">
        <v>19.899999999999999</v>
      </c>
      <c r="G1259">
        <v>54.048620189015942</v>
      </c>
      <c r="H1259">
        <v>20.203385144336799</v>
      </c>
      <c r="I1259">
        <v>-2.6447594946287296</v>
      </c>
      <c r="J1259">
        <v>5357.243758488491</v>
      </c>
      <c r="K1259">
        <v>-3449.6963395458997</v>
      </c>
      <c r="L1259">
        <v>-32.77874832704164</v>
      </c>
      <c r="M1259">
        <v>6371.8494585905173</v>
      </c>
      <c r="N1259">
        <v>36974.71062454873</v>
      </c>
      <c r="O1259">
        <v>51.546167502285208</v>
      </c>
      <c r="P1259">
        <v>4.8537871463874946</v>
      </c>
      <c r="Q1259" s="6">
        <v>1257</v>
      </c>
    </row>
    <row r="1260" spans="1:17" x14ac:dyDescent="0.25">
      <c r="A1260">
        <v>106.26760236505693</v>
      </c>
      <c r="B1260">
        <v>-29.776770092861071</v>
      </c>
      <c r="C1260" s="6">
        <v>1262.5200000000002</v>
      </c>
      <c r="D1260">
        <v>1.2</v>
      </c>
      <c r="E1260">
        <v>0.65</v>
      </c>
      <c r="F1260">
        <v>19.899999999999999</v>
      </c>
      <c r="G1260">
        <v>46.089820015575185</v>
      </c>
      <c r="H1260">
        <v>23.67923732898975</v>
      </c>
      <c r="I1260">
        <v>-3.7323976349430694</v>
      </c>
      <c r="J1260">
        <v>5540.5901389800993</v>
      </c>
      <c r="K1260">
        <v>-3148.9208620420623</v>
      </c>
      <c r="L1260">
        <v>-29.611159842432997</v>
      </c>
      <c r="M1260">
        <v>6372.8990015194213</v>
      </c>
      <c r="N1260">
        <v>36772.15132272074</v>
      </c>
      <c r="O1260">
        <v>55.032158165249825</v>
      </c>
      <c r="P1260">
        <v>7.483373097303196</v>
      </c>
      <c r="Q1260" s="6">
        <v>1258</v>
      </c>
    </row>
    <row r="1261" spans="1:17" x14ac:dyDescent="0.25">
      <c r="A1261">
        <v>109.89357206194731</v>
      </c>
      <c r="B1261">
        <v>-32.909029738481919</v>
      </c>
      <c r="C1261" s="6">
        <v>1262.8000000000002</v>
      </c>
      <c r="D1261">
        <v>3</v>
      </c>
      <c r="E1261">
        <v>0.65</v>
      </c>
      <c r="F1261">
        <v>19.899999999999999</v>
      </c>
      <c r="G1261">
        <v>54.048620189015942</v>
      </c>
      <c r="H1261">
        <v>15.401792016679618</v>
      </c>
      <c r="I1261">
        <v>-0.1064279380526898</v>
      </c>
      <c r="J1261">
        <v>5359.9655207312535</v>
      </c>
      <c r="K1261">
        <v>-3445.4942194699834</v>
      </c>
      <c r="L1261">
        <v>-32.733729374061369</v>
      </c>
      <c r="M1261">
        <v>6371.8647819793641</v>
      </c>
      <c r="N1261">
        <v>36965.111514712968</v>
      </c>
      <c r="O1261">
        <v>51.70403716468217</v>
      </c>
      <c r="P1261">
        <v>0.19588868095920303</v>
      </c>
      <c r="Q1261" s="6">
        <v>1259</v>
      </c>
    </row>
    <row r="1262" spans="1:17" x14ac:dyDescent="0.25">
      <c r="A1262">
        <v>109.02721672140048</v>
      </c>
      <c r="B1262">
        <v>-30.80845180747697</v>
      </c>
      <c r="C1262" s="6">
        <v>1263.0800000000002</v>
      </c>
      <c r="D1262">
        <v>3</v>
      </c>
      <c r="E1262">
        <v>0.65</v>
      </c>
      <c r="F1262">
        <v>19.899999999999999</v>
      </c>
      <c r="G1262">
        <v>54.048620189015942</v>
      </c>
      <c r="H1262">
        <v>14.627559751574333</v>
      </c>
      <c r="I1262">
        <v>-0.97278327859952185</v>
      </c>
      <c r="J1262">
        <v>5482.9010072797519</v>
      </c>
      <c r="K1262">
        <v>-3247.6731591957214</v>
      </c>
      <c r="L1262">
        <v>-30.639426352564037</v>
      </c>
      <c r="M1262">
        <v>6372.5649784517409</v>
      </c>
      <c r="N1262">
        <v>36825.633928654308</v>
      </c>
      <c r="O1262">
        <v>54.080010616688519</v>
      </c>
      <c r="P1262">
        <v>1.8988253626539393</v>
      </c>
      <c r="Q1262" s="6">
        <v>1260</v>
      </c>
    </row>
    <row r="1263" spans="1:17" x14ac:dyDescent="0.25">
      <c r="A1263">
        <v>109.0437036073032</v>
      </c>
      <c r="B1263">
        <v>-32.252026988818827</v>
      </c>
      <c r="C1263" s="6">
        <v>1263.3600000000001</v>
      </c>
      <c r="D1263">
        <v>1.2</v>
      </c>
      <c r="E1263">
        <v>0.65</v>
      </c>
      <c r="F1263">
        <v>19.899999999999999</v>
      </c>
      <c r="G1263">
        <v>46.089820015575185</v>
      </c>
      <c r="H1263">
        <v>22.870245017691268</v>
      </c>
      <c r="I1263">
        <v>-0.95629639269679956</v>
      </c>
      <c r="J1263">
        <v>5399.1991159515183</v>
      </c>
      <c r="K1263">
        <v>-3384.1004119952513</v>
      </c>
      <c r="L1263">
        <v>-32.078589925720941</v>
      </c>
      <c r="M1263">
        <v>6372.0865257902833</v>
      </c>
      <c r="N1263">
        <v>36921.219241886676</v>
      </c>
      <c r="O1263">
        <v>52.436766142890711</v>
      </c>
      <c r="P1263">
        <v>1.7915927021760323</v>
      </c>
      <c r="Q1263" s="6">
        <v>1261</v>
      </c>
    </row>
    <row r="1264" spans="1:17" x14ac:dyDescent="0.25">
      <c r="A1264">
        <v>107.95444273772637</v>
      </c>
      <c r="B1264">
        <v>-32.077370605142576</v>
      </c>
      <c r="C1264" s="6">
        <v>1263.6400000000001</v>
      </c>
      <c r="D1264">
        <v>0.75</v>
      </c>
      <c r="E1264">
        <v>0.65</v>
      </c>
      <c r="F1264">
        <v>19.899999999999999</v>
      </c>
      <c r="G1264">
        <v>42.007420362456692</v>
      </c>
      <c r="H1264">
        <v>17.568808543148368</v>
      </c>
      <c r="I1264">
        <v>-2.0455572622736327</v>
      </c>
      <c r="J1264">
        <v>5409.5095477135947</v>
      </c>
      <c r="K1264">
        <v>-3367.7053312660528</v>
      </c>
      <c r="L1264">
        <v>-31.904444201380862</v>
      </c>
      <c r="M1264">
        <v>6372.1450662270963</v>
      </c>
      <c r="N1264">
        <v>36912.531623370989</v>
      </c>
      <c r="O1264">
        <v>52.583665000301131</v>
      </c>
      <c r="P1264">
        <v>3.847652598240924</v>
      </c>
      <c r="Q1264" s="6">
        <v>1262</v>
      </c>
    </row>
    <row r="1265" spans="1:17" x14ac:dyDescent="0.25">
      <c r="A1265">
        <v>108.23313616810482</v>
      </c>
      <c r="B1265">
        <v>-33.625260348925046</v>
      </c>
      <c r="C1265" s="6">
        <v>1263.92</v>
      </c>
      <c r="D1265">
        <v>1.2</v>
      </c>
      <c r="E1265">
        <v>0.65</v>
      </c>
      <c r="F1265">
        <v>19.899999999999999</v>
      </c>
      <c r="G1265">
        <v>46.089820015575185</v>
      </c>
      <c r="H1265">
        <v>14.568904545709291</v>
      </c>
      <c r="I1265">
        <v>-1.7668638318951793</v>
      </c>
      <c r="J1265">
        <v>5316.3913618399847</v>
      </c>
      <c r="K1265">
        <v>-3511.9124863198904</v>
      </c>
      <c r="L1265">
        <v>-33.44803334479586</v>
      </c>
      <c r="M1265">
        <v>6371.6203923190815</v>
      </c>
      <c r="N1265">
        <v>37017.607427642426</v>
      </c>
      <c r="O1265">
        <v>50.844670067779539</v>
      </c>
      <c r="P1265">
        <v>3.1883911094899973</v>
      </c>
      <c r="Q1265" s="6">
        <v>1263</v>
      </c>
    </row>
    <row r="1266" spans="1:17" x14ac:dyDescent="0.25">
      <c r="A1266">
        <v>107.99231402759754</v>
      </c>
      <c r="B1266">
        <v>-33.278331924071935</v>
      </c>
      <c r="C1266" s="6">
        <v>1264.2</v>
      </c>
      <c r="D1266">
        <v>0.75</v>
      </c>
      <c r="E1266">
        <v>0.65</v>
      </c>
      <c r="F1266">
        <v>19.899999999999999</v>
      </c>
      <c r="G1266">
        <v>42.007420362456692</v>
      </c>
      <c r="H1266">
        <v>18.160148785964129</v>
      </c>
      <c r="I1266">
        <v>-2.0076859724024558</v>
      </c>
      <c r="J1266">
        <v>5337.6021579712533</v>
      </c>
      <c r="K1266">
        <v>-3479.8078180895591</v>
      </c>
      <c r="L1266">
        <v>-33.102024442702884</v>
      </c>
      <c r="M1266">
        <v>6371.739106995562</v>
      </c>
      <c r="N1266">
        <v>36994.313867348683</v>
      </c>
      <c r="O1266">
        <v>51.224036211736461</v>
      </c>
      <c r="P1266">
        <v>3.6554724054468801</v>
      </c>
      <c r="Q1266" s="6">
        <v>1264</v>
      </c>
    </row>
    <row r="1267" spans="1:17" x14ac:dyDescent="0.25">
      <c r="A1267">
        <v>107.66934410646442</v>
      </c>
      <c r="B1267">
        <v>-30.115591686279629</v>
      </c>
      <c r="C1267" s="6">
        <v>1264.48</v>
      </c>
      <c r="D1267">
        <v>1.2</v>
      </c>
      <c r="E1267">
        <v>0.65</v>
      </c>
      <c r="F1267">
        <v>19.899999999999999</v>
      </c>
      <c r="G1267">
        <v>46.089820015575185</v>
      </c>
      <c r="H1267">
        <v>16.649298321070983</v>
      </c>
      <c r="I1267">
        <v>-2.3306558935355781</v>
      </c>
      <c r="J1267">
        <v>5521.8412724434638</v>
      </c>
      <c r="K1267">
        <v>-3181.4654091697921</v>
      </c>
      <c r="L1267">
        <v>-29.948836039039914</v>
      </c>
      <c r="M1267">
        <v>6372.7900630574641</v>
      </c>
      <c r="N1267">
        <v>36785.3907297361</v>
      </c>
      <c r="O1267">
        <v>54.793639976327405</v>
      </c>
      <c r="P1267">
        <v>4.6374997639226763</v>
      </c>
      <c r="Q1267" s="6">
        <v>1265</v>
      </c>
    </row>
    <row r="1268" spans="1:17" x14ac:dyDescent="0.25">
      <c r="A1268">
        <v>108.50053021536672</v>
      </c>
      <c r="B1268">
        <v>-33.868982811438087</v>
      </c>
      <c r="C1268" s="6">
        <v>1264.7600000000002</v>
      </c>
      <c r="D1268">
        <v>1.2</v>
      </c>
      <c r="E1268">
        <v>0.65</v>
      </c>
      <c r="F1268">
        <v>19.899999999999999</v>
      </c>
      <c r="G1268">
        <v>46.089820015575185</v>
      </c>
      <c r="H1268">
        <v>18.412659111430202</v>
      </c>
      <c r="I1268">
        <v>-1.499469784633277</v>
      </c>
      <c r="J1268">
        <v>5301.3736737376084</v>
      </c>
      <c r="K1268">
        <v>-3534.3904886895357</v>
      </c>
      <c r="L1268">
        <v>-33.691125302895088</v>
      </c>
      <c r="M1268">
        <v>6371.5366243267599</v>
      </c>
      <c r="N1268">
        <v>37033.883727011489</v>
      </c>
      <c r="O1268">
        <v>50.581558930711324</v>
      </c>
      <c r="P1268">
        <v>2.6892557736378784</v>
      </c>
      <c r="Q1268" s="6">
        <v>1266</v>
      </c>
    </row>
    <row r="1269" spans="1:17" x14ac:dyDescent="0.25">
      <c r="A1269">
        <v>105.57992555566376</v>
      </c>
      <c r="B1269">
        <v>-31.777782755114398</v>
      </c>
      <c r="C1269" s="6">
        <v>1265.0400000000002</v>
      </c>
      <c r="D1269">
        <v>3</v>
      </c>
      <c r="E1269">
        <v>0.65</v>
      </c>
      <c r="F1269">
        <v>19.899999999999999</v>
      </c>
      <c r="G1269">
        <v>54.048620189015942</v>
      </c>
      <c r="H1269">
        <v>19.949638097305019</v>
      </c>
      <c r="I1269">
        <v>-4.4200744443362368</v>
      </c>
      <c r="J1269">
        <v>5427.0778085109305</v>
      </c>
      <c r="K1269">
        <v>-3339.5109981302976</v>
      </c>
      <c r="L1269">
        <v>-31.605747176086386</v>
      </c>
      <c r="M1269">
        <v>6372.2450711083775</v>
      </c>
      <c r="N1269">
        <v>36906.980746915549</v>
      </c>
      <c r="O1269">
        <v>52.679097274139224</v>
      </c>
      <c r="P1269">
        <v>8.3502548846284306</v>
      </c>
      <c r="Q1269" s="6">
        <v>1267</v>
      </c>
    </row>
    <row r="1270" spans="1:17" x14ac:dyDescent="0.25">
      <c r="A1270">
        <v>105.58871099018971</v>
      </c>
      <c r="B1270">
        <v>-31.305720717382293</v>
      </c>
      <c r="C1270" s="6">
        <v>1265.3200000000002</v>
      </c>
      <c r="D1270">
        <v>1.2</v>
      </c>
      <c r="E1270">
        <v>0.65</v>
      </c>
      <c r="F1270">
        <v>19.899999999999999</v>
      </c>
      <c r="G1270">
        <v>46.089820015575185</v>
      </c>
      <c r="H1270">
        <v>22.1477414978539</v>
      </c>
      <c r="I1270">
        <v>-4.4112890098102895</v>
      </c>
      <c r="J1270">
        <v>5454.4587127255509</v>
      </c>
      <c r="K1270">
        <v>-3294.9024268859312</v>
      </c>
      <c r="L1270">
        <v>-31.135126782752337</v>
      </c>
      <c r="M1270">
        <v>6372.4015764487467</v>
      </c>
      <c r="N1270">
        <v>36875.732875722242</v>
      </c>
      <c r="O1270">
        <v>53.212088227538096</v>
      </c>
      <c r="P1270">
        <v>8.4448335480325945</v>
      </c>
      <c r="Q1270" s="6">
        <v>1268</v>
      </c>
    </row>
    <row r="1271" spans="1:17" x14ac:dyDescent="0.25">
      <c r="A1271">
        <v>109.49010780920173</v>
      </c>
      <c r="B1271">
        <v>-29.234604334099771</v>
      </c>
      <c r="C1271" s="6">
        <v>1265.6000000000001</v>
      </c>
      <c r="D1271">
        <v>0.75</v>
      </c>
      <c r="E1271">
        <v>0.65</v>
      </c>
      <c r="F1271">
        <v>19.899999999999999</v>
      </c>
      <c r="G1271">
        <v>42.007420362456692</v>
      </c>
      <c r="H1271">
        <v>21.753092125016138</v>
      </c>
      <c r="I1271">
        <v>-0.50989219079826853</v>
      </c>
      <c r="J1271">
        <v>5570.1878756059123</v>
      </c>
      <c r="K1271">
        <v>-3096.6191613446504</v>
      </c>
      <c r="L1271">
        <v>-29.07087476806657</v>
      </c>
      <c r="M1271">
        <v>6373.0717240553595</v>
      </c>
      <c r="N1271">
        <v>36724.991255097877</v>
      </c>
      <c r="O1271">
        <v>55.889543820847962</v>
      </c>
      <c r="P1271">
        <v>1.0439455895527054</v>
      </c>
      <c r="Q1271" s="6">
        <v>1269</v>
      </c>
    </row>
    <row r="1272" spans="1:17" x14ac:dyDescent="0.25">
      <c r="A1272">
        <v>107.96722008245565</v>
      </c>
      <c r="B1272">
        <v>-30.604840873920317</v>
      </c>
      <c r="C1272" s="6">
        <v>1265.8800000000001</v>
      </c>
      <c r="D1272">
        <v>0.75</v>
      </c>
      <c r="E1272">
        <v>0.65</v>
      </c>
      <c r="F1272">
        <v>19.899999999999999</v>
      </c>
      <c r="G1272">
        <v>42.007420362456692</v>
      </c>
      <c r="H1272">
        <v>18.415454602771007</v>
      </c>
      <c r="I1272">
        <v>-2.0327799175443459</v>
      </c>
      <c r="J1272">
        <v>5494.4278505999764</v>
      </c>
      <c r="K1272">
        <v>-3228.2648717596048</v>
      </c>
      <c r="L1272">
        <v>-30.436472298388658</v>
      </c>
      <c r="M1272">
        <v>6372.6314413816317</v>
      </c>
      <c r="N1272">
        <v>36815.500292500532</v>
      </c>
      <c r="O1272">
        <v>54.258670218436166</v>
      </c>
      <c r="P1272">
        <v>3.988001798669476</v>
      </c>
      <c r="Q1272" s="6">
        <v>1270</v>
      </c>
    </row>
    <row r="1273" spans="1:17" x14ac:dyDescent="0.25">
      <c r="A1273">
        <v>105.80259770913656</v>
      </c>
      <c r="B1273">
        <v>-31.016734402642353</v>
      </c>
      <c r="C1273" s="6">
        <v>1266.1600000000001</v>
      </c>
      <c r="D1273">
        <v>3</v>
      </c>
      <c r="E1273">
        <v>0.65</v>
      </c>
      <c r="F1273">
        <v>19.899999999999999</v>
      </c>
      <c r="G1273">
        <v>54.048620189015942</v>
      </c>
      <c r="H1273">
        <v>20.244349035278347</v>
      </c>
      <c r="I1273">
        <v>-4.1974022908634367</v>
      </c>
      <c r="J1273">
        <v>5471.0380278630519</v>
      </c>
      <c r="K1273">
        <v>-3267.4848698643536</v>
      </c>
      <c r="L1273">
        <v>-30.847045789044014</v>
      </c>
      <c r="M1273">
        <v>6372.4967224092088</v>
      </c>
      <c r="N1273">
        <v>36855.090010399283</v>
      </c>
      <c r="O1273">
        <v>53.567975220023769</v>
      </c>
      <c r="P1273">
        <v>8.1058225480316306</v>
      </c>
      <c r="Q1273" s="6">
        <v>1271</v>
      </c>
    </row>
    <row r="1274" spans="1:17" x14ac:dyDescent="0.25">
      <c r="A1274">
        <v>106.61662597597976</v>
      </c>
      <c r="B1274">
        <v>-30.029266202165658</v>
      </c>
      <c r="C1274" s="6">
        <v>1266.44</v>
      </c>
      <c r="D1274">
        <v>0.75</v>
      </c>
      <c r="E1274">
        <v>0.65</v>
      </c>
      <c r="F1274">
        <v>19.899999999999999</v>
      </c>
      <c r="G1274">
        <v>42.007420362456692</v>
      </c>
      <c r="H1274">
        <v>22.211796235499936</v>
      </c>
      <c r="I1274">
        <v>-3.3833740240202417</v>
      </c>
      <c r="J1274">
        <v>5526.6364944772804</v>
      </c>
      <c r="K1274">
        <v>-3173.184035056951</v>
      </c>
      <c r="L1274">
        <v>-29.862800183954501</v>
      </c>
      <c r="M1274">
        <v>6372.8178902608252</v>
      </c>
      <c r="N1274">
        <v>36785.704973899825</v>
      </c>
      <c r="O1274">
        <v>54.788667932066794</v>
      </c>
      <c r="P1274">
        <v>6.7374104943719315</v>
      </c>
      <c r="Q1274" s="6">
        <v>1272</v>
      </c>
    </row>
    <row r="1275" spans="1:17" x14ac:dyDescent="0.25">
      <c r="A1275">
        <v>108.2092501533663</v>
      </c>
      <c r="B1275">
        <v>-30.931566076571812</v>
      </c>
      <c r="C1275" s="6">
        <v>1266.72</v>
      </c>
      <c r="D1275">
        <v>1.2</v>
      </c>
      <c r="E1275">
        <v>0.65</v>
      </c>
      <c r="F1275">
        <v>19.899999999999999</v>
      </c>
      <c r="G1275">
        <v>46.089820015575185</v>
      </c>
      <c r="H1275">
        <v>21.633500059839673</v>
      </c>
      <c r="I1275">
        <v>-1.7907498466337017</v>
      </c>
      <c r="J1275">
        <v>5475.8976390768385</v>
      </c>
      <c r="K1275">
        <v>-3259.3888471834939</v>
      </c>
      <c r="L1275">
        <v>-30.762147556721771</v>
      </c>
      <c r="M1275">
        <v>6372.5246653733275</v>
      </c>
      <c r="N1275">
        <v>36835.801397685485</v>
      </c>
      <c r="O1275">
        <v>53.902148161056857</v>
      </c>
      <c r="P1275">
        <v>3.480701472791806</v>
      </c>
      <c r="Q1275" s="6">
        <v>1273</v>
      </c>
    </row>
    <row r="1276" spans="1:17" x14ac:dyDescent="0.25">
      <c r="A1276">
        <v>105.67484041899674</v>
      </c>
      <c r="B1276">
        <v>-33.375616539054839</v>
      </c>
      <c r="C1276" s="6">
        <v>1267.0000000000002</v>
      </c>
      <c r="D1276">
        <v>0.75</v>
      </c>
      <c r="E1276">
        <v>0.65</v>
      </c>
      <c r="F1276">
        <v>19.899999999999999</v>
      </c>
      <c r="G1276">
        <v>42.007420362456692</v>
      </c>
      <c r="H1276">
        <v>16.698769309069064</v>
      </c>
      <c r="I1276">
        <v>-4.3251595810032626</v>
      </c>
      <c r="J1276">
        <v>5331.6740292831373</v>
      </c>
      <c r="K1276">
        <v>-3488.8232791194246</v>
      </c>
      <c r="L1276">
        <v>-33.199048603782259</v>
      </c>
      <c r="M1276">
        <v>6371.7058804889839</v>
      </c>
      <c r="N1276">
        <v>37014.630599732845</v>
      </c>
      <c r="O1276">
        <v>50.89433956775872</v>
      </c>
      <c r="P1276">
        <v>7.8280287300342897</v>
      </c>
      <c r="Q1276" s="6">
        <v>1274</v>
      </c>
    </row>
    <row r="1277" spans="1:17" x14ac:dyDescent="0.25">
      <c r="A1277">
        <v>107.49793482106612</v>
      </c>
      <c r="B1277">
        <v>-31.659446980552406</v>
      </c>
      <c r="C1277" s="6">
        <v>1267.2800000000002</v>
      </c>
      <c r="D1277">
        <v>3</v>
      </c>
      <c r="E1277">
        <v>0.65</v>
      </c>
      <c r="F1277">
        <v>19.899999999999999</v>
      </c>
      <c r="G1277">
        <v>54.048620189015942</v>
      </c>
      <c r="H1277">
        <v>20.49347700276536</v>
      </c>
      <c r="I1277">
        <v>-2.5020651789338757</v>
      </c>
      <c r="J1277">
        <v>5433.976305320145</v>
      </c>
      <c r="K1277">
        <v>-3328.3494926873313</v>
      </c>
      <c r="L1277">
        <v>-31.487768438652488</v>
      </c>
      <c r="M1277">
        <v>6372.2844280723048</v>
      </c>
      <c r="N1277">
        <v>36886.578820133363</v>
      </c>
      <c r="O1277">
        <v>53.024973260600667</v>
      </c>
      <c r="P1277">
        <v>4.7590825220773452</v>
      </c>
      <c r="Q1277" s="6">
        <v>1275</v>
      </c>
    </row>
    <row r="1278" spans="1:17" x14ac:dyDescent="0.25">
      <c r="A1278">
        <v>107.62410697152312</v>
      </c>
      <c r="B1278">
        <v>-30.453870267344872</v>
      </c>
      <c r="C1278" s="6">
        <v>1267.5600000000002</v>
      </c>
      <c r="D1278">
        <v>0.75</v>
      </c>
      <c r="E1278">
        <v>0.65</v>
      </c>
      <c r="F1278">
        <v>19.899999999999999</v>
      </c>
      <c r="G1278">
        <v>42.007420362456692</v>
      </c>
      <c r="H1278">
        <v>17.643183853215909</v>
      </c>
      <c r="I1278">
        <v>-2.3758930284768809</v>
      </c>
      <c r="J1278">
        <v>5502.9298144606428</v>
      </c>
      <c r="K1278">
        <v>-3213.848296970596</v>
      </c>
      <c r="L1278">
        <v>-30.285994211809058</v>
      </c>
      <c r="M1278">
        <v>6372.6805520770185</v>
      </c>
      <c r="N1278">
        <v>36807.228515773357</v>
      </c>
      <c r="O1278">
        <v>54.405011987610614</v>
      </c>
      <c r="P1278">
        <v>4.6798709784839492</v>
      </c>
      <c r="Q1278" s="6">
        <v>1276</v>
      </c>
    </row>
    <row r="1279" spans="1:17" x14ac:dyDescent="0.25">
      <c r="A1279">
        <v>105.60600333407459</v>
      </c>
      <c r="B1279">
        <v>-34.110960379814998</v>
      </c>
      <c r="C1279" s="6">
        <v>1267.8400000000001</v>
      </c>
      <c r="D1279">
        <v>3</v>
      </c>
      <c r="E1279">
        <v>0.65</v>
      </c>
      <c r="F1279">
        <v>19.899999999999999</v>
      </c>
      <c r="G1279">
        <v>54.048620189015942</v>
      </c>
      <c r="H1279">
        <v>18.115865155729239</v>
      </c>
      <c r="I1279">
        <v>-4.3939966659254139</v>
      </c>
      <c r="J1279">
        <v>5286.3684526539073</v>
      </c>
      <c r="K1279">
        <v>-3556.6450443204567</v>
      </c>
      <c r="L1279">
        <v>-33.932489566878324</v>
      </c>
      <c r="M1279">
        <v>6371.4531614462749</v>
      </c>
      <c r="N1279">
        <v>37066.562180534507</v>
      </c>
      <c r="O1279">
        <v>50.05970616111486</v>
      </c>
      <c r="P1279">
        <v>7.8020781812050561</v>
      </c>
      <c r="Q1279" s="6">
        <v>1277</v>
      </c>
    </row>
    <row r="1280" spans="1:17" x14ac:dyDescent="0.25">
      <c r="A1280">
        <v>112.00261001520852</v>
      </c>
      <c r="B1280">
        <v>-32.405613214889726</v>
      </c>
      <c r="C1280" s="6">
        <v>1268.1200000000001</v>
      </c>
      <c r="D1280">
        <v>0.75</v>
      </c>
      <c r="E1280">
        <v>0.65</v>
      </c>
      <c r="F1280">
        <v>19.899999999999999</v>
      </c>
      <c r="G1280">
        <v>42.007420362456692</v>
      </c>
      <c r="H1280">
        <v>16.915893472366054</v>
      </c>
      <c r="I1280">
        <v>2.0026100152085178</v>
      </c>
      <c r="J1280">
        <v>5390.0910138301806</v>
      </c>
      <c r="K1280">
        <v>-3398.4919722347577</v>
      </c>
      <c r="L1280">
        <v>-32.231732400326749</v>
      </c>
      <c r="M1280">
        <v>6372.0349043862707</v>
      </c>
      <c r="N1280">
        <v>36934.510167793305</v>
      </c>
      <c r="O1280">
        <v>52.213823908338341</v>
      </c>
      <c r="P1280">
        <v>3.7330746224268387</v>
      </c>
      <c r="Q1280" s="6">
        <v>1278</v>
      </c>
    </row>
    <row r="1281" spans="1:17" x14ac:dyDescent="0.25">
      <c r="A1281">
        <v>105.28364774156896</v>
      </c>
      <c r="B1281">
        <v>-29.597606238723667</v>
      </c>
      <c r="C1281" s="6">
        <v>1268.4000000000001</v>
      </c>
      <c r="D1281">
        <v>0.75</v>
      </c>
      <c r="E1281">
        <v>0.65</v>
      </c>
      <c r="F1281">
        <v>19.899999999999999</v>
      </c>
      <c r="G1281">
        <v>42.007420362456692</v>
      </c>
      <c r="H1281">
        <v>21.856970845918099</v>
      </c>
      <c r="I1281">
        <v>-4.7163522584310442</v>
      </c>
      <c r="J1281">
        <v>5550.4259959352357</v>
      </c>
      <c r="K1281">
        <v>-3131.6678063319719</v>
      </c>
      <c r="L1281">
        <v>-29.432610983161165</v>
      </c>
      <c r="M1281">
        <v>6372.9562987337176</v>
      </c>
      <c r="N1281">
        <v>36768.957813448229</v>
      </c>
      <c r="O1281">
        <v>55.090611029079547</v>
      </c>
      <c r="P1281">
        <v>9.4831694842250993</v>
      </c>
      <c r="Q1281" s="6">
        <v>1279</v>
      </c>
    </row>
    <row r="1282" spans="1:17" x14ac:dyDescent="0.25">
      <c r="A1282">
        <v>105.25955047321924</v>
      </c>
      <c r="B1282">
        <v>-32.776145755089537</v>
      </c>
      <c r="C1282" s="6">
        <v>1268.68</v>
      </c>
      <c r="D1282">
        <v>3</v>
      </c>
      <c r="E1282">
        <v>0.65</v>
      </c>
      <c r="F1282">
        <v>19.899999999999999</v>
      </c>
      <c r="G1282">
        <v>54.048620189015942</v>
      </c>
      <c r="H1282">
        <v>14.535176080542602</v>
      </c>
      <c r="I1282">
        <v>-4.7404495267807647</v>
      </c>
      <c r="J1282">
        <v>5367.9579108565604</v>
      </c>
      <c r="K1282">
        <v>-3433.112678940975</v>
      </c>
      <c r="L1282">
        <v>-32.601214882422497</v>
      </c>
      <c r="M1282">
        <v>6371.9098235170286</v>
      </c>
      <c r="N1282">
        <v>36976.935152470629</v>
      </c>
      <c r="O1282">
        <v>51.510940958591867</v>
      </c>
      <c r="P1282">
        <v>8.7089255987681966</v>
      </c>
      <c r="Q1282" s="6">
        <v>1280</v>
      </c>
    </row>
    <row r="1283" spans="1:17" x14ac:dyDescent="0.25">
      <c r="A1283">
        <v>108.45798441376103</v>
      </c>
      <c r="B1283">
        <v>-34.264470504178306</v>
      </c>
      <c r="C1283" s="6">
        <v>1268.96</v>
      </c>
      <c r="D1283">
        <v>1.2</v>
      </c>
      <c r="E1283">
        <v>0.65</v>
      </c>
      <c r="F1283">
        <v>19.899999999999999</v>
      </c>
      <c r="G1283">
        <v>46.089820015575185</v>
      </c>
      <c r="H1283">
        <v>16.67587833411903</v>
      </c>
      <c r="I1283">
        <v>-1.5420155862389748</v>
      </c>
      <c r="J1283">
        <v>5276.8001861496186</v>
      </c>
      <c r="K1283">
        <v>-3570.7308161591509</v>
      </c>
      <c r="L1283">
        <v>-34.085617185633886</v>
      </c>
      <c r="M1283">
        <v>6371.4000632527577</v>
      </c>
      <c r="N1283">
        <v>37061.936043028501</v>
      </c>
      <c r="O1283">
        <v>50.131962142327922</v>
      </c>
      <c r="P1283">
        <v>2.7374366063266362</v>
      </c>
      <c r="Q1283" s="6">
        <v>1281</v>
      </c>
    </row>
    <row r="1284" spans="1:17" x14ac:dyDescent="0.25">
      <c r="A1284">
        <v>111.8506962396728</v>
      </c>
      <c r="B1284">
        <v>-32.166158579683355</v>
      </c>
      <c r="C1284" s="6">
        <v>1269.24</v>
      </c>
      <c r="D1284">
        <v>3</v>
      </c>
      <c r="E1284">
        <v>0.65</v>
      </c>
      <c r="F1284">
        <v>19.899999999999999</v>
      </c>
      <c r="G1284">
        <v>54.048620189015942</v>
      </c>
      <c r="H1284">
        <v>18.667449874993864</v>
      </c>
      <c r="I1284">
        <v>1.8506962396727999</v>
      </c>
      <c r="J1284">
        <v>5404.2744380077747</v>
      </c>
      <c r="K1284">
        <v>-3376.0437731735119</v>
      </c>
      <c r="L1284">
        <v>-31.992971777257146</v>
      </c>
      <c r="M1284">
        <v>6372.115328498684</v>
      </c>
      <c r="N1284">
        <v>36917.78851566893</v>
      </c>
      <c r="O1284">
        <v>52.494829442796359</v>
      </c>
      <c r="P1284">
        <v>3.4732417147603614</v>
      </c>
      <c r="Q1284" s="6">
        <v>1282</v>
      </c>
    </row>
    <row r="1285" spans="1:17" x14ac:dyDescent="0.25">
      <c r="A1285">
        <v>106.64095215691526</v>
      </c>
      <c r="B1285">
        <v>-33.921902846587955</v>
      </c>
      <c r="C1285" s="6">
        <v>1269.5200000000002</v>
      </c>
      <c r="D1285">
        <v>0.75</v>
      </c>
      <c r="E1285">
        <v>0.65</v>
      </c>
      <c r="F1285">
        <v>19.899999999999999</v>
      </c>
      <c r="G1285">
        <v>42.007420362456692</v>
      </c>
      <c r="H1285">
        <v>22.889172928177416</v>
      </c>
      <c r="I1285">
        <v>-3.3590478430847384</v>
      </c>
      <c r="J1285">
        <v>5298.1001427409265</v>
      </c>
      <c r="K1285">
        <v>-3539.2628538160534</v>
      </c>
      <c r="L1285">
        <v>-33.74391012803553</v>
      </c>
      <c r="M1285">
        <v>6371.5183960272434</v>
      </c>
      <c r="N1285">
        <v>37045.902076833743</v>
      </c>
      <c r="O1285">
        <v>50.389145896747422</v>
      </c>
      <c r="P1285">
        <v>6.0039589719237627</v>
      </c>
      <c r="Q1285" s="6">
        <v>1283</v>
      </c>
    </row>
    <row r="1286" spans="1:17" x14ac:dyDescent="0.25">
      <c r="A1286">
        <v>108.04097859604649</v>
      </c>
      <c r="B1286">
        <v>-35.604817368556454</v>
      </c>
      <c r="C1286" s="6">
        <v>1269.8000000000002</v>
      </c>
      <c r="D1286">
        <v>0.75</v>
      </c>
      <c r="E1286">
        <v>0.65</v>
      </c>
      <c r="F1286">
        <v>19.899999999999999</v>
      </c>
      <c r="G1286">
        <v>42.007420362456692</v>
      </c>
      <c r="H1286">
        <v>18.603702515590019</v>
      </c>
      <c r="I1286">
        <v>-1.9590214039535141</v>
      </c>
      <c r="J1286">
        <v>5191.6517862856035</v>
      </c>
      <c r="K1286">
        <v>-3692.6309313964994</v>
      </c>
      <c r="L1286">
        <v>-35.42284281976368</v>
      </c>
      <c r="M1286">
        <v>6370.9317580357647</v>
      </c>
      <c r="N1286">
        <v>37159.874728293165</v>
      </c>
      <c r="O1286">
        <v>48.59735153880473</v>
      </c>
      <c r="P1286">
        <v>3.3623566805692677</v>
      </c>
      <c r="Q1286" s="6">
        <v>1284</v>
      </c>
    </row>
    <row r="1287" spans="1:17" x14ac:dyDescent="0.25">
      <c r="A1287">
        <v>109.97686204384217</v>
      </c>
      <c r="B1287">
        <v>-29.787840653111537</v>
      </c>
      <c r="C1287" s="6">
        <v>1270.0800000000002</v>
      </c>
      <c r="D1287">
        <v>0.75</v>
      </c>
      <c r="E1287">
        <v>0.65</v>
      </c>
      <c r="F1287">
        <v>19.899999999999999</v>
      </c>
      <c r="G1287">
        <v>42.007420362456692</v>
      </c>
      <c r="H1287">
        <v>16.967881754190856</v>
      </c>
      <c r="I1287">
        <v>-2.3137956157825101E-2</v>
      </c>
      <c r="J1287">
        <v>5539.9806020120823</v>
      </c>
      <c r="K1287">
        <v>-3149.9859361659446</v>
      </c>
      <c r="L1287">
        <v>-29.622192613213684</v>
      </c>
      <c r="M1287">
        <v>6372.895454086266</v>
      </c>
      <c r="N1287">
        <v>36759.372969369833</v>
      </c>
      <c r="O1287">
        <v>55.26138891195945</v>
      </c>
      <c r="P1287">
        <v>4.6574935087615163E-2</v>
      </c>
      <c r="Q1287" s="6">
        <v>1285</v>
      </c>
    </row>
    <row r="1288" spans="1:17" x14ac:dyDescent="0.25">
      <c r="A1288">
        <v>104.22178410008837</v>
      </c>
      <c r="B1288">
        <v>-33.654076723636493</v>
      </c>
      <c r="C1288" s="6">
        <v>1270.3600000000001</v>
      </c>
      <c r="D1288">
        <v>0.75</v>
      </c>
      <c r="E1288">
        <v>0.65</v>
      </c>
      <c r="F1288">
        <v>19.899999999999999</v>
      </c>
      <c r="G1288">
        <v>42.007420362456692</v>
      </c>
      <c r="H1288">
        <v>22.080650157682228</v>
      </c>
      <c r="I1288">
        <v>-5.7782158999116291</v>
      </c>
      <c r="J1288">
        <v>5314.620771689275</v>
      </c>
      <c r="K1288">
        <v>-3514.573439982616</v>
      </c>
      <c r="L1288">
        <v>-33.476774505261083</v>
      </c>
      <c r="M1288">
        <v>6371.6105037817833</v>
      </c>
      <c r="N1288">
        <v>37047.488896576127</v>
      </c>
      <c r="O1288">
        <v>50.365625448556067</v>
      </c>
      <c r="P1288">
        <v>10.348140428269046</v>
      </c>
      <c r="Q1288" s="6">
        <v>1286</v>
      </c>
    </row>
    <row r="1289" spans="1:17" x14ac:dyDescent="0.25">
      <c r="A1289">
        <v>108.01277615371093</v>
      </c>
      <c r="B1289">
        <v>-33.372768477193418</v>
      </c>
      <c r="C1289" s="6">
        <v>1270.6400000000001</v>
      </c>
      <c r="D1289">
        <v>1.2</v>
      </c>
      <c r="E1289">
        <v>0.65</v>
      </c>
      <c r="F1289">
        <v>19.899999999999999</v>
      </c>
      <c r="G1289">
        <v>46.089820015575185</v>
      </c>
      <c r="H1289">
        <v>14.225153083314055</v>
      </c>
      <c r="I1289">
        <v>-1.9872238462890692</v>
      </c>
      <c r="J1289">
        <v>5331.8477973825129</v>
      </c>
      <c r="K1289">
        <v>-3488.5594874965509</v>
      </c>
      <c r="L1289">
        <v>-33.196208138053358</v>
      </c>
      <c r="M1289">
        <v>6371.7068539171632</v>
      </c>
      <c r="N1289">
        <v>37000.786587280745</v>
      </c>
      <c r="O1289">
        <v>51.118293595675546</v>
      </c>
      <c r="P1289">
        <v>3.6092509081535291</v>
      </c>
      <c r="Q1289" s="6">
        <v>1287</v>
      </c>
    </row>
    <row r="1290" spans="1:17" x14ac:dyDescent="0.25">
      <c r="A1290">
        <v>107.7182922959374</v>
      </c>
      <c r="B1290">
        <v>-32.766961806655402</v>
      </c>
      <c r="C1290" s="6">
        <v>1270.92</v>
      </c>
      <c r="D1290">
        <v>1.2</v>
      </c>
      <c r="E1290">
        <v>0.65</v>
      </c>
      <c r="F1290">
        <v>19.899999999999999</v>
      </c>
      <c r="G1290">
        <v>46.089820015575185</v>
      </c>
      <c r="H1290">
        <v>18.236764573465187</v>
      </c>
      <c r="I1290">
        <v>-2.2817077040625975</v>
      </c>
      <c r="J1290">
        <v>5368.5092176971357</v>
      </c>
      <c r="K1290">
        <v>-3432.2562847112945</v>
      </c>
      <c r="L1290">
        <v>-32.592056609061366</v>
      </c>
      <c r="M1290">
        <v>6371.91293289851</v>
      </c>
      <c r="N1290">
        <v>36960.218636119207</v>
      </c>
      <c r="O1290">
        <v>51.785547705001228</v>
      </c>
      <c r="P1290">
        <v>4.2104676237798451</v>
      </c>
      <c r="Q1290" s="6">
        <v>1288</v>
      </c>
    </row>
    <row r="1291" spans="1:17" x14ac:dyDescent="0.25">
      <c r="A1291">
        <v>104.8782021607564</v>
      </c>
      <c r="B1291">
        <v>-28.699099691259093</v>
      </c>
      <c r="C1291" s="6">
        <v>1271.2</v>
      </c>
      <c r="D1291">
        <v>0.75</v>
      </c>
      <c r="E1291">
        <v>0.65</v>
      </c>
      <c r="F1291">
        <v>19.899999999999999</v>
      </c>
      <c r="G1291">
        <v>42.007420362456692</v>
      </c>
      <c r="H1291">
        <v>21.423307313825436</v>
      </c>
      <c r="I1291">
        <v>-5.1217978392435981</v>
      </c>
      <c r="J1291">
        <v>5598.9325445355526</v>
      </c>
      <c r="K1291">
        <v>-3044.6915858205316</v>
      </c>
      <c r="L1291">
        <v>-28.537284966077184</v>
      </c>
      <c r="M1291">
        <v>6373.240344677557</v>
      </c>
      <c r="N1291">
        <v>36717.431137222869</v>
      </c>
      <c r="O1291">
        <v>56.032110206129467</v>
      </c>
      <c r="P1291">
        <v>10.57259678326359</v>
      </c>
      <c r="Q1291" s="6">
        <v>1289</v>
      </c>
    </row>
    <row r="1292" spans="1:17" x14ac:dyDescent="0.25">
      <c r="A1292">
        <v>108.24530558504486</v>
      </c>
      <c r="B1292">
        <v>-31.801535124752526</v>
      </c>
      <c r="C1292" s="6">
        <v>1271.48</v>
      </c>
      <c r="D1292">
        <v>3</v>
      </c>
      <c r="E1292">
        <v>0.65</v>
      </c>
      <c r="F1292">
        <v>19.899999999999999</v>
      </c>
      <c r="G1292">
        <v>54.048620189015942</v>
      </c>
      <c r="H1292">
        <v>21.02955020310463</v>
      </c>
      <c r="I1292">
        <v>-1.7546944149551393</v>
      </c>
      <c r="J1292">
        <v>5425.690348908066</v>
      </c>
      <c r="K1292">
        <v>-3341.7496434582549</v>
      </c>
      <c r="L1292">
        <v>-31.62942823313022</v>
      </c>
      <c r="M1292">
        <v>6372.2371614518161</v>
      </c>
      <c r="N1292">
        <v>36893.028070891778</v>
      </c>
      <c r="O1292">
        <v>52.914592056206871</v>
      </c>
      <c r="P1292">
        <v>3.3270232775916351</v>
      </c>
      <c r="Q1292" s="6">
        <v>1290</v>
      </c>
    </row>
    <row r="1293" spans="1:17" x14ac:dyDescent="0.25">
      <c r="A1293">
        <v>109.33215721254791</v>
      </c>
      <c r="B1293">
        <v>-29.303342271250258</v>
      </c>
      <c r="C1293" s="6">
        <v>1271.7600000000002</v>
      </c>
      <c r="D1293">
        <v>1.2</v>
      </c>
      <c r="E1293">
        <v>0.65</v>
      </c>
      <c r="F1293">
        <v>19.899999999999999</v>
      </c>
      <c r="G1293">
        <v>46.089820015575185</v>
      </c>
      <c r="H1293">
        <v>17.967309933436901</v>
      </c>
      <c r="I1293">
        <v>-0.6678427874520878</v>
      </c>
      <c r="J1293">
        <v>5566.4629033532829</v>
      </c>
      <c r="K1293">
        <v>-3103.2654144143562</v>
      </c>
      <c r="L1293">
        <v>-29.139371021335773</v>
      </c>
      <c r="M1293">
        <v>6373.0499359967807</v>
      </c>
      <c r="N1293">
        <v>36729.444763452826</v>
      </c>
      <c r="O1293">
        <v>55.807592234156125</v>
      </c>
      <c r="P1293">
        <v>1.3643263939005703</v>
      </c>
      <c r="Q1293" s="6">
        <v>1291</v>
      </c>
    </row>
    <row r="1294" spans="1:17" x14ac:dyDescent="0.25">
      <c r="A1294">
        <v>109.01877949359123</v>
      </c>
      <c r="B1294">
        <v>-35.302384034232119</v>
      </c>
      <c r="C1294" s="6">
        <v>1272.0400000000002</v>
      </c>
      <c r="D1294">
        <v>1.2</v>
      </c>
      <c r="E1294">
        <v>0.65</v>
      </c>
      <c r="F1294">
        <v>19.899999999999999</v>
      </c>
      <c r="G1294">
        <v>46.089820015575185</v>
      </c>
      <c r="H1294">
        <v>20.323889402105657</v>
      </c>
      <c r="I1294">
        <v>-0.9812205064087749</v>
      </c>
      <c r="J1294">
        <v>5211.1149265310569</v>
      </c>
      <c r="K1294">
        <v>-3665.2978227364847</v>
      </c>
      <c r="L1294">
        <v>-35.121079308992329</v>
      </c>
      <c r="M1294">
        <v>6371.0381341561279</v>
      </c>
      <c r="N1294">
        <v>37135.22464688414</v>
      </c>
      <c r="O1294">
        <v>48.978476345471968</v>
      </c>
      <c r="P1294">
        <v>1.6976009033690072</v>
      </c>
      <c r="Q1294" s="6">
        <v>1292</v>
      </c>
    </row>
    <row r="1295" spans="1:17" x14ac:dyDescent="0.25">
      <c r="A1295">
        <v>109.88981082420173</v>
      </c>
      <c r="B1295">
        <v>-34.424561199932086</v>
      </c>
      <c r="C1295" s="6">
        <v>1272.3200000000002</v>
      </c>
      <c r="D1295">
        <v>1.2</v>
      </c>
      <c r="E1295">
        <v>0.65</v>
      </c>
      <c r="F1295">
        <v>19.899999999999999</v>
      </c>
      <c r="G1295">
        <v>46.089820015575185</v>
      </c>
      <c r="H1295">
        <v>15.749550759029757</v>
      </c>
      <c r="I1295">
        <v>-0.11018917579826848</v>
      </c>
      <c r="J1295">
        <v>5266.7813336075133</v>
      </c>
      <c r="K1295">
        <v>-3585.3934202424766</v>
      </c>
      <c r="L1295">
        <v>-34.24531442913559</v>
      </c>
      <c r="M1295">
        <v>6371.3445671973022</v>
      </c>
      <c r="N1295">
        <v>37071.160541188932</v>
      </c>
      <c r="O1295">
        <v>49.984926022973468</v>
      </c>
      <c r="P1295">
        <v>0.19491395794181546</v>
      </c>
      <c r="Q1295" s="6">
        <v>1293</v>
      </c>
    </row>
    <row r="1296" spans="1:17" x14ac:dyDescent="0.25">
      <c r="A1296">
        <v>111.37217939845303</v>
      </c>
      <c r="B1296">
        <v>-31.283786202025453</v>
      </c>
      <c r="C1296" s="6">
        <v>1272.6000000000001</v>
      </c>
      <c r="D1296">
        <v>1.2</v>
      </c>
      <c r="E1296">
        <v>0.65</v>
      </c>
      <c r="F1296">
        <v>19.899999999999999</v>
      </c>
      <c r="G1296">
        <v>46.089820015575185</v>
      </c>
      <c r="H1296">
        <v>16.660120604340602</v>
      </c>
      <c r="I1296">
        <v>1.3721793984530279</v>
      </c>
      <c r="J1296">
        <v>5455.7219826959627</v>
      </c>
      <c r="K1296">
        <v>-3292.8242841360452</v>
      </c>
      <c r="L1296">
        <v>-31.113260377884306</v>
      </c>
      <c r="M1296">
        <v>6372.4088160340143</v>
      </c>
      <c r="N1296">
        <v>36857.598638991381</v>
      </c>
      <c r="O1296">
        <v>53.522935874533353</v>
      </c>
      <c r="P1296">
        <v>2.6411121823029755</v>
      </c>
      <c r="Q1296" s="6">
        <v>1294</v>
      </c>
    </row>
    <row r="1297" spans="1:17" x14ac:dyDescent="0.25">
      <c r="A1297">
        <v>106.86031322582963</v>
      </c>
      <c r="B1297">
        <v>-31.363446739942137</v>
      </c>
      <c r="C1297" s="6">
        <v>1272.8800000000001</v>
      </c>
      <c r="D1297">
        <v>1.2</v>
      </c>
      <c r="E1297">
        <v>0.65</v>
      </c>
      <c r="F1297">
        <v>19.899999999999999</v>
      </c>
      <c r="G1297">
        <v>46.089820015575185</v>
      </c>
      <c r="H1297">
        <v>23.704464827605232</v>
      </c>
      <c r="I1297">
        <v>-3.1396867741703716</v>
      </c>
      <c r="J1297">
        <v>5451.1302882126047</v>
      </c>
      <c r="K1297">
        <v>-3300.3692872418865</v>
      </c>
      <c r="L1297">
        <v>-31.192674031775415</v>
      </c>
      <c r="M1297">
        <v>6372.3825098026209</v>
      </c>
      <c r="N1297">
        <v>36870.415221591204</v>
      </c>
      <c r="O1297">
        <v>53.302542213106449</v>
      </c>
      <c r="P1297">
        <v>6.0163006892442068</v>
      </c>
      <c r="Q1297" s="6">
        <v>1295</v>
      </c>
    </row>
    <row r="1298" spans="1:17" x14ac:dyDescent="0.25">
      <c r="A1298">
        <v>111.40131098003837</v>
      </c>
      <c r="B1298">
        <v>-31.601152157820266</v>
      </c>
      <c r="C1298" s="6">
        <v>1273.1600000000001</v>
      </c>
      <c r="D1298">
        <v>3</v>
      </c>
      <c r="E1298">
        <v>0.65</v>
      </c>
      <c r="F1298">
        <v>19.899999999999999</v>
      </c>
      <c r="G1298">
        <v>54.048620189015942</v>
      </c>
      <c r="H1298">
        <v>15.966378325878855</v>
      </c>
      <c r="I1298">
        <v>1.4013109800383745</v>
      </c>
      <c r="J1298">
        <v>5437.366131817148</v>
      </c>
      <c r="K1298">
        <v>-3322.8459318413984</v>
      </c>
      <c r="L1298">
        <v>-31.429650572766391</v>
      </c>
      <c r="M1298">
        <v>6372.3037857738</v>
      </c>
      <c r="N1298">
        <v>36878.643607381644</v>
      </c>
      <c r="O1298">
        <v>53.160394727739558</v>
      </c>
      <c r="P1298">
        <v>2.6728348947006135</v>
      </c>
      <c r="Q1298" s="6">
        <v>1296</v>
      </c>
    </row>
    <row r="1299" spans="1:17" x14ac:dyDescent="0.25">
      <c r="A1299">
        <v>108.89324859778402</v>
      </c>
      <c r="B1299">
        <v>-31.359951613617476</v>
      </c>
      <c r="C1299" s="6">
        <v>1273.44</v>
      </c>
      <c r="D1299">
        <v>3</v>
      </c>
      <c r="E1299">
        <v>0.65</v>
      </c>
      <c r="F1299">
        <v>19.899999999999999</v>
      </c>
      <c r="G1299">
        <v>54.048620189015942</v>
      </c>
      <c r="H1299">
        <v>22.327948062326033</v>
      </c>
      <c r="I1299">
        <v>-1.106751402215977</v>
      </c>
      <c r="J1299">
        <v>5451.3319711742088</v>
      </c>
      <c r="K1299">
        <v>-3300.0383803010204</v>
      </c>
      <c r="L1299">
        <v>-31.189189709995901</v>
      </c>
      <c r="M1299">
        <v>6372.383664799685</v>
      </c>
      <c r="N1299">
        <v>36861.989734224444</v>
      </c>
      <c r="O1299">
        <v>53.446946845885172</v>
      </c>
      <c r="P1299">
        <v>2.1259677815521822</v>
      </c>
      <c r="Q1299" s="6">
        <v>1297</v>
      </c>
    </row>
    <row r="1300" spans="1:17" x14ac:dyDescent="0.25">
      <c r="A1300">
        <v>107.67380640723098</v>
      </c>
      <c r="B1300">
        <v>-34.988437096997153</v>
      </c>
      <c r="C1300" s="6">
        <v>1273.72</v>
      </c>
      <c r="D1300">
        <v>1.2</v>
      </c>
      <c r="E1300">
        <v>0.65</v>
      </c>
      <c r="F1300">
        <v>19.899999999999999</v>
      </c>
      <c r="G1300">
        <v>46.089820015575185</v>
      </c>
      <c r="H1300">
        <v>15.340730035683606</v>
      </c>
      <c r="I1300">
        <v>-2.326193592769016</v>
      </c>
      <c r="J1300">
        <v>5231.165089141884</v>
      </c>
      <c r="K1300">
        <v>-3636.8173370602317</v>
      </c>
      <c r="L1300">
        <v>-34.80784899686109</v>
      </c>
      <c r="M1300">
        <v>6371.1481330289826</v>
      </c>
      <c r="N1300">
        <v>37116.500323128028</v>
      </c>
      <c r="O1300">
        <v>49.270681268295931</v>
      </c>
      <c r="P1300">
        <v>4.0522245903414662</v>
      </c>
      <c r="Q1300" s="6">
        <v>1298</v>
      </c>
    </row>
    <row r="1301" spans="1:17" x14ac:dyDescent="0.25">
      <c r="A1301">
        <v>107.25058971624132</v>
      </c>
      <c r="B1301">
        <v>-24.958295652009678</v>
      </c>
      <c r="C1301" s="6">
        <v>1274.0000000000002</v>
      </c>
      <c r="D1301">
        <v>1.2</v>
      </c>
      <c r="E1301">
        <v>0.65</v>
      </c>
      <c r="F1301">
        <v>19.899999999999999</v>
      </c>
      <c r="G1301">
        <v>46.089820015575185</v>
      </c>
      <c r="H1301">
        <v>17.928395163731771</v>
      </c>
      <c r="I1301">
        <v>-2.749410283758678</v>
      </c>
      <c r="J1301">
        <v>5785.9677493008276</v>
      </c>
      <c r="K1301">
        <v>-2674.8878176220483</v>
      </c>
      <c r="L1301">
        <v>-24.811385677937746</v>
      </c>
      <c r="M1301">
        <v>6374.3586056019885</v>
      </c>
      <c r="N1301">
        <v>36484.080039162895</v>
      </c>
      <c r="O1301">
        <v>60.643999771179963</v>
      </c>
      <c r="P1301">
        <v>6.4928999915436361</v>
      </c>
      <c r="Q1301" s="6">
        <v>1299</v>
      </c>
    </row>
    <row r="1302" spans="1:17" x14ac:dyDescent="0.25">
      <c r="A1302">
        <v>108.32698178836512</v>
      </c>
      <c r="B1302">
        <v>-23.012659504580544</v>
      </c>
      <c r="C1302" s="6">
        <v>1274.2800000000002</v>
      </c>
      <c r="D1302">
        <v>1.2</v>
      </c>
      <c r="E1302">
        <v>0.65</v>
      </c>
      <c r="F1302">
        <v>19.899999999999999</v>
      </c>
      <c r="G1302">
        <v>46.089820015575185</v>
      </c>
      <c r="H1302">
        <v>20.56231241098893</v>
      </c>
      <c r="I1302">
        <v>-1.6730182116348828</v>
      </c>
      <c r="J1302">
        <v>5873.5634964722467</v>
      </c>
      <c r="K1302">
        <v>-2478.0106458505179</v>
      </c>
      <c r="L1302">
        <v>-22.874501947105301</v>
      </c>
      <c r="M1302">
        <v>6374.8948938817639</v>
      </c>
      <c r="N1302">
        <v>36377.98262040886</v>
      </c>
      <c r="O1302">
        <v>62.987529631369036</v>
      </c>
      <c r="P1302">
        <v>4.272813922960073</v>
      </c>
      <c r="Q1302" s="6">
        <v>1300</v>
      </c>
    </row>
    <row r="1303" spans="1:17" x14ac:dyDescent="0.25">
      <c r="A1303">
        <v>107.20570038151149</v>
      </c>
      <c r="B1303">
        <v>-22.809780018066675</v>
      </c>
      <c r="C1303" s="6">
        <v>1274.5600000000002</v>
      </c>
      <c r="D1303">
        <v>1.2</v>
      </c>
      <c r="E1303">
        <v>0.65</v>
      </c>
      <c r="F1303">
        <v>19.899999999999999</v>
      </c>
      <c r="G1303">
        <v>46.089820015575185</v>
      </c>
      <c r="H1303">
        <v>22.421587288134337</v>
      </c>
      <c r="I1303">
        <v>-2.7942996184885089</v>
      </c>
      <c r="J1303">
        <v>5882.3101656059162</v>
      </c>
      <c r="K1303">
        <v>-2457.3156869087775</v>
      </c>
      <c r="L1303">
        <v>-22.672572251257215</v>
      </c>
      <c r="M1303">
        <v>6374.9488836788851</v>
      </c>
      <c r="N1303">
        <v>36373.058406853641</v>
      </c>
      <c r="O1303">
        <v>63.101918730834605</v>
      </c>
      <c r="P1303">
        <v>7.1758430552031101</v>
      </c>
      <c r="Q1303" s="6">
        <v>1301</v>
      </c>
    </row>
    <row r="1304" spans="1:17" x14ac:dyDescent="0.25">
      <c r="A1304">
        <v>106.09921591732821</v>
      </c>
      <c r="B1304">
        <v>-22.619116480522809</v>
      </c>
      <c r="C1304" s="6">
        <v>1274.8400000000001</v>
      </c>
      <c r="D1304">
        <v>3</v>
      </c>
      <c r="E1304">
        <v>0.65</v>
      </c>
      <c r="F1304">
        <v>19.899999999999999</v>
      </c>
      <c r="G1304">
        <v>54.048620189015942</v>
      </c>
      <c r="H1304">
        <v>14.959810314184859</v>
      </c>
      <c r="I1304">
        <v>-3.900784082671791</v>
      </c>
      <c r="J1304">
        <v>5890.4631305288858</v>
      </c>
      <c r="K1304">
        <v>-2437.8391942115331</v>
      </c>
      <c r="L1304">
        <v>-22.482807543767308</v>
      </c>
      <c r="M1304">
        <v>6374.9992807022418</v>
      </c>
      <c r="N1304">
        <v>36371.327308917389</v>
      </c>
      <c r="O1304">
        <v>63.143176973595793</v>
      </c>
      <c r="P1304">
        <v>10.053588881374672</v>
      </c>
      <c r="Q1304" s="6">
        <v>1302</v>
      </c>
    </row>
    <row r="1305" spans="1:17" x14ac:dyDescent="0.25">
      <c r="A1305">
        <v>106.05234457821854</v>
      </c>
      <c r="B1305">
        <v>-23.836848839378529</v>
      </c>
      <c r="C1305" s="6">
        <v>1275.1200000000001</v>
      </c>
      <c r="D1305">
        <v>3</v>
      </c>
      <c r="E1305">
        <v>0.65</v>
      </c>
      <c r="F1305">
        <v>19.899999999999999</v>
      </c>
      <c r="G1305">
        <v>54.048620189015942</v>
      </c>
      <c r="H1305">
        <v>16.878802486070953</v>
      </c>
      <c r="I1305">
        <v>-3.9476554217814623</v>
      </c>
      <c r="J1305">
        <v>5837.2763455886297</v>
      </c>
      <c r="K1305">
        <v>-2561.7659768333297</v>
      </c>
      <c r="L1305">
        <v>-23.694904044576745</v>
      </c>
      <c r="M1305">
        <v>6374.6717605559397</v>
      </c>
      <c r="N1305">
        <v>36433.111214053031</v>
      </c>
      <c r="O1305">
        <v>61.748096321116314</v>
      </c>
      <c r="P1305">
        <v>9.6902177481402685</v>
      </c>
      <c r="Q1305" s="6">
        <v>1303</v>
      </c>
    </row>
    <row r="1306" spans="1:17" x14ac:dyDescent="0.25">
      <c r="A1306">
        <v>109.4892237865475</v>
      </c>
      <c r="B1306">
        <v>-23.626753497397495</v>
      </c>
      <c r="C1306" s="6">
        <v>1275.4000000000001</v>
      </c>
      <c r="D1306">
        <v>3</v>
      </c>
      <c r="E1306">
        <v>0.65</v>
      </c>
      <c r="F1306">
        <v>19.899999999999999</v>
      </c>
      <c r="G1306">
        <v>54.048620189015942</v>
      </c>
      <c r="H1306">
        <v>19.246440283184377</v>
      </c>
      <c r="I1306">
        <v>-0.51077621345250179</v>
      </c>
      <c r="J1306">
        <v>5846.6410815061372</v>
      </c>
      <c r="K1306">
        <v>-2540.4646447070345</v>
      </c>
      <c r="L1306">
        <v>-23.485763155095267</v>
      </c>
      <c r="M1306">
        <v>6374.7292136185433</v>
      </c>
      <c r="N1306">
        <v>36406.514246606319</v>
      </c>
      <c r="O1306">
        <v>62.337956786070706</v>
      </c>
      <c r="P1306">
        <v>1.2742889076549233</v>
      </c>
      <c r="Q1306" s="6">
        <v>1304</v>
      </c>
    </row>
    <row r="1307" spans="1:17" x14ac:dyDescent="0.25">
      <c r="A1307">
        <v>105.74208688511419</v>
      </c>
      <c r="B1307">
        <v>-25.146649085489749</v>
      </c>
      <c r="C1307" s="6">
        <v>1275.68</v>
      </c>
      <c r="D1307">
        <v>1.2</v>
      </c>
      <c r="E1307">
        <v>0.65</v>
      </c>
      <c r="F1307">
        <v>19.899999999999999</v>
      </c>
      <c r="G1307">
        <v>46.089820015575185</v>
      </c>
      <c r="H1307">
        <v>23.183681271664753</v>
      </c>
      <c r="I1307">
        <v>-4.2579131148858096</v>
      </c>
      <c r="J1307">
        <v>5777.1326743754298</v>
      </c>
      <c r="K1307">
        <v>-2693.7894829294191</v>
      </c>
      <c r="L1307">
        <v>-24.998926913493662</v>
      </c>
      <c r="M1307">
        <v>6374.3049594192898</v>
      </c>
      <c r="N1307">
        <v>36505.005652931723</v>
      </c>
      <c r="O1307">
        <v>60.204037684653493</v>
      </c>
      <c r="P1307">
        <v>9.9377329808906527</v>
      </c>
      <c r="Q1307" s="6">
        <v>1305</v>
      </c>
    </row>
    <row r="1308" spans="1:17" x14ac:dyDescent="0.25">
      <c r="A1308">
        <v>108.95911971158489</v>
      </c>
      <c r="B1308">
        <v>-23.336822235261593</v>
      </c>
      <c r="C1308" s="6">
        <v>1275.96</v>
      </c>
      <c r="D1308">
        <v>3</v>
      </c>
      <c r="E1308">
        <v>0.65</v>
      </c>
      <c r="F1308">
        <v>19.899999999999999</v>
      </c>
      <c r="G1308">
        <v>54.048620189015942</v>
      </c>
      <c r="H1308">
        <v>18.46685494831355</v>
      </c>
      <c r="I1308">
        <v>-1.04088028841511</v>
      </c>
      <c r="J1308">
        <v>5859.4355923455914</v>
      </c>
      <c r="K1308">
        <v>-2511.0136890974773</v>
      </c>
      <c r="L1308">
        <v>-23.197161392812426</v>
      </c>
      <c r="M1308">
        <v>6374.807856530364</v>
      </c>
      <c r="N1308">
        <v>36392.558123130548</v>
      </c>
      <c r="O1308">
        <v>62.653767401378552</v>
      </c>
      <c r="P1308">
        <v>2.6260340639582926</v>
      </c>
      <c r="Q1308" s="6">
        <v>1306</v>
      </c>
    </row>
    <row r="1309" spans="1:17" x14ac:dyDescent="0.25">
      <c r="A1309">
        <v>107.96385282986112</v>
      </c>
      <c r="B1309">
        <v>-24.83538571714346</v>
      </c>
      <c r="C1309" s="6">
        <v>1276.24</v>
      </c>
      <c r="D1309">
        <v>0.75</v>
      </c>
      <c r="E1309">
        <v>0.65</v>
      </c>
      <c r="F1309">
        <v>19.899999999999999</v>
      </c>
      <c r="G1309">
        <v>42.007420362456692</v>
      </c>
      <c r="H1309">
        <v>19.618364436304773</v>
      </c>
      <c r="I1309">
        <v>-2.0361471701388751</v>
      </c>
      <c r="J1309">
        <v>5791.6994298058562</v>
      </c>
      <c r="K1309">
        <v>-2662.5381860214511</v>
      </c>
      <c r="L1309">
        <v>-24.689009146542691</v>
      </c>
      <c r="M1309">
        <v>6374.3934517125535</v>
      </c>
      <c r="N1309">
        <v>36473.989579141977</v>
      </c>
      <c r="O1309">
        <v>60.858661422844214</v>
      </c>
      <c r="P1309">
        <v>4.8383318436824503</v>
      </c>
      <c r="Q1309" s="6">
        <v>1307</v>
      </c>
    </row>
    <row r="1310" spans="1:17" x14ac:dyDescent="0.25">
      <c r="A1310">
        <v>107.51420905198884</v>
      </c>
      <c r="B1310">
        <v>-21.857077829500358</v>
      </c>
      <c r="C1310" s="6">
        <v>1276.5200000000002</v>
      </c>
      <c r="D1310">
        <v>0.75</v>
      </c>
      <c r="E1310">
        <v>0.65</v>
      </c>
      <c r="F1310">
        <v>19.899999999999999</v>
      </c>
      <c r="G1310">
        <v>42.007420362456692</v>
      </c>
      <c r="H1310">
        <v>23.711615116743999</v>
      </c>
      <c r="I1310">
        <v>-2.4857909480111573</v>
      </c>
      <c r="J1310">
        <v>5922.3982773718017</v>
      </c>
      <c r="K1310">
        <v>-2359.7330246390538</v>
      </c>
      <c r="L1310">
        <v>-21.724420772873408</v>
      </c>
      <c r="M1310">
        <v>6375.1973540737281</v>
      </c>
      <c r="N1310">
        <v>36324.952009173474</v>
      </c>
      <c r="O1310">
        <v>64.236539729976485</v>
      </c>
      <c r="P1310">
        <v>6.651136445255883</v>
      </c>
      <c r="Q1310" s="6">
        <v>1308</v>
      </c>
    </row>
    <row r="1311" spans="1:17" x14ac:dyDescent="0.25">
      <c r="A1311">
        <v>108.32760014107208</v>
      </c>
      <c r="B1311">
        <v>-22.665167979095671</v>
      </c>
      <c r="C1311" s="6">
        <v>1276.8000000000002</v>
      </c>
      <c r="D1311">
        <v>0.75</v>
      </c>
      <c r="E1311">
        <v>0.65</v>
      </c>
      <c r="F1311">
        <v>19.899999999999999</v>
      </c>
      <c r="G1311">
        <v>42.007420362456692</v>
      </c>
      <c r="H1311">
        <v>17.379682410627115</v>
      </c>
      <c r="I1311">
        <v>-1.6723998589279176</v>
      </c>
      <c r="J1311">
        <v>5888.4998771481642</v>
      </c>
      <c r="K1311">
        <v>-2442.5458469771761</v>
      </c>
      <c r="L1311">
        <v>-22.528641394762122</v>
      </c>
      <c r="M1311">
        <v>6374.9871386348223</v>
      </c>
      <c r="N1311">
        <v>36360.6877938412</v>
      </c>
      <c r="O1311">
        <v>63.388458908919702</v>
      </c>
      <c r="P1311">
        <v>4.332959076368355</v>
      </c>
      <c r="Q1311" s="6">
        <v>1309</v>
      </c>
    </row>
    <row r="1312" spans="1:17" x14ac:dyDescent="0.25">
      <c r="A1312">
        <v>109.22211348682944</v>
      </c>
      <c r="B1312">
        <v>-22.154732514980836</v>
      </c>
      <c r="C1312" s="6">
        <v>1277.0800000000002</v>
      </c>
      <c r="D1312">
        <v>1.2</v>
      </c>
      <c r="E1312">
        <v>0.65</v>
      </c>
      <c r="F1312">
        <v>19.899999999999999</v>
      </c>
      <c r="G1312">
        <v>46.089820015575185</v>
      </c>
      <c r="H1312">
        <v>21.354031433514368</v>
      </c>
      <c r="I1312">
        <v>-0.77788651317055724</v>
      </c>
      <c r="J1312">
        <v>5910.0483248697565</v>
      </c>
      <c r="K1312">
        <v>-2390.2911602915851</v>
      </c>
      <c r="L1312">
        <v>-22.020637789082638</v>
      </c>
      <c r="M1312">
        <v>6375.120628918633</v>
      </c>
      <c r="N1312">
        <v>36333.436211893109</v>
      </c>
      <c r="O1312">
        <v>64.031945408161192</v>
      </c>
      <c r="P1312">
        <v>2.0619981949057511</v>
      </c>
      <c r="Q1312" s="6">
        <v>1310</v>
      </c>
    </row>
    <row r="1313" spans="1:17" x14ac:dyDescent="0.25">
      <c r="A1313">
        <v>107.61034709531053</v>
      </c>
      <c r="B1313">
        <v>-20.750788828165049</v>
      </c>
      <c r="C1313" s="6">
        <v>1277.3600000000001</v>
      </c>
      <c r="D1313">
        <v>1.2</v>
      </c>
      <c r="E1313">
        <v>0.65</v>
      </c>
      <c r="F1313">
        <v>19.899999999999999</v>
      </c>
      <c r="G1313">
        <v>46.089820015575185</v>
      </c>
      <c r="H1313">
        <v>23.887744081796757</v>
      </c>
      <c r="I1313">
        <v>-2.3896529046894699</v>
      </c>
      <c r="J1313">
        <v>5966.8999053129601</v>
      </c>
      <c r="K1313">
        <v>-2245.615471055899</v>
      </c>
      <c r="L1313">
        <v>-20.623598501318568</v>
      </c>
      <c r="M1313">
        <v>6375.4751449495443</v>
      </c>
      <c r="N1313">
        <v>36272.86251800273</v>
      </c>
      <c r="O1313">
        <v>65.522571172744463</v>
      </c>
      <c r="P1313">
        <v>6.717604312470665</v>
      </c>
      <c r="Q1313" s="6">
        <v>1311</v>
      </c>
    </row>
    <row r="1314" spans="1:17" x14ac:dyDescent="0.25">
      <c r="A1314">
        <v>107.44196086523937</v>
      </c>
      <c r="B1314">
        <v>-23.02649162890512</v>
      </c>
      <c r="C1314" s="6">
        <v>1277.6400000000001</v>
      </c>
      <c r="D1314">
        <v>1.2</v>
      </c>
      <c r="E1314">
        <v>0.65</v>
      </c>
      <c r="F1314">
        <v>19.899999999999999</v>
      </c>
      <c r="G1314">
        <v>46.089820015575185</v>
      </c>
      <c r="H1314">
        <v>21.487765604954188</v>
      </c>
      <c r="I1314">
        <v>-2.5580391347606337</v>
      </c>
      <c r="J1314">
        <v>5872.9644813799969</v>
      </c>
      <c r="K1314">
        <v>-2479.4204975302018</v>
      </c>
      <c r="L1314">
        <v>-22.888269565641743</v>
      </c>
      <c r="M1314">
        <v>6374.8911993165757</v>
      </c>
      <c r="N1314">
        <v>36382.557062084568</v>
      </c>
      <c r="O1314">
        <v>62.883048767179581</v>
      </c>
      <c r="P1314">
        <v>6.5157923503449782</v>
      </c>
      <c r="Q1314" s="6">
        <v>1312</v>
      </c>
    </row>
    <row r="1315" spans="1:17" x14ac:dyDescent="0.25">
      <c r="A1315">
        <v>105.56213640101146</v>
      </c>
      <c r="B1315">
        <v>-22.551345544698947</v>
      </c>
      <c r="C1315" s="6">
        <v>1277.92</v>
      </c>
      <c r="D1315">
        <v>0.75</v>
      </c>
      <c r="E1315">
        <v>0.65</v>
      </c>
      <c r="F1315">
        <v>19.899999999999999</v>
      </c>
      <c r="G1315">
        <v>42.007420362456692</v>
      </c>
      <c r="H1315">
        <v>16.974072389771713</v>
      </c>
      <c r="I1315">
        <v>-4.4378635989885424</v>
      </c>
      <c r="J1315">
        <v>5893.3454183867489</v>
      </c>
      <c r="K1315">
        <v>-2430.9099084809723</v>
      </c>
      <c r="L1315">
        <v>-22.415357541339993</v>
      </c>
      <c r="M1315">
        <v>6375.0171139826007</v>
      </c>
      <c r="N1315">
        <v>36372.652880661328</v>
      </c>
      <c r="O1315">
        <v>63.113252503245633</v>
      </c>
      <c r="P1315">
        <v>11.440359727097942</v>
      </c>
      <c r="Q1315" s="6">
        <v>1313</v>
      </c>
    </row>
    <row r="1316" spans="1:17" x14ac:dyDescent="0.25">
      <c r="A1316">
        <v>109.3757492951797</v>
      </c>
      <c r="B1316">
        <v>-24.197928376952262</v>
      </c>
      <c r="C1316" s="6">
        <v>1278.2</v>
      </c>
      <c r="D1316">
        <v>0.75</v>
      </c>
      <c r="E1316">
        <v>0.65</v>
      </c>
      <c r="F1316">
        <v>19.899999999999999</v>
      </c>
      <c r="G1316">
        <v>42.007420362456692</v>
      </c>
      <c r="H1316">
        <v>17.030287608774451</v>
      </c>
      <c r="I1316">
        <v>-0.6242507048202981</v>
      </c>
      <c r="J1316">
        <v>5820.9988151300204</v>
      </c>
      <c r="K1316">
        <v>-2598.2960657573844</v>
      </c>
      <c r="L1316">
        <v>-24.054360958864354</v>
      </c>
      <c r="M1316">
        <v>6374.572115136466</v>
      </c>
      <c r="N1316">
        <v>36436.303163787721</v>
      </c>
      <c r="O1316">
        <v>61.675496281283976</v>
      </c>
      <c r="P1316">
        <v>1.5226727878843878</v>
      </c>
      <c r="Q1316" s="6">
        <v>1314</v>
      </c>
    </row>
    <row r="1317" spans="1:17" x14ac:dyDescent="0.25">
      <c r="A1317">
        <v>109.99148273092177</v>
      </c>
      <c r="B1317">
        <v>-20.813400242100936</v>
      </c>
      <c r="C1317" s="6">
        <v>1278.48</v>
      </c>
      <c r="D1317">
        <v>0.75</v>
      </c>
      <c r="E1317">
        <v>0.65</v>
      </c>
      <c r="F1317">
        <v>19.899999999999999</v>
      </c>
      <c r="G1317">
        <v>42.007420362456692</v>
      </c>
      <c r="H1317">
        <v>17.034377443710202</v>
      </c>
      <c r="I1317">
        <v>-8.5172690782258087E-3</v>
      </c>
      <c r="J1317">
        <v>5964.4403378692741</v>
      </c>
      <c r="K1317">
        <v>-2252.0964284716347</v>
      </c>
      <c r="L1317">
        <v>-20.685895418115557</v>
      </c>
      <c r="M1317">
        <v>6375.4597377080836</v>
      </c>
      <c r="N1317">
        <v>36269.687061083954</v>
      </c>
      <c r="O1317">
        <v>65.602028484608908</v>
      </c>
      <c r="P1317">
        <v>2.3970321664032752E-2</v>
      </c>
      <c r="Q1317" s="6">
        <v>1315</v>
      </c>
    </row>
    <row r="1318" spans="1:17" x14ac:dyDescent="0.25">
      <c r="A1318">
        <v>107.13685790962563</v>
      </c>
      <c r="B1318">
        <v>-25.484206364773669</v>
      </c>
      <c r="C1318" s="6">
        <v>1278.7600000000002</v>
      </c>
      <c r="D1318">
        <v>3</v>
      </c>
      <c r="E1318">
        <v>0.65</v>
      </c>
      <c r="F1318">
        <v>19.899999999999999</v>
      </c>
      <c r="G1318">
        <v>54.048620189015942</v>
      </c>
      <c r="H1318">
        <v>20.403712144856097</v>
      </c>
      <c r="I1318">
        <v>-2.8631420903743674</v>
      </c>
      <c r="J1318">
        <v>5761.143059181134</v>
      </c>
      <c r="K1318">
        <v>-2727.5922128136608</v>
      </c>
      <c r="L1318">
        <v>-25.335044510758596</v>
      </c>
      <c r="M1318">
        <v>6374.2080784794498</v>
      </c>
      <c r="N1318">
        <v>36513.345579702065</v>
      </c>
      <c r="O1318">
        <v>60.028416011554192</v>
      </c>
      <c r="P1318">
        <v>6.6302015084946326</v>
      </c>
      <c r="Q1318" s="6">
        <v>1316</v>
      </c>
    </row>
    <row r="1319" spans="1:17" x14ac:dyDescent="0.25">
      <c r="A1319">
        <v>105.71248473982445</v>
      </c>
      <c r="B1319">
        <v>-22.696372939572392</v>
      </c>
      <c r="C1319" s="6">
        <v>1279.0400000000002</v>
      </c>
      <c r="D1319">
        <v>0.75</v>
      </c>
      <c r="E1319">
        <v>0.65</v>
      </c>
      <c r="F1319">
        <v>19.899999999999999</v>
      </c>
      <c r="G1319">
        <v>42.007420362456692</v>
      </c>
      <c r="H1319">
        <v>23.233407321962638</v>
      </c>
      <c r="I1319">
        <v>-4.2875152601755531</v>
      </c>
      <c r="J1319">
        <v>5887.1674005179011</v>
      </c>
      <c r="K1319">
        <v>-2445.7342402178124</v>
      </c>
      <c r="L1319">
        <v>-22.559699074111165</v>
      </c>
      <c r="M1319">
        <v>6374.9789000038663</v>
      </c>
      <c r="N1319">
        <v>36378.423706935791</v>
      </c>
      <c r="O1319">
        <v>62.979927990258368</v>
      </c>
      <c r="P1319">
        <v>10.995716745743808</v>
      </c>
      <c r="Q1319" s="6">
        <v>1317</v>
      </c>
    </row>
    <row r="1320" spans="1:17" x14ac:dyDescent="0.25">
      <c r="A1320">
        <v>105.5116550439042</v>
      </c>
      <c r="B1320">
        <v>-24.919392157803767</v>
      </c>
      <c r="C1320" s="6">
        <v>1279.3200000000002</v>
      </c>
      <c r="D1320">
        <v>1.2</v>
      </c>
      <c r="E1320">
        <v>0.65</v>
      </c>
      <c r="F1320">
        <v>19.899999999999999</v>
      </c>
      <c r="G1320">
        <v>46.089820015575185</v>
      </c>
      <c r="H1320">
        <v>15.982384763557668</v>
      </c>
      <c r="I1320">
        <v>-4.4883449560958013</v>
      </c>
      <c r="J1320">
        <v>5787.7848184010227</v>
      </c>
      <c r="K1320">
        <v>-2670.9802163920185</v>
      </c>
      <c r="L1320">
        <v>-24.772650726634186</v>
      </c>
      <c r="M1320">
        <v>6374.3696488728137</v>
      </c>
      <c r="N1320">
        <v>36494.796081872773</v>
      </c>
      <c r="O1320">
        <v>60.418945070664428</v>
      </c>
      <c r="P1320">
        <v>10.553335401690047</v>
      </c>
      <c r="Q1320" s="6">
        <v>1318</v>
      </c>
    </row>
    <row r="1321" spans="1:17" x14ac:dyDescent="0.25">
      <c r="A1321">
        <v>107.06444115889474</v>
      </c>
      <c r="B1321">
        <v>-22.868176364561158</v>
      </c>
      <c r="C1321" s="6">
        <v>1279.6000000000001</v>
      </c>
      <c r="D1321">
        <v>0.75</v>
      </c>
      <c r="E1321">
        <v>0.65</v>
      </c>
      <c r="F1321">
        <v>19.899999999999999</v>
      </c>
      <c r="G1321">
        <v>42.007420362456692</v>
      </c>
      <c r="H1321">
        <v>19.868919715984191</v>
      </c>
      <c r="I1321">
        <v>-2.9355588411052622</v>
      </c>
      <c r="J1321">
        <v>5879.8000795453281</v>
      </c>
      <c r="K1321">
        <v>-2463.2755927672279</v>
      </c>
      <c r="L1321">
        <v>-22.730694509850469</v>
      </c>
      <c r="M1321">
        <v>6374.9333817181168</v>
      </c>
      <c r="N1321">
        <v>36376.80166854032</v>
      </c>
      <c r="O1321">
        <v>63.01567523850796</v>
      </c>
      <c r="P1321">
        <v>7.5171401779785239</v>
      </c>
      <c r="Q1321" s="6">
        <v>1319</v>
      </c>
    </row>
    <row r="1322" spans="1:17" x14ac:dyDescent="0.25">
      <c r="A1322">
        <v>108.81015662092794</v>
      </c>
      <c r="B1322">
        <v>-24.45781235638847</v>
      </c>
      <c r="C1322" s="6">
        <v>1279.8800000000001</v>
      </c>
      <c r="D1322">
        <v>0.75</v>
      </c>
      <c r="E1322">
        <v>0.65</v>
      </c>
      <c r="F1322">
        <v>19.899999999999999</v>
      </c>
      <c r="G1322">
        <v>42.007420362456692</v>
      </c>
      <c r="H1322">
        <v>22.314755102736662</v>
      </c>
      <c r="I1322">
        <v>-1.1898433790720588</v>
      </c>
      <c r="J1322">
        <v>5809.1404039468407</v>
      </c>
      <c r="K1322">
        <v>-2624.5255085083463</v>
      </c>
      <c r="L1322">
        <v>-24.313091074641299</v>
      </c>
      <c r="M1322">
        <v>6374.4996962568493</v>
      </c>
      <c r="N1322">
        <v>36451.059744622158</v>
      </c>
      <c r="O1322">
        <v>61.352929092195822</v>
      </c>
      <c r="P1322">
        <v>2.8718630963073553</v>
      </c>
      <c r="Q1322" s="6">
        <v>1320</v>
      </c>
    </row>
    <row r="1323" spans="1:17" x14ac:dyDescent="0.25">
      <c r="A1323">
        <v>109.29701850651479</v>
      </c>
      <c r="B1323">
        <v>-21.095881194608285</v>
      </c>
      <c r="C1323" s="6">
        <v>1280.1600000000001</v>
      </c>
      <c r="D1323">
        <v>3</v>
      </c>
      <c r="E1323">
        <v>0.65</v>
      </c>
      <c r="F1323">
        <v>19.899999999999999</v>
      </c>
      <c r="G1323">
        <v>54.048620189015942</v>
      </c>
      <c r="H1323">
        <v>17.562615344132325</v>
      </c>
      <c r="I1323">
        <v>-0.70298149348521122</v>
      </c>
      <c r="J1323">
        <v>5953.2554034677114</v>
      </c>
      <c r="K1323">
        <v>-2281.3032676053617</v>
      </c>
      <c r="L1323">
        <v>-20.966965006073977</v>
      </c>
      <c r="M1323">
        <v>6375.3897526115534</v>
      </c>
      <c r="N1323">
        <v>36283.195755095359</v>
      </c>
      <c r="O1323">
        <v>65.261323784376913</v>
      </c>
      <c r="P1323">
        <v>1.9524494697494363</v>
      </c>
      <c r="Q1323" s="6">
        <v>1321</v>
      </c>
    </row>
    <row r="1324" spans="1:17" x14ac:dyDescent="0.25">
      <c r="A1324">
        <v>109.05847086829135</v>
      </c>
      <c r="B1324">
        <v>-23.530200900154064</v>
      </c>
      <c r="C1324" s="6">
        <v>1280.44</v>
      </c>
      <c r="D1324">
        <v>1.2</v>
      </c>
      <c r="E1324">
        <v>0.65</v>
      </c>
      <c r="F1324">
        <v>19.899999999999999</v>
      </c>
      <c r="G1324">
        <v>46.089820015575185</v>
      </c>
      <c r="H1324">
        <v>22.381640714271576</v>
      </c>
      <c r="I1324">
        <v>-0.94152913170864849</v>
      </c>
      <c r="J1324">
        <v>5850.9184976622191</v>
      </c>
      <c r="K1324">
        <v>-2530.6639924761084</v>
      </c>
      <c r="L1324">
        <v>-23.389651720339067</v>
      </c>
      <c r="M1324">
        <v>6374.7554862207098</v>
      </c>
      <c r="N1324">
        <v>36402.210541521941</v>
      </c>
      <c r="O1324">
        <v>62.435031835469076</v>
      </c>
      <c r="P1324">
        <v>2.3572299360884279</v>
      </c>
      <c r="Q1324" s="6">
        <v>1322</v>
      </c>
    </row>
    <row r="1325" spans="1:17" x14ac:dyDescent="0.25">
      <c r="A1325">
        <v>109.95874842416173</v>
      </c>
      <c r="B1325">
        <v>-23.747389927157805</v>
      </c>
      <c r="C1325" s="6">
        <v>1280.72</v>
      </c>
      <c r="D1325">
        <v>3</v>
      </c>
      <c r="E1325">
        <v>0.65</v>
      </c>
      <c r="F1325">
        <v>19.899999999999999</v>
      </c>
      <c r="G1325">
        <v>54.048620189015942</v>
      </c>
      <c r="H1325">
        <v>14.597279408596274</v>
      </c>
      <c r="I1325">
        <v>-4.125157583827388E-2</v>
      </c>
      <c r="J1325">
        <v>5841.2734435469893</v>
      </c>
      <c r="K1325">
        <v>-2552.699965612801</v>
      </c>
      <c r="L1325">
        <v>-23.605850615700295</v>
      </c>
      <c r="M1325">
        <v>6374.6962717236111</v>
      </c>
      <c r="N1325">
        <v>36412.457204391801</v>
      </c>
      <c r="O1325">
        <v>62.204537959584947</v>
      </c>
      <c r="P1325">
        <v>0.10243612502982286</v>
      </c>
      <c r="Q1325" s="6">
        <v>1323</v>
      </c>
    </row>
    <row r="1326" spans="1:17" x14ac:dyDescent="0.25">
      <c r="A1326">
        <v>106.49460914413555</v>
      </c>
      <c r="B1326">
        <v>-25.40575903744304</v>
      </c>
      <c r="C1326" s="6">
        <v>1281.0000000000002</v>
      </c>
      <c r="D1326">
        <v>1.2</v>
      </c>
      <c r="E1326">
        <v>0.65</v>
      </c>
      <c r="F1326">
        <v>19.899999999999999</v>
      </c>
      <c r="G1326">
        <v>46.089820015575185</v>
      </c>
      <c r="H1326">
        <v>20.504812993187358</v>
      </c>
      <c r="I1326">
        <v>-3.505390855864448</v>
      </c>
      <c r="J1326">
        <v>5764.8768231288313</v>
      </c>
      <c r="K1326">
        <v>-2719.7448305263265</v>
      </c>
      <c r="L1326">
        <v>-25.256929933203569</v>
      </c>
      <c r="M1326">
        <v>6374.230677424739</v>
      </c>
      <c r="N1326">
        <v>36513.188293876206</v>
      </c>
      <c r="O1326">
        <v>60.032267036452005</v>
      </c>
      <c r="P1326">
        <v>8.1258674244348086</v>
      </c>
      <c r="Q1326" s="6">
        <v>1324</v>
      </c>
    </row>
    <row r="1327" spans="1:17" x14ac:dyDescent="0.25">
      <c r="A1327">
        <v>107.34149083312504</v>
      </c>
      <c r="B1327">
        <v>-21.228141583133798</v>
      </c>
      <c r="C1327" s="6">
        <v>1281.2800000000002</v>
      </c>
      <c r="D1327">
        <v>3</v>
      </c>
      <c r="E1327">
        <v>0.65</v>
      </c>
      <c r="F1327">
        <v>19.899999999999999</v>
      </c>
      <c r="G1327">
        <v>54.048620189015942</v>
      </c>
      <c r="H1327">
        <v>15.006698135143603</v>
      </c>
      <c r="I1327">
        <v>-2.6585091668749641</v>
      </c>
      <c r="J1327">
        <v>5947.9689138315207</v>
      </c>
      <c r="K1327">
        <v>-2294.959500268164</v>
      </c>
      <c r="L1327">
        <v>-21.098568847506165</v>
      </c>
      <c r="M1327">
        <v>6375.3567200414145</v>
      </c>
      <c r="N1327">
        <v>36296.249493179457</v>
      </c>
      <c r="O1327">
        <v>64.937467295542319</v>
      </c>
      <c r="P1327">
        <v>7.3076648283186127</v>
      </c>
      <c r="Q1327" s="6">
        <v>1325</v>
      </c>
    </row>
    <row r="1328" spans="1:17" x14ac:dyDescent="0.25">
      <c r="A1328">
        <v>107.52765807844642</v>
      </c>
      <c r="B1328">
        <v>-25.367591835900473</v>
      </c>
      <c r="C1328" s="6">
        <v>1281.5600000000002</v>
      </c>
      <c r="D1328">
        <v>1.2</v>
      </c>
      <c r="E1328">
        <v>0.65</v>
      </c>
      <c r="F1328">
        <v>19.899999999999999</v>
      </c>
      <c r="G1328">
        <v>46.089820015575185</v>
      </c>
      <c r="H1328">
        <v>15.666908104222177</v>
      </c>
      <c r="I1328">
        <v>-2.4723419215535785</v>
      </c>
      <c r="J1328">
        <v>5766.6895213064818</v>
      </c>
      <c r="K1328">
        <v>-2715.9250046601587</v>
      </c>
      <c r="L1328">
        <v>-25.218925026511297</v>
      </c>
      <c r="M1328">
        <v>6374.2416541957573</v>
      </c>
      <c r="N1328">
        <v>36504.839572027849</v>
      </c>
      <c r="O1328">
        <v>60.205812977415569</v>
      </c>
      <c r="P1328">
        <v>5.7549340952449084</v>
      </c>
      <c r="Q1328" s="6">
        <v>1326</v>
      </c>
    </row>
    <row r="1329" spans="1:17" x14ac:dyDescent="0.25">
      <c r="A1329">
        <v>110.00569759773113</v>
      </c>
      <c r="B1329">
        <v>-25.430386473040308</v>
      </c>
      <c r="C1329" s="6">
        <v>1281.8400000000001</v>
      </c>
      <c r="D1329">
        <v>0.75</v>
      </c>
      <c r="E1329">
        <v>0.65</v>
      </c>
      <c r="F1329">
        <v>19.899999999999999</v>
      </c>
      <c r="G1329">
        <v>42.007420362456692</v>
      </c>
      <c r="H1329">
        <v>21.022348917612785</v>
      </c>
      <c r="I1329">
        <v>5.6975977311282122E-3</v>
      </c>
      <c r="J1329">
        <v>5763.7058218269449</v>
      </c>
      <c r="K1329">
        <v>-2722.2089472782823</v>
      </c>
      <c r="L1329">
        <v>-25.281452787152372</v>
      </c>
      <c r="M1329">
        <v>6374.2235882657706</v>
      </c>
      <c r="N1329">
        <v>36502.08257504378</v>
      </c>
      <c r="O1329">
        <v>60.262757862341594</v>
      </c>
      <c r="P1329">
        <v>1.3268304335055247E-2</v>
      </c>
      <c r="Q1329" s="6">
        <v>1327</v>
      </c>
    </row>
    <row r="1330" spans="1:17" x14ac:dyDescent="0.25">
      <c r="A1330">
        <v>108.21154507543525</v>
      </c>
      <c r="B1330">
        <v>-24.981765224129514</v>
      </c>
      <c r="C1330" s="6">
        <v>1282.1200000000001</v>
      </c>
      <c r="D1330">
        <v>1.2</v>
      </c>
      <c r="E1330">
        <v>0.65</v>
      </c>
      <c r="F1330">
        <v>19.899999999999999</v>
      </c>
      <c r="G1330">
        <v>46.089820015575185</v>
      </c>
      <c r="H1330">
        <v>21.334456905497731</v>
      </c>
      <c r="I1330">
        <v>-1.7884549245647463</v>
      </c>
      <c r="J1330">
        <v>5784.8702662495652</v>
      </c>
      <c r="K1330">
        <v>-2677.2445953272641</v>
      </c>
      <c r="L1330">
        <v>-24.834753702200445</v>
      </c>
      <c r="M1330">
        <v>6374.3519372989877</v>
      </c>
      <c r="N1330">
        <v>36480.906527150575</v>
      </c>
      <c r="O1330">
        <v>60.710873298591764</v>
      </c>
      <c r="P1330">
        <v>4.2284178763700435</v>
      </c>
      <c r="Q1330" s="6">
        <v>1328</v>
      </c>
    </row>
    <row r="1331" spans="1:17" x14ac:dyDescent="0.25">
      <c r="A1331">
        <v>106.27949529992831</v>
      </c>
      <c r="B1331">
        <v>-24.28445038630224</v>
      </c>
      <c r="C1331" s="6">
        <v>1282.4000000000001</v>
      </c>
      <c r="D1331">
        <v>0.75</v>
      </c>
      <c r="E1331">
        <v>0.65</v>
      </c>
      <c r="F1331">
        <v>19.899999999999999</v>
      </c>
      <c r="G1331">
        <v>42.007420362456692</v>
      </c>
      <c r="H1331">
        <v>22.477140591099058</v>
      </c>
      <c r="I1331">
        <v>-3.720504700071686</v>
      </c>
      <c r="J1331">
        <v>5817.0641049774085</v>
      </c>
      <c r="K1331">
        <v>-2607.0343863938942</v>
      </c>
      <c r="L1331">
        <v>-24.140497509654679</v>
      </c>
      <c r="M1331">
        <v>6374.5480697267321</v>
      </c>
      <c r="N1331">
        <v>36454.634732447819</v>
      </c>
      <c r="O1331">
        <v>61.277126366573611</v>
      </c>
      <c r="P1331">
        <v>8.9848031183375117</v>
      </c>
      <c r="Q1331" s="6">
        <v>1329</v>
      </c>
    </row>
    <row r="1332" spans="1:17" x14ac:dyDescent="0.25">
      <c r="A1332">
        <v>106.43770042084026</v>
      </c>
      <c r="B1332">
        <v>-23.31199010606305</v>
      </c>
      <c r="C1332" s="6">
        <v>1282.68</v>
      </c>
      <c r="D1332">
        <v>1.2</v>
      </c>
      <c r="E1332">
        <v>0.65</v>
      </c>
      <c r="F1332">
        <v>19.899999999999999</v>
      </c>
      <c r="G1332">
        <v>46.089820015575185</v>
      </c>
      <c r="H1332">
        <v>16.186151298617137</v>
      </c>
      <c r="I1332">
        <v>-3.5622995791597418</v>
      </c>
      <c r="J1332">
        <v>5860.5244672493609</v>
      </c>
      <c r="K1332">
        <v>-2508.4883115023736</v>
      </c>
      <c r="L1332">
        <v>-23.172443795460318</v>
      </c>
      <c r="M1332">
        <v>6374.8145573163492</v>
      </c>
      <c r="N1332">
        <v>36403.295303635219</v>
      </c>
      <c r="O1332">
        <v>62.412428709361244</v>
      </c>
      <c r="P1332">
        <v>8.9400199806317779</v>
      </c>
      <c r="Q1332" s="6">
        <v>1330</v>
      </c>
    </row>
    <row r="1333" spans="1:17" x14ac:dyDescent="0.25">
      <c r="A1333">
        <v>108.41840214465672</v>
      </c>
      <c r="B1333">
        <v>-21.52603097909742</v>
      </c>
      <c r="C1333" s="6">
        <v>1282.96</v>
      </c>
      <c r="D1333">
        <v>3</v>
      </c>
      <c r="E1333">
        <v>0.65</v>
      </c>
      <c r="F1333">
        <v>19.899999999999999</v>
      </c>
      <c r="G1333">
        <v>54.048620189015942</v>
      </c>
      <c r="H1333">
        <v>23.513030506773386</v>
      </c>
      <c r="I1333">
        <v>-1.5815978553432757</v>
      </c>
      <c r="J1333">
        <v>5935.9465103318407</v>
      </c>
      <c r="K1333">
        <v>-2325.673207411307</v>
      </c>
      <c r="L1333">
        <v>-21.394989567217547</v>
      </c>
      <c r="M1333">
        <v>6375.2817068104177</v>
      </c>
      <c r="N1333">
        <v>36305.391613283711</v>
      </c>
      <c r="O1333">
        <v>64.711403780767895</v>
      </c>
      <c r="P1333">
        <v>4.3034092824642105</v>
      </c>
      <c r="Q1333" s="6">
        <v>1331</v>
      </c>
    </row>
    <row r="1334" spans="1:17" x14ac:dyDescent="0.25">
      <c r="A1334">
        <v>109.51685067566848</v>
      </c>
      <c r="B1334">
        <v>-25.524435208897607</v>
      </c>
      <c r="C1334" s="6">
        <v>1283.24</v>
      </c>
      <c r="D1334">
        <v>3</v>
      </c>
      <c r="E1334">
        <v>0.65</v>
      </c>
      <c r="F1334">
        <v>19.899999999999999</v>
      </c>
      <c r="G1334">
        <v>54.048620189015942</v>
      </c>
      <c r="H1334">
        <v>19.272723174965321</v>
      </c>
      <c r="I1334">
        <v>-0.4831493243315208</v>
      </c>
      <c r="J1334">
        <v>5759.2241525491072</v>
      </c>
      <c r="K1334">
        <v>-2731.6145035763698</v>
      </c>
      <c r="L1334">
        <v>-25.375103147269446</v>
      </c>
      <c r="M1334">
        <v>6374.1964697876829</v>
      </c>
      <c r="N1334">
        <v>36507.490777442305</v>
      </c>
      <c r="O1334">
        <v>60.149493011883571</v>
      </c>
      <c r="P1334">
        <v>1.1211501660181102</v>
      </c>
      <c r="Q1334" s="6">
        <v>1332</v>
      </c>
    </row>
    <row r="1335" spans="1:17" x14ac:dyDescent="0.25">
      <c r="A1335">
        <v>109.55195254919484</v>
      </c>
      <c r="B1335">
        <v>-23.822055197450048</v>
      </c>
      <c r="C1335" s="6">
        <v>1283.5200000000002</v>
      </c>
      <c r="D1335">
        <v>3</v>
      </c>
      <c r="E1335">
        <v>0.65</v>
      </c>
      <c r="F1335">
        <v>19.899999999999999</v>
      </c>
      <c r="G1335">
        <v>54.048620189015942</v>
      </c>
      <c r="H1335">
        <v>23.722503757452259</v>
      </c>
      <c r="I1335">
        <v>-0.44804745080516284</v>
      </c>
      <c r="J1335">
        <v>5837.9383176957763</v>
      </c>
      <c r="K1335">
        <v>-2560.2671722424161</v>
      </c>
      <c r="L1335">
        <v>-23.680177361852767</v>
      </c>
      <c r="M1335">
        <v>6374.6758187756313</v>
      </c>
      <c r="N1335">
        <v>36416.520275439485</v>
      </c>
      <c r="O1335">
        <v>62.113734505149026</v>
      </c>
      <c r="P1335">
        <v>1.109193905650173</v>
      </c>
      <c r="Q1335" s="6">
        <v>1333</v>
      </c>
    </row>
    <row r="1336" spans="1:17" x14ac:dyDescent="0.25">
      <c r="A1336">
        <v>107.08460489263949</v>
      </c>
      <c r="B1336">
        <v>-21.397995671766573</v>
      </c>
      <c r="C1336" s="6">
        <v>1283.8000000000002</v>
      </c>
      <c r="D1336">
        <v>1.2</v>
      </c>
      <c r="E1336">
        <v>0.65</v>
      </c>
      <c r="F1336">
        <v>19.899999999999999</v>
      </c>
      <c r="G1336">
        <v>46.089820015575185</v>
      </c>
      <c r="H1336">
        <v>22.038896883972448</v>
      </c>
      <c r="I1336">
        <v>-2.91539510736051</v>
      </c>
      <c r="J1336">
        <v>5941.1334566890682</v>
      </c>
      <c r="K1336">
        <v>-2312.4797321570595</v>
      </c>
      <c r="L1336">
        <v>-21.267583794796515</v>
      </c>
      <c r="M1336">
        <v>6375.3140520155857</v>
      </c>
      <c r="N1336">
        <v>36305.677290221814</v>
      </c>
      <c r="O1336">
        <v>64.705469877033337</v>
      </c>
      <c r="P1336">
        <v>7.9463536507861958</v>
      </c>
      <c r="Q1336" s="6">
        <v>1334</v>
      </c>
    </row>
    <row r="1337" spans="1:17" x14ac:dyDescent="0.25">
      <c r="A1337">
        <v>106.06451783414785</v>
      </c>
      <c r="B1337">
        <v>-24.841092660654027</v>
      </c>
      <c r="C1337" s="6">
        <v>1284.0800000000002</v>
      </c>
      <c r="D1337">
        <v>0.75</v>
      </c>
      <c r="E1337">
        <v>0.65</v>
      </c>
      <c r="F1337">
        <v>19.899999999999999</v>
      </c>
      <c r="G1337">
        <v>42.007420362456692</v>
      </c>
      <c r="H1337">
        <v>21.139591182893263</v>
      </c>
      <c r="I1337">
        <v>-3.9354821658521502</v>
      </c>
      <c r="J1337">
        <v>5791.433885569144</v>
      </c>
      <c r="K1337">
        <v>-2663.1118705579224</v>
      </c>
      <c r="L1337">
        <v>-24.694691263773336</v>
      </c>
      <c r="M1337">
        <v>6374.3918365617465</v>
      </c>
      <c r="N1337">
        <v>36485.853902575633</v>
      </c>
      <c r="O1337">
        <v>60.60747841891537</v>
      </c>
      <c r="P1337">
        <v>9.3001109909255781</v>
      </c>
      <c r="Q1337" s="6">
        <v>1335</v>
      </c>
    </row>
    <row r="1338" spans="1:17" x14ac:dyDescent="0.25">
      <c r="A1338">
        <v>108.30743878591038</v>
      </c>
      <c r="B1338">
        <v>-23.741821491006871</v>
      </c>
      <c r="C1338" s="6">
        <v>1284.3600000000001</v>
      </c>
      <c r="D1338">
        <v>3</v>
      </c>
      <c r="E1338">
        <v>0.65</v>
      </c>
      <c r="F1338">
        <v>19.899999999999999</v>
      </c>
      <c r="G1338">
        <v>54.048620189015942</v>
      </c>
      <c r="H1338">
        <v>21.021944328837577</v>
      </c>
      <c r="I1338">
        <v>-1.692561214089622</v>
      </c>
      <c r="J1338">
        <v>5841.521776302553</v>
      </c>
      <c r="K1338">
        <v>-2552.1354423243488</v>
      </c>
      <c r="L1338">
        <v>-23.600307464520046</v>
      </c>
      <c r="M1338">
        <v>6374.6977951103718</v>
      </c>
      <c r="N1338">
        <v>36415.119278761267</v>
      </c>
      <c r="O1338">
        <v>62.145438788919137</v>
      </c>
      <c r="P1338">
        <v>4.1976062771350655</v>
      </c>
      <c r="Q1338" s="6">
        <v>1336</v>
      </c>
    </row>
    <row r="1339" spans="1:17" x14ac:dyDescent="0.25">
      <c r="A1339">
        <v>106.63942583754265</v>
      </c>
      <c r="B1339">
        <v>-24.504112829748269</v>
      </c>
      <c r="C1339" s="6">
        <v>1284.6400000000001</v>
      </c>
      <c r="D1339">
        <v>0.75</v>
      </c>
      <c r="E1339">
        <v>0.65</v>
      </c>
      <c r="F1339">
        <v>19.899999999999999</v>
      </c>
      <c r="G1339">
        <v>42.007420362456692</v>
      </c>
      <c r="H1339">
        <v>15.931253703641479</v>
      </c>
      <c r="I1339">
        <v>-3.360574162457354</v>
      </c>
      <c r="J1339">
        <v>5807.0152070906115</v>
      </c>
      <c r="K1339">
        <v>-2629.1929364979737</v>
      </c>
      <c r="L1339">
        <v>-24.359187216612508</v>
      </c>
      <c r="M1339">
        <v>6374.4867332760568</v>
      </c>
      <c r="N1339">
        <v>36463.615547645124</v>
      </c>
      <c r="O1339">
        <v>61.082519002518644</v>
      </c>
      <c r="P1339">
        <v>8.0582317279610365</v>
      </c>
      <c r="Q1339" s="6">
        <v>1337</v>
      </c>
    </row>
    <row r="1340" spans="1:17" x14ac:dyDescent="0.25">
      <c r="A1340">
        <v>106.65258732374464</v>
      </c>
      <c r="B1340">
        <v>-22.226787556748313</v>
      </c>
      <c r="C1340" s="6">
        <v>1284.92</v>
      </c>
      <c r="D1340">
        <v>0.75</v>
      </c>
      <c r="E1340">
        <v>0.65</v>
      </c>
      <c r="F1340">
        <v>19.899999999999999</v>
      </c>
      <c r="G1340">
        <v>42.007420362456692</v>
      </c>
      <c r="H1340">
        <v>22.300934268679235</v>
      </c>
      <c r="I1340">
        <v>-3.3474126762553595</v>
      </c>
      <c r="J1340">
        <v>5907.0347763930786</v>
      </c>
      <c r="K1340">
        <v>-2397.6790408859783</v>
      </c>
      <c r="L1340">
        <v>-22.092346960467093</v>
      </c>
      <c r="M1340">
        <v>6375.1019311553864</v>
      </c>
      <c r="N1340">
        <v>36347.990777012295</v>
      </c>
      <c r="O1340">
        <v>63.68797862151434</v>
      </c>
      <c r="P1340">
        <v>8.7896578338820248</v>
      </c>
      <c r="Q1340" s="6">
        <v>1338</v>
      </c>
    </row>
    <row r="1341" spans="1:17" x14ac:dyDescent="0.25">
      <c r="A1341">
        <v>110.22091788428594</v>
      </c>
      <c r="B1341">
        <v>-25.318869006660318</v>
      </c>
      <c r="C1341" s="6">
        <v>1285.2</v>
      </c>
      <c r="D1341">
        <v>3</v>
      </c>
      <c r="E1341">
        <v>0.65</v>
      </c>
      <c r="F1341">
        <v>19.899999999999999</v>
      </c>
      <c r="G1341">
        <v>54.048620189015942</v>
      </c>
      <c r="H1341">
        <v>18.085801645920647</v>
      </c>
      <c r="I1341">
        <v>0.22091788428593873</v>
      </c>
      <c r="J1341">
        <v>5768.9998325648467</v>
      </c>
      <c r="K1341">
        <v>-2711.0470327203561</v>
      </c>
      <c r="L1341">
        <v>-25.170409757798989</v>
      </c>
      <c r="M1341">
        <v>6374.2556492311378</v>
      </c>
      <c r="N1341">
        <v>36496.021976120683</v>
      </c>
      <c r="O1341">
        <v>60.390221928203871</v>
      </c>
      <c r="P1341">
        <v>0.51656754742815147</v>
      </c>
      <c r="Q1341" s="6">
        <v>1339</v>
      </c>
    </row>
    <row r="1342" spans="1:17" x14ac:dyDescent="0.25">
      <c r="A1342">
        <v>110.44328122073092</v>
      </c>
      <c r="B1342">
        <v>-24.721991882731857</v>
      </c>
      <c r="C1342" s="6">
        <v>1285.48</v>
      </c>
      <c r="D1342">
        <v>0.75</v>
      </c>
      <c r="E1342">
        <v>0.65</v>
      </c>
      <c r="F1342">
        <v>19.899999999999999</v>
      </c>
      <c r="G1342">
        <v>42.007420362456692</v>
      </c>
      <c r="H1342">
        <v>20.506986800145103</v>
      </c>
      <c r="I1342">
        <v>0.44328122073092402</v>
      </c>
      <c r="J1342">
        <v>5796.9637550940342</v>
      </c>
      <c r="K1342">
        <v>-2651.1340041732219</v>
      </c>
      <c r="L1342">
        <v>-24.576109791919372</v>
      </c>
      <c r="M1342">
        <v>6374.4254867366262</v>
      </c>
      <c r="N1342">
        <v>36463.881443120692</v>
      </c>
      <c r="O1342">
        <v>61.075146725821419</v>
      </c>
      <c r="P1342">
        <v>1.0598345437057293</v>
      </c>
      <c r="Q1342" s="6">
        <v>1340</v>
      </c>
    </row>
    <row r="1343" spans="1:17" x14ac:dyDescent="0.25">
      <c r="A1343">
        <v>106.08468392620622</v>
      </c>
      <c r="B1343">
        <v>-25.547195622679329</v>
      </c>
      <c r="C1343" s="6">
        <v>1285.7600000000002</v>
      </c>
      <c r="D1343">
        <v>3</v>
      </c>
      <c r="E1343">
        <v>0.65</v>
      </c>
      <c r="F1343">
        <v>19.899999999999999</v>
      </c>
      <c r="G1343">
        <v>54.048620189015942</v>
      </c>
      <c r="H1343">
        <v>14.658799034125447</v>
      </c>
      <c r="I1343">
        <v>-3.9153160737937753</v>
      </c>
      <c r="J1343">
        <v>5758.1372305927971</v>
      </c>
      <c r="K1343">
        <v>-2733.8896217737761</v>
      </c>
      <c r="L1343">
        <v>-25.397767391679743</v>
      </c>
      <c r="M1343">
        <v>6374.1898960088447</v>
      </c>
      <c r="N1343">
        <v>36524.026194527338</v>
      </c>
      <c r="O1343">
        <v>59.807701485763864</v>
      </c>
      <c r="P1343">
        <v>9.0178502694146268</v>
      </c>
      <c r="Q1343" s="6">
        <v>1341</v>
      </c>
    </row>
    <row r="1344" spans="1:17" x14ac:dyDescent="0.25">
      <c r="A1344">
        <v>106.20577348383657</v>
      </c>
      <c r="B1344">
        <v>-21.931767838206575</v>
      </c>
      <c r="C1344" s="6">
        <v>1286.0400000000002</v>
      </c>
      <c r="D1344">
        <v>0.75</v>
      </c>
      <c r="E1344">
        <v>0.65</v>
      </c>
      <c r="F1344">
        <v>19.899999999999999</v>
      </c>
      <c r="G1344">
        <v>42.007420362456692</v>
      </c>
      <c r="H1344">
        <v>22.195170058066381</v>
      </c>
      <c r="I1344">
        <v>-3.7942265161634339</v>
      </c>
      <c r="J1344">
        <v>5919.3142880578571</v>
      </c>
      <c r="K1344">
        <v>-2367.4068473538246</v>
      </c>
      <c r="L1344">
        <v>-21.798748687341043</v>
      </c>
      <c r="M1344">
        <v>6375.1781796043679</v>
      </c>
      <c r="N1344">
        <v>36337.117476019586</v>
      </c>
      <c r="O1344">
        <v>63.946443827841655</v>
      </c>
      <c r="P1344">
        <v>10.068453247488195</v>
      </c>
      <c r="Q1344" s="6">
        <v>1342</v>
      </c>
    </row>
    <row r="1345" spans="1:17" x14ac:dyDescent="0.25">
      <c r="A1345">
        <v>110.17209749511132</v>
      </c>
      <c r="B1345">
        <v>-21.761238084922486</v>
      </c>
      <c r="C1345" s="6">
        <v>1286.3200000000002</v>
      </c>
      <c r="D1345">
        <v>0.75</v>
      </c>
      <c r="E1345">
        <v>0.65</v>
      </c>
      <c r="F1345">
        <v>19.899999999999999</v>
      </c>
      <c r="G1345">
        <v>42.007420362456692</v>
      </c>
      <c r="H1345">
        <v>14.359544459781414</v>
      </c>
      <c r="I1345">
        <v>0.17209749511131633</v>
      </c>
      <c r="J1345">
        <v>5926.3408514530438</v>
      </c>
      <c r="K1345">
        <v>-2349.8804537252013</v>
      </c>
      <c r="L1345">
        <v>-21.629046966557503</v>
      </c>
      <c r="M1345">
        <v>6375.2218811897792</v>
      </c>
      <c r="N1345">
        <v>36313.940569562401</v>
      </c>
      <c r="O1345">
        <v>64.502089132331392</v>
      </c>
      <c r="P1345">
        <v>0.46419169503714103</v>
      </c>
      <c r="Q1345" s="6">
        <v>1343</v>
      </c>
    </row>
    <row r="1346" spans="1:17" x14ac:dyDescent="0.25">
      <c r="A1346">
        <v>107.10978954908643</v>
      </c>
      <c r="B1346">
        <v>-23.888115022027325</v>
      </c>
      <c r="C1346" s="6">
        <v>1286.6000000000001</v>
      </c>
      <c r="D1346">
        <v>3</v>
      </c>
      <c r="E1346">
        <v>0.65</v>
      </c>
      <c r="F1346">
        <v>19.899999999999999</v>
      </c>
      <c r="G1346">
        <v>54.048620189015942</v>
      </c>
      <c r="H1346">
        <v>18.955780701838677</v>
      </c>
      <c r="I1346">
        <v>-2.8902104509135711</v>
      </c>
      <c r="J1346">
        <v>5834.9793305776129</v>
      </c>
      <c r="K1346">
        <v>-2566.9586630231893</v>
      </c>
      <c r="L1346">
        <v>-23.745938476456736</v>
      </c>
      <c r="M1346">
        <v>6374.6576822553989</v>
      </c>
      <c r="N1346">
        <v>36428.328132927229</v>
      </c>
      <c r="O1346">
        <v>61.852610246475351</v>
      </c>
      <c r="P1346">
        <v>7.1065605375518874</v>
      </c>
      <c r="Q1346" s="6">
        <v>1344</v>
      </c>
    </row>
    <row r="1347" spans="1:17" x14ac:dyDescent="0.25">
      <c r="A1347">
        <v>110.0738402389801</v>
      </c>
      <c r="B1347">
        <v>-24.97344428564174</v>
      </c>
      <c r="C1347" s="6">
        <v>1286.8800000000001</v>
      </c>
      <c r="D1347">
        <v>1.2</v>
      </c>
      <c r="E1347">
        <v>0.65</v>
      </c>
      <c r="F1347">
        <v>19.899999999999999</v>
      </c>
      <c r="G1347">
        <v>46.089820015575185</v>
      </c>
      <c r="H1347">
        <v>20.694468829419513</v>
      </c>
      <c r="I1347">
        <v>7.3840238980096728E-2</v>
      </c>
      <c r="J1347">
        <v>5785.2594804473856</v>
      </c>
      <c r="K1347">
        <v>-2676.4090702959975</v>
      </c>
      <c r="L1347">
        <v>-24.82646875543433</v>
      </c>
      <c r="M1347">
        <v>6374.3543020190709</v>
      </c>
      <c r="N1347">
        <v>36477.205464634382</v>
      </c>
      <c r="O1347">
        <v>60.789323097199357</v>
      </c>
      <c r="P1347">
        <v>0.17489429871779419</v>
      </c>
      <c r="Q1347" s="6">
        <v>1345</v>
      </c>
    </row>
    <row r="1348" spans="1:17" x14ac:dyDescent="0.25">
      <c r="A1348">
        <v>106.46267075745939</v>
      </c>
      <c r="B1348">
        <v>-25.076454268643701</v>
      </c>
      <c r="C1348" s="6">
        <v>1287.1600000000001</v>
      </c>
      <c r="D1348">
        <v>1.2</v>
      </c>
      <c r="E1348">
        <v>0.65</v>
      </c>
      <c r="F1348">
        <v>19.899999999999999</v>
      </c>
      <c r="G1348">
        <v>46.089820015575185</v>
      </c>
      <c r="H1348">
        <v>16.387441384496494</v>
      </c>
      <c r="I1348">
        <v>-3.5373292425406078</v>
      </c>
      <c r="J1348">
        <v>5780.4325845638241</v>
      </c>
      <c r="K1348">
        <v>-2686.7486247344054</v>
      </c>
      <c r="L1348">
        <v>-24.929034043606045</v>
      </c>
      <c r="M1348">
        <v>6374.3249867887525</v>
      </c>
      <c r="N1348">
        <v>36495.499375771542</v>
      </c>
      <c r="O1348">
        <v>60.403017927019064</v>
      </c>
      <c r="P1348">
        <v>8.2982651120768196</v>
      </c>
      <c r="Q1348" s="6">
        <v>1346</v>
      </c>
    </row>
    <row r="1349" spans="1:17" x14ac:dyDescent="0.25">
      <c r="A1349">
        <v>109.10238835664559</v>
      </c>
      <c r="B1349">
        <v>-23.96641855674476</v>
      </c>
      <c r="C1349" s="6">
        <v>1287.44</v>
      </c>
      <c r="D1349">
        <v>3</v>
      </c>
      <c r="E1349">
        <v>0.65</v>
      </c>
      <c r="F1349">
        <v>19.899999999999999</v>
      </c>
      <c r="G1349">
        <v>54.048620189015942</v>
      </c>
      <c r="H1349">
        <v>14.172018829143976</v>
      </c>
      <c r="I1349">
        <v>-0.89761164335440924</v>
      </c>
      <c r="J1349">
        <v>5831.4618940617001</v>
      </c>
      <c r="K1349">
        <v>-2574.886022382032</v>
      </c>
      <c r="L1349">
        <v>-23.823888910129959</v>
      </c>
      <c r="M1349">
        <v>6374.6361347258116</v>
      </c>
      <c r="N1349">
        <v>36424.632897042487</v>
      </c>
      <c r="O1349">
        <v>61.933306651899777</v>
      </c>
      <c r="P1349">
        <v>2.2088572148178787</v>
      </c>
      <c r="Q1349" s="6">
        <v>1347</v>
      </c>
    </row>
    <row r="1350" spans="1:17" x14ac:dyDescent="0.25">
      <c r="A1350">
        <v>108.17514546724179</v>
      </c>
      <c r="B1350">
        <v>-21.084760351612093</v>
      </c>
      <c r="C1350" s="6">
        <v>1287.72</v>
      </c>
      <c r="D1350">
        <v>1.2</v>
      </c>
      <c r="E1350">
        <v>0.65</v>
      </c>
      <c r="F1350">
        <v>19.899999999999999</v>
      </c>
      <c r="G1350">
        <v>46.089820015575185</v>
      </c>
      <c r="H1350">
        <v>19.31330232560461</v>
      </c>
      <c r="I1350">
        <v>-1.8248545327582093</v>
      </c>
      <c r="J1350">
        <v>5953.6984663436206</v>
      </c>
      <c r="K1350">
        <v>-2280.1544655259295</v>
      </c>
      <c r="L1350">
        <v>-20.95589949198699</v>
      </c>
      <c r="M1350">
        <v>6375.3925224099112</v>
      </c>
      <c r="N1350">
        <v>36285.669451429181</v>
      </c>
      <c r="O1350">
        <v>65.199930197644818</v>
      </c>
      <c r="P1350">
        <v>5.0610934126149036</v>
      </c>
      <c r="Q1350" s="6">
        <v>1348</v>
      </c>
    </row>
    <row r="1351" spans="1:17" x14ac:dyDescent="0.25">
      <c r="A1351">
        <v>105.48457481903588</v>
      </c>
      <c r="B1351">
        <v>-23.363199656903351</v>
      </c>
      <c r="C1351" s="6">
        <v>1288.0000000000002</v>
      </c>
      <c r="D1351">
        <v>3</v>
      </c>
      <c r="E1351">
        <v>0.65</v>
      </c>
      <c r="F1351">
        <v>19.899999999999999</v>
      </c>
      <c r="G1351">
        <v>54.048620189015942</v>
      </c>
      <c r="H1351">
        <v>17.581230603250091</v>
      </c>
      <c r="I1351">
        <v>-4.5154251809641153</v>
      </c>
      <c r="J1351">
        <v>5858.2777547800688</v>
      </c>
      <c r="K1351">
        <v>-2513.6957114343445</v>
      </c>
      <c r="L1351">
        <v>-23.223417269482542</v>
      </c>
      <c r="M1351">
        <v>6374.8007327158402</v>
      </c>
      <c r="N1351">
        <v>36413.838667617907</v>
      </c>
      <c r="O1351">
        <v>62.176818436182096</v>
      </c>
      <c r="P1351">
        <v>11.262819376395518</v>
      </c>
      <c r="Q1351" s="6">
        <v>1349</v>
      </c>
    </row>
    <row r="1352" spans="1:17" x14ac:dyDescent="0.25">
      <c r="A1352">
        <v>110.17157257680164</v>
      </c>
      <c r="B1352">
        <v>-25.46611792264056</v>
      </c>
      <c r="C1352" s="6">
        <v>1288.2800000000002</v>
      </c>
      <c r="D1352">
        <v>3</v>
      </c>
      <c r="E1352">
        <v>0.65</v>
      </c>
      <c r="F1352">
        <v>19.899999999999999</v>
      </c>
      <c r="G1352">
        <v>54.048620189015942</v>
      </c>
      <c r="H1352">
        <v>19.566061399104029</v>
      </c>
      <c r="I1352">
        <v>0.17157257680163696</v>
      </c>
      <c r="J1352">
        <v>5762.0049497841237</v>
      </c>
      <c r="K1352">
        <v>-2725.7832038256056</v>
      </c>
      <c r="L1352">
        <v>-25.317032695815591</v>
      </c>
      <c r="M1352">
        <v>6374.2132938578798</v>
      </c>
      <c r="N1352">
        <v>36504.075236004901</v>
      </c>
      <c r="O1352">
        <v>60.220969374087133</v>
      </c>
      <c r="P1352">
        <v>0.3990218229438004</v>
      </c>
      <c r="Q1352" s="6">
        <v>1350</v>
      </c>
    </row>
    <row r="1353" spans="1:17" x14ac:dyDescent="0.25">
      <c r="A1353">
        <v>108.01790523415102</v>
      </c>
      <c r="B1353">
        <v>-23.815144428372349</v>
      </c>
      <c r="C1353" s="6">
        <v>1288.5600000000002</v>
      </c>
      <c r="D1353">
        <v>1.2</v>
      </c>
      <c r="E1353">
        <v>0.65</v>
      </c>
      <c r="F1353">
        <v>19.899999999999999</v>
      </c>
      <c r="G1353">
        <v>46.089820015575185</v>
      </c>
      <c r="H1353">
        <v>21.755592310788174</v>
      </c>
      <c r="I1353">
        <v>-1.9820947658489843</v>
      </c>
      <c r="J1353">
        <v>5838.2474212977813</v>
      </c>
      <c r="K1353">
        <v>-2559.5669562836538</v>
      </c>
      <c r="L1353">
        <v>-23.673297885280196</v>
      </c>
      <c r="M1353">
        <v>6374.6777138918451</v>
      </c>
      <c r="N1353">
        <v>36420.000314856159</v>
      </c>
      <c r="O1353">
        <v>62.036738256823035</v>
      </c>
      <c r="P1353">
        <v>4.8987489722918536</v>
      </c>
      <c r="Q1353" s="6">
        <v>1351</v>
      </c>
    </row>
    <row r="1354" spans="1:17" x14ac:dyDescent="0.25">
      <c r="A1354">
        <v>105.915281591595</v>
      </c>
      <c r="B1354">
        <v>-21.097291209063723</v>
      </c>
      <c r="C1354" s="6">
        <v>1288.8400000000001</v>
      </c>
      <c r="D1354">
        <v>1.2</v>
      </c>
      <c r="E1354">
        <v>0.65</v>
      </c>
      <c r="F1354">
        <v>19.899999999999999</v>
      </c>
      <c r="G1354">
        <v>46.089820015575185</v>
      </c>
      <c r="H1354">
        <v>14.026587297056277</v>
      </c>
      <c r="I1354">
        <v>-4.0847184084049957</v>
      </c>
      <c r="J1354">
        <v>5953.1992114460936</v>
      </c>
      <c r="K1354">
        <v>-2281.4489184712284</v>
      </c>
      <c r="L1354">
        <v>-20.96836800674042</v>
      </c>
      <c r="M1354">
        <v>6375.3894013429426</v>
      </c>
      <c r="N1354">
        <v>36300.309536733977</v>
      </c>
      <c r="O1354">
        <v>64.838930842078497</v>
      </c>
      <c r="P1354">
        <v>11.221481810857988</v>
      </c>
      <c r="Q1354" s="6">
        <v>1352</v>
      </c>
    </row>
    <row r="1355" spans="1:17" x14ac:dyDescent="0.25">
      <c r="A1355">
        <v>107.1139606819502</v>
      </c>
      <c r="B1355">
        <v>-21.73507931604513</v>
      </c>
      <c r="C1355" s="6">
        <v>1289.1200000000001</v>
      </c>
      <c r="D1355">
        <v>1.2</v>
      </c>
      <c r="E1355">
        <v>0.65</v>
      </c>
      <c r="F1355">
        <v>19.899999999999999</v>
      </c>
      <c r="G1355">
        <v>46.089820015575185</v>
      </c>
      <c r="H1355">
        <v>16.77801498832698</v>
      </c>
      <c r="I1355">
        <v>-2.8860393180497965</v>
      </c>
      <c r="J1355">
        <v>5927.4140772637402</v>
      </c>
      <c r="K1355">
        <v>-2347.1901407870987</v>
      </c>
      <c r="L1355">
        <v>-21.603015627538138</v>
      </c>
      <c r="M1355">
        <v>6375.2285606362784</v>
      </c>
      <c r="N1355">
        <v>36321.39297534142</v>
      </c>
      <c r="O1355">
        <v>64.322803943974549</v>
      </c>
      <c r="P1355">
        <v>7.7523998515688932</v>
      </c>
      <c r="Q1355" s="6">
        <v>1353</v>
      </c>
    </row>
    <row r="1356" spans="1:17" x14ac:dyDescent="0.25">
      <c r="A1356">
        <v>105.62260270634144</v>
      </c>
      <c r="B1356">
        <v>-24.172875634975366</v>
      </c>
      <c r="C1356" s="6">
        <v>1289.4000000000001</v>
      </c>
      <c r="D1356">
        <v>3</v>
      </c>
      <c r="E1356">
        <v>0.65</v>
      </c>
      <c r="F1356">
        <v>19.899999999999999</v>
      </c>
      <c r="G1356">
        <v>54.048620189015942</v>
      </c>
      <c r="H1356">
        <v>21.615790348419971</v>
      </c>
      <c r="I1356">
        <v>-4.3773972936585608</v>
      </c>
      <c r="J1356">
        <v>5822.1356514637273</v>
      </c>
      <c r="K1356">
        <v>-2595.7647655096416</v>
      </c>
      <c r="L1356">
        <v>-24.029420070736528</v>
      </c>
      <c r="M1356">
        <v>6374.5790654682669</v>
      </c>
      <c r="N1356">
        <v>36454.237969017631</v>
      </c>
      <c r="O1356">
        <v>61.286534882480204</v>
      </c>
      <c r="P1356">
        <v>10.588481760079359</v>
      </c>
      <c r="Q1356" s="6">
        <v>1354</v>
      </c>
    </row>
    <row r="1357" spans="1:17" x14ac:dyDescent="0.25">
      <c r="A1357">
        <v>108.90755954284705</v>
      </c>
      <c r="B1357">
        <v>-20.859291629813296</v>
      </c>
      <c r="C1357" s="6">
        <v>1289.68</v>
      </c>
      <c r="D1357">
        <v>3</v>
      </c>
      <c r="E1357">
        <v>0.65</v>
      </c>
      <c r="F1357">
        <v>19.899999999999999</v>
      </c>
      <c r="G1357">
        <v>54.048620189015942</v>
      </c>
      <c r="H1357">
        <v>21.722757429560623</v>
      </c>
      <c r="I1357">
        <v>-1.0924404571529465</v>
      </c>
      <c r="J1357">
        <v>5962.6330755836079</v>
      </c>
      <c r="K1357">
        <v>-2256.8450036578965</v>
      </c>
      <c r="L1357">
        <v>-20.731556677189037</v>
      </c>
      <c r="M1357">
        <v>6375.448420666522</v>
      </c>
      <c r="N1357">
        <v>36273.04573829189</v>
      </c>
      <c r="O1357">
        <v>65.517088731032061</v>
      </c>
      <c r="P1357">
        <v>3.0654573687917774</v>
      </c>
      <c r="Q1357" s="6">
        <v>1355</v>
      </c>
    </row>
    <row r="1358" spans="1:17" x14ac:dyDescent="0.25">
      <c r="A1358">
        <v>109.18224334697248</v>
      </c>
      <c r="B1358">
        <v>-22.148445186065079</v>
      </c>
      <c r="C1358" s="6">
        <v>1289.96</v>
      </c>
      <c r="D1358">
        <v>1.2</v>
      </c>
      <c r="E1358">
        <v>0.65</v>
      </c>
      <c r="F1358">
        <v>19.899999999999999</v>
      </c>
      <c r="G1358">
        <v>46.089820015575185</v>
      </c>
      <c r="H1358">
        <v>19.931915771044704</v>
      </c>
      <c r="I1358">
        <v>-0.81775665302751577</v>
      </c>
      <c r="J1358">
        <v>5910.3108369660113</v>
      </c>
      <c r="K1358">
        <v>-2389.646337158018</v>
      </c>
      <c r="L1358">
        <v>-22.014380679867312</v>
      </c>
      <c r="M1358">
        <v>6375.1222581414549</v>
      </c>
      <c r="N1358">
        <v>36333.198342731885</v>
      </c>
      <c r="O1358">
        <v>64.037644231583016</v>
      </c>
      <c r="P1358">
        <v>2.1681841875307764</v>
      </c>
      <c r="Q1358" s="6">
        <v>1356</v>
      </c>
    </row>
    <row r="1359" spans="1:17" x14ac:dyDescent="0.25">
      <c r="A1359">
        <v>106.69869151670487</v>
      </c>
      <c r="B1359">
        <v>-24.256607357769628</v>
      </c>
      <c r="C1359" s="6">
        <v>1290.2400000000002</v>
      </c>
      <c r="D1359">
        <v>0.75</v>
      </c>
      <c r="E1359">
        <v>0.65</v>
      </c>
      <c r="F1359">
        <v>19.899999999999999</v>
      </c>
      <c r="G1359">
        <v>42.007420362456692</v>
      </c>
      <c r="H1359">
        <v>14.968871168974953</v>
      </c>
      <c r="I1359">
        <v>-3.3013084832951307</v>
      </c>
      <c r="J1359">
        <v>5818.3317506646927</v>
      </c>
      <c r="K1359">
        <v>-2604.2230076497076</v>
      </c>
      <c r="L1359">
        <v>-24.112778380619442</v>
      </c>
      <c r="M1359">
        <v>6374.555814671714</v>
      </c>
      <c r="N1359">
        <v>36450.157577699923</v>
      </c>
      <c r="O1359">
        <v>61.373983162151319</v>
      </c>
      <c r="P1359">
        <v>7.9924782986444116</v>
      </c>
      <c r="Q1359" s="6">
        <v>1357</v>
      </c>
    </row>
    <row r="1360" spans="1:17" x14ac:dyDescent="0.25">
      <c r="A1360">
        <v>109.90141607542513</v>
      </c>
      <c r="B1360">
        <v>-22.098672297714785</v>
      </c>
      <c r="C1360" s="6">
        <v>1290.5200000000002</v>
      </c>
      <c r="D1360">
        <v>3</v>
      </c>
      <c r="E1360">
        <v>0.65</v>
      </c>
      <c r="F1360">
        <v>19.899999999999999</v>
      </c>
      <c r="G1360">
        <v>54.048620189015942</v>
      </c>
      <c r="H1360">
        <v>19.286590182593091</v>
      </c>
      <c r="I1360">
        <v>-9.8583924574867865E-2</v>
      </c>
      <c r="J1360">
        <v>5912.3864778919242</v>
      </c>
      <c r="K1360">
        <v>-2384.5406734727544</v>
      </c>
      <c r="L1360">
        <v>-21.964847248308057</v>
      </c>
      <c r="M1360">
        <v>6375.1351426777746</v>
      </c>
      <c r="N1360">
        <v>36330.103298493646</v>
      </c>
      <c r="O1360">
        <v>64.111648344629643</v>
      </c>
      <c r="P1360">
        <v>0.26204838549334331</v>
      </c>
      <c r="Q1360" s="6">
        <v>1358</v>
      </c>
    </row>
    <row r="1361" spans="1:17" x14ac:dyDescent="0.25">
      <c r="A1361">
        <v>107.35749376059343</v>
      </c>
      <c r="B1361">
        <v>-23.865145206509176</v>
      </c>
      <c r="C1361" s="6">
        <v>1290.8000000000002</v>
      </c>
      <c r="D1361">
        <v>1.2</v>
      </c>
      <c r="E1361">
        <v>0.65</v>
      </c>
      <c r="F1361">
        <v>19.899999999999999</v>
      </c>
      <c r="G1361">
        <v>46.089820015575185</v>
      </c>
      <c r="H1361">
        <v>17.569302826723536</v>
      </c>
      <c r="I1361">
        <v>-2.6425062394065719</v>
      </c>
      <c r="J1361">
        <v>5836.0090846554122</v>
      </c>
      <c r="K1361">
        <v>-2564.6323296072942</v>
      </c>
      <c r="L1361">
        <v>-23.723072441007321</v>
      </c>
      <c r="M1361">
        <v>6374.663992889934</v>
      </c>
      <c r="N1361">
        <v>36425.729324175954</v>
      </c>
      <c r="O1361">
        <v>61.909947320277489</v>
      </c>
      <c r="P1361">
        <v>6.5078966773536102</v>
      </c>
      <c r="Q1361" s="6">
        <v>1359</v>
      </c>
    </row>
    <row r="1362" spans="1:17" x14ac:dyDescent="0.25">
      <c r="A1362">
        <v>109.39436217969627</v>
      </c>
      <c r="B1362">
        <v>-25.250439590918663</v>
      </c>
      <c r="C1362" s="6">
        <v>1291.0800000000002</v>
      </c>
      <c r="D1362">
        <v>1.2</v>
      </c>
      <c r="E1362">
        <v>0.65</v>
      </c>
      <c r="F1362">
        <v>19.899999999999999</v>
      </c>
      <c r="G1362">
        <v>46.089820015575185</v>
      </c>
      <c r="H1362">
        <v>20.308299136270907</v>
      </c>
      <c r="I1362">
        <v>-0.60563782030372693</v>
      </c>
      <c r="J1362">
        <v>5772.2375479386246</v>
      </c>
      <c r="K1362">
        <v>-2704.192842122301</v>
      </c>
      <c r="L1362">
        <v>-25.102272573471335</v>
      </c>
      <c r="M1362">
        <v>6374.2752715283632</v>
      </c>
      <c r="N1362">
        <v>36492.607695877145</v>
      </c>
      <c r="O1362">
        <v>60.462302789918567</v>
      </c>
      <c r="P1362">
        <v>1.4195287720986867</v>
      </c>
      <c r="Q1362" s="6">
        <v>1360</v>
      </c>
    </row>
    <row r="1363" spans="1:17" x14ac:dyDescent="0.25">
      <c r="A1363">
        <v>106.8922095638609</v>
      </c>
      <c r="B1363">
        <v>-22.960444693162763</v>
      </c>
      <c r="C1363" s="6">
        <v>1291.3600000000001</v>
      </c>
      <c r="D1363">
        <v>3</v>
      </c>
      <c r="E1363">
        <v>0.65</v>
      </c>
      <c r="F1363">
        <v>19.899999999999999</v>
      </c>
      <c r="G1363">
        <v>54.048620189015942</v>
      </c>
      <c r="H1363">
        <v>15.088786626020671</v>
      </c>
      <c r="I1363">
        <v>-3.1077904361390978</v>
      </c>
      <c r="J1363">
        <v>5875.8216379968617</v>
      </c>
      <c r="K1363">
        <v>-2472.6873243054392</v>
      </c>
      <c r="L1363">
        <v>-22.822530926358425</v>
      </c>
      <c r="M1363">
        <v>6374.9088248643147</v>
      </c>
      <c r="N1363">
        <v>36382.481456847374</v>
      </c>
      <c r="O1363">
        <v>62.885288902075317</v>
      </c>
      <c r="P1363">
        <v>7.9236604862649918</v>
      </c>
      <c r="Q1363" s="6">
        <v>1361</v>
      </c>
    </row>
    <row r="1364" spans="1:17" x14ac:dyDescent="0.25">
      <c r="A1364">
        <v>106.74042944488636</v>
      </c>
      <c r="B1364">
        <v>-20.848686147297659</v>
      </c>
      <c r="C1364" s="6">
        <v>1291.6400000000001</v>
      </c>
      <c r="D1364">
        <v>1.2</v>
      </c>
      <c r="E1364">
        <v>0.65</v>
      </c>
      <c r="F1364">
        <v>19.899999999999999</v>
      </c>
      <c r="G1364">
        <v>46.089820015575185</v>
      </c>
      <c r="H1364">
        <v>21.738838841257667</v>
      </c>
      <c r="I1364">
        <v>-3.2595705551136405</v>
      </c>
      <c r="J1364">
        <v>5963.0510719895847</v>
      </c>
      <c r="K1364">
        <v>-2255.7477360848352</v>
      </c>
      <c r="L1364">
        <v>-20.721004348433318</v>
      </c>
      <c r="M1364">
        <v>6375.4510378488512</v>
      </c>
      <c r="N1364">
        <v>36282.513157238471</v>
      </c>
      <c r="O1364">
        <v>65.2803047086677</v>
      </c>
      <c r="P1364">
        <v>9.0914546776509049</v>
      </c>
      <c r="Q1364" s="6">
        <v>1362</v>
      </c>
    </row>
    <row r="1365" spans="1:17" x14ac:dyDescent="0.25">
      <c r="A1365">
        <v>109.86275731964461</v>
      </c>
      <c r="B1365">
        <v>-25.365787431710622</v>
      </c>
      <c r="C1365" s="6">
        <v>1291.92</v>
      </c>
      <c r="D1365">
        <v>0.75</v>
      </c>
      <c r="E1365">
        <v>0.65</v>
      </c>
      <c r="F1365">
        <v>19.899999999999999</v>
      </c>
      <c r="G1365">
        <v>42.007420362456692</v>
      </c>
      <c r="H1365">
        <v>21.356411884082377</v>
      </c>
      <c r="I1365">
        <v>-0.137242680355385</v>
      </c>
      <c r="J1365">
        <v>5766.775155746639</v>
      </c>
      <c r="K1365">
        <v>-2715.7443880199244</v>
      </c>
      <c r="L1365">
        <v>-25.217128301515196</v>
      </c>
      <c r="M1365">
        <v>6374.2421728389318</v>
      </c>
      <c r="N1365">
        <v>36498.559290731973</v>
      </c>
      <c r="O1365">
        <v>60.336793076927421</v>
      </c>
      <c r="P1365">
        <v>0.32036158819407579</v>
      </c>
      <c r="Q1365" s="6">
        <v>1363</v>
      </c>
    </row>
    <row r="1366" spans="1:17" x14ac:dyDescent="0.25">
      <c r="A1366">
        <v>110.02854090745024</v>
      </c>
      <c r="B1366">
        <v>-25.17773088603613</v>
      </c>
      <c r="C1366" s="6">
        <v>1292.2</v>
      </c>
      <c r="D1366">
        <v>1.2</v>
      </c>
      <c r="E1366">
        <v>0.65</v>
      </c>
      <c r="F1366">
        <v>19.899999999999999</v>
      </c>
      <c r="G1366">
        <v>46.089820015575185</v>
      </c>
      <c r="H1366">
        <v>17.368312607292506</v>
      </c>
      <c r="I1366">
        <v>2.8540907450235409E-2</v>
      </c>
      <c r="J1366">
        <v>5775.6687310784719</v>
      </c>
      <c r="K1366">
        <v>-2696.9058572000959</v>
      </c>
      <c r="L1366">
        <v>-25.029875295293927</v>
      </c>
      <c r="M1366">
        <v>6374.2960782942764</v>
      </c>
      <c r="N1366">
        <v>36488.274869050627</v>
      </c>
      <c r="O1366">
        <v>60.553908193722755</v>
      </c>
      <c r="P1366">
        <v>6.7087556264736822E-2</v>
      </c>
      <c r="Q1366" s="6">
        <v>1364</v>
      </c>
    </row>
    <row r="1367" spans="1:17" x14ac:dyDescent="0.25">
      <c r="A1367">
        <v>110.26248621793236</v>
      </c>
      <c r="B1367">
        <v>-24.413340787321385</v>
      </c>
      <c r="C1367" s="6">
        <v>1292.48</v>
      </c>
      <c r="D1367">
        <v>3</v>
      </c>
      <c r="E1367">
        <v>0.65</v>
      </c>
      <c r="F1367">
        <v>19.899999999999999</v>
      </c>
      <c r="G1367">
        <v>54.048620189015942</v>
      </c>
      <c r="H1367">
        <v>18.169607517273079</v>
      </c>
      <c r="I1367">
        <v>0.26248621793236282</v>
      </c>
      <c r="J1367">
        <v>5811.1780898342995</v>
      </c>
      <c r="K1367">
        <v>-2620.0408588827968</v>
      </c>
      <c r="L1367">
        <v>-24.268816119287823</v>
      </c>
      <c r="M1367">
        <v>6374.512129879864</v>
      </c>
      <c r="N1367">
        <v>36447.326325062124</v>
      </c>
      <c r="O1367">
        <v>61.43404510731559</v>
      </c>
      <c r="P1367">
        <v>0.63505165892705195</v>
      </c>
      <c r="Q1367" s="6">
        <v>1365</v>
      </c>
    </row>
    <row r="1368" spans="1:17" x14ac:dyDescent="0.25">
      <c r="A1368">
        <v>106.7861335974825</v>
      </c>
      <c r="B1368">
        <v>-20.799673987438858</v>
      </c>
      <c r="C1368" s="6">
        <v>1292.7600000000002</v>
      </c>
      <c r="D1368">
        <v>1.2</v>
      </c>
      <c r="E1368">
        <v>0.65</v>
      </c>
      <c r="F1368">
        <v>19.899999999999999</v>
      </c>
      <c r="G1368">
        <v>46.089820015575185</v>
      </c>
      <c r="H1368">
        <v>21.983329042867933</v>
      </c>
      <c r="I1368">
        <v>-3.2138664025174961</v>
      </c>
      <c r="J1368">
        <v>5964.9801546844174</v>
      </c>
      <c r="K1368">
        <v>-2250.6758389473357</v>
      </c>
      <c r="L1368">
        <v>-20.672238058751539</v>
      </c>
      <c r="M1368">
        <v>6375.4631186918668</v>
      </c>
      <c r="N1368">
        <v>36279.96481354456</v>
      </c>
      <c r="O1368">
        <v>65.344239315384542</v>
      </c>
      <c r="P1368">
        <v>8.9856568087203659</v>
      </c>
      <c r="Q1368" s="6">
        <v>1366</v>
      </c>
    </row>
    <row r="1369" spans="1:17" x14ac:dyDescent="0.25">
      <c r="A1369">
        <v>106.96327954838124</v>
      </c>
      <c r="B1369">
        <v>-22.171628807013651</v>
      </c>
      <c r="C1369" s="6">
        <v>1293.0400000000002</v>
      </c>
      <c r="D1369">
        <v>3</v>
      </c>
      <c r="E1369">
        <v>0.65</v>
      </c>
      <c r="F1369">
        <v>19.899999999999999</v>
      </c>
      <c r="G1369">
        <v>54.048620189015942</v>
      </c>
      <c r="H1369">
        <v>18.512565416857058</v>
      </c>
      <c r="I1369">
        <v>-3.0367204516187627</v>
      </c>
      <c r="J1369">
        <v>5909.3425098011785</v>
      </c>
      <c r="K1369">
        <v>-2392.0238894003573</v>
      </c>
      <c r="L1369">
        <v>-22.037452901792836</v>
      </c>
      <c r="M1369">
        <v>6375.1162487914917</v>
      </c>
      <c r="N1369">
        <v>36343.250719865755</v>
      </c>
      <c r="O1369">
        <v>63.799772691611274</v>
      </c>
      <c r="P1369">
        <v>8.0019107414678334</v>
      </c>
      <c r="Q1369" s="6">
        <v>1367</v>
      </c>
    </row>
    <row r="1370" spans="1:17" x14ac:dyDescent="0.25">
      <c r="A1370">
        <v>106.42037597636519</v>
      </c>
      <c r="B1370">
        <v>-23.590489421635606</v>
      </c>
      <c r="C1370" s="6">
        <v>1293.3200000000002</v>
      </c>
      <c r="D1370">
        <v>0.75</v>
      </c>
      <c r="E1370">
        <v>0.65</v>
      </c>
      <c r="F1370">
        <v>19.899999999999999</v>
      </c>
      <c r="G1370">
        <v>42.007420362456692</v>
      </c>
      <c r="H1370">
        <v>21.400175224836175</v>
      </c>
      <c r="I1370">
        <v>-3.5796240236348069</v>
      </c>
      <c r="J1370">
        <v>5848.2495739964597</v>
      </c>
      <c r="K1370">
        <v>-2536.7844604237293</v>
      </c>
      <c r="L1370">
        <v>-23.449664588786373</v>
      </c>
      <c r="M1370">
        <v>6374.7390910057711</v>
      </c>
      <c r="N1370">
        <v>36417.596780940352</v>
      </c>
      <c r="O1370">
        <v>62.091681649353276</v>
      </c>
      <c r="P1370">
        <v>8.8844145297952402</v>
      </c>
      <c r="Q1370" s="6">
        <v>1368</v>
      </c>
    </row>
    <row r="1371" spans="1:17" x14ac:dyDescent="0.25">
      <c r="A1371">
        <v>108.7190325322082</v>
      </c>
      <c r="B1371">
        <v>-23.458120195224854</v>
      </c>
      <c r="C1371" s="6">
        <v>1293.6000000000001</v>
      </c>
      <c r="D1371">
        <v>1.2</v>
      </c>
      <c r="E1371">
        <v>0.65</v>
      </c>
      <c r="F1371">
        <v>19.899999999999999</v>
      </c>
      <c r="G1371">
        <v>46.089820015575185</v>
      </c>
      <c r="H1371">
        <v>20.404970648903458</v>
      </c>
      <c r="I1371">
        <v>-1.2809674677917968</v>
      </c>
      <c r="J1371">
        <v>5854.1009695763787</v>
      </c>
      <c r="K1371">
        <v>-2523.3427677763402</v>
      </c>
      <c r="L1371">
        <v>-23.317901396318415</v>
      </c>
      <c r="M1371">
        <v>6374.7750458886203</v>
      </c>
      <c r="N1371">
        <v>36399.307205333425</v>
      </c>
      <c r="O1371">
        <v>62.500759247916726</v>
      </c>
      <c r="P1371">
        <v>3.2150330080869383</v>
      </c>
      <c r="Q1371" s="6">
        <v>1369</v>
      </c>
    </row>
    <row r="1372" spans="1:17" x14ac:dyDescent="0.25">
      <c r="A1372">
        <v>107.28436512231698</v>
      </c>
      <c r="B1372">
        <v>-24.004896604864317</v>
      </c>
      <c r="C1372" s="6">
        <v>1293.8800000000001</v>
      </c>
      <c r="D1372">
        <v>0.75</v>
      </c>
      <c r="E1372">
        <v>0.65</v>
      </c>
      <c r="F1372">
        <v>19.899999999999999</v>
      </c>
      <c r="G1372">
        <v>42.007420362456692</v>
      </c>
      <c r="H1372">
        <v>22.499791435625575</v>
      </c>
      <c r="I1372">
        <v>-2.7156348776830157</v>
      </c>
      <c r="J1372">
        <v>5829.7294573383633</v>
      </c>
      <c r="K1372">
        <v>-2578.7797618263749</v>
      </c>
      <c r="L1372">
        <v>-23.862193833185522</v>
      </c>
      <c r="M1372">
        <v>6374.6255267085253</v>
      </c>
      <c r="N1372">
        <v>36433.385540486364</v>
      </c>
      <c r="O1372">
        <v>61.74079040595327</v>
      </c>
      <c r="P1372">
        <v>6.6503366719722168</v>
      </c>
      <c r="Q1372" s="6">
        <v>1370</v>
      </c>
    </row>
    <row r="1373" spans="1:17" x14ac:dyDescent="0.25">
      <c r="A1373">
        <v>108.09939448082578</v>
      </c>
      <c r="B1373">
        <v>-24.466097815621541</v>
      </c>
      <c r="C1373" s="6">
        <v>1294.1600000000001</v>
      </c>
      <c r="D1373">
        <v>3</v>
      </c>
      <c r="E1373">
        <v>0.65</v>
      </c>
      <c r="F1373">
        <v>19.899999999999999</v>
      </c>
      <c r="G1373">
        <v>54.048620189015942</v>
      </c>
      <c r="H1373">
        <v>15.594883169026435</v>
      </c>
      <c r="I1373">
        <v>-1.9006055191742206</v>
      </c>
      <c r="J1373">
        <v>5808.7603785012125</v>
      </c>
      <c r="K1373">
        <v>-2625.3608677294878</v>
      </c>
      <c r="L1373">
        <v>-24.321339941216007</v>
      </c>
      <c r="M1373">
        <v>6374.4973778840695</v>
      </c>
      <c r="N1373">
        <v>36453.746398981988</v>
      </c>
      <c r="O1373">
        <v>61.294875246866681</v>
      </c>
      <c r="P1373">
        <v>4.5810167034944644</v>
      </c>
      <c r="Q1373" s="6">
        <v>1371</v>
      </c>
    </row>
    <row r="1374" spans="1:17" x14ac:dyDescent="0.25">
      <c r="A1374">
        <v>108.36704806030242</v>
      </c>
      <c r="B1374">
        <v>-24.211570866567019</v>
      </c>
      <c r="C1374" s="6">
        <v>1294.44</v>
      </c>
      <c r="D1374">
        <v>1.2</v>
      </c>
      <c r="E1374">
        <v>0.65</v>
      </c>
      <c r="F1374">
        <v>19.899999999999999</v>
      </c>
      <c r="G1374">
        <v>46.089820015575185</v>
      </c>
      <c r="H1374">
        <v>19.485394072260803</v>
      </c>
      <c r="I1374">
        <v>-1.6329519396975769</v>
      </c>
      <c r="J1374">
        <v>5820.3792830383391</v>
      </c>
      <c r="K1374">
        <v>-2599.6742816057117</v>
      </c>
      <c r="L1374">
        <v>-24.067942584240278</v>
      </c>
      <c r="M1374">
        <v>6374.5683280410503</v>
      </c>
      <c r="N1374">
        <v>36439.354778493907</v>
      </c>
      <c r="O1374">
        <v>61.608815335483754</v>
      </c>
      <c r="P1374">
        <v>3.9764499709814514</v>
      </c>
      <c r="Q1374" s="6">
        <v>1372</v>
      </c>
    </row>
    <row r="1375" spans="1:17" x14ac:dyDescent="0.25">
      <c r="A1375">
        <v>107.95800859386679</v>
      </c>
      <c r="B1375">
        <v>-23.132791332928804</v>
      </c>
      <c r="C1375" s="6">
        <v>1294.72</v>
      </c>
      <c r="D1375">
        <v>3</v>
      </c>
      <c r="E1375">
        <v>0.65</v>
      </c>
      <c r="F1375">
        <v>19.899999999999999</v>
      </c>
      <c r="G1375">
        <v>54.048620189015942</v>
      </c>
      <c r="H1375">
        <v>22.759854867891043</v>
      </c>
      <c r="I1375">
        <v>-2.0419914061332065</v>
      </c>
      <c r="J1375">
        <v>5868.3496674014823</v>
      </c>
      <c r="K1375">
        <v>-2490.2504389925184</v>
      </c>
      <c r="L1375">
        <v>-22.994074612449641</v>
      </c>
      <c r="M1375">
        <v>6374.8627489376995</v>
      </c>
      <c r="N1375">
        <v>36385.436557776258</v>
      </c>
      <c r="O1375">
        <v>62.816712690666058</v>
      </c>
      <c r="P1375">
        <v>5.1857078563874452</v>
      </c>
      <c r="Q1375" s="6">
        <v>1373</v>
      </c>
    </row>
    <row r="1376" spans="1:17" x14ac:dyDescent="0.25">
      <c r="A1376">
        <v>109.48490871847187</v>
      </c>
      <c r="B1376">
        <v>-22.659613289529453</v>
      </c>
      <c r="C1376" s="6">
        <v>1295.0000000000002</v>
      </c>
      <c r="D1376">
        <v>3</v>
      </c>
      <c r="E1376">
        <v>0.65</v>
      </c>
      <c r="F1376">
        <v>19.899999999999999</v>
      </c>
      <c r="G1376">
        <v>54.048620189015942</v>
      </c>
      <c r="H1376">
        <v>15.029653922232074</v>
      </c>
      <c r="I1376">
        <v>-0.51509128152812877</v>
      </c>
      <c r="J1376">
        <v>5888.7368841921443</v>
      </c>
      <c r="K1376">
        <v>-2441.978217107393</v>
      </c>
      <c r="L1376">
        <v>-22.52311293908042</v>
      </c>
      <c r="M1376">
        <v>6374.9886042307562</v>
      </c>
      <c r="N1376">
        <v>36357.780404927551</v>
      </c>
      <c r="O1376">
        <v>63.456008752439594</v>
      </c>
      <c r="P1376">
        <v>1.3368049610271986</v>
      </c>
      <c r="Q1376" s="6">
        <v>1374</v>
      </c>
    </row>
    <row r="1377" spans="1:17" x14ac:dyDescent="0.25">
      <c r="A1377">
        <v>108.32062655861247</v>
      </c>
      <c r="B1377">
        <v>-25.308014228935278</v>
      </c>
      <c r="C1377" s="6">
        <v>1295.2800000000002</v>
      </c>
      <c r="D1377">
        <v>1.2</v>
      </c>
      <c r="E1377">
        <v>0.65</v>
      </c>
      <c r="F1377">
        <v>19.899999999999999</v>
      </c>
      <c r="G1377">
        <v>46.089820015575185</v>
      </c>
      <c r="H1377">
        <v>17.328893059291598</v>
      </c>
      <c r="I1377">
        <v>-1.6793734413875256</v>
      </c>
      <c r="J1377">
        <v>5769.5139710619505</v>
      </c>
      <c r="K1377">
        <v>-2709.9600244214325</v>
      </c>
      <c r="L1377">
        <v>-25.159601279850879</v>
      </c>
      <c r="M1377">
        <v>6374.2587644557734</v>
      </c>
      <c r="N1377">
        <v>36498.241946345028</v>
      </c>
      <c r="O1377">
        <v>60.343868213631737</v>
      </c>
      <c r="P1377">
        <v>3.9234842456065127</v>
      </c>
      <c r="Q1377" s="6">
        <v>1375</v>
      </c>
    </row>
    <row r="1378" spans="1:17" x14ac:dyDescent="0.25">
      <c r="A1378">
        <v>106.53118991916028</v>
      </c>
      <c r="B1378">
        <v>-24.648107963765984</v>
      </c>
      <c r="C1378" s="6">
        <v>1295.5600000000002</v>
      </c>
      <c r="D1378">
        <v>3</v>
      </c>
      <c r="E1378">
        <v>0.65</v>
      </c>
      <c r="F1378">
        <v>19.899999999999999</v>
      </c>
      <c r="G1378">
        <v>54.048620189015942</v>
      </c>
      <c r="H1378">
        <v>21.049751462491482</v>
      </c>
      <c r="I1378">
        <v>-3.4688100808397166</v>
      </c>
      <c r="J1378">
        <v>5800.3816359505427</v>
      </c>
      <c r="K1378">
        <v>-2643.6978879357489</v>
      </c>
      <c r="L1378">
        <v>-24.502549282909563</v>
      </c>
      <c r="M1378">
        <v>6374.4463010796662</v>
      </c>
      <c r="N1378">
        <v>36472.019624388558</v>
      </c>
      <c r="O1378">
        <v>60.902000663602479</v>
      </c>
      <c r="P1378">
        <v>8.2698759119129743</v>
      </c>
      <c r="Q1378" s="6">
        <v>1376</v>
      </c>
    </row>
    <row r="1379" spans="1:17" x14ac:dyDescent="0.25">
      <c r="A1379">
        <v>107.40112402275332</v>
      </c>
      <c r="B1379">
        <v>-21.999936118310174</v>
      </c>
      <c r="C1379" s="6">
        <v>1295.8400000000001</v>
      </c>
      <c r="D1379">
        <v>1.2</v>
      </c>
      <c r="E1379">
        <v>0.65</v>
      </c>
      <c r="F1379">
        <v>19.899999999999999</v>
      </c>
      <c r="G1379">
        <v>46.089820015575185</v>
      </c>
      <c r="H1379">
        <v>16.162078019619699</v>
      </c>
      <c r="I1379">
        <v>-2.5988759772466778</v>
      </c>
      <c r="J1379">
        <v>5916.4908305436165</v>
      </c>
      <c r="K1379">
        <v>-2374.4071591238494</v>
      </c>
      <c r="L1379">
        <v>-21.866587273706266</v>
      </c>
      <c r="M1379">
        <v>6375.1606336785962</v>
      </c>
      <c r="N1379">
        <v>36332.396656323108</v>
      </c>
      <c r="O1379">
        <v>64.057873597528669</v>
      </c>
      <c r="P1379">
        <v>6.9087160788277213</v>
      </c>
      <c r="Q1379" s="6">
        <v>1377</v>
      </c>
    </row>
    <row r="1380" spans="1:17" x14ac:dyDescent="0.25">
      <c r="A1380">
        <v>104.22714389610005</v>
      </c>
      <c r="B1380">
        <v>-24.476034975157145</v>
      </c>
      <c r="C1380" s="6">
        <v>1296.1200000000001</v>
      </c>
      <c r="D1380">
        <v>1.2</v>
      </c>
      <c r="E1380">
        <v>0.65</v>
      </c>
      <c r="F1380">
        <v>19.899999999999999</v>
      </c>
      <c r="G1380">
        <v>46.089820015575185</v>
      </c>
      <c r="H1380">
        <v>15.917548102978962</v>
      </c>
      <c r="I1380">
        <v>-5.7728561038999544</v>
      </c>
      <c r="J1380">
        <v>5808.304435391864</v>
      </c>
      <c r="K1380">
        <v>-2626.3626839216226</v>
      </c>
      <c r="L1380">
        <v>-24.331233229237775</v>
      </c>
      <c r="M1380">
        <v>6374.4945965691113</v>
      </c>
      <c r="N1380">
        <v>36484.635349319076</v>
      </c>
      <c r="O1380">
        <v>60.635949667777908</v>
      </c>
      <c r="P1380">
        <v>13.712942510985609</v>
      </c>
      <c r="Q1380" s="6">
        <v>1378</v>
      </c>
    </row>
    <row r="1381" spans="1:17" x14ac:dyDescent="0.25">
      <c r="A1381">
        <v>107.31829411780129</v>
      </c>
      <c r="B1381">
        <v>-24.838417522952387</v>
      </c>
      <c r="C1381" s="6">
        <v>1296.4000000000001</v>
      </c>
      <c r="D1381">
        <v>1.2</v>
      </c>
      <c r="E1381">
        <v>0.65</v>
      </c>
      <c r="F1381">
        <v>19.899999999999999</v>
      </c>
      <c r="G1381">
        <v>46.089820015575185</v>
      </c>
      <c r="H1381">
        <v>17.905362216518874</v>
      </c>
      <c r="I1381">
        <v>-2.6817058821987132</v>
      </c>
      <c r="J1381">
        <v>5791.5583669392036</v>
      </c>
      <c r="K1381">
        <v>-2662.8429583729385</v>
      </c>
      <c r="L1381">
        <v>-24.692027762706282</v>
      </c>
      <c r="M1381">
        <v>6374.3925937001904</v>
      </c>
      <c r="N1381">
        <v>36477.257061392869</v>
      </c>
      <c r="O1381">
        <v>60.789267714241731</v>
      </c>
      <c r="P1381">
        <v>6.3624757358457149</v>
      </c>
      <c r="Q1381" s="6">
        <v>1379</v>
      </c>
    </row>
    <row r="1382" spans="1:17" x14ac:dyDescent="0.25">
      <c r="A1382">
        <v>110.68807605022934</v>
      </c>
      <c r="B1382">
        <v>-24.424956887286324</v>
      </c>
      <c r="C1382" s="6">
        <v>1296.68</v>
      </c>
      <c r="D1382">
        <v>3</v>
      </c>
      <c r="E1382">
        <v>0.65</v>
      </c>
      <c r="F1382">
        <v>19.899999999999999</v>
      </c>
      <c r="G1382">
        <v>54.048620189015942</v>
      </c>
      <c r="H1382">
        <v>21.0566174379221</v>
      </c>
      <c r="I1382">
        <v>0.68807605022934126</v>
      </c>
      <c r="J1382">
        <v>5810.6461775285088</v>
      </c>
      <c r="K1382">
        <v>-2621.2124121253578</v>
      </c>
      <c r="L1382">
        <v>-24.280380829792254</v>
      </c>
      <c r="M1382">
        <v>6374.5088838205183</v>
      </c>
      <c r="N1382">
        <v>36448.355263139303</v>
      </c>
      <c r="O1382">
        <v>61.411672382733109</v>
      </c>
      <c r="P1382">
        <v>1.6636371645493906</v>
      </c>
      <c r="Q1382" s="6">
        <v>1380</v>
      </c>
    </row>
    <row r="1383" spans="1:17" x14ac:dyDescent="0.25">
      <c r="A1383">
        <v>109.38671836331052</v>
      </c>
      <c r="B1383">
        <v>-24.565788686815907</v>
      </c>
      <c r="C1383" s="6">
        <v>1296.96</v>
      </c>
      <c r="D1383">
        <v>0.75</v>
      </c>
      <c r="E1383">
        <v>0.65</v>
      </c>
      <c r="F1383">
        <v>19.899999999999999</v>
      </c>
      <c r="G1383">
        <v>42.007420362456692</v>
      </c>
      <c r="H1383">
        <v>17.164046830478831</v>
      </c>
      <c r="I1383">
        <v>-0.61328163668947866</v>
      </c>
      <c r="J1383">
        <v>5804.1784009893827</v>
      </c>
      <c r="K1383">
        <v>-2635.4076902127676</v>
      </c>
      <c r="L1383">
        <v>-24.420591472470836</v>
      </c>
      <c r="M1383">
        <v>6374.4694370703719</v>
      </c>
      <c r="N1383">
        <v>36455.729586142959</v>
      </c>
      <c r="O1383">
        <v>61.251370019628745</v>
      </c>
      <c r="P1383">
        <v>1.4748949150680033</v>
      </c>
      <c r="Q1383" s="6">
        <v>1381</v>
      </c>
    </row>
    <row r="1384" spans="1:17" x14ac:dyDescent="0.25">
      <c r="A1384">
        <v>109.15092393422586</v>
      </c>
      <c r="B1384">
        <v>-22.024098938174834</v>
      </c>
      <c r="C1384" s="6">
        <v>1297.2400000000002</v>
      </c>
      <c r="D1384">
        <v>1.2</v>
      </c>
      <c r="E1384">
        <v>0.65</v>
      </c>
      <c r="F1384">
        <v>19.899999999999999</v>
      </c>
      <c r="G1384">
        <v>46.089820015575185</v>
      </c>
      <c r="H1384">
        <v>22.146952118600979</v>
      </c>
      <c r="I1384">
        <v>-0.84907606577414185</v>
      </c>
      <c r="J1384">
        <v>5915.4880276316444</v>
      </c>
      <c r="K1384">
        <v>-2376.8876853578945</v>
      </c>
      <c r="L1384">
        <v>-21.890633410693361</v>
      </c>
      <c r="M1384">
        <v>6375.1544039230394</v>
      </c>
      <c r="N1384">
        <v>36327.250636419281</v>
      </c>
      <c r="O1384">
        <v>64.180267280046252</v>
      </c>
      <c r="P1384">
        <v>2.2632116765707364</v>
      </c>
      <c r="Q1384" s="6">
        <v>1382</v>
      </c>
    </row>
    <row r="1385" spans="1:17" x14ac:dyDescent="0.25">
      <c r="A1385">
        <v>105.74807483519197</v>
      </c>
      <c r="B1385">
        <v>-23.881755511844915</v>
      </c>
      <c r="C1385" s="6">
        <v>1297.5200000000002</v>
      </c>
      <c r="D1385">
        <v>0.75</v>
      </c>
      <c r="E1385">
        <v>0.65</v>
      </c>
      <c r="F1385">
        <v>19.899999999999999</v>
      </c>
      <c r="G1385">
        <v>42.007420362456692</v>
      </c>
      <c r="H1385">
        <v>18.163576665403124</v>
      </c>
      <c r="I1385">
        <v>-4.2519251648080285</v>
      </c>
      <c r="J1385">
        <v>5835.2645258613175</v>
      </c>
      <c r="K1385">
        <v>-2566.3146261707443</v>
      </c>
      <c r="L1385">
        <v>-23.73960769013236</v>
      </c>
      <c r="M1385">
        <v>6374.6594299047374</v>
      </c>
      <c r="N1385">
        <v>36437.995451037837</v>
      </c>
      <c r="O1385">
        <v>61.641004260335428</v>
      </c>
      <c r="P1385">
        <v>10.405840809851822</v>
      </c>
      <c r="Q1385" s="6">
        <v>1383</v>
      </c>
    </row>
    <row r="1386" spans="1:17" x14ac:dyDescent="0.25">
      <c r="A1386">
        <v>103.28872022970688</v>
      </c>
      <c r="B1386">
        <v>-23.267803942217526</v>
      </c>
      <c r="C1386" s="6">
        <v>1297.8000000000002</v>
      </c>
      <c r="D1386">
        <v>3</v>
      </c>
      <c r="E1386">
        <v>0.65</v>
      </c>
      <c r="F1386">
        <v>19.899999999999999</v>
      </c>
      <c r="G1386">
        <v>54.048620189015942</v>
      </c>
      <c r="H1386">
        <v>21.825811301336365</v>
      </c>
      <c r="I1386">
        <v>-6.7112797702931175</v>
      </c>
      <c r="J1386">
        <v>5862.4592902811037</v>
      </c>
      <c r="K1386">
        <v>-2503.9935212023101</v>
      </c>
      <c r="L1386">
        <v>-23.128461686421421</v>
      </c>
      <c r="M1386">
        <v>6374.8264670049148</v>
      </c>
      <c r="N1386">
        <v>36434.456275914621</v>
      </c>
      <c r="O1386">
        <v>61.723008435423345</v>
      </c>
      <c r="P1386">
        <v>16.587908455038484</v>
      </c>
      <c r="Q1386" s="6">
        <v>1384</v>
      </c>
    </row>
    <row r="1387" spans="1:17" x14ac:dyDescent="0.25">
      <c r="A1387">
        <v>103.29506976228858</v>
      </c>
      <c r="B1387">
        <v>-24.764968656072551</v>
      </c>
      <c r="C1387" s="6">
        <v>1298.0800000000002</v>
      </c>
      <c r="D1387">
        <v>0.75</v>
      </c>
      <c r="E1387">
        <v>0.65</v>
      </c>
      <c r="F1387">
        <v>19.899999999999999</v>
      </c>
      <c r="G1387">
        <v>42.007420362456692</v>
      </c>
      <c r="H1387">
        <v>18.456238239846655</v>
      </c>
      <c r="I1387">
        <v>-6.704930237711423</v>
      </c>
      <c r="J1387">
        <v>5794.9712176378007</v>
      </c>
      <c r="K1387">
        <v>-2655.4574459239693</v>
      </c>
      <c r="L1387">
        <v>-24.618898887569028</v>
      </c>
      <c r="M1387">
        <v>6374.4133581345022</v>
      </c>
      <c r="N1387">
        <v>36511.781204016137</v>
      </c>
      <c r="O1387">
        <v>60.066225731977561</v>
      </c>
      <c r="P1387">
        <v>15.676369856846591</v>
      </c>
      <c r="Q1387" s="6">
        <v>1385</v>
      </c>
    </row>
    <row r="1388" spans="1:17" x14ac:dyDescent="0.25">
      <c r="A1388">
        <v>109.15125186732178</v>
      </c>
      <c r="B1388">
        <v>-24.61643496961609</v>
      </c>
      <c r="C1388" s="6">
        <v>1298.3600000000001</v>
      </c>
      <c r="D1388">
        <v>3</v>
      </c>
      <c r="E1388">
        <v>0.65</v>
      </c>
      <c r="F1388">
        <v>19.899999999999999</v>
      </c>
      <c r="G1388">
        <v>54.048620189015942</v>
      </c>
      <c r="H1388">
        <v>22.196044251816005</v>
      </c>
      <c r="I1388">
        <v>-0.84874813267822447</v>
      </c>
      <c r="J1388">
        <v>5801.8438860348779</v>
      </c>
      <c r="K1388">
        <v>-2640.5088036605812</v>
      </c>
      <c r="L1388">
        <v>-24.471015224709014</v>
      </c>
      <c r="M1388">
        <v>6374.4552096731632</v>
      </c>
      <c r="N1388">
        <v>36458.778717540481</v>
      </c>
      <c r="O1388">
        <v>61.185395309850996</v>
      </c>
      <c r="P1388">
        <v>2.0368977187673765</v>
      </c>
      <c r="Q1388" s="6">
        <v>1386</v>
      </c>
    </row>
    <row r="1389" spans="1:17" x14ac:dyDescent="0.25">
      <c r="A1389">
        <v>103.59953433537626</v>
      </c>
      <c r="B1389">
        <v>-24.121947753081997</v>
      </c>
      <c r="C1389" s="6">
        <v>1298.6400000000001</v>
      </c>
      <c r="D1389">
        <v>0.75</v>
      </c>
      <c r="E1389">
        <v>0.65</v>
      </c>
      <c r="F1389">
        <v>19.899999999999999</v>
      </c>
      <c r="G1389">
        <v>42.007420362456692</v>
      </c>
      <c r="H1389">
        <v>14.72238761971823</v>
      </c>
      <c r="I1389">
        <v>-6.4004656646237379</v>
      </c>
      <c r="J1389">
        <v>5824.4432187384518</v>
      </c>
      <c r="K1389">
        <v>-2590.6175654441581</v>
      </c>
      <c r="L1389">
        <v>-23.978719904166933</v>
      </c>
      <c r="M1389">
        <v>6374.593177505225</v>
      </c>
      <c r="N1389">
        <v>36473.912433870595</v>
      </c>
      <c r="O1389">
        <v>60.865734558066187</v>
      </c>
      <c r="P1389">
        <v>15.348768517858053</v>
      </c>
      <c r="Q1389" s="6">
        <v>1387</v>
      </c>
    </row>
    <row r="1390" spans="1:17" x14ac:dyDescent="0.25">
      <c r="A1390">
        <v>110.62939332519281</v>
      </c>
      <c r="B1390">
        <v>-25.592910899740733</v>
      </c>
      <c r="C1390" s="6">
        <v>1298.92</v>
      </c>
      <c r="D1390">
        <v>1.2</v>
      </c>
      <c r="E1390">
        <v>0.65</v>
      </c>
      <c r="F1390">
        <v>19.899999999999999</v>
      </c>
      <c r="G1390">
        <v>46.089820015575185</v>
      </c>
      <c r="H1390">
        <v>20.469389322259268</v>
      </c>
      <c r="I1390">
        <v>0.62939332519280811</v>
      </c>
      <c r="J1390">
        <v>5755.9513602999059</v>
      </c>
      <c r="K1390">
        <v>-2738.4580111293208</v>
      </c>
      <c r="L1390">
        <v>-25.443289791632758</v>
      </c>
      <c r="M1390">
        <v>6374.1766794509776</v>
      </c>
      <c r="N1390">
        <v>36511.431606571336</v>
      </c>
      <c r="O1390">
        <v>60.06721640359973</v>
      </c>
      <c r="P1390">
        <v>1.4567607557528348</v>
      </c>
      <c r="Q1390" s="6">
        <v>1388</v>
      </c>
    </row>
    <row r="1391" spans="1:17" x14ac:dyDescent="0.25">
      <c r="A1391">
        <v>109.36248807094037</v>
      </c>
      <c r="B1391">
        <v>-23.503264026718092</v>
      </c>
      <c r="C1391" s="6">
        <v>1299.2</v>
      </c>
      <c r="D1391">
        <v>3</v>
      </c>
      <c r="E1391">
        <v>0.65</v>
      </c>
      <c r="F1391">
        <v>19.899999999999999</v>
      </c>
      <c r="G1391">
        <v>54.048620189015942</v>
      </c>
      <c r="H1391">
        <v>14.830969552171105</v>
      </c>
      <c r="I1391">
        <v>-0.63751192905962739</v>
      </c>
      <c r="J1391">
        <v>5852.1088825490397</v>
      </c>
      <c r="K1391">
        <v>-2527.9284795776357</v>
      </c>
      <c r="L1391">
        <v>-23.362838208387736</v>
      </c>
      <c r="M1391">
        <v>6374.7628011612378</v>
      </c>
      <c r="N1391">
        <v>36400.337556881233</v>
      </c>
      <c r="O1391">
        <v>62.477262819372505</v>
      </c>
      <c r="P1391">
        <v>1.5982216172114521</v>
      </c>
      <c r="Q1391" s="6">
        <v>1389</v>
      </c>
    </row>
    <row r="1392" spans="1:17" x14ac:dyDescent="0.25">
      <c r="A1392">
        <v>103.86490691994514</v>
      </c>
      <c r="B1392">
        <v>-20.688659567752925</v>
      </c>
      <c r="C1392" s="6">
        <v>1299.48</v>
      </c>
      <c r="D1392">
        <v>1.2</v>
      </c>
      <c r="E1392">
        <v>0.65</v>
      </c>
      <c r="F1392">
        <v>19.899999999999999</v>
      </c>
      <c r="G1392">
        <v>46.089820015575185</v>
      </c>
      <c r="H1392">
        <v>15.338957136656735</v>
      </c>
      <c r="I1392">
        <v>-6.1350930800548582</v>
      </c>
      <c r="J1392">
        <v>5969.3335125762515</v>
      </c>
      <c r="K1392">
        <v>-2239.1818153955733</v>
      </c>
      <c r="L1392">
        <v>-20.561781912212751</v>
      </c>
      <c r="M1392">
        <v>6375.4903957863626</v>
      </c>
      <c r="N1392">
        <v>36303.732521971928</v>
      </c>
      <c r="O1392">
        <v>64.758475404789948</v>
      </c>
      <c r="P1392">
        <v>16.922428956813391</v>
      </c>
      <c r="Q1392" s="6">
        <v>1390</v>
      </c>
    </row>
    <row r="1393" spans="1:17" x14ac:dyDescent="0.25">
      <c r="A1393">
        <v>106.07754329662323</v>
      </c>
      <c r="B1393">
        <v>-22.140874332962422</v>
      </c>
      <c r="C1393" s="6">
        <v>1299.7600000000002</v>
      </c>
      <c r="D1393">
        <v>1.2</v>
      </c>
      <c r="E1393">
        <v>0.65</v>
      </c>
      <c r="F1393">
        <v>19.899999999999999</v>
      </c>
      <c r="G1393">
        <v>46.089820015575185</v>
      </c>
      <c r="H1393">
        <v>15.936966486382094</v>
      </c>
      <c r="I1393">
        <v>-3.922456703376767</v>
      </c>
      <c r="J1393">
        <v>5910.6268453144421</v>
      </c>
      <c r="K1393">
        <v>-2388.8698393069267</v>
      </c>
      <c r="L1393">
        <v>-22.006846224161027</v>
      </c>
      <c r="M1393">
        <v>6375.1242194722809</v>
      </c>
      <c r="N1393">
        <v>36348.197651296628</v>
      </c>
      <c r="O1393">
        <v>63.683805611871144</v>
      </c>
      <c r="P1393">
        <v>10.311080677392125</v>
      </c>
      <c r="Q1393" s="6">
        <v>1391</v>
      </c>
    </row>
    <row r="1394" spans="1:17" x14ac:dyDescent="0.25">
      <c r="A1394">
        <v>112.14091628733503</v>
      </c>
      <c r="B1394">
        <v>-21.209761080352983</v>
      </c>
      <c r="C1394" s="6">
        <v>1300.0400000000002</v>
      </c>
      <c r="D1394">
        <v>3</v>
      </c>
      <c r="E1394">
        <v>0.65</v>
      </c>
      <c r="F1394">
        <v>19.899999999999999</v>
      </c>
      <c r="G1394">
        <v>54.048620189015942</v>
      </c>
      <c r="H1394">
        <v>20.071082491159029</v>
      </c>
      <c r="I1394">
        <v>2.1409162873350311</v>
      </c>
      <c r="J1394">
        <v>5948.7054791484707</v>
      </c>
      <c r="K1394">
        <v>-2293.0623829239798</v>
      </c>
      <c r="L1394">
        <v>-21.08027942275524</v>
      </c>
      <c r="M1394">
        <v>6375.361320712108</v>
      </c>
      <c r="N1394">
        <v>36292.781580482166</v>
      </c>
      <c r="O1394">
        <v>65.022973730441151</v>
      </c>
      <c r="P1394">
        <v>5.8994924592374973</v>
      </c>
      <c r="Q1394" s="6">
        <v>1392</v>
      </c>
    </row>
    <row r="1395" spans="1:17" x14ac:dyDescent="0.25">
      <c r="A1395">
        <v>108.67586349222486</v>
      </c>
      <c r="B1395">
        <v>-23.985042712994947</v>
      </c>
      <c r="C1395" s="6">
        <v>1300.3200000000002</v>
      </c>
      <c r="D1395">
        <v>1.2</v>
      </c>
      <c r="E1395">
        <v>0.65</v>
      </c>
      <c r="F1395">
        <v>19.899999999999999</v>
      </c>
      <c r="G1395">
        <v>46.089820015575185</v>
      </c>
      <c r="H1395">
        <v>23.805031772962259</v>
      </c>
      <c r="I1395">
        <v>-1.3241365077751368</v>
      </c>
      <c r="J1395">
        <v>5830.6236871413021</v>
      </c>
      <c r="K1395">
        <v>-2576.7708141446665</v>
      </c>
      <c r="L1395">
        <v>-23.8424292384246</v>
      </c>
      <c r="M1395">
        <v>6374.631001844813</v>
      </c>
      <c r="N1395">
        <v>36426.576202134398</v>
      </c>
      <c r="O1395">
        <v>61.89037554901347</v>
      </c>
      <c r="P1395">
        <v>3.2544986359347723</v>
      </c>
      <c r="Q1395" s="6">
        <v>1393</v>
      </c>
    </row>
    <row r="1396" spans="1:17" x14ac:dyDescent="0.25">
      <c r="A1396">
        <v>105.00234336492441</v>
      </c>
      <c r="B1396">
        <v>-20.708505430730291</v>
      </c>
      <c r="C1396" s="6">
        <v>1300.6000000000001</v>
      </c>
      <c r="D1396">
        <v>0.75</v>
      </c>
      <c r="E1396">
        <v>0.65</v>
      </c>
      <c r="F1396">
        <v>19.899999999999999</v>
      </c>
      <c r="G1396">
        <v>42.007420362456692</v>
      </c>
      <c r="H1396">
        <v>21.267244031818187</v>
      </c>
      <c r="I1396">
        <v>-4.997656635075586</v>
      </c>
      <c r="J1396">
        <v>5968.5569090426006</v>
      </c>
      <c r="K1396">
        <v>-2241.2371907959046</v>
      </c>
      <c r="L1396">
        <v>-20.581527834585028</v>
      </c>
      <c r="M1396">
        <v>6375.4855283254219</v>
      </c>
      <c r="N1396">
        <v>36291.278059512464</v>
      </c>
      <c r="O1396">
        <v>65.064063245956106</v>
      </c>
      <c r="P1396">
        <v>13.890366571212935</v>
      </c>
      <c r="Q1396" s="6">
        <v>1394</v>
      </c>
    </row>
    <row r="1397" spans="1:17" x14ac:dyDescent="0.25">
      <c r="A1397">
        <v>109.7482484244255</v>
      </c>
      <c r="B1397">
        <v>-24.904115254519603</v>
      </c>
      <c r="C1397" s="6">
        <v>1300.8800000000001</v>
      </c>
      <c r="D1397">
        <v>0.75</v>
      </c>
      <c r="E1397">
        <v>0.65</v>
      </c>
      <c r="F1397">
        <v>19.899999999999999</v>
      </c>
      <c r="G1397">
        <v>42.007420362456692</v>
      </c>
      <c r="H1397">
        <v>23.786337854430908</v>
      </c>
      <c r="I1397">
        <v>-0.25175157557450234</v>
      </c>
      <c r="J1397">
        <v>5788.4976299611008</v>
      </c>
      <c r="K1397">
        <v>-2669.4454198516273</v>
      </c>
      <c r="L1397">
        <v>-24.757440081520421</v>
      </c>
      <c r="M1397">
        <v>6374.3739819398825</v>
      </c>
      <c r="N1397">
        <v>36473.524763957343</v>
      </c>
      <c r="O1397">
        <v>60.868012772455735</v>
      </c>
      <c r="P1397">
        <v>0.59782352288379759</v>
      </c>
      <c r="Q1397" s="6">
        <v>1395</v>
      </c>
    </row>
    <row r="1398" spans="1:17" x14ac:dyDescent="0.25">
      <c r="A1398">
        <v>111.42935342350034</v>
      </c>
      <c r="B1398">
        <v>-21.044107707835309</v>
      </c>
      <c r="C1398" s="6">
        <v>1301.1600000000001</v>
      </c>
      <c r="D1398">
        <v>0.75</v>
      </c>
      <c r="E1398">
        <v>0.65</v>
      </c>
      <c r="F1398">
        <v>19.899999999999999</v>
      </c>
      <c r="G1398">
        <v>42.007420362456692</v>
      </c>
      <c r="H1398">
        <v>20.234243079664537</v>
      </c>
      <c r="I1398">
        <v>1.4293534235003449</v>
      </c>
      <c r="J1398">
        <v>5955.3161962195654</v>
      </c>
      <c r="K1398">
        <v>-2275.9542595215894</v>
      </c>
      <c r="L1398">
        <v>-20.915449268980083</v>
      </c>
      <c r="M1398">
        <v>6375.4026373547213</v>
      </c>
      <c r="N1398">
        <v>36282.435878260418</v>
      </c>
      <c r="O1398">
        <v>65.280658277457022</v>
      </c>
      <c r="P1398">
        <v>3.9749627816279038</v>
      </c>
      <c r="Q1398" s="6">
        <v>1396</v>
      </c>
    </row>
    <row r="1399" spans="1:17" x14ac:dyDescent="0.25">
      <c r="A1399">
        <v>107.58851120663891</v>
      </c>
      <c r="B1399">
        <v>-24.26927494799639</v>
      </c>
      <c r="C1399" s="6">
        <v>1301.44</v>
      </c>
      <c r="D1399">
        <v>1.2</v>
      </c>
      <c r="E1399">
        <v>0.65</v>
      </c>
      <c r="F1399">
        <v>19.899999999999999</v>
      </c>
      <c r="G1399">
        <v>46.089820015575185</v>
      </c>
      <c r="H1399">
        <v>19.227996826811836</v>
      </c>
      <c r="I1399">
        <v>-2.4114887933610873</v>
      </c>
      <c r="J1399">
        <v>5817.755186812893</v>
      </c>
      <c r="K1399">
        <v>-2605.5021603420405</v>
      </c>
      <c r="L1399">
        <v>-24.125389584230767</v>
      </c>
      <c r="M1399">
        <v>6374.5522918268825</v>
      </c>
      <c r="N1399">
        <v>36445.614283621166</v>
      </c>
      <c r="O1399">
        <v>61.472275660719021</v>
      </c>
      <c r="P1399">
        <v>5.8500572773926462</v>
      </c>
      <c r="Q1399" s="6">
        <v>1397</v>
      </c>
    </row>
    <row r="1400" spans="1:17" x14ac:dyDescent="0.25">
      <c r="A1400">
        <v>106.16118749527696</v>
      </c>
      <c r="B1400">
        <v>-21.851714280852072</v>
      </c>
      <c r="C1400" s="6">
        <v>1301.72</v>
      </c>
      <c r="D1400">
        <v>3</v>
      </c>
      <c r="E1400">
        <v>0.65</v>
      </c>
      <c r="F1400">
        <v>19.899999999999999</v>
      </c>
      <c r="G1400">
        <v>54.048620189015942</v>
      </c>
      <c r="H1400">
        <v>14.152959979744246</v>
      </c>
      <c r="I1400">
        <v>-3.8388125047230375</v>
      </c>
      <c r="J1400">
        <v>5922.6193550007101</v>
      </c>
      <c r="K1400">
        <v>-2359.1818094135492</v>
      </c>
      <c r="L1400">
        <v>-21.719083260977616</v>
      </c>
      <c r="M1400">
        <v>6375.1987289885183</v>
      </c>
      <c r="N1400">
        <v>36333.650218065195</v>
      </c>
      <c r="O1400">
        <v>64.02926933549638</v>
      </c>
      <c r="P1400">
        <v>10.219378794277544</v>
      </c>
      <c r="Q1400" s="6">
        <v>1398</v>
      </c>
    </row>
    <row r="1401" spans="1:17" x14ac:dyDescent="0.25">
      <c r="A1401">
        <v>104.96991716272545</v>
      </c>
      <c r="B1401">
        <v>-22.312771463390416</v>
      </c>
      <c r="C1401" s="6">
        <v>1302.0000000000002</v>
      </c>
      <c r="D1401">
        <v>3</v>
      </c>
      <c r="E1401">
        <v>0.65</v>
      </c>
      <c r="F1401">
        <v>19.899999999999999</v>
      </c>
      <c r="G1401">
        <v>54.048620189015942</v>
      </c>
      <c r="H1401">
        <v>20.694866935925329</v>
      </c>
      <c r="I1401">
        <v>-5.0300828372745485</v>
      </c>
      <c r="J1401">
        <v>5903.4264927126133</v>
      </c>
      <c r="K1401">
        <v>-2406.4901802838485</v>
      </c>
      <c r="L1401">
        <v>-22.17791924217731</v>
      </c>
      <c r="M1401">
        <v>6375.0795557909496</v>
      </c>
      <c r="N1401">
        <v>36366.849818320239</v>
      </c>
      <c r="O1401">
        <v>63.248683915876299</v>
      </c>
      <c r="P1401">
        <v>13.052396874234407</v>
      </c>
      <c r="Q1401" s="6">
        <v>1399</v>
      </c>
    </row>
    <row r="1402" spans="1:17" x14ac:dyDescent="0.25">
      <c r="A1402">
        <v>128.6225244585064</v>
      </c>
      <c r="B1402">
        <v>-15.617898772772769</v>
      </c>
      <c r="C1402" s="6">
        <v>1302.2800000000002</v>
      </c>
      <c r="D1402">
        <v>0.75</v>
      </c>
      <c r="E1402">
        <v>0.65</v>
      </c>
      <c r="F1402">
        <v>19.899999999999999</v>
      </c>
      <c r="G1402">
        <v>42.007420362456692</v>
      </c>
      <c r="H1402">
        <v>19.228338846667953</v>
      </c>
      <c r="I1402">
        <v>18.622524458506405</v>
      </c>
      <c r="J1402">
        <v>6144.1403767316406</v>
      </c>
      <c r="K1402">
        <v>-1706.0458876780419</v>
      </c>
      <c r="L1402">
        <v>-15.518399008081888</v>
      </c>
      <c r="M1402">
        <v>6376.602037123469</v>
      </c>
      <c r="N1402">
        <v>36434.577714792082</v>
      </c>
      <c r="O1402">
        <v>61.770311248091566</v>
      </c>
      <c r="P1402">
        <v>51.377453810784786</v>
      </c>
      <c r="Q1402" s="6">
        <v>1400</v>
      </c>
    </row>
    <row r="1403" spans="1:17" x14ac:dyDescent="0.25">
      <c r="A1403">
        <v>125.92449889210896</v>
      </c>
      <c r="B1403">
        <v>-14.842161396099741</v>
      </c>
      <c r="C1403" s="6">
        <v>1302.5600000000002</v>
      </c>
      <c r="D1403">
        <v>1.2</v>
      </c>
      <c r="E1403">
        <v>0.65</v>
      </c>
      <c r="F1403">
        <v>19.899999999999999</v>
      </c>
      <c r="G1403">
        <v>46.089820015575185</v>
      </c>
      <c r="H1403">
        <v>18.437946536895566</v>
      </c>
      <c r="I1403">
        <v>15.924498892108957</v>
      </c>
      <c r="J1403">
        <v>6166.6889229242242</v>
      </c>
      <c r="K1403">
        <v>-1623.2250633081685</v>
      </c>
      <c r="L1403">
        <v>-14.747144457142289</v>
      </c>
      <c r="M1403">
        <v>6376.7477508733346</v>
      </c>
      <c r="N1403">
        <v>36309.886119029863</v>
      </c>
      <c r="O1403">
        <v>64.648432916129224</v>
      </c>
      <c r="P1403">
        <v>48.08284019125486</v>
      </c>
      <c r="Q1403" s="6">
        <v>1401</v>
      </c>
    </row>
    <row r="1404" spans="1:17" x14ac:dyDescent="0.25">
      <c r="A1404">
        <v>126.44162002166318</v>
      </c>
      <c r="B1404">
        <v>-14.850588715116228</v>
      </c>
      <c r="C1404" s="6">
        <v>1302.8400000000001</v>
      </c>
      <c r="D1404">
        <v>1.2</v>
      </c>
      <c r="E1404">
        <v>0.65</v>
      </c>
      <c r="F1404">
        <v>19.899999999999999</v>
      </c>
      <c r="G1404">
        <v>46.089820015575185</v>
      </c>
      <c r="H1404">
        <v>18.070018139307411</v>
      </c>
      <c r="I1404">
        <v>16.441620021663184</v>
      </c>
      <c r="J1404">
        <v>6166.4500004397933</v>
      </c>
      <c r="K1404">
        <v>-1624.1263940544288</v>
      </c>
      <c r="L1404">
        <v>-14.755522699427836</v>
      </c>
      <c r="M1404">
        <v>6376.7462041223007</v>
      </c>
      <c r="N1404">
        <v>36328.160375275213</v>
      </c>
      <c r="O1404">
        <v>64.207898860001634</v>
      </c>
      <c r="P1404">
        <v>49.025665720684124</v>
      </c>
      <c r="Q1404" s="6">
        <v>1402</v>
      </c>
    </row>
    <row r="1405" spans="1:17" x14ac:dyDescent="0.25">
      <c r="A1405">
        <v>128.30126984669704</v>
      </c>
      <c r="B1405">
        <v>-13.022338384996551</v>
      </c>
      <c r="C1405" s="6">
        <v>1303.1200000000001</v>
      </c>
      <c r="D1405">
        <v>3</v>
      </c>
      <c r="E1405">
        <v>0.65</v>
      </c>
      <c r="F1405">
        <v>19.899999999999999</v>
      </c>
      <c r="G1405">
        <v>54.048620189015942</v>
      </c>
      <c r="H1405">
        <v>19.998703392284341</v>
      </c>
      <c r="I1405">
        <v>18.301269846697039</v>
      </c>
      <c r="J1405">
        <v>6215.1652070824175</v>
      </c>
      <c r="K1405">
        <v>-1427.8135554789035</v>
      </c>
      <c r="L1405">
        <v>-12.938103009231428</v>
      </c>
      <c r="M1405">
        <v>6377.0628113997072</v>
      </c>
      <c r="N1405">
        <v>36343.884115012857</v>
      </c>
      <c r="O1405">
        <v>63.844303851436528</v>
      </c>
      <c r="P1405">
        <v>55.733899682548689</v>
      </c>
      <c r="Q1405" s="6">
        <v>1403</v>
      </c>
    </row>
    <row r="1406" spans="1:17" x14ac:dyDescent="0.25">
      <c r="A1406">
        <v>129.81018143363534</v>
      </c>
      <c r="B1406">
        <v>-13.822467803119491</v>
      </c>
      <c r="C1406" s="6">
        <v>1303.4000000000001</v>
      </c>
      <c r="D1406">
        <v>3</v>
      </c>
      <c r="E1406">
        <v>0.65</v>
      </c>
      <c r="F1406">
        <v>19.899999999999999</v>
      </c>
      <c r="G1406">
        <v>54.048620189015942</v>
      </c>
      <c r="H1406">
        <v>19.086794441037441</v>
      </c>
      <c r="I1406">
        <v>19.810181433635336</v>
      </c>
      <c r="J1406">
        <v>6194.6169881263013</v>
      </c>
      <c r="K1406">
        <v>-1513.9165688737771</v>
      </c>
      <c r="L1406">
        <v>-13.733447984661774</v>
      </c>
      <c r="M1406">
        <v>6376.9289636229696</v>
      </c>
      <c r="N1406">
        <v>36428.186439593876</v>
      </c>
      <c r="O1406">
        <v>61.919982541092558</v>
      </c>
      <c r="P1406">
        <v>56.446068307475976</v>
      </c>
      <c r="Q1406" s="6">
        <v>1404</v>
      </c>
    </row>
    <row r="1407" spans="1:17" x14ac:dyDescent="0.25">
      <c r="A1407">
        <v>129.43859150558495</v>
      </c>
      <c r="B1407">
        <v>-12.136538948865507</v>
      </c>
      <c r="C1407" s="6">
        <v>1303.68</v>
      </c>
      <c r="D1407">
        <v>0.75</v>
      </c>
      <c r="E1407">
        <v>0.65</v>
      </c>
      <c r="F1407">
        <v>19.899999999999999</v>
      </c>
      <c r="G1407">
        <v>42.007420362456692</v>
      </c>
      <c r="H1407">
        <v>23.846690372585918</v>
      </c>
      <c r="I1407">
        <v>19.438591505584952</v>
      </c>
      <c r="J1407">
        <v>6236.5072699814173</v>
      </c>
      <c r="K1407">
        <v>-1332.1734875887855</v>
      </c>
      <c r="L1407">
        <v>-12.057676075349232</v>
      </c>
      <c r="M1407">
        <v>6377.2022964279204</v>
      </c>
      <c r="N1407">
        <v>36366.842706992444</v>
      </c>
      <c r="O1407">
        <v>63.312282561052129</v>
      </c>
      <c r="P1407">
        <v>59.216317795753241</v>
      </c>
      <c r="Q1407" s="6">
        <v>1405</v>
      </c>
    </row>
    <row r="1408" spans="1:17" x14ac:dyDescent="0.25">
      <c r="A1408">
        <v>129.14002760098219</v>
      </c>
      <c r="B1408">
        <v>-15.313680665603359</v>
      </c>
      <c r="C1408" s="6">
        <v>1303.96</v>
      </c>
      <c r="D1408">
        <v>3</v>
      </c>
      <c r="E1408">
        <v>0.65</v>
      </c>
      <c r="F1408">
        <v>19.899999999999999</v>
      </c>
      <c r="G1408">
        <v>54.048620189015942</v>
      </c>
      <c r="H1408">
        <v>14.412712255704292</v>
      </c>
      <c r="I1408">
        <v>19.140027600982194</v>
      </c>
      <c r="J1408">
        <v>6153.1169734250179</v>
      </c>
      <c r="K1408">
        <v>-1673.6021157417763</v>
      </c>
      <c r="L1408">
        <v>-15.215930473721565</v>
      </c>
      <c r="M1408">
        <v>6376.6599823470597</v>
      </c>
      <c r="N1408">
        <v>36445.5548019259</v>
      </c>
      <c r="O1408">
        <v>61.532323286335725</v>
      </c>
      <c r="P1408">
        <v>52.730126372747407</v>
      </c>
      <c r="Q1408" s="6">
        <v>1406</v>
      </c>
    </row>
    <row r="1409" spans="1:17" x14ac:dyDescent="0.25">
      <c r="A1409">
        <v>127.33088456228346</v>
      </c>
      <c r="B1409">
        <v>-12.699699262431551</v>
      </c>
      <c r="C1409" s="6">
        <v>1304.2400000000002</v>
      </c>
      <c r="D1409">
        <v>0.75</v>
      </c>
      <c r="E1409">
        <v>0.65</v>
      </c>
      <c r="F1409">
        <v>19.899999999999999</v>
      </c>
      <c r="G1409">
        <v>42.007420362456692</v>
      </c>
      <c r="H1409">
        <v>21.808349048241027</v>
      </c>
      <c r="I1409">
        <v>17.330884562283458</v>
      </c>
      <c r="J1409">
        <v>6223.1100701283176</v>
      </c>
      <c r="K1409">
        <v>-1393.0156890555841</v>
      </c>
      <c r="L1409">
        <v>-12.617411766969063</v>
      </c>
      <c r="M1409">
        <v>6377.1146810205228</v>
      </c>
      <c r="N1409">
        <v>36297.701511445244</v>
      </c>
      <c r="O1409">
        <v>64.9580399005972</v>
      </c>
      <c r="P1409">
        <v>54.835659411718822</v>
      </c>
      <c r="Q1409" s="6">
        <v>1407</v>
      </c>
    </row>
    <row r="1410" spans="1:17" x14ac:dyDescent="0.25">
      <c r="A1410">
        <v>129.58860791674846</v>
      </c>
      <c r="B1410">
        <v>-12.626925916338998</v>
      </c>
      <c r="C1410" s="6">
        <v>1304.5200000000002</v>
      </c>
      <c r="D1410">
        <v>0.75</v>
      </c>
      <c r="E1410">
        <v>0.65</v>
      </c>
      <c r="F1410">
        <v>19.899999999999999</v>
      </c>
      <c r="G1410">
        <v>42.007420362456692</v>
      </c>
      <c r="H1410">
        <v>15.614357358742916</v>
      </c>
      <c r="I1410">
        <v>19.588607916748458</v>
      </c>
      <c r="J1410">
        <v>6224.8749670607567</v>
      </c>
      <c r="K1410">
        <v>-1385.1607754479483</v>
      </c>
      <c r="L1410">
        <v>-12.545079216186418</v>
      </c>
      <c r="M1410">
        <v>6377.1262124392069</v>
      </c>
      <c r="N1410">
        <v>36385.854319547005</v>
      </c>
      <c r="O1410">
        <v>62.873684494468094</v>
      </c>
      <c r="P1410">
        <v>58.437936063841235</v>
      </c>
      <c r="Q1410" s="6">
        <v>1408</v>
      </c>
    </row>
    <row r="1411" spans="1:17" x14ac:dyDescent="0.25">
      <c r="A1411">
        <v>128.80250261049434</v>
      </c>
      <c r="B1411">
        <v>-12.402302638464313</v>
      </c>
      <c r="C1411" s="6">
        <v>1304.8000000000002</v>
      </c>
      <c r="D1411">
        <v>0.75</v>
      </c>
      <c r="E1411">
        <v>0.65</v>
      </c>
      <c r="F1411">
        <v>19.899999999999999</v>
      </c>
      <c r="G1411">
        <v>42.007420362456692</v>
      </c>
      <c r="H1411">
        <v>19.856222528714511</v>
      </c>
      <c r="I1411">
        <v>18.802502610494344</v>
      </c>
      <c r="J1411">
        <v>6230.2595202396496</v>
      </c>
      <c r="K1411">
        <v>-1360.9019103346404</v>
      </c>
      <c r="L1411">
        <v>-12.321819791970638</v>
      </c>
      <c r="M1411">
        <v>6377.1614139120911</v>
      </c>
      <c r="N1411">
        <v>36347.393374648178</v>
      </c>
      <c r="O1411">
        <v>63.764667520063064</v>
      </c>
      <c r="P1411">
        <v>57.756030785199648</v>
      </c>
      <c r="Q1411" s="6">
        <v>1409</v>
      </c>
    </row>
    <row r="1412" spans="1:17" x14ac:dyDescent="0.25">
      <c r="A1412">
        <v>126.19713997774448</v>
      </c>
      <c r="B1412">
        <v>-15.236467495559594</v>
      </c>
      <c r="C1412" s="6">
        <v>1305.0800000000002</v>
      </c>
      <c r="D1412">
        <v>0.75</v>
      </c>
      <c r="E1412">
        <v>0.65</v>
      </c>
      <c r="F1412">
        <v>19.899999999999999</v>
      </c>
      <c r="G1412">
        <v>42.007420362456692</v>
      </c>
      <c r="H1412">
        <v>18.525767041210464</v>
      </c>
      <c r="I1412">
        <v>16.197139977744484</v>
      </c>
      <c r="J1412">
        <v>6155.3678525870137</v>
      </c>
      <c r="K1412">
        <v>-1665.3602014824723</v>
      </c>
      <c r="L1412">
        <v>-15.139163106842311</v>
      </c>
      <c r="M1412">
        <v>6376.674525279097</v>
      </c>
      <c r="N1412">
        <v>36331.918301650374</v>
      </c>
      <c r="O1412">
        <v>64.115998361695688</v>
      </c>
      <c r="P1412">
        <v>47.862982365892101</v>
      </c>
      <c r="Q1412" s="6">
        <v>1410</v>
      </c>
    </row>
    <row r="1413" spans="1:17" x14ac:dyDescent="0.25">
      <c r="A1413">
        <v>125.78764788246288</v>
      </c>
      <c r="B1413">
        <v>-12.717147098267052</v>
      </c>
      <c r="C1413" s="6">
        <v>1305.3600000000001</v>
      </c>
      <c r="D1413">
        <v>3</v>
      </c>
      <c r="E1413">
        <v>0.65</v>
      </c>
      <c r="F1413">
        <v>19.899999999999999</v>
      </c>
      <c r="G1413">
        <v>54.048620189015942</v>
      </c>
      <c r="H1413">
        <v>22.226903573855623</v>
      </c>
      <c r="I1413">
        <v>15.787647882462878</v>
      </c>
      <c r="J1413">
        <v>6222.6854416765254</v>
      </c>
      <c r="K1413">
        <v>-1394.8986233469054</v>
      </c>
      <c r="L1413">
        <v>-12.63475399764325</v>
      </c>
      <c r="M1413">
        <v>6377.1119070836503</v>
      </c>
      <c r="N1413">
        <v>36242.642744586941</v>
      </c>
      <c r="O1413">
        <v>66.349774077100179</v>
      </c>
      <c r="P1413">
        <v>52.095947751155954</v>
      </c>
      <c r="Q1413" s="6">
        <v>1411</v>
      </c>
    </row>
    <row r="1414" spans="1:17" x14ac:dyDescent="0.25">
      <c r="A1414">
        <v>126.20783497961557</v>
      </c>
      <c r="B1414">
        <v>-12.697063122794235</v>
      </c>
      <c r="C1414" s="6">
        <v>1305.6400000000001</v>
      </c>
      <c r="D1414">
        <v>3</v>
      </c>
      <c r="E1414">
        <v>0.65</v>
      </c>
      <c r="F1414">
        <v>19.899999999999999</v>
      </c>
      <c r="G1414">
        <v>54.048620189015942</v>
      </c>
      <c r="H1414">
        <v>20.299373130169293</v>
      </c>
      <c r="I1414">
        <v>16.207834979615569</v>
      </c>
      <c r="J1414">
        <v>6223.1741760198847</v>
      </c>
      <c r="K1414">
        <v>-1392.7311913019196</v>
      </c>
      <c r="L1414">
        <v>-12.614791585520585</v>
      </c>
      <c r="M1414">
        <v>6377.1150998163766</v>
      </c>
      <c r="N1414">
        <v>36256.726414144818</v>
      </c>
      <c r="O1414">
        <v>65.986418005559244</v>
      </c>
      <c r="P1414">
        <v>52.904977128153391</v>
      </c>
      <c r="Q1414" s="6">
        <v>1412</v>
      </c>
    </row>
    <row r="1415" spans="1:17" x14ac:dyDescent="0.25">
      <c r="A1415">
        <v>126.69958157118393</v>
      </c>
      <c r="B1415">
        <v>-11.846100769001332</v>
      </c>
      <c r="C1415" s="6">
        <v>1305.92</v>
      </c>
      <c r="D1415">
        <v>0.75</v>
      </c>
      <c r="E1415">
        <v>0.65</v>
      </c>
      <c r="F1415">
        <v>19.899999999999999</v>
      </c>
      <c r="G1415">
        <v>42.007420362456692</v>
      </c>
      <c r="H1415">
        <v>15.493754623868529</v>
      </c>
      <c r="I1415">
        <v>16.699581571183927</v>
      </c>
      <c r="J1415">
        <v>6243.1824817995866</v>
      </c>
      <c r="K1415">
        <v>-1300.7456753762394</v>
      </c>
      <c r="L1415">
        <v>-11.769015958314231</v>
      </c>
      <c r="M1415">
        <v>6377.2460210547961</v>
      </c>
      <c r="N1415">
        <v>36252.055157538241</v>
      </c>
      <c r="O1415">
        <v>66.110784995949487</v>
      </c>
      <c r="P1415">
        <v>55.617568339724265</v>
      </c>
      <c r="Q1415" s="6">
        <v>1413</v>
      </c>
    </row>
    <row r="1416" spans="1:17" x14ac:dyDescent="0.25">
      <c r="A1416">
        <v>126.17599674815794</v>
      </c>
      <c r="B1416">
        <v>-12.840613850570751</v>
      </c>
      <c r="C1416" s="6">
        <v>1306.2</v>
      </c>
      <c r="D1416">
        <v>1.2</v>
      </c>
      <c r="E1416">
        <v>0.65</v>
      </c>
      <c r="F1416">
        <v>19.899999999999999</v>
      </c>
      <c r="G1416">
        <v>46.089820015575185</v>
      </c>
      <c r="H1416">
        <v>19.852013728734136</v>
      </c>
      <c r="I1416">
        <v>16.175996748157942</v>
      </c>
      <c r="J1416">
        <v>6219.664229730939</v>
      </c>
      <c r="K1416">
        <v>-1408.2192626228971</v>
      </c>
      <c r="L1416">
        <v>-12.757474319996215</v>
      </c>
      <c r="M1416">
        <v>6377.0921760796846</v>
      </c>
      <c r="N1416">
        <v>36259.521078359045</v>
      </c>
      <c r="O1416">
        <v>65.914162388893388</v>
      </c>
      <c r="P1416">
        <v>52.542402359217995</v>
      </c>
      <c r="Q1416" s="6">
        <v>1414</v>
      </c>
    </row>
    <row r="1417" spans="1:17" x14ac:dyDescent="0.25">
      <c r="A1417">
        <v>127.99699878354701</v>
      </c>
      <c r="B1417">
        <v>-15.098319820241386</v>
      </c>
      <c r="C1417" s="6">
        <v>1306.48</v>
      </c>
      <c r="D1417">
        <v>3</v>
      </c>
      <c r="E1417">
        <v>0.65</v>
      </c>
      <c r="F1417">
        <v>19.899999999999999</v>
      </c>
      <c r="G1417">
        <v>54.048620189015942</v>
      </c>
      <c r="H1417">
        <v>21.481813467614799</v>
      </c>
      <c r="I1417">
        <v>17.996998783547014</v>
      </c>
      <c r="J1417">
        <v>6159.3673038540774</v>
      </c>
      <c r="K1417">
        <v>-1650.6065966508829</v>
      </c>
      <c r="L1417">
        <v>-15.00181479659472</v>
      </c>
      <c r="M1417">
        <v>6376.7003787769472</v>
      </c>
      <c r="N1417">
        <v>36393.425654115315</v>
      </c>
      <c r="O1417">
        <v>62.68935165808611</v>
      </c>
      <c r="P1417">
        <v>51.277144873094883</v>
      </c>
      <c r="Q1417" s="6">
        <v>1415</v>
      </c>
    </row>
    <row r="1418" spans="1:17" x14ac:dyDescent="0.25">
      <c r="A1418">
        <v>125.3020453390389</v>
      </c>
      <c r="B1418">
        <v>-13.084311719833449</v>
      </c>
      <c r="C1418" s="6">
        <v>1306.7600000000002</v>
      </c>
      <c r="D1418">
        <v>1.2</v>
      </c>
      <c r="E1418">
        <v>0.65</v>
      </c>
      <c r="F1418">
        <v>19.899999999999999</v>
      </c>
      <c r="G1418">
        <v>46.089820015575185</v>
      </c>
      <c r="H1418">
        <v>23.908865421360549</v>
      </c>
      <c r="I1418">
        <v>15.302045339038898</v>
      </c>
      <c r="J1418">
        <v>6213.6166875195859</v>
      </c>
      <c r="K1418">
        <v>-1434.4925643275358</v>
      </c>
      <c r="L1418">
        <v>-12.999703394964749</v>
      </c>
      <c r="M1418">
        <v>6377.052709248439</v>
      </c>
      <c r="N1418">
        <v>36236.365204081689</v>
      </c>
      <c r="O1418">
        <v>66.511510885701071</v>
      </c>
      <c r="P1418">
        <v>50.395415791043263</v>
      </c>
      <c r="Q1418" s="6">
        <v>1416</v>
      </c>
    </row>
    <row r="1419" spans="1:17" x14ac:dyDescent="0.25">
      <c r="A1419">
        <v>125.87784961008343</v>
      </c>
      <c r="B1419">
        <v>-14.662748671616079</v>
      </c>
      <c r="C1419" s="6">
        <v>1307.0400000000002</v>
      </c>
      <c r="D1419">
        <v>0.75</v>
      </c>
      <c r="E1419">
        <v>0.65</v>
      </c>
      <c r="F1419">
        <v>19.899999999999999</v>
      </c>
      <c r="G1419">
        <v>42.007420362456692</v>
      </c>
      <c r="H1419">
        <v>20.824683317080328</v>
      </c>
      <c r="I1419">
        <v>15.87784961008343</v>
      </c>
      <c r="J1419">
        <v>6171.7439393338072</v>
      </c>
      <c r="K1419">
        <v>-1604.0281072560722</v>
      </c>
      <c r="L1419">
        <v>-14.568778474816353</v>
      </c>
      <c r="M1419">
        <v>6376.7804903078704</v>
      </c>
      <c r="N1419">
        <v>36302.64768167516</v>
      </c>
      <c r="O1419">
        <v>64.82601066161692</v>
      </c>
      <c r="P1419">
        <v>48.333413388662123</v>
      </c>
      <c r="Q1419" s="6">
        <v>1417</v>
      </c>
    </row>
    <row r="1420" spans="1:17" x14ac:dyDescent="0.25">
      <c r="A1420">
        <v>125.20770192318435</v>
      </c>
      <c r="B1420">
        <v>-14.343196128111369</v>
      </c>
      <c r="C1420" s="6">
        <v>1307.3200000000002</v>
      </c>
      <c r="D1420">
        <v>3</v>
      </c>
      <c r="E1420">
        <v>0.65</v>
      </c>
      <c r="F1420">
        <v>19.899999999999999</v>
      </c>
      <c r="G1420">
        <v>54.048620189015942</v>
      </c>
      <c r="H1420">
        <v>23.646364296371807</v>
      </c>
      <c r="I1420">
        <v>15.207701923184345</v>
      </c>
      <c r="J1420">
        <v>6180.5982817414133</v>
      </c>
      <c r="K1420">
        <v>-1569.7982330955033</v>
      </c>
      <c r="L1420">
        <v>-14.251099308877585</v>
      </c>
      <c r="M1420">
        <v>6376.8379007855201</v>
      </c>
      <c r="N1420">
        <v>36270.25352697551</v>
      </c>
      <c r="O1420">
        <v>65.633130278406853</v>
      </c>
      <c r="P1420">
        <v>47.656717055707013</v>
      </c>
      <c r="Q1420" s="6">
        <v>1418</v>
      </c>
    </row>
    <row r="1421" spans="1:17" x14ac:dyDescent="0.25">
      <c r="A1421">
        <v>127.08404809762712</v>
      </c>
      <c r="B1421">
        <v>-14.23540114715205</v>
      </c>
      <c r="C1421" s="6">
        <v>1307.6000000000001</v>
      </c>
      <c r="D1421">
        <v>1.2</v>
      </c>
      <c r="E1421">
        <v>0.65</v>
      </c>
      <c r="F1421">
        <v>19.899999999999999</v>
      </c>
      <c r="G1421">
        <v>46.089820015575185</v>
      </c>
      <c r="H1421">
        <v>23.962246950737828</v>
      </c>
      <c r="I1421">
        <v>17.084048097627118</v>
      </c>
      <c r="J1421">
        <v>6183.5419937808811</v>
      </c>
      <c r="K1421">
        <v>-1558.2405721368284</v>
      </c>
      <c r="L1421">
        <v>-14.143938849756088</v>
      </c>
      <c r="M1421">
        <v>6376.8570055713917</v>
      </c>
      <c r="N1421">
        <v>36332.361579064804</v>
      </c>
      <c r="O1421">
        <v>64.111081035781908</v>
      </c>
      <c r="P1421">
        <v>51.335874544980548</v>
      </c>
      <c r="Q1421" s="6">
        <v>1419</v>
      </c>
    </row>
    <row r="1422" spans="1:17" x14ac:dyDescent="0.25">
      <c r="A1422">
        <v>126.95110119985087</v>
      </c>
      <c r="B1422">
        <v>-15.973774970815629</v>
      </c>
      <c r="C1422" s="6">
        <v>1307.8800000000001</v>
      </c>
      <c r="D1422">
        <v>1.2</v>
      </c>
      <c r="E1422">
        <v>0.65</v>
      </c>
      <c r="F1422">
        <v>19.899999999999999</v>
      </c>
      <c r="G1422">
        <v>46.089820015575185</v>
      </c>
      <c r="H1422">
        <v>14.279338111524705</v>
      </c>
      <c r="I1422">
        <v>16.951101199850868</v>
      </c>
      <c r="J1422">
        <v>6133.4207326463229</v>
      </c>
      <c r="K1422">
        <v>-1743.9388131894773</v>
      </c>
      <c r="L1422">
        <v>-15.87224267692425</v>
      </c>
      <c r="M1422">
        <v>6376.5329504209794</v>
      </c>
      <c r="N1422">
        <v>36383.035401927125</v>
      </c>
      <c r="O1422">
        <v>62.920465405394374</v>
      </c>
      <c r="P1422">
        <v>47.921586404957473</v>
      </c>
      <c r="Q1422" s="6">
        <v>1420</v>
      </c>
    </row>
    <row r="1423" spans="1:17" x14ac:dyDescent="0.25">
      <c r="A1423">
        <v>129.43216291550061</v>
      </c>
      <c r="B1423">
        <v>-15.960624570258087</v>
      </c>
      <c r="C1423" s="6">
        <v>1308.1600000000001</v>
      </c>
      <c r="D1423">
        <v>3</v>
      </c>
      <c r="E1423">
        <v>0.65</v>
      </c>
      <c r="F1423">
        <v>19.899999999999999</v>
      </c>
      <c r="G1423">
        <v>54.048620189015942</v>
      </c>
      <c r="H1423">
        <v>18.304395232658283</v>
      </c>
      <c r="I1423">
        <v>19.432162915500612</v>
      </c>
      <c r="J1423">
        <v>6133.8210398646324</v>
      </c>
      <c r="K1423">
        <v>-1742.5397537012052</v>
      </c>
      <c r="L1423">
        <v>-15.859167108248498</v>
      </c>
      <c r="M1423">
        <v>6376.5355281935899</v>
      </c>
      <c r="N1423">
        <v>36478.557982971222</v>
      </c>
      <c r="O1423">
        <v>60.819853394206966</v>
      </c>
      <c r="P1423">
        <v>52.065659365796883</v>
      </c>
      <c r="Q1423" s="6">
        <v>1421</v>
      </c>
    </row>
    <row r="1424" spans="1:17" x14ac:dyDescent="0.25">
      <c r="A1424">
        <v>125.97246561890003</v>
      </c>
      <c r="B1424">
        <v>-12.58564257413609</v>
      </c>
      <c r="C1424" s="6">
        <v>1308.44</v>
      </c>
      <c r="D1424">
        <v>3</v>
      </c>
      <c r="E1424">
        <v>0.65</v>
      </c>
      <c r="F1424">
        <v>19.899999999999999</v>
      </c>
      <c r="G1424">
        <v>54.048620189015942</v>
      </c>
      <c r="H1424">
        <v>14.082310855055557</v>
      </c>
      <c r="I1424">
        <v>15.972465618900031</v>
      </c>
      <c r="J1424">
        <v>6225.8717295008501</v>
      </c>
      <c r="K1424">
        <v>-1380.7038129169509</v>
      </c>
      <c r="L1424">
        <v>-12.504046164086944</v>
      </c>
      <c r="M1424">
        <v>6377.1327264846313</v>
      </c>
      <c r="N1424">
        <v>36245.472174485032</v>
      </c>
      <c r="O1424">
        <v>66.277026187224592</v>
      </c>
      <c r="P1424">
        <v>52.718576808392747</v>
      </c>
      <c r="Q1424" s="6">
        <v>1422</v>
      </c>
    </row>
    <row r="1425" spans="1:17" x14ac:dyDescent="0.25">
      <c r="A1425">
        <v>125.96551577329974</v>
      </c>
      <c r="B1425">
        <v>-15.820010234540634</v>
      </c>
      <c r="C1425" s="6">
        <v>1308.72</v>
      </c>
      <c r="D1425">
        <v>3</v>
      </c>
      <c r="E1425">
        <v>0.65</v>
      </c>
      <c r="F1425">
        <v>19.899999999999999</v>
      </c>
      <c r="G1425">
        <v>54.048620189015942</v>
      </c>
      <c r="H1425">
        <v>21.308752773632783</v>
      </c>
      <c r="I1425">
        <v>15.965515773299742</v>
      </c>
      <c r="J1425">
        <v>6138.0813277242378</v>
      </c>
      <c r="K1425">
        <v>-1727.5742988253908</v>
      </c>
      <c r="L1425">
        <v>-15.719354255255382</v>
      </c>
      <c r="M1425">
        <v>6376.5629726145562</v>
      </c>
      <c r="N1425">
        <v>36343.185314776609</v>
      </c>
      <c r="O1425">
        <v>63.845499836076911</v>
      </c>
      <c r="P1425">
        <v>46.381887966626259</v>
      </c>
      <c r="Q1425" s="6">
        <v>1423</v>
      </c>
    </row>
    <row r="1426" spans="1:17" x14ac:dyDescent="0.25">
      <c r="A1426">
        <v>128.98461627325975</v>
      </c>
      <c r="B1426">
        <v>-12.477398273453664</v>
      </c>
      <c r="C1426" s="6">
        <v>1309.0000000000002</v>
      </c>
      <c r="D1426">
        <v>1.2</v>
      </c>
      <c r="E1426">
        <v>0.65</v>
      </c>
      <c r="F1426">
        <v>19.899999999999999</v>
      </c>
      <c r="G1426">
        <v>46.089820015575185</v>
      </c>
      <c r="H1426">
        <v>18.85712815106649</v>
      </c>
      <c r="I1426">
        <v>18.984616273259746</v>
      </c>
      <c r="J1426">
        <v>6228.4699597049585</v>
      </c>
      <c r="K1426">
        <v>-1369.0143905864679</v>
      </c>
      <c r="L1426">
        <v>-12.39645891625511</v>
      </c>
      <c r="M1426">
        <v>6377.1497113193072</v>
      </c>
      <c r="N1426">
        <v>36356.79167150108</v>
      </c>
      <c r="O1426">
        <v>63.544185898279366</v>
      </c>
      <c r="P1426">
        <v>57.870543400265028</v>
      </c>
      <c r="Q1426" s="6">
        <v>1424</v>
      </c>
    </row>
    <row r="1427" spans="1:17" x14ac:dyDescent="0.25">
      <c r="A1427">
        <v>129.19239196861042</v>
      </c>
      <c r="B1427">
        <v>-13.417441879067352</v>
      </c>
      <c r="C1427" s="6">
        <v>1309.2800000000002</v>
      </c>
      <c r="D1427">
        <v>0.75</v>
      </c>
      <c r="E1427">
        <v>0.65</v>
      </c>
      <c r="F1427">
        <v>19.899999999999999</v>
      </c>
      <c r="G1427">
        <v>42.007420362456692</v>
      </c>
      <c r="H1427">
        <v>18.222816900488699</v>
      </c>
      <c r="I1427">
        <v>19.192391968610423</v>
      </c>
      <c r="J1427">
        <v>6205.1689507471101</v>
      </c>
      <c r="K1427">
        <v>-1470.3663569632404</v>
      </c>
      <c r="L1427">
        <v>-13.330835578163985</v>
      </c>
      <c r="M1427">
        <v>6376.9976423866856</v>
      </c>
      <c r="N1427">
        <v>36390.836412992903</v>
      </c>
      <c r="O1427">
        <v>62.756691533153351</v>
      </c>
      <c r="P1427">
        <v>56.311598360178557</v>
      </c>
      <c r="Q1427" s="6">
        <v>1425</v>
      </c>
    </row>
    <row r="1428" spans="1:17" x14ac:dyDescent="0.25">
      <c r="A1428">
        <v>129.42310536207111</v>
      </c>
      <c r="B1428">
        <v>-16.454658592237596</v>
      </c>
      <c r="C1428" s="6">
        <v>1309.5600000000002</v>
      </c>
      <c r="D1428">
        <v>1.2</v>
      </c>
      <c r="E1428">
        <v>0.65</v>
      </c>
      <c r="F1428">
        <v>19.899999999999999</v>
      </c>
      <c r="G1428">
        <v>46.089820015575185</v>
      </c>
      <c r="H1428">
        <v>23.955665810826382</v>
      </c>
      <c r="I1428">
        <v>19.423105362071112</v>
      </c>
      <c r="J1428">
        <v>6118.5615728839557</v>
      </c>
      <c r="K1428">
        <v>-1795.0370421760292</v>
      </c>
      <c r="L1428">
        <v>-16.350404545158906</v>
      </c>
      <c r="M1428">
        <v>6376.4373833635545</v>
      </c>
      <c r="N1428">
        <v>36494.798447833346</v>
      </c>
      <c r="O1428">
        <v>60.474305058250565</v>
      </c>
      <c r="P1428">
        <v>51.224520599299673</v>
      </c>
      <c r="Q1428" s="6">
        <v>1426</v>
      </c>
    </row>
    <row r="1429" spans="1:17" x14ac:dyDescent="0.25">
      <c r="A1429">
        <v>128.52271734197987</v>
      </c>
      <c r="B1429">
        <v>-11.59945049975116</v>
      </c>
      <c r="C1429" s="6">
        <v>1309.8400000000001</v>
      </c>
      <c r="D1429">
        <v>1.2</v>
      </c>
      <c r="E1429">
        <v>0.65</v>
      </c>
      <c r="F1429">
        <v>19.899999999999999</v>
      </c>
      <c r="G1429">
        <v>46.089820015575185</v>
      </c>
      <c r="H1429">
        <v>22.052058910259536</v>
      </c>
      <c r="I1429">
        <v>18.52271734197987</v>
      </c>
      <c r="J1429">
        <v>6248.7260464933397</v>
      </c>
      <c r="K1429">
        <v>-1274.0302986706754</v>
      </c>
      <c r="L1429">
        <v>-11.52388185355076</v>
      </c>
      <c r="M1429">
        <v>6377.2823683803726</v>
      </c>
      <c r="N1429">
        <v>36315.795496755956</v>
      </c>
      <c r="O1429">
        <v>64.521995881593696</v>
      </c>
      <c r="P1429">
        <v>59.030362617601178</v>
      </c>
      <c r="Q1429" s="6">
        <v>1427</v>
      </c>
    </row>
    <row r="1430" spans="1:17" x14ac:dyDescent="0.25">
      <c r="A1430">
        <v>130.11067671410447</v>
      </c>
      <c r="B1430">
        <v>-14.672508086692551</v>
      </c>
      <c r="C1430" s="6">
        <v>1310.1200000000001</v>
      </c>
      <c r="D1430">
        <v>0.75</v>
      </c>
      <c r="E1430">
        <v>0.65</v>
      </c>
      <c r="F1430">
        <v>19.899999999999999</v>
      </c>
      <c r="G1430">
        <v>42.007420362456692</v>
      </c>
      <c r="H1430">
        <v>20.97240008640351</v>
      </c>
      <c r="I1430">
        <v>20.110676714104471</v>
      </c>
      <c r="J1430">
        <v>6171.4705125970177</v>
      </c>
      <c r="K1430">
        <v>-1605.0727522366515</v>
      </c>
      <c r="L1430">
        <v>-14.578480856507088</v>
      </c>
      <c r="M1430">
        <v>6376.7787187440517</v>
      </c>
      <c r="N1430">
        <v>36466.134962353382</v>
      </c>
      <c r="O1430">
        <v>61.091459368755672</v>
      </c>
      <c r="P1430">
        <v>55.326127817887837</v>
      </c>
      <c r="Q1430" s="6">
        <v>1428</v>
      </c>
    </row>
    <row r="1431" spans="1:17" x14ac:dyDescent="0.25">
      <c r="A1431">
        <v>127.41952322216612</v>
      </c>
      <c r="B1431">
        <v>-15.605789876376273</v>
      </c>
      <c r="C1431" s="6">
        <v>1310.4000000000001</v>
      </c>
      <c r="D1431">
        <v>0.75</v>
      </c>
      <c r="E1431">
        <v>0.65</v>
      </c>
      <c r="F1431">
        <v>19.899999999999999</v>
      </c>
      <c r="G1431">
        <v>42.007420362456692</v>
      </c>
      <c r="H1431">
        <v>16.122991350772232</v>
      </c>
      <c r="I1431">
        <v>17.41952322216612</v>
      </c>
      <c r="J1431">
        <v>6144.5009711298298</v>
      </c>
      <c r="K1431">
        <v>-1704.7554136758367</v>
      </c>
      <c r="L1431">
        <v>-15.506359539246613</v>
      </c>
      <c r="M1431">
        <v>6376.6043631914699</v>
      </c>
      <c r="N1431">
        <v>36387.965391774989</v>
      </c>
      <c r="O1431">
        <v>62.810336265075634</v>
      </c>
      <c r="P1431">
        <v>49.389855785119224</v>
      </c>
      <c r="Q1431" s="6">
        <v>1429</v>
      </c>
    </row>
    <row r="1432" spans="1:17" x14ac:dyDescent="0.25">
      <c r="A1432">
        <v>130.04750471850937</v>
      </c>
      <c r="B1432">
        <v>-14.899262785170716</v>
      </c>
      <c r="C1432" s="6">
        <v>1310.68</v>
      </c>
      <c r="D1432">
        <v>3</v>
      </c>
      <c r="E1432">
        <v>0.65</v>
      </c>
      <c r="F1432">
        <v>19.899999999999999</v>
      </c>
      <c r="G1432">
        <v>54.048620189015942</v>
      </c>
      <c r="H1432">
        <v>15.852824606574345</v>
      </c>
      <c r="I1432">
        <v>20.047504718509373</v>
      </c>
      <c r="J1432">
        <v>6165.067447083401</v>
      </c>
      <c r="K1432">
        <v>-1629.3315776989973</v>
      </c>
      <c r="L1432">
        <v>-14.803913474358822</v>
      </c>
      <c r="M1432">
        <v>6376.7372548329568</v>
      </c>
      <c r="N1432">
        <v>36470.381354997415</v>
      </c>
      <c r="O1432">
        <v>60.999484926304582</v>
      </c>
      <c r="P1432">
        <v>54.830935377843048</v>
      </c>
      <c r="Q1432" s="6">
        <v>1430</v>
      </c>
    </row>
    <row r="1433" spans="1:17" x14ac:dyDescent="0.25">
      <c r="A1433">
        <v>128.07056552671722</v>
      </c>
      <c r="B1433">
        <v>-13.078686157637804</v>
      </c>
      <c r="C1433" s="6">
        <v>1310.96</v>
      </c>
      <c r="D1433">
        <v>1.2</v>
      </c>
      <c r="E1433">
        <v>0.65</v>
      </c>
      <c r="F1433">
        <v>19.899999999999999</v>
      </c>
      <c r="G1433">
        <v>46.089820015575185</v>
      </c>
      <c r="H1433">
        <v>18.666031545741848</v>
      </c>
      <c r="I1433">
        <v>18.070565526717218</v>
      </c>
      <c r="J1433">
        <v>6213.7575511220257</v>
      </c>
      <c r="K1433">
        <v>-1433.8863523947778</v>
      </c>
      <c r="L1433">
        <v>-12.994111670652677</v>
      </c>
      <c r="M1433">
        <v>6377.0536281036557</v>
      </c>
      <c r="N1433">
        <v>36336.372904879412</v>
      </c>
      <c r="O1433">
        <v>64.021759474062733</v>
      </c>
      <c r="P1433">
        <v>55.257209492518996</v>
      </c>
      <c r="Q1433" s="6">
        <v>1431</v>
      </c>
    </row>
    <row r="1434" spans="1:17" x14ac:dyDescent="0.25">
      <c r="A1434">
        <v>129.29802151963872</v>
      </c>
      <c r="B1434">
        <v>-11.853629875686771</v>
      </c>
      <c r="C1434" s="6">
        <v>1311.2400000000002</v>
      </c>
      <c r="D1434">
        <v>3</v>
      </c>
      <c r="E1434">
        <v>0.65</v>
      </c>
      <c r="F1434">
        <v>19.899999999999999</v>
      </c>
      <c r="G1434">
        <v>54.048620189015942</v>
      </c>
      <c r="H1434">
        <v>14.197480684878309</v>
      </c>
      <c r="I1434">
        <v>19.298021519638723</v>
      </c>
      <c r="J1434">
        <v>6243.0114519624722</v>
      </c>
      <c r="K1434">
        <v>-1301.5608043864183</v>
      </c>
      <c r="L1434">
        <v>-11.776498871902438</v>
      </c>
      <c r="M1434">
        <v>6377.2449001782579</v>
      </c>
      <c r="N1434">
        <v>36353.847325735987</v>
      </c>
      <c r="O1434">
        <v>63.615841576955397</v>
      </c>
      <c r="P1434">
        <v>59.602830840696839</v>
      </c>
      <c r="Q1434" s="6">
        <v>1432</v>
      </c>
    </row>
    <row r="1435" spans="1:17" x14ac:dyDescent="0.25">
      <c r="A1435">
        <v>129.40147766788667</v>
      </c>
      <c r="B1435">
        <v>-15.956701918816334</v>
      </c>
      <c r="C1435" s="6">
        <v>1311.5200000000002</v>
      </c>
      <c r="D1435">
        <v>3</v>
      </c>
      <c r="E1435">
        <v>0.65</v>
      </c>
      <c r="F1435">
        <v>19.899999999999999</v>
      </c>
      <c r="G1435">
        <v>54.048620189015942</v>
      </c>
      <c r="H1435">
        <v>15.348873889093586</v>
      </c>
      <c r="I1435">
        <v>19.401477667886667</v>
      </c>
      <c r="J1435">
        <v>6133.940385793313</v>
      </c>
      <c r="K1435">
        <v>-1742.1224088260519</v>
      </c>
      <c r="L1435">
        <v>-15.855266782618857</v>
      </c>
      <c r="M1435">
        <v>6376.5362967523442</v>
      </c>
      <c r="N1435">
        <v>36477.16570079542</v>
      </c>
      <c r="O1435">
        <v>60.84945121236963</v>
      </c>
      <c r="P1435">
        <v>52.02484896069938</v>
      </c>
      <c r="Q1435" s="6">
        <v>1433</v>
      </c>
    </row>
    <row r="1436" spans="1:17" x14ac:dyDescent="0.25">
      <c r="A1436">
        <v>127.75493647012235</v>
      </c>
      <c r="B1436">
        <v>-11.723156207526717</v>
      </c>
      <c r="C1436" s="6">
        <v>1311.8000000000002</v>
      </c>
      <c r="D1436">
        <v>0.75</v>
      </c>
      <c r="E1436">
        <v>0.65</v>
      </c>
      <c r="F1436">
        <v>19.899999999999999</v>
      </c>
      <c r="G1436">
        <v>42.007420362456692</v>
      </c>
      <c r="H1436">
        <v>19.093092788753086</v>
      </c>
      <c r="I1436">
        <v>17.754936470122345</v>
      </c>
      <c r="J1436">
        <v>6245.9600981370968</v>
      </c>
      <c r="K1436">
        <v>-1287.4321335451934</v>
      </c>
      <c r="L1436">
        <v>-11.646826438956758</v>
      </c>
      <c r="M1436">
        <v>6377.2642289625655</v>
      </c>
      <c r="N1436">
        <v>36288.574304126021</v>
      </c>
      <c r="O1436">
        <v>65.188371512501789</v>
      </c>
      <c r="P1436">
        <v>57.602613414878213</v>
      </c>
      <c r="Q1436" s="6">
        <v>1434</v>
      </c>
    </row>
    <row r="1437" spans="1:17" x14ac:dyDescent="0.25">
      <c r="A1437">
        <v>126.18654385647106</v>
      </c>
      <c r="B1437">
        <v>-14.361605304047412</v>
      </c>
      <c r="C1437" s="6">
        <v>1312.0800000000002</v>
      </c>
      <c r="D1437">
        <v>1.2</v>
      </c>
      <c r="E1437">
        <v>0.65</v>
      </c>
      <c r="F1437">
        <v>19.899999999999999</v>
      </c>
      <c r="G1437">
        <v>46.089820015575185</v>
      </c>
      <c r="H1437">
        <v>16.010003102324717</v>
      </c>
      <c r="I1437">
        <v>16.186543856471062</v>
      </c>
      <c r="J1437">
        <v>6180.0933797129792</v>
      </c>
      <c r="K1437">
        <v>-1571.7715008498194</v>
      </c>
      <c r="L1437">
        <v>-14.269400250437702</v>
      </c>
      <c r="M1437">
        <v>6376.8346248633334</v>
      </c>
      <c r="N1437">
        <v>36304.010148475892</v>
      </c>
      <c r="O1437">
        <v>64.794411220786714</v>
      </c>
      <c r="P1437">
        <v>49.485748673825178</v>
      </c>
      <c r="Q1437" s="6">
        <v>1435</v>
      </c>
    </row>
    <row r="1438" spans="1:17" x14ac:dyDescent="0.25">
      <c r="A1438">
        <v>128.30978499229229</v>
      </c>
      <c r="B1438">
        <v>-13.069555261153445</v>
      </c>
      <c r="C1438" s="6">
        <v>1312.3600000000001</v>
      </c>
      <c r="D1438">
        <v>1.2</v>
      </c>
      <c r="E1438">
        <v>0.65</v>
      </c>
      <c r="F1438">
        <v>19.899999999999999</v>
      </c>
      <c r="G1438">
        <v>46.089820015575185</v>
      </c>
      <c r="H1438">
        <v>19.483025291313574</v>
      </c>
      <c r="I1438">
        <v>18.309784992292293</v>
      </c>
      <c r="J1438">
        <v>6213.9860611595195</v>
      </c>
      <c r="K1438">
        <v>-1432.902375924825</v>
      </c>
      <c r="L1438">
        <v>-12.985035703596226</v>
      </c>
      <c r="M1438">
        <v>6377.0551187217925</v>
      </c>
      <c r="N1438">
        <v>36345.51802281828</v>
      </c>
      <c r="O1438">
        <v>63.805559663690232</v>
      </c>
      <c r="P1438">
        <v>55.652323540595255</v>
      </c>
      <c r="Q1438" s="6">
        <v>1436</v>
      </c>
    </row>
    <row r="1439" spans="1:17" x14ac:dyDescent="0.25">
      <c r="A1439">
        <v>125.51940343589082</v>
      </c>
      <c r="B1439">
        <v>-16.401181453946762</v>
      </c>
      <c r="C1439" s="6">
        <v>1312.64</v>
      </c>
      <c r="D1439">
        <v>3</v>
      </c>
      <c r="E1439">
        <v>0.65</v>
      </c>
      <c r="F1439">
        <v>19.899999999999999</v>
      </c>
      <c r="G1439">
        <v>54.048620189015942</v>
      </c>
      <c r="H1439">
        <v>19.823411322168774</v>
      </c>
      <c r="I1439">
        <v>15.519403435890823</v>
      </c>
      <c r="J1439">
        <v>6120.2352217726384</v>
      </c>
      <c r="K1439">
        <v>-1789.3606849461314</v>
      </c>
      <c r="L1439">
        <v>-16.297228656553553</v>
      </c>
      <c r="M1439">
        <v>6376.4481359654501</v>
      </c>
      <c r="N1439">
        <v>36348.07102861422</v>
      </c>
      <c r="O1439">
        <v>63.727018295748223</v>
      </c>
      <c r="P1439">
        <v>44.522047748200485</v>
      </c>
      <c r="Q1439" s="6">
        <v>1437</v>
      </c>
    </row>
    <row r="1440" spans="1:17" x14ac:dyDescent="0.25">
      <c r="A1440">
        <v>125.39758393514829</v>
      </c>
      <c r="B1440">
        <v>-12.835155070600482</v>
      </c>
      <c r="C1440" s="6">
        <v>1312.92</v>
      </c>
      <c r="D1440">
        <v>3</v>
      </c>
      <c r="E1440">
        <v>0.65</v>
      </c>
      <c r="F1440">
        <v>19.899999999999999</v>
      </c>
      <c r="G1440">
        <v>54.048620189015942</v>
      </c>
      <c r="H1440">
        <v>14.393608091481594</v>
      </c>
      <c r="I1440">
        <v>15.39758393514829</v>
      </c>
      <c r="J1440">
        <v>6219.7984122670223</v>
      </c>
      <c r="K1440">
        <v>-1407.6304583166066</v>
      </c>
      <c r="L1440">
        <v>-12.752048509365038</v>
      </c>
      <c r="M1440">
        <v>6377.0930522001936</v>
      </c>
      <c r="N1440">
        <v>36232.628654123037</v>
      </c>
      <c r="O1440">
        <v>66.610897536190606</v>
      </c>
      <c r="P1440">
        <v>51.109253625505481</v>
      </c>
      <c r="Q1440" s="6">
        <v>1438</v>
      </c>
    </row>
    <row r="1441" spans="1:17" x14ac:dyDescent="0.25">
      <c r="A1441">
        <v>126.33948786078628</v>
      </c>
      <c r="B1441">
        <v>-15.494819847037107</v>
      </c>
      <c r="C1441" s="6">
        <v>1313.2</v>
      </c>
      <c r="D1441">
        <v>1.2</v>
      </c>
      <c r="E1441">
        <v>0.65</v>
      </c>
      <c r="F1441">
        <v>19.899999999999999</v>
      </c>
      <c r="G1441">
        <v>46.089820015575185</v>
      </c>
      <c r="H1441">
        <v>19.641641536796776</v>
      </c>
      <c r="I1441">
        <v>16.339487860786278</v>
      </c>
      <c r="J1441">
        <v>6147.7928573328873</v>
      </c>
      <c r="K1441">
        <v>-1692.9255979876634</v>
      </c>
      <c r="L1441">
        <v>-15.396026586292466</v>
      </c>
      <c r="M1441">
        <v>6376.6256042671312</v>
      </c>
      <c r="N1441">
        <v>36345.314883583473</v>
      </c>
      <c r="O1441">
        <v>63.797231380774242</v>
      </c>
      <c r="P1441">
        <v>47.658520754415498</v>
      </c>
      <c r="Q1441" s="6">
        <v>1439</v>
      </c>
    </row>
    <row r="1442" spans="1:17" x14ac:dyDescent="0.25">
      <c r="A1442">
        <v>125.38400313853795</v>
      </c>
      <c r="B1442">
        <v>-11.811434360488226</v>
      </c>
      <c r="C1442" s="6">
        <v>1313.48</v>
      </c>
      <c r="D1442">
        <v>0.75</v>
      </c>
      <c r="E1442">
        <v>0.65</v>
      </c>
      <c r="F1442">
        <v>19.899999999999999</v>
      </c>
      <c r="G1442">
        <v>42.007420362456692</v>
      </c>
      <c r="H1442">
        <v>15.472807903676715</v>
      </c>
      <c r="I1442">
        <v>15.384003138537949</v>
      </c>
      <c r="J1442">
        <v>6243.9685744944854</v>
      </c>
      <c r="K1442">
        <v>-1296.9922773509691</v>
      </c>
      <c r="L1442">
        <v>-11.734562305569151</v>
      </c>
      <c r="M1442">
        <v>6377.2511732550374</v>
      </c>
      <c r="N1442">
        <v>36205.071508028726</v>
      </c>
      <c r="O1442">
        <v>67.352028811616066</v>
      </c>
      <c r="P1442">
        <v>53.353015089970107</v>
      </c>
      <c r="Q1442" s="6">
        <v>1440</v>
      </c>
    </row>
    <row r="1443" spans="1:17" x14ac:dyDescent="0.25">
      <c r="A1443">
        <v>125.81013678125119</v>
      </c>
      <c r="B1443">
        <v>-15.31217056391926</v>
      </c>
      <c r="C1443" s="6">
        <v>1313.7600000000002</v>
      </c>
      <c r="D1443">
        <v>1.2</v>
      </c>
      <c r="E1443">
        <v>0.65</v>
      </c>
      <c r="F1443">
        <v>19.899999999999999</v>
      </c>
      <c r="G1443">
        <v>46.089820015575185</v>
      </c>
      <c r="H1443">
        <v>14.66261885485234</v>
      </c>
      <c r="I1443">
        <v>15.810136781251188</v>
      </c>
      <c r="J1443">
        <v>6153.1611017745545</v>
      </c>
      <c r="K1443">
        <v>-1673.4409525191932</v>
      </c>
      <c r="L1443">
        <v>-15.214429084123609</v>
      </c>
      <c r="M1443">
        <v>6376.660267409562</v>
      </c>
      <c r="N1443">
        <v>36321.075759938358</v>
      </c>
      <c r="O1443">
        <v>64.375113136610736</v>
      </c>
      <c r="P1443">
        <v>46.997341999739326</v>
      </c>
      <c r="Q1443" s="6">
        <v>1441</v>
      </c>
    </row>
    <row r="1444" spans="1:17" x14ac:dyDescent="0.25">
      <c r="A1444">
        <v>127.9896311050299</v>
      </c>
      <c r="B1444">
        <v>-12.040569717645315</v>
      </c>
      <c r="C1444" s="6">
        <v>1314.0400000000002</v>
      </c>
      <c r="D1444">
        <v>1.2</v>
      </c>
      <c r="E1444">
        <v>0.65</v>
      </c>
      <c r="F1444">
        <v>19.899999999999999</v>
      </c>
      <c r="G1444">
        <v>46.089820015575185</v>
      </c>
      <c r="H1444">
        <v>22.204449346525152</v>
      </c>
      <c r="I1444">
        <v>17.9896311050299</v>
      </c>
      <c r="J1444">
        <v>6238.7305920217623</v>
      </c>
      <c r="K1444">
        <v>-1321.7924995582152</v>
      </c>
      <c r="L1444">
        <v>-11.962293488263953</v>
      </c>
      <c r="M1444">
        <v>6377.2168546879884</v>
      </c>
      <c r="N1444">
        <v>36305.674483961906</v>
      </c>
      <c r="O1444">
        <v>64.765903676865548</v>
      </c>
      <c r="P1444">
        <v>57.282767516074685</v>
      </c>
      <c r="Q1444" s="6">
        <v>1442</v>
      </c>
    </row>
    <row r="1445" spans="1:17" x14ac:dyDescent="0.25">
      <c r="A1445">
        <v>125.74176235131455</v>
      </c>
      <c r="B1445">
        <v>-11.536448946045308</v>
      </c>
      <c r="C1445" s="6">
        <v>1314.3200000000002</v>
      </c>
      <c r="D1445">
        <v>3</v>
      </c>
      <c r="E1445">
        <v>0.65</v>
      </c>
      <c r="F1445">
        <v>19.899999999999999</v>
      </c>
      <c r="G1445">
        <v>54.048620189015942</v>
      </c>
      <c r="H1445">
        <v>15.065342227275803</v>
      </c>
      <c r="I1445">
        <v>15.741762351314549</v>
      </c>
      <c r="J1445">
        <v>6250.1235731125998</v>
      </c>
      <c r="K1445">
        <v>-1267.2026921947854</v>
      </c>
      <c r="L1445">
        <v>-11.461268466062931</v>
      </c>
      <c r="M1445">
        <v>6377.2915365602912</v>
      </c>
      <c r="N1445">
        <v>36210.360937265927</v>
      </c>
      <c r="O1445">
        <v>67.2104551422848</v>
      </c>
      <c r="P1445">
        <v>54.644069435974053</v>
      </c>
      <c r="Q1445" s="6">
        <v>1443</v>
      </c>
    </row>
    <row r="1446" spans="1:17" x14ac:dyDescent="0.25">
      <c r="A1446">
        <v>126.5114168991004</v>
      </c>
      <c r="B1446">
        <v>-12.908458420872575</v>
      </c>
      <c r="C1446" s="6">
        <v>1314.6000000000001</v>
      </c>
      <c r="D1446">
        <v>3</v>
      </c>
      <c r="E1446">
        <v>0.65</v>
      </c>
      <c r="F1446">
        <v>19.899999999999999</v>
      </c>
      <c r="G1446">
        <v>54.048620189015942</v>
      </c>
      <c r="H1446">
        <v>20.150906508305773</v>
      </c>
      <c r="I1446">
        <v>16.511416899100396</v>
      </c>
      <c r="J1446">
        <v>6217.9918535694023</v>
      </c>
      <c r="K1446">
        <v>-1415.5361819327923</v>
      </c>
      <c r="L1446">
        <v>-12.824909380123875</v>
      </c>
      <c r="M1446">
        <v>6377.0812581788796</v>
      </c>
      <c r="N1446">
        <v>36273.295571150535</v>
      </c>
      <c r="O1446">
        <v>65.564413978130361</v>
      </c>
      <c r="P1446">
        <v>52.997806093165899</v>
      </c>
      <c r="Q1446" s="6">
        <v>1444</v>
      </c>
    </row>
    <row r="1447" spans="1:17" x14ac:dyDescent="0.25">
      <c r="A1447">
        <v>126.94366073389256</v>
      </c>
      <c r="B1447">
        <v>-14.114416247521358</v>
      </c>
      <c r="C1447" s="6">
        <v>1314.88</v>
      </c>
      <c r="D1447">
        <v>3</v>
      </c>
      <c r="E1447">
        <v>0.65</v>
      </c>
      <c r="F1447">
        <v>19.899999999999999</v>
      </c>
      <c r="G1447">
        <v>54.048620189015942</v>
      </c>
      <c r="H1447">
        <v>18.541051641650292</v>
      </c>
      <c r="I1447">
        <v>16.943660733892557</v>
      </c>
      <c r="J1447">
        <v>6186.8199657205532</v>
      </c>
      <c r="K1447">
        <v>-1545.2622566191922</v>
      </c>
      <c r="L1447">
        <v>-14.023667641074793</v>
      </c>
      <c r="M1447">
        <v>6376.8782903526007</v>
      </c>
      <c r="N1447">
        <v>36323.580430026101</v>
      </c>
      <c r="O1447">
        <v>64.321728218936386</v>
      </c>
      <c r="P1447">
        <v>51.324782225149391</v>
      </c>
      <c r="Q1447" s="6">
        <v>1445</v>
      </c>
    </row>
    <row r="1448" spans="1:17" x14ac:dyDescent="0.25">
      <c r="A1448">
        <v>129.45443853508374</v>
      </c>
      <c r="B1448">
        <v>-14.605455540157262</v>
      </c>
      <c r="C1448" s="6">
        <v>1315.16</v>
      </c>
      <c r="D1448">
        <v>0.75</v>
      </c>
      <c r="E1448">
        <v>0.65</v>
      </c>
      <c r="F1448">
        <v>19.899999999999999</v>
      </c>
      <c r="G1448">
        <v>42.007420362456692</v>
      </c>
      <c r="H1448">
        <v>23.929696884795803</v>
      </c>
      <c r="I1448">
        <v>19.454438535083739</v>
      </c>
      <c r="J1448">
        <v>6173.3455111670801</v>
      </c>
      <c r="K1448">
        <v>-1597.8945466439686</v>
      </c>
      <c r="L1448">
        <v>-14.51182037847879</v>
      </c>
      <c r="M1448">
        <v>6376.7908686455503</v>
      </c>
      <c r="N1448">
        <v>36436.419322666799</v>
      </c>
      <c r="O1448">
        <v>61.735289759846474</v>
      </c>
      <c r="P1448">
        <v>54.477501034860339</v>
      </c>
      <c r="Q1448" s="6">
        <v>1446</v>
      </c>
    </row>
    <row r="1449" spans="1:17" x14ac:dyDescent="0.25">
      <c r="A1449">
        <v>127.61655380859584</v>
      </c>
      <c r="B1449">
        <v>-13.754354928647299</v>
      </c>
      <c r="C1449" s="6">
        <v>1315.44</v>
      </c>
      <c r="D1449">
        <v>3</v>
      </c>
      <c r="E1449">
        <v>0.65</v>
      </c>
      <c r="F1449">
        <v>19.899999999999999</v>
      </c>
      <c r="G1449">
        <v>54.048620189015942</v>
      </c>
      <c r="H1449">
        <v>20.455370480879996</v>
      </c>
      <c r="I1449">
        <v>17.616553808595839</v>
      </c>
      <c r="J1449">
        <v>6196.4130559662308</v>
      </c>
      <c r="K1449">
        <v>-1506.5979006331736</v>
      </c>
      <c r="L1449">
        <v>-13.665739768963405</v>
      </c>
      <c r="M1449">
        <v>6376.9406453518959</v>
      </c>
      <c r="N1449">
        <v>36338.028319479105</v>
      </c>
      <c r="O1449">
        <v>63.979012480557678</v>
      </c>
      <c r="P1449">
        <v>53.175491024783021</v>
      </c>
      <c r="Q1449" s="6">
        <v>1447</v>
      </c>
    </row>
    <row r="1450" spans="1:17" x14ac:dyDescent="0.25">
      <c r="A1450">
        <v>126.40393257679354</v>
      </c>
      <c r="B1450">
        <v>-12.132522057270474</v>
      </c>
      <c r="C1450" s="6">
        <v>1315.72</v>
      </c>
      <c r="D1450">
        <v>1.2</v>
      </c>
      <c r="E1450">
        <v>0.65</v>
      </c>
      <c r="F1450">
        <v>19.899999999999999</v>
      </c>
      <c r="G1450">
        <v>46.089820015575185</v>
      </c>
      <c r="H1450">
        <v>21.552673705139412</v>
      </c>
      <c r="I1450">
        <v>16.403932576793537</v>
      </c>
      <c r="J1450">
        <v>6236.600678381792</v>
      </c>
      <c r="K1450">
        <v>-1331.7390539078058</v>
      </c>
      <c r="L1450">
        <v>-12.053683720813574</v>
      </c>
      <c r="M1450">
        <v>6377.2029079601571</v>
      </c>
      <c r="N1450">
        <v>36248.716827934768</v>
      </c>
      <c r="O1450">
        <v>66.195432822489366</v>
      </c>
      <c r="P1450">
        <v>54.47591503295709</v>
      </c>
      <c r="Q1450" s="6">
        <v>1448</v>
      </c>
    </row>
    <row r="1451" spans="1:17" x14ac:dyDescent="0.25">
      <c r="A1451">
        <v>127.58659627836427</v>
      </c>
      <c r="B1451">
        <v>-16.360801043602681</v>
      </c>
      <c r="C1451" s="6">
        <v>1316.0000000000002</v>
      </c>
      <c r="D1451">
        <v>0.75</v>
      </c>
      <c r="E1451">
        <v>0.65</v>
      </c>
      <c r="F1451">
        <v>19.899999999999999</v>
      </c>
      <c r="G1451">
        <v>42.007420362456692</v>
      </c>
      <c r="H1451">
        <v>21.862442607232193</v>
      </c>
      <c r="I1451">
        <v>17.586596278364269</v>
      </c>
      <c r="J1451">
        <v>6121.4954718308545</v>
      </c>
      <c r="K1451">
        <v>-1785.0734717515365</v>
      </c>
      <c r="L1451">
        <v>-16.257075956909695</v>
      </c>
      <c r="M1451">
        <v>6376.4562345551103</v>
      </c>
      <c r="N1451">
        <v>36419.581248671784</v>
      </c>
      <c r="O1451">
        <v>62.096675758258449</v>
      </c>
      <c r="P1451">
        <v>48.372341810375794</v>
      </c>
      <c r="Q1451" s="6">
        <v>1449</v>
      </c>
    </row>
    <row r="1452" spans="1:17" x14ac:dyDescent="0.25">
      <c r="A1452">
        <v>125.77045528839604</v>
      </c>
      <c r="B1452">
        <v>-13.232298864359919</v>
      </c>
      <c r="C1452" s="6">
        <v>1316.2800000000002</v>
      </c>
      <c r="D1452">
        <v>0.75</v>
      </c>
      <c r="E1452">
        <v>0.65</v>
      </c>
      <c r="F1452">
        <v>19.899999999999999</v>
      </c>
      <c r="G1452">
        <v>42.007420362456692</v>
      </c>
      <c r="H1452">
        <v>23.878983529081399</v>
      </c>
      <c r="I1452">
        <v>15.770455288396036</v>
      </c>
      <c r="J1452">
        <v>6209.8897065308583</v>
      </c>
      <c r="K1452">
        <v>-1450.4348033570488</v>
      </c>
      <c r="L1452">
        <v>-13.146801558638169</v>
      </c>
      <c r="M1452">
        <v>6377.0284056186629</v>
      </c>
      <c r="N1452">
        <v>36256.360760888092</v>
      </c>
      <c r="O1452">
        <v>65.992882803215124</v>
      </c>
      <c r="P1452">
        <v>50.974913109784723</v>
      </c>
      <c r="Q1452" s="6">
        <v>1450</v>
      </c>
    </row>
    <row r="1453" spans="1:17" x14ac:dyDescent="0.25">
      <c r="A1453">
        <v>125.61175639425882</v>
      </c>
      <c r="B1453">
        <v>-16.428598581363396</v>
      </c>
      <c r="C1453" s="6">
        <v>1316.5600000000002</v>
      </c>
      <c r="D1453">
        <v>0.75</v>
      </c>
      <c r="E1453">
        <v>0.65</v>
      </c>
      <c r="F1453">
        <v>19.899999999999999</v>
      </c>
      <c r="G1453">
        <v>42.007420362456692</v>
      </c>
      <c r="H1453">
        <v>16.154570637192734</v>
      </c>
      <c r="I1453">
        <v>15.611756394258819</v>
      </c>
      <c r="J1453">
        <v>6119.3778237001407</v>
      </c>
      <c r="K1453">
        <v>-1792.2710809958548</v>
      </c>
      <c r="L1453">
        <v>-16.324491291710316</v>
      </c>
      <c r="M1453">
        <v>6376.4426271211069</v>
      </c>
      <c r="N1453">
        <v>36352.098493436279</v>
      </c>
      <c r="O1453">
        <v>63.632440642611179</v>
      </c>
      <c r="P1453">
        <v>44.65413419972149</v>
      </c>
      <c r="Q1453" s="6">
        <v>1451</v>
      </c>
    </row>
    <row r="1454" spans="1:17" x14ac:dyDescent="0.25">
      <c r="A1454">
        <v>129.04520484860353</v>
      </c>
      <c r="B1454">
        <v>-12.678303496430216</v>
      </c>
      <c r="C1454" s="6">
        <v>1316.8400000000001</v>
      </c>
      <c r="D1454">
        <v>0.75</v>
      </c>
      <c r="E1454">
        <v>0.65</v>
      </c>
      <c r="F1454">
        <v>19.899999999999999</v>
      </c>
      <c r="G1454">
        <v>42.007420362456692</v>
      </c>
      <c r="H1454">
        <v>17.175051279167505</v>
      </c>
      <c r="I1454">
        <v>19.045204848603532</v>
      </c>
      <c r="J1454">
        <v>6223.6299959856642</v>
      </c>
      <c r="K1454">
        <v>-1390.7065293231371</v>
      </c>
      <c r="L1454">
        <v>-12.596145542742375</v>
      </c>
      <c r="M1454">
        <v>6377.1180777553845</v>
      </c>
      <c r="N1454">
        <v>36364.579825635788</v>
      </c>
      <c r="O1454">
        <v>63.362152795383139</v>
      </c>
      <c r="P1454">
        <v>57.552741873472762</v>
      </c>
      <c r="Q1454" s="6">
        <v>1452</v>
      </c>
    </row>
    <row r="1455" spans="1:17" x14ac:dyDescent="0.25">
      <c r="A1455">
        <v>125.63732883983803</v>
      </c>
      <c r="B1455">
        <v>-14.09176704266792</v>
      </c>
      <c r="C1455" s="6">
        <v>1317.1200000000001</v>
      </c>
      <c r="D1455">
        <v>1.2</v>
      </c>
      <c r="E1455">
        <v>0.65</v>
      </c>
      <c r="F1455">
        <v>19.899999999999999</v>
      </c>
      <c r="G1455">
        <v>46.089820015575185</v>
      </c>
      <c r="H1455">
        <v>23.56011263538587</v>
      </c>
      <c r="I1455">
        <v>15.637328839838034</v>
      </c>
      <c r="J1455">
        <v>6187.4305751747634</v>
      </c>
      <c r="K1455">
        <v>-1542.8318735331059</v>
      </c>
      <c r="L1455">
        <v>-14.001152222724237</v>
      </c>
      <c r="M1455">
        <v>6376.8822564476732</v>
      </c>
      <c r="N1455">
        <v>36276.939517917475</v>
      </c>
      <c r="O1455">
        <v>65.466278373031486</v>
      </c>
      <c r="P1455">
        <v>48.981838053127802</v>
      </c>
      <c r="Q1455" s="6">
        <v>1453</v>
      </c>
    </row>
    <row r="1456" spans="1:17" x14ac:dyDescent="0.25">
      <c r="A1456">
        <v>126.80152628182128</v>
      </c>
      <c r="B1456">
        <v>-16.446971269610003</v>
      </c>
      <c r="C1456" s="6">
        <v>1317.4</v>
      </c>
      <c r="D1456">
        <v>0.75</v>
      </c>
      <c r="E1456">
        <v>0.65</v>
      </c>
      <c r="F1456">
        <v>19.899999999999999</v>
      </c>
      <c r="G1456">
        <v>42.007420362456692</v>
      </c>
      <c r="H1456">
        <v>23.187776363050709</v>
      </c>
      <c r="I1456">
        <v>16.801526281821282</v>
      </c>
      <c r="J1456">
        <v>6118.8024859814077</v>
      </c>
      <c r="K1456">
        <v>-1794.2211619174368</v>
      </c>
      <c r="L1456">
        <v>-16.342760504938969</v>
      </c>
      <c r="M1456">
        <v>6376.4389309648859</v>
      </c>
      <c r="N1456">
        <v>36393.848243596411</v>
      </c>
      <c r="O1456">
        <v>62.672163803795804</v>
      </c>
      <c r="P1456">
        <v>46.842296287343864</v>
      </c>
      <c r="Q1456" s="6">
        <v>1454</v>
      </c>
    </row>
    <row r="1457" spans="1:17" x14ac:dyDescent="0.25">
      <c r="A1457">
        <v>128.37063515821305</v>
      </c>
      <c r="B1457">
        <v>-14.780806394679304</v>
      </c>
      <c r="C1457" s="6">
        <v>1317.68</v>
      </c>
      <c r="D1457">
        <v>0.75</v>
      </c>
      <c r="E1457">
        <v>0.65</v>
      </c>
      <c r="F1457">
        <v>19.899999999999999</v>
      </c>
      <c r="G1457">
        <v>42.007420362456692</v>
      </c>
      <c r="H1457">
        <v>19.255841538980263</v>
      </c>
      <c r="I1457">
        <v>18.370635158213048</v>
      </c>
      <c r="J1457">
        <v>6168.4243936244984</v>
      </c>
      <c r="K1457">
        <v>-1616.6618970452562</v>
      </c>
      <c r="L1457">
        <v>-14.686147003728351</v>
      </c>
      <c r="M1457">
        <v>6376.7589878573681</v>
      </c>
      <c r="N1457">
        <v>36397.999270764747</v>
      </c>
      <c r="O1457">
        <v>62.587771084565915</v>
      </c>
      <c r="P1457">
        <v>52.467125760849314</v>
      </c>
      <c r="Q1457" s="6">
        <v>1455</v>
      </c>
    </row>
    <row r="1458" spans="1:17" x14ac:dyDescent="0.25">
      <c r="A1458">
        <v>127.96885028232155</v>
      </c>
      <c r="B1458">
        <v>-11.602754766203624</v>
      </c>
      <c r="C1458" s="6">
        <v>1317.96</v>
      </c>
      <c r="D1458">
        <v>1.2</v>
      </c>
      <c r="E1458">
        <v>0.65</v>
      </c>
      <c r="F1458">
        <v>19.899999999999999</v>
      </c>
      <c r="G1458">
        <v>46.089820015575185</v>
      </c>
      <c r="H1458">
        <v>16.260940346583446</v>
      </c>
      <c r="I1458">
        <v>17.968850282321554</v>
      </c>
      <c r="J1458">
        <v>6248.6525425231066</v>
      </c>
      <c r="K1458">
        <v>-1274.3883471097424</v>
      </c>
      <c r="L1458">
        <v>-11.527165771679506</v>
      </c>
      <c r="M1458">
        <v>6377.281886229398</v>
      </c>
      <c r="N1458">
        <v>36293.911884079789</v>
      </c>
      <c r="O1458">
        <v>65.056804199500192</v>
      </c>
      <c r="P1458">
        <v>58.195038893110713</v>
      </c>
      <c r="Q1458" s="6">
        <v>1456</v>
      </c>
    </row>
    <row r="1459" spans="1:17" x14ac:dyDescent="0.25">
      <c r="A1459">
        <v>128.54808774680163</v>
      </c>
      <c r="B1459">
        <v>-16.041676280037045</v>
      </c>
      <c r="C1459" s="6">
        <v>1318.2400000000002</v>
      </c>
      <c r="D1459">
        <v>1.2</v>
      </c>
      <c r="E1459">
        <v>0.65</v>
      </c>
      <c r="F1459">
        <v>19.899999999999999</v>
      </c>
      <c r="G1459">
        <v>46.089820015575185</v>
      </c>
      <c r="H1459">
        <v>23.814118227546039</v>
      </c>
      <c r="I1459">
        <v>18.548087746801627</v>
      </c>
      <c r="J1459">
        <v>6131.3486534458107</v>
      </c>
      <c r="K1459">
        <v>-1751.1613364306265</v>
      </c>
      <c r="L1459">
        <v>-15.939757934063493</v>
      </c>
      <c r="M1459">
        <v>6376.5196099691602</v>
      </c>
      <c r="N1459">
        <v>36445.651832985153</v>
      </c>
      <c r="O1459">
        <v>61.526295376450548</v>
      </c>
      <c r="P1459">
        <v>50.525644466704676</v>
      </c>
      <c r="Q1459" s="6">
        <v>1457</v>
      </c>
    </row>
    <row r="1460" spans="1:17" x14ac:dyDescent="0.25">
      <c r="A1460">
        <v>128.23706177544472</v>
      </c>
      <c r="B1460">
        <v>-13.462489907945127</v>
      </c>
      <c r="C1460" s="6">
        <v>1318.5200000000002</v>
      </c>
      <c r="D1460">
        <v>1.2</v>
      </c>
      <c r="E1460">
        <v>0.65</v>
      </c>
      <c r="F1460">
        <v>19.899999999999999</v>
      </c>
      <c r="G1460">
        <v>46.089820015575185</v>
      </c>
      <c r="H1460">
        <v>15.56787301135379</v>
      </c>
      <c r="I1460">
        <v>18.237061775444715</v>
      </c>
      <c r="J1460">
        <v>6204.0105705798751</v>
      </c>
      <c r="K1460">
        <v>-1475.2137270756332</v>
      </c>
      <c r="L1460">
        <v>-13.37561431262926</v>
      </c>
      <c r="M1460">
        <v>6376.9900972495798</v>
      </c>
      <c r="N1460">
        <v>36353.62795898784</v>
      </c>
      <c r="O1460">
        <v>63.613251777575961</v>
      </c>
      <c r="P1460">
        <v>54.756841189779607</v>
      </c>
      <c r="Q1460" s="6">
        <v>1458</v>
      </c>
    </row>
    <row r="1461" spans="1:17" x14ac:dyDescent="0.25">
      <c r="A1461">
        <v>128.34299124623453</v>
      </c>
      <c r="B1461">
        <v>-12.439140267588108</v>
      </c>
      <c r="C1461" s="6">
        <v>1318.8000000000002</v>
      </c>
      <c r="D1461">
        <v>0.75</v>
      </c>
      <c r="E1461">
        <v>0.65</v>
      </c>
      <c r="F1461">
        <v>19.899999999999999</v>
      </c>
      <c r="G1461">
        <v>42.007420362456692</v>
      </c>
      <c r="H1461">
        <v>21.05399812907908</v>
      </c>
      <c r="I1461">
        <v>18.342991246234533</v>
      </c>
      <c r="J1461">
        <v>6229.3829939179668</v>
      </c>
      <c r="K1461">
        <v>-1364.8817172323502</v>
      </c>
      <c r="L1461">
        <v>-12.358433414350106</v>
      </c>
      <c r="M1461">
        <v>6377.1556815675667</v>
      </c>
      <c r="N1461">
        <v>36329.891680983528</v>
      </c>
      <c r="O1461">
        <v>64.179235950629973</v>
      </c>
      <c r="P1461">
        <v>56.988972543678962</v>
      </c>
      <c r="Q1461" s="6">
        <v>1459</v>
      </c>
    </row>
    <row r="1462" spans="1:17" x14ac:dyDescent="0.25">
      <c r="A1462">
        <v>129.45110583976762</v>
      </c>
      <c r="B1462">
        <v>-12.767391001236795</v>
      </c>
      <c r="C1462" s="6">
        <v>1319.0800000000002</v>
      </c>
      <c r="D1462">
        <v>1.2</v>
      </c>
      <c r="E1462">
        <v>0.65</v>
      </c>
      <c r="F1462">
        <v>19.899999999999999</v>
      </c>
      <c r="G1462">
        <v>46.089820015575185</v>
      </c>
      <c r="H1462">
        <v>16.085884864092833</v>
      </c>
      <c r="I1462">
        <v>19.451105839767621</v>
      </c>
      <c r="J1462">
        <v>6221.4594485506996</v>
      </c>
      <c r="K1462">
        <v>-1400.320131650863</v>
      </c>
      <c r="L1462">
        <v>-12.684693962556</v>
      </c>
      <c r="M1462">
        <v>6377.1038991902478</v>
      </c>
      <c r="N1462">
        <v>36383.798118038379</v>
      </c>
      <c r="O1462">
        <v>62.919891096933071</v>
      </c>
      <c r="P1462">
        <v>57.963195902886596</v>
      </c>
      <c r="Q1462" s="6">
        <v>1460</v>
      </c>
    </row>
    <row r="1463" spans="1:17" x14ac:dyDescent="0.25">
      <c r="A1463">
        <v>126.55289731716171</v>
      </c>
      <c r="B1463">
        <v>-14.595043476761681</v>
      </c>
      <c r="C1463" s="6">
        <v>1319.3600000000001</v>
      </c>
      <c r="D1463">
        <v>1.2</v>
      </c>
      <c r="E1463">
        <v>0.65</v>
      </c>
      <c r="F1463">
        <v>19.899999999999999</v>
      </c>
      <c r="G1463">
        <v>46.089820015575185</v>
      </c>
      <c r="H1463">
        <v>21.838769086769382</v>
      </c>
      <c r="I1463">
        <v>16.552897317161708</v>
      </c>
      <c r="J1463">
        <v>6173.6359104479143</v>
      </c>
      <c r="K1463">
        <v>-1596.7797065370198</v>
      </c>
      <c r="L1463">
        <v>-14.501469241984971</v>
      </c>
      <c r="M1463">
        <v>6376.7927507470795</v>
      </c>
      <c r="N1463">
        <v>36324.120881331954</v>
      </c>
      <c r="O1463">
        <v>64.306090075716583</v>
      </c>
      <c r="P1463">
        <v>49.708249103317904</v>
      </c>
      <c r="Q1463" s="6">
        <v>1461</v>
      </c>
    </row>
    <row r="1464" spans="1:17" x14ac:dyDescent="0.25">
      <c r="A1464">
        <v>126.20856858171591</v>
      </c>
      <c r="B1464">
        <v>-13.722436012455656</v>
      </c>
      <c r="C1464" s="6">
        <v>1319.64</v>
      </c>
      <c r="D1464">
        <v>0.75</v>
      </c>
      <c r="E1464">
        <v>0.65</v>
      </c>
      <c r="F1464">
        <v>19.899999999999999</v>
      </c>
      <c r="G1464">
        <v>42.007420362456692</v>
      </c>
      <c r="H1464">
        <v>16.32853207548002</v>
      </c>
      <c r="I1464">
        <v>16.208568581715909</v>
      </c>
      <c r="J1464">
        <v>6197.2517280341481</v>
      </c>
      <c r="K1464">
        <v>-1503.1675215878861</v>
      </c>
      <c r="L1464">
        <v>-13.63401065412179</v>
      </c>
      <c r="M1464">
        <v>6376.9461012759784</v>
      </c>
      <c r="N1464">
        <v>36285.658830957116</v>
      </c>
      <c r="O1464">
        <v>65.250513494968288</v>
      </c>
      <c r="P1464">
        <v>50.783624483223782</v>
      </c>
      <c r="Q1464" s="6">
        <v>1462</v>
      </c>
    </row>
    <row r="1465" spans="1:17" x14ac:dyDescent="0.25">
      <c r="A1465">
        <v>128.1232007606817</v>
      </c>
      <c r="B1465">
        <v>-14.317331212925346</v>
      </c>
      <c r="C1465" s="6">
        <v>1319.92</v>
      </c>
      <c r="D1465">
        <v>0.75</v>
      </c>
      <c r="E1465">
        <v>0.65</v>
      </c>
      <c r="F1465">
        <v>19.899999999999999</v>
      </c>
      <c r="G1465">
        <v>42.007420362456692</v>
      </c>
      <c r="H1465">
        <v>22.723009857931508</v>
      </c>
      <c r="I1465">
        <v>18.123200760681698</v>
      </c>
      <c r="J1465">
        <v>6181.3065971734777</v>
      </c>
      <c r="K1465">
        <v>-1567.0255207372243</v>
      </c>
      <c r="L1465">
        <v>-14.225386526801726</v>
      </c>
      <c r="M1465">
        <v>6376.8424969495782</v>
      </c>
      <c r="N1465">
        <v>36374.161196028093</v>
      </c>
      <c r="O1465">
        <v>63.132804657753461</v>
      </c>
      <c r="P1465">
        <v>52.926946989404776</v>
      </c>
      <c r="Q1465" s="6">
        <v>1463</v>
      </c>
    </row>
    <row r="1466" spans="1:17" x14ac:dyDescent="0.25">
      <c r="A1466">
        <v>129.13066201398715</v>
      </c>
      <c r="B1466">
        <v>-13.754240394966006</v>
      </c>
      <c r="C1466" s="6">
        <v>1320.2</v>
      </c>
      <c r="D1466">
        <v>0.75</v>
      </c>
      <c r="E1466">
        <v>0.65</v>
      </c>
      <c r="F1466">
        <v>19.899999999999999</v>
      </c>
      <c r="G1466">
        <v>42.007420362456692</v>
      </c>
      <c r="H1466">
        <v>19.329100605815146</v>
      </c>
      <c r="I1466">
        <v>19.130662013987148</v>
      </c>
      <c r="J1466">
        <v>6196.4160687679814</v>
      </c>
      <c r="K1466">
        <v>-1506.5855923275449</v>
      </c>
      <c r="L1466">
        <v>-13.665625916145787</v>
      </c>
      <c r="M1466">
        <v>6376.9406649501598</v>
      </c>
      <c r="N1466">
        <v>36397.864681668834</v>
      </c>
      <c r="O1466">
        <v>62.596089965727586</v>
      </c>
      <c r="P1466">
        <v>55.572597889039656</v>
      </c>
      <c r="Q1466" s="6">
        <v>1464</v>
      </c>
    </row>
    <row r="1467" spans="1:17" x14ac:dyDescent="0.25">
      <c r="A1467">
        <v>127.96265463145073</v>
      </c>
      <c r="B1467">
        <v>-15.199669064818799</v>
      </c>
      <c r="C1467" s="6">
        <v>1320.48</v>
      </c>
      <c r="D1467">
        <v>0.75</v>
      </c>
      <c r="E1467">
        <v>0.65</v>
      </c>
      <c r="F1467">
        <v>19.899999999999999</v>
      </c>
      <c r="G1467">
        <v>42.007420362456692</v>
      </c>
      <c r="H1467">
        <v>20.481993218894534</v>
      </c>
      <c r="I1467">
        <v>17.962654631450732</v>
      </c>
      <c r="J1467">
        <v>6156.4366678085171</v>
      </c>
      <c r="K1467">
        <v>-1661.4312053136291</v>
      </c>
      <c r="L1467">
        <v>-15.102577384760044</v>
      </c>
      <c r="M1467">
        <v>6376.6814327459651</v>
      </c>
      <c r="N1467">
        <v>36395.331742724702</v>
      </c>
      <c r="O1467">
        <v>62.645709181893331</v>
      </c>
      <c r="P1467">
        <v>51.037138484618723</v>
      </c>
      <c r="Q1467" s="6">
        <v>1465</v>
      </c>
    </row>
    <row r="1468" spans="1:17" x14ac:dyDescent="0.25">
      <c r="A1468">
        <v>129.61096494474165</v>
      </c>
      <c r="B1468">
        <v>-15.964378140271663</v>
      </c>
      <c r="C1468" s="6">
        <v>1320.7600000000002</v>
      </c>
      <c r="D1468">
        <v>1.2</v>
      </c>
      <c r="E1468">
        <v>0.65</v>
      </c>
      <c r="F1468">
        <v>19.899999999999999</v>
      </c>
      <c r="G1468">
        <v>46.089820015575185</v>
      </c>
      <c r="H1468">
        <v>17.884756130458108</v>
      </c>
      <c r="I1468">
        <v>19.610964944741653</v>
      </c>
      <c r="J1468">
        <v>6133.7068114141421</v>
      </c>
      <c r="K1468">
        <v>-1742.9391018913852</v>
      </c>
      <c r="L1468">
        <v>-15.862899316544501</v>
      </c>
      <c r="M1468">
        <v>6376.5347926040668</v>
      </c>
      <c r="N1468">
        <v>36486.074830741076</v>
      </c>
      <c r="O1468">
        <v>60.660641285508532</v>
      </c>
      <c r="P1468">
        <v>52.334242600793054</v>
      </c>
      <c r="Q1468" s="6">
        <v>1466</v>
      </c>
    </row>
    <row r="1469" spans="1:17" x14ac:dyDescent="0.25">
      <c r="A1469">
        <v>129.97446111214322</v>
      </c>
      <c r="B1469">
        <v>-12.993409487105362</v>
      </c>
      <c r="C1469" s="6">
        <v>1321.0400000000002</v>
      </c>
      <c r="D1469">
        <v>0.75</v>
      </c>
      <c r="E1469">
        <v>0.65</v>
      </c>
      <c r="F1469">
        <v>19.899999999999999</v>
      </c>
      <c r="G1469">
        <v>42.007420362456692</v>
      </c>
      <c r="H1469">
        <v>22.309379641761595</v>
      </c>
      <c r="I1469">
        <v>19.974461112143217</v>
      </c>
      <c r="J1469">
        <v>6215.8855737144504</v>
      </c>
      <c r="K1469">
        <v>-1424.695259980095</v>
      </c>
      <c r="L1469">
        <v>-12.909348336291524</v>
      </c>
      <c r="M1469">
        <v>6377.0675117424598</v>
      </c>
      <c r="N1469">
        <v>36412.065411203483</v>
      </c>
      <c r="O1469">
        <v>62.281278107703109</v>
      </c>
      <c r="P1469">
        <v>58.259156333982958</v>
      </c>
      <c r="Q1469" s="6">
        <v>1467</v>
      </c>
    </row>
    <row r="1470" spans="1:17" x14ac:dyDescent="0.25">
      <c r="A1470">
        <v>125.52214897712273</v>
      </c>
      <c r="B1470">
        <v>-13.695880586466101</v>
      </c>
      <c r="C1470" s="6">
        <v>1321.3200000000002</v>
      </c>
      <c r="D1470">
        <v>0.75</v>
      </c>
      <c r="E1470">
        <v>0.65</v>
      </c>
      <c r="F1470">
        <v>19.899999999999999</v>
      </c>
      <c r="G1470">
        <v>42.007420362456692</v>
      </c>
      <c r="H1470">
        <v>14.388462116424055</v>
      </c>
      <c r="I1470">
        <v>15.522148977122725</v>
      </c>
      <c r="J1470">
        <v>6197.9480159054401</v>
      </c>
      <c r="K1470">
        <v>-1500.3132168163504</v>
      </c>
      <c r="L1470">
        <v>-13.607613219159344</v>
      </c>
      <c r="M1470">
        <v>6376.9506314868086</v>
      </c>
      <c r="N1470">
        <v>36261.286914899872</v>
      </c>
      <c r="O1470">
        <v>65.86438276464267</v>
      </c>
      <c r="P1470">
        <v>49.553103009329703</v>
      </c>
      <c r="Q1470" s="6">
        <v>1468</v>
      </c>
    </row>
    <row r="1471" spans="1:17" x14ac:dyDescent="0.25">
      <c r="A1471">
        <v>126.27407728576553</v>
      </c>
      <c r="B1471">
        <v>-14.968407365898255</v>
      </c>
      <c r="C1471" s="6">
        <v>1321.6000000000001</v>
      </c>
      <c r="D1471">
        <v>0.75</v>
      </c>
      <c r="E1471">
        <v>0.65</v>
      </c>
      <c r="F1471">
        <v>19.899999999999999</v>
      </c>
      <c r="G1471">
        <v>42.007420362456692</v>
      </c>
      <c r="H1471">
        <v>15.134733015456879</v>
      </c>
      <c r="I1471">
        <v>16.274077285765529</v>
      </c>
      <c r="J1471">
        <v>6163.0958314498248</v>
      </c>
      <c r="K1471">
        <v>-1636.723883264307</v>
      </c>
      <c r="L1471">
        <v>-14.872656085835963</v>
      </c>
      <c r="M1471">
        <v>6376.7244959839691</v>
      </c>
      <c r="N1471">
        <v>36325.999311547574</v>
      </c>
      <c r="O1471">
        <v>64.258934604261597</v>
      </c>
      <c r="P1471">
        <v>48.499000492561407</v>
      </c>
      <c r="Q1471" s="6">
        <v>1469</v>
      </c>
    </row>
    <row r="1472" spans="1:17" x14ac:dyDescent="0.25">
      <c r="A1472">
        <v>127.11737696035865</v>
      </c>
      <c r="B1472">
        <v>-13.120706204493301</v>
      </c>
      <c r="C1472" s="6">
        <v>1321.88</v>
      </c>
      <c r="D1472">
        <v>3</v>
      </c>
      <c r="E1472">
        <v>0.65</v>
      </c>
      <c r="F1472">
        <v>19.899999999999999</v>
      </c>
      <c r="G1472">
        <v>54.048620189015942</v>
      </c>
      <c r="H1472">
        <v>23.279678187852568</v>
      </c>
      <c r="I1472">
        <v>17.117376960358655</v>
      </c>
      <c r="J1472">
        <v>6212.7039331585838</v>
      </c>
      <c r="K1472">
        <v>-1438.4141146051111</v>
      </c>
      <c r="L1472">
        <v>-13.035879044155019</v>
      </c>
      <c r="M1472">
        <v>6377.0467558407736</v>
      </c>
      <c r="N1472">
        <v>36301.265368950502</v>
      </c>
      <c r="O1472">
        <v>64.868356062645418</v>
      </c>
      <c r="P1472">
        <v>53.606436889377193</v>
      </c>
      <c r="Q1472" s="6">
        <v>1470</v>
      </c>
    </row>
    <row r="1473" spans="1:17" x14ac:dyDescent="0.25">
      <c r="A1473">
        <v>125.30281679010658</v>
      </c>
      <c r="B1473">
        <v>-14.078370384285449</v>
      </c>
      <c r="C1473" s="6">
        <v>1322.16</v>
      </c>
      <c r="D1473">
        <v>3</v>
      </c>
      <c r="E1473">
        <v>0.65</v>
      </c>
      <c r="F1473">
        <v>19.899999999999999</v>
      </c>
      <c r="G1473">
        <v>54.048620189015942</v>
      </c>
      <c r="H1473">
        <v>23.842692674243487</v>
      </c>
      <c r="I1473">
        <v>15.302816790106576</v>
      </c>
      <c r="J1473">
        <v>6187.791288586237</v>
      </c>
      <c r="K1473">
        <v>-1541.394227699142</v>
      </c>
      <c r="L1473">
        <v>-13.987834723440798</v>
      </c>
      <c r="M1473">
        <v>6376.8845995743059</v>
      </c>
      <c r="N1473">
        <v>36265.334371011784</v>
      </c>
      <c r="O1473">
        <v>65.759229455173042</v>
      </c>
      <c r="P1473">
        <v>48.363021075287087</v>
      </c>
      <c r="Q1473" s="6">
        <v>1471</v>
      </c>
    </row>
    <row r="1474" spans="1:17" x14ac:dyDescent="0.25">
      <c r="A1474">
        <v>125.69822442405065</v>
      </c>
      <c r="B1474">
        <v>-13.573082102378642</v>
      </c>
      <c r="C1474" s="6">
        <v>1322.44</v>
      </c>
      <c r="D1474">
        <v>1.2</v>
      </c>
      <c r="E1474">
        <v>0.65</v>
      </c>
      <c r="F1474">
        <v>19.899999999999999</v>
      </c>
      <c r="G1474">
        <v>46.089820015575185</v>
      </c>
      <c r="H1474">
        <v>23.485439034052767</v>
      </c>
      <c r="I1474">
        <v>15.69822442405065</v>
      </c>
      <c r="J1474">
        <v>6201.1505879022452</v>
      </c>
      <c r="K1474">
        <v>-1487.1101421927497</v>
      </c>
      <c r="L1474">
        <v>-13.485546297795262</v>
      </c>
      <c r="M1474">
        <v>6376.9714746776863</v>
      </c>
      <c r="N1474">
        <v>36263.665179668882</v>
      </c>
      <c r="O1474">
        <v>65.804522617231285</v>
      </c>
      <c r="P1474">
        <v>50.137462769624705</v>
      </c>
      <c r="Q1474" s="6">
        <v>1472</v>
      </c>
    </row>
    <row r="1475" spans="1:17" x14ac:dyDescent="0.25">
      <c r="A1475">
        <v>129.46093707824718</v>
      </c>
      <c r="B1475">
        <v>-13.309540369397503</v>
      </c>
      <c r="C1475" s="6">
        <v>1322.72</v>
      </c>
      <c r="D1475">
        <v>1.2</v>
      </c>
      <c r="E1475">
        <v>0.65</v>
      </c>
      <c r="F1475">
        <v>19.899999999999999</v>
      </c>
      <c r="G1475">
        <v>46.089820015575185</v>
      </c>
      <c r="H1475">
        <v>22.300057217046763</v>
      </c>
      <c r="I1475">
        <v>19.460937078247184</v>
      </c>
      <c r="J1475">
        <v>6207.928049787176</v>
      </c>
      <c r="K1475">
        <v>-1458.7520487681363</v>
      </c>
      <c r="L1475">
        <v>-13.223579958977622</v>
      </c>
      <c r="M1475">
        <v>6377.0156194821766</v>
      </c>
      <c r="N1475">
        <v>36398.976811861037</v>
      </c>
      <c r="O1475">
        <v>62.573200476041755</v>
      </c>
      <c r="P1475">
        <v>56.915382504014318</v>
      </c>
      <c r="Q1475" s="6">
        <v>1473</v>
      </c>
    </row>
    <row r="1476" spans="1:17" x14ac:dyDescent="0.25">
      <c r="A1476">
        <v>127.31956838755009</v>
      </c>
      <c r="B1476">
        <v>-13.565973221302587</v>
      </c>
      <c r="C1476" s="6">
        <v>1323.0000000000002</v>
      </c>
      <c r="D1476">
        <v>3</v>
      </c>
      <c r="E1476">
        <v>0.65</v>
      </c>
      <c r="F1476">
        <v>19.899999999999999</v>
      </c>
      <c r="G1476">
        <v>54.048620189015942</v>
      </c>
      <c r="H1476">
        <v>19.374178773304074</v>
      </c>
      <c r="I1476">
        <v>17.319568387550092</v>
      </c>
      <c r="J1476">
        <v>6201.3351192606651</v>
      </c>
      <c r="K1476">
        <v>-1486.3456020914214</v>
      </c>
      <c r="L1476">
        <v>-13.478479816281704</v>
      </c>
      <c r="M1476">
        <v>6376.9726759828754</v>
      </c>
      <c r="N1476">
        <v>36321.391019025999</v>
      </c>
      <c r="O1476">
        <v>64.3772940056745</v>
      </c>
      <c r="P1476">
        <v>53.049658162584812</v>
      </c>
      <c r="Q1476" s="6">
        <v>1474</v>
      </c>
    </row>
    <row r="1477" spans="1:17" x14ac:dyDescent="0.25">
      <c r="A1477">
        <v>125.61473921607518</v>
      </c>
      <c r="B1477">
        <v>-13.619158768494449</v>
      </c>
      <c r="C1477" s="6">
        <v>1323.2800000000002</v>
      </c>
      <c r="D1477">
        <v>1.2</v>
      </c>
      <c r="E1477">
        <v>0.65</v>
      </c>
      <c r="F1477">
        <v>19.899999999999999</v>
      </c>
      <c r="G1477">
        <v>46.089820015575185</v>
      </c>
      <c r="H1477">
        <v>14.126221743153803</v>
      </c>
      <c r="I1477">
        <v>15.614739216075179</v>
      </c>
      <c r="J1477">
        <v>6199.952233776351</v>
      </c>
      <c r="K1477">
        <v>-1492.0650123838336</v>
      </c>
      <c r="L1477">
        <v>-13.531348278081389</v>
      </c>
      <c r="M1477">
        <v>6376.9636742174043</v>
      </c>
      <c r="N1477">
        <v>36262.170490762015</v>
      </c>
      <c r="O1477">
        <v>65.842303020110307</v>
      </c>
      <c r="P1477">
        <v>49.885474015870692</v>
      </c>
      <c r="Q1477" s="6">
        <v>1475</v>
      </c>
    </row>
    <row r="1478" spans="1:17" x14ac:dyDescent="0.25">
      <c r="A1478">
        <v>128.77755386515935</v>
      </c>
      <c r="B1478">
        <v>-11.907306502450993</v>
      </c>
      <c r="C1478" s="6">
        <v>1323.5600000000002</v>
      </c>
      <c r="D1478">
        <v>0.75</v>
      </c>
      <c r="E1478">
        <v>0.65</v>
      </c>
      <c r="F1478">
        <v>19.899999999999999</v>
      </c>
      <c r="G1478">
        <v>42.007420362456692</v>
      </c>
      <c r="H1478">
        <v>23.007306768624517</v>
      </c>
      <c r="I1478">
        <v>18.777553865159348</v>
      </c>
      <c r="J1478">
        <v>6241.7890370128871</v>
      </c>
      <c r="K1478">
        <v>-1307.3713953041911</v>
      </c>
      <c r="L1478">
        <v>-11.829846331255242</v>
      </c>
      <c r="M1478">
        <v>6377.2368897378974</v>
      </c>
      <c r="N1478">
        <v>36333.727632740985</v>
      </c>
      <c r="O1478">
        <v>64.090295004236324</v>
      </c>
      <c r="P1478">
        <v>58.747836649686796</v>
      </c>
      <c r="Q1478" s="6">
        <v>1476</v>
      </c>
    </row>
    <row r="1479" spans="1:17" x14ac:dyDescent="0.25">
      <c r="A1479">
        <v>127.9280877129995</v>
      </c>
      <c r="B1479">
        <v>-15.470293556172219</v>
      </c>
      <c r="C1479" s="6">
        <v>1323.8400000000001</v>
      </c>
      <c r="D1479">
        <v>1.2</v>
      </c>
      <c r="E1479">
        <v>0.65</v>
      </c>
      <c r="F1479">
        <v>19.899999999999999</v>
      </c>
      <c r="G1479">
        <v>46.089820015575185</v>
      </c>
      <c r="H1479">
        <v>17.257783082086497</v>
      </c>
      <c r="I1479">
        <v>17.928087712999499</v>
      </c>
      <c r="J1479">
        <v>6148.5173245607566</v>
      </c>
      <c r="K1479">
        <v>-1690.3101618106873</v>
      </c>
      <c r="L1479">
        <v>-15.371641298930474</v>
      </c>
      <c r="M1479">
        <v>6376.6302804494035</v>
      </c>
      <c r="N1479">
        <v>36402.725357724143</v>
      </c>
      <c r="O1479">
        <v>62.477700106781342</v>
      </c>
      <c r="P1479">
        <v>50.495889417663989</v>
      </c>
      <c r="Q1479" s="6">
        <v>1477</v>
      </c>
    </row>
    <row r="1480" spans="1:17" x14ac:dyDescent="0.25">
      <c r="A1480">
        <v>126.82992781122371</v>
      </c>
      <c r="B1480">
        <v>-17.467289032883816</v>
      </c>
      <c r="C1480" s="6">
        <v>1324.1200000000001</v>
      </c>
      <c r="D1480">
        <v>3</v>
      </c>
      <c r="E1480">
        <v>0.65</v>
      </c>
      <c r="F1480">
        <v>19.899999999999999</v>
      </c>
      <c r="G1480">
        <v>54.048620189015942</v>
      </c>
      <c r="H1480">
        <v>18.565864021225281</v>
      </c>
      <c r="I1480">
        <v>16.829927811223712</v>
      </c>
      <c r="J1480">
        <v>6085.8698571755795</v>
      </c>
      <c r="K1480">
        <v>-1902.227847410353</v>
      </c>
      <c r="L1480">
        <v>-17.357399755866833</v>
      </c>
      <c r="M1480">
        <v>6376.2279367931742</v>
      </c>
      <c r="N1480">
        <v>36431.328492612818</v>
      </c>
      <c r="O1480">
        <v>61.83104354612729</v>
      </c>
      <c r="P1480">
        <v>45.221194550474884</v>
      </c>
      <c r="Q1480" s="6">
        <v>1478</v>
      </c>
    </row>
    <row r="1481" spans="1:17" x14ac:dyDescent="0.25">
      <c r="A1481">
        <v>129.04750676197483</v>
      </c>
      <c r="B1481">
        <v>-17.107956943521081</v>
      </c>
      <c r="C1481" s="6">
        <v>1324.4</v>
      </c>
      <c r="D1481">
        <v>0.75</v>
      </c>
      <c r="E1481">
        <v>0.65</v>
      </c>
      <c r="F1481">
        <v>19.899999999999999</v>
      </c>
      <c r="G1481">
        <v>42.007420362456692</v>
      </c>
      <c r="H1481">
        <v>14.639707847732929</v>
      </c>
      <c r="I1481">
        <v>19.04750676197483</v>
      </c>
      <c r="J1481">
        <v>6097.6876878814746</v>
      </c>
      <c r="K1481">
        <v>-1864.2562754233056</v>
      </c>
      <c r="L1481">
        <v>-17.000052102428249</v>
      </c>
      <c r="M1481">
        <v>6376.3035215865084</v>
      </c>
      <c r="N1481">
        <v>36502.303576017235</v>
      </c>
      <c r="O1481">
        <v>60.313556605177219</v>
      </c>
      <c r="P1481">
        <v>49.567511020235933</v>
      </c>
      <c r="Q1481" s="6">
        <v>1479</v>
      </c>
    </row>
    <row r="1482" spans="1:17" x14ac:dyDescent="0.25">
      <c r="A1482">
        <v>124.30691290108858</v>
      </c>
      <c r="B1482">
        <v>-17.523560009671854</v>
      </c>
      <c r="C1482" s="6">
        <v>1324.68</v>
      </c>
      <c r="D1482">
        <v>3</v>
      </c>
      <c r="E1482">
        <v>0.65</v>
      </c>
      <c r="F1482">
        <v>19.899999999999999</v>
      </c>
      <c r="G1482">
        <v>54.048620189015942</v>
      </c>
      <c r="H1482">
        <v>14.452190964245297</v>
      </c>
      <c r="I1482">
        <v>14.30691290108858</v>
      </c>
      <c r="J1482">
        <v>6083.9976032631002</v>
      </c>
      <c r="K1482">
        <v>-1908.1675320623203</v>
      </c>
      <c r="L1482">
        <v>-17.413361517249442</v>
      </c>
      <c r="M1482">
        <v>6376.2159755554039</v>
      </c>
      <c r="N1482">
        <v>36350.098287277164</v>
      </c>
      <c r="O1482">
        <v>63.672405355255769</v>
      </c>
      <c r="P1482">
        <v>40.264083227381896</v>
      </c>
      <c r="Q1482" s="6">
        <v>1480</v>
      </c>
    </row>
    <row r="1483" spans="1:17" x14ac:dyDescent="0.25">
      <c r="A1483">
        <v>130.86592289949326</v>
      </c>
      <c r="B1483">
        <v>-17.490370307636034</v>
      </c>
      <c r="C1483" s="6">
        <v>1324.96</v>
      </c>
      <c r="D1483">
        <v>1.2</v>
      </c>
      <c r="E1483">
        <v>0.65</v>
      </c>
      <c r="F1483">
        <v>19.899999999999999</v>
      </c>
      <c r="G1483">
        <v>46.089820015575185</v>
      </c>
      <c r="H1483">
        <v>14.397004916847433</v>
      </c>
      <c r="I1483">
        <v>20.865922899493256</v>
      </c>
      <c r="J1483">
        <v>6085.1026014900881</v>
      </c>
      <c r="K1483">
        <v>-1904.6644104052775</v>
      </c>
      <c r="L1483">
        <v>-17.380354145462167</v>
      </c>
      <c r="M1483">
        <v>6376.2230345970429</v>
      </c>
      <c r="N1483">
        <v>36592.056811164119</v>
      </c>
      <c r="O1483">
        <v>58.489948259115842</v>
      </c>
      <c r="P1483">
        <v>51.745716566147728</v>
      </c>
      <c r="Q1483" s="6">
        <v>1481</v>
      </c>
    </row>
    <row r="1484" spans="1:17" x14ac:dyDescent="0.25">
      <c r="A1484">
        <v>131.04064632715159</v>
      </c>
      <c r="B1484">
        <v>-15.263863949929092</v>
      </c>
      <c r="C1484" s="6">
        <v>1325.2400000000002</v>
      </c>
      <c r="D1484">
        <v>0.75</v>
      </c>
      <c r="E1484">
        <v>0.65</v>
      </c>
      <c r="F1484">
        <v>19.899999999999999</v>
      </c>
      <c r="G1484">
        <v>42.007420362456692</v>
      </c>
      <c r="H1484">
        <v>21.766650547980486</v>
      </c>
      <c r="I1484">
        <v>21.040646327151592</v>
      </c>
      <c r="J1484">
        <v>6154.5704781582535</v>
      </c>
      <c r="K1484">
        <v>-1668.284903686789</v>
      </c>
      <c r="L1484">
        <v>-15.166401302821923</v>
      </c>
      <c r="M1484">
        <v>6376.6693728377004</v>
      </c>
      <c r="N1484">
        <v>36525.010437377474</v>
      </c>
      <c r="O1484">
        <v>59.852426028429306</v>
      </c>
      <c r="P1484">
        <v>55.613184955809103</v>
      </c>
      <c r="Q1484" s="6">
        <v>1482</v>
      </c>
    </row>
    <row r="1485" spans="1:17" x14ac:dyDescent="0.25">
      <c r="A1485">
        <v>123.82346656217662</v>
      </c>
      <c r="B1485">
        <v>-15.477566079884392</v>
      </c>
      <c r="C1485" s="6">
        <v>1325.5200000000002</v>
      </c>
      <c r="D1485">
        <v>1.2</v>
      </c>
      <c r="E1485">
        <v>0.65</v>
      </c>
      <c r="F1485">
        <v>19.899999999999999</v>
      </c>
      <c r="G1485">
        <v>46.089820015575185</v>
      </c>
      <c r="H1485">
        <v>23.392982407889104</v>
      </c>
      <c r="I1485">
        <v>13.82346656217662</v>
      </c>
      <c r="J1485">
        <v>6148.3026228318258</v>
      </c>
      <c r="K1485">
        <v>-1691.0857213981321</v>
      </c>
      <c r="L1485">
        <v>-15.378872004872004</v>
      </c>
      <c r="M1485">
        <v>6376.6288945678307</v>
      </c>
      <c r="N1485">
        <v>36263.165677409947</v>
      </c>
      <c r="O1485">
        <v>65.805844890310723</v>
      </c>
      <c r="P1485">
        <v>42.677447997800222</v>
      </c>
      <c r="Q1485" s="6">
        <v>1483</v>
      </c>
    </row>
    <row r="1486" spans="1:17" x14ac:dyDescent="0.25">
      <c r="A1486">
        <v>130.40809376847065</v>
      </c>
      <c r="B1486">
        <v>-14.962928633206698</v>
      </c>
      <c r="C1486" s="6">
        <v>1325.8000000000002</v>
      </c>
      <c r="D1486">
        <v>1.2</v>
      </c>
      <c r="E1486">
        <v>0.65</v>
      </c>
      <c r="F1486">
        <v>19.899999999999999</v>
      </c>
      <c r="G1486">
        <v>46.089820015575185</v>
      </c>
      <c r="H1486">
        <v>23.082682033609878</v>
      </c>
      <c r="I1486">
        <v>20.40809376847065</v>
      </c>
      <c r="J1486">
        <v>6163.2523800268164</v>
      </c>
      <c r="K1486">
        <v>-1636.138232543555</v>
      </c>
      <c r="L1486">
        <v>-14.867209183397206</v>
      </c>
      <c r="M1486">
        <v>6376.7255089032151</v>
      </c>
      <c r="N1486">
        <v>36487.85129493253</v>
      </c>
      <c r="O1486">
        <v>60.62828637220138</v>
      </c>
      <c r="P1486">
        <v>55.240793399152686</v>
      </c>
      <c r="Q1486" s="6">
        <v>1484</v>
      </c>
    </row>
    <row r="1487" spans="1:17" x14ac:dyDescent="0.25">
      <c r="A1487">
        <v>124.30832957261875</v>
      </c>
      <c r="B1487">
        <v>-15.711591937198733</v>
      </c>
      <c r="C1487" s="6">
        <v>1326.0800000000002</v>
      </c>
      <c r="D1487">
        <v>3</v>
      </c>
      <c r="E1487">
        <v>0.65</v>
      </c>
      <c r="F1487">
        <v>19.899999999999999</v>
      </c>
      <c r="G1487">
        <v>54.048620189015942</v>
      </c>
      <c r="H1487">
        <v>19.845164277647079</v>
      </c>
      <c r="I1487">
        <v>14.308329572618746</v>
      </c>
      <c r="J1487">
        <v>6141.3410291275768</v>
      </c>
      <c r="K1487">
        <v>-1716.0284585625675</v>
      </c>
      <c r="L1487">
        <v>-15.611555570123873</v>
      </c>
      <c r="M1487">
        <v>6376.583984128366</v>
      </c>
      <c r="N1487">
        <v>36285.696969701545</v>
      </c>
      <c r="O1487">
        <v>65.237824078639861</v>
      </c>
      <c r="P1487">
        <v>43.285106949592375</v>
      </c>
      <c r="Q1487" s="6">
        <v>1485</v>
      </c>
    </row>
    <row r="1488" spans="1:17" x14ac:dyDescent="0.25">
      <c r="A1488">
        <v>124.70832248539719</v>
      </c>
      <c r="B1488">
        <v>-18.923136966224043</v>
      </c>
      <c r="C1488" s="6">
        <v>1326.3600000000001</v>
      </c>
      <c r="D1488">
        <v>0.75</v>
      </c>
      <c r="E1488">
        <v>0.65</v>
      </c>
      <c r="F1488">
        <v>19.899999999999999</v>
      </c>
      <c r="G1488">
        <v>42.007420362456692</v>
      </c>
      <c r="H1488">
        <v>20.20923066157016</v>
      </c>
      <c r="I1488">
        <v>14.70832248539719</v>
      </c>
      <c r="J1488">
        <v>6035.5551767635288</v>
      </c>
      <c r="K1488">
        <v>-2055.3037545078419</v>
      </c>
      <c r="L1488">
        <v>-18.805386324902692</v>
      </c>
      <c r="M1488">
        <v>6375.9077640012219</v>
      </c>
      <c r="N1488">
        <v>36416.717951446873</v>
      </c>
      <c r="O1488">
        <v>62.144522259619116</v>
      </c>
      <c r="P1488">
        <v>38.988030152610854</v>
      </c>
      <c r="Q1488" s="6">
        <v>1486</v>
      </c>
    </row>
    <row r="1489" spans="1:17" x14ac:dyDescent="0.25">
      <c r="A1489">
        <v>131.31245506226938</v>
      </c>
      <c r="B1489">
        <v>-15.641644370920247</v>
      </c>
      <c r="C1489" s="6">
        <v>1326.64</v>
      </c>
      <c r="D1489">
        <v>0.75</v>
      </c>
      <c r="E1489">
        <v>0.65</v>
      </c>
      <c r="F1489">
        <v>19.899999999999999</v>
      </c>
      <c r="G1489">
        <v>42.007420362456692</v>
      </c>
      <c r="H1489">
        <v>18.608670982373035</v>
      </c>
      <c r="I1489">
        <v>21.312455062269379</v>
      </c>
      <c r="J1489">
        <v>6143.4324566369251</v>
      </c>
      <c r="K1489">
        <v>-1708.5762955073342</v>
      </c>
      <c r="L1489">
        <v>-15.542008509660388</v>
      </c>
      <c r="M1489">
        <v>6376.5974709738084</v>
      </c>
      <c r="N1489">
        <v>36549.14383927048</v>
      </c>
      <c r="O1489">
        <v>59.357648872623898</v>
      </c>
      <c r="P1489">
        <v>55.351838850991854</v>
      </c>
      <c r="Q1489" s="6">
        <v>1487</v>
      </c>
    </row>
    <row r="1490" spans="1:17" x14ac:dyDescent="0.25">
      <c r="A1490">
        <v>127.93498461600373</v>
      </c>
      <c r="B1490">
        <v>-14.965859257668637</v>
      </c>
      <c r="C1490" s="6">
        <v>1326.92</v>
      </c>
      <c r="D1490">
        <v>3</v>
      </c>
      <c r="E1490">
        <v>0.65</v>
      </c>
      <c r="F1490">
        <v>19.899999999999999</v>
      </c>
      <c r="G1490">
        <v>54.048620189015942</v>
      </c>
      <c r="H1490">
        <v>22.92127958298666</v>
      </c>
      <c r="I1490">
        <v>17.934984616003732</v>
      </c>
      <c r="J1490">
        <v>6163.1686477297662</v>
      </c>
      <c r="K1490">
        <v>-1636.4515043229053</v>
      </c>
      <c r="L1490">
        <v>-14.870122781132668</v>
      </c>
      <c r="M1490">
        <v>6376.7249671253549</v>
      </c>
      <c r="N1490">
        <v>36386.856886988593</v>
      </c>
      <c r="O1490">
        <v>62.839074698598516</v>
      </c>
      <c r="P1490">
        <v>51.414647030742344</v>
      </c>
      <c r="Q1490" s="6">
        <v>1488</v>
      </c>
    </row>
    <row r="1491" spans="1:17" x14ac:dyDescent="0.25">
      <c r="A1491">
        <v>127.17581250131573</v>
      </c>
      <c r="B1491">
        <v>-13.763260661846832</v>
      </c>
      <c r="C1491" s="6">
        <v>1327.2</v>
      </c>
      <c r="D1491">
        <v>1.2</v>
      </c>
      <c r="E1491">
        <v>0.65</v>
      </c>
      <c r="F1491">
        <v>19.899999999999999</v>
      </c>
      <c r="G1491">
        <v>46.089820015575185</v>
      </c>
      <c r="H1491">
        <v>21.48762400652555</v>
      </c>
      <c r="I1491">
        <v>17.175812501315733</v>
      </c>
      <c r="J1491">
        <v>6196.1787157577364</v>
      </c>
      <c r="K1491">
        <v>-1507.5549327687161</v>
      </c>
      <c r="L1491">
        <v>-13.674592564915564</v>
      </c>
      <c r="M1491">
        <v>6376.9391209987634</v>
      </c>
      <c r="N1491">
        <v>36321.748574002369</v>
      </c>
      <c r="O1491">
        <v>64.367644594126432</v>
      </c>
      <c r="P1491">
        <v>52.413966736093734</v>
      </c>
      <c r="Q1491" s="6">
        <v>1489</v>
      </c>
    </row>
    <row r="1492" spans="1:17" x14ac:dyDescent="0.25">
      <c r="A1492">
        <v>132.36750490559675</v>
      </c>
      <c r="B1492">
        <v>-11.42558779295268</v>
      </c>
      <c r="C1492" s="6">
        <v>1327.48</v>
      </c>
      <c r="D1492">
        <v>3</v>
      </c>
      <c r="E1492">
        <v>0.65</v>
      </c>
      <c r="F1492">
        <v>19.899999999999999</v>
      </c>
      <c r="G1492">
        <v>54.048620189015942</v>
      </c>
      <c r="H1492">
        <v>14.803075037756294</v>
      </c>
      <c r="I1492">
        <v>22.367504905596746</v>
      </c>
      <c r="J1492">
        <v>6252.5644951248769</v>
      </c>
      <c r="K1492">
        <v>-1255.184799261024</v>
      </c>
      <c r="L1492">
        <v>-11.351091226081012</v>
      </c>
      <c r="M1492">
        <v>6377.3075546026585</v>
      </c>
      <c r="N1492">
        <v>36481.328520403018</v>
      </c>
      <c r="O1492">
        <v>60.782032248873001</v>
      </c>
      <c r="P1492">
        <v>64.294325557360409</v>
      </c>
      <c r="Q1492" s="6">
        <v>1490</v>
      </c>
    </row>
    <row r="1493" spans="1:17" x14ac:dyDescent="0.25">
      <c r="A1493">
        <v>125.78291326116715</v>
      </c>
      <c r="B1493">
        <v>-10.840027771041971</v>
      </c>
      <c r="C1493" s="6">
        <v>1327.7600000000002</v>
      </c>
      <c r="D1493">
        <v>1.2</v>
      </c>
      <c r="E1493">
        <v>0.65</v>
      </c>
      <c r="F1493">
        <v>19.899999999999999</v>
      </c>
      <c r="G1493">
        <v>46.089820015575185</v>
      </c>
      <c r="H1493">
        <v>23.394074362325341</v>
      </c>
      <c r="I1493">
        <v>15.782913261167153</v>
      </c>
      <c r="J1493">
        <v>6265.0708973464762</v>
      </c>
      <c r="K1493">
        <v>-1191.6317917184092</v>
      </c>
      <c r="L1493">
        <v>-10.769161676018397</v>
      </c>
      <c r="M1493">
        <v>6377.3897227479993</v>
      </c>
      <c r="N1493">
        <v>36195.046094596168</v>
      </c>
      <c r="O1493">
        <v>67.630510965195924</v>
      </c>
      <c r="P1493">
        <v>56.361246052982807</v>
      </c>
      <c r="Q1493" s="6">
        <v>1491</v>
      </c>
    </row>
    <row r="1494" spans="1:17" x14ac:dyDescent="0.25">
      <c r="A1494">
        <v>129.25750162481535</v>
      </c>
      <c r="B1494">
        <v>-14.525381931380497</v>
      </c>
      <c r="C1494" s="6">
        <v>1328.0400000000002</v>
      </c>
      <c r="D1494">
        <v>1.2</v>
      </c>
      <c r="E1494">
        <v>0.65</v>
      </c>
      <c r="F1494">
        <v>19.899999999999999</v>
      </c>
      <c r="G1494">
        <v>46.089820015575185</v>
      </c>
      <c r="H1494">
        <v>15.76196417012908</v>
      </c>
      <c r="I1494">
        <v>19.257501624815347</v>
      </c>
      <c r="J1494">
        <v>6175.5735974356967</v>
      </c>
      <c r="K1494">
        <v>-1589.3195779863245</v>
      </c>
      <c r="L1494">
        <v>-14.432215640726657</v>
      </c>
      <c r="M1494">
        <v>6376.8053113071828</v>
      </c>
      <c r="N1494">
        <v>36425.847974281969</v>
      </c>
      <c r="O1494">
        <v>61.968031836864874</v>
      </c>
      <c r="P1494">
        <v>54.325271046291718</v>
      </c>
      <c r="Q1494" s="6">
        <v>1492</v>
      </c>
    </row>
    <row r="1495" spans="1:17" x14ac:dyDescent="0.25">
      <c r="A1495">
        <v>123.04792113796178</v>
      </c>
      <c r="B1495">
        <v>-15.40884236213374</v>
      </c>
      <c r="C1495" s="6">
        <v>1328.3200000000002</v>
      </c>
      <c r="D1495">
        <v>3</v>
      </c>
      <c r="E1495">
        <v>0.65</v>
      </c>
      <c r="F1495">
        <v>19.899999999999999</v>
      </c>
      <c r="G1495">
        <v>54.048620189015942</v>
      </c>
      <c r="H1495">
        <v>18.715781806909632</v>
      </c>
      <c r="I1495">
        <v>13.047921137961779</v>
      </c>
      <c r="J1495">
        <v>6150.3275698018269</v>
      </c>
      <c r="K1495">
        <v>-1683.7557910233688</v>
      </c>
      <c r="L1495">
        <v>-15.31054370704449</v>
      </c>
      <c r="M1495">
        <v>6376.6419673421515</v>
      </c>
      <c r="N1495">
        <v>36238.38233341361</v>
      </c>
      <c r="O1495">
        <v>66.444731825679867</v>
      </c>
      <c r="P1495">
        <v>41.095121594223933</v>
      </c>
      <c r="Q1495" s="6">
        <v>1493</v>
      </c>
    </row>
    <row r="1496" spans="1:17" x14ac:dyDescent="0.25">
      <c r="A1496">
        <v>128.43816281725668</v>
      </c>
      <c r="B1496">
        <v>-9.0683443854581718</v>
      </c>
      <c r="C1496" s="6">
        <v>1328.6000000000001</v>
      </c>
      <c r="D1496">
        <v>3</v>
      </c>
      <c r="E1496">
        <v>0.65</v>
      </c>
      <c r="F1496">
        <v>19.899999999999999</v>
      </c>
      <c r="G1496">
        <v>54.048620189015942</v>
      </c>
      <c r="H1496">
        <v>22.118639394396883</v>
      </c>
      <c r="I1496">
        <v>18.438162817256682</v>
      </c>
      <c r="J1496">
        <v>6298.9436561772154</v>
      </c>
      <c r="K1496">
        <v>-998.62782266950558</v>
      </c>
      <c r="L1496">
        <v>-9.0086350990994131</v>
      </c>
      <c r="M1496">
        <v>6377.6130889153837</v>
      </c>
      <c r="N1496">
        <v>36257.100660371107</v>
      </c>
      <c r="O1496">
        <v>65.993510194778821</v>
      </c>
      <c r="P1496">
        <v>64.697598768651972</v>
      </c>
      <c r="Q1496" s="6">
        <v>1494</v>
      </c>
    </row>
    <row r="1497" spans="1:17" x14ac:dyDescent="0.25">
      <c r="A1497">
        <v>123.01203399143722</v>
      </c>
      <c r="B1497">
        <v>-13.514810495367371</v>
      </c>
      <c r="C1497" s="6">
        <v>1328.88</v>
      </c>
      <c r="D1497">
        <v>0.75</v>
      </c>
      <c r="E1497">
        <v>0.65</v>
      </c>
      <c r="F1497">
        <v>19.899999999999999</v>
      </c>
      <c r="G1497">
        <v>42.007420362456692</v>
      </c>
      <c r="H1497">
        <v>16.099476929784824</v>
      </c>
      <c r="I1497">
        <v>13.012033991437221</v>
      </c>
      <c r="J1497">
        <v>6202.6603929145913</v>
      </c>
      <c r="K1497">
        <v>-1480.8425336289151</v>
      </c>
      <c r="L1497">
        <v>-13.427622397987049</v>
      </c>
      <c r="M1497">
        <v>6376.9813046014096</v>
      </c>
      <c r="N1497">
        <v>36178.054400472261</v>
      </c>
      <c r="O1497">
        <v>68.086668057934091</v>
      </c>
      <c r="P1497">
        <v>44.678595474404986</v>
      </c>
      <c r="Q1497" s="6">
        <v>1495</v>
      </c>
    </row>
    <row r="1498" spans="1:17" x14ac:dyDescent="0.25">
      <c r="A1498">
        <v>127.65903959965671</v>
      </c>
      <c r="B1498">
        <v>-13.141318847944069</v>
      </c>
      <c r="C1498" s="6">
        <v>1329.16</v>
      </c>
      <c r="D1498">
        <v>0.75</v>
      </c>
      <c r="E1498">
        <v>0.65</v>
      </c>
      <c r="F1498">
        <v>19.899999999999999</v>
      </c>
      <c r="G1498">
        <v>42.007420362456692</v>
      </c>
      <c r="H1498">
        <v>21.507716090140036</v>
      </c>
      <c r="I1498">
        <v>17.659039599656708</v>
      </c>
      <c r="J1498">
        <v>6212.1858729897795</v>
      </c>
      <c r="K1498">
        <v>-1440.6348996525567</v>
      </c>
      <c r="L1498">
        <v>-13.056367806525337</v>
      </c>
      <c r="M1498">
        <v>6377.0433771984581</v>
      </c>
      <c r="N1498">
        <v>36322.219036585455</v>
      </c>
      <c r="O1498">
        <v>64.359589035187994</v>
      </c>
      <c r="P1498">
        <v>54.46726810275284</v>
      </c>
      <c r="Q1498" s="6">
        <v>1496</v>
      </c>
    </row>
    <row r="1499" spans="1:17" x14ac:dyDescent="0.25">
      <c r="A1499">
        <v>126.23717034459986</v>
      </c>
      <c r="B1499">
        <v>-17.748079960287896</v>
      </c>
      <c r="C1499" s="6">
        <v>1329.44</v>
      </c>
      <c r="D1499">
        <v>3</v>
      </c>
      <c r="E1499">
        <v>0.65</v>
      </c>
      <c r="F1499">
        <v>19.899999999999999</v>
      </c>
      <c r="G1499">
        <v>54.048620189015942</v>
      </c>
      <c r="H1499">
        <v>20.847257326912899</v>
      </c>
      <c r="I1499">
        <v>16.237170344599861</v>
      </c>
      <c r="J1499">
        <v>6076.4692000618388</v>
      </c>
      <c r="K1499">
        <v>-1931.8486877600458</v>
      </c>
      <c r="L1499">
        <v>-17.63665191473012</v>
      </c>
      <c r="M1499">
        <v>6376.1679158959087</v>
      </c>
      <c r="N1499">
        <v>36421.025648208044</v>
      </c>
      <c r="O1499">
        <v>62.056469983764785</v>
      </c>
      <c r="P1499">
        <v>43.692762556123448</v>
      </c>
      <c r="Q1499" s="6">
        <v>1497</v>
      </c>
    </row>
    <row r="1500" spans="1:17" x14ac:dyDescent="0.25">
      <c r="A1500">
        <v>130.93652917322942</v>
      </c>
      <c r="B1500">
        <v>-15.656170512418315</v>
      </c>
      <c r="C1500" s="6">
        <v>1329.72</v>
      </c>
      <c r="D1500">
        <v>0.75</v>
      </c>
      <c r="E1500">
        <v>0.65</v>
      </c>
      <c r="F1500">
        <v>19.899999999999999</v>
      </c>
      <c r="G1500">
        <v>42.007420362456692</v>
      </c>
      <c r="H1500">
        <v>19.312318972966423</v>
      </c>
      <c r="I1500">
        <v>20.936529173229417</v>
      </c>
      <c r="J1500">
        <v>6142.9988755969498</v>
      </c>
      <c r="K1500">
        <v>-1710.1241061633243</v>
      </c>
      <c r="L1500">
        <v>-15.556451428841228</v>
      </c>
      <c r="M1500">
        <v>6376.5946745944493</v>
      </c>
      <c r="N1500">
        <v>36532.848375734029</v>
      </c>
      <c r="O1500">
        <v>59.689552643627593</v>
      </c>
      <c r="P1500">
        <v>54.802613513821214</v>
      </c>
      <c r="Q1500" s="6">
        <v>1498</v>
      </c>
    </row>
    <row r="1501" spans="1:17" x14ac:dyDescent="0.25">
      <c r="A1501">
        <v>129.72310380939609</v>
      </c>
      <c r="B1501">
        <v>-10.366470340685211</v>
      </c>
      <c r="C1501" s="6">
        <v>1330.0000000000002</v>
      </c>
      <c r="D1501">
        <v>1.2</v>
      </c>
      <c r="E1501">
        <v>0.65</v>
      </c>
      <c r="F1501">
        <v>19.899999999999999</v>
      </c>
      <c r="G1501">
        <v>46.089820015575185</v>
      </c>
      <c r="H1501">
        <v>15.298042670210908</v>
      </c>
      <c r="I1501">
        <v>19.723103809396093</v>
      </c>
      <c r="J1501">
        <v>6274.7093645313753</v>
      </c>
      <c r="K1501">
        <v>-1140.1452511698255</v>
      </c>
      <c r="L1501">
        <v>-10.298561823662375</v>
      </c>
      <c r="M1501">
        <v>6377.453159616528</v>
      </c>
      <c r="N1501">
        <v>36337.214224995107</v>
      </c>
      <c r="O1501">
        <v>64.014094983958856</v>
      </c>
      <c r="P1501">
        <v>63.346783616617998</v>
      </c>
      <c r="Q1501" s="6">
        <v>1499</v>
      </c>
    </row>
    <row r="1502" spans="1:17" x14ac:dyDescent="0.25">
      <c r="A1502">
        <v>131.16307694979673</v>
      </c>
      <c r="B1502">
        <v>-36.349972087553574</v>
      </c>
      <c r="C1502" s="6">
        <v>1330.2800000000002</v>
      </c>
      <c r="D1502">
        <v>1.2</v>
      </c>
      <c r="E1502">
        <v>0.65</v>
      </c>
      <c r="F1502">
        <v>19.899999999999999</v>
      </c>
      <c r="G1502">
        <v>46.089820015575185</v>
      </c>
      <c r="H1502">
        <v>15.629582058003013</v>
      </c>
      <c r="I1502">
        <v>21.163076949796732</v>
      </c>
      <c r="J1502">
        <v>5143.0796371326587</v>
      </c>
      <c r="K1502">
        <v>-3759.5402377881182</v>
      </c>
      <c r="L1502">
        <v>-36.166433597950082</v>
      </c>
      <c r="M1502">
        <v>6370.6680146933213</v>
      </c>
      <c r="N1502">
        <v>37602.44288201601</v>
      </c>
      <c r="O1502">
        <v>42.243986668450219</v>
      </c>
      <c r="P1502">
        <v>33.150620630271689</v>
      </c>
      <c r="Q1502" s="6">
        <v>1500</v>
      </c>
    </row>
    <row r="1503" spans="1:17" x14ac:dyDescent="0.25">
      <c r="A1503">
        <v>130.98799088217305</v>
      </c>
      <c r="B1503">
        <v>-33.41719994743783</v>
      </c>
      <c r="C1503" s="6">
        <v>1330.5600000000002</v>
      </c>
      <c r="D1503">
        <v>1.2</v>
      </c>
      <c r="E1503">
        <v>0.65</v>
      </c>
      <c r="F1503">
        <v>19.899999999999999</v>
      </c>
      <c r="G1503">
        <v>46.089820015575185</v>
      </c>
      <c r="H1503">
        <v>23.445220964198512</v>
      </c>
      <c r="I1503">
        <v>20.987990882173051</v>
      </c>
      <c r="J1503">
        <v>5329.1354087577829</v>
      </c>
      <c r="K1503">
        <v>-3492.6738244465737</v>
      </c>
      <c r="L1503">
        <v>-33.2405213020782</v>
      </c>
      <c r="M1503">
        <v>6371.6916630397491</v>
      </c>
      <c r="N1503">
        <v>37400.953630459808</v>
      </c>
      <c r="O1503">
        <v>45.053228429882815</v>
      </c>
      <c r="P1503">
        <v>34.859957176475305</v>
      </c>
      <c r="Q1503" s="6">
        <v>1501</v>
      </c>
    </row>
    <row r="1504" spans="1:17" x14ac:dyDescent="0.25">
      <c r="A1504">
        <v>128.14423949015239</v>
      </c>
      <c r="B1504">
        <v>-32.890618646937213</v>
      </c>
      <c r="C1504" s="6">
        <v>1330.8400000000001</v>
      </c>
      <c r="D1504">
        <v>3</v>
      </c>
      <c r="E1504">
        <v>0.65</v>
      </c>
      <c r="F1504">
        <v>19.899999999999999</v>
      </c>
      <c r="G1504">
        <v>54.048620189015942</v>
      </c>
      <c r="H1504">
        <v>15.941152817406049</v>
      </c>
      <c r="I1504">
        <v>18.144239490152387</v>
      </c>
      <c r="J1504">
        <v>5361.0745908567651</v>
      </c>
      <c r="K1504">
        <v>-3443.7798465393716</v>
      </c>
      <c r="L1504">
        <v>-32.7153692516709</v>
      </c>
      <c r="M1504">
        <v>6371.8710282114753</v>
      </c>
      <c r="N1504">
        <v>37266.676425502417</v>
      </c>
      <c r="O1504">
        <v>47.005786801132267</v>
      </c>
      <c r="P1504">
        <v>31.109619996145796</v>
      </c>
      <c r="Q1504" s="6">
        <v>1502</v>
      </c>
    </row>
    <row r="1505" spans="1:17" x14ac:dyDescent="0.25">
      <c r="A1505">
        <v>127.84106489208575</v>
      </c>
      <c r="B1505">
        <v>-34.75148600558687</v>
      </c>
      <c r="C1505" s="6">
        <v>1331.1200000000001</v>
      </c>
      <c r="D1505">
        <v>0.75</v>
      </c>
      <c r="E1505">
        <v>0.65</v>
      </c>
      <c r="F1505">
        <v>19.899999999999999</v>
      </c>
      <c r="G1505">
        <v>42.007420362456692</v>
      </c>
      <c r="H1505">
        <v>21.753018467853423</v>
      </c>
      <c r="I1505">
        <v>17.841064892085754</v>
      </c>
      <c r="J1505">
        <v>5246.193736408035</v>
      </c>
      <c r="K1505">
        <v>-3615.250189757669</v>
      </c>
      <c r="L1505">
        <v>-34.571453093948108</v>
      </c>
      <c r="M1505">
        <v>6371.2308586700701</v>
      </c>
      <c r="N1505">
        <v>37380.207378220817</v>
      </c>
      <c r="O1505">
        <v>45.341787994007859</v>
      </c>
      <c r="P1505">
        <v>29.450860253057218</v>
      </c>
      <c r="Q1505" s="6">
        <v>1503</v>
      </c>
    </row>
    <row r="1506" spans="1:17" x14ac:dyDescent="0.25">
      <c r="A1506">
        <v>128.35426444299614</v>
      </c>
      <c r="B1506">
        <v>-33.929022221818357</v>
      </c>
      <c r="C1506" s="6">
        <v>1331.4</v>
      </c>
      <c r="D1506">
        <v>1.2</v>
      </c>
      <c r="E1506">
        <v>0.65</v>
      </c>
      <c r="F1506">
        <v>19.899999999999999</v>
      </c>
      <c r="G1506">
        <v>46.089820015575185</v>
      </c>
      <c r="H1506">
        <v>18.973014986148979</v>
      </c>
      <c r="I1506">
        <v>18.35426444299614</v>
      </c>
      <c r="J1506">
        <v>5297.6594064203482</v>
      </c>
      <c r="K1506">
        <v>-3539.9181094390597</v>
      </c>
      <c r="L1506">
        <v>-33.751011359518124</v>
      </c>
      <c r="M1506">
        <v>6371.5159426912369</v>
      </c>
      <c r="N1506">
        <v>37341.602040779224</v>
      </c>
      <c r="O1506">
        <v>45.902490646223654</v>
      </c>
      <c r="P1506">
        <v>30.726934039786535</v>
      </c>
      <c r="Q1506" s="6">
        <v>1504</v>
      </c>
    </row>
    <row r="1507" spans="1:17" x14ac:dyDescent="0.25">
      <c r="A1507">
        <v>129.4635610339883</v>
      </c>
      <c r="B1507">
        <v>-36.619652355590873</v>
      </c>
      <c r="C1507" s="6">
        <v>1331.68</v>
      </c>
      <c r="D1507">
        <v>0.75</v>
      </c>
      <c r="E1507">
        <v>0.65</v>
      </c>
      <c r="F1507">
        <v>19.899999999999999</v>
      </c>
      <c r="G1507">
        <v>42.007420362456692</v>
      </c>
      <c r="H1507">
        <v>23.578006893484947</v>
      </c>
      <c r="I1507">
        <v>19.463561033988299</v>
      </c>
      <c r="J1507">
        <v>5125.2854257421386</v>
      </c>
      <c r="K1507">
        <v>-3783.6010695922623</v>
      </c>
      <c r="L1507">
        <v>-36.435578311447621</v>
      </c>
      <c r="M1507">
        <v>6370.572011141895</v>
      </c>
      <c r="N1507">
        <v>37561.834795638919</v>
      </c>
      <c r="O1507">
        <v>42.79367870236694</v>
      </c>
      <c r="P1507">
        <v>30.645079946979621</v>
      </c>
      <c r="Q1507" s="6">
        <v>1505</v>
      </c>
    </row>
    <row r="1508" spans="1:17" x14ac:dyDescent="0.25">
      <c r="A1508">
        <v>129.99635425379103</v>
      </c>
      <c r="B1508">
        <v>-34.155729791816491</v>
      </c>
      <c r="C1508" s="6">
        <v>1331.96</v>
      </c>
      <c r="D1508">
        <v>3</v>
      </c>
      <c r="E1508">
        <v>0.65</v>
      </c>
      <c r="F1508">
        <v>19.899999999999999</v>
      </c>
      <c r="G1508">
        <v>54.048620189015942</v>
      </c>
      <c r="H1508">
        <v>14.36533741287519</v>
      </c>
      <c r="I1508">
        <v>19.996354253791026</v>
      </c>
      <c r="J1508">
        <v>5283.581904355945</v>
      </c>
      <c r="K1508">
        <v>-3560.7556038654284</v>
      </c>
      <c r="L1508">
        <v>-33.977146897803706</v>
      </c>
      <c r="M1508">
        <v>6371.4376878767835</v>
      </c>
      <c r="N1508">
        <v>37412.766900224844</v>
      </c>
      <c r="O1508">
        <v>44.88109393731245</v>
      </c>
      <c r="P1508">
        <v>32.949156579912106</v>
      </c>
      <c r="Q1508" s="6">
        <v>1506</v>
      </c>
    </row>
    <row r="1509" spans="1:17" x14ac:dyDescent="0.25">
      <c r="A1509">
        <v>129.94096424149924</v>
      </c>
      <c r="B1509">
        <v>-36.473640155476183</v>
      </c>
      <c r="C1509" s="6">
        <v>1332.2400000000002</v>
      </c>
      <c r="D1509">
        <v>3</v>
      </c>
      <c r="E1509">
        <v>0.65</v>
      </c>
      <c r="F1509">
        <v>19.899999999999999</v>
      </c>
      <c r="G1509">
        <v>54.048620189015942</v>
      </c>
      <c r="H1509">
        <v>17.78858984377564</v>
      </c>
      <c r="I1509">
        <v>19.940964241499245</v>
      </c>
      <c r="J1509">
        <v>5134.933853423614</v>
      </c>
      <c r="K1509">
        <v>-3770.5841448314854</v>
      </c>
      <c r="L1509">
        <v>-36.289854059091802</v>
      </c>
      <c r="M1509">
        <v>6370.6240253440219</v>
      </c>
      <c r="N1509">
        <v>37567.823189885617</v>
      </c>
      <c r="O1509">
        <v>42.71286180719359</v>
      </c>
      <c r="P1509">
        <v>31.396362984654417</v>
      </c>
      <c r="Q1509" s="6">
        <v>1507</v>
      </c>
    </row>
    <row r="1510" spans="1:17" x14ac:dyDescent="0.25">
      <c r="A1510">
        <v>127.89761529006626</v>
      </c>
      <c r="B1510">
        <v>-32.816300939592679</v>
      </c>
      <c r="C1510" s="6">
        <v>1332.5200000000002</v>
      </c>
      <c r="D1510">
        <v>3</v>
      </c>
      <c r="E1510">
        <v>0.65</v>
      </c>
      <c r="F1510">
        <v>19.899999999999999</v>
      </c>
      <c r="G1510">
        <v>54.048620189015942</v>
      </c>
      <c r="H1510">
        <v>19.897946216508135</v>
      </c>
      <c r="I1510">
        <v>17.897615290066256</v>
      </c>
      <c r="J1510">
        <v>5365.5457980784022</v>
      </c>
      <c r="K1510">
        <v>-3436.8560871832497</v>
      </c>
      <c r="L1510">
        <v>-32.641258017524315</v>
      </c>
      <c r="M1510">
        <v>6371.896222890432</v>
      </c>
      <c r="N1510">
        <v>37253.787378881221</v>
      </c>
      <c r="O1510">
        <v>47.197505536573168</v>
      </c>
      <c r="P1510">
        <v>30.79062212056882</v>
      </c>
      <c r="Q1510" s="6">
        <v>1508</v>
      </c>
    </row>
    <row r="1511" spans="1:17" x14ac:dyDescent="0.25">
      <c r="A1511">
        <v>127.64135680302559</v>
      </c>
      <c r="B1511">
        <v>-35.110533482185041</v>
      </c>
      <c r="C1511" s="6">
        <v>1332.8000000000002</v>
      </c>
      <c r="D1511">
        <v>0.75</v>
      </c>
      <c r="E1511">
        <v>0.65</v>
      </c>
      <c r="F1511">
        <v>19.899999999999999</v>
      </c>
      <c r="G1511">
        <v>42.007420362456692</v>
      </c>
      <c r="H1511">
        <v>20.009429655288955</v>
      </c>
      <c r="I1511">
        <v>17.641356803025587</v>
      </c>
      <c r="J1511">
        <v>5223.3860965669128</v>
      </c>
      <c r="K1511">
        <v>-3647.906493059344</v>
      </c>
      <c r="L1511">
        <v>-34.929664107937391</v>
      </c>
      <c r="M1511">
        <v>6371.1054061216919</v>
      </c>
      <c r="N1511">
        <v>37398.41309692731</v>
      </c>
      <c r="O1511">
        <v>45.079674711642355</v>
      </c>
      <c r="P1511">
        <v>28.938949955459552</v>
      </c>
      <c r="Q1511" s="6">
        <v>1509</v>
      </c>
    </row>
    <row r="1512" spans="1:17" x14ac:dyDescent="0.25">
      <c r="A1512">
        <v>128.73774967856303</v>
      </c>
      <c r="B1512">
        <v>-35.555928128160318</v>
      </c>
      <c r="C1512" s="6">
        <v>1333.0800000000002</v>
      </c>
      <c r="D1512">
        <v>1.2</v>
      </c>
      <c r="E1512">
        <v>0.65</v>
      </c>
      <c r="F1512">
        <v>19.899999999999999</v>
      </c>
      <c r="G1512">
        <v>46.089820015575185</v>
      </c>
      <c r="H1512">
        <v>17.435627783912871</v>
      </c>
      <c r="I1512">
        <v>18.737749678563034</v>
      </c>
      <c r="J1512">
        <v>5194.8078987884528</v>
      </c>
      <c r="K1512">
        <v>-3688.2193280690353</v>
      </c>
      <c r="L1512">
        <v>-35.374060490561412</v>
      </c>
      <c r="M1512">
        <v>6370.9489809020533</v>
      </c>
      <c r="N1512">
        <v>37464.018162311171</v>
      </c>
      <c r="O1512">
        <v>44.150925438957522</v>
      </c>
      <c r="P1512">
        <v>30.257101486638646</v>
      </c>
      <c r="Q1512" s="6">
        <v>1510</v>
      </c>
    </row>
    <row r="1513" spans="1:17" x14ac:dyDescent="0.25">
      <c r="A1513">
        <v>128.61451257311083</v>
      </c>
      <c r="B1513">
        <v>-34.793613130817107</v>
      </c>
      <c r="C1513" s="6">
        <v>1333.3600000000001</v>
      </c>
      <c r="D1513">
        <v>1.2</v>
      </c>
      <c r="E1513">
        <v>0.65</v>
      </c>
      <c r="F1513">
        <v>19.899999999999999</v>
      </c>
      <c r="G1513">
        <v>46.089820015575185</v>
      </c>
      <c r="H1513">
        <v>23.879012701239475</v>
      </c>
      <c r="I1513">
        <v>18.614512573110829</v>
      </c>
      <c r="J1513">
        <v>5243.5283830782837</v>
      </c>
      <c r="K1513">
        <v>-3619.0890538481194</v>
      </c>
      <c r="L1513">
        <v>-34.613480615044672</v>
      </c>
      <c r="M1513">
        <v>6371.2161699184908</v>
      </c>
      <c r="N1513">
        <v>37408.030562491178</v>
      </c>
      <c r="O1513">
        <v>44.9446844696824</v>
      </c>
      <c r="P1513">
        <v>30.551938782569717</v>
      </c>
      <c r="Q1513" s="6">
        <v>1511</v>
      </c>
    </row>
    <row r="1514" spans="1:17" x14ac:dyDescent="0.25">
      <c r="A1514">
        <v>129.10440641531773</v>
      </c>
      <c r="B1514">
        <v>-32.9389381208385</v>
      </c>
      <c r="C1514" s="6">
        <v>1333.64</v>
      </c>
      <c r="D1514">
        <v>1.2</v>
      </c>
      <c r="E1514">
        <v>0.65</v>
      </c>
      <c r="F1514">
        <v>19.899999999999999</v>
      </c>
      <c r="G1514">
        <v>46.089820015575185</v>
      </c>
      <c r="H1514">
        <v>22.663620437271156</v>
      </c>
      <c r="I1514">
        <v>19.104406415317726</v>
      </c>
      <c r="J1514">
        <v>5358.1626814377305</v>
      </c>
      <c r="K1514">
        <v>-3448.2784285196958</v>
      </c>
      <c r="L1514">
        <v>-32.763555111945074</v>
      </c>
      <c r="M1514">
        <v>6371.8546312157996</v>
      </c>
      <c r="N1514">
        <v>37302.231858578431</v>
      </c>
      <c r="O1514">
        <v>46.481742096235131</v>
      </c>
      <c r="P1514">
        <v>32.497260732759223</v>
      </c>
      <c r="Q1514" s="6">
        <v>1512</v>
      </c>
    </row>
    <row r="1515" spans="1:17" x14ac:dyDescent="0.25">
      <c r="A1515">
        <v>129.18973562205804</v>
      </c>
      <c r="B1515">
        <v>-37.397559981420351</v>
      </c>
      <c r="C1515" s="6">
        <v>1333.92</v>
      </c>
      <c r="D1515">
        <v>1.2</v>
      </c>
      <c r="E1515">
        <v>0.65</v>
      </c>
      <c r="F1515">
        <v>19.899999999999999</v>
      </c>
      <c r="G1515">
        <v>46.089820015575185</v>
      </c>
      <c r="H1515">
        <v>18.109704768628887</v>
      </c>
      <c r="I1515">
        <v>19.189735622058038</v>
      </c>
      <c r="J1515">
        <v>5073.3204558609859</v>
      </c>
      <c r="K1515">
        <v>-3852.5393455347948</v>
      </c>
      <c r="L1515">
        <v>-37.212032387322871</v>
      </c>
      <c r="M1515">
        <v>6370.2935455716006</v>
      </c>
      <c r="N1515">
        <v>37607.75053367162</v>
      </c>
      <c r="O1515">
        <v>42.166586487755971</v>
      </c>
      <c r="P1515">
        <v>29.814769346434272</v>
      </c>
      <c r="Q1515" s="6">
        <v>1513</v>
      </c>
    </row>
    <row r="1516" spans="1:17" x14ac:dyDescent="0.25">
      <c r="A1516">
        <v>130.25964705545726</v>
      </c>
      <c r="B1516">
        <v>-37.054931420155306</v>
      </c>
      <c r="C1516" s="6">
        <v>1334.2</v>
      </c>
      <c r="D1516">
        <v>3</v>
      </c>
      <c r="E1516">
        <v>0.65</v>
      </c>
      <c r="F1516">
        <v>19.899999999999999</v>
      </c>
      <c r="G1516">
        <v>54.048620189015942</v>
      </c>
      <c r="H1516">
        <v>20.987531312896202</v>
      </c>
      <c r="I1516">
        <v>20.259647055457265</v>
      </c>
      <c r="J1516">
        <v>5096.3245266138447</v>
      </c>
      <c r="K1516">
        <v>-3822.2614133595862</v>
      </c>
      <c r="L1516">
        <v>-36.870027292404224</v>
      </c>
      <c r="M1516">
        <v>6370.416469323136</v>
      </c>
      <c r="N1516">
        <v>37619.420960038566</v>
      </c>
      <c r="O1516">
        <v>42.011298087661217</v>
      </c>
      <c r="P1516">
        <v>31.48956210547744</v>
      </c>
      <c r="Q1516" s="6">
        <v>1514</v>
      </c>
    </row>
    <row r="1517" spans="1:17" x14ac:dyDescent="0.25">
      <c r="A1517">
        <v>128.25659343561284</v>
      </c>
      <c r="B1517">
        <v>-34.059822912947865</v>
      </c>
      <c r="C1517" s="6">
        <v>1334.48</v>
      </c>
      <c r="D1517">
        <v>3</v>
      </c>
      <c r="E1517">
        <v>0.65</v>
      </c>
      <c r="F1517">
        <v>19.899999999999999</v>
      </c>
      <c r="G1517">
        <v>54.048620189015942</v>
      </c>
      <c r="H1517">
        <v>16.668738537866659</v>
      </c>
      <c r="I1517">
        <v>18.256593435612842</v>
      </c>
      <c r="J1517">
        <v>5289.5474072556781</v>
      </c>
      <c r="K1517">
        <v>-3551.9471683558586</v>
      </c>
      <c r="L1517">
        <v>-33.88148065487696</v>
      </c>
      <c r="M1517">
        <v>6371.4708239461061</v>
      </c>
      <c r="N1517">
        <v>37347.089772353989</v>
      </c>
      <c r="O1517">
        <v>45.822323625143156</v>
      </c>
      <c r="P1517">
        <v>30.498378366788103</v>
      </c>
      <c r="Q1517" s="6">
        <v>1515</v>
      </c>
    </row>
    <row r="1518" spans="1:17" x14ac:dyDescent="0.25">
      <c r="A1518">
        <v>131.01372093514772</v>
      </c>
      <c r="B1518">
        <v>-35.419184595387051</v>
      </c>
      <c r="C1518" s="6">
        <v>1334.7600000000002</v>
      </c>
      <c r="D1518">
        <v>0.75</v>
      </c>
      <c r="E1518">
        <v>0.65</v>
      </c>
      <c r="F1518">
        <v>19.899999999999999</v>
      </c>
      <c r="G1518">
        <v>42.007420362456692</v>
      </c>
      <c r="H1518">
        <v>17.370946344144169</v>
      </c>
      <c r="I1518">
        <v>21.013720935147717</v>
      </c>
      <c r="J1518">
        <v>5203.6154283837459</v>
      </c>
      <c r="K1518">
        <v>-3675.8659529132588</v>
      </c>
      <c r="L1518">
        <v>-35.237618791418818</v>
      </c>
      <c r="M1518">
        <v>6370.9970985945565</v>
      </c>
      <c r="N1518">
        <v>37533.661421141056</v>
      </c>
      <c r="O1518">
        <v>43.186079117248944</v>
      </c>
      <c r="P1518">
        <v>33.537130503487916</v>
      </c>
      <c r="Q1518" s="6">
        <v>1516</v>
      </c>
    </row>
    <row r="1519" spans="1:17" x14ac:dyDescent="0.25">
      <c r="A1519">
        <v>128.78421893749169</v>
      </c>
      <c r="B1519">
        <v>-37.082397419081225</v>
      </c>
      <c r="C1519" s="6">
        <v>1335.0400000000002</v>
      </c>
      <c r="D1519">
        <v>1.2</v>
      </c>
      <c r="E1519">
        <v>0.65</v>
      </c>
      <c r="F1519">
        <v>19.899999999999999</v>
      </c>
      <c r="G1519">
        <v>46.089820015575185</v>
      </c>
      <c r="H1519">
        <v>23.72499468879796</v>
      </c>
      <c r="I1519">
        <v>18.784218937491687</v>
      </c>
      <c r="J1519">
        <v>5094.4871890581917</v>
      </c>
      <c r="K1519">
        <v>-3824.6935727396171</v>
      </c>
      <c r="L1519">
        <v>-36.897442338993955</v>
      </c>
      <c r="M1519">
        <v>6370.4066310427761</v>
      </c>
      <c r="N1519">
        <v>37572.187840240418</v>
      </c>
      <c r="O1519">
        <v>42.650055266273228</v>
      </c>
      <c r="P1519">
        <v>29.426556395891101</v>
      </c>
      <c r="Q1519" s="6">
        <v>1517</v>
      </c>
    </row>
    <row r="1520" spans="1:17" x14ac:dyDescent="0.25">
      <c r="A1520">
        <v>128.13191232902929</v>
      </c>
      <c r="B1520">
        <v>-32.862994611728965</v>
      </c>
      <c r="C1520" s="6">
        <v>1335.3200000000002</v>
      </c>
      <c r="D1520">
        <v>3</v>
      </c>
      <c r="E1520">
        <v>0.65</v>
      </c>
      <c r="F1520">
        <v>19.899999999999999</v>
      </c>
      <c r="G1520">
        <v>54.048620189015942</v>
      </c>
      <c r="H1520">
        <v>21.870836798592151</v>
      </c>
      <c r="I1520">
        <v>18.131912329029291</v>
      </c>
      <c r="J1520">
        <v>5362.7376020601796</v>
      </c>
      <c r="K1520">
        <v>-3441.2069394819209</v>
      </c>
      <c r="L1520">
        <v>-32.687821825878672</v>
      </c>
      <c r="M1520">
        <v>6371.880396624586</v>
      </c>
      <c r="N1520">
        <v>37264.483576516948</v>
      </c>
      <c r="O1520">
        <v>47.038439569399621</v>
      </c>
      <c r="P1520">
        <v>31.110093191872391</v>
      </c>
      <c r="Q1520" s="6">
        <v>1518</v>
      </c>
    </row>
    <row r="1521" spans="1:17" x14ac:dyDescent="0.25">
      <c r="A1521">
        <v>131.21455138890707</v>
      </c>
      <c r="B1521">
        <v>-33.130035184160839</v>
      </c>
      <c r="C1521" s="6">
        <v>1335.6000000000001</v>
      </c>
      <c r="D1521">
        <v>0.75</v>
      </c>
      <c r="E1521">
        <v>0.65</v>
      </c>
      <c r="F1521">
        <v>19.899999999999999</v>
      </c>
      <c r="G1521">
        <v>42.007420362456692</v>
      </c>
      <c r="H1521">
        <v>14.718341710643372</v>
      </c>
      <c r="I1521">
        <v>21.214551388907068</v>
      </c>
      <c r="J1521">
        <v>5346.6091055407678</v>
      </c>
      <c r="K1521">
        <v>-3466.0459528628912</v>
      </c>
      <c r="L1521">
        <v>-32.954128623278869</v>
      </c>
      <c r="M1521">
        <v>6371.7896602766696</v>
      </c>
      <c r="N1521">
        <v>37391.157636049378</v>
      </c>
      <c r="O1521">
        <v>45.194540578140796</v>
      </c>
      <c r="P1521">
        <v>35.383290006434045</v>
      </c>
      <c r="Q1521" s="6">
        <v>1519</v>
      </c>
    </row>
    <row r="1522" spans="1:17" x14ac:dyDescent="0.25">
      <c r="A1522">
        <v>128.23923964640014</v>
      </c>
      <c r="B1522">
        <v>-35.048334006274004</v>
      </c>
      <c r="C1522" s="6">
        <v>1335.88</v>
      </c>
      <c r="D1522">
        <v>1.2</v>
      </c>
      <c r="E1522">
        <v>0.65</v>
      </c>
      <c r="F1522">
        <v>19.899999999999999</v>
      </c>
      <c r="G1522">
        <v>46.089820015575185</v>
      </c>
      <c r="H1522">
        <v>20.47470411068058</v>
      </c>
      <c r="I1522">
        <v>18.239239646400137</v>
      </c>
      <c r="J1522">
        <v>5227.3519157171595</v>
      </c>
      <c r="K1522">
        <v>-3642.2593955072844</v>
      </c>
      <c r="L1522">
        <v>-34.867607512509146</v>
      </c>
      <c r="M1522">
        <v>6371.1271808772544</v>
      </c>
      <c r="N1522">
        <v>37413.096079230294</v>
      </c>
      <c r="O1522">
        <v>44.871292287681577</v>
      </c>
      <c r="P1522">
        <v>29.849289171819578</v>
      </c>
      <c r="Q1522" s="6">
        <v>1520</v>
      </c>
    </row>
    <row r="1523" spans="1:17" x14ac:dyDescent="0.25">
      <c r="A1523">
        <v>129.79661463813733</v>
      </c>
      <c r="B1523">
        <v>-36.554478440961176</v>
      </c>
      <c r="C1523" s="6">
        <v>1336.16</v>
      </c>
      <c r="D1523">
        <v>0.75</v>
      </c>
      <c r="E1523">
        <v>0.65</v>
      </c>
      <c r="F1523">
        <v>19.899999999999999</v>
      </c>
      <c r="G1523">
        <v>42.007420362456692</v>
      </c>
      <c r="H1523">
        <v>18.747136810066557</v>
      </c>
      <c r="I1523">
        <v>19.796614638137328</v>
      </c>
      <c r="J1523">
        <v>5129.5962198409843</v>
      </c>
      <c r="K1523">
        <v>-3777.793842009773</v>
      </c>
      <c r="L1523">
        <v>-36.370532336349186</v>
      </c>
      <c r="M1523">
        <v>6370.595238385019</v>
      </c>
      <c r="N1523">
        <v>37568.520195149751</v>
      </c>
      <c r="O1523">
        <v>42.702919462971586</v>
      </c>
      <c r="P1523">
        <v>31.147547847870065</v>
      </c>
      <c r="Q1523" s="6">
        <v>1521</v>
      </c>
    </row>
    <row r="1524" spans="1:17" x14ac:dyDescent="0.25">
      <c r="A1524">
        <v>130.59228385770692</v>
      </c>
      <c r="B1524">
        <v>-36.528589214723134</v>
      </c>
      <c r="C1524" s="6">
        <v>1336.44</v>
      </c>
      <c r="D1524">
        <v>3</v>
      </c>
      <c r="E1524">
        <v>0.65</v>
      </c>
      <c r="F1524">
        <v>19.899999999999999</v>
      </c>
      <c r="G1524">
        <v>54.048620189015942</v>
      </c>
      <c r="H1524">
        <v>16.578992049938837</v>
      </c>
      <c r="I1524">
        <v>20.592283857706917</v>
      </c>
      <c r="J1524">
        <v>5131.3067625541244</v>
      </c>
      <c r="K1524">
        <v>-3775.485677374415</v>
      </c>
      <c r="L1524">
        <v>-36.344694195369449</v>
      </c>
      <c r="M1524">
        <v>6370.6044604490271</v>
      </c>
      <c r="N1524">
        <v>37594.314483619302</v>
      </c>
      <c r="O1524">
        <v>42.352894724746797</v>
      </c>
      <c r="P1524">
        <v>32.261244380281759</v>
      </c>
      <c r="Q1524" s="6">
        <v>1522</v>
      </c>
    </row>
    <row r="1525" spans="1:17" x14ac:dyDescent="0.25">
      <c r="A1525">
        <v>129.20883197105439</v>
      </c>
      <c r="B1525">
        <v>-34.002759637533899</v>
      </c>
      <c r="C1525" s="6">
        <v>1336.72</v>
      </c>
      <c r="D1525">
        <v>0.75</v>
      </c>
      <c r="E1525">
        <v>0.65</v>
      </c>
      <c r="F1525">
        <v>19.899999999999999</v>
      </c>
      <c r="G1525">
        <v>42.007420362456692</v>
      </c>
      <c r="H1525">
        <v>17.577921440803856</v>
      </c>
      <c r="I1525">
        <v>19.208831971054394</v>
      </c>
      <c r="J1525">
        <v>5293.0897563033941</v>
      </c>
      <c r="K1525">
        <v>-3546.7016017619894</v>
      </c>
      <c r="L1525">
        <v>-33.824561499564339</v>
      </c>
      <c r="M1525">
        <v>6371.4905179420139</v>
      </c>
      <c r="N1525">
        <v>37375.179946139266</v>
      </c>
      <c r="O1525">
        <v>45.418182533214029</v>
      </c>
      <c r="P1525">
        <v>31.92346997776918</v>
      </c>
      <c r="Q1525" s="6">
        <v>1523</v>
      </c>
    </row>
    <row r="1526" spans="1:17" x14ac:dyDescent="0.25">
      <c r="A1526">
        <v>129.07732343861298</v>
      </c>
      <c r="B1526">
        <v>-36.362637458992282</v>
      </c>
      <c r="C1526" s="6">
        <v>1337.0000000000002</v>
      </c>
      <c r="D1526">
        <v>1.2</v>
      </c>
      <c r="E1526">
        <v>0.65</v>
      </c>
      <c r="F1526">
        <v>19.899999999999999</v>
      </c>
      <c r="G1526">
        <v>46.089820015575185</v>
      </c>
      <c r="H1526">
        <v>15.992408490969188</v>
      </c>
      <c r="I1526">
        <v>19.077323438612979</v>
      </c>
      <c r="J1526">
        <v>5142.2464964937153</v>
      </c>
      <c r="K1526">
        <v>-3760.6720884215924</v>
      </c>
      <c r="L1526">
        <v>-36.179073454118274</v>
      </c>
      <c r="M1526">
        <v>6370.6635123301803</v>
      </c>
      <c r="N1526">
        <v>37531.044538418566</v>
      </c>
      <c r="O1526">
        <v>43.216774533550698</v>
      </c>
      <c r="P1526">
        <v>30.255218621325081</v>
      </c>
      <c r="Q1526" s="6">
        <v>1524</v>
      </c>
    </row>
    <row r="1527" spans="1:17" x14ac:dyDescent="0.25">
      <c r="A1527">
        <v>130.26987684836925</v>
      </c>
      <c r="B1527">
        <v>-36.538109202072263</v>
      </c>
      <c r="C1527" s="6">
        <v>1337.2800000000002</v>
      </c>
      <c r="D1527">
        <v>3</v>
      </c>
      <c r="E1527">
        <v>0.65</v>
      </c>
      <c r="F1527">
        <v>19.899999999999999</v>
      </c>
      <c r="G1527">
        <v>54.048620189015942</v>
      </c>
      <c r="H1527">
        <v>17.404145703821801</v>
      </c>
      <c r="I1527">
        <v>20.26987684836925</v>
      </c>
      <c r="J1527">
        <v>5130.6778838274258</v>
      </c>
      <c r="K1527">
        <v>-3776.334524451976</v>
      </c>
      <c r="L1527">
        <v>-36.354195380235652</v>
      </c>
      <c r="M1527">
        <v>6370.6010696137464</v>
      </c>
      <c r="N1527">
        <v>37583.669428721514</v>
      </c>
      <c r="O1527">
        <v>42.497083560170154</v>
      </c>
      <c r="P1527">
        <v>31.812266140137488</v>
      </c>
      <c r="Q1527" s="6">
        <v>1525</v>
      </c>
    </row>
    <row r="1528" spans="1:17" x14ac:dyDescent="0.25">
      <c r="A1528">
        <v>130.10156640554354</v>
      </c>
      <c r="B1528">
        <v>-34.006573923770297</v>
      </c>
      <c r="C1528" s="6">
        <v>1337.5600000000002</v>
      </c>
      <c r="D1528">
        <v>3</v>
      </c>
      <c r="E1528">
        <v>0.65</v>
      </c>
      <c r="F1528">
        <v>19.899999999999999</v>
      </c>
      <c r="G1528">
        <v>54.048620189015942</v>
      </c>
      <c r="H1528">
        <v>22.427535975017058</v>
      </c>
      <c r="I1528">
        <v>20.101566405543537</v>
      </c>
      <c r="J1528">
        <v>5292.8531386858494</v>
      </c>
      <c r="K1528">
        <v>-3547.0523401799251</v>
      </c>
      <c r="L1528">
        <v>-33.828366130393285</v>
      </c>
      <c r="M1528">
        <v>6371.4892020368779</v>
      </c>
      <c r="N1528">
        <v>37406.711561045362</v>
      </c>
      <c r="O1528">
        <v>44.967951145628312</v>
      </c>
      <c r="P1528">
        <v>33.199369370703607</v>
      </c>
      <c r="Q1528" s="6">
        <v>1526</v>
      </c>
    </row>
    <row r="1529" spans="1:17" x14ac:dyDescent="0.25">
      <c r="A1529">
        <v>127.84948645377474</v>
      </c>
      <c r="B1529">
        <v>-32.760223027907593</v>
      </c>
      <c r="C1529" s="6">
        <v>1337.8400000000001</v>
      </c>
      <c r="D1529">
        <v>3</v>
      </c>
      <c r="E1529">
        <v>0.65</v>
      </c>
      <c r="F1529">
        <v>19.899999999999999</v>
      </c>
      <c r="G1529">
        <v>54.048620189015942</v>
      </c>
      <c r="H1529">
        <v>16.437693432132278</v>
      </c>
      <c r="I1529">
        <v>17.849486453774745</v>
      </c>
      <c r="J1529">
        <v>5368.9136546544578</v>
      </c>
      <c r="K1529">
        <v>-3431.6278447647778</v>
      </c>
      <c r="L1529">
        <v>-32.585336680942504</v>
      </c>
      <c r="M1529">
        <v>6371.9152141330351</v>
      </c>
      <c r="N1529">
        <v>37248.596341322926</v>
      </c>
      <c r="O1529">
        <v>47.275093006273764</v>
      </c>
      <c r="P1529">
        <v>30.756460044843454</v>
      </c>
      <c r="Q1529" s="6">
        <v>1527</v>
      </c>
    </row>
    <row r="1530" spans="1:17" x14ac:dyDescent="0.25">
      <c r="A1530">
        <v>131.30844235429763</v>
      </c>
      <c r="B1530">
        <v>-37.154175080866267</v>
      </c>
      <c r="C1530" s="6">
        <v>1338.1200000000001</v>
      </c>
      <c r="D1530">
        <v>3</v>
      </c>
      <c r="E1530">
        <v>0.65</v>
      </c>
      <c r="F1530">
        <v>19.899999999999999</v>
      </c>
      <c r="G1530">
        <v>54.048620189015942</v>
      </c>
      <c r="H1530">
        <v>18.253024689233577</v>
      </c>
      <c r="I1530">
        <v>21.308442354297625</v>
      </c>
      <c r="J1530">
        <v>5089.6800805375988</v>
      </c>
      <c r="K1530">
        <v>-3831.0454948230586</v>
      </c>
      <c r="L1530">
        <v>-36.96908764619387</v>
      </c>
      <c r="M1530">
        <v>6370.3809074203145</v>
      </c>
      <c r="N1530">
        <v>37663.428694512586</v>
      </c>
      <c r="O1530">
        <v>41.421985644518166</v>
      </c>
      <c r="P1530">
        <v>32.855371242701786</v>
      </c>
      <c r="Q1530" s="6">
        <v>1528</v>
      </c>
    </row>
    <row r="1531" spans="1:17" x14ac:dyDescent="0.25">
      <c r="A1531">
        <v>131.25444128260236</v>
      </c>
      <c r="B1531">
        <v>-35.588414143988857</v>
      </c>
      <c r="C1531" s="6">
        <v>1338.4</v>
      </c>
      <c r="D1531">
        <v>3</v>
      </c>
      <c r="E1531">
        <v>0.65</v>
      </c>
      <c r="F1531">
        <v>19.899999999999999</v>
      </c>
      <c r="G1531">
        <v>54.048620189015942</v>
      </c>
      <c r="H1531">
        <v>19.377957880665804</v>
      </c>
      <c r="I1531">
        <v>21.254441282602357</v>
      </c>
      <c r="J1531">
        <v>5192.7111415909267</v>
      </c>
      <c r="K1531">
        <v>-3691.1510548972747</v>
      </c>
      <c r="L1531">
        <v>-35.40647540696709</v>
      </c>
      <c r="M1531">
        <v>6370.9375377625393</v>
      </c>
      <c r="N1531">
        <v>37553.917088991955</v>
      </c>
      <c r="O1531">
        <v>42.90752618476683</v>
      </c>
      <c r="P1531">
        <v>33.757874881999307</v>
      </c>
      <c r="Q1531" s="6">
        <v>1529</v>
      </c>
    </row>
    <row r="1532" spans="1:17" x14ac:dyDescent="0.25">
      <c r="A1532">
        <v>129.51685272730975</v>
      </c>
      <c r="B1532">
        <v>-36.29770575658258</v>
      </c>
      <c r="C1532" s="6">
        <v>1338.68</v>
      </c>
      <c r="D1532">
        <v>3</v>
      </c>
      <c r="E1532">
        <v>0.65</v>
      </c>
      <c r="F1532">
        <v>19.899999999999999</v>
      </c>
      <c r="G1532">
        <v>54.048620189015942</v>
      </c>
      <c r="H1532">
        <v>19.197826074487811</v>
      </c>
      <c r="I1532">
        <v>19.516852727309754</v>
      </c>
      <c r="J1532">
        <v>5146.5151019703035</v>
      </c>
      <c r="K1532">
        <v>-3754.8674952078077</v>
      </c>
      <c r="L1532">
        <v>-36.114272939412828</v>
      </c>
      <c r="M1532">
        <v>6370.686587910016</v>
      </c>
      <c r="N1532">
        <v>37541.172329032117</v>
      </c>
      <c r="O1532">
        <v>43.078078397452792</v>
      </c>
      <c r="P1532">
        <v>30.911141373837658</v>
      </c>
      <c r="Q1532" s="6">
        <v>1530</v>
      </c>
    </row>
    <row r="1533" spans="1:17" x14ac:dyDescent="0.25">
      <c r="A1533">
        <v>128.62668544272501</v>
      </c>
      <c r="B1533">
        <v>-36.019665674466502</v>
      </c>
      <c r="C1533" s="6">
        <v>1338.96</v>
      </c>
      <c r="D1533">
        <v>3</v>
      </c>
      <c r="E1533">
        <v>0.65</v>
      </c>
      <c r="F1533">
        <v>19.899999999999999</v>
      </c>
      <c r="G1533">
        <v>54.048620189015942</v>
      </c>
      <c r="H1533">
        <v>15.321443591894644</v>
      </c>
      <c r="I1533">
        <v>18.626685442725005</v>
      </c>
      <c r="J1533">
        <v>5164.7184236956409</v>
      </c>
      <c r="K1533">
        <v>-3729.9581440812949</v>
      </c>
      <c r="L1533">
        <v>-35.836805223964461</v>
      </c>
      <c r="M1533">
        <v>6370.7852069159862</v>
      </c>
      <c r="N1533">
        <v>37492.439896934135</v>
      </c>
      <c r="O1533">
        <v>43.752111424139223</v>
      </c>
      <c r="P1533">
        <v>29.819729335174479</v>
      </c>
      <c r="Q1533" s="6">
        <v>1531</v>
      </c>
    </row>
    <row r="1534" spans="1:17" x14ac:dyDescent="0.25">
      <c r="A1534">
        <v>128.89875807095305</v>
      </c>
      <c r="B1534">
        <v>-32.94677800423996</v>
      </c>
      <c r="C1534" s="6">
        <v>1339.2400000000002</v>
      </c>
      <c r="D1534">
        <v>3</v>
      </c>
      <c r="E1534">
        <v>0.65</v>
      </c>
      <c r="F1534">
        <v>19.899999999999999</v>
      </c>
      <c r="G1534">
        <v>54.048620189015942</v>
      </c>
      <c r="H1534">
        <v>22.452638165254587</v>
      </c>
      <c r="I1534">
        <v>18.89875807095305</v>
      </c>
      <c r="J1534">
        <v>5357.6898614008151</v>
      </c>
      <c r="K1534">
        <v>-3449.0080996578381</v>
      </c>
      <c r="L1534">
        <v>-32.771373363240066</v>
      </c>
      <c r="M1534">
        <v>6371.8519695974146</v>
      </c>
      <c r="N1534">
        <v>37295.658576883383</v>
      </c>
      <c r="O1534">
        <v>46.578101784146405</v>
      </c>
      <c r="P1534">
        <v>32.189855847492012</v>
      </c>
      <c r="Q1534" s="6">
        <v>1532</v>
      </c>
    </row>
    <row r="1535" spans="1:17" x14ac:dyDescent="0.25">
      <c r="A1535">
        <v>130.36766816993912</v>
      </c>
      <c r="B1535">
        <v>-36.636880325737515</v>
      </c>
      <c r="C1535" s="6">
        <v>1339.5200000000002</v>
      </c>
      <c r="D1535">
        <v>0.75</v>
      </c>
      <c r="E1535">
        <v>0.65</v>
      </c>
      <c r="F1535">
        <v>19.899999999999999</v>
      </c>
      <c r="G1535">
        <v>42.007420362456692</v>
      </c>
      <c r="H1535">
        <v>18.569000985994101</v>
      </c>
      <c r="I1535">
        <v>20.367668169939122</v>
      </c>
      <c r="J1535">
        <v>5124.1448056820818</v>
      </c>
      <c r="K1535">
        <v>-3785.135333904374</v>
      </c>
      <c r="L1535">
        <v>-36.452772620967636</v>
      </c>
      <c r="M1535">
        <v>6370.5658685528115</v>
      </c>
      <c r="N1535">
        <v>37593.94448780769</v>
      </c>
      <c r="O1535">
        <v>42.35730521061722</v>
      </c>
      <c r="P1535">
        <v>31.887235910778806</v>
      </c>
      <c r="Q1535" s="6">
        <v>1533</v>
      </c>
    </row>
    <row r="1536" spans="1:17" x14ac:dyDescent="0.25">
      <c r="A1536">
        <v>129.52853601584937</v>
      </c>
      <c r="B1536">
        <v>-34.793585692202434</v>
      </c>
      <c r="C1536" s="6">
        <v>1339.8000000000002</v>
      </c>
      <c r="D1536">
        <v>0.75</v>
      </c>
      <c r="E1536">
        <v>0.65</v>
      </c>
      <c r="F1536">
        <v>19.899999999999999</v>
      </c>
      <c r="G1536">
        <v>42.007420362456692</v>
      </c>
      <c r="H1536">
        <v>19.177131719881363</v>
      </c>
      <c r="I1536">
        <v>19.528536015849369</v>
      </c>
      <c r="J1536">
        <v>5243.5301200245149</v>
      </c>
      <c r="K1536">
        <v>-3619.0865541141929</v>
      </c>
      <c r="L1536">
        <v>-34.613453241178753</v>
      </c>
      <c r="M1536">
        <v>6371.216179488375</v>
      </c>
      <c r="N1536">
        <v>37438.82275843207</v>
      </c>
      <c r="O1536">
        <v>44.509027688187246</v>
      </c>
      <c r="P1536">
        <v>31.863691029582959</v>
      </c>
      <c r="Q1536" s="6">
        <v>1534</v>
      </c>
    </row>
    <row r="1537" spans="1:17" x14ac:dyDescent="0.25">
      <c r="A1537">
        <v>128.32130393629444</v>
      </c>
      <c r="B1537">
        <v>-34.995678050990534</v>
      </c>
      <c r="C1537" s="6">
        <v>1340.0800000000002</v>
      </c>
      <c r="D1537">
        <v>0.75</v>
      </c>
      <c r="E1537">
        <v>0.65</v>
      </c>
      <c r="F1537">
        <v>19.899999999999999</v>
      </c>
      <c r="G1537">
        <v>42.007420362456692</v>
      </c>
      <c r="H1537">
        <v>20.720626477128114</v>
      </c>
      <c r="I1537">
        <v>18.321303936294441</v>
      </c>
      <c r="J1537">
        <v>5230.704417886388</v>
      </c>
      <c r="K1537">
        <v>-3637.4754379399947</v>
      </c>
      <c r="L1537">
        <v>-34.815073178594936</v>
      </c>
      <c r="M1537">
        <v>6371.1456009820504</v>
      </c>
      <c r="N1537">
        <v>37412.159164845492</v>
      </c>
      <c r="O1537">
        <v>44.884891233612308</v>
      </c>
      <c r="P1537">
        <v>30.000905750194107</v>
      </c>
      <c r="Q1537" s="6">
        <v>1535</v>
      </c>
    </row>
    <row r="1538" spans="1:17" x14ac:dyDescent="0.25">
      <c r="A1538">
        <v>130.81436284266408</v>
      </c>
      <c r="B1538">
        <v>-32.937392067455185</v>
      </c>
      <c r="C1538" s="6">
        <v>1340.3600000000001</v>
      </c>
      <c r="D1538">
        <v>1.2</v>
      </c>
      <c r="E1538">
        <v>0.65</v>
      </c>
      <c r="F1538">
        <v>19.899999999999999</v>
      </c>
      <c r="G1538">
        <v>46.089820015575185</v>
      </c>
      <c r="H1538">
        <v>17.610503544994184</v>
      </c>
      <c r="I1538">
        <v>20.814362842664082</v>
      </c>
      <c r="J1538">
        <v>5358.2559114039996</v>
      </c>
      <c r="K1538">
        <v>-3448.1345272015874</v>
      </c>
      <c r="L1538">
        <v>-32.762013326035607</v>
      </c>
      <c r="M1538">
        <v>6371.8551560574269</v>
      </c>
      <c r="N1538">
        <v>37363.781297230256</v>
      </c>
      <c r="O1538">
        <v>45.588063555494848</v>
      </c>
      <c r="P1538">
        <v>34.959874421837441</v>
      </c>
      <c r="Q1538" s="6">
        <v>1536</v>
      </c>
    </row>
    <row r="1539" spans="1:17" x14ac:dyDescent="0.25">
      <c r="A1539">
        <v>130.10636198973864</v>
      </c>
      <c r="B1539">
        <v>-36.092885203682251</v>
      </c>
      <c r="C1539" s="6">
        <v>1340.64</v>
      </c>
      <c r="D1539">
        <v>0.75</v>
      </c>
      <c r="E1539">
        <v>0.65</v>
      </c>
      <c r="F1539">
        <v>19.899999999999999</v>
      </c>
      <c r="G1539">
        <v>42.007420362456692</v>
      </c>
      <c r="H1539">
        <v>18.338640101983366</v>
      </c>
      <c r="I1539">
        <v>20.106361989738645</v>
      </c>
      <c r="J1539">
        <v>5159.9365413038431</v>
      </c>
      <c r="K1539">
        <v>-3736.5262645526864</v>
      </c>
      <c r="L1539">
        <v>-35.909872357433279</v>
      </c>
      <c r="M1539">
        <v>6370.7592668358393</v>
      </c>
      <c r="N1539">
        <v>37547.185513738754</v>
      </c>
      <c r="O1539">
        <v>42.996824779063523</v>
      </c>
      <c r="P1539">
        <v>31.85749708608876</v>
      </c>
      <c r="Q1539" s="6">
        <v>1537</v>
      </c>
    </row>
    <row r="1540" spans="1:17" x14ac:dyDescent="0.25">
      <c r="A1540">
        <v>128.06957704960118</v>
      </c>
      <c r="B1540">
        <v>-32.82490478422568</v>
      </c>
      <c r="C1540" s="6">
        <v>1340.92</v>
      </c>
      <c r="D1540">
        <v>1.2</v>
      </c>
      <c r="E1540">
        <v>0.65</v>
      </c>
      <c r="F1540">
        <v>19.899999999999999</v>
      </c>
      <c r="G1540">
        <v>46.089820015575185</v>
      </c>
      <c r="H1540">
        <v>16.65990867103087</v>
      </c>
      <c r="I1540">
        <v>18.069577049601179</v>
      </c>
      <c r="J1540">
        <v>5365.0286238256831</v>
      </c>
      <c r="K1540">
        <v>-3437.6579511501309</v>
      </c>
      <c r="L1540">
        <v>-32.649837898452773</v>
      </c>
      <c r="M1540">
        <v>6371.893307610746</v>
      </c>
      <c r="N1540">
        <v>37259.970078811057</v>
      </c>
      <c r="O1540">
        <v>47.105606194405347</v>
      </c>
      <c r="P1540">
        <v>31.042859867283603</v>
      </c>
      <c r="Q1540" s="6">
        <v>1538</v>
      </c>
    </row>
    <row r="1541" spans="1:17" x14ac:dyDescent="0.25">
      <c r="A1541">
        <v>130.75923721076893</v>
      </c>
      <c r="B1541">
        <v>-32.753608796003789</v>
      </c>
      <c r="C1541" s="6">
        <v>1341.2</v>
      </c>
      <c r="D1541">
        <v>1.2</v>
      </c>
      <c r="E1541">
        <v>0.65</v>
      </c>
      <c r="F1541">
        <v>19.899999999999999</v>
      </c>
      <c r="G1541">
        <v>46.089820015575185</v>
      </c>
      <c r="H1541">
        <v>19.52339835281645</v>
      </c>
      <c r="I1541">
        <v>20.75923721076893</v>
      </c>
      <c r="J1541">
        <v>5369.3105444608518</v>
      </c>
      <c r="K1541">
        <v>-3431.0109741195151</v>
      </c>
      <c r="L1541">
        <v>-32.578740960639067</v>
      </c>
      <c r="M1541">
        <v>6371.917452963984</v>
      </c>
      <c r="N1541">
        <v>37350.059773221001</v>
      </c>
      <c r="O1541">
        <v>45.786967756096281</v>
      </c>
      <c r="P1541">
        <v>35.01555850147485</v>
      </c>
      <c r="Q1541" s="6">
        <v>1539</v>
      </c>
    </row>
    <row r="1542" spans="1:17" x14ac:dyDescent="0.25">
      <c r="A1542">
        <v>129.90122168371062</v>
      </c>
      <c r="B1542">
        <v>-36.962889153121964</v>
      </c>
      <c r="C1542" s="6">
        <v>1341.48</v>
      </c>
      <c r="D1542">
        <v>1.2</v>
      </c>
      <c r="E1542">
        <v>0.65</v>
      </c>
      <c r="F1542">
        <v>19.899999999999999</v>
      </c>
      <c r="G1542">
        <v>46.089820015575185</v>
      </c>
      <c r="H1542">
        <v>15.649022539796789</v>
      </c>
      <c r="I1542">
        <v>19.901221683710617</v>
      </c>
      <c r="J1542">
        <v>5102.4731263791309</v>
      </c>
      <c r="K1542">
        <v>-3814.1045854643994</v>
      </c>
      <c r="L1542">
        <v>-36.778157008926655</v>
      </c>
      <c r="M1542">
        <v>6370.4494185482536</v>
      </c>
      <c r="N1542">
        <v>37600.673651646241</v>
      </c>
      <c r="O1542">
        <v>42.264515188703832</v>
      </c>
      <c r="P1542">
        <v>31.050591254236281</v>
      </c>
      <c r="Q1542" s="6">
        <v>1540</v>
      </c>
    </row>
    <row r="1543" spans="1:17" x14ac:dyDescent="0.25">
      <c r="A1543">
        <v>130.50268142619049</v>
      </c>
      <c r="B1543">
        <v>-34.002497180309661</v>
      </c>
      <c r="C1543" s="6">
        <v>1341.7600000000002</v>
      </c>
      <c r="D1543">
        <v>1.2</v>
      </c>
      <c r="E1543">
        <v>0.65</v>
      </c>
      <c r="F1543">
        <v>19.899999999999999</v>
      </c>
      <c r="G1543">
        <v>46.089820015575185</v>
      </c>
      <c r="H1543">
        <v>16.038826817854172</v>
      </c>
      <c r="I1543">
        <v>20.502681426190492</v>
      </c>
      <c r="J1543">
        <v>5293.1060368611934</v>
      </c>
      <c r="K1543">
        <v>-3546.6774672307406</v>
      </c>
      <c r="L1543">
        <v>-33.824299706834758</v>
      </c>
      <c r="M1543">
        <v>6371.4906084854802</v>
      </c>
      <c r="N1543">
        <v>37420.933861287253</v>
      </c>
      <c r="O1543">
        <v>44.766198174799122</v>
      </c>
      <c r="P1543">
        <v>33.769341588302034</v>
      </c>
      <c r="Q1543" s="6">
        <v>1541</v>
      </c>
    </row>
    <row r="1544" spans="1:17" x14ac:dyDescent="0.25">
      <c r="A1544">
        <v>129.97588528135338</v>
      </c>
      <c r="B1544">
        <v>-33.609873434349517</v>
      </c>
      <c r="C1544" s="6">
        <v>1342.0400000000002</v>
      </c>
      <c r="D1544">
        <v>1.2</v>
      </c>
      <c r="E1544">
        <v>0.65</v>
      </c>
      <c r="F1544">
        <v>19.899999999999999</v>
      </c>
      <c r="G1544">
        <v>46.089820015575185</v>
      </c>
      <c r="H1544">
        <v>20.199759942896463</v>
      </c>
      <c r="I1544">
        <v>19.975885281353385</v>
      </c>
      <c r="J1544">
        <v>5317.3362421873308</v>
      </c>
      <c r="K1544">
        <v>-3510.4912726172415</v>
      </c>
      <c r="L1544">
        <v>-33.432686665096185</v>
      </c>
      <c r="M1544">
        <v>6371.6256707060802</v>
      </c>
      <c r="N1544">
        <v>37376.301644919389</v>
      </c>
      <c r="O1544">
        <v>45.404363558784667</v>
      </c>
      <c r="P1544">
        <v>33.29197941572447</v>
      </c>
      <c r="Q1544" s="6">
        <v>1542</v>
      </c>
    </row>
    <row r="1545" spans="1:17" x14ac:dyDescent="0.25">
      <c r="A1545">
        <v>129.16339608380031</v>
      </c>
      <c r="B1545">
        <v>-33.677459430740747</v>
      </c>
      <c r="C1545" s="6">
        <v>1342.3200000000002</v>
      </c>
      <c r="D1545">
        <v>3</v>
      </c>
      <c r="E1545">
        <v>0.65</v>
      </c>
      <c r="F1545">
        <v>19.899999999999999</v>
      </c>
      <c r="G1545">
        <v>54.048620189015942</v>
      </c>
      <c r="H1545">
        <v>23.195565504620163</v>
      </c>
      <c r="I1545">
        <v>19.163396083800308</v>
      </c>
      <c r="J1545">
        <v>5313.1830577114442</v>
      </c>
      <c r="K1545">
        <v>-3516.7319938726246</v>
      </c>
      <c r="L1545">
        <v>-33.500096311977629</v>
      </c>
      <c r="M1545">
        <v>6371.6024767305798</v>
      </c>
      <c r="N1545">
        <v>37352.224005472322</v>
      </c>
      <c r="O1545">
        <v>45.750379234936126</v>
      </c>
      <c r="P1545">
        <v>32.075729152088073</v>
      </c>
      <c r="Q1545" s="6">
        <v>1543</v>
      </c>
    </row>
    <row r="1546" spans="1:17" x14ac:dyDescent="0.25">
      <c r="A1546">
        <v>128.67542713909648</v>
      </c>
      <c r="B1546">
        <v>-36.984423885083544</v>
      </c>
      <c r="C1546" s="6">
        <v>1342.6000000000001</v>
      </c>
      <c r="D1546">
        <v>3</v>
      </c>
      <c r="E1546">
        <v>0.65</v>
      </c>
      <c r="F1546">
        <v>19.899999999999999</v>
      </c>
      <c r="G1546">
        <v>54.048620189015942</v>
      </c>
      <c r="H1546">
        <v>21.839123583858125</v>
      </c>
      <c r="I1546">
        <v>18.675427139096485</v>
      </c>
      <c r="J1546">
        <v>5101.0357479559179</v>
      </c>
      <c r="K1546">
        <v>-3816.0138768886786</v>
      </c>
      <c r="L1546">
        <v>-36.799651332166775</v>
      </c>
      <c r="M1546">
        <v>6370.4417123564635</v>
      </c>
      <c r="N1546">
        <v>37561.74459802104</v>
      </c>
      <c r="O1546">
        <v>42.792871690258345</v>
      </c>
      <c r="P1546">
        <v>29.329136898353141</v>
      </c>
      <c r="Q1546" s="6">
        <v>1544</v>
      </c>
    </row>
    <row r="1547" spans="1:17" x14ac:dyDescent="0.25">
      <c r="A1547">
        <v>130.84288764000857</v>
      </c>
      <c r="B1547">
        <v>-36.330499777616239</v>
      </c>
      <c r="C1547" s="6">
        <v>1342.88</v>
      </c>
      <c r="D1547">
        <v>3</v>
      </c>
      <c r="E1547">
        <v>0.65</v>
      </c>
      <c r="F1547">
        <v>19.899999999999999</v>
      </c>
      <c r="G1547">
        <v>54.048620189015942</v>
      </c>
      <c r="H1547">
        <v>19.659353495063151</v>
      </c>
      <c r="I1547">
        <v>20.84288764000857</v>
      </c>
      <c r="J1547">
        <v>5144.3600533679</v>
      </c>
      <c r="K1547">
        <v>-3757.7997254028214</v>
      </c>
      <c r="L1547">
        <v>-36.147000586095842</v>
      </c>
      <c r="M1547">
        <v>6370.6749355876655</v>
      </c>
      <c r="N1547">
        <v>37589.548984139379</v>
      </c>
      <c r="O1547">
        <v>42.41851244805968</v>
      </c>
      <c r="P1547">
        <v>32.726022011444378</v>
      </c>
      <c r="Q1547" s="6">
        <v>1545</v>
      </c>
    </row>
    <row r="1548" spans="1:17" x14ac:dyDescent="0.25">
      <c r="A1548">
        <v>129.45280426627951</v>
      </c>
      <c r="B1548">
        <v>-36.543246244678009</v>
      </c>
      <c r="C1548" s="6">
        <v>1343.16</v>
      </c>
      <c r="D1548">
        <v>0.75</v>
      </c>
      <c r="E1548">
        <v>0.65</v>
      </c>
      <c r="F1548">
        <v>19.899999999999999</v>
      </c>
      <c r="G1548">
        <v>42.007420362456692</v>
      </c>
      <c r="H1548">
        <v>21.610032946968502</v>
      </c>
      <c r="I1548">
        <v>19.452804266279514</v>
      </c>
      <c r="J1548">
        <v>5130.3384780702881</v>
      </c>
      <c r="K1548">
        <v>-3776.7925246119662</v>
      </c>
      <c r="L1548">
        <v>-36.359322285319529</v>
      </c>
      <c r="M1548">
        <v>6370.5992397523642</v>
      </c>
      <c r="N1548">
        <v>37556.130777958526</v>
      </c>
      <c r="O1548">
        <v>42.871971096049421</v>
      </c>
      <c r="P1548">
        <v>30.67521727591733</v>
      </c>
      <c r="Q1548" s="6">
        <v>1546</v>
      </c>
    </row>
    <row r="1549" spans="1:17" x14ac:dyDescent="0.25">
      <c r="A1549">
        <v>129.81549866201968</v>
      </c>
      <c r="B1549">
        <v>-33.725623235709307</v>
      </c>
      <c r="C1549" s="6">
        <v>1343.44</v>
      </c>
      <c r="D1549">
        <v>1.2</v>
      </c>
      <c r="E1549">
        <v>0.65</v>
      </c>
      <c r="F1549">
        <v>19.899999999999999</v>
      </c>
      <c r="G1549">
        <v>46.089820015575185</v>
      </c>
      <c r="H1549">
        <v>23.993643780565932</v>
      </c>
      <c r="I1549">
        <v>19.815498662019678</v>
      </c>
      <c r="J1549">
        <v>5310.2188554307668</v>
      </c>
      <c r="K1549">
        <v>-3521.1763686727268</v>
      </c>
      <c r="L1549">
        <v>-33.548135045004564</v>
      </c>
      <c r="M1549">
        <v>6371.5859338057817</v>
      </c>
      <c r="N1549">
        <v>37378.134271159404</v>
      </c>
      <c r="O1549">
        <v>45.377428929829563</v>
      </c>
      <c r="P1549">
        <v>32.983010642903011</v>
      </c>
      <c r="Q1549" s="6">
        <v>1547</v>
      </c>
    </row>
    <row r="1550" spans="1:17" x14ac:dyDescent="0.25">
      <c r="A1550">
        <v>130.04170131016596</v>
      </c>
      <c r="B1550">
        <v>-32.831239414139844</v>
      </c>
      <c r="C1550" s="6">
        <v>1343.72</v>
      </c>
      <c r="D1550">
        <v>0.75</v>
      </c>
      <c r="E1550">
        <v>0.65</v>
      </c>
      <c r="F1550">
        <v>19.899999999999999</v>
      </c>
      <c r="G1550">
        <v>42.007420362456692</v>
      </c>
      <c r="H1550">
        <v>20.883688109241042</v>
      </c>
      <c r="I1550">
        <v>20.041701310165962</v>
      </c>
      <c r="J1550">
        <v>5364.647773903318</v>
      </c>
      <c r="K1550">
        <v>-3438.2482791528082</v>
      </c>
      <c r="L1550">
        <v>-32.656154895002857</v>
      </c>
      <c r="M1550">
        <v>6371.8911609617971</v>
      </c>
      <c r="N1550">
        <v>37328.534032986667</v>
      </c>
      <c r="O1550">
        <v>46.098491904928522</v>
      </c>
      <c r="P1550">
        <v>33.934493468019141</v>
      </c>
      <c r="Q1550" s="6">
        <v>1548</v>
      </c>
    </row>
    <row r="1551" spans="1:17" x14ac:dyDescent="0.25">
      <c r="A1551">
        <v>129.03295664772457</v>
      </c>
      <c r="B1551">
        <v>-34.459030154325781</v>
      </c>
      <c r="C1551" s="6">
        <v>1344.0000000000002</v>
      </c>
      <c r="D1551">
        <v>0.75</v>
      </c>
      <c r="E1551">
        <v>0.65</v>
      </c>
      <c r="F1551">
        <v>19.899999999999999</v>
      </c>
      <c r="G1551">
        <v>42.007420362456692</v>
      </c>
      <c r="H1551">
        <v>19.833383538170381</v>
      </c>
      <c r="I1551">
        <v>19.032956647724575</v>
      </c>
      <c r="J1551">
        <v>5264.6187932273515</v>
      </c>
      <c r="K1551">
        <v>-3588.5467937950766</v>
      </c>
      <c r="L1551">
        <v>-34.279699398994261</v>
      </c>
      <c r="M1551">
        <v>6371.3326023100963</v>
      </c>
      <c r="N1551">
        <v>37399.504142717124</v>
      </c>
      <c r="O1551">
        <v>45.067907660469302</v>
      </c>
      <c r="P1551">
        <v>31.37011878986684</v>
      </c>
      <c r="Q1551" s="6">
        <v>1549</v>
      </c>
    </row>
    <row r="1552" spans="1:17" x14ac:dyDescent="0.25">
      <c r="A1552">
        <v>132.16410589913633</v>
      </c>
      <c r="B1552">
        <v>-34.668463136856886</v>
      </c>
      <c r="C1552" s="6">
        <v>1344.2800000000002</v>
      </c>
      <c r="D1552">
        <v>1.2</v>
      </c>
      <c r="E1552">
        <v>0.65</v>
      </c>
      <c r="F1552">
        <v>19.899999999999999</v>
      </c>
      <c r="G1552">
        <v>46.089820015575185</v>
      </c>
      <c r="H1552">
        <v>21.631682253669744</v>
      </c>
      <c r="I1552">
        <v>22.164105899136331</v>
      </c>
      <c r="J1552">
        <v>5251.4382143711937</v>
      </c>
      <c r="K1552">
        <v>-3607.6790182623263</v>
      </c>
      <c r="L1552">
        <v>-34.488627657424196</v>
      </c>
      <c r="M1552">
        <v>6371.259782662165</v>
      </c>
      <c r="N1552">
        <v>37527.136580899765</v>
      </c>
      <c r="O1552">
        <v>43.279971609333792</v>
      </c>
      <c r="P1552">
        <v>35.608107269080165</v>
      </c>
      <c r="Q1552" s="6">
        <v>1550</v>
      </c>
    </row>
    <row r="1553" spans="1:17" x14ac:dyDescent="0.25">
      <c r="A1553">
        <v>128.74293670726513</v>
      </c>
      <c r="B1553">
        <v>-36.08270469840744</v>
      </c>
      <c r="C1553" s="6">
        <v>1344.5600000000002</v>
      </c>
      <c r="D1553">
        <v>1.2</v>
      </c>
      <c r="E1553">
        <v>0.65</v>
      </c>
      <c r="F1553">
        <v>19.899999999999999</v>
      </c>
      <c r="G1553">
        <v>46.089820015575185</v>
      </c>
      <c r="H1553">
        <v>21.912230980720576</v>
      </c>
      <c r="I1553">
        <v>18.74293670726513</v>
      </c>
      <c r="J1553">
        <v>5160.6019241147096</v>
      </c>
      <c r="K1553">
        <v>-3735.613388554003</v>
      </c>
      <c r="L1553">
        <v>-35.899712970081488</v>
      </c>
      <c r="M1553">
        <v>6370.7628748777306</v>
      </c>
      <c r="N1553">
        <v>37500.594538112309</v>
      </c>
      <c r="O1553">
        <v>43.638634767713725</v>
      </c>
      <c r="P1553">
        <v>29.947799331073696</v>
      </c>
      <c r="Q1553" s="6">
        <v>1551</v>
      </c>
    </row>
    <row r="1554" spans="1:17" x14ac:dyDescent="0.25">
      <c r="A1554">
        <v>129.70237115192285</v>
      </c>
      <c r="B1554">
        <v>-37.413845275654459</v>
      </c>
      <c r="C1554" s="6">
        <v>1344.8400000000001</v>
      </c>
      <c r="D1554">
        <v>0.75</v>
      </c>
      <c r="E1554">
        <v>0.65</v>
      </c>
      <c r="F1554">
        <v>19.899999999999999</v>
      </c>
      <c r="G1554">
        <v>42.007420362456692</v>
      </c>
      <c r="H1554">
        <v>22.731953841835598</v>
      </c>
      <c r="I1554">
        <v>19.702371151922847</v>
      </c>
      <c r="J1554">
        <v>5072.2225246305097</v>
      </c>
      <c r="K1554">
        <v>-3853.9750837910433</v>
      </c>
      <c r="L1554">
        <v>-37.228288706092883</v>
      </c>
      <c r="M1554">
        <v>6370.2876925497867</v>
      </c>
      <c r="N1554">
        <v>37625.846736700078</v>
      </c>
      <c r="O1554">
        <v>41.922974229462078</v>
      </c>
      <c r="P1554">
        <v>30.514962622674098</v>
      </c>
      <c r="Q1554" s="6">
        <v>1552</v>
      </c>
    </row>
    <row r="1555" spans="1:17" x14ac:dyDescent="0.25">
      <c r="A1555">
        <v>129.81093266377749</v>
      </c>
      <c r="B1555">
        <v>-36.078901503843397</v>
      </c>
      <c r="C1555" s="6">
        <v>1345.1200000000001</v>
      </c>
      <c r="D1555">
        <v>0.75</v>
      </c>
      <c r="E1555">
        <v>0.65</v>
      </c>
      <c r="F1555">
        <v>19.899999999999999</v>
      </c>
      <c r="G1555">
        <v>42.007420362456692</v>
      </c>
      <c r="H1555">
        <v>15.31805082336658</v>
      </c>
      <c r="I1555">
        <v>19.810932663777493</v>
      </c>
      <c r="J1555">
        <v>5160.8504533943969</v>
      </c>
      <c r="K1555">
        <v>-3735.2723298669193</v>
      </c>
      <c r="L1555">
        <v>-35.895917670581845</v>
      </c>
      <c r="M1555">
        <v>6370.7642226479074</v>
      </c>
      <c r="N1555">
        <v>37536.020786541936</v>
      </c>
      <c r="O1555">
        <v>43.149992978080029</v>
      </c>
      <c r="P1555">
        <v>31.454714924577988</v>
      </c>
      <c r="Q1555" s="6">
        <v>1553</v>
      </c>
    </row>
    <row r="1556" spans="1:17" x14ac:dyDescent="0.25">
      <c r="A1556">
        <v>130.73939819761094</v>
      </c>
      <c r="B1556">
        <v>-35.388876892453958</v>
      </c>
      <c r="C1556" s="6">
        <v>1345.4</v>
      </c>
      <c r="D1556">
        <v>1.2</v>
      </c>
      <c r="E1556">
        <v>0.65</v>
      </c>
      <c r="F1556">
        <v>19.899999999999999</v>
      </c>
      <c r="G1556">
        <v>46.089820015575185</v>
      </c>
      <c r="H1556">
        <v>23.963826474747332</v>
      </c>
      <c r="I1556">
        <v>20.739398197610939</v>
      </c>
      <c r="J1556">
        <v>5205.5635005447339</v>
      </c>
      <c r="K1556">
        <v>-3673.1251574500452</v>
      </c>
      <c r="L1556">
        <v>-35.207378545024142</v>
      </c>
      <c r="M1556">
        <v>6371.0077523493856</v>
      </c>
      <c r="N1556">
        <v>37521.641151544354</v>
      </c>
      <c r="O1556">
        <v>43.351671330973687</v>
      </c>
      <c r="P1556">
        <v>33.178320057988486</v>
      </c>
      <c r="Q1556" s="6">
        <v>1554</v>
      </c>
    </row>
    <row r="1557" spans="1:17" x14ac:dyDescent="0.25">
      <c r="A1557">
        <v>130.98742570279413</v>
      </c>
      <c r="B1557">
        <v>-35.01540679682185</v>
      </c>
      <c r="C1557" s="6">
        <v>1345.68</v>
      </c>
      <c r="D1557">
        <v>1.2</v>
      </c>
      <c r="E1557">
        <v>0.65</v>
      </c>
      <c r="F1557">
        <v>19.899999999999999</v>
      </c>
      <c r="G1557">
        <v>46.089820015575185</v>
      </c>
      <c r="H1557">
        <v>14.623980309276771</v>
      </c>
      <c r="I1557">
        <v>20.987425702794127</v>
      </c>
      <c r="J1557">
        <v>5229.4488455130622</v>
      </c>
      <c r="K1557">
        <v>-3639.2682119945416</v>
      </c>
      <c r="L1557">
        <v>-34.834756284974517</v>
      </c>
      <c r="M1557">
        <v>6371.1387009444279</v>
      </c>
      <c r="N1557">
        <v>37505.618332953658</v>
      </c>
      <c r="O1557">
        <v>43.575064019050735</v>
      </c>
      <c r="P1557">
        <v>33.764740704371377</v>
      </c>
      <c r="Q1557" s="6">
        <v>1555</v>
      </c>
    </row>
    <row r="1558" spans="1:17" x14ac:dyDescent="0.25">
      <c r="A1558">
        <v>129.17027755831251</v>
      </c>
      <c r="B1558">
        <v>-36.876367998562891</v>
      </c>
      <c r="C1558" s="6">
        <v>1345.96</v>
      </c>
      <c r="D1558">
        <v>1.2</v>
      </c>
      <c r="E1558">
        <v>0.65</v>
      </c>
      <c r="F1558">
        <v>19.899999999999999</v>
      </c>
      <c r="G1558">
        <v>46.089820015575185</v>
      </c>
      <c r="H1558">
        <v>20.638850204994778</v>
      </c>
      <c r="I1558">
        <v>19.170277558312506</v>
      </c>
      <c r="J1558">
        <v>5108.2408633500454</v>
      </c>
      <c r="K1558">
        <v>-3806.4281596106835</v>
      </c>
      <c r="L1558">
        <v>-36.691799255480298</v>
      </c>
      <c r="M1558">
        <v>6370.480362757301</v>
      </c>
      <c r="N1558">
        <v>37570.14859998459</v>
      </c>
      <c r="O1558">
        <v>42.678956175850836</v>
      </c>
      <c r="P1558">
        <v>30.085353554996068</v>
      </c>
      <c r="Q1558" s="6">
        <v>1556</v>
      </c>
    </row>
    <row r="1559" spans="1:17" x14ac:dyDescent="0.25">
      <c r="A1559">
        <v>131.99867386143816</v>
      </c>
      <c r="B1559">
        <v>-32.713333437369783</v>
      </c>
      <c r="C1559" s="6">
        <v>1346.2400000000002</v>
      </c>
      <c r="D1559">
        <v>0.75</v>
      </c>
      <c r="E1559">
        <v>0.65</v>
      </c>
      <c r="F1559">
        <v>19.899999999999999</v>
      </c>
      <c r="G1559">
        <v>42.007420362456692</v>
      </c>
      <c r="H1559">
        <v>18.827502000983316</v>
      </c>
      <c r="I1559">
        <v>21.998673861438164</v>
      </c>
      <c r="J1559">
        <v>5371.7257382226599</v>
      </c>
      <c r="K1559">
        <v>-3427.2537530254885</v>
      </c>
      <c r="L1559">
        <v>-32.538578523091374</v>
      </c>
      <c r="M1559">
        <v>6371.9310804740408</v>
      </c>
      <c r="N1559">
        <v>37395.30393830275</v>
      </c>
      <c r="O1559">
        <v>45.137723808395855</v>
      </c>
      <c r="P1559">
        <v>36.779698415755476</v>
      </c>
      <c r="Q1559" s="6">
        <v>1557</v>
      </c>
    </row>
    <row r="1560" spans="1:17" x14ac:dyDescent="0.25">
      <c r="A1560">
        <v>130.74654178552507</v>
      </c>
      <c r="B1560">
        <v>-36.386509223364826</v>
      </c>
      <c r="C1560" s="6">
        <v>1346.5200000000002</v>
      </c>
      <c r="D1560">
        <v>0.75</v>
      </c>
      <c r="E1560">
        <v>0.65</v>
      </c>
      <c r="F1560">
        <v>19.899999999999999</v>
      </c>
      <c r="G1560">
        <v>42.007420362456692</v>
      </c>
      <c r="H1560">
        <v>14.483592320736509</v>
      </c>
      <c r="I1560">
        <v>20.746541785525068</v>
      </c>
      <c r="J1560">
        <v>5140.6755033341533</v>
      </c>
      <c r="K1560">
        <v>-3762.8049126845958</v>
      </c>
      <c r="L1560">
        <v>-36.202897224415302</v>
      </c>
      <c r="M1560">
        <v>6370.6550245248081</v>
      </c>
      <c r="N1560">
        <v>37589.965706882722</v>
      </c>
      <c r="O1560">
        <v>42.412558426893462</v>
      </c>
      <c r="P1560">
        <v>32.5596136969966</v>
      </c>
      <c r="Q1560" s="6">
        <v>1558</v>
      </c>
    </row>
    <row r="1561" spans="1:17" x14ac:dyDescent="0.25">
      <c r="A1561">
        <v>129.96316624388666</v>
      </c>
      <c r="B1561">
        <v>-35.109333510321363</v>
      </c>
      <c r="C1561" s="6">
        <v>1346.8000000000002</v>
      </c>
      <c r="D1561">
        <v>0.75</v>
      </c>
      <c r="E1561">
        <v>0.65</v>
      </c>
      <c r="F1561">
        <v>19.899999999999999</v>
      </c>
      <c r="G1561">
        <v>42.007420362456692</v>
      </c>
      <c r="H1561">
        <v>23.954338758670804</v>
      </c>
      <c r="I1561">
        <v>19.963166243886661</v>
      </c>
      <c r="J1561">
        <v>5223.4626647707582</v>
      </c>
      <c r="K1561">
        <v>-3647.7975876651503</v>
      </c>
      <c r="L1561">
        <v>-34.92846688453303</v>
      </c>
      <c r="M1561">
        <v>6371.1058263718805</v>
      </c>
      <c r="N1561">
        <v>37475.162929873448</v>
      </c>
      <c r="O1561">
        <v>43.997748698720464</v>
      </c>
      <c r="P1561">
        <v>32.275429845896582</v>
      </c>
      <c r="Q1561" s="6">
        <v>1559</v>
      </c>
    </row>
    <row r="1562" spans="1:17" x14ac:dyDescent="0.25">
      <c r="A1562">
        <v>128.65563770846822</v>
      </c>
      <c r="B1562">
        <v>-34.544408104428278</v>
      </c>
      <c r="C1562" s="6">
        <v>1347.0800000000002</v>
      </c>
      <c r="D1562">
        <v>0.75</v>
      </c>
      <c r="E1562">
        <v>0.65</v>
      </c>
      <c r="F1562">
        <v>19.899999999999999</v>
      </c>
      <c r="G1562">
        <v>42.007420362456692</v>
      </c>
      <c r="H1562">
        <v>21.108712878551895</v>
      </c>
      <c r="I1562">
        <v>18.65563770846822</v>
      </c>
      <c r="J1562">
        <v>5259.2540658912058</v>
      </c>
      <c r="K1562">
        <v>-3596.3520187597514</v>
      </c>
      <c r="L1562">
        <v>-34.364870437536474</v>
      </c>
      <c r="M1562">
        <v>6371.3029415050196</v>
      </c>
      <c r="N1562">
        <v>37392.603935063707</v>
      </c>
      <c r="O1562">
        <v>45.165786336937153</v>
      </c>
      <c r="P1562">
        <v>30.769575357356985</v>
      </c>
      <c r="Q1562" s="6">
        <v>1560</v>
      </c>
    </row>
    <row r="1563" spans="1:17" x14ac:dyDescent="0.25">
      <c r="A1563">
        <v>128.37499353595612</v>
      </c>
      <c r="B1563">
        <v>-36.104776785883317</v>
      </c>
      <c r="C1563" s="6">
        <v>1347.3600000000001</v>
      </c>
      <c r="D1563">
        <v>1.2</v>
      </c>
      <c r="E1563">
        <v>0.65</v>
      </c>
      <c r="F1563">
        <v>19.899999999999999</v>
      </c>
      <c r="G1563">
        <v>46.089820015575185</v>
      </c>
      <c r="H1563">
        <v>14.090984610804973</v>
      </c>
      <c r="I1563">
        <v>18.374993535956122</v>
      </c>
      <c r="J1563">
        <v>5159.1591182214006</v>
      </c>
      <c r="K1563">
        <v>-3737.5924233976798</v>
      </c>
      <c r="L1563">
        <v>-35.921739301514677</v>
      </c>
      <c r="M1563">
        <v>6370.7550518417165</v>
      </c>
      <c r="N1563">
        <v>37490.271634164994</v>
      </c>
      <c r="O1563">
        <v>43.781745787203704</v>
      </c>
      <c r="P1563">
        <v>29.410184382261686</v>
      </c>
      <c r="Q1563" s="6">
        <v>1561</v>
      </c>
    </row>
    <row r="1564" spans="1:17" x14ac:dyDescent="0.25">
      <c r="A1564">
        <v>131.23617136961622</v>
      </c>
      <c r="B1564">
        <v>-34.265602201078956</v>
      </c>
      <c r="C1564" s="6">
        <v>1347.64</v>
      </c>
      <c r="D1564">
        <v>3</v>
      </c>
      <c r="E1564">
        <v>0.65</v>
      </c>
      <c r="F1564">
        <v>19.899999999999999</v>
      </c>
      <c r="G1564">
        <v>54.048620189015942</v>
      </c>
      <c r="H1564">
        <v>20.728402831064557</v>
      </c>
      <c r="I1564">
        <v>21.236171369616216</v>
      </c>
      <c r="J1564">
        <v>5276.7295066415545</v>
      </c>
      <c r="K1564">
        <v>-3570.834564383571</v>
      </c>
      <c r="L1564">
        <v>-34.086746081637784</v>
      </c>
      <c r="M1564">
        <v>6371.3996713797533</v>
      </c>
      <c r="N1564">
        <v>37465.290195387963</v>
      </c>
      <c r="O1564">
        <v>44.140431702337764</v>
      </c>
      <c r="P1564">
        <v>34.613272577412303</v>
      </c>
      <c r="Q1564" s="6">
        <v>1562</v>
      </c>
    </row>
    <row r="1565" spans="1:17" x14ac:dyDescent="0.25">
      <c r="A1565">
        <v>128.72543247315778</v>
      </c>
      <c r="B1565">
        <v>-35.666689601565018</v>
      </c>
      <c r="C1565" s="6">
        <v>1347.92</v>
      </c>
      <c r="D1565">
        <v>1.2</v>
      </c>
      <c r="E1565">
        <v>0.65</v>
      </c>
      <c r="F1565">
        <v>19.899999999999999</v>
      </c>
      <c r="G1565">
        <v>46.089820015575185</v>
      </c>
      <c r="H1565">
        <v>22.976420259445419</v>
      </c>
      <c r="I1565">
        <v>18.725432473157781</v>
      </c>
      <c r="J1565">
        <v>5187.6521073101321</v>
      </c>
      <c r="K1565">
        <v>-3698.2102649607618</v>
      </c>
      <c r="L1565">
        <v>-35.484580507640771</v>
      </c>
      <c r="M1565">
        <v>6370.9099468082577</v>
      </c>
      <c r="N1565">
        <v>37471.234450988282</v>
      </c>
      <c r="O1565">
        <v>44.049420159832216</v>
      </c>
      <c r="P1565">
        <v>30.172237638282894</v>
      </c>
      <c r="Q1565" s="6">
        <v>1563</v>
      </c>
    </row>
    <row r="1566" spans="1:17" x14ac:dyDescent="0.25">
      <c r="A1566">
        <v>130.3872219074716</v>
      </c>
      <c r="B1566">
        <v>-32.668575620068381</v>
      </c>
      <c r="C1566" s="6">
        <v>1348.2</v>
      </c>
      <c r="D1566">
        <v>3</v>
      </c>
      <c r="E1566">
        <v>0.65</v>
      </c>
      <c r="F1566">
        <v>19.899999999999999</v>
      </c>
      <c r="G1566">
        <v>54.048620189015942</v>
      </c>
      <c r="H1566">
        <v>18.687012096891575</v>
      </c>
      <c r="I1566">
        <v>20.387221907471599</v>
      </c>
      <c r="J1566">
        <v>5374.4066144166864</v>
      </c>
      <c r="K1566">
        <v>-3423.076408695897</v>
      </c>
      <c r="L1566">
        <v>-32.493946597952039</v>
      </c>
      <c r="M1566">
        <v>6371.9462142155771</v>
      </c>
      <c r="N1566">
        <v>37330.837422692755</v>
      </c>
      <c r="O1566">
        <v>46.065955134428386</v>
      </c>
      <c r="P1566">
        <v>34.547784540104672</v>
      </c>
      <c r="Q1566" s="6">
        <v>1564</v>
      </c>
    </row>
    <row r="1567" spans="1:17" x14ac:dyDescent="0.25">
      <c r="A1567">
        <v>128.25073009588772</v>
      </c>
      <c r="B1567">
        <v>-37.129886398264873</v>
      </c>
      <c r="C1567" s="6">
        <v>1348.48</v>
      </c>
      <c r="D1567">
        <v>1.2</v>
      </c>
      <c r="E1567">
        <v>0.65</v>
      </c>
      <c r="F1567">
        <v>19.899999999999999</v>
      </c>
      <c r="G1567">
        <v>46.089820015575185</v>
      </c>
      <c r="H1567">
        <v>19.167386753304726</v>
      </c>
      <c r="I1567">
        <v>18.250730095887718</v>
      </c>
      <c r="J1567">
        <v>5091.3076444948101</v>
      </c>
      <c r="K1567">
        <v>-3828.8967476547864</v>
      </c>
      <c r="L1567">
        <v>-36.944843621100617</v>
      </c>
      <c r="M1567">
        <v>6370.3896140732786</v>
      </c>
      <c r="N1567">
        <v>37558.66479045678</v>
      </c>
      <c r="O1567">
        <v>42.834083694040039</v>
      </c>
      <c r="P1567">
        <v>28.648139397574273</v>
      </c>
      <c r="Q1567" s="6">
        <v>1565</v>
      </c>
    </row>
    <row r="1568" spans="1:17" x14ac:dyDescent="0.25">
      <c r="A1568">
        <v>128.65782800828919</v>
      </c>
      <c r="B1568">
        <v>-37.167364196478985</v>
      </c>
      <c r="C1568" s="6">
        <v>1348.7600000000002</v>
      </c>
      <c r="D1568">
        <v>3</v>
      </c>
      <c r="E1568">
        <v>0.65</v>
      </c>
      <c r="F1568">
        <v>19.899999999999999</v>
      </c>
      <c r="G1568">
        <v>54.048620189015942</v>
      </c>
      <c r="H1568">
        <v>14.286457957780639</v>
      </c>
      <c r="I1568">
        <v>18.657828008289187</v>
      </c>
      <c r="J1568">
        <v>5088.7959047527074</v>
      </c>
      <c r="K1568">
        <v>-3832.2120110607125</v>
      </c>
      <c r="L1568">
        <v>-36.982252567698673</v>
      </c>
      <c r="M1568">
        <v>6370.376178684106</v>
      </c>
      <c r="N1568">
        <v>37574.185995975138</v>
      </c>
      <c r="O1568">
        <v>42.62240247446929</v>
      </c>
      <c r="P1568">
        <v>29.201138888057386</v>
      </c>
      <c r="Q1568" s="6">
        <v>1566</v>
      </c>
    </row>
    <row r="1569" spans="1:17" x14ac:dyDescent="0.25">
      <c r="A1569">
        <v>129.90310181182704</v>
      </c>
      <c r="B1569">
        <v>-35.202532759621057</v>
      </c>
      <c r="C1569" s="6">
        <v>1349.0400000000002</v>
      </c>
      <c r="D1569">
        <v>3</v>
      </c>
      <c r="E1569">
        <v>0.65</v>
      </c>
      <c r="F1569">
        <v>19.899999999999999</v>
      </c>
      <c r="G1569">
        <v>54.048620189015942</v>
      </c>
      <c r="H1569">
        <v>21.126619477333247</v>
      </c>
      <c r="I1569">
        <v>19.903101811827042</v>
      </c>
      <c r="J1569">
        <v>5217.5089425153392</v>
      </c>
      <c r="K1569">
        <v>-3656.251323008888</v>
      </c>
      <c r="L1569">
        <v>-35.021453608817183</v>
      </c>
      <c r="M1569">
        <v>6371.0731672326428</v>
      </c>
      <c r="N1569">
        <v>37479.355258632633</v>
      </c>
      <c r="O1569">
        <v>43.938764558445882</v>
      </c>
      <c r="P1569">
        <v>32.13124439210187</v>
      </c>
      <c r="Q1569" s="6">
        <v>1567</v>
      </c>
    </row>
    <row r="1570" spans="1:17" x14ac:dyDescent="0.25">
      <c r="A1570">
        <v>130.82650997373662</v>
      </c>
      <c r="B1570">
        <v>-35.945776903013929</v>
      </c>
      <c r="C1570" s="6">
        <v>1349.3200000000002</v>
      </c>
      <c r="D1570">
        <v>0.75</v>
      </c>
      <c r="E1570">
        <v>0.65</v>
      </c>
      <c r="F1570">
        <v>19.899999999999999</v>
      </c>
      <c r="G1570">
        <v>42.007420362456692</v>
      </c>
      <c r="H1570">
        <v>16.575204990058072</v>
      </c>
      <c r="I1570">
        <v>20.82650997373662</v>
      </c>
      <c r="J1570">
        <v>5169.5354413584737</v>
      </c>
      <c r="K1570">
        <v>-3723.3238816845778</v>
      </c>
      <c r="L1570">
        <v>-35.763071448329349</v>
      </c>
      <c r="M1570">
        <v>6370.8113617799154</v>
      </c>
      <c r="N1570">
        <v>37562.581689262675</v>
      </c>
      <c r="O1570">
        <v>42.787233103712943</v>
      </c>
      <c r="P1570">
        <v>32.943606244741893</v>
      </c>
      <c r="Q1570" s="6">
        <v>1568</v>
      </c>
    </row>
    <row r="1571" spans="1:17" x14ac:dyDescent="0.25">
      <c r="A1571">
        <v>130.94410971228427</v>
      </c>
      <c r="B1571">
        <v>-33.505056688104119</v>
      </c>
      <c r="C1571" s="6">
        <v>1349.6000000000001</v>
      </c>
      <c r="D1571">
        <v>1.2</v>
      </c>
      <c r="E1571">
        <v>0.65</v>
      </c>
      <c r="F1571">
        <v>19.899999999999999</v>
      </c>
      <c r="G1571">
        <v>46.089820015575185</v>
      </c>
      <c r="H1571">
        <v>14.827582401290906</v>
      </c>
      <c r="I1571">
        <v>20.944109712284273</v>
      </c>
      <c r="J1571">
        <v>5323.7626112313164</v>
      </c>
      <c r="K1571">
        <v>-3500.8032138215931</v>
      </c>
      <c r="L1571">
        <v>-33.32814535579999</v>
      </c>
      <c r="M1571">
        <v>6371.6615951137956</v>
      </c>
      <c r="N1571">
        <v>37404.958766415941</v>
      </c>
      <c r="O1571">
        <v>44.995731481638337</v>
      </c>
      <c r="P1571">
        <v>34.736115160706781</v>
      </c>
      <c r="Q1571" s="6">
        <v>1569</v>
      </c>
    </row>
    <row r="1572" spans="1:17" x14ac:dyDescent="0.25">
      <c r="A1572">
        <v>128.50385004725888</v>
      </c>
      <c r="B1572">
        <v>-34.826620333262078</v>
      </c>
      <c r="C1572" s="6">
        <v>1349.88</v>
      </c>
      <c r="D1572">
        <v>1.2</v>
      </c>
      <c r="E1572">
        <v>0.65</v>
      </c>
      <c r="F1572">
        <v>19.899999999999999</v>
      </c>
      <c r="G1572">
        <v>46.089820015575185</v>
      </c>
      <c r="H1572">
        <v>14.819431305346265</v>
      </c>
      <c r="I1572">
        <v>18.503850047258879</v>
      </c>
      <c r="J1572">
        <v>5241.438056169467</v>
      </c>
      <c r="K1572">
        <v>-3622.0955072293291</v>
      </c>
      <c r="L1572">
        <v>-34.646410047419678</v>
      </c>
      <c r="M1572">
        <v>6371.2046553342216</v>
      </c>
      <c r="N1572">
        <v>37406.62961912711</v>
      </c>
      <c r="O1572">
        <v>44.964402647140645</v>
      </c>
      <c r="P1572">
        <v>30.370926785772323</v>
      </c>
      <c r="Q1572" s="6">
        <v>1570</v>
      </c>
    </row>
    <row r="1573" spans="1:17" x14ac:dyDescent="0.25">
      <c r="A1573">
        <v>129.05348087469116</v>
      </c>
      <c r="B1573">
        <v>-36.595368757437079</v>
      </c>
      <c r="C1573" s="6">
        <v>1350.16</v>
      </c>
      <c r="D1573">
        <v>3</v>
      </c>
      <c r="E1573">
        <v>0.65</v>
      </c>
      <c r="F1573">
        <v>19.899999999999999</v>
      </c>
      <c r="G1573">
        <v>54.048620189015942</v>
      </c>
      <c r="H1573">
        <v>23.28064961548256</v>
      </c>
      <c r="I1573">
        <v>19.053480874691161</v>
      </c>
      <c r="J1573">
        <v>5126.8923918331275</v>
      </c>
      <c r="K1573">
        <v>-3781.4378803762665</v>
      </c>
      <c r="L1573">
        <v>-36.411342272172952</v>
      </c>
      <c r="M1573">
        <v>6370.5806674573205</v>
      </c>
      <c r="N1573">
        <v>37546.546507625651</v>
      </c>
      <c r="O1573">
        <v>43.002766947054702</v>
      </c>
      <c r="P1573">
        <v>30.084904193802267</v>
      </c>
      <c r="Q1573" s="6">
        <v>1571</v>
      </c>
    </row>
    <row r="1574" spans="1:17" x14ac:dyDescent="0.25">
      <c r="A1574">
        <v>128.62792508354156</v>
      </c>
      <c r="B1574">
        <v>-32.71979178186816</v>
      </c>
      <c r="C1574" s="6">
        <v>1350.44</v>
      </c>
      <c r="D1574">
        <v>3</v>
      </c>
      <c r="E1574">
        <v>0.65</v>
      </c>
      <c r="F1574">
        <v>19.899999999999999</v>
      </c>
      <c r="G1574">
        <v>54.048620189015942</v>
      </c>
      <c r="H1574">
        <v>17.820511379433281</v>
      </c>
      <c r="I1574">
        <v>18.627925083541555</v>
      </c>
      <c r="J1574">
        <v>5371.3386293194098</v>
      </c>
      <c r="K1574">
        <v>-3427.8563538723938</v>
      </c>
      <c r="L1574">
        <v>-32.545018736998095</v>
      </c>
      <c r="M1574">
        <v>6371.9288958369789</v>
      </c>
      <c r="N1574">
        <v>37271.832479904064</v>
      </c>
      <c r="O1574">
        <v>46.93049370854208</v>
      </c>
      <c r="P1574">
        <v>31.948026645701979</v>
      </c>
      <c r="Q1574" s="6">
        <v>1572</v>
      </c>
    </row>
    <row r="1575" spans="1:17" x14ac:dyDescent="0.25">
      <c r="A1575">
        <v>129.33868522317087</v>
      </c>
      <c r="B1575">
        <v>-34.059953257105704</v>
      </c>
      <c r="C1575" s="6">
        <v>1350.72</v>
      </c>
      <c r="D1575">
        <v>3</v>
      </c>
      <c r="E1575">
        <v>0.65</v>
      </c>
      <c r="F1575">
        <v>19.899999999999999</v>
      </c>
      <c r="G1575">
        <v>54.048620189015942</v>
      </c>
      <c r="H1575">
        <v>20.143287691633873</v>
      </c>
      <c r="I1575">
        <v>19.33868522317087</v>
      </c>
      <c r="J1575">
        <v>5289.5393097907336</v>
      </c>
      <c r="K1575">
        <v>-3551.9591463159854</v>
      </c>
      <c r="L1575">
        <v>-33.881610670641798</v>
      </c>
      <c r="M1575">
        <v>6371.4707789425838</v>
      </c>
      <c r="N1575">
        <v>37383.422107089849</v>
      </c>
      <c r="O1575">
        <v>45.299785431677456</v>
      </c>
      <c r="P1575">
        <v>32.072693190049925</v>
      </c>
      <c r="Q1575" s="6">
        <v>1573</v>
      </c>
    </row>
    <row r="1576" spans="1:17" x14ac:dyDescent="0.25">
      <c r="A1576">
        <v>132.13036533264122</v>
      </c>
      <c r="B1576">
        <v>-32.518327596488106</v>
      </c>
      <c r="C1576" s="6">
        <v>1351.0000000000002</v>
      </c>
      <c r="D1576">
        <v>0.75</v>
      </c>
      <c r="E1576">
        <v>0.65</v>
      </c>
      <c r="F1576">
        <v>19.899999999999999</v>
      </c>
      <c r="G1576">
        <v>42.007420362456692</v>
      </c>
      <c r="H1576">
        <v>18.036456968098776</v>
      </c>
      <c r="I1576">
        <v>22.130365332641219</v>
      </c>
      <c r="J1576">
        <v>5383.3820596307469</v>
      </c>
      <c r="K1576">
        <v>-3409.0383617464413</v>
      </c>
      <c r="L1576">
        <v>-32.344124285391544</v>
      </c>
      <c r="M1576">
        <v>6371.9969359544612</v>
      </c>
      <c r="N1576">
        <v>37388.369448215592</v>
      </c>
      <c r="O1576">
        <v>45.237827496412777</v>
      </c>
      <c r="P1576">
        <v>37.107787501022251</v>
      </c>
      <c r="Q1576" s="6">
        <v>1574</v>
      </c>
    </row>
    <row r="1577" spans="1:17" x14ac:dyDescent="0.25">
      <c r="A1577">
        <v>132.19543657391074</v>
      </c>
      <c r="B1577">
        <v>-34.430644138921579</v>
      </c>
      <c r="C1577" s="6">
        <v>1351.2800000000002</v>
      </c>
      <c r="D1577">
        <v>3</v>
      </c>
      <c r="E1577">
        <v>0.65</v>
      </c>
      <c r="F1577">
        <v>19.899999999999999</v>
      </c>
      <c r="G1577">
        <v>54.048620189015942</v>
      </c>
      <c r="H1577">
        <v>15.980621499031532</v>
      </c>
      <c r="I1577">
        <v>22.19543657391074</v>
      </c>
      <c r="J1577">
        <v>5266.3998361405047</v>
      </c>
      <c r="K1577">
        <v>-3585.9500078425735</v>
      </c>
      <c r="L1577">
        <v>-34.2513825280897</v>
      </c>
      <c r="M1577">
        <v>6371.3424560956455</v>
      </c>
      <c r="N1577">
        <v>37512.801198839457</v>
      </c>
      <c r="O1577">
        <v>43.478982081892397</v>
      </c>
      <c r="P1577">
        <v>35.81428005881309</v>
      </c>
      <c r="Q1577" s="6">
        <v>1575</v>
      </c>
    </row>
    <row r="1578" spans="1:17" x14ac:dyDescent="0.25">
      <c r="A1578">
        <v>130.78000359080698</v>
      </c>
      <c r="B1578">
        <v>-33.046600479963665</v>
      </c>
      <c r="C1578" s="6">
        <v>1351.5600000000002</v>
      </c>
      <c r="D1578">
        <v>3</v>
      </c>
      <c r="E1578">
        <v>0.65</v>
      </c>
      <c r="F1578">
        <v>19.899999999999999</v>
      </c>
      <c r="G1578">
        <v>54.048620189015942</v>
      </c>
      <c r="H1578">
        <v>16.129092296758625</v>
      </c>
      <c r="I1578">
        <v>20.780003590806984</v>
      </c>
      <c r="J1578">
        <v>5351.6608327963495</v>
      </c>
      <c r="K1578">
        <v>-3458.2931640791435</v>
      </c>
      <c r="L1578">
        <v>-32.870921549250049</v>
      </c>
      <c r="M1578">
        <v>6371.8180512317713</v>
      </c>
      <c r="N1578">
        <v>37369.445320797291</v>
      </c>
      <c r="O1578">
        <v>45.505997520173864</v>
      </c>
      <c r="P1578">
        <v>34.832371364002675</v>
      </c>
      <c r="Q1578" s="6">
        <v>1576</v>
      </c>
    </row>
    <row r="1579" spans="1:17" x14ac:dyDescent="0.25">
      <c r="A1579">
        <v>129.58640673681936</v>
      </c>
      <c r="B1579">
        <v>-34.498998629362895</v>
      </c>
      <c r="C1579" s="6">
        <v>1351.8400000000001</v>
      </c>
      <c r="D1579">
        <v>3</v>
      </c>
      <c r="E1579">
        <v>0.65</v>
      </c>
      <c r="F1579">
        <v>19.899999999999999</v>
      </c>
      <c r="G1579">
        <v>54.048620189015942</v>
      </c>
      <c r="H1579">
        <v>17.127358872601178</v>
      </c>
      <c r="I1579">
        <v>19.586406736819356</v>
      </c>
      <c r="J1579">
        <v>5262.1088296073976</v>
      </c>
      <c r="K1579">
        <v>-3592.2016806140714</v>
      </c>
      <c r="L1579">
        <v>-34.319570813639082</v>
      </c>
      <c r="M1579">
        <v>6371.3187213353795</v>
      </c>
      <c r="N1579">
        <v>37421.119778285756</v>
      </c>
      <c r="O1579">
        <v>44.760734034244379</v>
      </c>
      <c r="P1579">
        <v>32.13771478191196</v>
      </c>
      <c r="Q1579" s="6">
        <v>1577</v>
      </c>
    </row>
    <row r="1580" spans="1:17" x14ac:dyDescent="0.25">
      <c r="A1580">
        <v>131.00139677417877</v>
      </c>
      <c r="B1580">
        <v>-36.97602057422052</v>
      </c>
      <c r="C1580" s="6">
        <v>1352.1200000000001</v>
      </c>
      <c r="D1580">
        <v>1.2</v>
      </c>
      <c r="E1580">
        <v>0.65</v>
      </c>
      <c r="F1580">
        <v>19.899999999999999</v>
      </c>
      <c r="G1580">
        <v>46.089820015575185</v>
      </c>
      <c r="H1580">
        <v>15.5378391814411</v>
      </c>
      <c r="I1580">
        <v>21.001396774178772</v>
      </c>
      <c r="J1580">
        <v>5101.5967296151093</v>
      </c>
      <c r="K1580">
        <v>-3815.2688941782762</v>
      </c>
      <c r="L1580">
        <v>-36.791263777261477</v>
      </c>
      <c r="M1580">
        <v>6370.4447196804012</v>
      </c>
      <c r="N1580">
        <v>37639.958012200899</v>
      </c>
      <c r="O1580">
        <v>41.736198775735289</v>
      </c>
      <c r="P1580">
        <v>32.547846970007626</v>
      </c>
      <c r="Q1580" s="6">
        <v>1578</v>
      </c>
    </row>
    <row r="1581" spans="1:17" x14ac:dyDescent="0.25">
      <c r="A1581">
        <v>132.31265209253968</v>
      </c>
      <c r="B1581">
        <v>-34.080215924083795</v>
      </c>
      <c r="C1581" s="6">
        <v>1352.4</v>
      </c>
      <c r="D1581">
        <v>3</v>
      </c>
      <c r="E1581">
        <v>0.65</v>
      </c>
      <c r="F1581">
        <v>19.899999999999999</v>
      </c>
      <c r="G1581">
        <v>54.048620189015942</v>
      </c>
      <c r="H1581">
        <v>14.886918426643197</v>
      </c>
      <c r="I1581">
        <v>22.312652092539679</v>
      </c>
      <c r="J1581">
        <v>5288.280183949616</v>
      </c>
      <c r="K1581">
        <v>-3553.8209606076107</v>
      </c>
      <c r="L1581">
        <v>-33.901822331979226</v>
      </c>
      <c r="M1581">
        <v>6371.4637818956635</v>
      </c>
      <c r="N1581">
        <v>37494.65163703607</v>
      </c>
      <c r="O1581">
        <v>43.732281943189577</v>
      </c>
      <c r="P1581">
        <v>36.218070033093028</v>
      </c>
      <c r="Q1581" s="6">
        <v>1579</v>
      </c>
    </row>
    <row r="1582" spans="1:17" x14ac:dyDescent="0.25">
      <c r="A1582">
        <v>130.99186076770033</v>
      </c>
      <c r="B1582">
        <v>-34.069631704615105</v>
      </c>
      <c r="C1582" s="6">
        <v>1352.68</v>
      </c>
      <c r="D1582">
        <v>0.75</v>
      </c>
      <c r="E1582">
        <v>0.65</v>
      </c>
      <c r="F1582">
        <v>19.899999999999999</v>
      </c>
      <c r="G1582">
        <v>42.007420362456692</v>
      </c>
      <c r="H1582">
        <v>14.286990851629241</v>
      </c>
      <c r="I1582">
        <v>20.991860767700331</v>
      </c>
      <c r="J1582">
        <v>5288.9379719463541</v>
      </c>
      <c r="K1582">
        <v>-3552.8484952825775</v>
      </c>
      <c r="L1582">
        <v>-33.891264744255793</v>
      </c>
      <c r="M1582">
        <v>6371.4674370609227</v>
      </c>
      <c r="N1582">
        <v>37443.345913946454</v>
      </c>
      <c r="O1582">
        <v>44.449445157493102</v>
      </c>
      <c r="P1582">
        <v>34.408640049093059</v>
      </c>
      <c r="Q1582" s="6">
        <v>1580</v>
      </c>
    </row>
    <row r="1583" spans="1:17" x14ac:dyDescent="0.25">
      <c r="A1583">
        <v>129.52764911589392</v>
      </c>
      <c r="B1583">
        <v>-36.214149549939968</v>
      </c>
      <c r="C1583" s="6">
        <v>1352.96</v>
      </c>
      <c r="D1583">
        <v>3</v>
      </c>
      <c r="E1583">
        <v>0.65</v>
      </c>
      <c r="F1583">
        <v>19.899999999999999</v>
      </c>
      <c r="G1583">
        <v>54.048620189015942</v>
      </c>
      <c r="H1583">
        <v>14.442182487985566</v>
      </c>
      <c r="I1583">
        <v>19.527649115893922</v>
      </c>
      <c r="J1583">
        <v>5151.9983289526053</v>
      </c>
      <c r="K1583">
        <v>-3747.3909394200391</v>
      </c>
      <c r="L1583">
        <v>-36.030886931563984</v>
      </c>
      <c r="M1583">
        <v>6370.7162575630255</v>
      </c>
      <c r="N1583">
        <v>37535.736728245407</v>
      </c>
      <c r="O1583">
        <v>43.15313649021887</v>
      </c>
      <c r="P1583">
        <v>30.97650384397712</v>
      </c>
      <c r="Q1583" s="6">
        <v>1581</v>
      </c>
    </row>
    <row r="1584" spans="1:17" x14ac:dyDescent="0.25">
      <c r="A1584">
        <v>128.5017429608711</v>
      </c>
      <c r="B1584">
        <v>-33.978694939565976</v>
      </c>
      <c r="C1584" s="6">
        <v>1353.2400000000002</v>
      </c>
      <c r="D1584">
        <v>3</v>
      </c>
      <c r="E1584">
        <v>0.65</v>
      </c>
      <c r="F1584">
        <v>19.899999999999999</v>
      </c>
      <c r="G1584">
        <v>54.048620189015942</v>
      </c>
      <c r="H1584">
        <v>23.219843713022545</v>
      </c>
      <c r="I1584">
        <v>18.501742960871098</v>
      </c>
      <c r="J1584">
        <v>5294.5820577592331</v>
      </c>
      <c r="K1584">
        <v>-3544.4884013298642</v>
      </c>
      <c r="L1584">
        <v>-33.800557791041342</v>
      </c>
      <c r="M1584">
        <v>6371.4988184498579</v>
      </c>
      <c r="N1584">
        <v>37349.760643608679</v>
      </c>
      <c r="O1584">
        <v>45.784199187798777</v>
      </c>
      <c r="P1584">
        <v>30.910839240761902</v>
      </c>
      <c r="Q1584" s="6">
        <v>1582</v>
      </c>
    </row>
    <row r="1585" spans="1:17" x14ac:dyDescent="0.25">
      <c r="A1585">
        <v>127.52846752751157</v>
      </c>
      <c r="B1585">
        <v>-37.038279468015077</v>
      </c>
      <c r="C1585" s="6">
        <v>1353.5200000000002</v>
      </c>
      <c r="D1585">
        <v>3</v>
      </c>
      <c r="E1585">
        <v>0.65</v>
      </c>
      <c r="F1585">
        <v>19.899999999999999</v>
      </c>
      <c r="G1585">
        <v>54.048620189015942</v>
      </c>
      <c r="H1585">
        <v>21.022095502022943</v>
      </c>
      <c r="I1585">
        <v>17.528467527511566</v>
      </c>
      <c r="J1585">
        <v>5097.4378867505684</v>
      </c>
      <c r="K1585">
        <v>-3820.7864323415361</v>
      </c>
      <c r="L1585">
        <v>-36.853406313929575</v>
      </c>
      <c r="M1585">
        <v>6370.4224326841359</v>
      </c>
      <c r="N1585">
        <v>37529.964501168775</v>
      </c>
      <c r="O1585">
        <v>43.227812323128653</v>
      </c>
      <c r="P1585">
        <v>27.670546165265936</v>
      </c>
      <c r="Q1585" s="6">
        <v>1583</v>
      </c>
    </row>
    <row r="1586" spans="1:17" x14ac:dyDescent="0.25">
      <c r="A1586">
        <v>132.44653492046839</v>
      </c>
      <c r="B1586">
        <v>-34.696917808512801</v>
      </c>
      <c r="C1586" s="6">
        <v>1353.8000000000002</v>
      </c>
      <c r="D1586">
        <v>0.75</v>
      </c>
      <c r="E1586">
        <v>0.65</v>
      </c>
      <c r="F1586">
        <v>19.899999999999999</v>
      </c>
      <c r="G1586">
        <v>42.007420362456692</v>
      </c>
      <c r="H1586">
        <v>22.082267128794406</v>
      </c>
      <c r="I1586">
        <v>22.446534920468395</v>
      </c>
      <c r="J1586">
        <v>5249.6420028413841</v>
      </c>
      <c r="K1586">
        <v>-3610.274752314388</v>
      </c>
      <c r="L1586">
        <v>-34.517014492963625</v>
      </c>
      <c r="M1586">
        <v>6371.2498730779043</v>
      </c>
      <c r="N1586">
        <v>37540.036746374542</v>
      </c>
      <c r="O1586">
        <v>43.102532268413285</v>
      </c>
      <c r="P1586">
        <v>35.970151519118538</v>
      </c>
      <c r="Q1586" s="6">
        <v>1584</v>
      </c>
    </row>
    <row r="1587" spans="1:17" x14ac:dyDescent="0.25">
      <c r="A1587">
        <v>129.60278145298773</v>
      </c>
      <c r="B1587">
        <v>-34.728924513565964</v>
      </c>
      <c r="C1587" s="6">
        <v>1354.0800000000002</v>
      </c>
      <c r="D1587">
        <v>0.75</v>
      </c>
      <c r="E1587">
        <v>0.65</v>
      </c>
      <c r="F1587">
        <v>19.899999999999999</v>
      </c>
      <c r="G1587">
        <v>42.007420362456692</v>
      </c>
      <c r="H1587">
        <v>18.596483191488328</v>
      </c>
      <c r="I1587">
        <v>19.602781452987728</v>
      </c>
      <c r="J1587">
        <v>5247.6200176044795</v>
      </c>
      <c r="K1587">
        <v>-3613.1934632591697</v>
      </c>
      <c r="L1587">
        <v>-34.548945105178589</v>
      </c>
      <c r="M1587">
        <v>6371.2387219521152</v>
      </c>
      <c r="N1587">
        <v>37437.050070018762</v>
      </c>
      <c r="O1587">
        <v>44.5343779727745</v>
      </c>
      <c r="P1587">
        <v>32.011141627243774</v>
      </c>
      <c r="Q1587" s="6">
        <v>1585</v>
      </c>
    </row>
    <row r="1588" spans="1:17" x14ac:dyDescent="0.25">
      <c r="A1588">
        <v>130.48541159638103</v>
      </c>
      <c r="B1588">
        <v>-35.243710549538768</v>
      </c>
      <c r="C1588" s="6">
        <v>1354.3600000000001</v>
      </c>
      <c r="D1588">
        <v>1.2</v>
      </c>
      <c r="E1588">
        <v>0.65</v>
      </c>
      <c r="F1588">
        <v>19.899999999999999</v>
      </c>
      <c r="G1588">
        <v>46.089820015575185</v>
      </c>
      <c r="H1588">
        <v>19.297801102679482</v>
      </c>
      <c r="I1588">
        <v>20.485411596381027</v>
      </c>
      <c r="J1588">
        <v>5214.8740294784739</v>
      </c>
      <c r="K1588">
        <v>-3659.9833520552347</v>
      </c>
      <c r="L1588">
        <v>-35.062538108024299</v>
      </c>
      <c r="M1588">
        <v>6371.0587252552086</v>
      </c>
      <c r="N1588">
        <v>37502.715348286714</v>
      </c>
      <c r="O1588">
        <v>43.613981633720918</v>
      </c>
      <c r="P1588">
        <v>32.919631247962954</v>
      </c>
      <c r="Q1588" s="6">
        <v>1586</v>
      </c>
    </row>
    <row r="1589" spans="1:17" x14ac:dyDescent="0.25">
      <c r="A1589">
        <v>131.45064330028393</v>
      </c>
      <c r="B1589">
        <v>-33.972084717738532</v>
      </c>
      <c r="C1589" s="6">
        <v>1354.64</v>
      </c>
      <c r="D1589">
        <v>0.75</v>
      </c>
      <c r="E1589">
        <v>0.65</v>
      </c>
      <c r="F1589">
        <v>19.899999999999999</v>
      </c>
      <c r="G1589">
        <v>42.007420362456692</v>
      </c>
      <c r="H1589">
        <v>22.827516897149639</v>
      </c>
      <c r="I1589">
        <v>21.450643300283929</v>
      </c>
      <c r="J1589">
        <v>5294.9918074487996</v>
      </c>
      <c r="K1589">
        <v>-3543.8803592314989</v>
      </c>
      <c r="L1589">
        <v>-33.793964344049733</v>
      </c>
      <c r="M1589">
        <v>6371.5010979750041</v>
      </c>
      <c r="N1589">
        <v>37454.267237639033</v>
      </c>
      <c r="O1589">
        <v>44.296521517115053</v>
      </c>
      <c r="P1589">
        <v>35.113194912311819</v>
      </c>
      <c r="Q1589" s="6">
        <v>1587</v>
      </c>
    </row>
    <row r="1590" spans="1:17" x14ac:dyDescent="0.25">
      <c r="A1590">
        <v>128.92421060202034</v>
      </c>
      <c r="B1590">
        <v>-33.964692039168064</v>
      </c>
      <c r="C1590" s="6">
        <v>1354.92</v>
      </c>
      <c r="D1590">
        <v>1.2</v>
      </c>
      <c r="E1590">
        <v>0.65</v>
      </c>
      <c r="F1590">
        <v>19.899999999999999</v>
      </c>
      <c r="G1590">
        <v>46.089820015575185</v>
      </c>
      <c r="H1590">
        <v>19.38573976252647</v>
      </c>
      <c r="I1590">
        <v>18.924210602020338</v>
      </c>
      <c r="J1590">
        <v>5295.4499758832071</v>
      </c>
      <c r="K1590">
        <v>-3543.200287532351</v>
      </c>
      <c r="L1590">
        <v>-33.78659043715539</v>
      </c>
      <c r="M1590">
        <v>6371.5036470719215</v>
      </c>
      <c r="N1590">
        <v>37362.971618349817</v>
      </c>
      <c r="O1590">
        <v>45.593793788176662</v>
      </c>
      <c r="P1590">
        <v>31.536367218513497</v>
      </c>
      <c r="Q1590" s="6">
        <v>1588</v>
      </c>
    </row>
    <row r="1591" spans="1:17" x14ac:dyDescent="0.25">
      <c r="A1591">
        <v>131.54416359982847</v>
      </c>
      <c r="B1591">
        <v>-38.982892237645025</v>
      </c>
      <c r="C1591" s="6">
        <v>1355.2</v>
      </c>
      <c r="D1591">
        <v>3</v>
      </c>
      <c r="E1591">
        <v>0.65</v>
      </c>
      <c r="F1591">
        <v>19.899999999999999</v>
      </c>
      <c r="G1591">
        <v>54.048620189015942</v>
      </c>
      <c r="H1591">
        <v>19.824823855188832</v>
      </c>
      <c r="I1591">
        <v>21.544163599828465</v>
      </c>
      <c r="J1591">
        <v>4964.5248039348025</v>
      </c>
      <c r="K1591">
        <v>-3990.8423202971849</v>
      </c>
      <c r="L1591">
        <v>-38.794825779059316</v>
      </c>
      <c r="M1591">
        <v>6369.7196919769476</v>
      </c>
      <c r="N1591">
        <v>37801.947714261849</v>
      </c>
      <c r="O1591">
        <v>39.597627445995762</v>
      </c>
      <c r="P1591">
        <v>32.111422629376136</v>
      </c>
      <c r="Q1591" s="6">
        <v>1589</v>
      </c>
    </row>
    <row r="1592" spans="1:17" x14ac:dyDescent="0.25">
      <c r="A1592">
        <v>127.2676903898367</v>
      </c>
      <c r="B1592">
        <v>-37.361015994262623</v>
      </c>
      <c r="C1592" s="6">
        <v>1355.48</v>
      </c>
      <c r="D1592">
        <v>0.75</v>
      </c>
      <c r="E1592">
        <v>0.65</v>
      </c>
      <c r="F1592">
        <v>19.899999999999999</v>
      </c>
      <c r="G1592">
        <v>42.007420362456692</v>
      </c>
      <c r="H1592">
        <v>23.333901953335875</v>
      </c>
      <c r="I1592">
        <v>17.267690389836702</v>
      </c>
      <c r="J1592">
        <v>5075.7827025423085</v>
      </c>
      <c r="K1592">
        <v>-3849.3164466539897</v>
      </c>
      <c r="L1592">
        <v>-37.175553638345562</v>
      </c>
      <c r="M1592">
        <v>6370.3066762840081</v>
      </c>
      <c r="N1592">
        <v>37545.38051470225</v>
      </c>
      <c r="O1592">
        <v>43.014427036652904</v>
      </c>
      <c r="P1592">
        <v>27.123456809283077</v>
      </c>
      <c r="Q1592" s="6">
        <v>1590</v>
      </c>
    </row>
    <row r="1593" spans="1:17" x14ac:dyDescent="0.25">
      <c r="A1593">
        <v>128.46812371516157</v>
      </c>
      <c r="B1593">
        <v>-34.143267991924233</v>
      </c>
      <c r="C1593" s="6">
        <v>1355.7600000000002</v>
      </c>
      <c r="D1593">
        <v>0.75</v>
      </c>
      <c r="E1593">
        <v>0.65</v>
      </c>
      <c r="F1593">
        <v>19.899999999999999</v>
      </c>
      <c r="G1593">
        <v>42.007420362456692</v>
      </c>
      <c r="H1593">
        <v>21.857218624836349</v>
      </c>
      <c r="I1593">
        <v>18.468123715161568</v>
      </c>
      <c r="J1593">
        <v>5284.3578792664503</v>
      </c>
      <c r="K1593">
        <v>-3559.6116238132577</v>
      </c>
      <c r="L1593">
        <v>-33.964716252637139</v>
      </c>
      <c r="M1593">
        <v>6371.4419960125097</v>
      </c>
      <c r="N1593">
        <v>37359.585360063684</v>
      </c>
      <c r="O1593">
        <v>45.641510901988234</v>
      </c>
      <c r="P1593">
        <v>30.754502285422809</v>
      </c>
      <c r="Q1593" s="6">
        <v>1591</v>
      </c>
    </row>
    <row r="1594" spans="1:17" x14ac:dyDescent="0.25">
      <c r="A1594">
        <v>134.6785074187344</v>
      </c>
      <c r="B1594">
        <v>-38.972857919441168</v>
      </c>
      <c r="C1594" s="6">
        <v>1356.0400000000002</v>
      </c>
      <c r="D1594">
        <v>0.75</v>
      </c>
      <c r="E1594">
        <v>0.65</v>
      </c>
      <c r="F1594">
        <v>19.899999999999999</v>
      </c>
      <c r="G1594">
        <v>42.007420362456692</v>
      </c>
      <c r="H1594">
        <v>23.93254795781311</v>
      </c>
      <c r="I1594">
        <v>24.678507418734398</v>
      </c>
      <c r="J1594">
        <v>4965.2255078882908</v>
      </c>
      <c r="K1594">
        <v>-3989.9763394480387</v>
      </c>
      <c r="L1594">
        <v>-38.784805731315721</v>
      </c>
      <c r="M1594">
        <v>6369.7233482734318</v>
      </c>
      <c r="N1594">
        <v>37919.941825515947</v>
      </c>
      <c r="O1594">
        <v>38.094432529976267</v>
      </c>
      <c r="P1594">
        <v>36.150780728621335</v>
      </c>
      <c r="Q1594" s="6">
        <v>1592</v>
      </c>
    </row>
    <row r="1595" spans="1:17" x14ac:dyDescent="0.25">
      <c r="A1595">
        <v>128.69394734498604</v>
      </c>
      <c r="B1595">
        <v>-36.999511658961715</v>
      </c>
      <c r="C1595" s="6">
        <v>1356.3200000000002</v>
      </c>
      <c r="D1595">
        <v>3</v>
      </c>
      <c r="E1595">
        <v>0.65</v>
      </c>
      <c r="F1595">
        <v>19.899999999999999</v>
      </c>
      <c r="G1595">
        <v>54.048620189015942</v>
      </c>
      <c r="H1595">
        <v>16.338383224160509</v>
      </c>
      <c r="I1595">
        <v>18.693947344986043</v>
      </c>
      <c r="J1595">
        <v>5100.0282539612836</v>
      </c>
      <c r="K1595">
        <v>-3817.3512566182349</v>
      </c>
      <c r="L1595">
        <v>-36.814710856704949</v>
      </c>
      <c r="M1595">
        <v>6370.436312185233</v>
      </c>
      <c r="N1595">
        <v>37563.407871244228</v>
      </c>
      <c r="O1595">
        <v>42.770103488396742</v>
      </c>
      <c r="P1595">
        <v>29.346648382751884</v>
      </c>
      <c r="Q1595" s="6">
        <v>1593</v>
      </c>
    </row>
    <row r="1596" spans="1:17" x14ac:dyDescent="0.25">
      <c r="A1596">
        <v>128.4277360698008</v>
      </c>
      <c r="B1596">
        <v>-32.955426374140245</v>
      </c>
      <c r="C1596" s="6">
        <v>1356.6000000000001</v>
      </c>
      <c r="D1596">
        <v>1.2</v>
      </c>
      <c r="E1596">
        <v>0.65</v>
      </c>
      <c r="F1596">
        <v>19.899999999999999</v>
      </c>
      <c r="G1596">
        <v>46.089820015575185</v>
      </c>
      <c r="H1596">
        <v>14.222366937073593</v>
      </c>
      <c r="I1596">
        <v>18.427736069800801</v>
      </c>
      <c r="J1596">
        <v>5357.1681653853275</v>
      </c>
      <c r="K1596">
        <v>-3449.8129440011739</v>
      </c>
      <c r="L1596">
        <v>-32.779997885402352</v>
      </c>
      <c r="M1596">
        <v>6371.8490331155872</v>
      </c>
      <c r="N1596">
        <v>37280.28000833642</v>
      </c>
      <c r="O1596">
        <v>46.804344023273472</v>
      </c>
      <c r="P1596">
        <v>31.487605901953906</v>
      </c>
      <c r="Q1596" s="6">
        <v>1594</v>
      </c>
    </row>
    <row r="1597" spans="1:17" x14ac:dyDescent="0.25">
      <c r="A1597">
        <v>134.45936980741513</v>
      </c>
      <c r="B1597">
        <v>-34.690353848424358</v>
      </c>
      <c r="C1597" s="6">
        <v>1356.88</v>
      </c>
      <c r="D1597">
        <v>0.75</v>
      </c>
      <c r="E1597">
        <v>0.65</v>
      </c>
      <c r="F1597">
        <v>19.899999999999999</v>
      </c>
      <c r="G1597">
        <v>42.007420362456692</v>
      </c>
      <c r="H1597">
        <v>15.094143982694348</v>
      </c>
      <c r="I1597">
        <v>24.459369807415129</v>
      </c>
      <c r="J1597">
        <v>5250.0564703466853</v>
      </c>
      <c r="K1597">
        <v>-3609.6760431425064</v>
      </c>
      <c r="L1597">
        <v>-34.51046616570715</v>
      </c>
      <c r="M1597">
        <v>6371.252159369149</v>
      </c>
      <c r="N1597">
        <v>37621.960592180563</v>
      </c>
      <c r="O1597">
        <v>41.989950294615639</v>
      </c>
      <c r="P1597">
        <v>38.632619536958728</v>
      </c>
      <c r="Q1597" s="6">
        <v>1595</v>
      </c>
    </row>
    <row r="1598" spans="1:17" x14ac:dyDescent="0.25">
      <c r="A1598">
        <v>130.85504601153937</v>
      </c>
      <c r="B1598">
        <v>-33.218357391451839</v>
      </c>
      <c r="C1598" s="6">
        <v>1357.16</v>
      </c>
      <c r="D1598">
        <v>1.2</v>
      </c>
      <c r="E1598">
        <v>0.65</v>
      </c>
      <c r="F1598">
        <v>19.899999999999999</v>
      </c>
      <c r="G1598">
        <v>46.089820015575185</v>
      </c>
      <c r="H1598">
        <v>17.374399542727392</v>
      </c>
      <c r="I1598">
        <v>20.855046011539372</v>
      </c>
      <c r="J1598">
        <v>5341.2490852749625</v>
      </c>
      <c r="K1598">
        <v>-3474.2449790439914</v>
      </c>
      <c r="L1598">
        <v>-33.042211485263635</v>
      </c>
      <c r="M1598">
        <v>6371.7595658784094</v>
      </c>
      <c r="N1598">
        <v>37383.221440039277</v>
      </c>
      <c r="O1598">
        <v>45.307484352868592</v>
      </c>
      <c r="P1598">
        <v>34.814910115308983</v>
      </c>
      <c r="Q1598" s="6">
        <v>1596</v>
      </c>
    </row>
    <row r="1599" spans="1:17" x14ac:dyDescent="0.25">
      <c r="A1599">
        <v>129.87873993937507</v>
      </c>
      <c r="B1599">
        <v>-34.709157552812911</v>
      </c>
      <c r="C1599" s="6">
        <v>1357.44</v>
      </c>
      <c r="D1599">
        <v>1.2</v>
      </c>
      <c r="E1599">
        <v>0.65</v>
      </c>
      <c r="F1599">
        <v>19.899999999999999</v>
      </c>
      <c r="G1599">
        <v>46.089820015575185</v>
      </c>
      <c r="H1599">
        <v>14.451269818975462</v>
      </c>
      <c r="I1599">
        <v>19.878739939375066</v>
      </c>
      <c r="J1599">
        <v>5248.8689654570971</v>
      </c>
      <c r="K1599">
        <v>-3611.3910336219096</v>
      </c>
      <c r="L1599">
        <v>-34.529225112029856</v>
      </c>
      <c r="M1599">
        <v>6371.2456093187448</v>
      </c>
      <c r="N1599">
        <v>37445.342268721397</v>
      </c>
      <c r="O1599">
        <v>44.417736551568865</v>
      </c>
      <c r="P1599">
        <v>32.415503418316376</v>
      </c>
      <c r="Q1599" s="6">
        <v>1597</v>
      </c>
    </row>
    <row r="1600" spans="1:17" x14ac:dyDescent="0.25">
      <c r="A1600">
        <v>132.43381869954484</v>
      </c>
      <c r="B1600">
        <v>-35.85289040493457</v>
      </c>
      <c r="C1600" s="6">
        <v>1357.72</v>
      </c>
      <c r="D1600">
        <v>3</v>
      </c>
      <c r="E1600">
        <v>0.65</v>
      </c>
      <c r="F1600">
        <v>19.899999999999999</v>
      </c>
      <c r="G1600">
        <v>54.048620189015942</v>
      </c>
      <c r="H1600">
        <v>18.414389575676509</v>
      </c>
      <c r="I1600">
        <v>22.433818699544844</v>
      </c>
      <c r="J1600">
        <v>5175.5787457235483</v>
      </c>
      <c r="K1600">
        <v>-3714.9751797603167</v>
      </c>
      <c r="L1600">
        <v>-35.670381516192151</v>
      </c>
      <c r="M1600">
        <v>6370.8442093195572</v>
      </c>
      <c r="N1600">
        <v>37616.281707521339</v>
      </c>
      <c r="O1600">
        <v>42.060096984531661</v>
      </c>
      <c r="P1600">
        <v>35.179793270561568</v>
      </c>
      <c r="Q1600" s="6">
        <v>1598</v>
      </c>
    </row>
    <row r="1601" spans="1:17" x14ac:dyDescent="0.25">
      <c r="A1601">
        <v>142.99303906857324</v>
      </c>
      <c r="B1601">
        <v>-35.615042926509417</v>
      </c>
      <c r="C1601" s="6">
        <v>1358.0000000000002</v>
      </c>
      <c r="D1601">
        <v>3</v>
      </c>
      <c r="E1601">
        <v>0.65</v>
      </c>
      <c r="F1601">
        <v>19.899999999999999</v>
      </c>
      <c r="G1601">
        <v>54.048620189015942</v>
      </c>
      <c r="H1601">
        <v>20.892954097063232</v>
      </c>
      <c r="I1601">
        <v>32.993039068573239</v>
      </c>
      <c r="J1601">
        <v>5190.9911820703301</v>
      </c>
      <c r="K1601">
        <v>-3693.5533158161597</v>
      </c>
      <c r="L1601">
        <v>-35.43304608321057</v>
      </c>
      <c r="M1601">
        <v>6370.9281544456671</v>
      </c>
      <c r="N1601">
        <v>38095.257443892071</v>
      </c>
      <c r="O1601">
        <v>35.940977373674613</v>
      </c>
      <c r="P1601">
        <v>48.109227704531214</v>
      </c>
      <c r="Q1601" s="6">
        <v>1599</v>
      </c>
    </row>
    <row r="1602" spans="1:17" x14ac:dyDescent="0.25">
      <c r="A1602">
        <v>141.75540869681763</v>
      </c>
      <c r="B1602">
        <v>-36.446731186514548</v>
      </c>
      <c r="C1602" s="6">
        <v>1358.2800000000002</v>
      </c>
      <c r="D1602">
        <v>1.2</v>
      </c>
      <c r="E1602">
        <v>0.65</v>
      </c>
      <c r="F1602">
        <v>19.899999999999999</v>
      </c>
      <c r="G1602">
        <v>46.089820015575185</v>
      </c>
      <c r="H1602">
        <v>16.436336645341875</v>
      </c>
      <c r="I1602">
        <v>31.755408696817625</v>
      </c>
      <c r="J1602">
        <v>5136.7083399331677</v>
      </c>
      <c r="K1602">
        <v>-3768.1825755788441</v>
      </c>
      <c r="L1602">
        <v>-36.262998676457052</v>
      </c>
      <c r="M1602">
        <v>6370.6336021180005</v>
      </c>
      <c r="N1602">
        <v>38079.841228545571</v>
      </c>
      <c r="O1602">
        <v>36.125038569564033</v>
      </c>
      <c r="P1602">
        <v>46.174737017212273</v>
      </c>
      <c r="Q1602" s="6">
        <v>1600</v>
      </c>
    </row>
    <row r="1603" spans="1:17" x14ac:dyDescent="0.25">
      <c r="A1603">
        <v>141.07281114277711</v>
      </c>
      <c r="B1603">
        <v>-33.284180868633761</v>
      </c>
      <c r="C1603" s="6">
        <v>1358.5600000000002</v>
      </c>
      <c r="D1603">
        <v>1.2</v>
      </c>
      <c r="E1603">
        <v>0.65</v>
      </c>
      <c r="F1603">
        <v>19.899999999999999</v>
      </c>
      <c r="G1603">
        <v>46.089820015575185</v>
      </c>
      <c r="H1603">
        <v>17.582213349926899</v>
      </c>
      <c r="I1603">
        <v>31.072811142777113</v>
      </c>
      <c r="J1603">
        <v>5337.2461822765936</v>
      </c>
      <c r="K1603">
        <v>-3480.3501258254805</v>
      </c>
      <c r="L1603">
        <v>-33.107857671014081</v>
      </c>
      <c r="M1603">
        <v>6371.7371107539821</v>
      </c>
      <c r="N1603">
        <v>37853.851747249697</v>
      </c>
      <c r="O1603">
        <v>38.960433108895849</v>
      </c>
      <c r="P1603">
        <v>47.675254379502157</v>
      </c>
      <c r="Q1603" s="6">
        <v>1601</v>
      </c>
    </row>
    <row r="1604" spans="1:17" x14ac:dyDescent="0.25">
      <c r="A1604">
        <v>143.47145754775553</v>
      </c>
      <c r="B1604">
        <v>-36.689566662826131</v>
      </c>
      <c r="C1604" s="6">
        <v>1358.8400000000001</v>
      </c>
      <c r="D1604">
        <v>1.2</v>
      </c>
      <c r="E1604">
        <v>0.65</v>
      </c>
      <c r="F1604">
        <v>19.899999999999999</v>
      </c>
      <c r="G1604">
        <v>46.089820015575185</v>
      </c>
      <c r="H1604">
        <v>22.47222477762962</v>
      </c>
      <c r="I1604">
        <v>33.471457547755534</v>
      </c>
      <c r="J1604">
        <v>5120.653694894605</v>
      </c>
      <c r="K1604">
        <v>-3789.825297877504</v>
      </c>
      <c r="L1604">
        <v>-36.505356429607247</v>
      </c>
      <c r="M1604">
        <v>6370.5470763090734</v>
      </c>
      <c r="N1604">
        <v>38186.315813973641</v>
      </c>
      <c r="O1604">
        <v>34.836438754845112</v>
      </c>
      <c r="P1604">
        <v>47.896816020223866</v>
      </c>
      <c r="Q1604" s="6">
        <v>1602</v>
      </c>
    </row>
    <row r="1605" spans="1:17" x14ac:dyDescent="0.25">
      <c r="A1605">
        <v>144.87462944350986</v>
      </c>
      <c r="B1605">
        <v>-34.356368016189009</v>
      </c>
      <c r="C1605" s="6">
        <v>1359.1200000000001</v>
      </c>
      <c r="D1605">
        <v>3</v>
      </c>
      <c r="E1605">
        <v>0.65</v>
      </c>
      <c r="F1605">
        <v>19.899999999999999</v>
      </c>
      <c r="G1605">
        <v>54.048620189015942</v>
      </c>
      <c r="H1605">
        <v>22.610749688584853</v>
      </c>
      <c r="I1605">
        <v>34.87462944350986</v>
      </c>
      <c r="J1605">
        <v>5271.0540642496981</v>
      </c>
      <c r="K1605">
        <v>-3579.1510262010606</v>
      </c>
      <c r="L1605">
        <v>-34.177288161523954</v>
      </c>
      <c r="M1605">
        <v>6371.3682217086907</v>
      </c>
      <c r="N1605">
        <v>38127.940320869951</v>
      </c>
      <c r="O1605">
        <v>35.549980236292171</v>
      </c>
      <c r="P1605">
        <v>51.002073393938197</v>
      </c>
      <c r="Q1605" s="6">
        <v>1603</v>
      </c>
    </row>
    <row r="1606" spans="1:17" x14ac:dyDescent="0.25">
      <c r="A1606">
        <v>144.81601087533804</v>
      </c>
      <c r="B1606">
        <v>-33.375417170186417</v>
      </c>
      <c r="C1606" s="6">
        <v>1359.4</v>
      </c>
      <c r="D1606">
        <v>3</v>
      </c>
      <c r="E1606">
        <v>0.65</v>
      </c>
      <c r="F1606">
        <v>19.899999999999999</v>
      </c>
      <c r="G1606">
        <v>54.048620189015942</v>
      </c>
      <c r="H1606">
        <v>22.50771383772971</v>
      </c>
      <c r="I1606">
        <v>34.816010875338037</v>
      </c>
      <c r="J1606">
        <v>5331.6861937563972</v>
      </c>
      <c r="K1606">
        <v>-3488.804813562715</v>
      </c>
      <c r="L1606">
        <v>-33.198849766598642</v>
      </c>
      <c r="M1606">
        <v>6371.7059486318849</v>
      </c>
      <c r="N1606">
        <v>38069.496716613721</v>
      </c>
      <c r="O1606">
        <v>36.26569925763885</v>
      </c>
      <c r="P1606">
        <v>51.654214179503526</v>
      </c>
      <c r="Q1606" s="6">
        <v>1604</v>
      </c>
    </row>
    <row r="1607" spans="1:17" x14ac:dyDescent="0.25">
      <c r="A1607">
        <v>142.07981442751407</v>
      </c>
      <c r="B1607">
        <v>-32.017808836329515</v>
      </c>
      <c r="C1607" s="6">
        <v>1359.68</v>
      </c>
      <c r="D1607">
        <v>1.2</v>
      </c>
      <c r="E1607">
        <v>0.65</v>
      </c>
      <c r="F1607">
        <v>19.899999999999999</v>
      </c>
      <c r="G1607">
        <v>46.089820015575185</v>
      </c>
      <c r="H1607">
        <v>20.855452392012108</v>
      </c>
      <c r="I1607">
        <v>32.079814427514066</v>
      </c>
      <c r="J1607">
        <v>5413.014138724523</v>
      </c>
      <c r="K1607">
        <v>-3362.1071654474408</v>
      </c>
      <c r="L1607">
        <v>-31.845058043139545</v>
      </c>
      <c r="M1607">
        <v>6372.1649898589894</v>
      </c>
      <c r="N1607">
        <v>37837.122852933426</v>
      </c>
      <c r="O1607">
        <v>39.180487021917486</v>
      </c>
      <c r="P1607">
        <v>49.773932666882608</v>
      </c>
      <c r="Q1607" s="6">
        <v>1605</v>
      </c>
    </row>
    <row r="1608" spans="1:17" x14ac:dyDescent="0.25">
      <c r="A1608">
        <v>142.89713137617665</v>
      </c>
      <c r="B1608">
        <v>-35.541793398758323</v>
      </c>
      <c r="C1608" s="6">
        <v>1359.96</v>
      </c>
      <c r="D1608">
        <v>3</v>
      </c>
      <c r="E1608">
        <v>0.65</v>
      </c>
      <c r="F1608">
        <v>19.899999999999999</v>
      </c>
      <c r="G1608">
        <v>54.048620189015942</v>
      </c>
      <c r="H1608">
        <v>23.423495891733712</v>
      </c>
      <c r="I1608">
        <v>32.897131376176645</v>
      </c>
      <c r="J1608">
        <v>5195.7196794031861</v>
      </c>
      <c r="K1608">
        <v>-3686.9433618293283</v>
      </c>
      <c r="L1608">
        <v>-35.359956769438142</v>
      </c>
      <c r="M1608">
        <v>6370.9539584174436</v>
      </c>
      <c r="N1608">
        <v>38085.635991786527</v>
      </c>
      <c r="O1608">
        <v>36.058565666094481</v>
      </c>
      <c r="P1608">
        <v>48.05566298646005</v>
      </c>
      <c r="Q1608" s="6">
        <v>1606</v>
      </c>
    </row>
    <row r="1609" spans="1:17" x14ac:dyDescent="0.25">
      <c r="A1609">
        <v>142.00296085085921</v>
      </c>
      <c r="B1609">
        <v>-35.009517445405997</v>
      </c>
      <c r="C1609" s="6">
        <v>1360.2400000000002</v>
      </c>
      <c r="D1609">
        <v>3</v>
      </c>
      <c r="E1609">
        <v>0.65</v>
      </c>
      <c r="F1609">
        <v>19.899999999999999</v>
      </c>
      <c r="G1609">
        <v>54.048620189015942</v>
      </c>
      <c r="H1609">
        <v>21.232850942020459</v>
      </c>
      <c r="I1609">
        <v>32.00296085085921</v>
      </c>
      <c r="J1609">
        <v>5229.8237193424911</v>
      </c>
      <c r="K1609">
        <v>-3638.7330844455728</v>
      </c>
      <c r="L1609">
        <v>-34.828880548738809</v>
      </c>
      <c r="M1609">
        <v>6371.1407609027228</v>
      </c>
      <c r="N1609">
        <v>38005.398480604439</v>
      </c>
      <c r="O1609">
        <v>37.047088272280362</v>
      </c>
      <c r="P1609">
        <v>47.447248691412035</v>
      </c>
      <c r="Q1609" s="6">
        <v>1607</v>
      </c>
    </row>
    <row r="1610" spans="1:17" x14ac:dyDescent="0.25">
      <c r="A1610">
        <v>143.80078670774452</v>
      </c>
      <c r="B1610">
        <v>-33.103417362921917</v>
      </c>
      <c r="C1610" s="6">
        <v>1360.5200000000002</v>
      </c>
      <c r="D1610">
        <v>3</v>
      </c>
      <c r="E1610">
        <v>0.65</v>
      </c>
      <c r="F1610">
        <v>19.899999999999999</v>
      </c>
      <c r="G1610">
        <v>54.048620189015942</v>
      </c>
      <c r="H1610">
        <v>23.454901769297599</v>
      </c>
      <c r="I1610">
        <v>33.800786707744521</v>
      </c>
      <c r="J1610">
        <v>5348.2219703686524</v>
      </c>
      <c r="K1610">
        <v>-3463.573401306875</v>
      </c>
      <c r="L1610">
        <v>-32.927583260609374</v>
      </c>
      <c r="M1610">
        <v>6371.7987217562377</v>
      </c>
      <c r="N1610">
        <v>37995.24556166571</v>
      </c>
      <c r="O1610">
        <v>37.18186932319378</v>
      </c>
      <c r="P1610">
        <v>50.792166953016235</v>
      </c>
      <c r="Q1610" s="6">
        <v>1608</v>
      </c>
    </row>
    <row r="1611" spans="1:17" x14ac:dyDescent="0.25">
      <c r="A1611">
        <v>144.87573269226428</v>
      </c>
      <c r="B1611">
        <v>-32.080607986575778</v>
      </c>
      <c r="C1611" s="6">
        <v>1360.8000000000002</v>
      </c>
      <c r="D1611">
        <v>0.75</v>
      </c>
      <c r="E1611">
        <v>0.65</v>
      </c>
      <c r="F1611">
        <v>19.899999999999999</v>
      </c>
      <c r="G1611">
        <v>42.007420362456692</v>
      </c>
      <c r="H1611">
        <v>23.605899605528286</v>
      </c>
      <c r="I1611">
        <v>34.875732692264279</v>
      </c>
      <c r="J1611">
        <v>5409.3188937872728</v>
      </c>
      <c r="K1611">
        <v>-3368.0095073957496</v>
      </c>
      <c r="L1611">
        <v>-31.907672059109299</v>
      </c>
      <c r="M1611">
        <v>6372.1439827260747</v>
      </c>
      <c r="N1611">
        <v>38002.488295216477</v>
      </c>
      <c r="O1611">
        <v>37.096735478290192</v>
      </c>
      <c r="P1611">
        <v>52.691926471543766</v>
      </c>
      <c r="Q1611" s="6">
        <v>1609</v>
      </c>
    </row>
    <row r="1612" spans="1:17" x14ac:dyDescent="0.25">
      <c r="A1612">
        <v>142.68789065331006</v>
      </c>
      <c r="B1612">
        <v>-36.118675934122038</v>
      </c>
      <c r="C1612" s="6">
        <v>1361.0800000000002</v>
      </c>
      <c r="D1612">
        <v>0.75</v>
      </c>
      <c r="E1612">
        <v>0.65</v>
      </c>
      <c r="F1612">
        <v>19.899999999999999</v>
      </c>
      <c r="G1612">
        <v>42.007420362456692</v>
      </c>
      <c r="H1612">
        <v>15.888880711542461</v>
      </c>
      <c r="I1612">
        <v>32.687890653310063</v>
      </c>
      <c r="J1612">
        <v>5158.2501662659124</v>
      </c>
      <c r="K1612">
        <v>-3738.8383719346202</v>
      </c>
      <c r="L1612">
        <v>-35.9356096920163</v>
      </c>
      <c r="M1612">
        <v>6370.7501245326703</v>
      </c>
      <c r="N1612">
        <v>38109.129949466987</v>
      </c>
      <c r="O1612">
        <v>35.769950974905896</v>
      </c>
      <c r="P1612">
        <v>47.429267724522411</v>
      </c>
      <c r="Q1612" s="6">
        <v>1610</v>
      </c>
    </row>
    <row r="1613" spans="1:17" x14ac:dyDescent="0.25">
      <c r="A1613">
        <v>141.79781962526897</v>
      </c>
      <c r="B1613">
        <v>-35.460951595731991</v>
      </c>
      <c r="C1613" s="6">
        <v>1361.3600000000001</v>
      </c>
      <c r="D1613">
        <v>0.75</v>
      </c>
      <c r="E1613">
        <v>0.65</v>
      </c>
      <c r="F1613">
        <v>19.899999999999999</v>
      </c>
      <c r="G1613">
        <v>42.007420362456692</v>
      </c>
      <c r="H1613">
        <v>14.696379788782075</v>
      </c>
      <c r="I1613">
        <v>31.797819625268971</v>
      </c>
      <c r="J1613">
        <v>5200.9284018507469</v>
      </c>
      <c r="K1613">
        <v>-3679.641372298277</v>
      </c>
      <c r="L1613">
        <v>-35.279293161909109</v>
      </c>
      <c r="M1613">
        <v>6370.9824101081076</v>
      </c>
      <c r="N1613">
        <v>38021.63650859645</v>
      </c>
      <c r="O1613">
        <v>36.844197492398095</v>
      </c>
      <c r="P1613">
        <v>46.900642422616677</v>
      </c>
      <c r="Q1613" s="6">
        <v>1611</v>
      </c>
    </row>
    <row r="1614" spans="1:17" x14ac:dyDescent="0.25">
      <c r="A1614">
        <v>144.97678450883544</v>
      </c>
      <c r="B1614">
        <v>-35.555652344940526</v>
      </c>
      <c r="C1614" s="6">
        <v>1361.64</v>
      </c>
      <c r="D1614">
        <v>3</v>
      </c>
      <c r="E1614">
        <v>0.65</v>
      </c>
      <c r="F1614">
        <v>19.899999999999999</v>
      </c>
      <c r="G1614">
        <v>54.048620189015942</v>
      </c>
      <c r="H1614">
        <v>21.697028668160534</v>
      </c>
      <c r="I1614">
        <v>34.976784508835436</v>
      </c>
      <c r="J1614">
        <v>5194.8256916045202</v>
      </c>
      <c r="K1614">
        <v>-3688.1944347682788</v>
      </c>
      <c r="L1614">
        <v>-35.373785311923207</v>
      </c>
      <c r="M1614">
        <v>6370.9490780267652</v>
      </c>
      <c r="N1614">
        <v>38202.819154536235</v>
      </c>
      <c r="O1614">
        <v>34.644184295221272</v>
      </c>
      <c r="P1614">
        <v>50.267478190412355</v>
      </c>
      <c r="Q1614" s="6">
        <v>1612</v>
      </c>
    </row>
    <row r="1615" spans="1:17" x14ac:dyDescent="0.25">
      <c r="A1615">
        <v>143.31978457014714</v>
      </c>
      <c r="B1615">
        <v>-35.381787234927678</v>
      </c>
      <c r="C1615" s="6">
        <v>1361.92</v>
      </c>
      <c r="D1615">
        <v>0.75</v>
      </c>
      <c r="E1615">
        <v>0.65</v>
      </c>
      <c r="F1615">
        <v>19.899999999999999</v>
      </c>
      <c r="G1615">
        <v>42.007420362456692</v>
      </c>
      <c r="H1615">
        <v>18.217295370138672</v>
      </c>
      <c r="I1615">
        <v>33.319784570147135</v>
      </c>
      <c r="J1615">
        <v>5206.0189880360995</v>
      </c>
      <c r="K1615">
        <v>-3672.4838766691514</v>
      </c>
      <c r="L1615">
        <v>-35.200304696330903</v>
      </c>
      <c r="M1615">
        <v>6371.0102439242155</v>
      </c>
      <c r="N1615">
        <v>38099.292213548084</v>
      </c>
      <c r="O1615">
        <v>35.892952070668656</v>
      </c>
      <c r="P1615">
        <v>48.625954234694191</v>
      </c>
      <c r="Q1615" s="6">
        <v>1613</v>
      </c>
    </row>
    <row r="1616" spans="1:17" x14ac:dyDescent="0.25">
      <c r="A1616">
        <v>144.67582342860118</v>
      </c>
      <c r="B1616">
        <v>-34.694169619876519</v>
      </c>
      <c r="C1616" s="6">
        <v>1362.2</v>
      </c>
      <c r="D1616">
        <v>1.2</v>
      </c>
      <c r="E1616">
        <v>0.65</v>
      </c>
      <c r="F1616">
        <v>19.899999999999999</v>
      </c>
      <c r="G1616">
        <v>46.089820015575185</v>
      </c>
      <c r="H1616">
        <v>19.811551904552786</v>
      </c>
      <c r="I1616">
        <v>34.675823428601177</v>
      </c>
      <c r="J1616">
        <v>5249.8155398554463</v>
      </c>
      <c r="K1616">
        <v>-3610.0240913859634</v>
      </c>
      <c r="L1616">
        <v>-34.514272848311997</v>
      </c>
      <c r="M1616">
        <v>6371.2508303232562</v>
      </c>
      <c r="N1616">
        <v>38135.699193139029</v>
      </c>
      <c r="O1616">
        <v>35.454593013538506</v>
      </c>
      <c r="P1616">
        <v>50.553655489124509</v>
      </c>
      <c r="Q1616" s="6">
        <v>1614</v>
      </c>
    </row>
    <row r="1617" spans="1:17" x14ac:dyDescent="0.25">
      <c r="A1617">
        <v>144.92827717105297</v>
      </c>
      <c r="B1617">
        <v>-33.494977391881697</v>
      </c>
      <c r="C1617" s="6">
        <v>1362.48</v>
      </c>
      <c r="D1617">
        <v>1.2</v>
      </c>
      <c r="E1617">
        <v>0.65</v>
      </c>
      <c r="F1617">
        <v>19.899999999999999</v>
      </c>
      <c r="G1617">
        <v>46.089820015575185</v>
      </c>
      <c r="H1617">
        <v>16.478667701227884</v>
      </c>
      <c r="I1617">
        <v>34.928277171052969</v>
      </c>
      <c r="J1617">
        <v>5324.379638056168</v>
      </c>
      <c r="K1617">
        <v>-3499.8709885816334</v>
      </c>
      <c r="L1617">
        <v>-33.318092670288408</v>
      </c>
      <c r="M1617">
        <v>6371.665046662647</v>
      </c>
      <c r="N1617">
        <v>38082.737781256204</v>
      </c>
      <c r="O1617">
        <v>36.10333648871773</v>
      </c>
      <c r="P1617">
        <v>51.682555305357596</v>
      </c>
      <c r="Q1617" s="6">
        <v>1615</v>
      </c>
    </row>
    <row r="1618" spans="1:17" x14ac:dyDescent="0.25">
      <c r="A1618">
        <v>141.04612632886088</v>
      </c>
      <c r="B1618">
        <v>-32.089242803600854</v>
      </c>
      <c r="C1618" s="6">
        <v>1362.7600000000002</v>
      </c>
      <c r="D1618">
        <v>3</v>
      </c>
      <c r="E1618">
        <v>0.65</v>
      </c>
      <c r="F1618">
        <v>19.899999999999999</v>
      </c>
      <c r="G1618">
        <v>54.048620189015942</v>
      </c>
      <c r="H1618">
        <v>17.541288513897264</v>
      </c>
      <c r="I1618">
        <v>31.046126328860879</v>
      </c>
      <c r="J1618">
        <v>5408.8102927913314</v>
      </c>
      <c r="K1618">
        <v>-3368.8207609242886</v>
      </c>
      <c r="L1618">
        <v>-31.916281485047008</v>
      </c>
      <c r="M1618">
        <v>6372.1410924931624</v>
      </c>
      <c r="N1618">
        <v>37784.132852486604</v>
      </c>
      <c r="O1618">
        <v>39.862984224484023</v>
      </c>
      <c r="P1618">
        <v>48.570923181584696</v>
      </c>
      <c r="Q1618" s="6">
        <v>1616</v>
      </c>
    </row>
    <row r="1619" spans="1:17" x14ac:dyDescent="0.25">
      <c r="A1619">
        <v>143.7992090064831</v>
      </c>
      <c r="B1619">
        <v>-35.182891405119577</v>
      </c>
      <c r="C1619" s="6">
        <v>1363.0400000000002</v>
      </c>
      <c r="D1619">
        <v>0.75</v>
      </c>
      <c r="E1619">
        <v>0.65</v>
      </c>
      <c r="F1619">
        <v>19.899999999999999</v>
      </c>
      <c r="G1619">
        <v>42.007420362456692</v>
      </c>
      <c r="H1619">
        <v>20.226938609313073</v>
      </c>
      <c r="I1619">
        <v>33.799209006483096</v>
      </c>
      <c r="J1619">
        <v>5218.7648158768579</v>
      </c>
      <c r="K1619">
        <v>-3654.4705281818274</v>
      </c>
      <c r="L1619">
        <v>-35.001856884311053</v>
      </c>
      <c r="M1619">
        <v>6371.0800532393077</v>
      </c>
      <c r="N1619">
        <v>38114.229315100172</v>
      </c>
      <c r="O1619">
        <v>35.712379431225358</v>
      </c>
      <c r="P1619">
        <v>49.280582453065342</v>
      </c>
      <c r="Q1619" s="6">
        <v>1617</v>
      </c>
    </row>
    <row r="1620" spans="1:17" x14ac:dyDescent="0.25">
      <c r="A1620">
        <v>143.27136220919218</v>
      </c>
      <c r="B1620">
        <v>-35.42807760162033</v>
      </c>
      <c r="C1620" s="6">
        <v>1363.3200000000002</v>
      </c>
      <c r="D1620">
        <v>3</v>
      </c>
      <c r="E1620">
        <v>0.65</v>
      </c>
      <c r="F1620">
        <v>19.899999999999999</v>
      </c>
      <c r="G1620">
        <v>54.048620189015942</v>
      </c>
      <c r="H1620">
        <v>15.661493241384056</v>
      </c>
      <c r="I1620">
        <v>33.271362209192176</v>
      </c>
      <c r="J1620">
        <v>5203.0435403878992</v>
      </c>
      <c r="K1620">
        <v>-3676.6699750068351</v>
      </c>
      <c r="L1620">
        <v>-35.246492042717797</v>
      </c>
      <c r="M1620">
        <v>6370.9939717668076</v>
      </c>
      <c r="N1620">
        <v>38099.369652591922</v>
      </c>
      <c r="O1620">
        <v>35.891795599705048</v>
      </c>
      <c r="P1620">
        <v>48.541293186958356</v>
      </c>
      <c r="Q1620" s="6">
        <v>1618</v>
      </c>
    </row>
    <row r="1621" spans="1:17" x14ac:dyDescent="0.25">
      <c r="A1621">
        <v>140.57810656287762</v>
      </c>
      <c r="B1621">
        <v>-32.001175871641543</v>
      </c>
      <c r="C1621" s="6">
        <v>1363.6000000000001</v>
      </c>
      <c r="D1621">
        <v>3</v>
      </c>
      <c r="E1621">
        <v>0.65</v>
      </c>
      <c r="F1621">
        <v>19.899999999999999</v>
      </c>
      <c r="G1621">
        <v>54.048620189015942</v>
      </c>
      <c r="H1621">
        <v>18.208389104448354</v>
      </c>
      <c r="I1621">
        <v>30.578106562877622</v>
      </c>
      <c r="J1621">
        <v>5413.9917702659186</v>
      </c>
      <c r="K1621">
        <v>-3360.5432045582784</v>
      </c>
      <c r="L1621">
        <v>-31.828474251533947</v>
      </c>
      <c r="M1621">
        <v>6372.170549993928</v>
      </c>
      <c r="N1621">
        <v>37753.893325706958</v>
      </c>
      <c r="O1621">
        <v>40.256619918294781</v>
      </c>
      <c r="P1621">
        <v>48.112468883040869</v>
      </c>
      <c r="Q1621" s="6">
        <v>1619</v>
      </c>
    </row>
    <row r="1622" spans="1:17" x14ac:dyDescent="0.25">
      <c r="A1622">
        <v>143.26621334471048</v>
      </c>
      <c r="B1622">
        <v>-36.504538771153591</v>
      </c>
      <c r="C1622" s="6">
        <v>1363.88</v>
      </c>
      <c r="D1622">
        <v>0.75</v>
      </c>
      <c r="E1622">
        <v>0.65</v>
      </c>
      <c r="F1622">
        <v>19.899999999999999</v>
      </c>
      <c r="G1622">
        <v>42.007420362456692</v>
      </c>
      <c r="H1622">
        <v>14.02125139132897</v>
      </c>
      <c r="I1622">
        <v>33.266213344710479</v>
      </c>
      <c r="J1622">
        <v>5132.8948726663057</v>
      </c>
      <c r="K1622">
        <v>-3773.3407668496525</v>
      </c>
      <c r="L1622">
        <v>-36.32069134289209</v>
      </c>
      <c r="M1622">
        <v>6370.6130251816094</v>
      </c>
      <c r="N1622">
        <v>38163.878614923029</v>
      </c>
      <c r="O1622">
        <v>35.106569778787531</v>
      </c>
      <c r="P1622">
        <v>47.798481367074451</v>
      </c>
      <c r="Q1622" s="6">
        <v>1620</v>
      </c>
    </row>
    <row r="1623" spans="1:17" x14ac:dyDescent="0.25">
      <c r="A1623">
        <v>141.4380375457396</v>
      </c>
      <c r="B1623">
        <v>-32.968354395039448</v>
      </c>
      <c r="C1623" s="6">
        <v>1364.16</v>
      </c>
      <c r="D1623">
        <v>0.75</v>
      </c>
      <c r="E1623">
        <v>0.65</v>
      </c>
      <c r="F1623">
        <v>19.899999999999999</v>
      </c>
      <c r="G1623">
        <v>42.007420362456692</v>
      </c>
      <c r="H1623">
        <v>18.900252298626405</v>
      </c>
      <c r="I1623">
        <v>31.438037545739604</v>
      </c>
      <c r="J1623">
        <v>5356.3880799159087</v>
      </c>
      <c r="K1623">
        <v>-3451.0159212662816</v>
      </c>
      <c r="L1623">
        <v>-32.792890287186104</v>
      </c>
      <c r="M1623">
        <v>6371.8446427622985</v>
      </c>
      <c r="N1623">
        <v>37855.340506771718</v>
      </c>
      <c r="O1623">
        <v>38.942955182542981</v>
      </c>
      <c r="P1623">
        <v>48.325369538402335</v>
      </c>
      <c r="Q1623" s="6">
        <v>1621</v>
      </c>
    </row>
    <row r="1624" spans="1:17" x14ac:dyDescent="0.25">
      <c r="A1624">
        <v>142.73809640684425</v>
      </c>
      <c r="B1624">
        <v>-36.242168248436506</v>
      </c>
      <c r="C1624" s="6">
        <v>1364.44</v>
      </c>
      <c r="D1624">
        <v>1.2</v>
      </c>
      <c r="E1624">
        <v>0.65</v>
      </c>
      <c r="F1624">
        <v>19.899999999999999</v>
      </c>
      <c r="G1624">
        <v>46.089820015575185</v>
      </c>
      <c r="H1624">
        <v>23.348720189764357</v>
      </c>
      <c r="I1624">
        <v>32.738096406844249</v>
      </c>
      <c r="J1624">
        <v>5150.1608755571069</v>
      </c>
      <c r="K1624">
        <v>-3749.8989139571299</v>
      </c>
      <c r="L1624">
        <v>-36.058848384436246</v>
      </c>
      <c r="M1624">
        <v>6370.7063116279351</v>
      </c>
      <c r="N1624">
        <v>38119.352224911549</v>
      </c>
      <c r="O1624">
        <v>35.645353449697907</v>
      </c>
      <c r="P1624">
        <v>47.400151491326866</v>
      </c>
      <c r="Q1624" s="6">
        <v>1622</v>
      </c>
    </row>
    <row r="1625" spans="1:17" x14ac:dyDescent="0.25">
      <c r="A1625">
        <v>140.27757767178062</v>
      </c>
      <c r="B1625">
        <v>-33.353122442465157</v>
      </c>
      <c r="C1625" s="6">
        <v>1364.72</v>
      </c>
      <c r="D1625">
        <v>1.2</v>
      </c>
      <c r="E1625">
        <v>0.65</v>
      </c>
      <c r="F1625">
        <v>19.899999999999999</v>
      </c>
      <c r="G1625">
        <v>46.089820015575185</v>
      </c>
      <c r="H1625">
        <v>14.487391404151801</v>
      </c>
      <c r="I1625">
        <v>30.27757767178062</v>
      </c>
      <c r="J1625">
        <v>5333.0460966821893</v>
      </c>
      <c r="K1625">
        <v>-3486.7396113004297</v>
      </c>
      <c r="L1625">
        <v>-33.176614549066542</v>
      </c>
      <c r="M1625">
        <v>6371.7135675066729</v>
      </c>
      <c r="N1625">
        <v>37815.773435433934</v>
      </c>
      <c r="O1625">
        <v>39.448182921064245</v>
      </c>
      <c r="P1625">
        <v>46.71945324820161</v>
      </c>
      <c r="Q1625" s="6">
        <v>1623</v>
      </c>
    </row>
    <row r="1626" spans="1:17" x14ac:dyDescent="0.25">
      <c r="A1626">
        <v>142.76370805349441</v>
      </c>
      <c r="B1626">
        <v>-35.952358823665477</v>
      </c>
      <c r="C1626" s="6">
        <v>1365.0000000000002</v>
      </c>
      <c r="D1626">
        <v>0.75</v>
      </c>
      <c r="E1626">
        <v>0.65</v>
      </c>
      <c r="F1626">
        <v>19.899999999999999</v>
      </c>
      <c r="G1626">
        <v>42.007420362456692</v>
      </c>
      <c r="H1626">
        <v>20.062902290633577</v>
      </c>
      <c r="I1626">
        <v>32.763708053494412</v>
      </c>
      <c r="J1626">
        <v>5169.1066969349977</v>
      </c>
      <c r="K1626">
        <v>-3723.9151022485403</v>
      </c>
      <c r="L1626">
        <v>-35.769639512972986</v>
      </c>
      <c r="M1626">
        <v>6370.8090328507724</v>
      </c>
      <c r="N1626">
        <v>38103.121315768316</v>
      </c>
      <c r="O1626">
        <v>35.843734056552108</v>
      </c>
      <c r="P1626">
        <v>47.62615902304357</v>
      </c>
      <c r="Q1626" s="6">
        <v>1624</v>
      </c>
    </row>
    <row r="1627" spans="1:17" x14ac:dyDescent="0.25">
      <c r="A1627">
        <v>143.16664878450717</v>
      </c>
      <c r="B1627">
        <v>-35.072738223474047</v>
      </c>
      <c r="C1627" s="6">
        <v>1365.2800000000002</v>
      </c>
      <c r="D1627">
        <v>0.75</v>
      </c>
      <c r="E1627">
        <v>0.65</v>
      </c>
      <c r="F1627">
        <v>19.899999999999999</v>
      </c>
      <c r="G1627">
        <v>42.007420362456692</v>
      </c>
      <c r="H1627">
        <v>15.094433675261881</v>
      </c>
      <c r="I1627">
        <v>33.166648784507174</v>
      </c>
      <c r="J1627">
        <v>5225.796646113622</v>
      </c>
      <c r="K1627">
        <v>-3644.4755634500766</v>
      </c>
      <c r="L1627">
        <v>-34.89195556872648</v>
      </c>
      <c r="M1627">
        <v>6371.1186395418144</v>
      </c>
      <c r="N1627">
        <v>38072.537564562539</v>
      </c>
      <c r="O1627">
        <v>36.220703818584184</v>
      </c>
      <c r="P1627">
        <v>48.677363619927959</v>
      </c>
      <c r="Q1627" s="6">
        <v>1625</v>
      </c>
    </row>
    <row r="1628" spans="1:17" x14ac:dyDescent="0.25">
      <c r="A1628">
        <v>143.31615949320013</v>
      </c>
      <c r="B1628">
        <v>-32.965040589765124</v>
      </c>
      <c r="C1628" s="6">
        <v>1365.5600000000002</v>
      </c>
      <c r="D1628">
        <v>3</v>
      </c>
      <c r="E1628">
        <v>0.65</v>
      </c>
      <c r="F1628">
        <v>19.899999999999999</v>
      </c>
      <c r="G1628">
        <v>54.048620189015942</v>
      </c>
      <c r="H1628">
        <v>18.76497053027262</v>
      </c>
      <c r="I1628">
        <v>33.316159493200132</v>
      </c>
      <c r="J1628">
        <v>5356.5880631780665</v>
      </c>
      <c r="K1628">
        <v>-3450.7075818369153</v>
      </c>
      <c r="L1628">
        <v>-32.789585608673661</v>
      </c>
      <c r="M1628">
        <v>6371.8457682157159</v>
      </c>
      <c r="N1628">
        <v>37959.728454443102</v>
      </c>
      <c r="O1628">
        <v>37.62478815555334</v>
      </c>
      <c r="P1628">
        <v>50.380491817682397</v>
      </c>
      <c r="Q1628" s="6">
        <v>1626</v>
      </c>
    </row>
    <row r="1629" spans="1:17" x14ac:dyDescent="0.25">
      <c r="A1629">
        <v>144.76010118660162</v>
      </c>
      <c r="B1629">
        <v>-36.678063109880782</v>
      </c>
      <c r="C1629" s="6">
        <v>1365.8400000000001</v>
      </c>
      <c r="D1629">
        <v>0.75</v>
      </c>
      <c r="E1629">
        <v>0.65</v>
      </c>
      <c r="F1629">
        <v>19.899999999999999</v>
      </c>
      <c r="G1629">
        <v>42.007420362456692</v>
      </c>
      <c r="H1629">
        <v>17.008545907706505</v>
      </c>
      <c r="I1629">
        <v>34.760101186601617</v>
      </c>
      <c r="J1629">
        <v>5121.416315858165</v>
      </c>
      <c r="K1629">
        <v>-3788.8015599586552</v>
      </c>
      <c r="L1629">
        <v>-36.493875209757981</v>
      </c>
      <c r="M1629">
        <v>6370.5511803205354</v>
      </c>
      <c r="N1629">
        <v>38256.881231855077</v>
      </c>
      <c r="O1629">
        <v>33.996362090773474</v>
      </c>
      <c r="P1629">
        <v>49.281208330044834</v>
      </c>
      <c r="Q1629" s="6">
        <v>1627</v>
      </c>
    </row>
    <row r="1630" spans="1:17" x14ac:dyDescent="0.25">
      <c r="A1630">
        <v>144.41487015116206</v>
      </c>
      <c r="B1630">
        <v>-31.970820813500794</v>
      </c>
      <c r="C1630" s="6">
        <v>1366.1200000000001</v>
      </c>
      <c r="D1630">
        <v>1.2</v>
      </c>
      <c r="E1630">
        <v>0.65</v>
      </c>
      <c r="F1630">
        <v>19.899999999999999</v>
      </c>
      <c r="G1630">
        <v>46.089820015575185</v>
      </c>
      <c r="H1630">
        <v>20.229533674234137</v>
      </c>
      <c r="I1630">
        <v>34.414870151162063</v>
      </c>
      <c r="J1630">
        <v>5415.7747646681528</v>
      </c>
      <c r="K1630">
        <v>-3357.6882648183755</v>
      </c>
      <c r="L1630">
        <v>-31.798209083360963</v>
      </c>
      <c r="M1630">
        <v>6372.1806930842304</v>
      </c>
      <c r="N1630">
        <v>37969.126679513989</v>
      </c>
      <c r="O1630">
        <v>37.512045486974472</v>
      </c>
      <c r="P1630">
        <v>52.300770731956874</v>
      </c>
      <c r="Q1630" s="6">
        <v>1628</v>
      </c>
    </row>
    <row r="1631" spans="1:17" x14ac:dyDescent="0.25">
      <c r="A1631">
        <v>142.30977380456019</v>
      </c>
      <c r="B1631">
        <v>-32.210752038667927</v>
      </c>
      <c r="C1631" s="6">
        <v>1366.4</v>
      </c>
      <c r="D1631">
        <v>3</v>
      </c>
      <c r="E1631">
        <v>0.65</v>
      </c>
      <c r="F1631">
        <v>19.899999999999999</v>
      </c>
      <c r="G1631">
        <v>54.048620189015942</v>
      </c>
      <c r="H1631">
        <v>17.310125628795948</v>
      </c>
      <c r="I1631">
        <v>32.309773804560194</v>
      </c>
      <c r="J1631">
        <v>5401.6402210490105</v>
      </c>
      <c r="K1631">
        <v>-3380.2287085211037</v>
      </c>
      <c r="L1631">
        <v>-32.037435076565401</v>
      </c>
      <c r="M1631">
        <v>6372.1003758230809</v>
      </c>
      <c r="N1631">
        <v>37860.715844829283</v>
      </c>
      <c r="O1631">
        <v>38.878009759552555</v>
      </c>
      <c r="P1631">
        <v>49.873809875771784</v>
      </c>
      <c r="Q1631" s="6">
        <v>1629</v>
      </c>
    </row>
    <row r="1632" spans="1:17" x14ac:dyDescent="0.25">
      <c r="A1632">
        <v>141.89457380471916</v>
      </c>
      <c r="B1632">
        <v>-36.504039360545121</v>
      </c>
      <c r="C1632" s="6">
        <v>1366.68</v>
      </c>
      <c r="D1632">
        <v>3</v>
      </c>
      <c r="E1632">
        <v>0.65</v>
      </c>
      <c r="F1632">
        <v>19.899999999999999</v>
      </c>
      <c r="G1632">
        <v>54.048620189015942</v>
      </c>
      <c r="H1632">
        <v>15.266135187431532</v>
      </c>
      <c r="I1632">
        <v>31.894573804719158</v>
      </c>
      <c r="J1632">
        <v>5132.9278403701055</v>
      </c>
      <c r="K1632">
        <v>-3773.2962205294539</v>
      </c>
      <c r="L1632">
        <v>-36.320192921888172</v>
      </c>
      <c r="M1632">
        <v>6370.6132030055296</v>
      </c>
      <c r="N1632">
        <v>38090.675107111245</v>
      </c>
      <c r="O1632">
        <v>35.992634230360252</v>
      </c>
      <c r="P1632">
        <v>46.291171637172972</v>
      </c>
      <c r="Q1632" s="6">
        <v>1630</v>
      </c>
    </row>
    <row r="1633" spans="1:17" x14ac:dyDescent="0.25">
      <c r="A1633">
        <v>142.62150760232296</v>
      </c>
      <c r="B1633">
        <v>-33.369293843987698</v>
      </c>
      <c r="C1633" s="6">
        <v>1366.96</v>
      </c>
      <c r="D1633">
        <v>3</v>
      </c>
      <c r="E1633">
        <v>0.65</v>
      </c>
      <c r="F1633">
        <v>19.899999999999999</v>
      </c>
      <c r="G1633">
        <v>54.048620189015942</v>
      </c>
      <c r="H1633">
        <v>19.259750499865508</v>
      </c>
      <c r="I1633">
        <v>32.621507602322964</v>
      </c>
      <c r="J1633">
        <v>5332.0597764600598</v>
      </c>
      <c r="K1633">
        <v>-3488.2376503939968</v>
      </c>
      <c r="L1633">
        <v>-33.192742774476976</v>
      </c>
      <c r="M1633">
        <v>6371.7080414414422</v>
      </c>
      <c r="N1633">
        <v>37943.393943725729</v>
      </c>
      <c r="O1633">
        <v>37.827330329158151</v>
      </c>
      <c r="P1633">
        <v>49.325813876135399</v>
      </c>
      <c r="Q1633" s="6">
        <v>1631</v>
      </c>
    </row>
    <row r="1634" spans="1:17" x14ac:dyDescent="0.25">
      <c r="A1634">
        <v>143.70314439866141</v>
      </c>
      <c r="B1634">
        <v>-35.116667912779135</v>
      </c>
      <c r="C1634" s="6">
        <v>1367.2400000000002</v>
      </c>
      <c r="D1634">
        <v>3</v>
      </c>
      <c r="E1634">
        <v>0.65</v>
      </c>
      <c r="F1634">
        <v>19.899999999999999</v>
      </c>
      <c r="G1634">
        <v>54.048620189015942</v>
      </c>
      <c r="H1634">
        <v>16.746836462938788</v>
      </c>
      <c r="I1634">
        <v>33.703144398661408</v>
      </c>
      <c r="J1634">
        <v>5222.994632908637</v>
      </c>
      <c r="K1634">
        <v>-3648.463208547691</v>
      </c>
      <c r="L1634">
        <v>-34.935784492948841</v>
      </c>
      <c r="M1634">
        <v>6371.1032576405905</v>
      </c>
      <c r="N1634">
        <v>38104.961323910095</v>
      </c>
      <c r="O1634">
        <v>35.825236602362345</v>
      </c>
      <c r="P1634">
        <v>49.224257221087178</v>
      </c>
      <c r="Q1634" s="6">
        <v>1632</v>
      </c>
    </row>
    <row r="1635" spans="1:17" x14ac:dyDescent="0.25">
      <c r="A1635">
        <v>142.43627450307682</v>
      </c>
      <c r="B1635">
        <v>-33.898869015880472</v>
      </c>
      <c r="C1635" s="6">
        <v>1367.5200000000002</v>
      </c>
      <c r="D1635">
        <v>1.2</v>
      </c>
      <c r="E1635">
        <v>0.65</v>
      </c>
      <c r="F1635">
        <v>19.899999999999999</v>
      </c>
      <c r="G1635">
        <v>46.089820015575185</v>
      </c>
      <c r="H1635">
        <v>14.211358093198669</v>
      </c>
      <c r="I1635">
        <v>32.436274503076817</v>
      </c>
      <c r="J1635">
        <v>5299.5255275030959</v>
      </c>
      <c r="K1635">
        <v>-3537.1424878725757</v>
      </c>
      <c r="L1635">
        <v>-33.720935074132953</v>
      </c>
      <c r="M1635">
        <v>6371.5263317489598</v>
      </c>
      <c r="N1635">
        <v>37963.57053861922</v>
      </c>
      <c r="O1635">
        <v>37.572413897420105</v>
      </c>
      <c r="P1635">
        <v>48.729448540739085</v>
      </c>
      <c r="Q1635" s="6">
        <v>1633</v>
      </c>
    </row>
    <row r="1636" spans="1:17" x14ac:dyDescent="0.25">
      <c r="A1636">
        <v>141.12206415036164</v>
      </c>
      <c r="B1636">
        <v>-34.596431505819695</v>
      </c>
      <c r="C1636" s="6">
        <v>1367.8000000000002</v>
      </c>
      <c r="D1636">
        <v>3</v>
      </c>
      <c r="E1636">
        <v>0.65</v>
      </c>
      <c r="F1636">
        <v>19.899999999999999</v>
      </c>
      <c r="G1636">
        <v>54.048620189015942</v>
      </c>
      <c r="H1636">
        <v>20.283313832886186</v>
      </c>
      <c r="I1636">
        <v>31.122064150361638</v>
      </c>
      <c r="J1636">
        <v>5255.9794357333849</v>
      </c>
      <c r="K1636">
        <v>-3601.1041123634018</v>
      </c>
      <c r="L1636">
        <v>-34.416768540289105</v>
      </c>
      <c r="M1636">
        <v>6371.2848513414338</v>
      </c>
      <c r="N1636">
        <v>37933.822233062463</v>
      </c>
      <c r="O1636">
        <v>37.941575011792068</v>
      </c>
      <c r="P1636">
        <v>46.758655627258875</v>
      </c>
      <c r="Q1636" s="6">
        <v>1634</v>
      </c>
    </row>
    <row r="1637" spans="1:17" x14ac:dyDescent="0.25">
      <c r="A1637">
        <v>141.99322737189053</v>
      </c>
      <c r="B1637">
        <v>-36.364728302498591</v>
      </c>
      <c r="C1637" s="6">
        <v>1368.0800000000002</v>
      </c>
      <c r="D1637">
        <v>3</v>
      </c>
      <c r="E1637">
        <v>0.65</v>
      </c>
      <c r="F1637">
        <v>19.899999999999999</v>
      </c>
      <c r="G1637">
        <v>54.048620189015942</v>
      </c>
      <c r="H1637">
        <v>18.76388864059011</v>
      </c>
      <c r="I1637">
        <v>31.993227371890526</v>
      </c>
      <c r="J1637">
        <v>5142.1089345129312</v>
      </c>
      <c r="K1637">
        <v>-3760.8589207743034</v>
      </c>
      <c r="L1637">
        <v>-36.181160088914964</v>
      </c>
      <c r="M1637">
        <v>6370.6627690033456</v>
      </c>
      <c r="N1637">
        <v>38087.240117780399</v>
      </c>
      <c r="O1637">
        <v>36.035155212799999</v>
      </c>
      <c r="P1637">
        <v>46.495157120360624</v>
      </c>
      <c r="Q1637" s="6">
        <v>1635</v>
      </c>
    </row>
    <row r="1638" spans="1:17" x14ac:dyDescent="0.25">
      <c r="A1638">
        <v>142.49451380598336</v>
      </c>
      <c r="B1638">
        <v>-32.750315996549361</v>
      </c>
      <c r="C1638" s="6">
        <v>1368.3600000000001</v>
      </c>
      <c r="D1638">
        <v>3</v>
      </c>
      <c r="E1638">
        <v>0.65</v>
      </c>
      <c r="F1638">
        <v>19.899999999999999</v>
      </c>
      <c r="G1638">
        <v>54.048620189015942</v>
      </c>
      <c r="H1638">
        <v>22.427192753811219</v>
      </c>
      <c r="I1638">
        <v>32.49451380598336</v>
      </c>
      <c r="J1638">
        <v>5369.5081035890762</v>
      </c>
      <c r="K1638">
        <v>-3430.7038571745161</v>
      </c>
      <c r="L1638">
        <v>-32.575457380377365</v>
      </c>
      <c r="M1638">
        <v>6371.918567444256</v>
      </c>
      <c r="N1638">
        <v>37901.239312923317</v>
      </c>
      <c r="O1638">
        <v>38.36094920324647</v>
      </c>
      <c r="P1638">
        <v>49.65720579129372</v>
      </c>
      <c r="Q1638" s="6">
        <v>1636</v>
      </c>
    </row>
    <row r="1639" spans="1:17" x14ac:dyDescent="0.25">
      <c r="A1639">
        <v>143.14959414721127</v>
      </c>
      <c r="B1639">
        <v>-35.506571038619107</v>
      </c>
      <c r="C1639" s="6">
        <v>1368.64</v>
      </c>
      <c r="D1639">
        <v>1.2</v>
      </c>
      <c r="E1639">
        <v>0.65</v>
      </c>
      <c r="F1639">
        <v>19.899999999999999</v>
      </c>
      <c r="G1639">
        <v>46.089820015575185</v>
      </c>
      <c r="H1639">
        <v>18.651490610079033</v>
      </c>
      <c r="I1639">
        <v>33.149594147211275</v>
      </c>
      <c r="J1639">
        <v>5197.9903682526965</v>
      </c>
      <c r="K1639">
        <v>-3683.7628137844354</v>
      </c>
      <c r="L1639">
        <v>-35.324811870830302</v>
      </c>
      <c r="M1639">
        <v>6370.966358149195</v>
      </c>
      <c r="N1639">
        <v>38097.344409291109</v>
      </c>
      <c r="O1639">
        <v>35.916076220428394</v>
      </c>
      <c r="P1639">
        <v>48.354704016800007</v>
      </c>
      <c r="Q1639" s="6">
        <v>1637</v>
      </c>
    </row>
    <row r="1640" spans="1:17" x14ac:dyDescent="0.25">
      <c r="A1640">
        <v>144.4004001798242</v>
      </c>
      <c r="B1640">
        <v>-36.279146913649043</v>
      </c>
      <c r="C1640" s="6">
        <v>1368.92</v>
      </c>
      <c r="D1640">
        <v>0.75</v>
      </c>
      <c r="E1640">
        <v>0.65</v>
      </c>
      <c r="F1640">
        <v>19.899999999999999</v>
      </c>
      <c r="G1640">
        <v>42.007420362456692</v>
      </c>
      <c r="H1640">
        <v>19.82548911976459</v>
      </c>
      <c r="I1640">
        <v>34.400400179824203</v>
      </c>
      <c r="J1640">
        <v>5147.7339413933223</v>
      </c>
      <c r="K1640">
        <v>-3753.207543727844</v>
      </c>
      <c r="L1640">
        <v>-36.095751765343287</v>
      </c>
      <c r="M1640">
        <v>6370.6931803115758</v>
      </c>
      <c r="N1640">
        <v>38212.83487097059</v>
      </c>
      <c r="O1640">
        <v>34.521384938538851</v>
      </c>
      <c r="P1640">
        <v>49.167340641236194</v>
      </c>
      <c r="Q1640" s="6">
        <v>1638</v>
      </c>
    </row>
    <row r="1641" spans="1:17" x14ac:dyDescent="0.25">
      <c r="A1641">
        <v>140.92998140134841</v>
      </c>
      <c r="B1641">
        <v>-31.984147132798316</v>
      </c>
      <c r="C1641" s="6">
        <v>1369.2</v>
      </c>
      <c r="D1641">
        <v>0.75</v>
      </c>
      <c r="E1641">
        <v>0.65</v>
      </c>
      <c r="F1641">
        <v>19.899999999999999</v>
      </c>
      <c r="G1641">
        <v>42.007420362456692</v>
      </c>
      <c r="H1641">
        <v>16.999452863021382</v>
      </c>
      <c r="I1641">
        <v>30.929981401348414</v>
      </c>
      <c r="J1641">
        <v>5414.9921910724479</v>
      </c>
      <c r="K1641">
        <v>-3358.9417402074741</v>
      </c>
      <c r="L1641">
        <v>-31.811495915869333</v>
      </c>
      <c r="M1641">
        <v>6372.1762407739161</v>
      </c>
      <c r="N1641">
        <v>37771.919850764367</v>
      </c>
      <c r="O1641">
        <v>40.021987466680216</v>
      </c>
      <c r="P1641">
        <v>48.523690497480928</v>
      </c>
      <c r="Q1641" s="6">
        <v>1639</v>
      </c>
    </row>
    <row r="1642" spans="1:17" x14ac:dyDescent="0.25">
      <c r="A1642">
        <v>144.28386747609844</v>
      </c>
      <c r="B1642">
        <v>-33.110505383723883</v>
      </c>
      <c r="C1642" s="6">
        <v>1369.48</v>
      </c>
      <c r="D1642">
        <v>1.2</v>
      </c>
      <c r="E1642">
        <v>0.65</v>
      </c>
      <c r="F1642">
        <v>19.899999999999999</v>
      </c>
      <c r="G1642">
        <v>46.089820015575185</v>
      </c>
      <c r="H1642">
        <v>22.036544789866795</v>
      </c>
      <c r="I1642">
        <v>34.283867476098436</v>
      </c>
      <c r="J1642">
        <v>5347.7925958351689</v>
      </c>
      <c r="K1642">
        <v>-3464.2318856150973</v>
      </c>
      <c r="L1642">
        <v>-32.934651971753489</v>
      </c>
      <c r="M1642">
        <v>6371.7963091566089</v>
      </c>
      <c r="N1642">
        <v>38023.641024033983</v>
      </c>
      <c r="O1642">
        <v>36.830422534384503</v>
      </c>
      <c r="P1642">
        <v>51.296016459860169</v>
      </c>
      <c r="Q1642" s="6">
        <v>1640</v>
      </c>
    </row>
    <row r="1643" spans="1:17" x14ac:dyDescent="0.25">
      <c r="A1643">
        <v>141.13861145434348</v>
      </c>
      <c r="B1643">
        <v>-35.288886054799548</v>
      </c>
      <c r="C1643" s="6">
        <v>1369.7600000000002</v>
      </c>
      <c r="D1643">
        <v>0.75</v>
      </c>
      <c r="E1643">
        <v>0.65</v>
      </c>
      <c r="F1643">
        <v>19.899999999999999</v>
      </c>
      <c r="G1643">
        <v>42.007420362456692</v>
      </c>
      <c r="H1643">
        <v>23.850917348608789</v>
      </c>
      <c r="I1643">
        <v>31.138611454343476</v>
      </c>
      <c r="J1643">
        <v>5211.9802026019042</v>
      </c>
      <c r="K1643">
        <v>-3664.0755520857779</v>
      </c>
      <c r="L1643">
        <v>-35.10761169464903</v>
      </c>
      <c r="M1643">
        <v>6371.0428725371867</v>
      </c>
      <c r="N1643">
        <v>37976.489399465798</v>
      </c>
      <c r="O1643">
        <v>37.404719888924262</v>
      </c>
      <c r="P1643">
        <v>46.282491710451069</v>
      </c>
      <c r="Q1643" s="6">
        <v>1641</v>
      </c>
    </row>
    <row r="1644" spans="1:17" x14ac:dyDescent="0.25">
      <c r="A1644">
        <v>142.79700632033899</v>
      </c>
      <c r="B1644">
        <v>-35.433932419577872</v>
      </c>
      <c r="C1644" s="6">
        <v>1370.0400000000002</v>
      </c>
      <c r="D1644">
        <v>0.75</v>
      </c>
      <c r="E1644">
        <v>0.65</v>
      </c>
      <c r="F1644">
        <v>19.899999999999999</v>
      </c>
      <c r="G1644">
        <v>42.007420362456692</v>
      </c>
      <c r="H1644">
        <v>18.707490202449033</v>
      </c>
      <c r="I1644">
        <v>32.797006320338994</v>
      </c>
      <c r="J1644">
        <v>5202.6669624422466</v>
      </c>
      <c r="K1644">
        <v>-3677.1992648407322</v>
      </c>
      <c r="L1644">
        <v>-35.252333864296389</v>
      </c>
      <c r="M1644">
        <v>6370.9919129938671</v>
      </c>
      <c r="N1644">
        <v>38073.72311873149</v>
      </c>
      <c r="O1644">
        <v>36.204528112705468</v>
      </c>
      <c r="P1644">
        <v>48.021633746389739</v>
      </c>
      <c r="Q1644" s="6">
        <v>1642</v>
      </c>
    </row>
    <row r="1645" spans="1:17" x14ac:dyDescent="0.25">
      <c r="A1645">
        <v>144.04833690795195</v>
      </c>
      <c r="B1645">
        <v>-34.424363483388305</v>
      </c>
      <c r="C1645" s="6">
        <v>1370.3200000000002</v>
      </c>
      <c r="D1645">
        <v>3</v>
      </c>
      <c r="E1645">
        <v>0.65</v>
      </c>
      <c r="F1645">
        <v>19.899999999999999</v>
      </c>
      <c r="G1645">
        <v>54.048620189015942</v>
      </c>
      <c r="H1645">
        <v>14.793858181062209</v>
      </c>
      <c r="I1645">
        <v>34.048336907951949</v>
      </c>
      <c r="J1645">
        <v>5266.7937325959538</v>
      </c>
      <c r="K1645">
        <v>-3585.3753285512357</v>
      </c>
      <c r="L1645">
        <v>-34.245117195079366</v>
      </c>
      <c r="M1645">
        <v>6371.3446358124356</v>
      </c>
      <c r="N1645">
        <v>38084.24777267305</v>
      </c>
      <c r="O1645">
        <v>36.08066814204949</v>
      </c>
      <c r="P1645">
        <v>50.08432178087034</v>
      </c>
      <c r="Q1645" s="6">
        <v>1643</v>
      </c>
    </row>
    <row r="1646" spans="1:17" x14ac:dyDescent="0.25">
      <c r="A1646">
        <v>144.78855675190383</v>
      </c>
      <c r="B1646">
        <v>-33.875557551303174</v>
      </c>
      <c r="C1646" s="6">
        <v>1370.6000000000001</v>
      </c>
      <c r="D1646">
        <v>1.2</v>
      </c>
      <c r="E1646">
        <v>0.65</v>
      </c>
      <c r="F1646">
        <v>19.899999999999999</v>
      </c>
      <c r="G1646">
        <v>46.089820015575185</v>
      </c>
      <c r="H1646">
        <v>15.921701081955096</v>
      </c>
      <c r="I1646">
        <v>34.788556751903826</v>
      </c>
      <c r="J1646">
        <v>5300.9672194220866</v>
      </c>
      <c r="K1646">
        <v>-3534.9959893382443</v>
      </c>
      <c r="L1646">
        <v>-33.69768321148409</v>
      </c>
      <c r="M1646">
        <v>6371.5343604209656</v>
      </c>
      <c r="N1646">
        <v>38095.785823481368</v>
      </c>
      <c r="O1646">
        <v>35.942537723711716</v>
      </c>
      <c r="P1646">
        <v>51.259147548256273</v>
      </c>
      <c r="Q1646" s="6">
        <v>1644</v>
      </c>
    </row>
    <row r="1647" spans="1:17" x14ac:dyDescent="0.25">
      <c r="A1647">
        <v>142.46243365401037</v>
      </c>
      <c r="B1647">
        <v>-33.371497048169751</v>
      </c>
      <c r="C1647" s="6">
        <v>1370.88</v>
      </c>
      <c r="D1647">
        <v>1.2</v>
      </c>
      <c r="E1647">
        <v>0.65</v>
      </c>
      <c r="F1647">
        <v>19.899999999999999</v>
      </c>
      <c r="G1647">
        <v>46.089820015575185</v>
      </c>
      <c r="H1647">
        <v>17.626137877095793</v>
      </c>
      <c r="I1647">
        <v>32.462433654010368</v>
      </c>
      <c r="J1647">
        <v>5331.9253665102224</v>
      </c>
      <c r="K1647">
        <v>-3488.4417231457023</v>
      </c>
      <c r="L1647">
        <v>-33.194940100648985</v>
      </c>
      <c r="M1647">
        <v>6371.7072884603649</v>
      </c>
      <c r="N1647">
        <v>37934.669843963951</v>
      </c>
      <c r="O1647">
        <v>37.936777674022352</v>
      </c>
      <c r="P1647">
        <v>49.15067650497781</v>
      </c>
      <c r="Q1647" s="6">
        <v>1645</v>
      </c>
    </row>
    <row r="1648" spans="1:17" x14ac:dyDescent="0.25">
      <c r="A1648">
        <v>140.11271675275967</v>
      </c>
      <c r="B1648">
        <v>-33.859365292410615</v>
      </c>
      <c r="C1648" s="6">
        <v>1371.16</v>
      </c>
      <c r="D1648">
        <v>3</v>
      </c>
      <c r="E1648">
        <v>0.65</v>
      </c>
      <c r="F1648">
        <v>19.899999999999999</v>
      </c>
      <c r="G1648">
        <v>54.048620189015942</v>
      </c>
      <c r="H1648">
        <v>21.434500692567539</v>
      </c>
      <c r="I1648">
        <v>30.112716752759667</v>
      </c>
      <c r="J1648">
        <v>5301.9681085193479</v>
      </c>
      <c r="K1648">
        <v>-3533.5046804638923</v>
      </c>
      <c r="L1648">
        <v>-33.681532421440927</v>
      </c>
      <c r="M1648">
        <v>6371.5399355741674</v>
      </c>
      <c r="N1648">
        <v>37837.107944624331</v>
      </c>
      <c r="O1648">
        <v>39.171758217922353</v>
      </c>
      <c r="P1648">
        <v>46.149657376007646</v>
      </c>
      <c r="Q1648" s="6">
        <v>1646</v>
      </c>
    </row>
    <row r="1649" spans="1:17" x14ac:dyDescent="0.25">
      <c r="A1649">
        <v>143.83135093152418</v>
      </c>
      <c r="B1649">
        <v>-34.167237510358177</v>
      </c>
      <c r="C1649" s="6">
        <v>1371.44</v>
      </c>
      <c r="D1649">
        <v>0.75</v>
      </c>
      <c r="E1649">
        <v>0.65</v>
      </c>
      <c r="F1649">
        <v>19.899999999999999</v>
      </c>
      <c r="G1649">
        <v>42.007420362456692</v>
      </c>
      <c r="H1649">
        <v>20.410729984605528</v>
      </c>
      <c r="I1649">
        <v>33.831350931524184</v>
      </c>
      <c r="J1649">
        <v>5282.8651160985119</v>
      </c>
      <c r="K1649">
        <v>-3561.8118524150268</v>
      </c>
      <c r="L1649">
        <v>-33.988625876738439</v>
      </c>
      <c r="M1649">
        <v>6371.4337088990187</v>
      </c>
      <c r="N1649">
        <v>38057.143391476893</v>
      </c>
      <c r="O1649">
        <v>36.413398233107138</v>
      </c>
      <c r="P1649">
        <v>50.03930383691084</v>
      </c>
      <c r="Q1649" s="6">
        <v>1647</v>
      </c>
    </row>
    <row r="1650" spans="1:17" x14ac:dyDescent="0.25">
      <c r="A1650">
        <v>143.05733411585999</v>
      </c>
      <c r="B1650">
        <v>-35.235398950919993</v>
      </c>
      <c r="C1650" s="6">
        <v>1371.72</v>
      </c>
      <c r="D1650">
        <v>0.75</v>
      </c>
      <c r="E1650">
        <v>0.65</v>
      </c>
      <c r="F1650">
        <v>19.899999999999999</v>
      </c>
      <c r="G1650">
        <v>42.007420362456692</v>
      </c>
      <c r="H1650">
        <v>17.204063454790983</v>
      </c>
      <c r="I1650">
        <v>33.057334115859987</v>
      </c>
      <c r="J1650">
        <v>5215.4060953174749</v>
      </c>
      <c r="K1650">
        <v>-3659.2302050312965</v>
      </c>
      <c r="L1650">
        <v>-35.054245309778992</v>
      </c>
      <c r="M1650">
        <v>6371.0616409267341</v>
      </c>
      <c r="N1650">
        <v>38076.140455319292</v>
      </c>
      <c r="O1650">
        <v>36.175910286390057</v>
      </c>
      <c r="P1650">
        <v>48.444234076573565</v>
      </c>
      <c r="Q1650" s="6">
        <v>1648</v>
      </c>
    </row>
    <row r="1651" spans="1:17" x14ac:dyDescent="0.25">
      <c r="A1651">
        <v>144.96893452403992</v>
      </c>
      <c r="B1651">
        <v>-36.714517600389762</v>
      </c>
      <c r="C1651" s="6">
        <v>1372.0000000000002</v>
      </c>
      <c r="D1651">
        <v>1.2</v>
      </c>
      <c r="E1651">
        <v>0.65</v>
      </c>
      <c r="F1651">
        <v>19.899999999999999</v>
      </c>
      <c r="G1651">
        <v>46.089820015575185</v>
      </c>
      <c r="H1651">
        <v>18.183341744629914</v>
      </c>
      <c r="I1651">
        <v>34.968934524039923</v>
      </c>
      <c r="J1651">
        <v>5118.9988764727932</v>
      </c>
      <c r="K1651">
        <v>-3792.0452419764479</v>
      </c>
      <c r="L1651">
        <v>-36.530259028994685</v>
      </c>
      <c r="M1651">
        <v>6370.538173068735</v>
      </c>
      <c r="N1651">
        <v>38270.82024199827</v>
      </c>
      <c r="O1651">
        <v>33.831428860120383</v>
      </c>
      <c r="P1651">
        <v>49.477062311006186</v>
      </c>
      <c r="Q1651" s="6">
        <v>1649</v>
      </c>
    </row>
    <row r="1652" spans="1:17" x14ac:dyDescent="0.25">
      <c r="A1652">
        <v>142.31457268334506</v>
      </c>
      <c r="B1652">
        <v>-32.273746105659427</v>
      </c>
      <c r="C1652" s="6">
        <v>1372.2800000000002</v>
      </c>
      <c r="D1652">
        <v>0.75</v>
      </c>
      <c r="E1652">
        <v>0.65</v>
      </c>
      <c r="F1652">
        <v>19.899999999999999</v>
      </c>
      <c r="G1652">
        <v>42.007420362456692</v>
      </c>
      <c r="H1652">
        <v>18.813851781113687</v>
      </c>
      <c r="I1652">
        <v>32.314572683345062</v>
      </c>
      <c r="J1652">
        <v>5397.9134661605776</v>
      </c>
      <c r="K1652">
        <v>-3386.1370284482514</v>
      </c>
      <c r="L1652">
        <v>-32.100245988646776</v>
      </c>
      <c r="M1652">
        <v>6372.0792339381705</v>
      </c>
      <c r="N1652">
        <v>37864.488992546736</v>
      </c>
      <c r="O1652">
        <v>38.829621763639935</v>
      </c>
      <c r="P1652">
        <v>49.829824885320207</v>
      </c>
      <c r="Q1652" s="6">
        <v>1650</v>
      </c>
    </row>
    <row r="1653" spans="1:17" x14ac:dyDescent="0.25">
      <c r="A1653">
        <v>143.86704048266876</v>
      </c>
      <c r="B1653">
        <v>-33.095795143400345</v>
      </c>
      <c r="C1653" s="6">
        <v>1372.5600000000002</v>
      </c>
      <c r="D1653">
        <v>3</v>
      </c>
      <c r="E1653">
        <v>0.65</v>
      </c>
      <c r="F1653">
        <v>19.899999999999999</v>
      </c>
      <c r="G1653">
        <v>54.048620189015942</v>
      </c>
      <c r="H1653">
        <v>20.29764484657915</v>
      </c>
      <c r="I1653">
        <v>33.867040482668756</v>
      </c>
      <c r="J1653">
        <v>5348.6836138710269</v>
      </c>
      <c r="K1653">
        <v>-3462.8652309662561</v>
      </c>
      <c r="L1653">
        <v>-32.919981818007571</v>
      </c>
      <c r="M1653">
        <v>6371.8013158860667</v>
      </c>
      <c r="N1653">
        <v>37998.641677702115</v>
      </c>
      <c r="O1653">
        <v>37.139774307570931</v>
      </c>
      <c r="P1653">
        <v>50.868040478203902</v>
      </c>
      <c r="Q1653" s="6">
        <v>1651</v>
      </c>
    </row>
    <row r="1654" spans="1:17" x14ac:dyDescent="0.25">
      <c r="A1654">
        <v>141.63335550009262</v>
      </c>
      <c r="B1654">
        <v>-33.232489767455391</v>
      </c>
      <c r="C1654" s="6">
        <v>1372.8400000000001</v>
      </c>
      <c r="D1654">
        <v>1.2</v>
      </c>
      <c r="E1654">
        <v>0.65</v>
      </c>
      <c r="F1654">
        <v>19.899999999999999</v>
      </c>
      <c r="G1654">
        <v>46.089820015575185</v>
      </c>
      <c r="H1654">
        <v>16.998859527770129</v>
      </c>
      <c r="I1654">
        <v>31.63335550009262</v>
      </c>
      <c r="J1654">
        <v>5340.3902523115339</v>
      </c>
      <c r="K1654">
        <v>-3475.5561432145232</v>
      </c>
      <c r="L1654">
        <v>-33.056305718483138</v>
      </c>
      <c r="M1654">
        <v>6371.7547466628266</v>
      </c>
      <c r="N1654">
        <v>37881.125218709189</v>
      </c>
      <c r="O1654">
        <v>38.613475383146792</v>
      </c>
      <c r="P1654">
        <v>48.34174090165682</v>
      </c>
      <c r="Q1654" s="6">
        <v>1652</v>
      </c>
    </row>
    <row r="1655" spans="1:17" x14ac:dyDescent="0.25">
      <c r="A1655">
        <v>140.06820370720607</v>
      </c>
      <c r="B1655">
        <v>-31.969335337452517</v>
      </c>
      <c r="C1655" s="6">
        <v>1373.1200000000001</v>
      </c>
      <c r="D1655">
        <v>1.2</v>
      </c>
      <c r="E1655">
        <v>0.65</v>
      </c>
      <c r="F1655">
        <v>19.899999999999999</v>
      </c>
      <c r="G1655">
        <v>46.089820015575185</v>
      </c>
      <c r="H1655">
        <v>23.229593098043132</v>
      </c>
      <c r="I1655">
        <v>30.068203707206067</v>
      </c>
      <c r="J1655">
        <v>5415.8619794694305</v>
      </c>
      <c r="K1655">
        <v>-3357.5485296296865</v>
      </c>
      <c r="L1655">
        <v>-31.7967280111828</v>
      </c>
      <c r="M1655">
        <v>6372.1811893166541</v>
      </c>
      <c r="N1655">
        <v>37724.909018502614</v>
      </c>
      <c r="O1655">
        <v>40.636147203258126</v>
      </c>
      <c r="P1655">
        <v>47.555680905819635</v>
      </c>
      <c r="Q1655" s="6">
        <v>1653</v>
      </c>
    </row>
    <row r="1656" spans="1:17" x14ac:dyDescent="0.25">
      <c r="A1656">
        <v>140.07847969211429</v>
      </c>
      <c r="B1656">
        <v>-32.188397487417888</v>
      </c>
      <c r="C1656" s="6">
        <v>1373.4</v>
      </c>
      <c r="D1656">
        <v>3</v>
      </c>
      <c r="E1656">
        <v>0.65</v>
      </c>
      <c r="F1656">
        <v>19.899999999999999</v>
      </c>
      <c r="G1656">
        <v>54.048620189015942</v>
      </c>
      <c r="H1656">
        <v>15.728622155335692</v>
      </c>
      <c r="I1656">
        <v>30.078479692114286</v>
      </c>
      <c r="J1656">
        <v>5402.9611546305377</v>
      </c>
      <c r="K1656">
        <v>-3378.1310670658563</v>
      </c>
      <c r="L1656">
        <v>-32.015145721679644</v>
      </c>
      <c r="M1656">
        <v>6372.1078729665314</v>
      </c>
      <c r="N1656">
        <v>37737.915670781433</v>
      </c>
      <c r="O1656">
        <v>40.464519900546748</v>
      </c>
      <c r="P1656">
        <v>47.393385273046185</v>
      </c>
      <c r="Q1656" s="6">
        <v>1654</v>
      </c>
    </row>
    <row r="1657" spans="1:17" x14ac:dyDescent="0.25">
      <c r="A1657">
        <v>140.67832277512625</v>
      </c>
      <c r="B1657">
        <v>-32.191745676097916</v>
      </c>
      <c r="C1657" s="6">
        <v>1373.68</v>
      </c>
      <c r="D1657">
        <v>0.75</v>
      </c>
      <c r="E1657">
        <v>0.65</v>
      </c>
      <c r="F1657">
        <v>19.899999999999999</v>
      </c>
      <c r="G1657">
        <v>42.007420362456692</v>
      </c>
      <c r="H1657">
        <v>16.021589624632824</v>
      </c>
      <c r="I1657">
        <v>30.678322775126247</v>
      </c>
      <c r="J1657">
        <v>5402.7633620991519</v>
      </c>
      <c r="K1657">
        <v>-3378.4452770107096</v>
      </c>
      <c r="L1657">
        <v>-32.018484138781346</v>
      </c>
      <c r="M1657">
        <v>6372.1067502511996</v>
      </c>
      <c r="N1657">
        <v>37770.052138637875</v>
      </c>
      <c r="O1657">
        <v>40.045249378300731</v>
      </c>
      <c r="P1657">
        <v>48.07506983581164</v>
      </c>
      <c r="Q1657" s="6">
        <v>1655</v>
      </c>
    </row>
    <row r="1658" spans="1:17" x14ac:dyDescent="0.25">
      <c r="A1658">
        <v>144.52830094221795</v>
      </c>
      <c r="B1658">
        <v>-33.57592575265997</v>
      </c>
      <c r="C1658" s="6">
        <v>1373.96</v>
      </c>
      <c r="D1658">
        <v>3</v>
      </c>
      <c r="E1658">
        <v>0.65</v>
      </c>
      <c r="F1658">
        <v>19.899999999999999</v>
      </c>
      <c r="G1658">
        <v>54.048620189015942</v>
      </c>
      <c r="H1658">
        <v>22.484922910557259</v>
      </c>
      <c r="I1658">
        <v>34.528300942217953</v>
      </c>
      <c r="J1658">
        <v>5319.4195444778024</v>
      </c>
      <c r="K1658">
        <v>-3507.3548074005735</v>
      </c>
      <c r="L1658">
        <v>-33.398827932455781</v>
      </c>
      <c r="M1658">
        <v>6371.6373119605878</v>
      </c>
      <c r="N1658">
        <v>38063.808835419688</v>
      </c>
      <c r="O1658">
        <v>36.334419804056054</v>
      </c>
      <c r="P1658">
        <v>51.2066510239693</v>
      </c>
      <c r="Q1658" s="6">
        <v>1656</v>
      </c>
    </row>
    <row r="1659" spans="1:17" x14ac:dyDescent="0.25">
      <c r="A1659">
        <v>142.02430114442924</v>
      </c>
      <c r="B1659">
        <v>-33.968698976610554</v>
      </c>
      <c r="C1659" s="6">
        <v>1374.2400000000002</v>
      </c>
      <c r="D1659">
        <v>3</v>
      </c>
      <c r="E1659">
        <v>0.65</v>
      </c>
      <c r="F1659">
        <v>19.899999999999999</v>
      </c>
      <c r="G1659">
        <v>54.048620189015942</v>
      </c>
      <c r="H1659">
        <v>21.447948790717771</v>
      </c>
      <c r="I1659">
        <v>32.024301144429245</v>
      </c>
      <c r="J1659">
        <v>5295.2016530029287</v>
      </c>
      <c r="K1659">
        <v>-3543.5689033487429</v>
      </c>
      <c r="L1659">
        <v>-33.79058719861461</v>
      </c>
      <c r="M1659">
        <v>6371.5022654586855</v>
      </c>
      <c r="N1659">
        <v>37945.062558054073</v>
      </c>
      <c r="O1659">
        <v>37.803577736437383</v>
      </c>
      <c r="P1659">
        <v>48.224710415078704</v>
      </c>
      <c r="Q1659" s="6">
        <v>1657</v>
      </c>
    </row>
    <row r="1660" spans="1:17" x14ac:dyDescent="0.25">
      <c r="A1660">
        <v>140.40585648106705</v>
      </c>
      <c r="B1660">
        <v>-36.817161454009224</v>
      </c>
      <c r="C1660" s="6">
        <v>1374.5200000000002</v>
      </c>
      <c r="D1660">
        <v>1.2</v>
      </c>
      <c r="E1660">
        <v>0.65</v>
      </c>
      <c r="F1660">
        <v>19.899999999999999</v>
      </c>
      <c r="G1660">
        <v>46.089820015575185</v>
      </c>
      <c r="H1660">
        <v>23.584716152507639</v>
      </c>
      <c r="I1660">
        <v>30.405856481067048</v>
      </c>
      <c r="J1660">
        <v>5112.1810019338236</v>
      </c>
      <c r="K1660">
        <v>-3801.1702202012057</v>
      </c>
      <c r="L1660">
        <v>-36.632705494052729</v>
      </c>
      <c r="M1660">
        <v>6370.501521817383</v>
      </c>
      <c r="N1660">
        <v>38034.055987851134</v>
      </c>
      <c r="O1660">
        <v>36.684621665883839</v>
      </c>
      <c r="P1660">
        <v>44.399601447786409</v>
      </c>
      <c r="Q1660" s="6">
        <v>1658</v>
      </c>
    </row>
    <row r="1661" spans="1:17" x14ac:dyDescent="0.25">
      <c r="A1661">
        <v>144.15058579619469</v>
      </c>
      <c r="B1661">
        <v>-35.991973428970027</v>
      </c>
      <c r="C1661" s="6">
        <v>1374.8000000000002</v>
      </c>
      <c r="D1661">
        <v>3</v>
      </c>
      <c r="E1661">
        <v>0.65</v>
      </c>
      <c r="F1661">
        <v>19.899999999999999</v>
      </c>
      <c r="G1661">
        <v>54.048620189015942</v>
      </c>
      <c r="H1661">
        <v>17.747279208450795</v>
      </c>
      <c r="I1661">
        <v>34.15058579619469</v>
      </c>
      <c r="J1661">
        <v>5166.524768678617</v>
      </c>
      <c r="K1661">
        <v>-3727.472454474997</v>
      </c>
      <c r="L1661">
        <v>-35.809170926228433</v>
      </c>
      <c r="M1661">
        <v>6370.7950119462721</v>
      </c>
      <c r="N1661">
        <v>38181.733414337599</v>
      </c>
      <c r="O1661">
        <v>34.894536822182808</v>
      </c>
      <c r="P1661">
        <v>49.096332733594984</v>
      </c>
      <c r="Q1661" s="6">
        <v>1659</v>
      </c>
    </row>
    <row r="1662" spans="1:17" x14ac:dyDescent="0.25">
      <c r="A1662">
        <v>140.23534592725321</v>
      </c>
      <c r="B1662">
        <v>-32.566584260202887</v>
      </c>
      <c r="C1662" s="6">
        <v>1375.0800000000002</v>
      </c>
      <c r="D1662">
        <v>3</v>
      </c>
      <c r="E1662">
        <v>0.65</v>
      </c>
      <c r="F1662">
        <v>19.899999999999999</v>
      </c>
      <c r="G1662">
        <v>54.048620189015942</v>
      </c>
      <c r="H1662">
        <v>20.2466190630448</v>
      </c>
      <c r="I1662">
        <v>30.235345927253206</v>
      </c>
      <c r="J1662">
        <v>5380.5033627165976</v>
      </c>
      <c r="K1662">
        <v>-3413.5496304711742</v>
      </c>
      <c r="L1662">
        <v>-32.392243698537406</v>
      </c>
      <c r="M1662">
        <v>6371.980658782205</v>
      </c>
      <c r="N1662">
        <v>37767.863611452725</v>
      </c>
      <c r="O1662">
        <v>40.07186629782192</v>
      </c>
      <c r="P1662">
        <v>47.276115318089246</v>
      </c>
      <c r="Q1662" s="6">
        <v>1660</v>
      </c>
    </row>
    <row r="1663" spans="1:17" x14ac:dyDescent="0.25">
      <c r="A1663">
        <v>142.10612749881781</v>
      </c>
      <c r="B1663">
        <v>-33.003229334058311</v>
      </c>
      <c r="C1663" s="6">
        <v>1375.3600000000001</v>
      </c>
      <c r="D1663">
        <v>0.75</v>
      </c>
      <c r="E1663">
        <v>0.65</v>
      </c>
      <c r="F1663">
        <v>19.899999999999999</v>
      </c>
      <c r="G1663">
        <v>42.007420362456692</v>
      </c>
      <c r="H1663">
        <v>16.328381496499073</v>
      </c>
      <c r="I1663">
        <v>32.106127498817813</v>
      </c>
      <c r="J1663">
        <v>5354.2823410387973</v>
      </c>
      <c r="K1663">
        <v>-3454.2602358163649</v>
      </c>
      <c r="L1663">
        <v>-32.8276693167251</v>
      </c>
      <c r="M1663">
        <v>6371.8327947539583</v>
      </c>
      <c r="N1663">
        <v>37893.935035447044</v>
      </c>
      <c r="O1663">
        <v>38.452165823353326</v>
      </c>
      <c r="P1663">
        <v>49.038813279547348</v>
      </c>
      <c r="Q1663" s="6">
        <v>1661</v>
      </c>
    </row>
    <row r="1664" spans="1:17" x14ac:dyDescent="0.25">
      <c r="A1664">
        <v>143.39771313691074</v>
      </c>
      <c r="B1664">
        <v>-35.12435651225109</v>
      </c>
      <c r="C1664" s="6">
        <v>1375.64</v>
      </c>
      <c r="D1664">
        <v>0.75</v>
      </c>
      <c r="E1664">
        <v>0.65</v>
      </c>
      <c r="F1664">
        <v>19.899999999999999</v>
      </c>
      <c r="G1664">
        <v>42.007420362456692</v>
      </c>
      <c r="H1664">
        <v>17.813163250843601</v>
      </c>
      <c r="I1664">
        <v>33.397713136910738</v>
      </c>
      <c r="J1664">
        <v>5222.5039065109331</v>
      </c>
      <c r="K1664">
        <v>-3649.1609104994045</v>
      </c>
      <c r="L1664">
        <v>-34.94345550003689</v>
      </c>
      <c r="M1664">
        <v>6371.1005645994001</v>
      </c>
      <c r="N1664">
        <v>38088.383604913397</v>
      </c>
      <c r="O1664">
        <v>36.026998894472825</v>
      </c>
      <c r="P1664">
        <v>48.890604782640644</v>
      </c>
      <c r="Q1664" s="6">
        <v>1662</v>
      </c>
    </row>
    <row r="1665" spans="1:17" x14ac:dyDescent="0.25">
      <c r="A1665">
        <v>141.10797604250351</v>
      </c>
      <c r="B1665">
        <v>-35.904415733739448</v>
      </c>
      <c r="C1665" s="6">
        <v>1375.92</v>
      </c>
      <c r="D1665">
        <v>1.2</v>
      </c>
      <c r="E1665">
        <v>0.65</v>
      </c>
      <c r="F1665">
        <v>19.899999999999999</v>
      </c>
      <c r="G1665">
        <v>46.089820015575185</v>
      </c>
      <c r="H1665">
        <v>18.683745184168338</v>
      </c>
      <c r="I1665">
        <v>31.107976042503509</v>
      </c>
      <c r="J1665">
        <v>5172.2281305939523</v>
      </c>
      <c r="K1665">
        <v>-3719.6075055849765</v>
      </c>
      <c r="L1665">
        <v>-35.721797571008842</v>
      </c>
      <c r="M1665">
        <v>6370.8259927980689</v>
      </c>
      <c r="N1665">
        <v>38012.62516354143</v>
      </c>
      <c r="O1665">
        <v>36.953412352470266</v>
      </c>
      <c r="P1665">
        <v>45.818244495497055</v>
      </c>
      <c r="Q1665" s="6">
        <v>1663</v>
      </c>
    </row>
    <row r="1666" spans="1:17" x14ac:dyDescent="0.25">
      <c r="A1666">
        <v>142.83715993937437</v>
      </c>
      <c r="B1666">
        <v>-35.911365252249723</v>
      </c>
      <c r="C1666" s="6">
        <v>1376.2</v>
      </c>
      <c r="D1666">
        <v>1.2</v>
      </c>
      <c r="E1666">
        <v>0.65</v>
      </c>
      <c r="F1666">
        <v>19.899999999999999</v>
      </c>
      <c r="G1666">
        <v>46.089820015575185</v>
      </c>
      <c r="H1666">
        <v>16.972237348888559</v>
      </c>
      <c r="I1666">
        <v>32.837159939374374</v>
      </c>
      <c r="J1666">
        <v>5171.775892806163</v>
      </c>
      <c r="K1666">
        <v>-3720.2320664858535</v>
      </c>
      <c r="L1666">
        <v>-35.728732396166279</v>
      </c>
      <c r="M1666">
        <v>6370.8235349851429</v>
      </c>
      <c r="N1666">
        <v>38104.614350150456</v>
      </c>
      <c r="O1666">
        <v>35.825775772700311</v>
      </c>
      <c r="P1666">
        <v>47.734619799588835</v>
      </c>
      <c r="Q1666" s="6">
        <v>1664</v>
      </c>
    </row>
    <row r="1667" spans="1:17" x14ac:dyDescent="0.25">
      <c r="A1667">
        <v>142.17375110927574</v>
      </c>
      <c r="B1667">
        <v>-36.14699407505055</v>
      </c>
      <c r="C1667" s="6">
        <v>1376.48</v>
      </c>
      <c r="D1667">
        <v>3</v>
      </c>
      <c r="E1667">
        <v>0.65</v>
      </c>
      <c r="F1667">
        <v>19.899999999999999</v>
      </c>
      <c r="G1667">
        <v>54.048620189015942</v>
      </c>
      <c r="H1667">
        <v>23.215980698011172</v>
      </c>
      <c r="I1667">
        <v>32.173751109275742</v>
      </c>
      <c r="J1667">
        <v>5156.3973248603106</v>
      </c>
      <c r="K1667">
        <v>-3741.3761954476472</v>
      </c>
      <c r="L1667">
        <v>-35.963869374828342</v>
      </c>
      <c r="M1667">
        <v>6370.740083199822</v>
      </c>
      <c r="N1667">
        <v>38083.390638051344</v>
      </c>
      <c r="O1667">
        <v>36.083127967268105</v>
      </c>
      <c r="P1667">
        <v>46.843574556309861</v>
      </c>
      <c r="Q1667" s="6">
        <v>1665</v>
      </c>
    </row>
    <row r="1668" spans="1:17" x14ac:dyDescent="0.25">
      <c r="A1668">
        <v>140.14236151547027</v>
      </c>
      <c r="B1668">
        <v>-32.052054465541737</v>
      </c>
      <c r="C1668" s="6">
        <v>1376.7600000000002</v>
      </c>
      <c r="D1668">
        <v>3</v>
      </c>
      <c r="E1668">
        <v>0.65</v>
      </c>
      <c r="F1668">
        <v>19.899999999999999</v>
      </c>
      <c r="G1668">
        <v>54.048620189015942</v>
      </c>
      <c r="H1668">
        <v>22.715137117910672</v>
      </c>
      <c r="I1668">
        <v>30.14236151547027</v>
      </c>
      <c r="J1668">
        <v>5410.9998545071558</v>
      </c>
      <c r="K1668">
        <v>-3365.3263251073586</v>
      </c>
      <c r="L1668">
        <v>-31.879202612422954</v>
      </c>
      <c r="M1668">
        <v>6372.1535370655547</v>
      </c>
      <c r="N1668">
        <v>37733.532572891891</v>
      </c>
      <c r="O1668">
        <v>40.522609014473836</v>
      </c>
      <c r="P1668">
        <v>47.574891306040875</v>
      </c>
      <c r="Q1668" s="6">
        <v>1666</v>
      </c>
    </row>
    <row r="1669" spans="1:17" x14ac:dyDescent="0.25">
      <c r="A1669">
        <v>144.27466379972995</v>
      </c>
      <c r="B1669">
        <v>-36.485559316595356</v>
      </c>
      <c r="C1669" s="6">
        <v>1377.0400000000002</v>
      </c>
      <c r="D1669">
        <v>1.2</v>
      </c>
      <c r="E1669">
        <v>0.65</v>
      </c>
      <c r="F1669">
        <v>19.899999999999999</v>
      </c>
      <c r="G1669">
        <v>46.089820015575185</v>
      </c>
      <c r="H1669">
        <v>14.418460454946208</v>
      </c>
      <c r="I1669">
        <v>34.27466379972995</v>
      </c>
      <c r="J1669">
        <v>5134.1474926476421</v>
      </c>
      <c r="K1669">
        <v>-3771.6476421433235</v>
      </c>
      <c r="L1669">
        <v>-36.301749536141322</v>
      </c>
      <c r="M1669">
        <v>6370.6197824658602</v>
      </c>
      <c r="N1669">
        <v>38218.17926928556</v>
      </c>
      <c r="O1669">
        <v>34.456754549344332</v>
      </c>
      <c r="P1669">
        <v>48.895006064148951</v>
      </c>
      <c r="Q1669" s="6">
        <v>1667</v>
      </c>
    </row>
    <row r="1670" spans="1:17" x14ac:dyDescent="0.25">
      <c r="A1670">
        <v>140.16056185437034</v>
      </c>
      <c r="B1670">
        <v>-32.11412517539577</v>
      </c>
      <c r="C1670" s="6">
        <v>1377.3200000000002</v>
      </c>
      <c r="D1670">
        <v>0.75</v>
      </c>
      <c r="E1670">
        <v>0.65</v>
      </c>
      <c r="F1670">
        <v>19.899999999999999</v>
      </c>
      <c r="G1670">
        <v>42.007420362456692</v>
      </c>
      <c r="H1670">
        <v>19.798168685324381</v>
      </c>
      <c r="I1670">
        <v>30.160561854370343</v>
      </c>
      <c r="J1670">
        <v>5407.3440039070401</v>
      </c>
      <c r="K1670">
        <v>-3371.1580730834985</v>
      </c>
      <c r="L1670">
        <v>-31.94109077655418</v>
      </c>
      <c r="M1670">
        <v>6372.132761509718</v>
      </c>
      <c r="N1670">
        <v>37738.025594918799</v>
      </c>
      <c r="O1670">
        <v>40.463447538432021</v>
      </c>
      <c r="P1670">
        <v>47.546450515666479</v>
      </c>
      <c r="Q1670" s="6">
        <v>1668</v>
      </c>
    </row>
    <row r="1671" spans="1:17" x14ac:dyDescent="0.25">
      <c r="A1671">
        <v>140.33057741497629</v>
      </c>
      <c r="B1671">
        <v>-34.951072987073331</v>
      </c>
      <c r="C1671" s="6">
        <v>1377.6000000000001</v>
      </c>
      <c r="D1671">
        <v>0.75</v>
      </c>
      <c r="E1671">
        <v>0.65</v>
      </c>
      <c r="F1671">
        <v>19.899999999999999</v>
      </c>
      <c r="G1671">
        <v>42.007420362456692</v>
      </c>
      <c r="H1671">
        <v>19.797745130958468</v>
      </c>
      <c r="I1671">
        <v>30.33057741497629</v>
      </c>
      <c r="J1671">
        <v>5233.5408720948099</v>
      </c>
      <c r="K1671">
        <v>-3633.4205524834315</v>
      </c>
      <c r="L1671">
        <v>-34.770571616323117</v>
      </c>
      <c r="M1671">
        <v>6371.1611948761665</v>
      </c>
      <c r="N1671">
        <v>37914.0894087919</v>
      </c>
      <c r="O1671">
        <v>38.188145278669822</v>
      </c>
      <c r="P1671">
        <v>45.603255843200465</v>
      </c>
      <c r="Q1671" s="6">
        <v>1669</v>
      </c>
    </row>
    <row r="1672" spans="1:17" x14ac:dyDescent="0.25">
      <c r="A1672">
        <v>140.52979270052612</v>
      </c>
      <c r="B1672">
        <v>-35.780694156682216</v>
      </c>
      <c r="C1672" s="6">
        <v>1377.88</v>
      </c>
      <c r="D1672">
        <v>0.75</v>
      </c>
      <c r="E1672">
        <v>0.65</v>
      </c>
      <c r="F1672">
        <v>19.899999999999999</v>
      </c>
      <c r="G1672">
        <v>42.007420362456692</v>
      </c>
      <c r="H1672">
        <v>18.363064383319792</v>
      </c>
      <c r="I1672">
        <v>30.529792700526116</v>
      </c>
      <c r="J1672">
        <v>5180.2665007414862</v>
      </c>
      <c r="K1672">
        <v>-3708.4794606787145</v>
      </c>
      <c r="L1672">
        <v>-35.598339370378589</v>
      </c>
      <c r="M1672">
        <v>6370.8697152728155</v>
      </c>
      <c r="N1672">
        <v>37975.273333756624</v>
      </c>
      <c r="O1672">
        <v>37.417497720114909</v>
      </c>
      <c r="P1672">
        <v>45.246918154474272</v>
      </c>
      <c r="Q1672" s="6">
        <v>1670</v>
      </c>
    </row>
    <row r="1673" spans="1:17" x14ac:dyDescent="0.25">
      <c r="A1673">
        <v>141.7928992421856</v>
      </c>
      <c r="B1673">
        <v>-32.646173944168552</v>
      </c>
      <c r="C1673" s="6">
        <v>1378.16</v>
      </c>
      <c r="D1673">
        <v>0.75</v>
      </c>
      <c r="E1673">
        <v>0.65</v>
      </c>
      <c r="F1673">
        <v>19.899999999999999</v>
      </c>
      <c r="G1673">
        <v>42.007420362456692</v>
      </c>
      <c r="H1673">
        <v>16.276251625498837</v>
      </c>
      <c r="I1673">
        <v>31.792899242185598</v>
      </c>
      <c r="J1673">
        <v>5375.7471834536582</v>
      </c>
      <c r="K1673">
        <v>-3420.9848367435047</v>
      </c>
      <c r="L1673">
        <v>-32.471608091578133</v>
      </c>
      <c r="M1673">
        <v>6371.9537846439944</v>
      </c>
      <c r="N1673">
        <v>37856.401747785319</v>
      </c>
      <c r="O1673">
        <v>38.930959929231435</v>
      </c>
      <c r="P1673">
        <v>48.967475891146776</v>
      </c>
      <c r="Q1673" s="6">
        <v>1671</v>
      </c>
    </row>
    <row r="1674" spans="1:17" x14ac:dyDescent="0.25">
      <c r="A1674">
        <v>140.20983155484606</v>
      </c>
      <c r="B1674">
        <v>-34.208017114414105</v>
      </c>
      <c r="C1674" s="6">
        <v>1378.44</v>
      </c>
      <c r="D1674">
        <v>0.75</v>
      </c>
      <c r="E1674">
        <v>0.65</v>
      </c>
      <c r="F1674">
        <v>19.899999999999999</v>
      </c>
      <c r="G1674">
        <v>42.007420362456692</v>
      </c>
      <c r="H1674">
        <v>17.469879068374755</v>
      </c>
      <c r="I1674">
        <v>30.209831554846062</v>
      </c>
      <c r="J1674">
        <v>5280.3233336807143</v>
      </c>
      <c r="K1674">
        <v>-3565.5537095283421</v>
      </c>
      <c r="L1674">
        <v>-34.029303868183241</v>
      </c>
      <c r="M1674">
        <v>6371.4196034906017</v>
      </c>
      <c r="N1674">
        <v>37862.954726018128</v>
      </c>
      <c r="O1674">
        <v>38.839835449232822</v>
      </c>
      <c r="P1674">
        <v>46.003414127633896</v>
      </c>
      <c r="Q1674" s="6">
        <v>1672</v>
      </c>
    </row>
    <row r="1675" spans="1:17" x14ac:dyDescent="0.25">
      <c r="A1675">
        <v>141.98981557140115</v>
      </c>
      <c r="B1675">
        <v>-35.245796420134056</v>
      </c>
      <c r="C1675" s="6">
        <v>1378.72</v>
      </c>
      <c r="D1675">
        <v>3</v>
      </c>
      <c r="E1675">
        <v>0.65</v>
      </c>
      <c r="F1675">
        <v>19.899999999999999</v>
      </c>
      <c r="G1675">
        <v>54.048620189015942</v>
      </c>
      <c r="H1675">
        <v>18.083366918231015</v>
      </c>
      <c r="I1675">
        <v>31.989815571401152</v>
      </c>
      <c r="J1675">
        <v>5214.7404854958204</v>
      </c>
      <c r="K1675">
        <v>-3660.1723491363628</v>
      </c>
      <c r="L1675">
        <v>-35.064619262882047</v>
      </c>
      <c r="M1675">
        <v>6371.057993493042</v>
      </c>
      <c r="N1675">
        <v>38018.869451910505</v>
      </c>
      <c r="O1675">
        <v>36.879381296749088</v>
      </c>
      <c r="P1675">
        <v>47.265315921386936</v>
      </c>
      <c r="Q1675" s="6">
        <v>1673</v>
      </c>
    </row>
    <row r="1676" spans="1:17" x14ac:dyDescent="0.25">
      <c r="A1676">
        <v>141.84094939918631</v>
      </c>
      <c r="B1676">
        <v>-33.096715637745994</v>
      </c>
      <c r="C1676" s="6">
        <v>1379.0000000000002</v>
      </c>
      <c r="D1676">
        <v>1.2</v>
      </c>
      <c r="E1676">
        <v>0.65</v>
      </c>
      <c r="F1676">
        <v>19.899999999999999</v>
      </c>
      <c r="G1676">
        <v>46.089820015575185</v>
      </c>
      <c r="H1676">
        <v>23.305503866083946</v>
      </c>
      <c r="I1676">
        <v>31.840949399186314</v>
      </c>
      <c r="J1676">
        <v>5348.6278687065469</v>
      </c>
      <c r="K1676">
        <v>-3462.9507560935326</v>
      </c>
      <c r="L1676">
        <v>-32.920899802578575</v>
      </c>
      <c r="M1676">
        <v>6371.8010026234424</v>
      </c>
      <c r="N1676">
        <v>37884.67258197051</v>
      </c>
      <c r="O1676">
        <v>38.569109214415271</v>
      </c>
      <c r="P1676">
        <v>48.675123799130851</v>
      </c>
      <c r="Q1676" s="6">
        <v>1674</v>
      </c>
    </row>
    <row r="1677" spans="1:17" x14ac:dyDescent="0.25">
      <c r="A1677">
        <v>142.86837160535077</v>
      </c>
      <c r="B1677">
        <v>-36.655583778297924</v>
      </c>
      <c r="C1677" s="6">
        <v>1379.2800000000002</v>
      </c>
      <c r="D1677">
        <v>0.75</v>
      </c>
      <c r="E1677">
        <v>0.65</v>
      </c>
      <c r="F1677">
        <v>19.899999999999999</v>
      </c>
      <c r="G1677">
        <v>42.007420362456692</v>
      </c>
      <c r="H1677">
        <v>22.848850288416511</v>
      </c>
      <c r="I1677">
        <v>32.868371605350774</v>
      </c>
      <c r="J1677">
        <v>5122.9059717159143</v>
      </c>
      <c r="K1677">
        <v>-3786.8006163179084</v>
      </c>
      <c r="L1677">
        <v>-36.471439605210442</v>
      </c>
      <c r="M1677">
        <v>6370.5591985938145</v>
      </c>
      <c r="N1677">
        <v>38151.65206413791</v>
      </c>
      <c r="O1677">
        <v>35.253058105644136</v>
      </c>
      <c r="P1677">
        <v>47.263774756623469</v>
      </c>
      <c r="Q1677" s="6">
        <v>1675</v>
      </c>
    </row>
    <row r="1678" spans="1:17" x14ac:dyDescent="0.25">
      <c r="A1678">
        <v>140.84396038184585</v>
      </c>
      <c r="B1678">
        <v>-36.225319571712483</v>
      </c>
      <c r="C1678" s="6">
        <v>1379.5600000000002</v>
      </c>
      <c r="D1678">
        <v>3</v>
      </c>
      <c r="E1678">
        <v>0.65</v>
      </c>
      <c r="F1678">
        <v>19.899999999999999</v>
      </c>
      <c r="G1678">
        <v>54.048620189015942</v>
      </c>
      <c r="H1678">
        <v>16.163096430551594</v>
      </c>
      <c r="I1678">
        <v>30.843960381845847</v>
      </c>
      <c r="J1678">
        <v>5151.2659520921943</v>
      </c>
      <c r="K1678">
        <v>-3748.390882666527</v>
      </c>
      <c r="L1678">
        <v>-36.042034110666002</v>
      </c>
      <c r="M1678">
        <v>6370.712292863479</v>
      </c>
      <c r="N1678">
        <v>38018.962417098664</v>
      </c>
      <c r="O1678">
        <v>36.873571561249555</v>
      </c>
      <c r="P1678">
        <v>45.298879114277291</v>
      </c>
      <c r="Q1678" s="6">
        <v>1676</v>
      </c>
    </row>
    <row r="1679" spans="1:17" x14ac:dyDescent="0.25">
      <c r="A1679">
        <v>144.57857791110985</v>
      </c>
      <c r="B1679">
        <v>-33.293699556965386</v>
      </c>
      <c r="C1679" s="6">
        <v>1379.8400000000001</v>
      </c>
      <c r="D1679">
        <v>1.2</v>
      </c>
      <c r="E1679">
        <v>0.65</v>
      </c>
      <c r="F1679">
        <v>19.899999999999999</v>
      </c>
      <c r="G1679">
        <v>46.089820015575185</v>
      </c>
      <c r="H1679">
        <v>17.273432161929964</v>
      </c>
      <c r="I1679">
        <v>34.578577911109846</v>
      </c>
      <c r="J1679">
        <v>5336.6667413037039</v>
      </c>
      <c r="K1679">
        <v>-3481.2326115782616</v>
      </c>
      <c r="L1679">
        <v>-33.117350798058645</v>
      </c>
      <c r="M1679">
        <v>6371.7338616465377</v>
      </c>
      <c r="N1679">
        <v>38051.025323750233</v>
      </c>
      <c r="O1679">
        <v>36.492478942003892</v>
      </c>
      <c r="P1679">
        <v>51.467674266520341</v>
      </c>
      <c r="Q1679" s="6">
        <v>1677</v>
      </c>
    </row>
    <row r="1680" spans="1:17" x14ac:dyDescent="0.25">
      <c r="A1680">
        <v>139.15432994090526</v>
      </c>
      <c r="B1680">
        <v>-33.269685747974059</v>
      </c>
      <c r="C1680" s="6">
        <v>1380.1200000000001</v>
      </c>
      <c r="D1680">
        <v>0.75</v>
      </c>
      <c r="E1680">
        <v>0.65</v>
      </c>
      <c r="F1680">
        <v>19.899999999999999</v>
      </c>
      <c r="G1680">
        <v>42.007420362456692</v>
      </c>
      <c r="H1680">
        <v>20.625412409961331</v>
      </c>
      <c r="I1680">
        <v>29.154329940905257</v>
      </c>
      <c r="J1680">
        <v>5338.128275422936</v>
      </c>
      <c r="K1680">
        <v>-3479.0060884877512</v>
      </c>
      <c r="L1680">
        <v>-33.093401512489478</v>
      </c>
      <c r="M1680">
        <v>6371.7420576012564</v>
      </c>
      <c r="N1680">
        <v>37752.993004603093</v>
      </c>
      <c r="O1680">
        <v>40.26208340088246</v>
      </c>
      <c r="P1680">
        <v>45.479258300614738</v>
      </c>
      <c r="Q1680" s="6">
        <v>1678</v>
      </c>
    </row>
    <row r="1681" spans="1:17" x14ac:dyDescent="0.25">
      <c r="A1681">
        <v>142.69052700316183</v>
      </c>
      <c r="B1681">
        <v>-34.018702671216296</v>
      </c>
      <c r="C1681" s="6">
        <v>1380.4</v>
      </c>
      <c r="D1681">
        <v>1.2</v>
      </c>
      <c r="E1681">
        <v>0.65</v>
      </c>
      <c r="F1681">
        <v>19.899999999999999</v>
      </c>
      <c r="G1681">
        <v>46.089820015575185</v>
      </c>
      <c r="H1681">
        <v>15.681081151693771</v>
      </c>
      <c r="I1681">
        <v>32.690527003161833</v>
      </c>
      <c r="J1681">
        <v>5292.1005808810887</v>
      </c>
      <c r="K1681">
        <v>-3548.1675223182092</v>
      </c>
      <c r="L1681">
        <v>-33.840464196287421</v>
      </c>
      <c r="M1681">
        <v>6371.4850172150364</v>
      </c>
      <c r="N1681">
        <v>37984.556116905434</v>
      </c>
      <c r="O1681">
        <v>37.310380751128626</v>
      </c>
      <c r="P1681">
        <v>48.919027361620017</v>
      </c>
      <c r="Q1681" s="6">
        <v>1679</v>
      </c>
    </row>
    <row r="1682" spans="1:17" x14ac:dyDescent="0.25">
      <c r="A1682">
        <v>140.00173284099631</v>
      </c>
      <c r="B1682">
        <v>-31.367648354803958</v>
      </c>
      <c r="C1682" s="6">
        <v>1380.68</v>
      </c>
      <c r="D1682">
        <v>1.2</v>
      </c>
      <c r="E1682">
        <v>0.65</v>
      </c>
      <c r="F1682">
        <v>19.899999999999999</v>
      </c>
      <c r="G1682">
        <v>46.089820015575185</v>
      </c>
      <c r="H1682">
        <v>16.646551040645214</v>
      </c>
      <c r="I1682">
        <v>30.001732840996311</v>
      </c>
      <c r="J1682">
        <v>5450.8878111339563</v>
      </c>
      <c r="K1682">
        <v>-3300.7670661221141</v>
      </c>
      <c r="L1682">
        <v>-31.196862661460699</v>
      </c>
      <c r="M1682">
        <v>6372.3811212422879</v>
      </c>
      <c r="N1682">
        <v>37687.507195543803</v>
      </c>
      <c r="O1682">
        <v>41.132380939661488</v>
      </c>
      <c r="P1682">
        <v>47.964794092430409</v>
      </c>
      <c r="Q1682" s="6">
        <v>1680</v>
      </c>
    </row>
    <row r="1683" spans="1:17" x14ac:dyDescent="0.25">
      <c r="A1683">
        <v>142.81088384308003</v>
      </c>
      <c r="B1683">
        <v>-35.776303673835514</v>
      </c>
      <c r="C1683" s="6">
        <v>1380.96</v>
      </c>
      <c r="D1683">
        <v>0.75</v>
      </c>
      <c r="E1683">
        <v>0.65</v>
      </c>
      <c r="F1683">
        <v>19.899999999999999</v>
      </c>
      <c r="G1683">
        <v>42.007420362456692</v>
      </c>
      <c r="H1683">
        <v>17.717130005747833</v>
      </c>
      <c r="I1683">
        <v>32.810883843080035</v>
      </c>
      <c r="J1683">
        <v>5180.551312115982</v>
      </c>
      <c r="K1683">
        <v>-3708.0842474528758</v>
      </c>
      <c r="L1683">
        <v>-35.593958296236913</v>
      </c>
      <c r="M1683">
        <v>6370.8712656649077</v>
      </c>
      <c r="N1683">
        <v>38095.037327163853</v>
      </c>
      <c r="O1683">
        <v>35.942907293975885</v>
      </c>
      <c r="P1683">
        <v>47.798959400251626</v>
      </c>
      <c r="Q1683" s="6">
        <v>1681</v>
      </c>
    </row>
    <row r="1684" spans="1:17" x14ac:dyDescent="0.25">
      <c r="A1684">
        <v>143.01355262609766</v>
      </c>
      <c r="B1684">
        <v>-37.375067988513869</v>
      </c>
      <c r="C1684" s="6">
        <v>1381.2400000000002</v>
      </c>
      <c r="D1684">
        <v>1.2</v>
      </c>
      <c r="E1684">
        <v>0.65</v>
      </c>
      <c r="F1684">
        <v>19.899999999999999</v>
      </c>
      <c r="G1684">
        <v>46.089820015575185</v>
      </c>
      <c r="H1684">
        <v>21.257447398208019</v>
      </c>
      <c r="I1684">
        <v>33.013552626097663</v>
      </c>
      <c r="J1684">
        <v>5074.8361577442156</v>
      </c>
      <c r="K1684">
        <v>-3850.5559080451962</v>
      </c>
      <c r="L1684">
        <v>-37.189580511410917</v>
      </c>
      <c r="M1684">
        <v>6370.3016277826155</v>
      </c>
      <c r="N1684">
        <v>38203.922162230592</v>
      </c>
      <c r="O1684">
        <v>34.622735944485811</v>
      </c>
      <c r="P1684">
        <v>46.946556138895623</v>
      </c>
      <c r="Q1684" s="6">
        <v>1682</v>
      </c>
    </row>
    <row r="1685" spans="1:17" x14ac:dyDescent="0.25">
      <c r="A1685">
        <v>140.89598462268464</v>
      </c>
      <c r="B1685">
        <v>-32.449377940096298</v>
      </c>
      <c r="C1685" s="6">
        <v>1381.5200000000002</v>
      </c>
      <c r="D1685">
        <v>0.75</v>
      </c>
      <c r="E1685">
        <v>0.65</v>
      </c>
      <c r="F1685">
        <v>19.899999999999999</v>
      </c>
      <c r="G1685">
        <v>42.007420362456692</v>
      </c>
      <c r="H1685">
        <v>23.761264149823916</v>
      </c>
      <c r="I1685">
        <v>30.895984622684637</v>
      </c>
      <c r="J1685">
        <v>5387.4885403023782</v>
      </c>
      <c r="K1685">
        <v>-3402.5884677252661</v>
      </c>
      <c r="L1685">
        <v>-32.275371588054952</v>
      </c>
      <c r="M1685">
        <v>6372.0201704472356</v>
      </c>
      <c r="N1685">
        <v>37796.388298422367</v>
      </c>
      <c r="O1685">
        <v>39.702617304900492</v>
      </c>
      <c r="P1685">
        <v>48.118710035766959</v>
      </c>
      <c r="Q1685" s="6">
        <v>1683</v>
      </c>
    </row>
    <row r="1686" spans="1:17" x14ac:dyDescent="0.25">
      <c r="A1686">
        <v>138.90994877430973</v>
      </c>
      <c r="B1686">
        <v>-34.652900407523362</v>
      </c>
      <c r="C1686" s="6">
        <v>1381.8000000000002</v>
      </c>
      <c r="D1686">
        <v>3</v>
      </c>
      <c r="E1686">
        <v>0.65</v>
      </c>
      <c r="F1686">
        <v>19.899999999999999</v>
      </c>
      <c r="G1686">
        <v>54.048620189015942</v>
      </c>
      <c r="H1686">
        <v>18.520086927305435</v>
      </c>
      <c r="I1686">
        <v>28.909948774309726</v>
      </c>
      <c r="J1686">
        <v>5252.420068385225</v>
      </c>
      <c r="K1686">
        <v>-3606.2589598653008</v>
      </c>
      <c r="L1686">
        <v>-34.473102104524905</v>
      </c>
      <c r="M1686">
        <v>6371.2652009145413</v>
      </c>
      <c r="N1686">
        <v>37824.29825901927</v>
      </c>
      <c r="O1686">
        <v>39.332147314350927</v>
      </c>
      <c r="P1686">
        <v>44.164424741880403</v>
      </c>
      <c r="Q1686" s="6">
        <v>1684</v>
      </c>
    </row>
    <row r="1687" spans="1:17" x14ac:dyDescent="0.25">
      <c r="A1687">
        <v>139.42732314502354</v>
      </c>
      <c r="B1687">
        <v>-33.604653981772557</v>
      </c>
      <c r="C1687" s="6">
        <v>1382.0800000000002</v>
      </c>
      <c r="D1687">
        <v>0.75</v>
      </c>
      <c r="E1687">
        <v>0.65</v>
      </c>
      <c r="F1687">
        <v>19.899999999999999</v>
      </c>
      <c r="G1687">
        <v>42.007420362456692</v>
      </c>
      <c r="H1687">
        <v>23.584268724082097</v>
      </c>
      <c r="I1687">
        <v>29.427323145023536</v>
      </c>
      <c r="J1687">
        <v>5317.6566713361644</v>
      </c>
      <c r="K1687">
        <v>-3510.0091206003744</v>
      </c>
      <c r="L1687">
        <v>-33.42748087230661</v>
      </c>
      <c r="M1687">
        <v>6371.6274609320835</v>
      </c>
      <c r="N1687">
        <v>37786.769661230152</v>
      </c>
      <c r="O1687">
        <v>39.821371804689782</v>
      </c>
      <c r="P1687">
        <v>45.545497580217933</v>
      </c>
      <c r="Q1687" s="6">
        <v>1685</v>
      </c>
    </row>
    <row r="1688" spans="1:17" x14ac:dyDescent="0.25">
      <c r="A1688">
        <v>138.88507888541744</v>
      </c>
      <c r="B1688">
        <v>-33.822248731656245</v>
      </c>
      <c r="C1688" s="6">
        <v>1382.3600000000001</v>
      </c>
      <c r="D1688">
        <v>1.2</v>
      </c>
      <c r="E1688">
        <v>0.65</v>
      </c>
      <c r="F1688">
        <v>19.899999999999999</v>
      </c>
      <c r="G1688">
        <v>46.089820015575185</v>
      </c>
      <c r="H1688">
        <v>14.397438318836191</v>
      </c>
      <c r="I1688">
        <v>28.885078885417443</v>
      </c>
      <c r="J1688">
        <v>5304.2607871160608</v>
      </c>
      <c r="K1688">
        <v>-3530.0851889373544</v>
      </c>
      <c r="L1688">
        <v>-33.644511130811154</v>
      </c>
      <c r="M1688">
        <v>6371.5527102027472</v>
      </c>
      <c r="N1688">
        <v>37772.483772488602</v>
      </c>
      <c r="O1688">
        <v>40.005574659093256</v>
      </c>
      <c r="P1688">
        <v>44.745223583702625</v>
      </c>
      <c r="Q1688" s="6">
        <v>1686</v>
      </c>
    </row>
    <row r="1689" spans="1:17" x14ac:dyDescent="0.25">
      <c r="A1689">
        <v>140.04297683670947</v>
      </c>
      <c r="B1689">
        <v>-30.631439761525169</v>
      </c>
      <c r="C1689" s="6">
        <v>1382.64</v>
      </c>
      <c r="D1689">
        <v>3</v>
      </c>
      <c r="E1689">
        <v>0.65</v>
      </c>
      <c r="F1689">
        <v>19.899999999999999</v>
      </c>
      <c r="G1689">
        <v>54.048620189015942</v>
      </c>
      <c r="H1689">
        <v>16.143271028253814</v>
      </c>
      <c r="I1689">
        <v>30.042976836709471</v>
      </c>
      <c r="J1689">
        <v>5492.9259696511972</v>
      </c>
      <c r="K1689">
        <v>-3230.8025796695547</v>
      </c>
      <c r="L1689">
        <v>-30.462984892663464</v>
      </c>
      <c r="M1689">
        <v>6372.622773777528</v>
      </c>
      <c r="N1689">
        <v>37649.011923636055</v>
      </c>
      <c r="O1689">
        <v>41.648218867026621</v>
      </c>
      <c r="P1689">
        <v>48.620697078005215</v>
      </c>
      <c r="Q1689" s="6">
        <v>1687</v>
      </c>
    </row>
    <row r="1690" spans="1:17" x14ac:dyDescent="0.25">
      <c r="A1690">
        <v>139.03991703999509</v>
      </c>
      <c r="B1690">
        <v>-34.379542772514746</v>
      </c>
      <c r="C1690" s="6">
        <v>1382.92</v>
      </c>
      <c r="D1690">
        <v>1.2</v>
      </c>
      <c r="E1690">
        <v>0.65</v>
      </c>
      <c r="F1690">
        <v>19.899999999999999</v>
      </c>
      <c r="G1690">
        <v>46.089820015575185</v>
      </c>
      <c r="H1690">
        <v>19.422796670676512</v>
      </c>
      <c r="I1690">
        <v>29.039917039995089</v>
      </c>
      <c r="J1690">
        <v>5269.6028592277744</v>
      </c>
      <c r="K1690">
        <v>-3581.2730025755059</v>
      </c>
      <c r="L1690">
        <v>-34.200406079654137</v>
      </c>
      <c r="M1690">
        <v>6371.3601854672852</v>
      </c>
      <c r="N1690">
        <v>37814.000516202454</v>
      </c>
      <c r="O1690">
        <v>39.46592508756202</v>
      </c>
      <c r="P1690">
        <v>44.516418634703143</v>
      </c>
      <c r="Q1690" s="6">
        <v>1688</v>
      </c>
    </row>
    <row r="1691" spans="1:17" x14ac:dyDescent="0.25">
      <c r="A1691">
        <v>146.14260351863021</v>
      </c>
      <c r="B1691">
        <v>-32.159584418885409</v>
      </c>
      <c r="C1691" s="6">
        <v>1383.2</v>
      </c>
      <c r="D1691">
        <v>1.2</v>
      </c>
      <c r="E1691">
        <v>0.65</v>
      </c>
      <c r="F1691">
        <v>19.899999999999999</v>
      </c>
      <c r="G1691">
        <v>46.089820015575185</v>
      </c>
      <c r="H1691">
        <v>18.622835888916384</v>
      </c>
      <c r="I1691">
        <v>36.14260351863021</v>
      </c>
      <c r="J1691">
        <v>5404.6625085894093</v>
      </c>
      <c r="K1691">
        <v>-3375.4266410250243</v>
      </c>
      <c r="L1691">
        <v>-31.986416840506905</v>
      </c>
      <c r="M1691">
        <v>6372.117531927157</v>
      </c>
      <c r="N1691">
        <v>38083.646487669153</v>
      </c>
      <c r="O1691">
        <v>36.098235664787325</v>
      </c>
      <c r="P1691">
        <v>53.915504974841973</v>
      </c>
      <c r="Q1691" s="6">
        <v>1689</v>
      </c>
    </row>
    <row r="1692" spans="1:17" x14ac:dyDescent="0.25">
      <c r="A1692">
        <v>140.06505784264274</v>
      </c>
      <c r="B1692">
        <v>-36.950473458293907</v>
      </c>
      <c r="C1692" s="6">
        <v>1383.48</v>
      </c>
      <c r="D1692">
        <v>0.75</v>
      </c>
      <c r="E1692">
        <v>0.65</v>
      </c>
      <c r="F1692">
        <v>19.899999999999999</v>
      </c>
      <c r="G1692">
        <v>42.007420362456692</v>
      </c>
      <c r="H1692">
        <v>17.021715210930125</v>
      </c>
      <c r="I1692">
        <v>30.065057842642744</v>
      </c>
      <c r="J1692">
        <v>5103.3015080295418</v>
      </c>
      <c r="K1692">
        <v>-3813.0035549004688</v>
      </c>
      <c r="L1692">
        <v>-36.765764658764276</v>
      </c>
      <c r="M1692">
        <v>6370.4538607182621</v>
      </c>
      <c r="N1692">
        <v>38025.591830202422</v>
      </c>
      <c r="O1692">
        <v>36.788280476439816</v>
      </c>
      <c r="P1692">
        <v>43.919305264472428</v>
      </c>
      <c r="Q1692" s="6">
        <v>1690</v>
      </c>
    </row>
    <row r="1693" spans="1:17" x14ac:dyDescent="0.25">
      <c r="A1693">
        <v>139.8211318153983</v>
      </c>
      <c r="B1693">
        <v>-38.396815663600094</v>
      </c>
      <c r="C1693" s="6">
        <v>1383.7600000000002</v>
      </c>
      <c r="D1693">
        <v>3</v>
      </c>
      <c r="E1693">
        <v>0.65</v>
      </c>
      <c r="F1693">
        <v>19.899999999999999</v>
      </c>
      <c r="G1693">
        <v>54.048620189015942</v>
      </c>
      <c r="H1693">
        <v>22.388079952776195</v>
      </c>
      <c r="I1693">
        <v>29.821131815398303</v>
      </c>
      <c r="J1693">
        <v>5005.1940117959566</v>
      </c>
      <c r="K1693">
        <v>-3940.0604334747436</v>
      </c>
      <c r="L1693">
        <v>-38.209621240259999</v>
      </c>
      <c r="M1693">
        <v>6369.9327559363837</v>
      </c>
      <c r="N1693">
        <v>38107.771005445058</v>
      </c>
      <c r="O1693">
        <v>35.775721959299908</v>
      </c>
      <c r="P1693">
        <v>42.702830378852561</v>
      </c>
      <c r="Q1693" s="6">
        <v>1691</v>
      </c>
    </row>
    <row r="1694" spans="1:17" x14ac:dyDescent="0.25">
      <c r="A1694">
        <v>142.01870551699392</v>
      </c>
      <c r="B1694">
        <v>-34.507130785572535</v>
      </c>
      <c r="C1694" s="6">
        <v>1384.0400000000002</v>
      </c>
      <c r="D1694">
        <v>0.75</v>
      </c>
      <c r="E1694">
        <v>0.65</v>
      </c>
      <c r="F1694">
        <v>19.899999999999999</v>
      </c>
      <c r="G1694">
        <v>42.007420362456692</v>
      </c>
      <c r="H1694">
        <v>20.17537715688832</v>
      </c>
      <c r="I1694">
        <v>32.018705516993919</v>
      </c>
      <c r="J1694">
        <v>5261.597827588741</v>
      </c>
      <c r="K1694">
        <v>-3592.9451079727937</v>
      </c>
      <c r="L1694">
        <v>-34.327683264125675</v>
      </c>
      <c r="M1694">
        <v>6371.3158961232011</v>
      </c>
      <c r="N1694">
        <v>37976.37347767358</v>
      </c>
      <c r="O1694">
        <v>37.409893036262083</v>
      </c>
      <c r="P1694">
        <v>47.825143102803231</v>
      </c>
      <c r="Q1694" s="6">
        <v>1692</v>
      </c>
    </row>
    <row r="1695" spans="1:17" x14ac:dyDescent="0.25">
      <c r="A1695">
        <v>140.74213809462736</v>
      </c>
      <c r="B1695">
        <v>-36.48496305051426</v>
      </c>
      <c r="C1695" s="6">
        <v>1384.3200000000002</v>
      </c>
      <c r="D1695">
        <v>0.75</v>
      </c>
      <c r="E1695">
        <v>0.65</v>
      </c>
      <c r="F1695">
        <v>19.899999999999999</v>
      </c>
      <c r="G1695">
        <v>42.007420362456692</v>
      </c>
      <c r="H1695">
        <v>14.635759685714245</v>
      </c>
      <c r="I1695">
        <v>30.742138094627364</v>
      </c>
      <c r="J1695">
        <v>5134.1868363025096</v>
      </c>
      <c r="K1695">
        <v>-3771.5944436305585</v>
      </c>
      <c r="L1695">
        <v>-36.301154454121999</v>
      </c>
      <c r="M1695">
        <v>6370.6199947326068</v>
      </c>
      <c r="N1695">
        <v>38030.02738483873</v>
      </c>
      <c r="O1695">
        <v>36.735835480915263</v>
      </c>
      <c r="P1695">
        <v>45.006740153865096</v>
      </c>
      <c r="Q1695" s="6">
        <v>1693</v>
      </c>
    </row>
    <row r="1696" spans="1:17" x14ac:dyDescent="0.25">
      <c r="A1696">
        <v>143.84973162341637</v>
      </c>
      <c r="B1696">
        <v>-35.20741910729528</v>
      </c>
      <c r="C1696" s="6">
        <v>1384.6000000000001</v>
      </c>
      <c r="D1696">
        <v>3</v>
      </c>
      <c r="E1696">
        <v>0.65</v>
      </c>
      <c r="F1696">
        <v>19.899999999999999</v>
      </c>
      <c r="G1696">
        <v>54.048620189015942</v>
      </c>
      <c r="H1696">
        <v>17.609428703844149</v>
      </c>
      <c r="I1696">
        <v>33.849731623416375</v>
      </c>
      <c r="J1696">
        <v>5217.196412707427</v>
      </c>
      <c r="K1696">
        <v>-3656.6942805780432</v>
      </c>
      <c r="L1696">
        <v>-35.026328866682057</v>
      </c>
      <c r="M1696">
        <v>6371.0714538748834</v>
      </c>
      <c r="N1696">
        <v>38118.502408077955</v>
      </c>
      <c r="O1696">
        <v>35.660437158778016</v>
      </c>
      <c r="P1696">
        <v>49.31740237376038</v>
      </c>
      <c r="Q1696" s="6">
        <v>1694</v>
      </c>
    </row>
    <row r="1697" spans="1:17" x14ac:dyDescent="0.25">
      <c r="A1697">
        <v>146.43203036764163</v>
      </c>
      <c r="B1697">
        <v>-35.027322022337167</v>
      </c>
      <c r="C1697" s="6">
        <v>1384.88</v>
      </c>
      <c r="D1697">
        <v>0.75</v>
      </c>
      <c r="E1697">
        <v>0.65</v>
      </c>
      <c r="F1697">
        <v>19.899999999999999</v>
      </c>
      <c r="G1697">
        <v>42.007420362456692</v>
      </c>
      <c r="H1697">
        <v>19.530931713986604</v>
      </c>
      <c r="I1697">
        <v>36.43203036764163</v>
      </c>
      <c r="J1697">
        <v>5228.6902384780587</v>
      </c>
      <c r="K1697">
        <v>-3640.350755766925</v>
      </c>
      <c r="L1697">
        <v>-34.846643987780531</v>
      </c>
      <c r="M1697">
        <v>6371.1345327946547</v>
      </c>
      <c r="N1697">
        <v>38257.723641453107</v>
      </c>
      <c r="O1697">
        <v>33.993738060958556</v>
      </c>
      <c r="P1697">
        <v>52.131384920615069</v>
      </c>
      <c r="Q1697" s="6">
        <v>1695</v>
      </c>
    </row>
    <row r="1698" spans="1:17" x14ac:dyDescent="0.25">
      <c r="A1698">
        <v>143.14460013388452</v>
      </c>
      <c r="B1698">
        <v>-31.913744580776424</v>
      </c>
      <c r="C1698" s="6">
        <v>1385.16</v>
      </c>
      <c r="D1698">
        <v>3</v>
      </c>
      <c r="E1698">
        <v>0.65</v>
      </c>
      <c r="F1698">
        <v>19.899999999999999</v>
      </c>
      <c r="G1698">
        <v>54.048620189015942</v>
      </c>
      <c r="H1698">
        <v>22.127850450930957</v>
      </c>
      <c r="I1698">
        <v>33.144600133884524</v>
      </c>
      <c r="J1698">
        <v>5419.123186613022</v>
      </c>
      <c r="K1698">
        <v>-3352.3176384804192</v>
      </c>
      <c r="L1698">
        <v>-31.741302391977271</v>
      </c>
      <c r="M1698">
        <v>6372.1997505534782</v>
      </c>
      <c r="N1698">
        <v>37891.804389920369</v>
      </c>
      <c r="O1698">
        <v>38.484297215588448</v>
      </c>
      <c r="P1698">
        <v>51.007858363859306</v>
      </c>
      <c r="Q1698" s="6">
        <v>1696</v>
      </c>
    </row>
    <row r="1699" spans="1:17" x14ac:dyDescent="0.25">
      <c r="A1699">
        <v>141.64533958543117</v>
      </c>
      <c r="B1699">
        <v>-34.287028926840698</v>
      </c>
      <c r="C1699" s="6">
        <v>1385.44</v>
      </c>
      <c r="D1699">
        <v>0.75</v>
      </c>
      <c r="E1699">
        <v>0.65</v>
      </c>
      <c r="F1699">
        <v>19.899999999999999</v>
      </c>
      <c r="G1699">
        <v>42.007420362456692</v>
      </c>
      <c r="H1699">
        <v>23.00474269745451</v>
      </c>
      <c r="I1699">
        <v>31.645339585431174</v>
      </c>
      <c r="J1699">
        <v>5275.3909231339721</v>
      </c>
      <c r="K1699">
        <v>-3572.7985979191676</v>
      </c>
      <c r="L1699">
        <v>-34.108119829736921</v>
      </c>
      <c r="M1699">
        <v>6371.3922507704292</v>
      </c>
      <c r="N1699">
        <v>37943.256600729226</v>
      </c>
      <c r="O1699">
        <v>37.824693295705181</v>
      </c>
      <c r="P1699">
        <v>47.570410527050996</v>
      </c>
      <c r="Q1699" s="6">
        <v>1697</v>
      </c>
    </row>
    <row r="1700" spans="1:17" x14ac:dyDescent="0.25">
      <c r="A1700">
        <v>144.85581344227165</v>
      </c>
      <c r="B1700">
        <v>-36.027070890799557</v>
      </c>
      <c r="C1700" s="6">
        <v>1385.72</v>
      </c>
      <c r="D1700">
        <v>3</v>
      </c>
      <c r="E1700">
        <v>0.65</v>
      </c>
      <c r="F1700">
        <v>19.899999999999999</v>
      </c>
      <c r="G1700">
        <v>54.048620189015942</v>
      </c>
      <c r="H1700">
        <v>20.381582641817051</v>
      </c>
      <c r="I1700">
        <v>34.855813442271653</v>
      </c>
      <c r="J1700">
        <v>5164.2351818480956</v>
      </c>
      <c r="K1700">
        <v>-3730.622699275425</v>
      </c>
      <c r="L1700">
        <v>-35.844194973279649</v>
      </c>
      <c r="M1700">
        <v>6370.7825844072477</v>
      </c>
      <c r="N1700">
        <v>38223.562167409182</v>
      </c>
      <c r="O1700">
        <v>34.394728934465775</v>
      </c>
      <c r="P1700">
        <v>49.818726622249045</v>
      </c>
      <c r="Q1700" s="6">
        <v>1698</v>
      </c>
    </row>
    <row r="1701" spans="1:17" x14ac:dyDescent="0.25">
      <c r="A1701">
        <v>146.06316349424486</v>
      </c>
      <c r="B1701">
        <v>-35.054474503426064</v>
      </c>
      <c r="C1701" s="6">
        <v>1386.0000000000002</v>
      </c>
      <c r="D1701">
        <v>1.2</v>
      </c>
      <c r="E1701">
        <v>0.65</v>
      </c>
      <c r="F1701">
        <v>19.899999999999999</v>
      </c>
      <c r="G1701">
        <v>46.089820015575185</v>
      </c>
      <c r="H1701">
        <v>19.580455489766951</v>
      </c>
      <c r="I1701">
        <v>36.063163494244861</v>
      </c>
      <c r="J1701">
        <v>5226.9606741084272</v>
      </c>
      <c r="K1701">
        <v>-3642.8170808587397</v>
      </c>
      <c r="L1701">
        <v>-34.873733866339293</v>
      </c>
      <c r="M1701">
        <v>6371.1250319917763</v>
      </c>
      <c r="N1701">
        <v>38237.321706845403</v>
      </c>
      <c r="O1701">
        <v>34.235487766410749</v>
      </c>
      <c r="P1701">
        <v>51.737087459395113</v>
      </c>
      <c r="Q1701" s="6">
        <v>1699</v>
      </c>
    </row>
    <row r="1702" spans="1:17" x14ac:dyDescent="0.25">
      <c r="A1702">
        <v>109.47350180005554</v>
      </c>
      <c r="B1702">
        <v>-30.209153151994595</v>
      </c>
      <c r="C1702" s="6">
        <v>1386.2800000000002</v>
      </c>
      <c r="D1702">
        <v>1.2</v>
      </c>
      <c r="E1702">
        <v>0.65</v>
      </c>
      <c r="F1702">
        <v>19.899999999999999</v>
      </c>
      <c r="G1702">
        <v>46.089820015575185</v>
      </c>
      <c r="H1702">
        <v>23.922603634397532</v>
      </c>
      <c r="I1702">
        <v>-0.52649819994445579</v>
      </c>
      <c r="J1702">
        <v>5516.6299501031881</v>
      </c>
      <c r="K1702">
        <v>-3190.4328984309545</v>
      </c>
      <c r="L1702">
        <v>-30.042085299798227</v>
      </c>
      <c r="M1702">
        <v>6372.7598484303526</v>
      </c>
      <c r="N1702">
        <v>36786.390090492023</v>
      </c>
      <c r="O1702">
        <v>54.775212112150285</v>
      </c>
      <c r="P1702">
        <v>1.0463005269826764</v>
      </c>
      <c r="Q1702" s="6">
        <v>1700</v>
      </c>
    </row>
    <row r="1703" spans="1:17" x14ac:dyDescent="0.25">
      <c r="A1703">
        <v>107.82531881496205</v>
      </c>
      <c r="B1703">
        <v>-32.795686259185963</v>
      </c>
      <c r="C1703" s="6">
        <v>1386.5600000000002</v>
      </c>
      <c r="D1703">
        <v>1.2</v>
      </c>
      <c r="E1703">
        <v>0.65</v>
      </c>
      <c r="F1703">
        <v>19.899999999999999</v>
      </c>
      <c r="G1703">
        <v>46.089820015575185</v>
      </c>
      <c r="H1703">
        <v>18.955880788016707</v>
      </c>
      <c r="I1703">
        <v>-2.1746811850379544</v>
      </c>
      <c r="J1703">
        <v>5366.7844468725743</v>
      </c>
      <c r="K1703">
        <v>-3434.9345219641586</v>
      </c>
      <c r="L1703">
        <v>-32.620700817749601</v>
      </c>
      <c r="M1703">
        <v>6371.9032062151182</v>
      </c>
      <c r="N1703">
        <v>36961.738338819945</v>
      </c>
      <c r="O1703">
        <v>51.760318788005186</v>
      </c>
      <c r="P1703">
        <v>4.0103244913721623</v>
      </c>
      <c r="Q1703" s="6">
        <v>1701</v>
      </c>
    </row>
    <row r="1704" spans="1:17" x14ac:dyDescent="0.25">
      <c r="A1704">
        <v>106.61214318659276</v>
      </c>
      <c r="B1704">
        <v>-33.137606839514454</v>
      </c>
      <c r="C1704" s="6">
        <v>1386.8400000000001</v>
      </c>
      <c r="D1704">
        <v>0.75</v>
      </c>
      <c r="E1704">
        <v>0.65</v>
      </c>
      <c r="F1704">
        <v>19.899999999999999</v>
      </c>
      <c r="G1704">
        <v>42.007420362456692</v>
      </c>
      <c r="H1704">
        <v>21.874905397511792</v>
      </c>
      <c r="I1704">
        <v>-3.3878568134072395</v>
      </c>
      <c r="J1704">
        <v>5346.1501019542475</v>
      </c>
      <c r="K1704">
        <v>-3466.7491552486376</v>
      </c>
      <c r="L1704">
        <v>-32.961679694831197</v>
      </c>
      <c r="M1704">
        <v>6371.7870819764958</v>
      </c>
      <c r="N1704">
        <v>36991.493813737819</v>
      </c>
      <c r="O1704">
        <v>51.270860540336777</v>
      </c>
      <c r="P1704">
        <v>6.1806161454671082</v>
      </c>
      <c r="Q1704" s="6">
        <v>1702</v>
      </c>
    </row>
    <row r="1705" spans="1:17" x14ac:dyDescent="0.25">
      <c r="A1705">
        <v>107.20716224321102</v>
      </c>
      <c r="B1705">
        <v>-29.332173527813229</v>
      </c>
      <c r="C1705" s="6">
        <v>1387.1200000000001</v>
      </c>
      <c r="D1705">
        <v>0.75</v>
      </c>
      <c r="E1705">
        <v>0.65</v>
      </c>
      <c r="F1705">
        <v>19.899999999999999</v>
      </c>
      <c r="G1705">
        <v>42.007420362456692</v>
      </c>
      <c r="H1705">
        <v>19.317121085135518</v>
      </c>
      <c r="I1705">
        <v>-2.7928377567889839</v>
      </c>
      <c r="J1705">
        <v>5564.8981264269678</v>
      </c>
      <c r="K1705">
        <v>-3106.051790220587</v>
      </c>
      <c r="L1705">
        <v>-29.168101186114797</v>
      </c>
      <c r="M1705">
        <v>6373.0407876494</v>
      </c>
      <c r="N1705">
        <v>36738.392116481889</v>
      </c>
      <c r="O1705">
        <v>55.644286364784129</v>
      </c>
      <c r="P1705">
        <v>5.6869278087471287</v>
      </c>
      <c r="Q1705" s="6">
        <v>1703</v>
      </c>
    </row>
    <row r="1706" spans="1:17" x14ac:dyDescent="0.25">
      <c r="A1706">
        <v>108.75103381520287</v>
      </c>
      <c r="B1706">
        <v>-32.018530108933327</v>
      </c>
      <c r="C1706" s="6">
        <v>1387.4</v>
      </c>
      <c r="D1706">
        <v>0.75</v>
      </c>
      <c r="E1706">
        <v>0.65</v>
      </c>
      <c r="F1706">
        <v>19.899999999999999</v>
      </c>
      <c r="G1706">
        <v>42.007420362456692</v>
      </c>
      <c r="H1706">
        <v>23.922120290698693</v>
      </c>
      <c r="I1706">
        <v>-1.2489661847971263</v>
      </c>
      <c r="J1706">
        <v>5412.9717343392194</v>
      </c>
      <c r="K1706">
        <v>-3362.1749787874378</v>
      </c>
      <c r="L1706">
        <v>-31.845777184711093</v>
      </c>
      <c r="M1706">
        <v>6372.1647487129239</v>
      </c>
      <c r="N1706">
        <v>36906.111100591726</v>
      </c>
      <c r="O1706">
        <v>52.692086065969242</v>
      </c>
      <c r="P1706">
        <v>2.3547264714257321</v>
      </c>
      <c r="Q1706" s="6">
        <v>1704</v>
      </c>
    </row>
    <row r="1707" spans="1:17" x14ac:dyDescent="0.25">
      <c r="A1707">
        <v>107.06060907422727</v>
      </c>
      <c r="B1707">
        <v>-30.627521070909161</v>
      </c>
      <c r="C1707" s="6">
        <v>1387.68</v>
      </c>
      <c r="D1707">
        <v>3</v>
      </c>
      <c r="E1707">
        <v>0.65</v>
      </c>
      <c r="F1707">
        <v>19.899999999999999</v>
      </c>
      <c r="G1707">
        <v>54.048620189015942</v>
      </c>
      <c r="H1707">
        <v>15.339693003934823</v>
      </c>
      <c r="I1707">
        <v>-2.9393909257727273</v>
      </c>
      <c r="J1707">
        <v>5493.1473091791049</v>
      </c>
      <c r="K1707">
        <v>-3230.4287540901814</v>
      </c>
      <c r="L1707">
        <v>-30.459078906167921</v>
      </c>
      <c r="M1707">
        <v>6372.6240510165262</v>
      </c>
      <c r="N1707">
        <v>36821.282238595209</v>
      </c>
      <c r="O1707">
        <v>54.157290946332964</v>
      </c>
      <c r="P1707">
        <v>5.7553110662311839</v>
      </c>
      <c r="Q1707" s="6">
        <v>1705</v>
      </c>
    </row>
    <row r="1708" spans="1:17" x14ac:dyDescent="0.25">
      <c r="A1708">
        <v>110.05961817050388</v>
      </c>
      <c r="B1708">
        <v>-31.863014522717609</v>
      </c>
      <c r="C1708" s="6">
        <v>1387.96</v>
      </c>
      <c r="D1708">
        <v>1.2</v>
      </c>
      <c r="E1708">
        <v>0.65</v>
      </c>
      <c r="F1708">
        <v>19.899999999999999</v>
      </c>
      <c r="G1708">
        <v>46.089820015575185</v>
      </c>
      <c r="H1708">
        <v>15.796315387564658</v>
      </c>
      <c r="I1708">
        <v>5.9618170503881629E-2</v>
      </c>
      <c r="J1708">
        <v>5422.0947878822699</v>
      </c>
      <c r="K1708">
        <v>-3347.5414024464212</v>
      </c>
      <c r="L1708">
        <v>-31.690723596371793</v>
      </c>
      <c r="M1708">
        <v>6372.2166731737098</v>
      </c>
      <c r="N1708">
        <v>36894.229458510978</v>
      </c>
      <c r="O1708">
        <v>52.893820659980669</v>
      </c>
      <c r="P1708">
        <v>0.11293658236320771</v>
      </c>
      <c r="Q1708" s="6">
        <v>1706</v>
      </c>
    </row>
    <row r="1709" spans="1:17" x14ac:dyDescent="0.25">
      <c r="A1709">
        <v>109.61804529464474</v>
      </c>
      <c r="B1709">
        <v>-32.731306546475871</v>
      </c>
      <c r="C1709" s="6">
        <v>1388.2400000000002</v>
      </c>
      <c r="D1709">
        <v>3</v>
      </c>
      <c r="E1709">
        <v>0.65</v>
      </c>
      <c r="F1709">
        <v>19.899999999999999</v>
      </c>
      <c r="G1709">
        <v>54.048620189015942</v>
      </c>
      <c r="H1709">
        <v>22.665172928451323</v>
      </c>
      <c r="I1709">
        <v>-0.38195470535525544</v>
      </c>
      <c r="J1709">
        <v>5370.648272439832</v>
      </c>
      <c r="K1709">
        <v>-3428.930641197886</v>
      </c>
      <c r="L1709">
        <v>-32.556501198006664</v>
      </c>
      <c r="M1709">
        <v>6371.925000218278</v>
      </c>
      <c r="N1709">
        <v>36953.060256172852</v>
      </c>
      <c r="O1709">
        <v>51.903911809630486</v>
      </c>
      <c r="P1709">
        <v>0.70638243117563804</v>
      </c>
      <c r="Q1709" s="6">
        <v>1707</v>
      </c>
    </row>
    <row r="1710" spans="1:17" x14ac:dyDescent="0.25">
      <c r="A1710">
        <v>110.3512684238693</v>
      </c>
      <c r="B1710">
        <v>-33.696691170343179</v>
      </c>
      <c r="C1710" s="6">
        <v>1388.5200000000002</v>
      </c>
      <c r="D1710">
        <v>0.75</v>
      </c>
      <c r="E1710">
        <v>0.65</v>
      </c>
      <c r="F1710">
        <v>19.899999999999999</v>
      </c>
      <c r="G1710">
        <v>42.007420362456692</v>
      </c>
      <c r="H1710">
        <v>23.432120886534541</v>
      </c>
      <c r="I1710">
        <v>0.3512684238692998</v>
      </c>
      <c r="J1710">
        <v>5311.9999067520248</v>
      </c>
      <c r="K1710">
        <v>-3518.5069211417103</v>
      </c>
      <c r="L1710">
        <v>-33.519278050619995</v>
      </c>
      <c r="M1710">
        <v>6371.5958725782066</v>
      </c>
      <c r="N1710">
        <v>37019.839800725451</v>
      </c>
      <c r="O1710">
        <v>50.808233145377564</v>
      </c>
      <c r="P1710">
        <v>0.63313053053857038</v>
      </c>
      <c r="Q1710" s="6">
        <v>1708</v>
      </c>
    </row>
    <row r="1711" spans="1:17" x14ac:dyDescent="0.25">
      <c r="A1711">
        <v>109.53964494177232</v>
      </c>
      <c r="B1711">
        <v>-34.013939725384773</v>
      </c>
      <c r="C1711" s="6">
        <v>1388.8000000000002</v>
      </c>
      <c r="D1711">
        <v>0.75</v>
      </c>
      <c r="E1711">
        <v>0.65</v>
      </c>
      <c r="F1711">
        <v>19.899999999999999</v>
      </c>
      <c r="G1711">
        <v>42.007420362456692</v>
      </c>
      <c r="H1711">
        <v>22.993284188844143</v>
      </c>
      <c r="I1711">
        <v>-0.46035505822767675</v>
      </c>
      <c r="J1711">
        <v>5292.3961378331469</v>
      </c>
      <c r="K1711">
        <v>-3547.7296102482437</v>
      </c>
      <c r="L1711">
        <v>-33.835713295272811</v>
      </c>
      <c r="M1711">
        <v>6371.4866606768755</v>
      </c>
      <c r="N1711">
        <v>37042.223023285449</v>
      </c>
      <c r="O1711">
        <v>50.447236085041695</v>
      </c>
      <c r="P1711">
        <v>0.82291341397161966</v>
      </c>
      <c r="Q1711" s="6">
        <v>1709</v>
      </c>
    </row>
    <row r="1712" spans="1:17" x14ac:dyDescent="0.25">
      <c r="A1712">
        <v>108.92698598766322</v>
      </c>
      <c r="B1712">
        <v>-33.784779587662477</v>
      </c>
      <c r="C1712" s="6">
        <v>1389.0800000000002</v>
      </c>
      <c r="D1712">
        <v>1.2</v>
      </c>
      <c r="E1712">
        <v>0.65</v>
      </c>
      <c r="F1712">
        <v>19.899999999999999</v>
      </c>
      <c r="G1712">
        <v>46.089820015575185</v>
      </c>
      <c r="H1712">
        <v>15.598139080061529</v>
      </c>
      <c r="I1712">
        <v>-1.0730140123367846</v>
      </c>
      <c r="J1712">
        <v>5306.5729833431951</v>
      </c>
      <c r="K1712">
        <v>-3526.631729670567</v>
      </c>
      <c r="L1712">
        <v>-33.60713846339786</v>
      </c>
      <c r="M1712">
        <v>6371.5655991496396</v>
      </c>
      <c r="N1712">
        <v>37026.961108497337</v>
      </c>
      <c r="O1712">
        <v>50.69313873964763</v>
      </c>
      <c r="P1712">
        <v>1.9291178732459062</v>
      </c>
      <c r="Q1712" s="6">
        <v>1710</v>
      </c>
    </row>
    <row r="1713" spans="1:17" x14ac:dyDescent="0.25">
      <c r="A1713">
        <v>110.11485236714253</v>
      </c>
      <c r="B1713">
        <v>-29.799537615280766</v>
      </c>
      <c r="C1713" s="6">
        <v>1389.3600000000001</v>
      </c>
      <c r="D1713">
        <v>3</v>
      </c>
      <c r="E1713">
        <v>0.65</v>
      </c>
      <c r="F1713">
        <v>19.899999999999999</v>
      </c>
      <c r="G1713">
        <v>54.048620189015942</v>
      </c>
      <c r="H1713">
        <v>18.726562974955375</v>
      </c>
      <c r="I1713">
        <v>0.11485236714253233</v>
      </c>
      <c r="J1713">
        <v>5539.3363511272264</v>
      </c>
      <c r="K1713">
        <v>-3151.1111489922528</v>
      </c>
      <c r="L1713">
        <v>-29.633849674422326</v>
      </c>
      <c r="M1713">
        <v>6372.891705044326</v>
      </c>
      <c r="N1713">
        <v>36760.123534808401</v>
      </c>
      <c r="O1713">
        <v>55.247796933457927</v>
      </c>
      <c r="P1713">
        <v>0.23110570281283277</v>
      </c>
      <c r="Q1713" s="6">
        <v>1711</v>
      </c>
    </row>
    <row r="1714" spans="1:17" x14ac:dyDescent="0.25">
      <c r="A1714">
        <v>110.02115152554674</v>
      </c>
      <c r="B1714">
        <v>-29.21399518095091</v>
      </c>
      <c r="C1714" s="6">
        <v>1389.64</v>
      </c>
      <c r="D1714">
        <v>0.75</v>
      </c>
      <c r="E1714">
        <v>0.65</v>
      </c>
      <c r="F1714">
        <v>19.899999999999999</v>
      </c>
      <c r="G1714">
        <v>42.007420362456692</v>
      </c>
      <c r="H1714">
        <v>17.245998160454928</v>
      </c>
      <c r="I1714">
        <v>2.1151525546741823E-2</v>
      </c>
      <c r="J1714">
        <v>5571.3031431935187</v>
      </c>
      <c r="K1714">
        <v>-3094.6256107794343</v>
      </c>
      <c r="L1714">
        <v>-29.05033825985916</v>
      </c>
      <c r="M1714">
        <v>6373.0782502845495</v>
      </c>
      <c r="N1714">
        <v>36723.459108771538</v>
      </c>
      <c r="O1714">
        <v>55.917758282883909</v>
      </c>
      <c r="P1714">
        <v>4.3336812873748479E-2</v>
      </c>
      <c r="Q1714" s="6">
        <v>1712</v>
      </c>
    </row>
    <row r="1715" spans="1:17" x14ac:dyDescent="0.25">
      <c r="A1715">
        <v>108.55569495025239</v>
      </c>
      <c r="B1715">
        <v>-34.034526268168761</v>
      </c>
      <c r="C1715" s="6">
        <v>1389.92</v>
      </c>
      <c r="D1715">
        <v>3</v>
      </c>
      <c r="E1715">
        <v>0.65</v>
      </c>
      <c r="F1715">
        <v>19.899999999999999</v>
      </c>
      <c r="G1715">
        <v>54.048620189015942</v>
      </c>
      <c r="H1715">
        <v>23.368534708928387</v>
      </c>
      <c r="I1715">
        <v>-1.4443050497476122</v>
      </c>
      <c r="J1715">
        <v>5291.1184099991915</v>
      </c>
      <c r="K1715">
        <v>-3549.6221925236637</v>
      </c>
      <c r="L1715">
        <v>-33.856247812840571</v>
      </c>
      <c r="M1715">
        <v>6371.4795564522428</v>
      </c>
      <c r="N1715">
        <v>37045.395051463238</v>
      </c>
      <c r="O1715">
        <v>50.396482370413317</v>
      </c>
      <c r="P1715">
        <v>2.5793365896590794</v>
      </c>
      <c r="Q1715" s="6">
        <v>1713</v>
      </c>
    </row>
    <row r="1716" spans="1:17" x14ac:dyDescent="0.25">
      <c r="A1716">
        <v>108.63734970590794</v>
      </c>
      <c r="B1716">
        <v>-31.605315018095798</v>
      </c>
      <c r="C1716" s="6">
        <v>1390.2</v>
      </c>
      <c r="D1716">
        <v>1.2</v>
      </c>
      <c r="E1716">
        <v>0.65</v>
      </c>
      <c r="F1716">
        <v>19.899999999999999</v>
      </c>
      <c r="G1716">
        <v>46.089820015575185</v>
      </c>
      <c r="H1716">
        <v>15.734429021322049</v>
      </c>
      <c r="I1716">
        <v>-1.3626502940920631</v>
      </c>
      <c r="J1716">
        <v>5437.1242494362896</v>
      </c>
      <c r="K1716">
        <v>-3323.239056325046</v>
      </c>
      <c r="L1716">
        <v>-31.433800773025091</v>
      </c>
      <c r="M1716">
        <v>6372.3024040995042</v>
      </c>
      <c r="N1716">
        <v>36878.818671805289</v>
      </c>
      <c r="O1716">
        <v>53.157382126316605</v>
      </c>
      <c r="P1716">
        <v>2.5988621149828939</v>
      </c>
      <c r="Q1716" s="6">
        <v>1714</v>
      </c>
    </row>
    <row r="1717" spans="1:17" x14ac:dyDescent="0.25">
      <c r="A1717">
        <v>110.52088138812209</v>
      </c>
      <c r="B1717">
        <v>-30.50006870196961</v>
      </c>
      <c r="C1717" s="6">
        <v>1390.4800000000002</v>
      </c>
      <c r="D1717">
        <v>0.75</v>
      </c>
      <c r="E1717">
        <v>0.65</v>
      </c>
      <c r="F1717">
        <v>19.899999999999999</v>
      </c>
      <c r="G1717">
        <v>42.007420362456692</v>
      </c>
      <c r="H1717">
        <v>23.729424764646375</v>
      </c>
      <c r="I1717">
        <v>0.52088138812209195</v>
      </c>
      <c r="J1717">
        <v>5500.3321879497234</v>
      </c>
      <c r="K1717">
        <v>-3218.2622478641147</v>
      </c>
      <c r="L1717">
        <v>-30.332041437395212</v>
      </c>
      <c r="M1717">
        <v>6372.6655391463291</v>
      </c>
      <c r="N1717">
        <v>36805.042895011378</v>
      </c>
      <c r="O1717">
        <v>54.443162405664296</v>
      </c>
      <c r="P1717">
        <v>1.0262061261528079</v>
      </c>
      <c r="Q1717" s="6">
        <v>1715</v>
      </c>
    </row>
    <row r="1718" spans="1:17" x14ac:dyDescent="0.25">
      <c r="A1718">
        <v>108.85426138812819</v>
      </c>
      <c r="B1718">
        <v>-32.288763079327282</v>
      </c>
      <c r="C1718" s="6">
        <v>1390.7600000000002</v>
      </c>
      <c r="D1718">
        <v>3</v>
      </c>
      <c r="E1718">
        <v>0.65</v>
      </c>
      <c r="F1718">
        <v>19.899999999999999</v>
      </c>
      <c r="G1718">
        <v>54.048620189015942</v>
      </c>
      <c r="H1718">
        <v>23.432441133478267</v>
      </c>
      <c r="I1718">
        <v>-1.1457386118718063</v>
      </c>
      <c r="J1718">
        <v>5397.0240916447701</v>
      </c>
      <c r="K1718">
        <v>-3387.5448994077096</v>
      </c>
      <c r="L1718">
        <v>-32.115219423802301</v>
      </c>
      <c r="M1718">
        <v>6372.0741906617222</v>
      </c>
      <c r="N1718">
        <v>36924.074340049709</v>
      </c>
      <c r="O1718">
        <v>52.388746406381095</v>
      </c>
      <c r="P1718">
        <v>2.1441130853959658</v>
      </c>
      <c r="Q1718" s="6">
        <v>1716</v>
      </c>
    </row>
    <row r="1719" spans="1:17" x14ac:dyDescent="0.25">
      <c r="A1719">
        <v>109.40315219029789</v>
      </c>
      <c r="B1719">
        <v>-30.776882861532684</v>
      </c>
      <c r="C1719" s="6">
        <v>1391.0400000000002</v>
      </c>
      <c r="D1719">
        <v>3</v>
      </c>
      <c r="E1719">
        <v>0.65</v>
      </c>
      <c r="F1719">
        <v>19.899999999999999</v>
      </c>
      <c r="G1719">
        <v>54.048620189015942</v>
      </c>
      <c r="H1719">
        <v>18.648624338825726</v>
      </c>
      <c r="I1719">
        <v>-0.59684780970211193</v>
      </c>
      <c r="J1719">
        <v>5484.692732185601</v>
      </c>
      <c r="K1719">
        <v>-3244.6666379408716</v>
      </c>
      <c r="L1719">
        <v>-30.607958697015196</v>
      </c>
      <c r="M1719">
        <v>6372.575300289207</v>
      </c>
      <c r="N1719">
        <v>36823.020078151123</v>
      </c>
      <c r="O1719">
        <v>54.12586703488909</v>
      </c>
      <c r="P1719">
        <v>1.1662914260819215</v>
      </c>
      <c r="Q1719" s="6">
        <v>1717</v>
      </c>
    </row>
    <row r="1720" spans="1:17" x14ac:dyDescent="0.25">
      <c r="A1720">
        <v>105.76549827455507</v>
      </c>
      <c r="B1720">
        <v>-34.065686113719948</v>
      </c>
      <c r="C1720" s="6">
        <v>1391.3200000000002</v>
      </c>
      <c r="D1720">
        <v>3</v>
      </c>
      <c r="E1720">
        <v>0.65</v>
      </c>
      <c r="F1720">
        <v>19.899999999999999</v>
      </c>
      <c r="G1720">
        <v>54.048620189015942</v>
      </c>
      <c r="H1720">
        <v>19.412900596041332</v>
      </c>
      <c r="I1720">
        <v>-4.2345017254449289</v>
      </c>
      <c r="J1720">
        <v>5289.1831362436287</v>
      </c>
      <c r="K1720">
        <v>-3552.4859484876765</v>
      </c>
      <c r="L1720">
        <v>-33.887329087363099</v>
      </c>
      <c r="M1720">
        <v>6371.4687994940678</v>
      </c>
      <c r="N1720">
        <v>37062.112311096615</v>
      </c>
      <c r="O1720">
        <v>50.130483211401128</v>
      </c>
      <c r="P1720">
        <v>7.5298227041744727</v>
      </c>
      <c r="Q1720" s="6">
        <v>1718</v>
      </c>
    </row>
    <row r="1721" spans="1:17" x14ac:dyDescent="0.25">
      <c r="A1721">
        <v>107.55289899037531</v>
      </c>
      <c r="B1721">
        <v>-31.215365018198099</v>
      </c>
      <c r="C1721" s="6">
        <v>1391.6000000000001</v>
      </c>
      <c r="D1721">
        <v>1.2</v>
      </c>
      <c r="E1721">
        <v>0.65</v>
      </c>
      <c r="F1721">
        <v>19.899999999999999</v>
      </c>
      <c r="G1721">
        <v>46.089820015575185</v>
      </c>
      <c r="H1721">
        <v>17.227732171429128</v>
      </c>
      <c r="I1721">
        <v>-2.4471010096246886</v>
      </c>
      <c r="J1721">
        <v>5459.6574091343618</v>
      </c>
      <c r="K1721">
        <v>-3286.3387937840434</v>
      </c>
      <c r="L1721">
        <v>-31.045052292846727</v>
      </c>
      <c r="M1721">
        <v>6372.4313799872098</v>
      </c>
      <c r="N1721">
        <v>36857.006412457384</v>
      </c>
      <c r="O1721">
        <v>53.533602247359113</v>
      </c>
      <c r="P1721">
        <v>4.7140039431580067</v>
      </c>
      <c r="Q1721" s="6">
        <v>1719</v>
      </c>
    </row>
    <row r="1722" spans="1:17" x14ac:dyDescent="0.25">
      <c r="A1722">
        <v>108.54313176490479</v>
      </c>
      <c r="B1722">
        <v>-32.393350717373458</v>
      </c>
      <c r="C1722" s="6">
        <v>1391.88</v>
      </c>
      <c r="D1722">
        <v>3</v>
      </c>
      <c r="E1722">
        <v>0.65</v>
      </c>
      <c r="F1722">
        <v>19.899999999999999</v>
      </c>
      <c r="G1722">
        <v>54.048620189015942</v>
      </c>
      <c r="H1722">
        <v>21.792696936159057</v>
      </c>
      <c r="I1722">
        <v>-1.4568682350952145</v>
      </c>
      <c r="J1722">
        <v>5390.8196398958135</v>
      </c>
      <c r="K1722">
        <v>-3397.3438183257063</v>
      </c>
      <c r="L1722">
        <v>-32.219505149806302</v>
      </c>
      <c r="M1722">
        <v>6372.0390307814596</v>
      </c>
      <c r="N1722">
        <v>36931.910124480673</v>
      </c>
      <c r="O1722">
        <v>52.257219807816703</v>
      </c>
      <c r="P1722">
        <v>2.7179593083911113</v>
      </c>
      <c r="Q1722" s="6">
        <v>1720</v>
      </c>
    </row>
    <row r="1723" spans="1:17" x14ac:dyDescent="0.25">
      <c r="A1723">
        <v>108.62499668157581</v>
      </c>
      <c r="B1723">
        <v>-32.30801049933018</v>
      </c>
      <c r="C1723" s="6">
        <v>1392.16</v>
      </c>
      <c r="D1723">
        <v>3</v>
      </c>
      <c r="E1723">
        <v>0.65</v>
      </c>
      <c r="F1723">
        <v>19.899999999999999</v>
      </c>
      <c r="G1723">
        <v>54.048620189015942</v>
      </c>
      <c r="H1723">
        <v>15.936349844879748</v>
      </c>
      <c r="I1723">
        <v>-1.3750033184241914</v>
      </c>
      <c r="J1723">
        <v>5395.8836279542347</v>
      </c>
      <c r="K1723">
        <v>-3389.3490470382881</v>
      </c>
      <c r="L1723">
        <v>-32.134411109443349</v>
      </c>
      <c r="M1723">
        <v>6372.0677247722269</v>
      </c>
      <c r="N1723">
        <v>36925.917544491589</v>
      </c>
      <c r="O1723">
        <v>52.357806297120071</v>
      </c>
      <c r="P1723">
        <v>2.5714119363186727</v>
      </c>
      <c r="Q1723" s="6">
        <v>1721</v>
      </c>
    </row>
    <row r="1724" spans="1:17" x14ac:dyDescent="0.25">
      <c r="A1724">
        <v>107.83832325695043</v>
      </c>
      <c r="B1724">
        <v>-29.657293605043147</v>
      </c>
      <c r="C1724" s="6">
        <v>1392.44</v>
      </c>
      <c r="D1724">
        <v>0.75</v>
      </c>
      <c r="E1724">
        <v>0.65</v>
      </c>
      <c r="F1724">
        <v>19.899999999999999</v>
      </c>
      <c r="G1724">
        <v>42.007420362456692</v>
      </c>
      <c r="H1724">
        <v>21.602357157907139</v>
      </c>
      <c r="I1724">
        <v>-2.1616767430495685</v>
      </c>
      <c r="J1724">
        <v>5547.1552619396862</v>
      </c>
      <c r="K1724">
        <v>-3137.4189221725223</v>
      </c>
      <c r="L1724">
        <v>-29.492092753284563</v>
      </c>
      <c r="M1724">
        <v>6372.9372343740633</v>
      </c>
      <c r="N1724">
        <v>36755.677886738689</v>
      </c>
      <c r="O1724">
        <v>55.328899375430538</v>
      </c>
      <c r="P1724">
        <v>4.3623163105368965</v>
      </c>
      <c r="Q1724" s="6">
        <v>1722</v>
      </c>
    </row>
    <row r="1725" spans="1:17" x14ac:dyDescent="0.25">
      <c r="A1725">
        <v>107.32215378385703</v>
      </c>
      <c r="B1725">
        <v>-32.7881401374026</v>
      </c>
      <c r="C1725" s="6">
        <v>1392.72</v>
      </c>
      <c r="D1725">
        <v>3</v>
      </c>
      <c r="E1725">
        <v>0.65</v>
      </c>
      <c r="F1725">
        <v>19.899999999999999</v>
      </c>
      <c r="G1725">
        <v>54.048620189015942</v>
      </c>
      <c r="H1725">
        <v>22.724745017027995</v>
      </c>
      <c r="I1725">
        <v>-2.6778462161429673</v>
      </c>
      <c r="J1725">
        <v>5367.2376874627162</v>
      </c>
      <c r="K1725">
        <v>-3434.2310121903593</v>
      </c>
      <c r="L1725">
        <v>-32.613175759642154</v>
      </c>
      <c r="M1725">
        <v>6371.9057619216355</v>
      </c>
      <c r="N1725">
        <v>36963.498292281445</v>
      </c>
      <c r="O1725">
        <v>51.731397828549923</v>
      </c>
      <c r="P1725">
        <v>4.9362793323066203</v>
      </c>
      <c r="Q1725" s="6">
        <v>1723</v>
      </c>
    </row>
    <row r="1726" spans="1:17" x14ac:dyDescent="0.25">
      <c r="A1726">
        <v>105.97177520319319</v>
      </c>
      <c r="B1726">
        <v>-30.906720866033176</v>
      </c>
      <c r="C1726" s="6">
        <v>1393.0000000000002</v>
      </c>
      <c r="D1726">
        <v>0.75</v>
      </c>
      <c r="E1726">
        <v>0.65</v>
      </c>
      <c r="F1726">
        <v>19.899999999999999</v>
      </c>
      <c r="G1726">
        <v>42.007420362456692</v>
      </c>
      <c r="H1726">
        <v>22.915732255319959</v>
      </c>
      <c r="I1726">
        <v>-4.0282247968068106</v>
      </c>
      <c r="J1726">
        <v>5477.3129995184991</v>
      </c>
      <c r="K1726">
        <v>-3257.0257443546989</v>
      </c>
      <c r="L1726">
        <v>-30.737381418519163</v>
      </c>
      <c r="M1726">
        <v>6372.5328083960167</v>
      </c>
      <c r="N1726">
        <v>36846.608618305094</v>
      </c>
      <c r="O1726">
        <v>53.715070268546022</v>
      </c>
      <c r="P1726">
        <v>7.8067518303265961</v>
      </c>
      <c r="Q1726" s="6">
        <v>1724</v>
      </c>
    </row>
    <row r="1727" spans="1:17" x14ac:dyDescent="0.25">
      <c r="A1727">
        <v>105.62875906511627</v>
      </c>
      <c r="B1727">
        <v>-30.142712166465625</v>
      </c>
      <c r="C1727" s="6">
        <v>1393.2800000000002</v>
      </c>
      <c r="D1727">
        <v>1.2</v>
      </c>
      <c r="E1727">
        <v>0.65</v>
      </c>
      <c r="F1727">
        <v>19.899999999999999</v>
      </c>
      <c r="G1727">
        <v>46.089820015575185</v>
      </c>
      <c r="H1727">
        <v>21.602260102665085</v>
      </c>
      <c r="I1727">
        <v>-4.3712409348837298</v>
      </c>
      <c r="J1727">
        <v>5520.3321914618082</v>
      </c>
      <c r="K1727">
        <v>-3184.0656603593534</v>
      </c>
      <c r="L1727">
        <v>-29.975865838688119</v>
      </c>
      <c r="M1727">
        <v>6372.7813106656322</v>
      </c>
      <c r="N1727">
        <v>36800.286140431839</v>
      </c>
      <c r="O1727">
        <v>54.529571511488385</v>
      </c>
      <c r="P1727">
        <v>8.6554345503744372</v>
      </c>
      <c r="Q1727" s="6">
        <v>1725</v>
      </c>
    </row>
    <row r="1728" spans="1:17" x14ac:dyDescent="0.25">
      <c r="A1728">
        <v>105.74718422369432</v>
      </c>
      <c r="B1728">
        <v>-30.62928095038928</v>
      </c>
      <c r="C1728" s="6">
        <v>1393.5600000000002</v>
      </c>
      <c r="D1728">
        <v>0.75</v>
      </c>
      <c r="E1728">
        <v>0.65</v>
      </c>
      <c r="F1728">
        <v>19.899999999999999</v>
      </c>
      <c r="G1728">
        <v>42.007420362456692</v>
      </c>
      <c r="H1728">
        <v>23.482537398060551</v>
      </c>
      <c r="I1728">
        <v>-4.2528157763056811</v>
      </c>
      <c r="J1728">
        <v>5493.047909029242</v>
      </c>
      <c r="K1728">
        <v>-3230.5966405757104</v>
      </c>
      <c r="L1728">
        <v>-30.460833079854044</v>
      </c>
      <c r="M1728">
        <v>6372.6234774219638</v>
      </c>
      <c r="N1728">
        <v>36830.438562403499</v>
      </c>
      <c r="O1728">
        <v>53.997528283098241</v>
      </c>
      <c r="P1728">
        <v>8.304071960740508</v>
      </c>
      <c r="Q1728" s="6">
        <v>1726</v>
      </c>
    </row>
    <row r="1729" spans="1:17" x14ac:dyDescent="0.25">
      <c r="A1729">
        <v>110.52384934666837</v>
      </c>
      <c r="B1729">
        <v>-30.906775297801811</v>
      </c>
      <c r="C1729" s="6">
        <v>1393.8400000000001</v>
      </c>
      <c r="D1729">
        <v>3</v>
      </c>
      <c r="E1729">
        <v>0.65</v>
      </c>
      <c r="F1729">
        <v>19.899999999999999</v>
      </c>
      <c r="G1729">
        <v>54.048620189015942</v>
      </c>
      <c r="H1729">
        <v>21.7780388126282</v>
      </c>
      <c r="I1729">
        <v>0.52384934666837069</v>
      </c>
      <c r="J1729">
        <v>5477.3098998226596</v>
      </c>
      <c r="K1729">
        <v>-3257.0309221850266</v>
      </c>
      <c r="L1729">
        <v>-30.737435676914743</v>
      </c>
      <c r="M1729">
        <v>6372.5327905601835</v>
      </c>
      <c r="N1729">
        <v>36831.386865850327</v>
      </c>
      <c r="O1729">
        <v>53.979070900315278</v>
      </c>
      <c r="P1729">
        <v>1.019791788151047</v>
      </c>
      <c r="Q1729" s="6">
        <v>1727</v>
      </c>
    </row>
    <row r="1730" spans="1:17" x14ac:dyDescent="0.25">
      <c r="A1730">
        <v>108.23666563193981</v>
      </c>
      <c r="B1730">
        <v>-31.359751190137949</v>
      </c>
      <c r="C1730" s="6">
        <v>1394.1200000000001</v>
      </c>
      <c r="D1730">
        <v>1.2</v>
      </c>
      <c r="E1730">
        <v>0.65</v>
      </c>
      <c r="F1730">
        <v>19.899999999999999</v>
      </c>
      <c r="G1730">
        <v>46.089820015575185</v>
      </c>
      <c r="H1730">
        <v>22.283798473485412</v>
      </c>
      <c r="I1730">
        <v>-1.7633343680601854</v>
      </c>
      <c r="J1730">
        <v>5451.3435358063989</v>
      </c>
      <c r="K1730">
        <v>-3300.0194045047892</v>
      </c>
      <c r="L1730">
        <v>-31.188989906165688</v>
      </c>
      <c r="M1730">
        <v>6372.3837310292574</v>
      </c>
      <c r="N1730">
        <v>36863.765968069878</v>
      </c>
      <c r="O1730">
        <v>53.416466613383868</v>
      </c>
      <c r="P1730">
        <v>3.3854813376538653</v>
      </c>
      <c r="Q1730" s="6">
        <v>1728</v>
      </c>
    </row>
    <row r="1731" spans="1:17" x14ac:dyDescent="0.25">
      <c r="A1731">
        <v>106.47952398355855</v>
      </c>
      <c r="B1731">
        <v>-32.581754877027727</v>
      </c>
      <c r="C1731" s="6">
        <v>1394.4</v>
      </c>
      <c r="D1731">
        <v>1.2</v>
      </c>
      <c r="E1731">
        <v>0.65</v>
      </c>
      <c r="F1731">
        <v>19.899999999999999</v>
      </c>
      <c r="G1731">
        <v>46.089820015575185</v>
      </c>
      <c r="H1731">
        <v>19.667755855371563</v>
      </c>
      <c r="I1731">
        <v>-3.5204760164414495</v>
      </c>
      <c r="J1731">
        <v>5379.597587201456</v>
      </c>
      <c r="K1731">
        <v>-3414.9673599279322</v>
      </c>
      <c r="L1731">
        <v>-32.4073712691685</v>
      </c>
      <c r="M1731">
        <v>6371.9755389986294</v>
      </c>
      <c r="N1731">
        <v>36954.304779349877</v>
      </c>
      <c r="O1731">
        <v>51.884370253525837</v>
      </c>
      <c r="P1731">
        <v>6.5175118641447378</v>
      </c>
      <c r="Q1731" s="6">
        <v>1729</v>
      </c>
    </row>
    <row r="1732" spans="1:17" x14ac:dyDescent="0.25">
      <c r="A1732">
        <v>106.13964951257738</v>
      </c>
      <c r="B1732">
        <v>-29.171653548568742</v>
      </c>
      <c r="C1732" s="6">
        <v>1394.68</v>
      </c>
      <c r="D1732">
        <v>1.2</v>
      </c>
      <c r="E1732">
        <v>0.65</v>
      </c>
      <c r="F1732">
        <v>19.899999999999999</v>
      </c>
      <c r="G1732">
        <v>46.089820015575185</v>
      </c>
      <c r="H1732">
        <v>16.385206269175832</v>
      </c>
      <c r="I1732">
        <v>-3.8603504874226218</v>
      </c>
      <c r="J1732">
        <v>5573.592206175982</v>
      </c>
      <c r="K1732">
        <v>-3090.5286100713656</v>
      </c>
      <c r="L1732">
        <v>-29.008146141271116</v>
      </c>
      <c r="M1732">
        <v>6373.0916493029736</v>
      </c>
      <c r="N1732">
        <v>36735.350282467523</v>
      </c>
      <c r="O1732">
        <v>55.700808886540877</v>
      </c>
      <c r="P1732">
        <v>7.8817517195243498</v>
      </c>
      <c r="Q1732" s="6">
        <v>1730</v>
      </c>
    </row>
    <row r="1733" spans="1:17" x14ac:dyDescent="0.25">
      <c r="A1733">
        <v>108.42687972021047</v>
      </c>
      <c r="B1733">
        <v>-31.973945654893697</v>
      </c>
      <c r="C1733" s="6">
        <v>1394.96</v>
      </c>
      <c r="D1733">
        <v>1.2</v>
      </c>
      <c r="E1733">
        <v>0.65</v>
      </c>
      <c r="F1733">
        <v>19.899999999999999</v>
      </c>
      <c r="G1733">
        <v>46.089820015575185</v>
      </c>
      <c r="H1733">
        <v>23.815739223756118</v>
      </c>
      <c r="I1733">
        <v>-1.5731202797895349</v>
      </c>
      <c r="J1733">
        <v>5415.591288072982</v>
      </c>
      <c r="K1733">
        <v>-3357.9822039201549</v>
      </c>
      <c r="L1733">
        <v>-31.801324662298821</v>
      </c>
      <c r="M1733">
        <v>6372.1796491700106</v>
      </c>
      <c r="N1733">
        <v>36903.983531893042</v>
      </c>
      <c r="O1733">
        <v>52.72825104460923</v>
      </c>
      <c r="P1733">
        <v>2.9688527095709247</v>
      </c>
      <c r="Q1733" s="6">
        <v>1731</v>
      </c>
    </row>
    <row r="1734" spans="1:17" x14ac:dyDescent="0.25">
      <c r="A1734">
        <v>108.86196673524167</v>
      </c>
      <c r="B1734">
        <v>-33.295279353034573</v>
      </c>
      <c r="C1734" s="6">
        <v>1395.2400000000002</v>
      </c>
      <c r="D1734">
        <v>3</v>
      </c>
      <c r="E1734">
        <v>0.65</v>
      </c>
      <c r="F1734">
        <v>19.899999999999999</v>
      </c>
      <c r="G1734">
        <v>54.048620189015942</v>
      </c>
      <c r="H1734">
        <v>20.362449518205644</v>
      </c>
      <c r="I1734">
        <v>-1.1380332647583344</v>
      </c>
      <c r="J1734">
        <v>5336.5705584703592</v>
      </c>
      <c r="K1734">
        <v>-3481.3790666420064</v>
      </c>
      <c r="L1734">
        <v>-33.118926353652512</v>
      </c>
      <c r="M1734">
        <v>6371.7333223531732</v>
      </c>
      <c r="N1734">
        <v>36992.95391100143</v>
      </c>
      <c r="O1734">
        <v>51.246038615861188</v>
      </c>
      <c r="P1734">
        <v>2.072462563419557</v>
      </c>
      <c r="Q1734" s="6">
        <v>1732</v>
      </c>
    </row>
    <row r="1735" spans="1:17" x14ac:dyDescent="0.25">
      <c r="A1735">
        <v>105.65742901824417</v>
      </c>
      <c r="B1735">
        <v>-32.784010995644763</v>
      </c>
      <c r="C1735" s="6">
        <v>1395.5200000000002</v>
      </c>
      <c r="D1735">
        <v>3</v>
      </c>
      <c r="E1735">
        <v>0.65</v>
      </c>
      <c r="F1735">
        <v>19.899999999999999</v>
      </c>
      <c r="G1735">
        <v>54.048620189015942</v>
      </c>
      <c r="H1735">
        <v>15.757592166396364</v>
      </c>
      <c r="I1735">
        <v>-4.3425709817558271</v>
      </c>
      <c r="J1735">
        <v>5367.4856554889366</v>
      </c>
      <c r="K1735">
        <v>-3433.846035692347</v>
      </c>
      <c r="L1735">
        <v>-32.609058148776974</v>
      </c>
      <c r="M1735">
        <v>6371.9071602401382</v>
      </c>
      <c r="N1735">
        <v>36974.105875822635</v>
      </c>
      <c r="O1735">
        <v>51.557228177945355</v>
      </c>
      <c r="P1735">
        <v>7.9832380987435538</v>
      </c>
      <c r="Q1735" s="6">
        <v>1733</v>
      </c>
    </row>
    <row r="1736" spans="1:17" x14ac:dyDescent="0.25">
      <c r="A1736">
        <v>106.34710123288342</v>
      </c>
      <c r="B1736">
        <v>-29.587306025249866</v>
      </c>
      <c r="C1736" s="6">
        <v>1395.8000000000002</v>
      </c>
      <c r="D1736">
        <v>0.75</v>
      </c>
      <c r="E1736">
        <v>0.65</v>
      </c>
      <c r="F1736">
        <v>19.899999999999999</v>
      </c>
      <c r="G1736">
        <v>42.007420362456692</v>
      </c>
      <c r="H1736">
        <v>16.429822307795654</v>
      </c>
      <c r="I1736">
        <v>-3.6528987671165822</v>
      </c>
      <c r="J1736">
        <v>5550.9898153516906</v>
      </c>
      <c r="K1736">
        <v>-3130.6750003285188</v>
      </c>
      <c r="L1736">
        <v>-29.422346321416128</v>
      </c>
      <c r="M1736">
        <v>6372.9595862377919</v>
      </c>
      <c r="N1736">
        <v>36759.691614090589</v>
      </c>
      <c r="O1736">
        <v>55.25708992701594</v>
      </c>
      <c r="P1736">
        <v>7.3674521048862971</v>
      </c>
      <c r="Q1736" s="6">
        <v>1734</v>
      </c>
    </row>
    <row r="1737" spans="1:17" x14ac:dyDescent="0.25">
      <c r="A1737">
        <v>108.50427968691412</v>
      </c>
      <c r="B1737">
        <v>-31.131020760709191</v>
      </c>
      <c r="C1737" s="6">
        <v>1396.0800000000002</v>
      </c>
      <c r="D1737">
        <v>1.2</v>
      </c>
      <c r="E1737">
        <v>0.65</v>
      </c>
      <c r="F1737">
        <v>19.899999999999999</v>
      </c>
      <c r="G1737">
        <v>46.089820015575185</v>
      </c>
      <c r="H1737">
        <v>22.881415641472739</v>
      </c>
      <c r="I1737">
        <v>-1.4957203130858829</v>
      </c>
      <c r="J1737">
        <v>5464.4979734167682</v>
      </c>
      <c r="K1737">
        <v>-3278.3376261151197</v>
      </c>
      <c r="L1737">
        <v>-30.960972057355825</v>
      </c>
      <c r="M1737">
        <v>6372.4591557952008</v>
      </c>
      <c r="N1737">
        <v>36847.906743887623</v>
      </c>
      <c r="O1737">
        <v>53.691068973785306</v>
      </c>
      <c r="P1737">
        <v>2.891294349511941</v>
      </c>
      <c r="Q1737" s="6">
        <v>1735</v>
      </c>
    </row>
    <row r="1738" spans="1:17" x14ac:dyDescent="0.25">
      <c r="A1738">
        <v>107.26287444956502</v>
      </c>
      <c r="B1738">
        <v>-29.277821631019684</v>
      </c>
      <c r="C1738" s="6">
        <v>1396.3600000000001</v>
      </c>
      <c r="D1738">
        <v>3</v>
      </c>
      <c r="E1738">
        <v>0.65</v>
      </c>
      <c r="F1738">
        <v>19.899999999999999</v>
      </c>
      <c r="G1738">
        <v>54.048620189015942</v>
      </c>
      <c r="H1738">
        <v>15.230082671954333</v>
      </c>
      <c r="I1738">
        <v>-2.7371255504349818</v>
      </c>
      <c r="J1738">
        <v>5567.8468254792224</v>
      </c>
      <c r="K1738">
        <v>-3100.7983440670314</v>
      </c>
      <c r="L1738">
        <v>-29.113940002630862</v>
      </c>
      <c r="M1738">
        <v>6373.0580291229026</v>
      </c>
      <c r="N1738">
        <v>36734.71502605865</v>
      </c>
      <c r="O1738">
        <v>55.711618467067666</v>
      </c>
      <c r="P1738">
        <v>5.5834007732353834</v>
      </c>
      <c r="Q1738" s="6">
        <v>1736</v>
      </c>
    </row>
    <row r="1739" spans="1:17" x14ac:dyDescent="0.25">
      <c r="A1739">
        <v>109.58857111349226</v>
      </c>
      <c r="B1739">
        <v>-31.747232643085887</v>
      </c>
      <c r="C1739" s="6">
        <v>1396.64</v>
      </c>
      <c r="D1739">
        <v>3</v>
      </c>
      <c r="E1739">
        <v>0.65</v>
      </c>
      <c r="F1739">
        <v>19.899999999999999</v>
      </c>
      <c r="G1739">
        <v>54.048620189015942</v>
      </c>
      <c r="H1739">
        <v>18.383407052190179</v>
      </c>
      <c r="I1739">
        <v>-0.41142888650773557</v>
      </c>
      <c r="J1739">
        <v>5428.8609759273058</v>
      </c>
      <c r="K1739">
        <v>-3336.6308369966923</v>
      </c>
      <c r="L1739">
        <v>-31.575288958843792</v>
      </c>
      <c r="M1739">
        <v>6372.2552395791263</v>
      </c>
      <c r="N1739">
        <v>36886.659287240174</v>
      </c>
      <c r="O1739">
        <v>53.022997318989304</v>
      </c>
      <c r="P1739">
        <v>0.78189214113940375</v>
      </c>
      <c r="Q1739" s="6">
        <v>1737</v>
      </c>
    </row>
    <row r="1740" spans="1:17" x14ac:dyDescent="0.25">
      <c r="A1740">
        <v>106.43695753875092</v>
      </c>
      <c r="B1740">
        <v>-31.956756067575334</v>
      </c>
      <c r="C1740" s="6">
        <v>1396.92</v>
      </c>
      <c r="D1740">
        <v>1.2</v>
      </c>
      <c r="E1740">
        <v>0.65</v>
      </c>
      <c r="F1740">
        <v>19.899999999999999</v>
      </c>
      <c r="G1740">
        <v>46.089820015575185</v>
      </c>
      <c r="H1740">
        <v>20.319974467269923</v>
      </c>
      <c r="I1740">
        <v>-3.5630424612490827</v>
      </c>
      <c r="J1740">
        <v>5416.6003835331758</v>
      </c>
      <c r="K1740">
        <v>-3356.3651383922374</v>
      </c>
      <c r="L1740">
        <v>-31.784186052566007</v>
      </c>
      <c r="M1740">
        <v>6372.1853909868696</v>
      </c>
      <c r="N1740">
        <v>36912.46111949539</v>
      </c>
      <c r="O1740">
        <v>52.585679847662064</v>
      </c>
      <c r="P1740">
        <v>6.7097285375535067</v>
      </c>
      <c r="Q1740" s="6">
        <v>1738</v>
      </c>
    </row>
    <row r="1741" spans="1:17" x14ac:dyDescent="0.25">
      <c r="A1741">
        <v>107.81068163803025</v>
      </c>
      <c r="B1741">
        <v>-30.509466075511529</v>
      </c>
      <c r="C1741" s="6">
        <v>1397.2</v>
      </c>
      <c r="D1741">
        <v>3</v>
      </c>
      <c r="E1741">
        <v>0.65</v>
      </c>
      <c r="F1741">
        <v>19.899999999999999</v>
      </c>
      <c r="G1741">
        <v>54.048620189015942</v>
      </c>
      <c r="H1741">
        <v>16.156962352094411</v>
      </c>
      <c r="I1741">
        <v>-2.1893183619697538</v>
      </c>
      <c r="J1741">
        <v>5499.8033584933855</v>
      </c>
      <c r="K1741">
        <v>-3219.1598513337767</v>
      </c>
      <c r="L1741">
        <v>-30.341408106223774</v>
      </c>
      <c r="M1741">
        <v>6372.6624836511173</v>
      </c>
      <c r="N1741">
        <v>36809.986574673865</v>
      </c>
      <c r="O1741">
        <v>54.356118154544603</v>
      </c>
      <c r="P1741">
        <v>4.3063649393336894</v>
      </c>
      <c r="Q1741" s="6">
        <v>1739</v>
      </c>
    </row>
    <row r="1742" spans="1:17" x14ac:dyDescent="0.25">
      <c r="A1742">
        <v>108.6264227582115</v>
      </c>
      <c r="B1742">
        <v>-34.161046885356214</v>
      </c>
      <c r="C1742" s="6">
        <v>1397.4800000000002</v>
      </c>
      <c r="D1742">
        <v>0.75</v>
      </c>
      <c r="E1742">
        <v>0.65</v>
      </c>
      <c r="F1742">
        <v>19.899999999999999</v>
      </c>
      <c r="G1742">
        <v>42.007420362456692</v>
      </c>
      <c r="H1742">
        <v>18.925292979036822</v>
      </c>
      <c r="I1742">
        <v>-1.3735772417884959</v>
      </c>
      <c r="J1742">
        <v>5283.2507418524001</v>
      </c>
      <c r="K1742">
        <v>-3561.2436567645877</v>
      </c>
      <c r="L1742">
        <v>-33.982450708759323</v>
      </c>
      <c r="M1742">
        <v>6371.4358494871431</v>
      </c>
      <c r="N1742">
        <v>37054.155918678538</v>
      </c>
      <c r="O1742">
        <v>50.256149444175108</v>
      </c>
      <c r="P1742">
        <v>2.4451559907822502</v>
      </c>
      <c r="Q1742" s="6">
        <v>1740</v>
      </c>
    </row>
    <row r="1743" spans="1:17" x14ac:dyDescent="0.25">
      <c r="A1743">
        <v>109.83810556481339</v>
      </c>
      <c r="B1743">
        <v>-29.326437487440113</v>
      </c>
      <c r="C1743" s="6">
        <v>1397.7600000000002</v>
      </c>
      <c r="D1743">
        <v>3</v>
      </c>
      <c r="E1743">
        <v>0.65</v>
      </c>
      <c r="F1743">
        <v>19.899999999999999</v>
      </c>
      <c r="G1743">
        <v>54.048620189015942</v>
      </c>
      <c r="H1743">
        <v>21.822275657246394</v>
      </c>
      <c r="I1743">
        <v>-0.16189443518661051</v>
      </c>
      <c r="J1743">
        <v>5565.2095544176154</v>
      </c>
      <c r="K1743">
        <v>-3105.4974965634528</v>
      </c>
      <c r="L1743">
        <v>-29.162385244999808</v>
      </c>
      <c r="M1743">
        <v>6373.0426081851192</v>
      </c>
      <c r="N1743">
        <v>36730.473695772525</v>
      </c>
      <c r="O1743">
        <v>55.78863216954565</v>
      </c>
      <c r="P1743">
        <v>0.33053919399531373</v>
      </c>
      <c r="Q1743" s="6">
        <v>1741</v>
      </c>
    </row>
    <row r="1744" spans="1:17" x14ac:dyDescent="0.25">
      <c r="A1744">
        <v>109.4235675764195</v>
      </c>
      <c r="B1744">
        <v>-32.74094327710084</v>
      </c>
      <c r="C1744" s="6">
        <v>1398.0400000000002</v>
      </c>
      <c r="D1744">
        <v>3</v>
      </c>
      <c r="E1744">
        <v>0.65</v>
      </c>
      <c r="F1744">
        <v>19.899999999999999</v>
      </c>
      <c r="G1744">
        <v>54.048620189015942</v>
      </c>
      <c r="H1744">
        <v>18.112981487827856</v>
      </c>
      <c r="I1744">
        <v>-0.57643242358049918</v>
      </c>
      <c r="J1744">
        <v>5370.0703444017227</v>
      </c>
      <c r="K1744">
        <v>-3429.8296093711483</v>
      </c>
      <c r="L1744">
        <v>-32.56611091529799</v>
      </c>
      <c r="M1744">
        <v>6371.9217394081261</v>
      </c>
      <c r="N1744">
        <v>36953.893038133618</v>
      </c>
      <c r="O1744">
        <v>51.890086934176963</v>
      </c>
      <c r="P1744">
        <v>1.0657195666360126</v>
      </c>
      <c r="Q1744" s="6">
        <v>1742</v>
      </c>
    </row>
    <row r="1745" spans="1:17" x14ac:dyDescent="0.25">
      <c r="A1745">
        <v>109.99343914190048</v>
      </c>
      <c r="B1745">
        <v>-32.768867803494139</v>
      </c>
      <c r="C1745" s="6">
        <v>1398.3200000000002</v>
      </c>
      <c r="D1745">
        <v>0.75</v>
      </c>
      <c r="E1745">
        <v>0.65</v>
      </c>
      <c r="F1745">
        <v>19.899999999999999</v>
      </c>
      <c r="G1745">
        <v>42.007420362456692</v>
      </c>
      <c r="H1745">
        <v>21.535074437694064</v>
      </c>
      <c r="I1745">
        <v>-6.5608580995188959E-3</v>
      </c>
      <c r="J1745">
        <v>5368.3948132205905</v>
      </c>
      <c r="K1745">
        <v>-3432.4340242198418</v>
      </c>
      <c r="L1745">
        <v>-32.59395727593472</v>
      </c>
      <c r="M1745">
        <v>6371.9122876288684</v>
      </c>
      <c r="N1745">
        <v>36955.493098442363</v>
      </c>
      <c r="O1745">
        <v>51.863473349068414</v>
      </c>
      <c r="P1745">
        <v>1.2121646286132357E-2</v>
      </c>
      <c r="Q1745" s="6">
        <v>1743</v>
      </c>
    </row>
    <row r="1746" spans="1:17" x14ac:dyDescent="0.25">
      <c r="A1746">
        <v>110.49619273157025</v>
      </c>
      <c r="B1746">
        <v>-30.197801184499173</v>
      </c>
      <c r="C1746" s="6">
        <v>1398.6000000000001</v>
      </c>
      <c r="D1746">
        <v>3</v>
      </c>
      <c r="E1746">
        <v>0.65</v>
      </c>
      <c r="F1746">
        <v>19.899999999999999</v>
      </c>
      <c r="G1746">
        <v>54.048620189015942</v>
      </c>
      <c r="H1746">
        <v>14.368496839669259</v>
      </c>
      <c r="I1746">
        <v>0.49619273157024679</v>
      </c>
      <c r="J1746">
        <v>5517.2630329175463</v>
      </c>
      <c r="K1746">
        <v>-3189.3453050744411</v>
      </c>
      <c r="L1746">
        <v>-30.030771118198743</v>
      </c>
      <c r="M1746">
        <v>6372.7635174544885</v>
      </c>
      <c r="N1746">
        <v>36785.635265345001</v>
      </c>
      <c r="O1746">
        <v>54.788707458736198</v>
      </c>
      <c r="P1746">
        <v>0.98641978656256213</v>
      </c>
      <c r="Q1746" s="6">
        <v>1744</v>
      </c>
    </row>
    <row r="1747" spans="1:17" x14ac:dyDescent="0.25">
      <c r="A1747">
        <v>109.24630032364369</v>
      </c>
      <c r="B1747">
        <v>-33.003056480348974</v>
      </c>
      <c r="C1747" s="6">
        <v>1398.88</v>
      </c>
      <c r="D1747">
        <v>1.2</v>
      </c>
      <c r="E1747">
        <v>0.65</v>
      </c>
      <c r="F1747">
        <v>19.899999999999999</v>
      </c>
      <c r="G1747">
        <v>46.089820015575185</v>
      </c>
      <c r="H1747">
        <v>19.636008157597217</v>
      </c>
      <c r="I1747">
        <v>-0.7536996763563053</v>
      </c>
      <c r="J1747">
        <v>5354.2927827948124</v>
      </c>
      <c r="K1747">
        <v>-3454.2441588528773</v>
      </c>
      <c r="L1747">
        <v>-32.827496937741486</v>
      </c>
      <c r="M1747">
        <v>6371.8328534933999</v>
      </c>
      <c r="N1747">
        <v>36972.093801982061</v>
      </c>
      <c r="O1747">
        <v>51.588730307645633</v>
      </c>
      <c r="P1747">
        <v>1.3835489162787165</v>
      </c>
      <c r="Q1747" s="6">
        <v>1745</v>
      </c>
    </row>
    <row r="1748" spans="1:17" x14ac:dyDescent="0.25">
      <c r="A1748">
        <v>110.34884837917993</v>
      </c>
      <c r="B1748">
        <v>-30.549855939145743</v>
      </c>
      <c r="C1748" s="6">
        <v>1399.16</v>
      </c>
      <c r="D1748">
        <v>1.2</v>
      </c>
      <c r="E1748">
        <v>0.65</v>
      </c>
      <c r="F1748">
        <v>19.899999999999999</v>
      </c>
      <c r="G1748">
        <v>46.089820015575185</v>
      </c>
      <c r="H1748">
        <v>22.027962194374389</v>
      </c>
      <c r="I1748">
        <v>0.34884837917992684</v>
      </c>
      <c r="J1748">
        <v>5497.5287675812715</v>
      </c>
      <c r="K1748">
        <v>-3223.0167732618925</v>
      </c>
      <c r="L1748">
        <v>-30.381666206080553</v>
      </c>
      <c r="M1748">
        <v>6372.6493447475323</v>
      </c>
      <c r="N1748">
        <v>36808.107928101577</v>
      </c>
      <c r="O1748">
        <v>54.388861038891839</v>
      </c>
      <c r="P1748">
        <v>0.6862960808919375</v>
      </c>
      <c r="Q1748" s="6">
        <v>1746</v>
      </c>
    </row>
    <row r="1749" spans="1:17" x14ac:dyDescent="0.25">
      <c r="A1749">
        <v>108.84830165243247</v>
      </c>
      <c r="B1749">
        <v>-33.78322126585239</v>
      </c>
      <c r="C1749" s="6">
        <v>1399.44</v>
      </c>
      <c r="D1749">
        <v>3</v>
      </c>
      <c r="E1749">
        <v>0.65</v>
      </c>
      <c r="F1749">
        <v>19.899999999999999</v>
      </c>
      <c r="G1749">
        <v>54.048620189015942</v>
      </c>
      <c r="H1749">
        <v>19.675667319402464</v>
      </c>
      <c r="I1749">
        <v>-1.1516983475675318</v>
      </c>
      <c r="J1749">
        <v>5306.6690971320222</v>
      </c>
      <c r="K1749">
        <v>-3526.4880698425768</v>
      </c>
      <c r="L1749">
        <v>-33.605584160555246</v>
      </c>
      <c r="M1749">
        <v>6371.5661350407418</v>
      </c>
      <c r="N1749">
        <v>37027.012875262248</v>
      </c>
      <c r="O1749">
        <v>50.692317918853306</v>
      </c>
      <c r="P1749">
        <v>2.0705824341500558</v>
      </c>
      <c r="Q1749" s="6">
        <v>1747</v>
      </c>
    </row>
    <row r="1750" spans="1:17" x14ac:dyDescent="0.25">
      <c r="A1750">
        <v>105.94388411635011</v>
      </c>
      <c r="B1750">
        <v>-30.7214631138241</v>
      </c>
      <c r="C1750" s="6">
        <v>1399.72</v>
      </c>
      <c r="D1750">
        <v>0.75</v>
      </c>
      <c r="E1750">
        <v>0.65</v>
      </c>
      <c r="F1750">
        <v>19.899999999999999</v>
      </c>
      <c r="G1750">
        <v>42.007420362456692</v>
      </c>
      <c r="H1750">
        <v>15.312838789879766</v>
      </c>
      <c r="I1750">
        <v>-4.0561158836498947</v>
      </c>
      <c r="J1750">
        <v>5487.8341028394016</v>
      </c>
      <c r="K1750">
        <v>-3239.3862951495207</v>
      </c>
      <c r="L1750">
        <v>-30.552717259759046</v>
      </c>
      <c r="M1750">
        <v>6372.5934053169967</v>
      </c>
      <c r="N1750">
        <v>36834.822983246711</v>
      </c>
      <c r="O1750">
        <v>53.92062037705378</v>
      </c>
      <c r="P1750">
        <v>7.9024979129733035</v>
      </c>
      <c r="Q1750" s="6">
        <v>1748</v>
      </c>
    </row>
    <row r="1751" spans="1:17" x14ac:dyDescent="0.25">
      <c r="A1751">
        <v>108.96952646767849</v>
      </c>
      <c r="B1751">
        <v>-33.076322270457879</v>
      </c>
      <c r="C1751" s="6">
        <v>1400.0000000000002</v>
      </c>
      <c r="D1751">
        <v>1.2</v>
      </c>
      <c r="E1751">
        <v>0.65</v>
      </c>
      <c r="F1751">
        <v>19.899999999999999</v>
      </c>
      <c r="G1751">
        <v>46.089820015575185</v>
      </c>
      <c r="H1751">
        <v>15.095721762389864</v>
      </c>
      <c r="I1751">
        <v>-1.0304735323215084</v>
      </c>
      <c r="J1751">
        <v>5349.8625676827687</v>
      </c>
      <c r="K1751">
        <v>-3461.0557572124749</v>
      </c>
      <c r="L1751">
        <v>-32.900562081201549</v>
      </c>
      <c r="M1751">
        <v>6371.8079418346324</v>
      </c>
      <c r="N1751">
        <v>36977.599878866589</v>
      </c>
      <c r="O1751">
        <v>51.498031022818893</v>
      </c>
      <c r="P1751">
        <v>1.8876792293548246</v>
      </c>
      <c r="Q1751" s="6">
        <v>1749</v>
      </c>
    </row>
    <row r="1752" spans="1:17" x14ac:dyDescent="0.25">
      <c r="A1752">
        <v>106.69088062130798</v>
      </c>
      <c r="B1752">
        <v>-29.57315504421188</v>
      </c>
      <c r="C1752" s="6">
        <v>1400.2800000000002</v>
      </c>
      <c r="D1752">
        <v>0.75</v>
      </c>
      <c r="E1752">
        <v>0.65</v>
      </c>
      <c r="F1752">
        <v>19.899999999999999</v>
      </c>
      <c r="G1752">
        <v>42.007420362456692</v>
      </c>
      <c r="H1752">
        <v>18.356836033134726</v>
      </c>
      <c r="I1752">
        <v>-3.3091193786920172</v>
      </c>
      <c r="J1752">
        <v>5551.7641279648542</v>
      </c>
      <c r="K1752">
        <v>-3129.3108679072011</v>
      </c>
      <c r="L1752">
        <v>-29.408244217826603</v>
      </c>
      <c r="M1752">
        <v>6372.9641016217465</v>
      </c>
      <c r="N1752">
        <v>36756.485982035701</v>
      </c>
      <c r="O1752">
        <v>55.314932530015689</v>
      </c>
      <c r="P1752">
        <v>6.681947669068113</v>
      </c>
      <c r="Q1752" s="6">
        <v>1750</v>
      </c>
    </row>
    <row r="1753" spans="1:17" x14ac:dyDescent="0.25">
      <c r="A1753">
        <v>109.8213850086192</v>
      </c>
      <c r="B1753">
        <v>-30.317970270266699</v>
      </c>
      <c r="C1753" s="6">
        <v>1400.5600000000002</v>
      </c>
      <c r="D1753">
        <v>0.75</v>
      </c>
      <c r="E1753">
        <v>0.65</v>
      </c>
      <c r="F1753">
        <v>19.899999999999999</v>
      </c>
      <c r="G1753">
        <v>42.007420362456692</v>
      </c>
      <c r="H1753">
        <v>22.63280377713901</v>
      </c>
      <c r="I1753">
        <v>-0.17861499138079751</v>
      </c>
      <c r="J1753">
        <v>5510.5503923217739</v>
      </c>
      <c r="K1753">
        <v>-3200.8520204459292</v>
      </c>
      <c r="L1753">
        <v>-30.150541537136746</v>
      </c>
      <c r="M1753">
        <v>6372.724635751214</v>
      </c>
      <c r="N1753">
        <v>36793.115426777971</v>
      </c>
      <c r="O1753">
        <v>54.655128320744289</v>
      </c>
      <c r="P1753">
        <v>0.35383095755023192</v>
      </c>
      <c r="Q1753" s="6">
        <v>1751</v>
      </c>
    </row>
    <row r="1754" spans="1:17" x14ac:dyDescent="0.25">
      <c r="A1754">
        <v>107.79271932052288</v>
      </c>
      <c r="B1754">
        <v>-32.701874039382616</v>
      </c>
      <c r="C1754" s="6">
        <v>1400.8400000000001</v>
      </c>
      <c r="D1754">
        <v>0.75</v>
      </c>
      <c r="E1754">
        <v>0.65</v>
      </c>
      <c r="F1754">
        <v>19.899999999999999</v>
      </c>
      <c r="G1754">
        <v>42.007420362456692</v>
      </c>
      <c r="H1754">
        <v>19.012240121165721</v>
      </c>
      <c r="I1754">
        <v>-2.2072806794771225</v>
      </c>
      <c r="J1754">
        <v>5372.4124387906031</v>
      </c>
      <c r="K1754">
        <v>-3426.1844191447585</v>
      </c>
      <c r="L1754">
        <v>-32.52715131698411</v>
      </c>
      <c r="M1754">
        <v>6371.9349562328634</v>
      </c>
      <c r="N1754">
        <v>36955.461074440791</v>
      </c>
      <c r="O1754">
        <v>51.86445864990332</v>
      </c>
      <c r="P1754">
        <v>4.0806391660929959</v>
      </c>
      <c r="Q1754" s="6">
        <v>1752</v>
      </c>
    </row>
    <row r="1755" spans="1:17" x14ac:dyDescent="0.25">
      <c r="A1755">
        <v>107.1405026351878</v>
      </c>
      <c r="B1755">
        <v>-29.644608660344236</v>
      </c>
      <c r="C1755" s="6">
        <v>1401.1200000000001</v>
      </c>
      <c r="D1755">
        <v>0.75</v>
      </c>
      <c r="E1755">
        <v>0.65</v>
      </c>
      <c r="F1755">
        <v>19.899999999999999</v>
      </c>
      <c r="G1755">
        <v>42.007420362456692</v>
      </c>
      <c r="H1755">
        <v>19.556685832244206</v>
      </c>
      <c r="I1755">
        <v>-2.8594973648121993</v>
      </c>
      <c r="J1755">
        <v>5547.8508722692786</v>
      </c>
      <c r="K1755">
        <v>-3136.1969579804768</v>
      </c>
      <c r="L1755">
        <v>-29.479451442860469</v>
      </c>
      <c r="M1755">
        <v>6372.9412879913616</v>
      </c>
      <c r="N1755">
        <v>36758.276379896102</v>
      </c>
      <c r="O1755">
        <v>55.282160551453224</v>
      </c>
      <c r="P1755">
        <v>5.76647146736605</v>
      </c>
      <c r="Q1755" s="6">
        <v>1753</v>
      </c>
    </row>
    <row r="1756" spans="1:17" x14ac:dyDescent="0.25">
      <c r="A1756">
        <v>108.78597573324228</v>
      </c>
      <c r="B1756">
        <v>-30.557920259214875</v>
      </c>
      <c r="C1756" s="6">
        <v>1401.4</v>
      </c>
      <c r="D1756">
        <v>3</v>
      </c>
      <c r="E1756">
        <v>0.65</v>
      </c>
      <c r="F1756">
        <v>19.899999999999999</v>
      </c>
      <c r="G1756">
        <v>54.048620189015942</v>
      </c>
      <c r="H1756">
        <v>22.378424319875986</v>
      </c>
      <c r="I1756">
        <v>-1.2140242667577184</v>
      </c>
      <c r="J1756">
        <v>5497.0742909773544</v>
      </c>
      <c r="K1756">
        <v>-3223.7866647027513</v>
      </c>
      <c r="L1756">
        <v>-30.389704257768422</v>
      </c>
      <c r="M1756">
        <v>6372.6467201657642</v>
      </c>
      <c r="N1756">
        <v>36809.924808350901</v>
      </c>
      <c r="O1756">
        <v>54.356860631617884</v>
      </c>
      <c r="P1756">
        <v>2.386864142021806</v>
      </c>
      <c r="Q1756" s="6">
        <v>1754</v>
      </c>
    </row>
    <row r="1757" spans="1:17" x14ac:dyDescent="0.25">
      <c r="A1757">
        <v>109.73495609707369</v>
      </c>
      <c r="B1757">
        <v>-30.068710849509877</v>
      </c>
      <c r="C1757" s="6">
        <v>1401.68</v>
      </c>
      <c r="D1757">
        <v>0.75</v>
      </c>
      <c r="E1757">
        <v>0.65</v>
      </c>
      <c r="F1757">
        <v>19.899999999999999</v>
      </c>
      <c r="G1757">
        <v>42.007420362456692</v>
      </c>
      <c r="H1757">
        <v>14.22031096285836</v>
      </c>
      <c r="I1757">
        <v>-0.26504390292630831</v>
      </c>
      <c r="J1757">
        <v>5524.4469727117212</v>
      </c>
      <c r="K1757">
        <v>-3176.9689208060818</v>
      </c>
      <c r="L1757">
        <v>-29.902112304539493</v>
      </c>
      <c r="M1757">
        <v>6372.8051812425156</v>
      </c>
      <c r="N1757">
        <v>36777.237813058906</v>
      </c>
      <c r="O1757">
        <v>54.939189443747061</v>
      </c>
      <c r="P1757">
        <v>0.52897815085594813</v>
      </c>
      <c r="Q1757" s="6">
        <v>1755</v>
      </c>
    </row>
    <row r="1758" spans="1:17" x14ac:dyDescent="0.25">
      <c r="A1758">
        <v>109.00862592402386</v>
      </c>
      <c r="B1758">
        <v>-30.276094473489113</v>
      </c>
      <c r="C1758" s="6">
        <v>1401.96</v>
      </c>
      <c r="D1758">
        <v>1.2</v>
      </c>
      <c r="E1758">
        <v>0.65</v>
      </c>
      <c r="F1758">
        <v>19.899999999999999</v>
      </c>
      <c r="G1758">
        <v>46.089820015575185</v>
      </c>
      <c r="H1758">
        <v>14.30702137140873</v>
      </c>
      <c r="I1758">
        <v>-0.99137407597613958</v>
      </c>
      <c r="J1758">
        <v>5512.8923262219869</v>
      </c>
      <c r="K1758">
        <v>-3196.843804331309</v>
      </c>
      <c r="L1758">
        <v>-30.108804332955216</v>
      </c>
      <c r="M1758">
        <v>6372.7381956117379</v>
      </c>
      <c r="N1758">
        <v>36791.348922573925</v>
      </c>
      <c r="O1758">
        <v>54.68672789435405</v>
      </c>
      <c r="P1758">
        <v>1.9657837189918712</v>
      </c>
      <c r="Q1758" s="6">
        <v>1756</v>
      </c>
    </row>
    <row r="1759" spans="1:17" x14ac:dyDescent="0.25">
      <c r="A1759">
        <v>107.70408911278609</v>
      </c>
      <c r="B1759">
        <v>-30.842542755230824</v>
      </c>
      <c r="C1759" s="6">
        <v>1402.2400000000002</v>
      </c>
      <c r="D1759">
        <v>1.2</v>
      </c>
      <c r="E1759">
        <v>0.65</v>
      </c>
      <c r="F1759">
        <v>19.899999999999999</v>
      </c>
      <c r="G1759">
        <v>46.089820015575185</v>
      </c>
      <c r="H1759">
        <v>19.975442628773013</v>
      </c>
      <c r="I1759">
        <v>-2.2959108872139069</v>
      </c>
      <c r="J1759">
        <v>5480.9642739808523</v>
      </c>
      <c r="K1759">
        <v>-3250.9187747625147</v>
      </c>
      <c r="L1759">
        <v>-30.673408147365254</v>
      </c>
      <c r="M1759">
        <v>6372.5538250184954</v>
      </c>
      <c r="N1759">
        <v>36831.981787642966</v>
      </c>
      <c r="O1759">
        <v>53.969171212457852</v>
      </c>
      <c r="P1759">
        <v>4.4715467390960688</v>
      </c>
      <c r="Q1759" s="6">
        <v>1757</v>
      </c>
    </row>
    <row r="1760" spans="1:17" x14ac:dyDescent="0.25">
      <c r="A1760">
        <v>107.46989240884105</v>
      </c>
      <c r="B1760">
        <v>-30.86702016422154</v>
      </c>
      <c r="C1760" s="6">
        <v>1402.5200000000002</v>
      </c>
      <c r="D1760">
        <v>3</v>
      </c>
      <c r="E1760">
        <v>0.65</v>
      </c>
      <c r="F1760">
        <v>19.899999999999999</v>
      </c>
      <c r="G1760">
        <v>54.048620189015942</v>
      </c>
      <c r="H1760">
        <v>17.054175650750143</v>
      </c>
      <c r="I1760">
        <v>-2.5301075911589521</v>
      </c>
      <c r="J1760">
        <v>5479.5724961203096</v>
      </c>
      <c r="K1760">
        <v>-3253.2484365928526</v>
      </c>
      <c r="L1760">
        <v>-30.697807331194166</v>
      </c>
      <c r="M1760">
        <v>6372.5458123447024</v>
      </c>
      <c r="N1760">
        <v>36834.651810678115</v>
      </c>
      <c r="O1760">
        <v>53.922573381934328</v>
      </c>
      <c r="P1760">
        <v>4.9225894576003633</v>
      </c>
      <c r="Q1760" s="6">
        <v>1758</v>
      </c>
    </row>
    <row r="1761" spans="1:17" x14ac:dyDescent="0.25">
      <c r="A1761">
        <v>107.49281484401247</v>
      </c>
      <c r="B1761">
        <v>-33.664229715254379</v>
      </c>
      <c r="C1761" s="6">
        <v>1402.8000000000002</v>
      </c>
      <c r="D1761">
        <v>1.2</v>
      </c>
      <c r="E1761">
        <v>0.65</v>
      </c>
      <c r="F1761">
        <v>19.899999999999999</v>
      </c>
      <c r="G1761">
        <v>46.089820015575185</v>
      </c>
      <c r="H1761">
        <v>22.978959423208124</v>
      </c>
      <c r="I1761">
        <v>-2.5071851559875284</v>
      </c>
      <c r="J1761">
        <v>5313.99661161924</v>
      </c>
      <c r="K1761">
        <v>-3515.5107754754022</v>
      </c>
      <c r="L1761">
        <v>-33.486901038902154</v>
      </c>
      <c r="M1761">
        <v>6371.6070187029291</v>
      </c>
      <c r="N1761">
        <v>37023.247421812754</v>
      </c>
      <c r="O1761">
        <v>50.753620213202687</v>
      </c>
      <c r="P1761">
        <v>4.5164633493638116</v>
      </c>
      <c r="Q1761" s="6">
        <v>1759</v>
      </c>
    </row>
    <row r="1762" spans="1:17" x14ac:dyDescent="0.25">
      <c r="A1762">
        <v>110.22979024015721</v>
      </c>
      <c r="B1762">
        <v>-30.943806853640375</v>
      </c>
      <c r="C1762" s="6">
        <v>1403.0800000000002</v>
      </c>
      <c r="D1762">
        <v>0.75</v>
      </c>
      <c r="E1762">
        <v>0.65</v>
      </c>
      <c r="F1762">
        <v>19.899999999999999</v>
      </c>
      <c r="G1762">
        <v>42.007420362456692</v>
      </c>
      <c r="H1762">
        <v>15.085240791124733</v>
      </c>
      <c r="I1762">
        <v>0.2297902401572145</v>
      </c>
      <c r="J1762">
        <v>5475.1999383212706</v>
      </c>
      <c r="K1762">
        <v>-3260.5528819787633</v>
      </c>
      <c r="L1762">
        <v>-30.774349422937568</v>
      </c>
      <c r="M1762">
        <v>6372.5206520476067</v>
      </c>
      <c r="N1762">
        <v>36833.588492705087</v>
      </c>
      <c r="O1762">
        <v>53.940515095866893</v>
      </c>
      <c r="P1762">
        <v>0.44688464312121468</v>
      </c>
      <c r="Q1762" s="6">
        <v>1760</v>
      </c>
    </row>
    <row r="1763" spans="1:17" x14ac:dyDescent="0.25">
      <c r="A1763">
        <v>108.61741269575344</v>
      </c>
      <c r="B1763">
        <v>-31.664766487003149</v>
      </c>
      <c r="C1763" s="6">
        <v>1403.3600000000001</v>
      </c>
      <c r="D1763">
        <v>3</v>
      </c>
      <c r="E1763">
        <v>0.65</v>
      </c>
      <c r="F1763">
        <v>19.899999999999999</v>
      </c>
      <c r="G1763">
        <v>54.048620189015942</v>
      </c>
      <c r="H1763">
        <v>21.032244004002699</v>
      </c>
      <c r="I1763">
        <v>-1.382587304246556</v>
      </c>
      <c r="J1763">
        <v>5433.6666973056253</v>
      </c>
      <c r="K1763">
        <v>-3328.8515331501249</v>
      </c>
      <c r="L1763">
        <v>-31.493071832697737</v>
      </c>
      <c r="M1763">
        <v>6372.2826606455683</v>
      </c>
      <c r="N1763">
        <v>36882.818782257003</v>
      </c>
      <c r="O1763">
        <v>53.088855596994343</v>
      </c>
      <c r="P1763">
        <v>2.6324162410065703</v>
      </c>
      <c r="Q1763" s="6">
        <v>1761</v>
      </c>
    </row>
    <row r="1764" spans="1:17" x14ac:dyDescent="0.25">
      <c r="A1764">
        <v>109.27631050118252</v>
      </c>
      <c r="B1764">
        <v>-33.355054771880944</v>
      </c>
      <c r="C1764" s="6">
        <v>1403.64</v>
      </c>
      <c r="D1764">
        <v>0.75</v>
      </c>
      <c r="E1764">
        <v>0.65</v>
      </c>
      <c r="F1764">
        <v>19.899999999999999</v>
      </c>
      <c r="G1764">
        <v>42.007420362456692</v>
      </c>
      <c r="H1764">
        <v>17.077755558895344</v>
      </c>
      <c r="I1764">
        <v>-0.72368949881747824</v>
      </c>
      <c r="J1764">
        <v>5332.9282631298765</v>
      </c>
      <c r="K1764">
        <v>-3486.9186272311263</v>
      </c>
      <c r="L1764">
        <v>-33.178541716398385</v>
      </c>
      <c r="M1764">
        <v>6371.7129072660555</v>
      </c>
      <c r="N1764">
        <v>36996.386743695119</v>
      </c>
      <c r="O1764">
        <v>51.18983028529194</v>
      </c>
      <c r="P1764">
        <v>1.3160547567234011</v>
      </c>
      <c r="Q1764" s="6">
        <v>1762</v>
      </c>
    </row>
    <row r="1765" spans="1:17" x14ac:dyDescent="0.25">
      <c r="A1765">
        <v>105.98999866109479</v>
      </c>
      <c r="B1765">
        <v>-31.149776928917568</v>
      </c>
      <c r="C1765" s="6">
        <v>1403.92</v>
      </c>
      <c r="D1765">
        <v>1.2</v>
      </c>
      <c r="E1765">
        <v>0.65</v>
      </c>
      <c r="F1765">
        <v>19.899999999999999</v>
      </c>
      <c r="G1765">
        <v>46.089820015575185</v>
      </c>
      <c r="H1765">
        <v>14.237568631453835</v>
      </c>
      <c r="I1765">
        <v>-4.0100013389052123</v>
      </c>
      <c r="J1765">
        <v>5463.4225703559514</v>
      </c>
      <c r="K1765">
        <v>-3280.1175034797834</v>
      </c>
      <c r="L1765">
        <v>-30.979669386386792</v>
      </c>
      <c r="M1765">
        <v>6372.4529828716095</v>
      </c>
      <c r="N1765">
        <v>36862.30786177532</v>
      </c>
      <c r="O1765">
        <v>53.442951343872231</v>
      </c>
      <c r="P1765">
        <v>7.7177976740385938</v>
      </c>
      <c r="Q1765" s="6">
        <v>1763</v>
      </c>
    </row>
    <row r="1766" spans="1:17" x14ac:dyDescent="0.25">
      <c r="A1766">
        <v>109.60173593936109</v>
      </c>
      <c r="B1766">
        <v>-32.597990041464492</v>
      </c>
      <c r="C1766" s="6">
        <v>1404.2</v>
      </c>
      <c r="D1766">
        <v>3</v>
      </c>
      <c r="E1766">
        <v>0.65</v>
      </c>
      <c r="F1766">
        <v>19.899999999999999</v>
      </c>
      <c r="G1766">
        <v>54.048620189015942</v>
      </c>
      <c r="H1766">
        <v>14.144181156910978</v>
      </c>
      <c r="I1766">
        <v>-0.39826406063890829</v>
      </c>
      <c r="J1766">
        <v>5378.6278336917076</v>
      </c>
      <c r="K1766">
        <v>-3416.4843119126031</v>
      </c>
      <c r="L1766">
        <v>-32.423560420727952</v>
      </c>
      <c r="M1766">
        <v>6371.9700585382607</v>
      </c>
      <c r="N1766">
        <v>36943.974175133124</v>
      </c>
      <c r="O1766">
        <v>52.055241548183766</v>
      </c>
      <c r="P1766">
        <v>0.73922015517954887</v>
      </c>
      <c r="Q1766" s="6">
        <v>1764</v>
      </c>
    </row>
    <row r="1767" spans="1:17" x14ac:dyDescent="0.25">
      <c r="A1767">
        <v>108.27873288487419</v>
      </c>
      <c r="B1767">
        <v>-30.384484598552703</v>
      </c>
      <c r="C1767" s="6">
        <v>1404.4800000000002</v>
      </c>
      <c r="D1767">
        <v>1.2</v>
      </c>
      <c r="E1767">
        <v>0.65</v>
      </c>
      <c r="F1767">
        <v>19.899999999999999</v>
      </c>
      <c r="G1767">
        <v>46.089820015575185</v>
      </c>
      <c r="H1767">
        <v>23.58027350075178</v>
      </c>
      <c r="I1767">
        <v>-1.7212671151258121</v>
      </c>
      <c r="J1767">
        <v>5506.8244798085561</v>
      </c>
      <c r="K1767">
        <v>-3207.2150884317989</v>
      </c>
      <c r="L1767">
        <v>-30.216836460746229</v>
      </c>
      <c r="M1767">
        <v>6372.7030744326512</v>
      </c>
      <c r="N1767">
        <v>36800.1976613718</v>
      </c>
      <c r="O1767">
        <v>54.529421739596962</v>
      </c>
      <c r="P1767">
        <v>3.4000848380686652</v>
      </c>
      <c r="Q1767" s="6">
        <v>1765</v>
      </c>
    </row>
    <row r="1768" spans="1:17" x14ac:dyDescent="0.25">
      <c r="A1768">
        <v>107.99286267604725</v>
      </c>
      <c r="B1768">
        <v>-32.286684472202694</v>
      </c>
      <c r="C1768" s="6">
        <v>1404.7600000000002</v>
      </c>
      <c r="D1768">
        <v>3</v>
      </c>
      <c r="E1768">
        <v>0.65</v>
      </c>
      <c r="F1768">
        <v>19.899999999999999</v>
      </c>
      <c r="G1768">
        <v>54.048620189015942</v>
      </c>
      <c r="H1768">
        <v>20.404417039353639</v>
      </c>
      <c r="I1768">
        <v>-2.0071373239527475</v>
      </c>
      <c r="J1768">
        <v>5397.1472184846216</v>
      </c>
      <c r="K1768">
        <v>-3387.3500395821825</v>
      </c>
      <c r="L1768">
        <v>-32.113146840324902</v>
      </c>
      <c r="M1768">
        <v>6372.0748888139806</v>
      </c>
      <c r="N1768">
        <v>36926.482839169454</v>
      </c>
      <c r="O1768">
        <v>52.348508915409894</v>
      </c>
      <c r="P1768">
        <v>3.753745072034913</v>
      </c>
      <c r="Q1768" s="6">
        <v>1766</v>
      </c>
    </row>
    <row r="1769" spans="1:17" x14ac:dyDescent="0.25">
      <c r="A1769">
        <v>109.93283544507274</v>
      </c>
      <c r="B1769">
        <v>-29.770332422497262</v>
      </c>
      <c r="C1769" s="6">
        <v>1405.0400000000002</v>
      </c>
      <c r="D1769">
        <v>1.2</v>
      </c>
      <c r="E1769">
        <v>0.65</v>
      </c>
      <c r="F1769">
        <v>19.899999999999999</v>
      </c>
      <c r="G1769">
        <v>46.089820015575185</v>
      </c>
      <c r="H1769">
        <v>19.19515905020133</v>
      </c>
      <c r="I1769">
        <v>-6.7164554927259701E-2</v>
      </c>
      <c r="J1769">
        <v>5540.9444973088457</v>
      </c>
      <c r="K1769">
        <v>-3148.301454681492</v>
      </c>
      <c r="L1769">
        <v>-29.604744158436681</v>
      </c>
      <c r="M1769">
        <v>6372.901064021532</v>
      </c>
      <c r="N1769">
        <v>36758.272156346073</v>
      </c>
      <c r="O1769">
        <v>55.281335022208566</v>
      </c>
      <c r="P1769">
        <v>0.13526915929635913</v>
      </c>
      <c r="Q1769" s="6">
        <v>1767</v>
      </c>
    </row>
    <row r="1770" spans="1:17" x14ac:dyDescent="0.25">
      <c r="A1770">
        <v>109.08355921450757</v>
      </c>
      <c r="B1770">
        <v>-31.75159437783622</v>
      </c>
      <c r="C1770" s="6">
        <v>1405.3200000000002</v>
      </c>
      <c r="D1770">
        <v>1.2</v>
      </c>
      <c r="E1770">
        <v>0.65</v>
      </c>
      <c r="F1770">
        <v>19.899999999999999</v>
      </c>
      <c r="G1770">
        <v>46.089820015575185</v>
      </c>
      <c r="H1770">
        <v>16.647722515418959</v>
      </c>
      <c r="I1770">
        <v>-0.91644078549242636</v>
      </c>
      <c r="J1770">
        <v>5428.6064820593028</v>
      </c>
      <c r="K1770">
        <v>-3337.0421039126668</v>
      </c>
      <c r="L1770">
        <v>-31.579637561574781</v>
      </c>
      <c r="M1770">
        <v>6372.2537881303942</v>
      </c>
      <c r="N1770">
        <v>36887.583694327506</v>
      </c>
      <c r="O1770">
        <v>53.007268903771397</v>
      </c>
      <c r="P1770">
        <v>1.7411086509321543</v>
      </c>
      <c r="Q1770" s="6">
        <v>1768</v>
      </c>
    </row>
    <row r="1771" spans="1:17" x14ac:dyDescent="0.25">
      <c r="A1771">
        <v>108.4256097787668</v>
      </c>
      <c r="B1771">
        <v>-30.822413048897729</v>
      </c>
      <c r="C1771" s="6">
        <v>1405.6000000000001</v>
      </c>
      <c r="D1771">
        <v>1.2</v>
      </c>
      <c r="E1771">
        <v>0.65</v>
      </c>
      <c r="F1771">
        <v>19.899999999999999</v>
      </c>
      <c r="G1771">
        <v>46.089820015575185</v>
      </c>
      <c r="H1771">
        <v>15.150142217393199</v>
      </c>
      <c r="I1771">
        <v>-1.5743902212332017</v>
      </c>
      <c r="J1771">
        <v>5482.1080930038797</v>
      </c>
      <c r="K1771">
        <v>-3249.002471071673</v>
      </c>
      <c r="L1771">
        <v>-30.653342863844312</v>
      </c>
      <c r="M1771">
        <v>6372.5604116719423</v>
      </c>
      <c r="N1771">
        <v>36828.005661506329</v>
      </c>
      <c r="O1771">
        <v>54.038552263758788</v>
      </c>
      <c r="P1771">
        <v>3.0705380533319429</v>
      </c>
      <c r="Q1771" s="6">
        <v>1769</v>
      </c>
    </row>
    <row r="1772" spans="1:17" x14ac:dyDescent="0.25">
      <c r="A1772">
        <v>108.19611590110068</v>
      </c>
      <c r="B1772">
        <v>-32.543585972244344</v>
      </c>
      <c r="C1772" s="6">
        <v>1405.88</v>
      </c>
      <c r="D1772">
        <v>1.2</v>
      </c>
      <c r="E1772">
        <v>0.65</v>
      </c>
      <c r="F1772">
        <v>19.899999999999999</v>
      </c>
      <c r="G1772">
        <v>46.089820015575185</v>
      </c>
      <c r="H1772">
        <v>21.661398409075733</v>
      </c>
      <c r="I1772">
        <v>-1.8038840988993172</v>
      </c>
      <c r="J1772">
        <v>5381.8757763386102</v>
      </c>
      <c r="K1772">
        <v>-3411.399936216711</v>
      </c>
      <c r="L1772">
        <v>-32.369310760403394</v>
      </c>
      <c r="M1772">
        <v>6371.9884178143084</v>
      </c>
      <c r="N1772">
        <v>36943.166122525938</v>
      </c>
      <c r="O1772">
        <v>52.069017582587968</v>
      </c>
      <c r="P1772">
        <v>3.3505956671360533</v>
      </c>
      <c r="Q1772" s="6">
        <v>1770</v>
      </c>
    </row>
    <row r="1773" spans="1:17" x14ac:dyDescent="0.25">
      <c r="A1773">
        <v>106.71615753483721</v>
      </c>
      <c r="B1773">
        <v>-32.326615008232565</v>
      </c>
      <c r="C1773" s="6">
        <v>1406.16</v>
      </c>
      <c r="D1773">
        <v>3</v>
      </c>
      <c r="E1773">
        <v>0.65</v>
      </c>
      <c r="F1773">
        <v>19.899999999999999</v>
      </c>
      <c r="G1773">
        <v>54.048620189015942</v>
      </c>
      <c r="H1773">
        <v>23.869326996441139</v>
      </c>
      <c r="I1773">
        <v>-3.2838424651627918</v>
      </c>
      <c r="J1773">
        <v>5394.7806792595447</v>
      </c>
      <c r="K1773">
        <v>-3391.0925727121812</v>
      </c>
      <c r="L1773">
        <v>-32.15296181980537</v>
      </c>
      <c r="M1773">
        <v>6372.0614728685559</v>
      </c>
      <c r="N1773">
        <v>36935.515271748925</v>
      </c>
      <c r="O1773">
        <v>52.197633632285438</v>
      </c>
      <c r="P1773">
        <v>6.1242534685433245</v>
      </c>
      <c r="Q1773" s="6">
        <v>1771</v>
      </c>
    </row>
    <row r="1774" spans="1:17" x14ac:dyDescent="0.25">
      <c r="A1774">
        <v>109.86721374482924</v>
      </c>
      <c r="B1774">
        <v>-30.32361960044301</v>
      </c>
      <c r="C1774" s="6">
        <v>1406.44</v>
      </c>
      <c r="D1774">
        <v>3</v>
      </c>
      <c r="E1774">
        <v>0.65</v>
      </c>
      <c r="F1774">
        <v>19.899999999999999</v>
      </c>
      <c r="G1774">
        <v>54.048620189015942</v>
      </c>
      <c r="H1774">
        <v>21.174267454526337</v>
      </c>
      <c r="I1774">
        <v>-0.13278625517075682</v>
      </c>
      <c r="J1774">
        <v>5510.2342240983662</v>
      </c>
      <c r="K1774">
        <v>-3201.3926269953135</v>
      </c>
      <c r="L1774">
        <v>-30.156172197472227</v>
      </c>
      <c r="M1774">
        <v>6372.7228055678743</v>
      </c>
      <c r="N1774">
        <v>36793.463703007124</v>
      </c>
      <c r="O1774">
        <v>54.648919921520772</v>
      </c>
      <c r="P1774">
        <v>0.26300237273596189</v>
      </c>
      <c r="Q1774" s="6">
        <v>1772</v>
      </c>
    </row>
    <row r="1775" spans="1:17" x14ac:dyDescent="0.25">
      <c r="A1775">
        <v>106.11783679622341</v>
      </c>
      <c r="B1775">
        <v>-29.749925289819164</v>
      </c>
      <c r="C1775" s="6">
        <v>1406.72</v>
      </c>
      <c r="D1775">
        <v>1.2</v>
      </c>
      <c r="E1775">
        <v>0.65</v>
      </c>
      <c r="F1775">
        <v>19.899999999999999</v>
      </c>
      <c r="G1775">
        <v>46.089820015575185</v>
      </c>
      <c r="H1775">
        <v>22.95867987378216</v>
      </c>
      <c r="I1775">
        <v>-3.8821632037765852</v>
      </c>
      <c r="J1775">
        <v>5542.0673353732036</v>
      </c>
      <c r="K1775">
        <v>-3146.3377014190155</v>
      </c>
      <c r="L1775">
        <v>-29.584406776556911</v>
      </c>
      <c r="M1775">
        <v>6372.9076002387901</v>
      </c>
      <c r="N1775">
        <v>36771.565554681903</v>
      </c>
      <c r="O1775">
        <v>55.042830463053363</v>
      </c>
      <c r="P1775">
        <v>7.7872330061265602</v>
      </c>
      <c r="Q1775" s="6">
        <v>1773</v>
      </c>
    </row>
    <row r="1776" spans="1:17" x14ac:dyDescent="0.25">
      <c r="A1776">
        <v>106.73490143156238</v>
      </c>
      <c r="B1776">
        <v>-31.769962650737952</v>
      </c>
      <c r="C1776" s="6">
        <v>1407.0000000000002</v>
      </c>
      <c r="D1776">
        <v>1.2</v>
      </c>
      <c r="E1776">
        <v>0.65</v>
      </c>
      <c r="F1776">
        <v>19.899999999999999</v>
      </c>
      <c r="G1776">
        <v>46.089820015575185</v>
      </c>
      <c r="H1776">
        <v>18.17736317418343</v>
      </c>
      <c r="I1776">
        <v>-3.2650985684376224</v>
      </c>
      <c r="J1776">
        <v>5427.5344041436347</v>
      </c>
      <c r="K1776">
        <v>-3338.7738343939836</v>
      </c>
      <c r="L1776">
        <v>-31.597950576054391</v>
      </c>
      <c r="M1776">
        <v>6372.2476745177364</v>
      </c>
      <c r="N1776">
        <v>36898.083674652953</v>
      </c>
      <c r="O1776">
        <v>52.829262765923644</v>
      </c>
      <c r="P1776">
        <v>6.183993622843766</v>
      </c>
      <c r="Q1776" s="6">
        <v>1774</v>
      </c>
    </row>
    <row r="1777" spans="1:17" x14ac:dyDescent="0.25">
      <c r="A1777">
        <v>106.23507617780699</v>
      </c>
      <c r="B1777">
        <v>-31.518170860490876</v>
      </c>
      <c r="C1777" s="6">
        <v>1407.2800000000002</v>
      </c>
      <c r="D1777">
        <v>1.2</v>
      </c>
      <c r="E1777">
        <v>0.65</v>
      </c>
      <c r="F1777">
        <v>19.899999999999999</v>
      </c>
      <c r="G1777">
        <v>46.089820015575185</v>
      </c>
      <c r="H1777">
        <v>16.985062103923187</v>
      </c>
      <c r="I1777">
        <v>-3.7649238221930119</v>
      </c>
      <c r="J1777">
        <v>5442.1817537368506</v>
      </c>
      <c r="K1777">
        <v>-3315.0058876212806</v>
      </c>
      <c r="L1777">
        <v>-31.346922388452157</v>
      </c>
      <c r="M1777">
        <v>6372.3313061759472</v>
      </c>
      <c r="N1777">
        <v>36884.711183841013</v>
      </c>
      <c r="O1777">
        <v>53.057688993429885</v>
      </c>
      <c r="P1777">
        <v>7.1745369964283521</v>
      </c>
      <c r="Q1777" s="6">
        <v>1775</v>
      </c>
    </row>
    <row r="1778" spans="1:17" x14ac:dyDescent="0.25">
      <c r="A1778">
        <v>105.69319621797231</v>
      </c>
      <c r="B1778">
        <v>-31.135715597295412</v>
      </c>
      <c r="C1778" s="6">
        <v>1407.5600000000002</v>
      </c>
      <c r="D1778">
        <v>3</v>
      </c>
      <c r="E1778">
        <v>0.65</v>
      </c>
      <c r="F1778">
        <v>19.899999999999999</v>
      </c>
      <c r="G1778">
        <v>54.048620189015942</v>
      </c>
      <c r="H1778">
        <v>22.998007813052997</v>
      </c>
      <c r="I1778">
        <v>-4.3068037820276857</v>
      </c>
      <c r="J1778">
        <v>5464.2288453802475</v>
      </c>
      <c r="K1778">
        <v>-3278.7831778745785</v>
      </c>
      <c r="L1778">
        <v>-30.965652159161863</v>
      </c>
      <c r="M1778">
        <v>6372.4576108593201</v>
      </c>
      <c r="N1778">
        <v>36863.736427165808</v>
      </c>
      <c r="O1778">
        <v>53.418534186584367</v>
      </c>
      <c r="P1778">
        <v>8.2867498347858053</v>
      </c>
      <c r="Q1778" s="6">
        <v>1776</v>
      </c>
    </row>
    <row r="1779" spans="1:17" x14ac:dyDescent="0.25">
      <c r="A1779">
        <v>107.57003286948371</v>
      </c>
      <c r="B1779">
        <v>-32.403816580279987</v>
      </c>
      <c r="C1779" s="6">
        <v>1407.8400000000001</v>
      </c>
      <c r="D1779">
        <v>3</v>
      </c>
      <c r="E1779">
        <v>0.65</v>
      </c>
      <c r="F1779">
        <v>19.899999999999999</v>
      </c>
      <c r="G1779">
        <v>54.048620189015942</v>
      </c>
      <c r="H1779">
        <v>17.922841869540594</v>
      </c>
      <c r="I1779">
        <v>-2.4299671305162889</v>
      </c>
      <c r="J1779">
        <v>5390.1977836208735</v>
      </c>
      <c r="K1779">
        <v>-3398.3237605635509</v>
      </c>
      <c r="L1779">
        <v>-32.229940927932425</v>
      </c>
      <c r="M1779">
        <v>6372.0355090161083</v>
      </c>
      <c r="N1779">
        <v>36936.163339922801</v>
      </c>
      <c r="O1779">
        <v>52.186321221581984</v>
      </c>
      <c r="P1779">
        <v>4.5277821564529646</v>
      </c>
      <c r="Q1779" s="6">
        <v>1777</v>
      </c>
    </row>
    <row r="1780" spans="1:17" x14ac:dyDescent="0.25">
      <c r="A1780">
        <v>106.71591824371119</v>
      </c>
      <c r="B1780">
        <v>-27.887931747072678</v>
      </c>
      <c r="C1780" s="6">
        <v>1408.1200000000001</v>
      </c>
      <c r="D1780">
        <v>1.2</v>
      </c>
      <c r="E1780">
        <v>0.65</v>
      </c>
      <c r="F1780">
        <v>19.899999999999999</v>
      </c>
      <c r="G1780">
        <v>46.089820015575185</v>
      </c>
      <c r="H1780">
        <v>16.989622113041928</v>
      </c>
      <c r="I1780">
        <v>-3.2840817562888134</v>
      </c>
      <c r="J1780">
        <v>5641.5423879632044</v>
      </c>
      <c r="K1780">
        <v>-2965.5350858154998</v>
      </c>
      <c r="L1780">
        <v>-27.729124446911165</v>
      </c>
      <c r="M1780">
        <v>6373.4918890972413</v>
      </c>
      <c r="N1780">
        <v>36653.455653482517</v>
      </c>
      <c r="O1780">
        <v>57.233935925535505</v>
      </c>
      <c r="P1780">
        <v>6.9938687843946559</v>
      </c>
      <c r="Q1780" s="6">
        <v>1778</v>
      </c>
    </row>
    <row r="1781" spans="1:17" x14ac:dyDescent="0.25">
      <c r="A1781">
        <v>106.58230642533466</v>
      </c>
      <c r="B1781">
        <v>-31.275487585717659</v>
      </c>
      <c r="C1781" s="6">
        <v>1408.4</v>
      </c>
      <c r="D1781">
        <v>3</v>
      </c>
      <c r="E1781">
        <v>0.65</v>
      </c>
      <c r="F1781">
        <v>19.899999999999999</v>
      </c>
      <c r="G1781">
        <v>54.048620189015942</v>
      </c>
      <c r="H1781">
        <v>21.314397303026254</v>
      </c>
      <c r="I1781">
        <v>-3.4176935746653356</v>
      </c>
      <c r="J1781">
        <v>5456.1997145996165</v>
      </c>
      <c r="K1781">
        <v>-3292.0379237463708</v>
      </c>
      <c r="L1781">
        <v>-31.104987556171121</v>
      </c>
      <c r="M1781">
        <v>6372.4115542690161</v>
      </c>
      <c r="N1781">
        <v>36866.362967857138</v>
      </c>
      <c r="O1781">
        <v>53.372529174860354</v>
      </c>
      <c r="P1781">
        <v>6.562178851966765</v>
      </c>
      <c r="Q1781" s="6">
        <v>1779</v>
      </c>
    </row>
    <row r="1782" spans="1:17" x14ac:dyDescent="0.25">
      <c r="A1782">
        <v>104.81506679113124</v>
      </c>
      <c r="B1782">
        <v>-30.376439603281046</v>
      </c>
      <c r="C1782" s="6">
        <v>1408.68</v>
      </c>
      <c r="D1782">
        <v>0.75</v>
      </c>
      <c r="E1782">
        <v>0.65</v>
      </c>
      <c r="F1782">
        <v>19.899999999999999</v>
      </c>
      <c r="G1782">
        <v>42.007420362456692</v>
      </c>
      <c r="H1782">
        <v>23.920766273033198</v>
      </c>
      <c r="I1782">
        <v>-5.1849332088687561</v>
      </c>
      <c r="J1782">
        <v>5507.2755284926507</v>
      </c>
      <c r="K1782">
        <v>-3206.4456935657204</v>
      </c>
      <c r="L1782">
        <v>-30.208817954974801</v>
      </c>
      <c r="M1782">
        <v>6372.7056838143844</v>
      </c>
      <c r="N1782">
        <v>36822.646809304395</v>
      </c>
      <c r="O1782">
        <v>54.135205251022661</v>
      </c>
      <c r="P1782">
        <v>10.173215142067164</v>
      </c>
      <c r="Q1782" s="6">
        <v>1780</v>
      </c>
    </row>
    <row r="1783" spans="1:17" x14ac:dyDescent="0.25">
      <c r="A1783">
        <v>109.98443165003656</v>
      </c>
      <c r="B1783">
        <v>-32.139980656266601</v>
      </c>
      <c r="C1783" s="6">
        <v>1408.96</v>
      </c>
      <c r="D1783">
        <v>1.2</v>
      </c>
      <c r="E1783">
        <v>0.65</v>
      </c>
      <c r="F1783">
        <v>19.899999999999999</v>
      </c>
      <c r="G1783">
        <v>46.089820015575185</v>
      </c>
      <c r="H1783">
        <v>16.898476393633288</v>
      </c>
      <c r="I1783">
        <v>-1.5568349963444916E-2</v>
      </c>
      <c r="J1783">
        <v>5405.819289516272</v>
      </c>
      <c r="K1783">
        <v>-3373.5861285980459</v>
      </c>
      <c r="L1783">
        <v>-31.966870456772721</v>
      </c>
      <c r="M1783">
        <v>6372.1241009552978</v>
      </c>
      <c r="N1783">
        <v>36912.805930331517</v>
      </c>
      <c r="O1783">
        <v>52.578625055133784</v>
      </c>
      <c r="P1783">
        <v>2.9264387810131437E-2</v>
      </c>
      <c r="Q1783" s="6">
        <v>1781</v>
      </c>
    </row>
    <row r="1784" spans="1:17" x14ac:dyDescent="0.25">
      <c r="A1784">
        <v>107.45386700484487</v>
      </c>
      <c r="B1784">
        <v>-35.633111714272268</v>
      </c>
      <c r="C1784" s="6">
        <v>1409.2400000000002</v>
      </c>
      <c r="D1784">
        <v>3</v>
      </c>
      <c r="E1784">
        <v>0.65</v>
      </c>
      <c r="F1784">
        <v>19.899999999999999</v>
      </c>
      <c r="G1784">
        <v>54.048620189015942</v>
      </c>
      <c r="H1784">
        <v>19.064944146881011</v>
      </c>
      <c r="I1784">
        <v>-2.5461329951551335</v>
      </c>
      <c r="J1784">
        <v>5189.8234746173521</v>
      </c>
      <c r="K1784">
        <v>-3695.1829051052919</v>
      </c>
      <c r="L1784">
        <v>-35.451075532589591</v>
      </c>
      <c r="M1784">
        <v>6370.9217857286321</v>
      </c>
      <c r="N1784">
        <v>37164.317785232059</v>
      </c>
      <c r="O1784">
        <v>48.529160637871918</v>
      </c>
      <c r="P1784">
        <v>4.3647638069741381</v>
      </c>
      <c r="Q1784" s="6">
        <v>1782</v>
      </c>
    </row>
    <row r="1785" spans="1:17" x14ac:dyDescent="0.25">
      <c r="A1785">
        <v>105.36586453059587</v>
      </c>
      <c r="B1785">
        <v>-32.619330703293208</v>
      </c>
      <c r="C1785" s="6">
        <v>1409.5200000000002</v>
      </c>
      <c r="D1785">
        <v>0.75</v>
      </c>
      <c r="E1785">
        <v>0.65</v>
      </c>
      <c r="F1785">
        <v>19.899999999999999</v>
      </c>
      <c r="G1785">
        <v>42.007420362456692</v>
      </c>
      <c r="H1785">
        <v>14.522748508291295</v>
      </c>
      <c r="I1785">
        <v>-4.6341354694041286</v>
      </c>
      <c r="J1785">
        <v>5377.3524626893159</v>
      </c>
      <c r="K1785">
        <v>-3418.4778900114889</v>
      </c>
      <c r="L1785">
        <v>-32.444840684795317</v>
      </c>
      <c r="M1785">
        <v>6371.9628524096288</v>
      </c>
      <c r="N1785">
        <v>36965.336930981815</v>
      </c>
      <c r="O1785">
        <v>51.702296118228382</v>
      </c>
      <c r="P1785">
        <v>8.5515029897235504</v>
      </c>
      <c r="Q1785" s="6">
        <v>1783</v>
      </c>
    </row>
    <row r="1786" spans="1:17" x14ac:dyDescent="0.25">
      <c r="A1786">
        <v>104.31457684910514</v>
      </c>
      <c r="B1786">
        <v>-34.806008936225574</v>
      </c>
      <c r="C1786" s="6">
        <v>1409.8000000000002</v>
      </c>
      <c r="D1786">
        <v>1.2</v>
      </c>
      <c r="E1786">
        <v>0.65</v>
      </c>
      <c r="F1786">
        <v>19.899999999999999</v>
      </c>
      <c r="G1786">
        <v>46.089820015575185</v>
      </c>
      <c r="H1786">
        <v>20.724019969607738</v>
      </c>
      <c r="I1786">
        <v>-5.6854231508948629</v>
      </c>
      <c r="J1786">
        <v>5242.7435683596914</v>
      </c>
      <c r="K1786">
        <v>-3620.218262188876</v>
      </c>
      <c r="L1786">
        <v>-34.625847186074552</v>
      </c>
      <c r="M1786">
        <v>6371.2118462238213</v>
      </c>
      <c r="N1786">
        <v>37127.756829077363</v>
      </c>
      <c r="O1786">
        <v>49.097200246506709</v>
      </c>
      <c r="P1786">
        <v>9.8937495180471657</v>
      </c>
      <c r="Q1786" s="6">
        <v>1784</v>
      </c>
    </row>
    <row r="1787" spans="1:17" x14ac:dyDescent="0.25">
      <c r="A1787">
        <v>107.19684881889978</v>
      </c>
      <c r="B1787">
        <v>-35.594721804103841</v>
      </c>
      <c r="C1787" s="6">
        <v>1410.0800000000002</v>
      </c>
      <c r="D1787">
        <v>0.75</v>
      </c>
      <c r="E1787">
        <v>0.65</v>
      </c>
      <c r="F1787">
        <v>19.899999999999999</v>
      </c>
      <c r="G1787">
        <v>42.007420362456692</v>
      </c>
      <c r="H1787">
        <v>22.247696280642057</v>
      </c>
      <c r="I1787">
        <v>-2.803151181100219</v>
      </c>
      <c r="J1787">
        <v>5192.3038298952242</v>
      </c>
      <c r="K1787">
        <v>-3691.7201587815966</v>
      </c>
      <c r="L1787">
        <v>-35.412769289065949</v>
      </c>
      <c r="M1787">
        <v>6370.9353153755246</v>
      </c>
      <c r="N1787">
        <v>37162.7419189641</v>
      </c>
      <c r="O1787">
        <v>48.553517736440718</v>
      </c>
      <c r="P1787">
        <v>4.8085380845705448</v>
      </c>
      <c r="Q1787" s="6">
        <v>1785</v>
      </c>
    </row>
    <row r="1788" spans="1:17" x14ac:dyDescent="0.25">
      <c r="A1788">
        <v>111.24752641295774</v>
      </c>
      <c r="B1788">
        <v>-30.213250568219788</v>
      </c>
      <c r="C1788" s="6">
        <v>1410.3600000000001</v>
      </c>
      <c r="D1788">
        <v>1.2</v>
      </c>
      <c r="E1788">
        <v>0.65</v>
      </c>
      <c r="F1788">
        <v>19.899999999999999</v>
      </c>
      <c r="G1788">
        <v>46.089820015575185</v>
      </c>
      <c r="H1788">
        <v>22.529352238722289</v>
      </c>
      <c r="I1788">
        <v>1.2475264129577397</v>
      </c>
      <c r="J1788">
        <v>5516.4013899312531</v>
      </c>
      <c r="K1788">
        <v>-3190.8254275816166</v>
      </c>
      <c r="L1788">
        <v>-30.046169083869465</v>
      </c>
      <c r="M1788">
        <v>6372.7585239154378</v>
      </c>
      <c r="N1788">
        <v>36787.883559134993</v>
      </c>
      <c r="O1788">
        <v>54.748655701065793</v>
      </c>
      <c r="P1788">
        <v>2.4779342089227949</v>
      </c>
      <c r="Q1788" s="6">
        <v>1786</v>
      </c>
    </row>
    <row r="1789" spans="1:17" x14ac:dyDescent="0.25">
      <c r="A1789">
        <v>106.73015605604577</v>
      </c>
      <c r="B1789">
        <v>-33.479661605986223</v>
      </c>
      <c r="C1789" s="6">
        <v>1410.64</v>
      </c>
      <c r="D1789">
        <v>1.2</v>
      </c>
      <c r="E1789">
        <v>0.65</v>
      </c>
      <c r="F1789">
        <v>19.899999999999999</v>
      </c>
      <c r="G1789">
        <v>46.089820015575185</v>
      </c>
      <c r="H1789">
        <v>14.749709653530301</v>
      </c>
      <c r="I1789">
        <v>-3.2698439439542284</v>
      </c>
      <c r="J1789">
        <v>5325.3169125190689</v>
      </c>
      <c r="K1789">
        <v>-3498.454240180808</v>
      </c>
      <c r="L1789">
        <v>-33.302817361895258</v>
      </c>
      <c r="M1789">
        <v>6371.6702903870273</v>
      </c>
      <c r="N1789">
        <v>37014.44546808445</v>
      </c>
      <c r="O1789">
        <v>50.896629971252473</v>
      </c>
      <c r="P1789">
        <v>5.9128491193368253</v>
      </c>
      <c r="Q1789" s="6">
        <v>1787</v>
      </c>
    </row>
    <row r="1790" spans="1:17" x14ac:dyDescent="0.25">
      <c r="A1790">
        <v>107.97598038651886</v>
      </c>
      <c r="B1790">
        <v>-33.688567931332678</v>
      </c>
      <c r="C1790" s="6">
        <v>1410.92</v>
      </c>
      <c r="D1790">
        <v>0.75</v>
      </c>
      <c r="E1790">
        <v>0.65</v>
      </c>
      <c r="F1790">
        <v>19.899999999999999</v>
      </c>
      <c r="G1790">
        <v>42.007420362456692</v>
      </c>
      <c r="H1790">
        <v>19.909801148081993</v>
      </c>
      <c r="I1790">
        <v>-2.0240196134811441</v>
      </c>
      <c r="J1790">
        <v>5312.499727598658</v>
      </c>
      <c r="K1790">
        <v>-3517.7572625040057</v>
      </c>
      <c r="L1790">
        <v>-33.511175921656658</v>
      </c>
      <c r="M1790">
        <v>6371.5986623166636</v>
      </c>
      <c r="N1790">
        <v>37022.932170647458</v>
      </c>
      <c r="O1790">
        <v>50.758526983390631</v>
      </c>
      <c r="P1790">
        <v>3.6455874911806068</v>
      </c>
      <c r="Q1790" s="6">
        <v>1788</v>
      </c>
    </row>
    <row r="1791" spans="1:17" x14ac:dyDescent="0.25">
      <c r="A1791">
        <v>109.42387312981946</v>
      </c>
      <c r="B1791">
        <v>-29.542263738672389</v>
      </c>
      <c r="C1791" s="6">
        <v>1411.2</v>
      </c>
      <c r="D1791">
        <v>0.75</v>
      </c>
      <c r="E1791">
        <v>0.65</v>
      </c>
      <c r="F1791">
        <v>19.899999999999999</v>
      </c>
      <c r="G1791">
        <v>42.007420362456692</v>
      </c>
      <c r="H1791">
        <v>22.459256698854482</v>
      </c>
      <c r="I1791">
        <v>-0.57612687018054487</v>
      </c>
      <c r="J1791">
        <v>5553.453260360795</v>
      </c>
      <c r="K1791">
        <v>-3126.332340368273</v>
      </c>
      <c r="L1791">
        <v>-29.377459749823846</v>
      </c>
      <c r="M1791">
        <v>6372.9739539279863</v>
      </c>
      <c r="N1791">
        <v>36744.251423223985</v>
      </c>
      <c r="O1791">
        <v>55.53636035638926</v>
      </c>
      <c r="P1791">
        <v>1.1683366717188222</v>
      </c>
      <c r="Q1791" s="6">
        <v>1789</v>
      </c>
    </row>
    <row r="1792" spans="1:17" x14ac:dyDescent="0.25">
      <c r="A1792">
        <v>110.7935644552749</v>
      </c>
      <c r="B1792">
        <v>-30.956147685045647</v>
      </c>
      <c r="C1792" s="6">
        <v>1411.4800000000002</v>
      </c>
      <c r="D1792">
        <v>0.75</v>
      </c>
      <c r="E1792">
        <v>0.65</v>
      </c>
      <c r="F1792">
        <v>19.899999999999999</v>
      </c>
      <c r="G1792">
        <v>42.007420362456692</v>
      </c>
      <c r="H1792">
        <v>15.4579546178183</v>
      </c>
      <c r="I1792">
        <v>0.79356445527490393</v>
      </c>
      <c r="J1792">
        <v>5474.4962815938461</v>
      </c>
      <c r="K1792">
        <v>-3261.7262827413665</v>
      </c>
      <c r="L1792">
        <v>-30.786651056607838</v>
      </c>
      <c r="M1792">
        <v>6372.5166049772406</v>
      </c>
      <c r="N1792">
        <v>36834.943921663209</v>
      </c>
      <c r="O1792">
        <v>53.916870840199088</v>
      </c>
      <c r="P1792">
        <v>1.5424794367034755</v>
      </c>
      <c r="Q1792" s="6">
        <v>1790</v>
      </c>
    </row>
    <row r="1793" spans="1:17" x14ac:dyDescent="0.25">
      <c r="A1793">
        <v>107.24371789815362</v>
      </c>
      <c r="B1793">
        <v>-31.680495323291165</v>
      </c>
      <c r="C1793" s="6">
        <v>1411.7600000000002</v>
      </c>
      <c r="D1793">
        <v>1.2</v>
      </c>
      <c r="E1793">
        <v>0.65</v>
      </c>
      <c r="F1793">
        <v>19.899999999999999</v>
      </c>
      <c r="G1793">
        <v>46.089820015575185</v>
      </c>
      <c r="H1793">
        <v>15.452758665888918</v>
      </c>
      <c r="I1793">
        <v>-2.7562821018463808</v>
      </c>
      <c r="J1793">
        <v>5432.750967207232</v>
      </c>
      <c r="K1793">
        <v>-3330.3358119490354</v>
      </c>
      <c r="L1793">
        <v>-31.508753061938279</v>
      </c>
      <c r="M1793">
        <v>6372.2774336999291</v>
      </c>
      <c r="N1793">
        <v>36889.240756511215</v>
      </c>
      <c r="O1793">
        <v>52.979637136239347</v>
      </c>
      <c r="P1793">
        <v>5.2376555799460389</v>
      </c>
      <c r="Q1793" s="6">
        <v>1791</v>
      </c>
    </row>
    <row r="1794" spans="1:17" x14ac:dyDescent="0.25">
      <c r="A1794">
        <v>107.27901324958444</v>
      </c>
      <c r="B1794">
        <v>-30.975740460765685</v>
      </c>
      <c r="C1794" s="6">
        <v>1412.0400000000002</v>
      </c>
      <c r="D1794">
        <v>0.75</v>
      </c>
      <c r="E1794">
        <v>0.65</v>
      </c>
      <c r="F1794">
        <v>19.899999999999999</v>
      </c>
      <c r="G1794">
        <v>42.007420362456692</v>
      </c>
      <c r="H1794">
        <v>23.358062474468188</v>
      </c>
      <c r="I1794">
        <v>-2.7209867504155625</v>
      </c>
      <c r="J1794">
        <v>5473.3786074048503</v>
      </c>
      <c r="K1794">
        <v>-3263.5889118587788</v>
      </c>
      <c r="L1794">
        <v>-30.806181664809575</v>
      </c>
      <c r="M1794">
        <v>6372.510177756064</v>
      </c>
      <c r="N1794">
        <v>36842.684064453555</v>
      </c>
      <c r="O1794">
        <v>53.782482143668126</v>
      </c>
      <c r="P1794">
        <v>5.2758211837507405</v>
      </c>
      <c r="Q1794" s="6">
        <v>1792</v>
      </c>
    </row>
    <row r="1795" spans="1:17" x14ac:dyDescent="0.25">
      <c r="A1795">
        <v>106.48224100144628</v>
      </c>
      <c r="B1795">
        <v>-29.665869383442804</v>
      </c>
      <c r="C1795" s="6">
        <v>1412.3200000000002</v>
      </c>
      <c r="D1795">
        <v>3</v>
      </c>
      <c r="E1795">
        <v>0.65</v>
      </c>
      <c r="F1795">
        <v>19.899999999999999</v>
      </c>
      <c r="G1795">
        <v>54.048620189015942</v>
      </c>
      <c r="H1795">
        <v>21.843138772084856</v>
      </c>
      <c r="I1795">
        <v>-3.5177589985537168</v>
      </c>
      <c r="J1795">
        <v>5546.6848338901518</v>
      </c>
      <c r="K1795">
        <v>-3138.2449568324746</v>
      </c>
      <c r="L1795">
        <v>-29.500639050570168</v>
      </c>
      <c r="M1795">
        <v>6372.9344932763497</v>
      </c>
      <c r="N1795">
        <v>36763.676519483648</v>
      </c>
      <c r="O1795">
        <v>55.184875952845871</v>
      </c>
      <c r="P1795">
        <v>7.0801140021967575</v>
      </c>
      <c r="Q1795" s="6">
        <v>1793</v>
      </c>
    </row>
    <row r="1796" spans="1:17" x14ac:dyDescent="0.25">
      <c r="A1796">
        <v>110.91805878108744</v>
      </c>
      <c r="B1796">
        <v>-33.926521314409619</v>
      </c>
      <c r="C1796" s="6">
        <v>1412.6000000000001</v>
      </c>
      <c r="D1796">
        <v>1.2</v>
      </c>
      <c r="E1796">
        <v>0.65</v>
      </c>
      <c r="F1796">
        <v>19.899999999999999</v>
      </c>
      <c r="G1796">
        <v>46.089820015575185</v>
      </c>
      <c r="H1796">
        <v>22.370605653407139</v>
      </c>
      <c r="I1796">
        <v>0.91805878108743855</v>
      </c>
      <c r="J1796">
        <v>5297.8142384322355</v>
      </c>
      <c r="K1796">
        <v>-3539.6879361752685</v>
      </c>
      <c r="L1796">
        <v>-33.74851682443115</v>
      </c>
      <c r="M1796">
        <v>6371.5168045325017</v>
      </c>
      <c r="N1796">
        <v>37036.640167750898</v>
      </c>
      <c r="O1796">
        <v>50.537050095863556</v>
      </c>
      <c r="P1796">
        <v>1.6445746236702832</v>
      </c>
      <c r="Q1796" s="6">
        <v>1794</v>
      </c>
    </row>
    <row r="1797" spans="1:17" x14ac:dyDescent="0.25">
      <c r="A1797">
        <v>111.04494886486148</v>
      </c>
      <c r="B1797">
        <v>-31.658270790683243</v>
      </c>
      <c r="C1797" s="6">
        <v>1412.88</v>
      </c>
      <c r="D1797">
        <v>0.75</v>
      </c>
      <c r="E1797">
        <v>0.65</v>
      </c>
      <c r="F1797">
        <v>19.899999999999999</v>
      </c>
      <c r="G1797">
        <v>42.007420362456692</v>
      </c>
      <c r="H1797">
        <v>18.589765611686033</v>
      </c>
      <c r="I1797">
        <v>1.0449488648614818</v>
      </c>
      <c r="J1797">
        <v>5434.0447560598641</v>
      </c>
      <c r="K1797">
        <v>-3328.2384832821194</v>
      </c>
      <c r="L1797">
        <v>-31.486595812174016</v>
      </c>
      <c r="M1797">
        <v>6372.2848188433773</v>
      </c>
      <c r="N1797">
        <v>36881.611621467564</v>
      </c>
      <c r="O1797">
        <v>53.109443722584743</v>
      </c>
      <c r="P1797">
        <v>1.9903603520410582</v>
      </c>
      <c r="Q1797" s="6">
        <v>1795</v>
      </c>
    </row>
    <row r="1798" spans="1:17" x14ac:dyDescent="0.25">
      <c r="A1798">
        <v>109.79059058728222</v>
      </c>
      <c r="B1798">
        <v>-30.37183998485008</v>
      </c>
      <c r="C1798" s="6">
        <v>1413.16</v>
      </c>
      <c r="D1798">
        <v>1.2</v>
      </c>
      <c r="E1798">
        <v>0.65</v>
      </c>
      <c r="F1798">
        <v>19.899999999999999</v>
      </c>
      <c r="G1798">
        <v>46.089820015575185</v>
      </c>
      <c r="H1798">
        <v>23.095527763491315</v>
      </c>
      <c r="I1798">
        <v>-0.20940941271777547</v>
      </c>
      <c r="J1798">
        <v>5507.5333607532657</v>
      </c>
      <c r="K1798">
        <v>-3206.0057743155999</v>
      </c>
      <c r="L1798">
        <v>-30.204233487471491</v>
      </c>
      <c r="M1798">
        <v>6372.7071755067436</v>
      </c>
      <c r="N1798">
        <v>36796.581164108626</v>
      </c>
      <c r="O1798">
        <v>54.593409552539256</v>
      </c>
      <c r="P1798">
        <v>0.4141666195917082</v>
      </c>
      <c r="Q1798" s="6">
        <v>1796</v>
      </c>
    </row>
    <row r="1799" spans="1:17" x14ac:dyDescent="0.25">
      <c r="A1799">
        <v>109.91389707319783</v>
      </c>
      <c r="B1799">
        <v>-29.546320878117818</v>
      </c>
      <c r="C1799" s="6">
        <v>1413.44</v>
      </c>
      <c r="D1799">
        <v>3</v>
      </c>
      <c r="E1799">
        <v>0.65</v>
      </c>
      <c r="F1799">
        <v>19.899999999999999</v>
      </c>
      <c r="G1799">
        <v>54.048620189015942</v>
      </c>
      <c r="H1799">
        <v>18.310867584300027</v>
      </c>
      <c r="I1799">
        <v>-8.6102926802169577E-2</v>
      </c>
      <c r="J1799">
        <v>5553.2315085834052</v>
      </c>
      <c r="K1799">
        <v>-3126.7235793119048</v>
      </c>
      <c r="L1799">
        <v>-29.38150284678116</v>
      </c>
      <c r="M1799">
        <v>6372.9726603327408</v>
      </c>
      <c r="N1799">
        <v>36744.190693139077</v>
      </c>
      <c r="O1799">
        <v>55.537432456954363</v>
      </c>
      <c r="P1799">
        <v>0.17460556435237701</v>
      </c>
      <c r="Q1799" s="6">
        <v>1797</v>
      </c>
    </row>
    <row r="1800" spans="1:17" x14ac:dyDescent="0.25">
      <c r="A1800">
        <v>106.6238417811694</v>
      </c>
      <c r="B1800">
        <v>-31.820773240209853</v>
      </c>
      <c r="C1800" s="6">
        <v>1413.72</v>
      </c>
      <c r="D1800">
        <v>0.75</v>
      </c>
      <c r="E1800">
        <v>0.65</v>
      </c>
      <c r="F1800">
        <v>19.899999999999999</v>
      </c>
      <c r="G1800">
        <v>42.007420362456692</v>
      </c>
      <c r="H1800">
        <v>14.262595164623368</v>
      </c>
      <c r="I1800">
        <v>-3.3761582188305965</v>
      </c>
      <c r="J1800">
        <v>5424.5658988354871</v>
      </c>
      <c r="K1800">
        <v>-3343.5624076876406</v>
      </c>
      <c r="L1800">
        <v>-31.648608675628903</v>
      </c>
      <c r="M1800">
        <v>6372.2307526415607</v>
      </c>
      <c r="N1800">
        <v>36902.163160757809</v>
      </c>
      <c r="O1800">
        <v>52.760013964848746</v>
      </c>
      <c r="P1800">
        <v>6.3840361058740198</v>
      </c>
      <c r="Q1800" s="6">
        <v>1798</v>
      </c>
    </row>
    <row r="1801" spans="1:17" x14ac:dyDescent="0.25">
      <c r="A1801">
        <v>109.50264755214833</v>
      </c>
      <c r="B1801">
        <v>-24.373113031172792</v>
      </c>
      <c r="C1801" s="6">
        <v>1414.0000000000002</v>
      </c>
      <c r="D1801">
        <v>1.2</v>
      </c>
      <c r="E1801">
        <v>0.65</v>
      </c>
      <c r="F1801">
        <v>19.899999999999999</v>
      </c>
      <c r="G1801">
        <v>46.089820015575185</v>
      </c>
      <c r="H1801">
        <v>16.646154896352392</v>
      </c>
      <c r="I1801">
        <v>-0.49735244785166799</v>
      </c>
      <c r="J1801">
        <v>5813.0183150931043</v>
      </c>
      <c r="K1801">
        <v>-2615.982829765619</v>
      </c>
      <c r="L1801">
        <v>-24.228766512520664</v>
      </c>
      <c r="M1801">
        <v>6374.5233623570957</v>
      </c>
      <c r="N1801">
        <v>36445.382178743384</v>
      </c>
      <c r="O1801">
        <v>61.47650549979879</v>
      </c>
      <c r="P1801">
        <v>1.2050382388233321</v>
      </c>
      <c r="Q1801" s="6">
        <v>1799</v>
      </c>
    </row>
    <row r="1802" spans="1:17" x14ac:dyDescent="0.25">
      <c r="A1802">
        <v>107.37346994664685</v>
      </c>
      <c r="B1802">
        <v>-21.273338589098287</v>
      </c>
      <c r="C1802" s="6">
        <v>1414.2800000000002</v>
      </c>
      <c r="D1802">
        <v>1.2</v>
      </c>
      <c r="E1802">
        <v>0.65</v>
      </c>
      <c r="F1802">
        <v>19.899999999999999</v>
      </c>
      <c r="G1802">
        <v>46.089820015575185</v>
      </c>
      <c r="H1802">
        <v>16.902733805815025</v>
      </c>
      <c r="I1802">
        <v>-2.6265300533531502</v>
      </c>
      <c r="J1802">
        <v>5946.1551310696941</v>
      </c>
      <c r="K1802">
        <v>-2299.623456551908</v>
      </c>
      <c r="L1802">
        <v>-21.143542121048664</v>
      </c>
      <c r="M1802">
        <v>6375.345393362637</v>
      </c>
      <c r="N1802">
        <v>36298.174448379606</v>
      </c>
      <c r="O1802">
        <v>64.889846301984491</v>
      </c>
      <c r="P1802">
        <v>7.2060942979961649</v>
      </c>
      <c r="Q1802" s="6">
        <v>1800</v>
      </c>
    </row>
    <row r="1803" spans="1:17" x14ac:dyDescent="0.25">
      <c r="A1803">
        <v>109.70756806645167</v>
      </c>
      <c r="B1803">
        <v>-24.223796747673134</v>
      </c>
      <c r="C1803" s="6">
        <v>1414.5600000000002</v>
      </c>
      <c r="D1803">
        <v>1.2</v>
      </c>
      <c r="E1803">
        <v>0.65</v>
      </c>
      <c r="F1803">
        <v>19.899999999999999</v>
      </c>
      <c r="G1803">
        <v>46.089820015575185</v>
      </c>
      <c r="H1803">
        <v>19.982979376836397</v>
      </c>
      <c r="I1803">
        <v>-0.29243193354832897</v>
      </c>
      <c r="J1803">
        <v>5819.8238021583566</v>
      </c>
      <c r="K1803">
        <v>-2600.9092630422015</v>
      </c>
      <c r="L1803">
        <v>-24.08011394861585</v>
      </c>
      <c r="M1803">
        <v>6374.5649328207237</v>
      </c>
      <c r="N1803">
        <v>36437.349535514222</v>
      </c>
      <c r="O1803">
        <v>61.652450151667281</v>
      </c>
      <c r="P1803">
        <v>0.71269335998505334</v>
      </c>
      <c r="Q1803" s="6">
        <v>1801</v>
      </c>
    </row>
    <row r="1804" spans="1:17" x14ac:dyDescent="0.25">
      <c r="A1804">
        <v>108.61160087045772</v>
      </c>
      <c r="B1804">
        <v>-25.287998149576548</v>
      </c>
      <c r="C1804" s="6">
        <v>1414.8400000000001</v>
      </c>
      <c r="D1804">
        <v>3</v>
      </c>
      <c r="E1804">
        <v>0.65</v>
      </c>
      <c r="F1804">
        <v>19.899999999999999</v>
      </c>
      <c r="G1804">
        <v>54.048620189015942</v>
      </c>
      <c r="H1804">
        <v>22.125507277400494</v>
      </c>
      <c r="I1804">
        <v>-1.3883991295422788</v>
      </c>
      <c r="J1804">
        <v>5770.4614942441222</v>
      </c>
      <c r="K1804">
        <v>-2707.9553430817882</v>
      </c>
      <c r="L1804">
        <v>-25.139670632231915</v>
      </c>
      <c r="M1804">
        <v>6374.2645063316377</v>
      </c>
      <c r="N1804">
        <v>36496.242533485893</v>
      </c>
      <c r="O1804">
        <v>60.385841969640047</v>
      </c>
      <c r="P1804">
        <v>3.2473924045661966</v>
      </c>
      <c r="Q1804" s="6">
        <v>1802</v>
      </c>
    </row>
    <row r="1805" spans="1:17" x14ac:dyDescent="0.25">
      <c r="A1805">
        <v>109.92695703053769</v>
      </c>
      <c r="B1805">
        <v>-24.898963274227661</v>
      </c>
      <c r="C1805" s="6">
        <v>1415.1200000000001</v>
      </c>
      <c r="D1805">
        <v>0.75</v>
      </c>
      <c r="E1805">
        <v>0.65</v>
      </c>
      <c r="F1805">
        <v>19.899999999999999</v>
      </c>
      <c r="G1805">
        <v>42.007420362456692</v>
      </c>
      <c r="H1805">
        <v>22.500845430414635</v>
      </c>
      <c r="I1805">
        <v>-7.3042969462306928E-2</v>
      </c>
      <c r="J1805">
        <v>5788.7379258048959</v>
      </c>
      <c r="K1805">
        <v>-2668.9277831849436</v>
      </c>
      <c r="L1805">
        <v>-24.752310455467583</v>
      </c>
      <c r="M1805">
        <v>6374.3754427793529</v>
      </c>
      <c r="N1805">
        <v>36473.188073565834</v>
      </c>
      <c r="O1805">
        <v>60.875211789512214</v>
      </c>
      <c r="P1805">
        <v>0.17349030858248937</v>
      </c>
      <c r="Q1805" s="6">
        <v>1803</v>
      </c>
    </row>
    <row r="1806" spans="1:17" x14ac:dyDescent="0.25">
      <c r="A1806">
        <v>110.13161654855035</v>
      </c>
      <c r="B1806">
        <v>-22.590233622066055</v>
      </c>
      <c r="C1806" s="6">
        <v>1415.4</v>
      </c>
      <c r="D1806">
        <v>3</v>
      </c>
      <c r="E1806">
        <v>0.65</v>
      </c>
      <c r="F1806">
        <v>19.899999999999999</v>
      </c>
      <c r="G1806">
        <v>54.048620189015942</v>
      </c>
      <c r="H1806">
        <v>19.069182087245281</v>
      </c>
      <c r="I1806">
        <v>0.13161654855035465</v>
      </c>
      <c r="J1806">
        <v>5891.6925193667794</v>
      </c>
      <c r="K1806">
        <v>-2434.886456326838</v>
      </c>
      <c r="L1806">
        <v>-22.454061369336713</v>
      </c>
      <c r="M1806">
        <v>6375.0068861112877</v>
      </c>
      <c r="N1806">
        <v>36354.097831718937</v>
      </c>
      <c r="O1806">
        <v>63.542303378326601</v>
      </c>
      <c r="P1806">
        <v>0.34262485886842736</v>
      </c>
      <c r="Q1806" s="6">
        <v>1804</v>
      </c>
    </row>
    <row r="1807" spans="1:17" x14ac:dyDescent="0.25">
      <c r="A1807">
        <v>106.80078226494297</v>
      </c>
      <c r="B1807">
        <v>-22.649056818333975</v>
      </c>
      <c r="C1807" s="6">
        <v>1415.68</v>
      </c>
      <c r="D1807">
        <v>0.75</v>
      </c>
      <c r="E1807">
        <v>0.65</v>
      </c>
      <c r="F1807">
        <v>19.899999999999999</v>
      </c>
      <c r="G1807">
        <v>42.007420362456692</v>
      </c>
      <c r="H1807">
        <v>16.303717551740032</v>
      </c>
      <c r="I1807">
        <v>-3.199217735057033</v>
      </c>
      <c r="J1807">
        <v>5889.1871547221972</v>
      </c>
      <c r="K1807">
        <v>-2440.8993964139563</v>
      </c>
      <c r="L1807">
        <v>-22.512606338403678</v>
      </c>
      <c r="M1807">
        <v>6374.9913887595912</v>
      </c>
      <c r="N1807">
        <v>36367.625312429016</v>
      </c>
      <c r="O1807">
        <v>63.228167699623292</v>
      </c>
      <c r="P1807">
        <v>8.2587758547470091</v>
      </c>
      <c r="Q1807" s="6">
        <v>1805</v>
      </c>
    </row>
    <row r="1808" spans="1:17" x14ac:dyDescent="0.25">
      <c r="A1808">
        <v>107.75560977396856</v>
      </c>
      <c r="B1808">
        <v>-23.234960160693831</v>
      </c>
      <c r="C1808" s="6">
        <v>1415.96</v>
      </c>
      <c r="D1808">
        <v>3</v>
      </c>
      <c r="E1808">
        <v>0.65</v>
      </c>
      <c r="F1808">
        <v>19.899999999999999</v>
      </c>
      <c r="G1808">
        <v>54.048620189015942</v>
      </c>
      <c r="H1808">
        <v>21.828705232985673</v>
      </c>
      <c r="I1808">
        <v>-2.2443902260314417</v>
      </c>
      <c r="J1808">
        <v>5863.8952000426061</v>
      </c>
      <c r="K1808">
        <v>-2500.6515729816515</v>
      </c>
      <c r="L1808">
        <v>-23.095769793100509</v>
      </c>
      <c r="M1808">
        <v>6374.8353081894056</v>
      </c>
      <c r="N1808">
        <v>36391.487575852807</v>
      </c>
      <c r="O1808">
        <v>62.678762273157162</v>
      </c>
      <c r="P1808">
        <v>5.6734594508643355</v>
      </c>
      <c r="Q1808" s="6">
        <v>1806</v>
      </c>
    </row>
    <row r="1809" spans="1:17" x14ac:dyDescent="0.25">
      <c r="A1809">
        <v>107.55121009474455</v>
      </c>
      <c r="B1809">
        <v>-21.657573405984483</v>
      </c>
      <c r="C1809" s="6">
        <v>1416.2400000000002</v>
      </c>
      <c r="D1809">
        <v>3</v>
      </c>
      <c r="E1809">
        <v>0.65</v>
      </c>
      <c r="F1809">
        <v>19.899999999999999</v>
      </c>
      <c r="G1809">
        <v>54.048620189015942</v>
      </c>
      <c r="H1809">
        <v>19.814167408778481</v>
      </c>
      <c r="I1809">
        <v>-2.4487899052554525</v>
      </c>
      <c r="J1809">
        <v>5930.586709473916</v>
      </c>
      <c r="K1809">
        <v>-2339.2161799454534</v>
      </c>
      <c r="L1809">
        <v>-21.525887921183575</v>
      </c>
      <c r="M1809">
        <v>6375.2483132115922</v>
      </c>
      <c r="N1809">
        <v>36315.272517878941</v>
      </c>
      <c r="O1809">
        <v>64.470748267678758</v>
      </c>
      <c r="P1809">
        <v>6.6097962523739193</v>
      </c>
      <c r="Q1809" s="6">
        <v>1807</v>
      </c>
    </row>
    <row r="1810" spans="1:17" x14ac:dyDescent="0.25">
      <c r="A1810">
        <v>108.12261502593533</v>
      </c>
      <c r="B1810">
        <v>-22.16862913095822</v>
      </c>
      <c r="C1810" s="6">
        <v>1416.5200000000002</v>
      </c>
      <c r="D1810">
        <v>0.75</v>
      </c>
      <c r="E1810">
        <v>0.65</v>
      </c>
      <c r="F1810">
        <v>19.899999999999999</v>
      </c>
      <c r="G1810">
        <v>42.007420362456692</v>
      </c>
      <c r="H1810">
        <v>19.999581649908208</v>
      </c>
      <c r="I1810">
        <v>-1.8773849740646682</v>
      </c>
      <c r="J1810">
        <v>5909.4678537922</v>
      </c>
      <c r="K1810">
        <v>-2391.7162850065342</v>
      </c>
      <c r="L1810">
        <v>-22.03446763449185</v>
      </c>
      <c r="M1810">
        <v>6375.1170266096951</v>
      </c>
      <c r="N1810">
        <v>36337.15802449068</v>
      </c>
      <c r="O1810">
        <v>63.943607496142036</v>
      </c>
      <c r="P1810">
        <v>4.9647141856947705</v>
      </c>
      <c r="Q1810" s="6">
        <v>1808</v>
      </c>
    </row>
    <row r="1811" spans="1:17" x14ac:dyDescent="0.25">
      <c r="A1811">
        <v>106.75794540992875</v>
      </c>
      <c r="B1811">
        <v>-21.848574532653043</v>
      </c>
      <c r="C1811" s="6">
        <v>1416.8000000000002</v>
      </c>
      <c r="D1811">
        <v>1.2</v>
      </c>
      <c r="E1811">
        <v>0.65</v>
      </c>
      <c r="F1811">
        <v>19.899999999999999</v>
      </c>
      <c r="G1811">
        <v>46.089820015575185</v>
      </c>
      <c r="H1811">
        <v>23.421120305418945</v>
      </c>
      <c r="I1811">
        <v>-3.2420545900712483</v>
      </c>
      <c r="J1811">
        <v>5922.7487468172076</v>
      </c>
      <c r="K1811">
        <v>-2358.8591261050246</v>
      </c>
      <c r="L1811">
        <v>-21.715958756479932</v>
      </c>
      <c r="M1811">
        <v>6375.1995337192202</v>
      </c>
      <c r="N1811">
        <v>36329.079578931553</v>
      </c>
      <c r="O1811">
        <v>64.138030880594613</v>
      </c>
      <c r="P1811">
        <v>8.6544579543593141</v>
      </c>
      <c r="Q1811" s="6">
        <v>1809</v>
      </c>
    </row>
    <row r="1812" spans="1:17" x14ac:dyDescent="0.25">
      <c r="A1812">
        <v>109.19632801425735</v>
      </c>
      <c r="B1812">
        <v>-21.228444937167488</v>
      </c>
      <c r="C1812" s="6">
        <v>1417.0800000000002</v>
      </c>
      <c r="D1812">
        <v>1.2</v>
      </c>
      <c r="E1812">
        <v>0.65</v>
      </c>
      <c r="F1812">
        <v>19.899999999999999</v>
      </c>
      <c r="G1812">
        <v>46.089820015575185</v>
      </c>
      <c r="H1812">
        <v>15.645383472031408</v>
      </c>
      <c r="I1812">
        <v>-0.80367198574265331</v>
      </c>
      <c r="J1812">
        <v>5947.956752350342</v>
      </c>
      <c r="K1812">
        <v>-2294.9908085737929</v>
      </c>
      <c r="L1812">
        <v>-21.098870698821067</v>
      </c>
      <c r="M1812">
        <v>6375.3566440841741</v>
      </c>
      <c r="N1812">
        <v>36289.506111139519</v>
      </c>
      <c r="O1812">
        <v>65.103705572194997</v>
      </c>
      <c r="P1812">
        <v>2.2185886536580104</v>
      </c>
      <c r="Q1812" s="6">
        <v>1810</v>
      </c>
    </row>
    <row r="1813" spans="1:17" x14ac:dyDescent="0.25">
      <c r="A1813">
        <v>109.78019574557274</v>
      </c>
      <c r="B1813">
        <v>-22.288710837052992</v>
      </c>
      <c r="C1813" s="6">
        <v>1417.3600000000001</v>
      </c>
      <c r="D1813">
        <v>0.75</v>
      </c>
      <c r="E1813">
        <v>0.65</v>
      </c>
      <c r="F1813">
        <v>19.899999999999999</v>
      </c>
      <c r="G1813">
        <v>42.007420362456692</v>
      </c>
      <c r="H1813">
        <v>23.115016019522539</v>
      </c>
      <c r="I1813">
        <v>-0.21980425442725959</v>
      </c>
      <c r="J1813">
        <v>5904.4375243873083</v>
      </c>
      <c r="K1813">
        <v>-2404.0251211652353</v>
      </c>
      <c r="L1813">
        <v>-22.153973678275552</v>
      </c>
      <c r="M1813">
        <v>6375.0858239388781</v>
      </c>
      <c r="N1813">
        <v>36339.359162505803</v>
      </c>
      <c r="O1813">
        <v>63.890608624845001</v>
      </c>
      <c r="P1813">
        <v>0.57952277471994007</v>
      </c>
      <c r="Q1813" s="6">
        <v>1811</v>
      </c>
    </row>
    <row r="1814" spans="1:17" x14ac:dyDescent="0.25">
      <c r="A1814">
        <v>107.47509994210311</v>
      </c>
      <c r="B1814">
        <v>-22.82838890234985</v>
      </c>
      <c r="C1814" s="6">
        <v>1417.64</v>
      </c>
      <c r="D1814">
        <v>3</v>
      </c>
      <c r="E1814">
        <v>0.65</v>
      </c>
      <c r="F1814">
        <v>19.899999999999999</v>
      </c>
      <c r="G1814">
        <v>54.048620189015942</v>
      </c>
      <c r="H1814">
        <v>22.241397723795913</v>
      </c>
      <c r="I1814">
        <v>-2.5249000578968861</v>
      </c>
      <c r="J1814">
        <v>5881.5109499349037</v>
      </c>
      <c r="K1814">
        <v>-2459.2151745314432</v>
      </c>
      <c r="L1814">
        <v>-22.691093731750193</v>
      </c>
      <c r="M1814">
        <v>6374.9439471143496</v>
      </c>
      <c r="N1814">
        <v>36372.495373655351</v>
      </c>
      <c r="O1814">
        <v>63.114698207136541</v>
      </c>
      <c r="P1814">
        <v>6.4843284046439829</v>
      </c>
      <c r="Q1814" s="6">
        <v>1812</v>
      </c>
    </row>
    <row r="1815" spans="1:17" x14ac:dyDescent="0.25">
      <c r="A1815">
        <v>109.08835490713943</v>
      </c>
      <c r="B1815">
        <v>-23.592766543769162</v>
      </c>
      <c r="C1815" s="6">
        <v>1417.92</v>
      </c>
      <c r="D1815">
        <v>0.75</v>
      </c>
      <c r="E1815">
        <v>0.65</v>
      </c>
      <c r="F1815">
        <v>19.899999999999999</v>
      </c>
      <c r="G1815">
        <v>42.007420362456692</v>
      </c>
      <c r="H1815">
        <v>19.426662041847891</v>
      </c>
      <c r="I1815">
        <v>-0.91164509286056727</v>
      </c>
      <c r="J1815">
        <v>5848.1486410441039</v>
      </c>
      <c r="K1815">
        <v>-2537.0155788703878</v>
      </c>
      <c r="L1815">
        <v>-23.451931311523971</v>
      </c>
      <c r="M1815">
        <v>6374.7384711199766</v>
      </c>
      <c r="N1815">
        <v>36405.358142308229</v>
      </c>
      <c r="O1815">
        <v>62.364065216487084</v>
      </c>
      <c r="P1815">
        <v>2.276777082977826</v>
      </c>
      <c r="Q1815" s="6">
        <v>1813</v>
      </c>
    </row>
    <row r="1816" spans="1:17" x14ac:dyDescent="0.25">
      <c r="A1816">
        <v>105.60974118994665</v>
      </c>
      <c r="B1816">
        <v>-22.979877548619896</v>
      </c>
      <c r="C1816" s="6">
        <v>1418.2</v>
      </c>
      <c r="D1816">
        <v>0.75</v>
      </c>
      <c r="E1816">
        <v>0.65</v>
      </c>
      <c r="F1816">
        <v>19.899999999999999</v>
      </c>
      <c r="G1816">
        <v>42.007420362456692</v>
      </c>
      <c r="H1816">
        <v>19.302044964378201</v>
      </c>
      <c r="I1816">
        <v>-4.3902588100533535</v>
      </c>
      <c r="J1816">
        <v>5874.9817909954763</v>
      </c>
      <c r="K1816">
        <v>-2474.6687482337684</v>
      </c>
      <c r="L1816">
        <v>-22.841872996724316</v>
      </c>
      <c r="M1816">
        <v>6374.90364303754</v>
      </c>
      <c r="N1816">
        <v>36393.415344499888</v>
      </c>
      <c r="O1816">
        <v>62.637197909828643</v>
      </c>
      <c r="P1816">
        <v>11.125409405080665</v>
      </c>
      <c r="Q1816" s="6">
        <v>1814</v>
      </c>
    </row>
    <row r="1817" spans="1:17" x14ac:dyDescent="0.25">
      <c r="A1817">
        <v>106.04672884563261</v>
      </c>
      <c r="B1817">
        <v>-21.831199359762824</v>
      </c>
      <c r="C1817" s="6">
        <v>1418.4800000000002</v>
      </c>
      <c r="D1817">
        <v>3</v>
      </c>
      <c r="E1817">
        <v>0.65</v>
      </c>
      <c r="F1817">
        <v>19.899999999999999</v>
      </c>
      <c r="G1817">
        <v>54.048620189015942</v>
      </c>
      <c r="H1817">
        <v>23.559345635687777</v>
      </c>
      <c r="I1817">
        <v>-3.9532711543673855</v>
      </c>
      <c r="J1817">
        <v>5923.4644725566313</v>
      </c>
      <c r="K1817">
        <v>-2357.0732906407179</v>
      </c>
      <c r="L1817">
        <v>-21.698667969877583</v>
      </c>
      <c r="M1817">
        <v>6375.2039853711722</v>
      </c>
      <c r="N1817">
        <v>36333.605650599551</v>
      </c>
      <c r="O1817">
        <v>64.030489359951659</v>
      </c>
      <c r="P1817">
        <v>10.527501354960203</v>
      </c>
      <c r="Q1817" s="6">
        <v>1815</v>
      </c>
    </row>
    <row r="1818" spans="1:17" x14ac:dyDescent="0.25">
      <c r="A1818">
        <v>106.38910178748338</v>
      </c>
      <c r="B1818">
        <v>-20.862196634904905</v>
      </c>
      <c r="C1818" s="6">
        <v>1418.7600000000002</v>
      </c>
      <c r="D1818">
        <v>3</v>
      </c>
      <c r="E1818">
        <v>0.65</v>
      </c>
      <c r="F1818">
        <v>19.899999999999999</v>
      </c>
      <c r="G1818">
        <v>54.048620189015942</v>
      </c>
      <c r="H1818">
        <v>22.825515329819964</v>
      </c>
      <c r="I1818">
        <v>-3.6108982125166165</v>
      </c>
      <c r="J1818">
        <v>5962.5185444008066</v>
      </c>
      <c r="K1818">
        <v>-2257.1455488911602</v>
      </c>
      <c r="L1818">
        <v>-20.734447125677793</v>
      </c>
      <c r="M1818">
        <v>6375.4477035893478</v>
      </c>
      <c r="N1818">
        <v>36285.676167408557</v>
      </c>
      <c r="O1818">
        <v>65.201548383831138</v>
      </c>
      <c r="P1818">
        <v>10.048644420477139</v>
      </c>
      <c r="Q1818" s="6">
        <v>1816</v>
      </c>
    </row>
    <row r="1819" spans="1:17" x14ac:dyDescent="0.25">
      <c r="A1819">
        <v>106.94774610749387</v>
      </c>
      <c r="B1819">
        <v>-21.904478477094006</v>
      </c>
      <c r="C1819" s="6">
        <v>1419.0400000000002</v>
      </c>
      <c r="D1819">
        <v>3</v>
      </c>
      <c r="E1819">
        <v>0.65</v>
      </c>
      <c r="F1819">
        <v>19.899999999999999</v>
      </c>
      <c r="G1819">
        <v>54.048620189015942</v>
      </c>
      <c r="H1819">
        <v>18.891662496817425</v>
      </c>
      <c r="I1819">
        <v>-3.0522538925061298</v>
      </c>
      <c r="J1819">
        <v>5920.4422429667839</v>
      </c>
      <c r="K1819">
        <v>-2364.6035339311852</v>
      </c>
      <c r="L1819">
        <v>-21.771591520044787</v>
      </c>
      <c r="M1819">
        <v>6375.1851914266317</v>
      </c>
      <c r="N1819">
        <v>36330.500048097696</v>
      </c>
      <c r="O1819">
        <v>64.103747325498148</v>
      </c>
      <c r="P1819">
        <v>8.1343168302628044</v>
      </c>
      <c r="Q1819" s="6">
        <v>1817</v>
      </c>
    </row>
    <row r="1820" spans="1:17" x14ac:dyDescent="0.25">
      <c r="A1820">
        <v>109.18761034569663</v>
      </c>
      <c r="B1820">
        <v>-24.168085982752316</v>
      </c>
      <c r="C1820" s="6">
        <v>1419.3200000000002</v>
      </c>
      <c r="D1820">
        <v>3</v>
      </c>
      <c r="E1820">
        <v>0.65</v>
      </c>
      <c r="F1820">
        <v>19.899999999999999</v>
      </c>
      <c r="G1820">
        <v>54.048620189015942</v>
      </c>
      <c r="H1820">
        <v>20.39542946269539</v>
      </c>
      <c r="I1820">
        <v>-0.81238965430337373</v>
      </c>
      <c r="J1820">
        <v>5822.3528685050078</v>
      </c>
      <c r="K1820">
        <v>-2595.2807689135589</v>
      </c>
      <c r="L1820">
        <v>-24.024651815451769</v>
      </c>
      <c r="M1820">
        <v>6374.5803936322773</v>
      </c>
      <c r="N1820">
        <v>36435.015132217442</v>
      </c>
      <c r="O1820">
        <v>61.703873856134408</v>
      </c>
      <c r="P1820">
        <v>1.9836099042314992</v>
      </c>
      <c r="Q1820" s="6">
        <v>1818</v>
      </c>
    </row>
    <row r="1821" spans="1:17" x14ac:dyDescent="0.25">
      <c r="A1821">
        <v>106.62871681638073</v>
      </c>
      <c r="B1821">
        <v>-25.596055836120421</v>
      </c>
      <c r="C1821" s="6">
        <v>1419.6000000000001</v>
      </c>
      <c r="D1821">
        <v>1.2</v>
      </c>
      <c r="E1821">
        <v>0.65</v>
      </c>
      <c r="F1821">
        <v>19.899999999999999</v>
      </c>
      <c r="G1821">
        <v>46.089820015575185</v>
      </c>
      <c r="H1821">
        <v>23.801331357171684</v>
      </c>
      <c r="I1821">
        <v>-3.3712831836192692</v>
      </c>
      <c r="J1821">
        <v>5755.8008510613581</v>
      </c>
      <c r="K1821">
        <v>-2738.7722257789342</v>
      </c>
      <c r="L1821">
        <v>-25.44642147313926</v>
      </c>
      <c r="M1821">
        <v>6374.1757696016466</v>
      </c>
      <c r="N1821">
        <v>36522.705442141938</v>
      </c>
      <c r="O1821">
        <v>59.834482545242622</v>
      </c>
      <c r="P1821">
        <v>7.7646024724088711</v>
      </c>
      <c r="Q1821" s="6">
        <v>1819</v>
      </c>
    </row>
    <row r="1822" spans="1:17" x14ac:dyDescent="0.25">
      <c r="A1822">
        <v>108.21126838092408</v>
      </c>
      <c r="B1822">
        <v>-24.855317735088896</v>
      </c>
      <c r="C1822" s="6">
        <v>1419.88</v>
      </c>
      <c r="D1822">
        <v>0.75</v>
      </c>
      <c r="E1822">
        <v>0.65</v>
      </c>
      <c r="F1822">
        <v>19.899999999999999</v>
      </c>
      <c r="G1822">
        <v>42.007420362456692</v>
      </c>
      <c r="H1822">
        <v>15.311180814482558</v>
      </c>
      <c r="I1822">
        <v>-1.7887316190759179</v>
      </c>
      <c r="J1822">
        <v>5790.7717428704827</v>
      </c>
      <c r="K1822">
        <v>-2664.5417180622676</v>
      </c>
      <c r="L1822">
        <v>-24.708854481579905</v>
      </c>
      <c r="M1822">
        <v>6374.387809454448</v>
      </c>
      <c r="N1822">
        <v>36474.095643695786</v>
      </c>
      <c r="O1822">
        <v>60.856253689432691</v>
      </c>
      <c r="P1822">
        <v>4.2491340884456115</v>
      </c>
      <c r="Q1822" s="6">
        <v>1820</v>
      </c>
    </row>
    <row r="1823" spans="1:17" x14ac:dyDescent="0.25">
      <c r="A1823">
        <v>107.85934296830774</v>
      </c>
      <c r="B1823">
        <v>-22.726401819937475</v>
      </c>
      <c r="C1823" s="6">
        <v>1420.16</v>
      </c>
      <c r="D1823">
        <v>0.75</v>
      </c>
      <c r="E1823">
        <v>0.65</v>
      </c>
      <c r="F1823">
        <v>19.899999999999999</v>
      </c>
      <c r="G1823">
        <v>42.007420362456692</v>
      </c>
      <c r="H1823">
        <v>19.751579431258307</v>
      </c>
      <c r="I1823">
        <v>-2.1406570316922569</v>
      </c>
      <c r="J1823">
        <v>5885.8834991601479</v>
      </c>
      <c r="K1823">
        <v>-2448.8017925783261</v>
      </c>
      <c r="L1823">
        <v>-22.589586376235374</v>
      </c>
      <c r="M1823">
        <v>6374.9709634648952</v>
      </c>
      <c r="N1823">
        <v>36365.573078928086</v>
      </c>
      <c r="O1823">
        <v>63.274915694969621</v>
      </c>
      <c r="P1823">
        <v>5.52636851437091</v>
      </c>
      <c r="Q1823" s="6">
        <v>1821</v>
      </c>
    </row>
    <row r="1824" spans="1:17" x14ac:dyDescent="0.25">
      <c r="A1824">
        <v>105.50996405768625</v>
      </c>
      <c r="B1824">
        <v>-23.895955990917535</v>
      </c>
      <c r="C1824" s="6">
        <v>1420.44</v>
      </c>
      <c r="D1824">
        <v>0.75</v>
      </c>
      <c r="E1824">
        <v>0.65</v>
      </c>
      <c r="F1824">
        <v>19.899999999999999</v>
      </c>
      <c r="G1824">
        <v>42.007420362456692</v>
      </c>
      <c r="H1824">
        <v>18.666575858008244</v>
      </c>
      <c r="I1824">
        <v>-4.490035942313753</v>
      </c>
      <c r="J1824">
        <v>5834.6275998433284</v>
      </c>
      <c r="K1824">
        <v>-2567.752686506306</v>
      </c>
      <c r="L1824">
        <v>-23.753744039796917</v>
      </c>
      <c r="M1824">
        <v>6374.6555270001745</v>
      </c>
      <c r="N1824">
        <v>36440.868063534464</v>
      </c>
      <c r="O1824">
        <v>61.578293399253496</v>
      </c>
      <c r="P1824">
        <v>10.971064982172226</v>
      </c>
      <c r="Q1824" s="6">
        <v>1822</v>
      </c>
    </row>
    <row r="1825" spans="1:17" x14ac:dyDescent="0.25">
      <c r="A1825">
        <v>110.2994985333597</v>
      </c>
      <c r="B1825">
        <v>-23.201167406004924</v>
      </c>
      <c r="C1825" s="6">
        <v>1420.72</v>
      </c>
      <c r="D1825">
        <v>3</v>
      </c>
      <c r="E1825">
        <v>0.65</v>
      </c>
      <c r="F1825">
        <v>19.899999999999999</v>
      </c>
      <c r="G1825">
        <v>54.048620189015942</v>
      </c>
      <c r="H1825">
        <v>21.434660858481436</v>
      </c>
      <c r="I1825">
        <v>0.29949853335969578</v>
      </c>
      <c r="J1825">
        <v>5865.3705922795307</v>
      </c>
      <c r="K1825">
        <v>-2497.212220074608</v>
      </c>
      <c r="L1825">
        <v>-23.062133504831955</v>
      </c>
      <c r="M1825">
        <v>6374.8443947179985</v>
      </c>
      <c r="N1825">
        <v>36384.660048178826</v>
      </c>
      <c r="O1825">
        <v>62.833822364850192</v>
      </c>
      <c r="P1825">
        <v>0.76018682788783343</v>
      </c>
      <c r="Q1825" s="6">
        <v>1823</v>
      </c>
    </row>
    <row r="1826" spans="1:17" x14ac:dyDescent="0.25">
      <c r="A1826">
        <v>107.95831021367377</v>
      </c>
      <c r="B1826">
        <v>-22.534186182812331</v>
      </c>
      <c r="C1826" s="6">
        <v>1421.0000000000002</v>
      </c>
      <c r="D1826">
        <v>3</v>
      </c>
      <c r="E1826">
        <v>0.65</v>
      </c>
      <c r="F1826">
        <v>19.899999999999999</v>
      </c>
      <c r="G1826">
        <v>54.048620189015942</v>
      </c>
      <c r="H1826">
        <v>18.687718595131514</v>
      </c>
      <c r="I1826">
        <v>-2.0416897863262307</v>
      </c>
      <c r="J1826">
        <v>5894.0738991587396</v>
      </c>
      <c r="K1826">
        <v>-2429.1549065448689</v>
      </c>
      <c r="L1826">
        <v>-22.398279558610589</v>
      </c>
      <c r="M1826">
        <v>6375.0216226092371</v>
      </c>
      <c r="N1826">
        <v>36355.660126189934</v>
      </c>
      <c r="O1826">
        <v>63.506338633020469</v>
      </c>
      <c r="P1826">
        <v>5.3144817182498212</v>
      </c>
      <c r="Q1826" s="6">
        <v>1824</v>
      </c>
    </row>
    <row r="1827" spans="1:17" x14ac:dyDescent="0.25">
      <c r="A1827">
        <v>106.09018529777754</v>
      </c>
      <c r="B1827">
        <v>-25.467485743042218</v>
      </c>
      <c r="C1827" s="6">
        <v>1421.2800000000002</v>
      </c>
      <c r="D1827">
        <v>3</v>
      </c>
      <c r="E1827">
        <v>0.65</v>
      </c>
      <c r="F1827">
        <v>19.899999999999999</v>
      </c>
      <c r="G1827">
        <v>54.048620189015942</v>
      </c>
      <c r="H1827">
        <v>22.170803432834983</v>
      </c>
      <c r="I1827">
        <v>-3.9098147022224623</v>
      </c>
      <c r="J1827">
        <v>5761.9397949664926</v>
      </c>
      <c r="K1827">
        <v>-2725.9200076790321</v>
      </c>
      <c r="L1827">
        <v>-25.318394719721507</v>
      </c>
      <c r="M1827">
        <v>6374.2128995730418</v>
      </c>
      <c r="N1827">
        <v>36519.606843581583</v>
      </c>
      <c r="O1827">
        <v>59.899246765570823</v>
      </c>
      <c r="P1827">
        <v>9.031211269360794</v>
      </c>
      <c r="Q1827" s="6">
        <v>1825</v>
      </c>
    </row>
    <row r="1828" spans="1:17" x14ac:dyDescent="0.25">
      <c r="A1828">
        <v>109.15881316736525</v>
      </c>
      <c r="B1828">
        <v>-24.39176886509696</v>
      </c>
      <c r="C1828" s="6">
        <v>1421.5600000000002</v>
      </c>
      <c r="D1828">
        <v>3</v>
      </c>
      <c r="E1828">
        <v>0.65</v>
      </c>
      <c r="F1828">
        <v>19.899999999999999</v>
      </c>
      <c r="G1828">
        <v>54.048620189015942</v>
      </c>
      <c r="H1828">
        <v>22.019397454583903</v>
      </c>
      <c r="I1828">
        <v>-0.84118683263474736</v>
      </c>
      <c r="J1828">
        <v>5812.165256421953</v>
      </c>
      <c r="K1828">
        <v>-2617.8649201289636</v>
      </c>
      <c r="L1828">
        <v>-24.247339693552661</v>
      </c>
      <c r="M1828">
        <v>6374.5181549667177</v>
      </c>
      <c r="N1828">
        <v>36446.839455321882</v>
      </c>
      <c r="O1828">
        <v>61.44476203525123</v>
      </c>
      <c r="P1828">
        <v>2.0361909281371693</v>
      </c>
      <c r="Q1828" s="6">
        <v>1826</v>
      </c>
    </row>
    <row r="1829" spans="1:17" x14ac:dyDescent="0.25">
      <c r="A1829">
        <v>105.55532919372121</v>
      </c>
      <c r="B1829">
        <v>-24.605304199587106</v>
      </c>
      <c r="C1829" s="6">
        <v>1421.8400000000001</v>
      </c>
      <c r="D1829">
        <v>3</v>
      </c>
      <c r="E1829">
        <v>0.65</v>
      </c>
      <c r="F1829">
        <v>19.899999999999999</v>
      </c>
      <c r="G1829">
        <v>54.048620189015942</v>
      </c>
      <c r="H1829">
        <v>14.663635745652716</v>
      </c>
      <c r="I1829">
        <v>-4.4446708062787934</v>
      </c>
      <c r="J1829">
        <v>5802.3573412142496</v>
      </c>
      <c r="K1829">
        <v>-2639.3878821574099</v>
      </c>
      <c r="L1829">
        <v>-24.459933322573633</v>
      </c>
      <c r="M1829">
        <v>6374.4583383705849</v>
      </c>
      <c r="N1829">
        <v>36477.624904495649</v>
      </c>
      <c r="O1829">
        <v>60.783251194059751</v>
      </c>
      <c r="P1829">
        <v>10.574675320617569</v>
      </c>
      <c r="Q1829" s="6">
        <v>1827</v>
      </c>
    </row>
    <row r="1830" spans="1:17" x14ac:dyDescent="0.25">
      <c r="A1830">
        <v>106.84224843646071</v>
      </c>
      <c r="B1830">
        <v>-22.306484489976601</v>
      </c>
      <c r="C1830" s="6">
        <v>1422.1200000000001</v>
      </c>
      <c r="D1830">
        <v>0.75</v>
      </c>
      <c r="E1830">
        <v>0.65</v>
      </c>
      <c r="F1830">
        <v>19.899999999999999</v>
      </c>
      <c r="G1830">
        <v>42.007420362456692</v>
      </c>
      <c r="H1830">
        <v>23.29396687336672</v>
      </c>
      <c r="I1830">
        <v>-3.1577515635392928</v>
      </c>
      <c r="J1830">
        <v>5903.6907726140498</v>
      </c>
      <c r="K1830">
        <v>-2405.8461076019421</v>
      </c>
      <c r="L1830">
        <v>-22.171662325140169</v>
      </c>
      <c r="M1830">
        <v>6375.0811941583688</v>
      </c>
      <c r="N1830">
        <v>36350.573300517186</v>
      </c>
      <c r="O1830">
        <v>63.626870432465736</v>
      </c>
      <c r="P1830">
        <v>8.2700059523901253</v>
      </c>
      <c r="Q1830" s="6">
        <v>1828</v>
      </c>
    </row>
    <row r="1831" spans="1:17" x14ac:dyDescent="0.25">
      <c r="A1831">
        <v>109.16362390122704</v>
      </c>
      <c r="B1831">
        <v>-24.84719296039113</v>
      </c>
      <c r="C1831" s="6">
        <v>1422.4</v>
      </c>
      <c r="D1831">
        <v>0.75</v>
      </c>
      <c r="E1831">
        <v>0.65</v>
      </c>
      <c r="F1831">
        <v>19.899999999999999</v>
      </c>
      <c r="G1831">
        <v>42.007420362456692</v>
      </c>
      <c r="H1831">
        <v>19.182338525558812</v>
      </c>
      <c r="I1831">
        <v>-0.83637609877295915</v>
      </c>
      <c r="J1831">
        <v>5791.1499750484118</v>
      </c>
      <c r="K1831">
        <v>-2663.7250680523775</v>
      </c>
      <c r="L1831">
        <v>-24.700765032439325</v>
      </c>
      <c r="M1831">
        <v>6374.390109781003</v>
      </c>
      <c r="N1831">
        <v>36471.110006832612</v>
      </c>
      <c r="O1831">
        <v>60.919836175732314</v>
      </c>
      <c r="P1831">
        <v>1.9897665903769619</v>
      </c>
      <c r="Q1831" s="6">
        <v>1829</v>
      </c>
    </row>
    <row r="1832" spans="1:17" x14ac:dyDescent="0.25">
      <c r="A1832">
        <v>109.97348006661755</v>
      </c>
      <c r="B1832">
        <v>-20.982656138043772</v>
      </c>
      <c r="C1832" s="6">
        <v>1422.68</v>
      </c>
      <c r="D1832">
        <v>3</v>
      </c>
      <c r="E1832">
        <v>0.65</v>
      </c>
      <c r="F1832">
        <v>19.899999999999999</v>
      </c>
      <c r="G1832">
        <v>54.048620189015942</v>
      </c>
      <c r="H1832">
        <v>20.257582510898509</v>
      </c>
      <c r="I1832">
        <v>-2.6519933382445515E-2</v>
      </c>
      <c r="J1832">
        <v>5957.7559248957632</v>
      </c>
      <c r="K1832">
        <v>-2269.6029832352492</v>
      </c>
      <c r="L1832">
        <v>-20.854304171582058</v>
      </c>
      <c r="M1832">
        <v>6375.4178970590556</v>
      </c>
      <c r="N1832">
        <v>36277.450286827247</v>
      </c>
      <c r="O1832">
        <v>65.405618683495348</v>
      </c>
      <c r="P1832">
        <v>7.4060337538495835E-2</v>
      </c>
      <c r="Q1832" s="6">
        <v>1830</v>
      </c>
    </row>
    <row r="1833" spans="1:17" x14ac:dyDescent="0.25">
      <c r="A1833">
        <v>106.81271056351368</v>
      </c>
      <c r="B1833">
        <v>-20.861452293840983</v>
      </c>
      <c r="C1833" s="6">
        <v>1422.96</v>
      </c>
      <c r="D1833">
        <v>3</v>
      </c>
      <c r="E1833">
        <v>0.65</v>
      </c>
      <c r="F1833">
        <v>19.899999999999999</v>
      </c>
      <c r="G1833">
        <v>54.048620189015942</v>
      </c>
      <c r="H1833">
        <v>18.390390325369864</v>
      </c>
      <c r="I1833">
        <v>-3.1872894364863242</v>
      </c>
      <c r="J1833">
        <v>5962.5478918506778</v>
      </c>
      <c r="K1833">
        <v>-2257.0685415977473</v>
      </c>
      <c r="L1833">
        <v>-20.733706514285949</v>
      </c>
      <c r="M1833">
        <v>6375.4478873317712</v>
      </c>
      <c r="N1833">
        <v>36282.604880402818</v>
      </c>
      <c r="O1833">
        <v>65.277918348392163</v>
      </c>
      <c r="P1833">
        <v>8.8875781318913649</v>
      </c>
      <c r="Q1833" s="6">
        <v>1831</v>
      </c>
    </row>
    <row r="1834" spans="1:17" x14ac:dyDescent="0.25">
      <c r="A1834">
        <v>108.04312812372238</v>
      </c>
      <c r="B1834">
        <v>-20.940205203036321</v>
      </c>
      <c r="C1834" s="6">
        <v>1423.2400000000002</v>
      </c>
      <c r="D1834">
        <v>1.2</v>
      </c>
      <c r="E1834">
        <v>0.65</v>
      </c>
      <c r="F1834">
        <v>19.899999999999999</v>
      </c>
      <c r="G1834">
        <v>46.089820015575185</v>
      </c>
      <c r="H1834">
        <v>15.878955721997114</v>
      </c>
      <c r="I1834">
        <v>-1.9568718762776172</v>
      </c>
      <c r="J1834">
        <v>5959.4373079134875</v>
      </c>
      <c r="K1834">
        <v>-2265.2140021611763</v>
      </c>
      <c r="L1834">
        <v>-20.81206529106737</v>
      </c>
      <c r="M1834">
        <v>6375.4284171762301</v>
      </c>
      <c r="N1834">
        <v>36279.536535657804</v>
      </c>
      <c r="O1834">
        <v>65.353804016765579</v>
      </c>
      <c r="P1834">
        <v>5.4609328506822159</v>
      </c>
      <c r="Q1834" s="6">
        <v>1832</v>
      </c>
    </row>
    <row r="1835" spans="1:17" x14ac:dyDescent="0.25">
      <c r="A1835">
        <v>107.94889687493777</v>
      </c>
      <c r="B1835">
        <v>-22.560894113968086</v>
      </c>
      <c r="C1835" s="6">
        <v>1423.5200000000002</v>
      </c>
      <c r="D1835">
        <v>0.75</v>
      </c>
      <c r="E1835">
        <v>0.65</v>
      </c>
      <c r="F1835">
        <v>19.899999999999999</v>
      </c>
      <c r="G1835">
        <v>42.007420362456692</v>
      </c>
      <c r="H1835">
        <v>20.244842530324565</v>
      </c>
      <c r="I1835">
        <v>-2.0511031250622267</v>
      </c>
      <c r="J1835">
        <v>5892.9398166937599</v>
      </c>
      <c r="K1835">
        <v>-2431.8864112105457</v>
      </c>
      <c r="L1835">
        <v>-22.424860847004169</v>
      </c>
      <c r="M1835">
        <v>6375.0146039209349</v>
      </c>
      <c r="N1835">
        <v>36357.013403933117</v>
      </c>
      <c r="O1835">
        <v>63.474627821193081</v>
      </c>
      <c r="P1835">
        <v>5.3329078076450251</v>
      </c>
      <c r="Q1835" s="6">
        <v>1833</v>
      </c>
    </row>
    <row r="1836" spans="1:17" x14ac:dyDescent="0.25">
      <c r="A1836">
        <v>106.65218874410456</v>
      </c>
      <c r="B1836">
        <v>-22.828289054211346</v>
      </c>
      <c r="C1836" s="6">
        <v>1423.8000000000002</v>
      </c>
      <c r="D1836">
        <v>1.2</v>
      </c>
      <c r="E1836">
        <v>0.65</v>
      </c>
      <c r="F1836">
        <v>19.899999999999999</v>
      </c>
      <c r="G1836">
        <v>46.089820015575185</v>
      </c>
      <c r="H1836">
        <v>23.499170448395226</v>
      </c>
      <c r="I1836">
        <v>-3.3478112558954365</v>
      </c>
      <c r="J1836">
        <v>5881.5152398709397</v>
      </c>
      <c r="K1836">
        <v>-2459.2049832900238</v>
      </c>
      <c r="L1836">
        <v>-22.690994352433457</v>
      </c>
      <c r="M1836">
        <v>6374.9439736104823</v>
      </c>
      <c r="N1836">
        <v>36377.50634620199</v>
      </c>
      <c r="O1836">
        <v>62.999868427228449</v>
      </c>
      <c r="P1836">
        <v>8.5742793223545544</v>
      </c>
      <c r="Q1836" s="6">
        <v>1834</v>
      </c>
    </row>
    <row r="1837" spans="1:17" x14ac:dyDescent="0.25">
      <c r="A1837">
        <v>107.95192241927676</v>
      </c>
      <c r="B1837">
        <v>-24.668738955007363</v>
      </c>
      <c r="C1837" s="6">
        <v>1424.0800000000002</v>
      </c>
      <c r="D1837">
        <v>3</v>
      </c>
      <c r="E1837">
        <v>0.65</v>
      </c>
      <c r="F1837">
        <v>19.899999999999999</v>
      </c>
      <c r="G1837">
        <v>54.048620189015942</v>
      </c>
      <c r="H1837">
        <v>14.352363478545406</v>
      </c>
      <c r="I1837">
        <v>-2.0480775807232448</v>
      </c>
      <c r="J1837">
        <v>5799.4282116692466</v>
      </c>
      <c r="K1837">
        <v>-2645.7747494473056</v>
      </c>
      <c r="L1837">
        <v>-24.523089869823981</v>
      </c>
      <c r="M1837">
        <v>6374.440493652608</v>
      </c>
      <c r="N1837">
        <v>36465.117590960028</v>
      </c>
      <c r="O1837">
        <v>61.049107552490156</v>
      </c>
      <c r="P1837">
        <v>4.8972179511140146</v>
      </c>
      <c r="Q1837" s="6">
        <v>1835</v>
      </c>
    </row>
    <row r="1838" spans="1:17" x14ac:dyDescent="0.25">
      <c r="A1838">
        <v>108.7186285169464</v>
      </c>
      <c r="B1838">
        <v>-23.085780261506926</v>
      </c>
      <c r="C1838" s="6">
        <v>1424.3600000000001</v>
      </c>
      <c r="D1838">
        <v>1.2</v>
      </c>
      <c r="E1838">
        <v>0.65</v>
      </c>
      <c r="F1838">
        <v>19.899999999999999</v>
      </c>
      <c r="G1838">
        <v>46.089820015575185</v>
      </c>
      <c r="H1838">
        <v>21.379022905118532</v>
      </c>
      <c r="I1838">
        <v>-1.2813714830536043</v>
      </c>
      <c r="J1838">
        <v>5870.3930557563735</v>
      </c>
      <c r="K1838">
        <v>-2485.4619326634356</v>
      </c>
      <c r="L1838">
        <v>-22.947282069799186</v>
      </c>
      <c r="M1838">
        <v>6374.8753437060805</v>
      </c>
      <c r="N1838">
        <v>36380.453289920442</v>
      </c>
      <c r="O1838">
        <v>62.93053394481958</v>
      </c>
      <c r="P1838">
        <v>3.264904120389001</v>
      </c>
      <c r="Q1838" s="6">
        <v>1836</v>
      </c>
    </row>
    <row r="1839" spans="1:17" x14ac:dyDescent="0.25">
      <c r="A1839">
        <v>107.91423600595067</v>
      </c>
      <c r="B1839">
        <v>-21.983478907318073</v>
      </c>
      <c r="C1839" s="6">
        <v>1424.64</v>
      </c>
      <c r="D1839">
        <v>3</v>
      </c>
      <c r="E1839">
        <v>0.65</v>
      </c>
      <c r="F1839">
        <v>19.899999999999999</v>
      </c>
      <c r="G1839">
        <v>54.048620189015942</v>
      </c>
      <c r="H1839">
        <v>17.905339015169773</v>
      </c>
      <c r="I1839">
        <v>-2.08576399404933</v>
      </c>
      <c r="J1839">
        <v>5917.1732354439127</v>
      </c>
      <c r="K1839">
        <v>-2372.717443667605</v>
      </c>
      <c r="L1839">
        <v>-21.850209588929687</v>
      </c>
      <c r="M1839">
        <v>6375.164873612157</v>
      </c>
      <c r="N1839">
        <v>36329.092769386669</v>
      </c>
      <c r="O1839">
        <v>64.136644365257069</v>
      </c>
      <c r="P1839">
        <v>5.5568294017688462</v>
      </c>
      <c r="Q1839" s="6">
        <v>1837</v>
      </c>
    </row>
    <row r="1840" spans="1:17" x14ac:dyDescent="0.25">
      <c r="A1840">
        <v>108.30441835867509</v>
      </c>
      <c r="B1840">
        <v>-21.657935313361509</v>
      </c>
      <c r="C1840" s="6">
        <v>1424.92</v>
      </c>
      <c r="D1840">
        <v>0.75</v>
      </c>
      <c r="E1840">
        <v>0.65</v>
      </c>
      <c r="F1840">
        <v>19.899999999999999</v>
      </c>
      <c r="G1840">
        <v>42.007420362456692</v>
      </c>
      <c r="H1840">
        <v>19.077745974073729</v>
      </c>
      <c r="I1840">
        <v>-1.6955816413249067</v>
      </c>
      <c r="J1840">
        <v>5930.5719202697055</v>
      </c>
      <c r="K1840">
        <v>-2339.2534234844693</v>
      </c>
      <c r="L1840">
        <v>-21.526248060344333</v>
      </c>
      <c r="M1840">
        <v>6375.2482211107126</v>
      </c>
      <c r="N1840">
        <v>36312.016471984862</v>
      </c>
      <c r="O1840">
        <v>64.549458964119836</v>
      </c>
      <c r="P1840">
        <v>4.5857932699307753</v>
      </c>
      <c r="Q1840" s="6">
        <v>1838</v>
      </c>
    </row>
    <row r="1841" spans="1:17" x14ac:dyDescent="0.25">
      <c r="A1841">
        <v>109.42281705387462</v>
      </c>
      <c r="B1841">
        <v>-24.1224677313656</v>
      </c>
      <c r="C1841" s="6">
        <v>1425.2</v>
      </c>
      <c r="D1841">
        <v>3</v>
      </c>
      <c r="E1841">
        <v>0.65</v>
      </c>
      <c r="F1841">
        <v>19.899999999999999</v>
      </c>
      <c r="G1841">
        <v>54.048620189015942</v>
      </c>
      <c r="H1841">
        <v>16.189467629324255</v>
      </c>
      <c r="I1841">
        <v>-0.57718294612537591</v>
      </c>
      <c r="J1841">
        <v>5824.4196814647466</v>
      </c>
      <c r="K1841">
        <v>-2590.6701290099204</v>
      </c>
      <c r="L1841">
        <v>-23.979237555183417</v>
      </c>
      <c r="M1841">
        <v>6374.5930335338408</v>
      </c>
      <c r="N1841">
        <v>36432.290156311348</v>
      </c>
      <c r="O1841">
        <v>61.763862820031314</v>
      </c>
      <c r="P1841">
        <v>1.4120430900986793</v>
      </c>
      <c r="Q1841" s="6">
        <v>1839</v>
      </c>
    </row>
    <row r="1842" spans="1:17" x14ac:dyDescent="0.25">
      <c r="A1842">
        <v>105.62879449652685</v>
      </c>
      <c r="B1842">
        <v>-24.696583160874042</v>
      </c>
      <c r="C1842" s="6">
        <v>1425.4800000000002</v>
      </c>
      <c r="D1842">
        <v>1.2</v>
      </c>
      <c r="E1842">
        <v>0.65</v>
      </c>
      <c r="F1842">
        <v>19.899999999999999</v>
      </c>
      <c r="G1842">
        <v>46.089820015575185</v>
      </c>
      <c r="H1842">
        <v>20.233360741913948</v>
      </c>
      <c r="I1842">
        <v>-4.3712055034731492</v>
      </c>
      <c r="J1842">
        <v>5798.1402518289769</v>
      </c>
      <c r="K1842">
        <v>-2648.5772086068869</v>
      </c>
      <c r="L1842">
        <v>-24.550812182286649</v>
      </c>
      <c r="M1842">
        <v>6374.4326500349225</v>
      </c>
      <c r="N1842">
        <v>36481.819544104103</v>
      </c>
      <c r="O1842">
        <v>60.693748877488524</v>
      </c>
      <c r="P1842">
        <v>10.367795986479853</v>
      </c>
      <c r="Q1842" s="6">
        <v>1840</v>
      </c>
    </row>
    <row r="1843" spans="1:17" x14ac:dyDescent="0.25">
      <c r="A1843">
        <v>110.38301803993181</v>
      </c>
      <c r="B1843">
        <v>-21.162447652915375</v>
      </c>
      <c r="C1843" s="6">
        <v>1425.7600000000002</v>
      </c>
      <c r="D1843">
        <v>0.75</v>
      </c>
      <c r="E1843">
        <v>0.65</v>
      </c>
      <c r="F1843">
        <v>19.899999999999999</v>
      </c>
      <c r="G1843">
        <v>42.007420362456692</v>
      </c>
      <c r="H1843">
        <v>22.39988830112372</v>
      </c>
      <c r="I1843">
        <v>0.38301803993181238</v>
      </c>
      <c r="J1843">
        <v>5950.5986716556572</v>
      </c>
      <c r="K1843">
        <v>-2288.1779280272954</v>
      </c>
      <c r="L1843">
        <v>-21.033200683422603</v>
      </c>
      <c r="M1843">
        <v>6375.3731484064019</v>
      </c>
      <c r="N1843">
        <v>36285.913879769178</v>
      </c>
      <c r="O1843">
        <v>65.193236491857505</v>
      </c>
      <c r="P1843">
        <v>1.0608468753505722</v>
      </c>
      <c r="Q1843" s="6">
        <v>1841</v>
      </c>
    </row>
    <row r="1844" spans="1:17" x14ac:dyDescent="0.25">
      <c r="A1844">
        <v>105.55080776987636</v>
      </c>
      <c r="B1844">
        <v>-24.065044219611522</v>
      </c>
      <c r="C1844" s="6">
        <v>1426.0400000000002</v>
      </c>
      <c r="D1844">
        <v>1.2</v>
      </c>
      <c r="E1844">
        <v>0.65</v>
      </c>
      <c r="F1844">
        <v>19.899999999999999</v>
      </c>
      <c r="G1844">
        <v>46.089820015575185</v>
      </c>
      <c r="H1844">
        <v>16.508524453102108</v>
      </c>
      <c r="I1844">
        <v>-4.4491922301236428</v>
      </c>
      <c r="J1844">
        <v>5827.0161145263801</v>
      </c>
      <c r="K1844">
        <v>-2584.8640327444914</v>
      </c>
      <c r="L1844">
        <v>-23.922071336926393</v>
      </c>
      <c r="M1844">
        <v>6374.608918727974</v>
      </c>
      <c r="N1844">
        <v>36449.2642818686</v>
      </c>
      <c r="O1844">
        <v>61.394776768567148</v>
      </c>
      <c r="P1844">
        <v>10.80305905918793</v>
      </c>
      <c r="Q1844" s="6">
        <v>1842</v>
      </c>
    </row>
    <row r="1845" spans="1:17" x14ac:dyDescent="0.25">
      <c r="A1845">
        <v>105.95171516795459</v>
      </c>
      <c r="B1845">
        <v>-20.616798830354014</v>
      </c>
      <c r="C1845" s="6">
        <v>1426.3200000000002</v>
      </c>
      <c r="D1845">
        <v>3</v>
      </c>
      <c r="E1845">
        <v>0.65</v>
      </c>
      <c r="F1845">
        <v>19.899999999999999</v>
      </c>
      <c r="G1845">
        <v>54.048620189015942</v>
      </c>
      <c r="H1845">
        <v>14.566693283436431</v>
      </c>
      <c r="I1845">
        <v>-4.048284832045411</v>
      </c>
      <c r="J1845">
        <v>5972.1395776011077</v>
      </c>
      <c r="K1845">
        <v>-2231.7372102955969</v>
      </c>
      <c r="L1845">
        <v>-20.490283559253761</v>
      </c>
      <c r="M1845">
        <v>6375.5079884011993</v>
      </c>
      <c r="N1845">
        <v>36278.066697594208</v>
      </c>
      <c r="O1845">
        <v>65.393135143526834</v>
      </c>
      <c r="P1845">
        <v>11.364760557820889</v>
      </c>
      <c r="Q1845" s="6">
        <v>1843</v>
      </c>
    </row>
    <row r="1846" spans="1:17" x14ac:dyDescent="0.25">
      <c r="A1846">
        <v>107.95362785804394</v>
      </c>
      <c r="B1846">
        <v>-22.058110976547187</v>
      </c>
      <c r="C1846" s="6">
        <v>1426.6000000000001</v>
      </c>
      <c r="D1846">
        <v>1.2</v>
      </c>
      <c r="E1846">
        <v>0.65</v>
      </c>
      <c r="F1846">
        <v>19.899999999999999</v>
      </c>
      <c r="G1846">
        <v>46.089820015575185</v>
      </c>
      <c r="H1846">
        <v>21.856254264084203</v>
      </c>
      <c r="I1846">
        <v>-2.0463721419560557</v>
      </c>
      <c r="J1846">
        <v>5914.0746860207264</v>
      </c>
      <c r="K1846">
        <v>-2380.3786159029264</v>
      </c>
      <c r="L1846">
        <v>-21.924481363802727</v>
      </c>
      <c r="M1846">
        <v>6375.1456255429248</v>
      </c>
      <c r="N1846">
        <v>36332.512942820722</v>
      </c>
      <c r="O1846">
        <v>64.05464727515907</v>
      </c>
      <c r="P1846">
        <v>5.4350048502822625</v>
      </c>
      <c r="Q1846" s="6">
        <v>1844</v>
      </c>
    </row>
    <row r="1847" spans="1:17" x14ac:dyDescent="0.25">
      <c r="A1847">
        <v>108.80997287701975</v>
      </c>
      <c r="B1847">
        <v>-21.801506347292914</v>
      </c>
      <c r="C1847" s="6">
        <v>1426.88</v>
      </c>
      <c r="D1847">
        <v>3</v>
      </c>
      <c r="E1847">
        <v>0.65</v>
      </c>
      <c r="F1847">
        <v>19.899999999999999</v>
      </c>
      <c r="G1847">
        <v>54.048620189015942</v>
      </c>
      <c r="H1847">
        <v>21.903002806731198</v>
      </c>
      <c r="I1847">
        <v>-1.1900271229802541</v>
      </c>
      <c r="J1847">
        <v>5924.6863430012299</v>
      </c>
      <c r="K1847">
        <v>-2354.0209234348931</v>
      </c>
      <c r="L1847">
        <v>-21.669119279957535</v>
      </c>
      <c r="M1847">
        <v>6375.2115863643739</v>
      </c>
      <c r="N1847">
        <v>36317.31235686296</v>
      </c>
      <c r="O1847">
        <v>64.42040575745024</v>
      </c>
      <c r="P1847">
        <v>3.2013577475998272</v>
      </c>
      <c r="Q1847" s="6">
        <v>1845</v>
      </c>
    </row>
    <row r="1848" spans="1:17" x14ac:dyDescent="0.25">
      <c r="A1848">
        <v>109.2818260198294</v>
      </c>
      <c r="B1848">
        <v>-22.230849744685095</v>
      </c>
      <c r="C1848" s="6">
        <v>1427.16</v>
      </c>
      <c r="D1848">
        <v>3</v>
      </c>
      <c r="E1848">
        <v>0.65</v>
      </c>
      <c r="F1848">
        <v>19.899999999999999</v>
      </c>
      <c r="G1848">
        <v>54.048620189015942</v>
      </c>
      <c r="H1848">
        <v>17.676960419631307</v>
      </c>
      <c r="I1848">
        <v>-0.71817398017060441</v>
      </c>
      <c r="J1848">
        <v>5906.8646066165529</v>
      </c>
      <c r="K1848">
        <v>-2398.0954303955828</v>
      </c>
      <c r="L1848">
        <v>-22.096389674676477</v>
      </c>
      <c r="M1848">
        <v>6375.1008756084402</v>
      </c>
      <c r="N1848">
        <v>36337.033595720648</v>
      </c>
      <c r="O1848">
        <v>63.946056818226161</v>
      </c>
      <c r="P1848">
        <v>1.8976327966763378</v>
      </c>
      <c r="Q1848" s="6">
        <v>1846</v>
      </c>
    </row>
    <row r="1849" spans="1:17" x14ac:dyDescent="0.25">
      <c r="A1849">
        <v>106.59057299259712</v>
      </c>
      <c r="B1849">
        <v>-21.560294475498544</v>
      </c>
      <c r="C1849" s="6">
        <v>1427.44</v>
      </c>
      <c r="D1849">
        <v>1.2</v>
      </c>
      <c r="E1849">
        <v>0.65</v>
      </c>
      <c r="F1849">
        <v>19.899999999999999</v>
      </c>
      <c r="G1849">
        <v>46.089820015575185</v>
      </c>
      <c r="H1849">
        <v>16.053286554633917</v>
      </c>
      <c r="I1849">
        <v>-3.4094270074028827</v>
      </c>
      <c r="J1849">
        <v>5934.5534199139202</v>
      </c>
      <c r="K1849">
        <v>-2329.201975435401</v>
      </c>
      <c r="L1849">
        <v>-21.429085034115005</v>
      </c>
      <c r="M1849">
        <v>6375.2730244424965</v>
      </c>
      <c r="N1849">
        <v>36316.57878972419</v>
      </c>
      <c r="O1849">
        <v>64.440009502691581</v>
      </c>
      <c r="P1849">
        <v>9.2087003590790424</v>
      </c>
      <c r="Q1849" s="6">
        <v>1847</v>
      </c>
    </row>
    <row r="1850" spans="1:17" x14ac:dyDescent="0.25">
      <c r="A1850">
        <v>108.58199147722375</v>
      </c>
      <c r="B1850">
        <v>-24.250490699835602</v>
      </c>
      <c r="C1850" s="6">
        <v>1427.72</v>
      </c>
      <c r="D1850">
        <v>3</v>
      </c>
      <c r="E1850">
        <v>0.65</v>
      </c>
      <c r="F1850">
        <v>19.899999999999999</v>
      </c>
      <c r="G1850">
        <v>54.048620189015942</v>
      </c>
      <c r="H1850">
        <v>15.878809556555561</v>
      </c>
      <c r="I1850">
        <v>-1.4180085227762476</v>
      </c>
      <c r="J1850">
        <v>5818.61004802361</v>
      </c>
      <c r="K1850">
        <v>-2603.6053125971284</v>
      </c>
      <c r="L1850">
        <v>-24.106688959462655</v>
      </c>
      <c r="M1850">
        <v>6374.5575152119627</v>
      </c>
      <c r="N1850">
        <v>36440.726822524783</v>
      </c>
      <c r="O1850">
        <v>61.578628978350103</v>
      </c>
      <c r="P1850">
        <v>3.4489716336790823</v>
      </c>
      <c r="Q1850" s="6">
        <v>1848</v>
      </c>
    </row>
    <row r="1851" spans="1:17" x14ac:dyDescent="0.25">
      <c r="A1851">
        <v>108.53818312508878</v>
      </c>
      <c r="B1851">
        <v>-25.202243179837694</v>
      </c>
      <c r="C1851" s="6">
        <v>1428.0000000000002</v>
      </c>
      <c r="D1851">
        <v>1.2</v>
      </c>
      <c r="E1851">
        <v>0.65</v>
      </c>
      <c r="F1851">
        <v>19.899999999999999</v>
      </c>
      <c r="G1851">
        <v>46.089820015575185</v>
      </c>
      <c r="H1851">
        <v>22.618458507367077</v>
      </c>
      <c r="I1851">
        <v>-1.4618168749112215</v>
      </c>
      <c r="J1851">
        <v>5774.5130129805748</v>
      </c>
      <c r="K1851">
        <v>-2699.3629976859584</v>
      </c>
      <c r="L1851">
        <v>-25.054282491939407</v>
      </c>
      <c r="M1851">
        <v>6374.2890686223291</v>
      </c>
      <c r="N1851">
        <v>36491.779804637183</v>
      </c>
      <c r="O1851">
        <v>60.480048633270236</v>
      </c>
      <c r="P1851">
        <v>3.4296312068914303</v>
      </c>
      <c r="Q1851" s="6">
        <v>1849</v>
      </c>
    </row>
    <row r="1852" spans="1:17" x14ac:dyDescent="0.25">
      <c r="A1852">
        <v>109.86363546356336</v>
      </c>
      <c r="B1852">
        <v>-25.470980936536616</v>
      </c>
      <c r="C1852" s="6">
        <v>1428.2800000000002</v>
      </c>
      <c r="D1852">
        <v>0.75</v>
      </c>
      <c r="E1852">
        <v>0.65</v>
      </c>
      <c r="F1852">
        <v>19.899999999999999</v>
      </c>
      <c r="G1852">
        <v>42.007420362456692</v>
      </c>
      <c r="H1852">
        <v>18.790824348298884</v>
      </c>
      <c r="I1852">
        <v>-0.13636453643664481</v>
      </c>
      <c r="J1852">
        <v>5761.7732898744935</v>
      </c>
      <c r="K1852">
        <v>-2726.2695758179002</v>
      </c>
      <c r="L1852">
        <v>-25.321875102955893</v>
      </c>
      <c r="M1852">
        <v>6374.2118919864479</v>
      </c>
      <c r="N1852">
        <v>36504.3315788705</v>
      </c>
      <c r="O1852">
        <v>60.215595559536546</v>
      </c>
      <c r="P1852">
        <v>0.31708444262398905</v>
      </c>
      <c r="Q1852" s="6">
        <v>1850</v>
      </c>
    </row>
    <row r="1853" spans="1:17" x14ac:dyDescent="0.25">
      <c r="A1853">
        <v>108.66403283178261</v>
      </c>
      <c r="B1853">
        <v>-22.669466591234524</v>
      </c>
      <c r="C1853" s="6">
        <v>1428.5600000000002</v>
      </c>
      <c r="D1853">
        <v>3</v>
      </c>
      <c r="E1853">
        <v>0.65</v>
      </c>
      <c r="F1853">
        <v>19.899999999999999</v>
      </c>
      <c r="G1853">
        <v>54.048620189015942</v>
      </c>
      <c r="H1853">
        <v>22.264408349223842</v>
      </c>
      <c r="I1853">
        <v>-1.3359671682173939</v>
      </c>
      <c r="J1853">
        <v>5888.3164264305087</v>
      </c>
      <c r="K1853">
        <v>-2442.9851036642895</v>
      </c>
      <c r="L1853">
        <v>-22.532919708761433</v>
      </c>
      <c r="M1853">
        <v>6374.9860042589089</v>
      </c>
      <c r="N1853">
        <v>36359.847765692284</v>
      </c>
      <c r="O1853">
        <v>63.407912250232108</v>
      </c>
      <c r="P1853">
        <v>3.4627202519096487</v>
      </c>
      <c r="Q1853" s="6">
        <v>1851</v>
      </c>
    </row>
    <row r="1854" spans="1:17" x14ac:dyDescent="0.25">
      <c r="A1854">
        <v>105.70857835287396</v>
      </c>
      <c r="B1854">
        <v>-20.635468226065512</v>
      </c>
      <c r="C1854" s="6">
        <v>1428.8400000000001</v>
      </c>
      <c r="D1854">
        <v>0.75</v>
      </c>
      <c r="E1854">
        <v>0.65</v>
      </c>
      <c r="F1854">
        <v>19.899999999999999</v>
      </c>
      <c r="G1854">
        <v>42.007420362456692</v>
      </c>
      <c r="H1854">
        <v>21.629003876872481</v>
      </c>
      <c r="I1854">
        <v>-4.2914216471260431</v>
      </c>
      <c r="J1854">
        <v>5971.4114628938905</v>
      </c>
      <c r="K1854">
        <v>-2233.6716485788588</v>
      </c>
      <c r="L1854">
        <v>-20.508858731552849</v>
      </c>
      <c r="M1854">
        <v>6375.5034226989128</v>
      </c>
      <c r="N1854">
        <v>36281.051413815636</v>
      </c>
      <c r="O1854">
        <v>65.31843604069077</v>
      </c>
      <c r="P1854">
        <v>12.020283511229428</v>
      </c>
      <c r="Q1854" s="6">
        <v>1852</v>
      </c>
    </row>
    <row r="1855" spans="1:17" x14ac:dyDescent="0.25">
      <c r="A1855">
        <v>109.86992400657124</v>
      </c>
      <c r="B1855">
        <v>-22.396642653187076</v>
      </c>
      <c r="C1855" s="6">
        <v>1429.1200000000001</v>
      </c>
      <c r="D1855">
        <v>3</v>
      </c>
      <c r="E1855">
        <v>0.65</v>
      </c>
      <c r="F1855">
        <v>19.899999999999999</v>
      </c>
      <c r="G1855">
        <v>54.048620189015942</v>
      </c>
      <c r="H1855">
        <v>19.154346273975044</v>
      </c>
      <c r="I1855">
        <v>-0.13007599342876119</v>
      </c>
      <c r="J1855">
        <v>5899.8940957828736</v>
      </c>
      <c r="K1855">
        <v>-2415.0796840105222</v>
      </c>
      <c r="L1855">
        <v>-22.261390083101404</v>
      </c>
      <c r="M1855">
        <v>6375.0576641763782</v>
      </c>
      <c r="N1855">
        <v>36344.592761842883</v>
      </c>
      <c r="O1855">
        <v>63.766412764404301</v>
      </c>
      <c r="P1855">
        <v>0.34138883720161783</v>
      </c>
      <c r="Q1855" s="6">
        <v>1853</v>
      </c>
    </row>
    <row r="1856" spans="1:17" x14ac:dyDescent="0.25">
      <c r="A1856">
        <v>106.07415329493729</v>
      </c>
      <c r="B1856">
        <v>-21.877953342057598</v>
      </c>
      <c r="C1856" s="6">
        <v>1429.4</v>
      </c>
      <c r="D1856">
        <v>0.75</v>
      </c>
      <c r="E1856">
        <v>0.65</v>
      </c>
      <c r="F1856">
        <v>19.899999999999999</v>
      </c>
      <c r="G1856">
        <v>42.007420362456692</v>
      </c>
      <c r="H1856">
        <v>21.423645824439657</v>
      </c>
      <c r="I1856">
        <v>-3.9258467050627104</v>
      </c>
      <c r="J1856">
        <v>5921.5373266912802</v>
      </c>
      <c r="K1856">
        <v>-2361.8782203471542</v>
      </c>
      <c r="L1856">
        <v>-21.745194991524226</v>
      </c>
      <c r="M1856">
        <v>6375.1920001791595</v>
      </c>
      <c r="N1856">
        <v>36335.608591863464</v>
      </c>
      <c r="O1856">
        <v>63.982606512446736</v>
      </c>
      <c r="P1856">
        <v>10.43507767406205</v>
      </c>
      <c r="Q1856" s="6">
        <v>1854</v>
      </c>
    </row>
    <row r="1857" spans="1:17" x14ac:dyDescent="0.25">
      <c r="A1857">
        <v>108.30820497044348</v>
      </c>
      <c r="B1857">
        <v>-24.041710009771855</v>
      </c>
      <c r="C1857" s="6">
        <v>1429.68</v>
      </c>
      <c r="D1857">
        <v>3</v>
      </c>
      <c r="E1857">
        <v>0.65</v>
      </c>
      <c r="F1857">
        <v>19.899999999999999</v>
      </c>
      <c r="G1857">
        <v>54.048620189015942</v>
      </c>
      <c r="H1857">
        <v>15.981680089034258</v>
      </c>
      <c r="I1857">
        <v>-1.6917950295565163</v>
      </c>
      <c r="J1857">
        <v>5828.0695140940834</v>
      </c>
      <c r="K1857">
        <v>-2582.5039781646169</v>
      </c>
      <c r="L1857">
        <v>-23.898841842138893</v>
      </c>
      <c r="M1857">
        <v>6374.6153655219796</v>
      </c>
      <c r="N1857">
        <v>36430.668101031733</v>
      </c>
      <c r="O1857">
        <v>61.80004701379454</v>
      </c>
      <c r="P1857">
        <v>4.1465997976645204</v>
      </c>
      <c r="Q1857" s="6">
        <v>1855</v>
      </c>
    </row>
    <row r="1858" spans="1:17" x14ac:dyDescent="0.25">
      <c r="A1858">
        <v>105.56805776544843</v>
      </c>
      <c r="B1858">
        <v>-25.133457869381822</v>
      </c>
      <c r="C1858" s="6">
        <v>1429.96</v>
      </c>
      <c r="D1858">
        <v>1.2</v>
      </c>
      <c r="E1858">
        <v>0.65</v>
      </c>
      <c r="F1858">
        <v>19.899999999999999</v>
      </c>
      <c r="G1858">
        <v>46.089820015575185</v>
      </c>
      <c r="H1858">
        <v>17.525037565603597</v>
      </c>
      <c r="I1858">
        <v>-4.4319422345515704</v>
      </c>
      <c r="J1858">
        <v>5777.7534637299932</v>
      </c>
      <c r="K1858">
        <v>-2692.4666476628995</v>
      </c>
      <c r="L1858">
        <v>-24.98579237296163</v>
      </c>
      <c r="M1858">
        <v>6374.3087261616865</v>
      </c>
      <c r="N1858">
        <v>36505.826905228168</v>
      </c>
      <c r="O1858">
        <v>60.187052955342047</v>
      </c>
      <c r="P1858">
        <v>10.34183985990569</v>
      </c>
      <c r="Q1858" s="6">
        <v>1856</v>
      </c>
    </row>
    <row r="1859" spans="1:17" x14ac:dyDescent="0.25">
      <c r="A1859">
        <v>105.72953659087663</v>
      </c>
      <c r="B1859">
        <v>-20.668061912421486</v>
      </c>
      <c r="C1859" s="6">
        <v>1430.2400000000002</v>
      </c>
      <c r="D1859">
        <v>3</v>
      </c>
      <c r="E1859">
        <v>0.65</v>
      </c>
      <c r="F1859">
        <v>19.899999999999999</v>
      </c>
      <c r="G1859">
        <v>54.048620189015942</v>
      </c>
      <c r="H1859">
        <v>15.792577315029174</v>
      </c>
      <c r="I1859">
        <v>-4.2704634091233658</v>
      </c>
      <c r="J1859">
        <v>5970.1387802323552</v>
      </c>
      <c r="K1859">
        <v>-2237.0482998192747</v>
      </c>
      <c r="L1859">
        <v>-20.541288047299368</v>
      </c>
      <c r="M1859">
        <v>6375.4954435681766</v>
      </c>
      <c r="N1859">
        <v>36282.335445336095</v>
      </c>
      <c r="O1859">
        <v>65.286172335283354</v>
      </c>
      <c r="P1859">
        <v>11.945538929259524</v>
      </c>
      <c r="Q1859" s="6">
        <v>1857</v>
      </c>
    </row>
    <row r="1860" spans="1:17" x14ac:dyDescent="0.25">
      <c r="A1860">
        <v>105.90879000100871</v>
      </c>
      <c r="B1860">
        <v>-22.932455127304571</v>
      </c>
      <c r="C1860" s="6">
        <v>1430.5200000000002</v>
      </c>
      <c r="D1860">
        <v>1.2</v>
      </c>
      <c r="E1860">
        <v>0.65</v>
      </c>
      <c r="F1860">
        <v>19.899999999999999</v>
      </c>
      <c r="G1860">
        <v>46.089820015575185</v>
      </c>
      <c r="H1860">
        <v>17.347929338585992</v>
      </c>
      <c r="I1860">
        <v>-4.0912099989912889</v>
      </c>
      <c r="J1860">
        <v>5877.0301031936024</v>
      </c>
      <c r="K1860">
        <v>-2469.8329443631537</v>
      </c>
      <c r="L1860">
        <v>-22.794672230982481</v>
      </c>
      <c r="M1860">
        <v>6374.9162823448414</v>
      </c>
      <c r="N1860">
        <v>36388.423113908953</v>
      </c>
      <c r="O1860">
        <v>62.7505032755748</v>
      </c>
      <c r="P1860">
        <v>10.401895316574828</v>
      </c>
      <c r="Q1860" s="6">
        <v>1858</v>
      </c>
    </row>
    <row r="1861" spans="1:17" x14ac:dyDescent="0.25">
      <c r="A1861">
        <v>105.58247953161306</v>
      </c>
      <c r="B1861">
        <v>-21.119951761190535</v>
      </c>
      <c r="C1861" s="6">
        <v>1430.8000000000002</v>
      </c>
      <c r="D1861">
        <v>0.75</v>
      </c>
      <c r="E1861">
        <v>0.65</v>
      </c>
      <c r="F1861">
        <v>19.899999999999999</v>
      </c>
      <c r="G1861">
        <v>42.007420362456692</v>
      </c>
      <c r="H1861">
        <v>18.15474055732318</v>
      </c>
      <c r="I1861">
        <v>-4.4175204683869396</v>
      </c>
      <c r="J1861">
        <v>5952.2956481565625</v>
      </c>
      <c r="K1861">
        <v>-2283.7895087678794</v>
      </c>
      <c r="L1861">
        <v>-20.990915881755555</v>
      </c>
      <c r="M1861">
        <v>6375.3837534239292</v>
      </c>
      <c r="N1861">
        <v>36304.332064538707</v>
      </c>
      <c r="O1861">
        <v>64.740464503436229</v>
      </c>
      <c r="P1861">
        <v>12.101085879696951</v>
      </c>
      <c r="Q1861" s="6">
        <v>1859</v>
      </c>
    </row>
    <row r="1862" spans="1:17" x14ac:dyDescent="0.25">
      <c r="A1862">
        <v>107.20953928131732</v>
      </c>
      <c r="B1862">
        <v>-22.627030859507396</v>
      </c>
      <c r="C1862" s="6">
        <v>1431.0800000000002</v>
      </c>
      <c r="D1862">
        <v>3</v>
      </c>
      <c r="E1862">
        <v>0.65</v>
      </c>
      <c r="F1862">
        <v>19.899999999999999</v>
      </c>
      <c r="G1862">
        <v>54.048620189015942</v>
      </c>
      <c r="H1862">
        <v>16.733101361969172</v>
      </c>
      <c r="I1862">
        <v>-2.7904607186826809</v>
      </c>
      <c r="J1862">
        <v>5890.1259971631798</v>
      </c>
      <c r="K1862">
        <v>-2438.6481866748481</v>
      </c>
      <c r="L1862">
        <v>-22.490684493084817</v>
      </c>
      <c r="M1862">
        <v>6374.9971953586037</v>
      </c>
      <c r="N1862">
        <v>36363.994013071846</v>
      </c>
      <c r="O1862">
        <v>63.312193422936318</v>
      </c>
      <c r="P1862">
        <v>7.2202958422782677</v>
      </c>
      <c r="Q1862" s="6">
        <v>1860</v>
      </c>
    </row>
    <row r="1863" spans="1:17" x14ac:dyDescent="0.25">
      <c r="A1863">
        <v>109.10564879246803</v>
      </c>
      <c r="B1863">
        <v>-24.282208616636499</v>
      </c>
      <c r="C1863" s="6">
        <v>1431.3600000000001</v>
      </c>
      <c r="D1863">
        <v>1.2</v>
      </c>
      <c r="E1863">
        <v>0.65</v>
      </c>
      <c r="F1863">
        <v>19.899999999999999</v>
      </c>
      <c r="G1863">
        <v>46.089820015575185</v>
      </c>
      <c r="H1863">
        <v>14.115019596198053</v>
      </c>
      <c r="I1863">
        <v>-0.89435120753196884</v>
      </c>
      <c r="J1863">
        <v>5817.1662196751913</v>
      </c>
      <c r="K1863">
        <v>-2606.8080518482466</v>
      </c>
      <c r="L1863">
        <v>-24.1382657107063</v>
      </c>
      <c r="M1863">
        <v>6374.5486935555691</v>
      </c>
      <c r="N1863">
        <v>36441.154098985069</v>
      </c>
      <c r="O1863">
        <v>61.569082366374182</v>
      </c>
      <c r="P1863">
        <v>2.1739457275235918</v>
      </c>
      <c r="Q1863" s="6">
        <v>1861</v>
      </c>
    </row>
    <row r="1864" spans="1:17" x14ac:dyDescent="0.25">
      <c r="A1864">
        <v>108.53403074195181</v>
      </c>
      <c r="B1864">
        <v>-22.884832490140479</v>
      </c>
      <c r="C1864" s="6">
        <v>1431.64</v>
      </c>
      <c r="D1864">
        <v>1.2</v>
      </c>
      <c r="E1864">
        <v>0.65</v>
      </c>
      <c r="F1864">
        <v>19.899999999999999</v>
      </c>
      <c r="G1864">
        <v>46.089820015575185</v>
      </c>
      <c r="H1864">
        <v>19.001406989028681</v>
      </c>
      <c r="I1864">
        <v>-1.4659692580481902</v>
      </c>
      <c r="J1864">
        <v>5879.0830224357023</v>
      </c>
      <c r="K1864">
        <v>-2464.9750485399773</v>
      </c>
      <c r="L1864">
        <v>-22.747272562499013</v>
      </c>
      <c r="M1864">
        <v>6374.9289544759931</v>
      </c>
      <c r="N1864">
        <v>36370.918741846959</v>
      </c>
      <c r="O1864">
        <v>63.15048020917731</v>
      </c>
      <c r="P1864">
        <v>3.7651144828425074</v>
      </c>
      <c r="Q1864" s="6">
        <v>1862</v>
      </c>
    </row>
    <row r="1865" spans="1:17" x14ac:dyDescent="0.25">
      <c r="A1865">
        <v>105.95909641165817</v>
      </c>
      <c r="B1865">
        <v>-23.77578490155425</v>
      </c>
      <c r="C1865" s="6">
        <v>1431.92</v>
      </c>
      <c r="D1865">
        <v>0.75</v>
      </c>
      <c r="E1865">
        <v>0.65</v>
      </c>
      <c r="F1865">
        <v>19.899999999999999</v>
      </c>
      <c r="G1865">
        <v>42.007420362456692</v>
      </c>
      <c r="H1865">
        <v>21.221059599742418</v>
      </c>
      <c r="I1865">
        <v>-4.0409035883418341</v>
      </c>
      <c r="J1865">
        <v>5840.006271195959</v>
      </c>
      <c r="K1865">
        <v>-2555.5782546505861</v>
      </c>
      <c r="L1865">
        <v>-23.634116737751278</v>
      </c>
      <c r="M1865">
        <v>6374.6884993112462</v>
      </c>
      <c r="N1865">
        <v>36430.728410048709</v>
      </c>
      <c r="O1865">
        <v>61.800785520627386</v>
      </c>
      <c r="P1865">
        <v>9.9388611809744312</v>
      </c>
      <c r="Q1865" s="6">
        <v>1863</v>
      </c>
    </row>
    <row r="1866" spans="1:17" x14ac:dyDescent="0.25">
      <c r="A1866">
        <v>109.81619381340653</v>
      </c>
      <c r="B1866">
        <v>-24.128500291757458</v>
      </c>
      <c r="C1866" s="6">
        <v>1432.2</v>
      </c>
      <c r="D1866">
        <v>0.75</v>
      </c>
      <c r="E1866">
        <v>0.65</v>
      </c>
      <c r="F1866">
        <v>19.899999999999999</v>
      </c>
      <c r="G1866">
        <v>42.007420362456692</v>
      </c>
      <c r="H1866">
        <v>16.083819684322467</v>
      </c>
      <c r="I1866">
        <v>-0.18380618659347192</v>
      </c>
      <c r="J1866">
        <v>5824.1465773331392</v>
      </c>
      <c r="K1866">
        <v>-2591.2799331324386</v>
      </c>
      <c r="L1866">
        <v>-23.985243119067409</v>
      </c>
      <c r="M1866">
        <v>6374.5913630691794</v>
      </c>
      <c r="N1866">
        <v>36432.298594964814</v>
      </c>
      <c r="O1866">
        <v>61.763630944736292</v>
      </c>
      <c r="P1866">
        <v>0.44963313179192221</v>
      </c>
      <c r="Q1866" s="6">
        <v>1864</v>
      </c>
    </row>
    <row r="1867" spans="1:17" x14ac:dyDescent="0.25">
      <c r="A1867">
        <v>106.3060850370519</v>
      </c>
      <c r="B1867">
        <v>-21.540211840720737</v>
      </c>
      <c r="C1867" s="6">
        <v>1432.4800000000002</v>
      </c>
      <c r="D1867">
        <v>0.75</v>
      </c>
      <c r="E1867">
        <v>0.65</v>
      </c>
      <c r="F1867">
        <v>19.899999999999999</v>
      </c>
      <c r="G1867">
        <v>42.007420362456692</v>
      </c>
      <c r="H1867">
        <v>16.084055639801679</v>
      </c>
      <c r="I1867">
        <v>-3.6939149629480994</v>
      </c>
      <c r="J1867">
        <v>5935.3701993650802</v>
      </c>
      <c r="K1867">
        <v>-2327.1337814369872</v>
      </c>
      <c r="L1867">
        <v>-21.409100862767424</v>
      </c>
      <c r="M1867">
        <v>6375.2781147347823</v>
      </c>
      <c r="N1867">
        <v>36317.752672668714</v>
      </c>
      <c r="O1867">
        <v>64.411880832539183</v>
      </c>
      <c r="P1867">
        <v>9.9729476828623138</v>
      </c>
      <c r="Q1867" s="6">
        <v>1865</v>
      </c>
    </row>
    <row r="1868" spans="1:17" x14ac:dyDescent="0.25">
      <c r="A1868">
        <v>106.09425070305701</v>
      </c>
      <c r="B1868">
        <v>-24.091751375376212</v>
      </c>
      <c r="C1868" s="6">
        <v>1432.7600000000002</v>
      </c>
      <c r="D1868">
        <v>1.2</v>
      </c>
      <c r="E1868">
        <v>0.65</v>
      </c>
      <c r="F1868">
        <v>19.899999999999999</v>
      </c>
      <c r="G1868">
        <v>46.089820015575185</v>
      </c>
      <c r="H1868">
        <v>15.945216243743658</v>
      </c>
      <c r="I1868">
        <v>-3.9057492969429859</v>
      </c>
      <c r="J1868">
        <v>5825.8092632645457</v>
      </c>
      <c r="K1868">
        <v>-2587.5647138457489</v>
      </c>
      <c r="L1868">
        <v>-23.948658756775</v>
      </c>
      <c r="M1868">
        <v>6374.6015342355804</v>
      </c>
      <c r="N1868">
        <v>36445.998352354887</v>
      </c>
      <c r="O1868">
        <v>61.465315909390881</v>
      </c>
      <c r="P1868">
        <v>9.4952046403033883</v>
      </c>
      <c r="Q1868" s="6">
        <v>1866</v>
      </c>
    </row>
    <row r="1869" spans="1:17" x14ac:dyDescent="0.25">
      <c r="A1869">
        <v>109.63717558016288</v>
      </c>
      <c r="B1869">
        <v>-23.815480033402892</v>
      </c>
      <c r="C1869" s="6">
        <v>1433.0400000000002</v>
      </c>
      <c r="D1869">
        <v>1.2</v>
      </c>
      <c r="E1869">
        <v>0.65</v>
      </c>
      <c r="F1869">
        <v>19.899999999999999</v>
      </c>
      <c r="G1869">
        <v>46.089820015575185</v>
      </c>
      <c r="H1869">
        <v>23.786866547484635</v>
      </c>
      <c r="I1869">
        <v>-0.36282441983712488</v>
      </c>
      <c r="J1869">
        <v>5838.2324123755552</v>
      </c>
      <c r="K1869">
        <v>-2559.6009614497225</v>
      </c>
      <c r="L1869">
        <v>-23.673631970475387</v>
      </c>
      <c r="M1869">
        <v>6374.6776218697396</v>
      </c>
      <c r="N1869">
        <v>36416.108940532285</v>
      </c>
      <c r="O1869">
        <v>62.122906654699008</v>
      </c>
      <c r="P1869">
        <v>0.89848014393451925</v>
      </c>
      <c r="Q1869" s="6">
        <v>1867</v>
      </c>
    </row>
    <row r="1870" spans="1:17" x14ac:dyDescent="0.25">
      <c r="A1870">
        <v>109.82983986661054</v>
      </c>
      <c r="B1870">
        <v>-25.44054674245017</v>
      </c>
      <c r="C1870" s="6">
        <v>1433.3200000000002</v>
      </c>
      <c r="D1870">
        <v>0.75</v>
      </c>
      <c r="E1870">
        <v>0.65</v>
      </c>
      <c r="F1870">
        <v>19.899999999999999</v>
      </c>
      <c r="G1870">
        <v>42.007420362456692</v>
      </c>
      <c r="H1870">
        <v>19.907235597270724</v>
      </c>
      <c r="I1870">
        <v>-0.17016013338945868</v>
      </c>
      <c r="J1870">
        <v>5763.222404996106</v>
      </c>
      <c r="K1870">
        <v>-2723.2253964460619</v>
      </c>
      <c r="L1870">
        <v>-25.291569942327772</v>
      </c>
      <c r="M1870">
        <v>6374.2206621121859</v>
      </c>
      <c r="N1870">
        <v>36502.669787249193</v>
      </c>
      <c r="O1870">
        <v>60.250440354461013</v>
      </c>
      <c r="P1870">
        <v>0.3961082529637705</v>
      </c>
      <c r="Q1870" s="6">
        <v>1868</v>
      </c>
    </row>
    <row r="1871" spans="1:17" x14ac:dyDescent="0.25">
      <c r="A1871">
        <v>106.82229443448303</v>
      </c>
      <c r="B1871">
        <v>-22.90164977096493</v>
      </c>
      <c r="C1871" s="6">
        <v>1433.6000000000001</v>
      </c>
      <c r="D1871">
        <v>1.2</v>
      </c>
      <c r="E1871">
        <v>0.65</v>
      </c>
      <c r="F1871">
        <v>19.899999999999999</v>
      </c>
      <c r="G1871">
        <v>46.089820015575185</v>
      </c>
      <c r="H1871">
        <v>17.248601993316864</v>
      </c>
      <c r="I1871">
        <v>-3.1777055655169733</v>
      </c>
      <c r="J1871">
        <v>5878.358524761732</v>
      </c>
      <c r="K1871">
        <v>-2466.6907393348879</v>
      </c>
      <c r="L1871">
        <v>-22.764011061849505</v>
      </c>
      <c r="M1871">
        <v>6374.9244818397192</v>
      </c>
      <c r="N1871">
        <v>36380.004155955001</v>
      </c>
      <c r="O1871">
        <v>62.942229691011271</v>
      </c>
      <c r="P1871">
        <v>8.1193433211257968</v>
      </c>
      <c r="Q1871" s="6">
        <v>1869</v>
      </c>
    </row>
    <row r="1872" spans="1:17" x14ac:dyDescent="0.25">
      <c r="A1872">
        <v>109.84619217173477</v>
      </c>
      <c r="B1872">
        <v>-24.583890990298986</v>
      </c>
      <c r="C1872" s="6">
        <v>1433.88</v>
      </c>
      <c r="D1872">
        <v>0.75</v>
      </c>
      <c r="E1872">
        <v>0.65</v>
      </c>
      <c r="F1872">
        <v>19.899999999999999</v>
      </c>
      <c r="G1872">
        <v>42.007420362456692</v>
      </c>
      <c r="H1872">
        <v>22.63575638111049</v>
      </c>
      <c r="I1872">
        <v>-0.15380782826522932</v>
      </c>
      <c r="J1872">
        <v>5803.3445040283441</v>
      </c>
      <c r="K1872">
        <v>-2637.2311943252666</v>
      </c>
      <c r="L1872">
        <v>-24.438614185916183</v>
      </c>
      <c r="M1872">
        <v>6374.4643543405482</v>
      </c>
      <c r="N1872">
        <v>36456.332794174254</v>
      </c>
      <c r="O1872">
        <v>61.238244205431563</v>
      </c>
      <c r="P1872">
        <v>0.36970377165324569</v>
      </c>
      <c r="Q1872" s="6">
        <v>1870</v>
      </c>
    </row>
    <row r="1873" spans="1:17" x14ac:dyDescent="0.25">
      <c r="A1873">
        <v>109.43995318688081</v>
      </c>
      <c r="B1873">
        <v>-24.369076525460649</v>
      </c>
      <c r="C1873" s="6">
        <v>1434.16</v>
      </c>
      <c r="D1873">
        <v>3</v>
      </c>
      <c r="E1873">
        <v>0.65</v>
      </c>
      <c r="F1873">
        <v>19.899999999999999</v>
      </c>
      <c r="G1873">
        <v>54.048620189015942</v>
      </c>
      <c r="H1873">
        <v>15.058605229832585</v>
      </c>
      <c r="I1873">
        <v>-0.56004681311918603</v>
      </c>
      <c r="J1873">
        <v>5813.2028078675767</v>
      </c>
      <c r="K1873">
        <v>-2615.5755716967319</v>
      </c>
      <c r="L1873">
        <v>-24.224747898164885</v>
      </c>
      <c r="M1873">
        <v>6374.5244886702067</v>
      </c>
      <c r="N1873">
        <v>36445.236846469161</v>
      </c>
      <c r="O1873">
        <v>61.479689989410659</v>
      </c>
      <c r="P1873">
        <v>1.3571072675910263</v>
      </c>
      <c r="Q1873" s="6">
        <v>1871</v>
      </c>
    </row>
    <row r="1874" spans="1:17" x14ac:dyDescent="0.25">
      <c r="A1874">
        <v>109.73445309234178</v>
      </c>
      <c r="B1874">
        <v>-23.396927751855394</v>
      </c>
      <c r="C1874" s="6">
        <v>1434.44</v>
      </c>
      <c r="D1874">
        <v>3</v>
      </c>
      <c r="E1874">
        <v>0.65</v>
      </c>
      <c r="F1874">
        <v>19.899999999999999</v>
      </c>
      <c r="G1874">
        <v>54.048620189015942</v>
      </c>
      <c r="H1874">
        <v>17.05945736296443</v>
      </c>
      <c r="I1874">
        <v>-0.26554690765821931</v>
      </c>
      <c r="J1874">
        <v>5856.7954549485084</v>
      </c>
      <c r="K1874">
        <v>-2517.124376911172</v>
      </c>
      <c r="L1874">
        <v>-23.25699011963404</v>
      </c>
      <c r="M1874">
        <v>6374.7916146291373</v>
      </c>
      <c r="N1874">
        <v>36394.56673027674</v>
      </c>
      <c r="O1874">
        <v>62.60795606334289</v>
      </c>
      <c r="P1874">
        <v>0.66869210600949347</v>
      </c>
      <c r="Q1874" s="6">
        <v>1872</v>
      </c>
    </row>
    <row r="1875" spans="1:17" x14ac:dyDescent="0.25">
      <c r="A1875">
        <v>108.40430216015029</v>
      </c>
      <c r="B1875">
        <v>-22.760452196111686</v>
      </c>
      <c r="C1875" s="6">
        <v>1434.72</v>
      </c>
      <c r="D1875">
        <v>3</v>
      </c>
      <c r="E1875">
        <v>0.65</v>
      </c>
      <c r="F1875">
        <v>19.899999999999999</v>
      </c>
      <c r="G1875">
        <v>54.048620189015942</v>
      </c>
      <c r="H1875">
        <v>14.410147443026126</v>
      </c>
      <c r="I1875">
        <v>-1.5956978398497057</v>
      </c>
      <c r="J1875">
        <v>5884.4257058317489</v>
      </c>
      <c r="K1875">
        <v>-2452.2793536999143</v>
      </c>
      <c r="L1875">
        <v>-22.623476394472419</v>
      </c>
      <c r="M1875">
        <v>6374.9619540854001</v>
      </c>
      <c r="N1875">
        <v>36365.145048736209</v>
      </c>
      <c r="O1875">
        <v>63.284533836814134</v>
      </c>
      <c r="P1875">
        <v>4.1184965081473415</v>
      </c>
      <c r="Q1875" s="6">
        <v>1873</v>
      </c>
    </row>
    <row r="1876" spans="1:17" x14ac:dyDescent="0.25">
      <c r="A1876">
        <v>105.55569488379628</v>
      </c>
      <c r="B1876">
        <v>-21.636503280682213</v>
      </c>
      <c r="C1876" s="6">
        <v>1435.0000000000002</v>
      </c>
      <c r="D1876">
        <v>1.2</v>
      </c>
      <c r="E1876">
        <v>0.65</v>
      </c>
      <c r="F1876">
        <v>19.899999999999999</v>
      </c>
      <c r="G1876">
        <v>46.089820015575185</v>
      </c>
      <c r="H1876">
        <v>23.855350511466046</v>
      </c>
      <c r="I1876">
        <v>-4.4443051162037222</v>
      </c>
      <c r="J1876">
        <v>5931.4473252827411</v>
      </c>
      <c r="K1876">
        <v>-2337.0477154872915</v>
      </c>
      <c r="L1876">
        <v>-21.504920776789998</v>
      </c>
      <c r="M1876">
        <v>6375.2536731543596</v>
      </c>
      <c r="N1876">
        <v>36328.691322855608</v>
      </c>
      <c r="O1876">
        <v>64.148963312038191</v>
      </c>
      <c r="P1876">
        <v>11.903403556620036</v>
      </c>
      <c r="Q1876" s="6">
        <v>1874</v>
      </c>
    </row>
    <row r="1877" spans="1:17" x14ac:dyDescent="0.25">
      <c r="A1877">
        <v>107.32228431833894</v>
      </c>
      <c r="B1877">
        <v>-22.347120770522654</v>
      </c>
      <c r="C1877" s="6">
        <v>1435.2800000000002</v>
      </c>
      <c r="D1877">
        <v>1.2</v>
      </c>
      <c r="E1877">
        <v>0.65</v>
      </c>
      <c r="F1877">
        <v>19.899999999999999</v>
      </c>
      <c r="G1877">
        <v>46.089820015575185</v>
      </c>
      <c r="H1877">
        <v>14.03177451099986</v>
      </c>
      <c r="I1877">
        <v>-2.6777156816610557</v>
      </c>
      <c r="J1877">
        <v>5901.9813300964797</v>
      </c>
      <c r="K1877">
        <v>-2410.0086117191886</v>
      </c>
      <c r="L1877">
        <v>-22.21210444814384</v>
      </c>
      <c r="M1877">
        <v>6375.0705979909008</v>
      </c>
      <c r="N1877">
        <v>36349.631710798873</v>
      </c>
      <c r="O1877">
        <v>63.648584172949334</v>
      </c>
      <c r="P1877">
        <v>7.0125055782130419</v>
      </c>
      <c r="Q1877" s="6">
        <v>1875</v>
      </c>
    </row>
    <row r="1878" spans="1:17" x14ac:dyDescent="0.25">
      <c r="A1878">
        <v>107.80899805824794</v>
      </c>
      <c r="B1878">
        <v>-20.661177624467854</v>
      </c>
      <c r="C1878" s="6">
        <v>1435.5600000000002</v>
      </c>
      <c r="D1878">
        <v>3</v>
      </c>
      <c r="E1878">
        <v>0.65</v>
      </c>
      <c r="F1878">
        <v>19.899999999999999</v>
      </c>
      <c r="G1878">
        <v>54.048620189015942</v>
      </c>
      <c r="H1878">
        <v>14.027110354477621</v>
      </c>
      <c r="I1878">
        <v>-2.191001941752063</v>
      </c>
      <c r="J1878">
        <v>5970.4077507967786</v>
      </c>
      <c r="K1878">
        <v>-2236.3351583902108</v>
      </c>
      <c r="L1878">
        <v>-20.534438463387396</v>
      </c>
      <c r="M1878">
        <v>6375.4971297481125</v>
      </c>
      <c r="N1878">
        <v>36267.83040917472</v>
      </c>
      <c r="O1878">
        <v>65.650132725240454</v>
      </c>
      <c r="P1878">
        <v>6.1884536942033632</v>
      </c>
      <c r="Q1878" s="6">
        <v>1876</v>
      </c>
    </row>
    <row r="1879" spans="1:17" x14ac:dyDescent="0.25">
      <c r="A1879">
        <v>109.92318719610073</v>
      </c>
      <c r="B1879">
        <v>-21.23634015304582</v>
      </c>
      <c r="C1879" s="6">
        <v>1435.8400000000001</v>
      </c>
      <c r="D1879">
        <v>3</v>
      </c>
      <c r="E1879">
        <v>0.65</v>
      </c>
      <c r="F1879">
        <v>19.899999999999999</v>
      </c>
      <c r="G1879">
        <v>54.048620189015942</v>
      </c>
      <c r="H1879">
        <v>15.715530891637036</v>
      </c>
      <c r="I1879">
        <v>-7.6812803899272808E-2</v>
      </c>
      <c r="J1879">
        <v>5947.6401742267408</v>
      </c>
      <c r="K1879">
        <v>-2295.8056290599711</v>
      </c>
      <c r="L1879">
        <v>-21.106726809399408</v>
      </c>
      <c r="M1879">
        <v>6375.3546668792742</v>
      </c>
      <c r="N1879">
        <v>36289.199961418031</v>
      </c>
      <c r="O1879">
        <v>65.111214690191687</v>
      </c>
      <c r="P1879">
        <v>0.21206278990552985</v>
      </c>
      <c r="Q1879" s="6">
        <v>1877</v>
      </c>
    </row>
    <row r="1880" spans="1:17" x14ac:dyDescent="0.25">
      <c r="A1880">
        <v>108.85209211208816</v>
      </c>
      <c r="B1880">
        <v>-20.624165514962428</v>
      </c>
      <c r="C1880" s="6">
        <v>1436.1200000000001</v>
      </c>
      <c r="D1880">
        <v>0.75</v>
      </c>
      <c r="E1880">
        <v>0.65</v>
      </c>
      <c r="F1880">
        <v>19.899999999999999</v>
      </c>
      <c r="G1880">
        <v>42.007420362456692</v>
      </c>
      <c r="H1880">
        <v>17.043210361409084</v>
      </c>
      <c r="I1880">
        <v>-1.1479078879118418</v>
      </c>
      <c r="J1880">
        <v>5971.8523491126498</v>
      </c>
      <c r="K1880">
        <v>-2232.5005406504342</v>
      </c>
      <c r="L1880">
        <v>-20.497613058239036</v>
      </c>
      <c r="M1880">
        <v>6375.5061872455872</v>
      </c>
      <c r="N1880">
        <v>36262.471101982759</v>
      </c>
      <c r="O1880">
        <v>65.786229209053602</v>
      </c>
      <c r="P1880">
        <v>3.2558402400584825</v>
      </c>
      <c r="Q1880" s="6">
        <v>1878</v>
      </c>
    </row>
    <row r="1881" spans="1:17" x14ac:dyDescent="0.25">
      <c r="A1881">
        <v>112.49363716025567</v>
      </c>
      <c r="B1881">
        <v>-22.61947836380504</v>
      </c>
      <c r="C1881" s="6">
        <v>1436.4</v>
      </c>
      <c r="D1881">
        <v>0.75</v>
      </c>
      <c r="E1881">
        <v>0.65</v>
      </c>
      <c r="F1881">
        <v>19.899999999999999</v>
      </c>
      <c r="G1881">
        <v>42.007420362456692</v>
      </c>
      <c r="H1881">
        <v>17.357440856066731</v>
      </c>
      <c r="I1881">
        <v>2.4936371602556733</v>
      </c>
      <c r="J1881">
        <v>5890.4477176232931</v>
      </c>
      <c r="K1881">
        <v>-2437.8761862170122</v>
      </c>
      <c r="L1881">
        <v>-22.483167715360665</v>
      </c>
      <c r="M1881">
        <v>6374.9991853628862</v>
      </c>
      <c r="N1881">
        <v>36361.99069251756</v>
      </c>
      <c r="O1881">
        <v>63.358621727744953</v>
      </c>
      <c r="P1881">
        <v>6.4601430983274497</v>
      </c>
      <c r="Q1881" s="6">
        <v>1879</v>
      </c>
    </row>
    <row r="1882" spans="1:17" x14ac:dyDescent="0.25">
      <c r="A1882">
        <v>103.20842840142696</v>
      </c>
      <c r="B1882">
        <v>-22.892657692484043</v>
      </c>
      <c r="C1882" s="6">
        <v>1436.68</v>
      </c>
      <c r="D1882">
        <v>1.2</v>
      </c>
      <c r="E1882">
        <v>0.65</v>
      </c>
      <c r="F1882">
        <v>19.899999999999999</v>
      </c>
      <c r="G1882">
        <v>46.089820015575185</v>
      </c>
      <c r="H1882">
        <v>15.555558477794831</v>
      </c>
      <c r="I1882">
        <v>-6.7915715985730429</v>
      </c>
      <c r="J1882">
        <v>5878.7459712661021</v>
      </c>
      <c r="K1882">
        <v>-2465.7733978719871</v>
      </c>
      <c r="L1882">
        <v>-22.755061101395924</v>
      </c>
      <c r="M1882">
        <v>6374.9268736457352</v>
      </c>
      <c r="N1882">
        <v>36416.871637026874</v>
      </c>
      <c r="O1882">
        <v>62.113106960510514</v>
      </c>
      <c r="P1882">
        <v>17.021892441285921</v>
      </c>
      <c r="Q1882" s="6">
        <v>1880</v>
      </c>
    </row>
    <row r="1883" spans="1:17" x14ac:dyDescent="0.25">
      <c r="A1883">
        <v>103.83254457021098</v>
      </c>
      <c r="B1883">
        <v>-24.267628356301163</v>
      </c>
      <c r="C1883" s="6">
        <v>1436.96</v>
      </c>
      <c r="D1883">
        <v>0.75</v>
      </c>
      <c r="E1883">
        <v>0.65</v>
      </c>
      <c r="F1883">
        <v>19.899999999999999</v>
      </c>
      <c r="G1883">
        <v>42.007420362456692</v>
      </c>
      <c r="H1883">
        <v>21.806474807434505</v>
      </c>
      <c r="I1883">
        <v>-6.1674554297890154</v>
      </c>
      <c r="J1883">
        <v>5817.8301472820285</v>
      </c>
      <c r="K1883">
        <v>-2605.3358972741416</v>
      </c>
      <c r="L1883">
        <v>-24.123750320347458</v>
      </c>
      <c r="M1883">
        <v>6374.5527498208758</v>
      </c>
      <c r="N1883">
        <v>36478.508455468094</v>
      </c>
      <c r="O1883">
        <v>60.767082610150673</v>
      </c>
      <c r="P1883">
        <v>14.730832173358703</v>
      </c>
      <c r="Q1883" s="6">
        <v>1881</v>
      </c>
    </row>
    <row r="1884" spans="1:17" x14ac:dyDescent="0.25">
      <c r="A1884">
        <v>111.52477609794192</v>
      </c>
      <c r="B1884">
        <v>-25.435333905701281</v>
      </c>
      <c r="C1884" s="6">
        <v>1437.2400000000002</v>
      </c>
      <c r="D1884">
        <v>1.2</v>
      </c>
      <c r="E1884">
        <v>0.65</v>
      </c>
      <c r="F1884">
        <v>19.899999999999999</v>
      </c>
      <c r="G1884">
        <v>46.089820015575185</v>
      </c>
      <c r="H1884">
        <v>21.962903101322858</v>
      </c>
      <c r="I1884">
        <v>1.524776097941924</v>
      </c>
      <c r="J1884">
        <v>5763.470449859039</v>
      </c>
      <c r="K1884">
        <v>-2722.703906675737</v>
      </c>
      <c r="L1884">
        <v>-25.286379223480342</v>
      </c>
      <c r="M1884">
        <v>6374.2221635134174</v>
      </c>
      <c r="N1884">
        <v>36504.711413577745</v>
      </c>
      <c r="O1884">
        <v>60.207962524683005</v>
      </c>
      <c r="P1884">
        <v>3.5464861196513264</v>
      </c>
      <c r="Q1884" s="6">
        <v>1882</v>
      </c>
    </row>
    <row r="1885" spans="1:17" x14ac:dyDescent="0.25">
      <c r="A1885">
        <v>103.61364933035985</v>
      </c>
      <c r="B1885">
        <v>-23.458150875303328</v>
      </c>
      <c r="C1885" s="6">
        <v>1437.5200000000002</v>
      </c>
      <c r="D1885">
        <v>0.75</v>
      </c>
      <c r="E1885">
        <v>0.65</v>
      </c>
      <c r="F1885">
        <v>19.899999999999999</v>
      </c>
      <c r="G1885">
        <v>42.007420362456692</v>
      </c>
      <c r="H1885">
        <v>17.894763160589292</v>
      </c>
      <c r="I1885">
        <v>-6.3863506696401515</v>
      </c>
      <c r="J1885">
        <v>5854.0996169703467</v>
      </c>
      <c r="K1885">
        <v>-2523.3458847834754</v>
      </c>
      <c r="L1885">
        <v>-23.317931935587492</v>
      </c>
      <c r="M1885">
        <v>6374.7750375731739</v>
      </c>
      <c r="N1885">
        <v>36439.67314844927</v>
      </c>
      <c r="O1885">
        <v>61.607661227869805</v>
      </c>
      <c r="P1885">
        <v>15.704235939969051</v>
      </c>
      <c r="Q1885" s="6">
        <v>1883</v>
      </c>
    </row>
    <row r="1886" spans="1:17" x14ac:dyDescent="0.25">
      <c r="A1886">
        <v>111.85575013423055</v>
      </c>
      <c r="B1886">
        <v>-21.41288731939208</v>
      </c>
      <c r="C1886" s="6">
        <v>1437.8000000000002</v>
      </c>
      <c r="D1886">
        <v>1.2</v>
      </c>
      <c r="E1886">
        <v>0.65</v>
      </c>
      <c r="F1886">
        <v>19.899999999999999</v>
      </c>
      <c r="G1886">
        <v>46.089820015575185</v>
      </c>
      <c r="H1886">
        <v>16.261977170398481</v>
      </c>
      <c r="I1886">
        <v>1.8557501342305471</v>
      </c>
      <c r="J1886">
        <v>5940.53168795698</v>
      </c>
      <c r="K1886">
        <v>-2314.0148358092215</v>
      </c>
      <c r="L1886">
        <v>-21.282402088779612</v>
      </c>
      <c r="M1886">
        <v>6375.3102980142221</v>
      </c>
      <c r="N1886">
        <v>36301.063382194712</v>
      </c>
      <c r="O1886">
        <v>64.817965486757856</v>
      </c>
      <c r="P1886">
        <v>5.0715381262987931</v>
      </c>
      <c r="Q1886" s="6">
        <v>1884</v>
      </c>
    </row>
    <row r="1887" spans="1:17" x14ac:dyDescent="0.25">
      <c r="A1887">
        <v>110.47410662028061</v>
      </c>
      <c r="B1887">
        <v>-21.577382756820096</v>
      </c>
      <c r="C1887" s="6">
        <v>1438.0800000000002</v>
      </c>
      <c r="D1887">
        <v>0.75</v>
      </c>
      <c r="E1887">
        <v>0.65</v>
      </c>
      <c r="F1887">
        <v>19.899999999999999</v>
      </c>
      <c r="G1887">
        <v>42.007420362456692</v>
      </c>
      <c r="H1887">
        <v>22.019665104259989</v>
      </c>
      <c r="I1887">
        <v>0.47410662028060813</v>
      </c>
      <c r="J1887">
        <v>5933.8578512440017</v>
      </c>
      <c r="K1887">
        <v>-2330.9615767401856</v>
      </c>
      <c r="L1887">
        <v>-21.446089583464342</v>
      </c>
      <c r="M1887">
        <v>6375.2686901031211</v>
      </c>
      <c r="N1887">
        <v>36305.424629499605</v>
      </c>
      <c r="O1887">
        <v>64.710187138583677</v>
      </c>
      <c r="P1887">
        <v>1.2889946568969983</v>
      </c>
      <c r="Q1887" s="6">
        <v>1885</v>
      </c>
    </row>
    <row r="1888" spans="1:17" x14ac:dyDescent="0.25">
      <c r="A1888">
        <v>104.44753292445482</v>
      </c>
      <c r="B1888">
        <v>-25.00497069085117</v>
      </c>
      <c r="C1888" s="6">
        <v>1438.3600000000001</v>
      </c>
      <c r="D1888">
        <v>3</v>
      </c>
      <c r="E1888">
        <v>0.65</v>
      </c>
      <c r="F1888">
        <v>19.899999999999999</v>
      </c>
      <c r="G1888">
        <v>54.048620189015942</v>
      </c>
      <c r="H1888">
        <v>21.709214238537125</v>
      </c>
      <c r="I1888">
        <v>-5.5524670755451808</v>
      </c>
      <c r="J1888">
        <v>5783.7841808153262</v>
      </c>
      <c r="K1888">
        <v>-2679.5744171008696</v>
      </c>
      <c r="L1888">
        <v>-24.857858860173316</v>
      </c>
      <c r="M1888">
        <v>6374.3453394863282</v>
      </c>
      <c r="N1888">
        <v>36510.256946683898</v>
      </c>
      <c r="O1888">
        <v>60.09602216742681</v>
      </c>
      <c r="P1888">
        <v>12.95187099275477</v>
      </c>
      <c r="Q1888" s="6">
        <v>1886</v>
      </c>
    </row>
    <row r="1889" spans="1:17" x14ac:dyDescent="0.25">
      <c r="A1889">
        <v>108.31155718603468</v>
      </c>
      <c r="B1889">
        <v>-22.613984306351199</v>
      </c>
      <c r="C1889" s="6">
        <v>1438.64</v>
      </c>
      <c r="D1889">
        <v>3</v>
      </c>
      <c r="E1889">
        <v>0.65</v>
      </c>
      <c r="F1889">
        <v>19.899999999999999</v>
      </c>
      <c r="G1889">
        <v>54.048620189015942</v>
      </c>
      <c r="H1889">
        <v>14.007189015520783</v>
      </c>
      <c r="I1889">
        <v>-1.6884428139653238</v>
      </c>
      <c r="J1889">
        <v>5890.6816888055937</v>
      </c>
      <c r="K1889">
        <v>-2437.3145688650238</v>
      </c>
      <c r="L1889">
        <v>-22.477699646834381</v>
      </c>
      <c r="M1889">
        <v>6375.0006326612402</v>
      </c>
      <c r="N1889">
        <v>36358.217195723846</v>
      </c>
      <c r="O1889">
        <v>63.446218171710115</v>
      </c>
      <c r="P1889">
        <v>4.3837305006316427</v>
      </c>
      <c r="Q1889" s="6">
        <v>1887</v>
      </c>
    </row>
    <row r="1890" spans="1:17" x14ac:dyDescent="0.25">
      <c r="A1890">
        <v>103.83579477990135</v>
      </c>
      <c r="B1890">
        <v>-20.934005303267</v>
      </c>
      <c r="C1890" s="6">
        <v>1438.92</v>
      </c>
      <c r="D1890">
        <v>1.2</v>
      </c>
      <c r="E1890">
        <v>0.65</v>
      </c>
      <c r="F1890">
        <v>19.899999999999999</v>
      </c>
      <c r="G1890">
        <v>46.089820015575185</v>
      </c>
      <c r="H1890">
        <v>20.214829109771173</v>
      </c>
      <c r="I1890">
        <v>-6.1642052200986512</v>
      </c>
      <c r="J1890">
        <v>5959.6825986950571</v>
      </c>
      <c r="K1890">
        <v>-2264.572895219384</v>
      </c>
      <c r="L1890">
        <v>-20.805896384942876</v>
      </c>
      <c r="M1890">
        <v>6375.4299521640878</v>
      </c>
      <c r="N1890">
        <v>36315.24147546068</v>
      </c>
      <c r="O1890">
        <v>64.477195314061944</v>
      </c>
      <c r="P1890">
        <v>16.819068909695289</v>
      </c>
      <c r="Q1890" s="6">
        <v>1888</v>
      </c>
    </row>
    <row r="1891" spans="1:17" x14ac:dyDescent="0.25">
      <c r="A1891">
        <v>103.81055890183845</v>
      </c>
      <c r="B1891">
        <v>-25.260306694887767</v>
      </c>
      <c r="C1891" s="6">
        <v>1439.2</v>
      </c>
      <c r="D1891">
        <v>1.2</v>
      </c>
      <c r="E1891">
        <v>0.65</v>
      </c>
      <c r="F1891">
        <v>19.899999999999999</v>
      </c>
      <c r="G1891">
        <v>46.089820015575185</v>
      </c>
      <c r="H1891">
        <v>18.50383784396189</v>
      </c>
      <c r="I1891">
        <v>-6.1894410981615522</v>
      </c>
      <c r="J1891">
        <v>5771.7711961237965</v>
      </c>
      <c r="K1891">
        <v>-2705.1814091556548</v>
      </c>
      <c r="L1891">
        <v>-25.112097487588542</v>
      </c>
      <c r="M1891">
        <v>6374.2724445104868</v>
      </c>
      <c r="N1891">
        <v>36531.625998667536</v>
      </c>
      <c r="O1891">
        <v>59.654067296528474</v>
      </c>
      <c r="P1891">
        <v>14.259122479907395</v>
      </c>
      <c r="Q1891" s="6">
        <v>1889</v>
      </c>
    </row>
    <row r="1892" spans="1:17" x14ac:dyDescent="0.25">
      <c r="A1892">
        <v>109.87514131215482</v>
      </c>
      <c r="B1892">
        <v>-24.754825040379668</v>
      </c>
      <c r="C1892" s="6">
        <v>1439.4800000000002</v>
      </c>
      <c r="D1892">
        <v>1.2</v>
      </c>
      <c r="E1892">
        <v>0.65</v>
      </c>
      <c r="F1892">
        <v>19.899999999999999</v>
      </c>
      <c r="G1892">
        <v>46.089820015575185</v>
      </c>
      <c r="H1892">
        <v>15.832774379318</v>
      </c>
      <c r="I1892">
        <v>-0.12485868784517606</v>
      </c>
      <c r="J1892">
        <v>5795.4418007484628</v>
      </c>
      <c r="K1892">
        <v>-2654.4371358279982</v>
      </c>
      <c r="L1892">
        <v>-24.608799539173816</v>
      </c>
      <c r="M1892">
        <v>6374.4162222061814</v>
      </c>
      <c r="N1892">
        <v>36465.454962939533</v>
      </c>
      <c r="O1892">
        <v>61.041227907834717</v>
      </c>
      <c r="P1892">
        <v>0.29817759796894555</v>
      </c>
      <c r="Q1892" s="6">
        <v>1890</v>
      </c>
    </row>
    <row r="1893" spans="1:17" x14ac:dyDescent="0.25">
      <c r="A1893">
        <v>103.31538731409164</v>
      </c>
      <c r="B1893">
        <v>-25.141610366944434</v>
      </c>
      <c r="C1893" s="6">
        <v>1439.7600000000002</v>
      </c>
      <c r="D1893">
        <v>3</v>
      </c>
      <c r="E1893">
        <v>0.65</v>
      </c>
      <c r="F1893">
        <v>19.899999999999999</v>
      </c>
      <c r="G1893">
        <v>54.048620189015942</v>
      </c>
      <c r="H1893">
        <v>14.483999675123659</v>
      </c>
      <c r="I1893">
        <v>-6.6846126859083626</v>
      </c>
      <c r="J1893">
        <v>5777.36983664535</v>
      </c>
      <c r="K1893">
        <v>-2693.2842091426028</v>
      </c>
      <c r="L1893">
        <v>-24.993909839945164</v>
      </c>
      <c r="M1893">
        <v>6374.3063983931943</v>
      </c>
      <c r="N1893">
        <v>36531.668519362356</v>
      </c>
      <c r="O1893">
        <v>59.654081409604053</v>
      </c>
      <c r="P1893">
        <v>15.422013695674989</v>
      </c>
      <c r="Q1893" s="6">
        <v>1891</v>
      </c>
    </row>
    <row r="1894" spans="1:17" x14ac:dyDescent="0.25">
      <c r="A1894">
        <v>112.07767152647236</v>
      </c>
      <c r="B1894">
        <v>-24.385946198544605</v>
      </c>
      <c r="C1894" s="6">
        <v>1440.0400000000002</v>
      </c>
      <c r="D1894">
        <v>0.75</v>
      </c>
      <c r="E1894">
        <v>0.65</v>
      </c>
      <c r="F1894">
        <v>19.899999999999999</v>
      </c>
      <c r="G1894">
        <v>42.007420362456692</v>
      </c>
      <c r="H1894">
        <v>23.175800761796431</v>
      </c>
      <c r="I1894">
        <v>2.0776715264723578</v>
      </c>
      <c r="J1894">
        <v>5812.4315703099537</v>
      </c>
      <c r="K1894">
        <v>-2617.2775308093633</v>
      </c>
      <c r="L1894">
        <v>-24.241542817239157</v>
      </c>
      <c r="M1894">
        <v>6374.5197805650732</v>
      </c>
      <c r="N1894">
        <v>36450.22735867872</v>
      </c>
      <c r="O1894">
        <v>61.371475307041941</v>
      </c>
      <c r="P1894">
        <v>5.0214419257692882</v>
      </c>
      <c r="Q1894" s="6">
        <v>1892</v>
      </c>
    </row>
    <row r="1895" spans="1:17" x14ac:dyDescent="0.25">
      <c r="A1895">
        <v>106.42283932060813</v>
      </c>
      <c r="B1895">
        <v>-25.332610947293734</v>
      </c>
      <c r="C1895" s="6">
        <v>1440.3200000000002</v>
      </c>
      <c r="D1895">
        <v>1.2</v>
      </c>
      <c r="E1895">
        <v>0.65</v>
      </c>
      <c r="F1895">
        <v>19.899999999999999</v>
      </c>
      <c r="G1895">
        <v>46.089820015575185</v>
      </c>
      <c r="H1895">
        <v>16.768275201441419</v>
      </c>
      <c r="I1895">
        <v>-3.5771606793918664</v>
      </c>
      <c r="J1895">
        <v>5768.3486466245577</v>
      </c>
      <c r="K1895">
        <v>-2712.4230269524223</v>
      </c>
      <c r="L1895">
        <v>-25.184093114179039</v>
      </c>
      <c r="M1895">
        <v>6374.2517040164885</v>
      </c>
      <c r="N1895">
        <v>36509.705536937254</v>
      </c>
      <c r="O1895">
        <v>60.104981946419493</v>
      </c>
      <c r="P1895">
        <v>8.3124099194062513</v>
      </c>
      <c r="Q1895" s="6">
        <v>1893</v>
      </c>
    </row>
    <row r="1896" spans="1:17" x14ac:dyDescent="0.25">
      <c r="A1896">
        <v>108.30400512047724</v>
      </c>
      <c r="B1896">
        <v>-24.023343843460051</v>
      </c>
      <c r="C1896" s="6">
        <v>1440.6000000000001</v>
      </c>
      <c r="D1896">
        <v>3</v>
      </c>
      <c r="E1896">
        <v>0.65</v>
      </c>
      <c r="F1896">
        <v>19.899999999999999</v>
      </c>
      <c r="G1896">
        <v>54.048620189015942</v>
      </c>
      <c r="H1896">
        <v>21.183392885765223</v>
      </c>
      <c r="I1896">
        <v>-1.6959948795227575</v>
      </c>
      <c r="J1896">
        <v>5828.8979580154491</v>
      </c>
      <c r="K1896">
        <v>-2580.6461019018975</v>
      </c>
      <c r="L1896">
        <v>-23.880558162408271</v>
      </c>
      <c r="M1896">
        <v>6374.6204364038913</v>
      </c>
      <c r="N1896">
        <v>36429.725186893142</v>
      </c>
      <c r="O1896">
        <v>61.820878586393988</v>
      </c>
      <c r="P1896">
        <v>4.1598424259718358</v>
      </c>
      <c r="Q1896" s="6">
        <v>1894</v>
      </c>
    </row>
    <row r="1897" spans="1:17" x14ac:dyDescent="0.25">
      <c r="A1897">
        <v>107.10276263816839</v>
      </c>
      <c r="B1897">
        <v>-24.403602602082465</v>
      </c>
      <c r="C1897" s="6">
        <v>1440.88</v>
      </c>
      <c r="D1897">
        <v>0.75</v>
      </c>
      <c r="E1897">
        <v>0.65</v>
      </c>
      <c r="F1897">
        <v>19.899999999999999</v>
      </c>
      <c r="G1897">
        <v>42.007420362456692</v>
      </c>
      <c r="H1897">
        <v>17.247753455912534</v>
      </c>
      <c r="I1897">
        <v>-2.8972373618316141</v>
      </c>
      <c r="J1897">
        <v>5811.6238269703554</v>
      </c>
      <c r="K1897">
        <v>-2619.0586228897246</v>
      </c>
      <c r="L1897">
        <v>-24.259121033830553</v>
      </c>
      <c r="M1897">
        <v>6374.5148502723396</v>
      </c>
      <c r="N1897">
        <v>36455.333328307635</v>
      </c>
      <c r="O1897">
        <v>61.261157485732248</v>
      </c>
      <c r="P1897">
        <v>6.9835503747269936</v>
      </c>
      <c r="Q1897" s="6">
        <v>1895</v>
      </c>
    </row>
    <row r="1898" spans="1:17" x14ac:dyDescent="0.25">
      <c r="A1898">
        <v>109.61338417644529</v>
      </c>
      <c r="B1898">
        <v>-24.829728724775734</v>
      </c>
      <c r="C1898" s="6">
        <v>1441.16</v>
      </c>
      <c r="D1898">
        <v>1.2</v>
      </c>
      <c r="E1898">
        <v>0.65</v>
      </c>
      <c r="F1898">
        <v>19.899999999999999</v>
      </c>
      <c r="G1898">
        <v>46.089820015575185</v>
      </c>
      <c r="H1898">
        <v>20.387445581307027</v>
      </c>
      <c r="I1898">
        <v>-0.38661582355470614</v>
      </c>
      <c r="J1898">
        <v>5791.9625932194258</v>
      </c>
      <c r="K1898">
        <v>-2661.9694971032004</v>
      </c>
      <c r="L1898">
        <v>-24.683376768853517</v>
      </c>
      <c r="M1898">
        <v>6374.3950524548573</v>
      </c>
      <c r="N1898">
        <v>36469.610503997545</v>
      </c>
      <c r="O1898">
        <v>60.951923288937891</v>
      </c>
      <c r="P1898">
        <v>0.92061731053884877</v>
      </c>
      <c r="Q1898" s="6">
        <v>1896</v>
      </c>
    </row>
    <row r="1899" spans="1:17" x14ac:dyDescent="0.25">
      <c r="A1899">
        <v>104.34068085514026</v>
      </c>
      <c r="B1899">
        <v>-24.357803233400034</v>
      </c>
      <c r="C1899" s="6">
        <v>1441.44</v>
      </c>
      <c r="D1899">
        <v>3</v>
      </c>
      <c r="E1899">
        <v>0.65</v>
      </c>
      <c r="F1899">
        <v>19.899999999999999</v>
      </c>
      <c r="G1899">
        <v>54.048620189015942</v>
      </c>
      <c r="H1899">
        <v>22.331766020169063</v>
      </c>
      <c r="I1899">
        <v>-5.6593191448597366</v>
      </c>
      <c r="J1899">
        <v>5813.7179131508674</v>
      </c>
      <c r="K1899">
        <v>-2614.4380996670648</v>
      </c>
      <c r="L1899">
        <v>-24.213524588774163</v>
      </c>
      <c r="M1899">
        <v>6374.5276335334847</v>
      </c>
      <c r="N1899">
        <v>36477.089842300076</v>
      </c>
      <c r="O1899">
        <v>60.796478332170544</v>
      </c>
      <c r="P1899">
        <v>13.510465401529546</v>
      </c>
      <c r="Q1899" s="6">
        <v>1897</v>
      </c>
    </row>
    <row r="1900" spans="1:17" x14ac:dyDescent="0.25">
      <c r="A1900">
        <v>108.52339548661635</v>
      </c>
      <c r="B1900">
        <v>-22.049264009163188</v>
      </c>
      <c r="C1900" s="6">
        <v>1441.72</v>
      </c>
      <c r="D1900">
        <v>1.2</v>
      </c>
      <c r="E1900">
        <v>0.65</v>
      </c>
      <c r="F1900">
        <v>19.899999999999999</v>
      </c>
      <c r="G1900">
        <v>46.089820015575185</v>
      </c>
      <c r="H1900">
        <v>16.037275095948583</v>
      </c>
      <c r="I1900">
        <v>-1.4766045133836485</v>
      </c>
      <c r="J1900">
        <v>5914.4425142714017</v>
      </c>
      <c r="K1900">
        <v>-2379.4706594457025</v>
      </c>
      <c r="L1900">
        <v>-21.915677059115122</v>
      </c>
      <c r="M1900">
        <v>6375.1479099534617</v>
      </c>
      <c r="N1900">
        <v>36329.988572915805</v>
      </c>
      <c r="O1900">
        <v>64.114775195057746</v>
      </c>
      <c r="P1900">
        <v>3.9280831890673324</v>
      </c>
      <c r="Q1900" s="6">
        <v>1898</v>
      </c>
    </row>
    <row r="1901" spans="1:17" x14ac:dyDescent="0.25">
      <c r="A1901">
        <v>112.94236028994081</v>
      </c>
      <c r="B1901">
        <v>-23.846175077555635</v>
      </c>
      <c r="C1901" s="6">
        <v>1442.0000000000002</v>
      </c>
      <c r="D1901">
        <v>0.75</v>
      </c>
      <c r="E1901">
        <v>0.65</v>
      </c>
      <c r="F1901">
        <v>19.899999999999999</v>
      </c>
      <c r="G1901">
        <v>42.007420362456692</v>
      </c>
      <c r="H1901">
        <v>14.141597655160078</v>
      </c>
      <c r="I1901">
        <v>2.9423602899408081</v>
      </c>
      <c r="J1901">
        <v>5836.8588242429423</v>
      </c>
      <c r="K1901">
        <v>-2562.7107699251083</v>
      </c>
      <c r="L1901">
        <v>-23.704188089514446</v>
      </c>
      <c r="M1901">
        <v>6374.669201176861</v>
      </c>
      <c r="N1901">
        <v>36426.470287639335</v>
      </c>
      <c r="O1901">
        <v>61.893786358162416</v>
      </c>
      <c r="P1901">
        <v>7.2455135783584739</v>
      </c>
      <c r="Q1901" s="6">
        <v>1899</v>
      </c>
    </row>
    <row r="1902" spans="1:17" x14ac:dyDescent="0.25">
      <c r="A1902">
        <v>125.6842557543436</v>
      </c>
      <c r="B1902">
        <v>-13.793002168001982</v>
      </c>
      <c r="C1902" s="6">
        <v>1442.2800000000002</v>
      </c>
      <c r="D1902">
        <v>1.2</v>
      </c>
      <c r="E1902">
        <v>0.65</v>
      </c>
      <c r="F1902">
        <v>19.899999999999999</v>
      </c>
      <c r="G1902">
        <v>46.089820015575185</v>
      </c>
      <c r="H1902">
        <v>16.855129374668465</v>
      </c>
      <c r="I1902">
        <v>15.684255754343596</v>
      </c>
      <c r="J1902">
        <v>6195.3950362208279</v>
      </c>
      <c r="K1902">
        <v>-1510.7507694958813</v>
      </c>
      <c r="L1902">
        <v>-13.704157343885493</v>
      </c>
      <c r="M1902">
        <v>6376.934023679567</v>
      </c>
      <c r="N1902">
        <v>36269.625562676025</v>
      </c>
      <c r="O1902">
        <v>65.65216753377085</v>
      </c>
      <c r="P1902">
        <v>49.665966235188549</v>
      </c>
      <c r="Q1902" s="6">
        <v>1900</v>
      </c>
    </row>
    <row r="1903" spans="1:17" x14ac:dyDescent="0.25">
      <c r="A1903">
        <v>128.34023628848192</v>
      </c>
      <c r="B1903">
        <v>-16.134569794416176</v>
      </c>
      <c r="C1903" s="6">
        <v>1442.5600000000002</v>
      </c>
      <c r="D1903">
        <v>1.2</v>
      </c>
      <c r="E1903">
        <v>0.65</v>
      </c>
      <c r="F1903">
        <v>19.899999999999999</v>
      </c>
      <c r="G1903">
        <v>46.089820015575185</v>
      </c>
      <c r="H1903">
        <v>17.517439092037353</v>
      </c>
      <c r="I1903">
        <v>18.340236288481918</v>
      </c>
      <c r="J1903">
        <v>6128.5000277944728</v>
      </c>
      <c r="K1903">
        <v>-1761.0383154183778</v>
      </c>
      <c r="L1903">
        <v>-16.032124223475325</v>
      </c>
      <c r="M1903">
        <v>6376.5012772717646</v>
      </c>
      <c r="N1903">
        <v>36440.635178579221</v>
      </c>
      <c r="O1903">
        <v>61.635026267838619</v>
      </c>
      <c r="P1903">
        <v>50.026912909864578</v>
      </c>
      <c r="Q1903" s="6">
        <v>1901</v>
      </c>
    </row>
    <row r="1904" spans="1:17" x14ac:dyDescent="0.25">
      <c r="A1904">
        <v>125.25893646785764</v>
      </c>
      <c r="B1904">
        <v>-11.78405906235762</v>
      </c>
      <c r="C1904" s="6">
        <v>1442.8400000000001</v>
      </c>
      <c r="D1904">
        <v>3</v>
      </c>
      <c r="E1904">
        <v>0.65</v>
      </c>
      <c r="F1904">
        <v>19.899999999999999</v>
      </c>
      <c r="G1904">
        <v>54.048620189015942</v>
      </c>
      <c r="H1904">
        <v>16.800510516844149</v>
      </c>
      <c r="I1904">
        <v>15.258936467857637</v>
      </c>
      <c r="J1904">
        <v>6244.5877283750779</v>
      </c>
      <c r="K1904">
        <v>-1294.0279725119599</v>
      </c>
      <c r="L1904">
        <v>-11.707355094801876</v>
      </c>
      <c r="M1904">
        <v>6377.2552317604504</v>
      </c>
      <c r="N1904">
        <v>36200.182111498056</v>
      </c>
      <c r="O1904">
        <v>67.485147675099924</v>
      </c>
      <c r="P1904">
        <v>53.180602628486547</v>
      </c>
      <c r="Q1904" s="6">
        <v>1902</v>
      </c>
    </row>
    <row r="1905" spans="1:17" x14ac:dyDescent="0.25">
      <c r="A1905">
        <v>126.40236429272053</v>
      </c>
      <c r="B1905">
        <v>-12.669520209209303</v>
      </c>
      <c r="C1905" s="6">
        <v>1443.1200000000001</v>
      </c>
      <c r="D1905">
        <v>0.75</v>
      </c>
      <c r="E1905">
        <v>0.65</v>
      </c>
      <c r="F1905">
        <v>19.899999999999999</v>
      </c>
      <c r="G1905">
        <v>42.007420362456692</v>
      </c>
      <c r="H1905">
        <v>23.13689768056242</v>
      </c>
      <c r="I1905">
        <v>16.402364292720534</v>
      </c>
      <c r="J1905">
        <v>6223.8431835538058</v>
      </c>
      <c r="K1905">
        <v>-1389.7585290384104</v>
      </c>
      <c r="L1905">
        <v>-12.587415447540922</v>
      </c>
      <c r="M1905">
        <v>6377.1194706155675</v>
      </c>
      <c r="N1905">
        <v>36262.878769220057</v>
      </c>
      <c r="O1905">
        <v>65.829451152605813</v>
      </c>
      <c r="P1905">
        <v>53.310336356325138</v>
      </c>
      <c r="Q1905" s="6">
        <v>1903</v>
      </c>
    </row>
    <row r="1906" spans="1:17" x14ac:dyDescent="0.25">
      <c r="A1906">
        <v>125.39693307954113</v>
      </c>
      <c r="B1906">
        <v>-12.098686544483474</v>
      </c>
      <c r="C1906" s="6">
        <v>1443.4</v>
      </c>
      <c r="D1906">
        <v>3</v>
      </c>
      <c r="E1906">
        <v>0.65</v>
      </c>
      <c r="F1906">
        <v>19.899999999999999</v>
      </c>
      <c r="G1906">
        <v>54.048620189015942</v>
      </c>
      <c r="H1906">
        <v>16.6926368215581</v>
      </c>
      <c r="I1906">
        <v>15.396933079541128</v>
      </c>
      <c r="J1906">
        <v>6237.3862761506425</v>
      </c>
      <c r="K1906">
        <v>-1328.0794307949054</v>
      </c>
      <c r="L1906">
        <v>-12.02005495212742</v>
      </c>
      <c r="M1906">
        <v>6377.2080515232446</v>
      </c>
      <c r="N1906">
        <v>36212.889150688541</v>
      </c>
      <c r="O1906">
        <v>67.139461891609542</v>
      </c>
      <c r="P1906">
        <v>52.725485909496946</v>
      </c>
      <c r="Q1906" s="6">
        <v>1904</v>
      </c>
    </row>
    <row r="1907" spans="1:17" x14ac:dyDescent="0.25">
      <c r="A1907">
        <v>129.59436787927049</v>
      </c>
      <c r="B1907">
        <v>-13.240850936422319</v>
      </c>
      <c r="C1907" s="6">
        <v>1443.68</v>
      </c>
      <c r="D1907">
        <v>1.2</v>
      </c>
      <c r="E1907">
        <v>0.65</v>
      </c>
      <c r="F1907">
        <v>19.899999999999999</v>
      </c>
      <c r="G1907">
        <v>46.089820015575185</v>
      </c>
      <c r="H1907">
        <v>20.928108960973702</v>
      </c>
      <c r="I1907">
        <v>19.594367879270493</v>
      </c>
      <c r="J1907">
        <v>6209.6730672269714</v>
      </c>
      <c r="K1907">
        <v>-1451.355804825135</v>
      </c>
      <c r="L1907">
        <v>-13.155302326007613</v>
      </c>
      <c r="M1907">
        <v>6377.0269933601221</v>
      </c>
      <c r="N1907">
        <v>36402.672112683533</v>
      </c>
      <c r="O1907">
        <v>62.490386283782655</v>
      </c>
      <c r="P1907">
        <v>57.241429413633398</v>
      </c>
      <c r="Q1907" s="6">
        <v>1905</v>
      </c>
    </row>
    <row r="1908" spans="1:17" x14ac:dyDescent="0.25">
      <c r="A1908">
        <v>126.66975803916394</v>
      </c>
      <c r="B1908">
        <v>-12.476872980869411</v>
      </c>
      <c r="C1908" s="6">
        <v>1443.96</v>
      </c>
      <c r="D1908">
        <v>3</v>
      </c>
      <c r="E1908">
        <v>0.65</v>
      </c>
      <c r="F1908">
        <v>19.899999999999999</v>
      </c>
      <c r="G1908">
        <v>54.048620189015942</v>
      </c>
      <c r="H1908">
        <v>14.253807636216747</v>
      </c>
      <c r="I1908">
        <v>16.669758039163938</v>
      </c>
      <c r="J1908">
        <v>6228.4825146085495</v>
      </c>
      <c r="K1908">
        <v>-1368.9576519342602</v>
      </c>
      <c r="L1908">
        <v>-12.395936815044452</v>
      </c>
      <c r="M1908">
        <v>6377.149793408792</v>
      </c>
      <c r="N1908">
        <v>36267.328603843474</v>
      </c>
      <c r="O1908">
        <v>65.717433361555976</v>
      </c>
      <c r="P1908">
        <v>54.189528477471043</v>
      </c>
      <c r="Q1908" s="6">
        <v>1906</v>
      </c>
    </row>
    <row r="1909" spans="1:17" x14ac:dyDescent="0.25">
      <c r="A1909">
        <v>126.60160693606004</v>
      </c>
      <c r="B1909">
        <v>-14.535351002237089</v>
      </c>
      <c r="C1909" s="6">
        <v>1444.2400000000002</v>
      </c>
      <c r="D1909">
        <v>1.2</v>
      </c>
      <c r="E1909">
        <v>0.65</v>
      </c>
      <c r="F1909">
        <v>19.899999999999999</v>
      </c>
      <c r="G1909">
        <v>46.089820015575185</v>
      </c>
      <c r="H1909">
        <v>18.592078367846874</v>
      </c>
      <c r="I1909">
        <v>16.601606936060037</v>
      </c>
      <c r="J1909">
        <v>6175.2968572706523</v>
      </c>
      <c r="K1909">
        <v>-1590.3873179751859</v>
      </c>
      <c r="L1909">
        <v>-14.442126298292996</v>
      </c>
      <c r="M1909">
        <v>6376.8035171701113</v>
      </c>
      <c r="N1909">
        <v>36324.013335174081</v>
      </c>
      <c r="O1909">
        <v>64.30900621510041</v>
      </c>
      <c r="P1909">
        <v>49.90931522173301</v>
      </c>
      <c r="Q1909" s="6">
        <v>1907</v>
      </c>
    </row>
    <row r="1910" spans="1:17" x14ac:dyDescent="0.25">
      <c r="A1910">
        <v>127.81122218423037</v>
      </c>
      <c r="B1910">
        <v>-16.233989733726219</v>
      </c>
      <c r="C1910" s="6">
        <v>1444.5200000000002</v>
      </c>
      <c r="D1910">
        <v>3</v>
      </c>
      <c r="E1910">
        <v>0.65</v>
      </c>
      <c r="F1910">
        <v>19.899999999999999</v>
      </c>
      <c r="G1910">
        <v>54.048620189015942</v>
      </c>
      <c r="H1910">
        <v>17.603856465200668</v>
      </c>
      <c r="I1910">
        <v>17.811222184230374</v>
      </c>
      <c r="J1910">
        <v>6125.4335021891293</v>
      </c>
      <c r="K1910">
        <v>-1771.6041853666836</v>
      </c>
      <c r="L1910">
        <v>-16.130981079888233</v>
      </c>
      <c r="M1910">
        <v>6376.4815517140587</v>
      </c>
      <c r="N1910">
        <v>36423.691693018693</v>
      </c>
      <c r="O1910">
        <v>62.006443127702497</v>
      </c>
      <c r="P1910">
        <v>48.97203018731463</v>
      </c>
      <c r="Q1910" s="6">
        <v>1908</v>
      </c>
    </row>
    <row r="1911" spans="1:17" x14ac:dyDescent="0.25">
      <c r="A1911">
        <v>128.90394516526854</v>
      </c>
      <c r="B1911">
        <v>-13.933467770004164</v>
      </c>
      <c r="C1911" s="6">
        <v>1444.8000000000002</v>
      </c>
      <c r="D1911">
        <v>1.2</v>
      </c>
      <c r="E1911">
        <v>0.65</v>
      </c>
      <c r="F1911">
        <v>19.899999999999999</v>
      </c>
      <c r="G1911">
        <v>46.089820015575185</v>
      </c>
      <c r="H1911">
        <v>19.197291838871102</v>
      </c>
      <c r="I1911">
        <v>18.903945165268539</v>
      </c>
      <c r="J1911">
        <v>6191.6713709565875</v>
      </c>
      <c r="K1911">
        <v>-1525.8389135554578</v>
      </c>
      <c r="L1911">
        <v>-13.843789570130312</v>
      </c>
      <c r="M1911">
        <v>6376.9098124439179</v>
      </c>
      <c r="N1911">
        <v>36393.803641620085</v>
      </c>
      <c r="O1911">
        <v>62.68691500945166</v>
      </c>
      <c r="P1911">
        <v>54.887156582359012</v>
      </c>
      <c r="Q1911" s="6">
        <v>1909</v>
      </c>
    </row>
    <row r="1912" spans="1:17" x14ac:dyDescent="0.25">
      <c r="A1912">
        <v>129.01562604363693</v>
      </c>
      <c r="B1912">
        <v>-12.524981335465334</v>
      </c>
      <c r="C1912" s="6">
        <v>1445.0800000000002</v>
      </c>
      <c r="D1912">
        <v>1.2</v>
      </c>
      <c r="E1912">
        <v>0.65</v>
      </c>
      <c r="F1912">
        <v>19.899999999999999</v>
      </c>
      <c r="G1912">
        <v>46.089820015575185</v>
      </c>
      <c r="H1912">
        <v>21.586520403299048</v>
      </c>
      <c r="I1912">
        <v>19.015626043636928</v>
      </c>
      <c r="J1912">
        <v>6227.3305276761594</v>
      </c>
      <c r="K1912">
        <v>-1374.1535312805247</v>
      </c>
      <c r="L1912">
        <v>-12.443753003118296</v>
      </c>
      <c r="M1912">
        <v>6377.1422618958541</v>
      </c>
      <c r="N1912">
        <v>36359.312400555318</v>
      </c>
      <c r="O1912">
        <v>63.485220895228942</v>
      </c>
      <c r="P1912">
        <v>57.819233217589328</v>
      </c>
      <c r="Q1912" s="6">
        <v>1910</v>
      </c>
    </row>
    <row r="1913" spans="1:17" x14ac:dyDescent="0.25">
      <c r="A1913">
        <v>126.76333952162695</v>
      </c>
      <c r="B1913">
        <v>-12.372564758074786</v>
      </c>
      <c r="C1913" s="6">
        <v>1445.3600000000001</v>
      </c>
      <c r="D1913">
        <v>3</v>
      </c>
      <c r="E1913">
        <v>0.65</v>
      </c>
      <c r="F1913">
        <v>19.899999999999999</v>
      </c>
      <c r="G1913">
        <v>54.048620189015942</v>
      </c>
      <c r="H1913">
        <v>19.011356431464769</v>
      </c>
      <c r="I1913">
        <v>16.763339521626946</v>
      </c>
      <c r="J1913">
        <v>6230.9652444661997</v>
      </c>
      <c r="K1913">
        <v>-1357.6887324219599</v>
      </c>
      <c r="L1913">
        <v>-12.292262841517646</v>
      </c>
      <c r="M1913">
        <v>6377.166029820085</v>
      </c>
      <c r="N1913">
        <v>36267.969613702422</v>
      </c>
      <c r="O1913">
        <v>65.701730648378472</v>
      </c>
      <c r="P1913">
        <v>54.574492092452864</v>
      </c>
      <c r="Q1913" s="6">
        <v>1911</v>
      </c>
    </row>
    <row r="1914" spans="1:17" x14ac:dyDescent="0.25">
      <c r="A1914">
        <v>128.72242292005885</v>
      </c>
      <c r="B1914">
        <v>-14.851105671434755</v>
      </c>
      <c r="C1914" s="6">
        <v>1445.64</v>
      </c>
      <c r="D1914">
        <v>0.75</v>
      </c>
      <c r="E1914">
        <v>0.65</v>
      </c>
      <c r="F1914">
        <v>19.899999999999999</v>
      </c>
      <c r="G1914">
        <v>42.007420362456692</v>
      </c>
      <c r="H1914">
        <v>23.64369227810143</v>
      </c>
      <c r="I1914">
        <v>18.722422920058847</v>
      </c>
      <c r="J1914">
        <v>6166.4353399167512</v>
      </c>
      <c r="K1914">
        <v>-1624.1816831876474</v>
      </c>
      <c r="L1914">
        <v>-14.756036645502027</v>
      </c>
      <c r="M1914">
        <v>6376.7461092140466</v>
      </c>
      <c r="N1914">
        <v>36414.130564665727</v>
      </c>
      <c r="O1914">
        <v>62.226033881075764</v>
      </c>
      <c r="P1914">
        <v>52.901432750750651</v>
      </c>
      <c r="Q1914" s="6">
        <v>1912</v>
      </c>
    </row>
    <row r="1915" spans="1:17" x14ac:dyDescent="0.25">
      <c r="A1915">
        <v>126.08498214941531</v>
      </c>
      <c r="B1915">
        <v>-13.372601938902413</v>
      </c>
      <c r="C1915" s="6">
        <v>1445.92</v>
      </c>
      <c r="D1915">
        <v>1.2</v>
      </c>
      <c r="E1915">
        <v>0.65</v>
      </c>
      <c r="F1915">
        <v>19.899999999999999</v>
      </c>
      <c r="G1915">
        <v>46.089820015575185</v>
      </c>
      <c r="H1915">
        <v>23.678355616303691</v>
      </c>
      <c r="I1915">
        <v>16.08498214941531</v>
      </c>
      <c r="J1915">
        <v>6206.3181907967473</v>
      </c>
      <c r="K1915">
        <v>-1465.5404923201836</v>
      </c>
      <c r="L1915">
        <v>-13.286263899234267</v>
      </c>
      <c r="M1915">
        <v>6377.0051293726192</v>
      </c>
      <c r="N1915">
        <v>36271.223778217878</v>
      </c>
      <c r="O1915">
        <v>65.614145585701152</v>
      </c>
      <c r="P1915">
        <v>51.267362562103578</v>
      </c>
      <c r="Q1915" s="6">
        <v>1913</v>
      </c>
    </row>
    <row r="1916" spans="1:17" x14ac:dyDescent="0.25">
      <c r="A1916">
        <v>126.98155443615659</v>
      </c>
      <c r="B1916">
        <v>-16.049612312668014</v>
      </c>
      <c r="C1916" s="6">
        <v>1446.2</v>
      </c>
      <c r="D1916">
        <v>3</v>
      </c>
      <c r="E1916">
        <v>0.65</v>
      </c>
      <c r="F1916">
        <v>19.899999999999999</v>
      </c>
      <c r="G1916">
        <v>54.048620189015942</v>
      </c>
      <c r="H1916">
        <v>14.011303508789084</v>
      </c>
      <c r="I1916">
        <v>16.981554436156586</v>
      </c>
      <c r="J1916">
        <v>6131.1059176680965</v>
      </c>
      <c r="K1916">
        <v>-1752.0053185411136</v>
      </c>
      <c r="L1916">
        <v>-15.94764888348656</v>
      </c>
      <c r="M1916">
        <v>6376.5180474817998</v>
      </c>
      <c r="N1916">
        <v>36386.700715072649</v>
      </c>
      <c r="O1916">
        <v>62.83654988072297</v>
      </c>
      <c r="P1916">
        <v>47.844396751733989</v>
      </c>
      <c r="Q1916" s="6">
        <v>1914</v>
      </c>
    </row>
    <row r="1917" spans="1:17" x14ac:dyDescent="0.25">
      <c r="A1917">
        <v>128.47532788679655</v>
      </c>
      <c r="B1917">
        <v>-12.702183573281483</v>
      </c>
      <c r="C1917" s="6">
        <v>1446.4800000000002</v>
      </c>
      <c r="D1917">
        <v>1.2</v>
      </c>
      <c r="E1917">
        <v>0.65</v>
      </c>
      <c r="F1917">
        <v>19.899999999999999</v>
      </c>
      <c r="G1917">
        <v>46.089820015575185</v>
      </c>
      <c r="H1917">
        <v>14.441231639664961</v>
      </c>
      <c r="I1917">
        <v>18.475327886796549</v>
      </c>
      <c r="J1917">
        <v>6223.0496444314895</v>
      </c>
      <c r="K1917">
        <v>-1393.2837984778598</v>
      </c>
      <c r="L1917">
        <v>-12.619881039375953</v>
      </c>
      <c r="M1917">
        <v>6377.1142862708512</v>
      </c>
      <c r="N1917">
        <v>36342.12739026569</v>
      </c>
      <c r="O1917">
        <v>63.887345861768203</v>
      </c>
      <c r="P1917">
        <v>56.650933714802683</v>
      </c>
      <c r="Q1917" s="6">
        <v>1915</v>
      </c>
    </row>
    <row r="1918" spans="1:17" x14ac:dyDescent="0.25">
      <c r="A1918">
        <v>126.25225350120309</v>
      </c>
      <c r="B1918">
        <v>-16.349481977157648</v>
      </c>
      <c r="C1918" s="6">
        <v>1446.7600000000002</v>
      </c>
      <c r="D1918">
        <v>0.75</v>
      </c>
      <c r="E1918">
        <v>0.65</v>
      </c>
      <c r="F1918">
        <v>19.899999999999999</v>
      </c>
      <c r="G1918">
        <v>42.007420362456692</v>
      </c>
      <c r="H1918">
        <v>16.021876533176478</v>
      </c>
      <c r="I1918">
        <v>16.252253501203086</v>
      </c>
      <c r="J1918">
        <v>6121.848190493577</v>
      </c>
      <c r="K1918">
        <v>-1783.8715631185946</v>
      </c>
      <c r="L1918">
        <v>-16.245820756927575</v>
      </c>
      <c r="M1918">
        <v>6376.4585014843988</v>
      </c>
      <c r="N1918">
        <v>36371.125069874855</v>
      </c>
      <c r="O1918">
        <v>63.191232676500647</v>
      </c>
      <c r="P1918">
        <v>46.001861580887741</v>
      </c>
      <c r="Q1918" s="6">
        <v>1916</v>
      </c>
    </row>
    <row r="1919" spans="1:17" x14ac:dyDescent="0.25">
      <c r="A1919">
        <v>129.58227431009868</v>
      </c>
      <c r="B1919">
        <v>-11.735026709225483</v>
      </c>
      <c r="C1919" s="6">
        <v>1447.0400000000002</v>
      </c>
      <c r="D1919">
        <v>0.75</v>
      </c>
      <c r="E1919">
        <v>0.65</v>
      </c>
      <c r="F1919">
        <v>19.899999999999999</v>
      </c>
      <c r="G1919">
        <v>42.007420362456692</v>
      </c>
      <c r="H1919">
        <v>20.759189019973711</v>
      </c>
      <c r="I1919">
        <v>19.582274310098683</v>
      </c>
      <c r="J1919">
        <v>6245.6931617658129</v>
      </c>
      <c r="K1919">
        <v>-1288.7178327245929</v>
      </c>
      <c r="L1919">
        <v>-11.658623979114429</v>
      </c>
      <c r="M1919">
        <v>6377.2624787843424</v>
      </c>
      <c r="N1919">
        <v>36362.87472413353</v>
      </c>
      <c r="O1919">
        <v>63.406033782438257</v>
      </c>
      <c r="P1919">
        <v>60.241946384199622</v>
      </c>
      <c r="Q1919" s="6">
        <v>1917</v>
      </c>
    </row>
    <row r="1920" spans="1:17" x14ac:dyDescent="0.25">
      <c r="A1920">
        <v>129.33251555124264</v>
      </c>
      <c r="B1920">
        <v>-14.927039453408456</v>
      </c>
      <c r="C1920" s="6">
        <v>1447.3200000000002</v>
      </c>
      <c r="D1920">
        <v>0.75</v>
      </c>
      <c r="E1920">
        <v>0.65</v>
      </c>
      <c r="F1920">
        <v>19.899999999999999</v>
      </c>
      <c r="G1920">
        <v>42.007420362456692</v>
      </c>
      <c r="H1920">
        <v>15.031450343424734</v>
      </c>
      <c r="I1920">
        <v>19.332515551242636</v>
      </c>
      <c r="J1920">
        <v>6164.2764857811881</v>
      </c>
      <c r="K1920">
        <v>-1632.3014852984702</v>
      </c>
      <c r="L1920">
        <v>-14.831528597749719</v>
      </c>
      <c r="M1920">
        <v>6376.7321358249364</v>
      </c>
      <c r="N1920">
        <v>36441.263849130184</v>
      </c>
      <c r="O1920">
        <v>61.627782263481286</v>
      </c>
      <c r="P1920">
        <v>53.713058159792503</v>
      </c>
      <c r="Q1920" s="6">
        <v>1918</v>
      </c>
    </row>
    <row r="1921" spans="1:17" x14ac:dyDescent="0.25">
      <c r="A1921">
        <v>128.03020005070877</v>
      </c>
      <c r="B1921">
        <v>-15.690311562080923</v>
      </c>
      <c r="C1921" s="6">
        <v>1447.6000000000001</v>
      </c>
      <c r="D1921">
        <v>0.75</v>
      </c>
      <c r="E1921">
        <v>0.65</v>
      </c>
      <c r="F1921">
        <v>19.899999999999999</v>
      </c>
      <c r="G1921">
        <v>42.007420362456692</v>
      </c>
      <c r="H1921">
        <v>18.36738283413078</v>
      </c>
      <c r="I1921">
        <v>18.030200050708771</v>
      </c>
      <c r="J1921">
        <v>6141.9782751802923</v>
      </c>
      <c r="K1921">
        <v>-1713.7615280807579</v>
      </c>
      <c r="L1921">
        <v>-15.590396979721206</v>
      </c>
      <c r="M1921">
        <v>6376.5880930099574</v>
      </c>
      <c r="N1921">
        <v>36413.836014086868</v>
      </c>
      <c r="O1921">
        <v>62.228060293625077</v>
      </c>
      <c r="P1921">
        <v>50.279140433112069</v>
      </c>
      <c r="Q1921" s="6">
        <v>1919</v>
      </c>
    </row>
    <row r="1922" spans="1:17" x14ac:dyDescent="0.25">
      <c r="A1922">
        <v>128.15798369413918</v>
      </c>
      <c r="B1922">
        <v>-11.79763274825798</v>
      </c>
      <c r="C1922" s="6">
        <v>1447.88</v>
      </c>
      <c r="D1922">
        <v>3</v>
      </c>
      <c r="E1922">
        <v>0.65</v>
      </c>
      <c r="F1922">
        <v>19.899999999999999</v>
      </c>
      <c r="G1922">
        <v>54.048620189015942</v>
      </c>
      <c r="H1922">
        <v>21.886110168996595</v>
      </c>
      <c r="I1922">
        <v>18.157983694139176</v>
      </c>
      <c r="J1922">
        <v>6244.2809061433145</v>
      </c>
      <c r="K1922">
        <v>-1295.4978208158898</v>
      </c>
      <c r="L1922">
        <v>-11.720845428083535</v>
      </c>
      <c r="M1922">
        <v>6377.2532205146672</v>
      </c>
      <c r="N1922">
        <v>36306.160771708433</v>
      </c>
      <c r="O1922">
        <v>64.755187601197491</v>
      </c>
      <c r="P1922">
        <v>58.060766902925188</v>
      </c>
      <c r="Q1922" s="6">
        <v>1920</v>
      </c>
    </row>
    <row r="1923" spans="1:17" x14ac:dyDescent="0.25">
      <c r="A1923">
        <v>127.68013984988588</v>
      </c>
      <c r="B1923">
        <v>-12.447746430990486</v>
      </c>
      <c r="C1923" s="6">
        <v>1448.16</v>
      </c>
      <c r="D1923">
        <v>1.2</v>
      </c>
      <c r="E1923">
        <v>0.65</v>
      </c>
      <c r="F1923">
        <v>19.899999999999999</v>
      </c>
      <c r="G1923">
        <v>46.089820015575185</v>
      </c>
      <c r="H1923">
        <v>16.618935658553255</v>
      </c>
      <c r="I1923">
        <v>17.680139849885876</v>
      </c>
      <c r="J1923">
        <v>6229.1778470601739</v>
      </c>
      <c r="K1923">
        <v>-1365.8114169158885</v>
      </c>
      <c r="L1923">
        <v>-12.366987263386777</v>
      </c>
      <c r="M1923">
        <v>6377.1543400550545</v>
      </c>
      <c r="N1923">
        <v>36304.246926401087</v>
      </c>
      <c r="O1923">
        <v>64.798794688120481</v>
      </c>
      <c r="P1923">
        <v>55.932895983778124</v>
      </c>
      <c r="Q1923" s="6">
        <v>1921</v>
      </c>
    </row>
    <row r="1924" spans="1:17" x14ac:dyDescent="0.25">
      <c r="A1924">
        <v>129.96456328012789</v>
      </c>
      <c r="B1924">
        <v>-14.235492535508516</v>
      </c>
      <c r="C1924" s="6">
        <v>1448.44</v>
      </c>
      <c r="D1924">
        <v>0.75</v>
      </c>
      <c r="E1924">
        <v>0.65</v>
      </c>
      <c r="F1924">
        <v>19.899999999999999</v>
      </c>
      <c r="G1924">
        <v>42.007420362456692</v>
      </c>
      <c r="H1924">
        <v>20.446957631979267</v>
      </c>
      <c r="I1924">
        <v>19.964563280127891</v>
      </c>
      <c r="J1924">
        <v>6183.5395073295977</v>
      </c>
      <c r="K1924">
        <v>-1558.2503729958655</v>
      </c>
      <c r="L1924">
        <v>-14.14402969962139</v>
      </c>
      <c r="M1924">
        <v>6376.8569894304292</v>
      </c>
      <c r="N1924">
        <v>36446.792210556909</v>
      </c>
      <c r="O1924">
        <v>61.510928187931896</v>
      </c>
      <c r="P1924">
        <v>55.904800679266074</v>
      </c>
      <c r="Q1924" s="6">
        <v>1922</v>
      </c>
    </row>
    <row r="1925" spans="1:17" x14ac:dyDescent="0.25">
      <c r="A1925">
        <v>128.86980281999962</v>
      </c>
      <c r="B1925">
        <v>-16.383106263618188</v>
      </c>
      <c r="C1925" s="6">
        <v>1448.72</v>
      </c>
      <c r="D1925">
        <v>1.2</v>
      </c>
      <c r="E1925">
        <v>0.65</v>
      </c>
      <c r="F1925">
        <v>19.899999999999999</v>
      </c>
      <c r="G1925">
        <v>46.089820015575185</v>
      </c>
      <c r="H1925">
        <v>14.682324338051943</v>
      </c>
      <c r="I1925">
        <v>18.86980281999962</v>
      </c>
      <c r="J1925">
        <v>6120.7997125086949</v>
      </c>
      <c r="K1925">
        <v>-1787.4417385644224</v>
      </c>
      <c r="L1925">
        <v>-16.279255369423645</v>
      </c>
      <c r="M1925">
        <v>6376.4517632778125</v>
      </c>
      <c r="N1925">
        <v>36469.955731455739</v>
      </c>
      <c r="O1925">
        <v>61.000763575967767</v>
      </c>
      <c r="P1925">
        <v>50.469026443447262</v>
      </c>
      <c r="Q1925" s="6">
        <v>1923</v>
      </c>
    </row>
    <row r="1926" spans="1:17" x14ac:dyDescent="0.25">
      <c r="A1926">
        <v>127.78527603512806</v>
      </c>
      <c r="B1926">
        <v>-12.689713786122757</v>
      </c>
      <c r="C1926" s="6">
        <v>1449.0000000000002</v>
      </c>
      <c r="D1926">
        <v>0.75</v>
      </c>
      <c r="E1926">
        <v>0.65</v>
      </c>
      <c r="F1926">
        <v>19.899999999999999</v>
      </c>
      <c r="G1926">
        <v>42.007420362456692</v>
      </c>
      <c r="H1926">
        <v>21.296225112947816</v>
      </c>
      <c r="I1926">
        <v>17.785276035128064</v>
      </c>
      <c r="J1926">
        <v>6223.3528286968713</v>
      </c>
      <c r="K1926">
        <v>-1391.938020103767</v>
      </c>
      <c r="L1926">
        <v>-12.607486742588513</v>
      </c>
      <c r="M1926">
        <v>6377.1162669548175</v>
      </c>
      <c r="N1926">
        <v>36314.724005529089</v>
      </c>
      <c r="O1926">
        <v>64.542700187167554</v>
      </c>
      <c r="P1926">
        <v>55.59666365465808</v>
      </c>
      <c r="Q1926" s="6">
        <v>1924</v>
      </c>
    </row>
    <row r="1927" spans="1:17" x14ac:dyDescent="0.25">
      <c r="A1927">
        <v>129.9604451305253</v>
      </c>
      <c r="B1927">
        <v>-13.288457837530402</v>
      </c>
      <c r="C1927" s="6">
        <v>1449.2800000000002</v>
      </c>
      <c r="D1927">
        <v>3</v>
      </c>
      <c r="E1927">
        <v>0.65</v>
      </c>
      <c r="F1927">
        <v>19.899999999999999</v>
      </c>
      <c r="G1927">
        <v>54.048620189015942</v>
      </c>
      <c r="H1927">
        <v>18.856865355776989</v>
      </c>
      <c r="I1927">
        <v>19.960445130525301</v>
      </c>
      <c r="J1927">
        <v>6208.4645840580806</v>
      </c>
      <c r="K1927">
        <v>-1456.4821719656936</v>
      </c>
      <c r="L1927">
        <v>-13.202623767010737</v>
      </c>
      <c r="M1927">
        <v>6377.0191162295714</v>
      </c>
      <c r="N1927">
        <v>36419.531975888407</v>
      </c>
      <c r="O1927">
        <v>62.113832429982502</v>
      </c>
      <c r="P1927">
        <v>57.6712249125653</v>
      </c>
      <c r="Q1927" s="6">
        <v>1925</v>
      </c>
    </row>
    <row r="1928" spans="1:17" x14ac:dyDescent="0.25">
      <c r="A1928">
        <v>127.30165091157848</v>
      </c>
      <c r="B1928">
        <v>-11.744304530705119</v>
      </c>
      <c r="C1928" s="6">
        <v>1449.5600000000002</v>
      </c>
      <c r="D1928">
        <v>3</v>
      </c>
      <c r="E1928">
        <v>0.65</v>
      </c>
      <c r="F1928">
        <v>19.899999999999999</v>
      </c>
      <c r="G1928">
        <v>54.048620189015942</v>
      </c>
      <c r="H1928">
        <v>21.726537198557949</v>
      </c>
      <c r="I1928">
        <v>17.301650911578477</v>
      </c>
      <c r="J1928">
        <v>6245.4843423493448</v>
      </c>
      <c r="K1928">
        <v>-1289.7226798079435</v>
      </c>
      <c r="L1928">
        <v>-11.667844783901646</v>
      </c>
      <c r="M1928">
        <v>6377.2611097038998</v>
      </c>
      <c r="N1928">
        <v>36271.805781474308</v>
      </c>
      <c r="O1928">
        <v>65.607891470493371</v>
      </c>
      <c r="P1928">
        <v>56.837808847512783</v>
      </c>
      <c r="Q1928" s="6">
        <v>1926</v>
      </c>
    </row>
    <row r="1929" spans="1:17" x14ac:dyDescent="0.25">
      <c r="A1929">
        <v>126.70289107865034</v>
      </c>
      <c r="B1929">
        <v>-13.519923006685771</v>
      </c>
      <c r="C1929" s="6">
        <v>1449.8400000000001</v>
      </c>
      <c r="D1929">
        <v>0.75</v>
      </c>
      <c r="E1929">
        <v>0.65</v>
      </c>
      <c r="F1929">
        <v>19.899999999999999</v>
      </c>
      <c r="G1929">
        <v>42.007420362456692</v>
      </c>
      <c r="H1929">
        <v>18.600067075352431</v>
      </c>
      <c r="I1929">
        <v>16.702891078650339</v>
      </c>
      <c r="J1929">
        <v>6202.5281842131744</v>
      </c>
      <c r="K1929">
        <v>-1481.3924880943082</v>
      </c>
      <c r="L1929">
        <v>-13.432704388576473</v>
      </c>
      <c r="M1929">
        <v>6376.9804437320508</v>
      </c>
      <c r="N1929">
        <v>36297.389921122733</v>
      </c>
      <c r="O1929">
        <v>64.961404520852383</v>
      </c>
      <c r="P1929">
        <v>52.077913679906494</v>
      </c>
      <c r="Q1929" s="6">
        <v>1927</v>
      </c>
    </row>
    <row r="1930" spans="1:17" x14ac:dyDescent="0.25">
      <c r="A1930">
        <v>125.90933205806382</v>
      </c>
      <c r="B1930">
        <v>-13.283044013331892</v>
      </c>
      <c r="C1930" s="6">
        <v>1450.1200000000001</v>
      </c>
      <c r="D1930">
        <v>1.2</v>
      </c>
      <c r="E1930">
        <v>0.65</v>
      </c>
      <c r="F1930">
        <v>19.899999999999999</v>
      </c>
      <c r="G1930">
        <v>46.089820015575185</v>
      </c>
      <c r="H1930">
        <v>21.062213051337565</v>
      </c>
      <c r="I1930">
        <v>15.909332058063825</v>
      </c>
      <c r="J1930">
        <v>6208.602226809352</v>
      </c>
      <c r="K1930">
        <v>-1455.8992546654001</v>
      </c>
      <c r="L1930">
        <v>-13.197242393316628</v>
      </c>
      <c r="M1930">
        <v>6377.0200133351718</v>
      </c>
      <c r="N1930">
        <v>36262.576526077857</v>
      </c>
      <c r="O1930">
        <v>65.833837741350635</v>
      </c>
      <c r="P1930">
        <v>51.128182035877998</v>
      </c>
      <c r="Q1930" s="6">
        <v>1928</v>
      </c>
    </row>
    <row r="1931" spans="1:17" x14ac:dyDescent="0.25">
      <c r="A1931">
        <v>129.6962679452669</v>
      </c>
      <c r="B1931">
        <v>-15.492054838156161</v>
      </c>
      <c r="C1931" s="6">
        <v>1450.4</v>
      </c>
      <c r="D1931">
        <v>3</v>
      </c>
      <c r="E1931">
        <v>0.65</v>
      </c>
      <c r="F1931">
        <v>19.899999999999999</v>
      </c>
      <c r="G1931">
        <v>54.048620189015942</v>
      </c>
      <c r="H1931">
        <v>17.230685557897441</v>
      </c>
      <c r="I1931">
        <v>19.696267945266897</v>
      </c>
      <c r="J1931">
        <v>6147.8745873261805</v>
      </c>
      <c r="K1931">
        <v>-1692.6307580171597</v>
      </c>
      <c r="L1931">
        <v>-15.393277470068425</v>
      </c>
      <c r="M1931">
        <v>6376.6261317782146</v>
      </c>
      <c r="N1931">
        <v>36474.223545722103</v>
      </c>
      <c r="O1931">
        <v>60.914497635342599</v>
      </c>
      <c r="P1931">
        <v>53.271622459041232</v>
      </c>
      <c r="Q1931" s="6">
        <v>1929</v>
      </c>
    </row>
    <row r="1932" spans="1:17" x14ac:dyDescent="0.25">
      <c r="A1932">
        <v>128.90356366416125</v>
      </c>
      <c r="B1932">
        <v>-14.308878860758611</v>
      </c>
      <c r="C1932" s="6">
        <v>1450.68</v>
      </c>
      <c r="D1932">
        <v>3</v>
      </c>
      <c r="E1932">
        <v>0.65</v>
      </c>
      <c r="F1932">
        <v>19.899999999999999</v>
      </c>
      <c r="G1932">
        <v>54.048620189015942</v>
      </c>
      <c r="H1932">
        <v>19.454403189944486</v>
      </c>
      <c r="I1932">
        <v>18.903563664161254</v>
      </c>
      <c r="J1932">
        <v>6181.5377946900426</v>
      </c>
      <c r="K1932">
        <v>-1566.1193627468122</v>
      </c>
      <c r="L1932">
        <v>-14.216983906069368</v>
      </c>
      <c r="M1932">
        <v>6376.8439972726255</v>
      </c>
      <c r="N1932">
        <v>36404.882021638121</v>
      </c>
      <c r="O1932">
        <v>62.435487192683269</v>
      </c>
      <c r="P1932">
        <v>54.181368797432938</v>
      </c>
      <c r="Q1932" s="6">
        <v>1930</v>
      </c>
    </row>
    <row r="1933" spans="1:17" x14ac:dyDescent="0.25">
      <c r="A1933">
        <v>129.57474566258134</v>
      </c>
      <c r="B1933">
        <v>-13.754110194316812</v>
      </c>
      <c r="C1933" s="6">
        <v>1450.96</v>
      </c>
      <c r="D1933">
        <v>1.2</v>
      </c>
      <c r="E1933">
        <v>0.65</v>
      </c>
      <c r="F1933">
        <v>19.899999999999999</v>
      </c>
      <c r="G1933">
        <v>46.089820015575185</v>
      </c>
      <c r="H1933">
        <v>18.824486768418595</v>
      </c>
      <c r="I1933">
        <v>19.574745662581336</v>
      </c>
      <c r="J1933">
        <v>6196.4194936584836</v>
      </c>
      <c r="K1933">
        <v>-1506.5716003717534</v>
      </c>
      <c r="L1933">
        <v>-13.665496489496752</v>
      </c>
      <c r="M1933">
        <v>6376.9406872290701</v>
      </c>
      <c r="N1933">
        <v>36416.292780396361</v>
      </c>
      <c r="O1933">
        <v>62.183509317765115</v>
      </c>
      <c r="P1933">
        <v>56.232217466115827</v>
      </c>
      <c r="Q1933" s="6">
        <v>1931</v>
      </c>
    </row>
    <row r="1934" spans="1:17" x14ac:dyDescent="0.25">
      <c r="A1934">
        <v>126.77435032099937</v>
      </c>
      <c r="B1934">
        <v>-13.122301094711636</v>
      </c>
      <c r="C1934" s="6">
        <v>1451.2400000000002</v>
      </c>
      <c r="D1934">
        <v>1.2</v>
      </c>
      <c r="E1934">
        <v>0.65</v>
      </c>
      <c r="F1934">
        <v>19.899999999999999</v>
      </c>
      <c r="G1934">
        <v>46.089820015575185</v>
      </c>
      <c r="H1934">
        <v>20.233628241107734</v>
      </c>
      <c r="I1934">
        <v>16.774350320999375</v>
      </c>
      <c r="J1934">
        <v>6212.6638771287844</v>
      </c>
      <c r="K1934">
        <v>-1438.5859529644611</v>
      </c>
      <c r="L1934">
        <v>-13.037464347599077</v>
      </c>
      <c r="M1934">
        <v>6377.0464945966578</v>
      </c>
      <c r="N1934">
        <v>36288.71561593606</v>
      </c>
      <c r="O1934">
        <v>65.177822867168729</v>
      </c>
      <c r="P1934">
        <v>53.013695851513255</v>
      </c>
      <c r="Q1934" s="6">
        <v>1932</v>
      </c>
    </row>
    <row r="1935" spans="1:17" x14ac:dyDescent="0.25">
      <c r="A1935">
        <v>129.23671102577151</v>
      </c>
      <c r="B1935">
        <v>-16.278788719227656</v>
      </c>
      <c r="C1935" s="6">
        <v>1451.5200000000002</v>
      </c>
      <c r="D1935">
        <v>3</v>
      </c>
      <c r="E1935">
        <v>0.65</v>
      </c>
      <c r="F1935">
        <v>19.899999999999999</v>
      </c>
      <c r="G1935">
        <v>54.048620189015942</v>
      </c>
      <c r="H1935">
        <v>21.991331039073479</v>
      </c>
      <c r="I1935">
        <v>19.236711025771513</v>
      </c>
      <c r="J1935">
        <v>6124.0457142035239</v>
      </c>
      <c r="K1935">
        <v>-1776.3634946502489</v>
      </c>
      <c r="L1935">
        <v>-16.175526739815684</v>
      </c>
      <c r="M1935">
        <v>6376.4726279331426</v>
      </c>
      <c r="N1935">
        <v>36481.207589981561</v>
      </c>
      <c r="O1935">
        <v>60.761939410209671</v>
      </c>
      <c r="P1935">
        <v>51.225539586098577</v>
      </c>
      <c r="Q1935" s="6">
        <v>1933</v>
      </c>
    </row>
    <row r="1936" spans="1:17" x14ac:dyDescent="0.25">
      <c r="A1936">
        <v>128.99060886177065</v>
      </c>
      <c r="B1936">
        <v>-14.330557675620602</v>
      </c>
      <c r="C1936" s="6">
        <v>1451.8000000000002</v>
      </c>
      <c r="D1936">
        <v>0.75</v>
      </c>
      <c r="E1936">
        <v>0.65</v>
      </c>
      <c r="F1936">
        <v>19.899999999999999</v>
      </c>
      <c r="G1936">
        <v>42.007420362456692</v>
      </c>
      <c r="H1936">
        <v>20.462620932217611</v>
      </c>
      <c r="I1936">
        <v>18.990608861770653</v>
      </c>
      <c r="J1936">
        <v>6180.9445446454856</v>
      </c>
      <c r="K1936">
        <v>-1568.4434333841864</v>
      </c>
      <c r="L1936">
        <v>-14.238535184363979</v>
      </c>
      <c r="M1936">
        <v>6376.8401475737783</v>
      </c>
      <c r="N1936">
        <v>36409.062461767724</v>
      </c>
      <c r="O1936">
        <v>62.34178646401142</v>
      </c>
      <c r="P1936">
        <v>54.275519911122153</v>
      </c>
      <c r="Q1936" s="6">
        <v>1934</v>
      </c>
    </row>
    <row r="1937" spans="1:17" x14ac:dyDescent="0.25">
      <c r="A1937">
        <v>128.54410556659917</v>
      </c>
      <c r="B1937">
        <v>-14.187934295589825</v>
      </c>
      <c r="C1937" s="6">
        <v>1452.0800000000002</v>
      </c>
      <c r="D1937">
        <v>1.2</v>
      </c>
      <c r="E1937">
        <v>0.65</v>
      </c>
      <c r="F1937">
        <v>19.899999999999999</v>
      </c>
      <c r="G1937">
        <v>46.089820015575185</v>
      </c>
      <c r="H1937">
        <v>20.464354075316557</v>
      </c>
      <c r="I1937">
        <v>18.544105566599171</v>
      </c>
      <c r="J1937">
        <v>6184.8313340805244</v>
      </c>
      <c r="K1937">
        <v>-1553.1495086282716</v>
      </c>
      <c r="L1937">
        <v>-14.096751813517043</v>
      </c>
      <c r="M1937">
        <v>6376.8653762782633</v>
      </c>
      <c r="N1937">
        <v>36386.846294230148</v>
      </c>
      <c r="O1937">
        <v>62.843439809082156</v>
      </c>
      <c r="P1937">
        <v>53.845646281367763</v>
      </c>
      <c r="Q1937" s="6">
        <v>1935</v>
      </c>
    </row>
    <row r="1938" spans="1:17" x14ac:dyDescent="0.25">
      <c r="A1938">
        <v>126.61640497105847</v>
      </c>
      <c r="B1938">
        <v>-15.645242687414248</v>
      </c>
      <c r="C1938" s="6">
        <v>1452.3600000000001</v>
      </c>
      <c r="D1938">
        <v>1.2</v>
      </c>
      <c r="E1938">
        <v>0.65</v>
      </c>
      <c r="F1938">
        <v>19.899999999999999</v>
      </c>
      <c r="G1938">
        <v>46.089820015575185</v>
      </c>
      <c r="H1938">
        <v>15.674928387651626</v>
      </c>
      <c r="I1938">
        <v>16.616404971058472</v>
      </c>
      <c r="J1938">
        <v>6143.3250895221663</v>
      </c>
      <c r="K1938">
        <v>-1708.9597186354051</v>
      </c>
      <c r="L1938">
        <v>-15.545586208523495</v>
      </c>
      <c r="M1938">
        <v>6376.5967784917166</v>
      </c>
      <c r="N1938">
        <v>36360.050724038047</v>
      </c>
      <c r="O1938">
        <v>63.451616519051996</v>
      </c>
      <c r="P1938">
        <v>47.896529348588409</v>
      </c>
      <c r="Q1938" s="6">
        <v>1936</v>
      </c>
    </row>
    <row r="1939" spans="1:17" x14ac:dyDescent="0.25">
      <c r="A1939">
        <v>129.94416252887129</v>
      </c>
      <c r="B1939">
        <v>-13.376927870635091</v>
      </c>
      <c r="C1939" s="6">
        <v>1452.64</v>
      </c>
      <c r="D1939">
        <v>3</v>
      </c>
      <c r="E1939">
        <v>0.65</v>
      </c>
      <c r="F1939">
        <v>19.899999999999999</v>
      </c>
      <c r="G1939">
        <v>54.048620189015942</v>
      </c>
      <c r="H1939">
        <v>17.132347808988975</v>
      </c>
      <c r="I1939">
        <v>19.944162528871288</v>
      </c>
      <c r="J1939">
        <v>6206.207482687395</v>
      </c>
      <c r="K1939">
        <v>-1466.006105887692</v>
      </c>
      <c r="L1939">
        <v>-13.290563941326663</v>
      </c>
      <c r="M1939">
        <v>6377.0044080794714</v>
      </c>
      <c r="N1939">
        <v>36421.288731104978</v>
      </c>
      <c r="O1939">
        <v>62.07448086406793</v>
      </c>
      <c r="P1939">
        <v>57.479293584281635</v>
      </c>
      <c r="Q1939" s="6">
        <v>1937</v>
      </c>
    </row>
    <row r="1940" spans="1:17" x14ac:dyDescent="0.25">
      <c r="A1940">
        <v>129.78622608007589</v>
      </c>
      <c r="B1940">
        <v>-15.272384730530488</v>
      </c>
      <c r="C1940" s="6">
        <v>1452.92</v>
      </c>
      <c r="D1940">
        <v>0.75</v>
      </c>
      <c r="E1940">
        <v>0.65</v>
      </c>
      <c r="F1940">
        <v>19.899999999999999</v>
      </c>
      <c r="G1940">
        <v>42.007420362456692</v>
      </c>
      <c r="H1940">
        <v>17.682366744177628</v>
      </c>
      <c r="I1940">
        <v>19.786226080075892</v>
      </c>
      <c r="J1940">
        <v>6154.3221951448677</v>
      </c>
      <c r="K1940">
        <v>-1669.194461351984</v>
      </c>
      <c r="L1940">
        <v>-15.174872880280548</v>
      </c>
      <c r="M1940">
        <v>6376.6677686281319</v>
      </c>
      <c r="N1940">
        <v>36470.986279978119</v>
      </c>
      <c r="O1940">
        <v>60.984666387441493</v>
      </c>
      <c r="P1940">
        <v>53.788544149329304</v>
      </c>
      <c r="Q1940" s="6">
        <v>1938</v>
      </c>
    </row>
    <row r="1941" spans="1:17" x14ac:dyDescent="0.25">
      <c r="A1941">
        <v>128.42683079787554</v>
      </c>
      <c r="B1941">
        <v>-11.762118075154028</v>
      </c>
      <c r="C1941" s="6">
        <v>1453.2</v>
      </c>
      <c r="D1941">
        <v>0.75</v>
      </c>
      <c r="E1941">
        <v>0.65</v>
      </c>
      <c r="F1941">
        <v>19.899999999999999</v>
      </c>
      <c r="G1941">
        <v>42.007420362456692</v>
      </c>
      <c r="H1941">
        <v>22.338936764502456</v>
      </c>
      <c r="I1941">
        <v>18.426830797875539</v>
      </c>
      <c r="J1941">
        <v>6245.0829497153127</v>
      </c>
      <c r="K1941">
        <v>-1291.6519069641834</v>
      </c>
      <c r="L1941">
        <v>-11.685548877797823</v>
      </c>
      <c r="M1941">
        <v>6377.2584781855221</v>
      </c>
      <c r="N1941">
        <v>36315.956717151916</v>
      </c>
      <c r="O1941">
        <v>64.517344727775637</v>
      </c>
      <c r="P1941">
        <v>58.540229607134201</v>
      </c>
      <c r="Q1941" s="6">
        <v>1939</v>
      </c>
    </row>
    <row r="1942" spans="1:17" x14ac:dyDescent="0.25">
      <c r="A1942">
        <v>126.15449608398879</v>
      </c>
      <c r="B1942">
        <v>-14.021705553862743</v>
      </c>
      <c r="C1942" s="6">
        <v>1453.4800000000002</v>
      </c>
      <c r="D1942">
        <v>3</v>
      </c>
      <c r="E1942">
        <v>0.65</v>
      </c>
      <c r="F1942">
        <v>19.899999999999999</v>
      </c>
      <c r="G1942">
        <v>54.048620189015942</v>
      </c>
      <c r="H1942">
        <v>19.683785987614208</v>
      </c>
      <c r="I1942">
        <v>16.154496083988789</v>
      </c>
      <c r="J1942">
        <v>6189.3133019782972</v>
      </c>
      <c r="K1942">
        <v>-1535.3123976127185</v>
      </c>
      <c r="L1942">
        <v>-13.93150493491077</v>
      </c>
      <c r="M1942">
        <v>6376.8944877823415</v>
      </c>
      <c r="N1942">
        <v>36292.615405740311</v>
      </c>
      <c r="O1942">
        <v>65.07636217744799</v>
      </c>
      <c r="P1942">
        <v>50.089380867452007</v>
      </c>
      <c r="Q1942" s="6">
        <v>1940</v>
      </c>
    </row>
    <row r="1943" spans="1:17" x14ac:dyDescent="0.25">
      <c r="A1943">
        <v>129.80018937287613</v>
      </c>
      <c r="B1943">
        <v>-15.230494957552461</v>
      </c>
      <c r="C1943" s="6">
        <v>1453.7600000000002</v>
      </c>
      <c r="D1943">
        <v>0.75</v>
      </c>
      <c r="E1943">
        <v>0.65</v>
      </c>
      <c r="F1943">
        <v>19.899999999999999</v>
      </c>
      <c r="G1943">
        <v>42.007420362456692</v>
      </c>
      <c r="H1943">
        <v>17.416781135643809</v>
      </c>
      <c r="I1943">
        <v>19.800189372876133</v>
      </c>
      <c r="J1943">
        <v>6155.5414975103977</v>
      </c>
      <c r="K1943">
        <v>-1664.7225549052182</v>
      </c>
      <c r="L1943">
        <v>-15.133225081522506</v>
      </c>
      <c r="M1943">
        <v>6376.6756474187005</v>
      </c>
      <c r="N1943">
        <v>36470.248519150628</v>
      </c>
      <c r="O1943">
        <v>61.000636313398012</v>
      </c>
      <c r="P1943">
        <v>53.882614982402146</v>
      </c>
      <c r="Q1943" s="6">
        <v>1941</v>
      </c>
    </row>
    <row r="1944" spans="1:17" x14ac:dyDescent="0.25">
      <c r="A1944">
        <v>127.71797969966866</v>
      </c>
      <c r="B1944">
        <v>-13.999163455209386</v>
      </c>
      <c r="C1944" s="6">
        <v>1454.0400000000002</v>
      </c>
      <c r="D1944">
        <v>0.75</v>
      </c>
      <c r="E1944">
        <v>0.65</v>
      </c>
      <c r="F1944">
        <v>19.899999999999999</v>
      </c>
      <c r="G1944">
        <v>42.007420362456692</v>
      </c>
      <c r="H1944">
        <v>14.216455723389201</v>
      </c>
      <c r="I1944">
        <v>17.71797969966866</v>
      </c>
      <c r="J1944">
        <v>6189.9171067344714</v>
      </c>
      <c r="K1944">
        <v>-1532.8925465024815</v>
      </c>
      <c r="L1944">
        <v>-13.909096218147125</v>
      </c>
      <c r="M1944">
        <v>6376.8984112471881</v>
      </c>
      <c r="N1944">
        <v>36349.061852769533</v>
      </c>
      <c r="O1944">
        <v>63.717455349628956</v>
      </c>
      <c r="P1944">
        <v>52.867844520360599</v>
      </c>
      <c r="Q1944" s="6">
        <v>1942</v>
      </c>
    </row>
    <row r="1945" spans="1:17" x14ac:dyDescent="0.25">
      <c r="A1945">
        <v>128.44420588683002</v>
      </c>
      <c r="B1945">
        <v>-11.767007466614292</v>
      </c>
      <c r="C1945" s="6">
        <v>1454.3200000000002</v>
      </c>
      <c r="D1945">
        <v>3</v>
      </c>
      <c r="E1945">
        <v>0.65</v>
      </c>
      <c r="F1945">
        <v>19.899999999999999</v>
      </c>
      <c r="G1945">
        <v>54.048620189015942</v>
      </c>
      <c r="H1945">
        <v>17.061283447980852</v>
      </c>
      <c r="I1945">
        <v>18.444205886830019</v>
      </c>
      <c r="J1945">
        <v>6244.9726720515146</v>
      </c>
      <c r="K1945">
        <v>-1292.1814122136725</v>
      </c>
      <c r="L1945">
        <v>-11.69040823283059</v>
      </c>
      <c r="M1945">
        <v>6377.257755237807</v>
      </c>
      <c r="N1945">
        <v>36316.773387005014</v>
      </c>
      <c r="O1945">
        <v>64.49757651943365</v>
      </c>
      <c r="P1945">
        <v>58.555559071999035</v>
      </c>
      <c r="Q1945" s="6">
        <v>1943</v>
      </c>
    </row>
    <row r="1946" spans="1:17" x14ac:dyDescent="0.25">
      <c r="A1946">
        <v>128.66232506386618</v>
      </c>
      <c r="B1946">
        <v>-16.297107683720157</v>
      </c>
      <c r="C1946" s="6">
        <v>1454.6000000000001</v>
      </c>
      <c r="D1946">
        <v>3</v>
      </c>
      <c r="E1946">
        <v>0.65</v>
      </c>
      <c r="F1946">
        <v>19.899999999999999</v>
      </c>
      <c r="G1946">
        <v>54.048620189015942</v>
      </c>
      <c r="H1946">
        <v>14.181937347838053</v>
      </c>
      <c r="I1946">
        <v>18.662325063866177</v>
      </c>
      <c r="J1946">
        <v>6123.4771536978842</v>
      </c>
      <c r="K1946">
        <v>-1778.3093392225369</v>
      </c>
      <c r="L1946">
        <v>-16.193742187843235</v>
      </c>
      <c r="M1946">
        <v>6376.4689725447615</v>
      </c>
      <c r="N1946">
        <v>36458.780598425423</v>
      </c>
      <c r="O1946">
        <v>61.24087974590325</v>
      </c>
      <c r="P1946">
        <v>50.278519628731935</v>
      </c>
      <c r="Q1946" s="6">
        <v>1944</v>
      </c>
    </row>
    <row r="1947" spans="1:17" x14ac:dyDescent="0.25">
      <c r="A1947">
        <v>127.1954399012569</v>
      </c>
      <c r="B1947">
        <v>-13.237173400209871</v>
      </c>
      <c r="C1947" s="6">
        <v>1454.88</v>
      </c>
      <c r="D1947">
        <v>3</v>
      </c>
      <c r="E1947">
        <v>0.65</v>
      </c>
      <c r="F1947">
        <v>19.899999999999999</v>
      </c>
      <c r="G1947">
        <v>54.048620189015942</v>
      </c>
      <c r="H1947">
        <v>20.127439694482607</v>
      </c>
      <c r="I1947">
        <v>17.195439901256904</v>
      </c>
      <c r="J1947">
        <v>6209.766242671355</v>
      </c>
      <c r="K1947">
        <v>-1450.9597624414507</v>
      </c>
      <c r="L1947">
        <v>-13.151646850758709</v>
      </c>
      <c r="M1947">
        <v>6377.0276007592183</v>
      </c>
      <c r="N1947">
        <v>36307.421249044244</v>
      </c>
      <c r="O1947">
        <v>64.717285346633588</v>
      </c>
      <c r="P1947">
        <v>53.501101076734365</v>
      </c>
      <c r="Q1947" s="6">
        <v>1945</v>
      </c>
    </row>
    <row r="1948" spans="1:17" x14ac:dyDescent="0.25">
      <c r="A1948">
        <v>127.56538811856608</v>
      </c>
      <c r="B1948">
        <v>-14.48793699798858</v>
      </c>
      <c r="C1948" s="6">
        <v>1455.16</v>
      </c>
      <c r="D1948">
        <v>1.2</v>
      </c>
      <c r="E1948">
        <v>0.65</v>
      </c>
      <c r="F1948">
        <v>19.899999999999999</v>
      </c>
      <c r="G1948">
        <v>46.089820015575185</v>
      </c>
      <c r="H1948">
        <v>18.494564644659285</v>
      </c>
      <c r="I1948">
        <v>17.565388118566077</v>
      </c>
      <c r="J1948">
        <v>6176.6114024968301</v>
      </c>
      <c r="K1948">
        <v>-1585.308606829579</v>
      </c>
      <c r="L1948">
        <v>-14.394990213948493</v>
      </c>
      <c r="M1948">
        <v>6376.8120402236882</v>
      </c>
      <c r="N1948">
        <v>36357.96498904391</v>
      </c>
      <c r="O1948">
        <v>63.506640356743333</v>
      </c>
      <c r="P1948">
        <v>51.680282229395033</v>
      </c>
      <c r="Q1948" s="6">
        <v>1946</v>
      </c>
    </row>
    <row r="1949" spans="1:17" x14ac:dyDescent="0.25">
      <c r="A1949">
        <v>129.34615250088754</v>
      </c>
      <c r="B1949">
        <v>-12.142999924605855</v>
      </c>
      <c r="C1949" s="6">
        <v>1455.44</v>
      </c>
      <c r="D1949">
        <v>0.75</v>
      </c>
      <c r="E1949">
        <v>0.65</v>
      </c>
      <c r="F1949">
        <v>19.899999999999999</v>
      </c>
      <c r="G1949">
        <v>42.007420362456692</v>
      </c>
      <c r="H1949">
        <v>15.885032789508253</v>
      </c>
      <c r="I1949">
        <v>19.346152500887541</v>
      </c>
      <c r="J1949">
        <v>6236.3569631408918</v>
      </c>
      <c r="K1949">
        <v>-1332.8722396639898</v>
      </c>
      <c r="L1949">
        <v>-12.064097587640054</v>
      </c>
      <c r="M1949">
        <v>6377.2013124083505</v>
      </c>
      <c r="N1949">
        <v>36363.133337816354</v>
      </c>
      <c r="O1949">
        <v>63.398194317078257</v>
      </c>
      <c r="P1949">
        <v>59.073146165975743</v>
      </c>
      <c r="Q1949" s="6">
        <v>1947</v>
      </c>
    </row>
    <row r="1950" spans="1:17" x14ac:dyDescent="0.25">
      <c r="A1950">
        <v>128.85951429059222</v>
      </c>
      <c r="B1950">
        <v>-14.422886182438285</v>
      </c>
      <c r="C1950" s="6">
        <v>1455.72</v>
      </c>
      <c r="D1950">
        <v>3</v>
      </c>
      <c r="E1950">
        <v>0.65</v>
      </c>
      <c r="F1950">
        <v>19.899999999999999</v>
      </c>
      <c r="G1950">
        <v>54.048620189015942</v>
      </c>
      <c r="H1950">
        <v>21.448135157023316</v>
      </c>
      <c r="I1950">
        <v>18.859514290592216</v>
      </c>
      <c r="J1950">
        <v>6178.4080772909638</v>
      </c>
      <c r="K1950">
        <v>-1578.3390102487585</v>
      </c>
      <c r="L1950">
        <v>-14.330321107968066</v>
      </c>
      <c r="M1950">
        <v>6376.8236921532689</v>
      </c>
      <c r="N1950">
        <v>36406.527423062202</v>
      </c>
      <c r="O1950">
        <v>62.398028181196885</v>
      </c>
      <c r="P1950">
        <v>53.901420274708627</v>
      </c>
      <c r="Q1950" s="6">
        <v>1948</v>
      </c>
    </row>
    <row r="1951" spans="1:17" x14ac:dyDescent="0.25">
      <c r="A1951">
        <v>129.22323258271604</v>
      </c>
      <c r="B1951">
        <v>-13.479655536327552</v>
      </c>
      <c r="C1951" s="6">
        <v>1456.0000000000002</v>
      </c>
      <c r="D1951">
        <v>1.2</v>
      </c>
      <c r="E1951">
        <v>0.65</v>
      </c>
      <c r="F1951">
        <v>19.899999999999999</v>
      </c>
      <c r="G1951">
        <v>46.089820015575185</v>
      </c>
      <c r="H1951">
        <v>20.840415934402603</v>
      </c>
      <c r="I1951">
        <v>19.223232582716037</v>
      </c>
      <c r="J1951">
        <v>6203.5681639810646</v>
      </c>
      <c r="K1951">
        <v>-1477.0605904219944</v>
      </c>
      <c r="L1951">
        <v>-13.392677381897498</v>
      </c>
      <c r="M1951">
        <v>6376.9872159929228</v>
      </c>
      <c r="N1951">
        <v>36393.858987549705</v>
      </c>
      <c r="O1951">
        <v>62.687922842527023</v>
      </c>
      <c r="P1951">
        <v>56.23729852542364</v>
      </c>
      <c r="Q1951" s="6">
        <v>1949</v>
      </c>
    </row>
    <row r="1952" spans="1:17" x14ac:dyDescent="0.25">
      <c r="A1952">
        <v>126.65817035558057</v>
      </c>
      <c r="B1952">
        <v>-13.250420012939047</v>
      </c>
      <c r="C1952" s="6">
        <v>1456.2800000000002</v>
      </c>
      <c r="D1952">
        <v>3</v>
      </c>
      <c r="E1952">
        <v>0.65</v>
      </c>
      <c r="F1952">
        <v>19.899999999999999</v>
      </c>
      <c r="G1952">
        <v>54.048620189015942</v>
      </c>
      <c r="H1952">
        <v>15.691090243350292</v>
      </c>
      <c r="I1952">
        <v>16.658170355580566</v>
      </c>
      <c r="J1952">
        <v>6209.4305022456965</v>
      </c>
      <c r="K1952">
        <v>-1452.3862933152352</v>
      </c>
      <c r="L1952">
        <v>-13.164814005681684</v>
      </c>
      <c r="M1952">
        <v>6377.025412151751</v>
      </c>
      <c r="N1952">
        <v>36288.100988119942</v>
      </c>
      <c r="O1952">
        <v>65.192393345216118</v>
      </c>
      <c r="P1952">
        <v>52.547167788699667</v>
      </c>
      <c r="Q1952" s="6">
        <v>1950</v>
      </c>
    </row>
    <row r="1953" spans="1:17" x14ac:dyDescent="0.25">
      <c r="A1953">
        <v>129.16427514903845</v>
      </c>
      <c r="B1953">
        <v>-13.681790949235578</v>
      </c>
      <c r="C1953" s="6">
        <v>1456.5600000000002</v>
      </c>
      <c r="D1953">
        <v>1.2</v>
      </c>
      <c r="E1953">
        <v>0.65</v>
      </c>
      <c r="F1953">
        <v>19.899999999999999</v>
      </c>
      <c r="G1953">
        <v>46.089820015575185</v>
      </c>
      <c r="H1953">
        <v>22.787595337438809</v>
      </c>
      <c r="I1953">
        <v>19.164275149038446</v>
      </c>
      <c r="J1953">
        <v>6198.3169108513966</v>
      </c>
      <c r="K1953">
        <v>-1498.7986664458215</v>
      </c>
      <c r="L1953">
        <v>-13.593607438501063</v>
      </c>
      <c r="M1953">
        <v>6376.9530318080733</v>
      </c>
      <c r="N1953">
        <v>36397.168132221523</v>
      </c>
      <c r="O1953">
        <v>62.612161811016982</v>
      </c>
      <c r="P1953">
        <v>55.761349361441397</v>
      </c>
      <c r="Q1953" s="6">
        <v>1951</v>
      </c>
    </row>
    <row r="1954" spans="1:17" x14ac:dyDescent="0.25">
      <c r="A1954">
        <v>129.92109021675282</v>
      </c>
      <c r="B1954">
        <v>-14.024959018118958</v>
      </c>
      <c r="C1954" s="6">
        <v>1456.8400000000001</v>
      </c>
      <c r="D1954">
        <v>3</v>
      </c>
      <c r="E1954">
        <v>0.65</v>
      </c>
      <c r="F1954">
        <v>19.899999999999999</v>
      </c>
      <c r="G1954">
        <v>54.048620189015942</v>
      </c>
      <c r="H1954">
        <v>21.706083714153849</v>
      </c>
      <c r="I1954">
        <v>19.921090216752816</v>
      </c>
      <c r="J1954">
        <v>6189.2260771137289</v>
      </c>
      <c r="K1954">
        <v>-1535.6616315156318</v>
      </c>
      <c r="L1954">
        <v>-13.934739152946021</v>
      </c>
      <c r="M1954">
        <v>6376.8939210350554</v>
      </c>
      <c r="N1954">
        <v>36438.761516448649</v>
      </c>
      <c r="O1954">
        <v>61.686955462180116</v>
      </c>
      <c r="P1954">
        <v>56.229343152887203</v>
      </c>
      <c r="Q1954" s="6">
        <v>1952</v>
      </c>
    </row>
    <row r="1955" spans="1:17" x14ac:dyDescent="0.25">
      <c r="A1955">
        <v>127.94389345599625</v>
      </c>
      <c r="B1955">
        <v>-12.820539277464256</v>
      </c>
      <c r="C1955" s="6">
        <v>1457.1200000000001</v>
      </c>
      <c r="D1955">
        <v>1.2</v>
      </c>
      <c r="E1955">
        <v>0.65</v>
      </c>
      <c r="F1955">
        <v>19.899999999999999</v>
      </c>
      <c r="G1955">
        <v>46.089820015575185</v>
      </c>
      <c r="H1955">
        <v>15.244862662241351</v>
      </c>
      <c r="I1955">
        <v>17.943893455996246</v>
      </c>
      <c r="J1955">
        <v>6220.1574073298943</v>
      </c>
      <c r="K1955">
        <v>-1406.0538828104327</v>
      </c>
      <c r="L1955">
        <v>-12.737521005807215</v>
      </c>
      <c r="M1955">
        <v>6377.0953962856192</v>
      </c>
      <c r="N1955">
        <v>36324.385256217865</v>
      </c>
      <c r="O1955">
        <v>64.309179752875522</v>
      </c>
      <c r="P1955">
        <v>55.580497263895914</v>
      </c>
      <c r="Q1955" s="6">
        <v>1953</v>
      </c>
    </row>
    <row r="1956" spans="1:17" x14ac:dyDescent="0.25">
      <c r="A1956">
        <v>126.62520839299592</v>
      </c>
      <c r="B1956">
        <v>-16.01420796120043</v>
      </c>
      <c r="C1956" s="6">
        <v>1457.4</v>
      </c>
      <c r="D1956">
        <v>3</v>
      </c>
      <c r="E1956">
        <v>0.65</v>
      </c>
      <c r="F1956">
        <v>19.899999999999999</v>
      </c>
      <c r="G1956">
        <v>54.048620189015942</v>
      </c>
      <c r="H1956">
        <v>18.013134329983757</v>
      </c>
      <c r="I1956">
        <v>16.625208392995916</v>
      </c>
      <c r="J1956">
        <v>6132.1879103032052</v>
      </c>
      <c r="K1956">
        <v>-1748.2398779045279</v>
      </c>
      <c r="L1956">
        <v>-15.912445717772261</v>
      </c>
      <c r="M1956">
        <v>6376.5250127294594</v>
      </c>
      <c r="N1956">
        <v>36372.724121000181</v>
      </c>
      <c r="O1956">
        <v>63.156408445920135</v>
      </c>
      <c r="P1956">
        <v>47.26448550506769</v>
      </c>
      <c r="Q1956" s="6">
        <v>1954</v>
      </c>
    </row>
    <row r="1957" spans="1:17" x14ac:dyDescent="0.25">
      <c r="A1957">
        <v>125.64487382088964</v>
      </c>
      <c r="B1957">
        <v>-14.274548249831543</v>
      </c>
      <c r="C1957" s="6">
        <v>1457.68</v>
      </c>
      <c r="D1957">
        <v>0.75</v>
      </c>
      <c r="E1957">
        <v>0.65</v>
      </c>
      <c r="F1957">
        <v>19.899999999999999</v>
      </c>
      <c r="G1957">
        <v>42.007420362456692</v>
      </c>
      <c r="H1957">
        <v>20.398841683068898</v>
      </c>
      <c r="I1957">
        <v>15.644873820889643</v>
      </c>
      <c r="J1957">
        <v>6182.475465335745</v>
      </c>
      <c r="K1957">
        <v>-1562.438510165463</v>
      </c>
      <c r="L1957">
        <v>-14.18285536895816</v>
      </c>
      <c r="M1957">
        <v>6376.850082723171</v>
      </c>
      <c r="N1957">
        <v>36282.734604572077</v>
      </c>
      <c r="O1957">
        <v>65.320244957143061</v>
      </c>
      <c r="P1957">
        <v>48.637811209109934</v>
      </c>
      <c r="Q1957" s="6">
        <v>1955</v>
      </c>
    </row>
    <row r="1958" spans="1:17" x14ac:dyDescent="0.25">
      <c r="A1958">
        <v>128.62768037208576</v>
      </c>
      <c r="B1958">
        <v>-14.561365912101397</v>
      </c>
      <c r="C1958" s="6">
        <v>1457.96</v>
      </c>
      <c r="D1958">
        <v>1.2</v>
      </c>
      <c r="E1958">
        <v>0.65</v>
      </c>
      <c r="F1958">
        <v>19.899999999999999</v>
      </c>
      <c r="G1958">
        <v>46.089820015575185</v>
      </c>
      <c r="H1958">
        <v>14.32095967167705</v>
      </c>
      <c r="I1958">
        <v>18.627680372085763</v>
      </c>
      <c r="J1958">
        <v>6174.5738105827031</v>
      </c>
      <c r="K1958">
        <v>-1593.1734291624841</v>
      </c>
      <c r="L1958">
        <v>-14.467988827765756</v>
      </c>
      <c r="M1958">
        <v>6376.7988299556027</v>
      </c>
      <c r="N1958">
        <v>36401.427136099337</v>
      </c>
      <c r="O1958">
        <v>62.511754823333725</v>
      </c>
      <c r="P1958">
        <v>53.281565395220767</v>
      </c>
      <c r="Q1958" s="6">
        <v>1956</v>
      </c>
    </row>
    <row r="1959" spans="1:17" x14ac:dyDescent="0.25">
      <c r="A1959">
        <v>128.71792958508993</v>
      </c>
      <c r="B1959">
        <v>-12.72154280209803</v>
      </c>
      <c r="C1959" s="6">
        <v>1458.2400000000002</v>
      </c>
      <c r="D1959">
        <v>1.2</v>
      </c>
      <c r="E1959">
        <v>0.65</v>
      </c>
      <c r="F1959">
        <v>19.899999999999999</v>
      </c>
      <c r="G1959">
        <v>46.089820015575185</v>
      </c>
      <c r="H1959">
        <v>18.31604110322651</v>
      </c>
      <c r="I1959">
        <v>18.717929585089934</v>
      </c>
      <c r="J1959">
        <v>6222.5783728014558</v>
      </c>
      <c r="K1959">
        <v>-1395.3729785871735</v>
      </c>
      <c r="L1959">
        <v>-12.639123100713521</v>
      </c>
      <c r="M1959">
        <v>6377.1112076729269</v>
      </c>
      <c r="N1959">
        <v>36352.392392904301</v>
      </c>
      <c r="O1959">
        <v>63.645836130067025</v>
      </c>
      <c r="P1959">
        <v>56.979296002558655</v>
      </c>
      <c r="Q1959" s="6">
        <v>1957</v>
      </c>
    </row>
    <row r="1960" spans="1:17" x14ac:dyDescent="0.25">
      <c r="A1960">
        <v>126.79066213696245</v>
      </c>
      <c r="B1960">
        <v>-13.729866695046448</v>
      </c>
      <c r="C1960" s="6">
        <v>1458.5200000000002</v>
      </c>
      <c r="D1960">
        <v>0.75</v>
      </c>
      <c r="E1960">
        <v>0.65</v>
      </c>
      <c r="F1960">
        <v>19.899999999999999</v>
      </c>
      <c r="G1960">
        <v>42.007420362456692</v>
      </c>
      <c r="H1960">
        <v>19.202640177311263</v>
      </c>
      <c r="I1960">
        <v>16.790662136962453</v>
      </c>
      <c r="J1960">
        <v>6197.0566571102854</v>
      </c>
      <c r="K1960">
        <v>-1503.9661503365671</v>
      </c>
      <c r="L1960">
        <v>-13.641397141478626</v>
      </c>
      <c r="M1960">
        <v>6376.9448321898708</v>
      </c>
      <c r="N1960">
        <v>36306.647732928948</v>
      </c>
      <c r="O1960">
        <v>64.733517320017782</v>
      </c>
      <c r="P1960">
        <v>51.811891942301372</v>
      </c>
      <c r="Q1960" s="6">
        <v>1958</v>
      </c>
    </row>
    <row r="1961" spans="1:17" x14ac:dyDescent="0.25">
      <c r="A1961">
        <v>127.51914194928972</v>
      </c>
      <c r="B1961">
        <v>-14.811117275384138</v>
      </c>
      <c r="C1961" s="6">
        <v>1458.8000000000002</v>
      </c>
      <c r="D1961">
        <v>1.2</v>
      </c>
      <c r="E1961">
        <v>0.65</v>
      </c>
      <c r="F1961">
        <v>19.899999999999999</v>
      </c>
      <c r="G1961">
        <v>46.089820015575185</v>
      </c>
      <c r="H1961">
        <v>21.348389009124325</v>
      </c>
      <c r="I1961">
        <v>17.519141949289718</v>
      </c>
      <c r="J1961">
        <v>6167.5679079336242</v>
      </c>
      <c r="K1961">
        <v>-1619.904490610737</v>
      </c>
      <c r="L1961">
        <v>-14.716281193024736</v>
      </c>
      <c r="M1961">
        <v>6376.7534418129708</v>
      </c>
      <c r="N1961">
        <v>36366.212388619882</v>
      </c>
      <c r="O1961">
        <v>63.313428716909456</v>
      </c>
      <c r="P1961">
        <v>50.998689331116488</v>
      </c>
      <c r="Q1961" s="6">
        <v>1959</v>
      </c>
    </row>
    <row r="1962" spans="1:17" x14ac:dyDescent="0.25">
      <c r="A1962">
        <v>128.4080377511257</v>
      </c>
      <c r="B1962">
        <v>-15.191485946204526</v>
      </c>
      <c r="C1962" s="6">
        <v>1459.0800000000002</v>
      </c>
      <c r="D1962">
        <v>0.75</v>
      </c>
      <c r="E1962">
        <v>0.65</v>
      </c>
      <c r="F1962">
        <v>19.899999999999999</v>
      </c>
      <c r="G1962">
        <v>42.007420362456692</v>
      </c>
      <c r="H1962">
        <v>19.728011151466113</v>
      </c>
      <c r="I1962">
        <v>18.408037751125704</v>
      </c>
      <c r="J1962">
        <v>6156.6740041002877</v>
      </c>
      <c r="K1962">
        <v>-1660.557396074573</v>
      </c>
      <c r="L1962">
        <v>-15.094441589221249</v>
      </c>
      <c r="M1962">
        <v>6376.68296674864</v>
      </c>
      <c r="N1962">
        <v>36412.370063937531</v>
      </c>
      <c r="O1962">
        <v>62.26343860845374</v>
      </c>
      <c r="P1962">
        <v>51.784170583990871</v>
      </c>
      <c r="Q1962" s="6">
        <v>1960</v>
      </c>
    </row>
    <row r="1963" spans="1:17" x14ac:dyDescent="0.25">
      <c r="A1963">
        <v>128.6504555892883</v>
      </c>
      <c r="B1963">
        <v>-14.069160873069215</v>
      </c>
      <c r="C1963" s="6">
        <v>1459.3600000000001</v>
      </c>
      <c r="D1963">
        <v>1.2</v>
      </c>
      <c r="E1963">
        <v>0.65</v>
      </c>
      <c r="F1963">
        <v>19.899999999999999</v>
      </c>
      <c r="G1963">
        <v>46.089820015575185</v>
      </c>
      <c r="H1963">
        <v>21.764608282297424</v>
      </c>
      <c r="I1963">
        <v>18.650455589288299</v>
      </c>
      <c r="J1963">
        <v>6188.0390652340329</v>
      </c>
      <c r="K1963">
        <v>-1540.4058724108636</v>
      </c>
      <c r="L1963">
        <v>-13.978679641402417</v>
      </c>
      <c r="M1963">
        <v>6376.8862091635565</v>
      </c>
      <c r="N1963">
        <v>36387.570532977996</v>
      </c>
      <c r="O1963">
        <v>62.827581527792887</v>
      </c>
      <c r="P1963">
        <v>54.237156969973171</v>
      </c>
      <c r="Q1963" s="6">
        <v>1961</v>
      </c>
    </row>
    <row r="1964" spans="1:17" x14ac:dyDescent="0.25">
      <c r="A1964">
        <v>127.16094544429529</v>
      </c>
      <c r="B1964">
        <v>-13.42309355586119</v>
      </c>
      <c r="C1964" s="6">
        <v>1459.64</v>
      </c>
      <c r="D1964">
        <v>3</v>
      </c>
      <c r="E1964">
        <v>0.65</v>
      </c>
      <c r="F1964">
        <v>19.899999999999999</v>
      </c>
      <c r="G1964">
        <v>54.048620189015942</v>
      </c>
      <c r="H1964">
        <v>16.19941410075608</v>
      </c>
      <c r="I1964">
        <v>17.160945444295294</v>
      </c>
      <c r="J1964">
        <v>6205.0238309398746</v>
      </c>
      <c r="K1964">
        <v>-1470.9745517487745</v>
      </c>
      <c r="L1964">
        <v>-13.33645345791666</v>
      </c>
      <c r="M1964">
        <v>6376.9966970686346</v>
      </c>
      <c r="N1964">
        <v>36311.395551039008</v>
      </c>
      <c r="O1964">
        <v>64.619629342734541</v>
      </c>
      <c r="P1964">
        <v>53.066474450814042</v>
      </c>
      <c r="Q1964" s="6">
        <v>1962</v>
      </c>
    </row>
    <row r="1965" spans="1:17" x14ac:dyDescent="0.25">
      <c r="A1965">
        <v>125.69916710032149</v>
      </c>
      <c r="B1965">
        <v>-14.607405194512411</v>
      </c>
      <c r="C1965" s="6">
        <v>1459.92</v>
      </c>
      <c r="D1965">
        <v>0.75</v>
      </c>
      <c r="E1965">
        <v>0.65</v>
      </c>
      <c r="F1965">
        <v>19.899999999999999</v>
      </c>
      <c r="G1965">
        <v>42.007420362456692</v>
      </c>
      <c r="H1965">
        <v>22.48268606480633</v>
      </c>
      <c r="I1965">
        <v>15.699167100321489</v>
      </c>
      <c r="J1965">
        <v>6173.2911114796252</v>
      </c>
      <c r="K1965">
        <v>-1598.1032942139339</v>
      </c>
      <c r="L1965">
        <v>-14.513758625660587</v>
      </c>
      <c r="M1965">
        <v>6376.790516086503</v>
      </c>
      <c r="N1965">
        <v>36294.836181896899</v>
      </c>
      <c r="O1965">
        <v>65.018205222496363</v>
      </c>
      <c r="P1965">
        <v>48.099630649625631</v>
      </c>
      <c r="Q1965" s="6">
        <v>1963</v>
      </c>
    </row>
    <row r="1966" spans="1:17" x14ac:dyDescent="0.25">
      <c r="A1966">
        <v>125.62989861546266</v>
      </c>
      <c r="B1966">
        <v>-14.337150704329808</v>
      </c>
      <c r="C1966" s="6">
        <v>1460.2</v>
      </c>
      <c r="D1966">
        <v>1.2</v>
      </c>
      <c r="E1966">
        <v>0.65</v>
      </c>
      <c r="F1966">
        <v>19.899999999999999</v>
      </c>
      <c r="G1966">
        <v>46.089820015575185</v>
      </c>
      <c r="H1966">
        <v>14.708661770866284</v>
      </c>
      <c r="I1966">
        <v>15.629898615462665</v>
      </c>
      <c r="J1966">
        <v>6180.7639490023548</v>
      </c>
      <c r="K1966">
        <v>-1569.1501932953524</v>
      </c>
      <c r="L1966">
        <v>-14.245089436609701</v>
      </c>
      <c r="M1966">
        <v>6376.8389757313162</v>
      </c>
      <c r="N1966">
        <v>36284.141864628073</v>
      </c>
      <c r="O1966">
        <v>65.284801974828667</v>
      </c>
      <c r="P1966">
        <v>48.48738859987489</v>
      </c>
      <c r="Q1966" s="6">
        <v>1964</v>
      </c>
    </row>
    <row r="1967" spans="1:17" x14ac:dyDescent="0.25">
      <c r="A1967">
        <v>128.75026175593678</v>
      </c>
      <c r="B1967">
        <v>-12.803202228180018</v>
      </c>
      <c r="C1967" s="6">
        <v>1460.4800000000002</v>
      </c>
      <c r="D1967">
        <v>0.75</v>
      </c>
      <c r="E1967">
        <v>0.65</v>
      </c>
      <c r="F1967">
        <v>19.899999999999999</v>
      </c>
      <c r="G1967">
        <v>42.007420362456692</v>
      </c>
      <c r="H1967">
        <v>22.580520379839768</v>
      </c>
      <c r="I1967">
        <v>18.750261755936776</v>
      </c>
      <c r="J1967">
        <v>6220.5827202530745</v>
      </c>
      <c r="K1967">
        <v>-1404.1836546088462</v>
      </c>
      <c r="L1967">
        <v>-12.720288712148523</v>
      </c>
      <c r="M1967">
        <v>6377.0981735725063</v>
      </c>
      <c r="N1967">
        <v>36355.889883650423</v>
      </c>
      <c r="O1967">
        <v>63.563672380737195</v>
      </c>
      <c r="P1967">
        <v>56.863032349381633</v>
      </c>
      <c r="Q1967" s="6">
        <v>1965</v>
      </c>
    </row>
    <row r="1968" spans="1:17" x14ac:dyDescent="0.25">
      <c r="A1968">
        <v>129.02276619587829</v>
      </c>
      <c r="B1968">
        <v>-14.193389413708829</v>
      </c>
      <c r="C1968" s="6">
        <v>1460.7600000000002</v>
      </c>
      <c r="D1968">
        <v>3</v>
      </c>
      <c r="E1968">
        <v>0.65</v>
      </c>
      <c r="F1968">
        <v>19.899999999999999</v>
      </c>
      <c r="G1968">
        <v>54.048620189015942</v>
      </c>
      <c r="H1968">
        <v>18.812792812039859</v>
      </c>
      <c r="I1968">
        <v>19.02276619587829</v>
      </c>
      <c r="J1968">
        <v>6184.6833716843003</v>
      </c>
      <c r="K1968">
        <v>-1553.7346513280256</v>
      </c>
      <c r="L1968">
        <v>-14.102174761284502</v>
      </c>
      <c r="M1968">
        <v>6376.8644155827642</v>
      </c>
      <c r="N1968">
        <v>36406.281631575293</v>
      </c>
      <c r="O1968">
        <v>62.404708977543102</v>
      </c>
      <c r="P1968">
        <v>54.580269259035482</v>
      </c>
      <c r="Q1968" s="6">
        <v>1966</v>
      </c>
    </row>
    <row r="1969" spans="1:17" x14ac:dyDescent="0.25">
      <c r="A1969">
        <v>130.04060812667308</v>
      </c>
      <c r="B1969">
        <v>-13.786994080753406</v>
      </c>
      <c r="C1969" s="6">
        <v>1461.0400000000002</v>
      </c>
      <c r="D1969">
        <v>0.75</v>
      </c>
      <c r="E1969">
        <v>0.65</v>
      </c>
      <c r="F1969">
        <v>19.899999999999999</v>
      </c>
      <c r="G1969">
        <v>42.007420362456692</v>
      </c>
      <c r="H1969">
        <v>14.771302726932886</v>
      </c>
      <c r="I1969">
        <v>20.040608126673078</v>
      </c>
      <c r="J1969">
        <v>6195.5534813326658</v>
      </c>
      <c r="K1969">
        <v>-1510.1052100916802</v>
      </c>
      <c r="L1969">
        <v>-13.698184949685409</v>
      </c>
      <c r="M1969">
        <v>6376.9350542089851</v>
      </c>
      <c r="N1969">
        <v>36436.995209633104</v>
      </c>
      <c r="O1969">
        <v>61.726741191949813</v>
      </c>
      <c r="P1969">
        <v>56.842670899027425</v>
      </c>
      <c r="Q1969" s="6">
        <v>1967</v>
      </c>
    </row>
    <row r="1970" spans="1:17" x14ac:dyDescent="0.25">
      <c r="A1970">
        <v>125.9464343414293</v>
      </c>
      <c r="B1970">
        <v>-16.421217173376139</v>
      </c>
      <c r="C1970" s="6">
        <v>1461.3200000000002</v>
      </c>
      <c r="D1970">
        <v>1.2</v>
      </c>
      <c r="E1970">
        <v>0.65</v>
      </c>
      <c r="F1970">
        <v>19.899999999999999</v>
      </c>
      <c r="G1970">
        <v>46.089820015575185</v>
      </c>
      <c r="H1970">
        <v>15.464322035518142</v>
      </c>
      <c r="I1970">
        <v>15.946434341429296</v>
      </c>
      <c r="J1970">
        <v>6119.6087949112825</v>
      </c>
      <c r="K1970">
        <v>-1791.4875658563249</v>
      </c>
      <c r="L1970">
        <v>-16.317151467786044</v>
      </c>
      <c r="M1970">
        <v>6376.444111052283</v>
      </c>
      <c r="N1970">
        <v>36363.113562743856</v>
      </c>
      <c r="O1970">
        <v>63.375922656188997</v>
      </c>
      <c r="P1970">
        <v>45.306136946485466</v>
      </c>
      <c r="Q1970" s="6">
        <v>1968</v>
      </c>
    </row>
    <row r="1971" spans="1:17" x14ac:dyDescent="0.25">
      <c r="A1971">
        <v>127.77081334386735</v>
      </c>
      <c r="B1971">
        <v>-11.722075140507169</v>
      </c>
      <c r="C1971" s="6">
        <v>1461.6000000000001</v>
      </c>
      <c r="D1971">
        <v>3</v>
      </c>
      <c r="E1971">
        <v>0.65</v>
      </c>
      <c r="F1971">
        <v>19.899999999999999</v>
      </c>
      <c r="G1971">
        <v>54.048620189015942</v>
      </c>
      <c r="H1971">
        <v>14.077921472032994</v>
      </c>
      <c r="I1971">
        <v>17.770813343867346</v>
      </c>
      <c r="J1971">
        <v>6245.9843952467036</v>
      </c>
      <c r="K1971">
        <v>-1287.3150400139605</v>
      </c>
      <c r="L1971">
        <v>-11.645752017315635</v>
      </c>
      <c r="M1971">
        <v>6377.2643882711554</v>
      </c>
      <c r="N1971">
        <v>36289.160959788875</v>
      </c>
      <c r="O1971">
        <v>65.173820316270039</v>
      </c>
      <c r="P1971">
        <v>57.629686370366571</v>
      </c>
      <c r="Q1971" s="6">
        <v>1969</v>
      </c>
    </row>
    <row r="1972" spans="1:17" x14ac:dyDescent="0.25">
      <c r="A1972">
        <v>127.71821823045755</v>
      </c>
      <c r="B1972">
        <v>-15.107451959837372</v>
      </c>
      <c r="C1972" s="6">
        <v>1461.88</v>
      </c>
      <c r="D1972">
        <v>0.75</v>
      </c>
      <c r="E1972">
        <v>0.65</v>
      </c>
      <c r="F1972">
        <v>19.899999999999999</v>
      </c>
      <c r="G1972">
        <v>42.007420362456692</v>
      </c>
      <c r="H1972">
        <v>15.121649167231617</v>
      </c>
      <c r="I1972">
        <v>17.718218230457552</v>
      </c>
      <c r="J1972">
        <v>6159.1040230286781</v>
      </c>
      <c r="K1972">
        <v>-1651.5821633959301</v>
      </c>
      <c r="L1972">
        <v>-15.0108940259409</v>
      </c>
      <c r="M1972">
        <v>6376.698676347788</v>
      </c>
      <c r="N1972">
        <v>36383.067071500082</v>
      </c>
      <c r="O1972">
        <v>62.924626146917596</v>
      </c>
      <c r="P1972">
        <v>50.793593082846819</v>
      </c>
      <c r="Q1972" s="6">
        <v>1970</v>
      </c>
    </row>
    <row r="1973" spans="1:17" x14ac:dyDescent="0.25">
      <c r="A1973">
        <v>125.60779563757298</v>
      </c>
      <c r="B1973">
        <v>-13.116892579877256</v>
      </c>
      <c r="C1973" s="6">
        <v>1462.16</v>
      </c>
      <c r="D1973">
        <v>1.2</v>
      </c>
      <c r="E1973">
        <v>0.65</v>
      </c>
      <c r="F1973">
        <v>19.899999999999999</v>
      </c>
      <c r="G1973">
        <v>46.089820015575185</v>
      </c>
      <c r="H1973">
        <v>20.754231748851673</v>
      </c>
      <c r="I1973">
        <v>15.607795637572977</v>
      </c>
      <c r="J1973">
        <v>6212.7996937927937</v>
      </c>
      <c r="K1973">
        <v>-1438.0032185688856</v>
      </c>
      <c r="L1973">
        <v>-13.032088344027843</v>
      </c>
      <c r="M1973">
        <v>6377.0473803952809</v>
      </c>
      <c r="N1973">
        <v>36247.559511296189</v>
      </c>
      <c r="O1973">
        <v>66.220088910163881</v>
      </c>
      <c r="P1973">
        <v>50.910439584210764</v>
      </c>
      <c r="Q1973" s="6">
        <v>1971</v>
      </c>
    </row>
    <row r="1974" spans="1:17" x14ac:dyDescent="0.25">
      <c r="A1974">
        <v>129.2735245674927</v>
      </c>
      <c r="B1974">
        <v>-16.093833924623176</v>
      </c>
      <c r="C1974" s="6">
        <v>1462.44</v>
      </c>
      <c r="D1974">
        <v>3</v>
      </c>
      <c r="E1974">
        <v>0.65</v>
      </c>
      <c r="F1974">
        <v>19.899999999999999</v>
      </c>
      <c r="G1974">
        <v>54.048620189015942</v>
      </c>
      <c r="H1974">
        <v>14.27357182114989</v>
      </c>
      <c r="I1974">
        <v>19.2735245674927</v>
      </c>
      <c r="J1974">
        <v>6129.7511878811056</v>
      </c>
      <c r="K1974">
        <v>-1756.7075988016027</v>
      </c>
      <c r="L1974">
        <v>-15.991619422385387</v>
      </c>
      <c r="M1974">
        <v>6376.5093282310118</v>
      </c>
      <c r="N1974">
        <v>36476.488765895912</v>
      </c>
      <c r="O1974">
        <v>60.863107810831849</v>
      </c>
      <c r="P1974">
        <v>51.593842364201755</v>
      </c>
      <c r="Q1974" s="6">
        <v>1972</v>
      </c>
    </row>
    <row r="1975" spans="1:17" x14ac:dyDescent="0.25">
      <c r="A1975">
        <v>128.27241747209541</v>
      </c>
      <c r="B1975">
        <v>-15.105806654552177</v>
      </c>
      <c r="C1975" s="6">
        <v>1462.72</v>
      </c>
      <c r="D1975">
        <v>3</v>
      </c>
      <c r="E1975">
        <v>0.65</v>
      </c>
      <c r="F1975">
        <v>19.899999999999999</v>
      </c>
      <c r="G1975">
        <v>54.048620189015942</v>
      </c>
      <c r="H1975">
        <v>19.730307538263073</v>
      </c>
      <c r="I1975">
        <v>18.272417472095412</v>
      </c>
      <c r="J1975">
        <v>6159.1514689027836</v>
      </c>
      <c r="K1975">
        <v>-1651.4064020279079</v>
      </c>
      <c r="L1975">
        <v>-15.00925825259004</v>
      </c>
      <c r="M1975">
        <v>6376.6989831374412</v>
      </c>
      <c r="N1975">
        <v>36404.337975469462</v>
      </c>
      <c r="O1975">
        <v>62.44349577125648</v>
      </c>
      <c r="P1975">
        <v>51.717271973004451</v>
      </c>
      <c r="Q1975" s="6">
        <v>1973</v>
      </c>
    </row>
    <row r="1976" spans="1:17" x14ac:dyDescent="0.25">
      <c r="A1976">
        <v>127.04102797863852</v>
      </c>
      <c r="B1976">
        <v>-14.259977005584034</v>
      </c>
      <c r="C1976" s="6">
        <v>1463.0000000000002</v>
      </c>
      <c r="D1976">
        <v>3</v>
      </c>
      <c r="E1976">
        <v>0.65</v>
      </c>
      <c r="F1976">
        <v>19.899999999999999</v>
      </c>
      <c r="G1976">
        <v>54.048620189015942</v>
      </c>
      <c r="H1976">
        <v>22.645578318729484</v>
      </c>
      <c r="I1976">
        <v>17.041027978638525</v>
      </c>
      <c r="J1976">
        <v>6182.8727816103519</v>
      </c>
      <c r="K1976">
        <v>-1560.8760468981875</v>
      </c>
      <c r="L1976">
        <v>-14.168369932155439</v>
      </c>
      <c r="M1976">
        <v>6376.8526615689225</v>
      </c>
      <c r="N1976">
        <v>36331.522385833137</v>
      </c>
      <c r="O1976">
        <v>64.130943121233642</v>
      </c>
      <c r="P1976">
        <v>51.213786382818022</v>
      </c>
      <c r="Q1976" s="6">
        <v>1974</v>
      </c>
    </row>
    <row r="1977" spans="1:17" x14ac:dyDescent="0.25">
      <c r="A1977">
        <v>129.14420835116042</v>
      </c>
      <c r="B1977">
        <v>-16.36998198251823</v>
      </c>
      <c r="C1977" s="6">
        <v>1463.2800000000002</v>
      </c>
      <c r="D1977">
        <v>3</v>
      </c>
      <c r="E1977">
        <v>0.65</v>
      </c>
      <c r="F1977">
        <v>19.899999999999999</v>
      </c>
      <c r="G1977">
        <v>54.048620189015942</v>
      </c>
      <c r="H1977">
        <v>17.28598626855781</v>
      </c>
      <c r="I1977">
        <v>19.144208351160415</v>
      </c>
      <c r="J1977">
        <v>6121.2092056737883</v>
      </c>
      <c r="K1977">
        <v>-1786.0482942801148</v>
      </c>
      <c r="L1977">
        <v>-16.266205105280818</v>
      </c>
      <c r="M1977">
        <v>6376.4543948127193</v>
      </c>
      <c r="N1977">
        <v>36480.54519705705</v>
      </c>
      <c r="O1977">
        <v>60.775485874886236</v>
      </c>
      <c r="P1977">
        <v>50.927701469395998</v>
      </c>
      <c r="Q1977" s="6">
        <v>1975</v>
      </c>
    </row>
    <row r="1978" spans="1:17" x14ac:dyDescent="0.25">
      <c r="A1978">
        <v>129.99821965604789</v>
      </c>
      <c r="B1978">
        <v>-13.539141768743701</v>
      </c>
      <c r="C1978" s="6">
        <v>1463.5600000000002</v>
      </c>
      <c r="D1978">
        <v>0.75</v>
      </c>
      <c r="E1978">
        <v>0.65</v>
      </c>
      <c r="F1978">
        <v>19.899999999999999</v>
      </c>
      <c r="G1978">
        <v>42.007420362456692</v>
      </c>
      <c r="H1978">
        <v>20.686049153272322</v>
      </c>
      <c r="I1978">
        <v>19.998219656047894</v>
      </c>
      <c r="J1978">
        <v>6202.0307507544676</v>
      </c>
      <c r="K1978">
        <v>-1483.4597528521394</v>
      </c>
      <c r="L1978">
        <v>-13.451808442880735</v>
      </c>
      <c r="M1978">
        <v>6376.9772048860386</v>
      </c>
      <c r="N1978">
        <v>36428.14232088218</v>
      </c>
      <c r="O1978">
        <v>61.922321646635652</v>
      </c>
      <c r="P1978">
        <v>57.247917699455634</v>
      </c>
      <c r="Q1978" s="6">
        <v>1976</v>
      </c>
    </row>
    <row r="1979" spans="1:17" x14ac:dyDescent="0.25">
      <c r="A1979">
        <v>126.92595092380964</v>
      </c>
      <c r="B1979">
        <v>-12.644905718061189</v>
      </c>
      <c r="C1979" s="6">
        <v>1463.8400000000001</v>
      </c>
      <c r="D1979">
        <v>3</v>
      </c>
      <c r="E1979">
        <v>0.65</v>
      </c>
      <c r="F1979">
        <v>19.899999999999999</v>
      </c>
      <c r="G1979">
        <v>54.048620189015942</v>
      </c>
      <c r="H1979">
        <v>19.866316489154542</v>
      </c>
      <c r="I1979">
        <v>16.925950923809637</v>
      </c>
      <c r="J1979">
        <v>6224.4398503471994</v>
      </c>
      <c r="K1979">
        <v>-1387.1016600276967</v>
      </c>
      <c r="L1979">
        <v>-12.562950063694103</v>
      </c>
      <c r="M1979">
        <v>6377.1233691878551</v>
      </c>
      <c r="N1979">
        <v>36281.174889542832</v>
      </c>
      <c r="O1979">
        <v>65.368091290767666</v>
      </c>
      <c r="P1979">
        <v>54.271035689620732</v>
      </c>
      <c r="Q1979" s="6">
        <v>1977</v>
      </c>
    </row>
    <row r="1980" spans="1:17" x14ac:dyDescent="0.25">
      <c r="A1980">
        <v>122.84995610163875</v>
      </c>
      <c r="B1980">
        <v>-14.253869670278956</v>
      </c>
      <c r="C1980" s="6">
        <v>1464.1200000000001</v>
      </c>
      <c r="D1980">
        <v>0.75</v>
      </c>
      <c r="E1980">
        <v>0.65</v>
      </c>
      <c r="F1980">
        <v>19.899999999999999</v>
      </c>
      <c r="G1980">
        <v>42.007420362456692</v>
      </c>
      <c r="H1980">
        <v>18.869414357098982</v>
      </c>
      <c r="I1980">
        <v>12.849956101638753</v>
      </c>
      <c r="J1980">
        <v>6183.0391929030557</v>
      </c>
      <c r="K1980">
        <v>-1560.2211325752548</v>
      </c>
      <c r="L1980">
        <v>-14.162298568840397</v>
      </c>
      <c r="M1980">
        <v>6376.8537417373527</v>
      </c>
      <c r="N1980">
        <v>36195.746567859438</v>
      </c>
      <c r="O1980">
        <v>67.591977554151313</v>
      </c>
      <c r="P1980">
        <v>42.81383334866478</v>
      </c>
      <c r="Q1980" s="6">
        <v>1978</v>
      </c>
    </row>
    <row r="1981" spans="1:17" x14ac:dyDescent="0.25">
      <c r="A1981">
        <v>123.53407010900374</v>
      </c>
      <c r="B1981">
        <v>-15.557161096839012</v>
      </c>
      <c r="C1981" s="6">
        <v>1464.4</v>
      </c>
      <c r="D1981">
        <v>3</v>
      </c>
      <c r="E1981">
        <v>0.65</v>
      </c>
      <c r="F1981">
        <v>19.899999999999999</v>
      </c>
      <c r="G1981">
        <v>54.048620189015942</v>
      </c>
      <c r="H1981">
        <v>19.554517650581563</v>
      </c>
      <c r="I1981">
        <v>13.534070109003736</v>
      </c>
      <c r="J1981">
        <v>6145.9463507693308</v>
      </c>
      <c r="K1981">
        <v>-1699.5721761318296</v>
      </c>
      <c r="L1981">
        <v>-15.458009754908618</v>
      </c>
      <c r="M1981">
        <v>6376.613688190334</v>
      </c>
      <c r="N1981">
        <v>36257.28740718677</v>
      </c>
      <c r="O1981">
        <v>65.955277277341992</v>
      </c>
      <c r="P1981">
        <v>41.907811721364766</v>
      </c>
      <c r="Q1981" s="6">
        <v>1979</v>
      </c>
    </row>
    <row r="1982" spans="1:17" x14ac:dyDescent="0.25">
      <c r="A1982">
        <v>132.07958448828086</v>
      </c>
      <c r="B1982">
        <v>-11.493159754503179</v>
      </c>
      <c r="C1982" s="6">
        <v>1464.68</v>
      </c>
      <c r="D1982">
        <v>0.75</v>
      </c>
      <c r="E1982">
        <v>0.65</v>
      </c>
      <c r="F1982">
        <v>19.899999999999999</v>
      </c>
      <c r="G1982">
        <v>42.007420362456692</v>
      </c>
      <c r="H1982">
        <v>14.803591404613512</v>
      </c>
      <c r="I1982">
        <v>22.079584488280858</v>
      </c>
      <c r="J1982">
        <v>6251.0794765452547</v>
      </c>
      <c r="K1982">
        <v>-1262.5104828234851</v>
      </c>
      <c r="L1982">
        <v>-11.418246197522754</v>
      </c>
      <c r="M1982">
        <v>6377.2978087372148</v>
      </c>
      <c r="N1982">
        <v>36469.180349063354</v>
      </c>
      <c r="O1982">
        <v>61.040508970191212</v>
      </c>
      <c r="P1982">
        <v>63.839824771938588</v>
      </c>
      <c r="Q1982" s="6">
        <v>1980</v>
      </c>
    </row>
    <row r="1983" spans="1:17" x14ac:dyDescent="0.25">
      <c r="A1983">
        <v>131.92751592072955</v>
      </c>
      <c r="B1983">
        <v>-17.152803498605493</v>
      </c>
      <c r="C1983" s="6">
        <v>1464.96</v>
      </c>
      <c r="D1983">
        <v>3</v>
      </c>
      <c r="E1983">
        <v>0.65</v>
      </c>
      <c r="F1983">
        <v>19.899999999999999</v>
      </c>
      <c r="G1983">
        <v>54.048620189015942</v>
      </c>
      <c r="H1983">
        <v>16.580036300571628</v>
      </c>
      <c r="I1983">
        <v>21.927515920729547</v>
      </c>
      <c r="J1983">
        <v>6096.2257917519692</v>
      </c>
      <c r="K1983">
        <v>-1868.9992930506603</v>
      </c>
      <c r="L1983">
        <v>-17.044650063517686</v>
      </c>
      <c r="M1983">
        <v>6376.2941636538217</v>
      </c>
      <c r="N1983">
        <v>36627.557634088196</v>
      </c>
      <c r="O1983">
        <v>57.798211290801824</v>
      </c>
      <c r="P1983">
        <v>53.772663097793014</v>
      </c>
      <c r="Q1983" s="6">
        <v>1981</v>
      </c>
    </row>
    <row r="1984" spans="1:17" x14ac:dyDescent="0.25">
      <c r="A1984">
        <v>129.38123288324093</v>
      </c>
      <c r="B1984">
        <v>-13.326886621787029</v>
      </c>
      <c r="C1984" s="6">
        <v>1465.2400000000002</v>
      </c>
      <c r="D1984">
        <v>1.2</v>
      </c>
      <c r="E1984">
        <v>0.65</v>
      </c>
      <c r="F1984">
        <v>19.899999999999999</v>
      </c>
      <c r="G1984">
        <v>46.089820015575185</v>
      </c>
      <c r="H1984">
        <v>21.590123820931392</v>
      </c>
      <c r="I1984">
        <v>19.381232883240926</v>
      </c>
      <c r="J1984">
        <v>6207.4859740112352</v>
      </c>
      <c r="K1984">
        <v>-1460.6195091063416</v>
      </c>
      <c r="L1984">
        <v>-13.240822296216436</v>
      </c>
      <c r="M1984">
        <v>6377.0127385734668</v>
      </c>
      <c r="N1984">
        <v>36396.13296989131</v>
      </c>
      <c r="O1984">
        <v>62.637267738730429</v>
      </c>
      <c r="P1984">
        <v>56.765446566903101</v>
      </c>
      <c r="Q1984" s="6">
        <v>1982</v>
      </c>
    </row>
    <row r="1985" spans="1:17" x14ac:dyDescent="0.25">
      <c r="A1985">
        <v>124.72919440170523</v>
      </c>
      <c r="B1985">
        <v>-11.679758090043919</v>
      </c>
      <c r="C1985" s="6">
        <v>1465.5200000000002</v>
      </c>
      <c r="D1985">
        <v>1.2</v>
      </c>
      <c r="E1985">
        <v>0.65</v>
      </c>
      <c r="F1985">
        <v>19.899999999999999</v>
      </c>
      <c r="G1985">
        <v>46.089820015575185</v>
      </c>
      <c r="H1985">
        <v>15.442813499992653</v>
      </c>
      <c r="I1985">
        <v>14.729194401705229</v>
      </c>
      <c r="J1985">
        <v>6246.9337385986228</v>
      </c>
      <c r="K1985">
        <v>-1282.7312036616277</v>
      </c>
      <c r="L1985">
        <v>-11.603695176603265</v>
      </c>
      <c r="M1985">
        <v>6377.2706133022903</v>
      </c>
      <c r="N1985">
        <v>36180.138331472343</v>
      </c>
      <c r="O1985">
        <v>68.039027665108733</v>
      </c>
      <c r="P1985">
        <v>52.401510624355645</v>
      </c>
      <c r="Q1985" s="6">
        <v>1983</v>
      </c>
    </row>
    <row r="1986" spans="1:17" x14ac:dyDescent="0.25">
      <c r="A1986">
        <v>128.09795810646179</v>
      </c>
      <c r="B1986">
        <v>-14.679959791283332</v>
      </c>
      <c r="C1986" s="6">
        <v>1465.8000000000002</v>
      </c>
      <c r="D1986">
        <v>0.75</v>
      </c>
      <c r="E1986">
        <v>0.65</v>
      </c>
      <c r="F1986">
        <v>19.899999999999999</v>
      </c>
      <c r="G1986">
        <v>42.007420362456692</v>
      </c>
      <c r="H1986">
        <v>14.632269453934308</v>
      </c>
      <c r="I1986">
        <v>18.097958106461789</v>
      </c>
      <c r="J1986">
        <v>6171.2616203716343</v>
      </c>
      <c r="K1986">
        <v>-1605.8703497756442</v>
      </c>
      <c r="L1986">
        <v>-14.5858890211041</v>
      </c>
      <c r="M1986">
        <v>6376.7773653594404</v>
      </c>
      <c r="N1986">
        <v>36384.234952389692</v>
      </c>
      <c r="O1986">
        <v>62.90031278530968</v>
      </c>
      <c r="P1986">
        <v>52.208860413417675</v>
      </c>
      <c r="Q1986" s="6">
        <v>1984</v>
      </c>
    </row>
    <row r="1987" spans="1:17" x14ac:dyDescent="0.25">
      <c r="A1987">
        <v>123.93585801765124</v>
      </c>
      <c r="B1987">
        <v>-12.157500883341788</v>
      </c>
      <c r="C1987" s="6">
        <v>1466.0800000000002</v>
      </c>
      <c r="D1987">
        <v>0.75</v>
      </c>
      <c r="E1987">
        <v>0.65</v>
      </c>
      <c r="F1987">
        <v>19.899999999999999</v>
      </c>
      <c r="G1987">
        <v>42.007420362456692</v>
      </c>
      <c r="H1987">
        <v>19.382700439139846</v>
      </c>
      <c r="I1987">
        <v>13.935858017651242</v>
      </c>
      <c r="J1987">
        <v>6236.0193286235553</v>
      </c>
      <c r="K1987">
        <v>-1334.4404522957389</v>
      </c>
      <c r="L1987">
        <v>-12.078509989428317</v>
      </c>
      <c r="M1987">
        <v>6377.1991020893993</v>
      </c>
      <c r="N1987">
        <v>36167.515171297331</v>
      </c>
      <c r="O1987">
        <v>68.391913937100881</v>
      </c>
      <c r="P1987">
        <v>49.678202209749777</v>
      </c>
      <c r="Q1987" s="6">
        <v>1985</v>
      </c>
    </row>
    <row r="1988" spans="1:17" x14ac:dyDescent="0.25">
      <c r="A1988">
        <v>129.59564966137305</v>
      </c>
      <c r="B1988">
        <v>-18.635919660400024</v>
      </c>
      <c r="C1988" s="6">
        <v>1466.3600000000001</v>
      </c>
      <c r="D1988">
        <v>1.2</v>
      </c>
      <c r="E1988">
        <v>0.65</v>
      </c>
      <c r="F1988">
        <v>19.899999999999999</v>
      </c>
      <c r="G1988">
        <v>46.089820015575185</v>
      </c>
      <c r="H1988">
        <v>14.878538179508551</v>
      </c>
      <c r="I1988">
        <v>19.595649661373045</v>
      </c>
      <c r="J1988">
        <v>6045.7898632786964</v>
      </c>
      <c r="K1988">
        <v>-2025.2043137454057</v>
      </c>
      <c r="L1988">
        <v>-18.519696695941029</v>
      </c>
      <c r="M1988">
        <v>6375.9726774302007</v>
      </c>
      <c r="N1988">
        <v>36580.9321279223</v>
      </c>
      <c r="O1988">
        <v>58.703942580129102</v>
      </c>
      <c r="P1988">
        <v>48.08802809873044</v>
      </c>
      <c r="Q1988" s="6">
        <v>1986</v>
      </c>
    </row>
    <row r="1989" spans="1:17" x14ac:dyDescent="0.25">
      <c r="A1989">
        <v>126.45117738808861</v>
      </c>
      <c r="B1989">
        <v>-9.9679764749560853</v>
      </c>
      <c r="C1989" s="6">
        <v>1466.64</v>
      </c>
      <c r="D1989">
        <v>3</v>
      </c>
      <c r="E1989">
        <v>0.65</v>
      </c>
      <c r="F1989">
        <v>19.899999999999999</v>
      </c>
      <c r="G1989">
        <v>54.048620189015942</v>
      </c>
      <c r="H1989">
        <v>19.782698287918723</v>
      </c>
      <c r="I1989">
        <v>16.45117738808861</v>
      </c>
      <c r="J1989">
        <v>6282.4898922627572</v>
      </c>
      <c r="K1989">
        <v>-1096.760512390849</v>
      </c>
      <c r="L1989">
        <v>-9.90257100536442</v>
      </c>
      <c r="M1989">
        <v>6377.504438879173</v>
      </c>
      <c r="N1989">
        <v>36199.235113586808</v>
      </c>
      <c r="O1989">
        <v>67.519936538146098</v>
      </c>
      <c r="P1989">
        <v>59.621084847903951</v>
      </c>
      <c r="Q1989" s="6">
        <v>1987</v>
      </c>
    </row>
    <row r="1990" spans="1:17" x14ac:dyDescent="0.25">
      <c r="A1990">
        <v>129.55942064344578</v>
      </c>
      <c r="B1990">
        <v>-9.7509760127897724</v>
      </c>
      <c r="C1990" s="6">
        <v>1466.92</v>
      </c>
      <c r="D1990">
        <v>1.2</v>
      </c>
      <c r="E1990">
        <v>0.65</v>
      </c>
      <c r="F1990">
        <v>19.899999999999999</v>
      </c>
      <c r="G1990">
        <v>46.089820015575185</v>
      </c>
      <c r="H1990">
        <v>22.78744417461737</v>
      </c>
      <c r="I1990">
        <v>19.559420643445776</v>
      </c>
      <c r="J1990">
        <v>6286.5997640837331</v>
      </c>
      <c r="K1990">
        <v>-1073.1132721658892</v>
      </c>
      <c r="L1990">
        <v>-9.6869388842444923</v>
      </c>
      <c r="M1990">
        <v>6377.531551366581</v>
      </c>
      <c r="N1990">
        <v>36317.22999223278</v>
      </c>
      <c r="O1990">
        <v>64.495144087888065</v>
      </c>
      <c r="P1990">
        <v>64.512679602883537</v>
      </c>
      <c r="Q1990" s="6">
        <v>1988</v>
      </c>
    </row>
    <row r="1991" spans="1:17" x14ac:dyDescent="0.25">
      <c r="A1991">
        <v>126.77370353895664</v>
      </c>
      <c r="B1991">
        <v>-14.4141154229252</v>
      </c>
      <c r="C1991" s="6">
        <v>1467.2</v>
      </c>
      <c r="D1991">
        <v>3</v>
      </c>
      <c r="E1991">
        <v>0.65</v>
      </c>
      <c r="F1991">
        <v>19.899999999999999</v>
      </c>
      <c r="G1991">
        <v>54.048620189015942</v>
      </c>
      <c r="H1991">
        <v>23.014482643269162</v>
      </c>
      <c r="I1991">
        <v>16.773703538956639</v>
      </c>
      <c r="J1991">
        <v>6178.6497156289261</v>
      </c>
      <c r="K1991">
        <v>-1577.3991510619283</v>
      </c>
      <c r="L1991">
        <v>-14.3216018503458</v>
      </c>
      <c r="M1991">
        <v>6376.8252595011809</v>
      </c>
      <c r="N1991">
        <v>36326.473345802631</v>
      </c>
      <c r="O1991">
        <v>64.250716427959901</v>
      </c>
      <c r="P1991">
        <v>50.448039894341058</v>
      </c>
      <c r="Q1991" s="6">
        <v>1989</v>
      </c>
    </row>
    <row r="1992" spans="1:17" x14ac:dyDescent="0.25">
      <c r="A1992">
        <v>131.32733604555193</v>
      </c>
      <c r="B1992">
        <v>-13.593846383842244</v>
      </c>
      <c r="C1992" s="6">
        <v>1467.4800000000002</v>
      </c>
      <c r="D1992">
        <v>1.2</v>
      </c>
      <c r="E1992">
        <v>0.65</v>
      </c>
      <c r="F1992">
        <v>19.899999999999999</v>
      </c>
      <c r="G1992">
        <v>46.089820015575185</v>
      </c>
      <c r="H1992">
        <v>19.594836530037011</v>
      </c>
      <c r="I1992">
        <v>21.327336045551931</v>
      </c>
      <c r="J1992">
        <v>6200.6110477659531</v>
      </c>
      <c r="K1992">
        <v>-1489.3431533840346</v>
      </c>
      <c r="L1992">
        <v>-13.506186765270121</v>
      </c>
      <c r="M1992">
        <v>6376.9679624574792</v>
      </c>
      <c r="N1992">
        <v>36488.381627597009</v>
      </c>
      <c r="O1992">
        <v>60.623639888873491</v>
      </c>
      <c r="P1992">
        <v>58.952404820452244</v>
      </c>
      <c r="Q1992" s="6">
        <v>1990</v>
      </c>
    </row>
    <row r="1993" spans="1:17" x14ac:dyDescent="0.25">
      <c r="A1993">
        <v>124.98820177142619</v>
      </c>
      <c r="B1993">
        <v>-12.735128988812798</v>
      </c>
      <c r="C1993" s="6">
        <v>1467.7600000000002</v>
      </c>
      <c r="D1993">
        <v>3</v>
      </c>
      <c r="E1993">
        <v>0.65</v>
      </c>
      <c r="F1993">
        <v>19.899999999999999</v>
      </c>
      <c r="G1993">
        <v>54.048620189015942</v>
      </c>
      <c r="H1993">
        <v>20.722348736302784</v>
      </c>
      <c r="I1993">
        <v>14.988201771426191</v>
      </c>
      <c r="J1993">
        <v>6222.2472153671806</v>
      </c>
      <c r="K1993">
        <v>-1396.8390589047351</v>
      </c>
      <c r="L1993">
        <v>-12.652627082286942</v>
      </c>
      <c r="M1993">
        <v>6377.1090445143318</v>
      </c>
      <c r="N1993">
        <v>36216.321871114611</v>
      </c>
      <c r="O1993">
        <v>67.043917886573681</v>
      </c>
      <c r="P1993">
        <v>50.532388454334679</v>
      </c>
      <c r="Q1993" s="6">
        <v>1991</v>
      </c>
    </row>
    <row r="1994" spans="1:17" x14ac:dyDescent="0.25">
      <c r="A1994">
        <v>124.99932134118956</v>
      </c>
      <c r="B1994">
        <v>-14.165327085413175</v>
      </c>
      <c r="C1994" s="6">
        <v>1468.0400000000002</v>
      </c>
      <c r="D1994">
        <v>3</v>
      </c>
      <c r="E1994">
        <v>0.65</v>
      </c>
      <c r="F1994">
        <v>19.899999999999999</v>
      </c>
      <c r="G1994">
        <v>54.048620189015942</v>
      </c>
      <c r="H1994">
        <v>23.733790001833874</v>
      </c>
      <c r="I1994">
        <v>14.999321341189557</v>
      </c>
      <c r="J1994">
        <v>6185.4439282310723</v>
      </c>
      <c r="K1994">
        <v>-1550.7244012465474</v>
      </c>
      <c r="L1994">
        <v>-14.074277959276458</v>
      </c>
      <c r="M1994">
        <v>6376.8693539943333</v>
      </c>
      <c r="N1994">
        <v>36258.007040613193</v>
      </c>
      <c r="O1994">
        <v>65.945416629080199</v>
      </c>
      <c r="P1994">
        <v>47.592883796583202</v>
      </c>
      <c r="Q1994" s="6">
        <v>1992</v>
      </c>
    </row>
    <row r="1995" spans="1:17" x14ac:dyDescent="0.25">
      <c r="A1995">
        <v>125.67555361688875</v>
      </c>
      <c r="B1995">
        <v>-11.687835323453825</v>
      </c>
      <c r="C1995" s="6">
        <v>1468.3200000000002</v>
      </c>
      <c r="D1995">
        <v>0.75</v>
      </c>
      <c r="E1995">
        <v>0.65</v>
      </c>
      <c r="F1995">
        <v>19.899999999999999</v>
      </c>
      <c r="G1995">
        <v>42.007420362456692</v>
      </c>
      <c r="H1995">
        <v>23.366442746911929</v>
      </c>
      <c r="I1995">
        <v>15.675553616888749</v>
      </c>
      <c r="J1995">
        <v>6246.7527950897802</v>
      </c>
      <c r="K1995">
        <v>-1283.6061928674344</v>
      </c>
      <c r="L1995">
        <v>-11.611722729968303</v>
      </c>
      <c r="M1995">
        <v>6377.2694267475963</v>
      </c>
      <c r="N1995">
        <v>36211.859087739213</v>
      </c>
      <c r="O1995">
        <v>67.169326793745114</v>
      </c>
      <c r="P1995">
        <v>54.17518557056529</v>
      </c>
      <c r="Q1995" s="6">
        <v>1993</v>
      </c>
    </row>
    <row r="1996" spans="1:17" x14ac:dyDescent="0.25">
      <c r="A1996">
        <v>123.29298414711883</v>
      </c>
      <c r="B1996">
        <v>-11.56548491525758</v>
      </c>
      <c r="C1996" s="6">
        <v>1468.6000000000001</v>
      </c>
      <c r="D1996">
        <v>3</v>
      </c>
      <c r="E1996">
        <v>0.65</v>
      </c>
      <c r="F1996">
        <v>19.899999999999999</v>
      </c>
      <c r="G1996">
        <v>54.048620189015942</v>
      </c>
      <c r="H1996">
        <v>20.583226193936071</v>
      </c>
      <c r="I1996">
        <v>13.29298414711883</v>
      </c>
      <c r="J1996">
        <v>6249.4804186411548</v>
      </c>
      <c r="K1996">
        <v>-1270.3495664341958</v>
      </c>
      <c r="L1996">
        <v>-11.490125493512391</v>
      </c>
      <c r="M1996">
        <v>6377.2873170274188</v>
      </c>
      <c r="N1996">
        <v>36133.041195102771</v>
      </c>
      <c r="O1996">
        <v>69.396773277788469</v>
      </c>
      <c r="P1996">
        <v>49.682492423628815</v>
      </c>
      <c r="Q1996" s="6">
        <v>1994</v>
      </c>
    </row>
    <row r="1997" spans="1:17" x14ac:dyDescent="0.25">
      <c r="A1997">
        <v>129.06516361307484</v>
      </c>
      <c r="B1997">
        <v>-16.649046418685678</v>
      </c>
      <c r="C1997" s="6">
        <v>1468.88</v>
      </c>
      <c r="D1997">
        <v>3</v>
      </c>
      <c r="E1997">
        <v>0.65</v>
      </c>
      <c r="F1997">
        <v>19.899999999999999</v>
      </c>
      <c r="G1997">
        <v>54.048620189015942</v>
      </c>
      <c r="H1997">
        <v>19.004324569505211</v>
      </c>
      <c r="I1997">
        <v>19.065163613074844</v>
      </c>
      <c r="J1997">
        <v>6112.4332220453316</v>
      </c>
      <c r="K1997">
        <v>-1815.6574614387159</v>
      </c>
      <c r="L1997">
        <v>-16.543700380059594</v>
      </c>
      <c r="M1997">
        <v>6376.3980358225408</v>
      </c>
      <c r="N1997">
        <v>36486.927125067887</v>
      </c>
      <c r="O1997">
        <v>60.638950882054161</v>
      </c>
      <c r="P1997">
        <v>50.340680844492468</v>
      </c>
      <c r="Q1997" s="6">
        <v>1995</v>
      </c>
    </row>
    <row r="1998" spans="1:17" x14ac:dyDescent="0.25">
      <c r="A1998">
        <v>132.21721362471246</v>
      </c>
      <c r="B1998">
        <v>-13.174720037315268</v>
      </c>
      <c r="C1998" s="6">
        <v>1469.16</v>
      </c>
      <c r="D1998">
        <v>0.75</v>
      </c>
      <c r="E1998">
        <v>0.65</v>
      </c>
      <c r="F1998">
        <v>19.899999999999999</v>
      </c>
      <c r="G1998">
        <v>42.007420362456692</v>
      </c>
      <c r="H1998">
        <v>15.950617833361823</v>
      </c>
      <c r="I1998">
        <v>22.217213624712457</v>
      </c>
      <c r="J1998">
        <v>6211.3446987795805</v>
      </c>
      <c r="K1998">
        <v>-1444.2331209303902</v>
      </c>
      <c r="L1998">
        <v>-13.089568348778531</v>
      </c>
      <c r="M1998">
        <v>6377.0378918938168</v>
      </c>
      <c r="N1998">
        <v>36518.17596604125</v>
      </c>
      <c r="O1998">
        <v>60.003138243139297</v>
      </c>
      <c r="P1998">
        <v>60.837400309570569</v>
      </c>
      <c r="Q1998" s="6">
        <v>1996</v>
      </c>
    </row>
    <row r="1999" spans="1:17" x14ac:dyDescent="0.25">
      <c r="A1999">
        <v>130.66900675434249</v>
      </c>
      <c r="B1999">
        <v>-15.17481232826367</v>
      </c>
      <c r="C1999" s="6">
        <v>1469.44</v>
      </c>
      <c r="D1999">
        <v>1.2</v>
      </c>
      <c r="E1999">
        <v>0.65</v>
      </c>
      <c r="F1999">
        <v>19.899999999999999</v>
      </c>
      <c r="G1999">
        <v>46.089820015575185</v>
      </c>
      <c r="H1999">
        <v>22.793055451656805</v>
      </c>
      <c r="I1999">
        <v>20.66900675434249</v>
      </c>
      <c r="J1999">
        <v>6157.1572049443575</v>
      </c>
      <c r="K1999">
        <v>-1658.7768520002501</v>
      </c>
      <c r="L1999">
        <v>-15.077864419305087</v>
      </c>
      <c r="M1999">
        <v>6376.6860900572856</v>
      </c>
      <c r="N1999">
        <v>36505.808484947447</v>
      </c>
      <c r="O1999">
        <v>60.25061563787029</v>
      </c>
      <c r="P1999">
        <v>55.244159770578342</v>
      </c>
      <c r="Q1999" s="6">
        <v>1997</v>
      </c>
    </row>
    <row r="2000" spans="1:17" x14ac:dyDescent="0.25">
      <c r="A2000">
        <v>123.96755746336355</v>
      </c>
      <c r="B2000">
        <v>-12.321619068430184</v>
      </c>
      <c r="C2000" s="6">
        <v>1469.72</v>
      </c>
      <c r="D2000">
        <v>0.75</v>
      </c>
      <c r="E2000">
        <v>0.65</v>
      </c>
      <c r="F2000">
        <v>19.899999999999999</v>
      </c>
      <c r="G2000">
        <v>42.007420362456692</v>
      </c>
      <c r="H2000">
        <v>17.5432952295685</v>
      </c>
      <c r="I2000">
        <v>13.967557463363548</v>
      </c>
      <c r="J2000">
        <v>6232.170381896959</v>
      </c>
      <c r="K2000">
        <v>-1352.1832172735833</v>
      </c>
      <c r="L2000">
        <v>-12.241627312610204</v>
      </c>
      <c r="M2000">
        <v>6377.1739134251329</v>
      </c>
      <c r="N2000">
        <v>36172.834536601433</v>
      </c>
      <c r="O2000">
        <v>68.240473315108986</v>
      </c>
      <c r="P2000">
        <v>49.371526319835539</v>
      </c>
      <c r="Q2000" s="6">
        <v>1998</v>
      </c>
    </row>
    <row r="2001" spans="1:17" x14ac:dyDescent="0.25">
      <c r="A2001">
        <v>124.45475824896312</v>
      </c>
      <c r="B2001">
        <v>-13.733841163295104</v>
      </c>
      <c r="C2001" s="6">
        <v>1470.0000000000002</v>
      </c>
      <c r="D2001">
        <v>0.75</v>
      </c>
      <c r="E2001">
        <v>0.65</v>
      </c>
      <c r="F2001">
        <v>19.899999999999999</v>
      </c>
      <c r="G2001">
        <v>42.007420362456692</v>
      </c>
      <c r="H2001">
        <v>17.046135613838032</v>
      </c>
      <c r="I2001">
        <v>14.454758248963117</v>
      </c>
      <c r="J2001">
        <v>6196.9522764623034</v>
      </c>
      <c r="K2001">
        <v>-1504.3933047533396</v>
      </c>
      <c r="L2001">
        <v>-13.645347973330443</v>
      </c>
      <c r="M2001">
        <v>6376.9441531299299</v>
      </c>
      <c r="N2001">
        <v>36227.668796506499</v>
      </c>
      <c r="O2001">
        <v>66.736449766102879</v>
      </c>
      <c r="P2001">
        <v>47.354824458547078</v>
      </c>
      <c r="Q2001" s="6">
        <v>1999</v>
      </c>
    </row>
    <row r="2002" spans="1:17" x14ac:dyDescent="0.25">
      <c r="A2002">
        <v>129.22767999568021</v>
      </c>
      <c r="B2002">
        <v>-36.968471673506784</v>
      </c>
      <c r="C2002" s="6">
        <v>1470.2800000000002</v>
      </c>
      <c r="D2002">
        <v>1.2</v>
      </c>
      <c r="E2002">
        <v>0.65</v>
      </c>
      <c r="F2002">
        <v>19.899999999999999</v>
      </c>
      <c r="G2002">
        <v>46.089820015575185</v>
      </c>
      <c r="H2002">
        <v>16.406533872335011</v>
      </c>
      <c r="I2002">
        <v>19.227679995680205</v>
      </c>
      <c r="J2002">
        <v>5102.1005793820441</v>
      </c>
      <c r="K2002">
        <v>-3814.5995886508526</v>
      </c>
      <c r="L2002">
        <v>-36.783729044028554</v>
      </c>
      <c r="M2002">
        <v>6370.4474210110111</v>
      </c>
      <c r="N2002">
        <v>37578.537538621284</v>
      </c>
      <c r="O2002">
        <v>42.564367705947127</v>
      </c>
      <c r="P2002">
        <v>30.112368516678071</v>
      </c>
      <c r="Q2002" s="6">
        <v>2000</v>
      </c>
    </row>
    <row r="2003" spans="1:17" x14ac:dyDescent="0.25">
      <c r="A2003">
        <v>130.51879948317656</v>
      </c>
      <c r="B2003">
        <v>-37.091782956032688</v>
      </c>
      <c r="C2003" s="6">
        <v>1470.5600000000002</v>
      </c>
      <c r="D2003">
        <v>3</v>
      </c>
      <c r="E2003">
        <v>0.65</v>
      </c>
      <c r="F2003">
        <v>19.899999999999999</v>
      </c>
      <c r="G2003">
        <v>54.048620189015942</v>
      </c>
      <c r="H2003">
        <v>14.742859342177093</v>
      </c>
      <c r="I2003">
        <v>20.518799483176565</v>
      </c>
      <c r="J2003">
        <v>5093.859074511035</v>
      </c>
      <c r="K2003">
        <v>-3825.5244781164347</v>
      </c>
      <c r="L2003">
        <v>-36.906810503643271</v>
      </c>
      <c r="M2003">
        <v>6370.4032685259763</v>
      </c>
      <c r="N2003">
        <v>37631.005980920272</v>
      </c>
      <c r="O2003">
        <v>41.855503410131945</v>
      </c>
      <c r="P2003">
        <v>31.822285425984578</v>
      </c>
      <c r="Q2003" s="6">
        <v>2001</v>
      </c>
    </row>
    <row r="2004" spans="1:17" x14ac:dyDescent="0.25">
      <c r="A2004">
        <v>129.21326270388195</v>
      </c>
      <c r="B2004">
        <v>-35.521566480193577</v>
      </c>
      <c r="C2004" s="6">
        <v>1470.8400000000001</v>
      </c>
      <c r="D2004">
        <v>3</v>
      </c>
      <c r="E2004">
        <v>0.65</v>
      </c>
      <c r="F2004">
        <v>19.899999999999999</v>
      </c>
      <c r="G2004">
        <v>54.048620189015942</v>
      </c>
      <c r="H2004">
        <v>20.722108805519259</v>
      </c>
      <c r="I2004">
        <v>19.213262703881952</v>
      </c>
      <c r="J2004">
        <v>5197.023893945684</v>
      </c>
      <c r="K2004">
        <v>-3685.1170572876699</v>
      </c>
      <c r="L2004">
        <v>-35.339774300726489</v>
      </c>
      <c r="M2004">
        <v>6370.9610797865416</v>
      </c>
      <c r="N2004">
        <v>37477.440263203644</v>
      </c>
      <c r="O2004">
        <v>43.963651241990782</v>
      </c>
      <c r="P2004">
        <v>30.955837901240617</v>
      </c>
      <c r="Q2004" s="6">
        <v>2002</v>
      </c>
    </row>
    <row r="2005" spans="1:17" x14ac:dyDescent="0.25">
      <c r="A2005">
        <v>132.2491476767064</v>
      </c>
      <c r="B2005">
        <v>-34.691533331493247</v>
      </c>
      <c r="C2005" s="6">
        <v>1471.1200000000001</v>
      </c>
      <c r="D2005">
        <v>0.75</v>
      </c>
      <c r="E2005">
        <v>0.65</v>
      </c>
      <c r="F2005">
        <v>19.899999999999999</v>
      </c>
      <c r="G2005">
        <v>42.007420362456692</v>
      </c>
      <c r="H2005">
        <v>19.347153651179795</v>
      </c>
      <c r="I2005">
        <v>22.2491476767064</v>
      </c>
      <c r="J2005">
        <v>5249.9819994479922</v>
      </c>
      <c r="K2005">
        <v>-3609.7836291088415</v>
      </c>
      <c r="L2005">
        <v>-34.51164283900679</v>
      </c>
      <c r="M2005">
        <v>6371.2517485585304</v>
      </c>
      <c r="N2005">
        <v>37531.959161029547</v>
      </c>
      <c r="O2005">
        <v>43.213501132644538</v>
      </c>
      <c r="P2005">
        <v>35.707428397787872</v>
      </c>
      <c r="Q2005" s="6">
        <v>2003</v>
      </c>
    </row>
    <row r="2006" spans="1:17" x14ac:dyDescent="0.25">
      <c r="A2006">
        <v>129.77020544116806</v>
      </c>
      <c r="B2006">
        <v>-34.797599467692876</v>
      </c>
      <c r="C2006" s="6">
        <v>1471.4</v>
      </c>
      <c r="D2006">
        <v>3</v>
      </c>
      <c r="E2006">
        <v>0.65</v>
      </c>
      <c r="F2006">
        <v>19.899999999999999</v>
      </c>
      <c r="G2006">
        <v>54.048620189015942</v>
      </c>
      <c r="H2006">
        <v>17.653614376602881</v>
      </c>
      <c r="I2006">
        <v>19.770205441168059</v>
      </c>
      <c r="J2006">
        <v>5243.2760232485152</v>
      </c>
      <c r="K2006">
        <v>-3619.4522114786864</v>
      </c>
      <c r="L2006">
        <v>-34.617457546841628</v>
      </c>
      <c r="M2006">
        <v>6371.2147795495575</v>
      </c>
      <c r="N2006">
        <v>37447.466557105858</v>
      </c>
      <c r="O2006">
        <v>44.387365840125831</v>
      </c>
      <c r="P2006">
        <v>32.204241249572227</v>
      </c>
      <c r="Q2006" s="6">
        <v>2004</v>
      </c>
    </row>
    <row r="2007" spans="1:17" x14ac:dyDescent="0.25">
      <c r="A2007">
        <v>130.17818253638455</v>
      </c>
      <c r="B2007">
        <v>-37.176616953943324</v>
      </c>
      <c r="C2007" s="6">
        <v>1471.68</v>
      </c>
      <c r="D2007">
        <v>3</v>
      </c>
      <c r="E2007">
        <v>0.65</v>
      </c>
      <c r="F2007">
        <v>19.899999999999999</v>
      </c>
      <c r="G2007">
        <v>54.048620189015942</v>
      </c>
      <c r="H2007">
        <v>18.963725541264118</v>
      </c>
      <c r="I2007">
        <v>20.178182536384554</v>
      </c>
      <c r="J2007">
        <v>5088.175454258454</v>
      </c>
      <c r="K2007">
        <v>-3833.030254696901</v>
      </c>
      <c r="L2007">
        <v>-36.991488375262144</v>
      </c>
      <c r="M2007">
        <v>6370.3728608881293</v>
      </c>
      <c r="N2007">
        <v>37625.17926103717</v>
      </c>
      <c r="O2007">
        <v>41.933240037299299</v>
      </c>
      <c r="P2007">
        <v>31.306350448465608</v>
      </c>
      <c r="Q2007" s="6">
        <v>2005</v>
      </c>
    </row>
    <row r="2008" spans="1:17" x14ac:dyDescent="0.25">
      <c r="A2008">
        <v>128.53916581320806</v>
      </c>
      <c r="B2008">
        <v>-37.186489113008456</v>
      </c>
      <c r="C2008" s="6">
        <v>1471.96</v>
      </c>
      <c r="D2008">
        <v>3</v>
      </c>
      <c r="E2008">
        <v>0.65</v>
      </c>
      <c r="F2008">
        <v>19.899999999999999</v>
      </c>
      <c r="G2008">
        <v>54.048620189015942</v>
      </c>
      <c r="H2008">
        <v>19.074257094969585</v>
      </c>
      <c r="I2008">
        <v>18.539165813208058</v>
      </c>
      <c r="J2008">
        <v>5087.5133225662576</v>
      </c>
      <c r="K2008">
        <v>-3833.9031644260349</v>
      </c>
      <c r="L2008">
        <v>-37.001342470995986</v>
      </c>
      <c r="M2008">
        <v>6370.3693206505013</v>
      </c>
      <c r="N2008">
        <v>37571.777429929731</v>
      </c>
      <c r="O2008">
        <v>42.655058009517624</v>
      </c>
      <c r="P2008">
        <v>29.023558962394397</v>
      </c>
      <c r="Q2008" s="6">
        <v>2006</v>
      </c>
    </row>
    <row r="2009" spans="1:17" x14ac:dyDescent="0.25">
      <c r="A2009">
        <v>128.86499489005774</v>
      </c>
      <c r="B2009">
        <v>-35.649298618691802</v>
      </c>
      <c r="C2009" s="6">
        <v>1472.2400000000002</v>
      </c>
      <c r="D2009">
        <v>3</v>
      </c>
      <c r="E2009">
        <v>0.65</v>
      </c>
      <c r="F2009">
        <v>19.899999999999999</v>
      </c>
      <c r="G2009">
        <v>54.048620189015942</v>
      </c>
      <c r="H2009">
        <v>20.60782600630365</v>
      </c>
      <c r="I2009">
        <v>18.864994890057744</v>
      </c>
      <c r="J2009">
        <v>5188.7769457855138</v>
      </c>
      <c r="K2009">
        <v>-3696.6424623270523</v>
      </c>
      <c r="L2009">
        <v>-35.467227257053672</v>
      </c>
      <c r="M2009">
        <v>6370.916079136081</v>
      </c>
      <c r="N2009">
        <v>37474.618712804877</v>
      </c>
      <c r="O2009">
        <v>44.002278855027804</v>
      </c>
      <c r="P2009">
        <v>30.382023762648497</v>
      </c>
      <c r="Q2009" s="6">
        <v>2007</v>
      </c>
    </row>
    <row r="2010" spans="1:17" x14ac:dyDescent="0.25">
      <c r="A2010">
        <v>132.42214603335029</v>
      </c>
      <c r="B2010">
        <v>-33.032086731638969</v>
      </c>
      <c r="C2010" s="6">
        <v>1472.5200000000002</v>
      </c>
      <c r="D2010">
        <v>1.2</v>
      </c>
      <c r="E2010">
        <v>0.65</v>
      </c>
      <c r="F2010">
        <v>19.899999999999999</v>
      </c>
      <c r="G2010">
        <v>46.089820015575185</v>
      </c>
      <c r="H2010">
        <v>15.155390312614973</v>
      </c>
      <c r="I2010">
        <v>22.422146033350288</v>
      </c>
      <c r="J2010">
        <v>5352.5384378960352</v>
      </c>
      <c r="K2010">
        <v>-3456.943800164936</v>
      </c>
      <c r="L2010">
        <v>-32.856447549546196</v>
      </c>
      <c r="M2010">
        <v>6371.8229861361751</v>
      </c>
      <c r="N2010">
        <v>37432.187597020144</v>
      </c>
      <c r="O2010">
        <v>44.612549841205535</v>
      </c>
      <c r="P2010">
        <v>37.124070209706034</v>
      </c>
      <c r="Q2010" s="6">
        <v>2008</v>
      </c>
    </row>
    <row r="2011" spans="1:17" x14ac:dyDescent="0.25">
      <c r="A2011">
        <v>129.37461577321318</v>
      </c>
      <c r="B2011">
        <v>-34.079473253547825</v>
      </c>
      <c r="C2011" s="6">
        <v>1472.8000000000002</v>
      </c>
      <c r="D2011">
        <v>1.2</v>
      </c>
      <c r="E2011">
        <v>0.65</v>
      </c>
      <c r="F2011">
        <v>19.899999999999999</v>
      </c>
      <c r="G2011">
        <v>46.089820015575185</v>
      </c>
      <c r="H2011">
        <v>23.475849336725165</v>
      </c>
      <c r="I2011">
        <v>19.374615773213179</v>
      </c>
      <c r="J2011">
        <v>5288.3263453300915</v>
      </c>
      <c r="K2011">
        <v>-3553.7527288435131</v>
      </c>
      <c r="L2011">
        <v>-33.901081529340736</v>
      </c>
      <c r="M2011">
        <v>6371.4640383882761</v>
      </c>
      <c r="N2011">
        <v>37385.951526504119</v>
      </c>
      <c r="O2011">
        <v>45.263494873890558</v>
      </c>
      <c r="P2011">
        <v>32.11141795397787</v>
      </c>
      <c r="Q2011" s="6">
        <v>2009</v>
      </c>
    </row>
    <row r="2012" spans="1:17" x14ac:dyDescent="0.25">
      <c r="A2012">
        <v>131.74962778610026</v>
      </c>
      <c r="B2012">
        <v>-32.905352266933448</v>
      </c>
      <c r="C2012" s="6">
        <v>1473.0800000000002</v>
      </c>
      <c r="D2012">
        <v>1.2</v>
      </c>
      <c r="E2012">
        <v>0.65</v>
      </c>
      <c r="F2012">
        <v>19.899999999999999</v>
      </c>
      <c r="G2012">
        <v>46.089820015575185</v>
      </c>
      <c r="H2012">
        <v>16.056133065756608</v>
      </c>
      <c r="I2012">
        <v>21.749627786100262</v>
      </c>
      <c r="J2012">
        <v>5360.1870931039402</v>
      </c>
      <c r="K2012">
        <v>-3445.1518149650351</v>
      </c>
      <c r="L2012">
        <v>-32.730062077440856</v>
      </c>
      <c r="M2012">
        <v>6371.866029761999</v>
      </c>
      <c r="N2012">
        <v>37397.568208814198</v>
      </c>
      <c r="O2012">
        <v>45.104356397591296</v>
      </c>
      <c r="P2012">
        <v>36.292676427478256</v>
      </c>
      <c r="Q2012" s="6">
        <v>2010</v>
      </c>
    </row>
    <row r="2013" spans="1:17" x14ac:dyDescent="0.25">
      <c r="A2013">
        <v>129.18124225063778</v>
      </c>
      <c r="B2013">
        <v>-37.070224631750648</v>
      </c>
      <c r="C2013" s="6">
        <v>1473.3600000000001</v>
      </c>
      <c r="D2013">
        <v>1.2</v>
      </c>
      <c r="E2013">
        <v>0.65</v>
      </c>
      <c r="F2013">
        <v>19.899999999999999</v>
      </c>
      <c r="G2013">
        <v>46.089820015575185</v>
      </c>
      <c r="H2013">
        <v>20.380605813270684</v>
      </c>
      <c r="I2013">
        <v>19.18124225063778</v>
      </c>
      <c r="J2013">
        <v>5095.3016323794709</v>
      </c>
      <c r="K2013">
        <v>-3823.6157596834664</v>
      </c>
      <c r="L2013">
        <v>-36.885292112556982</v>
      </c>
      <c r="M2013">
        <v>6370.4109916573416</v>
      </c>
      <c r="N2013">
        <v>37584.209806227118</v>
      </c>
      <c r="O2013">
        <v>42.486803601409811</v>
      </c>
      <c r="P2013">
        <v>29.989081559680614</v>
      </c>
      <c r="Q2013" s="6">
        <v>2011</v>
      </c>
    </row>
    <row r="2014" spans="1:17" x14ac:dyDescent="0.25">
      <c r="A2014">
        <v>129.77454993649442</v>
      </c>
      <c r="B2014">
        <v>-35.010022461701112</v>
      </c>
      <c r="C2014" s="6">
        <v>1473.64</v>
      </c>
      <c r="D2014">
        <v>1.2</v>
      </c>
      <c r="E2014">
        <v>0.65</v>
      </c>
      <c r="F2014">
        <v>19.899999999999999</v>
      </c>
      <c r="G2014">
        <v>46.089820015575185</v>
      </c>
      <c r="H2014">
        <v>17.472879344810845</v>
      </c>
      <c r="I2014">
        <v>19.774549936494424</v>
      </c>
      <c r="J2014">
        <v>5229.7915758012678</v>
      </c>
      <c r="K2014">
        <v>-3638.7789735237266</v>
      </c>
      <c r="L2014">
        <v>-34.829384397223812</v>
      </c>
      <c r="M2014">
        <v>6371.1405842659206</v>
      </c>
      <c r="N2014">
        <v>37461.890145863268</v>
      </c>
      <c r="O2014">
        <v>44.183817179158162</v>
      </c>
      <c r="P2014">
        <v>32.073244289189944</v>
      </c>
      <c r="Q2014" s="6">
        <v>2012</v>
      </c>
    </row>
    <row r="2015" spans="1:17" x14ac:dyDescent="0.25">
      <c r="A2015">
        <v>128.33299417743478</v>
      </c>
      <c r="B2015">
        <v>-36.153219492147123</v>
      </c>
      <c r="C2015" s="6">
        <v>1473.92</v>
      </c>
      <c r="D2015">
        <v>3</v>
      </c>
      <c r="E2015">
        <v>0.65</v>
      </c>
      <c r="F2015">
        <v>19.899999999999999</v>
      </c>
      <c r="G2015">
        <v>54.048620189015942</v>
      </c>
      <c r="H2015">
        <v>14.961274829033252</v>
      </c>
      <c r="I2015">
        <v>18.332994177434784</v>
      </c>
      <c r="J2015">
        <v>5155.9898296744159</v>
      </c>
      <c r="K2015">
        <v>-3741.9339855188127</v>
      </c>
      <c r="L2015">
        <v>-35.970081964497325</v>
      </c>
      <c r="M2015">
        <v>6370.7378752925251</v>
      </c>
      <c r="N2015">
        <v>37492.312845402128</v>
      </c>
      <c r="O2015">
        <v>43.753116769022796</v>
      </c>
      <c r="P2015">
        <v>29.321765452276807</v>
      </c>
      <c r="Q2015" s="6">
        <v>2013</v>
      </c>
    </row>
    <row r="2016" spans="1:17" x14ac:dyDescent="0.25">
      <c r="A2016">
        <v>130.63229236429495</v>
      </c>
      <c r="B2016">
        <v>-36.269340054826444</v>
      </c>
      <c r="C2016" s="6">
        <v>1474.2</v>
      </c>
      <c r="D2016">
        <v>1.2</v>
      </c>
      <c r="E2016">
        <v>0.65</v>
      </c>
      <c r="F2016">
        <v>19.899999999999999</v>
      </c>
      <c r="G2016">
        <v>46.089820015575185</v>
      </c>
      <c r="H2016">
        <v>22.345059778746581</v>
      </c>
      <c r="I2016">
        <v>20.632292364294955</v>
      </c>
      <c r="J2016">
        <v>5148.3777815195072</v>
      </c>
      <c r="K2016">
        <v>-3752.3302352913006</v>
      </c>
      <c r="L2016">
        <v>-36.085964842479292</v>
      </c>
      <c r="M2016">
        <v>6370.6966633112415</v>
      </c>
      <c r="N2016">
        <v>37577.823123394206</v>
      </c>
      <c r="O2016">
        <v>42.577948706817807</v>
      </c>
      <c r="P2016">
        <v>32.475155766008193</v>
      </c>
      <c r="Q2016" s="6">
        <v>2014</v>
      </c>
    </row>
    <row r="2017" spans="1:17" x14ac:dyDescent="0.25">
      <c r="A2017">
        <v>130.40740756304481</v>
      </c>
      <c r="B2017">
        <v>-36.243642458937984</v>
      </c>
      <c r="C2017" s="6">
        <v>1474.4800000000002</v>
      </c>
      <c r="D2017">
        <v>1.2</v>
      </c>
      <c r="E2017">
        <v>0.65</v>
      </c>
      <c r="F2017">
        <v>19.899999999999999</v>
      </c>
      <c r="G2017">
        <v>46.089820015575185</v>
      </c>
      <c r="H2017">
        <v>16.530935625020089</v>
      </c>
      <c r="I2017">
        <v>20.407407563044814</v>
      </c>
      <c r="J2017">
        <v>5150.0641633094947</v>
      </c>
      <c r="K2017">
        <v>-3750.0308470757632</v>
      </c>
      <c r="L2017">
        <v>-36.060319587786147</v>
      </c>
      <c r="M2017">
        <v>6370.7057882329254</v>
      </c>
      <c r="N2017">
        <v>37568.102174849999</v>
      </c>
      <c r="O2017">
        <v>42.710337591372209</v>
      </c>
      <c r="P2017">
        <v>32.181443107665025</v>
      </c>
      <c r="Q2017" s="6">
        <v>2015</v>
      </c>
    </row>
    <row r="2018" spans="1:17" x14ac:dyDescent="0.25">
      <c r="A2018">
        <v>131.30464456485748</v>
      </c>
      <c r="B2018">
        <v>-34.921307334028377</v>
      </c>
      <c r="C2018" s="6">
        <v>1474.7600000000002</v>
      </c>
      <c r="D2018">
        <v>1.2</v>
      </c>
      <c r="E2018">
        <v>0.65</v>
      </c>
      <c r="F2018">
        <v>19.899999999999999</v>
      </c>
      <c r="G2018">
        <v>46.089820015575185</v>
      </c>
      <c r="H2018">
        <v>20.806733612861478</v>
      </c>
      <c r="I2018">
        <v>21.304644564857483</v>
      </c>
      <c r="J2018">
        <v>5235.4319140000489</v>
      </c>
      <c r="K2018">
        <v>-3630.7134530295866</v>
      </c>
      <c r="L2018">
        <v>-34.740875274139206</v>
      </c>
      <c r="M2018">
        <v>6371.1715958793829</v>
      </c>
      <c r="N2018">
        <v>37511.098918891148</v>
      </c>
      <c r="O2018">
        <v>43.499784694811439</v>
      </c>
      <c r="P2018">
        <v>34.264303579334701</v>
      </c>
      <c r="Q2018" s="6">
        <v>2016</v>
      </c>
    </row>
    <row r="2019" spans="1:17" x14ac:dyDescent="0.25">
      <c r="A2019">
        <v>131.23217661399931</v>
      </c>
      <c r="B2019">
        <v>-35.665254979695405</v>
      </c>
      <c r="C2019" s="6">
        <v>1475.0400000000002</v>
      </c>
      <c r="D2019">
        <v>0.75</v>
      </c>
      <c r="E2019">
        <v>0.65</v>
      </c>
      <c r="F2019">
        <v>19.899999999999999</v>
      </c>
      <c r="G2019">
        <v>42.007420362456692</v>
      </c>
      <c r="H2019">
        <v>18.26520981513525</v>
      </c>
      <c r="I2019">
        <v>21.232176613999314</v>
      </c>
      <c r="J2019">
        <v>5187.7449159347561</v>
      </c>
      <c r="K2019">
        <v>-3698.0809460929499</v>
      </c>
      <c r="L2019">
        <v>-35.483148995862265</v>
      </c>
      <c r="M2019">
        <v>6370.9104527267245</v>
      </c>
      <c r="N2019">
        <v>37558.288765543744</v>
      </c>
      <c r="O2019">
        <v>42.847372143418468</v>
      </c>
      <c r="P2019">
        <v>33.677926006607308</v>
      </c>
      <c r="Q2019" s="6">
        <v>2017</v>
      </c>
    </row>
    <row r="2020" spans="1:17" x14ac:dyDescent="0.25">
      <c r="A2020">
        <v>127.54647119918862</v>
      </c>
      <c r="B2020">
        <v>-34.458392215813603</v>
      </c>
      <c r="C2020" s="6">
        <v>1475.3200000000002</v>
      </c>
      <c r="D2020">
        <v>1.2</v>
      </c>
      <c r="E2020">
        <v>0.65</v>
      </c>
      <c r="F2020">
        <v>19.899999999999999</v>
      </c>
      <c r="G2020">
        <v>46.089820015575185</v>
      </c>
      <c r="H2020">
        <v>22.179965583239763</v>
      </c>
      <c r="I2020">
        <v>17.546471199188616</v>
      </c>
      <c r="J2020">
        <v>5264.6588340555982</v>
      </c>
      <c r="K2020">
        <v>-3588.4884439932357</v>
      </c>
      <c r="L2020">
        <v>-34.279063012487462</v>
      </c>
      <c r="M2020">
        <v>6371.3328238032464</v>
      </c>
      <c r="N2020">
        <v>37351.106859269385</v>
      </c>
      <c r="O2020">
        <v>45.761945835094537</v>
      </c>
      <c r="P2020">
        <v>29.197803736744238</v>
      </c>
      <c r="Q2020" s="6">
        <v>2018</v>
      </c>
    </row>
    <row r="2021" spans="1:17" x14ac:dyDescent="0.25">
      <c r="A2021">
        <v>129.54249235633802</v>
      </c>
      <c r="B2021">
        <v>-34.351205012073635</v>
      </c>
      <c r="C2021" s="6">
        <v>1475.6000000000001</v>
      </c>
      <c r="D2021">
        <v>1.2</v>
      </c>
      <c r="E2021">
        <v>0.65</v>
      </c>
      <c r="F2021">
        <v>19.899999999999999</v>
      </c>
      <c r="G2021">
        <v>46.089820015575185</v>
      </c>
      <c r="H2021">
        <v>16.737504558273983</v>
      </c>
      <c r="I2021">
        <v>19.542492356338016</v>
      </c>
      <c r="J2021">
        <v>5271.3772542997631</v>
      </c>
      <c r="K2021">
        <v>-3578.6782013828401</v>
      </c>
      <c r="L2021">
        <v>-34.172137836050396</v>
      </c>
      <c r="M2021">
        <v>6371.3700117166036</v>
      </c>
      <c r="N2021">
        <v>37409.763461506729</v>
      </c>
      <c r="O2021">
        <v>44.922613972173508</v>
      </c>
      <c r="P2021">
        <v>32.17217020225678</v>
      </c>
      <c r="Q2021" s="6">
        <v>2019</v>
      </c>
    </row>
    <row r="2022" spans="1:17" x14ac:dyDescent="0.25">
      <c r="A2022">
        <v>132.40488269795785</v>
      </c>
      <c r="B2022">
        <v>-35.624965561599311</v>
      </c>
      <c r="C2022" s="6">
        <v>1475.88</v>
      </c>
      <c r="D2022">
        <v>1.2</v>
      </c>
      <c r="E2022">
        <v>0.65</v>
      </c>
      <c r="F2022">
        <v>19.899999999999999</v>
      </c>
      <c r="G2022">
        <v>46.089820015575185</v>
      </c>
      <c r="H2022">
        <v>17.559329357684597</v>
      </c>
      <c r="I2022">
        <v>22.404882697957845</v>
      </c>
      <c r="J2022">
        <v>5190.349989215335</v>
      </c>
      <c r="K2022">
        <v>-3694.4482642106104</v>
      </c>
      <c r="L2022">
        <v>-35.442947106343738</v>
      </c>
      <c r="M2022">
        <v>6370.9246571809672</v>
      </c>
      <c r="N2022">
        <v>37599.86709625923</v>
      </c>
      <c r="O2022">
        <v>42.282746450580504</v>
      </c>
      <c r="P2022">
        <v>35.290374367882094</v>
      </c>
      <c r="Q2022" s="6">
        <v>2020</v>
      </c>
    </row>
    <row r="2023" spans="1:17" x14ac:dyDescent="0.25">
      <c r="A2023">
        <v>129.03166562165913</v>
      </c>
      <c r="B2023">
        <v>-37.479081277552311</v>
      </c>
      <c r="C2023" s="6">
        <v>1476.16</v>
      </c>
      <c r="D2023">
        <v>1.2</v>
      </c>
      <c r="E2023">
        <v>0.65</v>
      </c>
      <c r="F2023">
        <v>19.899999999999999</v>
      </c>
      <c r="G2023">
        <v>46.089820015575185</v>
      </c>
      <c r="H2023">
        <v>22.772286594056169</v>
      </c>
      <c r="I2023">
        <v>19.03166562165913</v>
      </c>
      <c r="J2023">
        <v>5067.8202861164536</v>
      </c>
      <c r="K2023">
        <v>-3859.7233058724978</v>
      </c>
      <c r="L2023">
        <v>-37.293409237115554</v>
      </c>
      <c r="M2023">
        <v>6370.2642370837939</v>
      </c>
      <c r="N2023">
        <v>37608.437486126815</v>
      </c>
      <c r="O2023">
        <v>42.15687188263383</v>
      </c>
      <c r="P2023">
        <v>29.549135883385215</v>
      </c>
      <c r="Q2023" s="6">
        <v>2021</v>
      </c>
    </row>
    <row r="2024" spans="1:17" x14ac:dyDescent="0.25">
      <c r="A2024">
        <v>131.02830591416165</v>
      </c>
      <c r="B2024">
        <v>-35.690156605286454</v>
      </c>
      <c r="C2024" s="6">
        <v>1476.44</v>
      </c>
      <c r="D2024">
        <v>0.75</v>
      </c>
      <c r="E2024">
        <v>0.65</v>
      </c>
      <c r="F2024">
        <v>19.899999999999999</v>
      </c>
      <c r="G2024">
        <v>42.007420362456692</v>
      </c>
      <c r="H2024">
        <v>17.199039324224266</v>
      </c>
      <c r="I2024">
        <v>21.028305914161649</v>
      </c>
      <c r="J2024">
        <v>5186.1335160329681</v>
      </c>
      <c r="K2024">
        <v>-3700.325288667017</v>
      </c>
      <c r="L2024">
        <v>-35.507996702293518</v>
      </c>
      <c r="M2024">
        <v>6370.901669941949</v>
      </c>
      <c r="N2024">
        <v>37552.505027588879</v>
      </c>
      <c r="O2024">
        <v>42.926270200273287</v>
      </c>
      <c r="P2024">
        <v>33.382777128530684</v>
      </c>
      <c r="Q2024" s="6">
        <v>2022</v>
      </c>
    </row>
    <row r="2025" spans="1:17" x14ac:dyDescent="0.25">
      <c r="A2025">
        <v>131.41350129948017</v>
      </c>
      <c r="B2025">
        <v>-32.573418008095018</v>
      </c>
      <c r="C2025" s="6">
        <v>1476.72</v>
      </c>
      <c r="D2025">
        <v>0.75</v>
      </c>
      <c r="E2025">
        <v>0.65</v>
      </c>
      <c r="F2025">
        <v>19.899999999999999</v>
      </c>
      <c r="G2025">
        <v>42.007420362456692</v>
      </c>
      <c r="H2025">
        <v>14.27580187931993</v>
      </c>
      <c r="I2025">
        <v>21.413501299480174</v>
      </c>
      <c r="J2025">
        <v>5380.095394298708</v>
      </c>
      <c r="K2025">
        <v>-3414.1882893793368</v>
      </c>
      <c r="L2025">
        <v>-32.399058049837997</v>
      </c>
      <c r="M2025">
        <v>6371.9783526852298</v>
      </c>
      <c r="N2025">
        <v>37363.634935241294</v>
      </c>
      <c r="O2025">
        <v>45.592245507318886</v>
      </c>
      <c r="P2025">
        <v>36.070406185213805</v>
      </c>
      <c r="Q2025" s="6">
        <v>2023</v>
      </c>
    </row>
    <row r="2026" spans="1:17" x14ac:dyDescent="0.25">
      <c r="A2026">
        <v>130.49928330740403</v>
      </c>
      <c r="B2026">
        <v>-33.550900774742821</v>
      </c>
      <c r="C2026" s="6">
        <v>1477.0000000000002</v>
      </c>
      <c r="D2026">
        <v>0.75</v>
      </c>
      <c r="E2026">
        <v>0.65</v>
      </c>
      <c r="F2026">
        <v>19.899999999999999</v>
      </c>
      <c r="G2026">
        <v>42.007420362456692</v>
      </c>
      <c r="H2026">
        <v>19.087696224225699</v>
      </c>
      <c r="I2026">
        <v>20.499283307404028</v>
      </c>
      <c r="J2026">
        <v>5320.9540806368168</v>
      </c>
      <c r="K2026">
        <v>-3505.0419419995674</v>
      </c>
      <c r="L2026">
        <v>-33.373868683105087</v>
      </c>
      <c r="M2026">
        <v>6371.6458896757349</v>
      </c>
      <c r="N2026">
        <v>37391.433886945641</v>
      </c>
      <c r="O2026">
        <v>45.188200108924221</v>
      </c>
      <c r="P2026">
        <v>34.077216238733769</v>
      </c>
      <c r="Q2026" s="6">
        <v>2024</v>
      </c>
    </row>
    <row r="2027" spans="1:17" x14ac:dyDescent="0.25">
      <c r="A2027">
        <v>131.0730502287266</v>
      </c>
      <c r="B2027">
        <v>-36.912896804276912</v>
      </c>
      <c r="C2027" s="6">
        <v>1477.2800000000002</v>
      </c>
      <c r="D2027">
        <v>3</v>
      </c>
      <c r="E2027">
        <v>0.65</v>
      </c>
      <c r="F2027">
        <v>19.899999999999999</v>
      </c>
      <c r="G2027">
        <v>54.048620189015942</v>
      </c>
      <c r="H2027">
        <v>16.019792786671687</v>
      </c>
      <c r="I2027">
        <v>21.073050228726601</v>
      </c>
      <c r="J2027">
        <v>5105.8071774079935</v>
      </c>
      <c r="K2027">
        <v>-3809.6701574617496</v>
      </c>
      <c r="L2027">
        <v>-36.728258869199294</v>
      </c>
      <c r="M2027">
        <v>6370.4673016605002</v>
      </c>
      <c r="N2027">
        <v>37638.12622651711</v>
      </c>
      <c r="O2027">
        <v>41.761063626386388</v>
      </c>
      <c r="P2027">
        <v>32.683047533166736</v>
      </c>
      <c r="Q2027" s="6">
        <v>2025</v>
      </c>
    </row>
    <row r="2028" spans="1:17" x14ac:dyDescent="0.25">
      <c r="A2028">
        <v>128.42087160329174</v>
      </c>
      <c r="B2028">
        <v>-35.04768057905622</v>
      </c>
      <c r="C2028" s="6">
        <v>1477.5600000000002</v>
      </c>
      <c r="D2028">
        <v>3</v>
      </c>
      <c r="E2028">
        <v>0.65</v>
      </c>
      <c r="F2028">
        <v>19.899999999999999</v>
      </c>
      <c r="G2028">
        <v>54.048620189015942</v>
      </c>
      <c r="H2028">
        <v>21.648332543726223</v>
      </c>
      <c r="I2028">
        <v>18.420871603291744</v>
      </c>
      <c r="J2028">
        <v>5227.3935452726791</v>
      </c>
      <c r="K2028">
        <v>-3642.2000482377475</v>
      </c>
      <c r="L2028">
        <v>-34.866955590808324</v>
      </c>
      <c r="M2028">
        <v>6371.1274095360486</v>
      </c>
      <c r="N2028">
        <v>37418.924398862779</v>
      </c>
      <c r="O2028">
        <v>44.788671131310821</v>
      </c>
      <c r="P2028">
        <v>30.113043876069145</v>
      </c>
      <c r="Q2028" s="6">
        <v>2026</v>
      </c>
    </row>
    <row r="2029" spans="1:17" x14ac:dyDescent="0.25">
      <c r="A2029">
        <v>130.16197637825076</v>
      </c>
      <c r="B2029">
        <v>-33.75139674800473</v>
      </c>
      <c r="C2029" s="6">
        <v>1477.8400000000001</v>
      </c>
      <c r="D2029">
        <v>1.2</v>
      </c>
      <c r="E2029">
        <v>0.65</v>
      </c>
      <c r="F2029">
        <v>19.899999999999999</v>
      </c>
      <c r="G2029">
        <v>46.089820015575185</v>
      </c>
      <c r="H2029">
        <v>21.176679822558892</v>
      </c>
      <c r="I2029">
        <v>20.161976378250756</v>
      </c>
      <c r="J2029">
        <v>5308.6311017890048</v>
      </c>
      <c r="K2029">
        <v>-3523.5536418115166</v>
      </c>
      <c r="L2029">
        <v>-33.573841833787107</v>
      </c>
      <c r="M2029">
        <v>6371.5770764862245</v>
      </c>
      <c r="N2029">
        <v>37392.193884591623</v>
      </c>
      <c r="O2029">
        <v>45.176204448068198</v>
      </c>
      <c r="P2029">
        <v>33.45966128101113</v>
      </c>
      <c r="Q2029" s="6">
        <v>2027</v>
      </c>
    </row>
    <row r="2030" spans="1:17" x14ac:dyDescent="0.25">
      <c r="A2030">
        <v>130.38063453043</v>
      </c>
      <c r="B2030">
        <v>-33.12945459578291</v>
      </c>
      <c r="C2030" s="6">
        <v>1478.1200000000001</v>
      </c>
      <c r="D2030">
        <v>3</v>
      </c>
      <c r="E2030">
        <v>0.65</v>
      </c>
      <c r="F2030">
        <v>19.899999999999999</v>
      </c>
      <c r="G2030">
        <v>54.048620189015942</v>
      </c>
      <c r="H2030">
        <v>14.97149720002297</v>
      </c>
      <c r="I2030">
        <v>20.380634530430001</v>
      </c>
      <c r="J2030">
        <v>5346.6442977035249</v>
      </c>
      <c r="K2030">
        <v>-3465.9920294070721</v>
      </c>
      <c r="L2030">
        <v>-32.953549613755293</v>
      </c>
      <c r="M2030">
        <v>6371.7898579660468</v>
      </c>
      <c r="N2030">
        <v>37359.95011795374</v>
      </c>
      <c r="O2030">
        <v>45.642124768649374</v>
      </c>
      <c r="P2030">
        <v>34.206370867303676</v>
      </c>
      <c r="Q2030" s="6">
        <v>2028</v>
      </c>
    </row>
    <row r="2031" spans="1:17" x14ac:dyDescent="0.25">
      <c r="A2031">
        <v>130.43248736317599</v>
      </c>
      <c r="B2031">
        <v>-35.771438644523812</v>
      </c>
      <c r="C2031" s="6">
        <v>1478.4</v>
      </c>
      <c r="D2031">
        <v>3</v>
      </c>
      <c r="E2031">
        <v>0.65</v>
      </c>
      <c r="F2031">
        <v>19.899999999999999</v>
      </c>
      <c r="G2031">
        <v>54.048620189015942</v>
      </c>
      <c r="H2031">
        <v>15.32979287120113</v>
      </c>
      <c r="I2031">
        <v>20.432487363175994</v>
      </c>
      <c r="J2031">
        <v>5180.8668717851579</v>
      </c>
      <c r="K2031">
        <v>-3707.6462923528047</v>
      </c>
      <c r="L2031">
        <v>-35.589103697558713</v>
      </c>
      <c r="M2031">
        <v>6370.8729835367485</v>
      </c>
      <c r="N2031">
        <v>37536.604062980085</v>
      </c>
      <c r="O2031">
        <v>43.143700765787877</v>
      </c>
      <c r="P2031">
        <v>32.50980959615773</v>
      </c>
      <c r="Q2031" s="6">
        <v>2029</v>
      </c>
    </row>
    <row r="2032" spans="1:17" x14ac:dyDescent="0.25">
      <c r="A2032">
        <v>132.1289286665662</v>
      </c>
      <c r="B2032">
        <v>-35.112100987598922</v>
      </c>
      <c r="C2032" s="6">
        <v>1478.68</v>
      </c>
      <c r="D2032">
        <v>1.2</v>
      </c>
      <c r="E2032">
        <v>0.65</v>
      </c>
      <c r="F2032">
        <v>19.899999999999999</v>
      </c>
      <c r="G2032">
        <v>46.089820015575185</v>
      </c>
      <c r="H2032">
        <v>19.521539242322799</v>
      </c>
      <c r="I2032">
        <v>22.128928666566196</v>
      </c>
      <c r="J2032">
        <v>5223.2860732014615</v>
      </c>
      <c r="K2032">
        <v>-3648.048752174373</v>
      </c>
      <c r="L2032">
        <v>-34.931228023556088</v>
      </c>
      <c r="M2032">
        <v>6371.1048571453712</v>
      </c>
      <c r="N2032">
        <v>37555.035057363777</v>
      </c>
      <c r="O2032">
        <v>42.894868811503521</v>
      </c>
      <c r="P2032">
        <v>35.259998112257087</v>
      </c>
      <c r="Q2032" s="6">
        <v>2030</v>
      </c>
    </row>
    <row r="2033" spans="1:17" x14ac:dyDescent="0.25">
      <c r="A2033">
        <v>129.21664294285395</v>
      </c>
      <c r="B2033">
        <v>-34.044312739548296</v>
      </c>
      <c r="C2033" s="6">
        <v>1478.96</v>
      </c>
      <c r="D2033">
        <v>3</v>
      </c>
      <c r="E2033">
        <v>0.65</v>
      </c>
      <c r="F2033">
        <v>19.899999999999999</v>
      </c>
      <c r="G2033">
        <v>54.048620189015942</v>
      </c>
      <c r="H2033">
        <v>21.926049467649705</v>
      </c>
      <c r="I2033">
        <v>19.216642942853952</v>
      </c>
      <c r="J2033">
        <v>5290.5107612632692</v>
      </c>
      <c r="K2033">
        <v>-3550.5217332259999</v>
      </c>
      <c r="L2033">
        <v>-33.866009584531042</v>
      </c>
      <c r="M2033">
        <v>6371.4761784968332</v>
      </c>
      <c r="N2033">
        <v>37378.192600386683</v>
      </c>
      <c r="O2033">
        <v>45.374754833920782</v>
      </c>
      <c r="P2033">
        <v>31.907129108904606</v>
      </c>
      <c r="Q2033" s="6">
        <v>2031</v>
      </c>
    </row>
    <row r="2034" spans="1:17" x14ac:dyDescent="0.25">
      <c r="A2034">
        <v>129.86432376773402</v>
      </c>
      <c r="B2034">
        <v>-34.766648877417865</v>
      </c>
      <c r="C2034" s="6">
        <v>1479.2400000000002</v>
      </c>
      <c r="D2034">
        <v>0.75</v>
      </c>
      <c r="E2034">
        <v>0.65</v>
      </c>
      <c r="F2034">
        <v>19.899999999999999</v>
      </c>
      <c r="G2034">
        <v>42.007420362456692</v>
      </c>
      <c r="H2034">
        <v>17.987979083246142</v>
      </c>
      <c r="I2034">
        <v>19.864323767734021</v>
      </c>
      <c r="J2034">
        <v>5245.2347195301754</v>
      </c>
      <c r="K2034">
        <v>-3616.6321398445502</v>
      </c>
      <c r="L2034">
        <v>-34.586580070435062</v>
      </c>
      <c r="M2034">
        <v>6371.2255726760586</v>
      </c>
      <c r="N2034">
        <v>37448.681968339406</v>
      </c>
      <c r="O2034">
        <v>44.370460805920153</v>
      </c>
      <c r="P2034">
        <v>32.357603940846758</v>
      </c>
      <c r="Q2034" s="6">
        <v>2032</v>
      </c>
    </row>
    <row r="2035" spans="1:17" x14ac:dyDescent="0.25">
      <c r="A2035">
        <v>129.89928709656084</v>
      </c>
      <c r="B2035">
        <v>-32.724365618128736</v>
      </c>
      <c r="C2035" s="6">
        <v>1479.5200000000002</v>
      </c>
      <c r="D2035">
        <v>0.75</v>
      </c>
      <c r="E2035">
        <v>0.65</v>
      </c>
      <c r="F2035">
        <v>19.899999999999999</v>
      </c>
      <c r="G2035">
        <v>42.007420362456692</v>
      </c>
      <c r="H2035">
        <v>14.68434736558771</v>
      </c>
      <c r="I2035">
        <v>19.89928709656084</v>
      </c>
      <c r="J2035">
        <v>5371.0644352683985</v>
      </c>
      <c r="K2035">
        <v>-3428.2830931955973</v>
      </c>
      <c r="L2035">
        <v>-32.549579738420832</v>
      </c>
      <c r="M2035">
        <v>6371.9273485261756</v>
      </c>
      <c r="N2035">
        <v>37316.579045710765</v>
      </c>
      <c r="O2035">
        <v>46.273225734635851</v>
      </c>
      <c r="P2035">
        <v>33.805998482319119</v>
      </c>
      <c r="Q2035" s="6">
        <v>2033</v>
      </c>
    </row>
    <row r="2036" spans="1:17" x14ac:dyDescent="0.25">
      <c r="A2036">
        <v>129.64168560209819</v>
      </c>
      <c r="B2036">
        <v>-33.040960082550114</v>
      </c>
      <c r="C2036" s="6">
        <v>1479.8000000000002</v>
      </c>
      <c r="D2036">
        <v>1.2</v>
      </c>
      <c r="E2036">
        <v>0.65</v>
      </c>
      <c r="F2036">
        <v>19.899999999999999</v>
      </c>
      <c r="G2036">
        <v>46.089820015575185</v>
      </c>
      <c r="H2036">
        <v>21.585798095587073</v>
      </c>
      <c r="I2036">
        <v>19.641685602098192</v>
      </c>
      <c r="J2036">
        <v>5352.0019324417572</v>
      </c>
      <c r="K2036">
        <v>-3457.76879431112</v>
      </c>
      <c r="L2036">
        <v>-32.865296593788059</v>
      </c>
      <c r="M2036">
        <v>6371.8199691902846</v>
      </c>
      <c r="N2036">
        <v>37327.615288847475</v>
      </c>
      <c r="O2036">
        <v>46.11063428965921</v>
      </c>
      <c r="P2036">
        <v>33.208089178390772</v>
      </c>
      <c r="Q2036" s="6">
        <v>2034</v>
      </c>
    </row>
    <row r="2037" spans="1:17" x14ac:dyDescent="0.25">
      <c r="A2037">
        <v>130.82483267976292</v>
      </c>
      <c r="B2037">
        <v>-32.670385854627874</v>
      </c>
      <c r="C2037" s="6">
        <v>1480.0800000000002</v>
      </c>
      <c r="D2037">
        <v>3</v>
      </c>
      <c r="E2037">
        <v>0.65</v>
      </c>
      <c r="F2037">
        <v>19.899999999999999</v>
      </c>
      <c r="G2037">
        <v>54.048620189015942</v>
      </c>
      <c r="H2037">
        <v>19.706462219670374</v>
      </c>
      <c r="I2037">
        <v>20.82483267976292</v>
      </c>
      <c r="J2037">
        <v>5374.2982497992261</v>
      </c>
      <c r="K2037">
        <v>-3423.2454018711232</v>
      </c>
      <c r="L2037">
        <v>-32.495751732551469</v>
      </c>
      <c r="M2037">
        <v>6371.9456023436687</v>
      </c>
      <c r="N2037">
        <v>37347.265058016645</v>
      </c>
      <c r="O2037">
        <v>45.827838859162533</v>
      </c>
      <c r="P2037">
        <v>35.16948796904245</v>
      </c>
      <c r="Q2037" s="6">
        <v>2035</v>
      </c>
    </row>
    <row r="2038" spans="1:17" x14ac:dyDescent="0.25">
      <c r="A2038">
        <v>130.80655641681531</v>
      </c>
      <c r="B2038">
        <v>-33.31686337230439</v>
      </c>
      <c r="C2038" s="6">
        <v>1480.3600000000001</v>
      </c>
      <c r="D2038">
        <v>3</v>
      </c>
      <c r="E2038">
        <v>0.65</v>
      </c>
      <c r="F2038">
        <v>19.899999999999999</v>
      </c>
      <c r="G2038">
        <v>54.048620189015942</v>
      </c>
      <c r="H2038">
        <v>22.033839430931934</v>
      </c>
      <c r="I2038">
        <v>20.806556416815312</v>
      </c>
      <c r="J2038">
        <v>5335.2560502364713</v>
      </c>
      <c r="K2038">
        <v>-3483.379752139529</v>
      </c>
      <c r="L2038">
        <v>-33.14045249078589</v>
      </c>
      <c r="M2038">
        <v>6371.7259529267676</v>
      </c>
      <c r="N2038">
        <v>37387.721056709168</v>
      </c>
      <c r="O2038">
        <v>45.24257168441121</v>
      </c>
      <c r="P2038">
        <v>34.676272636527656</v>
      </c>
      <c r="Q2038" s="6">
        <v>2036</v>
      </c>
    </row>
    <row r="2039" spans="1:17" x14ac:dyDescent="0.25">
      <c r="A2039">
        <v>130.32358831788198</v>
      </c>
      <c r="B2039">
        <v>-32.931248811990464</v>
      </c>
      <c r="C2039" s="6">
        <v>1480.64</v>
      </c>
      <c r="D2039">
        <v>3</v>
      </c>
      <c r="E2039">
        <v>0.65</v>
      </c>
      <c r="F2039">
        <v>19.899999999999999</v>
      </c>
      <c r="G2039">
        <v>54.048620189015942</v>
      </c>
      <c r="H2039">
        <v>14.885525016495945</v>
      </c>
      <c r="I2039">
        <v>20.323588317881985</v>
      </c>
      <c r="J2039">
        <v>5358.6263228218459</v>
      </c>
      <c r="K2039">
        <v>-3447.5627096609433</v>
      </c>
      <c r="L2039">
        <v>-32.755887032438466</v>
      </c>
      <c r="M2039">
        <v>6371.8572413923312</v>
      </c>
      <c r="N2039">
        <v>37345.188248292376</v>
      </c>
      <c r="O2039">
        <v>45.856378336830026</v>
      </c>
      <c r="P2039">
        <v>34.266795154484726</v>
      </c>
      <c r="Q2039" s="6">
        <v>2037</v>
      </c>
    </row>
    <row r="2040" spans="1:17" x14ac:dyDescent="0.25">
      <c r="A2040">
        <v>129.08146128617116</v>
      </c>
      <c r="B2040">
        <v>-35.198577635918042</v>
      </c>
      <c r="C2040" s="6">
        <v>1480.92</v>
      </c>
      <c r="D2040">
        <v>1.2</v>
      </c>
      <c r="E2040">
        <v>0.65</v>
      </c>
      <c r="F2040">
        <v>19.899999999999999</v>
      </c>
      <c r="G2040">
        <v>46.089820015575185</v>
      </c>
      <c r="H2040">
        <v>16.329078674331846</v>
      </c>
      <c r="I2040">
        <v>19.081461286171162</v>
      </c>
      <c r="J2040">
        <v>5217.7618835771636</v>
      </c>
      <c r="K2040">
        <v>-3655.8927635727141</v>
      </c>
      <c r="L2040">
        <v>-35.017507465309038</v>
      </c>
      <c r="M2040">
        <v>6371.074553986482</v>
      </c>
      <c r="N2040">
        <v>37450.989193676724</v>
      </c>
      <c r="O2040">
        <v>44.335591384856876</v>
      </c>
      <c r="P2040">
        <v>30.968982796225387</v>
      </c>
      <c r="Q2040" s="6">
        <v>2038</v>
      </c>
    </row>
    <row r="2041" spans="1:17" x14ac:dyDescent="0.25">
      <c r="A2041">
        <v>130.84903577658829</v>
      </c>
      <c r="B2041">
        <v>-32.529926254566718</v>
      </c>
      <c r="C2041" s="6">
        <v>1481.2</v>
      </c>
      <c r="D2041">
        <v>1.2</v>
      </c>
      <c r="E2041">
        <v>0.65</v>
      </c>
      <c r="F2041">
        <v>19.899999999999999</v>
      </c>
      <c r="G2041">
        <v>46.089820015575185</v>
      </c>
      <c r="H2041">
        <v>19.959647068434816</v>
      </c>
      <c r="I2041">
        <v>20.849035776588295</v>
      </c>
      <c r="J2041">
        <v>5382.6905036527733</v>
      </c>
      <c r="K2041">
        <v>-3410.1228791300223</v>
      </c>
      <c r="L2041">
        <v>-32.355689909867927</v>
      </c>
      <c r="M2041">
        <v>6371.993024861199</v>
      </c>
      <c r="N2041">
        <v>37339.329740866517</v>
      </c>
      <c r="O2041">
        <v>45.943519628840797</v>
      </c>
      <c r="P2041">
        <v>35.307297737696111</v>
      </c>
      <c r="Q2041" s="6">
        <v>2039</v>
      </c>
    </row>
    <row r="2042" spans="1:17" x14ac:dyDescent="0.25">
      <c r="A2042">
        <v>128.96207028393519</v>
      </c>
      <c r="B2042">
        <v>-36.711501672971508</v>
      </c>
      <c r="C2042" s="6">
        <v>1481.4800000000002</v>
      </c>
      <c r="D2042">
        <v>0.75</v>
      </c>
      <c r="E2042">
        <v>0.65</v>
      </c>
      <c r="F2042">
        <v>19.899999999999999</v>
      </c>
      <c r="G2042">
        <v>42.007420362456692</v>
      </c>
      <c r="H2042">
        <v>20.042834542471248</v>
      </c>
      <c r="I2042">
        <v>18.962070283935191</v>
      </c>
      <c r="J2042">
        <v>5119.1989532430443</v>
      </c>
      <c r="K2042">
        <v>-3791.7769455562034</v>
      </c>
      <c r="L2042">
        <v>-36.527248937016218</v>
      </c>
      <c r="M2042">
        <v>6370.5392493678437</v>
      </c>
      <c r="N2042">
        <v>37551.718214049142</v>
      </c>
      <c r="O2042">
        <v>42.931342795871458</v>
      </c>
      <c r="P2042">
        <v>29.888837841800893</v>
      </c>
      <c r="Q2042" s="6">
        <v>2040</v>
      </c>
    </row>
    <row r="2043" spans="1:17" x14ac:dyDescent="0.25">
      <c r="A2043">
        <v>132.28294657841002</v>
      </c>
      <c r="B2043">
        <v>-34.032897026340535</v>
      </c>
      <c r="C2043" s="6">
        <v>1481.7600000000002</v>
      </c>
      <c r="D2043">
        <v>1.2</v>
      </c>
      <c r="E2043">
        <v>0.65</v>
      </c>
      <c r="F2043">
        <v>19.899999999999999</v>
      </c>
      <c r="G2043">
        <v>46.089820015575185</v>
      </c>
      <c r="H2043">
        <v>21.968106716830523</v>
      </c>
      <c r="I2043">
        <v>22.282946578410019</v>
      </c>
      <c r="J2043">
        <v>5291.2195557312352</v>
      </c>
      <c r="K2043">
        <v>-3549.472427962115</v>
      </c>
      <c r="L2043">
        <v>-33.854622685004053</v>
      </c>
      <c r="M2043">
        <v>6371.4801187648636</v>
      </c>
      <c r="N2043">
        <v>37490.42574981894</v>
      </c>
      <c r="O2043">
        <v>43.791242662838052</v>
      </c>
      <c r="P2043">
        <v>36.211103353227792</v>
      </c>
      <c r="Q2043" s="6">
        <v>2041</v>
      </c>
    </row>
    <row r="2044" spans="1:17" x14ac:dyDescent="0.25">
      <c r="A2044">
        <v>129.79278152903723</v>
      </c>
      <c r="B2044">
        <v>-34.329935048296214</v>
      </c>
      <c r="C2044" s="6">
        <v>1482.0400000000002</v>
      </c>
      <c r="D2044">
        <v>0.75</v>
      </c>
      <c r="E2044">
        <v>0.65</v>
      </c>
      <c r="F2044">
        <v>19.899999999999999</v>
      </c>
      <c r="G2044">
        <v>42.007420362456692</v>
      </c>
      <c r="H2044">
        <v>15.178617211021356</v>
      </c>
      <c r="I2044">
        <v>19.792781529037228</v>
      </c>
      <c r="J2044">
        <v>5272.7082440824834</v>
      </c>
      <c r="K2044">
        <v>-3576.7300080160257</v>
      </c>
      <c r="L2044">
        <v>-34.150920165421297</v>
      </c>
      <c r="M2044">
        <v>6371.3773846365202</v>
      </c>
      <c r="N2044">
        <v>37417.087589515555</v>
      </c>
      <c r="O2044">
        <v>44.818820218890217</v>
      </c>
      <c r="P2044">
        <v>32.543283981826391</v>
      </c>
      <c r="Q2044" s="6">
        <v>2042</v>
      </c>
    </row>
    <row r="2045" spans="1:17" x14ac:dyDescent="0.25">
      <c r="A2045">
        <v>131.53657807826986</v>
      </c>
      <c r="B2045">
        <v>-32.733022125167246</v>
      </c>
      <c r="C2045" s="6">
        <v>1482.3200000000002</v>
      </c>
      <c r="D2045">
        <v>3</v>
      </c>
      <c r="E2045">
        <v>0.65</v>
      </c>
      <c r="F2045">
        <v>19.899999999999999</v>
      </c>
      <c r="G2045">
        <v>54.048620189015942</v>
      </c>
      <c r="H2045">
        <v>18.654750076766483</v>
      </c>
      <c r="I2045">
        <v>21.536578078269855</v>
      </c>
      <c r="J2045">
        <v>5370.545397945446</v>
      </c>
      <c r="K2045">
        <v>-3429.0906869915007</v>
      </c>
      <c r="L2045">
        <v>-32.558211966208852</v>
      </c>
      <c r="M2045">
        <v>6371.9244197498811</v>
      </c>
      <c r="N2045">
        <v>37378.421934090482</v>
      </c>
      <c r="O2045">
        <v>45.378976501715151</v>
      </c>
      <c r="P2045">
        <v>36.123824557921544</v>
      </c>
      <c r="Q2045" s="6">
        <v>2043</v>
      </c>
    </row>
    <row r="2046" spans="1:17" x14ac:dyDescent="0.25">
      <c r="A2046">
        <v>129.40065415367329</v>
      </c>
      <c r="B2046">
        <v>-36.613994650257823</v>
      </c>
      <c r="C2046" s="6">
        <v>1482.6000000000001</v>
      </c>
      <c r="D2046">
        <v>0.75</v>
      </c>
      <c r="E2046">
        <v>0.65</v>
      </c>
      <c r="F2046">
        <v>19.899999999999999</v>
      </c>
      <c r="G2046">
        <v>42.007420362456692</v>
      </c>
      <c r="H2046">
        <v>16.470007940041093</v>
      </c>
      <c r="I2046">
        <v>19.400654153673287</v>
      </c>
      <c r="J2046">
        <v>5125.6599066591853</v>
      </c>
      <c r="K2046">
        <v>-3783.0971398041274</v>
      </c>
      <c r="L2046">
        <v>-36.429931674820978</v>
      </c>
      <c r="M2046">
        <v>6370.5740281333847</v>
      </c>
      <c r="N2046">
        <v>37559.337059392368</v>
      </c>
      <c r="O2046">
        <v>42.82779328388488</v>
      </c>
      <c r="P2046">
        <v>30.560558214532573</v>
      </c>
      <c r="Q2046" s="6">
        <v>2044</v>
      </c>
    </row>
    <row r="2047" spans="1:17" x14ac:dyDescent="0.25">
      <c r="A2047">
        <v>129.93583204479157</v>
      </c>
      <c r="B2047">
        <v>-33.889302222363725</v>
      </c>
      <c r="C2047" s="6">
        <v>1482.88</v>
      </c>
      <c r="D2047">
        <v>1.2</v>
      </c>
      <c r="E2047">
        <v>0.65</v>
      </c>
      <c r="F2047">
        <v>19.899999999999999</v>
      </c>
      <c r="G2047">
        <v>46.089820015575185</v>
      </c>
      <c r="H2047">
        <v>14.274543141708891</v>
      </c>
      <c r="I2047">
        <v>19.935832044791567</v>
      </c>
      <c r="J2047">
        <v>5300.1172898666273</v>
      </c>
      <c r="K2047">
        <v>-3536.26165617779</v>
      </c>
      <c r="L2047">
        <v>-33.711392726458193</v>
      </c>
      <c r="M2047">
        <v>6371.5296269652899</v>
      </c>
      <c r="N2047">
        <v>37393.110983072685</v>
      </c>
      <c r="O2047">
        <v>45.162325813762124</v>
      </c>
      <c r="P2047">
        <v>33.043284909913382</v>
      </c>
      <c r="Q2047" s="6">
        <v>2045</v>
      </c>
    </row>
    <row r="2048" spans="1:17" x14ac:dyDescent="0.25">
      <c r="A2048">
        <v>127.70555390472116</v>
      </c>
      <c r="B2048">
        <v>-32.967584117474836</v>
      </c>
      <c r="C2048" s="6">
        <v>1483.16</v>
      </c>
      <c r="D2048">
        <v>1.2</v>
      </c>
      <c r="E2048">
        <v>0.65</v>
      </c>
      <c r="F2048">
        <v>19.899999999999999</v>
      </c>
      <c r="G2048">
        <v>46.089820015575185</v>
      </c>
      <c r="H2048">
        <v>20.830513556928576</v>
      </c>
      <c r="I2048">
        <v>17.705553904721157</v>
      </c>
      <c r="J2048">
        <v>5356.4345666315103</v>
      </c>
      <c r="K2048">
        <v>-3450.944250315737</v>
      </c>
      <c r="L2048">
        <v>-32.792122130883357</v>
      </c>
      <c r="M2048">
        <v>6371.8449043736255</v>
      </c>
      <c r="N2048">
        <v>37257.378693179176</v>
      </c>
      <c r="O2048">
        <v>47.14323062001742</v>
      </c>
      <c r="P2048">
        <v>30.399070060258907</v>
      </c>
      <c r="Q2048" s="6">
        <v>2046</v>
      </c>
    </row>
    <row r="2049" spans="1:17" x14ac:dyDescent="0.25">
      <c r="A2049">
        <v>129.17531572917736</v>
      </c>
      <c r="B2049">
        <v>-35.972568660073833</v>
      </c>
      <c r="C2049" s="6">
        <v>1483.44</v>
      </c>
      <c r="D2049">
        <v>3</v>
      </c>
      <c r="E2049">
        <v>0.65</v>
      </c>
      <c r="F2049">
        <v>19.899999999999999</v>
      </c>
      <c r="G2049">
        <v>54.048620189015942</v>
      </c>
      <c r="H2049">
        <v>14.266571228667877</v>
      </c>
      <c r="I2049">
        <v>19.175315729177356</v>
      </c>
      <c r="J2049">
        <v>5167.78980665174</v>
      </c>
      <c r="K2049">
        <v>-3725.7301456059949</v>
      </c>
      <c r="L2049">
        <v>-35.789806864493542</v>
      </c>
      <c r="M2049">
        <v>6370.8018807376902</v>
      </c>
      <c r="N2049">
        <v>37507.193368381399</v>
      </c>
      <c r="O2049">
        <v>43.547895512986237</v>
      </c>
      <c r="P2049">
        <v>30.626566996136798</v>
      </c>
      <c r="Q2049" s="6">
        <v>2047</v>
      </c>
    </row>
    <row r="2050" spans="1:17" x14ac:dyDescent="0.25">
      <c r="A2050">
        <v>128.33280415873961</v>
      </c>
      <c r="B2050">
        <v>-37.070440669448182</v>
      </c>
      <c r="C2050" s="6">
        <v>1483.7200000000003</v>
      </c>
      <c r="D2050">
        <v>3</v>
      </c>
      <c r="E2050">
        <v>0.65</v>
      </c>
      <c r="F2050">
        <v>19.899999999999999</v>
      </c>
      <c r="G2050">
        <v>54.048620189015942</v>
      </c>
      <c r="H2050">
        <v>19.811244213071362</v>
      </c>
      <c r="I2050">
        <v>18.332804158739606</v>
      </c>
      <c r="J2050">
        <v>5095.2871799799668</v>
      </c>
      <c r="K2050">
        <v>-3823.6348897617027</v>
      </c>
      <c r="L2050">
        <v>-36.88550774956267</v>
      </c>
      <c r="M2050">
        <v>6370.410914271637</v>
      </c>
      <c r="N2050">
        <v>37556.997265770588</v>
      </c>
      <c r="O2050">
        <v>42.857185598920196</v>
      </c>
      <c r="P2050">
        <v>28.797337390607247</v>
      </c>
      <c r="Q2050" s="6">
        <v>2048</v>
      </c>
    </row>
    <row r="2051" spans="1:17" x14ac:dyDescent="0.25">
      <c r="A2051">
        <v>129.47124531770092</v>
      </c>
      <c r="B2051">
        <v>-36.829050129715021</v>
      </c>
      <c r="C2051" s="6">
        <v>1484.0000000000002</v>
      </c>
      <c r="D2051">
        <v>1.2</v>
      </c>
      <c r="E2051">
        <v>0.65</v>
      </c>
      <c r="F2051">
        <v>19.899999999999999</v>
      </c>
      <c r="G2051">
        <v>46.089820015575185</v>
      </c>
      <c r="H2051">
        <v>14.813574871676252</v>
      </c>
      <c r="I2051">
        <v>19.471245317700919</v>
      </c>
      <c r="J2051">
        <v>5111.3902611565682</v>
      </c>
      <c r="K2051">
        <v>-3802.2263370149089</v>
      </c>
      <c r="L2051">
        <v>-36.644571459851484</v>
      </c>
      <c r="M2051">
        <v>6370.497274133003</v>
      </c>
      <c r="N2051">
        <v>37576.781935640138</v>
      </c>
      <c r="O2051">
        <v>42.588996626745747</v>
      </c>
      <c r="P2051">
        <v>30.532837918016373</v>
      </c>
      <c r="Q2051" s="6">
        <v>2049</v>
      </c>
    </row>
    <row r="2052" spans="1:17" x14ac:dyDescent="0.25">
      <c r="A2052">
        <v>132.26717068345158</v>
      </c>
      <c r="B2052">
        <v>-35.170764871835715</v>
      </c>
      <c r="C2052" s="6">
        <v>1484.2800000000002</v>
      </c>
      <c r="D2052">
        <v>0.75</v>
      </c>
      <c r="E2052">
        <v>0.65</v>
      </c>
      <c r="F2052">
        <v>19.899999999999999</v>
      </c>
      <c r="G2052">
        <v>42.007420362456692</v>
      </c>
      <c r="H2052">
        <v>19.177465531172004</v>
      </c>
      <c r="I2052">
        <v>22.267170683451582</v>
      </c>
      <c r="J2052">
        <v>5219.5398827333047</v>
      </c>
      <c r="K2052">
        <v>-3653.3708569643263</v>
      </c>
      <c r="L2052">
        <v>-34.989757947842882</v>
      </c>
      <c r="M2052">
        <v>6371.0843037869035</v>
      </c>
      <c r="N2052">
        <v>37564.268494655109</v>
      </c>
      <c r="O2052">
        <v>42.768495269713618</v>
      </c>
      <c r="P2052">
        <v>35.407132273423869</v>
      </c>
      <c r="Q2052" s="6">
        <v>2050</v>
      </c>
    </row>
    <row r="2053" spans="1:17" x14ac:dyDescent="0.25">
      <c r="A2053">
        <v>130.59361112372358</v>
      </c>
      <c r="B2053">
        <v>-33.782551502987687</v>
      </c>
      <c r="C2053" s="6">
        <v>1484.5600000000002</v>
      </c>
      <c r="D2053">
        <v>3</v>
      </c>
      <c r="E2053">
        <v>0.65</v>
      </c>
      <c r="F2053">
        <v>19.899999999999999</v>
      </c>
      <c r="G2053">
        <v>54.048620189015942</v>
      </c>
      <c r="H2053">
        <v>19.468634043938533</v>
      </c>
      <c r="I2053">
        <v>20.593611123723576</v>
      </c>
      <c r="J2053">
        <v>5306.7104053930234</v>
      </c>
      <c r="K2053">
        <v>-3526.426324411334</v>
      </c>
      <c r="L2053">
        <v>-33.604916125193718</v>
      </c>
      <c r="M2053">
        <v>6371.5663653616457</v>
      </c>
      <c r="N2053">
        <v>37409.918080183154</v>
      </c>
      <c r="O2053">
        <v>44.923666769456723</v>
      </c>
      <c r="P2053">
        <v>34.049023351780797</v>
      </c>
      <c r="Q2053" s="6">
        <v>2051</v>
      </c>
    </row>
    <row r="2054" spans="1:17" x14ac:dyDescent="0.25">
      <c r="A2054">
        <v>129.33138395044222</v>
      </c>
      <c r="B2054">
        <v>-36.009127604657856</v>
      </c>
      <c r="C2054" s="6">
        <v>1484.8400000000001</v>
      </c>
      <c r="D2054">
        <v>0.75</v>
      </c>
      <c r="E2054">
        <v>0.65</v>
      </c>
      <c r="F2054">
        <v>19.899999999999999</v>
      </c>
      <c r="G2054">
        <v>42.007420362456692</v>
      </c>
      <c r="H2054">
        <v>15.641316719980244</v>
      </c>
      <c r="I2054">
        <v>19.331383950442216</v>
      </c>
      <c r="J2054">
        <v>5165.4059568902167</v>
      </c>
      <c r="K2054">
        <v>-3729.0123356782983</v>
      </c>
      <c r="L2054">
        <v>-35.826289185654915</v>
      </c>
      <c r="M2054">
        <v>6370.7889385160024</v>
      </c>
      <c r="N2054">
        <v>37514.937118941642</v>
      </c>
      <c r="O2054">
        <v>43.440673855743313</v>
      </c>
      <c r="P2054">
        <v>30.824650190248644</v>
      </c>
      <c r="Q2054" s="6">
        <v>2052</v>
      </c>
    </row>
    <row r="2055" spans="1:17" x14ac:dyDescent="0.25">
      <c r="A2055">
        <v>131.51862029439437</v>
      </c>
      <c r="B2055">
        <v>-33.421063112427255</v>
      </c>
      <c r="C2055" s="6">
        <v>1485.1200000000001</v>
      </c>
      <c r="D2055">
        <v>0.75</v>
      </c>
      <c r="E2055">
        <v>0.65</v>
      </c>
      <c r="F2055">
        <v>19.899999999999999</v>
      </c>
      <c r="G2055">
        <v>42.007420362456692</v>
      </c>
      <c r="H2055">
        <v>19.63788092208593</v>
      </c>
      <c r="I2055">
        <v>21.518620294394367</v>
      </c>
      <c r="J2055">
        <v>5328.8994241371765</v>
      </c>
      <c r="K2055">
        <v>-3493.0314540090089</v>
      </c>
      <c r="L2055">
        <v>-33.244374200742918</v>
      </c>
      <c r="M2055">
        <v>6371.6903417590711</v>
      </c>
      <c r="N2055">
        <v>37421.364251799081</v>
      </c>
      <c r="O2055">
        <v>44.763395036506502</v>
      </c>
      <c r="P2055">
        <v>35.597299578885973</v>
      </c>
      <c r="Q2055" s="6">
        <v>2053</v>
      </c>
    </row>
    <row r="2056" spans="1:17" x14ac:dyDescent="0.25">
      <c r="A2056">
        <v>127.95274009670705</v>
      </c>
      <c r="B2056">
        <v>-34.717784080137029</v>
      </c>
      <c r="C2056" s="6">
        <v>1485.4</v>
      </c>
      <c r="D2056">
        <v>1.2</v>
      </c>
      <c r="E2056">
        <v>0.65</v>
      </c>
      <c r="F2056">
        <v>19.899999999999999</v>
      </c>
      <c r="G2056">
        <v>46.089820015575185</v>
      </c>
      <c r="H2056">
        <v>23.676507826207224</v>
      </c>
      <c r="I2056">
        <v>17.952740096707046</v>
      </c>
      <c r="J2056">
        <v>5248.3239873286602</v>
      </c>
      <c r="K2056">
        <v>-3612.1776867597882</v>
      </c>
      <c r="L2056">
        <v>-34.537831131656517</v>
      </c>
      <c r="M2056">
        <v>6371.242603817147</v>
      </c>
      <c r="N2056">
        <v>37381.467928973616</v>
      </c>
      <c r="O2056">
        <v>45.323937261319841</v>
      </c>
      <c r="P2056">
        <v>29.63552786695039</v>
      </c>
      <c r="Q2056" s="6">
        <v>2054</v>
      </c>
    </row>
    <row r="2057" spans="1:17" x14ac:dyDescent="0.25">
      <c r="A2057">
        <v>132.0321489345979</v>
      </c>
      <c r="B2057">
        <v>-36.406255157278345</v>
      </c>
      <c r="C2057" s="6">
        <v>1485.68</v>
      </c>
      <c r="D2057">
        <v>1.2</v>
      </c>
      <c r="E2057">
        <v>0.65</v>
      </c>
      <c r="F2057">
        <v>19.899999999999999</v>
      </c>
      <c r="G2057">
        <v>46.089820015575185</v>
      </c>
      <c r="H2057">
        <v>19.289916523842471</v>
      </c>
      <c r="I2057">
        <v>22.032148934597899</v>
      </c>
      <c r="J2057">
        <v>5139.3753535687611</v>
      </c>
      <c r="K2057">
        <v>-3764.568626073908</v>
      </c>
      <c r="L2057">
        <v>-36.222603555270211</v>
      </c>
      <c r="M2057">
        <v>6370.6480019924202</v>
      </c>
      <c r="N2057">
        <v>37638.470537583715</v>
      </c>
      <c r="O2057">
        <v>41.759204699610514</v>
      </c>
      <c r="P2057">
        <v>34.287890181716854</v>
      </c>
      <c r="Q2057" s="6">
        <v>2055</v>
      </c>
    </row>
    <row r="2058" spans="1:17" x14ac:dyDescent="0.25">
      <c r="A2058">
        <v>128.66638608901857</v>
      </c>
      <c r="B2058">
        <v>-36.540243001700567</v>
      </c>
      <c r="C2058" s="6">
        <v>1485.96</v>
      </c>
      <c r="D2058">
        <v>1.2</v>
      </c>
      <c r="E2058">
        <v>0.65</v>
      </c>
      <c r="F2058">
        <v>19.899999999999999</v>
      </c>
      <c r="G2058">
        <v>46.089820015575185</v>
      </c>
      <c r="H2058">
        <v>22.205858218601975</v>
      </c>
      <c r="I2058">
        <v>18.666386089018573</v>
      </c>
      <c r="J2058">
        <v>5130.5369081458184</v>
      </c>
      <c r="K2058">
        <v>-3776.5247699648262</v>
      </c>
      <c r="L2058">
        <v>-36.356324968273775</v>
      </c>
      <c r="M2058">
        <v>6370.6003095473143</v>
      </c>
      <c r="N2058">
        <v>37530.094960928152</v>
      </c>
      <c r="O2058">
        <v>43.228831476676355</v>
      </c>
      <c r="P2058">
        <v>29.570929029185827</v>
      </c>
      <c r="Q2058" s="6">
        <v>2056</v>
      </c>
    </row>
    <row r="2059" spans="1:17" x14ac:dyDescent="0.25">
      <c r="A2059">
        <v>127.50508942323228</v>
      </c>
      <c r="B2059">
        <v>-32.741817788007239</v>
      </c>
      <c r="C2059" s="6">
        <v>1486.2400000000002</v>
      </c>
      <c r="D2059">
        <v>3</v>
      </c>
      <c r="E2059">
        <v>0.65</v>
      </c>
      <c r="F2059">
        <v>19.899999999999999</v>
      </c>
      <c r="G2059">
        <v>54.048620189015942</v>
      </c>
      <c r="H2059">
        <v>18.65333005841093</v>
      </c>
      <c r="I2059">
        <v>17.505089423232278</v>
      </c>
      <c r="J2059">
        <v>5370.0178912485171</v>
      </c>
      <c r="K2059">
        <v>-3429.9111839009997</v>
      </c>
      <c r="L2059">
        <v>-32.566982975782082</v>
      </c>
      <c r="M2059">
        <v>6371.9214434720025</v>
      </c>
      <c r="N2059">
        <v>37236.310617920819</v>
      </c>
      <c r="O2059">
        <v>47.458538796964405</v>
      </c>
      <c r="P2059">
        <v>30.248380163322725</v>
      </c>
      <c r="Q2059" s="6">
        <v>2057</v>
      </c>
    </row>
    <row r="2060" spans="1:17" x14ac:dyDescent="0.25">
      <c r="A2060">
        <v>127.83530731029829</v>
      </c>
      <c r="B2060">
        <v>-35.456743706898692</v>
      </c>
      <c r="C2060" s="6">
        <v>1486.5200000000002</v>
      </c>
      <c r="D2060">
        <v>0.75</v>
      </c>
      <c r="E2060">
        <v>0.65</v>
      </c>
      <c r="F2060">
        <v>19.899999999999999</v>
      </c>
      <c r="G2060">
        <v>42.007420362456692</v>
      </c>
      <c r="H2060">
        <v>19.091545825757375</v>
      </c>
      <c r="I2060">
        <v>17.83530731029829</v>
      </c>
      <c r="J2060">
        <v>5201.1992365000497</v>
      </c>
      <c r="K2060">
        <v>-3679.2610986850864</v>
      </c>
      <c r="L2060">
        <v>-35.275094587801156</v>
      </c>
      <c r="M2060">
        <v>6370.9838902689189</v>
      </c>
      <c r="N2060">
        <v>37428.266000978685</v>
      </c>
      <c r="O2060">
        <v>44.654158591874626</v>
      </c>
      <c r="P2060">
        <v>29.014855340696229</v>
      </c>
      <c r="Q2060" s="6">
        <v>2058</v>
      </c>
    </row>
    <row r="2061" spans="1:17" x14ac:dyDescent="0.25">
      <c r="A2061">
        <v>128.74305073271566</v>
      </c>
      <c r="B2061">
        <v>-37.14751896823163</v>
      </c>
      <c r="C2061" s="6">
        <v>1486.8000000000002</v>
      </c>
      <c r="D2061">
        <v>1.2</v>
      </c>
      <c r="E2061">
        <v>0.65</v>
      </c>
      <c r="F2061">
        <v>19.899999999999999</v>
      </c>
      <c r="G2061">
        <v>46.089820015575185</v>
      </c>
      <c r="H2061">
        <v>19.858872481538874</v>
      </c>
      <c r="I2061">
        <v>18.743050732715659</v>
      </c>
      <c r="J2061">
        <v>5090.1261922530621</v>
      </c>
      <c r="K2061">
        <v>-3830.4567161841478</v>
      </c>
      <c r="L2061">
        <v>-36.96244375838365</v>
      </c>
      <c r="M2061">
        <v>6370.3832936190656</v>
      </c>
      <c r="N2061">
        <v>37575.496832488046</v>
      </c>
      <c r="O2061">
        <v>42.60469081412311</v>
      </c>
      <c r="P2061">
        <v>29.331982693968726</v>
      </c>
      <c r="Q2061" s="6">
        <v>2059</v>
      </c>
    </row>
    <row r="2062" spans="1:17" x14ac:dyDescent="0.25">
      <c r="A2062">
        <v>127.85915973690913</v>
      </c>
      <c r="B2062">
        <v>-36.823800514659709</v>
      </c>
      <c r="C2062" s="6">
        <v>1487.0800000000002</v>
      </c>
      <c r="D2062">
        <v>3</v>
      </c>
      <c r="E2062">
        <v>0.65</v>
      </c>
      <c r="F2062">
        <v>19.899999999999999</v>
      </c>
      <c r="G2062">
        <v>54.048620189015942</v>
      </c>
      <c r="H2062">
        <v>21.826083798736974</v>
      </c>
      <c r="I2062">
        <v>17.859159736909135</v>
      </c>
      <c r="J2062">
        <v>5111.7394512873334</v>
      </c>
      <c r="K2062">
        <v>-3801.7600134761492</v>
      </c>
      <c r="L2062">
        <v>-36.639331868775265</v>
      </c>
      <c r="M2062">
        <v>6370.4991498244071</v>
      </c>
      <c r="N2062">
        <v>37524.729851215619</v>
      </c>
      <c r="O2062">
        <v>43.301055569189913</v>
      </c>
      <c r="P2062">
        <v>28.261758753927211</v>
      </c>
      <c r="Q2062" s="6">
        <v>2060</v>
      </c>
    </row>
    <row r="2063" spans="1:17" x14ac:dyDescent="0.25">
      <c r="A2063">
        <v>131.78011761832246</v>
      </c>
      <c r="B2063">
        <v>-32.933033833698623</v>
      </c>
      <c r="C2063" s="6">
        <v>1487.3600000000001</v>
      </c>
      <c r="D2063">
        <v>3</v>
      </c>
      <c r="E2063">
        <v>0.65</v>
      </c>
      <c r="F2063">
        <v>19.899999999999999</v>
      </c>
      <c r="G2063">
        <v>54.048620189015942</v>
      </c>
      <c r="H2063">
        <v>19.598310287385239</v>
      </c>
      <c r="I2063">
        <v>21.780117618322464</v>
      </c>
      <c r="J2063">
        <v>5358.5187001819913</v>
      </c>
      <c r="K2063">
        <v>-3447.7288644821515</v>
      </c>
      <c r="L2063">
        <v>-32.757667124775374</v>
      </c>
      <c r="M2063">
        <v>6371.8566354857267</v>
      </c>
      <c r="N2063">
        <v>37400.505732473495</v>
      </c>
      <c r="O2063">
        <v>45.062346551223001</v>
      </c>
      <c r="P2063">
        <v>36.314520509946306</v>
      </c>
      <c r="Q2063" s="6">
        <v>2061</v>
      </c>
    </row>
    <row r="2064" spans="1:17" x14ac:dyDescent="0.25">
      <c r="A2064">
        <v>131.38845902784257</v>
      </c>
      <c r="B2064">
        <v>-35.684867029943234</v>
      </c>
      <c r="C2064" s="6">
        <v>1487.64</v>
      </c>
      <c r="D2064">
        <v>0.75</v>
      </c>
      <c r="E2064">
        <v>0.65</v>
      </c>
      <c r="F2064">
        <v>19.899999999999999</v>
      </c>
      <c r="G2064">
        <v>42.007420362456692</v>
      </c>
      <c r="H2064">
        <v>14.871000085235705</v>
      </c>
      <c r="I2064">
        <v>21.388459027842572</v>
      </c>
      <c r="J2064">
        <v>5186.4758899397439</v>
      </c>
      <c r="K2064">
        <v>-3699.8486057455234</v>
      </c>
      <c r="L2064">
        <v>-35.502718568923541</v>
      </c>
      <c r="M2064">
        <v>6370.9035357917128</v>
      </c>
      <c r="N2064">
        <v>37565.386580311679</v>
      </c>
      <c r="O2064">
        <v>42.750427344383404</v>
      </c>
      <c r="P2064">
        <v>33.8786179420511</v>
      </c>
      <c r="Q2064" s="6">
        <v>2062</v>
      </c>
    </row>
    <row r="2065" spans="1:17" x14ac:dyDescent="0.25">
      <c r="A2065">
        <v>127.82744761847027</v>
      </c>
      <c r="B2065">
        <v>-36.374947629334066</v>
      </c>
      <c r="C2065" s="6">
        <v>1487.92</v>
      </c>
      <c r="D2065">
        <v>3</v>
      </c>
      <c r="E2065">
        <v>0.65</v>
      </c>
      <c r="F2065">
        <v>19.899999999999999</v>
      </c>
      <c r="G2065">
        <v>54.048620189015942</v>
      </c>
      <c r="H2065">
        <v>20.10432784623535</v>
      </c>
      <c r="I2065">
        <v>17.827447618470273</v>
      </c>
      <c r="J2065">
        <v>5141.4364798844617</v>
      </c>
      <c r="K2065">
        <v>-3761.7720220220599</v>
      </c>
      <c r="L2065">
        <v>-36.191358859046723</v>
      </c>
      <c r="M2065">
        <v>6370.6591356275421</v>
      </c>
      <c r="N2065">
        <v>37492.002248320612</v>
      </c>
      <c r="O2065">
        <v>43.756167403971148</v>
      </c>
      <c r="P2065">
        <v>28.468977158194594</v>
      </c>
      <c r="Q2065" s="6">
        <v>2063</v>
      </c>
    </row>
    <row r="2066" spans="1:17" x14ac:dyDescent="0.25">
      <c r="A2066">
        <v>131.08031200724028</v>
      </c>
      <c r="B2066">
        <v>-34.298941976015733</v>
      </c>
      <c r="C2066" s="6">
        <v>1488.2</v>
      </c>
      <c r="D2066">
        <v>0.75</v>
      </c>
      <c r="E2066">
        <v>0.65</v>
      </c>
      <c r="F2066">
        <v>19.899999999999999</v>
      </c>
      <c r="G2066">
        <v>42.007420362456692</v>
      </c>
      <c r="H2066">
        <v>23.239430992365492</v>
      </c>
      <c r="I2066">
        <v>21.080312007240281</v>
      </c>
      <c r="J2066">
        <v>5274.6463641377086</v>
      </c>
      <c r="K2066">
        <v>-3573.8903676852533</v>
      </c>
      <c r="L2066">
        <v>-34.120003466981082</v>
      </c>
      <c r="M2066">
        <v>6371.3881240232558</v>
      </c>
      <c r="N2066">
        <v>37461.644741154727</v>
      </c>
      <c r="O2066">
        <v>44.191269393647026</v>
      </c>
      <c r="P2066">
        <v>34.374328647965775</v>
      </c>
      <c r="Q2066" s="6">
        <v>2064</v>
      </c>
    </row>
    <row r="2067" spans="1:17" x14ac:dyDescent="0.25">
      <c r="A2067">
        <v>129.91267319282309</v>
      </c>
      <c r="B2067">
        <v>-36.590075583688119</v>
      </c>
      <c r="C2067" s="6">
        <v>1488.4800000000002</v>
      </c>
      <c r="D2067">
        <v>3</v>
      </c>
      <c r="E2067">
        <v>0.65</v>
      </c>
      <c r="F2067">
        <v>19.899999999999999</v>
      </c>
      <c r="G2067">
        <v>54.048620189015942</v>
      </c>
      <c r="H2067">
        <v>22.791043162829681</v>
      </c>
      <c r="I2067">
        <v>19.912673192823092</v>
      </c>
      <c r="J2067">
        <v>5127.2425448027379</v>
      </c>
      <c r="K2067">
        <v>-3780.9662738641618</v>
      </c>
      <c r="L2067">
        <v>-36.406059482487251</v>
      </c>
      <c r="M2067">
        <v>6370.5825540003407</v>
      </c>
      <c r="N2067">
        <v>37574.96182651502</v>
      </c>
      <c r="O2067">
        <v>42.615065356638176</v>
      </c>
      <c r="P2067">
        <v>31.287316474622614</v>
      </c>
      <c r="Q2067" s="6">
        <v>2065</v>
      </c>
    </row>
    <row r="2068" spans="1:17" x14ac:dyDescent="0.25">
      <c r="A2068">
        <v>131.91199260961645</v>
      </c>
      <c r="B2068">
        <v>-35.989890109813892</v>
      </c>
      <c r="C2068" s="6">
        <v>1488.7600000000002</v>
      </c>
      <c r="D2068">
        <v>0.75</v>
      </c>
      <c r="E2068">
        <v>0.65</v>
      </c>
      <c r="F2068">
        <v>19.899999999999999</v>
      </c>
      <c r="G2068">
        <v>42.007420362456692</v>
      </c>
      <c r="H2068">
        <v>15.12148656085926</v>
      </c>
      <c r="I2068">
        <v>21.911992609616448</v>
      </c>
      <c r="J2068">
        <v>5166.6606131364406</v>
      </c>
      <c r="K2068">
        <v>-3727.2854183750223</v>
      </c>
      <c r="L2068">
        <v>-35.807091973435796</v>
      </c>
      <c r="M2068">
        <v>6370.7957494622669</v>
      </c>
      <c r="N2068">
        <v>37605.605807651409</v>
      </c>
      <c r="O2068">
        <v>42.203251898696188</v>
      </c>
      <c r="P2068">
        <v>34.391593265972027</v>
      </c>
      <c r="Q2068" s="6">
        <v>2066</v>
      </c>
    </row>
    <row r="2069" spans="1:17" x14ac:dyDescent="0.25">
      <c r="A2069">
        <v>131.85905011211656</v>
      </c>
      <c r="B2069">
        <v>-35.142020362417441</v>
      </c>
      <c r="C2069" s="6">
        <v>1489.0400000000002</v>
      </c>
      <c r="D2069">
        <v>3</v>
      </c>
      <c r="E2069">
        <v>0.65</v>
      </c>
      <c r="F2069">
        <v>19.899999999999999</v>
      </c>
      <c r="G2069">
        <v>54.048620189015942</v>
      </c>
      <c r="H2069">
        <v>16.595603736880893</v>
      </c>
      <c r="I2069">
        <v>21.859050112116563</v>
      </c>
      <c r="J2069">
        <v>5221.37615078209</v>
      </c>
      <c r="K2069">
        <v>-3650.7635704522509</v>
      </c>
      <c r="L2069">
        <v>-34.961078982507232</v>
      </c>
      <c r="M2069">
        <v>6371.0943765806242</v>
      </c>
      <c r="N2069">
        <v>37546.677590392144</v>
      </c>
      <c r="O2069">
        <v>43.009049843541064</v>
      </c>
      <c r="P2069">
        <v>34.87453266856555</v>
      </c>
      <c r="Q2069" s="6">
        <v>2067</v>
      </c>
    </row>
    <row r="2070" spans="1:17" x14ac:dyDescent="0.25">
      <c r="A2070">
        <v>128.641395226003</v>
      </c>
      <c r="B2070">
        <v>-34.913304462403445</v>
      </c>
      <c r="C2070" s="6">
        <v>1489.3200000000002</v>
      </c>
      <c r="D2070">
        <v>1.2</v>
      </c>
      <c r="E2070">
        <v>0.65</v>
      </c>
      <c r="F2070">
        <v>19.899999999999999</v>
      </c>
      <c r="G2070">
        <v>46.089820015575185</v>
      </c>
      <c r="H2070">
        <v>22.228228372059178</v>
      </c>
      <c r="I2070">
        <v>18.641395226002999</v>
      </c>
      <c r="J2070">
        <v>5235.940102996522</v>
      </c>
      <c r="K2070">
        <v>-3629.9854498871714</v>
      </c>
      <c r="L2070">
        <v>-34.732891070727213</v>
      </c>
      <c r="M2070">
        <v>6371.1743916298346</v>
      </c>
      <c r="N2070">
        <v>37417.012479695695</v>
      </c>
      <c r="O2070">
        <v>44.816535801084207</v>
      </c>
      <c r="P2070">
        <v>30.515593016940507</v>
      </c>
      <c r="Q2070" s="6">
        <v>2068</v>
      </c>
    </row>
    <row r="2071" spans="1:17" x14ac:dyDescent="0.25">
      <c r="A2071">
        <v>130.77464147664423</v>
      </c>
      <c r="B2071">
        <v>-37.494180345077304</v>
      </c>
      <c r="C2071" s="6">
        <v>1489.6000000000001</v>
      </c>
      <c r="D2071">
        <v>3</v>
      </c>
      <c r="E2071">
        <v>0.65</v>
      </c>
      <c r="F2071">
        <v>19.899999999999999</v>
      </c>
      <c r="G2071">
        <v>54.048620189015942</v>
      </c>
      <c r="H2071">
        <v>15.961386122838038</v>
      </c>
      <c r="I2071">
        <v>20.774641476644234</v>
      </c>
      <c r="J2071">
        <v>5066.8004353962997</v>
      </c>
      <c r="K2071">
        <v>-3861.0530435353721</v>
      </c>
      <c r="L2071">
        <v>-37.308481715387146</v>
      </c>
      <c r="M2071">
        <v>6370.258806133852</v>
      </c>
      <c r="N2071">
        <v>37668.296351038429</v>
      </c>
      <c r="O2071">
        <v>41.355397675894402</v>
      </c>
      <c r="P2071">
        <v>31.933065358833499</v>
      </c>
      <c r="Q2071" s="6">
        <v>2069</v>
      </c>
    </row>
    <row r="2072" spans="1:17" x14ac:dyDescent="0.25">
      <c r="A2072">
        <v>131.33296182443218</v>
      </c>
      <c r="B2072">
        <v>-36.538462952309217</v>
      </c>
      <c r="C2072" s="6">
        <v>1489.88</v>
      </c>
      <c r="D2072">
        <v>0.75</v>
      </c>
      <c r="E2072">
        <v>0.65</v>
      </c>
      <c r="F2072">
        <v>19.899999999999999</v>
      </c>
      <c r="G2072">
        <v>42.007420362456692</v>
      </c>
      <c r="H2072">
        <v>15.497210805803684</v>
      </c>
      <c r="I2072">
        <v>21.332961824432175</v>
      </c>
      <c r="J2072">
        <v>5130.6545127820709</v>
      </c>
      <c r="K2072">
        <v>-3776.3660645080158</v>
      </c>
      <c r="L2072">
        <v>-36.354548432187201</v>
      </c>
      <c r="M2072">
        <v>6370.6009436079721</v>
      </c>
      <c r="N2072">
        <v>37621.601422225918</v>
      </c>
      <c r="O2072">
        <v>41.984804968139287</v>
      </c>
      <c r="P2072">
        <v>33.264130540620378</v>
      </c>
      <c r="Q2072" s="6">
        <v>2070</v>
      </c>
    </row>
    <row r="2073" spans="1:17" x14ac:dyDescent="0.25">
      <c r="A2073">
        <v>132.04285701421401</v>
      </c>
      <c r="B2073">
        <v>-35.385855843914406</v>
      </c>
      <c r="C2073" s="6">
        <v>1490.16</v>
      </c>
      <c r="D2073">
        <v>1.2</v>
      </c>
      <c r="E2073">
        <v>0.65</v>
      </c>
      <c r="F2073">
        <v>19.899999999999999</v>
      </c>
      <c r="G2073">
        <v>46.089820015575185</v>
      </c>
      <c r="H2073">
        <v>20.095165724978322</v>
      </c>
      <c r="I2073">
        <v>22.042857014214007</v>
      </c>
      <c r="J2073">
        <v>5205.7576028783778</v>
      </c>
      <c r="K2073">
        <v>-3672.8519013504724</v>
      </c>
      <c r="L2073">
        <v>-35.204364231598177</v>
      </c>
      <c r="M2073">
        <v>6371.0088140874368</v>
      </c>
      <c r="N2073">
        <v>37569.94463439774</v>
      </c>
      <c r="O2073">
        <v>42.689973475340345</v>
      </c>
      <c r="P2073">
        <v>34.961504863863226</v>
      </c>
      <c r="Q2073" s="6">
        <v>2071</v>
      </c>
    </row>
    <row r="2074" spans="1:17" x14ac:dyDescent="0.25">
      <c r="A2074">
        <v>129.78558387060309</v>
      </c>
      <c r="B2074">
        <v>-32.584655526522617</v>
      </c>
      <c r="C2074" s="6">
        <v>1490.44</v>
      </c>
      <c r="D2074">
        <v>0.75</v>
      </c>
      <c r="E2074">
        <v>0.65</v>
      </c>
      <c r="F2074">
        <v>19.899999999999999</v>
      </c>
      <c r="G2074">
        <v>42.007420362456692</v>
      </c>
      <c r="H2074">
        <v>19.98284818086487</v>
      </c>
      <c r="I2074">
        <v>19.785583870603091</v>
      </c>
      <c r="J2074">
        <v>5379.4243582813015</v>
      </c>
      <c r="K2074">
        <v>-3415.238405451395</v>
      </c>
      <c r="L2074">
        <v>-32.410263693697885</v>
      </c>
      <c r="M2074">
        <v>6371.9745599413982</v>
      </c>
      <c r="N2074">
        <v>37303.608601770458</v>
      </c>
      <c r="O2074">
        <v>46.463643518165668</v>
      </c>
      <c r="P2074">
        <v>33.742172968727424</v>
      </c>
      <c r="Q2074" s="6">
        <v>2072</v>
      </c>
    </row>
    <row r="2075" spans="1:17" x14ac:dyDescent="0.25">
      <c r="A2075">
        <v>127.75031081948474</v>
      </c>
      <c r="B2075">
        <v>-33.35539733047861</v>
      </c>
      <c r="C2075" s="6">
        <v>1490.7200000000003</v>
      </c>
      <c r="D2075">
        <v>3</v>
      </c>
      <c r="E2075">
        <v>0.65</v>
      </c>
      <c r="F2075">
        <v>19.899999999999999</v>
      </c>
      <c r="G2075">
        <v>54.048620189015942</v>
      </c>
      <c r="H2075">
        <v>23.162501159539588</v>
      </c>
      <c r="I2075">
        <v>17.750310819484739</v>
      </c>
      <c r="J2075">
        <v>5332.9073732542111</v>
      </c>
      <c r="K2075">
        <v>-3486.9503623253545</v>
      </c>
      <c r="L2075">
        <v>-33.178883359958</v>
      </c>
      <c r="M2075">
        <v>6371.7127902181883</v>
      </c>
      <c r="N2075">
        <v>37284.146522252653</v>
      </c>
      <c r="O2075">
        <v>46.744980944218639</v>
      </c>
      <c r="P2075">
        <v>30.207737366978733</v>
      </c>
      <c r="Q2075" s="6">
        <v>2073</v>
      </c>
    </row>
    <row r="2076" spans="1:17" x14ac:dyDescent="0.25">
      <c r="A2076">
        <v>131.45707229805191</v>
      </c>
      <c r="B2076">
        <v>-35.369129431062746</v>
      </c>
      <c r="C2076" s="6">
        <v>1491.0000000000002</v>
      </c>
      <c r="D2076">
        <v>0.75</v>
      </c>
      <c r="E2076">
        <v>0.65</v>
      </c>
      <c r="F2076">
        <v>19.899999999999999</v>
      </c>
      <c r="G2076">
        <v>42.007420362456692</v>
      </c>
      <c r="H2076">
        <v>15.091500385764142</v>
      </c>
      <c r="I2076">
        <v>21.457072298051912</v>
      </c>
      <c r="J2076">
        <v>5206.8320122116984</v>
      </c>
      <c r="K2076">
        <v>-3671.3388021081123</v>
      </c>
      <c r="L2076">
        <v>-35.18767514494278</v>
      </c>
      <c r="M2076">
        <v>6371.0146918098653</v>
      </c>
      <c r="N2076">
        <v>37546.682458046656</v>
      </c>
      <c r="O2076">
        <v>43.007729958693453</v>
      </c>
      <c r="P2076">
        <v>34.17729012211916</v>
      </c>
      <c r="Q2076" s="6">
        <v>2074</v>
      </c>
    </row>
    <row r="2077" spans="1:17" x14ac:dyDescent="0.25">
      <c r="A2077">
        <v>131.08797862783811</v>
      </c>
      <c r="B2077">
        <v>-37.060811313419414</v>
      </c>
      <c r="C2077" s="6">
        <v>1491.2800000000002</v>
      </c>
      <c r="D2077">
        <v>0.75</v>
      </c>
      <c r="E2077">
        <v>0.65</v>
      </c>
      <c r="F2077">
        <v>19.899999999999999</v>
      </c>
      <c r="G2077">
        <v>42.007420362456692</v>
      </c>
      <c r="H2077">
        <v>20.37391180350161</v>
      </c>
      <c r="I2077">
        <v>21.087978627838112</v>
      </c>
      <c r="J2077">
        <v>5095.9312900510467</v>
      </c>
      <c r="K2077">
        <v>-3822.7821607192109</v>
      </c>
      <c r="L2077">
        <v>-36.87589626358389</v>
      </c>
      <c r="M2077">
        <v>6370.4143633859767</v>
      </c>
      <c r="N2077">
        <v>37648.974268538521</v>
      </c>
      <c r="O2077">
        <v>41.615198159438116</v>
      </c>
      <c r="P2077">
        <v>32.614047244723722</v>
      </c>
      <c r="Q2077" s="6">
        <v>2075</v>
      </c>
    </row>
    <row r="2078" spans="1:17" x14ac:dyDescent="0.25">
      <c r="A2078">
        <v>128.40461282206005</v>
      </c>
      <c r="B2078">
        <v>-36.978870328970054</v>
      </c>
      <c r="C2078" s="6">
        <v>1491.5600000000002</v>
      </c>
      <c r="D2078">
        <v>0.75</v>
      </c>
      <c r="E2078">
        <v>0.65</v>
      </c>
      <c r="F2078">
        <v>19.899999999999999</v>
      </c>
      <c r="G2078">
        <v>42.007420362456692</v>
      </c>
      <c r="H2078">
        <v>15.546806566320234</v>
      </c>
      <c r="I2078">
        <v>18.404612822060045</v>
      </c>
      <c r="J2078">
        <v>5101.4065002479174</v>
      </c>
      <c r="K2078">
        <v>-3815.5215439413314</v>
      </c>
      <c r="L2078">
        <v>-36.794108187029217</v>
      </c>
      <c r="M2078">
        <v>6370.4436998573456</v>
      </c>
      <c r="N2078">
        <v>37552.743259027855</v>
      </c>
      <c r="O2078">
        <v>42.915827504880006</v>
      </c>
      <c r="P2078">
        <v>28.950203578857085</v>
      </c>
      <c r="Q2078" s="6">
        <v>2076</v>
      </c>
    </row>
    <row r="2079" spans="1:17" x14ac:dyDescent="0.25">
      <c r="A2079">
        <v>129.43137384371437</v>
      </c>
      <c r="B2079">
        <v>-32.715106246813995</v>
      </c>
      <c r="C2079" s="6">
        <v>1491.8400000000001</v>
      </c>
      <c r="D2079">
        <v>3</v>
      </c>
      <c r="E2079">
        <v>0.65</v>
      </c>
      <c r="F2079">
        <v>19.899999999999999</v>
      </c>
      <c r="G2079">
        <v>54.048620189015942</v>
      </c>
      <c r="H2079">
        <v>22.928570274302917</v>
      </c>
      <c r="I2079">
        <v>19.431373843714368</v>
      </c>
      <c r="J2079">
        <v>5371.6194839989639</v>
      </c>
      <c r="K2079">
        <v>-3427.4191706698361</v>
      </c>
      <c r="L2079">
        <v>-32.540346354824663</v>
      </c>
      <c r="M2079">
        <v>6371.9304808160296</v>
      </c>
      <c r="N2079">
        <v>37299.305488034734</v>
      </c>
      <c r="O2079">
        <v>46.525948561527265</v>
      </c>
      <c r="P2079">
        <v>33.133342164490315</v>
      </c>
      <c r="Q2079" s="6">
        <v>2077</v>
      </c>
    </row>
    <row r="2080" spans="1:17" x14ac:dyDescent="0.25">
      <c r="A2080">
        <v>130.50393103537718</v>
      </c>
      <c r="B2080">
        <v>-36.020976492710439</v>
      </c>
      <c r="C2080" s="6">
        <v>1492.1200000000001</v>
      </c>
      <c r="D2080">
        <v>1.2</v>
      </c>
      <c r="E2080">
        <v>0.65</v>
      </c>
      <c r="F2080">
        <v>19.899999999999999</v>
      </c>
      <c r="G2080">
        <v>46.089820015575185</v>
      </c>
      <c r="H2080">
        <v>23.61040821627855</v>
      </c>
      <c r="I2080">
        <v>20.503931035377178</v>
      </c>
      <c r="J2080">
        <v>5164.6328899921518</v>
      </c>
      <c r="K2080">
        <v>-3730.0757833612183</v>
      </c>
      <c r="L2080">
        <v>-35.838113303460688</v>
      </c>
      <c r="M2080">
        <v>6370.7847427147071</v>
      </c>
      <c r="N2080">
        <v>37556.201581987079</v>
      </c>
      <c r="O2080">
        <v>42.873910621939032</v>
      </c>
      <c r="P2080">
        <v>32.452413836230292</v>
      </c>
      <c r="Q2080" s="6">
        <v>2078</v>
      </c>
    </row>
    <row r="2081" spans="1:17" x14ac:dyDescent="0.25">
      <c r="A2081">
        <v>127.75823999169295</v>
      </c>
      <c r="B2081">
        <v>-33.523024268963773</v>
      </c>
      <c r="C2081" s="6">
        <v>1492.4</v>
      </c>
      <c r="D2081">
        <v>0.75</v>
      </c>
      <c r="E2081">
        <v>0.65</v>
      </c>
      <c r="F2081">
        <v>19.899999999999999</v>
      </c>
      <c r="G2081">
        <v>42.007420362456692</v>
      </c>
      <c r="H2081">
        <v>18.227402215100042</v>
      </c>
      <c r="I2081">
        <v>17.758239991692946</v>
      </c>
      <c r="J2081">
        <v>5322.6622760973396</v>
      </c>
      <c r="K2081">
        <v>-3502.4647540677302</v>
      </c>
      <c r="L2081">
        <v>-33.346065553907927</v>
      </c>
      <c r="M2081">
        <v>6371.6554410040444</v>
      </c>
      <c r="N2081">
        <v>37295.423511226152</v>
      </c>
      <c r="O2081">
        <v>46.578151395418082</v>
      </c>
      <c r="P2081">
        <v>30.109331338378315</v>
      </c>
      <c r="Q2081" s="6">
        <v>2079</v>
      </c>
    </row>
    <row r="2082" spans="1:17" x14ac:dyDescent="0.25">
      <c r="A2082">
        <v>129.51814121369205</v>
      </c>
      <c r="B2082">
        <v>-33.826901665835251</v>
      </c>
      <c r="C2082" s="6">
        <v>1492.68</v>
      </c>
      <c r="D2082">
        <v>1.2</v>
      </c>
      <c r="E2082">
        <v>0.65</v>
      </c>
      <c r="F2082">
        <v>19.899999999999999</v>
      </c>
      <c r="G2082">
        <v>46.089820015575185</v>
      </c>
      <c r="H2082">
        <v>16.779691456703421</v>
      </c>
      <c r="I2082">
        <v>19.518141213692047</v>
      </c>
      <c r="J2082">
        <v>5303.9734990012976</v>
      </c>
      <c r="K2082">
        <v>-3530.5139368732871</v>
      </c>
      <c r="L2082">
        <v>-33.649152105625092</v>
      </c>
      <c r="M2082">
        <v>6371.5511091542367</v>
      </c>
      <c r="N2082">
        <v>37374.305642063788</v>
      </c>
      <c r="O2082">
        <v>45.431739251521471</v>
      </c>
      <c r="P2082">
        <v>32.487334634688828</v>
      </c>
      <c r="Q2082" s="6">
        <v>2080</v>
      </c>
    </row>
    <row r="2083" spans="1:17" x14ac:dyDescent="0.25">
      <c r="A2083">
        <v>128.35542155683814</v>
      </c>
      <c r="B2083">
        <v>-36.715192250836054</v>
      </c>
      <c r="C2083" s="6">
        <v>1492.96</v>
      </c>
      <c r="D2083">
        <v>3</v>
      </c>
      <c r="E2083">
        <v>0.65</v>
      </c>
      <c r="F2083">
        <v>19.899999999999999</v>
      </c>
      <c r="G2083">
        <v>54.048620189015942</v>
      </c>
      <c r="H2083">
        <v>23.16336074110437</v>
      </c>
      <c r="I2083">
        <v>18.355421556838138</v>
      </c>
      <c r="J2083">
        <v>5118.9541181828654</v>
      </c>
      <c r="K2083">
        <v>-3792.1052573493153</v>
      </c>
      <c r="L2083">
        <v>-36.530932374356013</v>
      </c>
      <c r="M2083">
        <v>6370.5379323003517</v>
      </c>
      <c r="N2083">
        <v>37532.503174703779</v>
      </c>
      <c r="O2083">
        <v>43.19474025579887</v>
      </c>
      <c r="P2083">
        <v>29.029679316749561</v>
      </c>
      <c r="Q2083" s="6">
        <v>2081</v>
      </c>
    </row>
    <row r="2084" spans="1:17" x14ac:dyDescent="0.25">
      <c r="A2084">
        <v>127.63249665870681</v>
      </c>
      <c r="B2084">
        <v>-33.752627360677707</v>
      </c>
      <c r="C2084" s="6">
        <v>1493.2400000000002</v>
      </c>
      <c r="D2084">
        <v>1.2</v>
      </c>
      <c r="E2084">
        <v>0.65</v>
      </c>
      <c r="F2084">
        <v>19.899999999999999</v>
      </c>
      <c r="G2084">
        <v>46.089820015575185</v>
      </c>
      <c r="H2084">
        <v>16.778284336925637</v>
      </c>
      <c r="I2084">
        <v>17.632496658706813</v>
      </c>
      <c r="J2084">
        <v>5308.5552641078721</v>
      </c>
      <c r="K2084">
        <v>-3523.6671322943012</v>
      </c>
      <c r="L2084">
        <v>-33.575069264180534</v>
      </c>
      <c r="M2084">
        <v>6371.5766534899776</v>
      </c>
      <c r="N2084">
        <v>37306.593589922944</v>
      </c>
      <c r="O2084">
        <v>46.413086735841603</v>
      </c>
      <c r="P2084">
        <v>29.772280805715955</v>
      </c>
      <c r="Q2084" s="6">
        <v>2082</v>
      </c>
    </row>
    <row r="2085" spans="1:17" x14ac:dyDescent="0.25">
      <c r="A2085">
        <v>129.64597447213322</v>
      </c>
      <c r="B2085">
        <v>-36.8175462761074</v>
      </c>
      <c r="C2085" s="6">
        <v>1493.5200000000002</v>
      </c>
      <c r="D2085">
        <v>0.75</v>
      </c>
      <c r="E2085">
        <v>0.65</v>
      </c>
      <c r="F2085">
        <v>19.899999999999999</v>
      </c>
      <c r="G2085">
        <v>42.007420362456692</v>
      </c>
      <c r="H2085">
        <v>21.136138716240904</v>
      </c>
      <c r="I2085">
        <v>19.645974472133219</v>
      </c>
      <c r="J2085">
        <v>5112.155410065031</v>
      </c>
      <c r="K2085">
        <v>-3801.2044079653415</v>
      </c>
      <c r="L2085">
        <v>-36.633089580562526</v>
      </c>
      <c r="M2085">
        <v>6370.5013843332854</v>
      </c>
      <c r="N2085">
        <v>37581.829066315178</v>
      </c>
      <c r="O2085">
        <v>42.520511106308284</v>
      </c>
      <c r="P2085">
        <v>30.782537397279174</v>
      </c>
      <c r="Q2085" s="6">
        <v>2083</v>
      </c>
    </row>
    <row r="2086" spans="1:17" x14ac:dyDescent="0.25">
      <c r="A2086">
        <v>130.34212487155426</v>
      </c>
      <c r="B2086">
        <v>-35.813581398350472</v>
      </c>
      <c r="C2086" s="6">
        <v>1493.8000000000002</v>
      </c>
      <c r="D2086">
        <v>0.75</v>
      </c>
      <c r="E2086">
        <v>0.65</v>
      </c>
      <c r="F2086">
        <v>19.899999999999999</v>
      </c>
      <c r="G2086">
        <v>42.007420362456692</v>
      </c>
      <c r="H2086">
        <v>15.39942724434116</v>
      </c>
      <c r="I2086">
        <v>20.342124871554262</v>
      </c>
      <c r="J2086">
        <v>5178.1321302125134</v>
      </c>
      <c r="K2086">
        <v>-3711.4391500248935</v>
      </c>
      <c r="L2086">
        <v>-35.631156271214039</v>
      </c>
      <c r="M2086">
        <v>6370.8580993675168</v>
      </c>
      <c r="N2086">
        <v>37536.284486985198</v>
      </c>
      <c r="O2086">
        <v>43.147853780155401</v>
      </c>
      <c r="P2086">
        <v>32.358088188658051</v>
      </c>
      <c r="Q2086" s="6">
        <v>2084</v>
      </c>
    </row>
    <row r="2087" spans="1:17" x14ac:dyDescent="0.25">
      <c r="A2087">
        <v>132.21216201470489</v>
      </c>
      <c r="B2087">
        <v>-34.192317847815261</v>
      </c>
      <c r="C2087" s="6">
        <v>1494.0800000000002</v>
      </c>
      <c r="D2087">
        <v>1.2</v>
      </c>
      <c r="E2087">
        <v>0.65</v>
      </c>
      <c r="F2087">
        <v>19.899999999999999</v>
      </c>
      <c r="G2087">
        <v>46.089820015575185</v>
      </c>
      <c r="H2087">
        <v>16.010989164209491</v>
      </c>
      <c r="I2087">
        <v>22.212162014704887</v>
      </c>
      <c r="J2087">
        <v>5281.3021822849705</v>
      </c>
      <c r="K2087">
        <v>-3564.1133866028031</v>
      </c>
      <c r="L2087">
        <v>-34.013643677545609</v>
      </c>
      <c r="M2087">
        <v>6371.4250347288316</v>
      </c>
      <c r="N2087">
        <v>37497.958169410158</v>
      </c>
      <c r="O2087">
        <v>43.685778337199245</v>
      </c>
      <c r="P2087">
        <v>36.002880967844554</v>
      </c>
      <c r="Q2087" s="6">
        <v>2085</v>
      </c>
    </row>
    <row r="2088" spans="1:17" x14ac:dyDescent="0.25">
      <c r="A2088">
        <v>132.27061239375789</v>
      </c>
      <c r="B2088">
        <v>-35.262089338853045</v>
      </c>
      <c r="C2088" s="6">
        <v>1494.3600000000001</v>
      </c>
      <c r="D2088">
        <v>3</v>
      </c>
      <c r="E2088">
        <v>0.65</v>
      </c>
      <c r="F2088">
        <v>19.899999999999999</v>
      </c>
      <c r="G2088">
        <v>54.048620189015942</v>
      </c>
      <c r="H2088">
        <v>19.18929097209168</v>
      </c>
      <c r="I2088">
        <v>22.270612393757887</v>
      </c>
      <c r="J2088">
        <v>5213.6971233560416</v>
      </c>
      <c r="K2088">
        <v>-3661.6484568840488</v>
      </c>
      <c r="L2088">
        <v>-35.080875379502871</v>
      </c>
      <c r="M2088">
        <v>6371.0522769706104</v>
      </c>
      <c r="N2088">
        <v>37570.464924748136</v>
      </c>
      <c r="O2088">
        <v>42.683567349869158</v>
      </c>
      <c r="P2088">
        <v>35.350688233285368</v>
      </c>
      <c r="Q2088" s="6">
        <v>2086</v>
      </c>
    </row>
    <row r="2089" spans="1:17" x14ac:dyDescent="0.25">
      <c r="A2089">
        <v>130.92232344444614</v>
      </c>
      <c r="B2089">
        <v>-32.619061345145006</v>
      </c>
      <c r="C2089" s="6">
        <v>1494.64</v>
      </c>
      <c r="D2089">
        <v>3</v>
      </c>
      <c r="E2089">
        <v>0.65</v>
      </c>
      <c r="F2089">
        <v>19.899999999999999</v>
      </c>
      <c r="G2089">
        <v>54.048620189015942</v>
      </c>
      <c r="H2089">
        <v>17.314805519520061</v>
      </c>
      <c r="I2089">
        <v>20.922323444446135</v>
      </c>
      <c r="J2089">
        <v>5377.3685648556711</v>
      </c>
      <c r="K2089">
        <v>-3418.4527303310579</v>
      </c>
      <c r="L2089">
        <v>-32.444572088376489</v>
      </c>
      <c r="M2089">
        <v>6371.9629433798345</v>
      </c>
      <c r="N2089">
        <v>37347.708760438145</v>
      </c>
      <c r="O2089">
        <v>45.821717489870686</v>
      </c>
      <c r="P2089">
        <v>35.345282707553146</v>
      </c>
      <c r="Q2089" s="6">
        <v>2087</v>
      </c>
    </row>
    <row r="2090" spans="1:17" x14ac:dyDescent="0.25">
      <c r="A2090">
        <v>132.93311702800997</v>
      </c>
      <c r="B2090">
        <v>-32.788576409334631</v>
      </c>
      <c r="C2090" s="6">
        <v>1494.92</v>
      </c>
      <c r="D2090">
        <v>1.2</v>
      </c>
      <c r="E2090">
        <v>0.65</v>
      </c>
      <c r="F2090">
        <v>19.899999999999999</v>
      </c>
      <c r="G2090">
        <v>46.089820015575185</v>
      </c>
      <c r="H2090">
        <v>22.299057381633084</v>
      </c>
      <c r="I2090">
        <v>22.933117028009974</v>
      </c>
      <c r="J2090">
        <v>5367.2114863228471</v>
      </c>
      <c r="K2090">
        <v>-3434.2716865487596</v>
      </c>
      <c r="L2090">
        <v>-32.613610813468313</v>
      </c>
      <c r="M2090">
        <v>6371.9056141743313</v>
      </c>
      <c r="N2090">
        <v>37437.710011377349</v>
      </c>
      <c r="O2090">
        <v>44.535995911417302</v>
      </c>
      <c r="P2090">
        <v>37.999996634859997</v>
      </c>
      <c r="Q2090" s="6">
        <v>2088</v>
      </c>
    </row>
    <row r="2091" spans="1:17" x14ac:dyDescent="0.25">
      <c r="A2091">
        <v>129.6614145538471</v>
      </c>
      <c r="B2091">
        <v>-36.811945299872704</v>
      </c>
      <c r="C2091" s="6">
        <v>1495.2</v>
      </c>
      <c r="D2091">
        <v>1.2</v>
      </c>
      <c r="E2091">
        <v>0.65</v>
      </c>
      <c r="F2091">
        <v>19.899999999999999</v>
      </c>
      <c r="G2091">
        <v>46.089820015575185</v>
      </c>
      <c r="H2091">
        <v>23.585177691026718</v>
      </c>
      <c r="I2091">
        <v>19.661414553847095</v>
      </c>
      <c r="J2091">
        <v>5112.5278696250862</v>
      </c>
      <c r="K2091">
        <v>-3800.7067980421348</v>
      </c>
      <c r="L2091">
        <v>-36.627499313881458</v>
      </c>
      <c r="M2091">
        <v>6370.5033853202622</v>
      </c>
      <c r="N2091">
        <v>37581.955732586204</v>
      </c>
      <c r="O2091">
        <v>42.518822906291618</v>
      </c>
      <c r="P2091">
        <v>30.807266238377633</v>
      </c>
      <c r="Q2091" s="6">
        <v>2089</v>
      </c>
    </row>
    <row r="2092" spans="1:17" x14ac:dyDescent="0.25">
      <c r="A2092">
        <v>125.40797198569047</v>
      </c>
      <c r="B2092">
        <v>-33.8736036005442</v>
      </c>
      <c r="C2092" s="6">
        <v>1495.4800000000002</v>
      </c>
      <c r="D2092">
        <v>3</v>
      </c>
      <c r="E2092">
        <v>0.65</v>
      </c>
      <c r="F2092">
        <v>19.899999999999999</v>
      </c>
      <c r="G2092">
        <v>54.048620189015942</v>
      </c>
      <c r="H2092">
        <v>15.64826993907778</v>
      </c>
      <c r="I2092">
        <v>15.407971985690466</v>
      </c>
      <c r="J2092">
        <v>5301.0880211177691</v>
      </c>
      <c r="K2092">
        <v>-3534.8160450521832</v>
      </c>
      <c r="L2092">
        <v>-33.6957342618472</v>
      </c>
      <c r="M2092">
        <v>6371.5350332550679</v>
      </c>
      <c r="N2092">
        <v>37248.443420712421</v>
      </c>
      <c r="O2092">
        <v>47.27066337039944</v>
      </c>
      <c r="P2092">
        <v>26.310723293471369</v>
      </c>
      <c r="Q2092" s="6">
        <v>2090</v>
      </c>
    </row>
    <row r="2093" spans="1:17" x14ac:dyDescent="0.25">
      <c r="A2093">
        <v>134.76382448789522</v>
      </c>
      <c r="B2093">
        <v>-39.930873825484738</v>
      </c>
      <c r="C2093" s="6">
        <v>1495.7600000000002</v>
      </c>
      <c r="D2093">
        <v>1.2</v>
      </c>
      <c r="E2093">
        <v>0.65</v>
      </c>
      <c r="F2093">
        <v>19.899999999999999</v>
      </c>
      <c r="G2093">
        <v>46.089820015575185</v>
      </c>
      <c r="H2093">
        <v>22.743094461060174</v>
      </c>
      <c r="I2093">
        <v>24.763824487895221</v>
      </c>
      <c r="J2093">
        <v>4897.6401117486121</v>
      </c>
      <c r="K2093">
        <v>-4072.1044194900624</v>
      </c>
      <c r="L2093">
        <v>-39.74156326246662</v>
      </c>
      <c r="M2093">
        <v>6369.3730513638038</v>
      </c>
      <c r="N2093">
        <v>37991.492831243901</v>
      </c>
      <c r="O2093">
        <v>37.195482862386484</v>
      </c>
      <c r="P2093">
        <v>35.704332950786913</v>
      </c>
      <c r="Q2093" s="6">
        <v>2091</v>
      </c>
    </row>
    <row r="2094" spans="1:17" x14ac:dyDescent="0.25">
      <c r="A2094">
        <v>125.36167491980261</v>
      </c>
      <c r="B2094">
        <v>-32.365640264429018</v>
      </c>
      <c r="C2094" s="6">
        <v>1496.0400000000002</v>
      </c>
      <c r="D2094">
        <v>1.2</v>
      </c>
      <c r="E2094">
        <v>0.65</v>
      </c>
      <c r="F2094">
        <v>19.899999999999999</v>
      </c>
      <c r="G2094">
        <v>46.089820015575185</v>
      </c>
      <c r="H2094">
        <v>21.921759096439189</v>
      </c>
      <c r="I2094">
        <v>15.36167491980261</v>
      </c>
      <c r="J2094">
        <v>5392.465258539678</v>
      </c>
      <c r="K2094">
        <v>-3394.7486859172359</v>
      </c>
      <c r="L2094">
        <v>-32.191874463849707</v>
      </c>
      <c r="M2094">
        <v>6372.048352382003</v>
      </c>
      <c r="N2094">
        <v>37147.366859673275</v>
      </c>
      <c r="O2094">
        <v>48.809909615448575</v>
      </c>
      <c r="P2094">
        <v>27.166891608831119</v>
      </c>
      <c r="Q2094" s="6">
        <v>2092</v>
      </c>
    </row>
    <row r="2095" spans="1:17" x14ac:dyDescent="0.25">
      <c r="A2095">
        <v>130.03349527342905</v>
      </c>
      <c r="B2095">
        <v>-38.485625131030531</v>
      </c>
      <c r="C2095" s="6">
        <v>1496.3200000000002</v>
      </c>
      <c r="D2095">
        <v>3</v>
      </c>
      <c r="E2095">
        <v>0.65</v>
      </c>
      <c r="F2095">
        <v>19.899999999999999</v>
      </c>
      <c r="G2095">
        <v>54.048620189015942</v>
      </c>
      <c r="H2095">
        <v>21.139380316942418</v>
      </c>
      <c r="I2095">
        <v>20.033495273429054</v>
      </c>
      <c r="J2095">
        <v>4999.0650038946742</v>
      </c>
      <c r="K2095">
        <v>-3947.7818987429387</v>
      </c>
      <c r="L2095">
        <v>-38.298293531955458</v>
      </c>
      <c r="M2095">
        <v>6369.9005355819227</v>
      </c>
      <c r="N2095">
        <v>37713.86312169928</v>
      </c>
      <c r="O2095">
        <v>40.747518626155554</v>
      </c>
      <c r="P2095">
        <v>30.367144326760823</v>
      </c>
      <c r="Q2095" s="6">
        <v>2093</v>
      </c>
    </row>
    <row r="2096" spans="1:17" x14ac:dyDescent="0.25">
      <c r="A2096">
        <v>134.36170153650437</v>
      </c>
      <c r="B2096">
        <v>-30.499100781955505</v>
      </c>
      <c r="C2096" s="6">
        <v>1496.6000000000001</v>
      </c>
      <c r="D2096">
        <v>3</v>
      </c>
      <c r="E2096">
        <v>0.65</v>
      </c>
      <c r="F2096">
        <v>19.899999999999999</v>
      </c>
      <c r="G2096">
        <v>54.048620189015942</v>
      </c>
      <c r="H2096">
        <v>19.47729580211417</v>
      </c>
      <c r="I2096">
        <v>24.36170153650437</v>
      </c>
      <c r="J2096">
        <v>5500.3866484451255</v>
      </c>
      <c r="K2096">
        <v>-3218.1697907573057</v>
      </c>
      <c r="L2096">
        <v>-30.331076680957739</v>
      </c>
      <c r="M2096">
        <v>6372.6658538272914</v>
      </c>
      <c r="N2096">
        <v>37361.581404338438</v>
      </c>
      <c r="O2096">
        <v>45.633404896752914</v>
      </c>
      <c r="P2096">
        <v>41.73938802143374</v>
      </c>
      <c r="Q2096" s="6">
        <v>2094</v>
      </c>
    </row>
    <row r="2097" spans="1:17" x14ac:dyDescent="0.25">
      <c r="A2097">
        <v>126.01730260124718</v>
      </c>
      <c r="B2097">
        <v>-32.239495234816211</v>
      </c>
      <c r="C2097" s="6">
        <v>1496.88</v>
      </c>
      <c r="D2097">
        <v>1.2</v>
      </c>
      <c r="E2097">
        <v>0.65</v>
      </c>
      <c r="F2097">
        <v>19.899999999999999</v>
      </c>
      <c r="G2097">
        <v>46.089820015575185</v>
      </c>
      <c r="H2097">
        <v>20.004088032793025</v>
      </c>
      <c r="I2097">
        <v>16.017302601247181</v>
      </c>
      <c r="J2097">
        <v>5399.9405721601161</v>
      </c>
      <c r="K2097">
        <v>-3382.9250823591829</v>
      </c>
      <c r="L2097">
        <v>-32.066094598473441</v>
      </c>
      <c r="M2097">
        <v>6372.090731911765</v>
      </c>
      <c r="N2097">
        <v>37158.157091501052</v>
      </c>
      <c r="O2097">
        <v>48.644911130311705</v>
      </c>
      <c r="P2097">
        <v>28.286169120832572</v>
      </c>
      <c r="Q2097" s="6">
        <v>2095</v>
      </c>
    </row>
    <row r="2098" spans="1:17" x14ac:dyDescent="0.25">
      <c r="A2098">
        <v>132.33669250624442</v>
      </c>
      <c r="B2098">
        <v>-36.034564512076201</v>
      </c>
      <c r="C2098" s="6">
        <v>1497.16</v>
      </c>
      <c r="D2098">
        <v>3</v>
      </c>
      <c r="E2098">
        <v>0.65</v>
      </c>
      <c r="F2098">
        <v>19.899999999999999</v>
      </c>
      <c r="G2098">
        <v>54.048620189015942</v>
      </c>
      <c r="H2098">
        <v>16.976636958774542</v>
      </c>
      <c r="I2098">
        <v>22.336692506244418</v>
      </c>
      <c r="J2098">
        <v>5163.7460829237152</v>
      </c>
      <c r="K2098">
        <v>-3731.2951253132519</v>
      </c>
      <c r="L2098">
        <v>-35.851672955290219</v>
      </c>
      <c r="M2098">
        <v>6370.7799303614665</v>
      </c>
      <c r="N2098">
        <v>37624.792727426633</v>
      </c>
      <c r="O2098">
        <v>41.944658234560563</v>
      </c>
      <c r="P2098">
        <v>34.932295063933324</v>
      </c>
      <c r="Q2098" s="6">
        <v>2096</v>
      </c>
    </row>
    <row r="2099" spans="1:17" x14ac:dyDescent="0.25">
      <c r="A2099">
        <v>128.43873599444674</v>
      </c>
      <c r="B2099">
        <v>-34.935375269049189</v>
      </c>
      <c r="C2099" s="6">
        <v>1497.44</v>
      </c>
      <c r="D2099">
        <v>3</v>
      </c>
      <c r="E2099">
        <v>0.65</v>
      </c>
      <c r="F2099">
        <v>19.899999999999999</v>
      </c>
      <c r="G2099">
        <v>54.048620189015942</v>
      </c>
      <c r="H2099">
        <v>16.62116140378113</v>
      </c>
      <c r="I2099">
        <v>18.438735994446745</v>
      </c>
      <c r="J2099">
        <v>5234.5383403505748</v>
      </c>
      <c r="K2099">
        <v>-3631.9930115241878</v>
      </c>
      <c r="L2099">
        <v>-34.7549104270512</v>
      </c>
      <c r="M2099">
        <v>6371.1666806292778</v>
      </c>
      <c r="N2099">
        <v>37411.873494233136</v>
      </c>
      <c r="O2099">
        <v>44.889293949700352</v>
      </c>
      <c r="P2099">
        <v>30.208614510051834</v>
      </c>
      <c r="Q2099" s="6">
        <v>2097</v>
      </c>
    </row>
    <row r="2100" spans="1:17" x14ac:dyDescent="0.25">
      <c r="A2100">
        <v>127.41947380456499</v>
      </c>
      <c r="B2100">
        <v>-34.572550503741638</v>
      </c>
      <c r="C2100" s="6">
        <v>1497.7200000000003</v>
      </c>
      <c r="D2100">
        <v>1.2</v>
      </c>
      <c r="E2100">
        <v>0.65</v>
      </c>
      <c r="F2100">
        <v>19.899999999999999</v>
      </c>
      <c r="G2100">
        <v>46.089820015575185</v>
      </c>
      <c r="H2100">
        <v>21.816607118268877</v>
      </c>
      <c r="I2100">
        <v>17.419473804564987</v>
      </c>
      <c r="J2100">
        <v>5257.4831724839369</v>
      </c>
      <c r="K2100">
        <v>-3598.9230590194106</v>
      </c>
      <c r="L2100">
        <v>-34.392944982459049</v>
      </c>
      <c r="M2100">
        <v>6371.293157098753</v>
      </c>
      <c r="N2100">
        <v>37354.871283383327</v>
      </c>
      <c r="O2100">
        <v>45.706948434079479</v>
      </c>
      <c r="P2100">
        <v>28.939100648530324</v>
      </c>
      <c r="Q2100" s="6">
        <v>2098</v>
      </c>
    </row>
    <row r="2101" spans="1:17" x14ac:dyDescent="0.25">
      <c r="A2101">
        <v>141.94997566104448</v>
      </c>
      <c r="B2101">
        <v>-35.114406374467144</v>
      </c>
      <c r="C2101" s="6">
        <v>1498.0000000000002</v>
      </c>
      <c r="D2101">
        <v>1.2</v>
      </c>
      <c r="E2101">
        <v>0.65</v>
      </c>
      <c r="F2101">
        <v>19.899999999999999</v>
      </c>
      <c r="G2101">
        <v>46.089820015575185</v>
      </c>
      <c r="H2101">
        <v>18.80707163037593</v>
      </c>
      <c r="I2101">
        <v>31.949975661044476</v>
      </c>
      <c r="J2101">
        <v>5223.1389581043677</v>
      </c>
      <c r="K2101">
        <v>-3648.257972891648</v>
      </c>
      <c r="L2101">
        <v>-34.933528131763275</v>
      </c>
      <c r="M2101">
        <v>6371.104049726001</v>
      </c>
      <c r="N2101">
        <v>38008.843472226901</v>
      </c>
      <c r="O2101">
        <v>37.003947838143965</v>
      </c>
      <c r="P2101">
        <v>47.314008710310787</v>
      </c>
      <c r="Q2101" s="6">
        <v>2099</v>
      </c>
    </row>
    <row r="2102" spans="1:17" x14ac:dyDescent="0.25">
      <c r="A2102">
        <v>140.72014012213032</v>
      </c>
      <c r="B2102">
        <v>-34.490081370740533</v>
      </c>
      <c r="C2102" s="6">
        <v>1498.2800000000002</v>
      </c>
      <c r="D2102">
        <v>3</v>
      </c>
      <c r="E2102">
        <v>0.65</v>
      </c>
      <c r="F2102">
        <v>19.899999999999999</v>
      </c>
      <c r="G2102">
        <v>54.048620189015942</v>
      </c>
      <c r="H2102">
        <v>23.241082454319688</v>
      </c>
      <c r="I2102">
        <v>30.720140122130317</v>
      </c>
      <c r="J2102">
        <v>5262.6690431940533</v>
      </c>
      <c r="K2102">
        <v>-3591.3863983589922</v>
      </c>
      <c r="L2102">
        <v>-34.310675179747591</v>
      </c>
      <c r="M2102">
        <v>6371.3218189407908</v>
      </c>
      <c r="N2102">
        <v>37906.367524507579</v>
      </c>
      <c r="O2102">
        <v>38.287814154277633</v>
      </c>
      <c r="P2102">
        <v>46.380589554238298</v>
      </c>
      <c r="Q2102" s="6">
        <v>2100</v>
      </c>
    </row>
    <row r="2103" spans="1:17" x14ac:dyDescent="0.25">
      <c r="A2103">
        <v>142.86179487693099</v>
      </c>
      <c r="B2103">
        <v>-32.789925267981928</v>
      </c>
      <c r="C2103" s="6">
        <v>1498.5600000000002</v>
      </c>
      <c r="D2103">
        <v>0.75</v>
      </c>
      <c r="E2103">
        <v>0.65</v>
      </c>
      <c r="F2103">
        <v>19.899999999999999</v>
      </c>
      <c r="G2103">
        <v>42.007420362456692</v>
      </c>
      <c r="H2103">
        <v>22.272554134243684</v>
      </c>
      <c r="I2103">
        <v>32.861794876930986</v>
      </c>
      <c r="J2103">
        <v>5367.1304760831163</v>
      </c>
      <c r="K2103">
        <v>-3434.3974416415958</v>
      </c>
      <c r="L2103">
        <v>-32.614955906250742</v>
      </c>
      <c r="M2103">
        <v>6371.9051573649867</v>
      </c>
      <c r="N2103">
        <v>37924.126129340133</v>
      </c>
      <c r="O2103">
        <v>38.072067803302751</v>
      </c>
      <c r="P2103">
        <v>50.025208946654224</v>
      </c>
      <c r="Q2103" s="6">
        <v>2101</v>
      </c>
    </row>
    <row r="2104" spans="1:17" x14ac:dyDescent="0.25">
      <c r="A2104">
        <v>140.0647171824655</v>
      </c>
      <c r="B2104">
        <v>-34.308168302783962</v>
      </c>
      <c r="C2104" s="6">
        <v>1498.8400000000001</v>
      </c>
      <c r="D2104">
        <v>3</v>
      </c>
      <c r="E2104">
        <v>0.65</v>
      </c>
      <c r="F2104">
        <v>19.899999999999999</v>
      </c>
      <c r="G2104">
        <v>54.048620189015942</v>
      </c>
      <c r="H2104">
        <v>18.106026315588856</v>
      </c>
      <c r="I2104">
        <v>30.0647171824655</v>
      </c>
      <c r="J2104">
        <v>5274.0695668383023</v>
      </c>
      <c r="K2104">
        <v>-3574.7358082142264</v>
      </c>
      <c r="L2104">
        <v>-34.129207036206559</v>
      </c>
      <c r="M2104">
        <v>6371.3849275003759</v>
      </c>
      <c r="N2104">
        <v>37861.498799149937</v>
      </c>
      <c r="O2104">
        <v>38.857897409275324</v>
      </c>
      <c r="P2104">
        <v>45.762902011375715</v>
      </c>
      <c r="Q2104" s="6">
        <v>2102</v>
      </c>
    </row>
    <row r="2105" spans="1:17" x14ac:dyDescent="0.25">
      <c r="A2105">
        <v>140.5413213746985</v>
      </c>
      <c r="B2105">
        <v>-33.354587422915337</v>
      </c>
      <c r="C2105" s="6">
        <v>1499.1200000000001</v>
      </c>
      <c r="D2105">
        <v>3</v>
      </c>
      <c r="E2105">
        <v>0.65</v>
      </c>
      <c r="F2105">
        <v>19.899999999999999</v>
      </c>
      <c r="G2105">
        <v>54.048620189015942</v>
      </c>
      <c r="H2105">
        <v>17.423805023712738</v>
      </c>
      <c r="I2105">
        <v>30.541321374698498</v>
      </c>
      <c r="J2105">
        <v>5332.9567626519656</v>
      </c>
      <c r="K2105">
        <v>-3486.875331188945</v>
      </c>
      <c r="L2105">
        <v>-33.178075615849778</v>
      </c>
      <c r="M2105">
        <v>6371.7130669521948</v>
      </c>
      <c r="N2105">
        <v>37829.711560354488</v>
      </c>
      <c r="O2105">
        <v>39.269061800794567</v>
      </c>
      <c r="P2105">
        <v>47.019783265668863</v>
      </c>
      <c r="Q2105" s="6">
        <v>2103</v>
      </c>
    </row>
    <row r="2106" spans="1:17" x14ac:dyDescent="0.25">
      <c r="A2106">
        <v>141.30996940169004</v>
      </c>
      <c r="B2106">
        <v>-31.984638109838169</v>
      </c>
      <c r="C2106" s="6">
        <v>1499.4</v>
      </c>
      <c r="D2106">
        <v>0.75</v>
      </c>
      <c r="E2106">
        <v>0.65</v>
      </c>
      <c r="F2106">
        <v>19.899999999999999</v>
      </c>
      <c r="G2106">
        <v>42.007420362456692</v>
      </c>
      <c r="H2106">
        <v>17.419457174039916</v>
      </c>
      <c r="I2106">
        <v>31.30996940169004</v>
      </c>
      <c r="J2106">
        <v>5414.9633533804144</v>
      </c>
      <c r="K2106">
        <v>-3358.9879181475771</v>
      </c>
      <c r="L2106">
        <v>-31.811985438821225</v>
      </c>
      <c r="M2106">
        <v>6372.1760767193382</v>
      </c>
      <c r="N2106">
        <v>37792.660580732801</v>
      </c>
      <c r="O2106">
        <v>39.753074428672754</v>
      </c>
      <c r="P2106">
        <v>48.949065080711648</v>
      </c>
      <c r="Q2106" s="6">
        <v>2104</v>
      </c>
    </row>
    <row r="2107" spans="1:17" x14ac:dyDescent="0.25">
      <c r="A2107">
        <v>143.11248331281851</v>
      </c>
      <c r="B2107">
        <v>-33.921293277605116</v>
      </c>
      <c r="C2107" s="6">
        <v>1499.68</v>
      </c>
      <c r="D2107">
        <v>0.75</v>
      </c>
      <c r="E2107">
        <v>0.65</v>
      </c>
      <c r="F2107">
        <v>19.899999999999999</v>
      </c>
      <c r="G2107">
        <v>42.007420362456692</v>
      </c>
      <c r="H2107">
        <v>17.324522462080544</v>
      </c>
      <c r="I2107">
        <v>33.112483312818512</v>
      </c>
      <c r="J2107">
        <v>5298.137875276776</v>
      </c>
      <c r="K2107">
        <v>-3539.2067475764748</v>
      </c>
      <c r="L2107">
        <v>-33.743302113049921</v>
      </c>
      <c r="M2107">
        <v>6371.5186060729011</v>
      </c>
      <c r="N2107">
        <v>38002.444131932993</v>
      </c>
      <c r="O2107">
        <v>37.088802899187719</v>
      </c>
      <c r="P2107">
        <v>49.448220691763375</v>
      </c>
      <c r="Q2107" s="6">
        <v>2105</v>
      </c>
    </row>
    <row r="2108" spans="1:17" x14ac:dyDescent="0.25">
      <c r="A2108">
        <v>141.96038350311255</v>
      </c>
      <c r="B2108">
        <v>-34.709001023465852</v>
      </c>
      <c r="C2108" s="6">
        <v>1499.96</v>
      </c>
      <c r="D2108">
        <v>3</v>
      </c>
      <c r="E2108">
        <v>0.65</v>
      </c>
      <c r="F2108">
        <v>19.899999999999999</v>
      </c>
      <c r="G2108">
        <v>54.048620189015942</v>
      </c>
      <c r="H2108">
        <v>23.191548695134301</v>
      </c>
      <c r="I2108">
        <v>31.960383503112553</v>
      </c>
      <c r="J2108">
        <v>5248.8788530477586</v>
      </c>
      <c r="K2108">
        <v>-3611.3767589611352</v>
      </c>
      <c r="L2108">
        <v>-34.529068954947533</v>
      </c>
      <c r="M2108">
        <v>6371.2456638507183</v>
      </c>
      <c r="N2108">
        <v>37985.191367442072</v>
      </c>
      <c r="O2108">
        <v>37.29922114825245</v>
      </c>
      <c r="P2108">
        <v>47.614923761058101</v>
      </c>
      <c r="Q2108" s="6">
        <v>2106</v>
      </c>
    </row>
    <row r="2109" spans="1:17" x14ac:dyDescent="0.25">
      <c r="A2109">
        <v>144.98575426810038</v>
      </c>
      <c r="B2109">
        <v>-33.027511251787288</v>
      </c>
      <c r="C2109" s="6">
        <v>1500.2400000000002</v>
      </c>
      <c r="D2109">
        <v>0.75</v>
      </c>
      <c r="E2109">
        <v>0.65</v>
      </c>
      <c r="F2109">
        <v>19.899999999999999</v>
      </c>
      <c r="G2109">
        <v>42.007420362456692</v>
      </c>
      <c r="H2109">
        <v>19.963742662168499</v>
      </c>
      <c r="I2109">
        <v>34.985754268100379</v>
      </c>
      <c r="J2109">
        <v>5352.815032864577</v>
      </c>
      <c r="K2109">
        <v>-3456.5183658354176</v>
      </c>
      <c r="L2109">
        <v>-32.85188460981216</v>
      </c>
      <c r="M2109">
        <v>6371.8245416378622</v>
      </c>
      <c r="N2109">
        <v>38060.352439841095</v>
      </c>
      <c r="O2109">
        <v>36.379265300335071</v>
      </c>
      <c r="P2109">
        <v>52.088104985757262</v>
      </c>
      <c r="Q2109" s="6">
        <v>2107</v>
      </c>
    </row>
    <row r="2110" spans="1:17" x14ac:dyDescent="0.25">
      <c r="A2110">
        <v>142.36308043435048</v>
      </c>
      <c r="B2110">
        <v>-33.102640048486997</v>
      </c>
      <c r="C2110" s="6">
        <v>1500.5200000000002</v>
      </c>
      <c r="D2110">
        <v>3</v>
      </c>
      <c r="E2110">
        <v>0.65</v>
      </c>
      <c r="F2110">
        <v>19.899999999999999</v>
      </c>
      <c r="G2110">
        <v>54.048620189015942</v>
      </c>
      <c r="H2110">
        <v>16.368021683359053</v>
      </c>
      <c r="I2110">
        <v>32.363080434350479</v>
      </c>
      <c r="J2110">
        <v>5348.2690531423068</v>
      </c>
      <c r="K2110">
        <v>-3463.5011848226909</v>
      </c>
      <c r="L2110">
        <v>-32.926808064438447</v>
      </c>
      <c r="M2110">
        <v>6371.7989863199464</v>
      </c>
      <c r="N2110">
        <v>37913.826853236511</v>
      </c>
      <c r="O2110">
        <v>38.200338350246369</v>
      </c>
      <c r="P2110">
        <v>49.245013641906461</v>
      </c>
      <c r="Q2110" s="6">
        <v>2108</v>
      </c>
    </row>
    <row r="2111" spans="1:17" x14ac:dyDescent="0.25">
      <c r="A2111">
        <v>140.0938632582872</v>
      </c>
      <c r="B2111">
        <v>-34.975661452877965</v>
      </c>
      <c r="C2111" s="6">
        <v>1500.8000000000002</v>
      </c>
      <c r="D2111">
        <v>1.2</v>
      </c>
      <c r="E2111">
        <v>0.65</v>
      </c>
      <c r="F2111">
        <v>19.899999999999999</v>
      </c>
      <c r="G2111">
        <v>46.089820015575185</v>
      </c>
      <c r="H2111">
        <v>20.380418662141512</v>
      </c>
      <c r="I2111">
        <v>30.0938632582872</v>
      </c>
      <c r="J2111">
        <v>5231.9776745517402</v>
      </c>
      <c r="K2111">
        <v>-3635.656070650125</v>
      </c>
      <c r="L2111">
        <v>-34.795102973069746</v>
      </c>
      <c r="M2111">
        <v>6371.1525998882607</v>
      </c>
      <c r="N2111">
        <v>37903.49062152065</v>
      </c>
      <c r="O2111">
        <v>38.3217890113227</v>
      </c>
      <c r="P2111">
        <v>45.313533643865298</v>
      </c>
      <c r="Q2111" s="6">
        <v>2109</v>
      </c>
    </row>
    <row r="2112" spans="1:17" x14ac:dyDescent="0.25">
      <c r="A2112">
        <v>143.77376106616703</v>
      </c>
      <c r="B2112">
        <v>-32.95240811007632</v>
      </c>
      <c r="C2112" s="6">
        <v>1501.0800000000002</v>
      </c>
      <c r="D2112">
        <v>0.75</v>
      </c>
      <c r="E2112">
        <v>0.65</v>
      </c>
      <c r="F2112">
        <v>19.899999999999999</v>
      </c>
      <c r="G2112">
        <v>42.007420362456692</v>
      </c>
      <c r="H2112">
        <v>15.114984773475054</v>
      </c>
      <c r="I2112">
        <v>33.773761066167026</v>
      </c>
      <c r="J2112">
        <v>5357.3502501500789</v>
      </c>
      <c r="K2112">
        <v>-3449.5320637291784</v>
      </c>
      <c r="L2112">
        <v>-32.776987942343453</v>
      </c>
      <c r="M2112">
        <v>6371.8500579877737</v>
      </c>
      <c r="N2112">
        <v>37985.275716873184</v>
      </c>
      <c r="O2112">
        <v>37.30640890711517</v>
      </c>
      <c r="P2112">
        <v>50.877277260876909</v>
      </c>
      <c r="Q2112" s="6">
        <v>2110</v>
      </c>
    </row>
    <row r="2113" spans="1:17" x14ac:dyDescent="0.25">
      <c r="A2113">
        <v>143.2170874591217</v>
      </c>
      <c r="B2113">
        <v>-35.16169608677319</v>
      </c>
      <c r="C2113" s="6">
        <v>1501.3600000000001</v>
      </c>
      <c r="D2113">
        <v>1.2</v>
      </c>
      <c r="E2113">
        <v>0.65</v>
      </c>
      <c r="F2113">
        <v>19.899999999999999</v>
      </c>
      <c r="G2113">
        <v>46.089820015575185</v>
      </c>
      <c r="H2113">
        <v>16.670337594452192</v>
      </c>
      <c r="I2113">
        <v>33.2170874591217</v>
      </c>
      <c r="J2113">
        <v>5220.1193606059069</v>
      </c>
      <c r="K2113">
        <v>-3652.5483659747679</v>
      </c>
      <c r="L2113">
        <v>-34.98070982208619</v>
      </c>
      <c r="M2113">
        <v>6371.0874821146172</v>
      </c>
      <c r="N2113">
        <v>38080.580664904475</v>
      </c>
      <c r="O2113">
        <v>36.122021559125564</v>
      </c>
      <c r="P2113">
        <v>48.669233265162475</v>
      </c>
      <c r="Q2113" s="6">
        <v>2111</v>
      </c>
    </row>
    <row r="2114" spans="1:17" x14ac:dyDescent="0.25">
      <c r="A2114">
        <v>140.71759898523999</v>
      </c>
      <c r="B2114">
        <v>-34.962410930061509</v>
      </c>
      <c r="C2114" s="6">
        <v>1501.64</v>
      </c>
      <c r="D2114">
        <v>3</v>
      </c>
      <c r="E2114">
        <v>0.65</v>
      </c>
      <c r="F2114">
        <v>19.899999999999999</v>
      </c>
      <c r="G2114">
        <v>54.048620189015942</v>
      </c>
      <c r="H2114">
        <v>22.808878202837732</v>
      </c>
      <c r="I2114">
        <v>30.717598985239988</v>
      </c>
      <c r="J2114">
        <v>5232.8201888876847</v>
      </c>
      <c r="K2114">
        <v>-3634.4514504423551</v>
      </c>
      <c r="L2114">
        <v>-34.781883209390934</v>
      </c>
      <c r="M2114">
        <v>6371.1572319989937</v>
      </c>
      <c r="N2114">
        <v>37934.739866373842</v>
      </c>
      <c r="O2114">
        <v>37.928286878720755</v>
      </c>
      <c r="P2114">
        <v>46.037266681765914</v>
      </c>
      <c r="Q2114" s="6">
        <v>2112</v>
      </c>
    </row>
    <row r="2115" spans="1:17" x14ac:dyDescent="0.25">
      <c r="A2115">
        <v>143.84131143308286</v>
      </c>
      <c r="B2115">
        <v>-34.049814111226297</v>
      </c>
      <c r="C2115" s="6">
        <v>1501.92</v>
      </c>
      <c r="D2115">
        <v>3</v>
      </c>
      <c r="E2115">
        <v>0.65</v>
      </c>
      <c r="F2115">
        <v>19.899999999999999</v>
      </c>
      <c r="G2115">
        <v>54.048620189015942</v>
      </c>
      <c r="H2115">
        <v>21.737647843417761</v>
      </c>
      <c r="I2115">
        <v>33.841311433082865</v>
      </c>
      <c r="J2115">
        <v>5290.1691094289481</v>
      </c>
      <c r="K2115">
        <v>-3551.0273565188595</v>
      </c>
      <c r="L2115">
        <v>-33.871497080615477</v>
      </c>
      <c r="M2115">
        <v>6371.4742794035974</v>
      </c>
      <c r="N2115">
        <v>38050.994997160342</v>
      </c>
      <c r="O2115">
        <v>36.48938247526717</v>
      </c>
      <c r="P2115">
        <v>50.135228106477577</v>
      </c>
      <c r="Q2115" s="6">
        <v>2113</v>
      </c>
    </row>
    <row r="2116" spans="1:17" x14ac:dyDescent="0.25">
      <c r="A2116">
        <v>141.91991840515661</v>
      </c>
      <c r="B2116">
        <v>-35.673226442906113</v>
      </c>
      <c r="C2116" s="6">
        <v>1502.2</v>
      </c>
      <c r="D2116">
        <v>1.2</v>
      </c>
      <c r="E2116">
        <v>0.65</v>
      </c>
      <c r="F2116">
        <v>19.899999999999999</v>
      </c>
      <c r="G2116">
        <v>46.089820015575185</v>
      </c>
      <c r="H2116">
        <v>22.702595137505199</v>
      </c>
      <c r="I2116">
        <v>31.919918405156608</v>
      </c>
      <c r="J2116">
        <v>5187.2291843971807</v>
      </c>
      <c r="K2116">
        <v>-3698.799476163083</v>
      </c>
      <c r="L2116">
        <v>-35.491103183642977</v>
      </c>
      <c r="M2116">
        <v>6370.9076414845431</v>
      </c>
      <c r="N2116">
        <v>38041.00109887532</v>
      </c>
      <c r="O2116">
        <v>36.604604417235599</v>
      </c>
      <c r="P2116">
        <v>46.888413813421515</v>
      </c>
      <c r="Q2116" s="6">
        <v>2114</v>
      </c>
    </row>
    <row r="2117" spans="1:17" x14ac:dyDescent="0.25">
      <c r="A2117">
        <v>140.15375690878633</v>
      </c>
      <c r="B2117">
        <v>-36.526944136006321</v>
      </c>
      <c r="C2117" s="6">
        <v>1502.4800000000002</v>
      </c>
      <c r="D2117">
        <v>3</v>
      </c>
      <c r="E2117">
        <v>0.65</v>
      </c>
      <c r="F2117">
        <v>19.899999999999999</v>
      </c>
      <c r="G2117">
        <v>54.048620189015942</v>
      </c>
      <c r="H2117">
        <v>21.775207001505244</v>
      </c>
      <c r="I2117">
        <v>30.153756908786335</v>
      </c>
      <c r="J2117">
        <v>5131.4154200489638</v>
      </c>
      <c r="K2117">
        <v>-3775.3389839288202</v>
      </c>
      <c r="L2117">
        <v>-36.343052367822651</v>
      </c>
      <c r="M2117">
        <v>6370.605046358547</v>
      </c>
      <c r="N2117">
        <v>38003.049761609225</v>
      </c>
      <c r="O2117">
        <v>37.068919811179995</v>
      </c>
      <c r="P2117">
        <v>44.305020862405101</v>
      </c>
      <c r="Q2117" s="6">
        <v>2115</v>
      </c>
    </row>
    <row r="2118" spans="1:17" x14ac:dyDescent="0.25">
      <c r="A2118">
        <v>143.49338666885242</v>
      </c>
      <c r="B2118">
        <v>-35.416432949036086</v>
      </c>
      <c r="C2118" s="6">
        <v>1502.7600000000002</v>
      </c>
      <c r="D2118">
        <v>1.2</v>
      </c>
      <c r="E2118">
        <v>0.65</v>
      </c>
      <c r="F2118">
        <v>19.899999999999999</v>
      </c>
      <c r="G2118">
        <v>46.089820015575185</v>
      </c>
      <c r="H2118">
        <v>21.190459881831742</v>
      </c>
      <c r="I2118">
        <v>33.493386668852423</v>
      </c>
      <c r="J2118">
        <v>5203.792354737905</v>
      </c>
      <c r="K2118">
        <v>-3675.6171571556006</v>
      </c>
      <c r="L2118">
        <v>-35.234873261110891</v>
      </c>
      <c r="M2118">
        <v>6370.9980660180154</v>
      </c>
      <c r="N2118">
        <v>38110.954705141623</v>
      </c>
      <c r="O2118">
        <v>35.751049089566102</v>
      </c>
      <c r="P2118">
        <v>48.789059324558451</v>
      </c>
      <c r="Q2118" s="6">
        <v>2116</v>
      </c>
    </row>
    <row r="2119" spans="1:17" x14ac:dyDescent="0.25">
      <c r="A2119">
        <v>142.3278487686203</v>
      </c>
      <c r="B2119">
        <v>-34.629171890169758</v>
      </c>
      <c r="C2119" s="6">
        <v>1503.0400000000002</v>
      </c>
      <c r="D2119">
        <v>0.75</v>
      </c>
      <c r="E2119">
        <v>0.65</v>
      </c>
      <c r="F2119">
        <v>19.899999999999999</v>
      </c>
      <c r="G2119">
        <v>42.007420362456692</v>
      </c>
      <c r="H2119">
        <v>16.575243528253985</v>
      </c>
      <c r="I2119">
        <v>32.327848768620299</v>
      </c>
      <c r="J2119">
        <v>5253.9163553934013</v>
      </c>
      <c r="K2119">
        <v>-3604.0932884653516</v>
      </c>
      <c r="L2119">
        <v>-34.449430371894515</v>
      </c>
      <c r="M2119">
        <v>6371.2734599474907</v>
      </c>
      <c r="N2119">
        <v>38000.34914933797</v>
      </c>
      <c r="O2119">
        <v>37.111442117252246</v>
      </c>
      <c r="P2119">
        <v>48.078183858598223</v>
      </c>
      <c r="Q2119" s="6">
        <v>2117</v>
      </c>
    </row>
    <row r="2120" spans="1:17" x14ac:dyDescent="0.25">
      <c r="A2120">
        <v>141.66287322728169</v>
      </c>
      <c r="B2120">
        <v>-33.08240892499181</v>
      </c>
      <c r="C2120" s="6">
        <v>1503.3200000000002</v>
      </c>
      <c r="D2120">
        <v>3</v>
      </c>
      <c r="E2120">
        <v>0.65</v>
      </c>
      <c r="F2120">
        <v>19.899999999999999</v>
      </c>
      <c r="G2120">
        <v>54.048620189015942</v>
      </c>
      <c r="H2120">
        <v>22.762407936862914</v>
      </c>
      <c r="I2120">
        <v>31.662873227281693</v>
      </c>
      <c r="J2120">
        <v>5349.4941274287939</v>
      </c>
      <c r="K2120">
        <v>-3461.6213885938587</v>
      </c>
      <c r="L2120">
        <v>-32.906632118232437</v>
      </c>
      <c r="M2120">
        <v>6371.8058709729712</v>
      </c>
      <c r="N2120">
        <v>37874.115094350585</v>
      </c>
      <c r="O2120">
        <v>38.703252397041837</v>
      </c>
      <c r="P2120">
        <v>48.488593034046154</v>
      </c>
      <c r="Q2120" s="6">
        <v>2118</v>
      </c>
    </row>
    <row r="2121" spans="1:17" x14ac:dyDescent="0.25">
      <c r="A2121">
        <v>142.34172550911447</v>
      </c>
      <c r="B2121">
        <v>-34.343352817318248</v>
      </c>
      <c r="C2121" s="6">
        <v>1503.6000000000001</v>
      </c>
      <c r="D2121">
        <v>1.2</v>
      </c>
      <c r="E2121">
        <v>0.65</v>
      </c>
      <c r="F2121">
        <v>19.899999999999999</v>
      </c>
      <c r="G2121">
        <v>46.089820015575185</v>
      </c>
      <c r="H2121">
        <v>18.815106661791809</v>
      </c>
      <c r="I2121">
        <v>32.341725509114468</v>
      </c>
      <c r="J2121">
        <v>5271.868698186624</v>
      </c>
      <c r="K2121">
        <v>-3577.9590470435005</v>
      </c>
      <c r="L2121">
        <v>-34.164304934813515</v>
      </c>
      <c r="M2121">
        <v>6371.3727338180715</v>
      </c>
      <c r="N2121">
        <v>37984.288202456468</v>
      </c>
      <c r="O2121">
        <v>37.312181587396765</v>
      </c>
      <c r="P2121">
        <v>48.30019613560389</v>
      </c>
      <c r="Q2121" s="6">
        <v>2119</v>
      </c>
    </row>
    <row r="2122" spans="1:17" x14ac:dyDescent="0.25">
      <c r="A2122">
        <v>141.891813288957</v>
      </c>
      <c r="B2122">
        <v>-35.106909791985409</v>
      </c>
      <c r="C2122" s="6">
        <v>1503.88</v>
      </c>
      <c r="D2122">
        <v>3</v>
      </c>
      <c r="E2122">
        <v>0.65</v>
      </c>
      <c r="F2122">
        <v>19.899999999999999</v>
      </c>
      <c r="G2122">
        <v>54.048620189015942</v>
      </c>
      <c r="H2122">
        <v>22.081774748176365</v>
      </c>
      <c r="I2122">
        <v>31.891813288956996</v>
      </c>
      <c r="J2122">
        <v>5223.6173111941971</v>
      </c>
      <c r="K2122">
        <v>-3647.5776143490157</v>
      </c>
      <c r="L2122">
        <v>-34.926048718534396</v>
      </c>
      <c r="M2122">
        <v>6371.1066751787903</v>
      </c>
      <c r="N2122">
        <v>38005.283214762472</v>
      </c>
      <c r="O2122">
        <v>37.048053993380279</v>
      </c>
      <c r="P2122">
        <v>47.25472975034301</v>
      </c>
      <c r="Q2122" s="6">
        <v>2120</v>
      </c>
    </row>
    <row r="2123" spans="1:17" x14ac:dyDescent="0.25">
      <c r="A2123">
        <v>140.88601162487785</v>
      </c>
      <c r="B2123">
        <v>-32.302513351214941</v>
      </c>
      <c r="C2123" s="6">
        <v>1504.16</v>
      </c>
      <c r="D2123">
        <v>1.2</v>
      </c>
      <c r="E2123">
        <v>0.65</v>
      </c>
      <c r="F2123">
        <v>19.899999999999999</v>
      </c>
      <c r="G2123">
        <v>46.089820015575185</v>
      </c>
      <c r="H2123">
        <v>18.696320873926897</v>
      </c>
      <c r="I2123">
        <v>30.886011624877852</v>
      </c>
      <c r="J2123">
        <v>5396.2094116023063</v>
      </c>
      <c r="K2123">
        <v>-3388.8338130351963</v>
      </c>
      <c r="L2123">
        <v>-32.128929871349314</v>
      </c>
      <c r="M2123">
        <v>6372.0695716726113</v>
      </c>
      <c r="N2123">
        <v>37787.509460885245</v>
      </c>
      <c r="O2123">
        <v>39.818202500416454</v>
      </c>
      <c r="P2123">
        <v>48.222570957633152</v>
      </c>
      <c r="Q2123" s="6">
        <v>2121</v>
      </c>
    </row>
    <row r="2124" spans="1:17" x14ac:dyDescent="0.25">
      <c r="A2124">
        <v>141.92982587795845</v>
      </c>
      <c r="B2124">
        <v>-36.745371004482124</v>
      </c>
      <c r="C2124" s="6">
        <v>1504.44</v>
      </c>
      <c r="D2124">
        <v>1.2</v>
      </c>
      <c r="E2124">
        <v>0.65</v>
      </c>
      <c r="F2124">
        <v>19.899999999999999</v>
      </c>
      <c r="G2124">
        <v>46.089820015575185</v>
      </c>
      <c r="H2124">
        <v>17.36111303847494</v>
      </c>
      <c r="I2124">
        <v>31.92982587795845</v>
      </c>
      <c r="J2124">
        <v>5116.9512431891844</v>
      </c>
      <c r="K2124">
        <v>-3794.7893585684515</v>
      </c>
      <c r="L2124">
        <v>-36.56105285261372</v>
      </c>
      <c r="M2124">
        <v>6370.5271603753245</v>
      </c>
      <c r="N2124">
        <v>38107.514291884538</v>
      </c>
      <c r="O2124">
        <v>35.786645465619571</v>
      </c>
      <c r="P2124">
        <v>46.16823444260644</v>
      </c>
      <c r="Q2124" s="6">
        <v>2122</v>
      </c>
    </row>
    <row r="2125" spans="1:17" x14ac:dyDescent="0.25">
      <c r="A2125">
        <v>144.04460338936374</v>
      </c>
      <c r="B2125">
        <v>-32.152232197233005</v>
      </c>
      <c r="C2125" s="6">
        <v>1504.7200000000003</v>
      </c>
      <c r="D2125">
        <v>0.75</v>
      </c>
      <c r="E2125">
        <v>0.65</v>
      </c>
      <c r="F2125">
        <v>19.899999999999999</v>
      </c>
      <c r="G2125">
        <v>42.007420362456692</v>
      </c>
      <c r="H2125">
        <v>18.970535224298843</v>
      </c>
      <c r="I2125">
        <v>34.044603389363743</v>
      </c>
      <c r="J2125">
        <v>5405.0964234929061</v>
      </c>
      <c r="K2125">
        <v>-3374.7364184706107</v>
      </c>
      <c r="L2125">
        <v>-31.979086128849094</v>
      </c>
      <c r="M2125">
        <v>6372.1199958418583</v>
      </c>
      <c r="N2125">
        <v>37957.077908937252</v>
      </c>
      <c r="O2125">
        <v>37.661687874357938</v>
      </c>
      <c r="P2125">
        <v>51.77419151116689</v>
      </c>
      <c r="Q2125" s="6">
        <v>2123</v>
      </c>
    </row>
    <row r="2126" spans="1:17" x14ac:dyDescent="0.25">
      <c r="A2126">
        <v>141.09851535876544</v>
      </c>
      <c r="B2126">
        <v>-33.170790263092627</v>
      </c>
      <c r="C2126" s="6">
        <v>1505.0000000000002</v>
      </c>
      <c r="D2126">
        <v>3</v>
      </c>
      <c r="E2126">
        <v>0.65</v>
      </c>
      <c r="F2126">
        <v>19.899999999999999</v>
      </c>
      <c r="G2126">
        <v>54.048620189015942</v>
      </c>
      <c r="H2126">
        <v>19.565901771362483</v>
      </c>
      <c r="I2126">
        <v>31.098515358765439</v>
      </c>
      <c r="J2126">
        <v>5344.1373771812923</v>
      </c>
      <c r="K2126">
        <v>-3469.8302939290552</v>
      </c>
      <c r="L2126">
        <v>-32.99477305252973</v>
      </c>
      <c r="M2126">
        <v>6371.7757787648125</v>
      </c>
      <c r="N2126">
        <v>37848.662253191491</v>
      </c>
      <c r="O2126">
        <v>39.027271435206828</v>
      </c>
      <c r="P2126">
        <v>47.790343364136376</v>
      </c>
      <c r="Q2126" s="6">
        <v>2124</v>
      </c>
    </row>
    <row r="2127" spans="1:17" x14ac:dyDescent="0.25">
      <c r="A2127">
        <v>144.16044228403922</v>
      </c>
      <c r="B2127">
        <v>-36.2947293318704</v>
      </c>
      <c r="C2127" s="6">
        <v>1505.2800000000002</v>
      </c>
      <c r="D2127">
        <v>3</v>
      </c>
      <c r="E2127">
        <v>0.65</v>
      </c>
      <c r="F2127">
        <v>19.899999999999999</v>
      </c>
      <c r="G2127">
        <v>54.048620189015942</v>
      </c>
      <c r="H2127">
        <v>22.969175456988907</v>
      </c>
      <c r="I2127">
        <v>34.16044228403922</v>
      </c>
      <c r="J2127">
        <v>5146.7106131000783</v>
      </c>
      <c r="K2127">
        <v>-3754.6013022270927</v>
      </c>
      <c r="L2127">
        <v>-36.11130255077979</v>
      </c>
      <c r="M2127">
        <v>6370.6876452767929</v>
      </c>
      <c r="N2127">
        <v>38200.367671903019</v>
      </c>
      <c r="O2127">
        <v>34.670129346426286</v>
      </c>
      <c r="P2127">
        <v>48.901590639436201</v>
      </c>
      <c r="Q2127" s="6">
        <v>2125</v>
      </c>
    </row>
    <row r="2128" spans="1:17" x14ac:dyDescent="0.25">
      <c r="A2128">
        <v>143.43973881838156</v>
      </c>
      <c r="B2128">
        <v>-34.024576230877962</v>
      </c>
      <c r="C2128" s="6">
        <v>1505.5600000000002</v>
      </c>
      <c r="D2128">
        <v>0.75</v>
      </c>
      <c r="E2128">
        <v>0.65</v>
      </c>
      <c r="F2128">
        <v>19.899999999999999</v>
      </c>
      <c r="G2128">
        <v>42.007420362456692</v>
      </c>
      <c r="H2128">
        <v>14.288276815952388</v>
      </c>
      <c r="I2128">
        <v>33.439738818381556</v>
      </c>
      <c r="J2128">
        <v>5291.736056132283</v>
      </c>
      <c r="K2128">
        <v>-3548.7075124508606</v>
      </c>
      <c r="L2128">
        <v>-33.846322909305108</v>
      </c>
      <c r="M2128">
        <v>6371.4829903795253</v>
      </c>
      <c r="N2128">
        <v>38026.779341970272</v>
      </c>
      <c r="O2128">
        <v>36.787483174083313</v>
      </c>
      <c r="P2128">
        <v>49.724712413902623</v>
      </c>
      <c r="Q2128" s="6">
        <v>2126</v>
      </c>
    </row>
    <row r="2129" spans="1:17" x14ac:dyDescent="0.25">
      <c r="A2129">
        <v>142.53762715491098</v>
      </c>
      <c r="B2129">
        <v>-34.736653539590861</v>
      </c>
      <c r="C2129" s="6">
        <v>1505.8400000000001</v>
      </c>
      <c r="D2129">
        <v>1.2</v>
      </c>
      <c r="E2129">
        <v>0.65</v>
      </c>
      <c r="F2129">
        <v>19.899999999999999</v>
      </c>
      <c r="G2129">
        <v>46.089820015575185</v>
      </c>
      <c r="H2129">
        <v>21.765553163863878</v>
      </c>
      <c r="I2129">
        <v>32.537627154910979</v>
      </c>
      <c r="J2129">
        <v>5247.1314996734118</v>
      </c>
      <c r="K2129">
        <v>-3613.8981108096445</v>
      </c>
      <c r="L2129">
        <v>-34.556655789745527</v>
      </c>
      <c r="M2129">
        <v>6371.2360284467932</v>
      </c>
      <c r="N2129">
        <v>38018.132354334892</v>
      </c>
      <c r="O2129">
        <v>36.890887114047658</v>
      </c>
      <c r="P2129">
        <v>48.23130926622467</v>
      </c>
      <c r="Q2129" s="6">
        <v>2127</v>
      </c>
    </row>
    <row r="2130" spans="1:17" x14ac:dyDescent="0.25">
      <c r="A2130">
        <v>141.20573829774756</v>
      </c>
      <c r="B2130">
        <v>-33.918265859596829</v>
      </c>
      <c r="C2130" s="6">
        <v>1506.1200000000001</v>
      </c>
      <c r="D2130">
        <v>3</v>
      </c>
      <c r="E2130">
        <v>0.65</v>
      </c>
      <c r="F2130">
        <v>19.899999999999999</v>
      </c>
      <c r="G2130">
        <v>54.048620189015942</v>
      </c>
      <c r="H2130">
        <v>17.400566782486241</v>
      </c>
      <c r="I2130">
        <v>31.205738297747558</v>
      </c>
      <c r="J2130">
        <v>5298.3252646237488</v>
      </c>
      <c r="K2130">
        <v>-3538.9280906564304</v>
      </c>
      <c r="L2130">
        <v>-33.740282414142079</v>
      </c>
      <c r="M2130">
        <v>6371.5196492349833</v>
      </c>
      <c r="N2130">
        <v>37898.00185876443</v>
      </c>
      <c r="O2130">
        <v>38.396310585152669</v>
      </c>
      <c r="P2130">
        <v>47.349494924532493</v>
      </c>
      <c r="Q2130" s="6">
        <v>2128</v>
      </c>
    </row>
    <row r="2131" spans="1:17" x14ac:dyDescent="0.25">
      <c r="A2131">
        <v>142.51113135089346</v>
      </c>
      <c r="B2131">
        <v>-34.74162325059028</v>
      </c>
      <c r="C2131" s="6">
        <v>1506.4</v>
      </c>
      <c r="D2131">
        <v>0.75</v>
      </c>
      <c r="E2131">
        <v>0.65</v>
      </c>
      <c r="F2131">
        <v>19.899999999999999</v>
      </c>
      <c r="G2131">
        <v>42.007420362456692</v>
      </c>
      <c r="H2131">
        <v>16.617345779279397</v>
      </c>
      <c r="I2131">
        <v>32.511131350893464</v>
      </c>
      <c r="J2131">
        <v>5246.8173354410001</v>
      </c>
      <c r="K2131">
        <v>-3614.3511600381703</v>
      </c>
      <c r="L2131">
        <v>-34.561613714208534</v>
      </c>
      <c r="M2131">
        <v>6371.2342963944957</v>
      </c>
      <c r="N2131">
        <v>38016.978979392792</v>
      </c>
      <c r="O2131">
        <v>36.905112798282545</v>
      </c>
      <c r="P2131">
        <v>48.19870898688206</v>
      </c>
      <c r="Q2131" s="6">
        <v>2129</v>
      </c>
    </row>
    <row r="2132" spans="1:17" x14ac:dyDescent="0.25">
      <c r="A2132">
        <v>144.6693971665529</v>
      </c>
      <c r="B2132">
        <v>-33.330659299155961</v>
      </c>
      <c r="C2132" s="6">
        <v>1506.68</v>
      </c>
      <c r="D2132">
        <v>0.75</v>
      </c>
      <c r="E2132">
        <v>0.65</v>
      </c>
      <c r="F2132">
        <v>19.899999999999999</v>
      </c>
      <c r="G2132">
        <v>42.007420362456692</v>
      </c>
      <c r="H2132">
        <v>20.843336210787779</v>
      </c>
      <c r="I2132">
        <v>34.669397166552898</v>
      </c>
      <c r="J2132">
        <v>5334.4154546083564</v>
      </c>
      <c r="K2132">
        <v>-3484.6582808882263</v>
      </c>
      <c r="L2132">
        <v>-33.154211473172779</v>
      </c>
      <c r="M2132">
        <v>6371.7212413073566</v>
      </c>
      <c r="N2132">
        <v>38058.400125057844</v>
      </c>
      <c r="O2132">
        <v>36.401822369964002</v>
      </c>
      <c r="P2132">
        <v>51.534905388910985</v>
      </c>
      <c r="Q2132" s="6">
        <v>2130</v>
      </c>
    </row>
    <row r="2133" spans="1:17" x14ac:dyDescent="0.25">
      <c r="A2133">
        <v>143.8030545624504</v>
      </c>
      <c r="B2133">
        <v>-33.560983912008041</v>
      </c>
      <c r="C2133" s="6">
        <v>1506.96</v>
      </c>
      <c r="D2133">
        <v>0.75</v>
      </c>
      <c r="E2133">
        <v>0.65</v>
      </c>
      <c r="F2133">
        <v>19.899999999999999</v>
      </c>
      <c r="G2133">
        <v>42.007420362456692</v>
      </c>
      <c r="H2133">
        <v>14.474448573636018</v>
      </c>
      <c r="I2133">
        <v>33.803054562450399</v>
      </c>
      <c r="J2133">
        <v>5320.3359031031168</v>
      </c>
      <c r="K2133">
        <v>-3505.9739279819723</v>
      </c>
      <c r="L2133">
        <v>-33.383925320635889</v>
      </c>
      <c r="M2133">
        <v>6371.6424339048881</v>
      </c>
      <c r="N2133">
        <v>38021.055810937381</v>
      </c>
      <c r="O2133">
        <v>36.860262798112167</v>
      </c>
      <c r="P2133">
        <v>50.453384628738135</v>
      </c>
      <c r="Q2133" s="6">
        <v>2131</v>
      </c>
    </row>
    <row r="2134" spans="1:17" x14ac:dyDescent="0.25">
      <c r="A2134">
        <v>140.47038981277763</v>
      </c>
      <c r="B2134">
        <v>-35.222571881743995</v>
      </c>
      <c r="C2134" s="6">
        <v>1507.2400000000002</v>
      </c>
      <c r="D2134">
        <v>0.75</v>
      </c>
      <c r="E2134">
        <v>0.65</v>
      </c>
      <c r="F2134">
        <v>19.899999999999999</v>
      </c>
      <c r="G2134">
        <v>42.007420362456692</v>
      </c>
      <c r="H2134">
        <v>18.487577195715865</v>
      </c>
      <c r="I2134">
        <v>30.470389812777626</v>
      </c>
      <c r="J2134">
        <v>5216.2270025187318</v>
      </c>
      <c r="K2134">
        <v>-3658.0677438352982</v>
      </c>
      <c r="L2134">
        <v>-35.041447284542762</v>
      </c>
      <c r="M2134">
        <v>6371.0661400030858</v>
      </c>
      <c r="N2134">
        <v>37937.848438656387</v>
      </c>
      <c r="O2134">
        <v>37.888011849340288</v>
      </c>
      <c r="P2134">
        <v>45.570180003959493</v>
      </c>
      <c r="Q2134" s="6">
        <v>2132</v>
      </c>
    </row>
    <row r="2135" spans="1:17" x14ac:dyDescent="0.25">
      <c r="A2135">
        <v>143.31417694125116</v>
      </c>
      <c r="B2135">
        <v>-36.050186427977479</v>
      </c>
      <c r="C2135" s="6">
        <v>1507.5200000000002</v>
      </c>
      <c r="D2135">
        <v>0.75</v>
      </c>
      <c r="E2135">
        <v>0.65</v>
      </c>
      <c r="F2135">
        <v>19.899999999999999</v>
      </c>
      <c r="G2135">
        <v>42.007420362456692</v>
      </c>
      <c r="H2135">
        <v>21.367015815310253</v>
      </c>
      <c r="I2135">
        <v>33.314176941251162</v>
      </c>
      <c r="J2135">
        <v>5162.726176049704</v>
      </c>
      <c r="K2135">
        <v>-3732.6967256067014</v>
      </c>
      <c r="L2135">
        <v>-35.86726230820117</v>
      </c>
      <c r="M2135">
        <v>6370.7743967451706</v>
      </c>
      <c r="N2135">
        <v>38138.96089287327</v>
      </c>
      <c r="O2135">
        <v>35.408974059808742</v>
      </c>
      <c r="P2135">
        <v>48.158318817384028</v>
      </c>
      <c r="Q2135" s="6">
        <v>2133</v>
      </c>
    </row>
    <row r="2136" spans="1:17" x14ac:dyDescent="0.25">
      <c r="A2136">
        <v>140.83461012416987</v>
      </c>
      <c r="B2136">
        <v>-35.838133406333903</v>
      </c>
      <c r="C2136" s="6">
        <v>1507.8000000000002</v>
      </c>
      <c r="D2136">
        <v>1.2</v>
      </c>
      <c r="E2136">
        <v>0.65</v>
      </c>
      <c r="F2136">
        <v>19.899999999999999</v>
      </c>
      <c r="G2136">
        <v>46.089820015575185</v>
      </c>
      <c r="H2136">
        <v>15.96771443003594</v>
      </c>
      <c r="I2136">
        <v>30.83461012416987</v>
      </c>
      <c r="J2136">
        <v>5176.53759845689</v>
      </c>
      <c r="K2136">
        <v>-3713.6479211081373</v>
      </c>
      <c r="L2136">
        <v>-35.655655922396434</v>
      </c>
      <c r="M2136">
        <v>6370.849424542117</v>
      </c>
      <c r="N2136">
        <v>37994.434164086357</v>
      </c>
      <c r="O2136">
        <v>37.179040230264349</v>
      </c>
      <c r="P2136">
        <v>45.554379164009646</v>
      </c>
      <c r="Q2136" s="6">
        <v>2134</v>
      </c>
    </row>
    <row r="2137" spans="1:17" x14ac:dyDescent="0.25">
      <c r="A2137">
        <v>144.00411398997107</v>
      </c>
      <c r="B2137">
        <v>-33.254199488090563</v>
      </c>
      <c r="C2137" s="6">
        <v>1508.0800000000002</v>
      </c>
      <c r="D2137">
        <v>3</v>
      </c>
      <c r="E2137">
        <v>0.65</v>
      </c>
      <c r="F2137">
        <v>19.899999999999999</v>
      </c>
      <c r="G2137">
        <v>54.048620189015942</v>
      </c>
      <c r="H2137">
        <v>15.058049204287986</v>
      </c>
      <c r="I2137">
        <v>34.004113989971074</v>
      </c>
      <c r="J2137">
        <v>5339.0703058370418</v>
      </c>
      <c r="K2137">
        <v>-3477.5699062686112</v>
      </c>
      <c r="L2137">
        <v>-33.077956928536054</v>
      </c>
      <c r="M2137">
        <v>6371.7473414798797</v>
      </c>
      <c r="N2137">
        <v>38015.398614616046</v>
      </c>
      <c r="O2137">
        <v>36.931570315535772</v>
      </c>
      <c r="P2137">
        <v>50.894301539234135</v>
      </c>
      <c r="Q2137" s="6">
        <v>2135</v>
      </c>
    </row>
    <row r="2138" spans="1:17" x14ac:dyDescent="0.25">
      <c r="A2138">
        <v>144.62631461493908</v>
      </c>
      <c r="B2138">
        <v>-35.432047839407161</v>
      </c>
      <c r="C2138" s="6">
        <v>1508.3600000000001</v>
      </c>
      <c r="D2138">
        <v>1.2</v>
      </c>
      <c r="E2138">
        <v>0.65</v>
      </c>
      <c r="F2138">
        <v>19.899999999999999</v>
      </c>
      <c r="G2138">
        <v>46.089820015575185</v>
      </c>
      <c r="H2138">
        <v>22.726216273768571</v>
      </c>
      <c r="I2138">
        <v>34.626314614939076</v>
      </c>
      <c r="J2138">
        <v>5202.7881833115825</v>
      </c>
      <c r="K2138">
        <v>-3677.0288983370142</v>
      </c>
      <c r="L2138">
        <v>-35.250453466644743</v>
      </c>
      <c r="M2138">
        <v>6370.9925756990297</v>
      </c>
      <c r="N2138">
        <v>38175.568961534336</v>
      </c>
      <c r="O2138">
        <v>34.971024029926525</v>
      </c>
      <c r="P2138">
        <v>49.984812197927276</v>
      </c>
      <c r="Q2138" s="6">
        <v>2136</v>
      </c>
    </row>
    <row r="2139" spans="1:17" x14ac:dyDescent="0.25">
      <c r="A2139">
        <v>144.68014457302192</v>
      </c>
      <c r="B2139">
        <v>-33.889120915071906</v>
      </c>
      <c r="C2139" s="6">
        <v>1508.64</v>
      </c>
      <c r="D2139">
        <v>1.2</v>
      </c>
      <c r="E2139">
        <v>0.65</v>
      </c>
      <c r="F2139">
        <v>19.899999999999999</v>
      </c>
      <c r="G2139">
        <v>46.089820015575185</v>
      </c>
      <c r="H2139">
        <v>18.842872453272637</v>
      </c>
      <c r="I2139">
        <v>34.68014457302192</v>
      </c>
      <c r="J2139">
        <v>5300.1285033584381</v>
      </c>
      <c r="K2139">
        <v>-3536.2449619521922</v>
      </c>
      <c r="L2139">
        <v>-33.711211882648222</v>
      </c>
      <c r="M2139">
        <v>6371.5296894109206</v>
      </c>
      <c r="N2139">
        <v>38090.222746348583</v>
      </c>
      <c r="O2139">
        <v>36.010248962943166</v>
      </c>
      <c r="P2139">
        <v>51.136217061057081</v>
      </c>
      <c r="Q2139" s="6">
        <v>2137</v>
      </c>
    </row>
    <row r="2140" spans="1:17" x14ac:dyDescent="0.25">
      <c r="A2140">
        <v>140.16747992454654</v>
      </c>
      <c r="B2140">
        <v>-34.80823829500963</v>
      </c>
      <c r="C2140" s="6">
        <v>1508.92</v>
      </c>
      <c r="D2140">
        <v>0.75</v>
      </c>
      <c r="E2140">
        <v>0.65</v>
      </c>
      <c r="F2140">
        <v>19.899999999999999</v>
      </c>
      <c r="G2140">
        <v>42.007420362456692</v>
      </c>
      <c r="H2140">
        <v>22.539382341120145</v>
      </c>
      <c r="I2140">
        <v>30.167479924546541</v>
      </c>
      <c r="J2140">
        <v>5242.6023950419049</v>
      </c>
      <c r="K2140">
        <v>-3620.4213300946681</v>
      </c>
      <c r="L2140">
        <v>-34.628071290684794</v>
      </c>
      <c r="M2140">
        <v>6371.2110685413309</v>
      </c>
      <c r="N2140">
        <v>37897.035386174328</v>
      </c>
      <c r="O2140">
        <v>38.404217668366471</v>
      </c>
      <c r="P2140">
        <v>45.518328405770397</v>
      </c>
      <c r="Q2140" s="6">
        <v>2138</v>
      </c>
    </row>
    <row r="2141" spans="1:17" x14ac:dyDescent="0.25">
      <c r="A2141">
        <v>140.35226415105512</v>
      </c>
      <c r="B2141">
        <v>-32.263278220441975</v>
      </c>
      <c r="C2141" s="6">
        <v>1509.2</v>
      </c>
      <c r="D2141">
        <v>1.2</v>
      </c>
      <c r="E2141">
        <v>0.65</v>
      </c>
      <c r="F2141">
        <v>19.899999999999999</v>
      </c>
      <c r="G2141">
        <v>46.089820015575185</v>
      </c>
      <c r="H2141">
        <v>15.814084987467183</v>
      </c>
      <c r="I2141">
        <v>30.352264151055124</v>
      </c>
      <c r="J2141">
        <v>5398.5332031306789</v>
      </c>
      <c r="K2141">
        <v>-3385.1555076506088</v>
      </c>
      <c r="L2141">
        <v>-32.089808480906648</v>
      </c>
      <c r="M2141">
        <v>6372.082748700117</v>
      </c>
      <c r="N2141">
        <v>37756.692667112904</v>
      </c>
      <c r="O2141">
        <v>40.218823416011894</v>
      </c>
      <c r="P2141">
        <v>47.64778526944049</v>
      </c>
      <c r="Q2141" s="6">
        <v>2139</v>
      </c>
    </row>
    <row r="2142" spans="1:17" x14ac:dyDescent="0.25">
      <c r="A2142">
        <v>142.1115551727076</v>
      </c>
      <c r="B2142">
        <v>-34.243291584299591</v>
      </c>
      <c r="C2142" s="6">
        <v>1509.4800000000002</v>
      </c>
      <c r="D2142">
        <v>1.2</v>
      </c>
      <c r="E2142">
        <v>0.65</v>
      </c>
      <c r="F2142">
        <v>19.899999999999999</v>
      </c>
      <c r="G2142">
        <v>46.089820015575185</v>
      </c>
      <c r="H2142">
        <v>14.095987996170562</v>
      </c>
      <c r="I2142">
        <v>32.111555172707597</v>
      </c>
      <c r="J2142">
        <v>5278.1225234910007</v>
      </c>
      <c r="K2142">
        <v>-3568.7889864030067</v>
      </c>
      <c r="L2142">
        <v>-34.064490733879701</v>
      </c>
      <c r="M2142">
        <v>6371.4073957371784</v>
      </c>
      <c r="N2142">
        <v>37965.873046746005</v>
      </c>
      <c r="O2142">
        <v>37.5420430955567</v>
      </c>
      <c r="P2142">
        <v>48.119584115090184</v>
      </c>
      <c r="Q2142" s="6">
        <v>2140</v>
      </c>
    </row>
    <row r="2143" spans="1:17" x14ac:dyDescent="0.25">
      <c r="A2143">
        <v>140.12081961030609</v>
      </c>
      <c r="B2143">
        <v>-34.236714635919135</v>
      </c>
      <c r="C2143" s="6">
        <v>1509.7600000000002</v>
      </c>
      <c r="D2143">
        <v>1.2</v>
      </c>
      <c r="E2143">
        <v>0.65</v>
      </c>
      <c r="F2143">
        <v>19.899999999999999</v>
      </c>
      <c r="G2143">
        <v>46.089820015575185</v>
      </c>
      <c r="H2143">
        <v>17.636733712157586</v>
      </c>
      <c r="I2143">
        <v>30.120819610306086</v>
      </c>
      <c r="J2143">
        <v>5278.5330180368137</v>
      </c>
      <c r="K2143">
        <v>-3568.1858682362849</v>
      </c>
      <c r="L2143">
        <v>-34.057930098878977</v>
      </c>
      <c r="M2143">
        <v>6371.4096723398625</v>
      </c>
      <c r="N2143">
        <v>37860.087054228949</v>
      </c>
      <c r="O2143">
        <v>38.876242844577028</v>
      </c>
      <c r="P2143">
        <v>45.879942523295171</v>
      </c>
      <c r="Q2143" s="6">
        <v>2141</v>
      </c>
    </row>
    <row r="2144" spans="1:17" x14ac:dyDescent="0.25">
      <c r="A2144">
        <v>140.59250569271572</v>
      </c>
      <c r="B2144">
        <v>-32.460995768201037</v>
      </c>
      <c r="C2144" s="6">
        <v>1510.0400000000002</v>
      </c>
      <c r="D2144">
        <v>0.75</v>
      </c>
      <c r="E2144">
        <v>0.65</v>
      </c>
      <c r="F2144">
        <v>19.899999999999999</v>
      </c>
      <c r="G2144">
        <v>42.007420362456692</v>
      </c>
      <c r="H2144">
        <v>22.967608711598533</v>
      </c>
      <c r="I2144">
        <v>30.592505692715719</v>
      </c>
      <c r="J2144">
        <v>5386.7971565022463</v>
      </c>
      <c r="K2144">
        <v>-3403.6755983418357</v>
      </c>
      <c r="L2144">
        <v>-32.286956158759239</v>
      </c>
      <c r="M2144">
        <v>6372.0162573590742</v>
      </c>
      <c r="N2144">
        <v>37780.774825963883</v>
      </c>
      <c r="O2144">
        <v>39.904705642809795</v>
      </c>
      <c r="P2144">
        <v>47.766079728733942</v>
      </c>
      <c r="Q2144" s="6">
        <v>2142</v>
      </c>
    </row>
    <row r="2145" spans="1:17" x14ac:dyDescent="0.25">
      <c r="A2145">
        <v>142.8729093752489</v>
      </c>
      <c r="B2145">
        <v>-33.766718084090328</v>
      </c>
      <c r="C2145" s="6">
        <v>1510.3200000000002</v>
      </c>
      <c r="D2145">
        <v>0.75</v>
      </c>
      <c r="E2145">
        <v>0.65</v>
      </c>
      <c r="F2145">
        <v>19.899999999999999</v>
      </c>
      <c r="G2145">
        <v>42.007420362456692</v>
      </c>
      <c r="H2145">
        <v>14.059672063301507</v>
      </c>
      <c r="I2145">
        <v>32.872909375248895</v>
      </c>
      <c r="J2145">
        <v>5307.6867350057564</v>
      </c>
      <c r="K2145">
        <v>-3524.9665030308588</v>
      </c>
      <c r="L2145">
        <v>-33.58912357321833</v>
      </c>
      <c r="M2145">
        <v>6371.5718095651773</v>
      </c>
      <c r="N2145">
        <v>37980.1641090388</v>
      </c>
      <c r="O2145">
        <v>37.366198344342038</v>
      </c>
      <c r="P2145">
        <v>49.30291465467856</v>
      </c>
      <c r="Q2145" s="6">
        <v>2143</v>
      </c>
    </row>
    <row r="2146" spans="1:17" x14ac:dyDescent="0.25">
      <c r="A2146">
        <v>144.36831875729834</v>
      </c>
      <c r="B2146">
        <v>-33.943293822413814</v>
      </c>
      <c r="C2146" s="6">
        <v>1510.6000000000001</v>
      </c>
      <c r="D2146">
        <v>3</v>
      </c>
      <c r="E2146">
        <v>0.65</v>
      </c>
      <c r="F2146">
        <v>19.899999999999999</v>
      </c>
      <c r="G2146">
        <v>54.048620189015942</v>
      </c>
      <c r="H2146">
        <v>15.258036758207554</v>
      </c>
      <c r="I2146">
        <v>34.36831875729834</v>
      </c>
      <c r="J2146">
        <v>5296.7756534189202</v>
      </c>
      <c r="K2146">
        <v>-3541.2314814919246</v>
      </c>
      <c r="L2146">
        <v>-33.76524662188227</v>
      </c>
      <c r="M2146">
        <v>6371.5110239378</v>
      </c>
      <c r="N2146">
        <v>38075.183450001481</v>
      </c>
      <c r="O2146">
        <v>36.193565944751477</v>
      </c>
      <c r="P2146">
        <v>50.77008117206109</v>
      </c>
      <c r="Q2146" s="6">
        <v>2144</v>
      </c>
    </row>
    <row r="2147" spans="1:17" x14ac:dyDescent="0.25">
      <c r="A2147">
        <v>142.08917436596357</v>
      </c>
      <c r="B2147">
        <v>-34.736061979797867</v>
      </c>
      <c r="C2147" s="6">
        <v>1510.88</v>
      </c>
      <c r="D2147">
        <v>1.2</v>
      </c>
      <c r="E2147">
        <v>0.65</v>
      </c>
      <c r="F2147">
        <v>19.899999999999999</v>
      </c>
      <c r="G2147">
        <v>46.089820015575185</v>
      </c>
      <c r="H2147">
        <v>23.346774872341989</v>
      </c>
      <c r="I2147">
        <v>32.089174365963572</v>
      </c>
      <c r="J2147">
        <v>5247.1688929617749</v>
      </c>
      <c r="K2147">
        <v>-3613.8441811939315</v>
      </c>
      <c r="L2147">
        <v>-34.556065633299241</v>
      </c>
      <c r="M2147">
        <v>6371.2362346105901</v>
      </c>
      <c r="N2147">
        <v>37993.741851849496</v>
      </c>
      <c r="O2147">
        <v>37.192886730470647</v>
      </c>
      <c r="P2147">
        <v>47.738092832776758</v>
      </c>
      <c r="Q2147" s="6">
        <v>2145</v>
      </c>
    </row>
    <row r="2148" spans="1:17" x14ac:dyDescent="0.25">
      <c r="A2148">
        <v>142.10398586065551</v>
      </c>
      <c r="B2148">
        <v>-36.922459057862064</v>
      </c>
      <c r="C2148" s="6">
        <v>1511.16</v>
      </c>
      <c r="D2148">
        <v>1.2</v>
      </c>
      <c r="E2148">
        <v>0.65</v>
      </c>
      <c r="F2148">
        <v>19.899999999999999</v>
      </c>
      <c r="G2148">
        <v>46.089820015575185</v>
      </c>
      <c r="H2148">
        <v>22.468002484250938</v>
      </c>
      <c r="I2148">
        <v>32.103985860655513</v>
      </c>
      <c r="J2148">
        <v>5105.169760448086</v>
      </c>
      <c r="K2148">
        <v>-3810.5185718343832</v>
      </c>
      <c r="L2148">
        <v>-36.737803059623381</v>
      </c>
      <c r="M2148">
        <v>6370.4638817976447</v>
      </c>
      <c r="N2148">
        <v>38127.664663226264</v>
      </c>
      <c r="O2148">
        <v>35.541504797028161</v>
      </c>
      <c r="P2148">
        <v>46.243669429282278</v>
      </c>
      <c r="Q2148" s="6">
        <v>2146</v>
      </c>
    </row>
    <row r="2149" spans="1:17" x14ac:dyDescent="0.25">
      <c r="A2149">
        <v>144.12734763623885</v>
      </c>
      <c r="B2149">
        <v>-36.9066678326394</v>
      </c>
      <c r="C2149" s="6">
        <v>1511.44</v>
      </c>
      <c r="D2149">
        <v>3</v>
      </c>
      <c r="E2149">
        <v>0.65</v>
      </c>
      <c r="F2149">
        <v>19.899999999999999</v>
      </c>
      <c r="G2149">
        <v>54.048620189015942</v>
      </c>
      <c r="H2149">
        <v>16.186962880116859</v>
      </c>
      <c r="I2149">
        <v>34.127347636238852</v>
      </c>
      <c r="J2149">
        <v>5106.2223220748347</v>
      </c>
      <c r="K2149">
        <v>-3809.1174332451355</v>
      </c>
      <c r="L2149">
        <v>-36.722041675164391</v>
      </c>
      <c r="M2149">
        <v>6370.4695292189672</v>
      </c>
      <c r="N2149">
        <v>38235.467098946312</v>
      </c>
      <c r="O2149">
        <v>34.249211747522573</v>
      </c>
      <c r="P2149">
        <v>48.457672068747982</v>
      </c>
      <c r="Q2149" s="6">
        <v>2147</v>
      </c>
    </row>
    <row r="2150" spans="1:17" x14ac:dyDescent="0.25">
      <c r="A2150">
        <v>142.25933302706284</v>
      </c>
      <c r="B2150">
        <v>-32.382731946341735</v>
      </c>
      <c r="C2150" s="6">
        <v>1511.7200000000003</v>
      </c>
      <c r="D2150">
        <v>3</v>
      </c>
      <c r="E2150">
        <v>0.65</v>
      </c>
      <c r="F2150">
        <v>19.899999999999999</v>
      </c>
      <c r="G2150">
        <v>54.048620189015942</v>
      </c>
      <c r="H2150">
        <v>18.504597542798294</v>
      </c>
      <c r="I2150">
        <v>32.259333027062837</v>
      </c>
      <c r="J2150">
        <v>5391.4503975929201</v>
      </c>
      <c r="K2150">
        <v>-3396.3494445470519</v>
      </c>
      <c r="L2150">
        <v>-32.208916926710003</v>
      </c>
      <c r="M2150">
        <v>6372.0426033713811</v>
      </c>
      <c r="N2150">
        <v>37867.473224206653</v>
      </c>
      <c r="O2150">
        <v>38.791096841702853</v>
      </c>
      <c r="P2150">
        <v>49.684581472832157</v>
      </c>
      <c r="Q2150" s="6">
        <v>2148</v>
      </c>
    </row>
    <row r="2151" spans="1:17" x14ac:dyDescent="0.25">
      <c r="A2151">
        <v>144.8191243622361</v>
      </c>
      <c r="B2151">
        <v>-35.85169145534482</v>
      </c>
      <c r="C2151" s="6">
        <v>1512.0000000000002</v>
      </c>
      <c r="D2151">
        <v>0.75</v>
      </c>
      <c r="E2151">
        <v>0.65</v>
      </c>
      <c r="F2151">
        <v>19.899999999999999</v>
      </c>
      <c r="G2151">
        <v>42.007420362456692</v>
      </c>
      <c r="H2151">
        <v>19.411119495216631</v>
      </c>
      <c r="I2151">
        <v>34.819124362236096</v>
      </c>
      <c r="J2151">
        <v>5175.6566616803093</v>
      </c>
      <c r="K2151">
        <v>-3714.8673541764351</v>
      </c>
      <c r="L2151">
        <v>-35.669185116320875</v>
      </c>
      <c r="M2151">
        <v>6370.8446330703737</v>
      </c>
      <c r="N2151">
        <v>38211.143458458391</v>
      </c>
      <c r="O2151">
        <v>34.543487561243822</v>
      </c>
      <c r="P2151">
        <v>49.899390834060107</v>
      </c>
      <c r="Q2151" s="6">
        <v>2149</v>
      </c>
    </row>
    <row r="2152" spans="1:17" x14ac:dyDescent="0.25">
      <c r="A2152">
        <v>143.48292743446632</v>
      </c>
      <c r="B2152">
        <v>-34.616536703955774</v>
      </c>
      <c r="C2152" s="6">
        <v>1512.2800000000002</v>
      </c>
      <c r="D2152">
        <v>0.75</v>
      </c>
      <c r="E2152">
        <v>0.65</v>
      </c>
      <c r="F2152">
        <v>19.899999999999999</v>
      </c>
      <c r="G2152">
        <v>42.007420362456692</v>
      </c>
      <c r="H2152">
        <v>16.253607969691707</v>
      </c>
      <c r="I2152">
        <v>33.482927434466319</v>
      </c>
      <c r="J2152">
        <v>5254.7127441437678</v>
      </c>
      <c r="K2152">
        <v>-3602.939841855627</v>
      </c>
      <c r="L2152">
        <v>-34.43682547308444</v>
      </c>
      <c r="M2152">
        <v>6371.2778567174082</v>
      </c>
      <c r="N2152">
        <v>38063.404966877431</v>
      </c>
      <c r="O2152">
        <v>36.334581429490569</v>
      </c>
      <c r="P2152">
        <v>49.342923654055781</v>
      </c>
      <c r="Q2152" s="6">
        <v>2150</v>
      </c>
    </row>
    <row r="2153" spans="1:17" x14ac:dyDescent="0.25">
      <c r="A2153">
        <v>141.75886164566754</v>
      </c>
      <c r="B2153">
        <v>-32.449941633231099</v>
      </c>
      <c r="C2153" s="6">
        <v>1512.5600000000002</v>
      </c>
      <c r="D2153">
        <v>3</v>
      </c>
      <c r="E2153">
        <v>0.65</v>
      </c>
      <c r="F2153">
        <v>19.899999999999999</v>
      </c>
      <c r="G2153">
        <v>54.048620189015942</v>
      </c>
      <c r="H2153">
        <v>18.523862750334359</v>
      </c>
      <c r="I2153">
        <v>31.758861645667537</v>
      </c>
      <c r="J2153">
        <v>5387.4549997094537</v>
      </c>
      <c r="K2153">
        <v>-3402.6412181287455</v>
      </c>
      <c r="L2153">
        <v>-32.275933666894019</v>
      </c>
      <c r="M2153">
        <v>6372.0199806029377</v>
      </c>
      <c r="N2153">
        <v>37843.449997997959</v>
      </c>
      <c r="O2153">
        <v>39.097402283683998</v>
      </c>
      <c r="P2153">
        <v>49.082046581085002</v>
      </c>
      <c r="Q2153" s="6">
        <v>2151</v>
      </c>
    </row>
    <row r="2154" spans="1:17" x14ac:dyDescent="0.25">
      <c r="A2154">
        <v>141.7247342694771</v>
      </c>
      <c r="B2154">
        <v>-33.791825082778161</v>
      </c>
      <c r="C2154" s="6">
        <v>1512.8400000000001</v>
      </c>
      <c r="D2154">
        <v>0.75</v>
      </c>
      <c r="E2154">
        <v>0.65</v>
      </c>
      <c r="F2154">
        <v>19.899999999999999</v>
      </c>
      <c r="G2154">
        <v>42.007420362456692</v>
      </c>
      <c r="H2154">
        <v>23.850506815698562</v>
      </c>
      <c r="I2154">
        <v>31.724734269477096</v>
      </c>
      <c r="J2154">
        <v>5306.1383839612945</v>
      </c>
      <c r="K2154">
        <v>-3527.2812132815297</v>
      </c>
      <c r="L2154">
        <v>-33.614165794465791</v>
      </c>
      <c r="M2154">
        <v>6371.563176122183</v>
      </c>
      <c r="N2154">
        <v>37918.481318988175</v>
      </c>
      <c r="O2154">
        <v>38.138390481598947</v>
      </c>
      <c r="P2154">
        <v>48.023601320167373</v>
      </c>
      <c r="Q2154" s="6">
        <v>2152</v>
      </c>
    </row>
    <row r="2155" spans="1:17" x14ac:dyDescent="0.25">
      <c r="A2155">
        <v>140.8955874428498</v>
      </c>
      <c r="B2155">
        <v>-35.932574167616821</v>
      </c>
      <c r="C2155" s="6">
        <v>1513.1200000000001</v>
      </c>
      <c r="D2155">
        <v>3</v>
      </c>
      <c r="E2155">
        <v>0.65</v>
      </c>
      <c r="F2155">
        <v>19.899999999999999</v>
      </c>
      <c r="G2155">
        <v>54.048620189015942</v>
      </c>
      <c r="H2155">
        <v>23.572718327177434</v>
      </c>
      <c r="I2155">
        <v>30.895587442849802</v>
      </c>
      <c r="J2155">
        <v>5170.3952575652111</v>
      </c>
      <c r="K2155">
        <v>-3722.1378003899858</v>
      </c>
      <c r="L2155">
        <v>-35.749896535809576</v>
      </c>
      <c r="M2155">
        <v>6370.816032859906</v>
      </c>
      <c r="N2155">
        <v>38003.413186975238</v>
      </c>
      <c r="O2155">
        <v>37.067276558747494</v>
      </c>
      <c r="P2155">
        <v>45.558346079473196</v>
      </c>
      <c r="Q2155" s="6">
        <v>2153</v>
      </c>
    </row>
    <row r="2156" spans="1:17" x14ac:dyDescent="0.25">
      <c r="A2156">
        <v>141.89561345275945</v>
      </c>
      <c r="B2156">
        <v>-32.584838114254815</v>
      </c>
      <c r="C2156" s="6">
        <v>1513.4</v>
      </c>
      <c r="D2156">
        <v>1.2</v>
      </c>
      <c r="E2156">
        <v>0.65</v>
      </c>
      <c r="F2156">
        <v>19.899999999999999</v>
      </c>
      <c r="G2156">
        <v>46.089820015575185</v>
      </c>
      <c r="H2156">
        <v>15.405055177981001</v>
      </c>
      <c r="I2156">
        <v>31.895613452759449</v>
      </c>
      <c r="J2156">
        <v>5379.4134535459707</v>
      </c>
      <c r="K2156">
        <v>-3415.255466716002</v>
      </c>
      <c r="L2156">
        <v>-32.410445763751184</v>
      </c>
      <c r="M2156">
        <v>6371.9744983109376</v>
      </c>
      <c r="N2156">
        <v>37858.601507729654</v>
      </c>
      <c r="O2156">
        <v>38.903189184467067</v>
      </c>
      <c r="P2156">
        <v>49.128367224661623</v>
      </c>
      <c r="Q2156" s="6">
        <v>2154</v>
      </c>
    </row>
    <row r="2157" spans="1:17" x14ac:dyDescent="0.25">
      <c r="A2157">
        <v>142.98324922625548</v>
      </c>
      <c r="B2157">
        <v>-33.294864170499523</v>
      </c>
      <c r="C2157" s="6">
        <v>1513.68</v>
      </c>
      <c r="D2157">
        <v>1.2</v>
      </c>
      <c r="E2157">
        <v>0.65</v>
      </c>
      <c r="F2157">
        <v>19.899999999999999</v>
      </c>
      <c r="G2157">
        <v>46.089820015575185</v>
      </c>
      <c r="H2157">
        <v>18.785558385241085</v>
      </c>
      <c r="I2157">
        <v>32.983249226255481</v>
      </c>
      <c r="J2157">
        <v>5336.5958364509033</v>
      </c>
      <c r="K2157">
        <v>-3481.3405773802106</v>
      </c>
      <c r="L2157">
        <v>-33.118512285495193</v>
      </c>
      <c r="M2157">
        <v>6371.7334640848794</v>
      </c>
      <c r="N2157">
        <v>37959.43270211199</v>
      </c>
      <c r="O2157">
        <v>37.626941242929433</v>
      </c>
      <c r="P2157">
        <v>49.773891655621483</v>
      </c>
      <c r="Q2157" s="6">
        <v>2155</v>
      </c>
    </row>
    <row r="2158" spans="1:17" x14ac:dyDescent="0.25">
      <c r="A2158">
        <v>143.14378603251706</v>
      </c>
      <c r="B2158">
        <v>-33.715600866269135</v>
      </c>
      <c r="C2158" s="6">
        <v>1513.96</v>
      </c>
      <c r="D2158">
        <v>3</v>
      </c>
      <c r="E2158">
        <v>0.65</v>
      </c>
      <c r="F2158">
        <v>19.899999999999999</v>
      </c>
      <c r="G2158">
        <v>54.048620189015942</v>
      </c>
      <c r="H2158">
        <v>20.731482833657388</v>
      </c>
      <c r="I2158">
        <v>33.143786032517056</v>
      </c>
      <c r="J2158">
        <v>5310.8359837391663</v>
      </c>
      <c r="K2158">
        <v>-3520.2517445821022</v>
      </c>
      <c r="L2158">
        <v>-33.538138660526329</v>
      </c>
      <c r="M2158">
        <v>6371.5893771814963</v>
      </c>
      <c r="N2158">
        <v>37992.413347378257</v>
      </c>
      <c r="O2158">
        <v>37.214178268299491</v>
      </c>
      <c r="P2158">
        <v>49.633587828307654</v>
      </c>
      <c r="Q2158" s="6">
        <v>2156</v>
      </c>
    </row>
    <row r="2159" spans="1:17" x14ac:dyDescent="0.25">
      <c r="A2159">
        <v>143.91243532155931</v>
      </c>
      <c r="B2159">
        <v>-34.06088970931193</v>
      </c>
      <c r="C2159" s="6">
        <v>1514.2400000000002</v>
      </c>
      <c r="D2159">
        <v>0.75</v>
      </c>
      <c r="E2159">
        <v>0.65</v>
      </c>
      <c r="F2159">
        <v>19.899999999999999</v>
      </c>
      <c r="G2159">
        <v>42.007420362456692</v>
      </c>
      <c r="H2159">
        <v>18.80835661928408</v>
      </c>
      <c r="I2159">
        <v>33.912435321559315</v>
      </c>
      <c r="J2159">
        <v>5289.4811330828488</v>
      </c>
      <c r="K2159">
        <v>-3552.0452009405581</v>
      </c>
      <c r="L2159">
        <v>-33.8825447636303</v>
      </c>
      <c r="M2159">
        <v>6371.4704556141724</v>
      </c>
      <c r="N2159">
        <v>38055.682884036869</v>
      </c>
      <c r="O2159">
        <v>36.431801461331915</v>
      </c>
      <c r="P2159">
        <v>50.202764349293844</v>
      </c>
      <c r="Q2159" s="6">
        <v>2157</v>
      </c>
    </row>
    <row r="2160" spans="1:17" x14ac:dyDescent="0.25">
      <c r="A2160">
        <v>141.65615976309186</v>
      </c>
      <c r="B2160">
        <v>-33.836176525403054</v>
      </c>
      <c r="C2160" s="6">
        <v>1514.5200000000002</v>
      </c>
      <c r="D2160">
        <v>3</v>
      </c>
      <c r="E2160">
        <v>0.65</v>
      </c>
      <c r="F2160">
        <v>19.899999999999999</v>
      </c>
      <c r="G2160">
        <v>54.048620189015942</v>
      </c>
      <c r="H2160">
        <v>16.321865685627877</v>
      </c>
      <c r="I2160">
        <v>31.656159763091864</v>
      </c>
      <c r="J2160">
        <v>5303.4007328423168</v>
      </c>
      <c r="K2160">
        <v>-3531.3685067747952</v>
      </c>
      <c r="L2160">
        <v>-33.658403140099551</v>
      </c>
      <c r="M2160">
        <v>6371.5479174022748</v>
      </c>
      <c r="N2160">
        <v>37917.360248857178</v>
      </c>
      <c r="O2160">
        <v>38.152302702452296</v>
      </c>
      <c r="P2160">
        <v>47.914377522136469</v>
      </c>
      <c r="Q2160" s="6">
        <v>2158</v>
      </c>
    </row>
    <row r="2161" spans="1:17" x14ac:dyDescent="0.25">
      <c r="A2161">
        <v>140.70430429582268</v>
      </c>
      <c r="B2161">
        <v>-35.923034996709752</v>
      </c>
      <c r="C2161" s="6">
        <v>1514.8000000000002</v>
      </c>
      <c r="D2161">
        <v>0.75</v>
      </c>
      <c r="E2161">
        <v>0.65</v>
      </c>
      <c r="F2161">
        <v>19.899999999999999</v>
      </c>
      <c r="G2161">
        <v>42.007420362456692</v>
      </c>
      <c r="H2161">
        <v>22.491157280342009</v>
      </c>
      <c r="I2161">
        <v>30.704304295822681</v>
      </c>
      <c r="J2161">
        <v>5171.0163161830314</v>
      </c>
      <c r="K2161">
        <v>-3721.2807175274374</v>
      </c>
      <c r="L2161">
        <v>-35.740377491409475</v>
      </c>
      <c r="M2161">
        <v>6370.8194073347149</v>
      </c>
      <c r="N2161">
        <v>37993.013600529754</v>
      </c>
      <c r="O2161">
        <v>37.196260434438777</v>
      </c>
      <c r="P2161">
        <v>45.347500191299417</v>
      </c>
      <c r="Q2161" s="6">
        <v>2159</v>
      </c>
    </row>
    <row r="2162" spans="1:17" x14ac:dyDescent="0.25">
      <c r="A2162">
        <v>144.08583789012235</v>
      </c>
      <c r="B2162">
        <v>-33.205052670015633</v>
      </c>
      <c r="C2162" s="6">
        <v>1515.0800000000002</v>
      </c>
      <c r="D2162">
        <v>0.75</v>
      </c>
      <c r="E2162">
        <v>0.65</v>
      </c>
      <c r="F2162">
        <v>19.899999999999999</v>
      </c>
      <c r="G2162">
        <v>42.007420362456692</v>
      </c>
      <c r="H2162">
        <v>21.690220222101509</v>
      </c>
      <c r="I2162">
        <v>34.085837890122349</v>
      </c>
      <c r="J2162">
        <v>5342.0573238147545</v>
      </c>
      <c r="K2162">
        <v>-3473.0104116282751</v>
      </c>
      <c r="L2162">
        <v>-33.028942711817074</v>
      </c>
      <c r="M2162">
        <v>6371.7641018952718</v>
      </c>
      <c r="N2162">
        <v>38017.386255269666</v>
      </c>
      <c r="O2162">
        <v>36.907231243480922</v>
      </c>
      <c r="P2162">
        <v>51.017193158330983</v>
      </c>
      <c r="Q2162" s="6">
        <v>2160</v>
      </c>
    </row>
    <row r="2163" spans="1:17" x14ac:dyDescent="0.25">
      <c r="A2163">
        <v>140.8605294092113</v>
      </c>
      <c r="B2163">
        <v>-34.266832732802456</v>
      </c>
      <c r="C2163" s="6">
        <v>1515.3600000000001</v>
      </c>
      <c r="D2163">
        <v>1.2</v>
      </c>
      <c r="E2163">
        <v>0.65</v>
      </c>
      <c r="F2163">
        <v>19.899999999999999</v>
      </c>
      <c r="G2163">
        <v>46.089820015575185</v>
      </c>
      <c r="H2163">
        <v>16.859358230432509</v>
      </c>
      <c r="I2163">
        <v>30.860529409211296</v>
      </c>
      <c r="J2163">
        <v>5276.652652118637</v>
      </c>
      <c r="K2163">
        <v>-3570.9473717201054</v>
      </c>
      <c r="L2163">
        <v>-34.087973568168564</v>
      </c>
      <c r="M2163">
        <v>6371.3992452761404</v>
      </c>
      <c r="N2163">
        <v>37900.370263188714</v>
      </c>
      <c r="O2163">
        <v>38.364673792154036</v>
      </c>
      <c r="P2163">
        <v>46.702902337985911</v>
      </c>
      <c r="Q2163" s="6">
        <v>2161</v>
      </c>
    </row>
    <row r="2164" spans="1:17" x14ac:dyDescent="0.25">
      <c r="A2164">
        <v>144.75129092822826</v>
      </c>
      <c r="B2164">
        <v>-34.076084599255836</v>
      </c>
      <c r="C2164" s="6">
        <v>1515.64</v>
      </c>
      <c r="D2164">
        <v>3</v>
      </c>
      <c r="E2164">
        <v>0.65</v>
      </c>
      <c r="F2164">
        <v>19.899999999999999</v>
      </c>
      <c r="G2164">
        <v>54.048620189015942</v>
      </c>
      <c r="H2164">
        <v>18.808846279679091</v>
      </c>
      <c r="I2164">
        <v>34.751290928228258</v>
      </c>
      <c r="J2164">
        <v>5288.5369590057953</v>
      </c>
      <c r="K2164">
        <v>-3553.441393721756</v>
      </c>
      <c r="L2164">
        <v>-33.897701399399999</v>
      </c>
      <c r="M2164">
        <v>6371.4652086773167</v>
      </c>
      <c r="N2164">
        <v>38104.900777565235</v>
      </c>
      <c r="O2164">
        <v>35.830732610936771</v>
      </c>
      <c r="P2164">
        <v>51.074942378903749</v>
      </c>
      <c r="Q2164" s="6">
        <v>2162</v>
      </c>
    </row>
    <row r="2165" spans="1:17" x14ac:dyDescent="0.25">
      <c r="A2165">
        <v>140.72881407279945</v>
      </c>
      <c r="B2165">
        <v>-35.887378901739687</v>
      </c>
      <c r="C2165" s="6">
        <v>1515.92</v>
      </c>
      <c r="D2165">
        <v>3</v>
      </c>
      <c r="E2165">
        <v>0.65</v>
      </c>
      <c r="F2165">
        <v>19.899999999999999</v>
      </c>
      <c r="G2165">
        <v>54.048620189015942</v>
      </c>
      <c r="H2165">
        <v>15.152326087363281</v>
      </c>
      <c r="I2165">
        <v>30.728814072799452</v>
      </c>
      <c r="J2165">
        <v>5173.336474476132</v>
      </c>
      <c r="K2165">
        <v>-3718.0761577209264</v>
      </c>
      <c r="L2165">
        <v>-35.704796805267961</v>
      </c>
      <c r="M2165">
        <v>6370.8320173080956</v>
      </c>
      <c r="N2165">
        <v>37992.056284287457</v>
      </c>
      <c r="O2165">
        <v>37.208314020614594</v>
      </c>
      <c r="P2165">
        <v>45.400026701441597</v>
      </c>
      <c r="Q2165" s="6">
        <v>2163</v>
      </c>
    </row>
    <row r="2166" spans="1:17" x14ac:dyDescent="0.25">
      <c r="A2166">
        <v>140.76777548165487</v>
      </c>
      <c r="B2166">
        <v>-35.975027303966776</v>
      </c>
      <c r="C2166" s="6">
        <v>1516.2</v>
      </c>
      <c r="D2166">
        <v>3</v>
      </c>
      <c r="E2166">
        <v>0.65</v>
      </c>
      <c r="F2166">
        <v>19.899999999999999</v>
      </c>
      <c r="G2166">
        <v>54.048620189015942</v>
      </c>
      <c r="H2166">
        <v>17.479466642714758</v>
      </c>
      <c r="I2166">
        <v>30.767775481654866</v>
      </c>
      <c r="J2166">
        <v>5167.6295553241107</v>
      </c>
      <c r="K2166">
        <v>-3725.9509248871259</v>
      </c>
      <c r="L2166">
        <v>-35.792260346039022</v>
      </c>
      <c r="M2166">
        <v>6370.8010105265803</v>
      </c>
      <c r="N2166">
        <v>37999.488604379578</v>
      </c>
      <c r="O2166">
        <v>37.115700965754343</v>
      </c>
      <c r="P2166">
        <v>45.383892139178812</v>
      </c>
      <c r="Q2166" s="6">
        <v>2164</v>
      </c>
    </row>
    <row r="2167" spans="1:17" x14ac:dyDescent="0.25">
      <c r="A2167">
        <v>144.64813511407061</v>
      </c>
      <c r="B2167">
        <v>-34.121983032707178</v>
      </c>
      <c r="C2167" s="6">
        <v>1516.4800000000002</v>
      </c>
      <c r="D2167">
        <v>1.2</v>
      </c>
      <c r="E2167">
        <v>0.65</v>
      </c>
      <c r="F2167">
        <v>19.899999999999999</v>
      </c>
      <c r="G2167">
        <v>46.089820015575185</v>
      </c>
      <c r="H2167">
        <v>14.144473955701557</v>
      </c>
      <c r="I2167">
        <v>34.648135114070612</v>
      </c>
      <c r="J2167">
        <v>5285.6826780423717</v>
      </c>
      <c r="K2167">
        <v>-3557.6573022194475</v>
      </c>
      <c r="L2167">
        <v>-33.943484584044583</v>
      </c>
      <c r="M2167">
        <v>6371.4493526192718</v>
      </c>
      <c r="N2167">
        <v>38101.498420864053</v>
      </c>
      <c r="O2167">
        <v>35.871895627467211</v>
      </c>
      <c r="P2167">
        <v>50.933996362124063</v>
      </c>
      <c r="Q2167" s="6">
        <v>2165</v>
      </c>
    </row>
    <row r="2168" spans="1:17" x14ac:dyDescent="0.25">
      <c r="A2168">
        <v>142.52822842630789</v>
      </c>
      <c r="B2168">
        <v>-33.258557384722231</v>
      </c>
      <c r="C2168" s="6">
        <v>1516.7600000000002</v>
      </c>
      <c r="D2168">
        <v>1.2</v>
      </c>
      <c r="E2168">
        <v>0.65</v>
      </c>
      <c r="F2168">
        <v>19.899999999999999</v>
      </c>
      <c r="G2168">
        <v>46.089820015575185</v>
      </c>
      <c r="H2168">
        <v>17.481922989661118</v>
      </c>
      <c r="I2168">
        <v>32.528228426307891</v>
      </c>
      <c r="J2168">
        <v>5338.805254126285</v>
      </c>
      <c r="K2168">
        <v>-3477.9740791778336</v>
      </c>
      <c r="L2168">
        <v>-33.082303092204462</v>
      </c>
      <c r="M2168">
        <v>6371.7458547025653</v>
      </c>
      <c r="N2168">
        <v>37931.884994093431</v>
      </c>
      <c r="O2168">
        <v>37.972292403581477</v>
      </c>
      <c r="P2168">
        <v>49.307472286899063</v>
      </c>
      <c r="Q2168" s="6">
        <v>2166</v>
      </c>
    </row>
    <row r="2169" spans="1:17" x14ac:dyDescent="0.25">
      <c r="A2169">
        <v>144.68536030153592</v>
      </c>
      <c r="B2169">
        <v>-35.710753627596304</v>
      </c>
      <c r="C2169" s="6">
        <v>1517.0400000000002</v>
      </c>
      <c r="D2169">
        <v>1.2</v>
      </c>
      <c r="E2169">
        <v>0.65</v>
      </c>
      <c r="F2169">
        <v>19.899999999999999</v>
      </c>
      <c r="G2169">
        <v>46.089820015575185</v>
      </c>
      <c r="H2169">
        <v>20.166575033351151</v>
      </c>
      <c r="I2169">
        <v>34.685360301535923</v>
      </c>
      <c r="J2169">
        <v>5184.7999277016615</v>
      </c>
      <c r="K2169">
        <v>-3702.1811421034613</v>
      </c>
      <c r="L2169">
        <v>-35.528549229807098</v>
      </c>
      <c r="M2169">
        <v>6370.894403397504</v>
      </c>
      <c r="N2169">
        <v>38195.251923492076</v>
      </c>
      <c r="O2169">
        <v>34.73393512112483</v>
      </c>
      <c r="P2169">
        <v>49.855013290652813</v>
      </c>
      <c r="Q2169" s="6">
        <v>2167</v>
      </c>
    </row>
    <row r="2170" spans="1:17" x14ac:dyDescent="0.25">
      <c r="A2170">
        <v>142.14773621465557</v>
      </c>
      <c r="B2170">
        <v>-35.636527928940581</v>
      </c>
      <c r="C2170" s="6">
        <v>1517.3200000000002</v>
      </c>
      <c r="D2170">
        <v>0.75</v>
      </c>
      <c r="E2170">
        <v>0.65</v>
      </c>
      <c r="F2170">
        <v>19.899999999999999</v>
      </c>
      <c r="G2170">
        <v>42.007420362456692</v>
      </c>
      <c r="H2170">
        <v>17.187086842365041</v>
      </c>
      <c r="I2170">
        <v>32.147736214655566</v>
      </c>
      <c r="J2170">
        <v>5189.6026413090904</v>
      </c>
      <c r="K2170">
        <v>-3695.4909661022757</v>
      </c>
      <c r="L2170">
        <v>-35.454484317773755</v>
      </c>
      <c r="M2170">
        <v>6370.9205814564839</v>
      </c>
      <c r="N2170">
        <v>38050.900437315562</v>
      </c>
      <c r="O2170">
        <v>36.483146051776295</v>
      </c>
      <c r="P2170">
        <v>47.166618481568705</v>
      </c>
      <c r="Q2170" s="6">
        <v>2168</v>
      </c>
    </row>
    <row r="2171" spans="1:17" x14ac:dyDescent="0.25">
      <c r="A2171">
        <v>144.75036833037683</v>
      </c>
      <c r="B2171">
        <v>-32.157751388768482</v>
      </c>
      <c r="C2171" s="6">
        <v>1517.6000000000001</v>
      </c>
      <c r="D2171">
        <v>3</v>
      </c>
      <c r="E2171">
        <v>0.65</v>
      </c>
      <c r="F2171">
        <v>19.899999999999999</v>
      </c>
      <c r="G2171">
        <v>54.048620189015942</v>
      </c>
      <c r="H2171">
        <v>17.242032084652585</v>
      </c>
      <c r="I2171">
        <v>34.75036833037683</v>
      </c>
      <c r="J2171">
        <v>5404.7706990667775</v>
      </c>
      <c r="K2171">
        <v>-3375.2545622939138</v>
      </c>
      <c r="L2171">
        <v>-31.984589172123805</v>
      </c>
      <c r="M2171">
        <v>6372.1181462506374</v>
      </c>
      <c r="N2171">
        <v>37999.133078486702</v>
      </c>
      <c r="O2171">
        <v>37.137981319128428</v>
      </c>
      <c r="P2171">
        <v>52.503577221541263</v>
      </c>
      <c r="Q2171" s="6">
        <v>2169</v>
      </c>
    </row>
    <row r="2172" spans="1:17" x14ac:dyDescent="0.25">
      <c r="A2172">
        <v>142.77024597415615</v>
      </c>
      <c r="B2172">
        <v>-36.918807217149094</v>
      </c>
      <c r="C2172" s="6">
        <v>1517.88</v>
      </c>
      <c r="D2172">
        <v>0.75</v>
      </c>
      <c r="E2172">
        <v>0.65</v>
      </c>
      <c r="F2172">
        <v>19.899999999999999</v>
      </c>
      <c r="G2172">
        <v>42.007420362456692</v>
      </c>
      <c r="H2172">
        <v>19.489637072073322</v>
      </c>
      <c r="I2172">
        <v>32.770245974156154</v>
      </c>
      <c r="J2172">
        <v>5105.4132078893863</v>
      </c>
      <c r="K2172">
        <v>-3810.1945733539865</v>
      </c>
      <c r="L2172">
        <v>-36.734158114840781</v>
      </c>
      <c r="M2172">
        <v>6370.4651878891518</v>
      </c>
      <c r="N2172">
        <v>38162.635175333773</v>
      </c>
      <c r="O2172">
        <v>35.119612797761526</v>
      </c>
      <c r="P2172">
        <v>46.980825687403254</v>
      </c>
      <c r="Q2172" s="6">
        <v>2170</v>
      </c>
    </row>
    <row r="2173" spans="1:17" x14ac:dyDescent="0.25">
      <c r="A2173">
        <v>144.44244630499875</v>
      </c>
      <c r="B2173">
        <v>-32.761328730212163</v>
      </c>
      <c r="C2173" s="6">
        <v>1518.16</v>
      </c>
      <c r="D2173">
        <v>1.2</v>
      </c>
      <c r="E2173">
        <v>0.65</v>
      </c>
      <c r="F2173">
        <v>19.899999999999999</v>
      </c>
      <c r="G2173">
        <v>46.089820015575185</v>
      </c>
      <c r="H2173">
        <v>22.553995359962322</v>
      </c>
      <c r="I2173">
        <v>34.442446304998754</v>
      </c>
      <c r="J2173">
        <v>5368.8472995280008</v>
      </c>
      <c r="K2173">
        <v>-3431.730962732091</v>
      </c>
      <c r="L2173">
        <v>-32.586439289565256</v>
      </c>
      <c r="M2173">
        <v>6371.9148398439247</v>
      </c>
      <c r="N2173">
        <v>38013.669157370547</v>
      </c>
      <c r="O2173">
        <v>36.955215915083556</v>
      </c>
      <c r="P2173">
        <v>51.724387698303175</v>
      </c>
      <c r="Q2173" s="6">
        <v>2171</v>
      </c>
    </row>
    <row r="2174" spans="1:17" x14ac:dyDescent="0.25">
      <c r="A2174">
        <v>142.1907828932948</v>
      </c>
      <c r="B2174">
        <v>-35.355947695618923</v>
      </c>
      <c r="C2174" s="6">
        <v>1518.44</v>
      </c>
      <c r="D2174">
        <v>3</v>
      </c>
      <c r="E2174">
        <v>0.65</v>
      </c>
      <c r="F2174">
        <v>19.899999999999999</v>
      </c>
      <c r="G2174">
        <v>54.048620189015942</v>
      </c>
      <c r="H2174">
        <v>23.343999072299141</v>
      </c>
      <c r="I2174">
        <v>32.190782893294795</v>
      </c>
      <c r="J2174">
        <v>5207.6784183402478</v>
      </c>
      <c r="K2174">
        <v>-3670.1461423088099</v>
      </c>
      <c r="L2174">
        <v>-35.1745228689296</v>
      </c>
      <c r="M2174">
        <v>6371.0193230558507</v>
      </c>
      <c r="N2174">
        <v>38036.26371579765</v>
      </c>
      <c r="O2174">
        <v>36.664390086253938</v>
      </c>
      <c r="P2174">
        <v>47.410303178473292</v>
      </c>
      <c r="Q2174" s="6">
        <v>2172</v>
      </c>
    </row>
    <row r="2175" spans="1:17" x14ac:dyDescent="0.25">
      <c r="A2175">
        <v>143.60497438948602</v>
      </c>
      <c r="B2175">
        <v>-32.369951659160392</v>
      </c>
      <c r="C2175" s="6">
        <v>1518.7200000000003</v>
      </c>
      <c r="D2175">
        <v>0.75</v>
      </c>
      <c r="E2175">
        <v>0.65</v>
      </c>
      <c r="F2175">
        <v>19.899999999999999</v>
      </c>
      <c r="G2175">
        <v>42.007420362456692</v>
      </c>
      <c r="H2175">
        <v>17.102330735606643</v>
      </c>
      <c r="I2175">
        <v>33.604974389486017</v>
      </c>
      <c r="J2175">
        <v>5392.2093040940499</v>
      </c>
      <c r="K2175">
        <v>-3395.152507105016</v>
      </c>
      <c r="L2175">
        <v>-32.196173437214618</v>
      </c>
      <c r="M2175">
        <v>6372.0469023430696</v>
      </c>
      <c r="N2175">
        <v>37943.341141407232</v>
      </c>
      <c r="O2175">
        <v>37.832670330243111</v>
      </c>
      <c r="P2175">
        <v>51.142794509787102</v>
      </c>
      <c r="Q2175" s="6">
        <v>2173</v>
      </c>
    </row>
    <row r="2176" spans="1:17" x14ac:dyDescent="0.25">
      <c r="A2176">
        <v>144.06093778956713</v>
      </c>
      <c r="B2176">
        <v>-32.196719775404354</v>
      </c>
      <c r="C2176" s="6">
        <v>1519.0000000000002</v>
      </c>
      <c r="D2176">
        <v>1.2</v>
      </c>
      <c r="E2176">
        <v>0.65</v>
      </c>
      <c r="F2176">
        <v>19.899999999999999</v>
      </c>
      <c r="G2176">
        <v>46.089820015575185</v>
      </c>
      <c r="H2176">
        <v>23.007903709285817</v>
      </c>
      <c r="I2176">
        <v>34.060937789567134</v>
      </c>
      <c r="J2176">
        <v>5402.4694856363139</v>
      </c>
      <c r="K2176">
        <v>-3378.912049104943</v>
      </c>
      <c r="L2176">
        <v>-32.023443725693426</v>
      </c>
      <c r="M2176">
        <v>6372.1050822171837</v>
      </c>
      <c r="N2176">
        <v>37960.451225779492</v>
      </c>
      <c r="O2176">
        <v>37.619318629963495</v>
      </c>
      <c r="P2176">
        <v>51.756930972405819</v>
      </c>
      <c r="Q2176" s="6">
        <v>2174</v>
      </c>
    </row>
    <row r="2177" spans="1:17" x14ac:dyDescent="0.25">
      <c r="A2177">
        <v>144.51383318707647</v>
      </c>
      <c r="B2177">
        <v>-32.14199255527155</v>
      </c>
      <c r="C2177" s="6">
        <v>1519.2800000000002</v>
      </c>
      <c r="D2177">
        <v>1.2</v>
      </c>
      <c r="E2177">
        <v>0.65</v>
      </c>
      <c r="F2177">
        <v>19.899999999999999</v>
      </c>
      <c r="G2177">
        <v>46.089820015575185</v>
      </c>
      <c r="H2177">
        <v>14.598354209977106</v>
      </c>
      <c r="I2177">
        <v>34.513833187076472</v>
      </c>
      <c r="J2177">
        <v>5405.7006003278339</v>
      </c>
      <c r="K2177">
        <v>-3373.7750350493016</v>
      </c>
      <c r="L2177">
        <v>-31.968876463368826</v>
      </c>
      <c r="M2177">
        <v>6372.123426888922</v>
      </c>
      <c r="N2177">
        <v>37984.210599570746</v>
      </c>
      <c r="O2177">
        <v>37.323381165924076</v>
      </c>
      <c r="P2177">
        <v>52.271143209440979</v>
      </c>
      <c r="Q2177" s="6">
        <v>2175</v>
      </c>
    </row>
    <row r="2178" spans="1:17" x14ac:dyDescent="0.25">
      <c r="A2178">
        <v>141.11314165140442</v>
      </c>
      <c r="B2178">
        <v>-34.474146536174011</v>
      </c>
      <c r="C2178" s="6">
        <v>1519.5600000000002</v>
      </c>
      <c r="D2178">
        <v>1.2</v>
      </c>
      <c r="E2178">
        <v>0.65</v>
      </c>
      <c r="F2178">
        <v>19.899999999999999</v>
      </c>
      <c r="G2178">
        <v>46.089820015575185</v>
      </c>
      <c r="H2178">
        <v>19.215315010344451</v>
      </c>
      <c r="I2178">
        <v>31.113141651404419</v>
      </c>
      <c r="J2178">
        <v>5263.6698075860204</v>
      </c>
      <c r="K2178">
        <v>-3589.9293028958118</v>
      </c>
      <c r="L2178">
        <v>-34.294779030957493</v>
      </c>
      <c r="M2178">
        <v>6371.3273533136453</v>
      </c>
      <c r="N2178">
        <v>37926.040055591366</v>
      </c>
      <c r="O2178">
        <v>38.039968012154489</v>
      </c>
      <c r="P2178">
        <v>46.837262799177239</v>
      </c>
      <c r="Q2178" s="6">
        <v>2176</v>
      </c>
    </row>
    <row r="2179" spans="1:17" x14ac:dyDescent="0.25">
      <c r="A2179">
        <v>140.18999990748108</v>
      </c>
      <c r="B2179">
        <v>-36.414461179051933</v>
      </c>
      <c r="C2179" s="6">
        <v>1519.8400000000001</v>
      </c>
      <c r="D2179">
        <v>3</v>
      </c>
      <c r="E2179">
        <v>0.65</v>
      </c>
      <c r="F2179">
        <v>19.899999999999999</v>
      </c>
      <c r="G2179">
        <v>54.048620189015942</v>
      </c>
      <c r="H2179">
        <v>21.421854106851562</v>
      </c>
      <c r="I2179">
        <v>30.189999907481081</v>
      </c>
      <c r="J2179">
        <v>5138.8348568539232</v>
      </c>
      <c r="K2179">
        <v>-3765.3014605723538</v>
      </c>
      <c r="L2179">
        <v>-36.230793144377458</v>
      </c>
      <c r="M2179">
        <v>6370.6450831140464</v>
      </c>
      <c r="N2179">
        <v>37997.750843805523</v>
      </c>
      <c r="O2179">
        <v>37.13512880895594</v>
      </c>
      <c r="P2179">
        <v>44.422785245055714</v>
      </c>
      <c r="Q2179" s="6">
        <v>2177</v>
      </c>
    </row>
    <row r="2180" spans="1:17" x14ac:dyDescent="0.25">
      <c r="A2180">
        <v>141.604250054288</v>
      </c>
      <c r="B2180">
        <v>-32.115979600420822</v>
      </c>
      <c r="C2180" s="6">
        <v>1520.1200000000001</v>
      </c>
      <c r="D2180">
        <v>3</v>
      </c>
      <c r="E2180">
        <v>0.65</v>
      </c>
      <c r="F2180">
        <v>19.899999999999999</v>
      </c>
      <c r="G2180">
        <v>54.048620189015942</v>
      </c>
      <c r="H2180">
        <v>17.421908677901349</v>
      </c>
      <c r="I2180">
        <v>31.604250054288002</v>
      </c>
      <c r="J2180">
        <v>5407.2346839504935</v>
      </c>
      <c r="K2180">
        <v>-3371.3322423644127</v>
      </c>
      <c r="L2180">
        <v>-31.942939760279305</v>
      </c>
      <c r="M2180">
        <v>6372.1321404788096</v>
      </c>
      <c r="N2180">
        <v>37816.182534470339</v>
      </c>
      <c r="O2180">
        <v>39.448931733313572</v>
      </c>
      <c r="P2180">
        <v>49.172444796018759</v>
      </c>
      <c r="Q2180" s="6">
        <v>2178</v>
      </c>
    </row>
    <row r="2181" spans="1:17" x14ac:dyDescent="0.25">
      <c r="A2181">
        <v>141.46451503926028</v>
      </c>
      <c r="B2181">
        <v>-36.608710066061604</v>
      </c>
      <c r="C2181" s="6">
        <v>1520.4</v>
      </c>
      <c r="D2181">
        <v>1.2</v>
      </c>
      <c r="E2181">
        <v>0.65</v>
      </c>
      <c r="F2181">
        <v>19.899999999999999</v>
      </c>
      <c r="G2181">
        <v>46.089820015575185</v>
      </c>
      <c r="H2181">
        <v>15.451793422357657</v>
      </c>
      <c r="I2181">
        <v>31.464515039260277</v>
      </c>
      <c r="J2181">
        <v>5126.0096455896246</v>
      </c>
      <c r="K2181">
        <v>-3782.6264108166565</v>
      </c>
      <c r="L2181">
        <v>-36.424657435824244</v>
      </c>
      <c r="M2181">
        <v>6370.5759119945797</v>
      </c>
      <c r="N2181">
        <v>38074.800475212243</v>
      </c>
      <c r="O2181">
        <v>36.18584269545984</v>
      </c>
      <c r="P2181">
        <v>45.739798830313141</v>
      </c>
      <c r="Q2181" s="6">
        <v>2179</v>
      </c>
    </row>
    <row r="2182" spans="1:17" x14ac:dyDescent="0.25">
      <c r="A2182">
        <v>141.65425713280624</v>
      </c>
      <c r="B2182">
        <v>-32.094109515109785</v>
      </c>
      <c r="C2182" s="6">
        <v>1520.68</v>
      </c>
      <c r="D2182">
        <v>0.75</v>
      </c>
      <c r="E2182">
        <v>0.65</v>
      </c>
      <c r="F2182">
        <v>19.899999999999999</v>
      </c>
      <c r="G2182">
        <v>42.007420362456692</v>
      </c>
      <c r="H2182">
        <v>21.910168116556271</v>
      </c>
      <c r="I2182">
        <v>31.654257132806237</v>
      </c>
      <c r="J2182">
        <v>5408.5235835164558</v>
      </c>
      <c r="K2182">
        <v>-3369.2779622086687</v>
      </c>
      <c r="L2182">
        <v>-31.921133892654147</v>
      </c>
      <c r="M2182">
        <v>6372.1394633261662</v>
      </c>
      <c r="N2182">
        <v>37817.719934575289</v>
      </c>
      <c r="O2182">
        <v>39.429252963274564</v>
      </c>
      <c r="P2182">
        <v>49.245078469292409</v>
      </c>
      <c r="Q2182" s="6">
        <v>2180</v>
      </c>
    </row>
    <row r="2183" spans="1:17" x14ac:dyDescent="0.25">
      <c r="A2183">
        <v>142.58640972355823</v>
      </c>
      <c r="B2183">
        <v>-37.524706956825554</v>
      </c>
      <c r="C2183" s="6">
        <v>1520.96</v>
      </c>
      <c r="D2183">
        <v>0.75</v>
      </c>
      <c r="E2183">
        <v>0.65</v>
      </c>
      <c r="F2183">
        <v>19.899999999999999</v>
      </c>
      <c r="G2183">
        <v>42.007420362456692</v>
      </c>
      <c r="H2183">
        <v>18.603425483097237</v>
      </c>
      <c r="I2183">
        <v>32.586409723558234</v>
      </c>
      <c r="J2183">
        <v>5064.7374691231025</v>
      </c>
      <c r="K2183">
        <v>-3863.7406362024617</v>
      </c>
      <c r="L2183">
        <v>-37.3389547273513</v>
      </c>
      <c r="M2183">
        <v>6370.247823670732</v>
      </c>
      <c r="N2183">
        <v>38190.682958707126</v>
      </c>
      <c r="O2183">
        <v>34.780311177985475</v>
      </c>
      <c r="P2183">
        <v>46.380795481909622</v>
      </c>
      <c r="Q2183" s="6">
        <v>2181</v>
      </c>
    </row>
    <row r="2184" spans="1:17" x14ac:dyDescent="0.25">
      <c r="A2184">
        <v>144.55482425137032</v>
      </c>
      <c r="B2184">
        <v>-34.522934165873693</v>
      </c>
      <c r="C2184" s="6">
        <v>1521.2400000000002</v>
      </c>
      <c r="D2184">
        <v>1.2</v>
      </c>
      <c r="E2184">
        <v>0.65</v>
      </c>
      <c r="F2184">
        <v>19.899999999999999</v>
      </c>
      <c r="G2184">
        <v>46.089820015575185</v>
      </c>
      <c r="H2184">
        <v>18.329901919325131</v>
      </c>
      <c r="I2184">
        <v>34.55482425137032</v>
      </c>
      <c r="J2184">
        <v>5260.6044835465764</v>
      </c>
      <c r="K2184">
        <v>-3594.3896204669327</v>
      </c>
      <c r="L2184">
        <v>-34.34344839110998</v>
      </c>
      <c r="M2184">
        <v>6371.3104049348249</v>
      </c>
      <c r="N2184">
        <v>38118.917972106239</v>
      </c>
      <c r="O2184">
        <v>35.658528387706625</v>
      </c>
      <c r="P2184">
        <v>50.548417149521605</v>
      </c>
      <c r="Q2184" s="6">
        <v>2182</v>
      </c>
    </row>
    <row r="2185" spans="1:17" x14ac:dyDescent="0.25">
      <c r="A2185">
        <v>142.6917213980004</v>
      </c>
      <c r="B2185">
        <v>-36.328691896634879</v>
      </c>
      <c r="C2185" s="6">
        <v>1521.5200000000002</v>
      </c>
      <c r="D2185">
        <v>1.2</v>
      </c>
      <c r="E2185">
        <v>0.65</v>
      </c>
      <c r="F2185">
        <v>19.899999999999999</v>
      </c>
      <c r="G2185">
        <v>46.089820015575185</v>
      </c>
      <c r="H2185">
        <v>15.060288855024856</v>
      </c>
      <c r="I2185">
        <v>32.691721398000396</v>
      </c>
      <c r="J2185">
        <v>5144.4789017050016</v>
      </c>
      <c r="K2185">
        <v>-3757.6381080358301</v>
      </c>
      <c r="L2185">
        <v>-36.145196357981497</v>
      </c>
      <c r="M2185">
        <v>6370.6755780726262</v>
      </c>
      <c r="N2185">
        <v>38122.144300534972</v>
      </c>
      <c r="O2185">
        <v>35.611116191673041</v>
      </c>
      <c r="P2185">
        <v>47.290602219913652</v>
      </c>
      <c r="Q2185" s="6">
        <v>2183</v>
      </c>
    </row>
    <row r="2186" spans="1:17" x14ac:dyDescent="0.25">
      <c r="A2186">
        <v>142.1876861785187</v>
      </c>
      <c r="B2186">
        <v>-31.007657453610729</v>
      </c>
      <c r="C2186" s="6">
        <v>1521.8000000000002</v>
      </c>
      <c r="D2186">
        <v>1.2</v>
      </c>
      <c r="E2186">
        <v>0.65</v>
      </c>
      <c r="F2186">
        <v>19.899999999999999</v>
      </c>
      <c r="G2186">
        <v>46.089820015575185</v>
      </c>
      <c r="H2186">
        <v>22.795660821247306</v>
      </c>
      <c r="I2186">
        <v>32.187686178518703</v>
      </c>
      <c r="J2186">
        <v>5471.556524551137</v>
      </c>
      <c r="K2186">
        <v>-3266.622362380831</v>
      </c>
      <c r="L2186">
        <v>-30.837997554658841</v>
      </c>
      <c r="M2186">
        <v>6372.4997026100082</v>
      </c>
      <c r="N2186">
        <v>37787.977093269765</v>
      </c>
      <c r="O2186">
        <v>39.818384579405169</v>
      </c>
      <c r="P2186">
        <v>50.701783872931038</v>
      </c>
      <c r="Q2186" s="6">
        <v>2184</v>
      </c>
    </row>
    <row r="2187" spans="1:17" x14ac:dyDescent="0.25">
      <c r="A2187">
        <v>143.0702986485035</v>
      </c>
      <c r="B2187">
        <v>-38.20855277363016</v>
      </c>
      <c r="C2187" s="6">
        <v>1522.0800000000002</v>
      </c>
      <c r="D2187">
        <v>1.2</v>
      </c>
      <c r="E2187">
        <v>0.65</v>
      </c>
      <c r="F2187">
        <v>19.899999999999999</v>
      </c>
      <c r="G2187">
        <v>46.089820015575185</v>
      </c>
      <c r="H2187">
        <v>17.885519267421063</v>
      </c>
      <c r="I2187">
        <v>33.070298648503496</v>
      </c>
      <c r="J2187">
        <v>5018.1466723809845</v>
      </c>
      <c r="K2187">
        <v>-3923.6611004269257</v>
      </c>
      <c r="L2187">
        <v>-38.021655075811402</v>
      </c>
      <c r="M2187">
        <v>6370.0009777496716</v>
      </c>
      <c r="N2187">
        <v>38259.286857785795</v>
      </c>
      <c r="O2187">
        <v>33.960976258009893</v>
      </c>
      <c r="P2187">
        <v>46.472038502170257</v>
      </c>
      <c r="Q2187" s="6">
        <v>2185</v>
      </c>
    </row>
    <row r="2188" spans="1:17" x14ac:dyDescent="0.25">
      <c r="A2188">
        <v>143.58436024879475</v>
      </c>
      <c r="B2188">
        <v>-35.281322565166278</v>
      </c>
      <c r="C2188" s="6">
        <v>1522.3600000000001</v>
      </c>
      <c r="D2188">
        <v>3</v>
      </c>
      <c r="E2188">
        <v>0.65</v>
      </c>
      <c r="F2188">
        <v>19.899999999999999</v>
      </c>
      <c r="G2188">
        <v>54.048620189015942</v>
      </c>
      <c r="H2188">
        <v>22.193044844847005</v>
      </c>
      <c r="I2188">
        <v>33.584360248794752</v>
      </c>
      <c r="J2188">
        <v>5212.4649267032864</v>
      </c>
      <c r="K2188">
        <v>-3663.3905741581666</v>
      </c>
      <c r="L2188">
        <v>-35.100065237395327</v>
      </c>
      <c r="M2188">
        <v>6371.0455273010566</v>
      </c>
      <c r="N2188">
        <v>38108.019834253479</v>
      </c>
      <c r="O2188">
        <v>35.787313928761549</v>
      </c>
      <c r="P2188">
        <v>48.981290234482323</v>
      </c>
      <c r="Q2188" s="6">
        <v>2186</v>
      </c>
    </row>
    <row r="2189" spans="1:17" x14ac:dyDescent="0.25">
      <c r="A2189">
        <v>138.99035890732725</v>
      </c>
      <c r="B2189">
        <v>-37.333783766653589</v>
      </c>
      <c r="C2189" s="6">
        <v>1522.64</v>
      </c>
      <c r="D2189">
        <v>1.2</v>
      </c>
      <c r="E2189">
        <v>0.65</v>
      </c>
      <c r="F2189">
        <v>19.899999999999999</v>
      </c>
      <c r="G2189">
        <v>46.089820015575185</v>
      </c>
      <c r="H2189">
        <v>20.987717057277315</v>
      </c>
      <c r="I2189">
        <v>28.990358907327249</v>
      </c>
      <c r="J2189">
        <v>5077.6161982404574</v>
      </c>
      <c r="K2189">
        <v>-3846.91376557168</v>
      </c>
      <c r="L2189">
        <v>-37.148370221318892</v>
      </c>
      <c r="M2189">
        <v>6370.3164581030633</v>
      </c>
      <c r="N2189">
        <v>37998.160931159648</v>
      </c>
      <c r="O2189">
        <v>37.125586600805185</v>
      </c>
      <c r="P2189">
        <v>42.416350814426835</v>
      </c>
      <c r="Q2189" s="6">
        <v>2187</v>
      </c>
    </row>
    <row r="2190" spans="1:17" x14ac:dyDescent="0.25">
      <c r="A2190">
        <v>138.66753443546668</v>
      </c>
      <c r="B2190">
        <v>-38.212954467363588</v>
      </c>
      <c r="C2190" s="6">
        <v>1522.92</v>
      </c>
      <c r="D2190">
        <v>1.2</v>
      </c>
      <c r="E2190">
        <v>0.65</v>
      </c>
      <c r="F2190">
        <v>19.899999999999999</v>
      </c>
      <c r="G2190">
        <v>46.089820015575185</v>
      </c>
      <c r="H2190">
        <v>16.874279633786404</v>
      </c>
      <c r="I2190">
        <v>28.667534435466678</v>
      </c>
      <c r="J2190">
        <v>5017.844451998054</v>
      </c>
      <c r="K2190">
        <v>-3924.0450057415533</v>
      </c>
      <c r="L2190">
        <v>-38.026049739950466</v>
      </c>
      <c r="M2190">
        <v>6369.9993839507461</v>
      </c>
      <c r="N2190">
        <v>38040.970710861817</v>
      </c>
      <c r="O2190">
        <v>36.592814055034331</v>
      </c>
      <c r="P2190">
        <v>41.472402181668414</v>
      </c>
      <c r="Q2190" s="6">
        <v>2188</v>
      </c>
    </row>
    <row r="2191" spans="1:17" x14ac:dyDescent="0.25">
      <c r="A2191">
        <v>144.43996834538197</v>
      </c>
      <c r="B2191">
        <v>-30.761320608253779</v>
      </c>
      <c r="C2191" s="6">
        <v>1523.2</v>
      </c>
      <c r="D2191">
        <v>1.2</v>
      </c>
      <c r="E2191">
        <v>0.65</v>
      </c>
      <c r="F2191">
        <v>19.899999999999999</v>
      </c>
      <c r="G2191">
        <v>46.089820015575185</v>
      </c>
      <c r="H2191">
        <v>22.35764853827397</v>
      </c>
      <c r="I2191">
        <v>34.43996834538197</v>
      </c>
      <c r="J2191">
        <v>5485.5753694927207</v>
      </c>
      <c r="K2191">
        <v>-3243.1841830029648</v>
      </c>
      <c r="L2191">
        <v>-30.592446451061171</v>
      </c>
      <c r="M2191">
        <v>6372.580386253735</v>
      </c>
      <c r="N2191">
        <v>37906.705820833966</v>
      </c>
      <c r="O2191">
        <v>38.301115581421854</v>
      </c>
      <c r="P2191">
        <v>53.282360966272947</v>
      </c>
      <c r="Q2191" s="6">
        <v>2189</v>
      </c>
    </row>
    <row r="2192" spans="1:17" x14ac:dyDescent="0.25">
      <c r="A2192">
        <v>144.33854625490503</v>
      </c>
      <c r="B2192">
        <v>-37.025573576344094</v>
      </c>
      <c r="C2192" s="6">
        <v>1523.4800000000002</v>
      </c>
      <c r="D2192">
        <v>3</v>
      </c>
      <c r="E2192">
        <v>0.65</v>
      </c>
      <c r="F2192">
        <v>19.899999999999999</v>
      </c>
      <c r="G2192">
        <v>54.048620189015942</v>
      </c>
      <c r="H2192">
        <v>17.382395478491279</v>
      </c>
      <c r="I2192">
        <v>34.338546254905026</v>
      </c>
      <c r="J2192">
        <v>5098.2871203003133</v>
      </c>
      <c r="K2192">
        <v>-3819.660766953943</v>
      </c>
      <c r="L2192">
        <v>-36.84072409790339</v>
      </c>
      <c r="M2192">
        <v>6370.4269822067063</v>
      </c>
      <c r="N2192">
        <v>38254.357332028063</v>
      </c>
      <c r="O2192">
        <v>34.024672808580561</v>
      </c>
      <c r="P2192">
        <v>48.604602114337311</v>
      </c>
      <c r="Q2192" s="6">
        <v>2190</v>
      </c>
    </row>
    <row r="2193" spans="1:17" x14ac:dyDescent="0.25">
      <c r="A2193">
        <v>140.14026028446946</v>
      </c>
      <c r="B2193">
        <v>-33.758657668338323</v>
      </c>
      <c r="C2193" s="6">
        <v>1523.7600000000002</v>
      </c>
      <c r="D2193">
        <v>0.75</v>
      </c>
      <c r="E2193">
        <v>0.65</v>
      </c>
      <c r="F2193">
        <v>19.899999999999999</v>
      </c>
      <c r="G2193">
        <v>42.007420362456692</v>
      </c>
      <c r="H2193">
        <v>17.841693377825486</v>
      </c>
      <c r="I2193">
        <v>30.140260284469463</v>
      </c>
      <c r="J2193">
        <v>5308.1836051832379</v>
      </c>
      <c r="K2193">
        <v>-3524.2232406186895</v>
      </c>
      <c r="L2193">
        <v>-33.581083982599438</v>
      </c>
      <c r="M2193">
        <v>6371.5745805925408</v>
      </c>
      <c r="N2193">
        <v>37832.549211151621</v>
      </c>
      <c r="O2193">
        <v>39.230682244228696</v>
      </c>
      <c r="P2193">
        <v>46.256479126493964</v>
      </c>
      <c r="Q2193" s="6">
        <v>2191</v>
      </c>
    </row>
    <row r="2194" spans="1:17" x14ac:dyDescent="0.25">
      <c r="A2194">
        <v>139.56483304277893</v>
      </c>
      <c r="B2194">
        <v>-32.726515027479941</v>
      </c>
      <c r="C2194" s="6">
        <v>1524.0400000000002</v>
      </c>
      <c r="D2194">
        <v>0.75</v>
      </c>
      <c r="E2194">
        <v>0.65</v>
      </c>
      <c r="F2194">
        <v>19.899999999999999</v>
      </c>
      <c r="G2194">
        <v>42.007420362456692</v>
      </c>
      <c r="H2194">
        <v>18.139882660609455</v>
      </c>
      <c r="I2194">
        <v>29.564833042778929</v>
      </c>
      <c r="J2194">
        <v>5370.935569835774</v>
      </c>
      <c r="K2194">
        <v>-3428.4836258234341</v>
      </c>
      <c r="L2194">
        <v>-32.551723117754733</v>
      </c>
      <c r="M2194">
        <v>6371.9266213498195</v>
      </c>
      <c r="N2194">
        <v>37742.095060870139</v>
      </c>
      <c r="O2194">
        <v>40.40715803997486</v>
      </c>
      <c r="P2194">
        <v>46.377329601392191</v>
      </c>
      <c r="Q2194" s="6">
        <v>2192</v>
      </c>
    </row>
    <row r="2195" spans="1:17" x14ac:dyDescent="0.25">
      <c r="A2195">
        <v>140.11621428402975</v>
      </c>
      <c r="B2195">
        <v>-34.167955328505485</v>
      </c>
      <c r="C2195" s="6">
        <v>1524.3200000000002</v>
      </c>
      <c r="D2195">
        <v>3</v>
      </c>
      <c r="E2195">
        <v>0.65</v>
      </c>
      <c r="F2195">
        <v>19.899999999999999</v>
      </c>
      <c r="G2195">
        <v>54.048620189015942</v>
      </c>
      <c r="H2195">
        <v>21.657258755568492</v>
      </c>
      <c r="I2195">
        <v>30.116214284029752</v>
      </c>
      <c r="J2195">
        <v>5282.8203978497449</v>
      </c>
      <c r="K2195">
        <v>-3561.8777334351562</v>
      </c>
      <c r="L2195">
        <v>-33.989341903143647</v>
      </c>
      <c r="M2195">
        <v>6371.4334606804541</v>
      </c>
      <c r="N2195">
        <v>37855.723472154772</v>
      </c>
      <c r="O2195">
        <v>38.932235130441846</v>
      </c>
      <c r="P2195">
        <v>45.925198610784314</v>
      </c>
      <c r="Q2195" s="6">
        <v>2193</v>
      </c>
    </row>
    <row r="2196" spans="1:17" x14ac:dyDescent="0.25">
      <c r="A2196">
        <v>143.08396539672322</v>
      </c>
      <c r="B2196">
        <v>-32.431458604635452</v>
      </c>
      <c r="C2196" s="6">
        <v>1524.6000000000001</v>
      </c>
      <c r="D2196">
        <v>0.75</v>
      </c>
      <c r="E2196">
        <v>0.65</v>
      </c>
      <c r="F2196">
        <v>19.899999999999999</v>
      </c>
      <c r="G2196">
        <v>42.007420362456692</v>
      </c>
      <c r="H2196">
        <v>20.017232015698646</v>
      </c>
      <c r="I2196">
        <v>33.083965396723215</v>
      </c>
      <c r="J2196">
        <v>5388.5544957693501</v>
      </c>
      <c r="K2196">
        <v>-3400.9114068312319</v>
      </c>
      <c r="L2196">
        <v>-32.257503604668521</v>
      </c>
      <c r="M2196">
        <v>6372.0262045122554</v>
      </c>
      <c r="N2196">
        <v>37916.781150151633</v>
      </c>
      <c r="O2196">
        <v>38.166256747078698</v>
      </c>
      <c r="P2196">
        <v>50.539774587209969</v>
      </c>
      <c r="Q2196" s="6">
        <v>2194</v>
      </c>
    </row>
    <row r="2197" spans="1:17" x14ac:dyDescent="0.25">
      <c r="A2197">
        <v>145.82470256853583</v>
      </c>
      <c r="B2197">
        <v>-32.97839759631507</v>
      </c>
      <c r="C2197" s="6">
        <v>1524.88</v>
      </c>
      <c r="D2197">
        <v>1.2</v>
      </c>
      <c r="E2197">
        <v>0.65</v>
      </c>
      <c r="F2197">
        <v>19.899999999999999</v>
      </c>
      <c r="G2197">
        <v>46.089820015575185</v>
      </c>
      <c r="H2197">
        <v>19.682966638383135</v>
      </c>
      <c r="I2197">
        <v>35.824702568535827</v>
      </c>
      <c r="J2197">
        <v>5355.7818779572426</v>
      </c>
      <c r="K2197">
        <v>-3451.9503407249481</v>
      </c>
      <c r="L2197">
        <v>-32.802905842123856</v>
      </c>
      <c r="M2197">
        <v>6371.8412314719753</v>
      </c>
      <c r="N2197">
        <v>38107.964991791872</v>
      </c>
      <c r="O2197">
        <v>35.798436378728411</v>
      </c>
      <c r="P2197">
        <v>52.982365101492057</v>
      </c>
      <c r="Q2197" s="6">
        <v>2195</v>
      </c>
    </row>
    <row r="2198" spans="1:17" x14ac:dyDescent="0.25">
      <c r="A2198">
        <v>144.31393340540049</v>
      </c>
      <c r="B2198">
        <v>-37.493385326111607</v>
      </c>
      <c r="C2198" s="6">
        <v>1525.16</v>
      </c>
      <c r="D2198">
        <v>0.75</v>
      </c>
      <c r="E2198">
        <v>0.65</v>
      </c>
      <c r="F2198">
        <v>19.899999999999999</v>
      </c>
      <c r="G2198">
        <v>42.007420362456692</v>
      </c>
      <c r="H2198">
        <v>19.452829197530747</v>
      </c>
      <c r="I2198">
        <v>34.313933405400491</v>
      </c>
      <c r="J2198">
        <v>5066.854142925311</v>
      </c>
      <c r="K2198">
        <v>-3860.9830347929055</v>
      </c>
      <c r="L2198">
        <v>-37.307688095155974</v>
      </c>
      <c r="M2198">
        <v>6370.25909211219</v>
      </c>
      <c r="N2198">
        <v>38281.574369667011</v>
      </c>
      <c r="O2198">
        <v>33.701078207049548</v>
      </c>
      <c r="P2198">
        <v>48.27308009194455</v>
      </c>
      <c r="Q2198" s="6">
        <v>2196</v>
      </c>
    </row>
    <row r="2199" spans="1:17" x14ac:dyDescent="0.25">
      <c r="A2199">
        <v>145.51249577920251</v>
      </c>
      <c r="B2199">
        <v>-36.933522034522142</v>
      </c>
      <c r="C2199" s="6">
        <v>1525.44</v>
      </c>
      <c r="D2199">
        <v>1.2</v>
      </c>
      <c r="E2199">
        <v>0.65</v>
      </c>
      <c r="F2199">
        <v>19.899999999999999</v>
      </c>
      <c r="G2199">
        <v>46.089820015575185</v>
      </c>
      <c r="H2199">
        <v>20.424768939574321</v>
      </c>
      <c r="I2199">
        <v>35.51249577920251</v>
      </c>
      <c r="J2199">
        <v>5104.4321277947911</v>
      </c>
      <c r="K2199">
        <v>-3811.5000073569508</v>
      </c>
      <c r="L2199">
        <v>-36.748845163843633</v>
      </c>
      <c r="M2199">
        <v>6370.4599247892374</v>
      </c>
      <c r="N2199">
        <v>38314.717839151766</v>
      </c>
      <c r="O2199">
        <v>33.314033526076749</v>
      </c>
      <c r="P2199">
        <v>49.901769952139674</v>
      </c>
      <c r="Q2199" s="6">
        <v>2197</v>
      </c>
    </row>
    <row r="2200" spans="1:17" x14ac:dyDescent="0.25">
      <c r="A2200">
        <v>145.34320240488711</v>
      </c>
      <c r="B2200">
        <v>-32.738859544352458</v>
      </c>
      <c r="C2200" s="6">
        <v>1525.7200000000003</v>
      </c>
      <c r="D2200">
        <v>3</v>
      </c>
      <c r="E2200">
        <v>0.65</v>
      </c>
      <c r="F2200">
        <v>19.899999999999999</v>
      </c>
      <c r="G2200">
        <v>54.048620189015942</v>
      </c>
      <c r="H2200">
        <v>23.451566352916522</v>
      </c>
      <c r="I2200">
        <v>35.343202404887109</v>
      </c>
      <c r="J2200">
        <v>5370.1953216184829</v>
      </c>
      <c r="K2200">
        <v>-3429.6352352365279</v>
      </c>
      <c r="L2200">
        <v>-32.564033021924416</v>
      </c>
      <c r="M2200">
        <v>6371.9224445302971</v>
      </c>
      <c r="N2200">
        <v>38065.968998348952</v>
      </c>
      <c r="O2200">
        <v>36.311759687451037</v>
      </c>
      <c r="P2200">
        <v>52.671046362457368</v>
      </c>
      <c r="Q2200" s="6">
        <v>2198</v>
      </c>
    </row>
    <row r="2201" spans="1:17" x14ac:dyDescent="0.25">
      <c r="A2201">
        <v>144.63453061739943</v>
      </c>
      <c r="B2201">
        <v>-37.192843542554108</v>
      </c>
      <c r="C2201" s="6">
        <v>1526.0000000000002</v>
      </c>
      <c r="D2201">
        <v>1.2</v>
      </c>
      <c r="E2201">
        <v>0.65</v>
      </c>
      <c r="F2201">
        <v>19.899999999999999</v>
      </c>
      <c r="G2201">
        <v>46.089820015575185</v>
      </c>
      <c r="H2201">
        <v>23.523287778279652</v>
      </c>
      <c r="I2201">
        <v>34.634530617399435</v>
      </c>
      <c r="J2201">
        <v>5087.0870469814154</v>
      </c>
      <c r="K2201">
        <v>-3834.4649721426345</v>
      </c>
      <c r="L2201">
        <v>-37.007685285284914</v>
      </c>
      <c r="M2201">
        <v>6370.3670417139165</v>
      </c>
      <c r="N2201">
        <v>38280.931920206385</v>
      </c>
      <c r="O2201">
        <v>33.709999941095667</v>
      </c>
      <c r="P2201">
        <v>48.809427475279506</v>
      </c>
      <c r="Q2201" s="6">
        <v>2199</v>
      </c>
    </row>
    <row r="2202" spans="1:17" x14ac:dyDescent="0.25">
      <c r="A2202">
        <v>106.29545286213478</v>
      </c>
      <c r="B2202">
        <v>-30.921573685365708</v>
      </c>
      <c r="C2202" s="6">
        <v>1526.2800000000002</v>
      </c>
      <c r="D2202">
        <v>0.75</v>
      </c>
      <c r="E2202">
        <v>0.65</v>
      </c>
      <c r="F2202">
        <v>19.899999999999999</v>
      </c>
      <c r="G2202">
        <v>42.007420362456692</v>
      </c>
      <c r="H2202">
        <v>22.663243162017146</v>
      </c>
      <c r="I2202">
        <v>-3.7045471378652195</v>
      </c>
      <c r="J2202">
        <v>5476.4670008076864</v>
      </c>
      <c r="K2202">
        <v>-3258.4385134416516</v>
      </c>
      <c r="L2202">
        <v>-30.752186952044994</v>
      </c>
      <c r="M2202">
        <v>6372.5279408422666</v>
      </c>
      <c r="N2202">
        <v>36845.186247700542</v>
      </c>
      <c r="O2202">
        <v>53.739560042611984</v>
      </c>
      <c r="P2202">
        <v>7.1814118003762593</v>
      </c>
      <c r="Q2202" s="6">
        <v>2200</v>
      </c>
    </row>
    <row r="2203" spans="1:17" x14ac:dyDescent="0.25">
      <c r="A2203">
        <v>107.08953526499539</v>
      </c>
      <c r="B2203">
        <v>-31.989393604464379</v>
      </c>
      <c r="C2203" s="6">
        <v>1526.5600000000002</v>
      </c>
      <c r="D2203">
        <v>3</v>
      </c>
      <c r="E2203">
        <v>0.65</v>
      </c>
      <c r="F2203">
        <v>19.899999999999999</v>
      </c>
      <c r="G2203">
        <v>54.048620189015942</v>
      </c>
      <c r="H2203">
        <v>23.078241259829532</v>
      </c>
      <c r="I2203">
        <v>-2.9104647350046093</v>
      </c>
      <c r="J2203">
        <v>5414.6840173033897</v>
      </c>
      <c r="K2203">
        <v>-3359.4351748216491</v>
      </c>
      <c r="L2203">
        <v>-31.816726852087005</v>
      </c>
      <c r="M2203">
        <v>6372.1744876509574</v>
      </c>
      <c r="N2203">
        <v>36910.666510135241</v>
      </c>
      <c r="O2203">
        <v>52.615619103991889</v>
      </c>
      <c r="P2203">
        <v>5.4818491454504343</v>
      </c>
      <c r="Q2203" s="6">
        <v>2201</v>
      </c>
    </row>
    <row r="2204" spans="1:17" x14ac:dyDescent="0.25">
      <c r="A2204">
        <v>106.02919749373609</v>
      </c>
      <c r="B2204">
        <v>-30.256626708335332</v>
      </c>
      <c r="C2204" s="6">
        <v>1526.8400000000001</v>
      </c>
      <c r="D2204">
        <v>1.2</v>
      </c>
      <c r="E2204">
        <v>0.65</v>
      </c>
      <c r="F2204">
        <v>19.899999999999999</v>
      </c>
      <c r="G2204">
        <v>46.089820015575185</v>
      </c>
      <c r="H2204">
        <v>19.063371949595307</v>
      </c>
      <c r="I2204">
        <v>-3.9708025062639081</v>
      </c>
      <c r="J2204">
        <v>5513.9800721626398</v>
      </c>
      <c r="K2204">
        <v>-3194.9798388253562</v>
      </c>
      <c r="L2204">
        <v>-30.089401119658454</v>
      </c>
      <c r="M2204">
        <v>6372.7444956397876</v>
      </c>
      <c r="N2204">
        <v>36804.324867117146</v>
      </c>
      <c r="O2204">
        <v>54.457535157412643</v>
      </c>
      <c r="P2204">
        <v>7.8438169824492174</v>
      </c>
      <c r="Q2204" s="6">
        <v>2202</v>
      </c>
    </row>
    <row r="2205" spans="1:17" x14ac:dyDescent="0.25">
      <c r="A2205">
        <v>109.47296685317755</v>
      </c>
      <c r="B2205">
        <v>-33.202279013435579</v>
      </c>
      <c r="C2205" s="6">
        <v>1527.1200000000001</v>
      </c>
      <c r="D2205">
        <v>1.2</v>
      </c>
      <c r="E2205">
        <v>0.65</v>
      </c>
      <c r="F2205">
        <v>19.899999999999999</v>
      </c>
      <c r="G2205">
        <v>46.089820015575185</v>
      </c>
      <c r="H2205">
        <v>21.612424035609983</v>
      </c>
      <c r="I2205">
        <v>-0.52703314682244695</v>
      </c>
      <c r="J2205">
        <v>5342.2257822659649</v>
      </c>
      <c r="K2205">
        <v>-3472.7530160759079</v>
      </c>
      <c r="L2205">
        <v>-33.026176554137663</v>
      </c>
      <c r="M2205">
        <v>6371.7650474080974</v>
      </c>
      <c r="N2205">
        <v>36985.570684493243</v>
      </c>
      <c r="O2205">
        <v>51.366942273383749</v>
      </c>
      <c r="P2205">
        <v>0.96238460056397568</v>
      </c>
      <c r="Q2205" s="6">
        <v>2203</v>
      </c>
    </row>
    <row r="2206" spans="1:17" x14ac:dyDescent="0.25">
      <c r="A2206">
        <v>109.47748638116248</v>
      </c>
      <c r="B2206">
        <v>-29.993462681179953</v>
      </c>
      <c r="C2206" s="6">
        <v>1527.4</v>
      </c>
      <c r="D2206">
        <v>3</v>
      </c>
      <c r="E2206">
        <v>0.65</v>
      </c>
      <c r="F2206">
        <v>19.899999999999999</v>
      </c>
      <c r="G2206">
        <v>54.048620189015942</v>
      </c>
      <c r="H2206">
        <v>14.410290154750482</v>
      </c>
      <c r="I2206">
        <v>-0.52251361883752168</v>
      </c>
      <c r="J2206">
        <v>5528.6216342340795</v>
      </c>
      <c r="K2206">
        <v>-3169.7472465848887</v>
      </c>
      <c r="L2206">
        <v>-29.82711722807591</v>
      </c>
      <c r="M2206">
        <v>6372.8294172803326</v>
      </c>
      <c r="N2206">
        <v>36772.651391727923</v>
      </c>
      <c r="O2206">
        <v>55.021666150136127</v>
      </c>
      <c r="P2206">
        <v>1.0451468467002436</v>
      </c>
      <c r="Q2206" s="6">
        <v>2204</v>
      </c>
    </row>
    <row r="2207" spans="1:17" x14ac:dyDescent="0.25">
      <c r="A2207">
        <v>107.40614312504815</v>
      </c>
      <c r="B2207">
        <v>-31.981603818246079</v>
      </c>
      <c r="C2207" s="6">
        <v>1527.68</v>
      </c>
      <c r="D2207">
        <v>0.75</v>
      </c>
      <c r="E2207">
        <v>0.65</v>
      </c>
      <c r="F2207">
        <v>19.899999999999999</v>
      </c>
      <c r="G2207">
        <v>42.007420362456692</v>
      </c>
      <c r="H2207">
        <v>15.495845982710252</v>
      </c>
      <c r="I2207">
        <v>-2.5938568749518538</v>
      </c>
      <c r="J2207">
        <v>5415.1415670888655</v>
      </c>
      <c r="K2207">
        <v>-3358.7025295490694</v>
      </c>
      <c r="L2207">
        <v>-31.808960134459245</v>
      </c>
      <c r="M2207">
        <v>6372.1770905721833</v>
      </c>
      <c r="N2207">
        <v>36908.503613371926</v>
      </c>
      <c r="O2207">
        <v>52.652056564326607</v>
      </c>
      <c r="P2207">
        <v>4.8887815001450861</v>
      </c>
      <c r="Q2207" s="6">
        <v>2205</v>
      </c>
    </row>
    <row r="2208" spans="1:17" x14ac:dyDescent="0.25">
      <c r="A2208">
        <v>105.80589771462097</v>
      </c>
      <c r="B2208">
        <v>-31.595739660487038</v>
      </c>
      <c r="C2208" s="6">
        <v>1527.96</v>
      </c>
      <c r="D2208">
        <v>1.2</v>
      </c>
      <c r="E2208">
        <v>0.65</v>
      </c>
      <c r="F2208">
        <v>19.899999999999999</v>
      </c>
      <c r="G2208">
        <v>46.089820015575185</v>
      </c>
      <c r="H2208">
        <v>17.587034882341648</v>
      </c>
      <c r="I2208">
        <v>-4.1941022853790315</v>
      </c>
      <c r="J2208">
        <v>5437.6805812265384</v>
      </c>
      <c r="K2208">
        <v>-3322.3347705554525</v>
      </c>
      <c r="L2208">
        <v>-31.424254541214445</v>
      </c>
      <c r="M2208">
        <v>6372.3055820550489</v>
      </c>
      <c r="N2208">
        <v>36893.071469312898</v>
      </c>
      <c r="O2208">
        <v>52.915280052016449</v>
      </c>
      <c r="P2208">
        <v>7.9677613347557088</v>
      </c>
      <c r="Q2208" s="6">
        <v>2206</v>
      </c>
    </row>
    <row r="2209" spans="1:17" x14ac:dyDescent="0.25">
      <c r="A2209">
        <v>107.37694346651556</v>
      </c>
      <c r="B2209">
        <v>-29.442731748291909</v>
      </c>
      <c r="C2209" s="6">
        <v>1528.2400000000002</v>
      </c>
      <c r="D2209">
        <v>0.75</v>
      </c>
      <c r="E2209">
        <v>0.65</v>
      </c>
      <c r="F2209">
        <v>19.899999999999999</v>
      </c>
      <c r="G2209">
        <v>42.007420362456692</v>
      </c>
      <c r="H2209">
        <v>21.772004909539735</v>
      </c>
      <c r="I2209">
        <v>-2.6230565334844442</v>
      </c>
      <c r="J2209">
        <v>5558.8846759375656</v>
      </c>
      <c r="K2209">
        <v>-3116.7294122561971</v>
      </c>
      <c r="L2209">
        <v>-29.278273286680463</v>
      </c>
      <c r="M2209">
        <v>6373.0056542887478</v>
      </c>
      <c r="N2209">
        <v>36744.38572009479</v>
      </c>
      <c r="O2209">
        <v>55.534641403807605</v>
      </c>
      <c r="P2209">
        <v>5.3246094959403134</v>
      </c>
      <c r="Q2209" s="6">
        <v>2207</v>
      </c>
    </row>
    <row r="2210" spans="1:17" x14ac:dyDescent="0.25">
      <c r="A2210">
        <v>108.74858275565984</v>
      </c>
      <c r="B2210">
        <v>-32.068549045251842</v>
      </c>
      <c r="C2210" s="6">
        <v>1528.5200000000002</v>
      </c>
      <c r="D2210">
        <v>3</v>
      </c>
      <c r="E2210">
        <v>0.65</v>
      </c>
      <c r="F2210">
        <v>19.899999999999999</v>
      </c>
      <c r="G2210">
        <v>54.048620189015942</v>
      </c>
      <c r="H2210">
        <v>22.908245634341238</v>
      </c>
      <c r="I2210">
        <v>-1.2514172443401606</v>
      </c>
      <c r="J2210">
        <v>5410.0289740078624</v>
      </c>
      <c r="K2210">
        <v>-3366.8764260485527</v>
      </c>
      <c r="L2210">
        <v>-31.895648603847345</v>
      </c>
      <c r="M2210">
        <v>6372.1480183597459</v>
      </c>
      <c r="N2210">
        <v>36909.475045439387</v>
      </c>
      <c r="O2210">
        <v>52.635111768586853</v>
      </c>
      <c r="P2210">
        <v>2.3560591691414694</v>
      </c>
      <c r="Q2210" s="6">
        <v>2208</v>
      </c>
    </row>
    <row r="2211" spans="1:17" x14ac:dyDescent="0.25">
      <c r="A2211">
        <v>108.96981736696878</v>
      </c>
      <c r="B2211">
        <v>-32.485695253211787</v>
      </c>
      <c r="C2211" s="6">
        <v>1528.8000000000002</v>
      </c>
      <c r="D2211">
        <v>3</v>
      </c>
      <c r="E2211">
        <v>0.65</v>
      </c>
      <c r="F2211">
        <v>19.899999999999999</v>
      </c>
      <c r="G2211">
        <v>54.048620189015942</v>
      </c>
      <c r="H2211">
        <v>20.559452474558135</v>
      </c>
      <c r="I2211">
        <v>-1.0301826330312167</v>
      </c>
      <c r="J2211">
        <v>5385.3265389250109</v>
      </c>
      <c r="K2211">
        <v>-3405.9863770884704</v>
      </c>
      <c r="L2211">
        <v>-32.311585033298037</v>
      </c>
      <c r="M2211">
        <v>6372.0079356324004</v>
      </c>
      <c r="N2211">
        <v>36937.180022252665</v>
      </c>
      <c r="O2211">
        <v>52.168848362368898</v>
      </c>
      <c r="P2211">
        <v>1.9175758612451754</v>
      </c>
      <c r="Q2211" s="6">
        <v>2209</v>
      </c>
    </row>
    <row r="2212" spans="1:17" x14ac:dyDescent="0.25">
      <c r="A2212">
        <v>107.48575439713917</v>
      </c>
      <c r="B2212">
        <v>-30.362609283370269</v>
      </c>
      <c r="C2212" s="6">
        <v>1529.0800000000002</v>
      </c>
      <c r="D2212">
        <v>3</v>
      </c>
      <c r="E2212">
        <v>0.65</v>
      </c>
      <c r="F2212">
        <v>19.899999999999999</v>
      </c>
      <c r="G2212">
        <v>54.048620189015942</v>
      </c>
      <c r="H2212">
        <v>22.451310533772457</v>
      </c>
      <c r="I2212">
        <v>-2.5142456028608251</v>
      </c>
      <c r="J2212">
        <v>5508.0506819230504</v>
      </c>
      <c r="K2212">
        <v>-3205.1228649516465</v>
      </c>
      <c r="L2212">
        <v>-30.195033204461183</v>
      </c>
      <c r="M2212">
        <v>6372.7101686855995</v>
      </c>
      <c r="N2212">
        <v>36802.022155202161</v>
      </c>
      <c r="O2212">
        <v>54.497381419530285</v>
      </c>
      <c r="P2212">
        <v>4.9647986184627397</v>
      </c>
      <c r="Q2212" s="6">
        <v>2210</v>
      </c>
    </row>
    <row r="2213" spans="1:17" x14ac:dyDescent="0.25">
      <c r="A2213">
        <v>106.75005889875931</v>
      </c>
      <c r="B2213">
        <v>-29.473577724275664</v>
      </c>
      <c r="C2213" s="6">
        <v>1529.3600000000001</v>
      </c>
      <c r="D2213">
        <v>3</v>
      </c>
      <c r="E2213">
        <v>0.65</v>
      </c>
      <c r="F2213">
        <v>19.899999999999999</v>
      </c>
      <c r="G2213">
        <v>54.048620189015942</v>
      </c>
      <c r="H2213">
        <v>14.050685728934258</v>
      </c>
      <c r="I2213">
        <v>-3.2499411012406938</v>
      </c>
      <c r="J2213">
        <v>5557.2032176578123</v>
      </c>
      <c r="K2213">
        <v>-3119.7064506977695</v>
      </c>
      <c r="L2213">
        <v>-29.309011968890264</v>
      </c>
      <c r="M2213">
        <v>6372.9958371923967</v>
      </c>
      <c r="N2213">
        <v>36749.885333942402</v>
      </c>
      <c r="O2213">
        <v>55.434825207862147</v>
      </c>
      <c r="P2213">
        <v>6.5832430883528312</v>
      </c>
      <c r="Q2213" s="6">
        <v>2211</v>
      </c>
    </row>
    <row r="2214" spans="1:17" x14ac:dyDescent="0.25">
      <c r="A2214">
        <v>109.51806214407169</v>
      </c>
      <c r="B2214">
        <v>-32.328065930737068</v>
      </c>
      <c r="C2214" s="6">
        <v>1529.64</v>
      </c>
      <c r="D2214">
        <v>1.2</v>
      </c>
      <c r="E2214">
        <v>0.65</v>
      </c>
      <c r="F2214">
        <v>19.899999999999999</v>
      </c>
      <c r="G2214">
        <v>46.089820015575185</v>
      </c>
      <c r="H2214">
        <v>17.410054481671743</v>
      </c>
      <c r="I2214">
        <v>-0.48193785592830807</v>
      </c>
      <c r="J2214">
        <v>5394.6946389150544</v>
      </c>
      <c r="K2214">
        <v>-3391.2285313967132</v>
      </c>
      <c r="L2214">
        <v>-32.154408549751395</v>
      </c>
      <c r="M2214">
        <v>6372.0609852149046</v>
      </c>
      <c r="N2214">
        <v>36925.717818164027</v>
      </c>
      <c r="O2214">
        <v>52.361005630730453</v>
      </c>
      <c r="P2214">
        <v>0.90115897906460007</v>
      </c>
      <c r="Q2214" s="6">
        <v>2212</v>
      </c>
    </row>
    <row r="2215" spans="1:17" x14ac:dyDescent="0.25">
      <c r="A2215">
        <v>108.17929805371814</v>
      </c>
      <c r="B2215">
        <v>-29.744307706029062</v>
      </c>
      <c r="C2215" s="6">
        <v>1529.92</v>
      </c>
      <c r="D2215">
        <v>0.75</v>
      </c>
      <c r="E2215">
        <v>0.65</v>
      </c>
      <c r="F2215">
        <v>19.899999999999999</v>
      </c>
      <c r="G2215">
        <v>42.007420362456692</v>
      </c>
      <c r="H2215">
        <v>17.794469107402151</v>
      </c>
      <c r="I2215">
        <v>-1.8207019462818579</v>
      </c>
      <c r="J2215">
        <v>5542.3763018069621</v>
      </c>
      <c r="K2215">
        <v>-3145.7970591230551</v>
      </c>
      <c r="L2215">
        <v>-29.578808408121535</v>
      </c>
      <c r="M2215">
        <v>6372.9093990122501</v>
      </c>
      <c r="N2215">
        <v>36759.836421681357</v>
      </c>
      <c r="O2215">
        <v>55.253359789716917</v>
      </c>
      <c r="P2215">
        <v>3.6660310267653937</v>
      </c>
      <c r="Q2215" s="6">
        <v>2213</v>
      </c>
    </row>
    <row r="2216" spans="1:17" x14ac:dyDescent="0.25">
      <c r="A2216">
        <v>108.79798901562461</v>
      </c>
      <c r="B2216">
        <v>-30.123386127351413</v>
      </c>
      <c r="C2216" s="6">
        <v>1530.2</v>
      </c>
      <c r="D2216">
        <v>0.75</v>
      </c>
      <c r="E2216">
        <v>0.65</v>
      </c>
      <c r="F2216">
        <v>19.899999999999999</v>
      </c>
      <c r="G2216">
        <v>42.007420362456692</v>
      </c>
      <c r="H2216">
        <v>20.883565321644092</v>
      </c>
      <c r="I2216">
        <v>-1.2020109843753914</v>
      </c>
      <c r="J2216">
        <v>5521.4076884077522</v>
      </c>
      <c r="K2216">
        <v>-3182.212794847178</v>
      </c>
      <c r="L2216">
        <v>-29.95660440324426</v>
      </c>
      <c r="M2216">
        <v>6372.7875481061919</v>
      </c>
      <c r="N2216">
        <v>36782.044100447107</v>
      </c>
      <c r="O2216">
        <v>54.853124684939075</v>
      </c>
      <c r="P2216">
        <v>2.3940511214198819</v>
      </c>
      <c r="Q2216" s="6">
        <v>2214</v>
      </c>
    </row>
    <row r="2217" spans="1:17" x14ac:dyDescent="0.25">
      <c r="A2217">
        <v>110.35699788737493</v>
      </c>
      <c r="B2217">
        <v>-31.304951285868551</v>
      </c>
      <c r="C2217" s="6">
        <v>1530.4800000000002</v>
      </c>
      <c r="D2217">
        <v>1.2</v>
      </c>
      <c r="E2217">
        <v>0.65</v>
      </c>
      <c r="F2217">
        <v>19.899999999999999</v>
      </c>
      <c r="G2217">
        <v>46.089820015575185</v>
      </c>
      <c r="H2217">
        <v>18.661622274339368</v>
      </c>
      <c r="I2217">
        <v>0.35699788737493066</v>
      </c>
      <c r="J2217">
        <v>5454.5030399712787</v>
      </c>
      <c r="K2217">
        <v>-3294.8295366676066</v>
      </c>
      <c r="L2217">
        <v>-31.134359738772964</v>
      </c>
      <c r="M2217">
        <v>6372.4018304524079</v>
      </c>
      <c r="N2217">
        <v>36857.323234418844</v>
      </c>
      <c r="O2217">
        <v>53.527525195486227</v>
      </c>
      <c r="P2217">
        <v>0.68704819158511898</v>
      </c>
      <c r="Q2217" s="6">
        <v>2215</v>
      </c>
    </row>
    <row r="2218" spans="1:17" x14ac:dyDescent="0.25">
      <c r="A2218">
        <v>105.98679986134333</v>
      </c>
      <c r="B2218">
        <v>-29.465447562214926</v>
      </c>
      <c r="C2218" s="6">
        <v>1530.7600000000002</v>
      </c>
      <c r="D2218">
        <v>0.75</v>
      </c>
      <c r="E2218">
        <v>0.65</v>
      </c>
      <c r="F2218">
        <v>19.899999999999999</v>
      </c>
      <c r="G2218">
        <v>42.007420362456692</v>
      </c>
      <c r="H2218">
        <v>20.80989510520223</v>
      </c>
      <c r="I2218">
        <v>-4.0132001386566714</v>
      </c>
      <c r="J2218">
        <v>5557.6465607228074</v>
      </c>
      <c r="K2218">
        <v>-3118.9218706870256</v>
      </c>
      <c r="L2218">
        <v>-29.300910068141516</v>
      </c>
      <c r="M2218">
        <v>6372.9984253382572</v>
      </c>
      <c r="N2218">
        <v>36754.757903873608</v>
      </c>
      <c r="O2218">
        <v>55.346867782527113</v>
      </c>
      <c r="P2218">
        <v>8.1172144449239134</v>
      </c>
      <c r="Q2218" s="6">
        <v>2216</v>
      </c>
    </row>
    <row r="2219" spans="1:17" x14ac:dyDescent="0.25">
      <c r="A2219">
        <v>110.3545831084989</v>
      </c>
      <c r="B2219">
        <v>-30.927063934129393</v>
      </c>
      <c r="C2219" s="6">
        <v>1531.0400000000002</v>
      </c>
      <c r="D2219">
        <v>0.75</v>
      </c>
      <c r="E2219">
        <v>0.65</v>
      </c>
      <c r="F2219">
        <v>19.899999999999999</v>
      </c>
      <c r="G2219">
        <v>42.007420362456692</v>
      </c>
      <c r="H2219">
        <v>22.582524958252744</v>
      </c>
      <c r="I2219">
        <v>0.3545831084989004</v>
      </c>
      <c r="J2219">
        <v>5476.1541896502367</v>
      </c>
      <c r="K2219">
        <v>-3258.9606797119345</v>
      </c>
      <c r="L2219">
        <v>-30.757659733385786</v>
      </c>
      <c r="M2219">
        <v>6372.5261412356967</v>
      </c>
      <c r="N2219">
        <v>36832.566713575419</v>
      </c>
      <c r="O2219">
        <v>53.958401043694536</v>
      </c>
      <c r="P2219">
        <v>0.68989767319487005</v>
      </c>
      <c r="Q2219" s="6">
        <v>2217</v>
      </c>
    </row>
    <row r="2220" spans="1:17" x14ac:dyDescent="0.25">
      <c r="A2220">
        <v>107.4807377468025</v>
      </c>
      <c r="B2220">
        <v>-30.54010740063201</v>
      </c>
      <c r="C2220" s="6">
        <v>1531.3200000000002</v>
      </c>
      <c r="D2220">
        <v>3</v>
      </c>
      <c r="E2220">
        <v>0.65</v>
      </c>
      <c r="F2220">
        <v>19.899999999999999</v>
      </c>
      <c r="G2220">
        <v>54.048620189015942</v>
      </c>
      <c r="H2220">
        <v>21.901455003510719</v>
      </c>
      <c r="I2220">
        <v>-2.5192622531974962</v>
      </c>
      <c r="J2220">
        <v>5498.0780153597725</v>
      </c>
      <c r="K2220">
        <v>-3222.0860072912046</v>
      </c>
      <c r="L2220">
        <v>-30.371949439757604</v>
      </c>
      <c r="M2220">
        <v>6372.6525169166589</v>
      </c>
      <c r="N2220">
        <v>36813.449319047148</v>
      </c>
      <c r="O2220">
        <v>54.295096537315217</v>
      </c>
      <c r="P2220">
        <v>4.9486530958949624</v>
      </c>
      <c r="Q2220" s="6">
        <v>2218</v>
      </c>
    </row>
    <row r="2221" spans="1:17" x14ac:dyDescent="0.25">
      <c r="A2221">
        <v>110.07104187569192</v>
      </c>
      <c r="B2221">
        <v>-29.856612606485776</v>
      </c>
      <c r="C2221" s="6">
        <v>1531.6000000000001</v>
      </c>
      <c r="D2221">
        <v>1.2</v>
      </c>
      <c r="E2221">
        <v>0.65</v>
      </c>
      <c r="F2221">
        <v>19.899999999999999</v>
      </c>
      <c r="G2221">
        <v>46.089820015575185</v>
      </c>
      <c r="H2221">
        <v>21.311048005431804</v>
      </c>
      <c r="I2221">
        <v>7.1041875691918221E-2</v>
      </c>
      <c r="J2221">
        <v>5536.1894366404013</v>
      </c>
      <c r="K2221">
        <v>-3156.5997334329977</v>
      </c>
      <c r="L2221">
        <v>-29.690730364353172</v>
      </c>
      <c r="M2221">
        <v>6372.8733986701818</v>
      </c>
      <c r="N2221">
        <v>36763.721835791883</v>
      </c>
      <c r="O2221">
        <v>55.18269686621327</v>
      </c>
      <c r="P2221">
        <v>0.1427025349449855</v>
      </c>
      <c r="Q2221" s="6">
        <v>2219</v>
      </c>
    </row>
    <row r="2222" spans="1:17" x14ac:dyDescent="0.25">
      <c r="A2222">
        <v>107.16474786369729</v>
      </c>
      <c r="B2222">
        <v>-32.067955794739468</v>
      </c>
      <c r="C2222" s="6">
        <v>1531.88</v>
      </c>
      <c r="D2222">
        <v>0.75</v>
      </c>
      <c r="E2222">
        <v>0.65</v>
      </c>
      <c r="F2222">
        <v>19.899999999999999</v>
      </c>
      <c r="G2222">
        <v>42.007420362456692</v>
      </c>
      <c r="H2222">
        <v>16.935622034458994</v>
      </c>
      <c r="I2222">
        <v>-2.8352521363027137</v>
      </c>
      <c r="J2222">
        <v>5410.0639008560838</v>
      </c>
      <c r="K2222">
        <v>-3366.8206792870242</v>
      </c>
      <c r="L2222">
        <v>-31.895057099891062</v>
      </c>
      <c r="M2222">
        <v>6372.1482168748153</v>
      </c>
      <c r="N2222">
        <v>36915.525938483013</v>
      </c>
      <c r="O2222">
        <v>52.533453573603737</v>
      </c>
      <c r="P2222">
        <v>5.3291570489110187</v>
      </c>
      <c r="Q2222" s="6">
        <v>2220</v>
      </c>
    </row>
    <row r="2223" spans="1:17" x14ac:dyDescent="0.25">
      <c r="A2223">
        <v>110.07041582592829</v>
      </c>
      <c r="B2223">
        <v>-29.435464113903407</v>
      </c>
      <c r="C2223" s="6">
        <v>1532.16</v>
      </c>
      <c r="D2223">
        <v>3</v>
      </c>
      <c r="E2223">
        <v>0.65</v>
      </c>
      <c r="F2223">
        <v>19.899999999999999</v>
      </c>
      <c r="G2223">
        <v>54.048620189015942</v>
      </c>
      <c r="H2223">
        <v>22.385038184828876</v>
      </c>
      <c r="I2223">
        <v>7.041582592829343E-2</v>
      </c>
      <c r="J2223">
        <v>5559.2806106380494</v>
      </c>
      <c r="K2223">
        <v>-3116.0278611519602</v>
      </c>
      <c r="L2223">
        <v>-29.27103095943993</v>
      </c>
      <c r="M2223">
        <v>6373.0079663602673</v>
      </c>
      <c r="N2223">
        <v>36737.252409377383</v>
      </c>
      <c r="O2223">
        <v>55.66427640772789</v>
      </c>
      <c r="P2223">
        <v>0.14328361042766202</v>
      </c>
      <c r="Q2223" s="6">
        <v>2221</v>
      </c>
    </row>
    <row r="2224" spans="1:17" x14ac:dyDescent="0.25">
      <c r="A2224">
        <v>109.68623664459601</v>
      </c>
      <c r="B2224">
        <v>-32.782565034945812</v>
      </c>
      <c r="C2224" s="6">
        <v>1532.44</v>
      </c>
      <c r="D2224">
        <v>1.2</v>
      </c>
      <c r="E2224">
        <v>0.65</v>
      </c>
      <c r="F2224">
        <v>19.899999999999999</v>
      </c>
      <c r="G2224">
        <v>46.089820015575185</v>
      </c>
      <c r="H2224">
        <v>17.992027852586581</v>
      </c>
      <c r="I2224">
        <v>-0.31376335540399225</v>
      </c>
      <c r="J2224">
        <v>5367.572483405912</v>
      </c>
      <c r="K2224">
        <v>-3433.7112187946973</v>
      </c>
      <c r="L2224">
        <v>-32.607616226871478</v>
      </c>
      <c r="M2224">
        <v>6371.9076498873455</v>
      </c>
      <c r="N2224">
        <v>36956.522303367856</v>
      </c>
      <c r="O2224">
        <v>51.846392789593786</v>
      </c>
      <c r="P2224">
        <v>0.57947068323837259</v>
      </c>
      <c r="Q2224" s="6">
        <v>2222</v>
      </c>
    </row>
    <row r="2225" spans="1:17" x14ac:dyDescent="0.25">
      <c r="A2225">
        <v>109.63055490928107</v>
      </c>
      <c r="B2225">
        <v>-31.41431530584201</v>
      </c>
      <c r="C2225" s="6">
        <v>1532.7200000000003</v>
      </c>
      <c r="D2225">
        <v>1.2</v>
      </c>
      <c r="E2225">
        <v>0.65</v>
      </c>
      <c r="F2225">
        <v>19.899999999999999</v>
      </c>
      <c r="G2225">
        <v>46.089820015575185</v>
      </c>
      <c r="H2225">
        <v>22.579666277387915</v>
      </c>
      <c r="I2225">
        <v>-0.36944509071892639</v>
      </c>
      <c r="J2225">
        <v>5448.1926688444182</v>
      </c>
      <c r="K2225">
        <v>-3305.1839811232508</v>
      </c>
      <c r="L2225">
        <v>-31.243385633253503</v>
      </c>
      <c r="M2225">
        <v>6372.3656914778367</v>
      </c>
      <c r="N2225">
        <v>36864.543677778405</v>
      </c>
      <c r="O2225">
        <v>53.402746938655945</v>
      </c>
      <c r="P2225">
        <v>0.70877811236865829</v>
      </c>
      <c r="Q2225" s="6">
        <v>2223</v>
      </c>
    </row>
    <row r="2226" spans="1:17" x14ac:dyDescent="0.25">
      <c r="A2226">
        <v>109.07756782120255</v>
      </c>
      <c r="B2226">
        <v>-33.189417308118657</v>
      </c>
      <c r="C2226" s="6">
        <v>1533.0000000000002</v>
      </c>
      <c r="D2226">
        <v>0.75</v>
      </c>
      <c r="E2226">
        <v>0.65</v>
      </c>
      <c r="F2226">
        <v>19.899999999999999</v>
      </c>
      <c r="G2226">
        <v>42.007420362456692</v>
      </c>
      <c r="H2226">
        <v>21.264346307508383</v>
      </c>
      <c r="I2226">
        <v>-0.92243217879745032</v>
      </c>
      <c r="J2226">
        <v>5343.0067760337579</v>
      </c>
      <c r="K2226">
        <v>-3471.5593437250245</v>
      </c>
      <c r="L2226">
        <v>-33.013349643412106</v>
      </c>
      <c r="M2226">
        <v>6371.7694313076945</v>
      </c>
      <c r="N2226">
        <v>36985.212812845159</v>
      </c>
      <c r="O2226">
        <v>51.372867895827419</v>
      </c>
      <c r="P2226">
        <v>1.6847486327710466</v>
      </c>
      <c r="Q2226" s="6">
        <v>2224</v>
      </c>
    </row>
    <row r="2227" spans="1:17" x14ac:dyDescent="0.25">
      <c r="A2227">
        <v>108.89335095980532</v>
      </c>
      <c r="B2227">
        <v>-30.669977220133809</v>
      </c>
      <c r="C2227" s="6">
        <v>1533.2800000000002</v>
      </c>
      <c r="D2227">
        <v>3</v>
      </c>
      <c r="E2227">
        <v>0.65</v>
      </c>
      <c r="F2227">
        <v>19.899999999999999</v>
      </c>
      <c r="G2227">
        <v>54.048620189015942</v>
      </c>
      <c r="H2227">
        <v>23.249670830329258</v>
      </c>
      <c r="I2227">
        <v>-1.1066490401946822</v>
      </c>
      <c r="J2227">
        <v>5490.7478881395855</v>
      </c>
      <c r="K2227">
        <v>-3234.4780862888456</v>
      </c>
      <c r="L2227">
        <v>-30.501397582669476</v>
      </c>
      <c r="M2227">
        <v>6372.6102078969234</v>
      </c>
      <c r="N2227">
        <v>36816.924125857193</v>
      </c>
      <c r="O2227">
        <v>54.233259501486543</v>
      </c>
      <c r="P2227">
        <v>2.1687409653870433</v>
      </c>
      <c r="Q2227" s="6">
        <v>2225</v>
      </c>
    </row>
    <row r="2228" spans="1:17" x14ac:dyDescent="0.25">
      <c r="A2228">
        <v>107.15086572532198</v>
      </c>
      <c r="B2228">
        <v>-30.926019525889387</v>
      </c>
      <c r="C2228" s="6">
        <v>1533.5600000000002</v>
      </c>
      <c r="D2228">
        <v>0.75</v>
      </c>
      <c r="E2228">
        <v>0.65</v>
      </c>
      <c r="F2228">
        <v>19.899999999999999</v>
      </c>
      <c r="G2228">
        <v>42.007420362456692</v>
      </c>
      <c r="H2228">
        <v>22.185287565951199</v>
      </c>
      <c r="I2228">
        <v>-2.8491342746780219</v>
      </c>
      <c r="J2228">
        <v>5476.2136994894172</v>
      </c>
      <c r="K2228">
        <v>-3258.8613504663763</v>
      </c>
      <c r="L2228">
        <v>-30.756618647491049</v>
      </c>
      <c r="M2228">
        <v>6372.5264835886801</v>
      </c>
      <c r="N2228">
        <v>36840.126953419429</v>
      </c>
      <c r="O2228">
        <v>53.827132396636536</v>
      </c>
      <c r="P2228">
        <v>5.5311360210873</v>
      </c>
      <c r="Q2228" s="6">
        <v>2226</v>
      </c>
    </row>
    <row r="2229" spans="1:17" x14ac:dyDescent="0.25">
      <c r="A2229">
        <v>107.22039527357472</v>
      </c>
      <c r="B2229">
        <v>-30.233283972612657</v>
      </c>
      <c r="C2229" s="6">
        <v>1533.8400000000001</v>
      </c>
      <c r="D2229">
        <v>0.75</v>
      </c>
      <c r="E2229">
        <v>0.65</v>
      </c>
      <c r="F2229">
        <v>19.899999999999999</v>
      </c>
      <c r="G2229">
        <v>42.007420362456692</v>
      </c>
      <c r="H2229">
        <v>18.273716067161764</v>
      </c>
      <c r="I2229">
        <v>-2.7796047264252763</v>
      </c>
      <c r="J2229">
        <v>5515.2834896832264</v>
      </c>
      <c r="K2229">
        <v>-3192.7443796322746</v>
      </c>
      <c r="L2229">
        <v>-30.066135885849189</v>
      </c>
      <c r="M2229">
        <v>6372.7520464274985</v>
      </c>
      <c r="N2229">
        <v>36795.10158962397</v>
      </c>
      <c r="O2229">
        <v>54.620566937495873</v>
      </c>
      <c r="P2229">
        <v>5.5076329343662582</v>
      </c>
      <c r="Q2229" s="6">
        <v>2227</v>
      </c>
    </row>
    <row r="2230" spans="1:17" x14ac:dyDescent="0.25">
      <c r="A2230">
        <v>109.89687874055875</v>
      </c>
      <c r="B2230">
        <v>-30.139828036054695</v>
      </c>
      <c r="C2230" s="6">
        <v>1534.1200000000001</v>
      </c>
      <c r="D2230">
        <v>1.2</v>
      </c>
      <c r="E2230">
        <v>0.65</v>
      </c>
      <c r="F2230">
        <v>19.899999999999999</v>
      </c>
      <c r="G2230">
        <v>46.089820015575185</v>
      </c>
      <c r="H2230">
        <v>22.284275630722224</v>
      </c>
      <c r="I2230">
        <v>-0.10312125944125228</v>
      </c>
      <c r="J2230">
        <v>5520.4927336225164</v>
      </c>
      <c r="K2230">
        <v>-3183.7891697995892</v>
      </c>
      <c r="L2230">
        <v>-29.972991344640498</v>
      </c>
      <c r="M2230">
        <v>6372.7822416674617</v>
      </c>
      <c r="N2230">
        <v>36781.70948259173</v>
      </c>
      <c r="O2230">
        <v>54.858965740881523</v>
      </c>
      <c r="P2230">
        <v>0.20537435333195267</v>
      </c>
      <c r="Q2230" s="6">
        <v>2228</v>
      </c>
    </row>
    <row r="2231" spans="1:17" x14ac:dyDescent="0.25">
      <c r="A2231">
        <v>106.28962987078818</v>
      </c>
      <c r="B2231">
        <v>-31.942070069175223</v>
      </c>
      <c r="C2231" s="6">
        <v>1534.4</v>
      </c>
      <c r="D2231">
        <v>3</v>
      </c>
      <c r="E2231">
        <v>0.65</v>
      </c>
      <c r="F2231">
        <v>19.899999999999999</v>
      </c>
      <c r="G2231">
        <v>54.048620189015942</v>
      </c>
      <c r="H2231">
        <v>20.59160152238946</v>
      </c>
      <c r="I2231">
        <v>-3.7103701292118245</v>
      </c>
      <c r="J2231">
        <v>5417.4621221123571</v>
      </c>
      <c r="K2231">
        <v>-3354.9833551628763</v>
      </c>
      <c r="L2231">
        <v>-31.769543656085585</v>
      </c>
      <c r="M2231">
        <v>6372.1902951765396</v>
      </c>
      <c r="N2231">
        <v>36912.488830503651</v>
      </c>
      <c r="O2231">
        <v>52.585315233499742</v>
      </c>
      <c r="P2231">
        <v>6.9880782996435746</v>
      </c>
      <c r="Q2231" s="6">
        <v>2229</v>
      </c>
    </row>
    <row r="2232" spans="1:17" x14ac:dyDescent="0.25">
      <c r="A2232">
        <v>107.54357071112226</v>
      </c>
      <c r="B2232">
        <v>-31.629959206132458</v>
      </c>
      <c r="C2232" s="6">
        <v>1534.68</v>
      </c>
      <c r="D2232">
        <v>1.2</v>
      </c>
      <c r="E2232">
        <v>0.65</v>
      </c>
      <c r="F2232">
        <v>19.899999999999999</v>
      </c>
      <c r="G2232">
        <v>46.089820015575185</v>
      </c>
      <c r="H2232">
        <v>19.941181274306729</v>
      </c>
      <c r="I2232">
        <v>-2.456429288877743</v>
      </c>
      <c r="J2232">
        <v>5435.691714297117</v>
      </c>
      <c r="K2232">
        <v>-3325.5660036688369</v>
      </c>
      <c r="L2232">
        <v>-31.45837008744747</v>
      </c>
      <c r="M2232">
        <v>6372.2942224630724</v>
      </c>
      <c r="N2232">
        <v>36884.407396267037</v>
      </c>
      <c r="O2232">
        <v>53.062078874820116</v>
      </c>
      <c r="P2232">
        <v>4.6764475762769662</v>
      </c>
      <c r="Q2232" s="6">
        <v>2230</v>
      </c>
    </row>
    <row r="2233" spans="1:17" x14ac:dyDescent="0.25">
      <c r="A2233">
        <v>110.27492840769462</v>
      </c>
      <c r="B2233">
        <v>-31.876415893371529</v>
      </c>
      <c r="C2233" s="6">
        <v>1534.96</v>
      </c>
      <c r="D2233">
        <v>1.2</v>
      </c>
      <c r="E2233">
        <v>0.65</v>
      </c>
      <c r="F2233">
        <v>19.899999999999999</v>
      </c>
      <c r="G2233">
        <v>46.089820015575185</v>
      </c>
      <c r="H2233">
        <v>15.526758718572456</v>
      </c>
      <c r="I2233">
        <v>0.27492840769461679</v>
      </c>
      <c r="J2233">
        <v>5421.3101926599256</v>
      </c>
      <c r="K2233">
        <v>-3348.8033937572891</v>
      </c>
      <c r="L2233">
        <v>-31.704084955695492</v>
      </c>
      <c r="M2233">
        <v>6372.2122041782895</v>
      </c>
      <c r="N2233">
        <v>36895.193311721399</v>
      </c>
      <c r="O2233">
        <v>52.877412593798709</v>
      </c>
      <c r="P2233">
        <v>0.5205998177293365</v>
      </c>
      <c r="Q2233" s="6">
        <v>2231</v>
      </c>
    </row>
    <row r="2234" spans="1:17" x14ac:dyDescent="0.25">
      <c r="A2234">
        <v>109.85715432633131</v>
      </c>
      <c r="B2234">
        <v>-31.312605717234312</v>
      </c>
      <c r="C2234" s="6">
        <v>1535.2400000000002</v>
      </c>
      <c r="D2234">
        <v>3</v>
      </c>
      <c r="E2234">
        <v>0.65</v>
      </c>
      <c r="F2234">
        <v>19.899999999999999</v>
      </c>
      <c r="G2234">
        <v>54.048620189015942</v>
      </c>
      <c r="H2234">
        <v>17.846333249334801</v>
      </c>
      <c r="I2234">
        <v>-0.14284567366868828</v>
      </c>
      <c r="J2234">
        <v>5454.0620214302689</v>
      </c>
      <c r="K2234">
        <v>-3295.55463445124</v>
      </c>
      <c r="L2234">
        <v>-31.141990424005847</v>
      </c>
      <c r="M2234">
        <v>6372.3993034226187</v>
      </c>
      <c r="N2234">
        <v>36857.725580066828</v>
      </c>
      <c r="O2234">
        <v>53.520550863950746</v>
      </c>
      <c r="P2234">
        <v>0.27485650408890189</v>
      </c>
      <c r="Q2234" s="6">
        <v>2232</v>
      </c>
    </row>
    <row r="2235" spans="1:17" x14ac:dyDescent="0.25">
      <c r="A2235">
        <v>105.89661130533511</v>
      </c>
      <c r="B2235">
        <v>-33.053828865138613</v>
      </c>
      <c r="C2235" s="6">
        <v>1535.5200000000002</v>
      </c>
      <c r="D2235">
        <v>3</v>
      </c>
      <c r="E2235">
        <v>0.65</v>
      </c>
      <c r="F2235">
        <v>19.899999999999999</v>
      </c>
      <c r="G2235">
        <v>54.048620189015942</v>
      </c>
      <c r="H2235">
        <v>23.922515742809509</v>
      </c>
      <c r="I2235">
        <v>-4.1033886946648863</v>
      </c>
      <c r="J2235">
        <v>5351.2236246297207</v>
      </c>
      <c r="K2235">
        <v>-3458.9651156066207</v>
      </c>
      <c r="L2235">
        <v>-32.878130154888254</v>
      </c>
      <c r="M2235">
        <v>6371.8155930455778</v>
      </c>
      <c r="N2235">
        <v>36990.701962856205</v>
      </c>
      <c r="O2235">
        <v>51.28431562716834</v>
      </c>
      <c r="P2235">
        <v>7.493138367011495</v>
      </c>
      <c r="Q2235" s="6">
        <v>2233</v>
      </c>
    </row>
    <row r="2236" spans="1:17" x14ac:dyDescent="0.25">
      <c r="A2236">
        <v>107.23159334904086</v>
      </c>
      <c r="B2236">
        <v>-32.228482205782932</v>
      </c>
      <c r="C2236" s="6">
        <v>1535.8000000000002</v>
      </c>
      <c r="D2236">
        <v>0.75</v>
      </c>
      <c r="E2236">
        <v>0.65</v>
      </c>
      <c r="F2236">
        <v>19.899999999999999</v>
      </c>
      <c r="G2236">
        <v>42.007420362456692</v>
      </c>
      <c r="H2236">
        <v>18.899415887875307</v>
      </c>
      <c r="I2236">
        <v>-2.7684066509591361</v>
      </c>
      <c r="J2236">
        <v>5400.5919577364139</v>
      </c>
      <c r="K2236">
        <v>-3381.8920591476631</v>
      </c>
      <c r="L2236">
        <v>-32.05511360890565</v>
      </c>
      <c r="M2236">
        <v>6372.0944275562379</v>
      </c>
      <c r="N2236">
        <v>36925.968808534119</v>
      </c>
      <c r="O2236">
        <v>52.35749578686854</v>
      </c>
      <c r="P2236">
        <v>5.1809934299746025</v>
      </c>
      <c r="Q2236" s="6">
        <v>2234</v>
      </c>
    </row>
    <row r="2237" spans="1:17" x14ac:dyDescent="0.25">
      <c r="A2237">
        <v>106.40247811813468</v>
      </c>
      <c r="B2237">
        <v>-30.304935437020401</v>
      </c>
      <c r="C2237" s="6">
        <v>1536.0800000000002</v>
      </c>
      <c r="D2237">
        <v>1.2</v>
      </c>
      <c r="E2237">
        <v>0.65</v>
      </c>
      <c r="F2237">
        <v>19.899999999999999</v>
      </c>
      <c r="G2237">
        <v>46.089820015575185</v>
      </c>
      <c r="H2237">
        <v>19.812406758344693</v>
      </c>
      <c r="I2237">
        <v>-3.597521881865319</v>
      </c>
      <c r="J2237">
        <v>5511.2796903133913</v>
      </c>
      <c r="K2237">
        <v>-3199.6045490137349</v>
      </c>
      <c r="L2237">
        <v>-30.137549805974405</v>
      </c>
      <c r="M2237">
        <v>6372.7288577916333</v>
      </c>
      <c r="N2237">
        <v>36804.693554874597</v>
      </c>
      <c r="O2237">
        <v>54.45069794445147</v>
      </c>
      <c r="P2237">
        <v>7.1022075958809019</v>
      </c>
      <c r="Q2237" s="6">
        <v>2235</v>
      </c>
    </row>
    <row r="2238" spans="1:17" x14ac:dyDescent="0.25">
      <c r="A2238">
        <v>109.72483124162081</v>
      </c>
      <c r="B2238">
        <v>-30.109733531639002</v>
      </c>
      <c r="C2238" s="6">
        <v>1536.3600000000001</v>
      </c>
      <c r="D2238">
        <v>0.75</v>
      </c>
      <c r="E2238">
        <v>0.65</v>
      </c>
      <c r="F2238">
        <v>19.899999999999999</v>
      </c>
      <c r="G2238">
        <v>42.007420362456692</v>
      </c>
      <c r="H2238">
        <v>15.671578384421618</v>
      </c>
      <c r="I2238">
        <v>-0.27516875837919486</v>
      </c>
      <c r="J2238">
        <v>5522.167078747184</v>
      </c>
      <c r="K2238">
        <v>-3180.9036499790022</v>
      </c>
      <c r="L2238">
        <v>-29.942997491364881</v>
      </c>
      <c r="M2238">
        <v>6372.7919529864575</v>
      </c>
      <c r="N2238">
        <v>36779.854512644561</v>
      </c>
      <c r="O2238">
        <v>54.892228248902498</v>
      </c>
      <c r="P2238">
        <v>0.548506413231166</v>
      </c>
      <c r="Q2238" s="6">
        <v>2236</v>
      </c>
    </row>
    <row r="2239" spans="1:17" x14ac:dyDescent="0.25">
      <c r="A2239">
        <v>109.65711534402323</v>
      </c>
      <c r="B2239">
        <v>-34.01175361469938</v>
      </c>
      <c r="C2239" s="6">
        <v>1536.64</v>
      </c>
      <c r="D2239">
        <v>0.75</v>
      </c>
      <c r="E2239">
        <v>0.65</v>
      </c>
      <c r="F2239">
        <v>19.899999999999999</v>
      </c>
      <c r="G2239">
        <v>42.007420362456692</v>
      </c>
      <c r="H2239">
        <v>19.298781347296092</v>
      </c>
      <c r="I2239">
        <v>-0.34288465597677487</v>
      </c>
      <c r="J2239">
        <v>5292.5317811541527</v>
      </c>
      <c r="K2239">
        <v>-3547.52860798453</v>
      </c>
      <c r="L2239">
        <v>-33.833532714595677</v>
      </c>
      <c r="M2239">
        <v>6371.4874149601364</v>
      </c>
      <c r="N2239">
        <v>37041.982180804145</v>
      </c>
      <c r="O2239">
        <v>50.451096236259737</v>
      </c>
      <c r="P2239">
        <v>0.61297528066314155</v>
      </c>
      <c r="Q2239" s="6">
        <v>2237</v>
      </c>
    </row>
    <row r="2240" spans="1:17" x14ac:dyDescent="0.25">
      <c r="A2240">
        <v>108.86768297303264</v>
      </c>
      <c r="B2240">
        <v>-34.125406511417104</v>
      </c>
      <c r="C2240" s="6">
        <v>1536.92</v>
      </c>
      <c r="D2240">
        <v>0.75</v>
      </c>
      <c r="E2240">
        <v>0.65</v>
      </c>
      <c r="F2240">
        <v>19.899999999999999</v>
      </c>
      <c r="G2240">
        <v>42.007420362456692</v>
      </c>
      <c r="H2240">
        <v>23.000673991597438</v>
      </c>
      <c r="I2240">
        <v>-1.1323170269673568</v>
      </c>
      <c r="J2240">
        <v>5285.46964634918</v>
      </c>
      <c r="K2240">
        <v>-3557.9716685965655</v>
      </c>
      <c r="L2240">
        <v>-33.946899484850206</v>
      </c>
      <c r="M2240">
        <v>6371.4481695305631</v>
      </c>
      <c r="N2240">
        <v>37051.079962210693</v>
      </c>
      <c r="O2240">
        <v>50.305310816464832</v>
      </c>
      <c r="P2240">
        <v>2.0177965918000034</v>
      </c>
      <c r="Q2240" s="6">
        <v>2238</v>
      </c>
    </row>
    <row r="2241" spans="1:17" x14ac:dyDescent="0.25">
      <c r="A2241">
        <v>105.73888386460048</v>
      </c>
      <c r="B2241">
        <v>-30.658641956614545</v>
      </c>
      <c r="C2241" s="6">
        <v>1537.2</v>
      </c>
      <c r="D2241">
        <v>1.2</v>
      </c>
      <c r="E2241">
        <v>0.65</v>
      </c>
      <c r="F2241">
        <v>19.899999999999999</v>
      </c>
      <c r="G2241">
        <v>46.089820015575185</v>
      </c>
      <c r="H2241">
        <v>14.587766154592961</v>
      </c>
      <c r="I2241">
        <v>-4.2611161353995186</v>
      </c>
      <c r="J2241">
        <v>5491.388798836183</v>
      </c>
      <c r="K2241">
        <v>-3233.3971363869264</v>
      </c>
      <c r="L2241">
        <v>-30.490098986614186</v>
      </c>
      <c r="M2241">
        <v>6372.6139049513013</v>
      </c>
      <c r="N2241">
        <v>36832.398606647526</v>
      </c>
      <c r="O2241">
        <v>53.963211104683666</v>
      </c>
      <c r="P2241">
        <v>8.313018565948175</v>
      </c>
      <c r="Q2241" s="6">
        <v>2239</v>
      </c>
    </row>
    <row r="2242" spans="1:17" x14ac:dyDescent="0.25">
      <c r="A2242">
        <v>110.53281485973433</v>
      </c>
      <c r="B2242">
        <v>-30.267047430211299</v>
      </c>
      <c r="C2242" s="6">
        <v>1537.4800000000002</v>
      </c>
      <c r="D2242">
        <v>0.75</v>
      </c>
      <c r="E2242">
        <v>0.65</v>
      </c>
      <c r="F2242">
        <v>19.899999999999999</v>
      </c>
      <c r="G2242">
        <v>42.007420362456692</v>
      </c>
      <c r="H2242">
        <v>14.57957438171851</v>
      </c>
      <c r="I2242">
        <v>0.53281485973433007</v>
      </c>
      <c r="J2242">
        <v>5513.3979017658376</v>
      </c>
      <c r="K2242">
        <v>-3195.9776291447133</v>
      </c>
      <c r="L2242">
        <v>-30.099787278602456</v>
      </c>
      <c r="M2242">
        <v>6372.7411236601629</v>
      </c>
      <c r="N2242">
        <v>36790.097480623081</v>
      </c>
      <c r="O2242">
        <v>54.70898298313638</v>
      </c>
      <c r="P2242">
        <v>1.0570179127942987</v>
      </c>
      <c r="Q2242" s="6">
        <v>2240</v>
      </c>
    </row>
    <row r="2243" spans="1:17" x14ac:dyDescent="0.25">
      <c r="A2243">
        <v>110.36579145480363</v>
      </c>
      <c r="B2243">
        <v>-30.885775009408363</v>
      </c>
      <c r="C2243" s="6">
        <v>1537.7600000000002</v>
      </c>
      <c r="D2243">
        <v>0.75</v>
      </c>
      <c r="E2243">
        <v>0.65</v>
      </c>
      <c r="F2243">
        <v>19.899999999999999</v>
      </c>
      <c r="G2243">
        <v>42.007420362456692</v>
      </c>
      <c r="H2243">
        <v>20.645085252921724</v>
      </c>
      <c r="I2243">
        <v>0.3657914548036274</v>
      </c>
      <c r="J2243">
        <v>5478.505424527626</v>
      </c>
      <c r="K2243">
        <v>-3255.033051224003</v>
      </c>
      <c r="L2243">
        <v>-30.716502322633314</v>
      </c>
      <c r="M2243">
        <v>6372.5396704249133</v>
      </c>
      <c r="N2243">
        <v>36829.885140826911</v>
      </c>
      <c r="O2243">
        <v>54.005361654828995</v>
      </c>
      <c r="P2243">
        <v>0.71256082195544579</v>
      </c>
      <c r="Q2243" s="6">
        <v>2241</v>
      </c>
    </row>
    <row r="2244" spans="1:17" x14ac:dyDescent="0.25">
      <c r="A2244">
        <v>108.87284247534549</v>
      </c>
      <c r="B2244">
        <v>-32.88963968840703</v>
      </c>
      <c r="C2244" s="6">
        <v>1538.0400000000002</v>
      </c>
      <c r="D2244">
        <v>1.2</v>
      </c>
      <c r="E2244">
        <v>0.65</v>
      </c>
      <c r="F2244">
        <v>19.899999999999999</v>
      </c>
      <c r="G2244">
        <v>46.089820015575185</v>
      </c>
      <c r="H2244">
        <v>17.999715605559476</v>
      </c>
      <c r="I2244">
        <v>-1.1271575246545069</v>
      </c>
      <c r="J2244">
        <v>5361.1335470558288</v>
      </c>
      <c r="K2244">
        <v>-3443.6886796960462</v>
      </c>
      <c r="L2244">
        <v>-32.714393005302043</v>
      </c>
      <c r="M2244">
        <v>6371.8713602860898</v>
      </c>
      <c r="N2244">
        <v>36964.95307599935</v>
      </c>
      <c r="O2244">
        <v>51.706774713766841</v>
      </c>
      <c r="P2244">
        <v>2.0750701583047899</v>
      </c>
      <c r="Q2244" s="6">
        <v>2242</v>
      </c>
    </row>
    <row r="2245" spans="1:17" x14ac:dyDescent="0.25">
      <c r="A2245">
        <v>109.30970975597835</v>
      </c>
      <c r="B2245">
        <v>-29.941562040152363</v>
      </c>
      <c r="C2245" s="6">
        <v>1538.3200000000002</v>
      </c>
      <c r="D2245">
        <v>0.75</v>
      </c>
      <c r="E2245">
        <v>0.65</v>
      </c>
      <c r="F2245">
        <v>19.899999999999999</v>
      </c>
      <c r="G2245">
        <v>42.007420362456692</v>
      </c>
      <c r="H2245">
        <v>14.908165213763914</v>
      </c>
      <c r="I2245">
        <v>-0.69029024402165362</v>
      </c>
      <c r="J2245">
        <v>5531.4954518445084</v>
      </c>
      <c r="K2245">
        <v>-3164.7631240650639</v>
      </c>
      <c r="L2245">
        <v>-29.775391816672073</v>
      </c>
      <c r="M2245">
        <v>6372.84611184191</v>
      </c>
      <c r="N2245">
        <v>36769.555686022592</v>
      </c>
      <c r="O2245">
        <v>55.077446008460527</v>
      </c>
      <c r="P2245">
        <v>1.3828227925229282</v>
      </c>
      <c r="Q2245" s="6">
        <v>2243</v>
      </c>
    </row>
    <row r="2246" spans="1:17" x14ac:dyDescent="0.25">
      <c r="A2246">
        <v>106.27811528658337</v>
      </c>
      <c r="B2246">
        <v>-31.48231416502642</v>
      </c>
      <c r="C2246" s="6">
        <v>1538.6000000000001</v>
      </c>
      <c r="D2246">
        <v>3</v>
      </c>
      <c r="E2246">
        <v>0.65</v>
      </c>
      <c r="F2246">
        <v>19.899999999999999</v>
      </c>
      <c r="G2246">
        <v>54.048620189015942</v>
      </c>
      <c r="H2246">
        <v>19.188471406536959</v>
      </c>
      <c r="I2246">
        <v>-3.7218847134166282</v>
      </c>
      <c r="J2246">
        <v>5444.2590780785586</v>
      </c>
      <c r="K2246">
        <v>-3311.6160345982421</v>
      </c>
      <c r="L2246">
        <v>-31.311175507232662</v>
      </c>
      <c r="M2246">
        <v>6372.3431851909054</v>
      </c>
      <c r="N2246">
        <v>36882.03838673397</v>
      </c>
      <c r="O2246">
        <v>53.103401062880735</v>
      </c>
      <c r="P2246">
        <v>7.1003041013798276</v>
      </c>
      <c r="Q2246" s="6">
        <v>2244</v>
      </c>
    </row>
    <row r="2247" spans="1:17" x14ac:dyDescent="0.25">
      <c r="A2247">
        <v>109.92843420825348</v>
      </c>
      <c r="B2247">
        <v>-29.884485733138732</v>
      </c>
      <c r="C2247" s="6">
        <v>1538.88</v>
      </c>
      <c r="D2247">
        <v>3</v>
      </c>
      <c r="E2247">
        <v>0.65</v>
      </c>
      <c r="F2247">
        <v>19.899999999999999</v>
      </c>
      <c r="G2247">
        <v>54.048620189015942</v>
      </c>
      <c r="H2247">
        <v>16.004534643080436</v>
      </c>
      <c r="I2247">
        <v>-7.1565791746522223E-2</v>
      </c>
      <c r="J2247">
        <v>5534.6506138202794</v>
      </c>
      <c r="K2247">
        <v>-3159.279014315317</v>
      </c>
      <c r="L2247">
        <v>-29.718508840114215</v>
      </c>
      <c r="M2247">
        <v>6372.8644507281306</v>
      </c>
      <c r="N2247">
        <v>36765.485181953634</v>
      </c>
      <c r="O2247">
        <v>55.150836653580789</v>
      </c>
      <c r="P2247">
        <v>0.14363321614886432</v>
      </c>
      <c r="Q2247" s="6">
        <v>2245</v>
      </c>
    </row>
    <row r="2248" spans="1:17" x14ac:dyDescent="0.25">
      <c r="A2248">
        <v>107.51047840247536</v>
      </c>
      <c r="B2248">
        <v>-32.900351251729312</v>
      </c>
      <c r="C2248" s="6">
        <v>1539.16</v>
      </c>
      <c r="D2248">
        <v>0.75</v>
      </c>
      <c r="E2248">
        <v>0.65</v>
      </c>
      <c r="F2248">
        <v>19.899999999999999</v>
      </c>
      <c r="G2248">
        <v>42.007420362456692</v>
      </c>
      <c r="H2248">
        <v>19.093255735580158</v>
      </c>
      <c r="I2248">
        <v>-2.489521597524643</v>
      </c>
      <c r="J2248">
        <v>5360.4883752027299</v>
      </c>
      <c r="K2248">
        <v>-3444.6861545684574</v>
      </c>
      <c r="L2248">
        <v>-32.725074903796852</v>
      </c>
      <c r="M2248">
        <v>6371.8677265115311</v>
      </c>
      <c r="N2248">
        <v>36970.275624978705</v>
      </c>
      <c r="O2248">
        <v>51.619256432548255</v>
      </c>
      <c r="P2248">
        <v>4.5763681097623676</v>
      </c>
      <c r="Q2248" s="6">
        <v>2246</v>
      </c>
    </row>
    <row r="2249" spans="1:17" x14ac:dyDescent="0.25">
      <c r="A2249">
        <v>109.87960217962184</v>
      </c>
      <c r="B2249">
        <v>-30.987775544845903</v>
      </c>
      <c r="C2249" s="6">
        <v>1539.44</v>
      </c>
      <c r="D2249">
        <v>0.75</v>
      </c>
      <c r="E2249">
        <v>0.65</v>
      </c>
      <c r="F2249">
        <v>19.899999999999999</v>
      </c>
      <c r="G2249">
        <v>42.007420362456692</v>
      </c>
      <c r="H2249">
        <v>14.227317883481721</v>
      </c>
      <c r="I2249">
        <v>-0.12039782037815883</v>
      </c>
      <c r="J2249">
        <v>5472.6917459456963</v>
      </c>
      <c r="K2249">
        <v>-3264.7328661337374</v>
      </c>
      <c r="L2249">
        <v>-30.818178600920916</v>
      </c>
      <c r="M2249">
        <v>6372.5062285851054</v>
      </c>
      <c r="N2249">
        <v>36836.420490836332</v>
      </c>
      <c r="O2249">
        <v>53.891001815703639</v>
      </c>
      <c r="P2249">
        <v>0.23384697991419548</v>
      </c>
      <c r="Q2249" s="6">
        <v>2247</v>
      </c>
    </row>
    <row r="2250" spans="1:17" x14ac:dyDescent="0.25">
      <c r="A2250">
        <v>107.01725679457589</v>
      </c>
      <c r="B2250">
        <v>-30.433129452620946</v>
      </c>
      <c r="C2250" s="6">
        <v>1539.7200000000003</v>
      </c>
      <c r="D2250">
        <v>0.75</v>
      </c>
      <c r="E2250">
        <v>0.65</v>
      </c>
      <c r="F2250">
        <v>19.899999999999999</v>
      </c>
      <c r="G2250">
        <v>42.007420362456692</v>
      </c>
      <c r="H2250">
        <v>19.915166478263981</v>
      </c>
      <c r="I2250">
        <v>-2.9827432054241143</v>
      </c>
      <c r="J2250">
        <v>5504.0948566826446</v>
      </c>
      <c r="K2250">
        <v>-3211.8659803195505</v>
      </c>
      <c r="L2250">
        <v>-30.265321423797104</v>
      </c>
      <c r="M2250">
        <v>6372.6872877063734</v>
      </c>
      <c r="N2250">
        <v>36809.017919955033</v>
      </c>
      <c r="O2250">
        <v>54.373684824136582</v>
      </c>
      <c r="P2250">
        <v>5.8732207737330668</v>
      </c>
      <c r="Q2250" s="6">
        <v>2248</v>
      </c>
    </row>
    <row r="2251" spans="1:17" x14ac:dyDescent="0.25">
      <c r="A2251">
        <v>106.56916606445877</v>
      </c>
      <c r="B2251">
        <v>-33.141754553513309</v>
      </c>
      <c r="C2251" s="6">
        <v>1540.0000000000002</v>
      </c>
      <c r="D2251">
        <v>0.75</v>
      </c>
      <c r="E2251">
        <v>0.65</v>
      </c>
      <c r="F2251">
        <v>19.899999999999999</v>
      </c>
      <c r="G2251">
        <v>42.007420362456692</v>
      </c>
      <c r="H2251">
        <v>19.165391958015945</v>
      </c>
      <c r="I2251">
        <v>-3.4308339355412301</v>
      </c>
      <c r="J2251">
        <v>5345.8986225103763</v>
      </c>
      <c r="K2251">
        <v>-3467.13434055782</v>
      </c>
      <c r="L2251">
        <v>-32.965816138317798</v>
      </c>
      <c r="M2251">
        <v>6371.7856694676766</v>
      </c>
      <c r="N2251">
        <v>36992.051522077927</v>
      </c>
      <c r="O2251">
        <v>51.261755921061585</v>
      </c>
      <c r="P2251">
        <v>6.2578995388932883</v>
      </c>
      <c r="Q2251" s="6">
        <v>2249</v>
      </c>
    </row>
    <row r="2252" spans="1:17" x14ac:dyDescent="0.25">
      <c r="A2252">
        <v>107.47488202609894</v>
      </c>
      <c r="B2252">
        <v>-30.234796698249127</v>
      </c>
      <c r="C2252" s="6">
        <v>1540.2800000000002</v>
      </c>
      <c r="D2252">
        <v>1.2</v>
      </c>
      <c r="E2252">
        <v>0.65</v>
      </c>
      <c r="F2252">
        <v>19.899999999999999</v>
      </c>
      <c r="G2252">
        <v>46.089820015575185</v>
      </c>
      <c r="H2252">
        <v>22.656091785544724</v>
      </c>
      <c r="I2252">
        <v>-2.525117973901061</v>
      </c>
      <c r="J2252">
        <v>5515.1990494701649</v>
      </c>
      <c r="K2252">
        <v>-3192.8892643797271</v>
      </c>
      <c r="L2252">
        <v>-30.067643585628709</v>
      </c>
      <c r="M2252">
        <v>6372.75155720572</v>
      </c>
      <c r="N2252">
        <v>36793.899125705422</v>
      </c>
      <c r="O2252">
        <v>54.64184102674681</v>
      </c>
      <c r="P2252">
        <v>5.0051628941562685</v>
      </c>
      <c r="Q2252" s="6">
        <v>2250</v>
      </c>
    </row>
    <row r="2253" spans="1:17" x14ac:dyDescent="0.25">
      <c r="A2253">
        <v>106.45725217675415</v>
      </c>
      <c r="B2253">
        <v>-33.390291550994903</v>
      </c>
      <c r="C2253" s="6">
        <v>1540.5600000000002</v>
      </c>
      <c r="D2253">
        <v>3</v>
      </c>
      <c r="E2253">
        <v>0.65</v>
      </c>
      <c r="F2253">
        <v>19.899999999999999</v>
      </c>
      <c r="G2253">
        <v>54.048620189015942</v>
      </c>
      <c r="H2253">
        <v>19.838456546188532</v>
      </c>
      <c r="I2253">
        <v>-3.5427478232458469</v>
      </c>
      <c r="J2253">
        <v>5330.7784572788914</v>
      </c>
      <c r="K2253">
        <v>-3490.1823650077117</v>
      </c>
      <c r="L2253">
        <v>-33.213684503207453</v>
      </c>
      <c r="M2253">
        <v>6371.7008641021075</v>
      </c>
      <c r="N2253">
        <v>37009.957710983086</v>
      </c>
      <c r="O2253">
        <v>50.969696645103291</v>
      </c>
      <c r="P2253">
        <v>6.4186189118333754</v>
      </c>
      <c r="Q2253" s="6">
        <v>2251</v>
      </c>
    </row>
    <row r="2254" spans="1:17" x14ac:dyDescent="0.25">
      <c r="A2254">
        <v>105.61078457252709</v>
      </c>
      <c r="B2254">
        <v>-32.804147897383146</v>
      </c>
      <c r="C2254" s="6">
        <v>1540.8400000000001</v>
      </c>
      <c r="D2254">
        <v>1.2</v>
      </c>
      <c r="E2254">
        <v>0.65</v>
      </c>
      <c r="F2254">
        <v>19.899999999999999</v>
      </c>
      <c r="G2254">
        <v>46.089820015575185</v>
      </c>
      <c r="H2254">
        <v>22.010271766252515</v>
      </c>
      <c r="I2254">
        <v>-4.3892154274729052</v>
      </c>
      <c r="J2254">
        <v>5366.2761070327306</v>
      </c>
      <c r="K2254">
        <v>-3435.7233134991293</v>
      </c>
      <c r="L2254">
        <v>-32.629138851147204</v>
      </c>
      <c r="M2254">
        <v>6371.9003400737365</v>
      </c>
      <c r="N2254">
        <v>36975.859281475336</v>
      </c>
      <c r="O2254">
        <v>51.528367376722059</v>
      </c>
      <c r="P2254">
        <v>8.0638528248275847</v>
      </c>
      <c r="Q2254" s="6">
        <v>2252</v>
      </c>
    </row>
    <row r="2255" spans="1:17" x14ac:dyDescent="0.25">
      <c r="A2255">
        <v>108.88556085186474</v>
      </c>
      <c r="B2255">
        <v>-31.49166021782041</v>
      </c>
      <c r="C2255" s="6">
        <v>1541.1200000000001</v>
      </c>
      <c r="D2255">
        <v>3</v>
      </c>
      <c r="E2255">
        <v>0.65</v>
      </c>
      <c r="F2255">
        <v>19.899999999999999</v>
      </c>
      <c r="G2255">
        <v>54.048620189015942</v>
      </c>
      <c r="H2255">
        <v>18.353334472042967</v>
      </c>
      <c r="I2255">
        <v>-1.1144391481352613</v>
      </c>
      <c r="J2255">
        <v>5443.7178287330926</v>
      </c>
      <c r="K2255">
        <v>-3312.4997236953823</v>
      </c>
      <c r="L2255">
        <v>-31.320492911206181</v>
      </c>
      <c r="M2255">
        <v>6372.3400896647472</v>
      </c>
      <c r="N2255">
        <v>36870.705084347021</v>
      </c>
      <c r="O2255">
        <v>53.296691611041069</v>
      </c>
      <c r="P2255">
        <v>2.1326940906543563</v>
      </c>
      <c r="Q2255" s="6">
        <v>2253</v>
      </c>
    </row>
    <row r="2256" spans="1:17" x14ac:dyDescent="0.25">
      <c r="A2256">
        <v>109.70712146997926</v>
      </c>
      <c r="B2256">
        <v>-33.306618459892611</v>
      </c>
      <c r="C2256" s="6">
        <v>1541.4</v>
      </c>
      <c r="D2256">
        <v>3</v>
      </c>
      <c r="E2256">
        <v>0.65</v>
      </c>
      <c r="F2256">
        <v>19.899999999999999</v>
      </c>
      <c r="G2256">
        <v>54.048620189015942</v>
      </c>
      <c r="H2256">
        <v>21.299771445673677</v>
      </c>
      <c r="I2256">
        <v>-0.29287853002074371</v>
      </c>
      <c r="J2256">
        <v>5335.8800796198329</v>
      </c>
      <c r="K2256">
        <v>-3482.4301822952643</v>
      </c>
      <c r="L2256">
        <v>-33.130235039851705</v>
      </c>
      <c r="M2256">
        <v>6371.7294511494119</v>
      </c>
      <c r="N2256">
        <v>36992.619904452382</v>
      </c>
      <c r="O2256">
        <v>51.251395707881002</v>
      </c>
      <c r="P2256">
        <v>0.53334965355777819</v>
      </c>
      <c r="Q2256" s="6">
        <v>2254</v>
      </c>
    </row>
    <row r="2257" spans="1:17" x14ac:dyDescent="0.25">
      <c r="A2257">
        <v>106.17904508127471</v>
      </c>
      <c r="B2257">
        <v>-33.492786992198148</v>
      </c>
      <c r="C2257" s="6">
        <v>1541.68</v>
      </c>
      <c r="D2257">
        <v>1.2</v>
      </c>
      <c r="E2257">
        <v>0.65</v>
      </c>
      <c r="F2257">
        <v>19.899999999999999</v>
      </c>
      <c r="G2257">
        <v>46.089820015575185</v>
      </c>
      <c r="H2257">
        <v>16.030228950567704</v>
      </c>
      <c r="I2257">
        <v>-3.8209549187252918</v>
      </c>
      <c r="J2257">
        <v>5324.5137064819719</v>
      </c>
      <c r="K2257">
        <v>-3499.668386286341</v>
      </c>
      <c r="L2257">
        <v>-33.315908056442389</v>
      </c>
      <c r="M2257">
        <v>6371.6657966725179</v>
      </c>
      <c r="N2257">
        <v>37018.965595941161</v>
      </c>
      <c r="O2257">
        <v>50.823676135295081</v>
      </c>
      <c r="P2257">
        <v>6.9008464265604958</v>
      </c>
      <c r="Q2257" s="6">
        <v>2255</v>
      </c>
    </row>
    <row r="2258" spans="1:17" x14ac:dyDescent="0.25">
      <c r="A2258">
        <v>109.14441704948781</v>
      </c>
      <c r="B2258">
        <v>-30.730062140202651</v>
      </c>
      <c r="C2258" s="6">
        <v>1541.96</v>
      </c>
      <c r="D2258">
        <v>0.75</v>
      </c>
      <c r="E2258">
        <v>0.65</v>
      </c>
      <c r="F2258">
        <v>19.899999999999999</v>
      </c>
      <c r="G2258">
        <v>42.007420362456692</v>
      </c>
      <c r="H2258">
        <v>16.591578542012215</v>
      </c>
      <c r="I2258">
        <v>-0.85558295051218636</v>
      </c>
      <c r="J2258">
        <v>5487.3470187363164</v>
      </c>
      <c r="K2258">
        <v>-3240.2057986628338</v>
      </c>
      <c r="L2258">
        <v>-30.561288577963246</v>
      </c>
      <c r="M2258">
        <v>6372.5905973726722</v>
      </c>
      <c r="N2258">
        <v>36820.343131496666</v>
      </c>
      <c r="O2258">
        <v>54.172989218259886</v>
      </c>
      <c r="P2258">
        <v>1.6739982756090372</v>
      </c>
      <c r="Q2258" s="6">
        <v>2256</v>
      </c>
    </row>
    <row r="2259" spans="1:17" x14ac:dyDescent="0.25">
      <c r="A2259">
        <v>106.69112568446305</v>
      </c>
      <c r="B2259">
        <v>-31.214549150861536</v>
      </c>
      <c r="C2259" s="6">
        <v>1542.2400000000002</v>
      </c>
      <c r="D2259">
        <v>1.2</v>
      </c>
      <c r="E2259">
        <v>0.65</v>
      </c>
      <c r="F2259">
        <v>19.899999999999999</v>
      </c>
      <c r="G2259">
        <v>46.089820015575185</v>
      </c>
      <c r="H2259">
        <v>20.484713215033764</v>
      </c>
      <c r="I2259">
        <v>-3.3088743155369542</v>
      </c>
      <c r="J2259">
        <v>5459.7042889305694</v>
      </c>
      <c r="K2259">
        <v>-3286.2614316244949</v>
      </c>
      <c r="L2259">
        <v>-31.044238972377361</v>
      </c>
      <c r="M2259">
        <v>6372.4316488723143</v>
      </c>
      <c r="N2259">
        <v>36861.669326405725</v>
      </c>
      <c r="O2259">
        <v>53.453462648388658</v>
      </c>
      <c r="P2259">
        <v>6.3655653852961063</v>
      </c>
      <c r="Q2259" s="6">
        <v>2257</v>
      </c>
    </row>
    <row r="2260" spans="1:17" x14ac:dyDescent="0.25">
      <c r="A2260">
        <v>106.1875495086975</v>
      </c>
      <c r="B2260">
        <v>-29.182353233430373</v>
      </c>
      <c r="C2260" s="6">
        <v>1542.5200000000002</v>
      </c>
      <c r="D2260">
        <v>1.2</v>
      </c>
      <c r="E2260">
        <v>0.65</v>
      </c>
      <c r="F2260">
        <v>19.899999999999999</v>
      </c>
      <c r="G2260">
        <v>46.089820015575185</v>
      </c>
      <c r="H2260">
        <v>23.444710700818149</v>
      </c>
      <c r="I2260">
        <v>-3.8124504913024992</v>
      </c>
      <c r="J2260">
        <v>5573.0140496826834</v>
      </c>
      <c r="K2260">
        <v>-3091.5640749925919</v>
      </c>
      <c r="L2260">
        <v>-29.018808010598349</v>
      </c>
      <c r="M2260">
        <v>6373.0882645500351</v>
      </c>
      <c r="N2260">
        <v>36735.653986743855</v>
      </c>
      <c r="O2260">
        <v>55.695200063427244</v>
      </c>
      <c r="P2260">
        <v>7.7823011423805726</v>
      </c>
      <c r="Q2260" s="6">
        <v>2258</v>
      </c>
    </row>
    <row r="2261" spans="1:17" x14ac:dyDescent="0.25">
      <c r="A2261">
        <v>105.69551915034036</v>
      </c>
      <c r="B2261">
        <v>-31.920640711104543</v>
      </c>
      <c r="C2261" s="6">
        <v>1542.8000000000002</v>
      </c>
      <c r="D2261">
        <v>1.2</v>
      </c>
      <c r="E2261">
        <v>0.65</v>
      </c>
      <c r="F2261">
        <v>19.899999999999999</v>
      </c>
      <c r="G2261">
        <v>46.089820015575185</v>
      </c>
      <c r="H2261">
        <v>14.69216073278646</v>
      </c>
      <c r="I2261">
        <v>-4.3044808496596403</v>
      </c>
      <c r="J2261">
        <v>5418.7189054962446</v>
      </c>
      <c r="K2261">
        <v>-3352.9667090401676</v>
      </c>
      <c r="L2261">
        <v>-31.748178001579653</v>
      </c>
      <c r="M2261">
        <v>6372.1974489742606</v>
      </c>
      <c r="N2261">
        <v>36915.54272590801</v>
      </c>
      <c r="O2261">
        <v>52.534183990812487</v>
      </c>
      <c r="P2261">
        <v>8.101868338497038</v>
      </c>
      <c r="Q2261" s="6">
        <v>2259</v>
      </c>
    </row>
    <row r="2262" spans="1:17" x14ac:dyDescent="0.25">
      <c r="A2262">
        <v>106.14901111049481</v>
      </c>
      <c r="B2262">
        <v>-29.634962557418003</v>
      </c>
      <c r="C2262" s="6">
        <v>1543.0800000000002</v>
      </c>
      <c r="D2262">
        <v>3</v>
      </c>
      <c r="E2262">
        <v>0.65</v>
      </c>
      <c r="F2262">
        <v>19.899999999999999</v>
      </c>
      <c r="G2262">
        <v>54.048620189015942</v>
      </c>
      <c r="H2262">
        <v>15.957695926878918</v>
      </c>
      <c r="I2262">
        <v>-3.8509888895051887</v>
      </c>
      <c r="J2262">
        <v>5548.3796582071218</v>
      </c>
      <c r="K2262">
        <v>-3135.267629539022</v>
      </c>
      <c r="L2262">
        <v>-29.469838542619883</v>
      </c>
      <c r="M2262">
        <v>6372.9443697902943</v>
      </c>
      <c r="N2262">
        <v>36764.116327755226</v>
      </c>
      <c r="O2262">
        <v>55.177196888930702</v>
      </c>
      <c r="P2262">
        <v>7.7521724893103716</v>
      </c>
      <c r="Q2262" s="6">
        <v>2260</v>
      </c>
    </row>
    <row r="2263" spans="1:17" x14ac:dyDescent="0.25">
      <c r="A2263">
        <v>107.96498505730463</v>
      </c>
      <c r="B2263">
        <v>-29.795415866769826</v>
      </c>
      <c r="C2263" s="6">
        <v>1543.3600000000001</v>
      </c>
      <c r="D2263">
        <v>3</v>
      </c>
      <c r="E2263">
        <v>0.65</v>
      </c>
      <c r="F2263">
        <v>19.899999999999999</v>
      </c>
      <c r="G2263">
        <v>54.048620189015942</v>
      </c>
      <c r="H2263">
        <v>19.777657649118751</v>
      </c>
      <c r="I2263">
        <v>-2.0350149426953692</v>
      </c>
      <c r="J2263">
        <v>5539.5633971070483</v>
      </c>
      <c r="K2263">
        <v>-3150.7146638759</v>
      </c>
      <c r="L2263">
        <v>-29.629741982984402</v>
      </c>
      <c r="M2263">
        <v>6372.8930262268495</v>
      </c>
      <c r="N2263">
        <v>36763.857724754911</v>
      </c>
      <c r="O2263">
        <v>55.180694553406518</v>
      </c>
      <c r="P2263">
        <v>4.0901451143428673</v>
      </c>
      <c r="Q2263" s="6">
        <v>2261</v>
      </c>
    </row>
    <row r="2264" spans="1:17" x14ac:dyDescent="0.25">
      <c r="A2264">
        <v>108.75489434304046</v>
      </c>
      <c r="B2264">
        <v>-30.446055832143859</v>
      </c>
      <c r="C2264" s="6">
        <v>1543.64</v>
      </c>
      <c r="D2264">
        <v>0.75</v>
      </c>
      <c r="E2264">
        <v>0.65</v>
      </c>
      <c r="F2264">
        <v>19.899999999999999</v>
      </c>
      <c r="G2264">
        <v>42.007420362456692</v>
      </c>
      <c r="H2264">
        <v>16.052577731571944</v>
      </c>
      <c r="I2264">
        <v>-1.245105656959538</v>
      </c>
      <c r="J2264">
        <v>5503.368847521423</v>
      </c>
      <c r="K2264">
        <v>-3213.1014760973258</v>
      </c>
      <c r="L2264">
        <v>-30.278205396486307</v>
      </c>
      <c r="M2264">
        <v>6372.6830901566173</v>
      </c>
      <c r="N2264">
        <v>36802.795277335681</v>
      </c>
      <c r="O2264">
        <v>54.483155289079988</v>
      </c>
      <c r="P2264">
        <v>2.4560346605613357</v>
      </c>
      <c r="Q2264" s="6">
        <v>2262</v>
      </c>
    </row>
    <row r="2265" spans="1:17" x14ac:dyDescent="0.25">
      <c r="A2265">
        <v>108.76912775104272</v>
      </c>
      <c r="B2265">
        <v>-33.344241887403008</v>
      </c>
      <c r="C2265" s="6">
        <v>1543.92</v>
      </c>
      <c r="D2265">
        <v>3</v>
      </c>
      <c r="E2265">
        <v>0.65</v>
      </c>
      <c r="F2265">
        <v>19.899999999999999</v>
      </c>
      <c r="G2265">
        <v>54.048620189015942</v>
      </c>
      <c r="H2265">
        <v>21.687995134220589</v>
      </c>
      <c r="I2265">
        <v>-1.230872248957283</v>
      </c>
      <c r="J2265">
        <v>5333.5875553034448</v>
      </c>
      <c r="K2265">
        <v>-3485.9168436280866</v>
      </c>
      <c r="L2265">
        <v>-33.16775772807523</v>
      </c>
      <c r="M2265">
        <v>6371.7166015743178</v>
      </c>
      <c r="N2265">
        <v>36996.553795310552</v>
      </c>
      <c r="O2265">
        <v>51.18718946087489</v>
      </c>
      <c r="P2265">
        <v>2.2385060119240769</v>
      </c>
      <c r="Q2265" s="6">
        <v>2263</v>
      </c>
    </row>
    <row r="2266" spans="1:17" x14ac:dyDescent="0.25">
      <c r="A2266">
        <v>105.97035426325442</v>
      </c>
      <c r="B2266">
        <v>-30.235366312784855</v>
      </c>
      <c r="C2266" s="6">
        <v>1544.2</v>
      </c>
      <c r="D2266">
        <v>0.75</v>
      </c>
      <c r="E2266">
        <v>0.65</v>
      </c>
      <c r="F2266">
        <v>19.899999999999999</v>
      </c>
      <c r="G2266">
        <v>42.007420362456692</v>
      </c>
      <c r="H2266">
        <v>17.646173143191128</v>
      </c>
      <c r="I2266">
        <v>-4.0296457367455787</v>
      </c>
      <c r="J2266">
        <v>5515.1672526400334</v>
      </c>
      <c r="K2266">
        <v>-3192.9438199417154</v>
      </c>
      <c r="L2266">
        <v>-30.068211307805843</v>
      </c>
      <c r="M2266">
        <v>6372.7513729861621</v>
      </c>
      <c r="N2266">
        <v>36803.421916349958</v>
      </c>
      <c r="O2266">
        <v>54.473599142393773</v>
      </c>
      <c r="P2266">
        <v>7.9639535430549531</v>
      </c>
      <c r="Q2266" s="6">
        <v>2264</v>
      </c>
    </row>
    <row r="2267" spans="1:17" x14ac:dyDescent="0.25">
      <c r="A2267">
        <v>108.04563441817442</v>
      </c>
      <c r="B2267">
        <v>-31.506437355364611</v>
      </c>
      <c r="C2267" s="6">
        <v>1544.4800000000002</v>
      </c>
      <c r="D2267">
        <v>1.2</v>
      </c>
      <c r="E2267">
        <v>0.65</v>
      </c>
      <c r="F2267">
        <v>19.899999999999999</v>
      </c>
      <c r="G2267">
        <v>46.089820015575185</v>
      </c>
      <c r="H2267">
        <v>15.202448184783378</v>
      </c>
      <c r="I2267">
        <v>-1.9543655818255843</v>
      </c>
      <c r="J2267">
        <v>5442.861758252021</v>
      </c>
      <c r="K2267">
        <v>-3313.8967558143331</v>
      </c>
      <c r="L2267">
        <v>-31.335224788817737</v>
      </c>
      <c r="M2267">
        <v>6372.3351942313147</v>
      </c>
      <c r="N2267">
        <v>36874.126122374772</v>
      </c>
      <c r="O2267">
        <v>53.238124058981803</v>
      </c>
      <c r="P2267">
        <v>3.7358849235930967</v>
      </c>
      <c r="Q2267" s="6">
        <v>2265</v>
      </c>
    </row>
    <row r="2268" spans="1:17" x14ac:dyDescent="0.25">
      <c r="A2268">
        <v>110.2012034005048</v>
      </c>
      <c r="B2268">
        <v>-33.381794509206053</v>
      </c>
      <c r="C2268" s="6">
        <v>1544.7600000000002</v>
      </c>
      <c r="D2268">
        <v>1.2</v>
      </c>
      <c r="E2268">
        <v>0.65</v>
      </c>
      <c r="F2268">
        <v>19.899999999999999</v>
      </c>
      <c r="G2268">
        <v>46.089820015575185</v>
      </c>
      <c r="H2268">
        <v>14.59288263817397</v>
      </c>
      <c r="I2268">
        <v>0.20120340050479513</v>
      </c>
      <c r="J2268">
        <v>5331.2970489618319</v>
      </c>
      <c r="K2268">
        <v>-3489.3954624052958</v>
      </c>
      <c r="L2268">
        <v>-33.20521010249913</v>
      </c>
      <c r="M2268">
        <v>6371.7037687987195</v>
      </c>
      <c r="N2268">
        <v>36997.796861419105</v>
      </c>
      <c r="O2268">
        <v>51.166748169611836</v>
      </c>
      <c r="P2268">
        <v>0.36567765996575025</v>
      </c>
      <c r="Q2268" s="6">
        <v>2266</v>
      </c>
    </row>
    <row r="2269" spans="1:17" x14ac:dyDescent="0.25">
      <c r="A2269">
        <v>106.048147494478</v>
      </c>
      <c r="B2269">
        <v>-31.900310650710029</v>
      </c>
      <c r="C2269" s="6">
        <v>1545.0400000000002</v>
      </c>
      <c r="D2269">
        <v>0.75</v>
      </c>
      <c r="E2269">
        <v>0.65</v>
      </c>
      <c r="F2269">
        <v>19.899999999999999</v>
      </c>
      <c r="G2269">
        <v>42.007420362456692</v>
      </c>
      <c r="H2269">
        <v>23.739361763908274</v>
      </c>
      <c r="I2269">
        <v>-3.9518525055219982</v>
      </c>
      <c r="J2269">
        <v>5419.9105163520489</v>
      </c>
      <c r="K2269">
        <v>-3351.0530861128786</v>
      </c>
      <c r="L2269">
        <v>-31.72790846564628</v>
      </c>
      <c r="M2269">
        <v>6372.204233325403</v>
      </c>
      <c r="N2269">
        <v>36911.443773228682</v>
      </c>
      <c r="O2269">
        <v>52.603164934483402</v>
      </c>
      <c r="P2269">
        <v>7.4479404620021041</v>
      </c>
      <c r="Q2269" s="6">
        <v>2267</v>
      </c>
    </row>
    <row r="2270" spans="1:17" x14ac:dyDescent="0.25">
      <c r="A2270">
        <v>109.96089457665929</v>
      </c>
      <c r="B2270">
        <v>-29.407890103016236</v>
      </c>
      <c r="C2270" s="6">
        <v>1545.3200000000002</v>
      </c>
      <c r="D2270">
        <v>3</v>
      </c>
      <c r="E2270">
        <v>0.65</v>
      </c>
      <c r="F2270">
        <v>19.899999999999999</v>
      </c>
      <c r="G2270">
        <v>54.048620189015942</v>
      </c>
      <c r="H2270">
        <v>17.82669300838478</v>
      </c>
      <c r="I2270">
        <v>-3.9105423340714651E-2</v>
      </c>
      <c r="J2270">
        <v>5560.7820065897477</v>
      </c>
      <c r="K2270">
        <v>-3113.3656681305742</v>
      </c>
      <c r="L2270">
        <v>-29.243553061710283</v>
      </c>
      <c r="M2270">
        <v>6373.0167352915714</v>
      </c>
      <c r="N2270">
        <v>36735.527373357043</v>
      </c>
      <c r="O2270">
        <v>55.695881102340351</v>
      </c>
      <c r="P2270">
        <v>7.9640560020035056E-2</v>
      </c>
      <c r="Q2270" s="6">
        <v>2268</v>
      </c>
    </row>
    <row r="2271" spans="1:17" x14ac:dyDescent="0.25">
      <c r="A2271">
        <v>108.76920414726246</v>
      </c>
      <c r="B2271">
        <v>-29.84318089008784</v>
      </c>
      <c r="C2271" s="6">
        <v>1545.6000000000001</v>
      </c>
      <c r="D2271">
        <v>0.75</v>
      </c>
      <c r="E2271">
        <v>0.65</v>
      </c>
      <c r="F2271">
        <v>19.899999999999999</v>
      </c>
      <c r="G2271">
        <v>42.007420362456692</v>
      </c>
      <c r="H2271">
        <v>23.332982554586721</v>
      </c>
      <c r="I2271">
        <v>-1.2307958527375433</v>
      </c>
      <c r="J2271">
        <v>5536.9305086543709</v>
      </c>
      <c r="K2271">
        <v>-3155.3083578060373</v>
      </c>
      <c r="L2271">
        <v>-29.67734431484266</v>
      </c>
      <c r="M2271">
        <v>6372.8777087363114</v>
      </c>
      <c r="N2271">
        <v>36764.332884185409</v>
      </c>
      <c r="O2271">
        <v>55.171818848567511</v>
      </c>
      <c r="P2271">
        <v>2.4721713164907233</v>
      </c>
      <c r="Q2271" s="6">
        <v>2269</v>
      </c>
    </row>
    <row r="2272" spans="1:17" x14ac:dyDescent="0.25">
      <c r="A2272">
        <v>108.96377330856949</v>
      </c>
      <c r="B2272">
        <v>-32.697629529214147</v>
      </c>
      <c r="C2272" s="6">
        <v>1545.88</v>
      </c>
      <c r="D2272">
        <v>3</v>
      </c>
      <c r="E2272">
        <v>0.65</v>
      </c>
      <c r="F2272">
        <v>19.899999999999999</v>
      </c>
      <c r="G2272">
        <v>54.048620189015942</v>
      </c>
      <c r="H2272">
        <v>16.674813246179767</v>
      </c>
      <c r="I2272">
        <v>-1.0362266914305138</v>
      </c>
      <c r="J2272">
        <v>5372.6667350338803</v>
      </c>
      <c r="K2272">
        <v>-3425.7883082629455</v>
      </c>
      <c r="L2272">
        <v>-32.522918737610809</v>
      </c>
      <c r="M2272">
        <v>6371.9363916136754</v>
      </c>
      <c r="N2272">
        <v>36951.625471359679</v>
      </c>
      <c r="O2272">
        <v>51.927857789053839</v>
      </c>
      <c r="P2272">
        <v>1.9177010592914232</v>
      </c>
      <c r="Q2272" s="6">
        <v>2270</v>
      </c>
    </row>
    <row r="2273" spans="1:17" x14ac:dyDescent="0.25">
      <c r="A2273">
        <v>107.12603622447995</v>
      </c>
      <c r="B2273">
        <v>-29.220965621358687</v>
      </c>
      <c r="C2273" s="6">
        <v>1546.16</v>
      </c>
      <c r="D2273">
        <v>1.2</v>
      </c>
      <c r="E2273">
        <v>0.65</v>
      </c>
      <c r="F2273">
        <v>19.899999999999999</v>
      </c>
      <c r="G2273">
        <v>46.089820015575185</v>
      </c>
      <c r="H2273">
        <v>20.865067353600917</v>
      </c>
      <c r="I2273">
        <v>-2.8739637755200533</v>
      </c>
      <c r="J2273">
        <v>5570.9260173427701</v>
      </c>
      <c r="K2273">
        <v>-3095.2999148791146</v>
      </c>
      <c r="L2273">
        <v>-29.057284120819702</v>
      </c>
      <c r="M2273">
        <v>6373.0760433057148</v>
      </c>
      <c r="N2273">
        <v>36731.935259127895</v>
      </c>
      <c r="O2273">
        <v>55.762715228488815</v>
      </c>
      <c r="P2273">
        <v>5.8714133993241759</v>
      </c>
      <c r="Q2273" s="6">
        <v>2271</v>
      </c>
    </row>
    <row r="2274" spans="1:17" x14ac:dyDescent="0.25">
      <c r="A2274">
        <v>108.08929688133161</v>
      </c>
      <c r="B2274">
        <v>-32.364743152366749</v>
      </c>
      <c r="C2274" s="6">
        <v>1546.44</v>
      </c>
      <c r="D2274">
        <v>3</v>
      </c>
      <c r="E2274">
        <v>0.65</v>
      </c>
      <c r="F2274">
        <v>19.899999999999999</v>
      </c>
      <c r="G2274">
        <v>54.048620189015942</v>
      </c>
      <c r="H2274">
        <v>21.509498339997215</v>
      </c>
      <c r="I2274">
        <v>-1.910703118668394</v>
      </c>
      <c r="J2274">
        <v>5392.5185135240654</v>
      </c>
      <c r="K2274">
        <v>-3394.6646566951677</v>
      </c>
      <c r="L2274">
        <v>-32.1909799369094</v>
      </c>
      <c r="M2274">
        <v>6372.0486540919565</v>
      </c>
      <c r="N2274">
        <v>36931.405728280035</v>
      </c>
      <c r="O2274">
        <v>52.265823627907047</v>
      </c>
      <c r="P2274">
        <v>3.5660704419447997</v>
      </c>
      <c r="Q2274" s="6">
        <v>2272</v>
      </c>
    </row>
    <row r="2275" spans="1:17" x14ac:dyDescent="0.25">
      <c r="A2275">
        <v>108.31633157248183</v>
      </c>
      <c r="B2275">
        <v>-30.67422897135657</v>
      </c>
      <c r="C2275" s="6">
        <v>1546.7200000000003</v>
      </c>
      <c r="D2275">
        <v>1.2</v>
      </c>
      <c r="E2275">
        <v>0.65</v>
      </c>
      <c r="F2275">
        <v>19.899999999999999</v>
      </c>
      <c r="G2275">
        <v>46.089820015575185</v>
      </c>
      <c r="H2275">
        <v>21.065353274988311</v>
      </c>
      <c r="I2275">
        <v>-1.683668427518171</v>
      </c>
      <c r="J2275">
        <v>5490.5074331000151</v>
      </c>
      <c r="K2275">
        <v>-3234.8835082608034</v>
      </c>
      <c r="L2275">
        <v>-30.505635587042956</v>
      </c>
      <c r="M2275">
        <v>6372.6088209574136</v>
      </c>
      <c r="N2275">
        <v>36818.740982739313</v>
      </c>
      <c r="O2275">
        <v>54.201415759351917</v>
      </c>
      <c r="P2275">
        <v>3.2976047750326347</v>
      </c>
      <c r="Q2275" s="6">
        <v>2273</v>
      </c>
    </row>
    <row r="2276" spans="1:17" x14ac:dyDescent="0.25">
      <c r="A2276">
        <v>108.23584636874631</v>
      </c>
      <c r="B2276">
        <v>-32.919138848147384</v>
      </c>
      <c r="C2276" s="6">
        <v>1547.0000000000002</v>
      </c>
      <c r="D2276">
        <v>0.75</v>
      </c>
      <c r="E2276">
        <v>0.65</v>
      </c>
      <c r="F2276">
        <v>19.899999999999999</v>
      </c>
      <c r="G2276">
        <v>42.007420362456692</v>
      </c>
      <c r="H2276">
        <v>18.140797183009553</v>
      </c>
      <c r="I2276">
        <v>-1.7641536312536914</v>
      </c>
      <c r="J2276">
        <v>5359.3563200117005</v>
      </c>
      <c r="K2276">
        <v>-3446.4353930329703</v>
      </c>
      <c r="L2276">
        <v>-32.743810528391634</v>
      </c>
      <c r="M2276">
        <v>6371.8613515361176</v>
      </c>
      <c r="N2276">
        <v>36968.692609689373</v>
      </c>
      <c r="O2276">
        <v>51.645117504234243</v>
      </c>
      <c r="P2276">
        <v>3.2437385565599937</v>
      </c>
      <c r="Q2276" s="6">
        <v>2274</v>
      </c>
    </row>
    <row r="2277" spans="1:17" x14ac:dyDescent="0.25">
      <c r="A2277">
        <v>109.10671615873548</v>
      </c>
      <c r="B2277">
        <v>-32.950903603194874</v>
      </c>
      <c r="C2277" s="6">
        <v>1547.2800000000002</v>
      </c>
      <c r="D2277">
        <v>0.75</v>
      </c>
      <c r="E2277">
        <v>0.65</v>
      </c>
      <c r="F2277">
        <v>19.899999999999999</v>
      </c>
      <c r="G2277">
        <v>42.007420362456692</v>
      </c>
      <c r="H2277">
        <v>14.636129984936476</v>
      </c>
      <c r="I2277">
        <v>-0.89328384126451965</v>
      </c>
      <c r="J2277">
        <v>5357.4410079490581</v>
      </c>
      <c r="K2277">
        <v>-3449.3920504791854</v>
      </c>
      <c r="L2277">
        <v>-32.775487583937739</v>
      </c>
      <c r="M2277">
        <v>6371.8505688350233</v>
      </c>
      <c r="N2277">
        <v>36968.720601802379</v>
      </c>
      <c r="O2277">
        <v>51.644442044391923</v>
      </c>
      <c r="P2277">
        <v>1.6419902612833408</v>
      </c>
      <c r="Q2277" s="6">
        <v>2275</v>
      </c>
    </row>
    <row r="2278" spans="1:17" x14ac:dyDescent="0.25">
      <c r="A2278">
        <v>108.51187872899584</v>
      </c>
      <c r="B2278">
        <v>-31.178198155264976</v>
      </c>
      <c r="C2278" s="6">
        <v>1547.5600000000002</v>
      </c>
      <c r="D2278">
        <v>3</v>
      </c>
      <c r="E2278">
        <v>0.65</v>
      </c>
      <c r="F2278">
        <v>19.899999999999999</v>
      </c>
      <c r="G2278">
        <v>54.048620189015942</v>
      </c>
      <c r="H2278">
        <v>23.886747027792289</v>
      </c>
      <c r="I2278">
        <v>-1.4881212710041609</v>
      </c>
      <c r="J2278">
        <v>5461.7918956219019</v>
      </c>
      <c r="K2278">
        <v>-3282.8138908465958</v>
      </c>
      <c r="L2278">
        <v>-31.008001592028496</v>
      </c>
      <c r="M2278">
        <v>6372.4436249382743</v>
      </c>
      <c r="N2278">
        <v>36850.977791036021</v>
      </c>
      <c r="O2278">
        <v>53.637723848114859</v>
      </c>
      <c r="P2278">
        <v>2.8727143631550796</v>
      </c>
      <c r="Q2278" s="6">
        <v>2276</v>
      </c>
    </row>
    <row r="2279" spans="1:17" x14ac:dyDescent="0.25">
      <c r="A2279">
        <v>109.0242457866012</v>
      </c>
      <c r="B2279">
        <v>-31.479292818052652</v>
      </c>
      <c r="C2279" s="6">
        <v>1547.8400000000001</v>
      </c>
      <c r="D2279">
        <v>0.75</v>
      </c>
      <c r="E2279">
        <v>0.65</v>
      </c>
      <c r="F2279">
        <v>19.899999999999999</v>
      </c>
      <c r="G2279">
        <v>42.007420362456692</v>
      </c>
      <c r="H2279">
        <v>19.86250330128987</v>
      </c>
      <c r="I2279">
        <v>-0.97575421339880108</v>
      </c>
      <c r="J2279">
        <v>5444.4340195606992</v>
      </c>
      <c r="K2279">
        <v>-3311.3303412328719</v>
      </c>
      <c r="L2279">
        <v>-31.3081634255899</v>
      </c>
      <c r="M2279">
        <v>6372.3441857858934</v>
      </c>
      <c r="N2279">
        <v>36869.612046228118</v>
      </c>
      <c r="O2279">
        <v>53.315475782743327</v>
      </c>
      <c r="P2279">
        <v>1.8680978769566208</v>
      </c>
      <c r="Q2279" s="6">
        <v>2277</v>
      </c>
    </row>
    <row r="2280" spans="1:17" x14ac:dyDescent="0.25">
      <c r="A2280">
        <v>108.76089512642774</v>
      </c>
      <c r="B2280">
        <v>-35.071764528465827</v>
      </c>
      <c r="C2280" s="6">
        <v>1548.1200000000001</v>
      </c>
      <c r="D2280">
        <v>0.75</v>
      </c>
      <c r="E2280">
        <v>0.65</v>
      </c>
      <c r="F2280">
        <v>19.899999999999999</v>
      </c>
      <c r="G2280">
        <v>42.007420362456692</v>
      </c>
      <c r="H2280">
        <v>15.673659637693136</v>
      </c>
      <c r="I2280">
        <v>-1.2391048735722592</v>
      </c>
      <c r="J2280">
        <v>5225.8587174502172</v>
      </c>
      <c r="K2280">
        <v>-3644.3871538874273</v>
      </c>
      <c r="L2280">
        <v>-34.890984111961124</v>
      </c>
      <c r="M2280">
        <v>6371.1189803809293</v>
      </c>
      <c r="N2280">
        <v>37119.014446269881</v>
      </c>
      <c r="O2280">
        <v>49.231068257746948</v>
      </c>
      <c r="P2280">
        <v>2.1557760463369231</v>
      </c>
      <c r="Q2280" s="6">
        <v>2278</v>
      </c>
    </row>
    <row r="2281" spans="1:17" x14ac:dyDescent="0.25">
      <c r="A2281">
        <v>108.94842675815711</v>
      </c>
      <c r="B2281">
        <v>-33.794275817601111</v>
      </c>
      <c r="C2281" s="6">
        <v>1548.4</v>
      </c>
      <c r="D2281">
        <v>1.2</v>
      </c>
      <c r="E2281">
        <v>0.65</v>
      </c>
      <c r="F2281">
        <v>19.899999999999999</v>
      </c>
      <c r="G2281">
        <v>46.089820015575185</v>
      </c>
      <c r="H2281">
        <v>14.701888903706809</v>
      </c>
      <c r="I2281">
        <v>-1.0515732418428883</v>
      </c>
      <c r="J2281">
        <v>5305.987192235888</v>
      </c>
      <c r="K2281">
        <v>-3527.5071200537936</v>
      </c>
      <c r="L2281">
        <v>-33.616610213538713</v>
      </c>
      <c r="M2281">
        <v>6371.5623332273453</v>
      </c>
      <c r="N2281">
        <v>37027.585570404408</v>
      </c>
      <c r="O2281">
        <v>50.683049009444382</v>
      </c>
      <c r="P2281">
        <v>1.8901222507705462</v>
      </c>
      <c r="Q2281" s="6">
        <v>2279</v>
      </c>
    </row>
    <row r="2282" spans="1:17" x14ac:dyDescent="0.25">
      <c r="A2282">
        <v>104.11926710205</v>
      </c>
      <c r="B2282">
        <v>-31.051796130762334</v>
      </c>
      <c r="C2282" s="6">
        <v>1548.68</v>
      </c>
      <c r="D2282">
        <v>1.2</v>
      </c>
      <c r="E2282">
        <v>0.65</v>
      </c>
      <c r="F2282">
        <v>19.899999999999999</v>
      </c>
      <c r="G2282">
        <v>46.089820015575185</v>
      </c>
      <c r="H2282">
        <v>23.625375650438073</v>
      </c>
      <c r="I2282">
        <v>-5.8807328979499971</v>
      </c>
      <c r="J2282">
        <v>5469.0339294800133</v>
      </c>
      <c r="K2282">
        <v>-3270.8157359072588</v>
      </c>
      <c r="L2282">
        <v>-30.881996759733035</v>
      </c>
      <c r="M2282">
        <v>6372.4852059508257</v>
      </c>
      <c r="N2282">
        <v>36873.515689814711</v>
      </c>
      <c r="O2282">
        <v>53.25170265801917</v>
      </c>
      <c r="P2282">
        <v>11.292579951303711</v>
      </c>
      <c r="Q2282" s="6">
        <v>2280</v>
      </c>
    </row>
    <row r="2283" spans="1:17" x14ac:dyDescent="0.25">
      <c r="A2283">
        <v>109.42503251605018</v>
      </c>
      <c r="B2283">
        <v>-32.594439923221564</v>
      </c>
      <c r="C2283" s="6">
        <v>1548.96</v>
      </c>
      <c r="D2283">
        <v>0.75</v>
      </c>
      <c r="E2283">
        <v>0.65</v>
      </c>
      <c r="F2283">
        <v>19.899999999999999</v>
      </c>
      <c r="G2283">
        <v>42.007420362456692</v>
      </c>
      <c r="H2283">
        <v>20.396291157159762</v>
      </c>
      <c r="I2283">
        <v>-0.57496748394981978</v>
      </c>
      <c r="J2283">
        <v>5378.8399251218852</v>
      </c>
      <c r="K2283">
        <v>-3416.1526255130343</v>
      </c>
      <c r="L2283">
        <v>-32.420020359284763</v>
      </c>
      <c r="M2283">
        <v>6371.9712570667489</v>
      </c>
      <c r="N2283">
        <v>36943.893121355999</v>
      </c>
      <c r="O2283">
        <v>52.056610149439095</v>
      </c>
      <c r="P2283">
        <v>1.0672581965445025</v>
      </c>
      <c r="Q2283" s="6">
        <v>2281</v>
      </c>
    </row>
    <row r="2284" spans="1:17" x14ac:dyDescent="0.25">
      <c r="A2284">
        <v>108.4927414468586</v>
      </c>
      <c r="B2284">
        <v>-35.017792754830026</v>
      </c>
      <c r="C2284" s="6">
        <v>1549.2400000000002</v>
      </c>
      <c r="D2284">
        <v>3</v>
      </c>
      <c r="E2284">
        <v>0.65</v>
      </c>
      <c r="F2284">
        <v>19.899999999999999</v>
      </c>
      <c r="G2284">
        <v>54.048620189015942</v>
      </c>
      <c r="H2284">
        <v>19.949319581704426</v>
      </c>
      <c r="I2284">
        <v>-1.5072585531413978</v>
      </c>
      <c r="J2284">
        <v>5229.2969567963528</v>
      </c>
      <c r="K2284">
        <v>-3639.4849978590323</v>
      </c>
      <c r="L2284">
        <v>-34.837136729218543</v>
      </c>
      <c r="M2284">
        <v>6371.1378663469959</v>
      </c>
      <c r="N2284">
        <v>37115.779119108891</v>
      </c>
      <c r="O2284">
        <v>49.281703424645855</v>
      </c>
      <c r="P2284">
        <v>2.6254273109706299</v>
      </c>
      <c r="Q2284" s="6">
        <v>2282</v>
      </c>
    </row>
    <row r="2285" spans="1:17" x14ac:dyDescent="0.25">
      <c r="A2285">
        <v>106.01286684224395</v>
      </c>
      <c r="B2285">
        <v>-30.792959086950603</v>
      </c>
      <c r="C2285" s="6">
        <v>1549.5200000000002</v>
      </c>
      <c r="D2285">
        <v>1.2</v>
      </c>
      <c r="E2285">
        <v>0.65</v>
      </c>
      <c r="F2285">
        <v>19.899999999999999</v>
      </c>
      <c r="G2285">
        <v>46.089820015575185</v>
      </c>
      <c r="H2285">
        <v>20.570299715713514</v>
      </c>
      <c r="I2285">
        <v>-3.9871331577560483</v>
      </c>
      <c r="J2285">
        <v>5483.780519138988</v>
      </c>
      <c r="K2285">
        <v>-3246.1978056272155</v>
      </c>
      <c r="L2285">
        <v>-30.623983315617551</v>
      </c>
      <c r="M2285">
        <v>6372.5700447580193</v>
      </c>
      <c r="N2285">
        <v>36838.917119168276</v>
      </c>
      <c r="O2285">
        <v>53.849043027289717</v>
      </c>
      <c r="P2285">
        <v>7.7532458538110784</v>
      </c>
      <c r="Q2285" s="6">
        <v>2283</v>
      </c>
    </row>
    <row r="2286" spans="1:17" x14ac:dyDescent="0.25">
      <c r="A2286">
        <v>108.42193448595852</v>
      </c>
      <c r="B2286">
        <v>-29.061844248374634</v>
      </c>
      <c r="C2286" s="6">
        <v>1549.8000000000002</v>
      </c>
      <c r="D2286">
        <v>0.75</v>
      </c>
      <c r="E2286">
        <v>0.65</v>
      </c>
      <c r="F2286">
        <v>19.899999999999999</v>
      </c>
      <c r="G2286">
        <v>42.007420362456692</v>
      </c>
      <c r="H2286">
        <v>21.276019613975521</v>
      </c>
      <c r="I2286">
        <v>-1.5780655140414837</v>
      </c>
      <c r="J2286">
        <v>5579.5145086544198</v>
      </c>
      <c r="K2286">
        <v>-3079.8956483202614</v>
      </c>
      <c r="L2286">
        <v>-28.898726246642198</v>
      </c>
      <c r="M2286">
        <v>6373.1263408806872</v>
      </c>
      <c r="N2286">
        <v>36716.468099877551</v>
      </c>
      <c r="O2286">
        <v>56.047197624136103</v>
      </c>
      <c r="P2286">
        <v>3.2460411949230719</v>
      </c>
      <c r="Q2286" s="6">
        <v>2284</v>
      </c>
    </row>
    <row r="2287" spans="1:17" x14ac:dyDescent="0.25">
      <c r="A2287">
        <v>108.70292851128133</v>
      </c>
      <c r="B2287">
        <v>-35.037005050047604</v>
      </c>
      <c r="C2287" s="6">
        <v>1550.0800000000002</v>
      </c>
      <c r="D2287">
        <v>0.75</v>
      </c>
      <c r="E2287">
        <v>0.65</v>
      </c>
      <c r="F2287">
        <v>19.899999999999999</v>
      </c>
      <c r="G2287">
        <v>42.007420362456692</v>
      </c>
      <c r="H2287">
        <v>20.147581360426464</v>
      </c>
      <c r="I2287">
        <v>-1.2970714887186716</v>
      </c>
      <c r="J2287">
        <v>5228.0735819477713</v>
      </c>
      <c r="K2287">
        <v>-3641.2303811955262</v>
      </c>
      <c r="L2287">
        <v>-34.85630467182574</v>
      </c>
      <c r="M2287">
        <v>6371.1311450323728</v>
      </c>
      <c r="N2287">
        <v>37116.63410709575</v>
      </c>
      <c r="O2287">
        <v>49.268284411705437</v>
      </c>
      <c r="P2287">
        <v>2.2585072092331049</v>
      </c>
      <c r="Q2287" s="6">
        <v>2285</v>
      </c>
    </row>
    <row r="2288" spans="1:17" x14ac:dyDescent="0.25">
      <c r="A2288">
        <v>107.36264604742962</v>
      </c>
      <c r="B2288">
        <v>-31.140864639951978</v>
      </c>
      <c r="C2288" s="6">
        <v>1550.3600000000001</v>
      </c>
      <c r="D2288">
        <v>3</v>
      </c>
      <c r="E2288">
        <v>0.65</v>
      </c>
      <c r="F2288">
        <v>19.899999999999999</v>
      </c>
      <c r="G2288">
        <v>54.048620189015942</v>
      </c>
      <c r="H2288">
        <v>19.607177754547365</v>
      </c>
      <c r="I2288">
        <v>-2.6373539525703791</v>
      </c>
      <c r="J2288">
        <v>5463.9336381141975</v>
      </c>
      <c r="K2288">
        <v>-3279.2718099446292</v>
      </c>
      <c r="L2288">
        <v>-30.970785046735955</v>
      </c>
      <c r="M2288">
        <v>6372.4559163020795</v>
      </c>
      <c r="N2288">
        <v>36853.043561551545</v>
      </c>
      <c r="O2288">
        <v>53.602364715633783</v>
      </c>
      <c r="P2288">
        <v>5.0900175436210597</v>
      </c>
      <c r="Q2288" s="6">
        <v>2286</v>
      </c>
    </row>
    <row r="2289" spans="1:17" x14ac:dyDescent="0.25">
      <c r="A2289">
        <v>106.44748511006586</v>
      </c>
      <c r="B2289">
        <v>-29.112891081691245</v>
      </c>
      <c r="C2289" s="6">
        <v>1550.64</v>
      </c>
      <c r="D2289">
        <v>3</v>
      </c>
      <c r="E2289">
        <v>0.65</v>
      </c>
      <c r="F2289">
        <v>19.899999999999999</v>
      </c>
      <c r="G2289">
        <v>54.048620189015942</v>
      </c>
      <c r="H2289">
        <v>14.515184406302524</v>
      </c>
      <c r="I2289">
        <v>-3.5525148899341445</v>
      </c>
      <c r="J2289">
        <v>5576.7639663847986</v>
      </c>
      <c r="K2289">
        <v>-3084.8399623784162</v>
      </c>
      <c r="L2289">
        <v>-28.949591760901409</v>
      </c>
      <c r="M2289">
        <v>6373.1102242354773</v>
      </c>
      <c r="N2289">
        <v>36729.497668493495</v>
      </c>
      <c r="O2289">
        <v>55.80800038403676</v>
      </c>
      <c r="P2289">
        <v>7.2717830815217779</v>
      </c>
      <c r="Q2289" s="6">
        <v>2287</v>
      </c>
    </row>
    <row r="2290" spans="1:17" x14ac:dyDescent="0.25">
      <c r="A2290">
        <v>110.24373161553373</v>
      </c>
      <c r="B2290">
        <v>-34.764875090363532</v>
      </c>
      <c r="C2290" s="6">
        <v>1550.92</v>
      </c>
      <c r="D2290">
        <v>1.2</v>
      </c>
      <c r="E2290">
        <v>0.65</v>
      </c>
      <c r="F2290">
        <v>19.899999999999999</v>
      </c>
      <c r="G2290">
        <v>46.089820015575185</v>
      </c>
      <c r="H2290">
        <v>15.49901289859943</v>
      </c>
      <c r="I2290">
        <v>0.24373161553373279</v>
      </c>
      <c r="J2290">
        <v>5245.3469265066442</v>
      </c>
      <c r="K2290">
        <v>-3616.4704891273932</v>
      </c>
      <c r="L2290">
        <v>-34.584810479903304</v>
      </c>
      <c r="M2290">
        <v>6371.2261910986981</v>
      </c>
      <c r="N2290">
        <v>37095.554221089835</v>
      </c>
      <c r="O2290">
        <v>49.598983212684345</v>
      </c>
      <c r="P2290">
        <v>0.42743645145614151</v>
      </c>
      <c r="Q2290" s="6">
        <v>2288</v>
      </c>
    </row>
    <row r="2291" spans="1:17" x14ac:dyDescent="0.25">
      <c r="A2291">
        <v>105.48043499012016</v>
      </c>
      <c r="B2291">
        <v>-33.76569537750521</v>
      </c>
      <c r="C2291" s="6">
        <v>1551.2</v>
      </c>
      <c r="D2291">
        <v>3</v>
      </c>
      <c r="E2291">
        <v>0.65</v>
      </c>
      <c r="F2291">
        <v>19.899999999999999</v>
      </c>
      <c r="G2291">
        <v>54.048620189015942</v>
      </c>
      <c r="H2291">
        <v>23.948226696284078</v>
      </c>
      <c r="I2291">
        <v>-4.519565009879841</v>
      </c>
      <c r="J2291">
        <v>5307.7497837853944</v>
      </c>
      <c r="K2291">
        <v>-3524.8722016186784</v>
      </c>
      <c r="L2291">
        <v>-33.588103508153068</v>
      </c>
      <c r="M2291">
        <v>6371.5721611716845</v>
      </c>
      <c r="N2291">
        <v>37043.353286790036</v>
      </c>
      <c r="O2291">
        <v>50.430843754628334</v>
      </c>
      <c r="P2291">
        <v>8.094294990072374</v>
      </c>
      <c r="Q2291" s="6">
        <v>2289</v>
      </c>
    </row>
    <row r="2292" spans="1:17" x14ac:dyDescent="0.25">
      <c r="A2292">
        <v>106.15982096525269</v>
      </c>
      <c r="B2292">
        <v>-34.116608330272143</v>
      </c>
      <c r="C2292" s="6">
        <v>1551.4800000000002</v>
      </c>
      <c r="D2292">
        <v>0.75</v>
      </c>
      <c r="E2292">
        <v>0.65</v>
      </c>
      <c r="F2292">
        <v>19.899999999999999</v>
      </c>
      <c r="G2292">
        <v>42.007420362456692</v>
      </c>
      <c r="H2292">
        <v>14.573573607781398</v>
      </c>
      <c r="I2292">
        <v>-3.8401790347473082</v>
      </c>
      <c r="J2292">
        <v>5286.0170897635708</v>
      </c>
      <c r="K2292">
        <v>-3557.1637362977563</v>
      </c>
      <c r="L2292">
        <v>-33.93812335364364</v>
      </c>
      <c r="M2292">
        <v>6371.4512098975028</v>
      </c>
      <c r="N2292">
        <v>37062.787380574424</v>
      </c>
      <c r="O2292">
        <v>50.119447528708179</v>
      </c>
      <c r="P2292">
        <v>6.8245282421554432</v>
      </c>
      <c r="Q2292" s="6">
        <v>2290</v>
      </c>
    </row>
    <row r="2293" spans="1:17" x14ac:dyDescent="0.25">
      <c r="A2293">
        <v>106.55920589175959</v>
      </c>
      <c r="B2293">
        <v>-32.396323805183414</v>
      </c>
      <c r="C2293" s="6">
        <v>1551.7600000000002</v>
      </c>
      <c r="D2293">
        <v>3</v>
      </c>
      <c r="E2293">
        <v>0.65</v>
      </c>
      <c r="F2293">
        <v>19.899999999999999</v>
      </c>
      <c r="G2293">
        <v>54.048620189015942</v>
      </c>
      <c r="H2293">
        <v>23.890206496075216</v>
      </c>
      <c r="I2293">
        <v>-3.4407941082404108</v>
      </c>
      <c r="J2293">
        <v>5390.6430045124143</v>
      </c>
      <c r="K2293">
        <v>-3397.6222065962575</v>
      </c>
      <c r="L2293">
        <v>-32.222469688939178</v>
      </c>
      <c r="M2293">
        <v>6372.0380303992733</v>
      </c>
      <c r="N2293">
        <v>36941.215105727977</v>
      </c>
      <c r="O2293">
        <v>52.102405818135779</v>
      </c>
      <c r="P2293">
        <v>6.4030578297733456</v>
      </c>
      <c r="Q2293" s="6">
        <v>2291</v>
      </c>
    </row>
    <row r="2294" spans="1:17" x14ac:dyDescent="0.25">
      <c r="A2294">
        <v>105.65669734229525</v>
      </c>
      <c r="B2294">
        <v>-34.288918267243609</v>
      </c>
      <c r="C2294" s="6">
        <v>1552.0400000000002</v>
      </c>
      <c r="D2294">
        <v>1.2</v>
      </c>
      <c r="E2294">
        <v>0.65</v>
      </c>
      <c r="F2294">
        <v>19.899999999999999</v>
      </c>
      <c r="G2294">
        <v>46.089820015575185</v>
      </c>
      <c r="H2294">
        <v>18.162186421493402</v>
      </c>
      <c r="I2294">
        <v>-4.3433026577047542</v>
      </c>
      <c r="J2294">
        <v>5275.2728556447628</v>
      </c>
      <c r="K2294">
        <v>-3572.9717564494276</v>
      </c>
      <c r="L2294">
        <v>-34.110004503521722</v>
      </c>
      <c r="M2294">
        <v>6371.3915963380996</v>
      </c>
      <c r="N2294">
        <v>37078.729592114192</v>
      </c>
      <c r="O2294">
        <v>49.866401647500702</v>
      </c>
      <c r="P2294">
        <v>7.6780620321340711</v>
      </c>
      <c r="Q2294" s="6">
        <v>2292</v>
      </c>
    </row>
    <row r="2295" spans="1:17" x14ac:dyDescent="0.25">
      <c r="A2295">
        <v>104.95189171214983</v>
      </c>
      <c r="B2295">
        <v>-33.498276556838</v>
      </c>
      <c r="C2295" s="6">
        <v>1552.3200000000002</v>
      </c>
      <c r="D2295">
        <v>3</v>
      </c>
      <c r="E2295">
        <v>0.65</v>
      </c>
      <c r="F2295">
        <v>19.899999999999999</v>
      </c>
      <c r="G2295">
        <v>54.048620189015942</v>
      </c>
      <c r="H2295">
        <v>17.814058354597982</v>
      </c>
      <c r="I2295">
        <v>-5.0481082878501695</v>
      </c>
      <c r="J2295">
        <v>5324.1776904061035</v>
      </c>
      <c r="K2295">
        <v>-3500.1761372283386</v>
      </c>
      <c r="L2295">
        <v>-33.321383122600004</v>
      </c>
      <c r="M2295">
        <v>6371.6639169561322</v>
      </c>
      <c r="N2295">
        <v>37029.387918764383</v>
      </c>
      <c r="O2295">
        <v>50.656097789014282</v>
      </c>
      <c r="P2295">
        <v>9.0932018555704328</v>
      </c>
      <c r="Q2295" s="6">
        <v>2293</v>
      </c>
    </row>
    <row r="2296" spans="1:17" x14ac:dyDescent="0.25">
      <c r="A2296">
        <v>104.67374658102958</v>
      </c>
      <c r="B2296">
        <v>-29.862573582421557</v>
      </c>
      <c r="C2296" s="6">
        <v>1552.6000000000001</v>
      </c>
      <c r="D2296">
        <v>3</v>
      </c>
      <c r="E2296">
        <v>0.65</v>
      </c>
      <c r="F2296">
        <v>19.899999999999999</v>
      </c>
      <c r="G2296">
        <v>54.048620189015942</v>
      </c>
      <c r="H2296">
        <v>14.631109268287902</v>
      </c>
      <c r="I2296">
        <v>-5.326253418970424</v>
      </c>
      <c r="J2296">
        <v>5535.8604525043766</v>
      </c>
      <c r="K2296">
        <v>-3157.1727892090521</v>
      </c>
      <c r="L2296">
        <v>-29.696671085014206</v>
      </c>
      <c r="M2296">
        <v>6372.8714854862737</v>
      </c>
      <c r="N2296">
        <v>36791.496944035192</v>
      </c>
      <c r="O2296">
        <v>54.687034911498465</v>
      </c>
      <c r="P2296">
        <v>10.605104706103747</v>
      </c>
      <c r="Q2296" s="6">
        <v>2294</v>
      </c>
    </row>
    <row r="2297" spans="1:17" x14ac:dyDescent="0.25">
      <c r="A2297">
        <v>104.25416996025461</v>
      </c>
      <c r="B2297">
        <v>-30.214809769875746</v>
      </c>
      <c r="C2297" s="6">
        <v>1552.88</v>
      </c>
      <c r="D2297">
        <v>0.75</v>
      </c>
      <c r="E2297">
        <v>0.65</v>
      </c>
      <c r="F2297">
        <v>19.899999999999999</v>
      </c>
      <c r="G2297">
        <v>42.007420362456692</v>
      </c>
      <c r="H2297">
        <v>21.999375991080967</v>
      </c>
      <c r="I2297">
        <v>-5.7458300397453854</v>
      </c>
      <c r="J2297">
        <v>5516.3144078565892</v>
      </c>
      <c r="K2297">
        <v>-3190.9747936064668</v>
      </c>
      <c r="L2297">
        <v>-30.047723098935712</v>
      </c>
      <c r="M2297">
        <v>6372.7580198653413</v>
      </c>
      <c r="N2297">
        <v>36818.237346556962</v>
      </c>
      <c r="O2297">
        <v>54.213463588490811</v>
      </c>
      <c r="P2297">
        <v>11.306924407934256</v>
      </c>
      <c r="Q2297" s="6">
        <v>2295</v>
      </c>
    </row>
    <row r="2298" spans="1:17" x14ac:dyDescent="0.25">
      <c r="A2298">
        <v>110.78447581224543</v>
      </c>
      <c r="B2298">
        <v>-33.957263029287098</v>
      </c>
      <c r="C2298" s="6">
        <v>1553.16</v>
      </c>
      <c r="D2298">
        <v>1.2</v>
      </c>
      <c r="E2298">
        <v>0.65</v>
      </c>
      <c r="F2298">
        <v>19.899999999999999</v>
      </c>
      <c r="G2298">
        <v>46.089820015575185</v>
      </c>
      <c r="H2298">
        <v>14.987897862500958</v>
      </c>
      <c r="I2298">
        <v>0.78447581224543228</v>
      </c>
      <c r="J2298">
        <v>5295.9103070315341</v>
      </c>
      <c r="K2298">
        <v>-3542.5168148993112</v>
      </c>
      <c r="L2298">
        <v>-33.779180303106102</v>
      </c>
      <c r="M2298">
        <v>6371.5062084225574</v>
      </c>
      <c r="N2298">
        <v>37038.596696935623</v>
      </c>
      <c r="O2298">
        <v>50.505552627143857</v>
      </c>
      <c r="P2298">
        <v>1.4042315498558602</v>
      </c>
      <c r="Q2298" s="6">
        <v>2296</v>
      </c>
    </row>
    <row r="2299" spans="1:17" x14ac:dyDescent="0.25">
      <c r="A2299">
        <v>105.51837711651908</v>
      </c>
      <c r="B2299">
        <v>-34.687347900295492</v>
      </c>
      <c r="C2299" s="6">
        <v>1553.44</v>
      </c>
      <c r="D2299">
        <v>3</v>
      </c>
      <c r="E2299">
        <v>0.65</v>
      </c>
      <c r="F2299">
        <v>19.899999999999999</v>
      </c>
      <c r="G2299">
        <v>54.048620189015942</v>
      </c>
      <c r="H2299">
        <v>19.734259967735934</v>
      </c>
      <c r="I2299">
        <v>-4.4816228834809237</v>
      </c>
      <c r="J2299">
        <v>5250.2462515951638</v>
      </c>
      <c r="K2299">
        <v>-3609.4018502290996</v>
      </c>
      <c r="L2299">
        <v>-34.507467379733697</v>
      </c>
      <c r="M2299">
        <v>6371.2532063030048</v>
      </c>
      <c r="N2299">
        <v>37108.180326213063</v>
      </c>
      <c r="O2299">
        <v>49.402185033817823</v>
      </c>
      <c r="P2299">
        <v>7.8417255185296195</v>
      </c>
      <c r="Q2299" s="6">
        <v>2297</v>
      </c>
    </row>
    <row r="2300" spans="1:17" x14ac:dyDescent="0.25">
      <c r="A2300">
        <v>104.70460285535189</v>
      </c>
      <c r="B2300">
        <v>-27.672486246870506</v>
      </c>
      <c r="C2300" s="6">
        <v>1553.7200000000003</v>
      </c>
      <c r="D2300">
        <v>3</v>
      </c>
      <c r="E2300">
        <v>0.65</v>
      </c>
      <c r="F2300">
        <v>19.899999999999999</v>
      </c>
      <c r="G2300">
        <v>54.048620189015942</v>
      </c>
      <c r="H2300">
        <v>22.686774870070934</v>
      </c>
      <c r="I2300">
        <v>-5.2953971446481063</v>
      </c>
      <c r="J2300">
        <v>5652.6699735902594</v>
      </c>
      <c r="K2300">
        <v>-2944.4120598863265</v>
      </c>
      <c r="L2300">
        <v>-27.514499094990779</v>
      </c>
      <c r="M2300">
        <v>6373.5578924752026</v>
      </c>
      <c r="N2300">
        <v>36657.760716529141</v>
      </c>
      <c r="O2300">
        <v>57.153741463290977</v>
      </c>
      <c r="P2300">
        <v>11.286538061431136</v>
      </c>
      <c r="Q2300" s="6">
        <v>2298</v>
      </c>
    </row>
    <row r="2301" spans="1:17" x14ac:dyDescent="0.25">
      <c r="A2301">
        <v>107.0960242016499</v>
      </c>
      <c r="B2301">
        <v>-25.574033444524527</v>
      </c>
      <c r="C2301" s="6">
        <v>1554.0000000000002</v>
      </c>
      <c r="D2301">
        <v>1.2</v>
      </c>
      <c r="E2301">
        <v>0.65</v>
      </c>
      <c r="F2301">
        <v>19.899999999999999</v>
      </c>
      <c r="G2301">
        <v>46.089820015575185</v>
      </c>
      <c r="H2301">
        <v>19.333802324381992</v>
      </c>
      <c r="I2301">
        <v>-2.9039757983501033</v>
      </c>
      <c r="J2301">
        <v>5756.8544269404456</v>
      </c>
      <c r="K2301">
        <v>-2736.5717694929735</v>
      </c>
      <c r="L2301">
        <v>-25.424491936336278</v>
      </c>
      <c r="M2301">
        <v>6374.18213911163</v>
      </c>
      <c r="N2301">
        <v>36518.525181134835</v>
      </c>
      <c r="O2301">
        <v>59.920737251360713</v>
      </c>
      <c r="P2301">
        <v>6.7022245869360466</v>
      </c>
      <c r="Q2301" s="6">
        <v>2299</v>
      </c>
    </row>
    <row r="2302" spans="1:17" x14ac:dyDescent="0.25">
      <c r="A2302">
        <v>108.37482554885059</v>
      </c>
      <c r="B2302">
        <v>-23.329197770675343</v>
      </c>
      <c r="C2302" s="6">
        <v>1554.2800000000002</v>
      </c>
      <c r="D2302">
        <v>3</v>
      </c>
      <c r="E2302">
        <v>0.65</v>
      </c>
      <c r="F2302">
        <v>19.899999999999999</v>
      </c>
      <c r="G2302">
        <v>54.048620189015942</v>
      </c>
      <c r="H2302">
        <v>14.650732467196292</v>
      </c>
      <c r="I2302">
        <v>-1.6251744511494053</v>
      </c>
      <c r="J2302">
        <v>5859.770037633577</v>
      </c>
      <c r="K2302">
        <v>-2510.238345740609</v>
      </c>
      <c r="L2302">
        <v>-23.189572083037323</v>
      </c>
      <c r="M2302">
        <v>6374.8099145288061</v>
      </c>
      <c r="N2302">
        <v>36393.781670266653</v>
      </c>
      <c r="O2302">
        <v>62.626200380321094</v>
      </c>
      <c r="P2302">
        <v>4.0979350986443839</v>
      </c>
      <c r="Q2302" s="6">
        <v>2300</v>
      </c>
    </row>
    <row r="2303" spans="1:17" x14ac:dyDescent="0.25">
      <c r="A2303">
        <v>105.73866068962626</v>
      </c>
      <c r="B2303">
        <v>-20.991982067568927</v>
      </c>
      <c r="C2303" s="6">
        <v>1554.5600000000002</v>
      </c>
      <c r="D2303">
        <v>3</v>
      </c>
      <c r="E2303">
        <v>0.65</v>
      </c>
      <c r="F2303">
        <v>19.899999999999999</v>
      </c>
      <c r="G2303">
        <v>54.048620189015942</v>
      </c>
      <c r="H2303">
        <v>16.355454082739108</v>
      </c>
      <c r="I2303">
        <v>-4.2613393103737423</v>
      </c>
      <c r="J2303">
        <v>5957.3861097138442</v>
      </c>
      <c r="K2303">
        <v>-2270.5670224037021</v>
      </c>
      <c r="L2303">
        <v>-20.863583552897218</v>
      </c>
      <c r="M2303">
        <v>6375.415583586584</v>
      </c>
      <c r="N2303">
        <v>36297.015321237173</v>
      </c>
      <c r="O2303">
        <v>64.920536547329604</v>
      </c>
      <c r="P2303">
        <v>11.749750885035226</v>
      </c>
      <c r="Q2303" s="6">
        <v>2301</v>
      </c>
    </row>
    <row r="2304" spans="1:17" x14ac:dyDescent="0.25">
      <c r="A2304">
        <v>107.63039311445539</v>
      </c>
      <c r="B2304">
        <v>-21.606176252528982</v>
      </c>
      <c r="C2304" s="6">
        <v>1554.8400000000001</v>
      </c>
      <c r="D2304">
        <v>3</v>
      </c>
      <c r="E2304">
        <v>0.65</v>
      </c>
      <c r="F2304">
        <v>19.899999999999999</v>
      </c>
      <c r="G2304">
        <v>54.048620189015942</v>
      </c>
      <c r="H2304">
        <v>20.893510821676209</v>
      </c>
      <c r="I2304">
        <v>-2.3696068855446129</v>
      </c>
      <c r="J2304">
        <v>5932.6846382928952</v>
      </c>
      <c r="K2304">
        <v>-2333.9260169714034</v>
      </c>
      <c r="L2304">
        <v>-21.474742096978538</v>
      </c>
      <c r="M2304">
        <v>6375.2613805343308</v>
      </c>
      <c r="N2304">
        <v>36312.440946045361</v>
      </c>
      <c r="O2304">
        <v>64.53959804831824</v>
      </c>
      <c r="P2304">
        <v>6.4119874962611032</v>
      </c>
      <c r="Q2304" s="6">
        <v>2302</v>
      </c>
    </row>
    <row r="2305" spans="1:17" x14ac:dyDescent="0.25">
      <c r="A2305">
        <v>109.05861135419305</v>
      </c>
      <c r="B2305">
        <v>-23.674045535397184</v>
      </c>
      <c r="C2305" s="6">
        <v>1555.1200000000001</v>
      </c>
      <c r="D2305">
        <v>3</v>
      </c>
      <c r="E2305">
        <v>0.65</v>
      </c>
      <c r="F2305">
        <v>19.899999999999999</v>
      </c>
      <c r="G2305">
        <v>54.048620189015942</v>
      </c>
      <c r="H2305">
        <v>15.765832463138755</v>
      </c>
      <c r="I2305">
        <v>-0.9413886458069527</v>
      </c>
      <c r="J2305">
        <v>5844.5399336956125</v>
      </c>
      <c r="K2305">
        <v>-2545.2624737687438</v>
      </c>
      <c r="L2305">
        <v>-23.532839689102804</v>
      </c>
      <c r="M2305">
        <v>6374.7163150165434</v>
      </c>
      <c r="N2305">
        <v>36409.589859616732</v>
      </c>
      <c r="O2305">
        <v>62.268951642137843</v>
      </c>
      <c r="P2305">
        <v>2.3433901134618553</v>
      </c>
      <c r="Q2305" s="6">
        <v>2303</v>
      </c>
    </row>
    <row r="2306" spans="1:17" x14ac:dyDescent="0.25">
      <c r="A2306">
        <v>108.64573609027714</v>
      </c>
      <c r="B2306">
        <v>-21.099975496908868</v>
      </c>
      <c r="C2306" s="6">
        <v>1555.4</v>
      </c>
      <c r="D2306">
        <v>1.2</v>
      </c>
      <c r="E2306">
        <v>0.65</v>
      </c>
      <c r="F2306">
        <v>19.899999999999999</v>
      </c>
      <c r="G2306">
        <v>46.089820015575185</v>
      </c>
      <c r="H2306">
        <v>17.012188968027914</v>
      </c>
      <c r="I2306">
        <v>-1.3542639097228601</v>
      </c>
      <c r="J2306">
        <v>5953.0922270350784</v>
      </c>
      <c r="K2306">
        <v>-2281.7261947446095</v>
      </c>
      <c r="L2306">
        <v>-20.971038943076749</v>
      </c>
      <c r="M2306">
        <v>6375.3887325691112</v>
      </c>
      <c r="N2306">
        <v>36284.796826483893</v>
      </c>
      <c r="O2306">
        <v>65.22147962363033</v>
      </c>
      <c r="P2306">
        <v>3.7571877021079172</v>
      </c>
      <c r="Q2306" s="6">
        <v>2304</v>
      </c>
    </row>
    <row r="2307" spans="1:17" x14ac:dyDescent="0.25">
      <c r="A2307">
        <v>105.89875637157786</v>
      </c>
      <c r="B2307">
        <v>-24.988319836484866</v>
      </c>
      <c r="C2307" s="6">
        <v>1555.68</v>
      </c>
      <c r="D2307">
        <v>3</v>
      </c>
      <c r="E2307">
        <v>0.65</v>
      </c>
      <c r="F2307">
        <v>19.899999999999999</v>
      </c>
      <c r="G2307">
        <v>54.048620189015942</v>
      </c>
      <c r="H2307">
        <v>18.462265596314289</v>
      </c>
      <c r="I2307">
        <v>-4.1012436284221394</v>
      </c>
      <c r="J2307">
        <v>5784.5635867021838</v>
      </c>
      <c r="K2307">
        <v>-2677.9027202436969</v>
      </c>
      <c r="L2307">
        <v>-24.841279971648305</v>
      </c>
      <c r="M2307">
        <v>6374.350074140063</v>
      </c>
      <c r="N2307">
        <v>36495.121483328192</v>
      </c>
      <c r="O2307">
        <v>60.411603978206458</v>
      </c>
      <c r="P2307">
        <v>9.6334141801745243</v>
      </c>
      <c r="Q2307" s="6">
        <v>2305</v>
      </c>
    </row>
    <row r="2308" spans="1:17" x14ac:dyDescent="0.25">
      <c r="A2308">
        <v>105.8150725775438</v>
      </c>
      <c r="B2308">
        <v>-20.675756474264354</v>
      </c>
      <c r="C2308" s="6">
        <v>1555.96</v>
      </c>
      <c r="D2308">
        <v>1.2</v>
      </c>
      <c r="E2308">
        <v>0.65</v>
      </c>
      <c r="F2308">
        <v>19.899999999999999</v>
      </c>
      <c r="G2308">
        <v>46.089820015575185</v>
      </c>
      <c r="H2308">
        <v>20.814700982304331</v>
      </c>
      <c r="I2308">
        <v>-4.1849274224561981</v>
      </c>
      <c r="J2308">
        <v>5969.8380504390425</v>
      </c>
      <c r="K2308">
        <v>-2237.8453397091112</v>
      </c>
      <c r="L2308">
        <v>-20.548943829067941</v>
      </c>
      <c r="M2308">
        <v>6375.4935583786464</v>
      </c>
      <c r="N2308">
        <v>36281.920097442315</v>
      </c>
      <c r="O2308">
        <v>65.296459195803365</v>
      </c>
      <c r="P2308">
        <v>11.708057509584956</v>
      </c>
      <c r="Q2308" s="6">
        <v>2306</v>
      </c>
    </row>
    <row r="2309" spans="1:17" x14ac:dyDescent="0.25">
      <c r="A2309">
        <v>109.87124279998457</v>
      </c>
      <c r="B2309">
        <v>-21.892082682869038</v>
      </c>
      <c r="C2309" s="6">
        <v>1556.2400000000002</v>
      </c>
      <c r="D2309">
        <v>3</v>
      </c>
      <c r="E2309">
        <v>0.65</v>
      </c>
      <c r="F2309">
        <v>19.899999999999999</v>
      </c>
      <c r="G2309">
        <v>54.048620189015942</v>
      </c>
      <c r="H2309">
        <v>20.29572296516832</v>
      </c>
      <c r="I2309">
        <v>-0.12875720001542845</v>
      </c>
      <c r="J2309">
        <v>5920.9541577809468</v>
      </c>
      <c r="K2309">
        <v>-2363.3299953973965</v>
      </c>
      <c r="L2309">
        <v>-21.759255812477093</v>
      </c>
      <c r="M2309">
        <v>6375.1883741336251</v>
      </c>
      <c r="N2309">
        <v>36320.174964076541</v>
      </c>
      <c r="O2309">
        <v>64.350803321024841</v>
      </c>
      <c r="P2309">
        <v>0.34531997818868371</v>
      </c>
      <c r="Q2309" s="6">
        <v>2307</v>
      </c>
    </row>
    <row r="2310" spans="1:17" x14ac:dyDescent="0.25">
      <c r="A2310">
        <v>109.02571640857767</v>
      </c>
      <c r="B2310">
        <v>-25.423214154577238</v>
      </c>
      <c r="C2310" s="6">
        <v>1556.5200000000002</v>
      </c>
      <c r="D2310">
        <v>3</v>
      </c>
      <c r="E2310">
        <v>0.65</v>
      </c>
      <c r="F2310">
        <v>19.899999999999999</v>
      </c>
      <c r="G2310">
        <v>54.048620189015942</v>
      </c>
      <c r="H2310">
        <v>23.397993215384616</v>
      </c>
      <c r="I2310">
        <v>-0.97428359142233489</v>
      </c>
      <c r="J2310">
        <v>5764.0469655997058</v>
      </c>
      <c r="K2310">
        <v>-2721.4913666122752</v>
      </c>
      <c r="L2310">
        <v>-25.274310915017832</v>
      </c>
      <c r="M2310">
        <v>6374.2256533781674</v>
      </c>
      <c r="N2310">
        <v>36502.651420634284</v>
      </c>
      <c r="O2310">
        <v>60.250955847555808</v>
      </c>
      <c r="P2310">
        <v>2.2684971502913394</v>
      </c>
      <c r="Q2310" s="6">
        <v>2308</v>
      </c>
    </row>
    <row r="2311" spans="1:17" x14ac:dyDescent="0.25">
      <c r="A2311">
        <v>109.77452281884273</v>
      </c>
      <c r="B2311">
        <v>-21.306527326614908</v>
      </c>
      <c r="C2311" s="6">
        <v>1556.8000000000002</v>
      </c>
      <c r="D2311">
        <v>0.75</v>
      </c>
      <c r="E2311">
        <v>0.65</v>
      </c>
      <c r="F2311">
        <v>19.899999999999999</v>
      </c>
      <c r="G2311">
        <v>42.007420362456692</v>
      </c>
      <c r="H2311">
        <v>17.093803649815278</v>
      </c>
      <c r="I2311">
        <v>-0.22547718115727378</v>
      </c>
      <c r="J2311">
        <v>5944.8208986478112</v>
      </c>
      <c r="K2311">
        <v>-2303.0473631800314</v>
      </c>
      <c r="L2311">
        <v>-21.176566773160889</v>
      </c>
      <c r="M2311">
        <v>6375.3370635637975</v>
      </c>
      <c r="N2311">
        <v>36292.519686517029</v>
      </c>
      <c r="O2311">
        <v>65.028652569653445</v>
      </c>
      <c r="P2311">
        <v>0.62051728824535501</v>
      </c>
      <c r="Q2311" s="6">
        <v>2309</v>
      </c>
    </row>
    <row r="2312" spans="1:17" x14ac:dyDescent="0.25">
      <c r="A2312">
        <v>107.52015985202034</v>
      </c>
      <c r="B2312">
        <v>-22.118414174336124</v>
      </c>
      <c r="C2312" s="6">
        <v>1557.0800000000002</v>
      </c>
      <c r="D2312">
        <v>0.75</v>
      </c>
      <c r="E2312">
        <v>0.65</v>
      </c>
      <c r="F2312">
        <v>19.899999999999999</v>
      </c>
      <c r="G2312">
        <v>42.007420362456692</v>
      </c>
      <c r="H2312">
        <v>18.856925495598794</v>
      </c>
      <c r="I2312">
        <v>-2.4798401479796581</v>
      </c>
      <c r="J2312">
        <v>5911.5637296577361</v>
      </c>
      <c r="K2312">
        <v>-2386.5659916469021</v>
      </c>
      <c r="L2312">
        <v>-21.98449409896007</v>
      </c>
      <c r="M2312">
        <v>6375.1300349318717</v>
      </c>
      <c r="N2312">
        <v>36337.471516785932</v>
      </c>
      <c r="O2312">
        <v>63.93658824570155</v>
      </c>
      <c r="P2312">
        <v>6.561456390540596</v>
      </c>
      <c r="Q2312" s="6">
        <v>2310</v>
      </c>
    </row>
    <row r="2313" spans="1:17" x14ac:dyDescent="0.25">
      <c r="A2313">
        <v>108.19198370213277</v>
      </c>
      <c r="B2313">
        <v>-21.496984840099071</v>
      </c>
      <c r="C2313" s="6">
        <v>1557.3600000000001</v>
      </c>
      <c r="D2313">
        <v>0.75</v>
      </c>
      <c r="E2313">
        <v>0.65</v>
      </c>
      <c r="F2313">
        <v>19.899999999999999</v>
      </c>
      <c r="G2313">
        <v>42.007420362456692</v>
      </c>
      <c r="H2313">
        <v>23.998474241253717</v>
      </c>
      <c r="I2313">
        <v>-1.8080162978672263</v>
      </c>
      <c r="J2313">
        <v>5937.1258152859773</v>
      </c>
      <c r="K2313">
        <v>-2322.6811298665912</v>
      </c>
      <c r="L2313">
        <v>-21.36608601734121</v>
      </c>
      <c r="M2313">
        <v>6375.2890583544149</v>
      </c>
      <c r="N2313">
        <v>36304.829689668753</v>
      </c>
      <c r="O2313">
        <v>64.725329219421781</v>
      </c>
      <c r="P2313">
        <v>4.9233235700250875</v>
      </c>
      <c r="Q2313" s="6">
        <v>2311</v>
      </c>
    </row>
    <row r="2314" spans="1:17" x14ac:dyDescent="0.25">
      <c r="A2314">
        <v>105.85919630256423</v>
      </c>
      <c r="B2314">
        <v>-23.394381896936729</v>
      </c>
      <c r="C2314" s="6">
        <v>1557.64</v>
      </c>
      <c r="D2314">
        <v>0.75</v>
      </c>
      <c r="E2314">
        <v>0.65</v>
      </c>
      <c r="F2314">
        <v>19.899999999999999</v>
      </c>
      <c r="G2314">
        <v>42.007420362456692</v>
      </c>
      <c r="H2314">
        <v>15.649590877170333</v>
      </c>
      <c r="I2314">
        <v>-4.1408036974357714</v>
      </c>
      <c r="J2314">
        <v>5856.9074121472049</v>
      </c>
      <c r="K2314">
        <v>-2516.8656052495098</v>
      </c>
      <c r="L2314">
        <v>-23.254455976142623</v>
      </c>
      <c r="M2314">
        <v>6374.7923032325416</v>
      </c>
      <c r="N2314">
        <v>36412.072568215081</v>
      </c>
      <c r="O2314">
        <v>62.215843595999061</v>
      </c>
      <c r="P2314">
        <v>10.333395230095528</v>
      </c>
      <c r="Q2314" s="6">
        <v>2312</v>
      </c>
    </row>
    <row r="2315" spans="1:17" x14ac:dyDescent="0.25">
      <c r="A2315">
        <v>106.04750694626486</v>
      </c>
      <c r="B2315">
        <v>-24.219921260362149</v>
      </c>
      <c r="C2315" s="6">
        <v>1557.92</v>
      </c>
      <c r="D2315">
        <v>0.75</v>
      </c>
      <c r="E2315">
        <v>0.65</v>
      </c>
      <c r="F2315">
        <v>19.899999999999999</v>
      </c>
      <c r="G2315">
        <v>42.007420362456692</v>
      </c>
      <c r="H2315">
        <v>20.681894732810463</v>
      </c>
      <c r="I2315">
        <v>-3.9524930537351395</v>
      </c>
      <c r="J2315">
        <v>5819.9999129051221</v>
      </c>
      <c r="K2315">
        <v>-2600.5177983624621</v>
      </c>
      <c r="L2315">
        <v>-24.076255739773263</v>
      </c>
      <c r="M2315">
        <v>6374.5660092131429</v>
      </c>
      <c r="N2315">
        <v>36453.07304276144</v>
      </c>
      <c r="O2315">
        <v>61.311297301352106</v>
      </c>
      <c r="P2315">
        <v>9.5601746985945972</v>
      </c>
      <c r="Q2315" s="6">
        <v>2313</v>
      </c>
    </row>
    <row r="2316" spans="1:17" x14ac:dyDescent="0.25">
      <c r="A2316">
        <v>108.07092680192204</v>
      </c>
      <c r="B2316">
        <v>-25.290094483725607</v>
      </c>
      <c r="C2316" s="6">
        <v>1558.2</v>
      </c>
      <c r="D2316">
        <v>3</v>
      </c>
      <c r="E2316">
        <v>0.65</v>
      </c>
      <c r="F2316">
        <v>19.899999999999999</v>
      </c>
      <c r="G2316">
        <v>54.048620189015942</v>
      </c>
      <c r="H2316">
        <v>15.291402249510101</v>
      </c>
      <c r="I2316">
        <v>-1.9290731980779583</v>
      </c>
      <c r="J2316">
        <v>5770.3622907207746</v>
      </c>
      <c r="K2316">
        <v>-2708.1653136439322</v>
      </c>
      <c r="L2316">
        <v>-25.141758015527092</v>
      </c>
      <c r="M2316">
        <v>6374.2639051263359</v>
      </c>
      <c r="N2316">
        <v>36498.177926339289</v>
      </c>
      <c r="O2316">
        <v>60.345343590275299</v>
      </c>
      <c r="P2316">
        <v>4.5079861821865395</v>
      </c>
      <c r="Q2316" s="6">
        <v>2314</v>
      </c>
    </row>
    <row r="2317" spans="1:17" x14ac:dyDescent="0.25">
      <c r="A2317">
        <v>107.29183910531236</v>
      </c>
      <c r="B2317">
        <v>-21.647924615717205</v>
      </c>
      <c r="C2317" s="6">
        <v>1558.4800000000002</v>
      </c>
      <c r="D2317">
        <v>0.75</v>
      </c>
      <c r="E2317">
        <v>0.65</v>
      </c>
      <c r="F2317">
        <v>19.899999999999999</v>
      </c>
      <c r="G2317">
        <v>42.007420362456692</v>
      </c>
      <c r="H2317">
        <v>18.255625590075375</v>
      </c>
      <c r="I2317">
        <v>-2.7081608946876372</v>
      </c>
      <c r="J2317">
        <v>5930.9809165524939</v>
      </c>
      <c r="K2317">
        <v>-2338.223198405386</v>
      </c>
      <c r="L2317">
        <v>-21.51628628091294</v>
      </c>
      <c r="M2317">
        <v>6375.2507682499026</v>
      </c>
      <c r="N2317">
        <v>36316.218059525163</v>
      </c>
      <c r="O2317">
        <v>64.448010996442932</v>
      </c>
      <c r="P2317">
        <v>7.3067390643370826</v>
      </c>
      <c r="Q2317" s="6">
        <v>2315</v>
      </c>
    </row>
    <row r="2318" spans="1:17" x14ac:dyDescent="0.25">
      <c r="A2318">
        <v>109.74817403336627</v>
      </c>
      <c r="B2318">
        <v>-24.619408360913802</v>
      </c>
      <c r="C2318" s="6">
        <v>1558.7600000000002</v>
      </c>
      <c r="D2318">
        <v>1.2</v>
      </c>
      <c r="E2318">
        <v>0.65</v>
      </c>
      <c r="F2318">
        <v>19.899999999999999</v>
      </c>
      <c r="G2318">
        <v>46.089820015575185</v>
      </c>
      <c r="H2318">
        <v>21.351855770156643</v>
      </c>
      <c r="I2318">
        <v>-0.25182596663373147</v>
      </c>
      <c r="J2318">
        <v>5801.7066884461583</v>
      </c>
      <c r="K2318">
        <v>-2640.8082217086858</v>
      </c>
      <c r="L2318">
        <v>-24.473975565491006</v>
      </c>
      <c r="M2318">
        <v>6374.4543737174145</v>
      </c>
      <c r="N2318">
        <v>36458.265866187758</v>
      </c>
      <c r="O2318">
        <v>61.196392920500074</v>
      </c>
      <c r="P2318">
        <v>0.60447680639487067</v>
      </c>
      <c r="Q2318" s="6">
        <v>2316</v>
      </c>
    </row>
    <row r="2319" spans="1:17" x14ac:dyDescent="0.25">
      <c r="A2319">
        <v>108.25454513525543</v>
      </c>
      <c r="B2319">
        <v>-22.134543147979958</v>
      </c>
      <c r="C2319" s="6">
        <v>1559.0400000000002</v>
      </c>
      <c r="D2319">
        <v>1.2</v>
      </c>
      <c r="E2319">
        <v>0.65</v>
      </c>
      <c r="F2319">
        <v>19.899999999999999</v>
      </c>
      <c r="G2319">
        <v>46.089820015575185</v>
      </c>
      <c r="H2319">
        <v>17.454002346771741</v>
      </c>
      <c r="I2319">
        <v>-1.7454548647445733</v>
      </c>
      <c r="J2319">
        <v>5910.8910307565739</v>
      </c>
      <c r="K2319">
        <v>-2388.2204554173736</v>
      </c>
      <c r="L2319">
        <v>-22.000545483920604</v>
      </c>
      <c r="M2319">
        <v>6375.1258592401509</v>
      </c>
      <c r="N2319">
        <v>36335.009782763926</v>
      </c>
      <c r="O2319">
        <v>63.994768746040002</v>
      </c>
      <c r="P2319">
        <v>4.623891954323625</v>
      </c>
      <c r="Q2319" s="6">
        <v>2317</v>
      </c>
    </row>
    <row r="2320" spans="1:17" x14ac:dyDescent="0.25">
      <c r="A2320">
        <v>110.30240954941401</v>
      </c>
      <c r="B2320">
        <v>-21.690779582517408</v>
      </c>
      <c r="C2320" s="6">
        <v>1559.3200000000002</v>
      </c>
      <c r="D2320">
        <v>3</v>
      </c>
      <c r="E2320">
        <v>0.65</v>
      </c>
      <c r="F2320">
        <v>19.899999999999999</v>
      </c>
      <c r="G2320">
        <v>54.048620189015942</v>
      </c>
      <c r="H2320">
        <v>20.78909736526083</v>
      </c>
      <c r="I2320">
        <v>0.30240954941400844</v>
      </c>
      <c r="J2320">
        <v>5929.2287699302933</v>
      </c>
      <c r="K2320">
        <v>-2342.6330131717709</v>
      </c>
      <c r="L2320">
        <v>-21.558931945029212</v>
      </c>
      <c r="M2320">
        <v>6375.2398574933122</v>
      </c>
      <c r="N2320">
        <v>36310.655264331748</v>
      </c>
      <c r="O2320">
        <v>64.582171883706692</v>
      </c>
      <c r="P2320">
        <v>0.81816576968298826</v>
      </c>
      <c r="Q2320" s="6">
        <v>2318</v>
      </c>
    </row>
    <row r="2321" spans="1:17" x14ac:dyDescent="0.25">
      <c r="A2321">
        <v>108.24324520720516</v>
      </c>
      <c r="B2321">
        <v>-21.529021148731843</v>
      </c>
      <c r="C2321" s="6">
        <v>1559.6000000000001</v>
      </c>
      <c r="D2321">
        <v>3</v>
      </c>
      <c r="E2321">
        <v>0.65</v>
      </c>
      <c r="F2321">
        <v>19.899999999999999</v>
      </c>
      <c r="G2321">
        <v>54.048620189015942</v>
      </c>
      <c r="H2321">
        <v>20.505036272676925</v>
      </c>
      <c r="I2321">
        <v>-1.7567547927948368</v>
      </c>
      <c r="J2321">
        <v>5935.8250198374581</v>
      </c>
      <c r="K2321">
        <v>-2325.9811950053399</v>
      </c>
      <c r="L2321">
        <v>-21.397965065530926</v>
      </c>
      <c r="M2321">
        <v>6375.2809495462106</v>
      </c>
      <c r="N2321">
        <v>36306.146383900043</v>
      </c>
      <c r="O2321">
        <v>64.692999571262547</v>
      </c>
      <c r="P2321">
        <v>4.777554374858612</v>
      </c>
      <c r="Q2321" s="6">
        <v>2319</v>
      </c>
    </row>
    <row r="2322" spans="1:17" x14ac:dyDescent="0.25">
      <c r="A2322">
        <v>108.81947929451559</v>
      </c>
      <c r="B2322">
        <v>-21.890652607390908</v>
      </c>
      <c r="C2322" s="6">
        <v>1559.88</v>
      </c>
      <c r="D2322">
        <v>3</v>
      </c>
      <c r="E2322">
        <v>0.65</v>
      </c>
      <c r="F2322">
        <v>19.899999999999999</v>
      </c>
      <c r="G2322">
        <v>54.048620189015942</v>
      </c>
      <c r="H2322">
        <v>22.077810896227966</v>
      </c>
      <c r="I2322">
        <v>-1.1805207054844118</v>
      </c>
      <c r="J2322">
        <v>5921.0131984886493</v>
      </c>
      <c r="K2322">
        <v>-2363.183063060193</v>
      </c>
      <c r="L2322">
        <v>-21.757832670652881</v>
      </c>
      <c r="M2322">
        <v>6375.188741222596</v>
      </c>
      <c r="N2322">
        <v>36321.548081209505</v>
      </c>
      <c r="O2322">
        <v>64.317840074750208</v>
      </c>
      <c r="P2322">
        <v>3.163552943865676</v>
      </c>
      <c r="Q2322" s="6">
        <v>2320</v>
      </c>
    </row>
    <row r="2323" spans="1:17" x14ac:dyDescent="0.25">
      <c r="A2323">
        <v>105.58625102037919</v>
      </c>
      <c r="B2323">
        <v>-24.618177840980884</v>
      </c>
      <c r="C2323" s="6">
        <v>1560.16</v>
      </c>
      <c r="D2323">
        <v>1.2</v>
      </c>
      <c r="E2323">
        <v>0.65</v>
      </c>
      <c r="F2323">
        <v>19.899999999999999</v>
      </c>
      <c r="G2323">
        <v>46.089820015575185</v>
      </c>
      <c r="H2323">
        <v>14.463185494525991</v>
      </c>
      <c r="I2323">
        <v>-4.4137489796208058</v>
      </c>
      <c r="J2323">
        <v>5801.7634687263389</v>
      </c>
      <c r="K2323">
        <v>-2640.6843102168841</v>
      </c>
      <c r="L2323">
        <v>-24.472750446246007</v>
      </c>
      <c r="M2323">
        <v>6374.454719681763</v>
      </c>
      <c r="N2323">
        <v>36478.029151644463</v>
      </c>
      <c r="O2323">
        <v>60.774583239854856</v>
      </c>
      <c r="P2323">
        <v>10.497427173181997</v>
      </c>
      <c r="Q2323" s="6">
        <v>2321</v>
      </c>
    </row>
    <row r="2324" spans="1:17" x14ac:dyDescent="0.25">
      <c r="A2324">
        <v>107.51913660820991</v>
      </c>
      <c r="B2324">
        <v>-23.139270013299143</v>
      </c>
      <c r="C2324" s="6">
        <v>1560.44</v>
      </c>
      <c r="D2324">
        <v>3</v>
      </c>
      <c r="E2324">
        <v>0.65</v>
      </c>
      <c r="F2324">
        <v>19.899999999999999</v>
      </c>
      <c r="G2324">
        <v>54.048620189015942</v>
      </c>
      <c r="H2324">
        <v>18.90630388897231</v>
      </c>
      <c r="I2324">
        <v>-2.4808633917900949</v>
      </c>
      <c r="J2324">
        <v>5868.0677554040476</v>
      </c>
      <c r="K2324">
        <v>-2490.9102224026892</v>
      </c>
      <c r="L2324">
        <v>-23.000523206046434</v>
      </c>
      <c r="M2324">
        <v>6374.8610116678556</v>
      </c>
      <c r="N2324">
        <v>36387.817938704029</v>
      </c>
      <c r="O2324">
        <v>62.76260717395121</v>
      </c>
      <c r="P2324">
        <v>6.2916887180461627</v>
      </c>
      <c r="Q2324" s="6">
        <v>2322</v>
      </c>
    </row>
    <row r="2325" spans="1:17" x14ac:dyDescent="0.25">
      <c r="A2325">
        <v>109.82381580903116</v>
      </c>
      <c r="B2325">
        <v>-25.604005203316536</v>
      </c>
      <c r="C2325" s="6">
        <v>1560.7200000000003</v>
      </c>
      <c r="D2325">
        <v>3</v>
      </c>
      <c r="E2325">
        <v>0.65</v>
      </c>
      <c r="F2325">
        <v>19.899999999999999</v>
      </c>
      <c r="G2325">
        <v>54.048620189015942</v>
      </c>
      <c r="H2325">
        <v>20.500139463724018</v>
      </c>
      <c r="I2325">
        <v>-0.17618419096883997</v>
      </c>
      <c r="J2325">
        <v>5755.4203359130552</v>
      </c>
      <c r="K2325">
        <v>-2739.5664210732166</v>
      </c>
      <c r="L2325">
        <v>-25.454337344354897</v>
      </c>
      <c r="M2325">
        <v>6374.1734694400548</v>
      </c>
      <c r="N2325">
        <v>36511.674658413584</v>
      </c>
      <c r="O2325">
        <v>60.062096487599362</v>
      </c>
      <c r="P2325">
        <v>0.40768776206507423</v>
      </c>
      <c r="Q2325" s="6">
        <v>2323</v>
      </c>
    </row>
    <row r="2326" spans="1:17" x14ac:dyDescent="0.25">
      <c r="A2326">
        <v>108.96648257329844</v>
      </c>
      <c r="B2326">
        <v>-21.659589801710542</v>
      </c>
      <c r="C2326" s="6">
        <v>1561.0000000000002</v>
      </c>
      <c r="D2326">
        <v>0.75</v>
      </c>
      <c r="E2326">
        <v>0.65</v>
      </c>
      <c r="F2326">
        <v>19.899999999999999</v>
      </c>
      <c r="G2326">
        <v>42.007420362456692</v>
      </c>
      <c r="H2326">
        <v>18.243873288411308</v>
      </c>
      <c r="I2326">
        <v>-1.0335174267015645</v>
      </c>
      <c r="J2326">
        <v>5930.5043072426015</v>
      </c>
      <c r="K2326">
        <v>-2339.4236841152178</v>
      </c>
      <c r="L2326">
        <v>-21.527894465417795</v>
      </c>
      <c r="M2326">
        <v>6375.2478000484234</v>
      </c>
      <c r="N2326">
        <v>36310.199932767027</v>
      </c>
      <c r="O2326">
        <v>64.593462177751988</v>
      </c>
      <c r="P2326">
        <v>2.7982437983888837</v>
      </c>
      <c r="Q2326" s="6">
        <v>2324</v>
      </c>
    </row>
    <row r="2327" spans="1:17" x14ac:dyDescent="0.25">
      <c r="A2327">
        <v>105.94915248848929</v>
      </c>
      <c r="B2327">
        <v>-24.381620718931234</v>
      </c>
      <c r="C2327" s="6">
        <v>1561.2800000000002</v>
      </c>
      <c r="D2327">
        <v>0.75</v>
      </c>
      <c r="E2327">
        <v>0.65</v>
      </c>
      <c r="F2327">
        <v>19.899999999999999</v>
      </c>
      <c r="G2327">
        <v>42.007420362456692</v>
      </c>
      <c r="H2327">
        <v>14.763036781391243</v>
      </c>
      <c r="I2327">
        <v>-4.0508475115107103</v>
      </c>
      <c r="J2327">
        <v>5812.6293679171667</v>
      </c>
      <c r="K2327">
        <v>-2616.8411601520475</v>
      </c>
      <c r="L2327">
        <v>-24.237236500235941</v>
      </c>
      <c r="M2327">
        <v>6374.5209879832564</v>
      </c>
      <c r="N2327">
        <v>36462.374400235021</v>
      </c>
      <c r="O2327">
        <v>61.110046689568676</v>
      </c>
      <c r="P2327">
        <v>9.7344337734822748</v>
      </c>
      <c r="Q2327" s="6">
        <v>2325</v>
      </c>
    </row>
    <row r="2328" spans="1:17" x14ac:dyDescent="0.25">
      <c r="A2328">
        <v>105.59181125699601</v>
      </c>
      <c r="B2328">
        <v>-24.414848455924961</v>
      </c>
      <c r="C2328" s="6">
        <v>1561.5600000000002</v>
      </c>
      <c r="D2328">
        <v>3</v>
      </c>
      <c r="E2328">
        <v>0.65</v>
      </c>
      <c r="F2328">
        <v>19.899999999999999</v>
      </c>
      <c r="G2328">
        <v>54.048620189015942</v>
      </c>
      <c r="H2328">
        <v>20.394205278433539</v>
      </c>
      <c r="I2328">
        <v>-4.4081887430039899</v>
      </c>
      <c r="J2328">
        <v>5811.1090657093982</v>
      </c>
      <c r="K2328">
        <v>-2620.1929222780291</v>
      </c>
      <c r="L2328">
        <v>-24.270317116653832</v>
      </c>
      <c r="M2328">
        <v>6374.5117086350883</v>
      </c>
      <c r="N2328">
        <v>36467.217044408448</v>
      </c>
      <c r="O2328">
        <v>61.006184640203799</v>
      </c>
      <c r="P2328">
        <v>10.564507804766405</v>
      </c>
      <c r="Q2328" s="6">
        <v>2326</v>
      </c>
    </row>
    <row r="2329" spans="1:17" x14ac:dyDescent="0.25">
      <c r="A2329">
        <v>107.32447587134639</v>
      </c>
      <c r="B2329">
        <v>-22.349086332862139</v>
      </c>
      <c r="C2329" s="6">
        <v>1561.8400000000001</v>
      </c>
      <c r="D2329">
        <v>0.75</v>
      </c>
      <c r="E2329">
        <v>0.65</v>
      </c>
      <c r="F2329">
        <v>19.899999999999999</v>
      </c>
      <c r="G2329">
        <v>42.007420362456692</v>
      </c>
      <c r="H2329">
        <v>17.470626173422854</v>
      </c>
      <c r="I2329">
        <v>-2.6755241286536062</v>
      </c>
      <c r="J2329">
        <v>5901.8985699086506</v>
      </c>
      <c r="K2329">
        <v>-2410.2099203320959</v>
      </c>
      <c r="L2329">
        <v>-22.214060625988029</v>
      </c>
      <c r="M2329">
        <v>6375.0700850702042</v>
      </c>
      <c r="N2329">
        <v>36349.715286060746</v>
      </c>
      <c r="O2329">
        <v>63.646612110104222</v>
      </c>
      <c r="P2329">
        <v>7.0062362019367335</v>
      </c>
      <c r="Q2329" s="6">
        <v>2327</v>
      </c>
    </row>
    <row r="2330" spans="1:17" x14ac:dyDescent="0.25">
      <c r="A2330">
        <v>107.76616070897659</v>
      </c>
      <c r="B2330">
        <v>-23.454285867426087</v>
      </c>
      <c r="C2330" s="6">
        <v>1562.1200000000001</v>
      </c>
      <c r="D2330">
        <v>0.75</v>
      </c>
      <c r="E2330">
        <v>0.65</v>
      </c>
      <c r="F2330">
        <v>19.899999999999999</v>
      </c>
      <c r="G2330">
        <v>42.007420362456692</v>
      </c>
      <c r="H2330">
        <v>23.929452053194659</v>
      </c>
      <c r="I2330">
        <v>-2.2338392910234148</v>
      </c>
      <c r="J2330">
        <v>5854.2700020811117</v>
      </c>
      <c r="K2330">
        <v>-2522.9532055698755</v>
      </c>
      <c r="L2330">
        <v>-23.31408466782154</v>
      </c>
      <c r="M2330">
        <v>6374.7760850685645</v>
      </c>
      <c r="N2330">
        <v>36402.570167092294</v>
      </c>
      <c r="O2330">
        <v>62.427565720365507</v>
      </c>
      <c r="P2330">
        <v>5.5973884678657635</v>
      </c>
      <c r="Q2330" s="6">
        <v>2328</v>
      </c>
    </row>
    <row r="2331" spans="1:17" x14ac:dyDescent="0.25">
      <c r="A2331">
        <v>109.16489611113009</v>
      </c>
      <c r="B2331">
        <v>-21.368053676899638</v>
      </c>
      <c r="C2331" s="6">
        <v>1562.4</v>
      </c>
      <c r="D2331">
        <v>3</v>
      </c>
      <c r="E2331">
        <v>0.65</v>
      </c>
      <c r="F2331">
        <v>19.899999999999999</v>
      </c>
      <c r="G2331">
        <v>54.048620189015942</v>
      </c>
      <c r="H2331">
        <v>19.693357716621499</v>
      </c>
      <c r="I2331">
        <v>-0.83510388886990938</v>
      </c>
      <c r="J2331">
        <v>5942.3421962331731</v>
      </c>
      <c r="K2331">
        <v>-2309.3927004410871</v>
      </c>
      <c r="L2331">
        <v>-21.237789394790219</v>
      </c>
      <c r="M2331">
        <v>6375.3215936126599</v>
      </c>
      <c r="N2331">
        <v>36296.076336306163</v>
      </c>
      <c r="O2331">
        <v>64.940598989168407</v>
      </c>
      <c r="P2331">
        <v>2.2909304268891866</v>
      </c>
      <c r="Q2331" s="6">
        <v>2329</v>
      </c>
    </row>
    <row r="2332" spans="1:17" x14ac:dyDescent="0.25">
      <c r="A2332">
        <v>106.69753736286332</v>
      </c>
      <c r="B2332">
        <v>-25.236102594245391</v>
      </c>
      <c r="C2332" s="6">
        <v>1562.68</v>
      </c>
      <c r="D2332">
        <v>3</v>
      </c>
      <c r="E2332">
        <v>0.65</v>
      </c>
      <c r="F2332">
        <v>19.899999999999999</v>
      </c>
      <c r="G2332">
        <v>54.048620189015942</v>
      </c>
      <c r="H2332">
        <v>17.662363789467463</v>
      </c>
      <c r="I2332">
        <v>-3.302462637136685</v>
      </c>
      <c r="J2332">
        <v>5772.9148570743755</v>
      </c>
      <c r="K2332">
        <v>-2702.7563040063601</v>
      </c>
      <c r="L2332">
        <v>-25.087996910179889</v>
      </c>
      <c r="M2332">
        <v>6374.279377770963</v>
      </c>
      <c r="N2332">
        <v>36502.52869005462</v>
      </c>
      <c r="O2332">
        <v>60.254942591146055</v>
      </c>
      <c r="P2332">
        <v>7.7076633522546141</v>
      </c>
      <c r="Q2332" s="6">
        <v>2330</v>
      </c>
    </row>
    <row r="2333" spans="1:17" x14ac:dyDescent="0.25">
      <c r="A2333">
        <v>107.90792748413489</v>
      </c>
      <c r="B2333">
        <v>-20.982999979953838</v>
      </c>
      <c r="C2333" s="6">
        <v>1562.96</v>
      </c>
      <c r="D2333">
        <v>1.2</v>
      </c>
      <c r="E2333">
        <v>0.65</v>
      </c>
      <c r="F2333">
        <v>19.899999999999999</v>
      </c>
      <c r="G2333">
        <v>46.089820015575185</v>
      </c>
      <c r="H2333">
        <v>14.810327364267199</v>
      </c>
      <c r="I2333">
        <v>-2.0920725158651123</v>
      </c>
      <c r="J2333">
        <v>5957.7422928059414</v>
      </c>
      <c r="K2333">
        <v>-2269.6385278809557</v>
      </c>
      <c r="L2333">
        <v>-20.854646297045409</v>
      </c>
      <c r="M2333">
        <v>6375.4178117775327</v>
      </c>
      <c r="N2333">
        <v>36282.080572417552</v>
      </c>
      <c r="O2333">
        <v>65.290000906474219</v>
      </c>
      <c r="P2333">
        <v>5.8247423386626114</v>
      </c>
      <c r="Q2333" s="6">
        <v>2331</v>
      </c>
    </row>
    <row r="2334" spans="1:17" x14ac:dyDescent="0.25">
      <c r="A2334">
        <v>107.67728779818597</v>
      </c>
      <c r="B2334">
        <v>-25.536223269406829</v>
      </c>
      <c r="C2334" s="6">
        <v>1563.2400000000002</v>
      </c>
      <c r="D2334">
        <v>0.75</v>
      </c>
      <c r="E2334">
        <v>0.65</v>
      </c>
      <c r="F2334">
        <v>19.899999999999999</v>
      </c>
      <c r="G2334">
        <v>42.007420362456692</v>
      </c>
      <c r="H2334">
        <v>23.266388873012346</v>
      </c>
      <c r="I2334">
        <v>-2.3227122018140278</v>
      </c>
      <c r="J2334">
        <v>5758.661327798698</v>
      </c>
      <c r="K2334">
        <v>-2732.7928845141737</v>
      </c>
      <c r="L2334">
        <v>-25.386841388095988</v>
      </c>
      <c r="M2334">
        <v>6374.1930656307832</v>
      </c>
      <c r="N2334">
        <v>36513.367607542663</v>
      </c>
      <c r="O2334">
        <v>60.027564189187551</v>
      </c>
      <c r="P2334">
        <v>5.3752309279376105</v>
      </c>
      <c r="Q2334" s="6">
        <v>2332</v>
      </c>
    </row>
    <row r="2335" spans="1:17" x14ac:dyDescent="0.25">
      <c r="A2335">
        <v>107.08555031492533</v>
      </c>
      <c r="B2335">
        <v>-23.023527763423257</v>
      </c>
      <c r="C2335" s="6">
        <v>1563.5200000000002</v>
      </c>
      <c r="D2335">
        <v>0.75</v>
      </c>
      <c r="E2335">
        <v>0.65</v>
      </c>
      <c r="F2335">
        <v>19.899999999999999</v>
      </c>
      <c r="G2335">
        <v>42.007420362456692</v>
      </c>
      <c r="H2335">
        <v>21.506721883708877</v>
      </c>
      <c r="I2335">
        <v>-2.9144496850746719</v>
      </c>
      <c r="J2335">
        <v>5873.0928635172531</v>
      </c>
      <c r="K2335">
        <v>-2479.1184148490911</v>
      </c>
      <c r="L2335">
        <v>-22.88531951938408</v>
      </c>
      <c r="M2335">
        <v>6374.8919911117837</v>
      </c>
      <c r="N2335">
        <v>36384.429726676412</v>
      </c>
      <c r="O2335">
        <v>62.840455997474137</v>
      </c>
      <c r="P2335">
        <v>7.4164888225249763</v>
      </c>
      <c r="Q2335" s="6">
        <v>2333</v>
      </c>
    </row>
    <row r="2336" spans="1:17" x14ac:dyDescent="0.25">
      <c r="A2336">
        <v>106.10325668615484</v>
      </c>
      <c r="B2336">
        <v>-22.956071125769068</v>
      </c>
      <c r="C2336" s="6">
        <v>1563.8000000000002</v>
      </c>
      <c r="D2336">
        <v>0.75</v>
      </c>
      <c r="E2336">
        <v>0.65</v>
      </c>
      <c r="F2336">
        <v>19.899999999999999</v>
      </c>
      <c r="G2336">
        <v>42.007420362456692</v>
      </c>
      <c r="H2336">
        <v>23.913096534586558</v>
      </c>
      <c r="I2336">
        <v>-3.8967433138451639</v>
      </c>
      <c r="J2336">
        <v>5876.0105614186614</v>
      </c>
      <c r="K2336">
        <v>-2472.2413455326855</v>
      </c>
      <c r="L2336">
        <v>-22.818177799787701</v>
      </c>
      <c r="M2336">
        <v>6374.909990616723</v>
      </c>
      <c r="N2336">
        <v>36387.990773256242</v>
      </c>
      <c r="O2336">
        <v>62.760121034522129</v>
      </c>
      <c r="P2336">
        <v>9.9065223213183575</v>
      </c>
      <c r="Q2336" s="6">
        <v>2334</v>
      </c>
    </row>
    <row r="2337" spans="1:17" x14ac:dyDescent="0.25">
      <c r="A2337">
        <v>107.75566026371968</v>
      </c>
      <c r="B2337">
        <v>-23.878200543518922</v>
      </c>
      <c r="C2337" s="6">
        <v>1564.0800000000002</v>
      </c>
      <c r="D2337">
        <v>1.2</v>
      </c>
      <c r="E2337">
        <v>0.65</v>
      </c>
      <c r="F2337">
        <v>19.899999999999999</v>
      </c>
      <c r="G2337">
        <v>46.089820015575185</v>
      </c>
      <c r="H2337">
        <v>17.619274895713225</v>
      </c>
      <c r="I2337">
        <v>-2.2443397362803239</v>
      </c>
      <c r="J2337">
        <v>5835.4239188687143</v>
      </c>
      <c r="K2337">
        <v>-2565.9545957937721</v>
      </c>
      <c r="L2337">
        <v>-23.736068781484416</v>
      </c>
      <c r="M2337">
        <v>6374.6604066867976</v>
      </c>
      <c r="N2337">
        <v>36424.404091907752</v>
      </c>
      <c r="O2337">
        <v>61.939036141485367</v>
      </c>
      <c r="P2337">
        <v>5.5300053672279024</v>
      </c>
      <c r="Q2337" s="6">
        <v>2335</v>
      </c>
    </row>
    <row r="2338" spans="1:17" x14ac:dyDescent="0.25">
      <c r="A2338">
        <v>110.3029808016302</v>
      </c>
      <c r="B2338">
        <v>-21.120468093953907</v>
      </c>
      <c r="C2338" s="6">
        <v>1564.3600000000001</v>
      </c>
      <c r="D2338">
        <v>3</v>
      </c>
      <c r="E2338">
        <v>0.65</v>
      </c>
      <c r="F2338">
        <v>19.899999999999999</v>
      </c>
      <c r="G2338">
        <v>54.048620189015942</v>
      </c>
      <c r="H2338">
        <v>14.387234403628744</v>
      </c>
      <c r="I2338">
        <v>0.30298080163019847</v>
      </c>
      <c r="J2338">
        <v>5952.2750491706984</v>
      </c>
      <c r="K2338">
        <v>-2283.8428362738678</v>
      </c>
      <c r="L2338">
        <v>-20.991429648044349</v>
      </c>
      <c r="M2338">
        <v>6375.3836246754208</v>
      </c>
      <c r="N2338">
        <v>36283.909922532861</v>
      </c>
      <c r="O2338">
        <v>65.243359554141534</v>
      </c>
      <c r="P2338">
        <v>0.84078988340544614</v>
      </c>
      <c r="Q2338" s="6">
        <v>2336</v>
      </c>
    </row>
    <row r="2339" spans="1:17" x14ac:dyDescent="0.25">
      <c r="A2339">
        <v>108.20028723536971</v>
      </c>
      <c r="B2339">
        <v>-25.123245320206081</v>
      </c>
      <c r="C2339" s="6">
        <v>1564.64</v>
      </c>
      <c r="D2339">
        <v>1.2</v>
      </c>
      <c r="E2339">
        <v>0.65</v>
      </c>
      <c r="F2339">
        <v>19.899999999999999</v>
      </c>
      <c r="G2339">
        <v>46.089820015575185</v>
      </c>
      <c r="H2339">
        <v>21.130532196133501</v>
      </c>
      <c r="I2339">
        <v>-1.7997127646302857</v>
      </c>
      <c r="J2339">
        <v>5778.2338646642138</v>
      </c>
      <c r="K2339">
        <v>-2691.4424211381292</v>
      </c>
      <c r="L2339">
        <v>-24.975623722993117</v>
      </c>
      <c r="M2339">
        <v>6374.3116413503203</v>
      </c>
      <c r="N2339">
        <v>36488.606282980181</v>
      </c>
      <c r="O2339">
        <v>60.5473529825776</v>
      </c>
      <c r="P2339">
        <v>4.232617508488393</v>
      </c>
      <c r="Q2339" s="6">
        <v>2337</v>
      </c>
    </row>
    <row r="2340" spans="1:17" x14ac:dyDescent="0.25">
      <c r="A2340">
        <v>108.71860840190851</v>
      </c>
      <c r="B2340">
        <v>-20.763800148847164</v>
      </c>
      <c r="C2340" s="6">
        <v>1564.92</v>
      </c>
      <c r="D2340">
        <v>1.2</v>
      </c>
      <c r="E2340">
        <v>0.65</v>
      </c>
      <c r="F2340">
        <v>19.899999999999999</v>
      </c>
      <c r="G2340">
        <v>46.089820015575185</v>
      </c>
      <c r="H2340">
        <v>18.272257941296708</v>
      </c>
      <c r="I2340">
        <v>-1.2813915980914885</v>
      </c>
      <c r="J2340">
        <v>5966.3893653781251</v>
      </c>
      <c r="K2340">
        <v>-2246.9625005295784</v>
      </c>
      <c r="L2340">
        <v>-20.636544416453848</v>
      </c>
      <c r="M2340">
        <v>6375.4719463019619</v>
      </c>
      <c r="N2340">
        <v>36269.157876750702</v>
      </c>
      <c r="O2340">
        <v>65.615780852994163</v>
      </c>
      <c r="P2340">
        <v>3.610295999193919</v>
      </c>
      <c r="Q2340" s="6">
        <v>2338</v>
      </c>
    </row>
    <row r="2341" spans="1:17" x14ac:dyDescent="0.25">
      <c r="A2341">
        <v>105.48034856175104</v>
      </c>
      <c r="B2341">
        <v>-24.236906543164189</v>
      </c>
      <c r="C2341" s="6">
        <v>1565.2</v>
      </c>
      <c r="D2341">
        <v>3</v>
      </c>
      <c r="E2341">
        <v>0.65</v>
      </c>
      <c r="F2341">
        <v>19.899999999999999</v>
      </c>
      <c r="G2341">
        <v>54.048620189015942</v>
      </c>
      <c r="H2341">
        <v>20.922413425681178</v>
      </c>
      <c r="I2341">
        <v>-4.5196514382489568</v>
      </c>
      <c r="J2341">
        <v>5819.2278670085125</v>
      </c>
      <c r="K2341">
        <v>-2602.2334024137585</v>
      </c>
      <c r="L2341">
        <v>-24.093165314772801</v>
      </c>
      <c r="M2341">
        <v>6374.5612906933711</v>
      </c>
      <c r="N2341">
        <v>36458.884153885825</v>
      </c>
      <c r="O2341">
        <v>61.186050877711047</v>
      </c>
      <c r="P2341">
        <v>10.899322253006209</v>
      </c>
      <c r="Q2341" s="6">
        <v>2339</v>
      </c>
    </row>
    <row r="2342" spans="1:17" x14ac:dyDescent="0.25">
      <c r="A2342">
        <v>109.11553392090477</v>
      </c>
      <c r="B2342">
        <v>-23.946369806048907</v>
      </c>
      <c r="C2342" s="6">
        <v>1565.4800000000002</v>
      </c>
      <c r="D2342">
        <v>3</v>
      </c>
      <c r="E2342">
        <v>0.65</v>
      </c>
      <c r="F2342">
        <v>19.899999999999999</v>
      </c>
      <c r="G2342">
        <v>54.048620189015942</v>
      </c>
      <c r="H2342">
        <v>17.005228537041312</v>
      </c>
      <c r="I2342">
        <v>-0.88446607909523323</v>
      </c>
      <c r="J2342">
        <v>5832.3635298358122</v>
      </c>
      <c r="K2342">
        <v>-2572.8567602923167</v>
      </c>
      <c r="L2342">
        <v>-23.803930466408598</v>
      </c>
      <c r="M2342">
        <v>6374.6416568416407</v>
      </c>
      <c r="N2342">
        <v>36423.566179195674</v>
      </c>
      <c r="O2342">
        <v>61.956975852136566</v>
      </c>
      <c r="P2342">
        <v>2.1782476966715776</v>
      </c>
      <c r="Q2342" s="6">
        <v>2340</v>
      </c>
    </row>
    <row r="2343" spans="1:17" x14ac:dyDescent="0.25">
      <c r="A2343">
        <v>107.53881447694741</v>
      </c>
      <c r="B2343">
        <v>-24.229295717537418</v>
      </c>
      <c r="C2343" s="6">
        <v>1565.7600000000002</v>
      </c>
      <c r="D2343">
        <v>1.2</v>
      </c>
      <c r="E2343">
        <v>0.65</v>
      </c>
      <c r="F2343">
        <v>19.899999999999999</v>
      </c>
      <c r="G2343">
        <v>46.089820015575185</v>
      </c>
      <c r="H2343">
        <v>14.47080404012797</v>
      </c>
      <c r="I2343">
        <v>-2.4611855230525919</v>
      </c>
      <c r="J2343">
        <v>5819.573871167102</v>
      </c>
      <c r="K2343">
        <v>-2601.464696306869</v>
      </c>
      <c r="L2343">
        <v>-24.085588406361328</v>
      </c>
      <c r="M2343">
        <v>6374.56340529309</v>
      </c>
      <c r="N2343">
        <v>36443.762241017525</v>
      </c>
      <c r="O2343">
        <v>61.512786832055561</v>
      </c>
      <c r="P2343">
        <v>5.9790888315981787</v>
      </c>
      <c r="Q2343" s="6">
        <v>2341</v>
      </c>
    </row>
    <row r="2344" spans="1:17" x14ac:dyDescent="0.25">
      <c r="A2344">
        <v>107.28819754507002</v>
      </c>
      <c r="B2344">
        <v>-25.274916996902157</v>
      </c>
      <c r="C2344" s="6">
        <v>1566.0400000000002</v>
      </c>
      <c r="D2344">
        <v>0.75</v>
      </c>
      <c r="E2344">
        <v>0.65</v>
      </c>
      <c r="F2344">
        <v>19.899999999999999</v>
      </c>
      <c r="G2344">
        <v>42.007420362456692</v>
      </c>
      <c r="H2344">
        <v>15.558157034275405</v>
      </c>
      <c r="I2344">
        <v>-2.7118024549299804</v>
      </c>
      <c r="J2344">
        <v>5771.0803513553137</v>
      </c>
      <c r="K2344">
        <v>-2706.6450433833302</v>
      </c>
      <c r="L2344">
        <v>-25.126645350828177</v>
      </c>
      <c r="M2344">
        <v>6374.2682570371107</v>
      </c>
      <c r="N2344">
        <v>36501.037108300945</v>
      </c>
      <c r="O2344">
        <v>60.285750599561759</v>
      </c>
      <c r="P2344">
        <v>6.3302535660922183</v>
      </c>
      <c r="Q2344" s="6">
        <v>2342</v>
      </c>
    </row>
    <row r="2345" spans="1:17" x14ac:dyDescent="0.25">
      <c r="A2345">
        <v>105.6375616630484</v>
      </c>
      <c r="B2345">
        <v>-20.62216340409314</v>
      </c>
      <c r="C2345" s="6">
        <v>1566.3200000000002</v>
      </c>
      <c r="D2345">
        <v>3</v>
      </c>
      <c r="E2345">
        <v>0.65</v>
      </c>
      <c r="F2345">
        <v>19.899999999999999</v>
      </c>
      <c r="G2345">
        <v>54.048620189015942</v>
      </c>
      <c r="H2345">
        <v>20.308943578055995</v>
      </c>
      <c r="I2345">
        <v>-4.3624383369515982</v>
      </c>
      <c r="J2345">
        <v>5971.9304215472721</v>
      </c>
      <c r="K2345">
        <v>-2232.2930870083424</v>
      </c>
      <c r="L2345">
        <v>-20.49562105282299</v>
      </c>
      <c r="M2345">
        <v>6375.506676814558</v>
      </c>
      <c r="N2345">
        <v>36281.099590287165</v>
      </c>
      <c r="O2345">
        <v>65.31734029985742</v>
      </c>
      <c r="P2345">
        <v>12.221328015732492</v>
      </c>
      <c r="Q2345" s="6">
        <v>2343</v>
      </c>
    </row>
    <row r="2346" spans="1:17" x14ac:dyDescent="0.25">
      <c r="A2346">
        <v>108.01366963579019</v>
      </c>
      <c r="B2346">
        <v>-24.114158429773376</v>
      </c>
      <c r="C2346" s="6">
        <v>1566.6000000000001</v>
      </c>
      <c r="D2346">
        <v>1.2</v>
      </c>
      <c r="E2346">
        <v>0.65</v>
      </c>
      <c r="F2346">
        <v>19.899999999999999</v>
      </c>
      <c r="G2346">
        <v>46.089820015575185</v>
      </c>
      <c r="H2346">
        <v>23.817582342870352</v>
      </c>
      <c r="I2346">
        <v>-1.986330364209806</v>
      </c>
      <c r="J2346">
        <v>5824.7957520097789</v>
      </c>
      <c r="K2346">
        <v>-2589.8301331778071</v>
      </c>
      <c r="L2346">
        <v>-23.970965449146913</v>
      </c>
      <c r="M2346">
        <v>6374.5953339288089</v>
      </c>
      <c r="N2346">
        <v>36435.563771403846</v>
      </c>
      <c r="O2346">
        <v>61.692301368322866</v>
      </c>
      <c r="P2346">
        <v>4.8521470402391857</v>
      </c>
      <c r="Q2346" s="6">
        <v>2344</v>
      </c>
    </row>
    <row r="2347" spans="1:17" x14ac:dyDescent="0.25">
      <c r="A2347">
        <v>108.46328918091574</v>
      </c>
      <c r="B2347">
        <v>-22.482250921407815</v>
      </c>
      <c r="C2347" s="6">
        <v>1566.88</v>
      </c>
      <c r="D2347">
        <v>3</v>
      </c>
      <c r="E2347">
        <v>0.65</v>
      </c>
      <c r="F2347">
        <v>19.899999999999999</v>
      </c>
      <c r="G2347">
        <v>54.048620189015942</v>
      </c>
      <c r="H2347">
        <v>18.607312272076939</v>
      </c>
      <c r="I2347">
        <v>-1.5367108190842629</v>
      </c>
      <c r="J2347">
        <v>5896.2755376270998</v>
      </c>
      <c r="K2347">
        <v>-2423.8418368057833</v>
      </c>
      <c r="L2347">
        <v>-22.346590897746584</v>
      </c>
      <c r="M2347">
        <v>6375.0352520962406</v>
      </c>
      <c r="N2347">
        <v>36351.228717770937</v>
      </c>
      <c r="O2347">
        <v>63.610152142658428</v>
      </c>
      <c r="P2347">
        <v>4.0130133430470742</v>
      </c>
      <c r="Q2347" s="6">
        <v>2345</v>
      </c>
    </row>
    <row r="2348" spans="1:17" x14ac:dyDescent="0.25">
      <c r="A2348">
        <v>107.93805861164957</v>
      </c>
      <c r="B2348">
        <v>-22.00701524381391</v>
      </c>
      <c r="C2348" s="6">
        <v>1567.16</v>
      </c>
      <c r="D2348">
        <v>0.75</v>
      </c>
      <c r="E2348">
        <v>0.65</v>
      </c>
      <c r="F2348">
        <v>19.899999999999999</v>
      </c>
      <c r="G2348">
        <v>42.007420362456692</v>
      </c>
      <c r="H2348">
        <v>15.487366819640249</v>
      </c>
      <c r="I2348">
        <v>-2.0619413883504336</v>
      </c>
      <c r="J2348">
        <v>5916.1971420424461</v>
      </c>
      <c r="K2348">
        <v>-2375.1339367350874</v>
      </c>
      <c r="L2348">
        <v>-21.873632204173472</v>
      </c>
      <c r="M2348">
        <v>6375.1588090762034</v>
      </c>
      <c r="N2348">
        <v>36330.120496231692</v>
      </c>
      <c r="O2348">
        <v>64.111970033040308</v>
      </c>
      <c r="P2348">
        <v>5.4881476251125081</v>
      </c>
      <c r="Q2348" s="6">
        <v>2346</v>
      </c>
    </row>
    <row r="2349" spans="1:17" x14ac:dyDescent="0.25">
      <c r="A2349">
        <v>108.6922052059503</v>
      </c>
      <c r="B2349">
        <v>-24.928014117400625</v>
      </c>
      <c r="C2349" s="6">
        <v>1567.44</v>
      </c>
      <c r="D2349">
        <v>0.75</v>
      </c>
      <c r="E2349">
        <v>0.65</v>
      </c>
      <c r="F2349">
        <v>19.899999999999999</v>
      </c>
      <c r="G2349">
        <v>42.007420362456692</v>
      </c>
      <c r="H2349">
        <v>15.236637616149679</v>
      </c>
      <c r="I2349">
        <v>-1.3077947940496983</v>
      </c>
      <c r="J2349">
        <v>5787.3823414126418</v>
      </c>
      <c r="K2349">
        <v>-2671.8463404159188</v>
      </c>
      <c r="L2349">
        <v>-24.781235309828091</v>
      </c>
      <c r="M2349">
        <v>6374.3672025142077</v>
      </c>
      <c r="N2349">
        <v>36476.490900469122</v>
      </c>
      <c r="O2349">
        <v>60.804830355698691</v>
      </c>
      <c r="P2349">
        <v>3.100378102090811</v>
      </c>
      <c r="Q2349" s="6">
        <v>2347</v>
      </c>
    </row>
    <row r="2350" spans="1:17" x14ac:dyDescent="0.25">
      <c r="A2350">
        <v>109.35528706370638</v>
      </c>
      <c r="B2350">
        <v>-20.623136826353814</v>
      </c>
      <c r="C2350" s="6">
        <v>1567.7200000000003</v>
      </c>
      <c r="D2350">
        <v>1.2</v>
      </c>
      <c r="E2350">
        <v>0.65</v>
      </c>
      <c r="F2350">
        <v>19.899999999999999</v>
      </c>
      <c r="G2350">
        <v>46.089820015575185</v>
      </c>
      <c r="H2350">
        <v>17.39361375903659</v>
      </c>
      <c r="I2350">
        <v>-0.64471293629361526</v>
      </c>
      <c r="J2350">
        <v>5971.892463794964</v>
      </c>
      <c r="K2350">
        <v>-2232.3939508848562</v>
      </c>
      <c r="L2350">
        <v>-20.496589561756089</v>
      </c>
      <c r="M2350">
        <v>6375.5064387920102</v>
      </c>
      <c r="N2350">
        <v>36261.470542848932</v>
      </c>
      <c r="O2350">
        <v>65.811672286747722</v>
      </c>
      <c r="P2350">
        <v>1.8298836747304033</v>
      </c>
      <c r="Q2350" s="6">
        <v>2348</v>
      </c>
    </row>
    <row r="2351" spans="1:17" x14ac:dyDescent="0.25">
      <c r="A2351">
        <v>109.27655658982742</v>
      </c>
      <c r="B2351">
        <v>-24.057395943799968</v>
      </c>
      <c r="C2351" s="6">
        <v>1568.0000000000002</v>
      </c>
      <c r="D2351">
        <v>3</v>
      </c>
      <c r="E2351">
        <v>0.65</v>
      </c>
      <c r="F2351">
        <v>19.899999999999999</v>
      </c>
      <c r="G2351">
        <v>54.048620189015942</v>
      </c>
      <c r="H2351">
        <v>22.984982770231241</v>
      </c>
      <c r="I2351">
        <v>-0.72344341017257818</v>
      </c>
      <c r="J2351">
        <v>5827.3614945306754</v>
      </c>
      <c r="K2351">
        <v>-2584.0905219177275</v>
      </c>
      <c r="L2351">
        <v>-23.914457373289228</v>
      </c>
      <c r="M2351">
        <v>6374.6110323221928</v>
      </c>
      <c r="N2351">
        <v>36429.084091705801</v>
      </c>
      <c r="O2351">
        <v>61.834687882559123</v>
      </c>
      <c r="P2351">
        <v>1.7741881496059921</v>
      </c>
      <c r="Q2351" s="6">
        <v>2349</v>
      </c>
    </row>
    <row r="2352" spans="1:17" x14ac:dyDescent="0.25">
      <c r="A2352">
        <v>110.04479837694078</v>
      </c>
      <c r="B2352">
        <v>-20.862788876341863</v>
      </c>
      <c r="C2352" s="6">
        <v>1568.2800000000002</v>
      </c>
      <c r="D2352">
        <v>0.75</v>
      </c>
      <c r="E2352">
        <v>0.65</v>
      </c>
      <c r="F2352">
        <v>19.899999999999999</v>
      </c>
      <c r="G2352">
        <v>42.007420362456692</v>
      </c>
      <c r="H2352">
        <v>21.428313588019453</v>
      </c>
      <c r="I2352">
        <v>4.4798376940775597E-2</v>
      </c>
      <c r="J2352">
        <v>5962.4951931307605</v>
      </c>
      <c r="K2352">
        <v>-2257.2068201458928</v>
      </c>
      <c r="L2352">
        <v>-20.735036399629891</v>
      </c>
      <c r="M2352">
        <v>6375.4475573892505</v>
      </c>
      <c r="N2352">
        <v>36271.948156163155</v>
      </c>
      <c r="O2352">
        <v>65.544664967110918</v>
      </c>
      <c r="P2352">
        <v>0.12579160218919194</v>
      </c>
      <c r="Q2352" s="6">
        <v>2350</v>
      </c>
    </row>
    <row r="2353" spans="1:17" x14ac:dyDescent="0.25">
      <c r="A2353">
        <v>108.89347278928386</v>
      </c>
      <c r="B2353">
        <v>-23.373314034115275</v>
      </c>
      <c r="C2353" s="6">
        <v>1568.5600000000002</v>
      </c>
      <c r="D2353">
        <v>0.75</v>
      </c>
      <c r="E2353">
        <v>0.65</v>
      </c>
      <c r="F2353">
        <v>19.899999999999999</v>
      </c>
      <c r="G2353">
        <v>42.007420362456692</v>
      </c>
      <c r="H2353">
        <v>14.016444444338431</v>
      </c>
      <c r="I2353">
        <v>-1.1065272107161377</v>
      </c>
      <c r="J2353">
        <v>5857.8334554294825</v>
      </c>
      <c r="K2353">
        <v>-2514.7239892809239</v>
      </c>
      <c r="L2353">
        <v>-23.233485071692581</v>
      </c>
      <c r="M2353">
        <v>6374.7979994517373</v>
      </c>
      <c r="N2353">
        <v>36394.557971007416</v>
      </c>
      <c r="O2353">
        <v>62.608339309991969</v>
      </c>
      <c r="P2353">
        <v>2.7873324572110083</v>
      </c>
      <c r="Q2353" s="6">
        <v>2351</v>
      </c>
    </row>
    <row r="2354" spans="1:17" x14ac:dyDescent="0.25">
      <c r="A2354">
        <v>109.48345217595065</v>
      </c>
      <c r="B2354">
        <v>-23.451337019763379</v>
      </c>
      <c r="C2354" s="6">
        <v>1568.8400000000001</v>
      </c>
      <c r="D2354">
        <v>3</v>
      </c>
      <c r="E2354">
        <v>0.65</v>
      </c>
      <c r="F2354">
        <v>19.899999999999999</v>
      </c>
      <c r="G2354">
        <v>54.048620189015942</v>
      </c>
      <c r="H2354">
        <v>16.776228952663491</v>
      </c>
      <c r="I2354">
        <v>-0.51654782404935418</v>
      </c>
      <c r="J2354">
        <v>5854.3999812887196</v>
      </c>
      <c r="K2354">
        <v>-2522.6535993111847</v>
      </c>
      <c r="L2354">
        <v>-23.31114935686438</v>
      </c>
      <c r="M2354">
        <v>6374.7768841764992</v>
      </c>
      <c r="N2354">
        <v>36397.542012202597</v>
      </c>
      <c r="O2354">
        <v>62.540503083935072</v>
      </c>
      <c r="P2354">
        <v>1.2977697478457826</v>
      </c>
      <c r="Q2354" s="6">
        <v>2352</v>
      </c>
    </row>
    <row r="2355" spans="1:17" x14ac:dyDescent="0.25">
      <c r="A2355">
        <v>107.96086861814848</v>
      </c>
      <c r="B2355">
        <v>-21.935293079766002</v>
      </c>
      <c r="C2355" s="6">
        <v>1569.1200000000001</v>
      </c>
      <c r="D2355">
        <v>0.75</v>
      </c>
      <c r="E2355">
        <v>0.65</v>
      </c>
      <c r="F2355">
        <v>19.899999999999999</v>
      </c>
      <c r="G2355">
        <v>42.007420362456692</v>
      </c>
      <c r="H2355">
        <v>22.233314680917413</v>
      </c>
      <c r="I2355">
        <v>-2.0391313818515187</v>
      </c>
      <c r="J2355">
        <v>5919.1684811152199</v>
      </c>
      <c r="K2355">
        <v>-2367.7689410618564</v>
      </c>
      <c r="L2355">
        <v>-21.80225686083104</v>
      </c>
      <c r="M2355">
        <v>6375.1772733066064</v>
      </c>
      <c r="N2355">
        <v>36326.579452332604</v>
      </c>
      <c r="O2355">
        <v>64.197006409825136</v>
      </c>
      <c r="P2355">
        <v>5.4445149736082596</v>
      </c>
      <c r="Q2355" s="6">
        <v>2353</v>
      </c>
    </row>
    <row r="2356" spans="1:17" x14ac:dyDescent="0.25">
      <c r="A2356">
        <v>108.7333871722541</v>
      </c>
      <c r="B2356">
        <v>-22.116143725193041</v>
      </c>
      <c r="C2356" s="6">
        <v>1569.4</v>
      </c>
      <c r="D2356">
        <v>0.75</v>
      </c>
      <c r="E2356">
        <v>0.65</v>
      </c>
      <c r="F2356">
        <v>19.899999999999999</v>
      </c>
      <c r="G2356">
        <v>42.007420362456692</v>
      </c>
      <c r="H2356">
        <v>17.123099169830965</v>
      </c>
      <c r="I2356">
        <v>-1.2666128277459023</v>
      </c>
      <c r="J2356">
        <v>5911.6583868752286</v>
      </c>
      <c r="K2356">
        <v>-2386.333080557682</v>
      </c>
      <c r="L2356">
        <v>-21.982234575232951</v>
      </c>
      <c r="M2356">
        <v>6375.1306225422668</v>
      </c>
      <c r="N2356">
        <v>36332.613684175325</v>
      </c>
      <c r="O2356">
        <v>64.051790890810764</v>
      </c>
      <c r="P2356">
        <v>3.3609965032055129</v>
      </c>
      <c r="Q2356" s="6">
        <v>2354</v>
      </c>
    </row>
    <row r="2357" spans="1:17" x14ac:dyDescent="0.25">
      <c r="A2357">
        <v>106.32769232367181</v>
      </c>
      <c r="B2357">
        <v>-21.545982367401606</v>
      </c>
      <c r="C2357" s="6">
        <v>1569.68</v>
      </c>
      <c r="D2357">
        <v>3</v>
      </c>
      <c r="E2357">
        <v>0.65</v>
      </c>
      <c r="F2357">
        <v>19.899999999999999</v>
      </c>
      <c r="G2357">
        <v>54.048620189015942</v>
      </c>
      <c r="H2357">
        <v>15.796860692070922</v>
      </c>
      <c r="I2357">
        <v>-3.6723076763281881</v>
      </c>
      <c r="J2357">
        <v>5935.1355810979794</v>
      </c>
      <c r="K2357">
        <v>-2327.7280832891515</v>
      </c>
      <c r="L2357">
        <v>-21.414843090501897</v>
      </c>
      <c r="M2357">
        <v>6375.2766524871868</v>
      </c>
      <c r="N2357">
        <v>36317.857310150612</v>
      </c>
      <c r="O2357">
        <v>64.409315011962263</v>
      </c>
      <c r="P2357">
        <v>9.9131362931078115</v>
      </c>
      <c r="Q2357" s="6">
        <v>2355</v>
      </c>
    </row>
    <row r="2358" spans="1:17" x14ac:dyDescent="0.25">
      <c r="A2358">
        <v>108.63637800073467</v>
      </c>
      <c r="B2358">
        <v>-22.392547880288383</v>
      </c>
      <c r="C2358" s="6">
        <v>1569.96</v>
      </c>
      <c r="D2358">
        <v>1.2</v>
      </c>
      <c r="E2358">
        <v>0.65</v>
      </c>
      <c r="F2358">
        <v>19.899999999999999</v>
      </c>
      <c r="G2358">
        <v>46.089820015575185</v>
      </c>
      <c r="H2358">
        <v>18.741174380587406</v>
      </c>
      <c r="I2358">
        <v>-1.3636219992653338</v>
      </c>
      <c r="J2358">
        <v>5900.0668478143962</v>
      </c>
      <c r="K2358">
        <v>-2414.6604439215835</v>
      </c>
      <c r="L2358">
        <v>-22.257314829403054</v>
      </c>
      <c r="M2358">
        <v>6375.0587344837913</v>
      </c>
      <c r="N2358">
        <v>36346.313297931643</v>
      </c>
      <c r="O2358">
        <v>63.726021516446409</v>
      </c>
      <c r="P2358">
        <v>3.5755561581023105</v>
      </c>
      <c r="Q2358" s="6">
        <v>2356</v>
      </c>
    </row>
    <row r="2359" spans="1:17" x14ac:dyDescent="0.25">
      <c r="A2359">
        <v>108.99213635062853</v>
      </c>
      <c r="B2359">
        <v>-23.584939417256134</v>
      </c>
      <c r="C2359" s="6">
        <v>1570.2400000000002</v>
      </c>
      <c r="D2359">
        <v>3</v>
      </c>
      <c r="E2359">
        <v>0.65</v>
      </c>
      <c r="F2359">
        <v>19.899999999999999</v>
      </c>
      <c r="G2359">
        <v>54.048620189015942</v>
      </c>
      <c r="H2359">
        <v>15.967543932308912</v>
      </c>
      <c r="I2359">
        <v>-1.0078636493714725</v>
      </c>
      <c r="J2359">
        <v>5848.4955381548816</v>
      </c>
      <c r="K2359">
        <v>-2536.2211414934345</v>
      </c>
      <c r="L2359">
        <v>-23.444139934440077</v>
      </c>
      <c r="M2359">
        <v>6374.7406016539853</v>
      </c>
      <c r="N2359">
        <v>36405.147329871375</v>
      </c>
      <c r="O2359">
        <v>62.368841323196783</v>
      </c>
      <c r="P2359">
        <v>2.5176163443089887</v>
      </c>
      <c r="Q2359" s="6">
        <v>2357</v>
      </c>
    </row>
    <row r="2360" spans="1:17" x14ac:dyDescent="0.25">
      <c r="A2360">
        <v>109.8985710442137</v>
      </c>
      <c r="B2360">
        <v>-21.554879438798263</v>
      </c>
      <c r="C2360" s="6">
        <v>1570.5200000000002</v>
      </c>
      <c r="D2360">
        <v>0.75</v>
      </c>
      <c r="E2360">
        <v>0.65</v>
      </c>
      <c r="F2360">
        <v>19.899999999999999</v>
      </c>
      <c r="G2360">
        <v>42.007420362456692</v>
      </c>
      <c r="H2360">
        <v>17.267170161547664</v>
      </c>
      <c r="I2360">
        <v>-0.10142895578630373</v>
      </c>
      <c r="J2360">
        <v>5934.7737260705035</v>
      </c>
      <c r="K2360">
        <v>-2328.6443399353921</v>
      </c>
      <c r="L2360">
        <v>-21.423696540573239</v>
      </c>
      <c r="M2360">
        <v>6375.2743973549805</v>
      </c>
      <c r="N2360">
        <v>36304.136806579445</v>
      </c>
      <c r="O2360">
        <v>64.741757690620247</v>
      </c>
      <c r="P2360">
        <v>0.27607626517713002</v>
      </c>
      <c r="Q2360" s="6">
        <v>2358</v>
      </c>
    </row>
    <row r="2361" spans="1:17" x14ac:dyDescent="0.25">
      <c r="A2361">
        <v>110.42896376468042</v>
      </c>
      <c r="B2361">
        <v>-25.306137196091029</v>
      </c>
      <c r="C2361" s="6">
        <v>1570.8000000000002</v>
      </c>
      <c r="D2361">
        <v>3</v>
      </c>
      <c r="E2361">
        <v>0.65</v>
      </c>
      <c r="F2361">
        <v>19.899999999999999</v>
      </c>
      <c r="G2361">
        <v>54.048620189015942</v>
      </c>
      <c r="H2361">
        <v>19.6402972319638</v>
      </c>
      <c r="I2361">
        <v>0.42896376468041808</v>
      </c>
      <c r="J2361">
        <v>5769.6028560983032</v>
      </c>
      <c r="K2361">
        <v>-2709.7720467601066</v>
      </c>
      <c r="L2361">
        <v>-25.157732255416523</v>
      </c>
      <c r="M2361">
        <v>6374.259303048485</v>
      </c>
      <c r="N2361">
        <v>36495.463202180283</v>
      </c>
      <c r="O2361">
        <v>60.402018887187538</v>
      </c>
      <c r="P2361">
        <v>1.0034464927830957</v>
      </c>
      <c r="Q2361" s="6">
        <v>2359</v>
      </c>
    </row>
    <row r="2362" spans="1:17" x14ac:dyDescent="0.25">
      <c r="A2362">
        <v>105.61121576916392</v>
      </c>
      <c r="B2362">
        <v>-25.183972946690563</v>
      </c>
      <c r="C2362" s="6">
        <v>1571.0800000000002</v>
      </c>
      <c r="D2362">
        <v>1.2</v>
      </c>
      <c r="E2362">
        <v>0.65</v>
      </c>
      <c r="F2362">
        <v>19.899999999999999</v>
      </c>
      <c r="G2362">
        <v>46.089820015575185</v>
      </c>
      <c r="H2362">
        <v>20.000012505893594</v>
      </c>
      <c r="I2362">
        <v>-4.3887842308360803</v>
      </c>
      <c r="J2362">
        <v>5775.3745273543527</v>
      </c>
      <c r="K2362">
        <v>-2697.5316146769237</v>
      </c>
      <c r="L2362">
        <v>-25.036090582725947</v>
      </c>
      <c r="M2362">
        <v>6374.2942937547996</v>
      </c>
      <c r="N2362">
        <v>36508.177372005695</v>
      </c>
      <c r="O2362">
        <v>60.137824765253185</v>
      </c>
      <c r="P2362">
        <v>10.22408175781985</v>
      </c>
      <c r="Q2362" s="6">
        <v>2360</v>
      </c>
    </row>
    <row r="2363" spans="1:17" x14ac:dyDescent="0.25">
      <c r="A2363">
        <v>109.39944376051211</v>
      </c>
      <c r="B2363">
        <v>-23.121062284649032</v>
      </c>
      <c r="C2363" s="6">
        <v>1571.3600000000001</v>
      </c>
      <c r="D2363">
        <v>3</v>
      </c>
      <c r="E2363">
        <v>0.65</v>
      </c>
      <c r="F2363">
        <v>19.899999999999999</v>
      </c>
      <c r="G2363">
        <v>54.048620189015942</v>
      </c>
      <c r="H2363">
        <v>21.936802596938691</v>
      </c>
      <c r="I2363">
        <v>-0.6005562394878865</v>
      </c>
      <c r="J2363">
        <v>5868.8598524653962</v>
      </c>
      <c r="K2363">
        <v>-2489.0558827899022</v>
      </c>
      <c r="L2363">
        <v>-22.982400051396777</v>
      </c>
      <c r="M2363">
        <v>6374.8658931409036</v>
      </c>
      <c r="N2363">
        <v>36380.900851807666</v>
      </c>
      <c r="O2363">
        <v>62.920047560038419</v>
      </c>
      <c r="P2363">
        <v>1.5290897155116974</v>
      </c>
      <c r="Q2363" s="6">
        <v>2361</v>
      </c>
    </row>
    <row r="2364" spans="1:17" x14ac:dyDescent="0.25">
      <c r="A2364">
        <v>108.28757386114755</v>
      </c>
      <c r="B2364">
        <v>-22.205455595301519</v>
      </c>
      <c r="C2364" s="6">
        <v>1571.64</v>
      </c>
      <c r="D2364">
        <v>1.2</v>
      </c>
      <c r="E2364">
        <v>0.65</v>
      </c>
      <c r="F2364">
        <v>19.899999999999999</v>
      </c>
      <c r="G2364">
        <v>46.089820015575185</v>
      </c>
      <c r="H2364">
        <v>19.906841727901611</v>
      </c>
      <c r="I2364">
        <v>-1.7124261388524502</v>
      </c>
      <c r="J2364">
        <v>5907.9279110804819</v>
      </c>
      <c r="K2364">
        <v>-2395.4922402202446</v>
      </c>
      <c r="L2364">
        <v>-22.071117306376099</v>
      </c>
      <c r="M2364">
        <v>6375.1074716807079</v>
      </c>
      <c r="N2364">
        <v>36338.324057436861</v>
      </c>
      <c r="O2364">
        <v>63.915732603077871</v>
      </c>
      <c r="P2364">
        <v>4.5230103469717982</v>
      </c>
      <c r="Q2364" s="6">
        <v>2362</v>
      </c>
    </row>
    <row r="2365" spans="1:17" x14ac:dyDescent="0.25">
      <c r="A2365">
        <v>107.73672546890212</v>
      </c>
      <c r="B2365">
        <v>-22.16993929429713</v>
      </c>
      <c r="C2365" s="6">
        <v>1571.92</v>
      </c>
      <c r="D2365">
        <v>1.2</v>
      </c>
      <c r="E2365">
        <v>0.65</v>
      </c>
      <c r="F2365">
        <v>19.899999999999999</v>
      </c>
      <c r="G2365">
        <v>46.089820015575185</v>
      </c>
      <c r="H2365">
        <v>20.483322305680506</v>
      </c>
      <c r="I2365">
        <v>-2.2632745310978777</v>
      </c>
      <c r="J2365">
        <v>5909.4131094998747</v>
      </c>
      <c r="K2365">
        <v>-2391.8506376405248</v>
      </c>
      <c r="L2365">
        <v>-22.035771504364295</v>
      </c>
      <c r="M2365">
        <v>6375.1166868936889</v>
      </c>
      <c r="N2365">
        <v>36338.889806440398</v>
      </c>
      <c r="O2365">
        <v>63.902642629256647</v>
      </c>
      <c r="P2365">
        <v>5.9790564566833435</v>
      </c>
      <c r="Q2365" s="6">
        <v>2363</v>
      </c>
    </row>
    <row r="2366" spans="1:17" x14ac:dyDescent="0.25">
      <c r="A2366">
        <v>109.54181632784211</v>
      </c>
      <c r="B2366">
        <v>-22.061306771366681</v>
      </c>
      <c r="C2366" s="6">
        <v>1572.2</v>
      </c>
      <c r="D2366">
        <v>0.75</v>
      </c>
      <c r="E2366">
        <v>0.65</v>
      </c>
      <c r="F2366">
        <v>19.899999999999999</v>
      </c>
      <c r="G2366">
        <v>42.007420362456692</v>
      </c>
      <c r="H2366">
        <v>16.287379658639352</v>
      </c>
      <c r="I2366">
        <v>-0.45818367215788669</v>
      </c>
      <c r="J2366">
        <v>5913.9417806568817</v>
      </c>
      <c r="K2366">
        <v>-2380.7065837815403</v>
      </c>
      <c r="L2366">
        <v>-21.927661750663688</v>
      </c>
      <c r="M2366">
        <v>6375.1448001641393</v>
      </c>
      <c r="N2366">
        <v>36328.509201259003</v>
      </c>
      <c r="O2366">
        <v>64.149937385483767</v>
      </c>
      <c r="P2366">
        <v>1.2197180190017851</v>
      </c>
      <c r="Q2366" s="6">
        <v>2364</v>
      </c>
    </row>
    <row r="2367" spans="1:17" x14ac:dyDescent="0.25">
      <c r="A2367">
        <v>108.67750493001232</v>
      </c>
      <c r="B2367">
        <v>-23.049937467339991</v>
      </c>
      <c r="C2367" s="6">
        <v>1572.4800000000002</v>
      </c>
      <c r="D2367">
        <v>1.2</v>
      </c>
      <c r="E2367">
        <v>0.65</v>
      </c>
      <c r="F2367">
        <v>19.899999999999999</v>
      </c>
      <c r="G2367">
        <v>46.089820015575185</v>
      </c>
      <c r="H2367">
        <v>21.513112231381548</v>
      </c>
      <c r="I2367">
        <v>-1.3224950699876814</v>
      </c>
      <c r="J2367">
        <v>5871.9483542647458</v>
      </c>
      <c r="K2367">
        <v>-2481.8099108289512</v>
      </c>
      <c r="L2367">
        <v>-22.911606138052221</v>
      </c>
      <c r="M2367">
        <v>6374.8849329726154</v>
      </c>
      <c r="N2367">
        <v>36378.763807702489</v>
      </c>
      <c r="O2367">
        <v>62.969384460431122</v>
      </c>
      <c r="P2367">
        <v>3.3744266396514435</v>
      </c>
      <c r="Q2367" s="6">
        <v>2365</v>
      </c>
    </row>
    <row r="2368" spans="1:17" x14ac:dyDescent="0.25">
      <c r="A2368">
        <v>108.19442884733482</v>
      </c>
      <c r="B2368">
        <v>-20.743238197211319</v>
      </c>
      <c r="C2368" s="6">
        <v>1572.7600000000002</v>
      </c>
      <c r="D2368">
        <v>0.75</v>
      </c>
      <c r="E2368">
        <v>0.65</v>
      </c>
      <c r="F2368">
        <v>19.899999999999999</v>
      </c>
      <c r="G2368">
        <v>42.007420362456692</v>
      </c>
      <c r="H2368">
        <v>19.885793278027293</v>
      </c>
      <c r="I2368">
        <v>-1.8055711526651805</v>
      </c>
      <c r="J2368">
        <v>5967.1960373528327</v>
      </c>
      <c r="K2368">
        <v>-2244.8337209096999</v>
      </c>
      <c r="L2368">
        <v>-20.616085837956689</v>
      </c>
      <c r="M2368">
        <v>6375.4770004080983</v>
      </c>
      <c r="N2368">
        <v>36269.930664861313</v>
      </c>
      <c r="O2368">
        <v>65.596453185116218</v>
      </c>
      <c r="P2368">
        <v>5.0861676081024303</v>
      </c>
      <c r="Q2368" s="6">
        <v>2366</v>
      </c>
    </row>
    <row r="2369" spans="1:17" x14ac:dyDescent="0.25">
      <c r="A2369">
        <v>106.57349694067368</v>
      </c>
      <c r="B2369">
        <v>-21.970331951061848</v>
      </c>
      <c r="C2369" s="6">
        <v>1573.0400000000002</v>
      </c>
      <c r="D2369">
        <v>3</v>
      </c>
      <c r="E2369">
        <v>0.65</v>
      </c>
      <c r="F2369">
        <v>19.899999999999999</v>
      </c>
      <c r="G2369">
        <v>54.048620189015942</v>
      </c>
      <c r="H2369">
        <v>17.59519857885472</v>
      </c>
      <c r="I2369">
        <v>-3.4265030593263219</v>
      </c>
      <c r="J2369">
        <v>5917.718029570241</v>
      </c>
      <c r="K2369">
        <v>-2371.3674644889666</v>
      </c>
      <c r="L2369">
        <v>-21.837126194111018</v>
      </c>
      <c r="M2369">
        <v>6375.1682588883505</v>
      </c>
      <c r="N2369">
        <v>36336.188751264024</v>
      </c>
      <c r="O2369">
        <v>63.968130332153287</v>
      </c>
      <c r="P2369">
        <v>9.0925059053541677</v>
      </c>
      <c r="Q2369" s="6">
        <v>2367</v>
      </c>
    </row>
    <row r="2370" spans="1:17" x14ac:dyDescent="0.25">
      <c r="A2370">
        <v>109.33178094572798</v>
      </c>
      <c r="B2370">
        <v>-25.202010502392756</v>
      </c>
      <c r="C2370" s="6">
        <v>1573.3200000000002</v>
      </c>
      <c r="D2370">
        <v>1.2</v>
      </c>
      <c r="E2370">
        <v>0.65</v>
      </c>
      <c r="F2370">
        <v>19.899999999999999</v>
      </c>
      <c r="G2370">
        <v>46.089820015575185</v>
      </c>
      <c r="H2370">
        <v>20.134355967049778</v>
      </c>
      <c r="I2370">
        <v>-0.668219054272015</v>
      </c>
      <c r="J2370">
        <v>5774.5239883348095</v>
      </c>
      <c r="K2370">
        <v>-2699.3396761180952</v>
      </c>
      <c r="L2370">
        <v>-25.054050811599769</v>
      </c>
      <c r="M2370">
        <v>6374.2891351835851</v>
      </c>
      <c r="N2370">
        <v>36490.049395093112</v>
      </c>
      <c r="O2370">
        <v>60.516400360206838</v>
      </c>
      <c r="P2370">
        <v>1.568964275830423</v>
      </c>
      <c r="Q2370" s="6">
        <v>2368</v>
      </c>
    </row>
    <row r="2371" spans="1:17" x14ac:dyDescent="0.25">
      <c r="A2371">
        <v>106.48494075398914</v>
      </c>
      <c r="B2371">
        <v>-22.897136452871703</v>
      </c>
      <c r="C2371" s="6">
        <v>1573.6000000000001</v>
      </c>
      <c r="D2371">
        <v>3</v>
      </c>
      <c r="E2371">
        <v>0.65</v>
      </c>
      <c r="F2371">
        <v>19.899999999999999</v>
      </c>
      <c r="G2371">
        <v>54.048620189015942</v>
      </c>
      <c r="H2371">
        <v>23.983523741994599</v>
      </c>
      <c r="I2371">
        <v>-3.5150592460108641</v>
      </c>
      <c r="J2371">
        <v>5878.5530105677126</v>
      </c>
      <c r="K2371">
        <v>-2466.2303133442724</v>
      </c>
      <c r="L2371">
        <v>-22.759518882019513</v>
      </c>
      <c r="M2371">
        <v>6374.925682430573</v>
      </c>
      <c r="N2371">
        <v>36382.120878442125</v>
      </c>
      <c r="O2371">
        <v>62.89399844304706</v>
      </c>
      <c r="P2371">
        <v>8.9716333319922867</v>
      </c>
      <c r="Q2371" s="6">
        <v>2369</v>
      </c>
    </row>
    <row r="2372" spans="1:17" x14ac:dyDescent="0.25">
      <c r="A2372">
        <v>108.71042408964898</v>
      </c>
      <c r="B2372">
        <v>-25.13415743495505</v>
      </c>
      <c r="C2372" s="6">
        <v>1573.88</v>
      </c>
      <c r="D2372">
        <v>1.2</v>
      </c>
      <c r="E2372">
        <v>0.65</v>
      </c>
      <c r="F2372">
        <v>19.899999999999999</v>
      </c>
      <c r="G2372">
        <v>46.089820015575185</v>
      </c>
      <c r="H2372">
        <v>22.890197950681618</v>
      </c>
      <c r="I2372">
        <v>-1.2895759103510187</v>
      </c>
      <c r="J2372">
        <v>5777.720549280687</v>
      </c>
      <c r="K2372">
        <v>-2692.5368046947938</v>
      </c>
      <c r="L2372">
        <v>-24.986488932095831</v>
      </c>
      <c r="M2372">
        <v>6374.3085264377005</v>
      </c>
      <c r="N2372">
        <v>36487.596236341342</v>
      </c>
      <c r="O2372">
        <v>60.568527893641544</v>
      </c>
      <c r="P2372">
        <v>3.0338335550900353</v>
      </c>
      <c r="Q2372" s="6">
        <v>2370</v>
      </c>
    </row>
    <row r="2373" spans="1:17" x14ac:dyDescent="0.25">
      <c r="A2373">
        <v>106.73334973526532</v>
      </c>
      <c r="B2373">
        <v>-24.210514769225504</v>
      </c>
      <c r="C2373" s="6">
        <v>1574.16</v>
      </c>
      <c r="D2373">
        <v>1.2</v>
      </c>
      <c r="E2373">
        <v>0.65</v>
      </c>
      <c r="F2373">
        <v>19.899999999999999</v>
      </c>
      <c r="G2373">
        <v>46.089820015575185</v>
      </c>
      <c r="H2373">
        <v>21.533962527279353</v>
      </c>
      <c r="I2373">
        <v>-3.2666502647346789</v>
      </c>
      <c r="J2373">
        <v>5820.4272542387989</v>
      </c>
      <c r="K2373">
        <v>-2599.5675958418637</v>
      </c>
      <c r="L2373">
        <v>-24.066891197388053</v>
      </c>
      <c r="M2373">
        <v>6374.5686212666069</v>
      </c>
      <c r="N2373">
        <v>36447.506441614758</v>
      </c>
      <c r="O2373">
        <v>61.431713261233014</v>
      </c>
      <c r="P2373">
        <v>7.9234264232139449</v>
      </c>
      <c r="Q2373" s="6">
        <v>2371</v>
      </c>
    </row>
    <row r="2374" spans="1:17" x14ac:dyDescent="0.25">
      <c r="A2374">
        <v>107.65372763833614</v>
      </c>
      <c r="B2374">
        <v>-22.470337040180052</v>
      </c>
      <c r="C2374" s="6">
        <v>1574.44</v>
      </c>
      <c r="D2374">
        <v>3</v>
      </c>
      <c r="E2374">
        <v>0.65</v>
      </c>
      <c r="F2374">
        <v>19.899999999999999</v>
      </c>
      <c r="G2374">
        <v>54.048620189015942</v>
      </c>
      <c r="H2374">
        <v>18.304215228690985</v>
      </c>
      <c r="I2374">
        <v>-2.3462723616638641</v>
      </c>
      <c r="J2374">
        <v>5896.7799094523807</v>
      </c>
      <c r="K2374">
        <v>-2422.6227491040954</v>
      </c>
      <c r="L2374">
        <v>-22.334733648813401</v>
      </c>
      <c r="M2374">
        <v>6375.0383751784511</v>
      </c>
      <c r="N2374">
        <v>36353.918454569131</v>
      </c>
      <c r="O2374">
        <v>63.547437566102559</v>
      </c>
      <c r="P2374">
        <v>6.1188440807586604</v>
      </c>
      <c r="Q2374" s="6">
        <v>2372</v>
      </c>
    </row>
    <row r="2375" spans="1:17" x14ac:dyDescent="0.25">
      <c r="A2375">
        <v>108.33030774422511</v>
      </c>
      <c r="B2375">
        <v>-25.479428991830034</v>
      </c>
      <c r="C2375" s="6">
        <v>1574.7200000000003</v>
      </c>
      <c r="D2375">
        <v>0.75</v>
      </c>
      <c r="E2375">
        <v>0.65</v>
      </c>
      <c r="F2375">
        <v>19.899999999999999</v>
      </c>
      <c r="G2375">
        <v>42.007420362456692</v>
      </c>
      <c r="H2375">
        <v>20.776820601615967</v>
      </c>
      <c r="I2375">
        <v>-1.6696922557748906</v>
      </c>
      <c r="J2375">
        <v>5761.3707504571139</v>
      </c>
      <c r="K2375">
        <v>-2727.1144580107234</v>
      </c>
      <c r="L2375">
        <v>-25.330287370227257</v>
      </c>
      <c r="M2375">
        <v>6374.2094561846561</v>
      </c>
      <c r="N2375">
        <v>36507.602584786313</v>
      </c>
      <c r="O2375">
        <v>60.147514647699516</v>
      </c>
      <c r="P2375">
        <v>3.8764905222620154</v>
      </c>
      <c r="Q2375" s="6">
        <v>2373</v>
      </c>
    </row>
    <row r="2376" spans="1:17" x14ac:dyDescent="0.25">
      <c r="A2376">
        <v>108.20754565848246</v>
      </c>
      <c r="B2376">
        <v>-23.583681414618002</v>
      </c>
      <c r="C2376" s="6">
        <v>1575.0000000000002</v>
      </c>
      <c r="D2376">
        <v>1.2</v>
      </c>
      <c r="E2376">
        <v>0.65</v>
      </c>
      <c r="F2376">
        <v>19.899999999999999</v>
      </c>
      <c r="G2376">
        <v>46.089820015575185</v>
      </c>
      <c r="H2376">
        <v>16.004766979981383</v>
      </c>
      <c r="I2376">
        <v>-1.7924543415175407</v>
      </c>
      <c r="J2376">
        <v>5848.5512824932684</v>
      </c>
      <c r="K2376">
        <v>-2536.0934524460472</v>
      </c>
      <c r="L2376">
        <v>-23.442887678546651</v>
      </c>
      <c r="M2376">
        <v>6374.740944030068</v>
      </c>
      <c r="N2376">
        <v>36407.349279223701</v>
      </c>
      <c r="O2376">
        <v>62.319643487162054</v>
      </c>
      <c r="P2376">
        <v>4.4725057145593814</v>
      </c>
      <c r="Q2376" s="6">
        <v>2374</v>
      </c>
    </row>
    <row r="2377" spans="1:17" x14ac:dyDescent="0.25">
      <c r="A2377">
        <v>108.51015048030307</v>
      </c>
      <c r="B2377">
        <v>-21.798375008195798</v>
      </c>
      <c r="C2377" s="6">
        <v>1575.2800000000002</v>
      </c>
      <c r="D2377">
        <v>3</v>
      </c>
      <c r="E2377">
        <v>0.65</v>
      </c>
      <c r="F2377">
        <v>19.899999999999999</v>
      </c>
      <c r="G2377">
        <v>54.048620189015942</v>
      </c>
      <c r="H2377">
        <v>22.359732694369121</v>
      </c>
      <c r="I2377">
        <v>-1.4898495196969321</v>
      </c>
      <c r="J2377">
        <v>5924.8151054544751</v>
      </c>
      <c r="K2377">
        <v>-2353.6989933687528</v>
      </c>
      <c r="L2377">
        <v>-21.666003168930914</v>
      </c>
      <c r="M2377">
        <v>6375.2123874586805</v>
      </c>
      <c r="N2377">
        <v>36318.004751293076</v>
      </c>
      <c r="O2377">
        <v>64.403754485322409</v>
      </c>
      <c r="P2377">
        <v>4.0064355946983179</v>
      </c>
      <c r="Q2377" s="6">
        <v>2375</v>
      </c>
    </row>
    <row r="2378" spans="1:17" x14ac:dyDescent="0.25">
      <c r="A2378">
        <v>107.84201376686312</v>
      </c>
      <c r="B2378">
        <v>-24.733254477030265</v>
      </c>
      <c r="C2378" s="6">
        <v>1575.5600000000002</v>
      </c>
      <c r="D2378">
        <v>0.75</v>
      </c>
      <c r="E2378">
        <v>0.65</v>
      </c>
      <c r="F2378">
        <v>19.899999999999999</v>
      </c>
      <c r="G2378">
        <v>42.007420362456692</v>
      </c>
      <c r="H2378">
        <v>18.292517265216162</v>
      </c>
      <c r="I2378">
        <v>-2.1579862331368815</v>
      </c>
      <c r="J2378">
        <v>5796.4419007252136</v>
      </c>
      <c r="K2378">
        <v>-2652.2671575861227</v>
      </c>
      <c r="L2378">
        <v>-24.587323171405952</v>
      </c>
      <c r="M2378">
        <v>6374.4223098013281</v>
      </c>
      <c r="N2378">
        <v>36469.036832639438</v>
      </c>
      <c r="O2378">
        <v>60.964900632891741</v>
      </c>
      <c r="P2378">
        <v>5.1463368572587784</v>
      </c>
      <c r="Q2378" s="6">
        <v>2376</v>
      </c>
    </row>
    <row r="2379" spans="1:17" x14ac:dyDescent="0.25">
      <c r="A2379">
        <v>108.6197497221717</v>
      </c>
      <c r="B2379">
        <v>-24.672994779922085</v>
      </c>
      <c r="C2379" s="6">
        <v>1575.8400000000001</v>
      </c>
      <c r="D2379">
        <v>1.2</v>
      </c>
      <c r="E2379">
        <v>0.65</v>
      </c>
      <c r="F2379">
        <v>19.899999999999999</v>
      </c>
      <c r="G2379">
        <v>46.089820015575185</v>
      </c>
      <c r="H2379">
        <v>15.506261114382955</v>
      </c>
      <c r="I2379">
        <v>-1.3802502778282957</v>
      </c>
      <c r="J2379">
        <v>5799.2314429828511</v>
      </c>
      <c r="K2379">
        <v>-2646.2031288746466</v>
      </c>
      <c r="L2379">
        <v>-24.527327055188547</v>
      </c>
      <c r="M2379">
        <v>6374.4392952280068</v>
      </c>
      <c r="N2379">
        <v>36463.006719926358</v>
      </c>
      <c r="O2379">
        <v>61.094256332086651</v>
      </c>
      <c r="P2379">
        <v>3.3034476368403438</v>
      </c>
      <c r="Q2379" s="6">
        <v>2377</v>
      </c>
    </row>
    <row r="2380" spans="1:17" x14ac:dyDescent="0.25">
      <c r="A2380">
        <v>102.96795120655986</v>
      </c>
      <c r="B2380">
        <v>-22.433045745159905</v>
      </c>
      <c r="C2380" s="6">
        <v>1576.1200000000001</v>
      </c>
      <c r="D2380">
        <v>1.2</v>
      </c>
      <c r="E2380">
        <v>0.65</v>
      </c>
      <c r="F2380">
        <v>19.899999999999999</v>
      </c>
      <c r="G2380">
        <v>46.089820015575185</v>
      </c>
      <c r="H2380">
        <v>23.923344893012484</v>
      </c>
      <c r="I2380">
        <v>-7.0320487934401399</v>
      </c>
      <c r="J2380">
        <v>5898.3569856339955</v>
      </c>
      <c r="K2380">
        <v>-2418.8062521000966</v>
      </c>
      <c r="L2380">
        <v>-22.29761976736739</v>
      </c>
      <c r="M2380">
        <v>6375.0481421849563</v>
      </c>
      <c r="N2380">
        <v>36397.790550231446</v>
      </c>
      <c r="O2380">
        <v>62.542779244750371</v>
      </c>
      <c r="P2380">
        <v>17.913296124868015</v>
      </c>
      <c r="Q2380" s="6">
        <v>2378</v>
      </c>
    </row>
    <row r="2381" spans="1:17" x14ac:dyDescent="0.25">
      <c r="A2381">
        <v>105.07899289687488</v>
      </c>
      <c r="B2381">
        <v>-24.910553627666587</v>
      </c>
      <c r="C2381" s="6">
        <v>1576.4</v>
      </c>
      <c r="D2381">
        <v>1.2</v>
      </c>
      <c r="E2381">
        <v>0.65</v>
      </c>
      <c r="F2381">
        <v>19.899999999999999</v>
      </c>
      <c r="G2381">
        <v>46.089820015575185</v>
      </c>
      <c r="H2381">
        <v>15.446093202101423</v>
      </c>
      <c r="I2381">
        <v>-4.9210071031251204</v>
      </c>
      <c r="J2381">
        <v>5788.1972692252912</v>
      </c>
      <c r="K2381">
        <v>-2670.0922748305152</v>
      </c>
      <c r="L2381">
        <v>-24.763850525445534</v>
      </c>
      <c r="M2381">
        <v>6374.372156030483</v>
      </c>
      <c r="N2381">
        <v>36498.463175211022</v>
      </c>
      <c r="O2381">
        <v>60.342269969294804</v>
      </c>
      <c r="P2381">
        <v>11.5528785348732</v>
      </c>
      <c r="Q2381" s="6">
        <v>2379</v>
      </c>
    </row>
    <row r="2382" spans="1:17" x14ac:dyDescent="0.25">
      <c r="A2382">
        <v>111.67076405900912</v>
      </c>
      <c r="B2382">
        <v>-24.829582743730146</v>
      </c>
      <c r="C2382" s="6">
        <v>1576.68</v>
      </c>
      <c r="D2382">
        <v>3</v>
      </c>
      <c r="E2382">
        <v>0.65</v>
      </c>
      <c r="F2382">
        <v>19.899999999999999</v>
      </c>
      <c r="G2382">
        <v>54.048620189015942</v>
      </c>
      <c r="H2382">
        <v>18.395244539275751</v>
      </c>
      <c r="I2382">
        <v>1.670764059009116</v>
      </c>
      <c r="J2382">
        <v>5791.969383515182</v>
      </c>
      <c r="K2382">
        <v>-2661.954821510471</v>
      </c>
      <c r="L2382">
        <v>-24.683231423075007</v>
      </c>
      <c r="M2382">
        <v>6374.3950937590998</v>
      </c>
      <c r="N2382">
        <v>36472.296951182871</v>
      </c>
      <c r="O2382">
        <v>60.89470362345034</v>
      </c>
      <c r="P2382">
        <v>3.9735062585362875</v>
      </c>
      <c r="Q2382" s="6">
        <v>2380</v>
      </c>
    </row>
    <row r="2383" spans="1:17" x14ac:dyDescent="0.25">
      <c r="A2383">
        <v>104.46983187419778</v>
      </c>
      <c r="B2383">
        <v>-21.240828076872049</v>
      </c>
      <c r="C2383" s="6">
        <v>1576.96</v>
      </c>
      <c r="D2383">
        <v>3</v>
      </c>
      <c r="E2383">
        <v>0.65</v>
      </c>
      <c r="F2383">
        <v>19.899999999999999</v>
      </c>
      <c r="G2383">
        <v>54.048620189015942</v>
      </c>
      <c r="H2383">
        <v>23.099437351344569</v>
      </c>
      <c r="I2383">
        <v>-5.5301681258022199</v>
      </c>
      <c r="J2383">
        <v>5947.4601696857908</v>
      </c>
      <c r="K2383">
        <v>-2296.268783134366</v>
      </c>
      <c r="L2383">
        <v>-21.111192508726539</v>
      </c>
      <c r="M2383">
        <v>6375.3535426983435</v>
      </c>
      <c r="N2383">
        <v>36321.551654297153</v>
      </c>
      <c r="O2383">
        <v>64.322890736087999</v>
      </c>
      <c r="P2383">
        <v>14.96243887391638</v>
      </c>
      <c r="Q2383" s="6">
        <v>2381</v>
      </c>
    </row>
    <row r="2384" spans="1:17" x14ac:dyDescent="0.25">
      <c r="A2384">
        <v>107.38222597984411</v>
      </c>
      <c r="B2384">
        <v>-21.021095587781694</v>
      </c>
      <c r="C2384" s="6">
        <v>1577.2400000000002</v>
      </c>
      <c r="D2384">
        <v>1.2</v>
      </c>
      <c r="E2384">
        <v>0.65</v>
      </c>
      <c r="F2384">
        <v>19.899999999999999</v>
      </c>
      <c r="G2384">
        <v>46.089820015575185</v>
      </c>
      <c r="H2384">
        <v>14.396301008696721</v>
      </c>
      <c r="I2384">
        <v>-2.6177740201558919</v>
      </c>
      <c r="J2384">
        <v>5956.2306152177553</v>
      </c>
      <c r="K2384">
        <v>-2273.5761619813911</v>
      </c>
      <c r="L2384">
        <v>-20.892551846649809</v>
      </c>
      <c r="M2384">
        <v>6375.4083560182489</v>
      </c>
      <c r="N2384">
        <v>36286.443801834052</v>
      </c>
      <c r="O2384">
        <v>65.181225844786184</v>
      </c>
      <c r="P2384">
        <v>7.263628408390117</v>
      </c>
      <c r="Q2384" s="6">
        <v>2382</v>
      </c>
    </row>
    <row r="2385" spans="1:17" x14ac:dyDescent="0.25">
      <c r="A2385">
        <v>103.19517050029509</v>
      </c>
      <c r="B2385">
        <v>-23.206220814545482</v>
      </c>
      <c r="C2385" s="6">
        <v>1577.5200000000002</v>
      </c>
      <c r="D2385">
        <v>0.75</v>
      </c>
      <c r="E2385">
        <v>0.65</v>
      </c>
      <c r="F2385">
        <v>19.899999999999999</v>
      </c>
      <c r="G2385">
        <v>42.007420362456692</v>
      </c>
      <c r="H2385">
        <v>19.132152511983286</v>
      </c>
      <c r="I2385">
        <v>-6.8048294997049084</v>
      </c>
      <c r="J2385">
        <v>5865.1500897762216</v>
      </c>
      <c r="K2385">
        <v>-2497.7265993655669</v>
      </c>
      <c r="L2385">
        <v>-23.067163502977067</v>
      </c>
      <c r="M2385">
        <v>6374.8430365602171</v>
      </c>
      <c r="N2385">
        <v>36432.67064639867</v>
      </c>
      <c r="O2385">
        <v>61.762564319192897</v>
      </c>
      <c r="P2385">
        <v>16.847969781704712</v>
      </c>
      <c r="Q2385" s="6">
        <v>2383</v>
      </c>
    </row>
    <row r="2386" spans="1:17" x14ac:dyDescent="0.25">
      <c r="A2386">
        <v>106.66984402476217</v>
      </c>
      <c r="B2386">
        <v>-21.168726086021536</v>
      </c>
      <c r="C2386" s="6">
        <v>1577.8000000000002</v>
      </c>
      <c r="D2386">
        <v>1.2</v>
      </c>
      <c r="E2386">
        <v>0.65</v>
      </c>
      <c r="F2386">
        <v>19.899999999999999</v>
      </c>
      <c r="G2386">
        <v>46.089820015575185</v>
      </c>
      <c r="H2386">
        <v>14.345217114140722</v>
      </c>
      <c r="I2386">
        <v>-3.3301559752378296</v>
      </c>
      <c r="J2386">
        <v>5950.3476800824847</v>
      </c>
      <c r="K2386">
        <v>-2288.8261774980783</v>
      </c>
      <c r="L2386">
        <v>-21.039447953558682</v>
      </c>
      <c r="M2386">
        <v>6375.3715801248372</v>
      </c>
      <c r="N2386">
        <v>36297.724432512514</v>
      </c>
      <c r="O2386">
        <v>64.901723038511477</v>
      </c>
      <c r="P2386">
        <v>9.1535738947120588</v>
      </c>
      <c r="Q2386" s="6">
        <v>2384</v>
      </c>
    </row>
    <row r="2387" spans="1:17" x14ac:dyDescent="0.25">
      <c r="A2387">
        <v>103.127026409914</v>
      </c>
      <c r="B2387">
        <v>-22.782133091740544</v>
      </c>
      <c r="C2387" s="6">
        <v>1578.0800000000002</v>
      </c>
      <c r="D2387">
        <v>3</v>
      </c>
      <c r="E2387">
        <v>0.65</v>
      </c>
      <c r="F2387">
        <v>19.899999999999999</v>
      </c>
      <c r="G2387">
        <v>54.048620189015942</v>
      </c>
      <c r="H2387">
        <v>15.869614332111951</v>
      </c>
      <c r="I2387">
        <v>-6.8729735900860049</v>
      </c>
      <c r="J2387">
        <v>5883.4964050609533</v>
      </c>
      <c r="K2387">
        <v>-2454.4931771938886</v>
      </c>
      <c r="L2387">
        <v>-22.645055285502412</v>
      </c>
      <c r="M2387">
        <v>6374.9562120265973</v>
      </c>
      <c r="N2387">
        <v>36412.566305460175</v>
      </c>
      <c r="O2387">
        <v>62.209553974881061</v>
      </c>
      <c r="P2387">
        <v>17.290098648463548</v>
      </c>
      <c r="Q2387" s="6">
        <v>2385</v>
      </c>
    </row>
    <row r="2388" spans="1:17" x14ac:dyDescent="0.25">
      <c r="A2388">
        <v>110.57759132851396</v>
      </c>
      <c r="B2388">
        <v>-24.902036623623825</v>
      </c>
      <c r="C2388" s="6">
        <v>1578.3600000000001</v>
      </c>
      <c r="D2388">
        <v>3</v>
      </c>
      <c r="E2388">
        <v>0.65</v>
      </c>
      <c r="F2388">
        <v>19.899999999999999</v>
      </c>
      <c r="G2388">
        <v>54.048620189015942</v>
      </c>
      <c r="H2388">
        <v>19.344496167028645</v>
      </c>
      <c r="I2388">
        <v>0.57759132851396089</v>
      </c>
      <c r="J2388">
        <v>5788.5945859464255</v>
      </c>
      <c r="K2388">
        <v>-2669.2365754204629</v>
      </c>
      <c r="L2388">
        <v>-24.755370469154929</v>
      </c>
      <c r="M2388">
        <v>6374.3745713607568</v>
      </c>
      <c r="N2388">
        <v>36473.688205684717</v>
      </c>
      <c r="O2388">
        <v>60.864554048741923</v>
      </c>
      <c r="P2388">
        <v>1.3715136082806398</v>
      </c>
      <c r="Q2388" s="6">
        <v>2386</v>
      </c>
    </row>
    <row r="2389" spans="1:17" x14ac:dyDescent="0.25">
      <c r="A2389">
        <v>111.48780859274973</v>
      </c>
      <c r="B2389">
        <v>-21.100168312242893</v>
      </c>
      <c r="C2389" s="6">
        <v>1578.64</v>
      </c>
      <c r="D2389">
        <v>0.75</v>
      </c>
      <c r="E2389">
        <v>0.65</v>
      </c>
      <c r="F2389">
        <v>19.899999999999999</v>
      </c>
      <c r="G2389">
        <v>42.007420362456692</v>
      </c>
      <c r="H2389">
        <v>19.907239411107135</v>
      </c>
      <c r="I2389">
        <v>1.4878085927497295</v>
      </c>
      <c r="J2389">
        <v>5953.0845417263672</v>
      </c>
      <c r="K2389">
        <v>-2281.7461116132472</v>
      </c>
      <c r="L2389">
        <v>-20.971230799400537</v>
      </c>
      <c r="M2389">
        <v>6375.388684527682</v>
      </c>
      <c r="N2389">
        <v>36285.205598775072</v>
      </c>
      <c r="O2389">
        <v>65.211323753241544</v>
      </c>
      <c r="P2389">
        <v>4.1265859491405879</v>
      </c>
      <c r="Q2389" s="6">
        <v>2387</v>
      </c>
    </row>
    <row r="2390" spans="1:17" x14ac:dyDescent="0.25">
      <c r="A2390">
        <v>106.69612164114741</v>
      </c>
      <c r="B2390">
        <v>-21.93993609144329</v>
      </c>
      <c r="C2390" s="6">
        <v>1578.92</v>
      </c>
      <c r="D2390">
        <v>3</v>
      </c>
      <c r="E2390">
        <v>0.65</v>
      </c>
      <c r="F2390">
        <v>19.899999999999999</v>
      </c>
      <c r="G2390">
        <v>54.048620189015942</v>
      </c>
      <c r="H2390">
        <v>18.687567479055776</v>
      </c>
      <c r="I2390">
        <v>-3.303878358852586</v>
      </c>
      <c r="J2390">
        <v>5918.9764081752382</v>
      </c>
      <c r="K2390">
        <v>-2368.2458326053866</v>
      </c>
      <c r="L2390">
        <v>-21.8068773956123</v>
      </c>
      <c r="M2390">
        <v>6375.1760794654001</v>
      </c>
      <c r="N2390">
        <v>36333.869584806038</v>
      </c>
      <c r="O2390">
        <v>64.023364277798905</v>
      </c>
      <c r="P2390">
        <v>8.7829103344739181</v>
      </c>
      <c r="Q2390" s="6">
        <v>2388</v>
      </c>
    </row>
    <row r="2391" spans="1:17" x14ac:dyDescent="0.25">
      <c r="A2391">
        <v>107.72341406711018</v>
      </c>
      <c r="B2391">
        <v>-22.439641421217242</v>
      </c>
      <c r="C2391" s="6">
        <v>1579.2</v>
      </c>
      <c r="D2391">
        <v>1.2</v>
      </c>
      <c r="E2391">
        <v>0.65</v>
      </c>
      <c r="F2391">
        <v>19.899999999999999</v>
      </c>
      <c r="G2391">
        <v>46.089820015575185</v>
      </c>
      <c r="H2391">
        <v>19.134238617897047</v>
      </c>
      <c r="I2391">
        <v>-2.2765859328898159</v>
      </c>
      <c r="J2391">
        <v>5898.0782310150025</v>
      </c>
      <c r="K2391">
        <v>-2419.4813457361784</v>
      </c>
      <c r="L2391">
        <v>-22.304184047860176</v>
      </c>
      <c r="M2391">
        <v>6375.0464156379603</v>
      </c>
      <c r="N2391">
        <v>36352.079697689675</v>
      </c>
      <c r="O2391">
        <v>63.590602741823801</v>
      </c>
      <c r="P2391">
        <v>5.9458815748989338</v>
      </c>
      <c r="Q2391" s="6">
        <v>2389</v>
      </c>
    </row>
    <row r="2392" spans="1:17" x14ac:dyDescent="0.25">
      <c r="A2392">
        <v>108.62860692607083</v>
      </c>
      <c r="B2392">
        <v>-23.121083601773698</v>
      </c>
      <c r="C2392" s="6">
        <v>1579.4800000000002</v>
      </c>
      <c r="D2392">
        <v>3</v>
      </c>
      <c r="E2392">
        <v>0.65</v>
      </c>
      <c r="F2392">
        <v>19.899999999999999</v>
      </c>
      <c r="G2392">
        <v>54.048620189015942</v>
      </c>
      <c r="H2392">
        <v>18.994606857315389</v>
      </c>
      <c r="I2392">
        <v>-1.3713930739291698</v>
      </c>
      <c r="J2392">
        <v>5868.8589254448443</v>
      </c>
      <c r="K2392">
        <v>-2489.0580539460834</v>
      </c>
      <c r="L2392">
        <v>-22.982421269471924</v>
      </c>
      <c r="M2392">
        <v>6374.8658874275525</v>
      </c>
      <c r="N2392">
        <v>36382.476532548964</v>
      </c>
      <c r="O2392">
        <v>62.884138589131389</v>
      </c>
      <c r="P2392">
        <v>3.4887818586676178</v>
      </c>
      <c r="Q2392" s="6">
        <v>2390</v>
      </c>
    </row>
    <row r="2393" spans="1:17" x14ac:dyDescent="0.25">
      <c r="A2393">
        <v>105.50241718961081</v>
      </c>
      <c r="B2393">
        <v>-24.206787449577629</v>
      </c>
      <c r="C2393" s="6">
        <v>1579.7600000000002</v>
      </c>
      <c r="D2393">
        <v>1.2</v>
      </c>
      <c r="E2393">
        <v>0.65</v>
      </c>
      <c r="F2393">
        <v>19.899999999999999</v>
      </c>
      <c r="G2393">
        <v>46.089820015575185</v>
      </c>
      <c r="H2393">
        <v>17.67098001595091</v>
      </c>
      <c r="I2393">
        <v>-4.4975828103891899</v>
      </c>
      <c r="J2393">
        <v>5820.596544829179</v>
      </c>
      <c r="K2393">
        <v>-2599.1910592607019</v>
      </c>
      <c r="L2393">
        <v>-24.063180504177076</v>
      </c>
      <c r="M2393">
        <v>6374.5696560801771</v>
      </c>
      <c r="N2393">
        <v>36457.103826961786</v>
      </c>
      <c r="O2393">
        <v>61.22455754585075</v>
      </c>
      <c r="P2393">
        <v>10.859534706140758</v>
      </c>
      <c r="Q2393" s="6">
        <v>2391</v>
      </c>
    </row>
    <row r="2394" spans="1:17" x14ac:dyDescent="0.25">
      <c r="A2394">
        <v>106.9957384065012</v>
      </c>
      <c r="B2394">
        <v>-22.668134175881338</v>
      </c>
      <c r="C2394" s="6">
        <v>1580.0400000000002</v>
      </c>
      <c r="D2394">
        <v>3</v>
      </c>
      <c r="E2394">
        <v>0.65</v>
      </c>
      <c r="F2394">
        <v>19.899999999999999</v>
      </c>
      <c r="G2394">
        <v>54.048620189015942</v>
      </c>
      <c r="H2394">
        <v>22.560864940585468</v>
      </c>
      <c r="I2394">
        <v>-3.0042615934987964</v>
      </c>
      <c r="J2394">
        <v>5888.3732930981241</v>
      </c>
      <c r="K2394">
        <v>-2442.8489513164841</v>
      </c>
      <c r="L2394">
        <v>-22.531593584775948</v>
      </c>
      <c r="M2394">
        <v>6374.9863558927946</v>
      </c>
      <c r="N2394">
        <v>36367.30961674836</v>
      </c>
      <c r="O2394">
        <v>63.235297479297124</v>
      </c>
      <c r="P2394">
        <v>7.7547716647738874</v>
      </c>
      <c r="Q2394" s="6">
        <v>2392</v>
      </c>
    </row>
    <row r="2395" spans="1:17" x14ac:dyDescent="0.25">
      <c r="A2395">
        <v>107.52070601087956</v>
      </c>
      <c r="B2395">
        <v>-23.507583135691821</v>
      </c>
      <c r="C2395" s="6">
        <v>1580.3200000000002</v>
      </c>
      <c r="D2395">
        <v>3</v>
      </c>
      <c r="E2395">
        <v>0.65</v>
      </c>
      <c r="F2395">
        <v>19.899999999999999</v>
      </c>
      <c r="G2395">
        <v>54.048620189015942</v>
      </c>
      <c r="H2395">
        <v>17.991138685696125</v>
      </c>
      <c r="I2395">
        <v>-2.4792939891204355</v>
      </c>
      <c r="J2395">
        <v>5851.9181008484402</v>
      </c>
      <c r="K2395">
        <v>-2528.367133894888</v>
      </c>
      <c r="L2395">
        <v>-23.367137529045902</v>
      </c>
      <c r="M2395">
        <v>6374.7616287040464</v>
      </c>
      <c r="N2395">
        <v>36406.483467760423</v>
      </c>
      <c r="O2395">
        <v>62.339577319557371</v>
      </c>
      <c r="P2395">
        <v>6.1954108611933645</v>
      </c>
      <c r="Q2395" s="6">
        <v>2393</v>
      </c>
    </row>
    <row r="2396" spans="1:17" x14ac:dyDescent="0.25">
      <c r="A2396">
        <v>109.34327530336121</v>
      </c>
      <c r="B2396">
        <v>-22.258307755812758</v>
      </c>
      <c r="C2396" s="6">
        <v>1580.6000000000001</v>
      </c>
      <c r="D2396">
        <v>3</v>
      </c>
      <c r="E2396">
        <v>0.65</v>
      </c>
      <c r="F2396">
        <v>19.899999999999999</v>
      </c>
      <c r="G2396">
        <v>54.048620189015942</v>
      </c>
      <c r="H2396">
        <v>17.996086665976193</v>
      </c>
      <c r="I2396">
        <v>-0.65672469663878985</v>
      </c>
      <c r="J2396">
        <v>5905.7135822384771</v>
      </c>
      <c r="K2396">
        <v>-2400.9096685155378</v>
      </c>
      <c r="L2396">
        <v>-22.12371612522238</v>
      </c>
      <c r="M2396">
        <v>6375.0937367075167</v>
      </c>
      <c r="N2396">
        <v>36338.279643198854</v>
      </c>
      <c r="O2396">
        <v>63.91636168206152</v>
      </c>
      <c r="P2396">
        <v>1.7333233389484621</v>
      </c>
      <c r="Q2396" s="6">
        <v>2394</v>
      </c>
    </row>
    <row r="2397" spans="1:17" x14ac:dyDescent="0.25">
      <c r="A2397">
        <v>103.57729395476224</v>
      </c>
      <c r="B2397">
        <v>-20.698660601719371</v>
      </c>
      <c r="C2397" s="6">
        <v>1580.88</v>
      </c>
      <c r="D2397">
        <v>1.2</v>
      </c>
      <c r="E2397">
        <v>0.65</v>
      </c>
      <c r="F2397">
        <v>19.899999999999999</v>
      </c>
      <c r="G2397">
        <v>46.089820015575185</v>
      </c>
      <c r="H2397">
        <v>17.457888369811027</v>
      </c>
      <c r="I2397">
        <v>-6.42270604523776</v>
      </c>
      <c r="J2397">
        <v>5968.942243731487</v>
      </c>
      <c r="K2397">
        <v>-2240.2176249618933</v>
      </c>
      <c r="L2397">
        <v>-20.571732575008742</v>
      </c>
      <c r="M2397">
        <v>6375.4879433806618</v>
      </c>
      <c r="N2397">
        <v>36307.989644879548</v>
      </c>
      <c r="O2397">
        <v>64.65470795256617</v>
      </c>
      <c r="P2397">
        <v>17.665867509821183</v>
      </c>
      <c r="Q2397" s="6">
        <v>2395</v>
      </c>
    </row>
    <row r="2398" spans="1:17" x14ac:dyDescent="0.25">
      <c r="A2398">
        <v>103.19228099514025</v>
      </c>
      <c r="B2398">
        <v>-21.943093635611927</v>
      </c>
      <c r="C2398" s="6">
        <v>1581.16</v>
      </c>
      <c r="D2398">
        <v>0.75</v>
      </c>
      <c r="E2398">
        <v>0.65</v>
      </c>
      <c r="F2398">
        <v>19.899999999999999</v>
      </c>
      <c r="G2398">
        <v>42.007420362456692</v>
      </c>
      <c r="H2398">
        <v>16.945293371046116</v>
      </c>
      <c r="I2398">
        <v>-6.8077190048597487</v>
      </c>
      <c r="J2398">
        <v>5918.8457641828509</v>
      </c>
      <c r="K2398">
        <v>-2368.5701405423906</v>
      </c>
      <c r="L2398">
        <v>-21.810019656039742</v>
      </c>
      <c r="M2398">
        <v>6375.1752674616146</v>
      </c>
      <c r="N2398">
        <v>36371.012406934773</v>
      </c>
      <c r="O2398">
        <v>63.155646691418184</v>
      </c>
      <c r="P2398">
        <v>17.716857740789653</v>
      </c>
      <c r="Q2398" s="6">
        <v>2396</v>
      </c>
    </row>
    <row r="2399" spans="1:17" x14ac:dyDescent="0.25">
      <c r="A2399">
        <v>105.1332573704634</v>
      </c>
      <c r="B2399">
        <v>-23.316963408146808</v>
      </c>
      <c r="C2399" s="6">
        <v>1581.44</v>
      </c>
      <c r="D2399">
        <v>3</v>
      </c>
      <c r="E2399">
        <v>0.65</v>
      </c>
      <c r="F2399">
        <v>19.899999999999999</v>
      </c>
      <c r="G2399">
        <v>54.048620189015942</v>
      </c>
      <c r="H2399">
        <v>15.041921138422245</v>
      </c>
      <c r="I2399">
        <v>-4.8667426295366027</v>
      </c>
      <c r="J2399">
        <v>5860.3064786782434</v>
      </c>
      <c r="K2399">
        <v>-2508.994123469985</v>
      </c>
      <c r="L2399">
        <v>-23.177394151118559</v>
      </c>
      <c r="M2399">
        <v>6374.8132157456275</v>
      </c>
      <c r="N2399">
        <v>36414.901856556848</v>
      </c>
      <c r="O2399">
        <v>62.153562290565404</v>
      </c>
      <c r="P2399">
        <v>12.140080036142042</v>
      </c>
      <c r="Q2399" s="6">
        <v>2397</v>
      </c>
    </row>
    <row r="2400" spans="1:17" x14ac:dyDescent="0.25">
      <c r="A2400">
        <v>109.42950064352003</v>
      </c>
      <c r="B2400">
        <v>-21.870780781624646</v>
      </c>
      <c r="C2400" s="6">
        <v>1581.7200000000003</v>
      </c>
      <c r="D2400">
        <v>3</v>
      </c>
      <c r="E2400">
        <v>0.65</v>
      </c>
      <c r="F2400">
        <v>19.899999999999999</v>
      </c>
      <c r="G2400">
        <v>54.048620189015942</v>
      </c>
      <c r="H2400">
        <v>18.583022432791232</v>
      </c>
      <c r="I2400">
        <v>-0.57049935647997074</v>
      </c>
      <c r="J2400">
        <v>5921.8332267714513</v>
      </c>
      <c r="K2400">
        <v>-2361.1411931662883</v>
      </c>
      <c r="L2400">
        <v>-21.7380572264994</v>
      </c>
      <c r="M2400">
        <v>6375.193840171537</v>
      </c>
      <c r="N2400">
        <v>36319.478835222959</v>
      </c>
      <c r="O2400">
        <v>64.367706828182023</v>
      </c>
      <c r="P2400">
        <v>1.5311680251061384</v>
      </c>
      <c r="Q2400" s="6">
        <v>2398</v>
      </c>
    </row>
    <row r="2401" spans="1:17" x14ac:dyDescent="0.25">
      <c r="A2401">
        <v>109.8572156564265</v>
      </c>
      <c r="B2401">
        <v>-22.334094660723245</v>
      </c>
      <c r="C2401" s="6">
        <v>1582.0000000000002</v>
      </c>
      <c r="D2401">
        <v>1.2</v>
      </c>
      <c r="E2401">
        <v>0.65</v>
      </c>
      <c r="F2401">
        <v>19.899999999999999</v>
      </c>
      <c r="G2401">
        <v>46.089820015575185</v>
      </c>
      <c r="H2401">
        <v>19.989713515839412</v>
      </c>
      <c r="I2401">
        <v>-0.14278434357349568</v>
      </c>
      <c r="J2401">
        <v>5902.5296206291632</v>
      </c>
      <c r="K2401">
        <v>-2408.6744354243274</v>
      </c>
      <c r="L2401">
        <v>-22.199140546908012</v>
      </c>
      <c r="M2401">
        <v>6375.0739962977177</v>
      </c>
      <c r="N2401">
        <v>36341.541594175222</v>
      </c>
      <c r="O2401">
        <v>63.838746659606002</v>
      </c>
      <c r="P2401">
        <v>0.37573708720631249</v>
      </c>
      <c r="Q2401" s="6">
        <v>2399</v>
      </c>
    </row>
    <row r="2402" spans="1:17" x14ac:dyDescent="0.25">
      <c r="A2402">
        <v>128.00462758459491</v>
      </c>
      <c r="B2402">
        <v>-11.572722885715288</v>
      </c>
      <c r="C2402" s="6">
        <v>1582.2800000000002</v>
      </c>
      <c r="D2402">
        <v>0.75</v>
      </c>
      <c r="E2402">
        <v>0.65</v>
      </c>
      <c r="F2402">
        <v>19.899999999999999</v>
      </c>
      <c r="G2402">
        <v>42.007420362456692</v>
      </c>
      <c r="H2402">
        <v>23.708870151144158</v>
      </c>
      <c r="I2402">
        <v>18.004627584594914</v>
      </c>
      <c r="J2402">
        <v>6249.3198471543928</v>
      </c>
      <c r="K2402">
        <v>-1271.1339568759065</v>
      </c>
      <c r="L2402">
        <v>-11.497318870017816</v>
      </c>
      <c r="M2402">
        <v>6377.2862636360305</v>
      </c>
      <c r="N2402">
        <v>36294.575134151477</v>
      </c>
      <c r="O2402">
        <v>65.040572622049055</v>
      </c>
      <c r="P2402">
        <v>58.315073232767894</v>
      </c>
      <c r="Q2402" s="6">
        <v>2400</v>
      </c>
    </row>
    <row r="2403" spans="1:17" x14ac:dyDescent="0.25">
      <c r="A2403">
        <v>125.33556828751627</v>
      </c>
      <c r="B2403">
        <v>-12.770739930108562</v>
      </c>
      <c r="C2403" s="6">
        <v>1582.5600000000002</v>
      </c>
      <c r="D2403">
        <v>3</v>
      </c>
      <c r="E2403">
        <v>0.65</v>
      </c>
      <c r="F2403">
        <v>19.899999999999999</v>
      </c>
      <c r="G2403">
        <v>54.048620189015942</v>
      </c>
      <c r="H2403">
        <v>20.054441337798796</v>
      </c>
      <c r="I2403">
        <v>15.335568287516267</v>
      </c>
      <c r="J2403">
        <v>6221.3775627307741</v>
      </c>
      <c r="K2403">
        <v>-1400.6814563036928</v>
      </c>
      <c r="L2403">
        <v>-12.688022641861689</v>
      </c>
      <c r="M2403">
        <v>6377.1033643875444</v>
      </c>
      <c r="N2403">
        <v>36228.781999578299</v>
      </c>
      <c r="O2403">
        <v>66.712564439202424</v>
      </c>
      <c r="P2403">
        <v>51.12916732736538</v>
      </c>
      <c r="Q2403" s="6">
        <v>2401</v>
      </c>
    </row>
    <row r="2404" spans="1:17" x14ac:dyDescent="0.25">
      <c r="A2404">
        <v>127.9318281073427</v>
      </c>
      <c r="B2404">
        <v>-14.162386151561776</v>
      </c>
      <c r="C2404" s="6">
        <v>1582.8400000000001</v>
      </c>
      <c r="D2404">
        <v>0.75</v>
      </c>
      <c r="E2404">
        <v>0.65</v>
      </c>
      <c r="F2404">
        <v>19.899999999999999</v>
      </c>
      <c r="G2404">
        <v>42.007420362456692</v>
      </c>
      <c r="H2404">
        <v>15.881429273749212</v>
      </c>
      <c r="I2404">
        <v>17.931828107342696</v>
      </c>
      <c r="J2404">
        <v>6185.523549149274</v>
      </c>
      <c r="K2404">
        <v>-1550.4089056906416</v>
      </c>
      <c r="L2404">
        <v>-14.071354377606648</v>
      </c>
      <c r="M2404">
        <v>6376.8698710201925</v>
      </c>
      <c r="N2404">
        <v>36362.106779234484</v>
      </c>
      <c r="O2404">
        <v>63.412063312029922</v>
      </c>
      <c r="P2404">
        <v>52.907823839241068</v>
      </c>
      <c r="Q2404" s="6">
        <v>2402</v>
      </c>
    </row>
    <row r="2405" spans="1:17" x14ac:dyDescent="0.25">
      <c r="A2405">
        <v>129.60431111657476</v>
      </c>
      <c r="B2405">
        <v>-15.568241028017324</v>
      </c>
      <c r="C2405" s="6">
        <v>1583.1200000000001</v>
      </c>
      <c r="D2405">
        <v>3</v>
      </c>
      <c r="E2405">
        <v>0.65</v>
      </c>
      <c r="F2405">
        <v>19.899999999999999</v>
      </c>
      <c r="G2405">
        <v>54.048620189015942</v>
      </c>
      <c r="H2405">
        <v>15.071808109180232</v>
      </c>
      <c r="I2405">
        <v>19.604311116574763</v>
      </c>
      <c r="J2405">
        <v>6145.6174126169981</v>
      </c>
      <c r="K2405">
        <v>-1700.7532681555265</v>
      </c>
      <c r="L2405">
        <v>-15.469026092868159</v>
      </c>
      <c r="M2405">
        <v>6376.6115658241997</v>
      </c>
      <c r="N2405">
        <v>36472.84332866122</v>
      </c>
      <c r="O2405">
        <v>60.943511863909734</v>
      </c>
      <c r="P2405">
        <v>53.000668833151131</v>
      </c>
      <c r="Q2405" s="6">
        <v>2403</v>
      </c>
    </row>
    <row r="2406" spans="1:17" x14ac:dyDescent="0.25">
      <c r="A2406">
        <v>127.16083713445168</v>
      </c>
      <c r="B2406">
        <v>-14.851057773688131</v>
      </c>
      <c r="C2406" s="6">
        <v>1583.4</v>
      </c>
      <c r="D2406">
        <v>0.75</v>
      </c>
      <c r="E2406">
        <v>0.65</v>
      </c>
      <c r="F2406">
        <v>19.899999999999999</v>
      </c>
      <c r="G2406">
        <v>42.007420362456692</v>
      </c>
      <c r="H2406">
        <v>17.077223540496039</v>
      </c>
      <c r="I2406">
        <v>17.160837134451683</v>
      </c>
      <c r="J2406">
        <v>6166.4366982846577</v>
      </c>
      <c r="K2406">
        <v>-1624.1765604684181</v>
      </c>
      <c r="L2406">
        <v>-14.755989026663404</v>
      </c>
      <c r="M2406">
        <v>6376.7461180077426</v>
      </c>
      <c r="N2406">
        <v>36354.134277777295</v>
      </c>
      <c r="O2406">
        <v>63.594026807031469</v>
      </c>
      <c r="P2406">
        <v>50.307233215491543</v>
      </c>
      <c r="Q2406" s="6">
        <v>2404</v>
      </c>
    </row>
    <row r="2407" spans="1:17" x14ac:dyDescent="0.25">
      <c r="A2407">
        <v>125.36571465370992</v>
      </c>
      <c r="B2407">
        <v>-13.208516732146254</v>
      </c>
      <c r="C2407" s="6">
        <v>1583.68</v>
      </c>
      <c r="D2407">
        <v>0.75</v>
      </c>
      <c r="E2407">
        <v>0.65</v>
      </c>
      <c r="F2407">
        <v>19.899999999999999</v>
      </c>
      <c r="G2407">
        <v>42.007420362456692</v>
      </c>
      <c r="H2407">
        <v>22.47012956636064</v>
      </c>
      <c r="I2407">
        <v>15.365714653709915</v>
      </c>
      <c r="J2407">
        <v>6210.4914270657473</v>
      </c>
      <c r="K2407">
        <v>-1447.8734587342824</v>
      </c>
      <c r="L2407">
        <v>-13.123162137376053</v>
      </c>
      <c r="M2407">
        <v>6377.0323284553233</v>
      </c>
      <c r="N2407">
        <v>36241.992330478359</v>
      </c>
      <c r="O2407">
        <v>66.363980554170922</v>
      </c>
      <c r="P2407">
        <v>50.256778717112738</v>
      </c>
      <c r="Q2407" s="6">
        <v>2405</v>
      </c>
    </row>
    <row r="2408" spans="1:17" x14ac:dyDescent="0.25">
      <c r="A2408">
        <v>126.1404898279856</v>
      </c>
      <c r="B2408">
        <v>-16.445560589032784</v>
      </c>
      <c r="C2408" s="6">
        <v>1583.9600000000003</v>
      </c>
      <c r="D2408">
        <v>1.2</v>
      </c>
      <c r="E2408">
        <v>0.65</v>
      </c>
      <c r="F2408">
        <v>19.899999999999999</v>
      </c>
      <c r="G2408">
        <v>46.089820015575185</v>
      </c>
      <c r="H2408">
        <v>17.476553975745666</v>
      </c>
      <c r="I2408">
        <v>16.140489827985604</v>
      </c>
      <c r="J2408">
        <v>6118.8466834109076</v>
      </c>
      <c r="K2408">
        <v>-1794.0714384088831</v>
      </c>
      <c r="L2408">
        <v>-16.341357767811846</v>
      </c>
      <c r="M2408">
        <v>6376.4392148912693</v>
      </c>
      <c r="N2408">
        <v>36370.602721266834</v>
      </c>
      <c r="O2408">
        <v>63.20269043513759</v>
      </c>
      <c r="P2408">
        <v>45.630140780321746</v>
      </c>
      <c r="Q2408" s="6">
        <v>2406</v>
      </c>
    </row>
    <row r="2409" spans="1:17" x14ac:dyDescent="0.25">
      <c r="A2409">
        <v>128.19481437919583</v>
      </c>
      <c r="B2409">
        <v>-16.06716125386658</v>
      </c>
      <c r="C2409" s="6">
        <v>1584.2400000000002</v>
      </c>
      <c r="D2409">
        <v>0.75</v>
      </c>
      <c r="E2409">
        <v>0.65</v>
      </c>
      <c r="F2409">
        <v>19.899999999999999</v>
      </c>
      <c r="G2409">
        <v>42.007420362456692</v>
      </c>
      <c r="H2409">
        <v>14.770320020032953</v>
      </c>
      <c r="I2409">
        <v>18.194814379195833</v>
      </c>
      <c r="J2409">
        <v>6130.5687405957633</v>
      </c>
      <c r="K2409">
        <v>-1753.8714981463147</v>
      </c>
      <c r="L2409">
        <v>-15.965098159782301</v>
      </c>
      <c r="M2409">
        <v>6376.5145898978326</v>
      </c>
      <c r="N2409">
        <v>36432.721220180545</v>
      </c>
      <c r="O2409">
        <v>61.808559881882168</v>
      </c>
      <c r="P2409">
        <v>49.901308640791072</v>
      </c>
      <c r="Q2409" s="6">
        <v>2407</v>
      </c>
    </row>
    <row r="2410" spans="1:17" x14ac:dyDescent="0.25">
      <c r="A2410">
        <v>126.62099854757537</v>
      </c>
      <c r="B2410">
        <v>-15.544772580798545</v>
      </c>
      <c r="C2410" s="6">
        <v>1584.5200000000002</v>
      </c>
      <c r="D2410">
        <v>0.75</v>
      </c>
      <c r="E2410">
        <v>0.65</v>
      </c>
      <c r="F2410">
        <v>19.899999999999999</v>
      </c>
      <c r="G2410">
        <v>42.007420362456692</v>
      </c>
      <c r="H2410">
        <v>18.339286738628527</v>
      </c>
      <c r="I2410">
        <v>16.620998547575368</v>
      </c>
      <c r="J2410">
        <v>6146.3138669978407</v>
      </c>
      <c r="K2410">
        <v>-1698.2515184535609</v>
      </c>
      <c r="L2410">
        <v>-15.44569236011546</v>
      </c>
      <c r="M2410">
        <v>6376.6160596024429</v>
      </c>
      <c r="N2410">
        <v>36356.89625936572</v>
      </c>
      <c r="O2410">
        <v>63.525631249329869</v>
      </c>
      <c r="P2410">
        <v>48.083867550033936</v>
      </c>
      <c r="Q2410" s="6">
        <v>2408</v>
      </c>
    </row>
    <row r="2411" spans="1:17" x14ac:dyDescent="0.25">
      <c r="A2411">
        <v>127.42199509019402</v>
      </c>
      <c r="B2411">
        <v>-12.783859960780957</v>
      </c>
      <c r="C2411" s="6">
        <v>1584.8000000000002</v>
      </c>
      <c r="D2411">
        <v>1.2</v>
      </c>
      <c r="E2411">
        <v>0.65</v>
      </c>
      <c r="F2411">
        <v>19.899999999999999</v>
      </c>
      <c r="G2411">
        <v>46.089820015575185</v>
      </c>
      <c r="H2411">
        <v>22.20954809199721</v>
      </c>
      <c r="I2411">
        <v>17.421995090194017</v>
      </c>
      <c r="J2411">
        <v>6221.0565566783189</v>
      </c>
      <c r="K2411">
        <v>-1402.0969653212373</v>
      </c>
      <c r="L2411">
        <v>-12.701063352012927</v>
      </c>
      <c r="M2411">
        <v>6377.1012679393234</v>
      </c>
      <c r="N2411">
        <v>36303.407710102765</v>
      </c>
      <c r="O2411">
        <v>64.817629694786476</v>
      </c>
      <c r="P2411">
        <v>54.810927781801318</v>
      </c>
      <c r="Q2411" s="6">
        <v>2409</v>
      </c>
    </row>
    <row r="2412" spans="1:17" x14ac:dyDescent="0.25">
      <c r="A2412">
        <v>126.08550986513461</v>
      </c>
      <c r="B2412">
        <v>-14.090781313518942</v>
      </c>
      <c r="C2412" s="6">
        <v>1585.0800000000002</v>
      </c>
      <c r="D2412">
        <v>0.75</v>
      </c>
      <c r="E2412">
        <v>0.65</v>
      </c>
      <c r="F2412">
        <v>19.899999999999999</v>
      </c>
      <c r="G2412">
        <v>42.007420362456692</v>
      </c>
      <c r="H2412">
        <v>23.768605384282221</v>
      </c>
      <c r="I2412">
        <v>16.085509865134611</v>
      </c>
      <c r="J2412">
        <v>6187.4571280194141</v>
      </c>
      <c r="K2412">
        <v>-1542.7260940486228</v>
      </c>
      <c r="L2412">
        <v>-14.000172317450444</v>
      </c>
      <c r="M2412">
        <v>6376.8824289253425</v>
      </c>
      <c r="N2412">
        <v>36292.281492702779</v>
      </c>
      <c r="O2412">
        <v>65.084226282907835</v>
      </c>
      <c r="P2412">
        <v>49.826109947485897</v>
      </c>
      <c r="Q2412" s="6">
        <v>2410</v>
      </c>
    </row>
    <row r="2413" spans="1:17" x14ac:dyDescent="0.25">
      <c r="A2413">
        <v>126.60557347448484</v>
      </c>
      <c r="B2413">
        <v>-14.794206920056467</v>
      </c>
      <c r="C2413" s="6">
        <v>1585.3600000000001</v>
      </c>
      <c r="D2413">
        <v>0.75</v>
      </c>
      <c r="E2413">
        <v>0.65</v>
      </c>
      <c r="F2413">
        <v>19.899999999999999</v>
      </c>
      <c r="G2413">
        <v>42.007420362456692</v>
      </c>
      <c r="H2413">
        <v>16.536069808242672</v>
      </c>
      <c r="I2413">
        <v>16.605573474484842</v>
      </c>
      <c r="J2413">
        <v>6168.0459507273927</v>
      </c>
      <c r="K2413">
        <v>-1618.095511582261</v>
      </c>
      <c r="L2413">
        <v>-14.699469400372241</v>
      </c>
      <c r="M2413">
        <v>6376.7565372128838</v>
      </c>
      <c r="N2413">
        <v>36332.211641252354</v>
      </c>
      <c r="O2413">
        <v>64.111546323708296</v>
      </c>
      <c r="P2413">
        <v>49.428420092851617</v>
      </c>
      <c r="Q2413" s="6">
        <v>2411</v>
      </c>
    </row>
    <row r="2414" spans="1:17" x14ac:dyDescent="0.25">
      <c r="A2414">
        <v>126.99593173397635</v>
      </c>
      <c r="B2414">
        <v>-13.750202263536988</v>
      </c>
      <c r="C2414" s="6">
        <v>1585.64</v>
      </c>
      <c r="D2414">
        <v>1.2</v>
      </c>
      <c r="E2414">
        <v>0.65</v>
      </c>
      <c r="F2414">
        <v>19.899999999999999</v>
      </c>
      <c r="G2414">
        <v>46.089820015575185</v>
      </c>
      <c r="H2414">
        <v>16.890527360520245</v>
      </c>
      <c r="I2414">
        <v>16.995931733976349</v>
      </c>
      <c r="J2414">
        <v>6196.5222758337177</v>
      </c>
      <c r="K2414">
        <v>-1506.1516327470686</v>
      </c>
      <c r="L2414">
        <v>-13.661611790928076</v>
      </c>
      <c r="M2414">
        <v>6376.9413558327578</v>
      </c>
      <c r="N2414">
        <v>36314.732189334034</v>
      </c>
      <c r="O2414">
        <v>64.536996959933674</v>
      </c>
      <c r="P2414">
        <v>52.129784605571338</v>
      </c>
      <c r="Q2414" s="6">
        <v>2412</v>
      </c>
    </row>
    <row r="2415" spans="1:17" x14ac:dyDescent="0.25">
      <c r="A2415">
        <v>129.90271185877654</v>
      </c>
      <c r="B2415">
        <v>-14.84181286096841</v>
      </c>
      <c r="C2415" s="6">
        <v>1585.92</v>
      </c>
      <c r="D2415">
        <v>1.2</v>
      </c>
      <c r="E2415">
        <v>0.65</v>
      </c>
      <c r="F2415">
        <v>19.899999999999999</v>
      </c>
      <c r="G2415">
        <v>46.089820015575185</v>
      </c>
      <c r="H2415">
        <v>17.445385203490744</v>
      </c>
      <c r="I2415">
        <v>19.902711858776541</v>
      </c>
      <c r="J2415">
        <v>6166.698801367058</v>
      </c>
      <c r="K2415">
        <v>-1623.1877855349642</v>
      </c>
      <c r="L2415">
        <v>-14.746797951890713</v>
      </c>
      <c r="M2415">
        <v>6376.7478148262853</v>
      </c>
      <c r="N2415">
        <v>36462.455789429536</v>
      </c>
      <c r="O2415">
        <v>61.169535003669893</v>
      </c>
      <c r="P2415">
        <v>54.72038752993334</v>
      </c>
      <c r="Q2415" s="6">
        <v>2413</v>
      </c>
    </row>
    <row r="2416" spans="1:17" x14ac:dyDescent="0.25">
      <c r="A2416">
        <v>127.92353487848335</v>
      </c>
      <c r="B2416">
        <v>-14.611713159230675</v>
      </c>
      <c r="C2416" s="6">
        <v>1586.2</v>
      </c>
      <c r="D2416">
        <v>0.75</v>
      </c>
      <c r="E2416">
        <v>0.65</v>
      </c>
      <c r="F2416">
        <v>19.899999999999999</v>
      </c>
      <c r="G2416">
        <v>42.007420362456692</v>
      </c>
      <c r="H2416">
        <v>22.453305818094719</v>
      </c>
      <c r="I2416">
        <v>17.923534878483352</v>
      </c>
      <c r="J2416">
        <v>6173.1708844743871</v>
      </c>
      <c r="K2416">
        <v>-1598.5645373085636</v>
      </c>
      <c r="L2416">
        <v>-14.51804138656377</v>
      </c>
      <c r="M2416">
        <v>6376.7897369180073</v>
      </c>
      <c r="N2416">
        <v>36375.399260559141</v>
      </c>
      <c r="O2416">
        <v>63.102798700344493</v>
      </c>
      <c r="P2416">
        <v>52.047951618598873</v>
      </c>
      <c r="Q2416" s="6">
        <v>2414</v>
      </c>
    </row>
    <row r="2417" spans="1:17" x14ac:dyDescent="0.25">
      <c r="A2417">
        <v>127.46011345445017</v>
      </c>
      <c r="B2417">
        <v>-13.64370274691742</v>
      </c>
      <c r="C2417" s="6">
        <v>1586.4800000000002</v>
      </c>
      <c r="D2417">
        <v>1.2</v>
      </c>
      <c r="E2417">
        <v>0.65</v>
      </c>
      <c r="F2417">
        <v>19.899999999999999</v>
      </c>
      <c r="G2417">
        <v>46.089820015575185</v>
      </c>
      <c r="H2417">
        <v>17.074196379308404</v>
      </c>
      <c r="I2417">
        <v>17.460113454450166</v>
      </c>
      <c r="J2417">
        <v>6199.312269861518</v>
      </c>
      <c r="K2417">
        <v>-1494.7039712026276</v>
      </c>
      <c r="L2417">
        <v>-13.555746029547032</v>
      </c>
      <c r="M2417">
        <v>6376.9595091065512</v>
      </c>
      <c r="N2417">
        <v>36328.905671915723</v>
      </c>
      <c r="O2417">
        <v>64.196705384477482</v>
      </c>
      <c r="P2417">
        <v>53.132059170049025</v>
      </c>
      <c r="Q2417" s="6">
        <v>2415</v>
      </c>
    </row>
    <row r="2418" spans="1:17" x14ac:dyDescent="0.25">
      <c r="A2418">
        <v>129.10246912636546</v>
      </c>
      <c r="B2418">
        <v>-15.165807098334341</v>
      </c>
      <c r="C2418" s="6">
        <v>1586.7600000000002</v>
      </c>
      <c r="D2418">
        <v>3</v>
      </c>
      <c r="E2418">
        <v>0.65</v>
      </c>
      <c r="F2418">
        <v>19.899999999999999</v>
      </c>
      <c r="G2418">
        <v>54.048620189015942</v>
      </c>
      <c r="H2418">
        <v>23.493981100886543</v>
      </c>
      <c r="I2418">
        <v>19.102469126365463</v>
      </c>
      <c r="J2418">
        <v>6157.4179603823031</v>
      </c>
      <c r="K2418">
        <v>-1657.8151431898746</v>
      </c>
      <c r="L2418">
        <v>-15.068911293390354</v>
      </c>
      <c r="M2418">
        <v>6376.6877756267968</v>
      </c>
      <c r="N2418">
        <v>36439.328729295819</v>
      </c>
      <c r="O2418">
        <v>61.668775025412224</v>
      </c>
      <c r="P2418">
        <v>52.933014807293226</v>
      </c>
      <c r="Q2418" s="6">
        <v>2416</v>
      </c>
    </row>
    <row r="2419" spans="1:17" x14ac:dyDescent="0.25">
      <c r="A2419">
        <v>125.92824647113865</v>
      </c>
      <c r="B2419">
        <v>-13.748851279354554</v>
      </c>
      <c r="C2419" s="6">
        <v>1587.0400000000002</v>
      </c>
      <c r="D2419">
        <v>0.75</v>
      </c>
      <c r="E2419">
        <v>0.65</v>
      </c>
      <c r="F2419">
        <v>19.899999999999999</v>
      </c>
      <c r="G2419">
        <v>42.007420362456692</v>
      </c>
      <c r="H2419">
        <v>15.887394410055821</v>
      </c>
      <c r="I2419">
        <v>15.92824647113865</v>
      </c>
      <c r="J2419">
        <v>6196.5578012902834</v>
      </c>
      <c r="K2419">
        <v>-1506.0064469949953</v>
      </c>
      <c r="L2419">
        <v>-13.660268838575487</v>
      </c>
      <c r="M2419">
        <v>6376.9415869303648</v>
      </c>
      <c r="N2419">
        <v>36276.680533239152</v>
      </c>
      <c r="O2419">
        <v>65.474720119749023</v>
      </c>
      <c r="P2419">
        <v>50.213279186027584</v>
      </c>
      <c r="Q2419" s="6">
        <v>2417</v>
      </c>
    </row>
    <row r="2420" spans="1:17" x14ac:dyDescent="0.25">
      <c r="A2420">
        <v>125.54402708452589</v>
      </c>
      <c r="B2420">
        <v>-11.947665647336159</v>
      </c>
      <c r="C2420" s="6">
        <v>1587.3200000000002</v>
      </c>
      <c r="D2420">
        <v>3</v>
      </c>
      <c r="E2420">
        <v>0.65</v>
      </c>
      <c r="F2420">
        <v>19.899999999999999</v>
      </c>
      <c r="G2420">
        <v>54.048620189015942</v>
      </c>
      <c r="H2420">
        <v>22.79818491716901</v>
      </c>
      <c r="I2420">
        <v>15.544027084525894</v>
      </c>
      <c r="J2420">
        <v>6240.8663222816949</v>
      </c>
      <c r="K2420">
        <v>-1311.7396038539607</v>
      </c>
      <c r="L2420">
        <v>-11.869958154464843</v>
      </c>
      <c r="M2420">
        <v>6377.2308442543299</v>
      </c>
      <c r="N2420">
        <v>36213.962707119892</v>
      </c>
      <c r="O2420">
        <v>67.111432921565324</v>
      </c>
      <c r="P2420">
        <v>53.341088587345389</v>
      </c>
      <c r="Q2420" s="6">
        <v>2418</v>
      </c>
    </row>
    <row r="2421" spans="1:17" x14ac:dyDescent="0.25">
      <c r="A2421">
        <v>126.65110518617384</v>
      </c>
      <c r="B2421">
        <v>-15.484441490408223</v>
      </c>
      <c r="C2421" s="6">
        <v>1587.6000000000001</v>
      </c>
      <c r="D2421">
        <v>1.2</v>
      </c>
      <c r="E2421">
        <v>0.65</v>
      </c>
      <c r="F2421">
        <v>19.899999999999999</v>
      </c>
      <c r="G2421">
        <v>46.089820015575185</v>
      </c>
      <c r="H2421">
        <v>20.801268973577358</v>
      </c>
      <c r="I2421">
        <v>16.651105186173837</v>
      </c>
      <c r="J2421">
        <v>6148.0995541500142</v>
      </c>
      <c r="K2421">
        <v>-1691.8189072726825</v>
      </c>
      <c r="L2421">
        <v>-15.385707886865916</v>
      </c>
      <c r="M2421">
        <v>6376.6275838208503</v>
      </c>
      <c r="N2421">
        <v>36355.986501790379</v>
      </c>
      <c r="O2421">
        <v>63.547194617214757</v>
      </c>
      <c r="P2421">
        <v>48.246413637030386</v>
      </c>
      <c r="Q2421" s="6">
        <v>2419</v>
      </c>
    </row>
    <row r="2422" spans="1:17" x14ac:dyDescent="0.25">
      <c r="A2422">
        <v>125.73575962837691</v>
      </c>
      <c r="B2422">
        <v>-15.461221003801089</v>
      </c>
      <c r="C2422" s="6">
        <v>1587.88</v>
      </c>
      <c r="D2422">
        <v>3</v>
      </c>
      <c r="E2422">
        <v>0.65</v>
      </c>
      <c r="F2422">
        <v>19.899999999999999</v>
      </c>
      <c r="G2422">
        <v>54.048620189015942</v>
      </c>
      <c r="H2422">
        <v>14.525023137180193</v>
      </c>
      <c r="I2422">
        <v>15.735759628376911</v>
      </c>
      <c r="J2422">
        <v>6148.7850290963097</v>
      </c>
      <c r="K2422">
        <v>-1689.3426053148999</v>
      </c>
      <c r="L2422">
        <v>-15.362620923518344</v>
      </c>
      <c r="M2422">
        <v>6376.6320085269963</v>
      </c>
      <c r="N2422">
        <v>36323.439874811746</v>
      </c>
      <c r="O2422">
        <v>64.317422457745351</v>
      </c>
      <c r="P2422">
        <v>46.585179255484015</v>
      </c>
      <c r="Q2422" s="6">
        <v>2420</v>
      </c>
    </row>
    <row r="2423" spans="1:17" x14ac:dyDescent="0.25">
      <c r="A2423">
        <v>125.32376623717244</v>
      </c>
      <c r="B2423">
        <v>-11.573563643593028</v>
      </c>
      <c r="C2423" s="6">
        <v>1588.16</v>
      </c>
      <c r="D2423">
        <v>1.2</v>
      </c>
      <c r="E2423">
        <v>0.65</v>
      </c>
      <c r="F2423">
        <v>19.899999999999999</v>
      </c>
      <c r="G2423">
        <v>46.089820015575185</v>
      </c>
      <c r="H2423">
        <v>20.187214448853702</v>
      </c>
      <c r="I2423">
        <v>15.323766237172435</v>
      </c>
      <c r="J2423">
        <v>6249.3011888475921</v>
      </c>
      <c r="K2423">
        <v>-1271.2250698628438</v>
      </c>
      <c r="L2423">
        <v>-11.498154448200548</v>
      </c>
      <c r="M2423">
        <v>6377.2861412343518</v>
      </c>
      <c r="N2423">
        <v>36197.063021459107</v>
      </c>
      <c r="O2423">
        <v>67.571489311271918</v>
      </c>
      <c r="P2423">
        <v>53.789475422970945</v>
      </c>
      <c r="Q2423" s="6">
        <v>2421</v>
      </c>
    </row>
    <row r="2424" spans="1:17" x14ac:dyDescent="0.25">
      <c r="A2424">
        <v>126.48809569473303</v>
      </c>
      <c r="B2424">
        <v>-14.406081396474388</v>
      </c>
      <c r="C2424" s="6">
        <v>1588.44</v>
      </c>
      <c r="D2424">
        <v>1.2</v>
      </c>
      <c r="E2424">
        <v>0.65</v>
      </c>
      <c r="F2424">
        <v>19.899999999999999</v>
      </c>
      <c r="G2424">
        <v>46.089820015575185</v>
      </c>
      <c r="H2424">
        <v>19.724757722378165</v>
      </c>
      <c r="I2424">
        <v>16.488095694733033</v>
      </c>
      <c r="J2424">
        <v>6178.8709302305388</v>
      </c>
      <c r="K2424">
        <v>-1576.5382070574412</v>
      </c>
      <c r="L2424">
        <v>-14.313615007232753</v>
      </c>
      <c r="M2424">
        <v>6376.8266944272445</v>
      </c>
      <c r="N2424">
        <v>36315.994409981809</v>
      </c>
      <c r="O2424">
        <v>64.502860244332936</v>
      </c>
      <c r="P2424">
        <v>49.951225421290303</v>
      </c>
      <c r="Q2424" s="6">
        <v>2422</v>
      </c>
    </row>
    <row r="2425" spans="1:17" x14ac:dyDescent="0.25">
      <c r="A2425">
        <v>128.73796643771217</v>
      </c>
      <c r="B2425">
        <v>-14.40330636795983</v>
      </c>
      <c r="C2425" s="6">
        <v>1588.7200000000003</v>
      </c>
      <c r="D2425">
        <v>3</v>
      </c>
      <c r="E2425">
        <v>0.65</v>
      </c>
      <c r="F2425">
        <v>19.899999999999999</v>
      </c>
      <c r="G2425">
        <v>54.048620189015942</v>
      </c>
      <c r="H2425">
        <v>21.919186981997779</v>
      </c>
      <c r="I2425">
        <v>18.737966437712174</v>
      </c>
      <c r="J2425">
        <v>6178.9473117545667</v>
      </c>
      <c r="K2425">
        <v>-1576.2408218071671</v>
      </c>
      <c r="L2425">
        <v>-14.310856277963197</v>
      </c>
      <c r="M2425">
        <v>6376.8271898939147</v>
      </c>
      <c r="N2425">
        <v>36401.04460750048</v>
      </c>
      <c r="O2425">
        <v>62.521179329311373</v>
      </c>
      <c r="P2425">
        <v>53.74787450618539</v>
      </c>
      <c r="Q2425" s="6">
        <v>2423</v>
      </c>
    </row>
    <row r="2426" spans="1:17" x14ac:dyDescent="0.25">
      <c r="A2426">
        <v>129.11396498448403</v>
      </c>
      <c r="B2426">
        <v>-11.668543388490505</v>
      </c>
      <c r="C2426" s="6">
        <v>1589.0000000000002</v>
      </c>
      <c r="D2426">
        <v>3</v>
      </c>
      <c r="E2426">
        <v>0.65</v>
      </c>
      <c r="F2426">
        <v>19.899999999999999</v>
      </c>
      <c r="G2426">
        <v>54.048620189015942</v>
      </c>
      <c r="H2426">
        <v>21.176593663642116</v>
      </c>
      <c r="I2426">
        <v>19.113964984484028</v>
      </c>
      <c r="J2426">
        <v>6247.1847619309638</v>
      </c>
      <c r="K2426">
        <v>-1281.5162978627909</v>
      </c>
      <c r="L2426">
        <v>-11.592549462421736</v>
      </c>
      <c r="M2426">
        <v>6377.2722594688075</v>
      </c>
      <c r="N2426">
        <v>36341.624770962313</v>
      </c>
      <c r="O2426">
        <v>63.904064777340764</v>
      </c>
      <c r="P2426">
        <v>59.732075880982237</v>
      </c>
      <c r="Q2426" s="6">
        <v>2424</v>
      </c>
    </row>
    <row r="2427" spans="1:17" x14ac:dyDescent="0.25">
      <c r="A2427">
        <v>129.89771207961198</v>
      </c>
      <c r="B2427">
        <v>-11.531030395625512</v>
      </c>
      <c r="C2427" s="6">
        <v>1589.2800000000002</v>
      </c>
      <c r="D2427">
        <v>0.75</v>
      </c>
      <c r="E2427">
        <v>0.65</v>
      </c>
      <c r="F2427">
        <v>19.899999999999999</v>
      </c>
      <c r="G2427">
        <v>42.007420362456692</v>
      </c>
      <c r="H2427">
        <v>22.987772806791757</v>
      </c>
      <c r="I2427">
        <v>19.897712079611978</v>
      </c>
      <c r="J2427">
        <v>6250.2434187339741</v>
      </c>
      <c r="K2427">
        <v>-1266.6154025593444</v>
      </c>
      <c r="L2427">
        <v>-11.455883317356474</v>
      </c>
      <c r="M2427">
        <v>6377.2923228771569</v>
      </c>
      <c r="N2427">
        <v>36371.38424021026</v>
      </c>
      <c r="O2427">
        <v>63.21010612322209</v>
      </c>
      <c r="P2427">
        <v>61.088887718640422</v>
      </c>
      <c r="Q2427" s="6">
        <v>2425</v>
      </c>
    </row>
    <row r="2428" spans="1:17" x14ac:dyDescent="0.25">
      <c r="A2428">
        <v>125.23705309551612</v>
      </c>
      <c r="B2428">
        <v>-14.298801992862373</v>
      </c>
      <c r="C2428" s="6">
        <v>1589.5600000000002</v>
      </c>
      <c r="D2428">
        <v>3</v>
      </c>
      <c r="E2428">
        <v>0.65</v>
      </c>
      <c r="F2428">
        <v>19.899999999999999</v>
      </c>
      <c r="G2428">
        <v>54.048620189015942</v>
      </c>
      <c r="H2428">
        <v>15.550311042255867</v>
      </c>
      <c r="I2428">
        <v>15.237053095516117</v>
      </c>
      <c r="J2428">
        <v>6181.8132527450152</v>
      </c>
      <c r="K2428">
        <v>-1565.0390003020884</v>
      </c>
      <c r="L2428">
        <v>-14.206966338195114</v>
      </c>
      <c r="M2428">
        <v>6376.8457848908711</v>
      </c>
      <c r="N2428">
        <v>36269.858575758029</v>
      </c>
      <c r="O2428">
        <v>65.643367553821193</v>
      </c>
      <c r="P2428">
        <v>47.800934943587031</v>
      </c>
      <c r="Q2428" s="6">
        <v>2426</v>
      </c>
    </row>
    <row r="2429" spans="1:17" x14ac:dyDescent="0.25">
      <c r="A2429">
        <v>126.18348925632664</v>
      </c>
      <c r="B2429">
        <v>-12.222752573412404</v>
      </c>
      <c r="C2429" s="6">
        <v>1589.8400000000001</v>
      </c>
      <c r="D2429">
        <v>1.2</v>
      </c>
      <c r="E2429">
        <v>0.65</v>
      </c>
      <c r="F2429">
        <v>19.899999999999999</v>
      </c>
      <c r="G2429">
        <v>46.089820015575185</v>
      </c>
      <c r="H2429">
        <v>18.891770144469703</v>
      </c>
      <c r="I2429">
        <v>16.183489256326638</v>
      </c>
      <c r="J2429">
        <v>6234.4951191927785</v>
      </c>
      <c r="K2429">
        <v>-1341.4960862150888</v>
      </c>
      <c r="L2429">
        <v>-12.143363437733676</v>
      </c>
      <c r="M2429">
        <v>6377.1891253567965</v>
      </c>
      <c r="N2429">
        <v>36243.23540597492</v>
      </c>
      <c r="O2429">
        <v>66.336996128210998</v>
      </c>
      <c r="P2429">
        <v>53.889053261755862</v>
      </c>
      <c r="Q2429" s="6">
        <v>2427</v>
      </c>
    </row>
    <row r="2430" spans="1:17" x14ac:dyDescent="0.25">
      <c r="A2430">
        <v>128.74228838977098</v>
      </c>
      <c r="B2430">
        <v>-12.759213361403067</v>
      </c>
      <c r="C2430" s="6">
        <v>1590.1200000000001</v>
      </c>
      <c r="D2430">
        <v>3</v>
      </c>
      <c r="E2430">
        <v>0.65</v>
      </c>
      <c r="F2430">
        <v>19.899999999999999</v>
      </c>
      <c r="G2430">
        <v>54.048620189015942</v>
      </c>
      <c r="H2430">
        <v>20.01140174902369</v>
      </c>
      <c r="I2430">
        <v>18.742288389770977</v>
      </c>
      <c r="J2430">
        <v>6221.6593140171199</v>
      </c>
      <c r="K2430">
        <v>-1399.4378050800763</v>
      </c>
      <c r="L2430">
        <v>-12.676565774180558</v>
      </c>
      <c r="M2430">
        <v>6377.1052045566348</v>
      </c>
      <c r="N2430">
        <v>36354.38605084952</v>
      </c>
      <c r="O2430">
        <v>63.599013694651376</v>
      </c>
      <c r="P2430">
        <v>56.939755742905696</v>
      </c>
      <c r="Q2430" s="6">
        <v>2428</v>
      </c>
    </row>
    <row r="2431" spans="1:17" x14ac:dyDescent="0.25">
      <c r="A2431">
        <v>129.55509097669764</v>
      </c>
      <c r="B2431">
        <v>-11.945558669628864</v>
      </c>
      <c r="C2431" s="6">
        <v>1590.4</v>
      </c>
      <c r="D2431">
        <v>0.75</v>
      </c>
      <c r="E2431">
        <v>0.65</v>
      </c>
      <c r="F2431">
        <v>19.899999999999999</v>
      </c>
      <c r="G2431">
        <v>42.007420362456692</v>
      </c>
      <c r="H2431">
        <v>14.664279814725381</v>
      </c>
      <c r="I2431">
        <v>19.555090976697642</v>
      </c>
      <c r="J2431">
        <v>6240.9145694452127</v>
      </c>
      <c r="K2431">
        <v>-1311.511574215446</v>
      </c>
      <c r="L2431">
        <v>-11.867864084584181</v>
      </c>
      <c r="M2431">
        <v>6377.2311603402459</v>
      </c>
      <c r="N2431">
        <v>36366.939539805651</v>
      </c>
      <c r="O2431">
        <v>63.310906563689095</v>
      </c>
      <c r="P2431">
        <v>59.769857567120958</v>
      </c>
      <c r="Q2431" s="6">
        <v>2429</v>
      </c>
    </row>
    <row r="2432" spans="1:17" x14ac:dyDescent="0.25">
      <c r="A2432">
        <v>129.78397317643541</v>
      </c>
      <c r="B2432">
        <v>-15.435887066476996</v>
      </c>
      <c r="C2432" s="6">
        <v>1590.68</v>
      </c>
      <c r="D2432">
        <v>1.2</v>
      </c>
      <c r="E2432">
        <v>0.65</v>
      </c>
      <c r="F2432">
        <v>19.899999999999999</v>
      </c>
      <c r="G2432">
        <v>46.089820015575185</v>
      </c>
      <c r="H2432">
        <v>22.461129649121414</v>
      </c>
      <c r="I2432">
        <v>19.78397317643541</v>
      </c>
      <c r="J2432">
        <v>6149.5317472176457</v>
      </c>
      <c r="K2432">
        <v>-1686.6406079416643</v>
      </c>
      <c r="L2432">
        <v>-15.337432735544644</v>
      </c>
      <c r="M2432">
        <v>6376.6368291126273</v>
      </c>
      <c r="N2432">
        <v>36476.097162382292</v>
      </c>
      <c r="O2432">
        <v>60.874908215955891</v>
      </c>
      <c r="P2432">
        <v>53.500892200914592</v>
      </c>
      <c r="Q2432" s="6">
        <v>2430</v>
      </c>
    </row>
    <row r="2433" spans="1:17" x14ac:dyDescent="0.25">
      <c r="A2433">
        <v>126.31469048447616</v>
      </c>
      <c r="B2433">
        <v>-14.835174394715509</v>
      </c>
      <c r="C2433" s="6">
        <v>1590.9600000000003</v>
      </c>
      <c r="D2433">
        <v>1.2</v>
      </c>
      <c r="E2433">
        <v>0.65</v>
      </c>
      <c r="F2433">
        <v>19.899999999999999</v>
      </c>
      <c r="G2433">
        <v>46.089820015575185</v>
      </c>
      <c r="H2433">
        <v>21.439554728404758</v>
      </c>
      <c r="I2433">
        <v>16.314690484476159</v>
      </c>
      <c r="J2433">
        <v>6166.8869103827892</v>
      </c>
      <c r="K2433">
        <v>-1622.4777533460253</v>
      </c>
      <c r="L2433">
        <v>-14.740198150938788</v>
      </c>
      <c r="M2433">
        <v>6376.7490326618117</v>
      </c>
      <c r="N2433">
        <v>36323.203039923203</v>
      </c>
      <c r="O2433">
        <v>64.326757837866026</v>
      </c>
      <c r="P2433">
        <v>48.822080934178452</v>
      </c>
      <c r="Q2433" s="6">
        <v>2431</v>
      </c>
    </row>
    <row r="2434" spans="1:17" x14ac:dyDescent="0.25">
      <c r="A2434">
        <v>126.74201968342213</v>
      </c>
      <c r="B2434">
        <v>-14.400968628018781</v>
      </c>
      <c r="C2434" s="6">
        <v>1591.2400000000002</v>
      </c>
      <c r="D2434">
        <v>3</v>
      </c>
      <c r="E2434">
        <v>0.65</v>
      </c>
      <c r="F2434">
        <v>19.899999999999999</v>
      </c>
      <c r="G2434">
        <v>54.048620189015942</v>
      </c>
      <c r="H2434">
        <v>21.162825186936921</v>
      </c>
      <c r="I2434">
        <v>16.742019683422129</v>
      </c>
      <c r="J2434">
        <v>6179.0116458979592</v>
      </c>
      <c r="K2434">
        <v>-1575.9902956630754</v>
      </c>
      <c r="L2434">
        <v>-14.30853226950186</v>
      </c>
      <c r="M2434">
        <v>6376.8276072171493</v>
      </c>
      <c r="N2434">
        <v>36324.927994689118</v>
      </c>
      <c r="O2434">
        <v>64.287817025911508</v>
      </c>
      <c r="P2434">
        <v>50.416816448427944</v>
      </c>
      <c r="Q2434" s="6">
        <v>2432</v>
      </c>
    </row>
    <row r="2435" spans="1:17" x14ac:dyDescent="0.25">
      <c r="A2435">
        <v>126.2750015948768</v>
      </c>
      <c r="B2435">
        <v>-16.348925760436035</v>
      </c>
      <c r="C2435" s="6">
        <v>1591.5200000000002</v>
      </c>
      <c r="D2435">
        <v>1.2</v>
      </c>
      <c r="E2435">
        <v>0.65</v>
      </c>
      <c r="F2435">
        <v>19.899999999999999</v>
      </c>
      <c r="G2435">
        <v>46.089820015575185</v>
      </c>
      <c r="H2435">
        <v>22.544598980089908</v>
      </c>
      <c r="I2435">
        <v>16.275001594876798</v>
      </c>
      <c r="J2435">
        <v>6121.8655168895539</v>
      </c>
      <c r="K2435">
        <v>-1783.8124997996044</v>
      </c>
      <c r="L2435">
        <v>-16.245267679005224</v>
      </c>
      <c r="M2435">
        <v>6376.4586128448072</v>
      </c>
      <c r="N2435">
        <v>36371.894911662821</v>
      </c>
      <c r="O2435">
        <v>63.173512028124811</v>
      </c>
      <c r="P2435">
        <v>46.045088250509039</v>
      </c>
      <c r="Q2435" s="6">
        <v>2433</v>
      </c>
    </row>
    <row r="2436" spans="1:17" x14ac:dyDescent="0.25">
      <c r="A2436">
        <v>125.2627389344968</v>
      </c>
      <c r="B2436">
        <v>-12.885932830813207</v>
      </c>
      <c r="C2436" s="6">
        <v>1591.8000000000002</v>
      </c>
      <c r="D2436">
        <v>3</v>
      </c>
      <c r="E2436">
        <v>0.65</v>
      </c>
      <c r="F2436">
        <v>19.899999999999999</v>
      </c>
      <c r="G2436">
        <v>54.048620189015942</v>
      </c>
      <c r="H2436">
        <v>19.035271289879425</v>
      </c>
      <c r="I2436">
        <v>15.262738934496795</v>
      </c>
      <c r="J2436">
        <v>6218.548073564546</v>
      </c>
      <c r="K2436">
        <v>-1413.1070515542626</v>
      </c>
      <c r="L2436">
        <v>-12.802519703261469</v>
      </c>
      <c r="M2436">
        <v>6377.0848890684929</v>
      </c>
      <c r="N2436">
        <v>36229.527171639311</v>
      </c>
      <c r="O2436">
        <v>66.692266424700264</v>
      </c>
      <c r="P2436">
        <v>50.741626347842193</v>
      </c>
      <c r="Q2436" s="6">
        <v>2434</v>
      </c>
    </row>
    <row r="2437" spans="1:17" x14ac:dyDescent="0.25">
      <c r="A2437">
        <v>128.67773158799613</v>
      </c>
      <c r="B2437">
        <v>-13.447939143658445</v>
      </c>
      <c r="C2437" s="6">
        <v>1592.0800000000002</v>
      </c>
      <c r="D2437">
        <v>1.2</v>
      </c>
      <c r="E2437">
        <v>0.65</v>
      </c>
      <c r="F2437">
        <v>19.899999999999999</v>
      </c>
      <c r="G2437">
        <v>46.089820015575185</v>
      </c>
      <c r="H2437">
        <v>22.810057212503757</v>
      </c>
      <c r="I2437">
        <v>18.677731587996135</v>
      </c>
      <c r="J2437">
        <v>6204.3851509759625</v>
      </c>
      <c r="K2437">
        <v>-1473.6480972308445</v>
      </c>
      <c r="L2437">
        <v>-13.361150508692917</v>
      </c>
      <c r="M2437">
        <v>6376.9925369348757</v>
      </c>
      <c r="N2437">
        <v>36370.734148958094</v>
      </c>
      <c r="O2437">
        <v>63.216153125614852</v>
      </c>
      <c r="P2437">
        <v>55.473802248624509</v>
      </c>
      <c r="Q2437" s="6">
        <v>2435</v>
      </c>
    </row>
    <row r="2438" spans="1:17" x14ac:dyDescent="0.25">
      <c r="A2438">
        <v>128.04413740858584</v>
      </c>
      <c r="B2438">
        <v>-14.099782021390926</v>
      </c>
      <c r="C2438" s="6">
        <v>1592.3600000000001</v>
      </c>
      <c r="D2438">
        <v>1.2</v>
      </c>
      <c r="E2438">
        <v>0.65</v>
      </c>
      <c r="F2438">
        <v>19.899999999999999</v>
      </c>
      <c r="G2438">
        <v>46.089820015575185</v>
      </c>
      <c r="H2438">
        <v>18.797163025084458</v>
      </c>
      <c r="I2438">
        <v>18.04413740858584</v>
      </c>
      <c r="J2438">
        <v>6187.2146059538645</v>
      </c>
      <c r="K2438">
        <v>-1543.6919514914823</v>
      </c>
      <c r="L2438">
        <v>-14.009119851377333</v>
      </c>
      <c r="M2438">
        <v>6376.8808536171045</v>
      </c>
      <c r="N2438">
        <v>36364.585932473681</v>
      </c>
      <c r="O2438">
        <v>63.354897794200973</v>
      </c>
      <c r="P2438">
        <v>53.210935114949017</v>
      </c>
      <c r="Q2438" s="6">
        <v>2436</v>
      </c>
    </row>
    <row r="2439" spans="1:17" x14ac:dyDescent="0.25">
      <c r="A2439">
        <v>125.40241704874451</v>
      </c>
      <c r="B2439">
        <v>-12.086522469812508</v>
      </c>
      <c r="C2439" s="6">
        <v>1592.64</v>
      </c>
      <c r="D2439">
        <v>0.75</v>
      </c>
      <c r="E2439">
        <v>0.65</v>
      </c>
      <c r="F2439">
        <v>19.899999999999999</v>
      </c>
      <c r="G2439">
        <v>42.007420362456692</v>
      </c>
      <c r="H2439">
        <v>18.397367543216347</v>
      </c>
      <c r="I2439">
        <v>15.40241704874451</v>
      </c>
      <c r="J2439">
        <v>6237.6681747545344</v>
      </c>
      <c r="K2439">
        <v>-1326.7636627003292</v>
      </c>
      <c r="L2439">
        <v>-12.007965229805224</v>
      </c>
      <c r="M2439">
        <v>6377.209897361663</v>
      </c>
      <c r="N2439">
        <v>36212.757625566228</v>
      </c>
      <c r="O2439">
        <v>67.143061739332765</v>
      </c>
      <c r="P2439">
        <v>52.763164223902237</v>
      </c>
      <c r="Q2439" s="6">
        <v>2437</v>
      </c>
    </row>
    <row r="2440" spans="1:17" x14ac:dyDescent="0.25">
      <c r="A2440">
        <v>125.30760198644738</v>
      </c>
      <c r="B2440">
        <v>-16.061059791877142</v>
      </c>
      <c r="C2440" s="6">
        <v>1592.92</v>
      </c>
      <c r="D2440">
        <v>0.75</v>
      </c>
      <c r="E2440">
        <v>0.65</v>
      </c>
      <c r="F2440">
        <v>19.899999999999999</v>
      </c>
      <c r="G2440">
        <v>42.007420362456692</v>
      </c>
      <c r="H2440">
        <v>20.829222988171164</v>
      </c>
      <c r="I2440">
        <v>15.307601986447381</v>
      </c>
      <c r="J2440">
        <v>6130.7555726489081</v>
      </c>
      <c r="K2440">
        <v>-1753.2226782298587</v>
      </c>
      <c r="L2440">
        <v>-15.959031345243906</v>
      </c>
      <c r="M2440">
        <v>6376.5157924234081</v>
      </c>
      <c r="N2440">
        <v>36329.331995459295</v>
      </c>
      <c r="O2440">
        <v>64.172763338233921</v>
      </c>
      <c r="P2440">
        <v>44.692902570396306</v>
      </c>
      <c r="Q2440" s="6">
        <v>2438</v>
      </c>
    </row>
    <row r="2441" spans="1:17" x14ac:dyDescent="0.25">
      <c r="A2441">
        <v>126.0372659599204</v>
      </c>
      <c r="B2441">
        <v>-12.962685224140229</v>
      </c>
      <c r="C2441" s="6">
        <v>1593.2</v>
      </c>
      <c r="D2441">
        <v>0.75</v>
      </c>
      <c r="E2441">
        <v>0.65</v>
      </c>
      <c r="F2441">
        <v>19.899999999999999</v>
      </c>
      <c r="G2441">
        <v>42.007420362456692</v>
      </c>
      <c r="H2441">
        <v>23.634160195731251</v>
      </c>
      <c r="I2441">
        <v>16.037265959920404</v>
      </c>
      <c r="J2441">
        <v>6216.6489213427958</v>
      </c>
      <c r="K2441">
        <v>-1421.3830487682546</v>
      </c>
      <c r="L2441">
        <v>-12.878809203917765</v>
      </c>
      <c r="M2441">
        <v>6377.0724931239638</v>
      </c>
      <c r="N2441">
        <v>36258.029149024587</v>
      </c>
      <c r="O2441">
        <v>65.951642363242129</v>
      </c>
      <c r="P2441">
        <v>52.032648398523698</v>
      </c>
      <c r="Q2441" s="6">
        <v>2439</v>
      </c>
    </row>
    <row r="2442" spans="1:17" x14ac:dyDescent="0.25">
      <c r="A2442">
        <v>126.08678157753407</v>
      </c>
      <c r="B2442">
        <v>-15.595877528763664</v>
      </c>
      <c r="C2442" s="6">
        <v>1593.4800000000002</v>
      </c>
      <c r="D2442">
        <v>3</v>
      </c>
      <c r="E2442">
        <v>0.65</v>
      </c>
      <c r="F2442">
        <v>19.899999999999999</v>
      </c>
      <c r="G2442">
        <v>54.048620189015942</v>
      </c>
      <c r="H2442">
        <v>15.264281633817454</v>
      </c>
      <c r="I2442">
        <v>16.086781577534069</v>
      </c>
      <c r="J2442">
        <v>6144.7959505466133</v>
      </c>
      <c r="K2442">
        <v>-1703.6989754724834</v>
      </c>
      <c r="L2442">
        <v>-15.496504038174219</v>
      </c>
      <c r="M2442">
        <v>6376.6062661011183</v>
      </c>
      <c r="N2442">
        <v>36339.868710838695</v>
      </c>
      <c r="O2442">
        <v>63.925163787647271</v>
      </c>
      <c r="P2442">
        <v>47.007767737315753</v>
      </c>
      <c r="Q2442" s="6">
        <v>2440</v>
      </c>
    </row>
    <row r="2443" spans="1:17" x14ac:dyDescent="0.25">
      <c r="A2443">
        <v>129.37473914354374</v>
      </c>
      <c r="B2443">
        <v>-15.210368198680509</v>
      </c>
      <c r="C2443" s="6">
        <v>1593.7600000000002</v>
      </c>
      <c r="D2443">
        <v>3</v>
      </c>
      <c r="E2443">
        <v>0.65</v>
      </c>
      <c r="F2443">
        <v>19.899999999999999</v>
      </c>
      <c r="G2443">
        <v>54.048620189015942</v>
      </c>
      <c r="H2443">
        <v>21.689451761745122</v>
      </c>
      <c r="I2443">
        <v>19.374739143543735</v>
      </c>
      <c r="J2443">
        <v>6156.1261706148434</v>
      </c>
      <c r="K2443">
        <v>-1662.5736293375844</v>
      </c>
      <c r="L2443">
        <v>-15.113214657246377</v>
      </c>
      <c r="M2443">
        <v>6376.6794259628368</v>
      </c>
      <c r="N2443">
        <v>36451.891164815017</v>
      </c>
      <c r="O2443">
        <v>61.395420685396118</v>
      </c>
      <c r="P2443">
        <v>53.27440652427331</v>
      </c>
      <c r="Q2443" s="6">
        <v>2441</v>
      </c>
    </row>
    <row r="2444" spans="1:17" x14ac:dyDescent="0.25">
      <c r="A2444">
        <v>126.11889800040265</v>
      </c>
      <c r="B2444">
        <v>-15.98957857673242</v>
      </c>
      <c r="C2444" s="6">
        <v>1594.0400000000002</v>
      </c>
      <c r="D2444">
        <v>1.2</v>
      </c>
      <c r="E2444">
        <v>0.65</v>
      </c>
      <c r="F2444">
        <v>19.899999999999999</v>
      </c>
      <c r="G2444">
        <v>46.089820015575185</v>
      </c>
      <c r="H2444">
        <v>21.945684683418193</v>
      </c>
      <c r="I2444">
        <v>16.118898000402652</v>
      </c>
      <c r="J2444">
        <v>6132.9392345805663</v>
      </c>
      <c r="K2444">
        <v>-1745.6200254998857</v>
      </c>
      <c r="L2444">
        <v>-15.887956381054213</v>
      </c>
      <c r="M2444">
        <v>6376.529850042567</v>
      </c>
      <c r="N2444">
        <v>36354.177140464963</v>
      </c>
      <c r="O2444">
        <v>63.586480174615446</v>
      </c>
      <c r="P2444">
        <v>46.373118670596988</v>
      </c>
      <c r="Q2444" s="6">
        <v>2442</v>
      </c>
    </row>
    <row r="2445" spans="1:17" x14ac:dyDescent="0.25">
      <c r="A2445">
        <v>127.3605895377967</v>
      </c>
      <c r="B2445">
        <v>-14.560338060055125</v>
      </c>
      <c r="C2445" s="6">
        <v>1594.3200000000002</v>
      </c>
      <c r="D2445">
        <v>0.75</v>
      </c>
      <c r="E2445">
        <v>0.65</v>
      </c>
      <c r="F2445">
        <v>19.899999999999999</v>
      </c>
      <c r="G2445">
        <v>42.007420362456692</v>
      </c>
      <c r="H2445">
        <v>19.242441477016087</v>
      </c>
      <c r="I2445">
        <v>17.360589537796699</v>
      </c>
      <c r="J2445">
        <v>6174.6024022727688</v>
      </c>
      <c r="K2445">
        <v>-1593.0633557063879</v>
      </c>
      <c r="L2445">
        <v>-14.466966994838639</v>
      </c>
      <c r="M2445">
        <v>6376.7990152934208</v>
      </c>
      <c r="N2445">
        <v>36352.502665024003</v>
      </c>
      <c r="O2445">
        <v>63.633786524749191</v>
      </c>
      <c r="P2445">
        <v>51.195342453815023</v>
      </c>
      <c r="Q2445" s="6">
        <v>2443</v>
      </c>
    </row>
    <row r="2446" spans="1:17" x14ac:dyDescent="0.25">
      <c r="A2446">
        <v>129.74942685605345</v>
      </c>
      <c r="B2446">
        <v>-13.358011776363497</v>
      </c>
      <c r="C2446" s="6">
        <v>1594.6000000000001</v>
      </c>
      <c r="D2446">
        <v>1.2</v>
      </c>
      <c r="E2446">
        <v>0.65</v>
      </c>
      <c r="F2446">
        <v>19.899999999999999</v>
      </c>
      <c r="G2446">
        <v>46.089820015575185</v>
      </c>
      <c r="H2446">
        <v>21.616880220521754</v>
      </c>
      <c r="I2446">
        <v>19.749426856053446</v>
      </c>
      <c r="J2446">
        <v>6206.6913188923927</v>
      </c>
      <c r="K2446">
        <v>-1463.9700470362502</v>
      </c>
      <c r="L2446">
        <v>-13.271761069622805</v>
      </c>
      <c r="M2446">
        <v>6377.0075604968133</v>
      </c>
      <c r="N2446">
        <v>36412.470460466684</v>
      </c>
      <c r="O2446">
        <v>62.270522728652445</v>
      </c>
      <c r="P2446">
        <v>57.238479943548136</v>
      </c>
      <c r="Q2446" s="6">
        <v>2444</v>
      </c>
    </row>
    <row r="2447" spans="1:17" x14ac:dyDescent="0.25">
      <c r="A2447">
        <v>128.85802012100191</v>
      </c>
      <c r="B2447">
        <v>-14.552383941358169</v>
      </c>
      <c r="C2447" s="6">
        <v>1594.88</v>
      </c>
      <c r="D2447">
        <v>0.75</v>
      </c>
      <c r="E2447">
        <v>0.65</v>
      </c>
      <c r="F2447">
        <v>19.899999999999999</v>
      </c>
      <c r="G2447">
        <v>42.007420362456692</v>
      </c>
      <c r="H2447">
        <v>17.389776851544202</v>
      </c>
      <c r="I2447">
        <v>18.858020121001914</v>
      </c>
      <c r="J2447">
        <v>6174.8235945957204</v>
      </c>
      <c r="K2447">
        <v>-1592.2115260822941</v>
      </c>
      <c r="L2447">
        <v>-14.459059459624594</v>
      </c>
      <c r="M2447">
        <v>6376.8004491410356</v>
      </c>
      <c r="N2447">
        <v>36410.391355925101</v>
      </c>
      <c r="O2447">
        <v>62.31095739978786</v>
      </c>
      <c r="P2447">
        <v>53.660181690797849</v>
      </c>
      <c r="Q2447" s="6">
        <v>2445</v>
      </c>
    </row>
    <row r="2448" spans="1:17" x14ac:dyDescent="0.25">
      <c r="A2448">
        <v>129.65791058355717</v>
      </c>
      <c r="B2448">
        <v>-12.826382165843771</v>
      </c>
      <c r="C2448" s="6">
        <v>1595.16</v>
      </c>
      <c r="D2448">
        <v>3</v>
      </c>
      <c r="E2448">
        <v>0.65</v>
      </c>
      <c r="F2448">
        <v>19.899999999999999</v>
      </c>
      <c r="G2448">
        <v>54.048620189015942</v>
      </c>
      <c r="H2448">
        <v>22.569843930038019</v>
      </c>
      <c r="I2448">
        <v>19.657910583557168</v>
      </c>
      <c r="J2448">
        <v>6220.0139418245963</v>
      </c>
      <c r="K2448">
        <v>-1406.6841539240979</v>
      </c>
      <c r="L2448">
        <v>-12.74332859649777</v>
      </c>
      <c r="M2448">
        <v>6377.0944595006204</v>
      </c>
      <c r="N2448">
        <v>36394.082679038947</v>
      </c>
      <c r="O2448">
        <v>62.685993507309924</v>
      </c>
      <c r="P2448">
        <v>58.140990445481371</v>
      </c>
      <c r="Q2448" s="6">
        <v>2446</v>
      </c>
    </row>
    <row r="2449" spans="1:17" x14ac:dyDescent="0.25">
      <c r="A2449">
        <v>128.50232400742951</v>
      </c>
      <c r="B2449">
        <v>-15.676748007063267</v>
      </c>
      <c r="C2449" s="6">
        <v>1595.44</v>
      </c>
      <c r="D2449">
        <v>3</v>
      </c>
      <c r="E2449">
        <v>0.65</v>
      </c>
      <c r="F2449">
        <v>19.899999999999999</v>
      </c>
      <c r="G2449">
        <v>54.048620189015942</v>
      </c>
      <c r="H2449">
        <v>22.668239658115297</v>
      </c>
      <c r="I2449">
        <v>18.502324007429507</v>
      </c>
      <c r="J2449">
        <v>6142.3839991530403</v>
      </c>
      <c r="K2449">
        <v>-1712.3165246876276</v>
      </c>
      <c r="L2449">
        <v>-15.576911075624599</v>
      </c>
      <c r="M2449">
        <v>6376.5907092873385</v>
      </c>
      <c r="N2449">
        <v>36431.754577837666</v>
      </c>
      <c r="O2449">
        <v>61.831929706530623</v>
      </c>
      <c r="P2449">
        <v>51.080410527885235</v>
      </c>
      <c r="Q2449" s="6">
        <v>2447</v>
      </c>
    </row>
    <row r="2450" spans="1:17" x14ac:dyDescent="0.25">
      <c r="A2450">
        <v>127.10447106859434</v>
      </c>
      <c r="B2450">
        <v>-11.624468775416794</v>
      </c>
      <c r="C2450" s="6">
        <v>1595.7200000000003</v>
      </c>
      <c r="D2450">
        <v>3</v>
      </c>
      <c r="E2450">
        <v>0.65</v>
      </c>
      <c r="F2450">
        <v>19.899999999999999</v>
      </c>
      <c r="G2450">
        <v>54.048620189015942</v>
      </c>
      <c r="H2450">
        <v>19.692126533822293</v>
      </c>
      <c r="I2450">
        <v>17.104471068594336</v>
      </c>
      <c r="J2450">
        <v>6248.1689965823443</v>
      </c>
      <c r="K2450">
        <v>-1276.7411613408917</v>
      </c>
      <c r="L2450">
        <v>-11.548746086545655</v>
      </c>
      <c r="M2450">
        <v>6377.2787145392122</v>
      </c>
      <c r="N2450">
        <v>36261.435101646188</v>
      </c>
      <c r="O2450">
        <v>65.871534753020626</v>
      </c>
      <c r="P2450">
        <v>56.783543559506676</v>
      </c>
      <c r="Q2450" s="6">
        <v>2448</v>
      </c>
    </row>
    <row r="2451" spans="1:17" x14ac:dyDescent="0.25">
      <c r="A2451">
        <v>125.51785195919477</v>
      </c>
      <c r="B2451">
        <v>-11.532405874039448</v>
      </c>
      <c r="C2451" s="6">
        <v>1596.0000000000002</v>
      </c>
      <c r="D2451">
        <v>1.2</v>
      </c>
      <c r="E2451">
        <v>0.65</v>
      </c>
      <c r="F2451">
        <v>19.899999999999999</v>
      </c>
      <c r="G2451">
        <v>46.089820015575185</v>
      </c>
      <c r="H2451">
        <v>14.1413914235284</v>
      </c>
      <c r="I2451">
        <v>15.517851959194772</v>
      </c>
      <c r="J2451">
        <v>6250.213001643021</v>
      </c>
      <c r="K2451">
        <v>-1266.7644848521065</v>
      </c>
      <c r="L2451">
        <v>-11.457250316620225</v>
      </c>
      <c r="M2451">
        <v>6377.2921233067318</v>
      </c>
      <c r="N2451">
        <v>36202.597176575138</v>
      </c>
      <c r="O2451">
        <v>67.420689444474959</v>
      </c>
      <c r="P2451">
        <v>54.245180872140288</v>
      </c>
      <c r="Q2451" s="6">
        <v>2449</v>
      </c>
    </row>
    <row r="2452" spans="1:17" x14ac:dyDescent="0.25">
      <c r="A2452">
        <v>130.09909904924766</v>
      </c>
      <c r="B2452">
        <v>-12.57330786254218</v>
      </c>
      <c r="C2452" s="6">
        <v>1596.2800000000002</v>
      </c>
      <c r="D2452">
        <v>0.75</v>
      </c>
      <c r="E2452">
        <v>0.65</v>
      </c>
      <c r="F2452">
        <v>19.899999999999999</v>
      </c>
      <c r="G2452">
        <v>42.007420362456692</v>
      </c>
      <c r="H2452">
        <v>22.072424225300225</v>
      </c>
      <c r="I2452">
        <v>20.099099049247656</v>
      </c>
      <c r="J2452">
        <v>6226.1689202715443</v>
      </c>
      <c r="K2452">
        <v>-1379.3720170316028</v>
      </c>
      <c r="L2452">
        <v>-12.491786267224704</v>
      </c>
      <c r="M2452">
        <v>6377.1346688873646</v>
      </c>
      <c r="N2452">
        <v>36406.258775592942</v>
      </c>
      <c r="O2452">
        <v>62.413026070089572</v>
      </c>
      <c r="P2452">
        <v>59.251968499189275</v>
      </c>
      <c r="Q2452" s="6">
        <v>2450</v>
      </c>
    </row>
    <row r="2453" spans="1:17" x14ac:dyDescent="0.25">
      <c r="A2453">
        <v>125.50677516337359</v>
      </c>
      <c r="B2453">
        <v>-14.140233354943652</v>
      </c>
      <c r="C2453" s="6">
        <v>1596.5600000000002</v>
      </c>
      <c r="D2453">
        <v>1.2</v>
      </c>
      <c r="E2453">
        <v>0.65</v>
      </c>
      <c r="F2453">
        <v>19.899999999999999</v>
      </c>
      <c r="G2453">
        <v>46.089820015575185</v>
      </c>
      <c r="H2453">
        <v>20.284319459145525</v>
      </c>
      <c r="I2453">
        <v>15.50677516337359</v>
      </c>
      <c r="J2453">
        <v>6186.1227784082057</v>
      </c>
      <c r="K2453">
        <v>-1548.0322838473437</v>
      </c>
      <c r="L2453">
        <v>-14.049332318094296</v>
      </c>
      <c r="M2453">
        <v>6376.8737623834522</v>
      </c>
      <c r="N2453">
        <v>36274.003620429205</v>
      </c>
      <c r="O2453">
        <v>65.539770088920335</v>
      </c>
      <c r="P2453">
        <v>48.636127073715016</v>
      </c>
      <c r="Q2453" s="6">
        <v>2451</v>
      </c>
    </row>
    <row r="2454" spans="1:17" x14ac:dyDescent="0.25">
      <c r="A2454">
        <v>125.32662729045055</v>
      </c>
      <c r="B2454">
        <v>-11.53425050230911</v>
      </c>
      <c r="C2454" s="6">
        <v>1596.8400000000001</v>
      </c>
      <c r="D2454">
        <v>1.2</v>
      </c>
      <c r="E2454">
        <v>0.65</v>
      </c>
      <c r="F2454">
        <v>19.899999999999999</v>
      </c>
      <c r="G2454">
        <v>46.089820015575185</v>
      </c>
      <c r="H2454">
        <v>17.648901650053595</v>
      </c>
      <c r="I2454">
        <v>15.326627290450546</v>
      </c>
      <c r="J2454">
        <v>6250.1722042308566</v>
      </c>
      <c r="K2454">
        <v>-1266.9644151909345</v>
      </c>
      <c r="L2454">
        <v>-11.459083573930281</v>
      </c>
      <c r="M2454">
        <v>6377.2918556312061</v>
      </c>
      <c r="N2454">
        <v>36196.181572183566</v>
      </c>
      <c r="O2454">
        <v>67.595839334430565</v>
      </c>
      <c r="P2454">
        <v>53.886435209128322</v>
      </c>
      <c r="Q2454" s="6">
        <v>2452</v>
      </c>
    </row>
    <row r="2455" spans="1:17" x14ac:dyDescent="0.25">
      <c r="A2455">
        <v>128.75365007197337</v>
      </c>
      <c r="B2455">
        <v>-13.492423675721035</v>
      </c>
      <c r="C2455" s="6">
        <v>1597.1200000000001</v>
      </c>
      <c r="D2455">
        <v>3</v>
      </c>
      <c r="E2455">
        <v>0.65</v>
      </c>
      <c r="F2455">
        <v>19.899999999999999</v>
      </c>
      <c r="G2455">
        <v>54.048620189015942</v>
      </c>
      <c r="H2455">
        <v>23.004034625074532</v>
      </c>
      <c r="I2455">
        <v>18.753650071973368</v>
      </c>
      <c r="J2455">
        <v>6203.2387338312737</v>
      </c>
      <c r="K2455">
        <v>-1478.4342401271767</v>
      </c>
      <c r="L2455">
        <v>-13.405369255830189</v>
      </c>
      <c r="M2455">
        <v>6376.9850706493771</v>
      </c>
      <c r="N2455">
        <v>36375.049120448733</v>
      </c>
      <c r="O2455">
        <v>63.11663848263877</v>
      </c>
      <c r="P2455">
        <v>55.50372453155687</v>
      </c>
      <c r="Q2455" s="6">
        <v>2453</v>
      </c>
    </row>
    <row r="2456" spans="1:17" x14ac:dyDescent="0.25">
      <c r="A2456">
        <v>125.68101853552064</v>
      </c>
      <c r="B2456">
        <v>-16.460450616165627</v>
      </c>
      <c r="C2456" s="6">
        <v>1597.4</v>
      </c>
      <c r="D2456">
        <v>1.2</v>
      </c>
      <c r="E2456">
        <v>0.65</v>
      </c>
      <c r="F2456">
        <v>19.899999999999999</v>
      </c>
      <c r="G2456">
        <v>46.089820015575185</v>
      </c>
      <c r="H2456">
        <v>20.195441826004185</v>
      </c>
      <c r="I2456">
        <v>15.681018535520636</v>
      </c>
      <c r="J2456">
        <v>6118.3799841502178</v>
      </c>
      <c r="K2456">
        <v>-1795.6517473308531</v>
      </c>
      <c r="L2456">
        <v>-16.356163962813518</v>
      </c>
      <c r="M2456">
        <v>6376.4362168959524</v>
      </c>
      <c r="N2456">
        <v>36355.525566686978</v>
      </c>
      <c r="O2456">
        <v>63.55216681474392</v>
      </c>
      <c r="P2456">
        <v>44.73352008355986</v>
      </c>
      <c r="Q2456" s="6">
        <v>2454</v>
      </c>
    </row>
    <row r="2457" spans="1:17" x14ac:dyDescent="0.25">
      <c r="A2457">
        <v>129.06317485150129</v>
      </c>
      <c r="B2457">
        <v>-15.680366298101575</v>
      </c>
      <c r="C2457" s="6">
        <v>1597.68</v>
      </c>
      <c r="D2457">
        <v>3</v>
      </c>
      <c r="E2457">
        <v>0.65</v>
      </c>
      <c r="F2457">
        <v>19.899999999999999</v>
      </c>
      <c r="G2457">
        <v>54.048620189015942</v>
      </c>
      <c r="H2457">
        <v>17.122814384237348</v>
      </c>
      <c r="I2457">
        <v>19.063174851501287</v>
      </c>
      <c r="J2457">
        <v>6142.2757994241401</v>
      </c>
      <c r="K2457">
        <v>-1712.7020112247487</v>
      </c>
      <c r="L2457">
        <v>-15.580508649891096</v>
      </c>
      <c r="M2457">
        <v>6376.5900115535705</v>
      </c>
      <c r="N2457">
        <v>36454.271266119809</v>
      </c>
      <c r="O2457">
        <v>61.34147706249766</v>
      </c>
      <c r="P2457">
        <v>51.970321642456305</v>
      </c>
      <c r="Q2457" s="6">
        <v>2455</v>
      </c>
    </row>
    <row r="2458" spans="1:17" x14ac:dyDescent="0.25">
      <c r="A2458">
        <v>129.73398212876953</v>
      </c>
      <c r="B2458">
        <v>-12.370158371013169</v>
      </c>
      <c r="C2458" s="6">
        <v>1597.9600000000003</v>
      </c>
      <c r="D2458">
        <v>1.2</v>
      </c>
      <c r="E2458">
        <v>0.65</v>
      </c>
      <c r="F2458">
        <v>19.899999999999999</v>
      </c>
      <c r="G2458">
        <v>46.089820015575185</v>
      </c>
      <c r="H2458">
        <v>16.106071185911013</v>
      </c>
      <c r="I2458">
        <v>19.733982128769526</v>
      </c>
      <c r="J2458">
        <v>6231.0222786131235</v>
      </c>
      <c r="K2458">
        <v>-1357.4287066000834</v>
      </c>
      <c r="L2458">
        <v>-12.28987109904536</v>
      </c>
      <c r="M2458">
        <v>6377.1664028842042</v>
      </c>
      <c r="N2458">
        <v>36385.314162088405</v>
      </c>
      <c r="O2458">
        <v>62.887170772014208</v>
      </c>
      <c r="P2458">
        <v>59.154543831533282</v>
      </c>
      <c r="Q2458" s="6">
        <v>2456</v>
      </c>
    </row>
    <row r="2459" spans="1:17" x14ac:dyDescent="0.25">
      <c r="A2459">
        <v>125.86175279865593</v>
      </c>
      <c r="B2459">
        <v>-15.6635158938956</v>
      </c>
      <c r="C2459" s="6">
        <v>1598.2400000000002</v>
      </c>
      <c r="D2459">
        <v>0.75</v>
      </c>
      <c r="E2459">
        <v>0.65</v>
      </c>
      <c r="F2459">
        <v>19.899999999999999</v>
      </c>
      <c r="G2459">
        <v>42.007420362456692</v>
      </c>
      <c r="H2459">
        <v>16.588979768769676</v>
      </c>
      <c r="I2459">
        <v>15.861752798655928</v>
      </c>
      <c r="J2459">
        <v>6142.7794786388322</v>
      </c>
      <c r="K2459">
        <v>-1710.9067409048046</v>
      </c>
      <c r="L2459">
        <v>-15.56375473726523</v>
      </c>
      <c r="M2459">
        <v>6376.5932596692937</v>
      </c>
      <c r="N2459">
        <v>36334.410398911816</v>
      </c>
      <c r="O2459">
        <v>64.054187650572374</v>
      </c>
      <c r="P2459">
        <v>46.462627106332874</v>
      </c>
      <c r="Q2459" s="6">
        <v>2457</v>
      </c>
    </row>
    <row r="2460" spans="1:17" x14ac:dyDescent="0.25">
      <c r="A2460">
        <v>126.25701786445279</v>
      </c>
      <c r="B2460">
        <v>-11.940443459557812</v>
      </c>
      <c r="C2460" s="6">
        <v>1598.5200000000002</v>
      </c>
      <c r="D2460">
        <v>1.2</v>
      </c>
      <c r="E2460">
        <v>0.65</v>
      </c>
      <c r="F2460">
        <v>19.899999999999999</v>
      </c>
      <c r="G2460">
        <v>46.089820015575185</v>
      </c>
      <c r="H2460">
        <v>15.835876560065074</v>
      </c>
      <c r="I2460">
        <v>16.257017864452791</v>
      </c>
      <c r="J2460">
        <v>6241.0316664595384</v>
      </c>
      <c r="K2460">
        <v>-1310.9579685688161</v>
      </c>
      <c r="L2460">
        <v>-11.862780213190735</v>
      </c>
      <c r="M2460">
        <v>6377.2319274983874</v>
      </c>
      <c r="N2460">
        <v>36238.542273443323</v>
      </c>
      <c r="O2460">
        <v>66.460724943809623</v>
      </c>
      <c r="P2460">
        <v>54.64427892068813</v>
      </c>
      <c r="Q2460" s="6">
        <v>2458</v>
      </c>
    </row>
    <row r="2461" spans="1:17" x14ac:dyDescent="0.25">
      <c r="A2461">
        <v>128.93402581281507</v>
      </c>
      <c r="B2461">
        <v>-12.523520546300372</v>
      </c>
      <c r="C2461" s="6">
        <v>1598.8000000000002</v>
      </c>
      <c r="D2461">
        <v>3</v>
      </c>
      <c r="E2461">
        <v>0.65</v>
      </c>
      <c r="F2461">
        <v>19.899999999999999</v>
      </c>
      <c r="G2461">
        <v>54.048620189015942</v>
      </c>
      <c r="H2461">
        <v>21.468559021535306</v>
      </c>
      <c r="I2461">
        <v>18.934025812815065</v>
      </c>
      <c r="J2461">
        <v>6227.3655715394079</v>
      </c>
      <c r="K2461">
        <v>-1373.9957746496816</v>
      </c>
      <c r="L2461">
        <v>-12.44230108212472</v>
      </c>
      <c r="M2461">
        <v>6377.1424909868147</v>
      </c>
      <c r="N2461">
        <v>36355.929694911458</v>
      </c>
      <c r="O2461">
        <v>63.564083031013759</v>
      </c>
      <c r="P2461">
        <v>57.702457894667447</v>
      </c>
      <c r="Q2461" s="6">
        <v>2459</v>
      </c>
    </row>
    <row r="2462" spans="1:17" x14ac:dyDescent="0.25">
      <c r="A2462">
        <v>129.33012897291897</v>
      </c>
      <c r="B2462">
        <v>-14.746593043099306</v>
      </c>
      <c r="C2462" s="6">
        <v>1599.0800000000002</v>
      </c>
      <c r="D2462">
        <v>1.2</v>
      </c>
      <c r="E2462">
        <v>0.65</v>
      </c>
      <c r="F2462">
        <v>19.899999999999999</v>
      </c>
      <c r="G2462">
        <v>46.089820015575185</v>
      </c>
      <c r="H2462">
        <v>14.217473885353144</v>
      </c>
      <c r="I2462">
        <v>19.33012897291897</v>
      </c>
      <c r="J2462">
        <v>6169.3890865316498</v>
      </c>
      <c r="K2462">
        <v>-1613.001291889477</v>
      </c>
      <c r="L2462">
        <v>-14.652133218444799</v>
      </c>
      <c r="M2462">
        <v>6376.7652354977718</v>
      </c>
      <c r="N2462">
        <v>36435.588825474733</v>
      </c>
      <c r="O2462">
        <v>61.752754027723498</v>
      </c>
      <c r="P2462">
        <v>54.033808623849062</v>
      </c>
      <c r="Q2462" s="6">
        <v>2460</v>
      </c>
    </row>
    <row r="2463" spans="1:17" x14ac:dyDescent="0.25">
      <c r="A2463">
        <v>125.60623293929191</v>
      </c>
      <c r="B2463">
        <v>-15.438237162882553</v>
      </c>
      <c r="C2463" s="6">
        <v>1599.3600000000001</v>
      </c>
      <c r="D2463">
        <v>0.75</v>
      </c>
      <c r="E2463">
        <v>0.65</v>
      </c>
      <c r="F2463">
        <v>19.899999999999999</v>
      </c>
      <c r="G2463">
        <v>42.007420362456692</v>
      </c>
      <c r="H2463">
        <v>18.303057176787334</v>
      </c>
      <c r="I2463">
        <v>15.606232939291914</v>
      </c>
      <c r="J2463">
        <v>6149.4625284423473</v>
      </c>
      <c r="K2463">
        <v>-1686.8912716882055</v>
      </c>
      <c r="L2463">
        <v>-15.339769308334205</v>
      </c>
      <c r="M2463">
        <v>6376.6363822327521</v>
      </c>
      <c r="N2463">
        <v>36318.324429939443</v>
      </c>
      <c r="O2463">
        <v>64.440632440635028</v>
      </c>
      <c r="P2463">
        <v>46.378015634481102</v>
      </c>
      <c r="Q2463" s="6">
        <v>2461</v>
      </c>
    </row>
    <row r="2464" spans="1:17" x14ac:dyDescent="0.25">
      <c r="A2464">
        <v>125.78599931242442</v>
      </c>
      <c r="B2464">
        <v>-13.141121432202745</v>
      </c>
      <c r="C2464" s="6">
        <v>1599.64</v>
      </c>
      <c r="D2464">
        <v>0.75</v>
      </c>
      <c r="E2464">
        <v>0.65</v>
      </c>
      <c r="F2464">
        <v>19.899999999999999</v>
      </c>
      <c r="G2464">
        <v>42.007420362456692</v>
      </c>
      <c r="H2464">
        <v>20.614318159048644</v>
      </c>
      <c r="I2464">
        <v>15.785999312424423</v>
      </c>
      <c r="J2464">
        <v>6212.1908384576736</v>
      </c>
      <c r="K2464">
        <v>-1440.6136311505561</v>
      </c>
      <c r="L2464">
        <v>-13.056171577037322</v>
      </c>
      <c r="M2464">
        <v>6377.0434095805122</v>
      </c>
      <c r="N2464">
        <v>36254.320924687272</v>
      </c>
      <c r="O2464">
        <v>66.045711428023893</v>
      </c>
      <c r="P2464">
        <v>51.194146993740439</v>
      </c>
      <c r="Q2464" s="6">
        <v>2462</v>
      </c>
    </row>
    <row r="2465" spans="1:17" x14ac:dyDescent="0.25">
      <c r="A2465">
        <v>129.92432115311186</v>
      </c>
      <c r="B2465">
        <v>-12.966920042900572</v>
      </c>
      <c r="C2465" s="6">
        <v>1599.92</v>
      </c>
      <c r="D2465">
        <v>0.75</v>
      </c>
      <c r="E2465">
        <v>0.65</v>
      </c>
      <c r="F2465">
        <v>19.899999999999999</v>
      </c>
      <c r="G2465">
        <v>42.007420362456692</v>
      </c>
      <c r="H2465">
        <v>22.561841027881105</v>
      </c>
      <c r="I2465">
        <v>19.924321153111862</v>
      </c>
      <c r="J2465">
        <v>6216.5438124560051</v>
      </c>
      <c r="K2465">
        <v>-1421.8396047807314</v>
      </c>
      <c r="L2465">
        <v>-12.883018499879366</v>
      </c>
      <c r="M2465">
        <v>6377.0718071782812</v>
      </c>
      <c r="N2465">
        <v>36409.20034331605</v>
      </c>
      <c r="O2465">
        <v>62.345377759495371</v>
      </c>
      <c r="P2465">
        <v>58.240623373099304</v>
      </c>
      <c r="Q2465" s="6">
        <v>2463</v>
      </c>
    </row>
    <row r="2466" spans="1:17" x14ac:dyDescent="0.25">
      <c r="A2466">
        <v>129.17290718544305</v>
      </c>
      <c r="B2466">
        <v>-14.320363428867921</v>
      </c>
      <c r="C2466" s="6">
        <v>1600.2</v>
      </c>
      <c r="D2466">
        <v>3</v>
      </c>
      <c r="E2466">
        <v>0.65</v>
      </c>
      <c r="F2466">
        <v>19.899999999999999</v>
      </c>
      <c r="G2466">
        <v>54.048620189015942</v>
      </c>
      <c r="H2466">
        <v>18.976271727109125</v>
      </c>
      <c r="I2466">
        <v>19.172907185443052</v>
      </c>
      <c r="J2466">
        <v>6181.2236242337403</v>
      </c>
      <c r="K2466">
        <v>-1567.350589748215</v>
      </c>
      <c r="L2466">
        <v>-14.228400903910277</v>
      </c>
      <c r="M2466">
        <v>6376.84195852221</v>
      </c>
      <c r="N2466">
        <v>36416.202178019623</v>
      </c>
      <c r="O2466">
        <v>62.182696991091433</v>
      </c>
      <c r="P2466">
        <v>54.573613259836875</v>
      </c>
      <c r="Q2466" s="6">
        <v>2464</v>
      </c>
    </row>
    <row r="2467" spans="1:17" x14ac:dyDescent="0.25">
      <c r="A2467">
        <v>125.65227211591889</v>
      </c>
      <c r="B2467">
        <v>-11.695763406239875</v>
      </c>
      <c r="C2467" s="6">
        <v>1600.4800000000002</v>
      </c>
      <c r="D2467">
        <v>3</v>
      </c>
      <c r="E2467">
        <v>0.65</v>
      </c>
      <c r="F2467">
        <v>19.899999999999999</v>
      </c>
      <c r="G2467">
        <v>54.048620189015942</v>
      </c>
      <c r="H2467">
        <v>16.889569328904415</v>
      </c>
      <c r="I2467">
        <v>15.65227211591889</v>
      </c>
      <c r="J2467">
        <v>6246.5750727512204</v>
      </c>
      <c r="K2467">
        <v>-1284.4650005726012</v>
      </c>
      <c r="L2467">
        <v>-11.619602055909073</v>
      </c>
      <c r="M2467">
        <v>6377.2682613492816</v>
      </c>
      <c r="N2467">
        <v>36211.260163975603</v>
      </c>
      <c r="O2467">
        <v>67.18540656993811</v>
      </c>
      <c r="P2467">
        <v>54.114482112781594</v>
      </c>
      <c r="Q2467" s="6">
        <v>2465</v>
      </c>
    </row>
    <row r="2468" spans="1:17" x14ac:dyDescent="0.25">
      <c r="A2468">
        <v>129.59199064979677</v>
      </c>
      <c r="B2468">
        <v>-12.074202273812521</v>
      </c>
      <c r="C2468" s="6">
        <v>1600.7600000000002</v>
      </c>
      <c r="D2468">
        <v>0.75</v>
      </c>
      <c r="E2468">
        <v>0.65</v>
      </c>
      <c r="F2468">
        <v>19.899999999999999</v>
      </c>
      <c r="G2468">
        <v>42.007420362456692</v>
      </c>
      <c r="H2468">
        <v>15.86297113692336</v>
      </c>
      <c r="I2468">
        <v>19.59199064979677</v>
      </c>
      <c r="J2468">
        <v>6237.953406421314</v>
      </c>
      <c r="K2468">
        <v>-1325.4309474131912</v>
      </c>
      <c r="L2468">
        <v>-11.995720354743272</v>
      </c>
      <c r="M2468">
        <v>6377.211765108942</v>
      </c>
      <c r="N2468">
        <v>36371.731425569509</v>
      </c>
      <c r="O2468">
        <v>63.199704649956423</v>
      </c>
      <c r="P2468">
        <v>59.557210327170921</v>
      </c>
      <c r="Q2468" s="6">
        <v>2466</v>
      </c>
    </row>
    <row r="2469" spans="1:17" x14ac:dyDescent="0.25">
      <c r="A2469">
        <v>127.52116671811602</v>
      </c>
      <c r="B2469">
        <v>-12.988253831670178</v>
      </c>
      <c r="C2469" s="6">
        <v>1601.0400000000002</v>
      </c>
      <c r="D2469">
        <v>3</v>
      </c>
      <c r="E2469">
        <v>0.65</v>
      </c>
      <c r="F2469">
        <v>19.899999999999999</v>
      </c>
      <c r="G2469">
        <v>54.048620189015942</v>
      </c>
      <c r="H2469">
        <v>17.064434259825898</v>
      </c>
      <c r="I2469">
        <v>17.521166718116021</v>
      </c>
      <c r="J2469">
        <v>6216.0137906692516</v>
      </c>
      <c r="K2469">
        <v>-1424.1394856023023</v>
      </c>
      <c r="L2469">
        <v>-12.904223739832982</v>
      </c>
      <c r="M2469">
        <v>6377.0683484060219</v>
      </c>
      <c r="N2469">
        <v>36312.740626266692</v>
      </c>
      <c r="O2469">
        <v>64.589250193476062</v>
      </c>
      <c r="P2469">
        <v>54.552826455659343</v>
      </c>
      <c r="Q2469" s="6">
        <v>2467</v>
      </c>
    </row>
    <row r="2470" spans="1:17" x14ac:dyDescent="0.25">
      <c r="A2470">
        <v>126.30529936032585</v>
      </c>
      <c r="B2470">
        <v>-15.668509281941507</v>
      </c>
      <c r="C2470" s="6">
        <v>1601.3200000000002</v>
      </c>
      <c r="D2470">
        <v>1.2</v>
      </c>
      <c r="E2470">
        <v>0.65</v>
      </c>
      <c r="F2470">
        <v>19.899999999999999</v>
      </c>
      <c r="G2470">
        <v>46.089820015575185</v>
      </c>
      <c r="H2470">
        <v>23.012531797975281</v>
      </c>
      <c r="I2470">
        <v>16.305299360325847</v>
      </c>
      <c r="J2470">
        <v>6142.630275284344</v>
      </c>
      <c r="K2470">
        <v>-1711.4387599957581</v>
      </c>
      <c r="L2470">
        <v>-15.568719527774981</v>
      </c>
      <c r="M2470">
        <v>6376.5922974623081</v>
      </c>
      <c r="N2470">
        <v>36349.860942056905</v>
      </c>
      <c r="O2470">
        <v>63.689399253316715</v>
      </c>
      <c r="P2470">
        <v>47.285107814777589</v>
      </c>
      <c r="Q2470" s="6">
        <v>2468</v>
      </c>
    </row>
    <row r="2471" spans="1:17" x14ac:dyDescent="0.25">
      <c r="A2471">
        <v>126.44548598674305</v>
      </c>
      <c r="B2471">
        <v>-12.094652643629644</v>
      </c>
      <c r="C2471" s="6">
        <v>1601.6000000000001</v>
      </c>
      <c r="D2471">
        <v>3</v>
      </c>
      <c r="E2471">
        <v>0.65</v>
      </c>
      <c r="F2471">
        <v>19.899999999999999</v>
      </c>
      <c r="G2471">
        <v>54.048620189015942</v>
      </c>
      <c r="H2471">
        <v>20.966686888067439</v>
      </c>
      <c r="I2471">
        <v>16.445485986743051</v>
      </c>
      <c r="J2471">
        <v>6237.4797915191402</v>
      </c>
      <c r="K2471">
        <v>-1327.6430968320608</v>
      </c>
      <c r="L2471">
        <v>-12.016045706751546</v>
      </c>
      <c r="M2471">
        <v>6377.2086638415312</v>
      </c>
      <c r="N2471">
        <v>36249.224719250953</v>
      </c>
      <c r="O2471">
        <v>66.182508642297464</v>
      </c>
      <c r="P2471">
        <v>54.631659961019785</v>
      </c>
      <c r="Q2471" s="6">
        <v>2469</v>
      </c>
    </row>
    <row r="2472" spans="1:17" x14ac:dyDescent="0.25">
      <c r="A2472">
        <v>128.12754196303879</v>
      </c>
      <c r="B2472">
        <v>-13.291110825719652</v>
      </c>
      <c r="C2472" s="6">
        <v>1601.88</v>
      </c>
      <c r="D2472">
        <v>0.75</v>
      </c>
      <c r="E2472">
        <v>0.65</v>
      </c>
      <c r="F2472">
        <v>19.899999999999999</v>
      </c>
      <c r="G2472">
        <v>42.007420362456692</v>
      </c>
      <c r="H2472">
        <v>22.817281416105416</v>
      </c>
      <c r="I2472">
        <v>18.127541963038794</v>
      </c>
      <c r="J2472">
        <v>6208.3971135306583</v>
      </c>
      <c r="K2472">
        <v>-1456.7678198618787</v>
      </c>
      <c r="L2472">
        <v>-13.205260854277142</v>
      </c>
      <c r="M2472">
        <v>6377.0186764883274</v>
      </c>
      <c r="N2472">
        <v>36344.504782095632</v>
      </c>
      <c r="O2472">
        <v>63.828320101449947</v>
      </c>
      <c r="P2472">
        <v>54.922209727819464</v>
      </c>
      <c r="Q2472" s="6">
        <v>2470</v>
      </c>
    </row>
    <row r="2473" spans="1:17" x14ac:dyDescent="0.25">
      <c r="A2473">
        <v>128.8721609270942</v>
      </c>
      <c r="B2473">
        <v>-13.751104585902016</v>
      </c>
      <c r="C2473" s="6">
        <v>1602.16</v>
      </c>
      <c r="D2473">
        <v>3</v>
      </c>
      <c r="E2473">
        <v>0.65</v>
      </c>
      <c r="F2473">
        <v>19.899999999999999</v>
      </c>
      <c r="G2473">
        <v>54.048620189015942</v>
      </c>
      <c r="H2473">
        <v>16.053538660594448</v>
      </c>
      <c r="I2473">
        <v>18.8721609270942</v>
      </c>
      <c r="J2473">
        <v>6196.4985464715492</v>
      </c>
      <c r="K2473">
        <v>-1506.2486018563127</v>
      </c>
      <c r="L2473">
        <v>-13.662508748942534</v>
      </c>
      <c r="M2473">
        <v>6376.9412014709778</v>
      </c>
      <c r="N2473">
        <v>36387.228452536241</v>
      </c>
      <c r="O2473">
        <v>62.836974761796029</v>
      </c>
      <c r="P2473">
        <v>55.185993124803467</v>
      </c>
      <c r="Q2473" s="6">
        <v>2471</v>
      </c>
    </row>
    <row r="2474" spans="1:17" x14ac:dyDescent="0.25">
      <c r="A2474">
        <v>128.2797773666438</v>
      </c>
      <c r="B2474">
        <v>-15.521859391177829</v>
      </c>
      <c r="C2474" s="6">
        <v>1602.44</v>
      </c>
      <c r="D2474">
        <v>0.75</v>
      </c>
      <c r="E2474">
        <v>0.65</v>
      </c>
      <c r="F2474">
        <v>19.899999999999999</v>
      </c>
      <c r="G2474">
        <v>42.007420362456692</v>
      </c>
      <c r="H2474">
        <v>20.764668799889961</v>
      </c>
      <c r="I2474">
        <v>18.279777366643799</v>
      </c>
      <c r="J2474">
        <v>6146.9928533200946</v>
      </c>
      <c r="K2474">
        <v>-1695.8086896287077</v>
      </c>
      <c r="L2474">
        <v>-15.422910761250503</v>
      </c>
      <c r="M2474">
        <v>6376.6204411575691</v>
      </c>
      <c r="N2474">
        <v>36417.980698694839</v>
      </c>
      <c r="O2474">
        <v>62.13685964695744</v>
      </c>
      <c r="P2474">
        <v>50.988209023544137</v>
      </c>
      <c r="Q2474" s="6">
        <v>2472</v>
      </c>
    </row>
    <row r="2475" spans="1:17" x14ac:dyDescent="0.25">
      <c r="A2475">
        <v>130.10659590861107</v>
      </c>
      <c r="B2475">
        <v>-15.237793873221522</v>
      </c>
      <c r="C2475" s="6">
        <v>1602.7200000000003</v>
      </c>
      <c r="D2475">
        <v>1.2</v>
      </c>
      <c r="E2475">
        <v>0.65</v>
      </c>
      <c r="F2475">
        <v>19.899999999999999</v>
      </c>
      <c r="G2475">
        <v>46.089820015575185</v>
      </c>
      <c r="H2475">
        <v>20.017751826590789</v>
      </c>
      <c r="I2475">
        <v>20.106595908611069</v>
      </c>
      <c r="J2475">
        <v>6155.3292805942801</v>
      </c>
      <c r="K2475">
        <v>-1665.5018072417288</v>
      </c>
      <c r="L2475">
        <v>-15.140481820516202</v>
      </c>
      <c r="M2475">
        <v>6376.6742760209081</v>
      </c>
      <c r="N2475">
        <v>36483.463779310689</v>
      </c>
      <c r="O2475">
        <v>60.719621657929189</v>
      </c>
      <c r="P2475">
        <v>54.32358879647763</v>
      </c>
      <c r="Q2475" s="6">
        <v>2473</v>
      </c>
    </row>
    <row r="2476" spans="1:17" x14ac:dyDescent="0.25">
      <c r="A2476">
        <v>128.74259556693178</v>
      </c>
      <c r="B2476">
        <v>-15.043297009673816</v>
      </c>
      <c r="C2476" s="6">
        <v>1603.0000000000002</v>
      </c>
      <c r="D2476">
        <v>3</v>
      </c>
      <c r="E2476">
        <v>0.65</v>
      </c>
      <c r="F2476">
        <v>19.899999999999999</v>
      </c>
      <c r="G2476">
        <v>54.048620189015942</v>
      </c>
      <c r="H2476">
        <v>20.012162591413983</v>
      </c>
      <c r="I2476">
        <v>18.742595566931783</v>
      </c>
      <c r="J2476">
        <v>6160.9503233547148</v>
      </c>
      <c r="K2476">
        <v>-1644.7277583094567</v>
      </c>
      <c r="L2476">
        <v>-14.947110985508122</v>
      </c>
      <c r="M2476">
        <v>6376.7106164384022</v>
      </c>
      <c r="N2476">
        <v>36420.9453945317</v>
      </c>
      <c r="O2476">
        <v>62.073709312138746</v>
      </c>
      <c r="P2476">
        <v>52.586499928115259</v>
      </c>
      <c r="Q2476" s="6">
        <v>2474</v>
      </c>
    </row>
    <row r="2477" spans="1:17" x14ac:dyDescent="0.25">
      <c r="A2477">
        <v>127.82210234506138</v>
      </c>
      <c r="B2477">
        <v>-14.734029347116918</v>
      </c>
      <c r="C2477" s="6">
        <v>1603.2800000000002</v>
      </c>
      <c r="D2477">
        <v>0.75</v>
      </c>
      <c r="E2477">
        <v>0.65</v>
      </c>
      <c r="F2477">
        <v>19.899999999999999</v>
      </c>
      <c r="G2477">
        <v>42.007420362456692</v>
      </c>
      <c r="H2477">
        <v>15.376698257495878</v>
      </c>
      <c r="I2477">
        <v>17.822102345061381</v>
      </c>
      <c r="J2477">
        <v>6169.7427879030174</v>
      </c>
      <c r="K2477">
        <v>-1611.6569166812301</v>
      </c>
      <c r="L2477">
        <v>-14.639642839974</v>
      </c>
      <c r="M2477">
        <v>6376.7675264171066</v>
      </c>
      <c r="N2477">
        <v>36375.290529857812</v>
      </c>
      <c r="O2477">
        <v>63.104635841471186</v>
      </c>
      <c r="P2477">
        <v>51.652337796260731</v>
      </c>
      <c r="Q2477" s="6">
        <v>2475</v>
      </c>
    </row>
    <row r="2478" spans="1:17" x14ac:dyDescent="0.25">
      <c r="A2478">
        <v>125.92062801139689</v>
      </c>
      <c r="B2478">
        <v>-13.922610212394074</v>
      </c>
      <c r="C2478" s="6">
        <v>1603.5600000000002</v>
      </c>
      <c r="D2478">
        <v>1.2</v>
      </c>
      <c r="E2478">
        <v>0.65</v>
      </c>
      <c r="F2478">
        <v>19.899999999999999</v>
      </c>
      <c r="G2478">
        <v>46.089820015575185</v>
      </c>
      <c r="H2478">
        <v>23.251345088841688</v>
      </c>
      <c r="I2478">
        <v>15.920628011396886</v>
      </c>
      <c r="J2478">
        <v>6191.9605193057987</v>
      </c>
      <c r="K2478">
        <v>-1524.6729664053626</v>
      </c>
      <c r="L2478">
        <v>-13.832996353947514</v>
      </c>
      <c r="M2478">
        <v>6376.9116919657172</v>
      </c>
      <c r="N2478">
        <v>36281.550630242113</v>
      </c>
      <c r="O2478">
        <v>65.351805027208172</v>
      </c>
      <c r="P2478">
        <v>49.851730566763592</v>
      </c>
      <c r="Q2478" s="6">
        <v>2476</v>
      </c>
    </row>
    <row r="2479" spans="1:17" x14ac:dyDescent="0.25">
      <c r="A2479">
        <v>129.39694216018069</v>
      </c>
      <c r="B2479">
        <v>-15.290581834853596</v>
      </c>
      <c r="C2479" s="6">
        <v>1603.8400000000001</v>
      </c>
      <c r="D2479">
        <v>0.75</v>
      </c>
      <c r="E2479">
        <v>0.65</v>
      </c>
      <c r="F2479">
        <v>19.899999999999999</v>
      </c>
      <c r="G2479">
        <v>42.007420362456692</v>
      </c>
      <c r="H2479">
        <v>19.748459864578439</v>
      </c>
      <c r="I2479">
        <v>19.396942160180686</v>
      </c>
      <c r="J2479">
        <v>6153.7915047752176</v>
      </c>
      <c r="K2479">
        <v>-1671.136804698675</v>
      </c>
      <c r="L2479">
        <v>-15.192964934287694</v>
      </c>
      <c r="M2479">
        <v>6376.6643399399763</v>
      </c>
      <c r="N2479">
        <v>36455.351537586888</v>
      </c>
      <c r="O2479">
        <v>61.320208116082689</v>
      </c>
      <c r="P2479">
        <v>53.167322233537234</v>
      </c>
      <c r="Q2479" s="6">
        <v>2477</v>
      </c>
    </row>
    <row r="2480" spans="1:17" x14ac:dyDescent="0.25">
      <c r="A2480">
        <v>126.4148653090507</v>
      </c>
      <c r="B2480">
        <v>-16.119312663534007</v>
      </c>
      <c r="C2480" s="6">
        <v>1604.1200000000001</v>
      </c>
      <c r="D2480">
        <v>3</v>
      </c>
      <c r="E2480">
        <v>0.65</v>
      </c>
      <c r="F2480">
        <v>19.899999999999999</v>
      </c>
      <c r="G2480">
        <v>54.048620189015942</v>
      </c>
      <c r="H2480">
        <v>21.299086241611104</v>
      </c>
      <c r="I2480">
        <v>16.414865309050697</v>
      </c>
      <c r="J2480">
        <v>6128.9689959824091</v>
      </c>
      <c r="K2480">
        <v>-1759.4163997821697</v>
      </c>
      <c r="L2480">
        <v>-16.016953612570006</v>
      </c>
      <c r="M2480">
        <v>6376.5042947947641</v>
      </c>
      <c r="N2480">
        <v>36368.878979496316</v>
      </c>
      <c r="O2480">
        <v>63.244375279878746</v>
      </c>
      <c r="P2480">
        <v>46.697587230227306</v>
      </c>
      <c r="Q2480" s="6">
        <v>2478</v>
      </c>
    </row>
    <row r="2481" spans="1:17" x14ac:dyDescent="0.25">
      <c r="A2481">
        <v>131.31728895486165</v>
      </c>
      <c r="B2481">
        <v>-15.534839093987991</v>
      </c>
      <c r="C2481" s="6">
        <v>1604.4</v>
      </c>
      <c r="D2481">
        <v>0.75</v>
      </c>
      <c r="E2481">
        <v>0.65</v>
      </c>
      <c r="F2481">
        <v>19.899999999999999</v>
      </c>
      <c r="G2481">
        <v>42.007420362456692</v>
      </c>
      <c r="H2481">
        <v>22.802727879161797</v>
      </c>
      <c r="I2481">
        <v>21.317288954861652</v>
      </c>
      <c r="J2481">
        <v>6146.6083460430173</v>
      </c>
      <c r="K2481">
        <v>-1697.1925188741936</v>
      </c>
      <c r="L2481">
        <v>-15.435815913742049</v>
      </c>
      <c r="M2481">
        <v>6376.61795984111</v>
      </c>
      <c r="N2481">
        <v>36545.951492625602</v>
      </c>
      <c r="O2481">
        <v>59.422943980886423</v>
      </c>
      <c r="P2481">
        <v>55.537344291278828</v>
      </c>
      <c r="Q2481" s="6">
        <v>2479</v>
      </c>
    </row>
    <row r="2482" spans="1:17" x14ac:dyDescent="0.25">
      <c r="A2482">
        <v>128.07638119528713</v>
      </c>
      <c r="B2482">
        <v>-14.611855772022343</v>
      </c>
      <c r="C2482" s="6">
        <v>1604.68</v>
      </c>
      <c r="D2482">
        <v>1.2</v>
      </c>
      <c r="E2482">
        <v>0.65</v>
      </c>
      <c r="F2482">
        <v>19.899999999999999</v>
      </c>
      <c r="G2482">
        <v>46.089820015575185</v>
      </c>
      <c r="H2482">
        <v>21.151732619597034</v>
      </c>
      <c r="I2482">
        <v>18.076381195287127</v>
      </c>
      <c r="J2482">
        <v>6173.1669038320188</v>
      </c>
      <c r="K2482">
        <v>-1598.5798063546761</v>
      </c>
      <c r="L2482">
        <v>-14.518183165032962</v>
      </c>
      <c r="M2482">
        <v>6376.7897111204747</v>
      </c>
      <c r="N2482">
        <v>36381.30187803966</v>
      </c>
      <c r="O2482">
        <v>62.96761091979522</v>
      </c>
      <c r="P2482">
        <v>52.299614853636797</v>
      </c>
      <c r="Q2482" s="6">
        <v>2480</v>
      </c>
    </row>
    <row r="2483" spans="1:17" x14ac:dyDescent="0.25">
      <c r="A2483">
        <v>127.07566631108362</v>
      </c>
      <c r="B2483">
        <v>-14.098815707346802</v>
      </c>
      <c r="C2483" s="6">
        <v>1604.9600000000003</v>
      </c>
      <c r="D2483">
        <v>1.2</v>
      </c>
      <c r="E2483">
        <v>0.65</v>
      </c>
      <c r="F2483">
        <v>19.899999999999999</v>
      </c>
      <c r="G2483">
        <v>46.089820015575185</v>
      </c>
      <c r="H2483">
        <v>23.146192778946837</v>
      </c>
      <c r="I2483">
        <v>17.075666311083623</v>
      </c>
      <c r="J2483">
        <v>6187.2406503491738</v>
      </c>
      <c r="K2483">
        <v>-1543.5882590371859</v>
      </c>
      <c r="L2483">
        <v>-14.008159245651475</v>
      </c>
      <c r="M2483">
        <v>6376.8810227861959</v>
      </c>
      <c r="N2483">
        <v>36327.954080739815</v>
      </c>
      <c r="O2483">
        <v>64.217016861894692</v>
      </c>
      <c r="P2483">
        <v>51.585019236526925</v>
      </c>
      <c r="Q2483" s="6">
        <v>2481</v>
      </c>
    </row>
    <row r="2484" spans="1:17" x14ac:dyDescent="0.25">
      <c r="A2484">
        <v>127.67373295491339</v>
      </c>
      <c r="B2484">
        <v>-9.1634439787560762</v>
      </c>
      <c r="C2484" s="6">
        <v>1605.2400000000002</v>
      </c>
      <c r="D2484">
        <v>1.2</v>
      </c>
      <c r="E2484">
        <v>0.65</v>
      </c>
      <c r="F2484">
        <v>19.899999999999999</v>
      </c>
      <c r="G2484">
        <v>46.089820015575185</v>
      </c>
      <c r="H2484">
        <v>21.903923391582737</v>
      </c>
      <c r="I2484">
        <v>17.67373295491339</v>
      </c>
      <c r="J2484">
        <v>6297.2772334664978</v>
      </c>
      <c r="K2484">
        <v>-1009.0131984994913</v>
      </c>
      <c r="L2484">
        <v>-9.1031296981231069</v>
      </c>
      <c r="M2484">
        <v>6377.6020720864699</v>
      </c>
      <c r="N2484">
        <v>36228.642902528729</v>
      </c>
      <c r="O2484">
        <v>66.73349822043059</v>
      </c>
      <c r="P2484">
        <v>63.444513274002922</v>
      </c>
      <c r="Q2484" s="6">
        <v>2482</v>
      </c>
    </row>
    <row r="2485" spans="1:17" x14ac:dyDescent="0.25">
      <c r="A2485">
        <v>128.98230993750565</v>
      </c>
      <c r="B2485">
        <v>-14.869572078698537</v>
      </c>
      <c r="C2485" s="6">
        <v>1605.5200000000002</v>
      </c>
      <c r="D2485">
        <v>3</v>
      </c>
      <c r="E2485">
        <v>0.65</v>
      </c>
      <c r="F2485">
        <v>19.899999999999999</v>
      </c>
      <c r="G2485">
        <v>54.048620189015942</v>
      </c>
      <c r="H2485">
        <v>23.396053377443355</v>
      </c>
      <c r="I2485">
        <v>18.982309937505647</v>
      </c>
      <c r="J2485">
        <v>6165.9113177959061</v>
      </c>
      <c r="K2485">
        <v>-1626.1566036780107</v>
      </c>
      <c r="L2485">
        <v>-14.774395542735734</v>
      </c>
      <c r="M2485">
        <v>6376.7427169840603</v>
      </c>
      <c r="N2485">
        <v>36425.167265983502</v>
      </c>
      <c r="O2485">
        <v>61.981277635915582</v>
      </c>
      <c r="P2485">
        <v>53.276124560960639</v>
      </c>
      <c r="Q2485" s="6">
        <v>2483</v>
      </c>
    </row>
    <row r="2486" spans="1:17" x14ac:dyDescent="0.25">
      <c r="A2486">
        <v>126.61807500880262</v>
      </c>
      <c r="B2486">
        <v>-11.500313645229301</v>
      </c>
      <c r="C2486" s="6">
        <v>1605.8000000000002</v>
      </c>
      <c r="D2486">
        <v>3</v>
      </c>
      <c r="E2486">
        <v>0.65</v>
      </c>
      <c r="F2486">
        <v>19.899999999999999</v>
      </c>
      <c r="G2486">
        <v>54.048620189015942</v>
      </c>
      <c r="H2486">
        <v>20.248934237306074</v>
      </c>
      <c r="I2486">
        <v>16.61807500880262</v>
      </c>
      <c r="J2486">
        <v>6250.9217504565522</v>
      </c>
      <c r="K2486">
        <v>-1263.2859573904427</v>
      </c>
      <c r="L2486">
        <v>-11.425355965347867</v>
      </c>
      <c r="M2486">
        <v>6377.2967737491017</v>
      </c>
      <c r="N2486">
        <v>36240.47556407893</v>
      </c>
      <c r="O2486">
        <v>66.412494336074289</v>
      </c>
      <c r="P2486">
        <v>56.256496916685897</v>
      </c>
      <c r="Q2486" s="6">
        <v>2484</v>
      </c>
    </row>
    <row r="2487" spans="1:17" x14ac:dyDescent="0.25">
      <c r="A2487">
        <v>127.76906639469765</v>
      </c>
      <c r="B2487">
        <v>-10.624378858975033</v>
      </c>
      <c r="C2487" s="6">
        <v>1606.0800000000002</v>
      </c>
      <c r="D2487">
        <v>3</v>
      </c>
      <c r="E2487">
        <v>0.65</v>
      </c>
      <c r="F2487">
        <v>19.899999999999999</v>
      </c>
      <c r="G2487">
        <v>54.048620189015942</v>
      </c>
      <c r="H2487">
        <v>18.898066421734825</v>
      </c>
      <c r="I2487">
        <v>17.769066394697646</v>
      </c>
      <c r="J2487">
        <v>6269.5128733673646</v>
      </c>
      <c r="K2487">
        <v>-1168.1955083375267</v>
      </c>
      <c r="L2487">
        <v>-10.554857257177563</v>
      </c>
      <c r="M2487">
        <v>6377.4189461739988</v>
      </c>
      <c r="N2487">
        <v>36263.077789632465</v>
      </c>
      <c r="O2487">
        <v>65.834346097562133</v>
      </c>
      <c r="P2487">
        <v>60.087711854115881</v>
      </c>
      <c r="Q2487" s="6">
        <v>2485</v>
      </c>
    </row>
    <row r="2488" spans="1:17" x14ac:dyDescent="0.25">
      <c r="A2488">
        <v>128.71692151304967</v>
      </c>
      <c r="B2488">
        <v>-10.945830243061865</v>
      </c>
      <c r="C2488" s="6">
        <v>1606.3600000000001</v>
      </c>
      <c r="D2488">
        <v>3</v>
      </c>
      <c r="E2488">
        <v>0.65</v>
      </c>
      <c r="F2488">
        <v>19.899999999999999</v>
      </c>
      <c r="G2488">
        <v>54.048620189015942</v>
      </c>
      <c r="H2488">
        <v>20.727060663546386</v>
      </c>
      <c r="I2488">
        <v>18.71692151304967</v>
      </c>
      <c r="J2488">
        <v>6262.8592880367869</v>
      </c>
      <c r="K2488">
        <v>-1203.1241540108726</v>
      </c>
      <c r="L2488">
        <v>-10.874305957759054</v>
      </c>
      <c r="M2488">
        <v>6377.3751804102785</v>
      </c>
      <c r="N2488">
        <v>36308.121068618661</v>
      </c>
      <c r="O2488">
        <v>64.711252110232209</v>
      </c>
      <c r="P2488">
        <v>60.73226026157176</v>
      </c>
      <c r="Q2488" s="6">
        <v>2486</v>
      </c>
    </row>
    <row r="2489" spans="1:17" x14ac:dyDescent="0.25">
      <c r="A2489">
        <v>127.55351919773901</v>
      </c>
      <c r="B2489">
        <v>-10.572410462862281</v>
      </c>
      <c r="C2489" s="6">
        <v>1606.64</v>
      </c>
      <c r="D2489">
        <v>1.2</v>
      </c>
      <c r="E2489">
        <v>0.65</v>
      </c>
      <c r="F2489">
        <v>19.899999999999999</v>
      </c>
      <c r="G2489">
        <v>46.089820015575185</v>
      </c>
      <c r="H2489">
        <v>23.221943182450481</v>
      </c>
      <c r="I2489">
        <v>17.553519197739007</v>
      </c>
      <c r="J2489">
        <v>6270.5701266646347</v>
      </c>
      <c r="K2489">
        <v>-1162.5452497605277</v>
      </c>
      <c r="L2489">
        <v>-10.50321345169427</v>
      </c>
      <c r="M2489">
        <v>6377.4259047957348</v>
      </c>
      <c r="N2489">
        <v>36253.585541698441</v>
      </c>
      <c r="O2489">
        <v>66.077460544997294</v>
      </c>
      <c r="P2489">
        <v>59.885058462204249</v>
      </c>
      <c r="Q2489" s="6">
        <v>2487</v>
      </c>
    </row>
    <row r="2490" spans="1:17" x14ac:dyDescent="0.25">
      <c r="A2490">
        <v>125.36885677480596</v>
      </c>
      <c r="B2490">
        <v>-15.921894417911002</v>
      </c>
      <c r="C2490" s="6">
        <v>1606.92</v>
      </c>
      <c r="D2490">
        <v>1.2</v>
      </c>
      <c r="E2490">
        <v>0.65</v>
      </c>
      <c r="F2490">
        <v>19.899999999999999</v>
      </c>
      <c r="G2490">
        <v>46.089820015575185</v>
      </c>
      <c r="H2490">
        <v>17.776357860852695</v>
      </c>
      <c r="I2490">
        <v>15.368856774805963</v>
      </c>
      <c r="J2490">
        <v>6134.9981438002515</v>
      </c>
      <c r="K2490">
        <v>-1738.4187636634736</v>
      </c>
      <c r="L2490">
        <v>-15.820657471524516</v>
      </c>
      <c r="M2490">
        <v>6376.5431091062001</v>
      </c>
      <c r="N2490">
        <v>36326.601000456198</v>
      </c>
      <c r="O2490">
        <v>64.238889653644804</v>
      </c>
      <c r="P2490">
        <v>45.055761149160119</v>
      </c>
      <c r="Q2490" s="6">
        <v>2488</v>
      </c>
    </row>
    <row r="2491" spans="1:17" x14ac:dyDescent="0.25">
      <c r="A2491">
        <v>126.53554185291836</v>
      </c>
      <c r="B2491">
        <v>-9.4570104711420964</v>
      </c>
      <c r="C2491" s="6">
        <v>1607.2</v>
      </c>
      <c r="D2491">
        <v>3</v>
      </c>
      <c r="E2491">
        <v>0.65</v>
      </c>
      <c r="F2491">
        <v>19.899999999999999</v>
      </c>
      <c r="G2491">
        <v>54.048620189015942</v>
      </c>
      <c r="H2491">
        <v>19.747184149826488</v>
      </c>
      <c r="I2491">
        <v>16.535541852918357</v>
      </c>
      <c r="J2491">
        <v>6292.0243327614453</v>
      </c>
      <c r="K2491">
        <v>-1041.0548858558122</v>
      </c>
      <c r="L2491">
        <v>-9.3948327927580593</v>
      </c>
      <c r="M2491">
        <v>6377.5673637701675</v>
      </c>
      <c r="N2491">
        <v>36191.658203995161</v>
      </c>
      <c r="O2491">
        <v>67.730130329084986</v>
      </c>
      <c r="P2491">
        <v>61.038452139336187</v>
      </c>
      <c r="Q2491" s="6">
        <v>2489</v>
      </c>
    </row>
    <row r="2492" spans="1:17" x14ac:dyDescent="0.25">
      <c r="A2492">
        <v>127.47535934982054</v>
      </c>
      <c r="B2492">
        <v>-15.509855205092608</v>
      </c>
      <c r="C2492" s="6">
        <v>1607.4800000000002</v>
      </c>
      <c r="D2492">
        <v>0.75</v>
      </c>
      <c r="E2492">
        <v>0.65</v>
      </c>
      <c r="F2492">
        <v>19.899999999999999</v>
      </c>
      <c r="G2492">
        <v>42.007420362456692</v>
      </c>
      <c r="H2492">
        <v>14.525955023646684</v>
      </c>
      <c r="I2492">
        <v>17.475359349820536</v>
      </c>
      <c r="J2492">
        <v>6147.3481827039614</v>
      </c>
      <c r="K2492">
        <v>-1694.5287889098358</v>
      </c>
      <c r="L2492">
        <v>-15.410975540423118</v>
      </c>
      <c r="M2492">
        <v>6376.6227343193141</v>
      </c>
      <c r="N2492">
        <v>36386.902063042828</v>
      </c>
      <c r="O2492">
        <v>62.835045104530188</v>
      </c>
      <c r="P2492">
        <v>49.656390882044136</v>
      </c>
      <c r="Q2492" s="6">
        <v>2490</v>
      </c>
    </row>
    <row r="2493" spans="1:17" x14ac:dyDescent="0.25">
      <c r="A2493">
        <v>125.69830729643161</v>
      </c>
      <c r="B2493">
        <v>-17.896991815837431</v>
      </c>
      <c r="C2493" s="6">
        <v>1607.7600000000002</v>
      </c>
      <c r="D2493">
        <v>3</v>
      </c>
      <c r="E2493">
        <v>0.65</v>
      </c>
      <c r="F2493">
        <v>19.899999999999999</v>
      </c>
      <c r="G2493">
        <v>54.048620189015942</v>
      </c>
      <c r="H2493">
        <v>17.699234976343053</v>
      </c>
      <c r="I2493">
        <v>15.698307296431608</v>
      </c>
      <c r="J2493">
        <v>6071.4247650986235</v>
      </c>
      <c r="K2493">
        <v>-1947.5390570344312</v>
      </c>
      <c r="L2493">
        <v>-17.784752014150953</v>
      </c>
      <c r="M2493">
        <v>6376.135746431959</v>
      </c>
      <c r="N2493">
        <v>36408.439489093216</v>
      </c>
      <c r="O2493">
        <v>62.335424438041159</v>
      </c>
      <c r="P2493">
        <v>42.445303380000389</v>
      </c>
      <c r="Q2493" s="6">
        <v>2491</v>
      </c>
    </row>
    <row r="2494" spans="1:17" x14ac:dyDescent="0.25">
      <c r="A2494">
        <v>131.75412544098847</v>
      </c>
      <c r="B2494">
        <v>-13.684764058605456</v>
      </c>
      <c r="C2494" s="6">
        <v>1608.0400000000002</v>
      </c>
      <c r="D2494">
        <v>3</v>
      </c>
      <c r="E2494">
        <v>0.65</v>
      </c>
      <c r="F2494">
        <v>19.899999999999999</v>
      </c>
      <c r="G2494">
        <v>54.048620189015942</v>
      </c>
      <c r="H2494">
        <v>22.755993494903887</v>
      </c>
      <c r="I2494">
        <v>21.754125440988474</v>
      </c>
      <c r="J2494">
        <v>6198.2390999269683</v>
      </c>
      <c r="K2494">
        <v>-1499.1182650410988</v>
      </c>
      <c r="L2494">
        <v>-13.596562851207697</v>
      </c>
      <c r="M2494">
        <v>6376.9525254970576</v>
      </c>
      <c r="N2494">
        <v>36510.514105439375</v>
      </c>
      <c r="O2494">
        <v>60.159744016442609</v>
      </c>
      <c r="P2494">
        <v>59.337659792675794</v>
      </c>
      <c r="Q2494" s="6">
        <v>2492</v>
      </c>
    </row>
    <row r="2495" spans="1:17" x14ac:dyDescent="0.25">
      <c r="A2495">
        <v>123.21805630743582</v>
      </c>
      <c r="B2495">
        <v>-16.460397115862893</v>
      </c>
      <c r="C2495" s="6">
        <v>1608.3200000000002</v>
      </c>
      <c r="D2495">
        <v>3</v>
      </c>
      <c r="E2495">
        <v>0.65</v>
      </c>
      <c r="F2495">
        <v>19.899999999999999</v>
      </c>
      <c r="G2495">
        <v>54.048620189015942</v>
      </c>
      <c r="H2495">
        <v>22.111547735604418</v>
      </c>
      <c r="I2495">
        <v>13.218056307435816</v>
      </c>
      <c r="J2495">
        <v>6118.3816617506409</v>
      </c>
      <c r="K2495">
        <v>-1795.6460694478308</v>
      </c>
      <c r="L2495">
        <v>-16.356110763672092</v>
      </c>
      <c r="M2495">
        <v>6376.4362276721613</v>
      </c>
      <c r="N2495">
        <v>36279.336091095414</v>
      </c>
      <c r="O2495">
        <v>65.391660948850685</v>
      </c>
      <c r="P2495">
        <v>39.65647005225064</v>
      </c>
      <c r="Q2495" s="6">
        <v>2493</v>
      </c>
    </row>
    <row r="2496" spans="1:17" x14ac:dyDescent="0.25">
      <c r="A2496">
        <v>126.0176962655501</v>
      </c>
      <c r="B2496">
        <v>-18.324389921006702</v>
      </c>
      <c r="C2496" s="6">
        <v>1608.6000000000001</v>
      </c>
      <c r="D2496">
        <v>3</v>
      </c>
      <c r="E2496">
        <v>0.65</v>
      </c>
      <c r="F2496">
        <v>19.899999999999999</v>
      </c>
      <c r="G2496">
        <v>54.048620189015942</v>
      </c>
      <c r="H2496">
        <v>15.796049670243161</v>
      </c>
      <c r="I2496">
        <v>16.0176962655501</v>
      </c>
      <c r="J2496">
        <v>6056.7198137450105</v>
      </c>
      <c r="K2496">
        <v>-1992.5004968872317</v>
      </c>
      <c r="L2496">
        <v>-18.209837045419764</v>
      </c>
      <c r="M2496">
        <v>6376.0421212776864</v>
      </c>
      <c r="N2496">
        <v>36435.49165123159</v>
      </c>
      <c r="O2496">
        <v>61.734531617565089</v>
      </c>
      <c r="P2496">
        <v>42.399616167343119</v>
      </c>
      <c r="Q2496" s="6">
        <v>2494</v>
      </c>
    </row>
    <row r="2497" spans="1:17" x14ac:dyDescent="0.25">
      <c r="A2497">
        <v>126.53789218145447</v>
      </c>
      <c r="B2497">
        <v>-18.419696240251305</v>
      </c>
      <c r="C2497" s="6">
        <v>1608.88</v>
      </c>
      <c r="D2497">
        <v>0.75</v>
      </c>
      <c r="E2497">
        <v>0.65</v>
      </c>
      <c r="F2497">
        <v>19.899999999999999</v>
      </c>
      <c r="G2497">
        <v>42.007420362456692</v>
      </c>
      <c r="H2497">
        <v>16.682932209438018</v>
      </c>
      <c r="I2497">
        <v>16.537892181454467</v>
      </c>
      <c r="J2497">
        <v>6053.394931958941</v>
      </c>
      <c r="K2497">
        <v>-2002.511767133466</v>
      </c>
      <c r="L2497">
        <v>-18.304630998526935</v>
      </c>
      <c r="M2497">
        <v>6376.020983322921</v>
      </c>
      <c r="N2497">
        <v>36457.006743737344</v>
      </c>
      <c r="O2497">
        <v>61.26671129699421</v>
      </c>
      <c r="P2497">
        <v>43.220472714384741</v>
      </c>
      <c r="Q2497" s="6">
        <v>2495</v>
      </c>
    </row>
    <row r="2498" spans="1:17" x14ac:dyDescent="0.25">
      <c r="A2498">
        <v>129.9767332463361</v>
      </c>
      <c r="B2498">
        <v>-17.225331785111987</v>
      </c>
      <c r="C2498" s="6">
        <v>1609.16</v>
      </c>
      <c r="D2498">
        <v>0.75</v>
      </c>
      <c r="E2498">
        <v>0.65</v>
      </c>
      <c r="F2498">
        <v>19.899999999999999</v>
      </c>
      <c r="G2498">
        <v>42.007420362456692</v>
      </c>
      <c r="H2498">
        <v>15.21454954434116</v>
      </c>
      <c r="I2498">
        <v>19.976733246336096</v>
      </c>
      <c r="J2498">
        <v>6093.8536644637061</v>
      </c>
      <c r="K2498">
        <v>-1876.6675774401201</v>
      </c>
      <c r="L2498">
        <v>-17.116776866843153</v>
      </c>
      <c r="M2498">
        <v>6376.2789838676836</v>
      </c>
      <c r="N2498">
        <v>36544.590764972279</v>
      </c>
      <c r="O2498">
        <v>59.441827151579702</v>
      </c>
      <c r="P2498">
        <v>50.832339520640929</v>
      </c>
      <c r="Q2498" s="6">
        <v>2496</v>
      </c>
    </row>
    <row r="2499" spans="1:17" x14ac:dyDescent="0.25">
      <c r="A2499">
        <v>130.98386010573972</v>
      </c>
      <c r="B2499">
        <v>-10.542110486089431</v>
      </c>
      <c r="C2499" s="6">
        <v>1609.44</v>
      </c>
      <c r="D2499">
        <v>3</v>
      </c>
      <c r="E2499">
        <v>0.65</v>
      </c>
      <c r="F2499">
        <v>19.899999999999999</v>
      </c>
      <c r="G2499">
        <v>54.048620189015942</v>
      </c>
      <c r="H2499">
        <v>15.134359540099096</v>
      </c>
      <c r="I2499">
        <v>20.983860105739723</v>
      </c>
      <c r="J2499">
        <v>6271.1841873454123</v>
      </c>
      <c r="K2499">
        <v>-1159.2504546707144</v>
      </c>
      <c r="L2499">
        <v>-10.473102830431866</v>
      </c>
      <c r="M2499">
        <v>6377.4299469508405</v>
      </c>
      <c r="N2499">
        <v>36396.702844611369</v>
      </c>
      <c r="O2499">
        <v>62.636556072799657</v>
      </c>
      <c r="P2499">
        <v>64.49774542791063</v>
      </c>
      <c r="Q2499" s="6">
        <v>2497</v>
      </c>
    </row>
    <row r="2500" spans="1:17" x14ac:dyDescent="0.25">
      <c r="A2500">
        <v>132.32946624698712</v>
      </c>
      <c r="B2500">
        <v>-9.7113479419722815</v>
      </c>
      <c r="C2500" s="6">
        <v>1609.7200000000003</v>
      </c>
      <c r="D2500">
        <v>3</v>
      </c>
      <c r="E2500">
        <v>0.65</v>
      </c>
      <c r="F2500">
        <v>19.899999999999999</v>
      </c>
      <c r="G2500">
        <v>54.048620189015942</v>
      </c>
      <c r="H2500">
        <v>21.883163122745799</v>
      </c>
      <c r="I2500">
        <v>22.329466246987124</v>
      </c>
      <c r="J2500">
        <v>6287.3406202510423</v>
      </c>
      <c r="K2500">
        <v>-1068.7932336155616</v>
      </c>
      <c r="L2500">
        <v>-9.6475610916776144</v>
      </c>
      <c r="M2500">
        <v>6377.5364406078597</v>
      </c>
      <c r="N2500">
        <v>36442.344035458205</v>
      </c>
      <c r="O2500">
        <v>61.626762001691553</v>
      </c>
      <c r="P2500">
        <v>67.672346937111385</v>
      </c>
      <c r="Q2500" s="6">
        <v>2498</v>
      </c>
    </row>
    <row r="2501" spans="1:17" x14ac:dyDescent="0.25">
      <c r="A2501">
        <v>128.91361942021072</v>
      </c>
      <c r="B2501">
        <v>-9.7800470212560988</v>
      </c>
      <c r="C2501" s="6">
        <v>1610.0000000000002</v>
      </c>
      <c r="D2501">
        <v>3</v>
      </c>
      <c r="E2501">
        <v>0.65</v>
      </c>
      <c r="F2501">
        <v>19.899999999999999</v>
      </c>
      <c r="G2501">
        <v>54.048620189015942</v>
      </c>
      <c r="H2501">
        <v>22.56461379426359</v>
      </c>
      <c r="I2501">
        <v>18.913619420210722</v>
      </c>
      <c r="J2501">
        <v>6286.0543737399003</v>
      </c>
      <c r="K2501">
        <v>-1076.2821167158215</v>
      </c>
      <c r="L2501">
        <v>-9.7158263666504041</v>
      </c>
      <c r="M2501">
        <v>6377.5279524575053</v>
      </c>
      <c r="N2501">
        <v>36290.71463857012</v>
      </c>
      <c r="O2501">
        <v>65.143818940228371</v>
      </c>
      <c r="P2501">
        <v>63.629884547119381</v>
      </c>
      <c r="Q2501" s="6">
        <v>2499</v>
      </c>
    </row>
    <row r="2502" spans="1:17" x14ac:dyDescent="0.25">
      <c r="A2502">
        <v>129.60622746056413</v>
      </c>
      <c r="B2502">
        <v>-35.523316698988239</v>
      </c>
      <c r="C2502" s="6">
        <v>1610.2800000000002</v>
      </c>
      <c r="D2502">
        <v>1.2</v>
      </c>
      <c r="E2502">
        <v>0.65</v>
      </c>
      <c r="F2502">
        <v>19.899999999999999</v>
      </c>
      <c r="G2502">
        <v>46.089820015575185</v>
      </c>
      <c r="H2502">
        <v>21.14202697262867</v>
      </c>
      <c r="I2502">
        <v>19.606227460564128</v>
      </c>
      <c r="J2502">
        <v>5196.9110669777729</v>
      </c>
      <c r="K2502">
        <v>-3685.2751038851798</v>
      </c>
      <c r="L2502">
        <v>-35.341520669741428</v>
      </c>
      <c r="M2502">
        <v>6370.9604636500435</v>
      </c>
      <c r="N2502">
        <v>37490.883841374598</v>
      </c>
      <c r="O2502">
        <v>43.776536176869477</v>
      </c>
      <c r="P2502">
        <v>31.510625536999104</v>
      </c>
      <c r="Q2502" s="6">
        <v>2500</v>
      </c>
    </row>
    <row r="2503" spans="1:17" x14ac:dyDescent="0.25">
      <c r="A2503">
        <v>130.61209660978204</v>
      </c>
      <c r="B2503">
        <v>-35.67880008906527</v>
      </c>
      <c r="C2503" s="6">
        <v>1610.5600000000002</v>
      </c>
      <c r="D2503">
        <v>3</v>
      </c>
      <c r="E2503">
        <v>0.65</v>
      </c>
      <c r="F2503">
        <v>19.899999999999999</v>
      </c>
      <c r="G2503">
        <v>54.048620189015942</v>
      </c>
      <c r="H2503">
        <v>18.122441066307687</v>
      </c>
      <c r="I2503">
        <v>20.612096609782043</v>
      </c>
      <c r="J2503">
        <v>5186.8685251764118</v>
      </c>
      <c r="K2503">
        <v>-3699.3018302442642</v>
      </c>
      <c r="L2503">
        <v>-35.496664759172909</v>
      </c>
      <c r="M2503">
        <v>6370.9056757037524</v>
      </c>
      <c r="N2503">
        <v>37536.695114574577</v>
      </c>
      <c r="O2503">
        <v>43.142966578739824</v>
      </c>
      <c r="P2503">
        <v>32.816883022920344</v>
      </c>
      <c r="Q2503" s="6">
        <v>2501</v>
      </c>
    </row>
    <row r="2504" spans="1:17" x14ac:dyDescent="0.25">
      <c r="A2504">
        <v>130.79291458480213</v>
      </c>
      <c r="B2504">
        <v>-36.827702014735223</v>
      </c>
      <c r="C2504" s="6">
        <v>1610.8400000000001</v>
      </c>
      <c r="D2504">
        <v>1.2</v>
      </c>
      <c r="E2504">
        <v>0.65</v>
      </c>
      <c r="F2504">
        <v>19.899999999999999</v>
      </c>
      <c r="G2504">
        <v>46.089820015575185</v>
      </c>
      <c r="H2504">
        <v>22.221419812411963</v>
      </c>
      <c r="I2504">
        <v>20.792914584802134</v>
      </c>
      <c r="J2504">
        <v>5111.479938209025</v>
      </c>
      <c r="K2504">
        <v>-3802.1065869150611</v>
      </c>
      <c r="L2504">
        <v>-36.643225918466506</v>
      </c>
      <c r="M2504">
        <v>6370.4977558253822</v>
      </c>
      <c r="N2504">
        <v>37622.195544447277</v>
      </c>
      <c r="O2504">
        <v>41.97523888184049</v>
      </c>
      <c r="P2504">
        <v>32.353999383552321</v>
      </c>
      <c r="Q2504" s="6">
        <v>2502</v>
      </c>
    </row>
    <row r="2505" spans="1:17" x14ac:dyDescent="0.25">
      <c r="A2505">
        <v>128.42428681635351</v>
      </c>
      <c r="B2505">
        <v>-32.747852260874772</v>
      </c>
      <c r="C2505" s="6">
        <v>1611.1200000000001</v>
      </c>
      <c r="D2505">
        <v>1.2</v>
      </c>
      <c r="E2505">
        <v>0.65</v>
      </c>
      <c r="F2505">
        <v>19.899999999999999</v>
      </c>
      <c r="G2505">
        <v>46.089820015575185</v>
      </c>
      <c r="H2505">
        <v>18.358931254999302</v>
      </c>
      <c r="I2505">
        <v>18.424286816353515</v>
      </c>
      <c r="J2505">
        <v>5369.6559095042558</v>
      </c>
      <c r="K2505">
        <v>-3430.4740590691708</v>
      </c>
      <c r="L2505">
        <v>-32.57300054418404</v>
      </c>
      <c r="M2505">
        <v>6371.919401280943</v>
      </c>
      <c r="N2505">
        <v>37266.77456094182</v>
      </c>
      <c r="O2505">
        <v>47.005180494002175</v>
      </c>
      <c r="P2505">
        <v>31.625830348151617</v>
      </c>
      <c r="Q2505" s="6">
        <v>2503</v>
      </c>
    </row>
    <row r="2506" spans="1:17" x14ac:dyDescent="0.25">
      <c r="A2506">
        <v>128.75428267883564</v>
      </c>
      <c r="B2506">
        <v>-37.404780788775078</v>
      </c>
      <c r="C2506" s="6">
        <v>1611.4</v>
      </c>
      <c r="D2506">
        <v>0.75</v>
      </c>
      <c r="E2506">
        <v>0.65</v>
      </c>
      <c r="F2506">
        <v>19.899999999999999</v>
      </c>
      <c r="G2506">
        <v>42.007420362456692</v>
      </c>
      <c r="H2506">
        <v>15.449822636245308</v>
      </c>
      <c r="I2506">
        <v>18.754282678835636</v>
      </c>
      <c r="J2506">
        <v>5072.8336900940931</v>
      </c>
      <c r="K2506">
        <v>-3853.1759817761135</v>
      </c>
      <c r="L2506">
        <v>-37.219240339741724</v>
      </c>
      <c r="M2506">
        <v>6370.2909504896215</v>
      </c>
      <c r="N2506">
        <v>37594.210387700965</v>
      </c>
      <c r="O2506">
        <v>42.349457102170788</v>
      </c>
      <c r="P2506">
        <v>29.203571454606536</v>
      </c>
      <c r="Q2506" s="6">
        <v>2504</v>
      </c>
    </row>
    <row r="2507" spans="1:17" x14ac:dyDescent="0.25">
      <c r="A2507">
        <v>129.53542520864931</v>
      </c>
      <c r="B2507">
        <v>-33.917163787416825</v>
      </c>
      <c r="C2507" s="6">
        <v>1611.68</v>
      </c>
      <c r="D2507">
        <v>0.75</v>
      </c>
      <c r="E2507">
        <v>0.65</v>
      </c>
      <c r="F2507">
        <v>19.899999999999999</v>
      </c>
      <c r="G2507">
        <v>42.007420362456692</v>
      </c>
      <c r="H2507">
        <v>22.492917039278687</v>
      </c>
      <c r="I2507">
        <v>19.535425208649315</v>
      </c>
      <c r="J2507">
        <v>5298.3934763636726</v>
      </c>
      <c r="K2507">
        <v>-3538.8266486430207</v>
      </c>
      <c r="L2507">
        <v>-33.739183152440887</v>
      </c>
      <c r="M2507">
        <v>6371.5200289663308</v>
      </c>
      <c r="N2507">
        <v>37380.835880689971</v>
      </c>
      <c r="O2507">
        <v>45.337626628373712</v>
      </c>
      <c r="P2507">
        <v>32.45128150757094</v>
      </c>
      <c r="Q2507" s="6">
        <v>2505</v>
      </c>
    </row>
    <row r="2508" spans="1:17" x14ac:dyDescent="0.25">
      <c r="A2508">
        <v>129.75514761611163</v>
      </c>
      <c r="B2508">
        <v>-33.910469914955186</v>
      </c>
      <c r="C2508" s="6">
        <v>1611.9600000000003</v>
      </c>
      <c r="D2508">
        <v>1.2</v>
      </c>
      <c r="E2508">
        <v>0.65</v>
      </c>
      <c r="F2508">
        <v>19.899999999999999</v>
      </c>
      <c r="G2508">
        <v>46.089820015575185</v>
      </c>
      <c r="H2508">
        <v>21.790632110374077</v>
      </c>
      <c r="I2508">
        <v>19.755147616111628</v>
      </c>
      <c r="J2508">
        <v>5298.807745236636</v>
      </c>
      <c r="K2508">
        <v>-3538.2104725489899</v>
      </c>
      <c r="L2508">
        <v>-33.732506356173687</v>
      </c>
      <c r="M2508">
        <v>6371.5223352849598</v>
      </c>
      <c r="N2508">
        <v>37388.100965171267</v>
      </c>
      <c r="O2508">
        <v>45.233744655671288</v>
      </c>
      <c r="P2508">
        <v>32.770833284252177</v>
      </c>
      <c r="Q2508" s="6">
        <v>2506</v>
      </c>
    </row>
    <row r="2509" spans="1:17" x14ac:dyDescent="0.25">
      <c r="A2509">
        <v>130.0349940497579</v>
      </c>
      <c r="B2509">
        <v>-36.606442081783101</v>
      </c>
      <c r="C2509" s="6">
        <v>1612.2400000000002</v>
      </c>
      <c r="D2509">
        <v>1.2</v>
      </c>
      <c r="E2509">
        <v>0.65</v>
      </c>
      <c r="F2509">
        <v>19.899999999999999</v>
      </c>
      <c r="G2509">
        <v>46.089820015575185</v>
      </c>
      <c r="H2509">
        <v>18.812701698432889</v>
      </c>
      <c r="I2509">
        <v>20.034994049757898</v>
      </c>
      <c r="J2509">
        <v>5126.1597295880401</v>
      </c>
      <c r="K2509">
        <v>-3782.4243783573211</v>
      </c>
      <c r="L2509">
        <v>-36.422393893308701</v>
      </c>
      <c r="M2509">
        <v>6370.5767204580379</v>
      </c>
      <c r="N2509">
        <v>37580.297771175152</v>
      </c>
      <c r="O2509">
        <v>42.542470265384516</v>
      </c>
      <c r="P2509">
        <v>31.446859607258077</v>
      </c>
      <c r="Q2509" s="6">
        <v>2507</v>
      </c>
    </row>
    <row r="2510" spans="1:17" x14ac:dyDescent="0.25">
      <c r="A2510">
        <v>130.9577023533858</v>
      </c>
      <c r="B2510">
        <v>-35.153424908672761</v>
      </c>
      <c r="C2510" s="6">
        <v>1612.5200000000002</v>
      </c>
      <c r="D2510">
        <v>1.2</v>
      </c>
      <c r="E2510">
        <v>0.65</v>
      </c>
      <c r="F2510">
        <v>19.899999999999999</v>
      </c>
      <c r="G2510">
        <v>46.089820015575185</v>
      </c>
      <c r="H2510">
        <v>14.06390743595068</v>
      </c>
      <c r="I2510">
        <v>20.957702353385798</v>
      </c>
      <c r="J2510">
        <v>5220.6477586556439</v>
      </c>
      <c r="K2510">
        <v>-3651.7981348411809</v>
      </c>
      <c r="L2510">
        <v>-34.972457502049203</v>
      </c>
      <c r="M2510">
        <v>6371.0903805852358</v>
      </c>
      <c r="N2510">
        <v>37513.757338565731</v>
      </c>
      <c r="O2510">
        <v>43.461760990167498</v>
      </c>
      <c r="P2510">
        <v>33.632987030163655</v>
      </c>
      <c r="Q2510" s="6">
        <v>2508</v>
      </c>
    </row>
    <row r="2511" spans="1:17" x14ac:dyDescent="0.25">
      <c r="A2511">
        <v>128.43326746722911</v>
      </c>
      <c r="B2511">
        <v>-34.147052484637989</v>
      </c>
      <c r="C2511" s="6">
        <v>1612.8000000000002</v>
      </c>
      <c r="D2511">
        <v>0.75</v>
      </c>
      <c r="E2511">
        <v>0.65</v>
      </c>
      <c r="F2511">
        <v>19.899999999999999</v>
      </c>
      <c r="G2511">
        <v>42.007420362456692</v>
      </c>
      <c r="H2511">
        <v>19.776430589716377</v>
      </c>
      <c r="I2511">
        <v>18.433267467229115</v>
      </c>
      <c r="J2511">
        <v>5284.1222518690711</v>
      </c>
      <c r="K2511">
        <v>-3559.9590538406655</v>
      </c>
      <c r="L2511">
        <v>-33.968491280491357</v>
      </c>
      <c r="M2511">
        <v>6371.4406877659931</v>
      </c>
      <c r="N2511">
        <v>37358.689127772421</v>
      </c>
      <c r="O2511">
        <v>45.654400803201469</v>
      </c>
      <c r="P2511">
        <v>30.701056435633081</v>
      </c>
      <c r="Q2511" s="6">
        <v>2509</v>
      </c>
    </row>
    <row r="2512" spans="1:17" x14ac:dyDescent="0.25">
      <c r="A2512">
        <v>130.72511522343882</v>
      </c>
      <c r="B2512">
        <v>-35.936684493288624</v>
      </c>
      <c r="C2512" s="6">
        <v>1613.0800000000002</v>
      </c>
      <c r="D2512">
        <v>3</v>
      </c>
      <c r="E2512">
        <v>0.65</v>
      </c>
      <c r="F2512">
        <v>19.899999999999999</v>
      </c>
      <c r="G2512">
        <v>54.048620189015942</v>
      </c>
      <c r="H2512">
        <v>23.124460158703382</v>
      </c>
      <c r="I2512">
        <v>20.72511522343882</v>
      </c>
      <c r="J2512">
        <v>5170.1276058242875</v>
      </c>
      <c r="K2512">
        <v>-3722.5070766771305</v>
      </c>
      <c r="L2512">
        <v>-35.753998195411164</v>
      </c>
      <c r="M2512">
        <v>6370.8145787189324</v>
      </c>
      <c r="N2512">
        <v>37558.317726113164</v>
      </c>
      <c r="O2512">
        <v>42.845475305004548</v>
      </c>
      <c r="P2512">
        <v>32.809943125983132</v>
      </c>
      <c r="Q2512" s="6">
        <v>2510</v>
      </c>
    </row>
    <row r="2513" spans="1:17" x14ac:dyDescent="0.25">
      <c r="A2513">
        <v>129.33760240465864</v>
      </c>
      <c r="B2513">
        <v>-33.874545830891464</v>
      </c>
      <c r="C2513" s="6">
        <v>1613.3600000000001</v>
      </c>
      <c r="D2513">
        <v>3</v>
      </c>
      <c r="E2513">
        <v>0.65</v>
      </c>
      <c r="F2513">
        <v>19.899999999999999</v>
      </c>
      <c r="G2513">
        <v>54.048620189015942</v>
      </c>
      <c r="H2513">
        <v>22.105993922464393</v>
      </c>
      <c r="I2513">
        <v>19.337602404658639</v>
      </c>
      <c r="J2513">
        <v>5301.029769129148</v>
      </c>
      <c r="K2513">
        <v>-3534.9028179441607</v>
      </c>
      <c r="L2513">
        <v>-33.696674080460163</v>
      </c>
      <c r="M2513">
        <v>6371.5347088047001</v>
      </c>
      <c r="N2513">
        <v>37371.164907193059</v>
      </c>
      <c r="O2513">
        <v>45.476539179464801</v>
      </c>
      <c r="P2513">
        <v>32.195094795336239</v>
      </c>
      <c r="Q2513" s="6">
        <v>2511</v>
      </c>
    </row>
    <row r="2514" spans="1:17" x14ac:dyDescent="0.25">
      <c r="A2514">
        <v>130.49385034676021</v>
      </c>
      <c r="B2514">
        <v>-35.46721358111823</v>
      </c>
      <c r="C2514" s="6">
        <v>1613.64</v>
      </c>
      <c r="D2514">
        <v>3</v>
      </c>
      <c r="E2514">
        <v>0.65</v>
      </c>
      <c r="F2514">
        <v>19.899999999999999</v>
      </c>
      <c r="G2514">
        <v>54.048620189015942</v>
      </c>
      <c r="H2514">
        <v>21.682794034784109</v>
      </c>
      <c r="I2514">
        <v>20.493850346760212</v>
      </c>
      <c r="J2514">
        <v>5200.5253062085376</v>
      </c>
      <c r="K2514">
        <v>-3680.2072415516723</v>
      </c>
      <c r="L2514">
        <v>-35.285541292784217</v>
      </c>
      <c r="M2514">
        <v>6370.9802072589091</v>
      </c>
      <c r="N2514">
        <v>37518.11231494425</v>
      </c>
      <c r="O2514">
        <v>43.399894536653569</v>
      </c>
      <c r="P2514">
        <v>32.787797178536252</v>
      </c>
      <c r="Q2514" s="6">
        <v>2512</v>
      </c>
    </row>
    <row r="2515" spans="1:17" x14ac:dyDescent="0.25">
      <c r="A2515">
        <v>132.06783606660878</v>
      </c>
      <c r="B2515">
        <v>-34.627640543112044</v>
      </c>
      <c r="C2515" s="6">
        <v>1613.92</v>
      </c>
      <c r="D2515">
        <v>1.2</v>
      </c>
      <c r="E2515">
        <v>0.65</v>
      </c>
      <c r="F2515">
        <v>19.899999999999999</v>
      </c>
      <c r="G2515">
        <v>46.089820015575185</v>
      </c>
      <c r="H2515">
        <v>16.221299493701398</v>
      </c>
      <c r="I2515">
        <v>22.067836066608777</v>
      </c>
      <c r="J2515">
        <v>5254.0128889793514</v>
      </c>
      <c r="K2515">
        <v>-3603.9535033862312</v>
      </c>
      <c r="L2515">
        <v>-34.447902693725034</v>
      </c>
      <c r="M2515">
        <v>6371.2739928628898</v>
      </c>
      <c r="N2515">
        <v>37520.725160282447</v>
      </c>
      <c r="O2515">
        <v>43.368524854802999</v>
      </c>
      <c r="P2515">
        <v>35.505473505975779</v>
      </c>
      <c r="Q2515" s="6">
        <v>2513</v>
      </c>
    </row>
    <row r="2516" spans="1:17" x14ac:dyDescent="0.25">
      <c r="A2516">
        <v>128.08930779986881</v>
      </c>
      <c r="B2516">
        <v>-36.129008907169144</v>
      </c>
      <c r="C2516" s="6">
        <v>1614.2</v>
      </c>
      <c r="D2516">
        <v>3</v>
      </c>
      <c r="E2516">
        <v>0.65</v>
      </c>
      <c r="F2516">
        <v>19.899999999999999</v>
      </c>
      <c r="G2516">
        <v>54.048620189015942</v>
      </c>
      <c r="H2516">
        <v>15.821127226293518</v>
      </c>
      <c r="I2516">
        <v>18.089307799868806</v>
      </c>
      <c r="J2516">
        <v>5157.5742315096459</v>
      </c>
      <c r="K2516">
        <v>-3739.7645000778193</v>
      </c>
      <c r="L2516">
        <v>-35.945921313684472</v>
      </c>
      <c r="M2516">
        <v>6370.7464609396138</v>
      </c>
      <c r="N2516">
        <v>37482.912124498282</v>
      </c>
      <c r="O2516">
        <v>43.88396137490075</v>
      </c>
      <c r="P2516">
        <v>28.986636489721032</v>
      </c>
      <c r="Q2516" s="6">
        <v>2514</v>
      </c>
    </row>
    <row r="2517" spans="1:17" x14ac:dyDescent="0.25">
      <c r="A2517">
        <v>132.06913608965746</v>
      </c>
      <c r="B2517">
        <v>-32.63154386671512</v>
      </c>
      <c r="C2517" s="6">
        <v>1614.4800000000002</v>
      </c>
      <c r="D2517">
        <v>0.75</v>
      </c>
      <c r="E2517">
        <v>0.65</v>
      </c>
      <c r="F2517">
        <v>19.899999999999999</v>
      </c>
      <c r="G2517">
        <v>42.007420362456692</v>
      </c>
      <c r="H2517">
        <v>14.256223452070035</v>
      </c>
      <c r="I2517">
        <v>22.069136089657462</v>
      </c>
      <c r="J2517">
        <v>5376.6222376830001</v>
      </c>
      <c r="K2517">
        <v>-3419.6185949505712</v>
      </c>
      <c r="L2517">
        <v>-32.457019326231013</v>
      </c>
      <c r="M2517">
        <v>6371.9587272422805</v>
      </c>
      <c r="N2517">
        <v>37392.986538598343</v>
      </c>
      <c r="O2517">
        <v>45.171248789772022</v>
      </c>
      <c r="P2517">
        <v>36.938155361471672</v>
      </c>
      <c r="Q2517" s="6">
        <v>2515</v>
      </c>
    </row>
    <row r="2518" spans="1:17" x14ac:dyDescent="0.25">
      <c r="A2518">
        <v>129.1703413975512</v>
      </c>
      <c r="B2518">
        <v>-33.696167559345419</v>
      </c>
      <c r="C2518" s="6">
        <v>1614.7600000000002</v>
      </c>
      <c r="D2518">
        <v>0.75</v>
      </c>
      <c r="E2518">
        <v>0.65</v>
      </c>
      <c r="F2518">
        <v>19.899999999999999</v>
      </c>
      <c r="G2518">
        <v>42.007420362456692</v>
      </c>
      <c r="H2518">
        <v>21.177255351375557</v>
      </c>
      <c r="I2518">
        <v>19.170341397551198</v>
      </c>
      <c r="J2518">
        <v>5312.0321276290688</v>
      </c>
      <c r="K2518">
        <v>-3518.4586014515598</v>
      </c>
      <c r="L2518">
        <v>-33.518755799913713</v>
      </c>
      <c r="M2518">
        <v>6371.5960524104066</v>
      </c>
      <c r="N2518">
        <v>37353.68873286531</v>
      </c>
      <c r="O2518">
        <v>45.72912925720518</v>
      </c>
      <c r="P2518">
        <v>32.073177797835136</v>
      </c>
      <c r="Q2518" s="6">
        <v>2516</v>
      </c>
    </row>
    <row r="2519" spans="1:17" x14ac:dyDescent="0.25">
      <c r="A2519">
        <v>131.66891088786164</v>
      </c>
      <c r="B2519">
        <v>-34.960767298857235</v>
      </c>
      <c r="C2519" s="6">
        <v>1615.0400000000002</v>
      </c>
      <c r="D2519">
        <v>3</v>
      </c>
      <c r="E2519">
        <v>0.65</v>
      </c>
      <c r="F2519">
        <v>19.899999999999999</v>
      </c>
      <c r="G2519">
        <v>54.048620189015942</v>
      </c>
      <c r="H2519">
        <v>23.625614210304349</v>
      </c>
      <c r="I2519">
        <v>21.668910887861642</v>
      </c>
      <c r="J2519">
        <v>5232.9246771268099</v>
      </c>
      <c r="K2519">
        <v>-3634.3020126478195</v>
      </c>
      <c r="L2519">
        <v>-34.780243396317708</v>
      </c>
      <c r="M2519">
        <v>6371.1578065229805</v>
      </c>
      <c r="N2519">
        <v>37527.416280557503</v>
      </c>
      <c r="O2519">
        <v>43.274506490786621</v>
      </c>
      <c r="P2519">
        <v>34.736835178277296</v>
      </c>
      <c r="Q2519" s="6">
        <v>2517</v>
      </c>
    </row>
    <row r="2520" spans="1:17" x14ac:dyDescent="0.25">
      <c r="A2520">
        <v>129.84018196531571</v>
      </c>
      <c r="B2520">
        <v>-37.159534232782796</v>
      </c>
      <c r="C2520" s="6">
        <v>1615.3200000000002</v>
      </c>
      <c r="D2520">
        <v>3</v>
      </c>
      <c r="E2520">
        <v>0.65</v>
      </c>
      <c r="F2520">
        <v>19.899999999999999</v>
      </c>
      <c r="G2520">
        <v>54.048620189015942</v>
      </c>
      <c r="H2520">
        <v>22.620269978325407</v>
      </c>
      <c r="I2520">
        <v>19.840181965315708</v>
      </c>
      <c r="J2520">
        <v>5089.3208447717052</v>
      </c>
      <c r="K2520">
        <v>-3831.5195112427373</v>
      </c>
      <c r="L2520">
        <v>-36.974436962565463</v>
      </c>
      <c r="M2520">
        <v>6370.3789860620982</v>
      </c>
      <c r="N2520">
        <v>37612.461077000778</v>
      </c>
      <c r="O2520">
        <v>42.104406026048757</v>
      </c>
      <c r="P2520">
        <v>30.851523082057263</v>
      </c>
      <c r="Q2520" s="6">
        <v>2518</v>
      </c>
    </row>
    <row r="2521" spans="1:17" x14ac:dyDescent="0.25">
      <c r="A2521">
        <v>131.89481889956883</v>
      </c>
      <c r="B2521">
        <v>-33.422641112579434</v>
      </c>
      <c r="C2521" s="6">
        <v>1615.6000000000001</v>
      </c>
      <c r="D2521">
        <v>0.75</v>
      </c>
      <c r="E2521">
        <v>0.65</v>
      </c>
      <c r="F2521">
        <v>19.899999999999999</v>
      </c>
      <c r="G2521">
        <v>42.007420362456692</v>
      </c>
      <c r="H2521">
        <v>23.464078086692318</v>
      </c>
      <c r="I2521">
        <v>21.894818899568833</v>
      </c>
      <c r="J2521">
        <v>5328.8030237172925</v>
      </c>
      <c r="K2521">
        <v>-3493.1775316605972</v>
      </c>
      <c r="L2521">
        <v>-33.245948008295066</v>
      </c>
      <c r="M2521">
        <v>6371.6898020287354</v>
      </c>
      <c r="N2521">
        <v>37436.043063012454</v>
      </c>
      <c r="O2521">
        <v>44.555964330624448</v>
      </c>
      <c r="P2521">
        <v>36.115914140600488</v>
      </c>
      <c r="Q2521" s="6">
        <v>2519</v>
      </c>
    </row>
    <row r="2522" spans="1:17" x14ac:dyDescent="0.25">
      <c r="A2522">
        <v>127.97805235340536</v>
      </c>
      <c r="B2522">
        <v>-33.873557883468997</v>
      </c>
      <c r="C2522" s="6">
        <v>1615.88</v>
      </c>
      <c r="D2522">
        <v>1.2</v>
      </c>
      <c r="E2522">
        <v>0.65</v>
      </c>
      <c r="F2522">
        <v>19.899999999999999</v>
      </c>
      <c r="G2522">
        <v>46.089820015575185</v>
      </c>
      <c r="H2522">
        <v>18.644376667763268</v>
      </c>
      <c r="I2522">
        <v>17.97805235340536</v>
      </c>
      <c r="J2522">
        <v>5301.0908474713642</v>
      </c>
      <c r="K2522">
        <v>-3534.8118348020234</v>
      </c>
      <c r="L2522">
        <v>-33.695688661794364</v>
      </c>
      <c r="M2522">
        <v>6371.5350489973061</v>
      </c>
      <c r="N2522">
        <v>37325.670791420991</v>
      </c>
      <c r="O2522">
        <v>46.134047276685209</v>
      </c>
      <c r="P2522">
        <v>30.207971471604704</v>
      </c>
      <c r="Q2522" s="6">
        <v>2520</v>
      </c>
    </row>
    <row r="2523" spans="1:17" x14ac:dyDescent="0.25">
      <c r="A2523">
        <v>132.03240713712808</v>
      </c>
      <c r="B2523">
        <v>-37.016594592220791</v>
      </c>
      <c r="C2523" s="6">
        <v>1616.16</v>
      </c>
      <c r="D2523">
        <v>0.75</v>
      </c>
      <c r="E2523">
        <v>0.65</v>
      </c>
      <c r="F2523">
        <v>19.899999999999999</v>
      </c>
      <c r="G2523">
        <v>42.007420362456692</v>
      </c>
      <c r="H2523">
        <v>17.770231521523648</v>
      </c>
      <c r="I2523">
        <v>22.032407137128075</v>
      </c>
      <c r="J2523">
        <v>5098.8871039923197</v>
      </c>
      <c r="K2523">
        <v>-3818.865171005697</v>
      </c>
      <c r="L2523">
        <v>-36.831761866722502</v>
      </c>
      <c r="M2523">
        <v>6370.4301969003282</v>
      </c>
      <c r="N2523">
        <v>37680.464248981458</v>
      </c>
      <c r="O2523">
        <v>41.196444031554051</v>
      </c>
      <c r="P2523">
        <v>33.90825936641852</v>
      </c>
      <c r="Q2523" s="6">
        <v>2521</v>
      </c>
    </row>
    <row r="2524" spans="1:17" x14ac:dyDescent="0.25">
      <c r="A2524">
        <v>130.11229588123032</v>
      </c>
      <c r="B2524">
        <v>-35.904673792282289</v>
      </c>
      <c r="C2524" s="6">
        <v>1616.44</v>
      </c>
      <c r="D2524">
        <v>1.2</v>
      </c>
      <c r="E2524">
        <v>0.65</v>
      </c>
      <c r="F2524">
        <v>19.899999999999999</v>
      </c>
      <c r="G2524">
        <v>46.089820015575185</v>
      </c>
      <c r="H2524">
        <v>20.865930407561756</v>
      </c>
      <c r="I2524">
        <v>20.112295881230324</v>
      </c>
      <c r="J2524">
        <v>5172.2113388770122</v>
      </c>
      <c r="K2524">
        <v>-3719.6306985587617</v>
      </c>
      <c r="L2524">
        <v>-35.72205508374752</v>
      </c>
      <c r="M2524">
        <v>6370.8259015349558</v>
      </c>
      <c r="N2524">
        <v>37534.457380903477</v>
      </c>
      <c r="O2524">
        <v>43.172439036029438</v>
      </c>
      <c r="P2524">
        <v>31.982007986758617</v>
      </c>
      <c r="Q2524" s="6">
        <v>2522</v>
      </c>
    </row>
    <row r="2525" spans="1:17" x14ac:dyDescent="0.25">
      <c r="A2525">
        <v>127.69368056804868</v>
      </c>
      <c r="B2525">
        <v>-33.071240983405119</v>
      </c>
      <c r="C2525" s="6">
        <v>1616.7200000000003</v>
      </c>
      <c r="D2525">
        <v>3</v>
      </c>
      <c r="E2525">
        <v>0.65</v>
      </c>
      <c r="F2525">
        <v>19.899999999999999</v>
      </c>
      <c r="G2525">
        <v>54.048620189015942</v>
      </c>
      <c r="H2525">
        <v>14.535164072336057</v>
      </c>
      <c r="I2525">
        <v>17.693680568048677</v>
      </c>
      <c r="J2525">
        <v>5350.1701042588738</v>
      </c>
      <c r="K2525">
        <v>-3460.5835248449307</v>
      </c>
      <c r="L2525">
        <v>-32.895494672895644</v>
      </c>
      <c r="M2525">
        <v>6371.8096704887203</v>
      </c>
      <c r="N2525">
        <v>37263.744324958709</v>
      </c>
      <c r="O2525">
        <v>47.048157007232241</v>
      </c>
      <c r="P2525">
        <v>30.311638835045152</v>
      </c>
      <c r="Q2525" s="6">
        <v>2523</v>
      </c>
    </row>
    <row r="2526" spans="1:17" x14ac:dyDescent="0.25">
      <c r="A2526">
        <v>129.85056101485492</v>
      </c>
      <c r="B2526">
        <v>-35.752032545889918</v>
      </c>
      <c r="C2526" s="6">
        <v>1617.0000000000002</v>
      </c>
      <c r="D2526">
        <v>3</v>
      </c>
      <c r="E2526">
        <v>0.65</v>
      </c>
      <c r="F2526">
        <v>19.899999999999999</v>
      </c>
      <c r="G2526">
        <v>54.048620189015942</v>
      </c>
      <c r="H2526">
        <v>20.893615282858811</v>
      </c>
      <c r="I2526">
        <v>19.850561014854918</v>
      </c>
      <c r="J2526">
        <v>5182.1252340671981</v>
      </c>
      <c r="K2526">
        <v>-3705.8990717383517</v>
      </c>
      <c r="L2526">
        <v>-35.56973925779355</v>
      </c>
      <c r="M2526">
        <v>6370.8798349574281</v>
      </c>
      <c r="N2526">
        <v>37514.916758458967</v>
      </c>
      <c r="O2526">
        <v>43.442400674215804</v>
      </c>
      <c r="P2526">
        <v>31.711468245516915</v>
      </c>
      <c r="Q2526" s="6">
        <v>2524</v>
      </c>
    </row>
    <row r="2527" spans="1:17" x14ac:dyDescent="0.25">
      <c r="A2527">
        <v>131.12460152940679</v>
      </c>
      <c r="B2527">
        <v>-36.774704358302259</v>
      </c>
      <c r="C2527" s="6">
        <v>1617.2800000000002</v>
      </c>
      <c r="D2527">
        <v>0.75</v>
      </c>
      <c r="E2527">
        <v>0.65</v>
      </c>
      <c r="F2527">
        <v>19.899999999999999</v>
      </c>
      <c r="G2527">
        <v>42.007420362456692</v>
      </c>
      <c r="H2527">
        <v>15.229254699974781</v>
      </c>
      <c r="I2527">
        <v>21.124601529406789</v>
      </c>
      <c r="J2527">
        <v>5115.003110474282</v>
      </c>
      <c r="K2527">
        <v>-3797.3972715308555</v>
      </c>
      <c r="L2527">
        <v>-36.590329758981021</v>
      </c>
      <c r="M2527">
        <v>6370.5166868937376</v>
      </c>
      <c r="N2527">
        <v>37630.376885434365</v>
      </c>
      <c r="O2527">
        <v>41.865672777414673</v>
      </c>
      <c r="P2527">
        <v>32.836822765061335</v>
      </c>
      <c r="Q2527" s="6">
        <v>2525</v>
      </c>
    </row>
    <row r="2528" spans="1:17" x14ac:dyDescent="0.25">
      <c r="A2528">
        <v>128.59301240514958</v>
      </c>
      <c r="B2528">
        <v>-34.933654862334329</v>
      </c>
      <c r="C2528" s="6">
        <v>1617.5600000000002</v>
      </c>
      <c r="D2528">
        <v>0.75</v>
      </c>
      <c r="E2528">
        <v>0.65</v>
      </c>
      <c r="F2528">
        <v>19.899999999999999</v>
      </c>
      <c r="G2528">
        <v>42.007420362456692</v>
      </c>
      <c r="H2528">
        <v>18.930456950358586</v>
      </c>
      <c r="I2528">
        <v>18.59301240514958</v>
      </c>
      <c r="J2528">
        <v>5234.6476349177474</v>
      </c>
      <c r="K2528">
        <v>-3631.8365423901128</v>
      </c>
      <c r="L2528">
        <v>-34.75319402702393</v>
      </c>
      <c r="M2528">
        <v>6371.167281777346</v>
      </c>
      <c r="N2528">
        <v>37416.801101149329</v>
      </c>
      <c r="O2528">
        <v>44.819414421947442</v>
      </c>
      <c r="P2528">
        <v>30.432952516901747</v>
      </c>
      <c r="Q2528" s="6">
        <v>2526</v>
      </c>
    </row>
    <row r="2529" spans="1:17" x14ac:dyDescent="0.25">
      <c r="A2529">
        <v>131.69734591337379</v>
      </c>
      <c r="B2529">
        <v>-33.79080924345498</v>
      </c>
      <c r="C2529" s="6">
        <v>1617.8400000000001</v>
      </c>
      <c r="D2529">
        <v>3</v>
      </c>
      <c r="E2529">
        <v>0.65</v>
      </c>
      <c r="F2529">
        <v>19.899999999999999</v>
      </c>
      <c r="G2529">
        <v>54.048620189015942</v>
      </c>
      <c r="H2529">
        <v>21.182437415694995</v>
      </c>
      <c r="I2529">
        <v>21.697345913373795</v>
      </c>
      <c r="J2529">
        <v>5306.2010506819061</v>
      </c>
      <c r="K2529">
        <v>-3527.1875721572223</v>
      </c>
      <c r="L2529">
        <v>-33.613152573425779</v>
      </c>
      <c r="M2529">
        <v>6371.5635254965582</v>
      </c>
      <c r="N2529">
        <v>37451.99047807655</v>
      </c>
      <c r="O2529">
        <v>44.329495500443556</v>
      </c>
      <c r="P2529">
        <v>35.581031540173569</v>
      </c>
      <c r="Q2529" s="6">
        <v>2527</v>
      </c>
    </row>
    <row r="2530" spans="1:17" x14ac:dyDescent="0.25">
      <c r="A2530">
        <v>129.84549133451191</v>
      </c>
      <c r="B2530">
        <v>-35.824180096692416</v>
      </c>
      <c r="C2530" s="6">
        <v>1618.1200000000001</v>
      </c>
      <c r="D2530">
        <v>1.2</v>
      </c>
      <c r="E2530">
        <v>0.65</v>
      </c>
      <c r="F2530">
        <v>19.899999999999999</v>
      </c>
      <c r="G2530">
        <v>46.089820015575185</v>
      </c>
      <c r="H2530">
        <v>19.589677113513112</v>
      </c>
      <c r="I2530">
        <v>19.845491334511905</v>
      </c>
      <c r="J2530">
        <v>5177.4439139630294</v>
      </c>
      <c r="K2530">
        <v>-3712.3927229060869</v>
      </c>
      <c r="L2530">
        <v>-35.641732351599579</v>
      </c>
      <c r="M2530">
        <v>6370.8543548976913</v>
      </c>
      <c r="N2530">
        <v>37519.686157110649</v>
      </c>
      <c r="O2530">
        <v>43.376188472301841</v>
      </c>
      <c r="P2530">
        <v>31.659641197718368</v>
      </c>
      <c r="Q2530" s="6">
        <v>2528</v>
      </c>
    </row>
    <row r="2531" spans="1:17" x14ac:dyDescent="0.25">
      <c r="A2531">
        <v>128.98075856161387</v>
      </c>
      <c r="B2531">
        <v>-34.522283661233431</v>
      </c>
      <c r="C2531" s="6">
        <v>1618.4</v>
      </c>
      <c r="D2531">
        <v>1.2</v>
      </c>
      <c r="E2531">
        <v>0.65</v>
      </c>
      <c r="F2531">
        <v>19.899999999999999</v>
      </c>
      <c r="G2531">
        <v>46.089820015575185</v>
      </c>
      <c r="H2531">
        <v>14.281103554097104</v>
      </c>
      <c r="I2531">
        <v>18.980758561613868</v>
      </c>
      <c r="J2531">
        <v>5260.6453798580624</v>
      </c>
      <c r="K2531">
        <v>-3594.3301662376066</v>
      </c>
      <c r="L2531">
        <v>-34.342799459993152</v>
      </c>
      <c r="M2531">
        <v>6371.3106309885434</v>
      </c>
      <c r="N2531">
        <v>37401.975331739115</v>
      </c>
      <c r="O2531">
        <v>45.032358679975346</v>
      </c>
      <c r="P2531">
        <v>31.25397522878038</v>
      </c>
      <c r="Q2531" s="6">
        <v>2529</v>
      </c>
    </row>
    <row r="2532" spans="1:17" x14ac:dyDescent="0.25">
      <c r="A2532">
        <v>132.34950825612881</v>
      </c>
      <c r="B2532">
        <v>-36.557484149885617</v>
      </c>
      <c r="C2532" s="6">
        <v>1618.68</v>
      </c>
      <c r="D2532">
        <v>0.75</v>
      </c>
      <c r="E2532">
        <v>0.65</v>
      </c>
      <c r="F2532">
        <v>19.899999999999999</v>
      </c>
      <c r="G2532">
        <v>42.007420362456692</v>
      </c>
      <c r="H2532">
        <v>22.310774581158263</v>
      </c>
      <c r="I2532">
        <v>22.349508256128814</v>
      </c>
      <c r="J2532">
        <v>5129.3975597808476</v>
      </c>
      <c r="K2532">
        <v>-3778.0617677959726</v>
      </c>
      <c r="L2532">
        <v>-36.373532124038206</v>
      </c>
      <c r="M2532">
        <v>6370.5941675457034</v>
      </c>
      <c r="N2532">
        <v>37660.837151938744</v>
      </c>
      <c r="O2532">
        <v>41.45970954928292</v>
      </c>
      <c r="P2532">
        <v>34.615819125315973</v>
      </c>
      <c r="Q2532" s="6">
        <v>2530</v>
      </c>
    </row>
    <row r="2533" spans="1:17" x14ac:dyDescent="0.25">
      <c r="A2533">
        <v>130.15277852007529</v>
      </c>
      <c r="B2533">
        <v>-35.305044199514334</v>
      </c>
      <c r="C2533" s="6">
        <v>1618.9600000000003</v>
      </c>
      <c r="D2533">
        <v>3</v>
      </c>
      <c r="E2533">
        <v>0.65</v>
      </c>
      <c r="F2533">
        <v>19.899999999999999</v>
      </c>
      <c r="G2533">
        <v>54.048620189015942</v>
      </c>
      <c r="H2533">
        <v>21.17030120166897</v>
      </c>
      <c r="I2533">
        <v>20.152778520075287</v>
      </c>
      <c r="J2533">
        <v>5210.9443647879016</v>
      </c>
      <c r="K2533">
        <v>-3665.5386826168897</v>
      </c>
      <c r="L2533">
        <v>-35.1237334946915</v>
      </c>
      <c r="M2533">
        <v>6371.0372002269414</v>
      </c>
      <c r="N2533">
        <v>37495.038819765687</v>
      </c>
      <c r="O2533">
        <v>43.720070862143487</v>
      </c>
      <c r="P2533">
        <v>32.416090563152949</v>
      </c>
      <c r="Q2533" s="6">
        <v>2531</v>
      </c>
    </row>
    <row r="2534" spans="1:17" x14ac:dyDescent="0.25">
      <c r="A2534">
        <v>130.69055426411273</v>
      </c>
      <c r="B2534">
        <v>-36.287558178774184</v>
      </c>
      <c r="C2534" s="6">
        <v>1619.2400000000002</v>
      </c>
      <c r="D2534">
        <v>1.2</v>
      </c>
      <c r="E2534">
        <v>0.65</v>
      </c>
      <c r="F2534">
        <v>19.899999999999999</v>
      </c>
      <c r="G2534">
        <v>46.089820015575185</v>
      </c>
      <c r="H2534">
        <v>22.723670438987533</v>
      </c>
      <c r="I2534">
        <v>20.690554264112734</v>
      </c>
      <c r="J2534">
        <v>5147.1816043524686</v>
      </c>
      <c r="K2534">
        <v>-3753.9599175703179</v>
      </c>
      <c r="L2534">
        <v>-36.104145948623817</v>
      </c>
      <c r="M2534">
        <v>6370.6901926642922</v>
      </c>
      <c r="N2534">
        <v>37581.150140402766</v>
      </c>
      <c r="O2534">
        <v>42.532659580906738</v>
      </c>
      <c r="P2534">
        <v>32.543887294161081</v>
      </c>
      <c r="Q2534" s="6">
        <v>2532</v>
      </c>
    </row>
    <row r="2535" spans="1:17" x14ac:dyDescent="0.25">
      <c r="A2535">
        <v>128.5667527565187</v>
      </c>
      <c r="B2535">
        <v>-33.99208004876651</v>
      </c>
      <c r="C2535" s="6">
        <v>1619.5200000000002</v>
      </c>
      <c r="D2535">
        <v>3</v>
      </c>
      <c r="E2535">
        <v>0.65</v>
      </c>
      <c r="F2535">
        <v>19.899999999999999</v>
      </c>
      <c r="G2535">
        <v>54.048620189015942</v>
      </c>
      <c r="H2535">
        <v>21.985519267818596</v>
      </c>
      <c r="I2535">
        <v>18.566752756518696</v>
      </c>
      <c r="J2535">
        <v>5293.7521350334328</v>
      </c>
      <c r="K2535">
        <v>-3545.7194895133371</v>
      </c>
      <c r="L2535">
        <v>-33.813908961633402</v>
      </c>
      <c r="M2535">
        <v>6371.4942019502569</v>
      </c>
      <c r="N2535">
        <v>37352.803601302781</v>
      </c>
      <c r="O2535">
        <v>45.740181035177741</v>
      </c>
      <c r="P2535">
        <v>30.997227412982742</v>
      </c>
      <c r="Q2535" s="6">
        <v>2533</v>
      </c>
    </row>
    <row r="2536" spans="1:17" x14ac:dyDescent="0.25">
      <c r="A2536">
        <v>131.52589635119284</v>
      </c>
      <c r="B2536">
        <v>-33.938935851767297</v>
      </c>
      <c r="C2536" s="6">
        <v>1619.8000000000002</v>
      </c>
      <c r="D2536">
        <v>3</v>
      </c>
      <c r="E2536">
        <v>0.65</v>
      </c>
      <c r="F2536">
        <v>19.899999999999999</v>
      </c>
      <c r="G2536">
        <v>54.048620189015942</v>
      </c>
      <c r="H2536">
        <v>18.491340628960668</v>
      </c>
      <c r="I2536">
        <v>21.525896351192841</v>
      </c>
      <c r="J2536">
        <v>5297.0455508198074</v>
      </c>
      <c r="K2536">
        <v>-3540.8304537143299</v>
      </c>
      <c r="L2536">
        <v>-33.760899742796447</v>
      </c>
      <c r="M2536">
        <v>6371.5125260342029</v>
      </c>
      <c r="N2536">
        <v>37454.98629369733</v>
      </c>
      <c r="O2536">
        <v>44.286618591894026</v>
      </c>
      <c r="P2536">
        <v>35.240339897757359</v>
      </c>
      <c r="Q2536" s="6">
        <v>2534</v>
      </c>
    </row>
    <row r="2537" spans="1:17" x14ac:dyDescent="0.25">
      <c r="A2537">
        <v>130.94848968318684</v>
      </c>
      <c r="B2537">
        <v>-34.887220343960898</v>
      </c>
      <c r="C2537" s="6">
        <v>1620.0800000000002</v>
      </c>
      <c r="D2537">
        <v>1.2</v>
      </c>
      <c r="E2537">
        <v>0.65</v>
      </c>
      <c r="F2537">
        <v>19.899999999999999</v>
      </c>
      <c r="G2537">
        <v>46.089820015575185</v>
      </c>
      <c r="H2537">
        <v>20.145503095047943</v>
      </c>
      <c r="I2537">
        <v>20.948489683186835</v>
      </c>
      <c r="J2537">
        <v>5237.5957556196463</v>
      </c>
      <c r="K2537">
        <v>-3627.6121506737195</v>
      </c>
      <c r="L2537">
        <v>-34.706867895807022</v>
      </c>
      <c r="M2537">
        <v>6371.1835019092441</v>
      </c>
      <c r="N2537">
        <v>37495.641524548453</v>
      </c>
      <c r="O2537">
        <v>43.714050627422942</v>
      </c>
      <c r="P2537">
        <v>33.795647856817332</v>
      </c>
      <c r="Q2537" s="6">
        <v>2535</v>
      </c>
    </row>
    <row r="2538" spans="1:17" x14ac:dyDescent="0.25">
      <c r="A2538">
        <v>127.60362669522362</v>
      </c>
      <c r="B2538">
        <v>-32.905504171350678</v>
      </c>
      <c r="C2538" s="6">
        <v>1620.3600000000001</v>
      </c>
      <c r="D2538">
        <v>0.75</v>
      </c>
      <c r="E2538">
        <v>0.65</v>
      </c>
      <c r="F2538">
        <v>19.899999999999999</v>
      </c>
      <c r="G2538">
        <v>42.007420362456692</v>
      </c>
      <c r="H2538">
        <v>18.381232568060874</v>
      </c>
      <c r="I2538">
        <v>17.603626695223625</v>
      </c>
      <c r="J2538">
        <v>5360.1779411059042</v>
      </c>
      <c r="K2538">
        <v>-3445.1659588617104</v>
      </c>
      <c r="L2538">
        <v>-32.730213561507874</v>
      </c>
      <c r="M2538">
        <v>6371.8659782215964</v>
      </c>
      <c r="N2538">
        <v>37250.073084114731</v>
      </c>
      <c r="O2538">
        <v>47.252235237067644</v>
      </c>
      <c r="P2538">
        <v>30.2870809920921</v>
      </c>
      <c r="Q2538" s="6">
        <v>2536</v>
      </c>
    </row>
    <row r="2539" spans="1:17" x14ac:dyDescent="0.25">
      <c r="A2539">
        <v>130.36782329176975</v>
      </c>
      <c r="B2539">
        <v>-34.214694897070636</v>
      </c>
      <c r="C2539" s="6">
        <v>1620.64</v>
      </c>
      <c r="D2539">
        <v>1.2</v>
      </c>
      <c r="E2539">
        <v>0.65</v>
      </c>
      <c r="F2539">
        <v>19.899999999999999</v>
      </c>
      <c r="G2539">
        <v>46.089820015575185</v>
      </c>
      <c r="H2539">
        <v>23.379929810108429</v>
      </c>
      <c r="I2539">
        <v>20.367823291769753</v>
      </c>
      <c r="J2539">
        <v>5279.9068538258989</v>
      </c>
      <c r="K2539">
        <v>-3566.1662798272268</v>
      </c>
      <c r="L2539">
        <v>-34.03596504584003</v>
      </c>
      <c r="M2539">
        <v>6371.4172929148554</v>
      </c>
      <c r="N2539">
        <v>37429.961440413172</v>
      </c>
      <c r="O2539">
        <v>44.637326047654014</v>
      </c>
      <c r="P2539">
        <v>33.434925722021802</v>
      </c>
      <c r="Q2539" s="6">
        <v>2537</v>
      </c>
    </row>
    <row r="2540" spans="1:17" x14ac:dyDescent="0.25">
      <c r="A2540">
        <v>128.25199013509709</v>
      </c>
      <c r="B2540">
        <v>-35.060606489765753</v>
      </c>
      <c r="C2540" s="6">
        <v>1620.92</v>
      </c>
      <c r="D2540">
        <v>0.75</v>
      </c>
      <c r="E2540">
        <v>0.65</v>
      </c>
      <c r="F2540">
        <v>19.899999999999999</v>
      </c>
      <c r="G2540">
        <v>42.007420362456692</v>
      </c>
      <c r="H2540">
        <v>17.895466206977702</v>
      </c>
      <c r="I2540">
        <v>18.251990135097088</v>
      </c>
      <c r="J2540">
        <v>5226.5699147280748</v>
      </c>
      <c r="K2540">
        <v>-3643.3739519689711</v>
      </c>
      <c r="L2540">
        <v>-34.879851737217891</v>
      </c>
      <c r="M2540">
        <v>6371.1228859147459</v>
      </c>
      <c r="N2540">
        <v>37414.34275849408</v>
      </c>
      <c r="O2540">
        <v>44.853536709110642</v>
      </c>
      <c r="P2540">
        <v>29.860250578014998</v>
      </c>
      <c r="Q2540" s="6">
        <v>2538</v>
      </c>
    </row>
    <row r="2541" spans="1:17" x14ac:dyDescent="0.25">
      <c r="A2541">
        <v>129.82573530410875</v>
      </c>
      <c r="B2541">
        <v>-32.949715453589548</v>
      </c>
      <c r="C2541" s="6">
        <v>1621.2</v>
      </c>
      <c r="D2541">
        <v>0.75</v>
      </c>
      <c r="E2541">
        <v>0.65</v>
      </c>
      <c r="F2541">
        <v>19.899999999999999</v>
      </c>
      <c r="G2541">
        <v>42.007420362456692</v>
      </c>
      <c r="H2541">
        <v>21.292824824643205</v>
      </c>
      <c r="I2541">
        <v>19.825735304108747</v>
      </c>
      <c r="J2541">
        <v>5357.5126792136025</v>
      </c>
      <c r="K2541">
        <v>-3449.2814765843846</v>
      </c>
      <c r="L2541">
        <v>-32.774302710835926</v>
      </c>
      <c r="M2541">
        <v>6371.8509722562303</v>
      </c>
      <c r="N2541">
        <v>37328.321783966014</v>
      </c>
      <c r="O2541">
        <v>46.100891215272348</v>
      </c>
      <c r="P2541">
        <v>33.538675570899983</v>
      </c>
      <c r="Q2541" s="6">
        <v>2539</v>
      </c>
    </row>
    <row r="2542" spans="1:17" x14ac:dyDescent="0.25">
      <c r="A2542">
        <v>130.47459551890861</v>
      </c>
      <c r="B2542">
        <v>-32.610716871445405</v>
      </c>
      <c r="C2542" s="6">
        <v>1621.4800000000002</v>
      </c>
      <c r="D2542">
        <v>1.2</v>
      </c>
      <c r="E2542">
        <v>0.65</v>
      </c>
      <c r="F2542">
        <v>19.899999999999999</v>
      </c>
      <c r="G2542">
        <v>46.089820015575185</v>
      </c>
      <c r="H2542">
        <v>23.562962789163102</v>
      </c>
      <c r="I2542">
        <v>20.474595518908615</v>
      </c>
      <c r="J2542">
        <v>5377.8673365850827</v>
      </c>
      <c r="K2542">
        <v>-3417.6732690516706</v>
      </c>
      <c r="L2542">
        <v>-32.436251219977748</v>
      </c>
      <c r="M2542">
        <v>6371.9657613564641</v>
      </c>
      <c r="N2542">
        <v>37330.410258316362</v>
      </c>
      <c r="O2542">
        <v>46.072495463188325</v>
      </c>
      <c r="P2542">
        <v>34.714923136160415</v>
      </c>
      <c r="Q2542" s="6">
        <v>2540</v>
      </c>
    </row>
    <row r="2543" spans="1:17" x14ac:dyDescent="0.25">
      <c r="A2543">
        <v>128.71748786479009</v>
      </c>
      <c r="B2543">
        <v>-33.232823458404596</v>
      </c>
      <c r="C2543" s="6">
        <v>1621.7600000000002</v>
      </c>
      <c r="D2543">
        <v>3</v>
      </c>
      <c r="E2543">
        <v>0.65</v>
      </c>
      <c r="F2543">
        <v>19.899999999999999</v>
      </c>
      <c r="G2543">
        <v>54.048620189015942</v>
      </c>
      <c r="H2543">
        <v>17.551342675469105</v>
      </c>
      <c r="I2543">
        <v>18.717487864790087</v>
      </c>
      <c r="J2543">
        <v>5340.3699697806978</v>
      </c>
      <c r="K2543">
        <v>-3475.5870996471203</v>
      </c>
      <c r="L2543">
        <v>-33.056638509328266</v>
      </c>
      <c r="M2543">
        <v>6371.7546328596936</v>
      </c>
      <c r="N2543">
        <v>37308.006921469219</v>
      </c>
      <c r="O2543">
        <v>46.395477447166748</v>
      </c>
      <c r="P2543">
        <v>31.725996424423236</v>
      </c>
      <c r="Q2543" s="6">
        <v>2541</v>
      </c>
    </row>
    <row r="2544" spans="1:17" x14ac:dyDescent="0.25">
      <c r="A2544">
        <v>127.98895463515792</v>
      </c>
      <c r="B2544">
        <v>-34.390040463405441</v>
      </c>
      <c r="C2544" s="6">
        <v>1622.0400000000002</v>
      </c>
      <c r="D2544">
        <v>0.75</v>
      </c>
      <c r="E2544">
        <v>0.65</v>
      </c>
      <c r="F2544">
        <v>19.899999999999999</v>
      </c>
      <c r="G2544">
        <v>42.007420362456692</v>
      </c>
      <c r="H2544">
        <v>15.903866866974406</v>
      </c>
      <c r="I2544">
        <v>17.988954635157924</v>
      </c>
      <c r="J2544">
        <v>5268.9452087802056</v>
      </c>
      <c r="K2544">
        <v>-3582.2340239438468</v>
      </c>
      <c r="L2544">
        <v>-34.210878062438091</v>
      </c>
      <c r="M2544">
        <v>6371.3565443654779</v>
      </c>
      <c r="N2544">
        <v>37360.513380588192</v>
      </c>
      <c r="O2544">
        <v>45.626703561794343</v>
      </c>
      <c r="P2544">
        <v>29.893795955044947</v>
      </c>
      <c r="Q2544" s="6">
        <v>2542</v>
      </c>
    </row>
    <row r="2545" spans="1:17" x14ac:dyDescent="0.25">
      <c r="A2545">
        <v>129.17554068230041</v>
      </c>
      <c r="B2545">
        <v>-33.728616493861928</v>
      </c>
      <c r="C2545" s="6">
        <v>1622.3200000000002</v>
      </c>
      <c r="D2545">
        <v>3</v>
      </c>
      <c r="E2545">
        <v>0.65</v>
      </c>
      <c r="F2545">
        <v>19.899999999999999</v>
      </c>
      <c r="G2545">
        <v>54.048620189015942</v>
      </c>
      <c r="H2545">
        <v>17.692964264514025</v>
      </c>
      <c r="I2545">
        <v>19.175540682300408</v>
      </c>
      <c r="J2545">
        <v>5310.0345137291633</v>
      </c>
      <c r="K2545">
        <v>-3521.4524941645582</v>
      </c>
      <c r="L2545">
        <v>-33.551120546743562</v>
      </c>
      <c r="M2545">
        <v>6371.5849053161564</v>
      </c>
      <c r="N2545">
        <v>37355.995220426492</v>
      </c>
      <c r="O2545">
        <v>45.695668096574813</v>
      </c>
      <c r="P2545">
        <v>32.05883879935471</v>
      </c>
      <c r="Q2545" s="6">
        <v>2543</v>
      </c>
    </row>
    <row r="2546" spans="1:17" x14ac:dyDescent="0.25">
      <c r="A2546">
        <v>131.67657619097079</v>
      </c>
      <c r="B2546">
        <v>-35.339713033998599</v>
      </c>
      <c r="C2546" s="6">
        <v>1622.6000000000001</v>
      </c>
      <c r="D2546">
        <v>0.75</v>
      </c>
      <c r="E2546">
        <v>0.65</v>
      </c>
      <c r="F2546">
        <v>19.899999999999999</v>
      </c>
      <c r="G2546">
        <v>42.007420362456692</v>
      </c>
      <c r="H2546">
        <v>18.116212671574139</v>
      </c>
      <c r="I2546">
        <v>21.676576190970792</v>
      </c>
      <c r="J2546">
        <v>5208.7204748072409</v>
      </c>
      <c r="K2546">
        <v>-3668.6769952529057</v>
      </c>
      <c r="L2546">
        <v>-35.158324542233068</v>
      </c>
      <c r="M2546">
        <v>6371.0250258631113</v>
      </c>
      <c r="N2546">
        <v>37552.947196389883</v>
      </c>
      <c r="O2546">
        <v>42.922159427881446</v>
      </c>
      <c r="P2546">
        <v>34.495668098518948</v>
      </c>
      <c r="Q2546" s="6">
        <v>2544</v>
      </c>
    </row>
    <row r="2547" spans="1:17" x14ac:dyDescent="0.25">
      <c r="A2547">
        <v>131.34862112583255</v>
      </c>
      <c r="B2547">
        <v>-34.406410652207754</v>
      </c>
      <c r="C2547" s="6">
        <v>1622.88</v>
      </c>
      <c r="D2547">
        <v>0.75</v>
      </c>
      <c r="E2547">
        <v>0.65</v>
      </c>
      <c r="F2547">
        <v>19.899999999999999</v>
      </c>
      <c r="G2547">
        <v>42.007420362456692</v>
      </c>
      <c r="H2547">
        <v>15.268024989686285</v>
      </c>
      <c r="I2547">
        <v>21.348621125832551</v>
      </c>
      <c r="J2547">
        <v>5267.9193094536995</v>
      </c>
      <c r="K2547">
        <v>-3583.7324116661516</v>
      </c>
      <c r="L2547">
        <v>-34.22720820963319</v>
      </c>
      <c r="M2547">
        <v>6371.3508653457184</v>
      </c>
      <c r="N2547">
        <v>37478.746564222856</v>
      </c>
      <c r="O2547">
        <v>43.951724910031849</v>
      </c>
      <c r="P2547">
        <v>34.672302022412801</v>
      </c>
      <c r="Q2547" s="6">
        <v>2545</v>
      </c>
    </row>
    <row r="2548" spans="1:17" x14ac:dyDescent="0.25">
      <c r="A2548">
        <v>128.46874229327744</v>
      </c>
      <c r="B2548">
        <v>-36.223462077606243</v>
      </c>
      <c r="C2548" s="6">
        <v>1623.16</v>
      </c>
      <c r="D2548">
        <v>0.75</v>
      </c>
      <c r="E2548">
        <v>0.65</v>
      </c>
      <c r="F2548">
        <v>19.899999999999999</v>
      </c>
      <c r="G2548">
        <v>42.007420362456692</v>
      </c>
      <c r="H2548">
        <v>19.515078670740024</v>
      </c>
      <c r="I2548">
        <v>18.468742293277444</v>
      </c>
      <c r="J2548">
        <v>5151.3877546931844</v>
      </c>
      <c r="K2548">
        <v>-3748.2246090803778</v>
      </c>
      <c r="L2548">
        <v>-36.040180413205654</v>
      </c>
      <c r="M2548">
        <v>6370.7129521991992</v>
      </c>
      <c r="N2548">
        <v>37501.553033396471</v>
      </c>
      <c r="O2548">
        <v>43.624556767138309</v>
      </c>
      <c r="P2548">
        <v>29.474526999163729</v>
      </c>
      <c r="Q2548" s="6">
        <v>2546</v>
      </c>
    </row>
    <row r="2549" spans="1:17" x14ac:dyDescent="0.25">
      <c r="A2549">
        <v>131.89657815627527</v>
      </c>
      <c r="B2549">
        <v>-33.780041799873473</v>
      </c>
      <c r="C2549" s="6">
        <v>1623.44</v>
      </c>
      <c r="D2549">
        <v>1.2</v>
      </c>
      <c r="E2549">
        <v>0.65</v>
      </c>
      <c r="F2549">
        <v>19.899999999999999</v>
      </c>
      <c r="G2549">
        <v>46.089820015575185</v>
      </c>
      <c r="H2549">
        <v>18.379842397502131</v>
      </c>
      <c r="I2549">
        <v>21.896578156275268</v>
      </c>
      <c r="J2549">
        <v>5306.8651872573728</v>
      </c>
      <c r="K2549">
        <v>-3526.1949506734641</v>
      </c>
      <c r="L2549">
        <v>-33.602412896156324</v>
      </c>
      <c r="M2549">
        <v>6371.5672283888889</v>
      </c>
      <c r="N2549">
        <v>37459.009909605178</v>
      </c>
      <c r="O2549">
        <v>44.231088768938392</v>
      </c>
      <c r="P2549">
        <v>35.862572559861619</v>
      </c>
      <c r="Q2549" s="6">
        <v>2547</v>
      </c>
    </row>
    <row r="2550" spans="1:17" x14ac:dyDescent="0.25">
      <c r="A2550">
        <v>128.13129387671785</v>
      </c>
      <c r="B2550">
        <v>-34.652296460968678</v>
      </c>
      <c r="C2550" s="6">
        <v>1623.7200000000003</v>
      </c>
      <c r="D2550">
        <v>1.2</v>
      </c>
      <c r="E2550">
        <v>0.65</v>
      </c>
      <c r="F2550">
        <v>19.899999999999999</v>
      </c>
      <c r="G2550">
        <v>46.089820015575185</v>
      </c>
      <c r="H2550">
        <v>18.394930562808554</v>
      </c>
      <c r="I2550">
        <v>18.131293876717848</v>
      </c>
      <c r="J2550">
        <v>5252.4581636028533</v>
      </c>
      <c r="K2550">
        <v>-3606.2038460178533</v>
      </c>
      <c r="L2550">
        <v>-34.472499601750748</v>
      </c>
      <c r="M2550">
        <v>6371.2654111590909</v>
      </c>
      <c r="N2550">
        <v>37382.753893701782</v>
      </c>
      <c r="O2550">
        <v>45.305914012160315</v>
      </c>
      <c r="P2550">
        <v>29.937735615797774</v>
      </c>
      <c r="Q2550" s="6">
        <v>2548</v>
      </c>
    </row>
    <row r="2551" spans="1:17" x14ac:dyDescent="0.25">
      <c r="A2551">
        <v>128.46949647786067</v>
      </c>
      <c r="B2551">
        <v>-33.655698561080186</v>
      </c>
      <c r="C2551" s="6">
        <v>1624.0000000000002</v>
      </c>
      <c r="D2551">
        <v>0.75</v>
      </c>
      <c r="E2551">
        <v>0.65</v>
      </c>
      <c r="F2551">
        <v>19.899999999999999</v>
      </c>
      <c r="G2551">
        <v>42.007420362456692</v>
      </c>
      <c r="H2551">
        <v>15.622260112690014</v>
      </c>
      <c r="I2551">
        <v>18.469496477860673</v>
      </c>
      <c r="J2551">
        <v>5314.5210796642496</v>
      </c>
      <c r="K2551">
        <v>-3514.7231771405613</v>
      </c>
      <c r="L2551">
        <v>-33.478392114822483</v>
      </c>
      <c r="M2551">
        <v>6371.6099471110674</v>
      </c>
      <c r="N2551">
        <v>37327.356524440591</v>
      </c>
      <c r="O2551">
        <v>46.110808579137625</v>
      </c>
      <c r="P2551">
        <v>31.076346107721811</v>
      </c>
      <c r="Q2551" s="6">
        <v>2549</v>
      </c>
    </row>
    <row r="2552" spans="1:17" x14ac:dyDescent="0.25">
      <c r="A2552">
        <v>130.21020091715909</v>
      </c>
      <c r="B2552">
        <v>-32.964089945212464</v>
      </c>
      <c r="C2552" s="6">
        <v>1624.2800000000002</v>
      </c>
      <c r="D2552">
        <v>0.75</v>
      </c>
      <c r="E2552">
        <v>0.65</v>
      </c>
      <c r="F2552">
        <v>19.899999999999999</v>
      </c>
      <c r="G2552">
        <v>42.007420362456692</v>
      </c>
      <c r="H2552">
        <v>17.855340138175411</v>
      </c>
      <c r="I2552">
        <v>20.210200917159085</v>
      </c>
      <c r="J2552">
        <v>5356.6454298636863</v>
      </c>
      <c r="K2552">
        <v>-3450.6191251687706</v>
      </c>
      <c r="L2552">
        <v>-32.788637582783181</v>
      </c>
      <c r="M2552">
        <v>6371.8460910681142</v>
      </c>
      <c r="N2552">
        <v>37343.137712176125</v>
      </c>
      <c r="O2552">
        <v>45.885864473983588</v>
      </c>
      <c r="P2552">
        <v>34.08108719461967</v>
      </c>
      <c r="Q2552" s="6">
        <v>2550</v>
      </c>
    </row>
    <row r="2553" spans="1:17" x14ac:dyDescent="0.25">
      <c r="A2553">
        <v>129.88537618366459</v>
      </c>
      <c r="B2553">
        <v>-36.30814525754284</v>
      </c>
      <c r="C2553" s="6">
        <v>1624.5600000000002</v>
      </c>
      <c r="D2553">
        <v>3</v>
      </c>
      <c r="E2553">
        <v>0.65</v>
      </c>
      <c r="F2553">
        <v>19.899999999999999</v>
      </c>
      <c r="G2553">
        <v>54.048620189015942</v>
      </c>
      <c r="H2553">
        <v>14.765197494494895</v>
      </c>
      <c r="I2553">
        <v>19.88537618366459</v>
      </c>
      <c r="J2553">
        <v>5145.829256888178</v>
      </c>
      <c r="K2553">
        <v>-3755.8010602369154</v>
      </c>
      <c r="L2553">
        <v>-36.124691285056187</v>
      </c>
      <c r="M2553">
        <v>6370.6828790266336</v>
      </c>
      <c r="N2553">
        <v>37554.427068416036</v>
      </c>
      <c r="O2553">
        <v>42.896561713816929</v>
      </c>
      <c r="P2553">
        <v>31.419028319683107</v>
      </c>
      <c r="Q2553" s="6">
        <v>2551</v>
      </c>
    </row>
    <row r="2554" spans="1:17" x14ac:dyDescent="0.25">
      <c r="A2554">
        <v>128.79040628944844</v>
      </c>
      <c r="B2554">
        <v>-37.090359052149417</v>
      </c>
      <c r="C2554" s="6">
        <v>1624.8400000000001</v>
      </c>
      <c r="D2554">
        <v>0.75</v>
      </c>
      <c r="E2554">
        <v>0.65</v>
      </c>
      <c r="F2554">
        <v>19.899999999999999</v>
      </c>
      <c r="G2554">
        <v>42.007420362456692</v>
      </c>
      <c r="H2554">
        <v>15.478129473834821</v>
      </c>
      <c r="I2554">
        <v>18.790406289448441</v>
      </c>
      <c r="J2554">
        <v>5093.9543762023504</v>
      </c>
      <c r="K2554">
        <v>-3825.3984258667188</v>
      </c>
      <c r="L2554">
        <v>-36.905389234082563</v>
      </c>
      <c r="M2554">
        <v>6370.4037786826857</v>
      </c>
      <c r="N2554">
        <v>37572.952246660767</v>
      </c>
      <c r="O2554">
        <v>42.63961186155187</v>
      </c>
      <c r="P2554">
        <v>29.430733474023985</v>
      </c>
      <c r="Q2554" s="6">
        <v>2552</v>
      </c>
    </row>
    <row r="2555" spans="1:17" x14ac:dyDescent="0.25">
      <c r="A2555">
        <v>128.07461683288554</v>
      </c>
      <c r="B2555">
        <v>-34.206992261719435</v>
      </c>
      <c r="C2555" s="6">
        <v>1625.1200000000001</v>
      </c>
      <c r="D2555">
        <v>0.75</v>
      </c>
      <c r="E2555">
        <v>0.65</v>
      </c>
      <c r="F2555">
        <v>19.899999999999999</v>
      </c>
      <c r="G2555">
        <v>42.007420362456692</v>
      </c>
      <c r="H2555">
        <v>22.754332412957517</v>
      </c>
      <c r="I2555">
        <v>18.074616832885539</v>
      </c>
      <c r="J2555">
        <v>5280.3872453195117</v>
      </c>
      <c r="K2555">
        <v>-3565.4596928990845</v>
      </c>
      <c r="L2555">
        <v>-34.028281564747488</v>
      </c>
      <c r="M2555">
        <v>6371.4199580800687</v>
      </c>
      <c r="N2555">
        <v>37350.998982252328</v>
      </c>
      <c r="O2555">
        <v>45.764978259110123</v>
      </c>
      <c r="P2555">
        <v>30.13608847028949</v>
      </c>
      <c r="Q2555" s="6">
        <v>2553</v>
      </c>
    </row>
    <row r="2556" spans="1:17" x14ac:dyDescent="0.25">
      <c r="A2556">
        <v>130.76121535861228</v>
      </c>
      <c r="B2556">
        <v>-36.267479086431251</v>
      </c>
      <c r="C2556" s="6">
        <v>1625.4</v>
      </c>
      <c r="D2556">
        <v>0.75</v>
      </c>
      <c r="E2556">
        <v>0.65</v>
      </c>
      <c r="F2556">
        <v>19.899999999999999</v>
      </c>
      <c r="G2556">
        <v>42.007420362456692</v>
      </c>
      <c r="H2556">
        <v>18.526960837418081</v>
      </c>
      <c r="I2556">
        <v>20.761215358612276</v>
      </c>
      <c r="J2556">
        <v>5148.499940789321</v>
      </c>
      <c r="K2556">
        <v>-3752.1637432780631</v>
      </c>
      <c r="L2556">
        <v>-36.084107659588426</v>
      </c>
      <c r="M2556">
        <v>6370.6973242085587</v>
      </c>
      <c r="N2556">
        <v>37582.288718289245</v>
      </c>
      <c r="O2556">
        <v>42.517314329641465</v>
      </c>
      <c r="P2556">
        <v>32.653198338732757</v>
      </c>
      <c r="Q2556" s="6">
        <v>2554</v>
      </c>
    </row>
    <row r="2557" spans="1:17" x14ac:dyDescent="0.25">
      <c r="A2557">
        <v>129.38731460663683</v>
      </c>
      <c r="B2557">
        <v>-35.438173614871602</v>
      </c>
      <c r="C2557" s="6">
        <v>1625.68</v>
      </c>
      <c r="D2557">
        <v>3</v>
      </c>
      <c r="E2557">
        <v>0.65</v>
      </c>
      <c r="F2557">
        <v>19.899999999999999</v>
      </c>
      <c r="G2557">
        <v>54.048620189015942</v>
      </c>
      <c r="H2557">
        <v>19.360895619216713</v>
      </c>
      <c r="I2557">
        <v>19.387314606636835</v>
      </c>
      <c r="J2557">
        <v>5202.3941376109369</v>
      </c>
      <c r="K2557">
        <v>-3677.5826555329813</v>
      </c>
      <c r="L2557">
        <v>-35.25656564981211</v>
      </c>
      <c r="M2557">
        <v>6370.9904215377428</v>
      </c>
      <c r="N2557">
        <v>37477.616606122261</v>
      </c>
      <c r="O2557">
        <v>43.961665782708288</v>
      </c>
      <c r="P2557">
        <v>31.254393308815015</v>
      </c>
      <c r="Q2557" s="6">
        <v>2555</v>
      </c>
    </row>
    <row r="2558" spans="1:17" x14ac:dyDescent="0.25">
      <c r="A2558">
        <v>132.04072064863135</v>
      </c>
      <c r="B2558">
        <v>-32.739299787647134</v>
      </c>
      <c r="C2558" s="6">
        <v>1625.9600000000003</v>
      </c>
      <c r="D2558">
        <v>0.75</v>
      </c>
      <c r="E2558">
        <v>0.65</v>
      </c>
      <c r="F2558">
        <v>19.899999999999999</v>
      </c>
      <c r="G2558">
        <v>42.007420362456692</v>
      </c>
      <c r="H2558">
        <v>19.750969115440089</v>
      </c>
      <c r="I2558">
        <v>22.04072064863135</v>
      </c>
      <c r="J2558">
        <v>5370.1689174900275</v>
      </c>
      <c r="K2558">
        <v>-3429.676302253094</v>
      </c>
      <c r="L2558">
        <v>-32.564472031420998</v>
      </c>
      <c r="M2558">
        <v>6371.9222955566929</v>
      </c>
      <c r="N2558">
        <v>37398.595825165372</v>
      </c>
      <c r="O2558">
        <v>45.090646303682767</v>
      </c>
      <c r="P2558">
        <v>36.81834181498256</v>
      </c>
      <c r="Q2558" s="6">
        <v>2556</v>
      </c>
    </row>
    <row r="2559" spans="1:17" x14ac:dyDescent="0.25">
      <c r="A2559">
        <v>132.04122826167358</v>
      </c>
      <c r="B2559">
        <v>-33.769100201220475</v>
      </c>
      <c r="C2559" s="6">
        <v>1626.2400000000002</v>
      </c>
      <c r="D2559">
        <v>1.2</v>
      </c>
      <c r="E2559">
        <v>0.65</v>
      </c>
      <c r="F2559">
        <v>19.899999999999999</v>
      </c>
      <c r="G2559">
        <v>46.089820015575185</v>
      </c>
      <c r="H2559">
        <v>19.17046197500428</v>
      </c>
      <c r="I2559">
        <v>22.041228261673581</v>
      </c>
      <c r="J2559">
        <v>5307.5398734364771</v>
      </c>
      <c r="K2559">
        <v>-3525.1861482468357</v>
      </c>
      <c r="L2559">
        <v>-33.591499538519805</v>
      </c>
      <c r="M2559">
        <v>6371.5709905728472</v>
      </c>
      <c r="N2559">
        <v>37463.948029628336</v>
      </c>
      <c r="O2559">
        <v>44.161989709394149</v>
      </c>
      <c r="P2559">
        <v>36.068535094022948</v>
      </c>
      <c r="Q2559" s="6">
        <v>2557</v>
      </c>
    </row>
    <row r="2560" spans="1:17" x14ac:dyDescent="0.25">
      <c r="A2560">
        <v>127.56982180322538</v>
      </c>
      <c r="B2560">
        <v>-35.745446845612548</v>
      </c>
      <c r="C2560" s="6">
        <v>1626.5200000000002</v>
      </c>
      <c r="D2560">
        <v>1.2</v>
      </c>
      <c r="E2560">
        <v>0.65</v>
      </c>
      <c r="F2560">
        <v>19.899999999999999</v>
      </c>
      <c r="G2560">
        <v>46.089820015575185</v>
      </c>
      <c r="H2560">
        <v>17.530767035564281</v>
      </c>
      <c r="I2560">
        <v>17.569821803225381</v>
      </c>
      <c r="J2560">
        <v>5182.5521394907364</v>
      </c>
      <c r="K2560">
        <v>-3705.306035185728</v>
      </c>
      <c r="L2560">
        <v>-35.563167713920336</v>
      </c>
      <c r="M2560">
        <v>6370.8821597109918</v>
      </c>
      <c r="N2560">
        <v>37440.017871524724</v>
      </c>
      <c r="O2560">
        <v>44.486730442324898</v>
      </c>
      <c r="P2560">
        <v>28.458504612174227</v>
      </c>
      <c r="Q2560" s="6">
        <v>2558</v>
      </c>
    </row>
    <row r="2561" spans="1:17" x14ac:dyDescent="0.25">
      <c r="A2561">
        <v>131.88061803369814</v>
      </c>
      <c r="B2561">
        <v>-33.652726898905918</v>
      </c>
      <c r="C2561" s="6">
        <v>1626.8000000000002</v>
      </c>
      <c r="D2561">
        <v>0.75</v>
      </c>
      <c r="E2561">
        <v>0.65</v>
      </c>
      <c r="F2561">
        <v>19.899999999999999</v>
      </c>
      <c r="G2561">
        <v>42.007420362456692</v>
      </c>
      <c r="H2561">
        <v>21.945713412406647</v>
      </c>
      <c r="I2561">
        <v>21.880618033698141</v>
      </c>
      <c r="J2561">
        <v>5314.7037402305596</v>
      </c>
      <c r="K2561">
        <v>-3514.4488144471698</v>
      </c>
      <c r="L2561">
        <v>-33.475428199748826</v>
      </c>
      <c r="M2561">
        <v>6371.6109670780916</v>
      </c>
      <c r="N2561">
        <v>37450.208456038832</v>
      </c>
      <c r="O2561">
        <v>44.355296009744208</v>
      </c>
      <c r="P2561">
        <v>35.931274728919711</v>
      </c>
      <c r="Q2561" s="6">
        <v>2559</v>
      </c>
    </row>
    <row r="2562" spans="1:17" x14ac:dyDescent="0.25">
      <c r="A2562">
        <v>131.60293144506457</v>
      </c>
      <c r="B2562">
        <v>-33.394509080521594</v>
      </c>
      <c r="C2562" s="6">
        <v>1627.0800000000002</v>
      </c>
      <c r="D2562">
        <v>3</v>
      </c>
      <c r="E2562">
        <v>0.65</v>
      </c>
      <c r="F2562">
        <v>19.899999999999999</v>
      </c>
      <c r="G2562">
        <v>54.048620189015942</v>
      </c>
      <c r="H2562">
        <v>14.269035539744843</v>
      </c>
      <c r="I2562">
        <v>21.60293144506457</v>
      </c>
      <c r="J2562">
        <v>5330.5210093035193</v>
      </c>
      <c r="K2562">
        <v>-3490.5729180672561</v>
      </c>
      <c r="L2562">
        <v>-33.217890800519527</v>
      </c>
      <c r="M2562">
        <v>6371.6994222083931</v>
      </c>
      <c r="N2562">
        <v>37422.913884147667</v>
      </c>
      <c r="O2562">
        <v>44.741607823134039</v>
      </c>
      <c r="P2562">
        <v>35.733223199569593</v>
      </c>
      <c r="Q2562" s="6">
        <v>2560</v>
      </c>
    </row>
    <row r="2563" spans="1:17" x14ac:dyDescent="0.25">
      <c r="A2563">
        <v>129.54506469899027</v>
      </c>
      <c r="B2563">
        <v>-33.770798015666514</v>
      </c>
      <c r="C2563" s="6">
        <v>1627.3600000000001</v>
      </c>
      <c r="D2563">
        <v>3</v>
      </c>
      <c r="E2563">
        <v>0.65</v>
      </c>
      <c r="F2563">
        <v>19.899999999999999</v>
      </c>
      <c r="G2563">
        <v>54.048620189015942</v>
      </c>
      <c r="H2563">
        <v>21.122012903499389</v>
      </c>
      <c r="I2563">
        <v>19.545064698990274</v>
      </c>
      <c r="J2563">
        <v>5307.4351946822217</v>
      </c>
      <c r="K2563">
        <v>-3525.342693053783</v>
      </c>
      <c r="L2563">
        <v>-33.593192969098645</v>
      </c>
      <c r="M2563">
        <v>6371.5704068321502</v>
      </c>
      <c r="N2563">
        <v>37371.568571972486</v>
      </c>
      <c r="O2563">
        <v>45.471343066003826</v>
      </c>
      <c r="P2563">
        <v>32.564066414633402</v>
      </c>
      <c r="Q2563" s="6">
        <v>2561</v>
      </c>
    </row>
    <row r="2564" spans="1:17" x14ac:dyDescent="0.25">
      <c r="A2564">
        <v>128.46841012429991</v>
      </c>
      <c r="B2564">
        <v>-36.423283852422628</v>
      </c>
      <c r="C2564" s="6">
        <v>1627.64</v>
      </c>
      <c r="D2564">
        <v>0.75</v>
      </c>
      <c r="E2564">
        <v>0.65</v>
      </c>
      <c r="F2564">
        <v>19.899999999999999</v>
      </c>
      <c r="G2564">
        <v>42.007420362456692</v>
      </c>
      <c r="H2564">
        <v>21.777154092681716</v>
      </c>
      <c r="I2564">
        <v>18.468410124299908</v>
      </c>
      <c r="J2564">
        <v>5138.2536259394064</v>
      </c>
      <c r="K2564">
        <v>-3766.08927958205</v>
      </c>
      <c r="L2564">
        <v>-36.239598166989772</v>
      </c>
      <c r="M2564">
        <v>6370.641944597287</v>
      </c>
      <c r="N2564">
        <v>37515.534300628766</v>
      </c>
      <c r="O2564">
        <v>43.430092709493891</v>
      </c>
      <c r="P2564">
        <v>29.357773617863938</v>
      </c>
      <c r="Q2564" s="6">
        <v>2562</v>
      </c>
    </row>
    <row r="2565" spans="1:17" x14ac:dyDescent="0.25">
      <c r="A2565">
        <v>132.18193797303863</v>
      </c>
      <c r="B2565">
        <v>-32.541812300794099</v>
      </c>
      <c r="C2565" s="6">
        <v>1627.92</v>
      </c>
      <c r="D2565">
        <v>3</v>
      </c>
      <c r="E2565">
        <v>0.65</v>
      </c>
      <c r="F2565">
        <v>19.899999999999999</v>
      </c>
      <c r="G2565">
        <v>54.048620189015942</v>
      </c>
      <c r="H2565">
        <v>23.548367278732105</v>
      </c>
      <c r="I2565">
        <v>22.181937973038629</v>
      </c>
      <c r="J2565">
        <v>5381.9815834219216</v>
      </c>
      <c r="K2565">
        <v>-3411.2341251804942</v>
      </c>
      <c r="L2565">
        <v>-32.367542133500876</v>
      </c>
      <c r="M2565">
        <v>6371.9890160834921</v>
      </c>
      <c r="N2565">
        <v>37391.891285435886</v>
      </c>
      <c r="O2565">
        <v>45.187388213473099</v>
      </c>
      <c r="P2565">
        <v>37.161127571884862</v>
      </c>
      <c r="Q2565" s="6">
        <v>2563</v>
      </c>
    </row>
    <row r="2566" spans="1:17" x14ac:dyDescent="0.25">
      <c r="A2566">
        <v>128.43843110920278</v>
      </c>
      <c r="B2566">
        <v>-32.639663372038086</v>
      </c>
      <c r="C2566" s="6">
        <v>1628.2</v>
      </c>
      <c r="D2566">
        <v>1.2</v>
      </c>
      <c r="E2566">
        <v>0.65</v>
      </c>
      <c r="F2566">
        <v>19.899999999999999</v>
      </c>
      <c r="G2566">
        <v>46.089820015575185</v>
      </c>
      <c r="H2566">
        <v>17.297527060790113</v>
      </c>
      <c r="I2566">
        <v>18.438431109202781</v>
      </c>
      <c r="J2566">
        <v>5376.1366371424338</v>
      </c>
      <c r="K2566">
        <v>-3420.3768688190862</v>
      </c>
      <c r="L2566">
        <v>-32.465115898267285</v>
      </c>
      <c r="M2566">
        <v>6371.955984309513</v>
      </c>
      <c r="N2566">
        <v>37260.298465605789</v>
      </c>
      <c r="O2566">
        <v>47.101833262853269</v>
      </c>
      <c r="P2566">
        <v>31.722228862707606</v>
      </c>
      <c r="Q2566" s="6">
        <v>2564</v>
      </c>
    </row>
    <row r="2567" spans="1:17" x14ac:dyDescent="0.25">
      <c r="A2567">
        <v>131.11931577394557</v>
      </c>
      <c r="B2567">
        <v>-35.256216623854421</v>
      </c>
      <c r="C2567" s="6">
        <v>1628.4800000000002</v>
      </c>
      <c r="D2567">
        <v>3</v>
      </c>
      <c r="E2567">
        <v>0.65</v>
      </c>
      <c r="F2567">
        <v>19.899999999999999</v>
      </c>
      <c r="G2567">
        <v>54.048620189015942</v>
      </c>
      <c r="H2567">
        <v>19.479447347782457</v>
      </c>
      <c r="I2567">
        <v>21.119315773945573</v>
      </c>
      <c r="J2567">
        <v>5214.0732476191151</v>
      </c>
      <c r="K2567">
        <v>-3661.1164337060954</v>
      </c>
      <c r="L2567">
        <v>-35.075015922935378</v>
      </c>
      <c r="M2567">
        <v>6371.0543376030146</v>
      </c>
      <c r="N2567">
        <v>37526.584038799374</v>
      </c>
      <c r="O2567">
        <v>43.284323357578671</v>
      </c>
      <c r="P2567">
        <v>33.788408828841064</v>
      </c>
      <c r="Q2567" s="6">
        <v>2565</v>
      </c>
    </row>
    <row r="2568" spans="1:17" x14ac:dyDescent="0.25">
      <c r="A2568">
        <v>129.02554282013389</v>
      </c>
      <c r="B2568">
        <v>-32.794596054889077</v>
      </c>
      <c r="C2568" s="6">
        <v>1628.7600000000002</v>
      </c>
      <c r="D2568">
        <v>1.2</v>
      </c>
      <c r="E2568">
        <v>0.65</v>
      </c>
      <c r="F2568">
        <v>19.899999999999999</v>
      </c>
      <c r="G2568">
        <v>46.089820015575185</v>
      </c>
      <c r="H2568">
        <v>14.637931141343106</v>
      </c>
      <c r="I2568">
        <v>19.025542820133893</v>
      </c>
      <c r="J2568">
        <v>5366.8499332664633</v>
      </c>
      <c r="K2568">
        <v>-3434.8328880444778</v>
      </c>
      <c r="L2568">
        <v>-32.619613655819713</v>
      </c>
      <c r="M2568">
        <v>6371.9035754626902</v>
      </c>
      <c r="N2568">
        <v>37290.232162930057</v>
      </c>
      <c r="O2568">
        <v>46.658725832850138</v>
      </c>
      <c r="P2568">
        <v>32.482740613417221</v>
      </c>
      <c r="Q2568" s="6">
        <v>2566</v>
      </c>
    </row>
    <row r="2569" spans="1:17" x14ac:dyDescent="0.25">
      <c r="A2569">
        <v>130.58950990653716</v>
      </c>
      <c r="B2569">
        <v>-34.257377982100401</v>
      </c>
      <c r="C2569" s="6">
        <v>1629.0400000000002</v>
      </c>
      <c r="D2569">
        <v>0.75</v>
      </c>
      <c r="E2569">
        <v>0.65</v>
      </c>
      <c r="F2569">
        <v>19.899999999999999</v>
      </c>
      <c r="G2569">
        <v>42.007420362456692</v>
      </c>
      <c r="H2569">
        <v>15.721800861414337</v>
      </c>
      <c r="I2569">
        <v>20.58950990653716</v>
      </c>
      <c r="J2569">
        <v>5277.2430987543657</v>
      </c>
      <c r="K2569">
        <v>-3570.080578403064</v>
      </c>
      <c r="L2569">
        <v>-34.078542223547601</v>
      </c>
      <c r="M2569">
        <v>6371.4025190409484</v>
      </c>
      <c r="N2569">
        <v>37440.817524392762</v>
      </c>
      <c r="O2569">
        <v>44.483978172329692</v>
      </c>
      <c r="P2569">
        <v>33.717689038796422</v>
      </c>
      <c r="Q2569" s="6">
        <v>2567</v>
      </c>
    </row>
    <row r="2570" spans="1:17" x14ac:dyDescent="0.25">
      <c r="A2570">
        <v>131.45810208370295</v>
      </c>
      <c r="B2570">
        <v>-34.872397149977616</v>
      </c>
      <c r="C2570" s="6">
        <v>1629.3200000000002</v>
      </c>
      <c r="D2570">
        <v>3</v>
      </c>
      <c r="E2570">
        <v>0.65</v>
      </c>
      <c r="F2570">
        <v>19.899999999999999</v>
      </c>
      <c r="G2570">
        <v>54.048620189015942</v>
      </c>
      <c r="H2570">
        <v>23.732912526660279</v>
      </c>
      <c r="I2570">
        <v>21.458102083702954</v>
      </c>
      <c r="J2570">
        <v>5238.5361522558842</v>
      </c>
      <c r="K2570">
        <v>-3626.2631108298046</v>
      </c>
      <c r="L2570">
        <v>-34.692079401465143</v>
      </c>
      <c r="M2570">
        <v>6371.188677747421</v>
      </c>
      <c r="N2570">
        <v>37513.600580204591</v>
      </c>
      <c r="O2570">
        <v>43.465490677440606</v>
      </c>
      <c r="P2570">
        <v>34.507665361499058</v>
      </c>
      <c r="Q2570" s="6">
        <v>2568</v>
      </c>
    </row>
    <row r="2571" spans="1:17" x14ac:dyDescent="0.25">
      <c r="A2571">
        <v>128.03296564392869</v>
      </c>
      <c r="B2571">
        <v>-33.862601962346503</v>
      </c>
      <c r="C2571" s="6">
        <v>1629.6000000000001</v>
      </c>
      <c r="D2571">
        <v>3</v>
      </c>
      <c r="E2571">
        <v>0.65</v>
      </c>
      <c r="F2571">
        <v>19.899999999999999</v>
      </c>
      <c r="G2571">
        <v>54.048620189015942</v>
      </c>
      <c r="H2571">
        <v>15.392452572249258</v>
      </c>
      <c r="I2571">
        <v>18.032965643928691</v>
      </c>
      <c r="J2571">
        <v>5301.76807475444</v>
      </c>
      <c r="K2571">
        <v>-3533.802800435466</v>
      </c>
      <c r="L2571">
        <v>-33.684760797644195</v>
      </c>
      <c r="M2571">
        <v>6371.538821262171</v>
      </c>
      <c r="N2571">
        <v>37326.718036933678</v>
      </c>
      <c r="O2571">
        <v>46.11887850740186</v>
      </c>
      <c r="P2571">
        <v>30.296369661831527</v>
      </c>
      <c r="Q2571" s="6">
        <v>2569</v>
      </c>
    </row>
    <row r="2572" spans="1:17" x14ac:dyDescent="0.25">
      <c r="A2572">
        <v>127.81933390834087</v>
      </c>
      <c r="B2572">
        <v>-33.493063228519382</v>
      </c>
      <c r="C2572" s="6">
        <v>1629.88</v>
      </c>
      <c r="D2572">
        <v>1.2</v>
      </c>
      <c r="E2572">
        <v>0.65</v>
      </c>
      <c r="F2572">
        <v>19.899999999999999</v>
      </c>
      <c r="G2572">
        <v>46.089820015575185</v>
      </c>
      <c r="H2572">
        <v>17.287990020536125</v>
      </c>
      <c r="I2572">
        <v>17.819333908340866</v>
      </c>
      <c r="J2572">
        <v>5324.4967992351294</v>
      </c>
      <c r="K2572">
        <v>-3499.6939372043385</v>
      </c>
      <c r="L2572">
        <v>-33.316183563041648</v>
      </c>
      <c r="M2572">
        <v>6371.6657020884222</v>
      </c>
      <c r="N2572">
        <v>37295.411022162822</v>
      </c>
      <c r="O2572">
        <v>46.578512323103688</v>
      </c>
      <c r="P2572">
        <v>30.220230666647737</v>
      </c>
      <c r="Q2572" s="6">
        <v>2570</v>
      </c>
    </row>
    <row r="2573" spans="1:17" x14ac:dyDescent="0.25">
      <c r="A2573">
        <v>128.9911416681926</v>
      </c>
      <c r="B2573">
        <v>-37.146407653840555</v>
      </c>
      <c r="C2573" s="6">
        <v>1630.16</v>
      </c>
      <c r="D2573">
        <v>0.75</v>
      </c>
      <c r="E2573">
        <v>0.65</v>
      </c>
      <c r="F2573">
        <v>19.899999999999999</v>
      </c>
      <c r="G2573">
        <v>42.007420362456692</v>
      </c>
      <c r="H2573">
        <v>17.781692232819523</v>
      </c>
      <c r="I2573">
        <v>18.991141668192597</v>
      </c>
      <c r="J2573">
        <v>5090.2006690112075</v>
      </c>
      <c r="K2573">
        <v>-3830.3584078494432</v>
      </c>
      <c r="L2573">
        <v>-36.961334486037941</v>
      </c>
      <c r="M2573">
        <v>6370.3836920067124</v>
      </c>
      <c r="N2573">
        <v>37583.414651708939</v>
      </c>
      <c r="O2573">
        <v>42.497167306492543</v>
      </c>
      <c r="P2573">
        <v>29.680133350303077</v>
      </c>
      <c r="Q2573" s="6">
        <v>2571</v>
      </c>
    </row>
    <row r="2574" spans="1:17" x14ac:dyDescent="0.25">
      <c r="A2574">
        <v>129.93274200600081</v>
      </c>
      <c r="B2574">
        <v>-32.984416495554548</v>
      </c>
      <c r="C2574" s="6">
        <v>1630.44</v>
      </c>
      <c r="D2574">
        <v>3</v>
      </c>
      <c r="E2574">
        <v>0.65</v>
      </c>
      <c r="F2574">
        <v>19.899999999999999</v>
      </c>
      <c r="G2574">
        <v>54.048620189015942</v>
      </c>
      <c r="H2574">
        <v>19.947063789919945</v>
      </c>
      <c r="I2574">
        <v>19.932742006000808</v>
      </c>
      <c r="J2574">
        <v>5355.4185016386464</v>
      </c>
      <c r="K2574">
        <v>-3452.5102889107543</v>
      </c>
      <c r="L2574">
        <v>-32.808908183182446</v>
      </c>
      <c r="M2574">
        <v>6371.8391868226045</v>
      </c>
      <c r="N2574">
        <v>37334.386174017687</v>
      </c>
      <c r="O2574">
        <v>46.012598114039804</v>
      </c>
      <c r="P2574">
        <v>33.668262937166169</v>
      </c>
      <c r="Q2574" s="6">
        <v>2572</v>
      </c>
    </row>
    <row r="2575" spans="1:17" x14ac:dyDescent="0.25">
      <c r="A2575">
        <v>129.70920820287088</v>
      </c>
      <c r="B2575">
        <v>-34.964194263709956</v>
      </c>
      <c r="C2575" s="6">
        <v>1630.7200000000003</v>
      </c>
      <c r="D2575">
        <v>3</v>
      </c>
      <c r="E2575">
        <v>0.65</v>
      </c>
      <c r="F2575">
        <v>19.899999999999999</v>
      </c>
      <c r="G2575">
        <v>54.048620189015942</v>
      </c>
      <c r="H2575">
        <v>17.768829701577804</v>
      </c>
      <c r="I2575">
        <v>19.709208202870883</v>
      </c>
      <c r="J2575">
        <v>5232.7068146619731</v>
      </c>
      <c r="K2575">
        <v>-3634.6135865403285</v>
      </c>
      <c r="L2575">
        <v>-34.78366240105143</v>
      </c>
      <c r="M2575">
        <v>6371.1566086287194</v>
      </c>
      <c r="N2575">
        <v>37456.536065235545</v>
      </c>
      <c r="O2575">
        <v>44.25909502303314</v>
      </c>
      <c r="P2575">
        <v>32.010265210388596</v>
      </c>
      <c r="Q2575" s="6">
        <v>2573</v>
      </c>
    </row>
    <row r="2576" spans="1:17" x14ac:dyDescent="0.25">
      <c r="A2576">
        <v>130.15036544381945</v>
      </c>
      <c r="B2576">
        <v>-36.944028283705215</v>
      </c>
      <c r="C2576" s="6">
        <v>1631.0000000000002</v>
      </c>
      <c r="D2576">
        <v>1.2</v>
      </c>
      <c r="E2576">
        <v>0.65</v>
      </c>
      <c r="F2576">
        <v>19.899999999999999</v>
      </c>
      <c r="G2576">
        <v>46.089820015575185</v>
      </c>
      <c r="H2576">
        <v>23.214154086118175</v>
      </c>
      <c r="I2576">
        <v>20.150365443819453</v>
      </c>
      <c r="J2576">
        <v>5103.7314386837679</v>
      </c>
      <c r="K2576">
        <v>-3812.4319234537629</v>
      </c>
      <c r="L2576">
        <v>-36.759331616385083</v>
      </c>
      <c r="M2576">
        <v>6370.4561664906259</v>
      </c>
      <c r="N2576">
        <v>37607.869527193747</v>
      </c>
      <c r="O2576">
        <v>42.167483451798994</v>
      </c>
      <c r="P2576">
        <v>31.405004171325999</v>
      </c>
      <c r="Q2576" s="6">
        <v>2574</v>
      </c>
    </row>
    <row r="2577" spans="1:17" x14ac:dyDescent="0.25">
      <c r="A2577">
        <v>131.2074603546944</v>
      </c>
      <c r="B2577">
        <v>-35.873216725591774</v>
      </c>
      <c r="C2577" s="6">
        <v>1631.2800000000002</v>
      </c>
      <c r="D2577">
        <v>0.75</v>
      </c>
      <c r="E2577">
        <v>0.65</v>
      </c>
      <c r="F2577">
        <v>19.899999999999999</v>
      </c>
      <c r="G2577">
        <v>42.007420362456692</v>
      </c>
      <c r="H2577">
        <v>21.444826513121285</v>
      </c>
      <c r="I2577">
        <v>21.207460354694405</v>
      </c>
      <c r="J2577">
        <v>5174.2574564560255</v>
      </c>
      <c r="K2577">
        <v>-3716.8029495009791</v>
      </c>
      <c r="L2577">
        <v>-35.690664658846558</v>
      </c>
      <c r="M2577">
        <v>6370.8370243720692</v>
      </c>
      <c r="N2577">
        <v>37571.480689652279</v>
      </c>
      <c r="O2577">
        <v>42.666384443816064</v>
      </c>
      <c r="P2577">
        <v>33.511116053987294</v>
      </c>
      <c r="Q2577" s="6">
        <v>2575</v>
      </c>
    </row>
    <row r="2578" spans="1:17" x14ac:dyDescent="0.25">
      <c r="A2578">
        <v>131.48439284691045</v>
      </c>
      <c r="B2578">
        <v>-35.964237092206602</v>
      </c>
      <c r="C2578" s="6">
        <v>1631.5600000000002</v>
      </c>
      <c r="D2578">
        <v>0.75</v>
      </c>
      <c r="E2578">
        <v>0.65</v>
      </c>
      <c r="F2578">
        <v>19.899999999999999</v>
      </c>
      <c r="G2578">
        <v>42.007420362456692</v>
      </c>
      <c r="H2578">
        <v>15.98947736638393</v>
      </c>
      <c r="I2578">
        <v>21.484392846910453</v>
      </c>
      <c r="J2578">
        <v>5168.332776863961</v>
      </c>
      <c r="K2578">
        <v>-3724.9819438745903</v>
      </c>
      <c r="L2578">
        <v>-35.781492800170028</v>
      </c>
      <c r="M2578">
        <v>6370.8048294228929</v>
      </c>
      <c r="N2578">
        <v>37587.874614524539</v>
      </c>
      <c r="O2578">
        <v>42.443215311071278</v>
      </c>
      <c r="P2578">
        <v>33.830039128312499</v>
      </c>
      <c r="Q2578" s="6">
        <v>2576</v>
      </c>
    </row>
    <row r="2579" spans="1:17" x14ac:dyDescent="0.25">
      <c r="A2579">
        <v>131.27826399851062</v>
      </c>
      <c r="B2579">
        <v>-35.694165749190589</v>
      </c>
      <c r="C2579" s="6">
        <v>1631.8400000000001</v>
      </c>
      <c r="D2579">
        <v>0.75</v>
      </c>
      <c r="E2579">
        <v>0.65</v>
      </c>
      <c r="F2579">
        <v>19.899999999999999</v>
      </c>
      <c r="G2579">
        <v>42.007420362456692</v>
      </c>
      <c r="H2579">
        <v>14.759178374051285</v>
      </c>
      <c r="I2579">
        <v>21.278263998510624</v>
      </c>
      <c r="J2579">
        <v>5185.8739900202127</v>
      </c>
      <c r="K2579">
        <v>-3700.6865616225841</v>
      </c>
      <c r="L2579">
        <v>-35.511997178071944</v>
      </c>
      <c r="M2579">
        <v>6370.9002556736159</v>
      </c>
      <c r="N2579">
        <v>37561.942322420604</v>
      </c>
      <c r="O2579">
        <v>42.797345089663317</v>
      </c>
      <c r="P2579">
        <v>33.722307175558988</v>
      </c>
      <c r="Q2579" s="6">
        <v>2577</v>
      </c>
    </row>
    <row r="2580" spans="1:17" x14ac:dyDescent="0.25">
      <c r="A2580">
        <v>128.74660503809932</v>
      </c>
      <c r="B2580">
        <v>-36.55768775138587</v>
      </c>
      <c r="C2580" s="6">
        <v>1632.1200000000001</v>
      </c>
      <c r="D2580">
        <v>1.2</v>
      </c>
      <c r="E2580">
        <v>0.65</v>
      </c>
      <c r="F2580">
        <v>19.899999999999999</v>
      </c>
      <c r="G2580">
        <v>46.089820015575185</v>
      </c>
      <c r="H2580">
        <v>20.431586756762577</v>
      </c>
      <c r="I2580">
        <v>18.746605038099318</v>
      </c>
      <c r="J2580">
        <v>5129.3841023816258</v>
      </c>
      <c r="K2580">
        <v>-3778.0799162512308</v>
      </c>
      <c r="L2580">
        <v>-36.373735324517277</v>
      </c>
      <c r="M2580">
        <v>6370.5940950076447</v>
      </c>
      <c r="N2580">
        <v>37533.908408642041</v>
      </c>
      <c r="O2580">
        <v>43.176319466216952</v>
      </c>
      <c r="P2580">
        <v>29.674283842978564</v>
      </c>
      <c r="Q2580" s="6">
        <v>2578</v>
      </c>
    </row>
    <row r="2581" spans="1:17" x14ac:dyDescent="0.25">
      <c r="A2581">
        <v>128.65430434343509</v>
      </c>
      <c r="B2581">
        <v>-33.301065665781039</v>
      </c>
      <c r="C2581" s="6">
        <v>1632.4</v>
      </c>
      <c r="D2581">
        <v>1.2</v>
      </c>
      <c r="E2581">
        <v>0.65</v>
      </c>
      <c r="F2581">
        <v>19.899999999999999</v>
      </c>
      <c r="G2581">
        <v>46.089820015575185</v>
      </c>
      <c r="H2581">
        <v>21.95682172786854</v>
      </c>
      <c r="I2581">
        <v>18.654304343435086</v>
      </c>
      <c r="J2581">
        <v>5336.2182353010767</v>
      </c>
      <c r="K2581">
        <v>-3481.9154646899106</v>
      </c>
      <c r="L2581">
        <v>-33.12469713938809</v>
      </c>
      <c r="M2581">
        <v>6371.7313469736382</v>
      </c>
      <c r="N2581">
        <v>37310.316160866183</v>
      </c>
      <c r="O2581">
        <v>46.361313598290963</v>
      </c>
      <c r="P2581">
        <v>31.58652246817368</v>
      </c>
      <c r="Q2581" s="6">
        <v>2579</v>
      </c>
    </row>
    <row r="2582" spans="1:17" x14ac:dyDescent="0.25">
      <c r="A2582">
        <v>130.34893466996297</v>
      </c>
      <c r="B2582">
        <v>-37.481694659181294</v>
      </c>
      <c r="C2582" s="6">
        <v>1632.68</v>
      </c>
      <c r="D2582">
        <v>3</v>
      </c>
      <c r="E2582">
        <v>0.65</v>
      </c>
      <c r="F2582">
        <v>19.899999999999999</v>
      </c>
      <c r="G2582">
        <v>54.048620189015942</v>
      </c>
      <c r="H2582">
        <v>16.795939132245362</v>
      </c>
      <c r="I2582">
        <v>20.348934669962972</v>
      </c>
      <c r="J2582">
        <v>5067.6437932529961</v>
      </c>
      <c r="K2582">
        <v>-3859.9534789400195</v>
      </c>
      <c r="L2582">
        <v>-37.296018012933395</v>
      </c>
      <c r="M2582">
        <v>6370.2632971390422</v>
      </c>
      <c r="N2582">
        <v>37652.60866704776</v>
      </c>
      <c r="O2582">
        <v>41.564393962815807</v>
      </c>
      <c r="P2582">
        <v>31.362094242010937</v>
      </c>
      <c r="Q2582" s="6">
        <v>2580</v>
      </c>
    </row>
    <row r="2583" spans="1:17" x14ac:dyDescent="0.25">
      <c r="A2583">
        <v>128.50551818306204</v>
      </c>
      <c r="B2583">
        <v>-34.567471498300364</v>
      </c>
      <c r="C2583" s="6">
        <v>1632.9600000000003</v>
      </c>
      <c r="D2583">
        <v>1.2</v>
      </c>
      <c r="E2583">
        <v>0.65</v>
      </c>
      <c r="F2583">
        <v>19.899999999999999</v>
      </c>
      <c r="G2583">
        <v>46.089820015575185</v>
      </c>
      <c r="H2583">
        <v>22.856482492335175</v>
      </c>
      <c r="I2583">
        <v>18.505518183062037</v>
      </c>
      <c r="J2583">
        <v>5257.8028688353024</v>
      </c>
      <c r="K2583">
        <v>-3598.4591134391794</v>
      </c>
      <c r="L2583">
        <v>-34.387878210283816</v>
      </c>
      <c r="M2583">
        <v>6371.2949232182173</v>
      </c>
      <c r="N2583">
        <v>37389.203172299945</v>
      </c>
      <c r="O2583">
        <v>45.214204800609885</v>
      </c>
      <c r="P2583">
        <v>30.536887630189732</v>
      </c>
      <c r="Q2583" s="6">
        <v>2581</v>
      </c>
    </row>
    <row r="2584" spans="1:17" x14ac:dyDescent="0.25">
      <c r="A2584">
        <v>127.666829153867</v>
      </c>
      <c r="B2584">
        <v>-34.359910496345819</v>
      </c>
      <c r="C2584" s="6">
        <v>1633.2400000000002</v>
      </c>
      <c r="D2584">
        <v>0.75</v>
      </c>
      <c r="E2584">
        <v>0.65</v>
      </c>
      <c r="F2584">
        <v>19.899999999999999</v>
      </c>
      <c r="G2584">
        <v>42.007420362456692</v>
      </c>
      <c r="H2584">
        <v>15.629806202847487</v>
      </c>
      <c r="I2584">
        <v>17.666829153866999</v>
      </c>
      <c r="J2584">
        <v>5270.8322897995304</v>
      </c>
      <c r="K2584">
        <v>-3579.475427791695</v>
      </c>
      <c r="L2584">
        <v>-34.180821945865567</v>
      </c>
      <c r="M2584">
        <v>6371.3669934605005</v>
      </c>
      <c r="N2584">
        <v>37348.248530432757</v>
      </c>
      <c r="O2584">
        <v>45.803814762060078</v>
      </c>
      <c r="P2584">
        <v>29.437415805691867</v>
      </c>
      <c r="Q2584" s="6">
        <v>2582</v>
      </c>
    </row>
    <row r="2585" spans="1:17" x14ac:dyDescent="0.25">
      <c r="A2585">
        <v>130.26429932811766</v>
      </c>
      <c r="B2585">
        <v>-32.557457559691045</v>
      </c>
      <c r="C2585" s="6">
        <v>1633.5200000000002</v>
      </c>
      <c r="D2585">
        <v>1.2</v>
      </c>
      <c r="E2585">
        <v>0.65</v>
      </c>
      <c r="F2585">
        <v>19.899999999999999</v>
      </c>
      <c r="G2585">
        <v>46.089820015575185</v>
      </c>
      <c r="H2585">
        <v>16.917153270655817</v>
      </c>
      <c r="I2585">
        <v>20.264299328117659</v>
      </c>
      <c r="J2585">
        <v>5381.0480987834608</v>
      </c>
      <c r="K2585">
        <v>-3412.6966051905229</v>
      </c>
      <c r="L2585">
        <v>-32.383142918232814</v>
      </c>
      <c r="M2585">
        <v>6371.9837382482401</v>
      </c>
      <c r="N2585">
        <v>37319.28129032391</v>
      </c>
      <c r="O2585">
        <v>46.234782658361773</v>
      </c>
      <c r="P2585">
        <v>34.452692151784788</v>
      </c>
      <c r="Q2585" s="6">
        <v>2583</v>
      </c>
    </row>
    <row r="2586" spans="1:17" x14ac:dyDescent="0.25">
      <c r="A2586">
        <v>129.05701980657039</v>
      </c>
      <c r="B2586">
        <v>-37.264475612879401</v>
      </c>
      <c r="C2586" s="6">
        <v>1633.8000000000002</v>
      </c>
      <c r="D2586">
        <v>0.75</v>
      </c>
      <c r="E2586">
        <v>0.65</v>
      </c>
      <c r="F2586">
        <v>19.899999999999999</v>
      </c>
      <c r="G2586">
        <v>42.007420362456692</v>
      </c>
      <c r="H2586">
        <v>14.103433433862554</v>
      </c>
      <c r="I2586">
        <v>19.057019806570395</v>
      </c>
      <c r="J2586">
        <v>5082.2773967596549</v>
      </c>
      <c r="K2586">
        <v>-3840.7948751097624</v>
      </c>
      <c r="L2586">
        <v>-37.079187047986743</v>
      </c>
      <c r="M2586">
        <v>6370.3413417401352</v>
      </c>
      <c r="N2586">
        <v>37593.948090325437</v>
      </c>
      <c r="O2586">
        <v>42.353785334824359</v>
      </c>
      <c r="P2586">
        <v>29.705202828042871</v>
      </c>
      <c r="Q2586" s="6">
        <v>2584</v>
      </c>
    </row>
    <row r="2587" spans="1:17" x14ac:dyDescent="0.25">
      <c r="A2587">
        <v>128.94474681363229</v>
      </c>
      <c r="B2587">
        <v>-37.413857261755389</v>
      </c>
      <c r="C2587" s="6">
        <v>1634.0800000000002</v>
      </c>
      <c r="D2587">
        <v>3</v>
      </c>
      <c r="E2587">
        <v>0.65</v>
      </c>
      <c r="F2587">
        <v>19.899999999999999</v>
      </c>
      <c r="G2587">
        <v>54.048620189015942</v>
      </c>
      <c r="H2587">
        <v>18.863286127238009</v>
      </c>
      <c r="I2587">
        <v>18.944746813632293</v>
      </c>
      <c r="J2587">
        <v>5072.2217163933419</v>
      </c>
      <c r="K2587">
        <v>-3853.9761403918919</v>
      </c>
      <c r="L2587">
        <v>-37.228300670889666</v>
      </c>
      <c r="M2587">
        <v>6370.2876882415758</v>
      </c>
      <c r="N2587">
        <v>37600.968934861863</v>
      </c>
      <c r="O2587">
        <v>42.258031854749333</v>
      </c>
      <c r="P2587">
        <v>29.464546167018163</v>
      </c>
      <c r="Q2587" s="6">
        <v>2585</v>
      </c>
    </row>
    <row r="2588" spans="1:17" x14ac:dyDescent="0.25">
      <c r="A2588">
        <v>131.85835766634617</v>
      </c>
      <c r="B2588">
        <v>-35.608925024919046</v>
      </c>
      <c r="C2588" s="6">
        <v>1634.3600000000001</v>
      </c>
      <c r="D2588">
        <v>1.2</v>
      </c>
      <c r="E2588">
        <v>0.65</v>
      </c>
      <c r="F2588">
        <v>19.899999999999999</v>
      </c>
      <c r="G2588">
        <v>46.089820015575185</v>
      </c>
      <c r="H2588">
        <v>19.304291624698738</v>
      </c>
      <c r="I2588">
        <v>21.858357666346166</v>
      </c>
      <c r="J2588">
        <v>5191.3864382764459</v>
      </c>
      <c r="K2588">
        <v>-3693.0014716830251</v>
      </c>
      <c r="L2588">
        <v>-35.426941517537621</v>
      </c>
      <c r="M2588">
        <v>6370.9303105098861</v>
      </c>
      <c r="N2588">
        <v>37577.867041607366</v>
      </c>
      <c r="O2588">
        <v>42.580985491116166</v>
      </c>
      <c r="P2588">
        <v>34.565736261264156</v>
      </c>
      <c r="Q2588" s="6">
        <v>2586</v>
      </c>
    </row>
    <row r="2589" spans="1:17" x14ac:dyDescent="0.25">
      <c r="A2589">
        <v>131.89347833731711</v>
      </c>
      <c r="B2589">
        <v>-34.324123406938028</v>
      </c>
      <c r="C2589" s="6">
        <v>1634.64</v>
      </c>
      <c r="D2589">
        <v>1.2</v>
      </c>
      <c r="E2589">
        <v>0.65</v>
      </c>
      <c r="F2589">
        <v>19.899999999999999</v>
      </c>
      <c r="G2589">
        <v>46.089820015575185</v>
      </c>
      <c r="H2589">
        <v>16.658263873287822</v>
      </c>
      <c r="I2589">
        <v>21.893478337317106</v>
      </c>
      <c r="J2589">
        <v>5273.0717868815882</v>
      </c>
      <c r="K2589">
        <v>-3576.19761388497</v>
      </c>
      <c r="L2589">
        <v>-34.14512282934399</v>
      </c>
      <c r="M2589">
        <v>6371.3793987772497</v>
      </c>
      <c r="N2589">
        <v>37494.135723134867</v>
      </c>
      <c r="O2589">
        <v>43.738091691160285</v>
      </c>
      <c r="P2589">
        <v>35.476956123703488</v>
      </c>
      <c r="Q2589" s="6">
        <v>2587</v>
      </c>
    </row>
    <row r="2590" spans="1:17" x14ac:dyDescent="0.25">
      <c r="A2590">
        <v>131.30242109457154</v>
      </c>
      <c r="B2590">
        <v>-35.344320201911088</v>
      </c>
      <c r="C2590" s="6">
        <v>1634.92</v>
      </c>
      <c r="D2590">
        <v>1.2</v>
      </c>
      <c r="E2590">
        <v>0.65</v>
      </c>
      <c r="F2590">
        <v>19.899999999999999</v>
      </c>
      <c r="G2590">
        <v>46.089820015575185</v>
      </c>
      <c r="H2590">
        <v>21.586501250822259</v>
      </c>
      <c r="I2590">
        <v>21.302421094571542</v>
      </c>
      <c r="J2590">
        <v>5208.4247964747155</v>
      </c>
      <c r="K2590">
        <v>-3669.0939480629422</v>
      </c>
      <c r="L2590">
        <v>-35.162921392906263</v>
      </c>
      <c r="M2590">
        <v>6371.0234076045263</v>
      </c>
      <c r="N2590">
        <v>37539.263276346799</v>
      </c>
      <c r="O2590">
        <v>43.109574066581636</v>
      </c>
      <c r="P2590">
        <v>33.982078799743519</v>
      </c>
      <c r="Q2590" s="6">
        <v>2588</v>
      </c>
    </row>
    <row r="2591" spans="1:17" x14ac:dyDescent="0.25">
      <c r="A2591">
        <v>134.26033384082427</v>
      </c>
      <c r="B2591">
        <v>-33.533021740760084</v>
      </c>
      <c r="C2591" s="6">
        <v>1635.2</v>
      </c>
      <c r="D2591">
        <v>3</v>
      </c>
      <c r="E2591">
        <v>0.65</v>
      </c>
      <c r="F2591">
        <v>19.899999999999999</v>
      </c>
      <c r="G2591">
        <v>54.048620189015942</v>
      </c>
      <c r="H2591">
        <v>20.930158701522661</v>
      </c>
      <c r="I2591">
        <v>24.260333840824273</v>
      </c>
      <c r="J2591">
        <v>5322.0498036695917</v>
      </c>
      <c r="K2591">
        <v>-3503.3891163619051</v>
      </c>
      <c r="L2591">
        <v>-33.35603669114537</v>
      </c>
      <c r="M2591">
        <v>6371.6520160302689</v>
      </c>
      <c r="N2591">
        <v>37539.948472705946</v>
      </c>
      <c r="O2591">
        <v>43.110085127643302</v>
      </c>
      <c r="P2591">
        <v>39.208931757080386</v>
      </c>
      <c r="Q2591" s="6">
        <v>2589</v>
      </c>
    </row>
    <row r="2592" spans="1:17" x14ac:dyDescent="0.25">
      <c r="A2592">
        <v>125.66014098147676</v>
      </c>
      <c r="B2592">
        <v>-38.75343860485988</v>
      </c>
      <c r="C2592" s="6">
        <v>1635.4800000000002</v>
      </c>
      <c r="D2592">
        <v>0.75</v>
      </c>
      <c r="E2592">
        <v>0.65</v>
      </c>
      <c r="F2592">
        <v>19.899999999999999</v>
      </c>
      <c r="G2592">
        <v>42.007420362456692</v>
      </c>
      <c r="H2592">
        <v>19.533646581210775</v>
      </c>
      <c r="I2592">
        <v>15.660140981476758</v>
      </c>
      <c r="J2592">
        <v>4980.5094646371863</v>
      </c>
      <c r="K2592">
        <v>-3971.009775895192</v>
      </c>
      <c r="L2592">
        <v>-38.565704219902145</v>
      </c>
      <c r="M2592">
        <v>6369.8032283262701</v>
      </c>
      <c r="N2592">
        <v>37602.94824141133</v>
      </c>
      <c r="O2592">
        <v>42.223836458692837</v>
      </c>
      <c r="P2592">
        <v>24.124919935523</v>
      </c>
      <c r="Q2592" s="6">
        <v>2590</v>
      </c>
    </row>
    <row r="2593" spans="1:17" x14ac:dyDescent="0.25">
      <c r="A2593">
        <v>126.40350712444214</v>
      </c>
      <c r="B2593">
        <v>-35.203646030155838</v>
      </c>
      <c r="C2593" s="6">
        <v>1635.7600000000002</v>
      </c>
      <c r="D2593">
        <v>1.2</v>
      </c>
      <c r="E2593">
        <v>0.65</v>
      </c>
      <c r="F2593">
        <v>19.899999999999999</v>
      </c>
      <c r="G2593">
        <v>46.089820015575185</v>
      </c>
      <c r="H2593">
        <v>21.95563826878406</v>
      </c>
      <c r="I2593">
        <v>16.403507124442143</v>
      </c>
      <c r="J2593">
        <v>5217.4377413025177</v>
      </c>
      <c r="K2593">
        <v>-3656.3522456089067</v>
      </c>
      <c r="L2593">
        <v>-35.022564352267217</v>
      </c>
      <c r="M2593">
        <v>6371.0727768828074</v>
      </c>
      <c r="N2593">
        <v>37367.583036789707</v>
      </c>
      <c r="O2593">
        <v>45.520227325420123</v>
      </c>
      <c r="P2593">
        <v>27.051192240386484</v>
      </c>
      <c r="Q2593" s="6">
        <v>2591</v>
      </c>
    </row>
    <row r="2594" spans="1:17" x14ac:dyDescent="0.25">
      <c r="A2594">
        <v>125.84889989939931</v>
      </c>
      <c r="B2594">
        <v>-36.575689807878412</v>
      </c>
      <c r="C2594" s="6">
        <v>1636.0400000000002</v>
      </c>
      <c r="D2594">
        <v>1.2</v>
      </c>
      <c r="E2594">
        <v>0.65</v>
      </c>
      <c r="F2594">
        <v>19.899999999999999</v>
      </c>
      <c r="G2594">
        <v>46.089820015575185</v>
      </c>
      <c r="H2594">
        <v>14.132088078448211</v>
      </c>
      <c r="I2594">
        <v>15.848899899399314</v>
      </c>
      <c r="J2594">
        <v>5128.1939680589858</v>
      </c>
      <c r="K2594">
        <v>-3779.6843814530803</v>
      </c>
      <c r="L2594">
        <v>-36.391701960104939</v>
      </c>
      <c r="M2594">
        <v>6370.5876806961005</v>
      </c>
      <c r="N2594">
        <v>37448.455958088511</v>
      </c>
      <c r="O2594">
        <v>44.363239344476511</v>
      </c>
      <c r="P2594">
        <v>25.474248749447835</v>
      </c>
      <c r="Q2594" s="6">
        <v>2592</v>
      </c>
    </row>
    <row r="2595" spans="1:17" x14ac:dyDescent="0.25">
      <c r="A2595">
        <v>133.12487048654805</v>
      </c>
      <c r="B2595">
        <v>-37.162381764858694</v>
      </c>
      <c r="C2595" s="6">
        <v>1636.3200000000002</v>
      </c>
      <c r="D2595">
        <v>1.2</v>
      </c>
      <c r="E2595">
        <v>0.65</v>
      </c>
      <c r="F2595">
        <v>19.899999999999999</v>
      </c>
      <c r="G2595">
        <v>46.089820015575185</v>
      </c>
      <c r="H2595">
        <v>20.65348046431458</v>
      </c>
      <c r="I2595">
        <v>23.124870486548048</v>
      </c>
      <c r="J2595">
        <v>5089.1299502502261</v>
      </c>
      <c r="K2595">
        <v>-3831.7713616576684</v>
      </c>
      <c r="L2595">
        <v>-36.97727927125036</v>
      </c>
      <c r="M2595">
        <v>6370.3779651252826</v>
      </c>
      <c r="N2595">
        <v>37732.229957478616</v>
      </c>
      <c r="O2595">
        <v>40.513479076863803</v>
      </c>
      <c r="P2595">
        <v>35.258258188556681</v>
      </c>
      <c r="Q2595" s="6">
        <v>2593</v>
      </c>
    </row>
    <row r="2596" spans="1:17" x14ac:dyDescent="0.25">
      <c r="A2596">
        <v>134.723190187753</v>
      </c>
      <c r="B2596">
        <v>-38.217901287095742</v>
      </c>
      <c r="C2596" s="6">
        <v>1636.6000000000001</v>
      </c>
      <c r="D2596">
        <v>1.2</v>
      </c>
      <c r="E2596">
        <v>0.65</v>
      </c>
      <c r="F2596">
        <v>19.899999999999999</v>
      </c>
      <c r="G2596">
        <v>46.089820015575185</v>
      </c>
      <c r="H2596">
        <v>21.471311521107985</v>
      </c>
      <c r="I2596">
        <v>24.723190187753005</v>
      </c>
      <c r="J2596">
        <v>5017.5047677845214</v>
      </c>
      <c r="K2596">
        <v>-3924.4764282902538</v>
      </c>
      <c r="L2596">
        <v>-38.03098866476428</v>
      </c>
      <c r="M2596">
        <v>6369.9975926954821</v>
      </c>
      <c r="N2596">
        <v>37868.950513790223</v>
      </c>
      <c r="O2596">
        <v>38.743416597971326</v>
      </c>
      <c r="P2596">
        <v>36.6588188279813</v>
      </c>
      <c r="Q2596" s="6">
        <v>2594</v>
      </c>
    </row>
    <row r="2597" spans="1:17" x14ac:dyDescent="0.25">
      <c r="A2597">
        <v>134.99676735064205</v>
      </c>
      <c r="B2597">
        <v>-30.341188249290681</v>
      </c>
      <c r="C2597" s="6">
        <v>1636.88</v>
      </c>
      <c r="D2597">
        <v>0.75</v>
      </c>
      <c r="E2597">
        <v>0.65</v>
      </c>
      <c r="F2597">
        <v>19.899999999999999</v>
      </c>
      <c r="G2597">
        <v>42.007420362456692</v>
      </c>
      <c r="H2597">
        <v>21.165952767390969</v>
      </c>
      <c r="I2597">
        <v>24.996767350642045</v>
      </c>
      <c r="J2597">
        <v>5509.2506415422249</v>
      </c>
      <c r="K2597">
        <v>-3203.073643597585</v>
      </c>
      <c r="L2597">
        <v>-30.173682827063086</v>
      </c>
      <c r="M2597">
        <v>6372.7171126327994</v>
      </c>
      <c r="N2597">
        <v>37381.246280152132</v>
      </c>
      <c r="O2597">
        <v>45.35178570195616</v>
      </c>
      <c r="P2597">
        <v>42.706227241856453</v>
      </c>
      <c r="Q2597" s="6">
        <v>2595</v>
      </c>
    </row>
    <row r="2598" spans="1:17" x14ac:dyDescent="0.25">
      <c r="A2598">
        <v>127.52447069468145</v>
      </c>
      <c r="B2598">
        <v>-34.345020757069378</v>
      </c>
      <c r="C2598" s="6">
        <v>1637.16</v>
      </c>
      <c r="D2598">
        <v>0.75</v>
      </c>
      <c r="E2598">
        <v>0.65</v>
      </c>
      <c r="F2598">
        <v>19.899999999999999</v>
      </c>
      <c r="G2598">
        <v>42.007420362456692</v>
      </c>
      <c r="H2598">
        <v>16.616280536781268</v>
      </c>
      <c r="I2598">
        <v>17.524470694681455</v>
      </c>
      <c r="J2598">
        <v>5271.7643154414345</v>
      </c>
      <c r="K2598">
        <v>-3578.1118132161091</v>
      </c>
      <c r="L2598">
        <v>-34.165968775171997</v>
      </c>
      <c r="M2598">
        <v>6371.372155622239</v>
      </c>
      <c r="N2598">
        <v>37342.776258034355</v>
      </c>
      <c r="O2598">
        <v>45.883048706748859</v>
      </c>
      <c r="P2598">
        <v>29.23571340176246</v>
      </c>
      <c r="Q2598" s="6">
        <v>2596</v>
      </c>
    </row>
    <row r="2599" spans="1:17" x14ac:dyDescent="0.25">
      <c r="A2599">
        <v>130.21323976156546</v>
      </c>
      <c r="B2599">
        <v>-37.041852011552244</v>
      </c>
      <c r="C2599" s="6">
        <v>1637.44</v>
      </c>
      <c r="D2599">
        <v>3</v>
      </c>
      <c r="E2599">
        <v>0.65</v>
      </c>
      <c r="F2599">
        <v>19.899999999999999</v>
      </c>
      <c r="G2599">
        <v>54.048620189015942</v>
      </c>
      <c r="H2599">
        <v>23.072770096945881</v>
      </c>
      <c r="I2599">
        <v>20.213239761565461</v>
      </c>
      <c r="J2599">
        <v>5097.1990605955043</v>
      </c>
      <c r="K2599">
        <v>-3821.1029046693634</v>
      </c>
      <c r="L2599">
        <v>-36.856972207065219</v>
      </c>
      <c r="M2599">
        <v>6370.4211533781927</v>
      </c>
      <c r="N2599">
        <v>37616.901570039183</v>
      </c>
      <c r="O2599">
        <v>42.045264076741148</v>
      </c>
      <c r="P2599">
        <v>31.433615876758751</v>
      </c>
      <c r="Q2599" s="6">
        <v>2597</v>
      </c>
    </row>
    <row r="2600" spans="1:17" x14ac:dyDescent="0.25">
      <c r="A2600">
        <v>132.67708172929389</v>
      </c>
      <c r="B2600">
        <v>-36.46212612632268</v>
      </c>
      <c r="C2600" s="6">
        <v>1637.7200000000003</v>
      </c>
      <c r="D2600">
        <v>1.2</v>
      </c>
      <c r="E2600">
        <v>0.65</v>
      </c>
      <c r="F2600">
        <v>19.899999999999999</v>
      </c>
      <c r="G2600">
        <v>46.089820015575185</v>
      </c>
      <c r="H2600">
        <v>18.119889761597491</v>
      </c>
      <c r="I2600">
        <v>22.677081729293889</v>
      </c>
      <c r="J2600">
        <v>5135.6932742218933</v>
      </c>
      <c r="K2600">
        <v>-3769.5566424683557</v>
      </c>
      <c r="L2600">
        <v>-36.278362939107545</v>
      </c>
      <c r="M2600">
        <v>6370.6281234792923</v>
      </c>
      <c r="N2600">
        <v>37666.910311439708</v>
      </c>
      <c r="O2600">
        <v>41.379393810910294</v>
      </c>
      <c r="P2600">
        <v>35.1105973632447</v>
      </c>
      <c r="Q2600" s="6">
        <v>2598</v>
      </c>
    </row>
    <row r="2601" spans="1:17" x14ac:dyDescent="0.25">
      <c r="A2601">
        <v>143.12031932646826</v>
      </c>
      <c r="B2601">
        <v>-35.295311090758346</v>
      </c>
      <c r="C2601" s="6">
        <v>1638.0000000000002</v>
      </c>
      <c r="D2601">
        <v>3</v>
      </c>
      <c r="E2601">
        <v>0.65</v>
      </c>
      <c r="F2601">
        <v>19.899999999999999</v>
      </c>
      <c r="G2601">
        <v>54.048620189015942</v>
      </c>
      <c r="H2601">
        <v>15.290332138752957</v>
      </c>
      <c r="I2601">
        <v>33.120319326468262</v>
      </c>
      <c r="J2601">
        <v>5211.5683674883703</v>
      </c>
      <c r="K2601">
        <v>-3664.6573777926901</v>
      </c>
      <c r="L2601">
        <v>-35.114022271828127</v>
      </c>
      <c r="M2601">
        <v>6371.0406171688928</v>
      </c>
      <c r="N2601">
        <v>38083.161647962886</v>
      </c>
      <c r="O2601">
        <v>36.089898419895391</v>
      </c>
      <c r="P2601">
        <v>48.470529828720572</v>
      </c>
      <c r="Q2601" s="6">
        <v>2599</v>
      </c>
    </row>
    <row r="2602" spans="1:17" x14ac:dyDescent="0.25">
      <c r="A2602">
        <v>144.28417168052684</v>
      </c>
      <c r="B2602">
        <v>-34.689218460417102</v>
      </c>
      <c r="C2602" s="6">
        <v>1638.2800000000002</v>
      </c>
      <c r="D2602">
        <v>3</v>
      </c>
      <c r="E2602">
        <v>0.65</v>
      </c>
      <c r="F2602">
        <v>19.899999999999999</v>
      </c>
      <c r="G2602">
        <v>54.048620189015942</v>
      </c>
      <c r="H2602">
        <v>21.675621172227686</v>
      </c>
      <c r="I2602">
        <v>34.284171680526839</v>
      </c>
      <c r="J2602">
        <v>5250.1281550395788</v>
      </c>
      <c r="K2602">
        <v>-3609.5724778570429</v>
      </c>
      <c r="L2602">
        <v>-34.509333482712698</v>
      </c>
      <c r="M2602">
        <v>6371.2525548154435</v>
      </c>
      <c r="N2602">
        <v>38112.945569388867</v>
      </c>
      <c r="O2602">
        <v>35.73022134137225</v>
      </c>
      <c r="P2602">
        <v>50.144834909742592</v>
      </c>
      <c r="Q2602" s="6">
        <v>2600</v>
      </c>
    </row>
    <row r="2603" spans="1:17" x14ac:dyDescent="0.25">
      <c r="A2603">
        <v>143.80245602317683</v>
      </c>
      <c r="B2603">
        <v>-36.021333991117523</v>
      </c>
      <c r="C2603" s="6">
        <v>1638.5600000000002</v>
      </c>
      <c r="D2603">
        <v>1.2</v>
      </c>
      <c r="E2603">
        <v>0.65</v>
      </c>
      <c r="F2603">
        <v>19.899999999999999</v>
      </c>
      <c r="G2603">
        <v>46.089820015575185</v>
      </c>
      <c r="H2603">
        <v>16.976320916144019</v>
      </c>
      <c r="I2603">
        <v>33.802456023176831</v>
      </c>
      <c r="J2603">
        <v>5164.6095619835332</v>
      </c>
      <c r="K2603">
        <v>-3730.1078666924154</v>
      </c>
      <c r="L2603">
        <v>-35.838470054997543</v>
      </c>
      <c r="M2603">
        <v>6370.7846161122407</v>
      </c>
      <c r="N2603">
        <v>38164.11185244118</v>
      </c>
      <c r="O2603">
        <v>35.1059828218986</v>
      </c>
      <c r="P2603">
        <v>48.704200036875193</v>
      </c>
      <c r="Q2603" s="6">
        <v>2601</v>
      </c>
    </row>
    <row r="2604" spans="1:17" x14ac:dyDescent="0.25">
      <c r="A2604">
        <v>140.40736123046594</v>
      </c>
      <c r="B2604">
        <v>-31.977639217505832</v>
      </c>
      <c r="C2604" s="6">
        <v>1638.8400000000001</v>
      </c>
      <c r="D2604">
        <v>3</v>
      </c>
      <c r="E2604">
        <v>0.65</v>
      </c>
      <c r="F2604">
        <v>19.899999999999999</v>
      </c>
      <c r="G2604">
        <v>54.048620189015942</v>
      </c>
      <c r="H2604">
        <v>18.955068576525953</v>
      </c>
      <c r="I2604">
        <v>30.407361230465938</v>
      </c>
      <c r="J2604">
        <v>5415.3743979431365</v>
      </c>
      <c r="K2604">
        <v>-3358.3296272286198</v>
      </c>
      <c r="L2604">
        <v>-31.805007279325647</v>
      </c>
      <c r="M2604">
        <v>6372.178415190484</v>
      </c>
      <c r="N2604">
        <v>37743.418210290198</v>
      </c>
      <c r="O2604">
        <v>40.393558668318263</v>
      </c>
      <c r="P2604">
        <v>47.937042268705305</v>
      </c>
      <c r="Q2604" s="6">
        <v>2602</v>
      </c>
    </row>
    <row r="2605" spans="1:17" x14ac:dyDescent="0.25">
      <c r="A2605">
        <v>141.20588220902468</v>
      </c>
      <c r="B2605">
        <v>-34.696661359162235</v>
      </c>
      <c r="C2605" s="6">
        <v>1639.1200000000001</v>
      </c>
      <c r="D2605">
        <v>1.2</v>
      </c>
      <c r="E2605">
        <v>0.65</v>
      </c>
      <c r="F2605">
        <v>19.899999999999999</v>
      </c>
      <c r="G2605">
        <v>46.089820015575185</v>
      </c>
      <c r="H2605">
        <v>15.003518623060923</v>
      </c>
      <c r="I2605">
        <v>31.205882209024679</v>
      </c>
      <c r="J2605">
        <v>5249.6581970941561</v>
      </c>
      <c r="K2605">
        <v>-3610.2513620430982</v>
      </c>
      <c r="L2605">
        <v>-34.516758654200267</v>
      </c>
      <c r="M2605">
        <v>6371.2499624054863</v>
      </c>
      <c r="N2605">
        <v>37944.247193156873</v>
      </c>
      <c r="O2605">
        <v>37.810314658349633</v>
      </c>
      <c r="P2605">
        <v>46.780737154879589</v>
      </c>
      <c r="Q2605" s="6">
        <v>2603</v>
      </c>
    </row>
    <row r="2606" spans="1:17" x14ac:dyDescent="0.25">
      <c r="A2606">
        <v>140.19974394879551</v>
      </c>
      <c r="B2606">
        <v>-36.458399611238846</v>
      </c>
      <c r="C2606" s="6">
        <v>1639.4</v>
      </c>
      <c r="D2606">
        <v>1.2</v>
      </c>
      <c r="E2606">
        <v>0.65</v>
      </c>
      <c r="F2606">
        <v>19.899999999999999</v>
      </c>
      <c r="G2606">
        <v>46.089820015575185</v>
      </c>
      <c r="H2606">
        <v>15.05477400080937</v>
      </c>
      <c r="I2606">
        <v>30.199743948795515</v>
      </c>
      <c r="J2606">
        <v>5135.9390161882575</v>
      </c>
      <c r="K2606">
        <v>-3769.2240591075679</v>
      </c>
      <c r="L2606">
        <v>-36.274643844915055</v>
      </c>
      <c r="M2606">
        <v>6370.6294497294484</v>
      </c>
      <c r="N2606">
        <v>38001.013056183438</v>
      </c>
      <c r="O2606">
        <v>37.094482142438551</v>
      </c>
      <c r="P2606">
        <v>44.40423813527137</v>
      </c>
      <c r="Q2606" s="6">
        <v>2604</v>
      </c>
    </row>
    <row r="2607" spans="1:17" x14ac:dyDescent="0.25">
      <c r="A2607">
        <v>143.28918251003694</v>
      </c>
      <c r="B2607">
        <v>-36.272081491583158</v>
      </c>
      <c r="C2607" s="6">
        <v>1639.68</v>
      </c>
      <c r="D2607">
        <v>1.2</v>
      </c>
      <c r="E2607">
        <v>0.65</v>
      </c>
      <c r="F2607">
        <v>19.899999999999999</v>
      </c>
      <c r="G2607">
        <v>46.089820015575185</v>
      </c>
      <c r="H2607">
        <v>20.70544167947439</v>
      </c>
      <c r="I2607">
        <v>33.289182510036937</v>
      </c>
      <c r="J2607">
        <v>5148.1978158769325</v>
      </c>
      <c r="K2607">
        <v>-3752.5754914983008</v>
      </c>
      <c r="L2607">
        <v>-36.088700704124918</v>
      </c>
      <c r="M2607">
        <v>6370.6956897024784</v>
      </c>
      <c r="N2607">
        <v>38151.004931179283</v>
      </c>
      <c r="O2607">
        <v>35.262627811303965</v>
      </c>
      <c r="P2607">
        <v>47.980304992438228</v>
      </c>
      <c r="Q2607" s="6">
        <v>2605</v>
      </c>
    </row>
    <row r="2608" spans="1:17" x14ac:dyDescent="0.25">
      <c r="A2608">
        <v>142.50464262026173</v>
      </c>
      <c r="B2608">
        <v>-36.126093342460507</v>
      </c>
      <c r="C2608" s="6">
        <v>1639.9600000000003</v>
      </c>
      <c r="D2608">
        <v>0.75</v>
      </c>
      <c r="E2608">
        <v>0.65</v>
      </c>
      <c r="F2608">
        <v>19.899999999999999</v>
      </c>
      <c r="G2608">
        <v>42.007420362456692</v>
      </c>
      <c r="H2608">
        <v>15.593867397359162</v>
      </c>
      <c r="I2608">
        <v>32.504642620261734</v>
      </c>
      <c r="J2608">
        <v>5157.7649711461054</v>
      </c>
      <c r="K2608">
        <v>-3739.5031947761286</v>
      </c>
      <c r="L2608">
        <v>-35.943011771103201</v>
      </c>
      <c r="M2608">
        <v>6370.7474947075607</v>
      </c>
      <c r="N2608">
        <v>38099.747927593562</v>
      </c>
      <c r="O2608">
        <v>35.883948041271559</v>
      </c>
      <c r="P2608">
        <v>47.222991174954402</v>
      </c>
      <c r="Q2608" s="6">
        <v>2606</v>
      </c>
    </row>
    <row r="2609" spans="1:17" x14ac:dyDescent="0.25">
      <c r="A2609">
        <v>144.19408840580644</v>
      </c>
      <c r="B2609">
        <v>-35.509474504579309</v>
      </c>
      <c r="C2609" s="6">
        <v>1640.2400000000002</v>
      </c>
      <c r="D2609">
        <v>1.2</v>
      </c>
      <c r="E2609">
        <v>0.65</v>
      </c>
      <c r="F2609">
        <v>19.899999999999999</v>
      </c>
      <c r="G2609">
        <v>46.089820015575185</v>
      </c>
      <c r="H2609">
        <v>22.288290096216173</v>
      </c>
      <c r="I2609">
        <v>34.19408840580644</v>
      </c>
      <c r="J2609">
        <v>5197.8032642252565</v>
      </c>
      <c r="K2609">
        <v>-3684.0250462797421</v>
      </c>
      <c r="L2609">
        <v>-35.327708941087266</v>
      </c>
      <c r="M2609">
        <v>6370.9653362113968</v>
      </c>
      <c r="N2609">
        <v>38155.61596440112</v>
      </c>
      <c r="O2609">
        <v>35.210567683456198</v>
      </c>
      <c r="P2609">
        <v>49.473984932734034</v>
      </c>
      <c r="Q2609" s="6">
        <v>2607</v>
      </c>
    </row>
    <row r="2610" spans="1:17" x14ac:dyDescent="0.25">
      <c r="A2610">
        <v>144.27503020004082</v>
      </c>
      <c r="B2610">
        <v>-33.795196274807857</v>
      </c>
      <c r="C2610" s="6">
        <v>1640.5200000000002</v>
      </c>
      <c r="D2610">
        <v>3</v>
      </c>
      <c r="E2610">
        <v>0.65</v>
      </c>
      <c r="F2610">
        <v>19.899999999999999</v>
      </c>
      <c r="G2610">
        <v>54.048620189015942</v>
      </c>
      <c r="H2610">
        <v>18.300050743216044</v>
      </c>
      <c r="I2610">
        <v>34.275030200040817</v>
      </c>
      <c r="J2610">
        <v>5305.9304045053932</v>
      </c>
      <c r="K2610">
        <v>-3527.591965414184</v>
      </c>
      <c r="L2610">
        <v>-33.61752829898429</v>
      </c>
      <c r="M2610">
        <v>6371.5620166415611</v>
      </c>
      <c r="N2610">
        <v>38061.427265988088</v>
      </c>
      <c r="O2610">
        <v>36.362594478178451</v>
      </c>
      <c r="P2610">
        <v>50.780032846655665</v>
      </c>
      <c r="Q2610" s="6">
        <v>2608</v>
      </c>
    </row>
    <row r="2611" spans="1:17" x14ac:dyDescent="0.25">
      <c r="A2611">
        <v>144.45889868513044</v>
      </c>
      <c r="B2611">
        <v>-34.658212030066387</v>
      </c>
      <c r="C2611" s="6">
        <v>1640.8000000000002</v>
      </c>
      <c r="D2611">
        <v>3</v>
      </c>
      <c r="E2611">
        <v>0.65</v>
      </c>
      <c r="F2611">
        <v>19.899999999999999</v>
      </c>
      <c r="G2611">
        <v>54.048620189015942</v>
      </c>
      <c r="H2611">
        <v>23.869877818392951</v>
      </c>
      <c r="I2611">
        <v>34.458898685130436</v>
      </c>
      <c r="J2611">
        <v>5252.0850012745259</v>
      </c>
      <c r="K2611">
        <v>-3606.7436611161684</v>
      </c>
      <c r="L2611">
        <v>-34.478401032656748</v>
      </c>
      <c r="M2611">
        <v>6371.2633517705499</v>
      </c>
      <c r="N2611">
        <v>38121.16117179022</v>
      </c>
      <c r="O2611">
        <v>35.630720105842997</v>
      </c>
      <c r="P2611">
        <v>50.351216757075818</v>
      </c>
      <c r="Q2611" s="6">
        <v>2609</v>
      </c>
    </row>
    <row r="2612" spans="1:17" x14ac:dyDescent="0.25">
      <c r="A2612">
        <v>140.3677213914344</v>
      </c>
      <c r="B2612">
        <v>-34.460582102084892</v>
      </c>
      <c r="C2612" s="6">
        <v>1641.0800000000002</v>
      </c>
      <c r="D2612">
        <v>0.75</v>
      </c>
      <c r="E2612">
        <v>0.65</v>
      </c>
      <c r="F2612">
        <v>19.899999999999999</v>
      </c>
      <c r="G2612">
        <v>42.007420362456692</v>
      </c>
      <c r="H2612">
        <v>20.872639964265378</v>
      </c>
      <c r="I2612">
        <v>30.367721391434401</v>
      </c>
      <c r="J2612">
        <v>5264.5213809937623</v>
      </c>
      <c r="K2612">
        <v>-3588.6887426995113</v>
      </c>
      <c r="L2612">
        <v>-34.281247571475319</v>
      </c>
      <c r="M2612">
        <v>6371.3320634635475</v>
      </c>
      <c r="N2612">
        <v>37886.288098523422</v>
      </c>
      <c r="O2612">
        <v>38.542030939043606</v>
      </c>
      <c r="P2612">
        <v>45.999800159258527</v>
      </c>
      <c r="Q2612" s="6">
        <v>2610</v>
      </c>
    </row>
    <row r="2613" spans="1:17" x14ac:dyDescent="0.25">
      <c r="A2613">
        <v>142.23301338713566</v>
      </c>
      <c r="B2613">
        <v>-34.76001528710141</v>
      </c>
      <c r="C2613" s="6">
        <v>1641.3600000000001</v>
      </c>
      <c r="D2613">
        <v>3</v>
      </c>
      <c r="E2613">
        <v>0.65</v>
      </c>
      <c r="F2613">
        <v>19.899999999999999</v>
      </c>
      <c r="G2613">
        <v>54.048620189015942</v>
      </c>
      <c r="H2613">
        <v>15.167238008602551</v>
      </c>
      <c r="I2613">
        <v>32.233013387135657</v>
      </c>
      <c r="J2613">
        <v>5245.6543242031385</v>
      </c>
      <c r="K2613">
        <v>-3616.0275826254933</v>
      </c>
      <c r="L2613">
        <v>-34.579962177753941</v>
      </c>
      <c r="M2613">
        <v>6371.227885371818</v>
      </c>
      <c r="N2613">
        <v>38002.9426989329</v>
      </c>
      <c r="O2613">
        <v>37.078685069167562</v>
      </c>
      <c r="P2613">
        <v>47.879744127926479</v>
      </c>
      <c r="Q2613" s="6">
        <v>2611</v>
      </c>
    </row>
    <row r="2614" spans="1:17" x14ac:dyDescent="0.25">
      <c r="A2614">
        <v>144.57258973659398</v>
      </c>
      <c r="B2614">
        <v>-33.679529757034445</v>
      </c>
      <c r="C2614" s="6">
        <v>1641.64</v>
      </c>
      <c r="D2614">
        <v>1.2</v>
      </c>
      <c r="E2614">
        <v>0.65</v>
      </c>
      <c r="F2614">
        <v>19.899999999999999</v>
      </c>
      <c r="G2614">
        <v>46.089820015575185</v>
      </c>
      <c r="H2614">
        <v>15.949530610254053</v>
      </c>
      <c r="I2614">
        <v>34.572589736593983</v>
      </c>
      <c r="J2614">
        <v>5313.0557184876998</v>
      </c>
      <c r="K2614">
        <v>-3516.9230863258881</v>
      </c>
      <c r="L2614">
        <v>-33.502161251766566</v>
      </c>
      <c r="M2614">
        <v>6371.6017658738574</v>
      </c>
      <c r="N2614">
        <v>38072.189610430927</v>
      </c>
      <c r="O2614">
        <v>36.231373295730059</v>
      </c>
      <c r="P2614">
        <v>51.176881352123225</v>
      </c>
      <c r="Q2614" s="6">
        <v>2612</v>
      </c>
    </row>
    <row r="2615" spans="1:17" x14ac:dyDescent="0.25">
      <c r="A2615">
        <v>142.01771239150645</v>
      </c>
      <c r="B2615">
        <v>-32.819510758243119</v>
      </c>
      <c r="C2615" s="6">
        <v>1641.92</v>
      </c>
      <c r="D2615">
        <v>0.75</v>
      </c>
      <c r="E2615">
        <v>0.65</v>
      </c>
      <c r="F2615">
        <v>19.899999999999999</v>
      </c>
      <c r="G2615">
        <v>42.007420362456692</v>
      </c>
      <c r="H2615">
        <v>20.677605260072582</v>
      </c>
      <c r="I2615">
        <v>32.01771239150645</v>
      </c>
      <c r="J2615">
        <v>5365.3528711066901</v>
      </c>
      <c r="K2615">
        <v>-3437.1552458797778</v>
      </c>
      <c r="L2615">
        <v>-32.644458894245908</v>
      </c>
      <c r="M2615">
        <v>6371.8951353401662</v>
      </c>
      <c r="N2615">
        <v>37878.617931901666</v>
      </c>
      <c r="O2615">
        <v>38.647290228582499</v>
      </c>
      <c r="P2615">
        <v>49.0820393983252</v>
      </c>
      <c r="Q2615" s="6">
        <v>2613</v>
      </c>
    </row>
    <row r="2616" spans="1:17" x14ac:dyDescent="0.25">
      <c r="A2616">
        <v>144.64417383605627</v>
      </c>
      <c r="B2616">
        <v>-36.917095677371641</v>
      </c>
      <c r="C2616" s="6">
        <v>1642.2</v>
      </c>
      <c r="D2616">
        <v>3</v>
      </c>
      <c r="E2616">
        <v>0.65</v>
      </c>
      <c r="F2616">
        <v>19.899999999999999</v>
      </c>
      <c r="G2616">
        <v>54.048620189015942</v>
      </c>
      <c r="H2616">
        <v>19.695210121543795</v>
      </c>
      <c r="I2616">
        <v>34.644173836056268</v>
      </c>
      <c r="J2616">
        <v>5105.5272993486287</v>
      </c>
      <c r="K2616">
        <v>-3810.0427169119625</v>
      </c>
      <c r="L2616">
        <v>-36.732449808068424</v>
      </c>
      <c r="M2616">
        <v>6370.4658000092895</v>
      </c>
      <c r="N2616">
        <v>38264.771291646997</v>
      </c>
      <c r="O2616">
        <v>33.901975594502886</v>
      </c>
      <c r="P2616">
        <v>49.000548958127034</v>
      </c>
      <c r="Q2616" s="6">
        <v>2614</v>
      </c>
    </row>
    <row r="2617" spans="1:17" x14ac:dyDescent="0.25">
      <c r="A2617">
        <v>143.68513994782342</v>
      </c>
      <c r="B2617">
        <v>-36.367921861463969</v>
      </c>
      <c r="C2617" s="6">
        <v>1642.4800000000002</v>
      </c>
      <c r="D2617">
        <v>3</v>
      </c>
      <c r="E2617">
        <v>0.65</v>
      </c>
      <c r="F2617">
        <v>19.899999999999999</v>
      </c>
      <c r="G2617">
        <v>54.048620189015942</v>
      </c>
      <c r="H2617">
        <v>15.89977117664821</v>
      </c>
      <c r="I2617">
        <v>33.685139947823416</v>
      </c>
      <c r="J2617">
        <v>5141.8988087885609</v>
      </c>
      <c r="K2617">
        <v>-3761.1442793571273</v>
      </c>
      <c r="L2617">
        <v>-36.184347221369684</v>
      </c>
      <c r="M2617">
        <v>6370.6616336109128</v>
      </c>
      <c r="N2617">
        <v>38178.477104281628</v>
      </c>
      <c r="O2617">
        <v>34.931869032836083</v>
      </c>
      <c r="P2617">
        <v>48.34313278899586</v>
      </c>
      <c r="Q2617" s="6">
        <v>2615</v>
      </c>
    </row>
    <row r="2618" spans="1:17" x14ac:dyDescent="0.25">
      <c r="A2618">
        <v>143.25500614488817</v>
      </c>
      <c r="B2618">
        <v>-33.114712867209285</v>
      </c>
      <c r="C2618" s="6">
        <v>1642.7600000000002</v>
      </c>
      <c r="D2618">
        <v>0.75</v>
      </c>
      <c r="E2618">
        <v>0.65</v>
      </c>
      <c r="F2618">
        <v>19.899999999999999</v>
      </c>
      <c r="G2618">
        <v>42.007420362456692</v>
      </c>
      <c r="H2618">
        <v>23.420498957009059</v>
      </c>
      <c r="I2618">
        <v>33.255006144888171</v>
      </c>
      <c r="J2618">
        <v>5347.5376782720732</v>
      </c>
      <c r="K2618">
        <v>-3464.6227403195585</v>
      </c>
      <c r="L2618">
        <v>-32.938847998003311</v>
      </c>
      <c r="M2618">
        <v>6371.7948768991992</v>
      </c>
      <c r="N2618">
        <v>37964.640914784984</v>
      </c>
      <c r="O2618">
        <v>37.562734348795821</v>
      </c>
      <c r="P2618">
        <v>50.20187210573873</v>
      </c>
      <c r="Q2618" s="6">
        <v>2616</v>
      </c>
    </row>
    <row r="2619" spans="1:17" x14ac:dyDescent="0.25">
      <c r="A2619">
        <v>140.42896977444138</v>
      </c>
      <c r="B2619">
        <v>-34.447378885641854</v>
      </c>
      <c r="C2619" s="6">
        <v>1643.0400000000002</v>
      </c>
      <c r="D2619">
        <v>1.2</v>
      </c>
      <c r="E2619">
        <v>0.65</v>
      </c>
      <c r="F2619">
        <v>19.899999999999999</v>
      </c>
      <c r="G2619">
        <v>46.089820015575185</v>
      </c>
      <c r="H2619">
        <v>19.820702204894744</v>
      </c>
      <c r="I2619">
        <v>30.428969774441384</v>
      </c>
      <c r="J2619">
        <v>5265.3499932968434</v>
      </c>
      <c r="K2619">
        <v>-3587.4810273839494</v>
      </c>
      <c r="L2619">
        <v>-34.26807649000618</v>
      </c>
      <c r="M2619">
        <v>6371.3366473410324</v>
      </c>
      <c r="N2619">
        <v>37888.662847769476</v>
      </c>
      <c r="O2619">
        <v>38.511992173462147</v>
      </c>
      <c r="P2619">
        <v>46.079536606301005</v>
      </c>
      <c r="Q2619" s="6">
        <v>2617</v>
      </c>
    </row>
    <row r="2620" spans="1:17" x14ac:dyDescent="0.25">
      <c r="A2620">
        <v>140.3764087322179</v>
      </c>
      <c r="B2620">
        <v>-33.65487116226042</v>
      </c>
      <c r="C2620" s="6">
        <v>1643.3200000000002</v>
      </c>
      <c r="D2620">
        <v>0.75</v>
      </c>
      <c r="E2620">
        <v>0.65</v>
      </c>
      <c r="F2620">
        <v>19.899999999999999</v>
      </c>
      <c r="G2620">
        <v>42.007420362456692</v>
      </c>
      <c r="H2620">
        <v>23.492114932492601</v>
      </c>
      <c r="I2620">
        <v>30.376408732217897</v>
      </c>
      <c r="J2620">
        <v>5314.5719392176497</v>
      </c>
      <c r="K2620">
        <v>-3514.6467873739025</v>
      </c>
      <c r="L2620">
        <v>-33.477566872834231</v>
      </c>
      <c r="M2620">
        <v>6371.6102311046416</v>
      </c>
      <c r="N2620">
        <v>37838.698888438907</v>
      </c>
      <c r="O2620">
        <v>39.152382879951261</v>
      </c>
      <c r="P2620">
        <v>46.605113196358062</v>
      </c>
      <c r="Q2620" s="6">
        <v>2618</v>
      </c>
    </row>
    <row r="2621" spans="1:17" x14ac:dyDescent="0.25">
      <c r="A2621">
        <v>142.19913695695556</v>
      </c>
      <c r="B2621">
        <v>-35.600483228507798</v>
      </c>
      <c r="C2621" s="6">
        <v>1643.6000000000001</v>
      </c>
      <c r="D2621">
        <v>3</v>
      </c>
      <c r="E2621">
        <v>0.65</v>
      </c>
      <c r="F2621">
        <v>19.899999999999999</v>
      </c>
      <c r="G2621">
        <v>54.048620189015942</v>
      </c>
      <c r="H2621">
        <v>17.110564942881716</v>
      </c>
      <c r="I2621">
        <v>32.199136956955556</v>
      </c>
      <c r="J2621">
        <v>5191.9317357779009</v>
      </c>
      <c r="K2621">
        <v>-3692.2399402947854</v>
      </c>
      <c r="L2621">
        <v>-35.418518136296107</v>
      </c>
      <c r="M2621">
        <v>6370.9332852954722</v>
      </c>
      <c r="N2621">
        <v>38051.465672664963</v>
      </c>
      <c r="O2621">
        <v>36.476377557751903</v>
      </c>
      <c r="P2621">
        <v>47.24855202099652</v>
      </c>
      <c r="Q2621" s="6">
        <v>2619</v>
      </c>
    </row>
    <row r="2622" spans="1:17" x14ac:dyDescent="0.25">
      <c r="A2622">
        <v>141.83326733384391</v>
      </c>
      <c r="B2622">
        <v>-32.302746394603091</v>
      </c>
      <c r="C2622" s="6">
        <v>1643.88</v>
      </c>
      <c r="D2622">
        <v>1.2</v>
      </c>
      <c r="E2622">
        <v>0.65</v>
      </c>
      <c r="F2622">
        <v>19.899999999999999</v>
      </c>
      <c r="G2622">
        <v>46.089820015575185</v>
      </c>
      <c r="H2622">
        <v>22.522793771542624</v>
      </c>
      <c r="I2622">
        <v>31.833267333843906</v>
      </c>
      <c r="J2622">
        <v>5396.1956015000578</v>
      </c>
      <c r="K2622">
        <v>-3388.8556562369308</v>
      </c>
      <c r="L2622">
        <v>-32.129162240126696</v>
      </c>
      <c r="M2622">
        <v>6372.0694933794939</v>
      </c>
      <c r="N2622">
        <v>37839.291572153095</v>
      </c>
      <c r="O2622">
        <v>39.151342273268675</v>
      </c>
      <c r="P2622">
        <v>49.279081338182401</v>
      </c>
      <c r="Q2622" s="6">
        <v>2620</v>
      </c>
    </row>
    <row r="2623" spans="1:17" x14ac:dyDescent="0.25">
      <c r="A2623">
        <v>141.84629885688966</v>
      </c>
      <c r="B2623">
        <v>-33.663775873311529</v>
      </c>
      <c r="C2623" s="6">
        <v>1644.16</v>
      </c>
      <c r="D2623">
        <v>0.75</v>
      </c>
      <c r="E2623">
        <v>0.65</v>
      </c>
      <c r="F2623">
        <v>19.899999999999999</v>
      </c>
      <c r="G2623">
        <v>42.007420362456692</v>
      </c>
      <c r="H2623">
        <v>23.379528207622954</v>
      </c>
      <c r="I2623">
        <v>31.846298856889661</v>
      </c>
      <c r="J2623">
        <v>5314.0245153404258</v>
      </c>
      <c r="K2623">
        <v>-3515.4688786104966</v>
      </c>
      <c r="L2623">
        <v>-33.486448379165566</v>
      </c>
      <c r="M2623">
        <v>6371.6071744982828</v>
      </c>
      <c r="N2623">
        <v>37917.633674268487</v>
      </c>
      <c r="O2623">
        <v>38.149681894470447</v>
      </c>
      <c r="P2623">
        <v>48.253864502972839</v>
      </c>
      <c r="Q2623" s="6">
        <v>2621</v>
      </c>
    </row>
    <row r="2624" spans="1:17" x14ac:dyDescent="0.25">
      <c r="A2624">
        <v>143.32184582050365</v>
      </c>
      <c r="B2624">
        <v>-34.589911498948588</v>
      </c>
      <c r="C2624" s="6">
        <v>1644.44</v>
      </c>
      <c r="D2624">
        <v>3</v>
      </c>
      <c r="E2624">
        <v>0.65</v>
      </c>
      <c r="F2624">
        <v>19.899999999999999</v>
      </c>
      <c r="G2624">
        <v>54.048620189015942</v>
      </c>
      <c r="H2624">
        <v>23.160018579884998</v>
      </c>
      <c r="I2624">
        <v>33.321845820503654</v>
      </c>
      <c r="J2624">
        <v>5256.390077727774</v>
      </c>
      <c r="K2624">
        <v>-3600.5087011011933</v>
      </c>
      <c r="L2624">
        <v>-34.410264204540766</v>
      </c>
      <c r="M2624">
        <v>6371.2871192515249</v>
      </c>
      <c r="N2624">
        <v>38052.843461765748</v>
      </c>
      <c r="O2624">
        <v>36.464192686554206</v>
      </c>
      <c r="P2624">
        <v>49.18869750562758</v>
      </c>
      <c r="Q2624" s="6">
        <v>2622</v>
      </c>
    </row>
    <row r="2625" spans="1:17" x14ac:dyDescent="0.25">
      <c r="A2625">
        <v>141.43941577855409</v>
      </c>
      <c r="B2625">
        <v>-35.598783322837768</v>
      </c>
      <c r="C2625" s="6">
        <v>1644.7200000000003</v>
      </c>
      <c r="D2625">
        <v>0.75</v>
      </c>
      <c r="E2625">
        <v>0.65</v>
      </c>
      <c r="F2625">
        <v>19.899999999999999</v>
      </c>
      <c r="G2625">
        <v>42.007420362456692</v>
      </c>
      <c r="H2625">
        <v>22.650869713288831</v>
      </c>
      <c r="I2625">
        <v>31.439415778554093</v>
      </c>
      <c r="J2625">
        <v>5192.0415274519746</v>
      </c>
      <c r="K2625">
        <v>-3692.0865828333676</v>
      </c>
      <c r="L2625">
        <v>-35.416821940752669</v>
      </c>
      <c r="M2625">
        <v>6370.93388428447</v>
      </c>
      <c r="N2625">
        <v>38011.120870778177</v>
      </c>
      <c r="O2625">
        <v>36.973472666110602</v>
      </c>
      <c r="P2625">
        <v>46.403559691082272</v>
      </c>
      <c r="Q2625" s="6">
        <v>2623</v>
      </c>
    </row>
    <row r="2626" spans="1:17" x14ac:dyDescent="0.25">
      <c r="A2626">
        <v>142.26521069978685</v>
      </c>
      <c r="B2626">
        <v>-34.440081761813879</v>
      </c>
      <c r="C2626" s="6">
        <v>1645.0000000000002</v>
      </c>
      <c r="D2626">
        <v>0.75</v>
      </c>
      <c r="E2626">
        <v>0.65</v>
      </c>
      <c r="F2626">
        <v>19.899999999999999</v>
      </c>
      <c r="G2626">
        <v>42.007420362456692</v>
      </c>
      <c r="H2626">
        <v>20.90565554031318</v>
      </c>
      <c r="I2626">
        <v>32.265210699786849</v>
      </c>
      <c r="J2626">
        <v>5265.8078286852624</v>
      </c>
      <c r="K2626">
        <v>-3586.8134692154422</v>
      </c>
      <c r="L2626">
        <v>-34.260797142744998</v>
      </c>
      <c r="M2626">
        <v>6371.3391803912245</v>
      </c>
      <c r="N2626">
        <v>37985.795152134597</v>
      </c>
      <c r="O2626">
        <v>37.292989690786129</v>
      </c>
      <c r="P2626">
        <v>48.145824248808012</v>
      </c>
      <c r="Q2626" s="6">
        <v>2624</v>
      </c>
    </row>
    <row r="2627" spans="1:17" x14ac:dyDescent="0.25">
      <c r="A2627">
        <v>140.31920736924977</v>
      </c>
      <c r="B2627">
        <v>-35.742263814808297</v>
      </c>
      <c r="C2627" s="6">
        <v>1645.2800000000002</v>
      </c>
      <c r="D2627">
        <v>3</v>
      </c>
      <c r="E2627">
        <v>0.65</v>
      </c>
      <c r="F2627">
        <v>19.899999999999999</v>
      </c>
      <c r="G2627">
        <v>54.048620189015942</v>
      </c>
      <c r="H2627">
        <v>20.70830538139743</v>
      </c>
      <c r="I2627">
        <v>30.319207369249767</v>
      </c>
      <c r="J2627">
        <v>5182.758448771051</v>
      </c>
      <c r="K2627">
        <v>-3705.0193886890142</v>
      </c>
      <c r="L2627">
        <v>-35.559991528696095</v>
      </c>
      <c r="M2627">
        <v>6370.8832832558801</v>
      </c>
      <c r="N2627">
        <v>37962.179739572224</v>
      </c>
      <c r="O2627">
        <v>37.5809579070391</v>
      </c>
      <c r="P2627">
        <v>45.032473926072733</v>
      </c>
      <c r="Q2627" s="6">
        <v>2625</v>
      </c>
    </row>
    <row r="2628" spans="1:17" x14ac:dyDescent="0.25">
      <c r="A2628">
        <v>142.98934148263228</v>
      </c>
      <c r="B2628">
        <v>-33.935844184267069</v>
      </c>
      <c r="C2628" s="6">
        <v>1645.5600000000002</v>
      </c>
      <c r="D2628">
        <v>1.2</v>
      </c>
      <c r="E2628">
        <v>0.65</v>
      </c>
      <c r="F2628">
        <v>19.899999999999999</v>
      </c>
      <c r="G2628">
        <v>46.089820015575185</v>
      </c>
      <c r="H2628">
        <v>20.788990425687864</v>
      </c>
      <c r="I2628">
        <v>32.989341482632284</v>
      </c>
      <c r="J2628">
        <v>5297.2370050493901</v>
      </c>
      <c r="K2628">
        <v>-3540.5459410041367</v>
      </c>
      <c r="L2628">
        <v>-33.757815946451402</v>
      </c>
      <c r="M2628">
        <v>6371.5135916064319</v>
      </c>
      <c r="N2628">
        <v>37996.390848760733</v>
      </c>
      <c r="O2628">
        <v>37.163785605858841</v>
      </c>
      <c r="P2628">
        <v>49.304410658075184</v>
      </c>
      <c r="Q2628" s="6">
        <v>2626</v>
      </c>
    </row>
    <row r="2629" spans="1:17" x14ac:dyDescent="0.25">
      <c r="A2629">
        <v>141.27241320522953</v>
      </c>
      <c r="B2629">
        <v>-34.209811139113945</v>
      </c>
      <c r="C2629" s="6">
        <v>1645.8400000000001</v>
      </c>
      <c r="D2629">
        <v>1.2</v>
      </c>
      <c r="E2629">
        <v>0.65</v>
      </c>
      <c r="F2629">
        <v>19.899999999999999</v>
      </c>
      <c r="G2629">
        <v>46.089820015575185</v>
      </c>
      <c r="H2629">
        <v>23.052560161048536</v>
      </c>
      <c r="I2629">
        <v>31.272413205229526</v>
      </c>
      <c r="J2629">
        <v>5280.2114510319325</v>
      </c>
      <c r="K2629">
        <v>-3565.7182847635854</v>
      </c>
      <c r="L2629">
        <v>-34.031093430904008</v>
      </c>
      <c r="M2629">
        <v>6371.4189827624823</v>
      </c>
      <c r="N2629">
        <v>37918.761594722913</v>
      </c>
      <c r="O2629">
        <v>38.132854525685381</v>
      </c>
      <c r="P2629">
        <v>47.209524253575623</v>
      </c>
      <c r="Q2629" s="6">
        <v>2627</v>
      </c>
    </row>
    <row r="2630" spans="1:17" x14ac:dyDescent="0.25">
      <c r="A2630">
        <v>143.38025429563461</v>
      </c>
      <c r="B2630">
        <v>-34.801897996526037</v>
      </c>
      <c r="C2630" s="6">
        <v>1646.1200000000001</v>
      </c>
      <c r="D2630">
        <v>1.2</v>
      </c>
      <c r="E2630">
        <v>0.65</v>
      </c>
      <c r="F2630">
        <v>19.899999999999999</v>
      </c>
      <c r="G2630">
        <v>46.089820015575185</v>
      </c>
      <c r="H2630">
        <v>17.148955962384754</v>
      </c>
      <c r="I2630">
        <v>33.380254295634614</v>
      </c>
      <c r="J2630">
        <v>5243.0038712359283</v>
      </c>
      <c r="K2630">
        <v>-3619.8437905716387</v>
      </c>
      <c r="L2630">
        <v>-34.621745937927216</v>
      </c>
      <c r="M2630">
        <v>6371.2132802108408</v>
      </c>
      <c r="N2630">
        <v>38068.477754091728</v>
      </c>
      <c r="O2630">
        <v>36.271619415032376</v>
      </c>
      <c r="P2630">
        <v>49.100128773969594</v>
      </c>
      <c r="Q2630" s="6">
        <v>2628</v>
      </c>
    </row>
    <row r="2631" spans="1:17" x14ac:dyDescent="0.25">
      <c r="A2631">
        <v>141.43318737138804</v>
      </c>
      <c r="B2631">
        <v>-36.929282374548578</v>
      </c>
      <c r="C2631" s="6">
        <v>1646.4</v>
      </c>
      <c r="D2631">
        <v>1.2</v>
      </c>
      <c r="E2631">
        <v>0.65</v>
      </c>
      <c r="F2631">
        <v>19.899999999999999</v>
      </c>
      <c r="G2631">
        <v>46.089820015575185</v>
      </c>
      <c r="H2631">
        <v>21.619733484661904</v>
      </c>
      <c r="I2631">
        <v>31.433187371388044</v>
      </c>
      <c r="J2631">
        <v>5104.7148330099617</v>
      </c>
      <c r="K2631">
        <v>-3811.1239088430934</v>
      </c>
      <c r="L2631">
        <v>-36.744613499561126</v>
      </c>
      <c r="M2631">
        <v>6370.4614412856608</v>
      </c>
      <c r="N2631">
        <v>38093.278742006456</v>
      </c>
      <c r="O2631">
        <v>35.95891671500442</v>
      </c>
      <c r="P2631">
        <v>45.490162839965109</v>
      </c>
      <c r="Q2631" s="6">
        <v>2629</v>
      </c>
    </row>
    <row r="2632" spans="1:17" x14ac:dyDescent="0.25">
      <c r="A2632">
        <v>140.1479271512076</v>
      </c>
      <c r="B2632">
        <v>-32.980974720486138</v>
      </c>
      <c r="C2632" s="6">
        <v>1646.68</v>
      </c>
      <c r="D2632">
        <v>3</v>
      </c>
      <c r="E2632">
        <v>0.65</v>
      </c>
      <c r="F2632">
        <v>19.899999999999999</v>
      </c>
      <c r="G2632">
        <v>54.048620189015942</v>
      </c>
      <c r="H2632">
        <v>14.065033544603267</v>
      </c>
      <c r="I2632">
        <v>30.147927151207597</v>
      </c>
      <c r="J2632">
        <v>5355.626297633391</v>
      </c>
      <c r="K2632">
        <v>-3452.1900994707385</v>
      </c>
      <c r="L2632">
        <v>-32.805475875600905</v>
      </c>
      <c r="M2632">
        <v>6371.8403560342076</v>
      </c>
      <c r="N2632">
        <v>37787.242053453687</v>
      </c>
      <c r="O2632">
        <v>39.81834149727139</v>
      </c>
      <c r="P2632">
        <v>46.854827841390012</v>
      </c>
      <c r="Q2632" s="6">
        <v>2630</v>
      </c>
    </row>
    <row r="2633" spans="1:17" x14ac:dyDescent="0.25">
      <c r="A2633">
        <v>140.76243486410019</v>
      </c>
      <c r="B2633">
        <v>-33.767585955310935</v>
      </c>
      <c r="C2633" s="6">
        <v>1646.9600000000003</v>
      </c>
      <c r="D2633">
        <v>1.2</v>
      </c>
      <c r="E2633">
        <v>0.65</v>
      </c>
      <c r="F2633">
        <v>19.899999999999999</v>
      </c>
      <c r="G2633">
        <v>46.089820015575185</v>
      </c>
      <c r="H2633">
        <v>16.351995509874499</v>
      </c>
      <c r="I2633">
        <v>30.762434864100186</v>
      </c>
      <c r="J2633">
        <v>5307.6332303341533</v>
      </c>
      <c r="K2633">
        <v>-3525.0465265612311</v>
      </c>
      <c r="L2633">
        <v>-33.589989203015797</v>
      </c>
      <c r="M2633">
        <v>6371.5715111869185</v>
      </c>
      <c r="N2633">
        <v>37865.618990634626</v>
      </c>
      <c r="O2633">
        <v>38.808047120228153</v>
      </c>
      <c r="P2633">
        <v>46.960731634421165</v>
      </c>
      <c r="Q2633" s="6">
        <v>2631</v>
      </c>
    </row>
    <row r="2634" spans="1:17" x14ac:dyDescent="0.25">
      <c r="A2634">
        <v>143.17111369762983</v>
      </c>
      <c r="B2634">
        <v>-36.919417372416376</v>
      </c>
      <c r="C2634" s="6">
        <v>1647.2400000000002</v>
      </c>
      <c r="D2634">
        <v>3</v>
      </c>
      <c r="E2634">
        <v>0.65</v>
      </c>
      <c r="F2634">
        <v>19.899999999999999</v>
      </c>
      <c r="G2634">
        <v>54.048620189015942</v>
      </c>
      <c r="H2634">
        <v>23.138780167192699</v>
      </c>
      <c r="I2634">
        <v>33.171113697629835</v>
      </c>
      <c r="J2634">
        <v>5105.3725337568785</v>
      </c>
      <c r="K2634">
        <v>-3810.248708593444</v>
      </c>
      <c r="L2634">
        <v>-36.73476711771702</v>
      </c>
      <c r="M2634">
        <v>6370.4649696687866</v>
      </c>
      <c r="N2634">
        <v>38184.143994602578</v>
      </c>
      <c r="O2634">
        <v>34.861402569101848</v>
      </c>
      <c r="P2634">
        <v>47.418132922775435</v>
      </c>
      <c r="Q2634" s="6">
        <v>2632</v>
      </c>
    </row>
    <row r="2635" spans="1:17" x14ac:dyDescent="0.25">
      <c r="A2635">
        <v>142.90688464954511</v>
      </c>
      <c r="B2635">
        <v>-36.726145175366838</v>
      </c>
      <c r="C2635" s="6">
        <v>1647.5200000000002</v>
      </c>
      <c r="D2635">
        <v>1.2</v>
      </c>
      <c r="E2635">
        <v>0.65</v>
      </c>
      <c r="F2635">
        <v>19.899999999999999</v>
      </c>
      <c r="G2635">
        <v>46.089820015575185</v>
      </c>
      <c r="H2635">
        <v>17.852723055321029</v>
      </c>
      <c r="I2635">
        <v>32.906884649545106</v>
      </c>
      <c r="J2635">
        <v>5118.2273694618698</v>
      </c>
      <c r="K2635">
        <v>-3793.0795318769328</v>
      </c>
      <c r="L2635">
        <v>-36.541864125137351</v>
      </c>
      <c r="M2635">
        <v>6370.5340231924274</v>
      </c>
      <c r="N2635">
        <v>38158.054829278473</v>
      </c>
      <c r="O2635">
        <v>35.175615680908422</v>
      </c>
      <c r="P2635">
        <v>47.258674087303739</v>
      </c>
      <c r="Q2635" s="6">
        <v>2633</v>
      </c>
    </row>
    <row r="2636" spans="1:17" x14ac:dyDescent="0.25">
      <c r="A2636">
        <v>141.64665093961918</v>
      </c>
      <c r="B2636">
        <v>-34.521109279067723</v>
      </c>
      <c r="C2636" s="6">
        <v>1647.8000000000002</v>
      </c>
      <c r="D2636">
        <v>3</v>
      </c>
      <c r="E2636">
        <v>0.65</v>
      </c>
      <c r="F2636">
        <v>19.899999999999999</v>
      </c>
      <c r="G2636">
        <v>54.048620189015942</v>
      </c>
      <c r="H2636">
        <v>20.358179865503793</v>
      </c>
      <c r="I2636">
        <v>31.646650939619178</v>
      </c>
      <c r="J2636">
        <v>5260.7192098921005</v>
      </c>
      <c r="K2636">
        <v>-3594.2228299687081</v>
      </c>
      <c r="L2636">
        <v>-34.341627918806047</v>
      </c>
      <c r="M2636">
        <v>6371.3110390873271</v>
      </c>
      <c r="N2636">
        <v>37957.190246697064</v>
      </c>
      <c r="O2636">
        <v>37.649163725319291</v>
      </c>
      <c r="P2636">
        <v>47.401608754534053</v>
      </c>
      <c r="Q2636" s="6">
        <v>2634</v>
      </c>
    </row>
    <row r="2637" spans="1:17" x14ac:dyDescent="0.25">
      <c r="A2637">
        <v>144.00932123466649</v>
      </c>
      <c r="B2637">
        <v>-36.894125656300275</v>
      </c>
      <c r="C2637" s="6">
        <v>1648.0800000000002</v>
      </c>
      <c r="D2637">
        <v>1.2</v>
      </c>
      <c r="E2637">
        <v>0.65</v>
      </c>
      <c r="F2637">
        <v>19.899999999999999</v>
      </c>
      <c r="G2637">
        <v>46.089820015575185</v>
      </c>
      <c r="H2637">
        <v>15.568466647054656</v>
      </c>
      <c r="I2637">
        <v>34.009321234666487</v>
      </c>
      <c r="J2637">
        <v>5107.0580416791408</v>
      </c>
      <c r="K2637">
        <v>-3808.0043752899564</v>
      </c>
      <c r="L2637">
        <v>-36.709523239702371</v>
      </c>
      <c r="M2637">
        <v>6370.4740140202312</v>
      </c>
      <c r="N2637">
        <v>38228.205479126584</v>
      </c>
      <c r="O2637">
        <v>34.335568477471135</v>
      </c>
      <c r="P2637">
        <v>48.339686044007578</v>
      </c>
      <c r="Q2637" s="6">
        <v>2635</v>
      </c>
    </row>
    <row r="2638" spans="1:17" x14ac:dyDescent="0.25">
      <c r="A2638">
        <v>143.04947456877608</v>
      </c>
      <c r="B2638">
        <v>-36.700911181424502</v>
      </c>
      <c r="C2638" s="6">
        <v>1648.3600000000001</v>
      </c>
      <c r="D2638">
        <v>3</v>
      </c>
      <c r="E2638">
        <v>0.65</v>
      </c>
      <c r="F2638">
        <v>19.899999999999999</v>
      </c>
      <c r="G2638">
        <v>54.048620189015942</v>
      </c>
      <c r="H2638">
        <v>22.705513183275887</v>
      </c>
      <c r="I2638">
        <v>33.049474568776077</v>
      </c>
      <c r="J2638">
        <v>5119.9014142852402</v>
      </c>
      <c r="K2638">
        <v>-3790.8347347885447</v>
      </c>
      <c r="L2638">
        <v>-36.516678952865007</v>
      </c>
      <c r="M2638">
        <v>6370.5430285399798</v>
      </c>
      <c r="N2638">
        <v>38164.166540639533</v>
      </c>
      <c r="O2638">
        <v>35.102202884019277</v>
      </c>
      <c r="P2638">
        <v>47.431150399378907</v>
      </c>
      <c r="Q2638" s="6">
        <v>2636</v>
      </c>
    </row>
    <row r="2639" spans="1:17" x14ac:dyDescent="0.25">
      <c r="A2639">
        <v>144.09118268595927</v>
      </c>
      <c r="B2639">
        <v>-36.244335676664633</v>
      </c>
      <c r="C2639" s="6">
        <v>1648.64</v>
      </c>
      <c r="D2639">
        <v>3</v>
      </c>
      <c r="E2639">
        <v>0.65</v>
      </c>
      <c r="F2639">
        <v>19.899999999999999</v>
      </c>
      <c r="G2639">
        <v>54.048620189015942</v>
      </c>
      <c r="H2639">
        <v>19.683587350064506</v>
      </c>
      <c r="I2639">
        <v>34.091182685959268</v>
      </c>
      <c r="J2639">
        <v>5150.0186851458266</v>
      </c>
      <c r="K2639">
        <v>-3750.0928851123922</v>
      </c>
      <c r="L2639">
        <v>-36.061011391627773</v>
      </c>
      <c r="M2639">
        <v>6370.7055421139767</v>
      </c>
      <c r="N2639">
        <v>38193.493773206726</v>
      </c>
      <c r="O2639">
        <v>34.752546086452078</v>
      </c>
      <c r="P2639">
        <v>48.861731619679901</v>
      </c>
      <c r="Q2639" s="6">
        <v>2637</v>
      </c>
    </row>
    <row r="2640" spans="1:17" x14ac:dyDescent="0.25">
      <c r="A2640">
        <v>143.9836772897381</v>
      </c>
      <c r="B2640">
        <v>-32.147694528854309</v>
      </c>
      <c r="C2640" s="6">
        <v>1648.92</v>
      </c>
      <c r="D2640">
        <v>1.2</v>
      </c>
      <c r="E2640">
        <v>0.65</v>
      </c>
      <c r="F2640">
        <v>19.899999999999999</v>
      </c>
      <c r="G2640">
        <v>46.089820015575185</v>
      </c>
      <c r="H2640">
        <v>23.634476376991365</v>
      </c>
      <c r="I2640">
        <v>33.983677289738097</v>
      </c>
      <c r="J2640">
        <v>5405.3641840685777</v>
      </c>
      <c r="K2640">
        <v>-3374.3103972565041</v>
      </c>
      <c r="L2640">
        <v>-31.974561741746129</v>
      </c>
      <c r="M2640">
        <v>6372.1215163746456</v>
      </c>
      <c r="N2640">
        <v>37953.259800112552</v>
      </c>
      <c r="O2640">
        <v>37.709466680711948</v>
      </c>
      <c r="P2640">
        <v>51.713815984763094</v>
      </c>
      <c r="Q2640" s="6">
        <v>2638</v>
      </c>
    </row>
    <row r="2641" spans="1:17" x14ac:dyDescent="0.25">
      <c r="A2641">
        <v>141.78559028933594</v>
      </c>
      <c r="B2641">
        <v>-34.982394825713271</v>
      </c>
      <c r="C2641" s="6">
        <v>1649.2</v>
      </c>
      <c r="D2641">
        <v>1.2</v>
      </c>
      <c r="E2641">
        <v>0.65</v>
      </c>
      <c r="F2641">
        <v>19.899999999999999</v>
      </c>
      <c r="G2641">
        <v>46.089820015575185</v>
      </c>
      <c r="H2641">
        <v>14.277820999101023</v>
      </c>
      <c r="I2641">
        <v>31.785590289335943</v>
      </c>
      <c r="J2641">
        <v>5231.5494358306223</v>
      </c>
      <c r="K2641">
        <v>-3636.268135625663</v>
      </c>
      <c r="L2641">
        <v>-34.80182073012147</v>
      </c>
      <c r="M2641">
        <v>6371.1502457332017</v>
      </c>
      <c r="N2641">
        <v>37992.140132826724</v>
      </c>
      <c r="O2641">
        <v>37.211599277309176</v>
      </c>
      <c r="P2641">
        <v>47.225074979302406</v>
      </c>
      <c r="Q2641" s="6">
        <v>2639</v>
      </c>
    </row>
    <row r="2642" spans="1:17" x14ac:dyDescent="0.25">
      <c r="A2642">
        <v>140.37036421261675</v>
      </c>
      <c r="B2642">
        <v>-32.461129747593091</v>
      </c>
      <c r="C2642" s="6">
        <v>1649.4800000000002</v>
      </c>
      <c r="D2642">
        <v>0.75</v>
      </c>
      <c r="E2642">
        <v>0.65</v>
      </c>
      <c r="F2642">
        <v>19.899999999999999</v>
      </c>
      <c r="G2642">
        <v>42.007420362456692</v>
      </c>
      <c r="H2642">
        <v>22.984783395513482</v>
      </c>
      <c r="I2642">
        <v>30.370364212616749</v>
      </c>
      <c r="J2642">
        <v>5386.7891820164887</v>
      </c>
      <c r="K2642">
        <v>-3403.6881345692336</v>
      </c>
      <c r="L2642">
        <v>-32.28708975478574</v>
      </c>
      <c r="M2642">
        <v>6372.0162122280626</v>
      </c>
      <c r="N2642">
        <v>37768.957322835289</v>
      </c>
      <c r="O2642">
        <v>40.058162527179498</v>
      </c>
      <c r="P2642">
        <v>47.512974686574395</v>
      </c>
      <c r="Q2642" s="6">
        <v>2640</v>
      </c>
    </row>
    <row r="2643" spans="1:17" x14ac:dyDescent="0.25">
      <c r="A2643">
        <v>143.84056798008686</v>
      </c>
      <c r="B2643">
        <v>-36.927443053742074</v>
      </c>
      <c r="C2643" s="6">
        <v>1649.7600000000002</v>
      </c>
      <c r="D2643">
        <v>1.2</v>
      </c>
      <c r="E2643">
        <v>0.65</v>
      </c>
      <c r="F2643">
        <v>19.899999999999999</v>
      </c>
      <c r="G2643">
        <v>46.089820015575185</v>
      </c>
      <c r="H2643">
        <v>15.95444039041198</v>
      </c>
      <c r="I2643">
        <v>33.84056798008686</v>
      </c>
      <c r="J2643">
        <v>5104.8374722363869</v>
      </c>
      <c r="K2643">
        <v>-3810.9607370191211</v>
      </c>
      <c r="L2643">
        <v>-36.742777648834604</v>
      </c>
      <c r="M2643">
        <v>6370.4620991769589</v>
      </c>
      <c r="N2643">
        <v>38220.97782475713</v>
      </c>
      <c r="O2643">
        <v>34.421419122875932</v>
      </c>
      <c r="P2643">
        <v>48.1366120067105</v>
      </c>
      <c r="Q2643" s="6">
        <v>2641</v>
      </c>
    </row>
    <row r="2644" spans="1:17" x14ac:dyDescent="0.25">
      <c r="A2644">
        <v>143.37919659332229</v>
      </c>
      <c r="B2644">
        <v>-34.168983038817636</v>
      </c>
      <c r="C2644" s="6">
        <v>1650.0400000000002</v>
      </c>
      <c r="D2644">
        <v>1.2</v>
      </c>
      <c r="E2644">
        <v>0.65</v>
      </c>
      <c r="F2644">
        <v>19.899999999999999</v>
      </c>
      <c r="G2644">
        <v>46.089820015575185</v>
      </c>
      <c r="H2644">
        <v>22.701212997279676</v>
      </c>
      <c r="I2644">
        <v>33.379196593322291</v>
      </c>
      <c r="J2644">
        <v>5282.7563726597145</v>
      </c>
      <c r="K2644">
        <v>-3561.9720552541303</v>
      </c>
      <c r="L2644">
        <v>-33.990367048387959</v>
      </c>
      <c r="M2644">
        <v>6371.433105298066</v>
      </c>
      <c r="N2644">
        <v>38031.671171280279</v>
      </c>
      <c r="O2644">
        <v>36.726506947460351</v>
      </c>
      <c r="P2644">
        <v>49.554453717914434</v>
      </c>
      <c r="Q2644" s="6">
        <v>2642</v>
      </c>
    </row>
    <row r="2645" spans="1:17" x14ac:dyDescent="0.25">
      <c r="A2645">
        <v>141.78907421250807</v>
      </c>
      <c r="B2645">
        <v>-36.897807658924329</v>
      </c>
      <c r="C2645" s="6">
        <v>1650.3200000000002</v>
      </c>
      <c r="D2645">
        <v>1.2</v>
      </c>
      <c r="E2645">
        <v>0.65</v>
      </c>
      <c r="F2645">
        <v>19.899999999999999</v>
      </c>
      <c r="G2645">
        <v>46.089820015575185</v>
      </c>
      <c r="H2645">
        <v>18.442534233524889</v>
      </c>
      <c r="I2645">
        <v>31.789074212508069</v>
      </c>
      <c r="J2645">
        <v>5106.8127251956257</v>
      </c>
      <c r="K2645">
        <v>-3808.3311540765731</v>
      </c>
      <c r="L2645">
        <v>-36.713198269066048</v>
      </c>
      <c r="M2645">
        <v>6370.4726974793775</v>
      </c>
      <c r="N2645">
        <v>38109.698833517934</v>
      </c>
      <c r="O2645">
        <v>35.759400977115327</v>
      </c>
      <c r="P2645">
        <v>45.909623837805441</v>
      </c>
      <c r="Q2645" s="6">
        <v>2643</v>
      </c>
    </row>
    <row r="2646" spans="1:17" x14ac:dyDescent="0.25">
      <c r="A2646">
        <v>142.08542256590368</v>
      </c>
      <c r="B2646">
        <v>-36.952659322022456</v>
      </c>
      <c r="C2646" s="6">
        <v>1650.6000000000001</v>
      </c>
      <c r="D2646">
        <v>3</v>
      </c>
      <c r="E2646">
        <v>0.65</v>
      </c>
      <c r="F2646">
        <v>19.899999999999999</v>
      </c>
      <c r="G2646">
        <v>54.048620189015942</v>
      </c>
      <c r="H2646">
        <v>21.440732215174869</v>
      </c>
      <c r="I2646">
        <v>32.085422565903684</v>
      </c>
      <c r="J2646">
        <v>5103.1556834897528</v>
      </c>
      <c r="K2646">
        <v>-3813.1974113355368</v>
      </c>
      <c r="L2646">
        <v>-36.767946410003432</v>
      </c>
      <c r="M2646">
        <v>6370.4530786867745</v>
      </c>
      <c r="N2646">
        <v>38128.578088392373</v>
      </c>
      <c r="O2646">
        <v>35.530310085481958</v>
      </c>
      <c r="P2646">
        <v>46.203002060403534</v>
      </c>
      <c r="Q2646" s="6">
        <v>2644</v>
      </c>
    </row>
    <row r="2647" spans="1:17" x14ac:dyDescent="0.25">
      <c r="A2647">
        <v>141.80800010088029</v>
      </c>
      <c r="B2647">
        <v>-33.431450063540389</v>
      </c>
      <c r="C2647" s="6">
        <v>1650.88</v>
      </c>
      <c r="D2647">
        <v>0.75</v>
      </c>
      <c r="E2647">
        <v>0.65</v>
      </c>
      <c r="F2647">
        <v>19.899999999999999</v>
      </c>
      <c r="G2647">
        <v>42.007420362456692</v>
      </c>
      <c r="H2647">
        <v>16.028996850119626</v>
      </c>
      <c r="I2647">
        <v>31.808000100880292</v>
      </c>
      <c r="J2647">
        <v>5328.264808358389</v>
      </c>
      <c r="K2647">
        <v>-3493.9929403074702</v>
      </c>
      <c r="L2647">
        <v>-33.254733564501173</v>
      </c>
      <c r="M2647">
        <v>6371.6867888267161</v>
      </c>
      <c r="N2647">
        <v>37902.103877246882</v>
      </c>
      <c r="O2647">
        <v>38.346778632598422</v>
      </c>
      <c r="P2647">
        <v>48.385425630292481</v>
      </c>
      <c r="Q2647" s="6">
        <v>2645</v>
      </c>
    </row>
    <row r="2648" spans="1:17" x14ac:dyDescent="0.25">
      <c r="A2648">
        <v>142.73213165681091</v>
      </c>
      <c r="B2648">
        <v>-33.200409322938675</v>
      </c>
      <c r="C2648" s="6">
        <v>1651.16</v>
      </c>
      <c r="D2648">
        <v>1.2</v>
      </c>
      <c r="E2648">
        <v>0.65</v>
      </c>
      <c r="F2648">
        <v>19.899999999999999</v>
      </c>
      <c r="G2648">
        <v>46.089820015575185</v>
      </c>
      <c r="H2648">
        <v>20.833578160042492</v>
      </c>
      <c r="I2648">
        <v>32.732131656810907</v>
      </c>
      <c r="J2648">
        <v>5342.3393311274358</v>
      </c>
      <c r="K2648">
        <v>-3472.5795041119036</v>
      </c>
      <c r="L2648">
        <v>-33.024311919492433</v>
      </c>
      <c r="M2648">
        <v>6371.7656847446306</v>
      </c>
      <c r="N2648">
        <v>37939.970823042779</v>
      </c>
      <c r="O2648">
        <v>37.871052716505837</v>
      </c>
      <c r="P2648">
        <v>49.573137404832423</v>
      </c>
      <c r="Q2648" s="6">
        <v>2646</v>
      </c>
    </row>
    <row r="2649" spans="1:17" x14ac:dyDescent="0.25">
      <c r="A2649">
        <v>144.53035307860921</v>
      </c>
      <c r="B2649">
        <v>-34.160611969651534</v>
      </c>
      <c r="C2649" s="6">
        <v>1651.44</v>
      </c>
      <c r="D2649">
        <v>3</v>
      </c>
      <c r="E2649">
        <v>0.65</v>
      </c>
      <c r="F2649">
        <v>19.899999999999999</v>
      </c>
      <c r="G2649">
        <v>54.048620189015942</v>
      </c>
      <c r="H2649">
        <v>20.458990715614313</v>
      </c>
      <c r="I2649">
        <v>34.53035307860921</v>
      </c>
      <c r="J2649">
        <v>5283.2778312525115</v>
      </c>
      <c r="K2649">
        <v>-3561.20373724519</v>
      </c>
      <c r="L2649">
        <v>-33.982016879283528</v>
      </c>
      <c r="M2649">
        <v>6371.4359998648151</v>
      </c>
      <c r="N2649">
        <v>38096.862280828922</v>
      </c>
      <c r="O2649">
        <v>35.92813483787603</v>
      </c>
      <c r="P2649">
        <v>50.782720880780758</v>
      </c>
      <c r="Q2649" s="6">
        <v>2647</v>
      </c>
    </row>
    <row r="2650" spans="1:17" x14ac:dyDescent="0.25">
      <c r="A2650">
        <v>141.96701580791907</v>
      </c>
      <c r="B2650">
        <v>-34.507528005272555</v>
      </c>
      <c r="C2650" s="6">
        <v>1651.7200000000003</v>
      </c>
      <c r="D2650">
        <v>3</v>
      </c>
      <c r="E2650">
        <v>0.65</v>
      </c>
      <c r="F2650">
        <v>19.899999999999999</v>
      </c>
      <c r="G2650">
        <v>54.048620189015942</v>
      </c>
      <c r="H2650">
        <v>17.762329712942034</v>
      </c>
      <c r="I2650">
        <v>31.967015807919068</v>
      </c>
      <c r="J2650">
        <v>5261.5728646901916</v>
      </c>
      <c r="K2650">
        <v>-3592.9814192637177</v>
      </c>
      <c r="L2650">
        <v>-34.32807952165772</v>
      </c>
      <c r="M2650">
        <v>6371.3157581160949</v>
      </c>
      <c r="N2650">
        <v>37973.6046313896</v>
      </c>
      <c r="O2650">
        <v>37.4443808820496</v>
      </c>
      <c r="P2650">
        <v>47.767612309728172</v>
      </c>
      <c r="Q2650" s="6">
        <v>2648</v>
      </c>
    </row>
    <row r="2651" spans="1:17" x14ac:dyDescent="0.25">
      <c r="A2651">
        <v>144.45788874327312</v>
      </c>
      <c r="B2651">
        <v>-32.541793900017346</v>
      </c>
      <c r="C2651" s="6">
        <v>1652.0000000000002</v>
      </c>
      <c r="D2651">
        <v>1.2</v>
      </c>
      <c r="E2651">
        <v>0.65</v>
      </c>
      <c r="F2651">
        <v>19.899999999999999</v>
      </c>
      <c r="G2651">
        <v>46.089820015575185</v>
      </c>
      <c r="H2651">
        <v>19.639483234217618</v>
      </c>
      <c r="I2651">
        <v>34.457888743273116</v>
      </c>
      <c r="J2651">
        <v>5381.9826810798468</v>
      </c>
      <c r="K2651">
        <v>-3411.2324049735917</v>
      </c>
      <c r="L2651">
        <v>-32.367523785061771</v>
      </c>
      <c r="M2651">
        <v>6371.9890222900831</v>
      </c>
      <c r="N2651">
        <v>38002.574699936027</v>
      </c>
      <c r="O2651">
        <v>37.09356316188034</v>
      </c>
      <c r="P2651">
        <v>51.906947583225211</v>
      </c>
      <c r="Q2651" s="6">
        <v>2649</v>
      </c>
    </row>
    <row r="2652" spans="1:17" x14ac:dyDescent="0.25">
      <c r="A2652">
        <v>140.87736530249444</v>
      </c>
      <c r="B2652">
        <v>-32.640247103109822</v>
      </c>
      <c r="C2652" s="6">
        <v>1652.2800000000002</v>
      </c>
      <c r="D2652">
        <v>0.75</v>
      </c>
      <c r="E2652">
        <v>0.65</v>
      </c>
      <c r="F2652">
        <v>19.899999999999999</v>
      </c>
      <c r="G2652">
        <v>42.007420362456692</v>
      </c>
      <c r="H2652">
        <v>19.211568863885454</v>
      </c>
      <c r="I2652">
        <v>30.877365302494439</v>
      </c>
      <c r="J2652">
        <v>5376.1017219688465</v>
      </c>
      <c r="K2652">
        <v>-3420.431380366012</v>
      </c>
      <c r="L2652">
        <v>-32.465697981146953</v>
      </c>
      <c r="M2652">
        <v>6371.9557870993531</v>
      </c>
      <c r="N2652">
        <v>37806.275852076462</v>
      </c>
      <c r="O2652">
        <v>39.574029663894827</v>
      </c>
      <c r="P2652">
        <v>47.948989647190047</v>
      </c>
      <c r="Q2652" s="6">
        <v>2650</v>
      </c>
    </row>
    <row r="2653" spans="1:17" x14ac:dyDescent="0.25">
      <c r="A2653">
        <v>141.14438685311481</v>
      </c>
      <c r="B2653">
        <v>-34.670785169304246</v>
      </c>
      <c r="C2653" s="6">
        <v>1652.5600000000002</v>
      </c>
      <c r="D2653">
        <v>0.75</v>
      </c>
      <c r="E2653">
        <v>0.65</v>
      </c>
      <c r="F2653">
        <v>19.899999999999999</v>
      </c>
      <c r="G2653">
        <v>42.007420362456692</v>
      </c>
      <c r="H2653">
        <v>20.954680739937409</v>
      </c>
      <c r="I2653">
        <v>31.14438685311481</v>
      </c>
      <c r="J2653">
        <v>5251.2916838493247</v>
      </c>
      <c r="K2653">
        <v>-3607.8908751022682</v>
      </c>
      <c r="L2653">
        <v>-34.490944147506099</v>
      </c>
      <c r="M2653">
        <v>6371.2589741362171</v>
      </c>
      <c r="N2653">
        <v>37939.453801043746</v>
      </c>
      <c r="O2653">
        <v>37.870536898902635</v>
      </c>
      <c r="P2653">
        <v>46.730105238653174</v>
      </c>
      <c r="Q2653" s="6">
        <v>2651</v>
      </c>
    </row>
    <row r="2654" spans="1:17" x14ac:dyDescent="0.25">
      <c r="A2654">
        <v>143.09833661925168</v>
      </c>
      <c r="B2654">
        <v>-34.460152165791236</v>
      </c>
      <c r="C2654" s="6">
        <v>1652.8400000000001</v>
      </c>
      <c r="D2654">
        <v>3</v>
      </c>
      <c r="E2654">
        <v>0.65</v>
      </c>
      <c r="F2654">
        <v>19.899999999999999</v>
      </c>
      <c r="G2654">
        <v>54.048620189015942</v>
      </c>
      <c r="H2654">
        <v>21.417077953956237</v>
      </c>
      <c r="I2654">
        <v>33.098336619251683</v>
      </c>
      <c r="J2654">
        <v>5264.5483675052792</v>
      </c>
      <c r="K2654">
        <v>-3588.6494188362954</v>
      </c>
      <c r="L2654">
        <v>-34.280818680994933</v>
      </c>
      <c r="M2654">
        <v>6371.3322127414276</v>
      </c>
      <c r="N2654">
        <v>38032.8286467281</v>
      </c>
      <c r="O2654">
        <v>36.710890815531435</v>
      </c>
      <c r="P2654">
        <v>49.040677599293694</v>
      </c>
      <c r="Q2654" s="6">
        <v>2652</v>
      </c>
    </row>
    <row r="2655" spans="1:17" x14ac:dyDescent="0.25">
      <c r="A2655">
        <v>141.51570883374069</v>
      </c>
      <c r="B2655">
        <v>-33.332545049469061</v>
      </c>
      <c r="C2655" s="6">
        <v>1653.1200000000001</v>
      </c>
      <c r="D2655">
        <v>0.75</v>
      </c>
      <c r="E2655">
        <v>0.65</v>
      </c>
      <c r="F2655">
        <v>19.899999999999999</v>
      </c>
      <c r="G2655">
        <v>42.007420362456692</v>
      </c>
      <c r="H2655">
        <v>23.480135562118406</v>
      </c>
      <c r="I2655">
        <v>31.515708833740689</v>
      </c>
      <c r="J2655">
        <v>5334.3005304413246</v>
      </c>
      <c r="K2655">
        <v>-3484.8330260952221</v>
      </c>
      <c r="L2655">
        <v>-33.156092176752949</v>
      </c>
      <c r="M2655">
        <v>6371.7205972037555</v>
      </c>
      <c r="N2655">
        <v>37880.50709927189</v>
      </c>
      <c r="O2655">
        <v>38.620842080564913</v>
      </c>
      <c r="P2655">
        <v>48.13499508466947</v>
      </c>
      <c r="Q2655" s="6">
        <v>2653</v>
      </c>
    </row>
    <row r="2656" spans="1:17" x14ac:dyDescent="0.25">
      <c r="A2656">
        <v>144.43890831773922</v>
      </c>
      <c r="B2656">
        <v>-32.960358671875831</v>
      </c>
      <c r="C2656" s="6">
        <v>1653.4</v>
      </c>
      <c r="D2656">
        <v>0.75</v>
      </c>
      <c r="E2656">
        <v>0.65</v>
      </c>
      <c r="F2656">
        <v>19.899999999999999</v>
      </c>
      <c r="G2656">
        <v>42.007420362456692</v>
      </c>
      <c r="H2656">
        <v>18.334142166714155</v>
      </c>
      <c r="I2656">
        <v>34.438908317739219</v>
      </c>
      <c r="J2656">
        <v>5356.8705794404368</v>
      </c>
      <c r="K2656">
        <v>-3450.271924285199</v>
      </c>
      <c r="L2656">
        <v>-32.784916589537261</v>
      </c>
      <c r="M2656">
        <v>6371.8473582145089</v>
      </c>
      <c r="N2656">
        <v>38024.404388499366</v>
      </c>
      <c r="O2656">
        <v>36.821689303923847</v>
      </c>
      <c r="P2656">
        <v>51.570767843493286</v>
      </c>
      <c r="Q2656" s="6">
        <v>2654</v>
      </c>
    </row>
    <row r="2657" spans="1:17" x14ac:dyDescent="0.25">
      <c r="A2657">
        <v>143.32492053168096</v>
      </c>
      <c r="B2657">
        <v>-35.258314158959749</v>
      </c>
      <c r="C2657" s="6">
        <v>1653.68</v>
      </c>
      <c r="D2657">
        <v>1.2</v>
      </c>
      <c r="E2657">
        <v>0.65</v>
      </c>
      <c r="F2657">
        <v>19.899999999999999</v>
      </c>
      <c r="G2657">
        <v>46.089820015575185</v>
      </c>
      <c r="H2657">
        <v>23.870601648444271</v>
      </c>
      <c r="I2657">
        <v>33.324920531680959</v>
      </c>
      <c r="J2657">
        <v>5213.9389150599754</v>
      </c>
      <c r="K2657">
        <v>-3661.3064587515855</v>
      </c>
      <c r="L2657">
        <v>-35.077108721706445</v>
      </c>
      <c r="M2657">
        <v>6371.0536016323758</v>
      </c>
      <c r="N2657">
        <v>38092.25884426132</v>
      </c>
      <c r="O2657">
        <v>35.979151743628655</v>
      </c>
      <c r="P2657">
        <v>48.717916980440158</v>
      </c>
      <c r="Q2657" s="6">
        <v>2655</v>
      </c>
    </row>
    <row r="2658" spans="1:17" x14ac:dyDescent="0.25">
      <c r="A2658">
        <v>142.03853026865505</v>
      </c>
      <c r="B2658">
        <v>-32.662331283042285</v>
      </c>
      <c r="C2658" s="6">
        <v>1653.9600000000003</v>
      </c>
      <c r="D2658">
        <v>1.2</v>
      </c>
      <c r="E2658">
        <v>0.65</v>
      </c>
      <c r="F2658">
        <v>19.899999999999999</v>
      </c>
      <c r="G2658">
        <v>46.089820015575185</v>
      </c>
      <c r="H2658">
        <v>15.6226708216538</v>
      </c>
      <c r="I2658">
        <v>32.038530268655052</v>
      </c>
      <c r="J2658">
        <v>5374.7803729331526</v>
      </c>
      <c r="K2658">
        <v>-3422.4934471030065</v>
      </c>
      <c r="L2658">
        <v>-32.487719858377417</v>
      </c>
      <c r="M2658">
        <v>6371.9483247065382</v>
      </c>
      <c r="N2658">
        <v>37870.881150003836</v>
      </c>
      <c r="O2658">
        <v>38.746391653849102</v>
      </c>
      <c r="P2658">
        <v>49.225888840264695</v>
      </c>
      <c r="Q2658" s="6">
        <v>2656</v>
      </c>
    </row>
    <row r="2659" spans="1:17" x14ac:dyDescent="0.25">
      <c r="A2659">
        <v>140.61518296116324</v>
      </c>
      <c r="B2659">
        <v>-35.52526875271824</v>
      </c>
      <c r="C2659" s="6">
        <v>1654.2400000000002</v>
      </c>
      <c r="D2659">
        <v>1.2</v>
      </c>
      <c r="E2659">
        <v>0.65</v>
      </c>
      <c r="F2659">
        <v>19.899999999999999</v>
      </c>
      <c r="G2659">
        <v>46.089820015575185</v>
      </c>
      <c r="H2659">
        <v>17.927342004411862</v>
      </c>
      <c r="I2659">
        <v>30.615182961163242</v>
      </c>
      <c r="J2659">
        <v>5196.7852230892859</v>
      </c>
      <c r="K2659">
        <v>-3685.4513723780642</v>
      </c>
      <c r="L2659">
        <v>-35.343468430533569</v>
      </c>
      <c r="M2659">
        <v>6370.9597764451873</v>
      </c>
      <c r="N2659">
        <v>37963.862425900174</v>
      </c>
      <c r="O2659">
        <v>37.561000400035844</v>
      </c>
      <c r="P2659">
        <v>45.522427211360373</v>
      </c>
      <c r="Q2659" s="6">
        <v>2657</v>
      </c>
    </row>
    <row r="2660" spans="1:17" x14ac:dyDescent="0.25">
      <c r="A2660">
        <v>141.34053515850323</v>
      </c>
      <c r="B2660">
        <v>-32.015659876059985</v>
      </c>
      <c r="C2660" s="6">
        <v>1654.5200000000002</v>
      </c>
      <c r="D2660">
        <v>3</v>
      </c>
      <c r="E2660">
        <v>0.65</v>
      </c>
      <c r="F2660">
        <v>19.899999999999999</v>
      </c>
      <c r="G2660">
        <v>54.048620189015942</v>
      </c>
      <c r="H2660">
        <v>14.998083188055318</v>
      </c>
      <c r="I2660">
        <v>31.340535158503229</v>
      </c>
      <c r="J2660">
        <v>5413.1404733003601</v>
      </c>
      <c r="K2660">
        <v>-3361.9051192002626</v>
      </c>
      <c r="L2660">
        <v>-31.842915432715785</v>
      </c>
      <c r="M2660">
        <v>6372.1657083120008</v>
      </c>
      <c r="N2660">
        <v>37796.07123166907</v>
      </c>
      <c r="O2660">
        <v>39.708820260444966</v>
      </c>
      <c r="P2660">
        <v>48.958563778949227</v>
      </c>
      <c r="Q2660" s="6">
        <v>2658</v>
      </c>
    </row>
    <row r="2661" spans="1:17" x14ac:dyDescent="0.25">
      <c r="A2661">
        <v>141.55521211457236</v>
      </c>
      <c r="B2661">
        <v>-34.76991493430814</v>
      </c>
      <c r="C2661" s="6">
        <v>1654.8000000000002</v>
      </c>
      <c r="D2661">
        <v>0.75</v>
      </c>
      <c r="E2661">
        <v>0.65</v>
      </c>
      <c r="F2661">
        <v>19.899999999999999</v>
      </c>
      <c r="G2661">
        <v>42.007420362456692</v>
      </c>
      <c r="H2661">
        <v>14.219929998871974</v>
      </c>
      <c r="I2661">
        <v>31.555212114572356</v>
      </c>
      <c r="J2661">
        <v>5245.0281007370595</v>
      </c>
      <c r="K2661">
        <v>-3616.9297767777839</v>
      </c>
      <c r="L2661">
        <v>-34.589838402108413</v>
      </c>
      <c r="M2661">
        <v>6371.224433942285</v>
      </c>
      <c r="N2661">
        <v>37967.140428091981</v>
      </c>
      <c r="O2661">
        <v>37.523722815341436</v>
      </c>
      <c r="P2661">
        <v>47.120021115138556</v>
      </c>
      <c r="Q2661" s="6">
        <v>2659</v>
      </c>
    </row>
    <row r="2662" spans="1:17" x14ac:dyDescent="0.25">
      <c r="A2662">
        <v>143.36349235871944</v>
      </c>
      <c r="B2662">
        <v>-34.803154823687663</v>
      </c>
      <c r="C2662" s="6">
        <v>1655.0800000000002</v>
      </c>
      <c r="D2662">
        <v>1.2</v>
      </c>
      <c r="E2662">
        <v>0.65</v>
      </c>
      <c r="F2662">
        <v>19.899999999999999</v>
      </c>
      <c r="G2662">
        <v>46.089820015575185</v>
      </c>
      <c r="H2662">
        <v>20.787860088664566</v>
      </c>
      <c r="I2662">
        <v>33.363492358719441</v>
      </c>
      <c r="J2662">
        <v>5242.9242923683678</v>
      </c>
      <c r="K2662">
        <v>-3619.9582787840627</v>
      </c>
      <c r="L2662">
        <v>-34.622999801722862</v>
      </c>
      <c r="M2662">
        <v>6371.2128418099192</v>
      </c>
      <c r="N2662">
        <v>38067.616788366038</v>
      </c>
      <c r="O2662">
        <v>36.282149643422585</v>
      </c>
      <c r="P2662">
        <v>49.081175246729636</v>
      </c>
      <c r="Q2662" s="6">
        <v>2660</v>
      </c>
    </row>
    <row r="2663" spans="1:17" x14ac:dyDescent="0.25">
      <c r="A2663">
        <v>140.89622978553822</v>
      </c>
      <c r="B2663">
        <v>-33.857400615358834</v>
      </c>
      <c r="C2663" s="6">
        <v>1655.3600000000001</v>
      </c>
      <c r="D2663">
        <v>1.2</v>
      </c>
      <c r="E2663">
        <v>0.65</v>
      </c>
      <c r="F2663">
        <v>19.899999999999999</v>
      </c>
      <c r="G2663">
        <v>46.089820015575185</v>
      </c>
      <c r="H2663">
        <v>20.112402830674771</v>
      </c>
      <c r="I2663">
        <v>30.896229785538225</v>
      </c>
      <c r="J2663">
        <v>5302.0895218865708</v>
      </c>
      <c r="K2663">
        <v>-3533.3237145116041</v>
      </c>
      <c r="L2663">
        <v>-33.679572779834892</v>
      </c>
      <c r="M2663">
        <v>6371.5406119422523</v>
      </c>
      <c r="N2663">
        <v>37877.981704328507</v>
      </c>
      <c r="O2663">
        <v>38.650378173379309</v>
      </c>
      <c r="P2663">
        <v>47.045490367782733</v>
      </c>
      <c r="Q2663" s="6">
        <v>2661</v>
      </c>
    </row>
    <row r="2664" spans="1:17" x14ac:dyDescent="0.25">
      <c r="A2664">
        <v>142.86296090410272</v>
      </c>
      <c r="B2664">
        <v>-35.224138154703873</v>
      </c>
      <c r="C2664" s="6">
        <v>1655.64</v>
      </c>
      <c r="D2664">
        <v>1.2</v>
      </c>
      <c r="E2664">
        <v>0.65</v>
      </c>
      <c r="F2664">
        <v>19.899999999999999</v>
      </c>
      <c r="G2664">
        <v>46.089820015575185</v>
      </c>
      <c r="H2664">
        <v>16.654901732265866</v>
      </c>
      <c r="I2664">
        <v>32.862960904102721</v>
      </c>
      <c r="J2664">
        <v>5216.1267781719998</v>
      </c>
      <c r="K2664">
        <v>-3658.2096980231149</v>
      </c>
      <c r="L2664">
        <v>-35.043010009099</v>
      </c>
      <c r="M2664">
        <v>6371.0655906742459</v>
      </c>
      <c r="N2664">
        <v>38064.809622884859</v>
      </c>
      <c r="O2664">
        <v>36.314554822127761</v>
      </c>
      <c r="P2664">
        <v>48.24069995185296</v>
      </c>
      <c r="Q2664" s="6">
        <v>2662</v>
      </c>
    </row>
    <row r="2665" spans="1:17" x14ac:dyDescent="0.25">
      <c r="A2665">
        <v>142.43032293411324</v>
      </c>
      <c r="B2665">
        <v>-32.505329061807103</v>
      </c>
      <c r="C2665" s="6">
        <v>1655.92</v>
      </c>
      <c r="D2665">
        <v>1.2</v>
      </c>
      <c r="E2665">
        <v>0.65</v>
      </c>
      <c r="F2665">
        <v>19.899999999999999</v>
      </c>
      <c r="G2665">
        <v>46.089820015575185</v>
      </c>
      <c r="H2665">
        <v>20.404960719945635</v>
      </c>
      <c r="I2665">
        <v>32.430322934113235</v>
      </c>
      <c r="J2665">
        <v>5384.1568191359765</v>
      </c>
      <c r="K2665">
        <v>-3407.8227867777109</v>
      </c>
      <c r="L2665">
        <v>-32.331162805024498</v>
      </c>
      <c r="M2665">
        <v>6372.0013181990043</v>
      </c>
      <c r="N2665">
        <v>37883.902386580558</v>
      </c>
      <c r="O2665">
        <v>38.581697252062909</v>
      </c>
      <c r="P2665">
        <v>49.77604040926618</v>
      </c>
      <c r="Q2665" s="6">
        <v>2663</v>
      </c>
    </row>
    <row r="2666" spans="1:17" x14ac:dyDescent="0.25">
      <c r="A2666">
        <v>143.05934102359024</v>
      </c>
      <c r="B2666">
        <v>-33.229079073807867</v>
      </c>
      <c r="C2666" s="6">
        <v>1656.2</v>
      </c>
      <c r="D2666">
        <v>1.2</v>
      </c>
      <c r="E2666">
        <v>0.65</v>
      </c>
      <c r="F2666">
        <v>19.899999999999999</v>
      </c>
      <c r="G2666">
        <v>46.089820015575185</v>
      </c>
      <c r="H2666">
        <v>20.464763322492146</v>
      </c>
      <c r="I2666">
        <v>33.059341023590235</v>
      </c>
      <c r="J2666">
        <v>5340.5975519950453</v>
      </c>
      <c r="K2666">
        <v>-3475.2397272709782</v>
      </c>
      <c r="L2666">
        <v>-33.05290422626846</v>
      </c>
      <c r="M2666">
        <v>6371.7559098240681</v>
      </c>
      <c r="N2666">
        <v>37960.001130654942</v>
      </c>
      <c r="O2666">
        <v>37.620146756463349</v>
      </c>
      <c r="P2666">
        <v>49.905404298892094</v>
      </c>
      <c r="Q2666" s="6">
        <v>2664</v>
      </c>
    </row>
    <row r="2667" spans="1:17" x14ac:dyDescent="0.25">
      <c r="A2667">
        <v>143.51768503435761</v>
      </c>
      <c r="B2667">
        <v>-33.918984868067277</v>
      </c>
      <c r="C2667" s="6">
        <v>1656.4800000000002</v>
      </c>
      <c r="D2667">
        <v>0.75</v>
      </c>
      <c r="E2667">
        <v>0.65</v>
      </c>
      <c r="F2667">
        <v>19.899999999999999</v>
      </c>
      <c r="G2667">
        <v>42.007420362456692</v>
      </c>
      <c r="H2667">
        <v>19.186353063596414</v>
      </c>
      <c r="I2667">
        <v>33.517685034357612</v>
      </c>
      <c r="J2667">
        <v>5298.2807612000552</v>
      </c>
      <c r="K2667">
        <v>-3538.994272254698</v>
      </c>
      <c r="L2667">
        <v>-33.740999589155329</v>
      </c>
      <c r="M2667">
        <v>6371.5194014892704</v>
      </c>
      <c r="N2667">
        <v>38025.13853504556</v>
      </c>
      <c r="O2667">
        <v>36.808213631256621</v>
      </c>
      <c r="P2667">
        <v>49.885484417848254</v>
      </c>
      <c r="Q2667" s="6">
        <v>2665</v>
      </c>
    </row>
    <row r="2668" spans="1:17" x14ac:dyDescent="0.25">
      <c r="A2668">
        <v>141.61256344957152</v>
      </c>
      <c r="B2668">
        <v>-34.360472615311714</v>
      </c>
      <c r="C2668" s="6">
        <v>1656.7600000000002</v>
      </c>
      <c r="D2668">
        <v>3</v>
      </c>
      <c r="E2668">
        <v>0.65</v>
      </c>
      <c r="F2668">
        <v>19.899999999999999</v>
      </c>
      <c r="G2668">
        <v>54.048620189015942</v>
      </c>
      <c r="H2668">
        <v>23.84355947277605</v>
      </c>
      <c r="I2668">
        <v>31.612563449571525</v>
      </c>
      <c r="J2668">
        <v>5270.7970968859127</v>
      </c>
      <c r="K2668">
        <v>-3579.5269024293439</v>
      </c>
      <c r="L2668">
        <v>-34.181382685234709</v>
      </c>
      <c r="M2668">
        <v>6371.3667985571492</v>
      </c>
      <c r="N2668">
        <v>37945.840962499009</v>
      </c>
      <c r="O2668">
        <v>37.791956364314849</v>
      </c>
      <c r="P2668">
        <v>47.480275858739496</v>
      </c>
      <c r="Q2668" s="6">
        <v>2666</v>
      </c>
    </row>
    <row r="2669" spans="1:17" x14ac:dyDescent="0.25">
      <c r="A2669">
        <v>144.52457542366125</v>
      </c>
      <c r="B2669">
        <v>-35.44817569567703</v>
      </c>
      <c r="C2669" s="6">
        <v>1657.0400000000002</v>
      </c>
      <c r="D2669">
        <v>3</v>
      </c>
      <c r="E2669">
        <v>0.65</v>
      </c>
      <c r="F2669">
        <v>19.899999999999999</v>
      </c>
      <c r="G2669">
        <v>54.048620189015942</v>
      </c>
      <c r="H2669">
        <v>20.272772740003862</v>
      </c>
      <c r="I2669">
        <v>34.524575423661247</v>
      </c>
      <c r="J2669">
        <v>5201.750617173866</v>
      </c>
      <c r="K2669">
        <v>-3678.4867332129184</v>
      </c>
      <c r="L2669">
        <v>-35.266545555093195</v>
      </c>
      <c r="M2669">
        <v>6370.986903902106</v>
      </c>
      <c r="N2669">
        <v>38170.721322247984</v>
      </c>
      <c r="O2669">
        <v>35.029157130124624</v>
      </c>
      <c r="P2669">
        <v>49.866386495611316</v>
      </c>
      <c r="Q2669" s="6">
        <v>2667</v>
      </c>
    </row>
    <row r="2670" spans="1:17" x14ac:dyDescent="0.25">
      <c r="A2670">
        <v>141.01812715671329</v>
      </c>
      <c r="B2670">
        <v>-35.617450155913978</v>
      </c>
      <c r="C2670" s="6">
        <v>1657.3200000000002</v>
      </c>
      <c r="D2670">
        <v>3</v>
      </c>
      <c r="E2670">
        <v>0.65</v>
      </c>
      <c r="F2670">
        <v>19.899999999999999</v>
      </c>
      <c r="G2670">
        <v>54.048620189015942</v>
      </c>
      <c r="H2670">
        <v>21.127773975473911</v>
      </c>
      <c r="I2670">
        <v>31.018127156713291</v>
      </c>
      <c r="J2670">
        <v>5190.8356431410893</v>
      </c>
      <c r="K2670">
        <v>-3693.7704401940891</v>
      </c>
      <c r="L2670">
        <v>-35.435448067559001</v>
      </c>
      <c r="M2670">
        <v>6370.9273060485948</v>
      </c>
      <c r="N2670">
        <v>37990.305140758697</v>
      </c>
      <c r="O2670">
        <v>37.231350932633816</v>
      </c>
      <c r="P2670">
        <v>45.915789435193922</v>
      </c>
      <c r="Q2670" s="6">
        <v>2668</v>
      </c>
    </row>
    <row r="2671" spans="1:17" x14ac:dyDescent="0.25">
      <c r="A2671">
        <v>143.56055007308768</v>
      </c>
      <c r="B2671">
        <v>-35.455223657836939</v>
      </c>
      <c r="C2671" s="6">
        <v>1657.6000000000001</v>
      </c>
      <c r="D2671">
        <v>1.2</v>
      </c>
      <c r="E2671">
        <v>0.65</v>
      </c>
      <c r="F2671">
        <v>19.899999999999999</v>
      </c>
      <c r="G2671">
        <v>46.089820015575185</v>
      </c>
      <c r="H2671">
        <v>15.338441227626626</v>
      </c>
      <c r="I2671">
        <v>33.560550073087683</v>
      </c>
      <c r="J2671">
        <v>5201.297065335666</v>
      </c>
      <c r="K2671">
        <v>-3679.1237246063938</v>
      </c>
      <c r="L2671">
        <v>-35.273577904531884</v>
      </c>
      <c r="M2671">
        <v>6370.9844249402331</v>
      </c>
      <c r="N2671">
        <v>38116.979953566297</v>
      </c>
      <c r="O2671">
        <v>35.677758483756463</v>
      </c>
      <c r="P2671">
        <v>48.834334351346691</v>
      </c>
      <c r="Q2671" s="6">
        <v>2669</v>
      </c>
    </row>
    <row r="2672" spans="1:17" x14ac:dyDescent="0.25">
      <c r="A2672">
        <v>144.14802763044904</v>
      </c>
      <c r="B2672">
        <v>-32.182381821080035</v>
      </c>
      <c r="C2672" s="6">
        <v>1657.88</v>
      </c>
      <c r="D2672">
        <v>0.75</v>
      </c>
      <c r="E2672">
        <v>0.65</v>
      </c>
      <c r="F2672">
        <v>19.899999999999999</v>
      </c>
      <c r="G2672">
        <v>42.007420362456692</v>
      </c>
      <c r="H2672">
        <v>23.511196025253177</v>
      </c>
      <c r="I2672">
        <v>34.148027630449036</v>
      </c>
      <c r="J2672">
        <v>5403.3164806423238</v>
      </c>
      <c r="K2672">
        <v>-3377.5664997162321</v>
      </c>
      <c r="L2672">
        <v>-32.009147617785366</v>
      </c>
      <c r="M2672">
        <v>6372.1098899804219</v>
      </c>
      <c r="N2672">
        <v>37964.787453139223</v>
      </c>
      <c r="O2672">
        <v>37.565225751559879</v>
      </c>
      <c r="P2672">
        <v>51.8591554376113</v>
      </c>
      <c r="Q2672" s="6">
        <v>2670</v>
      </c>
    </row>
    <row r="2673" spans="1:17" x14ac:dyDescent="0.25">
      <c r="A2673">
        <v>143.11965549613825</v>
      </c>
      <c r="B2673">
        <v>-33.050903655332625</v>
      </c>
      <c r="C2673" s="6">
        <v>1658.16</v>
      </c>
      <c r="D2673">
        <v>1.2</v>
      </c>
      <c r="E2673">
        <v>0.65</v>
      </c>
      <c r="F2673">
        <v>19.899999999999999</v>
      </c>
      <c r="G2673">
        <v>46.089820015575185</v>
      </c>
      <c r="H2673">
        <v>19.49197320103648</v>
      </c>
      <c r="I2673">
        <v>33.11965549613825</v>
      </c>
      <c r="J2673">
        <v>5351.4005659298427</v>
      </c>
      <c r="K2673">
        <v>-3458.6931943127374</v>
      </c>
      <c r="L2673">
        <v>-32.875212948196967</v>
      </c>
      <c r="M2673">
        <v>6371.8165878671907</v>
      </c>
      <c r="N2673">
        <v>37953.370045223703</v>
      </c>
      <c r="O2673">
        <v>37.703890198743913</v>
      </c>
      <c r="P2673">
        <v>50.104706408951493</v>
      </c>
      <c r="Q2673" s="6">
        <v>2671</v>
      </c>
    </row>
    <row r="2674" spans="1:17" x14ac:dyDescent="0.25">
      <c r="A2674">
        <v>141.40509316035869</v>
      </c>
      <c r="B2674">
        <v>-36.907245332643384</v>
      </c>
      <c r="C2674" s="6">
        <v>1658.44</v>
      </c>
      <c r="D2674">
        <v>1.2</v>
      </c>
      <c r="E2674">
        <v>0.65</v>
      </c>
      <c r="F2674">
        <v>19.899999999999999</v>
      </c>
      <c r="G2674">
        <v>46.089820015575185</v>
      </c>
      <c r="H2674">
        <v>18.884111405622569</v>
      </c>
      <c r="I2674">
        <v>31.405093160358689</v>
      </c>
      <c r="J2674">
        <v>5106.1838357557626</v>
      </c>
      <c r="K2674">
        <v>-3809.1686792496671</v>
      </c>
      <c r="L2674">
        <v>-36.722618082877986</v>
      </c>
      <c r="M2674">
        <v>6370.4693227037897</v>
      </c>
      <c r="N2674">
        <v>38090.447911143478</v>
      </c>
      <c r="O2674">
        <v>35.993503244504183</v>
      </c>
      <c r="P2674">
        <v>45.473254375177241</v>
      </c>
      <c r="Q2674" s="6">
        <v>2672</v>
      </c>
    </row>
    <row r="2675" spans="1:17" x14ac:dyDescent="0.25">
      <c r="A2675">
        <v>141.27242928056984</v>
      </c>
      <c r="B2675">
        <v>-34.589297031413651</v>
      </c>
      <c r="C2675" s="6">
        <v>1658.7200000000003</v>
      </c>
      <c r="D2675">
        <v>1.2</v>
      </c>
      <c r="E2675">
        <v>0.65</v>
      </c>
      <c r="F2675">
        <v>19.899999999999999</v>
      </c>
      <c r="G2675">
        <v>46.089820015575185</v>
      </c>
      <c r="H2675">
        <v>23.896946989804896</v>
      </c>
      <c r="I2675">
        <v>31.272429280569838</v>
      </c>
      <c r="J2675">
        <v>5256.428774504081</v>
      </c>
      <c r="K2675">
        <v>-3600.4525851502681</v>
      </c>
      <c r="L2675">
        <v>-34.409651214383622</v>
      </c>
      <c r="M2675">
        <v>6371.287332976729</v>
      </c>
      <c r="N2675">
        <v>37941.336707081253</v>
      </c>
      <c r="O2675">
        <v>37.847314421325265</v>
      </c>
      <c r="P2675">
        <v>46.933147064718064</v>
      </c>
      <c r="Q2675" s="6">
        <v>2673</v>
      </c>
    </row>
    <row r="2676" spans="1:17" x14ac:dyDescent="0.25">
      <c r="A2676">
        <v>140.24898156016525</v>
      </c>
      <c r="B2676">
        <v>-33.28552111366217</v>
      </c>
      <c r="C2676" s="6">
        <v>1659.0000000000002</v>
      </c>
      <c r="D2676">
        <v>1.2</v>
      </c>
      <c r="E2676">
        <v>0.65</v>
      </c>
      <c r="F2676">
        <v>19.899999999999999</v>
      </c>
      <c r="G2676">
        <v>46.089820015575185</v>
      </c>
      <c r="H2676">
        <v>14.448260433900348</v>
      </c>
      <c r="I2676">
        <v>30.248981560165248</v>
      </c>
      <c r="J2676">
        <v>5337.1646050749669</v>
      </c>
      <c r="K2676">
        <v>-3480.4743868314363</v>
      </c>
      <c r="L2676">
        <v>-33.109194315803649</v>
      </c>
      <c r="M2676">
        <v>6371.7366533037666</v>
      </c>
      <c r="N2676">
        <v>37810.314402904936</v>
      </c>
      <c r="O2676">
        <v>39.51881261349164</v>
      </c>
      <c r="P2676">
        <v>46.737991210165944</v>
      </c>
      <c r="Q2676" s="6">
        <v>2674</v>
      </c>
    </row>
    <row r="2677" spans="1:17" x14ac:dyDescent="0.25">
      <c r="A2677">
        <v>142.83893943762538</v>
      </c>
      <c r="B2677">
        <v>-33.47718824232097</v>
      </c>
      <c r="C2677" s="6">
        <v>1659.2800000000002</v>
      </c>
      <c r="D2677">
        <v>1.2</v>
      </c>
      <c r="E2677">
        <v>0.65</v>
      </c>
      <c r="F2677">
        <v>19.899999999999999</v>
      </c>
      <c r="G2677">
        <v>46.089820015575185</v>
      </c>
      <c r="H2677">
        <v>22.222707311617452</v>
      </c>
      <c r="I2677">
        <v>32.838939437625385</v>
      </c>
      <c r="J2677">
        <v>5325.468238300401</v>
      </c>
      <c r="K2677">
        <v>-3498.2254247056385</v>
      </c>
      <c r="L2677">
        <v>-33.300350539709818</v>
      </c>
      <c r="M2677">
        <v>6371.6711370882385</v>
      </c>
      <c r="N2677">
        <v>37961.695136618131</v>
      </c>
      <c r="O2677">
        <v>37.597820333488215</v>
      </c>
      <c r="P2677">
        <v>49.481238468792526</v>
      </c>
      <c r="Q2677" s="6">
        <v>2675</v>
      </c>
    </row>
    <row r="2678" spans="1:17" x14ac:dyDescent="0.25">
      <c r="A2678">
        <v>141.68723295994815</v>
      </c>
      <c r="B2678">
        <v>-35.368555676931152</v>
      </c>
      <c r="C2678" s="6">
        <v>1659.5600000000002</v>
      </c>
      <c r="D2678">
        <v>1.2</v>
      </c>
      <c r="E2678">
        <v>0.65</v>
      </c>
      <c r="F2678">
        <v>19.899999999999999</v>
      </c>
      <c r="G2678">
        <v>46.089820015575185</v>
      </c>
      <c r="H2678">
        <v>22.696406220813557</v>
      </c>
      <c r="I2678">
        <v>31.687232959948147</v>
      </c>
      <c r="J2678">
        <v>5206.8688590146694</v>
      </c>
      <c r="K2678">
        <v>-3671.2868938619304</v>
      </c>
      <c r="L2678">
        <v>-35.187102672278613</v>
      </c>
      <c r="M2678">
        <v>6371.0148934074159</v>
      </c>
      <c r="N2678">
        <v>38010.178003798239</v>
      </c>
      <c r="O2678">
        <v>36.986230573966367</v>
      </c>
      <c r="P2678">
        <v>46.842153121110037</v>
      </c>
      <c r="Q2678" s="6">
        <v>2676</v>
      </c>
    </row>
    <row r="2679" spans="1:17" x14ac:dyDescent="0.25">
      <c r="A2679">
        <v>144.70604948176123</v>
      </c>
      <c r="B2679">
        <v>-36.678651835667296</v>
      </c>
      <c r="C2679" s="6">
        <v>1659.8400000000001</v>
      </c>
      <c r="D2679">
        <v>1.2</v>
      </c>
      <c r="E2679">
        <v>0.65</v>
      </c>
      <c r="F2679">
        <v>19.899999999999999</v>
      </c>
      <c r="G2679">
        <v>46.089820015575185</v>
      </c>
      <c r="H2679">
        <v>16.242467524603533</v>
      </c>
      <c r="I2679">
        <v>34.706049481761227</v>
      </c>
      <c r="J2679">
        <v>5121.3772916707803</v>
      </c>
      <c r="K2679">
        <v>-3788.8539562160258</v>
      </c>
      <c r="L2679">
        <v>-36.494462791868216</v>
      </c>
      <c r="M2679">
        <v>6370.5509702987993</v>
      </c>
      <c r="N2679">
        <v>38253.88256039055</v>
      </c>
      <c r="O2679">
        <v>34.031856337377192</v>
      </c>
      <c r="P2679">
        <v>49.223733308415682</v>
      </c>
      <c r="Q2679" s="6">
        <v>2677</v>
      </c>
    </row>
    <row r="2680" spans="1:17" x14ac:dyDescent="0.25">
      <c r="A2680">
        <v>142.80130467993465</v>
      </c>
      <c r="B2680">
        <v>-31.52278717365132</v>
      </c>
      <c r="C2680" s="6">
        <v>1660.1200000000001</v>
      </c>
      <c r="D2680">
        <v>1.2</v>
      </c>
      <c r="E2680">
        <v>0.65</v>
      </c>
      <c r="F2680">
        <v>19.899999999999999</v>
      </c>
      <c r="G2680">
        <v>46.089820015575185</v>
      </c>
      <c r="H2680">
        <v>22.454630734918467</v>
      </c>
      <c r="I2680">
        <v>32.801304679934645</v>
      </c>
      <c r="J2680">
        <v>5441.9141569463609</v>
      </c>
      <c r="K2680">
        <v>-3315.4422157535105</v>
      </c>
      <c r="L2680">
        <v>-31.351524583152237</v>
      </c>
      <c r="M2680">
        <v>6372.3297762728635</v>
      </c>
      <c r="N2680">
        <v>37850.823399742381</v>
      </c>
      <c r="O2680">
        <v>39.007529231991491</v>
      </c>
      <c r="P2680">
        <v>50.949493709032303</v>
      </c>
      <c r="Q2680" s="6">
        <v>2678</v>
      </c>
    </row>
    <row r="2681" spans="1:17" x14ac:dyDescent="0.25">
      <c r="A2681">
        <v>143.03257780921231</v>
      </c>
      <c r="B2681">
        <v>-32.727002369221879</v>
      </c>
      <c r="C2681" s="6">
        <v>1660.4</v>
      </c>
      <c r="D2681">
        <v>0.75</v>
      </c>
      <c r="E2681">
        <v>0.65</v>
      </c>
      <c r="F2681">
        <v>19.899999999999999</v>
      </c>
      <c r="G2681">
        <v>42.007420362456692</v>
      </c>
      <c r="H2681">
        <v>17.98044564140752</v>
      </c>
      <c r="I2681">
        <v>33.032577809212313</v>
      </c>
      <c r="J2681">
        <v>5370.9063507545852</v>
      </c>
      <c r="K2681">
        <v>-3428.5290924980854</v>
      </c>
      <c r="L2681">
        <v>-32.552209092429841</v>
      </c>
      <c r="M2681">
        <v>6371.9264564715186</v>
      </c>
      <c r="N2681">
        <v>37930.283237123425</v>
      </c>
      <c r="O2681">
        <v>37.994924362995256</v>
      </c>
      <c r="P2681">
        <v>50.25741390209545</v>
      </c>
      <c r="Q2681" s="6">
        <v>2679</v>
      </c>
    </row>
    <row r="2682" spans="1:17" x14ac:dyDescent="0.25">
      <c r="A2682">
        <v>144.2507601942323</v>
      </c>
      <c r="B2682">
        <v>-35.875151270144876</v>
      </c>
      <c r="C2682" s="6">
        <v>1660.68</v>
      </c>
      <c r="D2682">
        <v>3</v>
      </c>
      <c r="E2682">
        <v>0.65</v>
      </c>
      <c r="F2682">
        <v>19.899999999999999</v>
      </c>
      <c r="G2682">
        <v>54.048620189015942</v>
      </c>
      <c r="H2682">
        <v>23.358065835226839</v>
      </c>
      <c r="I2682">
        <v>34.250760194232299</v>
      </c>
      <c r="J2682">
        <v>5174.1316695709102</v>
      </c>
      <c r="K2682">
        <v>-3716.9768822071678</v>
      </c>
      <c r="L2682">
        <v>-35.692595098734849</v>
      </c>
      <c r="M2682">
        <v>6370.8363404594829</v>
      </c>
      <c r="N2682">
        <v>38180.4037113101</v>
      </c>
      <c r="O2682">
        <v>34.911011426323235</v>
      </c>
      <c r="P2682">
        <v>49.282653869086005</v>
      </c>
      <c r="Q2682" s="6">
        <v>2680</v>
      </c>
    </row>
    <row r="2683" spans="1:17" x14ac:dyDescent="0.25">
      <c r="A2683">
        <v>141.55639070235245</v>
      </c>
      <c r="B2683">
        <v>-35.673603934513046</v>
      </c>
      <c r="C2683" s="6">
        <v>1660.9600000000003</v>
      </c>
      <c r="D2683">
        <v>3</v>
      </c>
      <c r="E2683">
        <v>0.65</v>
      </c>
      <c r="F2683">
        <v>19.899999999999999</v>
      </c>
      <c r="G2683">
        <v>54.048620189015942</v>
      </c>
      <c r="H2683">
        <v>19.742134661713713</v>
      </c>
      <c r="I2683">
        <v>31.556390702352445</v>
      </c>
      <c r="J2683">
        <v>5187.2047592422659</v>
      </c>
      <c r="K2683">
        <v>-3698.8335006661378</v>
      </c>
      <c r="L2683">
        <v>-35.491479857514058</v>
      </c>
      <c r="M2683">
        <v>6370.9075083504185</v>
      </c>
      <c r="N2683">
        <v>38021.830060478838</v>
      </c>
      <c r="O2683">
        <v>36.840799219410819</v>
      </c>
      <c r="P2683">
        <v>46.482563882044033</v>
      </c>
      <c r="Q2683" s="6">
        <v>2681</v>
      </c>
    </row>
    <row r="2684" spans="1:17" x14ac:dyDescent="0.25">
      <c r="A2684">
        <v>146.4174958965535</v>
      </c>
      <c r="B2684">
        <v>-33.007660253343929</v>
      </c>
      <c r="C2684" s="6">
        <v>1661.2400000000002</v>
      </c>
      <c r="D2684">
        <v>1.2</v>
      </c>
      <c r="E2684">
        <v>0.65</v>
      </c>
      <c r="F2684">
        <v>19.899999999999999</v>
      </c>
      <c r="G2684">
        <v>46.089820015575185</v>
      </c>
      <c r="H2684">
        <v>16.510587876713913</v>
      </c>
      <c r="I2684">
        <v>36.417495896553504</v>
      </c>
      <c r="J2684">
        <v>5354.0146611767377</v>
      </c>
      <c r="K2684">
        <v>-3454.6723409155029</v>
      </c>
      <c r="L2684">
        <v>-32.832088069099193</v>
      </c>
      <c r="M2684">
        <v>6371.8312889766676</v>
      </c>
      <c r="N2684">
        <v>38145.659839727872</v>
      </c>
      <c r="O2684">
        <v>35.341842418736618</v>
      </c>
      <c r="P2684">
        <v>53.557457537294773</v>
      </c>
      <c r="Q2684" s="6">
        <v>2682</v>
      </c>
    </row>
    <row r="2685" spans="1:17" x14ac:dyDescent="0.25">
      <c r="A2685">
        <v>144.67142626781975</v>
      </c>
      <c r="B2685">
        <v>-36.818397008183723</v>
      </c>
      <c r="C2685" s="6">
        <v>1661.5200000000002</v>
      </c>
      <c r="D2685">
        <v>3</v>
      </c>
      <c r="E2685">
        <v>0.65</v>
      </c>
      <c r="F2685">
        <v>19.899999999999999</v>
      </c>
      <c r="G2685">
        <v>54.048620189015942</v>
      </c>
      <c r="H2685">
        <v>19.569717568191173</v>
      </c>
      <c r="I2685">
        <v>34.671426267819754</v>
      </c>
      <c r="J2685">
        <v>5112.0988329099237</v>
      </c>
      <c r="K2685">
        <v>-3801.2799867743097</v>
      </c>
      <c r="L2685">
        <v>-36.633938686580159</v>
      </c>
      <c r="M2685">
        <v>6370.5010803931191</v>
      </c>
      <c r="N2685">
        <v>38260.343245761745</v>
      </c>
      <c r="O2685">
        <v>33.954772323769241</v>
      </c>
      <c r="P2685">
        <v>49.094537423694199</v>
      </c>
      <c r="Q2685" s="6">
        <v>2683</v>
      </c>
    </row>
    <row r="2686" spans="1:17" x14ac:dyDescent="0.25">
      <c r="A2686">
        <v>142.55343682509235</v>
      </c>
      <c r="B2686">
        <v>-36.836882255149341</v>
      </c>
      <c r="C2686" s="6">
        <v>1661.8000000000002</v>
      </c>
      <c r="D2686">
        <v>0.75</v>
      </c>
      <c r="E2686">
        <v>0.65</v>
      </c>
      <c r="F2686">
        <v>19.899999999999999</v>
      </c>
      <c r="G2686">
        <v>42.007420362456692</v>
      </c>
      <c r="H2686">
        <v>15.206727713829226</v>
      </c>
      <c r="I2686">
        <v>32.553436825092348</v>
      </c>
      <c r="J2686">
        <v>5110.8692094567496</v>
      </c>
      <c r="K2686">
        <v>-3802.9220063537578</v>
      </c>
      <c r="L2686">
        <v>-36.652388641564812</v>
      </c>
      <c r="M2686">
        <v>6370.494475516226</v>
      </c>
      <c r="N2686">
        <v>38146.036127470681</v>
      </c>
      <c r="O2686">
        <v>35.319929114934176</v>
      </c>
      <c r="P2686">
        <v>46.797228255323375</v>
      </c>
      <c r="Q2686" s="6">
        <v>2684</v>
      </c>
    </row>
    <row r="2687" spans="1:17" x14ac:dyDescent="0.25">
      <c r="A2687">
        <v>144.93857194825864</v>
      </c>
      <c r="B2687">
        <v>-33.955847473549284</v>
      </c>
      <c r="C2687" s="6">
        <v>1662.0800000000002</v>
      </c>
      <c r="D2687">
        <v>1.2</v>
      </c>
      <c r="E2687">
        <v>0.65</v>
      </c>
      <c r="F2687">
        <v>19.899999999999999</v>
      </c>
      <c r="G2687">
        <v>46.089820015575185</v>
      </c>
      <c r="H2687">
        <v>21.339446886420156</v>
      </c>
      <c r="I2687">
        <v>34.938571948258641</v>
      </c>
      <c r="J2687">
        <v>5295.9980104084125</v>
      </c>
      <c r="K2687">
        <v>-3542.3865763858553</v>
      </c>
      <c r="L2687">
        <v>-33.777768345404276</v>
      </c>
      <c r="M2687">
        <v>6371.5066964422604</v>
      </c>
      <c r="N2687">
        <v>38109.068513621402</v>
      </c>
      <c r="O2687">
        <v>35.780633886213209</v>
      </c>
      <c r="P2687">
        <v>51.356943250923713</v>
      </c>
      <c r="Q2687" s="6">
        <v>2685</v>
      </c>
    </row>
    <row r="2688" spans="1:17" x14ac:dyDescent="0.25">
      <c r="A2688">
        <v>144.5537376712775</v>
      </c>
      <c r="B2688">
        <v>-37.864026542987652</v>
      </c>
      <c r="C2688" s="6">
        <v>1662.3600000000001</v>
      </c>
      <c r="D2688">
        <v>3</v>
      </c>
      <c r="E2688">
        <v>0.65</v>
      </c>
      <c r="F2688">
        <v>19.899999999999999</v>
      </c>
      <c r="G2688">
        <v>54.048620189015942</v>
      </c>
      <c r="H2688">
        <v>14.341155635394172</v>
      </c>
      <c r="I2688">
        <v>34.553737671277503</v>
      </c>
      <c r="J2688">
        <v>5041.7095073429045</v>
      </c>
      <c r="K2688">
        <v>-3893.5413904083853</v>
      </c>
      <c r="L2688">
        <v>-37.677692702116623</v>
      </c>
      <c r="M2688">
        <v>6370.1255337124312</v>
      </c>
      <c r="N2688">
        <v>38317.5521354386</v>
      </c>
      <c r="O2688">
        <v>33.2766777435872</v>
      </c>
      <c r="P2688">
        <v>48.290099197836277</v>
      </c>
      <c r="Q2688" s="6">
        <v>2686</v>
      </c>
    </row>
    <row r="2689" spans="1:17" x14ac:dyDescent="0.25">
      <c r="A2689">
        <v>145.20984549317225</v>
      </c>
      <c r="B2689">
        <v>-31.055999299788262</v>
      </c>
      <c r="C2689" s="6">
        <v>1662.64</v>
      </c>
      <c r="D2689">
        <v>1.2</v>
      </c>
      <c r="E2689">
        <v>0.65</v>
      </c>
      <c r="F2689">
        <v>19.899999999999999</v>
      </c>
      <c r="G2689">
        <v>46.089820015575185</v>
      </c>
      <c r="H2689">
        <v>16.749490846706877</v>
      </c>
      <c r="I2689">
        <v>35.209845493172253</v>
      </c>
      <c r="J2689">
        <v>5468.7935423918334</v>
      </c>
      <c r="K2689">
        <v>-3271.2149560660787</v>
      </c>
      <c r="L2689">
        <v>-30.886186668244601</v>
      </c>
      <c r="M2689">
        <v>6372.4838248595825</v>
      </c>
      <c r="N2689">
        <v>37968.710733573265</v>
      </c>
      <c r="O2689">
        <v>37.521388136234258</v>
      </c>
      <c r="P2689">
        <v>53.831943104468237</v>
      </c>
      <c r="Q2689" s="6">
        <v>2687</v>
      </c>
    </row>
    <row r="2690" spans="1:17" x14ac:dyDescent="0.25">
      <c r="A2690">
        <v>139.69535370352233</v>
      </c>
      <c r="B2690">
        <v>-32.82152983451325</v>
      </c>
      <c r="C2690" s="6">
        <v>1662.92</v>
      </c>
      <c r="D2690">
        <v>0.75</v>
      </c>
      <c r="E2690">
        <v>0.65</v>
      </c>
      <c r="F2690">
        <v>19.899999999999999</v>
      </c>
      <c r="G2690">
        <v>42.007420362456692</v>
      </c>
      <c r="H2690">
        <v>16.637294831891339</v>
      </c>
      <c r="I2690">
        <v>29.695353703522329</v>
      </c>
      <c r="J2690">
        <v>5365.2315053731436</v>
      </c>
      <c r="K2690">
        <v>-3437.3434205925105</v>
      </c>
      <c r="L2690">
        <v>-32.646472346884501</v>
      </c>
      <c r="M2690">
        <v>6371.8944512083053</v>
      </c>
      <c r="N2690">
        <v>37754.38086638027</v>
      </c>
      <c r="O2690">
        <v>40.246212253753434</v>
      </c>
      <c r="P2690">
        <v>46.455300820217289</v>
      </c>
      <c r="Q2690" s="6">
        <v>2688</v>
      </c>
    </row>
    <row r="2691" spans="1:17" x14ac:dyDescent="0.25">
      <c r="A2691">
        <v>144.05758847829318</v>
      </c>
      <c r="B2691">
        <v>-31.053222329414172</v>
      </c>
      <c r="C2691" s="6">
        <v>1663.2</v>
      </c>
      <c r="D2691">
        <v>0.75</v>
      </c>
      <c r="E2691">
        <v>0.65</v>
      </c>
      <c r="F2691">
        <v>19.899999999999999</v>
      </c>
      <c r="G2691">
        <v>42.007420362456692</v>
      </c>
      <c r="H2691">
        <v>16.785404940793853</v>
      </c>
      <c r="I2691">
        <v>34.057588478293184</v>
      </c>
      <c r="J2691">
        <v>5468.9523658152593</v>
      </c>
      <c r="K2691">
        <v>-3270.9511992765183</v>
      </c>
      <c r="L2691">
        <v>-30.883418458484531</v>
      </c>
      <c r="M2691">
        <v>6372.4847373379262</v>
      </c>
      <c r="N2691">
        <v>37899.090078017558</v>
      </c>
      <c r="O2691">
        <v>38.396053971278576</v>
      </c>
      <c r="P2691">
        <v>52.652751569598379</v>
      </c>
      <c r="Q2691" s="6">
        <v>2689</v>
      </c>
    </row>
    <row r="2692" spans="1:17" x14ac:dyDescent="0.25">
      <c r="A2692">
        <v>142.81428372801099</v>
      </c>
      <c r="B2692">
        <v>-32.211977920292291</v>
      </c>
      <c r="C2692" s="6">
        <v>1663.4800000000002</v>
      </c>
      <c r="D2692">
        <v>3</v>
      </c>
      <c r="E2692">
        <v>0.65</v>
      </c>
      <c r="F2692">
        <v>19.899999999999999</v>
      </c>
      <c r="G2692">
        <v>54.048620189015942</v>
      </c>
      <c r="H2692">
        <v>18.337583458230476</v>
      </c>
      <c r="I2692">
        <v>32.814283728010992</v>
      </c>
      <c r="J2692">
        <v>5401.5677597261756</v>
      </c>
      <c r="K2692">
        <v>-3380.3437245476111</v>
      </c>
      <c r="L2692">
        <v>-32.038657385982141</v>
      </c>
      <c r="M2692">
        <v>6372.0999646114842</v>
      </c>
      <c r="N2692">
        <v>37889.281651711295</v>
      </c>
      <c r="O2692">
        <v>38.514864716848557</v>
      </c>
      <c r="P2692">
        <v>50.420007976892023</v>
      </c>
      <c r="Q2692" s="6">
        <v>2690</v>
      </c>
    </row>
    <row r="2693" spans="1:17" x14ac:dyDescent="0.25">
      <c r="A2693">
        <v>139.58953668552195</v>
      </c>
      <c r="B2693">
        <v>-33.516768190218833</v>
      </c>
      <c r="C2693" s="6">
        <v>1663.7600000000002</v>
      </c>
      <c r="D2693">
        <v>0.75</v>
      </c>
      <c r="E2693">
        <v>0.65</v>
      </c>
      <c r="F2693">
        <v>19.899999999999999</v>
      </c>
      <c r="G2693">
        <v>42.007420362456692</v>
      </c>
      <c r="H2693">
        <v>21.214636427621343</v>
      </c>
      <c r="I2693">
        <v>29.589536685521949</v>
      </c>
      <c r="J2693">
        <v>5323.0454580163778</v>
      </c>
      <c r="K2693">
        <v>-3501.8862659013648</v>
      </c>
      <c r="L2693">
        <v>-33.339825965356077</v>
      </c>
      <c r="M2693">
        <v>6371.6575839743145</v>
      </c>
      <c r="N2693">
        <v>37789.820226279662</v>
      </c>
      <c r="O2693">
        <v>39.782316224914055</v>
      </c>
      <c r="P2693">
        <v>45.800874846241307</v>
      </c>
      <c r="Q2693" s="6">
        <v>2691</v>
      </c>
    </row>
    <row r="2694" spans="1:17" x14ac:dyDescent="0.25">
      <c r="A2694">
        <v>143.22409120646199</v>
      </c>
      <c r="B2694">
        <v>-31.19336445497278</v>
      </c>
      <c r="C2694" s="6">
        <v>1664.0400000000002</v>
      </c>
      <c r="D2694">
        <v>0.75</v>
      </c>
      <c r="E2694">
        <v>0.65</v>
      </c>
      <c r="F2694">
        <v>19.899999999999999</v>
      </c>
      <c r="G2694">
        <v>42.007420362456692</v>
      </c>
      <c r="H2694">
        <v>20.122676409339075</v>
      </c>
      <c r="I2694">
        <v>33.224091206461992</v>
      </c>
      <c r="J2694">
        <v>5460.92117531034</v>
      </c>
      <c r="K2694">
        <v>-3284.2524265113461</v>
      </c>
      <c r="L2694">
        <v>-31.023120456209202</v>
      </c>
      <c r="M2694">
        <v>6372.4386292845957</v>
      </c>
      <c r="N2694">
        <v>37857.500262180612</v>
      </c>
      <c r="O2694">
        <v>38.923819582912699</v>
      </c>
      <c r="P2694">
        <v>51.664780260108138</v>
      </c>
      <c r="Q2694" s="6">
        <v>2692</v>
      </c>
    </row>
    <row r="2695" spans="1:17" x14ac:dyDescent="0.25">
      <c r="A2695">
        <v>142.96033107526893</v>
      </c>
      <c r="B2695">
        <v>-38.210654608165648</v>
      </c>
      <c r="C2695" s="6">
        <v>1664.3200000000002</v>
      </c>
      <c r="D2695">
        <v>1.2</v>
      </c>
      <c r="E2695">
        <v>0.65</v>
      </c>
      <c r="F2695">
        <v>19.899999999999999</v>
      </c>
      <c r="G2695">
        <v>46.089820015575185</v>
      </c>
      <c r="H2695">
        <v>18.29802983398756</v>
      </c>
      <c r="I2695">
        <v>32.960331075268925</v>
      </c>
      <c r="J2695">
        <v>5018.0023640857607</v>
      </c>
      <c r="K2695">
        <v>-3923.8444203232802</v>
      </c>
      <c r="L2695">
        <v>-38.02375355312531</v>
      </c>
      <c r="M2695">
        <v>6370.0002167089779</v>
      </c>
      <c r="N2695">
        <v>38253.63640778554</v>
      </c>
      <c r="O2695">
        <v>34.027831174944929</v>
      </c>
      <c r="P2695">
        <v>46.350505223857745</v>
      </c>
      <c r="Q2695" s="6">
        <v>2693</v>
      </c>
    </row>
    <row r="2696" spans="1:17" x14ac:dyDescent="0.25">
      <c r="A2696">
        <v>146.30859910311335</v>
      </c>
      <c r="B2696">
        <v>-37.722449294857441</v>
      </c>
      <c r="C2696" s="6">
        <v>1664.6000000000001</v>
      </c>
      <c r="D2696">
        <v>1.2</v>
      </c>
      <c r="E2696">
        <v>0.65</v>
      </c>
      <c r="F2696">
        <v>19.899999999999999</v>
      </c>
      <c r="G2696">
        <v>46.089820015575185</v>
      </c>
      <c r="H2696">
        <v>22.856399430957772</v>
      </c>
      <c r="I2696">
        <v>36.308599103113352</v>
      </c>
      <c r="J2696">
        <v>5051.3392785692013</v>
      </c>
      <c r="K2696">
        <v>-3881.1237384047536</v>
      </c>
      <c r="L2696">
        <v>-37.536354959402765</v>
      </c>
      <c r="M2696">
        <v>6370.176605089132</v>
      </c>
      <c r="N2696">
        <v>38407.418897607247</v>
      </c>
      <c r="O2696">
        <v>32.232009514133878</v>
      </c>
      <c r="P2696">
        <v>50.217434406729687</v>
      </c>
      <c r="Q2696" s="6">
        <v>2694</v>
      </c>
    </row>
    <row r="2697" spans="1:17" x14ac:dyDescent="0.25">
      <c r="A2697">
        <v>144.45378172603458</v>
      </c>
      <c r="B2697">
        <v>-35.137703549309208</v>
      </c>
      <c r="C2697" s="6">
        <v>1664.88</v>
      </c>
      <c r="D2697">
        <v>3</v>
      </c>
      <c r="E2697">
        <v>0.65</v>
      </c>
      <c r="F2697">
        <v>19.899999999999999</v>
      </c>
      <c r="G2697">
        <v>54.048620189015942</v>
      </c>
      <c r="H2697">
        <v>14.317744443106994</v>
      </c>
      <c r="I2697">
        <v>34.453781726034578</v>
      </c>
      <c r="J2697">
        <v>5221.6518054011167</v>
      </c>
      <c r="K2697">
        <v>-3650.3719330683439</v>
      </c>
      <c r="L2697">
        <v>-34.956772028404892</v>
      </c>
      <c r="M2697">
        <v>6371.0958889803142</v>
      </c>
      <c r="N2697">
        <v>38148.585928029453</v>
      </c>
      <c r="O2697">
        <v>35.29698621564939</v>
      </c>
      <c r="P2697">
        <v>50.007726508957653</v>
      </c>
      <c r="Q2697" s="6">
        <v>2695</v>
      </c>
    </row>
    <row r="2698" spans="1:17" x14ac:dyDescent="0.25">
      <c r="A2698">
        <v>140.55578311857491</v>
      </c>
      <c r="B2698">
        <v>-36.632717665469968</v>
      </c>
      <c r="C2698" s="6">
        <v>1665.16</v>
      </c>
      <c r="D2698">
        <v>3</v>
      </c>
      <c r="E2698">
        <v>0.65</v>
      </c>
      <c r="F2698">
        <v>19.899999999999999</v>
      </c>
      <c r="G2698">
        <v>54.048620189015942</v>
      </c>
      <c r="H2698">
        <v>17.537148094181394</v>
      </c>
      <c r="I2698">
        <v>30.555783118574908</v>
      </c>
      <c r="J2698">
        <v>5124.4204473942282</v>
      </c>
      <c r="K2698">
        <v>-3784.7646525828745</v>
      </c>
      <c r="L2698">
        <v>-36.448618087773234</v>
      </c>
      <c r="M2698">
        <v>6370.5673528432953</v>
      </c>
      <c r="N2698">
        <v>38029.90484163916</v>
      </c>
      <c r="O2698">
        <v>36.736638139703459</v>
      </c>
      <c r="P2698">
        <v>44.694659631271946</v>
      </c>
      <c r="Q2698" s="6">
        <v>2696</v>
      </c>
    </row>
    <row r="2699" spans="1:17" x14ac:dyDescent="0.25">
      <c r="A2699">
        <v>141.38119127057686</v>
      </c>
      <c r="B2699">
        <v>-30.558217555067916</v>
      </c>
      <c r="C2699" s="6">
        <v>1665.44</v>
      </c>
      <c r="D2699">
        <v>1.2</v>
      </c>
      <c r="E2699">
        <v>0.65</v>
      </c>
      <c r="F2699">
        <v>19.899999999999999</v>
      </c>
      <c r="G2699">
        <v>46.089820015575185</v>
      </c>
      <c r="H2699">
        <v>18.087063270049846</v>
      </c>
      <c r="I2699">
        <v>31.381191270576863</v>
      </c>
      <c r="J2699">
        <v>5497.0575343510545</v>
      </c>
      <c r="K2699">
        <v>-3223.8150459944472</v>
      </c>
      <c r="L2699">
        <v>-30.390000585475804</v>
      </c>
      <c r="M2699">
        <v>6372.6466234011341</v>
      </c>
      <c r="N2699">
        <v>37718.381061179054</v>
      </c>
      <c r="O2699">
        <v>40.728838467717971</v>
      </c>
      <c r="P2699">
        <v>50.187767902576965</v>
      </c>
      <c r="Q2699" s="6">
        <v>2697</v>
      </c>
    </row>
    <row r="2700" spans="1:17" x14ac:dyDescent="0.25">
      <c r="A2700">
        <v>139.91183709699027</v>
      </c>
      <c r="B2700">
        <v>-33.284885415078172</v>
      </c>
      <c r="C2700" s="6">
        <v>1665.7200000000003</v>
      </c>
      <c r="D2700">
        <v>1.2</v>
      </c>
      <c r="E2700">
        <v>0.65</v>
      </c>
      <c r="F2700">
        <v>19.899999999999999</v>
      </c>
      <c r="G2700">
        <v>46.089820015575185</v>
      </c>
      <c r="H2700">
        <v>14.509479727759087</v>
      </c>
      <c r="I2700">
        <v>29.911837096990268</v>
      </c>
      <c r="J2700">
        <v>5337.203298745957</v>
      </c>
      <c r="K2700">
        <v>-3480.4154481825335</v>
      </c>
      <c r="L2700">
        <v>-33.108560324819727</v>
      </c>
      <c r="M2700">
        <v>6371.7368702805325</v>
      </c>
      <c r="N2700">
        <v>37792.719582720682</v>
      </c>
      <c r="O2700">
        <v>39.745953153696696</v>
      </c>
      <c r="P2700">
        <v>46.350365837114957</v>
      </c>
      <c r="Q2700" s="6">
        <v>2698</v>
      </c>
    </row>
    <row r="2701" spans="1:17" x14ac:dyDescent="0.25">
      <c r="A2701">
        <v>140.45292583821274</v>
      </c>
      <c r="B2701">
        <v>-35.979624227075774</v>
      </c>
      <c r="C2701" s="6">
        <v>1666.0000000000002</v>
      </c>
      <c r="D2701">
        <v>0.75</v>
      </c>
      <c r="E2701">
        <v>0.65</v>
      </c>
      <c r="F2701">
        <v>19.899999999999999</v>
      </c>
      <c r="G2701">
        <v>42.007420362456692</v>
      </c>
      <c r="H2701">
        <v>23.237301567357839</v>
      </c>
      <c r="I2701">
        <v>30.452925838212735</v>
      </c>
      <c r="J2701">
        <v>5167.3299080449378</v>
      </c>
      <c r="K2701">
        <v>-3726.3636973999705</v>
      </c>
      <c r="L2701">
        <v>-35.796847620714196</v>
      </c>
      <c r="M2701">
        <v>6370.7993834271756</v>
      </c>
      <c r="N2701">
        <v>37983.727313427829</v>
      </c>
      <c r="O2701">
        <v>37.311341551627791</v>
      </c>
      <c r="P2701">
        <v>45.021514245032371</v>
      </c>
      <c r="Q2701" s="6">
        <v>2699</v>
      </c>
    </row>
    <row r="2702" spans="1:17" x14ac:dyDescent="0.25">
      <c r="A2702">
        <v>110.13391180784367</v>
      </c>
      <c r="B2702">
        <v>-30.398440553608694</v>
      </c>
      <c r="C2702" s="6">
        <v>1666.2800000000002</v>
      </c>
      <c r="D2702">
        <v>0.75</v>
      </c>
      <c r="E2702">
        <v>0.65</v>
      </c>
      <c r="F2702">
        <v>19.899999999999999</v>
      </c>
      <c r="G2702">
        <v>42.007420362456692</v>
      </c>
      <c r="H2702">
        <v>16.101073991394461</v>
      </c>
      <c r="I2702">
        <v>0.13391180784367407</v>
      </c>
      <c r="J2702">
        <v>5506.0417711797354</v>
      </c>
      <c r="K2702">
        <v>-3208.5496385611978</v>
      </c>
      <c r="L2702">
        <v>-30.230746494679838</v>
      </c>
      <c r="M2702">
        <v>6372.6985468549565</v>
      </c>
      <c r="N2702">
        <v>36798.263881599269</v>
      </c>
      <c r="O2702">
        <v>54.56347613142308</v>
      </c>
      <c r="P2702">
        <v>0.26464106053573039</v>
      </c>
      <c r="Q2702" s="6">
        <v>2700</v>
      </c>
    </row>
    <row r="2703" spans="1:17" x14ac:dyDescent="0.25">
      <c r="A2703">
        <v>108.61015811284787</v>
      </c>
      <c r="B2703">
        <v>-31.178778448369101</v>
      </c>
      <c r="C2703" s="6">
        <v>1666.5600000000002</v>
      </c>
      <c r="D2703">
        <v>3</v>
      </c>
      <c r="E2703">
        <v>0.65</v>
      </c>
      <c r="F2703">
        <v>19.899999999999999</v>
      </c>
      <c r="G2703">
        <v>54.048620189015942</v>
      </c>
      <c r="H2703">
        <v>23.921112913441021</v>
      </c>
      <c r="I2703">
        <v>-1.3898418871521301</v>
      </c>
      <c r="J2703">
        <v>5461.7585871570291</v>
      </c>
      <c r="K2703">
        <v>-3282.8689362898249</v>
      </c>
      <c r="L2703">
        <v>-31.008580069280402</v>
      </c>
      <c r="M2703">
        <v>6372.443433820361</v>
      </c>
      <c r="N2703">
        <v>36850.746668690692</v>
      </c>
      <c r="O2703">
        <v>53.641707059628715</v>
      </c>
      <c r="P2703">
        <v>2.6831581091938332</v>
      </c>
      <c r="Q2703" s="6">
        <v>2701</v>
      </c>
    </row>
    <row r="2704" spans="1:17" x14ac:dyDescent="0.25">
      <c r="A2704">
        <v>107.8855209447851</v>
      </c>
      <c r="B2704">
        <v>-29.454314011693548</v>
      </c>
      <c r="C2704" s="6">
        <v>1666.8400000000001</v>
      </c>
      <c r="D2704">
        <v>1.2</v>
      </c>
      <c r="E2704">
        <v>0.65</v>
      </c>
      <c r="F2704">
        <v>19.899999999999999</v>
      </c>
      <c r="G2704">
        <v>46.089820015575185</v>
      </c>
      <c r="H2704">
        <v>19.230499040514669</v>
      </c>
      <c r="I2704">
        <v>-2.1144790552149004</v>
      </c>
      <c r="J2704">
        <v>5558.2534990235326</v>
      </c>
      <c r="K2704">
        <v>-3117.8473560442903</v>
      </c>
      <c r="L2704">
        <v>-29.289815240418157</v>
      </c>
      <c r="M2704">
        <v>6373.0019688526472</v>
      </c>
      <c r="N2704">
        <v>36742.768647708057</v>
      </c>
      <c r="O2704">
        <v>55.563893548854573</v>
      </c>
      <c r="P2704">
        <v>4.2939825442621764</v>
      </c>
      <c r="Q2704" s="6">
        <v>2702</v>
      </c>
    </row>
    <row r="2705" spans="1:17" x14ac:dyDescent="0.25">
      <c r="A2705">
        <v>110.21986123385406</v>
      </c>
      <c r="B2705">
        <v>-32.572305068278332</v>
      </c>
      <c r="C2705" s="6">
        <v>1667.1200000000001</v>
      </c>
      <c r="D2705">
        <v>3</v>
      </c>
      <c r="E2705">
        <v>0.65</v>
      </c>
      <c r="F2705">
        <v>19.899999999999999</v>
      </c>
      <c r="G2705">
        <v>54.048620189015942</v>
      </c>
      <c r="H2705">
        <v>15.654347748485542</v>
      </c>
      <c r="I2705">
        <v>0.21986123385406131</v>
      </c>
      <c r="J2705">
        <v>5380.1618409975135</v>
      </c>
      <c r="K2705">
        <v>-3414.0842810671488</v>
      </c>
      <c r="L2705">
        <v>-32.397948268264393</v>
      </c>
      <c r="M2705">
        <v>6371.9787282723682</v>
      </c>
      <c r="N2705">
        <v>36942.121771980928</v>
      </c>
      <c r="O2705">
        <v>52.086151337676888</v>
      </c>
      <c r="P2705">
        <v>0.40838315857127916</v>
      </c>
      <c r="Q2705" s="6">
        <v>2703</v>
      </c>
    </row>
    <row r="2706" spans="1:17" x14ac:dyDescent="0.25">
      <c r="A2706">
        <v>109.85057830473872</v>
      </c>
      <c r="B2706">
        <v>-32.378179063250734</v>
      </c>
      <c r="C2706" s="6">
        <v>1667.4</v>
      </c>
      <c r="D2706">
        <v>3</v>
      </c>
      <c r="E2706">
        <v>0.65</v>
      </c>
      <c r="F2706">
        <v>19.899999999999999</v>
      </c>
      <c r="G2706">
        <v>54.048620189015942</v>
      </c>
      <c r="H2706">
        <v>18.042464681154108</v>
      </c>
      <c r="I2706">
        <v>-0.14942169526128168</v>
      </c>
      <c r="J2706">
        <v>5391.7207832301901</v>
      </c>
      <c r="K2706">
        <v>-3395.9230635398276</v>
      </c>
      <c r="L2706">
        <v>-32.204377148574196</v>
      </c>
      <c r="M2706">
        <v>6372.0441349537195</v>
      </c>
      <c r="N2706">
        <v>36928.913532085862</v>
      </c>
      <c r="O2706">
        <v>52.30729844445316</v>
      </c>
      <c r="P2706">
        <v>0.27902782981575497</v>
      </c>
      <c r="Q2706" s="6">
        <v>2704</v>
      </c>
    </row>
    <row r="2707" spans="1:17" x14ac:dyDescent="0.25">
      <c r="A2707">
        <v>109.22312308686334</v>
      </c>
      <c r="B2707">
        <v>-33.718661676112816</v>
      </c>
      <c r="C2707" s="6">
        <v>1667.68</v>
      </c>
      <c r="D2707">
        <v>3</v>
      </c>
      <c r="E2707">
        <v>0.65</v>
      </c>
      <c r="F2707">
        <v>19.899999999999999</v>
      </c>
      <c r="G2707">
        <v>54.048620189015942</v>
      </c>
      <c r="H2707">
        <v>16.566086680995621</v>
      </c>
      <c r="I2707">
        <v>-0.77687691313666107</v>
      </c>
      <c r="J2707">
        <v>5310.6475313563915</v>
      </c>
      <c r="K2707">
        <v>-3520.5341340598579</v>
      </c>
      <c r="L2707">
        <v>-33.54119153232417</v>
      </c>
      <c r="M2707">
        <v>6371.5883256361067</v>
      </c>
      <c r="N2707">
        <v>37021.821054054148</v>
      </c>
      <c r="O2707">
        <v>50.776198236545312</v>
      </c>
      <c r="P2707">
        <v>1.3992948020153957</v>
      </c>
      <c r="Q2707" s="6">
        <v>2705</v>
      </c>
    </row>
    <row r="2708" spans="1:17" x14ac:dyDescent="0.25">
      <c r="A2708">
        <v>107.50529600873018</v>
      </c>
      <c r="B2708">
        <v>-33.570302080375818</v>
      </c>
      <c r="C2708" s="6">
        <v>1667.9600000000003</v>
      </c>
      <c r="D2708">
        <v>1.2</v>
      </c>
      <c r="E2708">
        <v>0.65</v>
      </c>
      <c r="F2708">
        <v>19.899999999999999</v>
      </c>
      <c r="G2708">
        <v>46.089820015575185</v>
      </c>
      <c r="H2708">
        <v>20.996933719756111</v>
      </c>
      <c r="I2708">
        <v>-2.4947039912698159</v>
      </c>
      <c r="J2708">
        <v>5319.7644776139523</v>
      </c>
      <c r="K2708">
        <v>-3506.8351123847146</v>
      </c>
      <c r="L2708">
        <v>-33.393219019126811</v>
      </c>
      <c r="M2708">
        <v>6371.6392398453918</v>
      </c>
      <c r="N2708">
        <v>37016.632307707529</v>
      </c>
      <c r="O2708">
        <v>50.860754878559668</v>
      </c>
      <c r="P2708">
        <v>4.5050931030425492</v>
      </c>
      <c r="Q2708" s="6">
        <v>2706</v>
      </c>
    </row>
    <row r="2709" spans="1:17" x14ac:dyDescent="0.25">
      <c r="A2709">
        <v>106.21366001658861</v>
      </c>
      <c r="B2709">
        <v>-32.026672587640377</v>
      </c>
      <c r="C2709" s="6">
        <v>1668.2400000000002</v>
      </c>
      <c r="D2709">
        <v>3</v>
      </c>
      <c r="E2709">
        <v>0.65</v>
      </c>
      <c r="F2709">
        <v>19.899999999999999</v>
      </c>
      <c r="G2709">
        <v>54.048620189015942</v>
      </c>
      <c r="H2709">
        <v>16.986718535748366</v>
      </c>
      <c r="I2709">
        <v>-3.7863399834113949</v>
      </c>
      <c r="J2709">
        <v>5412.4929697866773</v>
      </c>
      <c r="K2709">
        <v>-3362.9404901223156</v>
      </c>
      <c r="L2709">
        <v>-31.853895613662331</v>
      </c>
      <c r="M2709">
        <v>6372.1620261960006</v>
      </c>
      <c r="N2709">
        <v>36918.683574474671</v>
      </c>
      <c r="O2709">
        <v>52.480785676464187</v>
      </c>
      <c r="P2709">
        <v>7.1134438458935829</v>
      </c>
      <c r="Q2709" s="6">
        <v>2707</v>
      </c>
    </row>
    <row r="2710" spans="1:17" x14ac:dyDescent="0.25">
      <c r="A2710">
        <v>106.31306414677337</v>
      </c>
      <c r="B2710">
        <v>-29.823460336949051</v>
      </c>
      <c r="C2710" s="6">
        <v>1668.5200000000002</v>
      </c>
      <c r="D2710">
        <v>1.2</v>
      </c>
      <c r="E2710">
        <v>0.65</v>
      </c>
      <c r="F2710">
        <v>19.899999999999999</v>
      </c>
      <c r="G2710">
        <v>46.089820015575185</v>
      </c>
      <c r="H2710">
        <v>20.91756130211607</v>
      </c>
      <c r="I2710">
        <v>-3.686935853226629</v>
      </c>
      <c r="J2710">
        <v>5538.0180051849793</v>
      </c>
      <c r="K2710">
        <v>-3153.4120398782134</v>
      </c>
      <c r="L2710">
        <v>-29.657690875906631</v>
      </c>
      <c r="M2710">
        <v>6372.8840346425486</v>
      </c>
      <c r="N2710">
        <v>36774.765677136544</v>
      </c>
      <c r="O2710">
        <v>54.985083371094163</v>
      </c>
      <c r="P2710">
        <v>7.3825910262955583</v>
      </c>
      <c r="Q2710" s="6">
        <v>2708</v>
      </c>
    </row>
    <row r="2711" spans="1:17" x14ac:dyDescent="0.25">
      <c r="A2711">
        <v>107.02651023180377</v>
      </c>
      <c r="B2711">
        <v>-31.540280862829171</v>
      </c>
      <c r="C2711" s="6">
        <v>1668.8000000000002</v>
      </c>
      <c r="D2711">
        <v>0.75</v>
      </c>
      <c r="E2711">
        <v>0.65</v>
      </c>
      <c r="F2711">
        <v>19.899999999999999</v>
      </c>
      <c r="G2711">
        <v>42.007420362456692</v>
      </c>
      <c r="H2711">
        <v>15.704690955200032</v>
      </c>
      <c r="I2711">
        <v>-2.9734897681962309</v>
      </c>
      <c r="J2711">
        <v>5440.899768262112</v>
      </c>
      <c r="K2711">
        <v>-3317.0955044853317</v>
      </c>
      <c r="L2711">
        <v>-31.368964810078449</v>
      </c>
      <c r="M2711">
        <v>6372.3239774945141</v>
      </c>
      <c r="N2711">
        <v>36881.122995827587</v>
      </c>
      <c r="O2711">
        <v>53.118581586765181</v>
      </c>
      <c r="P2711">
        <v>5.670903258575259</v>
      </c>
      <c r="Q2711" s="6">
        <v>2709</v>
      </c>
    </row>
    <row r="2712" spans="1:17" x14ac:dyDescent="0.25">
      <c r="A2712">
        <v>108.04267146703971</v>
      </c>
      <c r="B2712">
        <v>-29.506289676264569</v>
      </c>
      <c r="C2712" s="6">
        <v>1669.0800000000002</v>
      </c>
      <c r="D2712">
        <v>1.2</v>
      </c>
      <c r="E2712">
        <v>0.65</v>
      </c>
      <c r="F2712">
        <v>19.899999999999999</v>
      </c>
      <c r="G2712">
        <v>46.089820015575185</v>
      </c>
      <c r="H2712">
        <v>15.388376156738879</v>
      </c>
      <c r="I2712">
        <v>-1.9573285329602896</v>
      </c>
      <c r="J2712">
        <v>5555.4182830086993</v>
      </c>
      <c r="K2712">
        <v>-3122.8626056875014</v>
      </c>
      <c r="L2712">
        <v>-29.341610343914077</v>
      </c>
      <c r="M2712">
        <v>6372.9854191884551</v>
      </c>
      <c r="N2712">
        <v>36745.395828254492</v>
      </c>
      <c r="O2712">
        <v>55.51587171436249</v>
      </c>
      <c r="P2712">
        <v>3.9693014527966581</v>
      </c>
      <c r="Q2712" s="6">
        <v>2710</v>
      </c>
    </row>
    <row r="2713" spans="1:17" x14ac:dyDescent="0.25">
      <c r="A2713">
        <v>109.08572778115655</v>
      </c>
      <c r="B2713">
        <v>-32.846357857259086</v>
      </c>
      <c r="C2713" s="6">
        <v>1669.3600000000001</v>
      </c>
      <c r="D2713">
        <v>3</v>
      </c>
      <c r="E2713">
        <v>0.65</v>
      </c>
      <c r="F2713">
        <v>19.899999999999999</v>
      </c>
      <c r="G2713">
        <v>54.048620189015942</v>
      </c>
      <c r="H2713">
        <v>16.809437259315096</v>
      </c>
      <c r="I2713">
        <v>-0.91427221884345045</v>
      </c>
      <c r="J2713">
        <v>5363.7385592235614</v>
      </c>
      <c r="K2713">
        <v>-3439.6570082563767</v>
      </c>
      <c r="L2713">
        <v>-32.67123128818956</v>
      </c>
      <c r="M2713">
        <v>6371.886036814285</v>
      </c>
      <c r="N2713">
        <v>36961.579664258483</v>
      </c>
      <c r="O2713">
        <v>51.762587069740398</v>
      </c>
      <c r="P2713">
        <v>1.6852988882003612</v>
      </c>
      <c r="Q2713" s="6">
        <v>2711</v>
      </c>
    </row>
    <row r="2714" spans="1:17" x14ac:dyDescent="0.25">
      <c r="A2714">
        <v>108.34788178206075</v>
      </c>
      <c r="B2714">
        <v>-31.815361949641094</v>
      </c>
      <c r="C2714" s="6">
        <v>1669.64</v>
      </c>
      <c r="D2714">
        <v>1.2</v>
      </c>
      <c r="E2714">
        <v>0.65</v>
      </c>
      <c r="F2714">
        <v>19.899999999999999</v>
      </c>
      <c r="G2714">
        <v>46.089820015575185</v>
      </c>
      <c r="H2714">
        <v>16.238922025613554</v>
      </c>
      <c r="I2714">
        <v>-1.6521182179392468</v>
      </c>
      <c r="J2714">
        <v>5424.8822456369999</v>
      </c>
      <c r="K2714">
        <v>-3343.0525515926129</v>
      </c>
      <c r="L2714">
        <v>-31.643213599478795</v>
      </c>
      <c r="M2714">
        <v>6372.2325555285106</v>
      </c>
      <c r="N2714">
        <v>36893.620451524344</v>
      </c>
      <c r="O2714">
        <v>52.904463021443213</v>
      </c>
      <c r="P2714">
        <v>3.131603799174568</v>
      </c>
      <c r="Q2714" s="6">
        <v>2712</v>
      </c>
    </row>
    <row r="2715" spans="1:17" x14ac:dyDescent="0.25">
      <c r="A2715">
        <v>108.09995636221987</v>
      </c>
      <c r="B2715">
        <v>-30.868563557147048</v>
      </c>
      <c r="C2715" s="6">
        <v>1669.92</v>
      </c>
      <c r="D2715">
        <v>0.75</v>
      </c>
      <c r="E2715">
        <v>0.65</v>
      </c>
      <c r="F2715">
        <v>19.899999999999999</v>
      </c>
      <c r="G2715">
        <v>42.007420362456692</v>
      </c>
      <c r="H2715">
        <v>20.398421840204744</v>
      </c>
      <c r="I2715">
        <v>-1.9000436377801293</v>
      </c>
      <c r="J2715">
        <v>5479.4847057478701</v>
      </c>
      <c r="K2715">
        <v>-3253.3953109203799</v>
      </c>
      <c r="L2715">
        <v>-30.699345795848021</v>
      </c>
      <c r="M2715">
        <v>6372.545306990256</v>
      </c>
      <c r="N2715">
        <v>36832.086127864844</v>
      </c>
      <c r="O2715">
        <v>53.967172845686427</v>
      </c>
      <c r="P2715">
        <v>3.6994890985931903</v>
      </c>
      <c r="Q2715" s="6">
        <v>2713</v>
      </c>
    </row>
    <row r="2716" spans="1:17" x14ac:dyDescent="0.25">
      <c r="A2716">
        <v>108.31112667916088</v>
      </c>
      <c r="B2716">
        <v>-33.237695965100556</v>
      </c>
      <c r="C2716" s="6">
        <v>1670.2</v>
      </c>
      <c r="D2716">
        <v>0.75</v>
      </c>
      <c r="E2716">
        <v>0.65</v>
      </c>
      <c r="F2716">
        <v>19.899999999999999</v>
      </c>
      <c r="G2716">
        <v>42.007420362456692</v>
      </c>
      <c r="H2716">
        <v>16.978327703621481</v>
      </c>
      <c r="I2716">
        <v>-1.6888733208391216</v>
      </c>
      <c r="J2716">
        <v>5340.073786555804</v>
      </c>
      <c r="K2716">
        <v>-3476.039107705838</v>
      </c>
      <c r="L2716">
        <v>-33.061497875547225</v>
      </c>
      <c r="M2716">
        <v>6371.7529710559902</v>
      </c>
      <c r="N2716">
        <v>36990.408459204773</v>
      </c>
      <c r="O2716">
        <v>51.287854871790607</v>
      </c>
      <c r="P2716">
        <v>3.0791716068358022</v>
      </c>
      <c r="Q2716" s="6">
        <v>2714</v>
      </c>
    </row>
    <row r="2717" spans="1:17" x14ac:dyDescent="0.25">
      <c r="A2717">
        <v>108.98514726338423</v>
      </c>
      <c r="B2717">
        <v>-29.258165905868097</v>
      </c>
      <c r="C2717" s="6">
        <v>1670.4800000000002</v>
      </c>
      <c r="D2717">
        <v>0.75</v>
      </c>
      <c r="E2717">
        <v>0.65</v>
      </c>
      <c r="F2717">
        <v>19.899999999999999</v>
      </c>
      <c r="G2717">
        <v>42.007420362456692</v>
      </c>
      <c r="H2717">
        <v>23.548817138645607</v>
      </c>
      <c r="I2717">
        <v>-1.0148527366157651</v>
      </c>
      <c r="J2717">
        <v>5568.9119547741184</v>
      </c>
      <c r="K2717">
        <v>-3098.8978191346009</v>
      </c>
      <c r="L2717">
        <v>-29.094353391217979</v>
      </c>
      <c r="M2717">
        <v>6373.0642593232405</v>
      </c>
      <c r="N2717">
        <v>36727.204476895182</v>
      </c>
      <c r="O2717">
        <v>55.848870773758456</v>
      </c>
      <c r="P2717">
        <v>2.0757523327346177</v>
      </c>
      <c r="Q2717" s="6">
        <v>2715</v>
      </c>
    </row>
    <row r="2718" spans="1:17" x14ac:dyDescent="0.25">
      <c r="A2718">
        <v>109.71363469848639</v>
      </c>
      <c r="B2718">
        <v>-32.644224011488035</v>
      </c>
      <c r="C2718" s="6">
        <v>1670.7600000000002</v>
      </c>
      <c r="D2718">
        <v>1.2</v>
      </c>
      <c r="E2718">
        <v>0.65</v>
      </c>
      <c r="F2718">
        <v>19.899999999999999</v>
      </c>
      <c r="G2718">
        <v>46.089820015575185</v>
      </c>
      <c r="H2718">
        <v>19.023978598566892</v>
      </c>
      <c r="I2718">
        <v>-0.28636530151361228</v>
      </c>
      <c r="J2718">
        <v>5375.8638330994618</v>
      </c>
      <c r="K2718">
        <v>-3420.8027534015368</v>
      </c>
      <c r="L2718">
        <v>-32.469663662458437</v>
      </c>
      <c r="M2718">
        <v>6371.9544434738682</v>
      </c>
      <c r="N2718">
        <v>36947.054240112535</v>
      </c>
      <c r="O2718">
        <v>52.003873618497941</v>
      </c>
      <c r="P2718">
        <v>0.5308646820701215</v>
      </c>
      <c r="Q2718" s="6">
        <v>2716</v>
      </c>
    </row>
    <row r="2719" spans="1:17" x14ac:dyDescent="0.25">
      <c r="A2719">
        <v>107.21353496394582</v>
      </c>
      <c r="B2719">
        <v>-32.244872329269398</v>
      </c>
      <c r="C2719" s="6">
        <v>1671.0400000000002</v>
      </c>
      <c r="D2719">
        <v>3</v>
      </c>
      <c r="E2719">
        <v>0.65</v>
      </c>
      <c r="F2719">
        <v>19.899999999999999</v>
      </c>
      <c r="G2719">
        <v>54.048620189015942</v>
      </c>
      <c r="H2719">
        <v>22.79708088960912</v>
      </c>
      <c r="I2719">
        <v>-2.7864650360541816</v>
      </c>
      <c r="J2719">
        <v>5399.6224616054151</v>
      </c>
      <c r="K2719">
        <v>-3383.4294095113146</v>
      </c>
      <c r="L2719">
        <v>-32.071456058976466</v>
      </c>
      <c r="M2719">
        <v>6372.0889272686554</v>
      </c>
      <c r="N2719">
        <v>36927.167736374518</v>
      </c>
      <c r="O2719">
        <v>52.337356746991141</v>
      </c>
      <c r="P2719">
        <v>5.2123044655243564</v>
      </c>
      <c r="Q2719" s="6">
        <v>2717</v>
      </c>
    </row>
    <row r="2720" spans="1:17" x14ac:dyDescent="0.25">
      <c r="A2720">
        <v>110.38754493871086</v>
      </c>
      <c r="B2720">
        <v>-30.241196179989412</v>
      </c>
      <c r="C2720" s="6">
        <v>1671.3200000000002</v>
      </c>
      <c r="D2720">
        <v>3</v>
      </c>
      <c r="E2720">
        <v>0.65</v>
      </c>
      <c r="F2720">
        <v>19.899999999999999</v>
      </c>
      <c r="G2720">
        <v>54.048620189015942</v>
      </c>
      <c r="H2720">
        <v>16.232349538019953</v>
      </c>
      <c r="I2720">
        <v>0.38754493871086027</v>
      </c>
      <c r="J2720">
        <v>5514.8417884221635</v>
      </c>
      <c r="K2720">
        <v>-3193.5021650405315</v>
      </c>
      <c r="L2720">
        <v>-30.074021810957767</v>
      </c>
      <c r="M2720">
        <v>6372.7494874226722</v>
      </c>
      <c r="N2720">
        <v>36788.315452203933</v>
      </c>
      <c r="O2720">
        <v>54.740788769911831</v>
      </c>
      <c r="P2720">
        <v>0.76945158818725279</v>
      </c>
      <c r="Q2720" s="6">
        <v>2718</v>
      </c>
    </row>
    <row r="2721" spans="1:17" x14ac:dyDescent="0.25">
      <c r="A2721">
        <v>108.18464921461734</v>
      </c>
      <c r="B2721">
        <v>-33.393745583690077</v>
      </c>
      <c r="C2721" s="6">
        <v>1671.6000000000001</v>
      </c>
      <c r="D2721">
        <v>1.2</v>
      </c>
      <c r="E2721">
        <v>0.65</v>
      </c>
      <c r="F2721">
        <v>19.899999999999999</v>
      </c>
      <c r="G2721">
        <v>46.089820015575185</v>
      </c>
      <c r="H2721">
        <v>19.114248743678083</v>
      </c>
      <c r="I2721">
        <v>-1.8153507853826625</v>
      </c>
      <c r="J2721">
        <v>5330.5676170996085</v>
      </c>
      <c r="K2721">
        <v>-3490.5022178670797</v>
      </c>
      <c r="L2721">
        <v>-33.217129336766448</v>
      </c>
      <c r="M2721">
        <v>6371.6996832404147</v>
      </c>
      <c r="N2721">
        <v>37001.63873554967</v>
      </c>
      <c r="O2721">
        <v>51.104334395922322</v>
      </c>
      <c r="P2721">
        <v>3.2957656935264312</v>
      </c>
      <c r="Q2721" s="6">
        <v>2719</v>
      </c>
    </row>
    <row r="2722" spans="1:17" x14ac:dyDescent="0.25">
      <c r="A2722">
        <v>108.11854966493208</v>
      </c>
      <c r="B2722">
        <v>-30.833746001095975</v>
      </c>
      <c r="C2722" s="6">
        <v>1671.88</v>
      </c>
      <c r="D2722">
        <v>0.75</v>
      </c>
      <c r="E2722">
        <v>0.65</v>
      </c>
      <c r="F2722">
        <v>19.899999999999999</v>
      </c>
      <c r="G2722">
        <v>42.007420362456692</v>
      </c>
      <c r="H2722">
        <v>14.838040248625774</v>
      </c>
      <c r="I2722">
        <v>-1.8814503350679246</v>
      </c>
      <c r="J2722">
        <v>5481.4642102699072</v>
      </c>
      <c r="K2722">
        <v>-3250.0813918529871</v>
      </c>
      <c r="L2722">
        <v>-30.66463953600968</v>
      </c>
      <c r="M2722">
        <v>6372.5567037209603</v>
      </c>
      <c r="N2722">
        <v>36829.756015241714</v>
      </c>
      <c r="O2722">
        <v>54.007976925233748</v>
      </c>
      <c r="P2722">
        <v>3.6670784593529957</v>
      </c>
      <c r="Q2722" s="6">
        <v>2720</v>
      </c>
    </row>
    <row r="2723" spans="1:17" x14ac:dyDescent="0.25">
      <c r="A2723">
        <v>109.32066978007542</v>
      </c>
      <c r="B2723">
        <v>-30.836415099768818</v>
      </c>
      <c r="C2723" s="6">
        <v>1672.16</v>
      </c>
      <c r="D2723">
        <v>0.75</v>
      </c>
      <c r="E2723">
        <v>0.65</v>
      </c>
      <c r="F2723">
        <v>19.899999999999999</v>
      </c>
      <c r="G2723">
        <v>42.007420362456692</v>
      </c>
      <c r="H2723">
        <v>15.854163538212866</v>
      </c>
      <c r="I2723">
        <v>-0.67933021992458009</v>
      </c>
      <c r="J2723">
        <v>5481.3125339680109</v>
      </c>
      <c r="K2723">
        <v>-3250.3354773796614</v>
      </c>
      <c r="L2723">
        <v>-30.667300093963259</v>
      </c>
      <c r="M2723">
        <v>6372.5558303201778</v>
      </c>
      <c r="N2723">
        <v>36826.987398393831</v>
      </c>
      <c r="O2723">
        <v>54.056205258275142</v>
      </c>
      <c r="P2723">
        <v>1.3251188377207943</v>
      </c>
      <c r="Q2723" s="6">
        <v>2721</v>
      </c>
    </row>
    <row r="2724" spans="1:17" x14ac:dyDescent="0.25">
      <c r="A2724">
        <v>106.30399102667184</v>
      </c>
      <c r="B2724">
        <v>-34.133057510629669</v>
      </c>
      <c r="C2724" s="6">
        <v>1672.44</v>
      </c>
      <c r="D2724">
        <v>3</v>
      </c>
      <c r="E2724">
        <v>0.65</v>
      </c>
      <c r="F2724">
        <v>19.899999999999999</v>
      </c>
      <c r="G2724">
        <v>54.048620189015942</v>
      </c>
      <c r="H2724">
        <v>15.929092788223617</v>
      </c>
      <c r="I2724">
        <v>-3.696008973328162</v>
      </c>
      <c r="J2724">
        <v>5284.9934817907169</v>
      </c>
      <c r="K2724">
        <v>-3558.6741883866307</v>
      </c>
      <c r="L2724">
        <v>-33.954531322818909</v>
      </c>
      <c r="M2724">
        <v>6371.4455252838516</v>
      </c>
      <c r="N2724">
        <v>37062.954054100046</v>
      </c>
      <c r="O2724">
        <v>50.116697610211887</v>
      </c>
      <c r="P2724">
        <v>6.5671233096307287</v>
      </c>
      <c r="Q2724" s="6">
        <v>2722</v>
      </c>
    </row>
    <row r="2725" spans="1:17" x14ac:dyDescent="0.25">
      <c r="A2725">
        <v>107.65008580737253</v>
      </c>
      <c r="B2725">
        <v>-34.102375663965056</v>
      </c>
      <c r="C2725" s="6">
        <v>1672.7200000000003</v>
      </c>
      <c r="D2725">
        <v>3</v>
      </c>
      <c r="E2725">
        <v>0.65</v>
      </c>
      <c r="F2725">
        <v>19.899999999999999</v>
      </c>
      <c r="G2725">
        <v>54.048620189015942</v>
      </c>
      <c r="H2725">
        <v>21.912847974268065</v>
      </c>
      <c r="I2725">
        <v>-2.349914192627466</v>
      </c>
      <c r="J2725">
        <v>5286.9024151975937</v>
      </c>
      <c r="K2725">
        <v>-3555.8565826105996</v>
      </c>
      <c r="L2725">
        <v>-33.923926392651531</v>
      </c>
      <c r="M2725">
        <v>6371.4561274419275</v>
      </c>
      <c r="N2725">
        <v>37053.335763466937</v>
      </c>
      <c r="O2725">
        <v>50.269578566915868</v>
      </c>
      <c r="P2725">
        <v>4.1861231172397648</v>
      </c>
      <c r="Q2725" s="6">
        <v>2723</v>
      </c>
    </row>
    <row r="2726" spans="1:17" x14ac:dyDescent="0.25">
      <c r="A2726">
        <v>106.22246126636588</v>
      </c>
      <c r="B2726">
        <v>-33.410961365094764</v>
      </c>
      <c r="C2726" s="6">
        <v>1673.0000000000002</v>
      </c>
      <c r="D2726">
        <v>0.75</v>
      </c>
      <c r="E2726">
        <v>0.65</v>
      </c>
      <c r="F2726">
        <v>19.899999999999999</v>
      </c>
      <c r="G2726">
        <v>42.007420362456692</v>
      </c>
      <c r="H2726">
        <v>23.62616504458596</v>
      </c>
      <c r="I2726">
        <v>-3.7775387336341169</v>
      </c>
      <c r="J2726">
        <v>5329.5164464829231</v>
      </c>
      <c r="K2726">
        <v>-3492.0962593069889</v>
      </c>
      <c r="L2726">
        <v>-33.234299305465541</v>
      </c>
      <c r="M2726">
        <v>6371.693796597403</v>
      </c>
      <c r="N2726">
        <v>37012.979754589775</v>
      </c>
      <c r="O2726">
        <v>50.920744745943303</v>
      </c>
      <c r="P2726">
        <v>6.8375759262410627</v>
      </c>
      <c r="Q2726" s="6">
        <v>2724</v>
      </c>
    </row>
    <row r="2727" spans="1:17" x14ac:dyDescent="0.25">
      <c r="A2727">
        <v>106.77450099716879</v>
      </c>
      <c r="B2727">
        <v>-31.616048820520188</v>
      </c>
      <c r="C2727" s="6">
        <v>1673.2800000000002</v>
      </c>
      <c r="D2727">
        <v>3</v>
      </c>
      <c r="E2727">
        <v>0.65</v>
      </c>
      <c r="F2727">
        <v>19.899999999999999</v>
      </c>
      <c r="G2727">
        <v>54.048620189015942</v>
      </c>
      <c r="H2727">
        <v>16.485016138728025</v>
      </c>
      <c r="I2727">
        <v>-3.2254990028312136</v>
      </c>
      <c r="J2727">
        <v>5436.5004309375245</v>
      </c>
      <c r="K2727">
        <v>-3324.2526353610142</v>
      </c>
      <c r="L2727">
        <v>-31.444501948632634</v>
      </c>
      <c r="M2727">
        <v>6372.2988410218604</v>
      </c>
      <c r="N2727">
        <v>36887.618942797264</v>
      </c>
      <c r="O2727">
        <v>53.007610200988879</v>
      </c>
      <c r="P2727">
        <v>6.135840777380511</v>
      </c>
      <c r="Q2727" s="6">
        <v>2725</v>
      </c>
    </row>
    <row r="2728" spans="1:17" x14ac:dyDescent="0.25">
      <c r="A2728">
        <v>109.79861619347329</v>
      </c>
      <c r="B2728">
        <v>-30.861064167422278</v>
      </c>
      <c r="C2728" s="6">
        <v>1673.5600000000002</v>
      </c>
      <c r="D2728">
        <v>3</v>
      </c>
      <c r="E2728">
        <v>0.65</v>
      </c>
      <c r="F2728">
        <v>19.899999999999999</v>
      </c>
      <c r="G2728">
        <v>54.048620189015942</v>
      </c>
      <c r="H2728">
        <v>18.195437552982028</v>
      </c>
      <c r="I2728">
        <v>-0.20138380652670662</v>
      </c>
      <c r="J2728">
        <v>5479.9112443511594</v>
      </c>
      <c r="K2728">
        <v>-3252.6816225817965</v>
      </c>
      <c r="L2728">
        <v>-30.691870357316617</v>
      </c>
      <c r="M2728">
        <v>6372.5477623826109</v>
      </c>
      <c r="N2728">
        <v>36828.188002800314</v>
      </c>
      <c r="O2728">
        <v>54.03510185137997</v>
      </c>
      <c r="P2728">
        <v>0.39258861952187629</v>
      </c>
      <c r="Q2728" s="6">
        <v>2726</v>
      </c>
    </row>
    <row r="2729" spans="1:17" x14ac:dyDescent="0.25">
      <c r="A2729">
        <v>107.6466041613849</v>
      </c>
      <c r="B2729">
        <v>-29.740622377213072</v>
      </c>
      <c r="C2729" s="6">
        <v>1673.8400000000001</v>
      </c>
      <c r="D2729">
        <v>1.2</v>
      </c>
      <c r="E2729">
        <v>0.65</v>
      </c>
      <c r="F2729">
        <v>19.899999999999999</v>
      </c>
      <c r="G2729">
        <v>46.089820015575185</v>
      </c>
      <c r="H2729">
        <v>14.33349349691067</v>
      </c>
      <c r="I2729">
        <v>-2.3533958386150999</v>
      </c>
      <c r="J2729">
        <v>5542.5789655119515</v>
      </c>
      <c r="K2729">
        <v>-3145.4423629159787</v>
      </c>
      <c r="L2729">
        <v>-29.575135688680472</v>
      </c>
      <c r="M2729">
        <v>6372.910578955426</v>
      </c>
      <c r="N2729">
        <v>36761.756763929778</v>
      </c>
      <c r="O2729">
        <v>55.218842646508371</v>
      </c>
      <c r="P2729">
        <v>4.7358927700886406</v>
      </c>
      <c r="Q2729" s="6">
        <v>2727</v>
      </c>
    </row>
    <row r="2730" spans="1:17" x14ac:dyDescent="0.25">
      <c r="A2730">
        <v>109.55138192514609</v>
      </c>
      <c r="B2730">
        <v>-34.109478297906037</v>
      </c>
      <c r="C2730" s="6">
        <v>1674.1200000000001</v>
      </c>
      <c r="D2730">
        <v>1.2</v>
      </c>
      <c r="E2730">
        <v>0.65</v>
      </c>
      <c r="F2730">
        <v>19.899999999999999</v>
      </c>
      <c r="G2730">
        <v>46.089820015575185</v>
      </c>
      <c r="H2730">
        <v>18.164372724097028</v>
      </c>
      <c r="I2730">
        <v>-0.44861807485391125</v>
      </c>
      <c r="J2730">
        <v>5286.4606454681671</v>
      </c>
      <c r="K2730">
        <v>-3556.5089284045766</v>
      </c>
      <c r="L2730">
        <v>-33.931011202816514</v>
      </c>
      <c r="M2730">
        <v>6371.4536735273514</v>
      </c>
      <c r="N2730">
        <v>37048.962947433189</v>
      </c>
      <c r="O2730">
        <v>50.339120952307063</v>
      </c>
      <c r="P2730">
        <v>0.79995954655197621</v>
      </c>
      <c r="Q2730" s="6">
        <v>2728</v>
      </c>
    </row>
    <row r="2731" spans="1:17" x14ac:dyDescent="0.25">
      <c r="A2731">
        <v>109.85364621776911</v>
      </c>
      <c r="B2731">
        <v>-32.873012658563525</v>
      </c>
      <c r="C2731" s="6">
        <v>1674.4</v>
      </c>
      <c r="D2731">
        <v>0.75</v>
      </c>
      <c r="E2731">
        <v>0.65</v>
      </c>
      <c r="F2731">
        <v>19.899999999999999</v>
      </c>
      <c r="G2731">
        <v>42.007420362456692</v>
      </c>
      <c r="H2731">
        <v>18.476276755959297</v>
      </c>
      <c r="I2731">
        <v>-0.14635378223088935</v>
      </c>
      <c r="J2731">
        <v>5362.1346437928796</v>
      </c>
      <c r="K2731">
        <v>-3442.1401133094064</v>
      </c>
      <c r="L2731">
        <v>-32.697812071031485</v>
      </c>
      <c r="M2731">
        <v>6371.8769995832063</v>
      </c>
      <c r="N2731">
        <v>36962.648741294674</v>
      </c>
      <c r="O2731">
        <v>51.744803287630653</v>
      </c>
      <c r="P2731">
        <v>0.26963652496817386</v>
      </c>
      <c r="Q2731" s="6">
        <v>2729</v>
      </c>
    </row>
    <row r="2732" spans="1:17" x14ac:dyDescent="0.25">
      <c r="A2732">
        <v>109.09895221359636</v>
      </c>
      <c r="B2732">
        <v>-34.0206506794514</v>
      </c>
      <c r="C2732" s="6">
        <v>1674.68</v>
      </c>
      <c r="D2732">
        <v>3</v>
      </c>
      <c r="E2732">
        <v>0.65</v>
      </c>
      <c r="F2732">
        <v>19.899999999999999</v>
      </c>
      <c r="G2732">
        <v>54.048620189015942</v>
      </c>
      <c r="H2732">
        <v>23.823047631592857</v>
      </c>
      <c r="I2732">
        <v>-0.90104778640363747</v>
      </c>
      <c r="J2732">
        <v>5291.979689804587</v>
      </c>
      <c r="K2732">
        <v>-3548.3466180072091</v>
      </c>
      <c r="L2732">
        <v>-33.842407279699174</v>
      </c>
      <c r="M2732">
        <v>6371.4843450194121</v>
      </c>
      <c r="N2732">
        <v>37043.247054622989</v>
      </c>
      <c r="O2732">
        <v>50.430844259878292</v>
      </c>
      <c r="P2732">
        <v>1.6101845295977675</v>
      </c>
      <c r="Q2732" s="6">
        <v>2730</v>
      </c>
    </row>
    <row r="2733" spans="1:17" x14ac:dyDescent="0.25">
      <c r="A2733">
        <v>109.66324083394369</v>
      </c>
      <c r="B2733">
        <v>-29.986819571937215</v>
      </c>
      <c r="C2733" s="6">
        <v>1674.9600000000003</v>
      </c>
      <c r="D2733">
        <v>0.75</v>
      </c>
      <c r="E2733">
        <v>0.65</v>
      </c>
      <c r="F2733">
        <v>19.899999999999999</v>
      </c>
      <c r="G2733">
        <v>42.007420362456692</v>
      </c>
      <c r="H2733">
        <v>22.832057214059439</v>
      </c>
      <c r="I2733">
        <v>-0.33675916605631073</v>
      </c>
      <c r="J2733">
        <v>5528.9897265250747</v>
      </c>
      <c r="K2733">
        <v>-3169.1094386092227</v>
      </c>
      <c r="L2733">
        <v>-29.820496517338572</v>
      </c>
      <c r="M2733">
        <v>6372.8315551175428</v>
      </c>
      <c r="N2733">
        <v>36772.075595930401</v>
      </c>
      <c r="O2733">
        <v>55.032013299826104</v>
      </c>
      <c r="P2733">
        <v>0.67376351683598401</v>
      </c>
      <c r="Q2733" s="6">
        <v>2731</v>
      </c>
    </row>
    <row r="2734" spans="1:17" x14ac:dyDescent="0.25">
      <c r="A2734">
        <v>105.72003023489361</v>
      </c>
      <c r="B2734">
        <v>-31.306400544754709</v>
      </c>
      <c r="C2734" s="6">
        <v>1675.2400000000002</v>
      </c>
      <c r="D2734">
        <v>1.2</v>
      </c>
      <c r="E2734">
        <v>0.65</v>
      </c>
      <c r="F2734">
        <v>19.899999999999999</v>
      </c>
      <c r="G2734">
        <v>46.089820015575185</v>
      </c>
      <c r="H2734">
        <v>18.577562486498717</v>
      </c>
      <c r="I2734">
        <v>-4.2799697651063866</v>
      </c>
      <c r="J2734">
        <v>5454.419546789979</v>
      </c>
      <c r="K2734">
        <v>-3294.9668281863546</v>
      </c>
      <c r="L2734">
        <v>-31.135804500732608</v>
      </c>
      <c r="M2734">
        <v>6372.4013520220969</v>
      </c>
      <c r="N2734">
        <v>36874.694367924647</v>
      </c>
      <c r="O2734">
        <v>53.229810745886148</v>
      </c>
      <c r="P2734">
        <v>8.1958102781880662</v>
      </c>
      <c r="Q2734" s="6">
        <v>2732</v>
      </c>
    </row>
    <row r="2735" spans="1:17" x14ac:dyDescent="0.25">
      <c r="A2735">
        <v>109.0919304163146</v>
      </c>
      <c r="B2735">
        <v>-33.209099621308809</v>
      </c>
      <c r="C2735" s="6">
        <v>1675.5200000000002</v>
      </c>
      <c r="D2735">
        <v>3</v>
      </c>
      <c r="E2735">
        <v>0.65</v>
      </c>
      <c r="F2735">
        <v>19.899999999999999</v>
      </c>
      <c r="G2735">
        <v>54.048620189015942</v>
      </c>
      <c r="H2735">
        <v>22.740667068636348</v>
      </c>
      <c r="I2735">
        <v>-0.90806958368540336</v>
      </c>
      <c r="J2735">
        <v>5341.8115091288573</v>
      </c>
      <c r="K2735">
        <v>-3473.3859546074177</v>
      </c>
      <c r="L2735">
        <v>-33.032978724659984</v>
      </c>
      <c r="M2735">
        <v>6371.762722255562</v>
      </c>
      <c r="N2735">
        <v>36986.549708318169</v>
      </c>
      <c r="O2735">
        <v>51.350927686205829</v>
      </c>
      <c r="P2735">
        <v>1.6576568794062521</v>
      </c>
      <c r="Q2735" s="6">
        <v>2733</v>
      </c>
    </row>
    <row r="2736" spans="1:17" x14ac:dyDescent="0.25">
      <c r="A2736">
        <v>108.66232203129064</v>
      </c>
      <c r="B2736">
        <v>-31.113114981197612</v>
      </c>
      <c r="C2736" s="6">
        <v>1675.8000000000002</v>
      </c>
      <c r="D2736">
        <v>1.2</v>
      </c>
      <c r="E2736">
        <v>0.65</v>
      </c>
      <c r="F2736">
        <v>19.899999999999999</v>
      </c>
      <c r="G2736">
        <v>46.089820015575185</v>
      </c>
      <c r="H2736">
        <v>15.879918956935247</v>
      </c>
      <c r="I2736">
        <v>-1.3376779687093574</v>
      </c>
      <c r="J2736">
        <v>5465.5240720149632</v>
      </c>
      <c r="K2736">
        <v>-3276.6381233416823</v>
      </c>
      <c r="L2736">
        <v>-30.943122516993185</v>
      </c>
      <c r="M2736">
        <v>6372.4650468332211</v>
      </c>
      <c r="N2736">
        <v>36846.307484460922</v>
      </c>
      <c r="O2736">
        <v>53.718830651480928</v>
      </c>
      <c r="P2736">
        <v>2.5874503248869392</v>
      </c>
      <c r="Q2736" s="6">
        <v>2734</v>
      </c>
    </row>
    <row r="2737" spans="1:17" x14ac:dyDescent="0.25">
      <c r="A2737">
        <v>110.14900424162155</v>
      </c>
      <c r="B2737">
        <v>-32.477897019668049</v>
      </c>
      <c r="C2737" s="6">
        <v>1676.0800000000002</v>
      </c>
      <c r="D2737">
        <v>1.2</v>
      </c>
      <c r="E2737">
        <v>0.65</v>
      </c>
      <c r="F2737">
        <v>19.899999999999999</v>
      </c>
      <c r="G2737">
        <v>46.089820015575185</v>
      </c>
      <c r="H2737">
        <v>14.4950633597383</v>
      </c>
      <c r="I2737">
        <v>0.14900424162155446</v>
      </c>
      <c r="J2737">
        <v>5385.7909572106846</v>
      </c>
      <c r="K2737">
        <v>-3405.2568750353535</v>
      </c>
      <c r="L2737">
        <v>-32.303809079294851</v>
      </c>
      <c r="M2737">
        <v>6372.0105633738494</v>
      </c>
      <c r="N2737">
        <v>36935.677447868446</v>
      </c>
      <c r="O2737">
        <v>52.193898838177041</v>
      </c>
      <c r="P2737">
        <v>0.27748709123330589</v>
      </c>
      <c r="Q2737" s="6">
        <v>2735</v>
      </c>
    </row>
    <row r="2738" spans="1:17" x14ac:dyDescent="0.25">
      <c r="A2738">
        <v>106.09410196575432</v>
      </c>
      <c r="B2738">
        <v>-32.276882266656102</v>
      </c>
      <c r="C2738" s="6">
        <v>1676.3600000000001</v>
      </c>
      <c r="D2738">
        <v>0.75</v>
      </c>
      <c r="E2738">
        <v>0.65</v>
      </c>
      <c r="F2738">
        <v>19.899999999999999</v>
      </c>
      <c r="G2738">
        <v>42.007420362456692</v>
      </c>
      <c r="H2738">
        <v>18.77576939590147</v>
      </c>
      <c r="I2738">
        <v>-3.9058980342456806</v>
      </c>
      <c r="J2738">
        <v>5397.7277588857769</v>
      </c>
      <c r="K2738">
        <v>-3386.431068719196</v>
      </c>
      <c r="L2738">
        <v>-32.103373053091744</v>
      </c>
      <c r="M2738">
        <v>6372.078180800414</v>
      </c>
      <c r="N2738">
        <v>36936.353993403987</v>
      </c>
      <c r="O2738">
        <v>52.184017145287577</v>
      </c>
      <c r="P2738">
        <v>7.286082411247123</v>
      </c>
      <c r="Q2738" s="6">
        <v>2736</v>
      </c>
    </row>
    <row r="2739" spans="1:17" x14ac:dyDescent="0.25">
      <c r="A2739">
        <v>105.70341620444331</v>
      </c>
      <c r="B2739">
        <v>-33.846726759087019</v>
      </c>
      <c r="C2739" s="6">
        <v>1676.64</v>
      </c>
      <c r="D2739">
        <v>0.75</v>
      </c>
      <c r="E2739">
        <v>0.65</v>
      </c>
      <c r="F2739">
        <v>19.899999999999999</v>
      </c>
      <c r="G2739">
        <v>42.007420362456692</v>
      </c>
      <c r="H2739">
        <v>17.645671139604815</v>
      </c>
      <c r="I2739">
        <v>-4.2965837955566855</v>
      </c>
      <c r="J2739">
        <v>5302.7490371230533</v>
      </c>
      <c r="K2739">
        <v>-3532.3404763261278</v>
      </c>
      <c r="L2739">
        <v>-33.668926295098153</v>
      </c>
      <c r="M2739">
        <v>6371.5442862308792</v>
      </c>
      <c r="N2739">
        <v>37047.21721395744</v>
      </c>
      <c r="O2739">
        <v>50.368679572022465</v>
      </c>
      <c r="P2739">
        <v>7.6822894357719678</v>
      </c>
      <c r="Q2739" s="6">
        <v>2737</v>
      </c>
    </row>
    <row r="2740" spans="1:17" x14ac:dyDescent="0.25">
      <c r="A2740">
        <v>109.58377204747882</v>
      </c>
      <c r="B2740">
        <v>-29.326484901619569</v>
      </c>
      <c r="C2740" s="6">
        <v>1676.92</v>
      </c>
      <c r="D2740">
        <v>3</v>
      </c>
      <c r="E2740">
        <v>0.65</v>
      </c>
      <c r="F2740">
        <v>19.899999999999999</v>
      </c>
      <c r="G2740">
        <v>54.048620189015942</v>
      </c>
      <c r="H2740">
        <v>15.051114675583619</v>
      </c>
      <c r="I2740">
        <v>-0.41622795252118294</v>
      </c>
      <c r="J2740">
        <v>5565.2069803786126</v>
      </c>
      <c r="K2740">
        <v>-3105.5020784873968</v>
      </c>
      <c r="L2740">
        <v>-29.162432493011728</v>
      </c>
      <c r="M2740">
        <v>6373.0425931374712</v>
      </c>
      <c r="N2740">
        <v>36730.619716165507</v>
      </c>
      <c r="O2740">
        <v>55.785965613498831</v>
      </c>
      <c r="P2740">
        <v>0.84976942840335035</v>
      </c>
      <c r="Q2740" s="6">
        <v>2738</v>
      </c>
    </row>
    <row r="2741" spans="1:17" x14ac:dyDescent="0.25">
      <c r="A2741">
        <v>109.41907131301616</v>
      </c>
      <c r="B2741">
        <v>-32.010967445249584</v>
      </c>
      <c r="C2741" s="6">
        <v>1677.2000000000003</v>
      </c>
      <c r="D2741">
        <v>1.2</v>
      </c>
      <c r="E2741">
        <v>0.65</v>
      </c>
      <c r="F2741">
        <v>19.899999999999999</v>
      </c>
      <c r="G2741">
        <v>46.089820015575185</v>
      </c>
      <c r="H2741">
        <v>14.814389700241797</v>
      </c>
      <c r="I2741">
        <v>-0.58092868698383882</v>
      </c>
      <c r="J2741">
        <v>5413.4163087078759</v>
      </c>
      <c r="K2741">
        <v>-3361.4639184356438</v>
      </c>
      <c r="L2741">
        <v>-31.838236870677417</v>
      </c>
      <c r="M2741">
        <v>6372.1672770203641</v>
      </c>
      <c r="N2741">
        <v>36904.452251866096</v>
      </c>
      <c r="O2741">
        <v>52.720092900710732</v>
      </c>
      <c r="P2741">
        <v>1.0958270798314742</v>
      </c>
      <c r="Q2741" s="6">
        <v>2739</v>
      </c>
    </row>
    <row r="2742" spans="1:17" x14ac:dyDescent="0.25">
      <c r="A2742">
        <v>109.61847944345303</v>
      </c>
      <c r="B2742">
        <v>-33.765281053028453</v>
      </c>
      <c r="C2742" s="6">
        <v>1677.4800000000002</v>
      </c>
      <c r="D2742">
        <v>3</v>
      </c>
      <c r="E2742">
        <v>0.65</v>
      </c>
      <c r="F2742">
        <v>19.899999999999999</v>
      </c>
      <c r="G2742">
        <v>54.048620189015942</v>
      </c>
      <c r="H2742">
        <v>20.387068412669201</v>
      </c>
      <c r="I2742">
        <v>-0.38152055654697392</v>
      </c>
      <c r="J2742">
        <v>5307.7753259692345</v>
      </c>
      <c r="K2742">
        <v>-3524.8339973997372</v>
      </c>
      <c r="L2742">
        <v>-33.587690253887438</v>
      </c>
      <c r="M2742">
        <v>6371.5723036149266</v>
      </c>
      <c r="N2742">
        <v>37024.667381835621</v>
      </c>
      <c r="O2742">
        <v>50.730116892047143</v>
      </c>
      <c r="P2742">
        <v>0.68642219129067295</v>
      </c>
      <c r="Q2742" s="6">
        <v>2740</v>
      </c>
    </row>
    <row r="2743" spans="1:17" x14ac:dyDescent="0.25">
      <c r="A2743">
        <v>108.05207792060021</v>
      </c>
      <c r="B2743">
        <v>-31.850977194404649</v>
      </c>
      <c r="C2743" s="6">
        <v>1677.7600000000002</v>
      </c>
      <c r="D2743">
        <v>0.75</v>
      </c>
      <c r="E2743">
        <v>0.65</v>
      </c>
      <c r="F2743">
        <v>19.899999999999999</v>
      </c>
      <c r="G2743">
        <v>42.007420362456692</v>
      </c>
      <c r="H2743">
        <v>16.637772358421081</v>
      </c>
      <c r="I2743">
        <v>-1.9479220793997882</v>
      </c>
      <c r="J2743">
        <v>5422.7992709588425</v>
      </c>
      <c r="K2743">
        <v>-3346.4077072485939</v>
      </c>
      <c r="L2743">
        <v>-31.678722238882504</v>
      </c>
      <c r="M2743">
        <v>6372.2206864047439</v>
      </c>
      <c r="N2743">
        <v>36897.002830626763</v>
      </c>
      <c r="O2743">
        <v>52.846976722137022</v>
      </c>
      <c r="P2743">
        <v>3.6875842207374587</v>
      </c>
      <c r="Q2743" s="6">
        <v>2741</v>
      </c>
    </row>
    <row r="2744" spans="1:17" x14ac:dyDescent="0.25">
      <c r="A2744">
        <v>106.94097255919084</v>
      </c>
      <c r="B2744">
        <v>-33.89593298843802</v>
      </c>
      <c r="C2744" s="6">
        <v>1678.0400000000002</v>
      </c>
      <c r="D2744">
        <v>0.75</v>
      </c>
      <c r="E2744">
        <v>0.65</v>
      </c>
      <c r="F2744">
        <v>19.899999999999999</v>
      </c>
      <c r="G2744">
        <v>42.007420362456692</v>
      </c>
      <c r="H2744">
        <v>21.41588598090323</v>
      </c>
      <c r="I2744">
        <v>-3.0590274408091602</v>
      </c>
      <c r="J2744">
        <v>5299.7071537833017</v>
      </c>
      <c r="K2744">
        <v>-3536.8721729670915</v>
      </c>
      <c r="L2744">
        <v>-33.718006546962293</v>
      </c>
      <c r="M2744">
        <v>6371.5273430921461</v>
      </c>
      <c r="N2744">
        <v>37042.309445561914</v>
      </c>
      <c r="O2744">
        <v>50.446641842184171</v>
      </c>
      <c r="P2744">
        <v>5.4737170737845222</v>
      </c>
      <c r="Q2744" s="6">
        <v>2742</v>
      </c>
    </row>
    <row r="2745" spans="1:17" x14ac:dyDescent="0.25">
      <c r="A2745">
        <v>105.74094808830094</v>
      </c>
      <c r="B2745">
        <v>-33.609777778649743</v>
      </c>
      <c r="C2745" s="6">
        <v>1678.3200000000002</v>
      </c>
      <c r="D2745">
        <v>3</v>
      </c>
      <c r="E2745">
        <v>0.65</v>
      </c>
      <c r="F2745">
        <v>19.899999999999999</v>
      </c>
      <c r="G2745">
        <v>54.048620189015942</v>
      </c>
      <c r="H2745">
        <v>16.341523474423056</v>
      </c>
      <c r="I2745">
        <v>-4.2590519116990606</v>
      </c>
      <c r="J2745">
        <v>5317.3421150157401</v>
      </c>
      <c r="K2745">
        <v>-3510.4824365876993</v>
      </c>
      <c r="L2745">
        <v>-33.432591259683463</v>
      </c>
      <c r="M2745">
        <v>6371.6257035163935</v>
      </c>
      <c r="N2745">
        <v>37030.369700978852</v>
      </c>
      <c r="O2745">
        <v>50.639606731326786</v>
      </c>
      <c r="P2745">
        <v>7.6624881696498761</v>
      </c>
      <c r="Q2745" s="6">
        <v>2743</v>
      </c>
    </row>
    <row r="2746" spans="1:17" x14ac:dyDescent="0.25">
      <c r="A2746">
        <v>107.5425902628095</v>
      </c>
      <c r="B2746">
        <v>-30.788197323808198</v>
      </c>
      <c r="C2746" s="6">
        <v>1678.6000000000001</v>
      </c>
      <c r="D2746">
        <v>0.75</v>
      </c>
      <c r="E2746">
        <v>0.65</v>
      </c>
      <c r="F2746">
        <v>19.899999999999999</v>
      </c>
      <c r="G2746">
        <v>42.007420362456692</v>
      </c>
      <c r="H2746">
        <v>23.058531617900059</v>
      </c>
      <c r="I2746">
        <v>-2.4574097371905026</v>
      </c>
      <c r="J2746">
        <v>5484.0507608179942</v>
      </c>
      <c r="K2746">
        <v>-3245.7443014538562</v>
      </c>
      <c r="L2746">
        <v>-30.619236832847314</v>
      </c>
      <c r="M2746">
        <v>6372.5716016101851</v>
      </c>
      <c r="N2746">
        <v>36829.188091182681</v>
      </c>
      <c r="O2746">
        <v>54.018189641446391</v>
      </c>
      <c r="P2746">
        <v>4.7926225874875286</v>
      </c>
      <c r="Q2746" s="6">
        <v>2744</v>
      </c>
    </row>
    <row r="2747" spans="1:17" x14ac:dyDescent="0.25">
      <c r="A2747">
        <v>107.42190913058558</v>
      </c>
      <c r="B2747">
        <v>-31.089750459791812</v>
      </c>
      <c r="C2747" s="6">
        <v>1678.88</v>
      </c>
      <c r="D2747">
        <v>0.75</v>
      </c>
      <c r="E2747">
        <v>0.65</v>
      </c>
      <c r="F2747">
        <v>19.899999999999999</v>
      </c>
      <c r="G2747">
        <v>42.007420362456692</v>
      </c>
      <c r="H2747">
        <v>18.281385157919456</v>
      </c>
      <c r="I2747">
        <v>-2.5780908694144244</v>
      </c>
      <c r="J2747">
        <v>5466.8621831710689</v>
      </c>
      <c r="K2747">
        <v>-3274.4200365347342</v>
      </c>
      <c r="L2747">
        <v>-30.919831479149764</v>
      </c>
      <c r="M2747">
        <v>6372.4727308515075</v>
      </c>
      <c r="N2747">
        <v>36849.404898336965</v>
      </c>
      <c r="O2747">
        <v>53.665486754577614</v>
      </c>
      <c r="P2747">
        <v>4.9833897172891062</v>
      </c>
      <c r="Q2747" s="6">
        <v>2745</v>
      </c>
    </row>
    <row r="2748" spans="1:17" x14ac:dyDescent="0.25">
      <c r="A2748">
        <v>105.87908781468722</v>
      </c>
      <c r="B2748">
        <v>-30.654895764336477</v>
      </c>
      <c r="C2748" s="6">
        <v>1679.16</v>
      </c>
      <c r="D2748">
        <v>3</v>
      </c>
      <c r="E2748">
        <v>0.65</v>
      </c>
      <c r="F2748">
        <v>19.899999999999999</v>
      </c>
      <c r="G2748">
        <v>54.048620189015942</v>
      </c>
      <c r="H2748">
        <v>23.564850158996283</v>
      </c>
      <c r="I2748">
        <v>-4.1209121853127755</v>
      </c>
      <c r="J2748">
        <v>5491.6005662064917</v>
      </c>
      <c r="K2748">
        <v>-3233.0398656954021</v>
      </c>
      <c r="L2748">
        <v>-30.486364918343174</v>
      </c>
      <c r="M2748">
        <v>6372.6151266128727</v>
      </c>
      <c r="N2748">
        <v>36831.032801153044</v>
      </c>
      <c r="O2748">
        <v>53.987003735472832</v>
      </c>
      <c r="P2748">
        <v>8.0430593450100289</v>
      </c>
      <c r="Q2748" s="6">
        <v>2746</v>
      </c>
    </row>
    <row r="2749" spans="1:17" x14ac:dyDescent="0.25">
      <c r="A2749">
        <v>108.32268431486044</v>
      </c>
      <c r="B2749">
        <v>-32.925534043848572</v>
      </c>
      <c r="C2749" s="6">
        <v>1679.44</v>
      </c>
      <c r="D2749">
        <v>1.2</v>
      </c>
      <c r="E2749">
        <v>0.65</v>
      </c>
      <c r="F2749">
        <v>19.899999999999999</v>
      </c>
      <c r="G2749">
        <v>46.089820015575185</v>
      </c>
      <c r="H2749">
        <v>22.112047419026382</v>
      </c>
      <c r="I2749">
        <v>-1.6773156851395612</v>
      </c>
      <c r="J2749">
        <v>5358.9708429553648</v>
      </c>
      <c r="K2749">
        <v>-3447.03074080334</v>
      </c>
      <c r="L2749">
        <v>-32.750188050296934</v>
      </c>
      <c r="M2749">
        <v>6371.8591810937687</v>
      </c>
      <c r="N2749">
        <v>36968.853511887581</v>
      </c>
      <c r="O2749">
        <v>51.642431788086199</v>
      </c>
      <c r="P2749">
        <v>3.0837623323736998</v>
      </c>
      <c r="Q2749" s="6">
        <v>2747</v>
      </c>
    </row>
    <row r="2750" spans="1:17" x14ac:dyDescent="0.25">
      <c r="A2750">
        <v>110.21614448290964</v>
      </c>
      <c r="B2750">
        <v>-29.304831811342005</v>
      </c>
      <c r="C2750" s="6">
        <v>1679.7200000000003</v>
      </c>
      <c r="D2750">
        <v>3</v>
      </c>
      <c r="E2750">
        <v>0.65</v>
      </c>
      <c r="F2750">
        <v>19.899999999999999</v>
      </c>
      <c r="G2750">
        <v>54.048620189015942</v>
      </c>
      <c r="H2750">
        <v>16.550224995650936</v>
      </c>
      <c r="I2750">
        <v>0.21614448290964106</v>
      </c>
      <c r="J2750">
        <v>5566.3820951218049</v>
      </c>
      <c r="K2750">
        <v>-3103.4093889240212</v>
      </c>
      <c r="L2750">
        <v>-29.140855334566432</v>
      </c>
      <c r="M2750">
        <v>6373.0494634950373</v>
      </c>
      <c r="N2750">
        <v>36729.148827520017</v>
      </c>
      <c r="O2750">
        <v>55.812988412345476</v>
      </c>
      <c r="P2750">
        <v>0.44159481486851115</v>
      </c>
      <c r="Q2750" s="6">
        <v>2748</v>
      </c>
    </row>
    <row r="2751" spans="1:17" x14ac:dyDescent="0.25">
      <c r="A2751">
        <v>106.2924097669044</v>
      </c>
      <c r="B2751">
        <v>-30.542211002972625</v>
      </c>
      <c r="C2751" s="6">
        <v>1680.0000000000002</v>
      </c>
      <c r="D2751">
        <v>0.75</v>
      </c>
      <c r="E2751">
        <v>0.65</v>
      </c>
      <c r="F2751">
        <v>19.899999999999999</v>
      </c>
      <c r="G2751">
        <v>42.007420362456692</v>
      </c>
      <c r="H2751">
        <v>17.876733481440123</v>
      </c>
      <c r="I2751">
        <v>-3.7075902330956012</v>
      </c>
      <c r="J2751">
        <v>5497.9595086106701</v>
      </c>
      <c r="K2751">
        <v>-3222.2868617476393</v>
      </c>
      <c r="L2751">
        <v>-30.374046184450901</v>
      </c>
      <c r="M2751">
        <v>6372.6518324567151</v>
      </c>
      <c r="N2751">
        <v>36820.677359172973</v>
      </c>
      <c r="O2751">
        <v>54.168468458844465</v>
      </c>
      <c r="P2751">
        <v>7.2669038451361256</v>
      </c>
      <c r="Q2751" s="6">
        <v>2749</v>
      </c>
    </row>
    <row r="2752" spans="1:17" x14ac:dyDescent="0.25">
      <c r="A2752">
        <v>107.43470314611997</v>
      </c>
      <c r="B2752">
        <v>-31.204293963353653</v>
      </c>
      <c r="C2752" s="6">
        <v>1680.2800000000002</v>
      </c>
      <c r="D2752">
        <v>3</v>
      </c>
      <c r="E2752">
        <v>0.65</v>
      </c>
      <c r="F2752">
        <v>19.899999999999999</v>
      </c>
      <c r="G2752">
        <v>54.048620189015942</v>
      </c>
      <c r="H2752">
        <v>20.142081050907365</v>
      </c>
      <c r="I2752">
        <v>-2.565296853880028</v>
      </c>
      <c r="J2752">
        <v>5460.2934582876051</v>
      </c>
      <c r="K2752">
        <v>-3285.2889583114811</v>
      </c>
      <c r="L2752">
        <v>-31.034015809887673</v>
      </c>
      <c r="M2752">
        <v>6372.4350283248668</v>
      </c>
      <c r="N2752">
        <v>36856.843543914641</v>
      </c>
      <c r="O2752">
        <v>53.536481909341504</v>
      </c>
      <c r="P2752">
        <v>4.942455047316245</v>
      </c>
      <c r="Q2752" s="6">
        <v>2750</v>
      </c>
    </row>
    <row r="2753" spans="1:17" x14ac:dyDescent="0.25">
      <c r="A2753">
        <v>108.89259078416055</v>
      </c>
      <c r="B2753">
        <v>-30.889590020461402</v>
      </c>
      <c r="C2753" s="6">
        <v>1680.5600000000002</v>
      </c>
      <c r="D2753">
        <v>0.75</v>
      </c>
      <c r="E2753">
        <v>0.65</v>
      </c>
      <c r="F2753">
        <v>19.899999999999999</v>
      </c>
      <c r="G2753">
        <v>42.007420362456692</v>
      </c>
      <c r="H2753">
        <v>23.164611681607479</v>
      </c>
      <c r="I2753">
        <v>-1.1074092158394535</v>
      </c>
      <c r="J2753">
        <v>5478.288294613315</v>
      </c>
      <c r="K2753">
        <v>-3255.3960259356786</v>
      </c>
      <c r="L2753">
        <v>-30.720305167391111</v>
      </c>
      <c r="M2753">
        <v>6372.5384208002288</v>
      </c>
      <c r="N2753">
        <v>36831.177087942706</v>
      </c>
      <c r="O2753">
        <v>53.982842819912086</v>
      </c>
      <c r="P2753">
        <v>2.1563221362535607</v>
      </c>
      <c r="Q2753" s="6">
        <v>2751</v>
      </c>
    </row>
    <row r="2754" spans="1:17" x14ac:dyDescent="0.25">
      <c r="A2754">
        <v>109.65100297170629</v>
      </c>
      <c r="B2754">
        <v>-31.357732417214791</v>
      </c>
      <c r="C2754" s="6">
        <v>1680.8400000000001</v>
      </c>
      <c r="D2754">
        <v>3</v>
      </c>
      <c r="E2754">
        <v>0.65</v>
      </c>
      <c r="F2754">
        <v>19.899999999999999</v>
      </c>
      <c r="G2754">
        <v>54.048620189015942</v>
      </c>
      <c r="H2754">
        <v>17.819812469889303</v>
      </c>
      <c r="I2754">
        <v>-0.34899702829370938</v>
      </c>
      <c r="J2754">
        <v>5451.4600172708688</v>
      </c>
      <c r="K2754">
        <v>-3299.8282678714763</v>
      </c>
      <c r="L2754">
        <v>-31.186977375147059</v>
      </c>
      <c r="M2754">
        <v>6372.3843981155569</v>
      </c>
      <c r="N2754">
        <v>36860.7957893528</v>
      </c>
      <c r="O2754">
        <v>53.467464660666138</v>
      </c>
      <c r="P2754">
        <v>0.67063593550021472</v>
      </c>
      <c r="Q2754" s="6">
        <v>2752</v>
      </c>
    </row>
    <row r="2755" spans="1:17" x14ac:dyDescent="0.25">
      <c r="A2755">
        <v>108.04325240587141</v>
      </c>
      <c r="B2755">
        <v>-33.394592581326194</v>
      </c>
      <c r="C2755" s="6">
        <v>1681.1200000000001</v>
      </c>
      <c r="D2755">
        <v>1.2</v>
      </c>
      <c r="E2755">
        <v>0.65</v>
      </c>
      <c r="F2755">
        <v>19.899999999999999</v>
      </c>
      <c r="G2755">
        <v>46.089820015575185</v>
      </c>
      <c r="H2755">
        <v>21.730905710293083</v>
      </c>
      <c r="I2755">
        <v>-1.9567475941285863</v>
      </c>
      <c r="J2755">
        <v>5330.5159119249647</v>
      </c>
      <c r="K2755">
        <v>-3490.580650247658</v>
      </c>
      <c r="L2755">
        <v>-33.217974078981491</v>
      </c>
      <c r="M2755">
        <v>6371.6993936601093</v>
      </c>
      <c r="N2755">
        <v>37002.190927040334</v>
      </c>
      <c r="O2755">
        <v>51.095377068114878</v>
      </c>
      <c r="P2755">
        <v>3.5519503280398905</v>
      </c>
      <c r="Q2755" s="6">
        <v>2753</v>
      </c>
    </row>
    <row r="2756" spans="1:17" x14ac:dyDescent="0.25">
      <c r="A2756">
        <v>105.90831721351057</v>
      </c>
      <c r="B2756">
        <v>-29.305982329712361</v>
      </c>
      <c r="C2756" s="6">
        <v>1681.4</v>
      </c>
      <c r="D2756">
        <v>0.75</v>
      </c>
      <c r="E2756">
        <v>0.65</v>
      </c>
      <c r="F2756">
        <v>19.899999999999999</v>
      </c>
      <c r="G2756">
        <v>42.007420362456692</v>
      </c>
      <c r="H2756">
        <v>23.47949426768394</v>
      </c>
      <c r="I2756">
        <v>-4.0916827864894287</v>
      </c>
      <c r="J2756">
        <v>5566.3196763994429</v>
      </c>
      <c r="K2756">
        <v>-3103.520593187618</v>
      </c>
      <c r="L2756">
        <v>-29.142001816019519</v>
      </c>
      <c r="M2756">
        <v>6373.0490985250708</v>
      </c>
      <c r="N2756">
        <v>36745.458460388087</v>
      </c>
      <c r="O2756">
        <v>55.516174774950727</v>
      </c>
      <c r="P2756">
        <v>8.3147302593488526</v>
      </c>
      <c r="Q2756" s="6">
        <v>2754</v>
      </c>
    </row>
    <row r="2757" spans="1:17" x14ac:dyDescent="0.25">
      <c r="A2757">
        <v>108.01903464508486</v>
      </c>
      <c r="B2757">
        <v>-30.533550064364011</v>
      </c>
      <c r="C2757" s="6">
        <v>1681.68</v>
      </c>
      <c r="D2757">
        <v>1.2</v>
      </c>
      <c r="E2757">
        <v>0.65</v>
      </c>
      <c r="F2757">
        <v>19.899999999999999</v>
      </c>
      <c r="G2757">
        <v>46.089820015575185</v>
      </c>
      <c r="H2757">
        <v>17.471447637907033</v>
      </c>
      <c r="I2757">
        <v>-1.980965354915142</v>
      </c>
      <c r="J2757">
        <v>5498.4473763002125</v>
      </c>
      <c r="K2757">
        <v>-3221.4598775144254</v>
      </c>
      <c r="L2757">
        <v>-30.365413485895317</v>
      </c>
      <c r="M2757">
        <v>6372.6546503304216</v>
      </c>
      <c r="N2757">
        <v>36810.703973052019</v>
      </c>
      <c r="O2757">
        <v>54.343342479071865</v>
      </c>
      <c r="P2757">
        <v>3.8947538980763183</v>
      </c>
      <c r="Q2757" s="6">
        <v>2755</v>
      </c>
    </row>
    <row r="2758" spans="1:17" x14ac:dyDescent="0.25">
      <c r="A2758">
        <v>110.01084183852359</v>
      </c>
      <c r="B2758">
        <v>-32.577069214695641</v>
      </c>
      <c r="C2758" s="6">
        <v>1681.9600000000003</v>
      </c>
      <c r="D2758">
        <v>0.75</v>
      </c>
      <c r="E2758">
        <v>0.65</v>
      </c>
      <c r="F2758">
        <v>19.899999999999999</v>
      </c>
      <c r="G2758">
        <v>42.007420362456692</v>
      </c>
      <c r="H2758">
        <v>16.910515559801109</v>
      </c>
      <c r="I2758">
        <v>1.0841838523589331E-2</v>
      </c>
      <c r="J2758">
        <v>5379.8773892441322</v>
      </c>
      <c r="K2758">
        <v>-3414.5294991082856</v>
      </c>
      <c r="L2758">
        <v>-32.402698897073257</v>
      </c>
      <c r="M2758">
        <v>6371.9771204533481</v>
      </c>
      <c r="N2758">
        <v>36942.401054067675</v>
      </c>
      <c r="O2758">
        <v>52.081483564440106</v>
      </c>
      <c r="P2758">
        <v>2.0135887989950283E-2</v>
      </c>
      <c r="Q2758" s="6">
        <v>2756</v>
      </c>
    </row>
    <row r="2759" spans="1:17" x14ac:dyDescent="0.25">
      <c r="A2759">
        <v>106.57911304775217</v>
      </c>
      <c r="B2759">
        <v>-33.495831031271337</v>
      </c>
      <c r="C2759" s="6">
        <v>1682.2400000000002</v>
      </c>
      <c r="D2759">
        <v>3</v>
      </c>
      <c r="E2759">
        <v>0.65</v>
      </c>
      <c r="F2759">
        <v>19.899999999999999</v>
      </c>
      <c r="G2759">
        <v>54.048620189015942</v>
      </c>
      <c r="H2759">
        <v>14.761739142503824</v>
      </c>
      <c r="I2759">
        <v>-3.4208869522478267</v>
      </c>
      <c r="J2759">
        <v>5324.3273869933018</v>
      </c>
      <c r="K2759">
        <v>-3499.9499450859257</v>
      </c>
      <c r="L2759">
        <v>-33.318944055108759</v>
      </c>
      <c r="M2759">
        <v>6371.6647543631716</v>
      </c>
      <c r="N2759">
        <v>37016.502833000472</v>
      </c>
      <c r="O2759">
        <v>50.863340927805048</v>
      </c>
      <c r="P2759">
        <v>6.1819232719090449</v>
      </c>
      <c r="Q2759" s="6">
        <v>2757</v>
      </c>
    </row>
    <row r="2760" spans="1:17" x14ac:dyDescent="0.25">
      <c r="A2760">
        <v>105.59545426271987</v>
      </c>
      <c r="B2760">
        <v>-30.281072868084095</v>
      </c>
      <c r="C2760" s="6">
        <v>1682.5200000000002</v>
      </c>
      <c r="D2760">
        <v>3</v>
      </c>
      <c r="E2760">
        <v>0.65</v>
      </c>
      <c r="F2760">
        <v>19.899999999999999</v>
      </c>
      <c r="G2760">
        <v>54.048620189015942</v>
      </c>
      <c r="H2760">
        <v>19.640185747055938</v>
      </c>
      <c r="I2760">
        <v>-4.4045457372801309</v>
      </c>
      <c r="J2760">
        <v>5512.6140601690249</v>
      </c>
      <c r="K2760">
        <v>-3197.3204084842423</v>
      </c>
      <c r="L2760">
        <v>-30.113766232366455</v>
      </c>
      <c r="M2760">
        <v>6372.7365841436649</v>
      </c>
      <c r="N2760">
        <v>36809.375536772728</v>
      </c>
      <c r="O2760">
        <v>54.368470827889169</v>
      </c>
      <c r="P2760">
        <v>8.6850870230582089</v>
      </c>
      <c r="Q2760" s="6">
        <v>2758</v>
      </c>
    </row>
    <row r="2761" spans="1:17" x14ac:dyDescent="0.25">
      <c r="A2761">
        <v>109.96053108091215</v>
      </c>
      <c r="B2761">
        <v>-30.82822246875574</v>
      </c>
      <c r="C2761" s="6">
        <v>1682.8000000000002</v>
      </c>
      <c r="D2761">
        <v>3</v>
      </c>
      <c r="E2761">
        <v>0.65</v>
      </c>
      <c r="F2761">
        <v>19.899999999999999</v>
      </c>
      <c r="G2761">
        <v>54.048620189015942</v>
      </c>
      <c r="H2761">
        <v>20.199445258801795</v>
      </c>
      <c r="I2761">
        <v>-3.9468919087852328E-2</v>
      </c>
      <c r="J2761">
        <v>5481.7780570737514</v>
      </c>
      <c r="K2761">
        <v>-3249.5555556811632</v>
      </c>
      <c r="L2761">
        <v>-30.659133682792142</v>
      </c>
      <c r="M2761">
        <v>6372.5585110278571</v>
      </c>
      <c r="N2761">
        <v>36826.015243329239</v>
      </c>
      <c r="O2761">
        <v>54.073218528570102</v>
      </c>
      <c r="P2761">
        <v>7.7017614597792355E-2</v>
      </c>
      <c r="Q2761" s="6">
        <v>2759</v>
      </c>
    </row>
    <row r="2762" spans="1:17" x14ac:dyDescent="0.25">
      <c r="A2762">
        <v>109.46196534921522</v>
      </c>
      <c r="B2762">
        <v>-29.765867515492214</v>
      </c>
      <c r="C2762" s="6">
        <v>1683.0800000000002</v>
      </c>
      <c r="D2762">
        <v>3</v>
      </c>
      <c r="E2762">
        <v>0.65</v>
      </c>
      <c r="F2762">
        <v>19.899999999999999</v>
      </c>
      <c r="G2762">
        <v>54.048620189015942</v>
      </c>
      <c r="H2762">
        <v>18.729488341344592</v>
      </c>
      <c r="I2762">
        <v>-0.53803465078478041</v>
      </c>
      <c r="J2762">
        <v>5541.1902247935222</v>
      </c>
      <c r="K2762">
        <v>-3147.8718358370065</v>
      </c>
      <c r="L2762">
        <v>-29.600294505169988</v>
      </c>
      <c r="M2762">
        <v>6372.9024943273007</v>
      </c>
      <c r="N2762">
        <v>36758.266413926212</v>
      </c>
      <c r="O2762">
        <v>55.281470502735232</v>
      </c>
      <c r="P2762">
        <v>1.0836515372937712</v>
      </c>
      <c r="Q2762" s="6">
        <v>2760</v>
      </c>
    </row>
    <row r="2763" spans="1:17" x14ac:dyDescent="0.25">
      <c r="A2763">
        <v>106.8679875280928</v>
      </c>
      <c r="B2763">
        <v>-32.384127891783152</v>
      </c>
      <c r="C2763" s="6">
        <v>1683.3600000000001</v>
      </c>
      <c r="D2763">
        <v>3</v>
      </c>
      <c r="E2763">
        <v>0.65</v>
      </c>
      <c r="F2763">
        <v>19.899999999999999</v>
      </c>
      <c r="G2763">
        <v>54.048620189015942</v>
      </c>
      <c r="H2763">
        <v>19.479115019930017</v>
      </c>
      <c r="I2763">
        <v>-3.1320124719072027</v>
      </c>
      <c r="J2763">
        <v>5391.3674886608896</v>
      </c>
      <c r="K2763">
        <v>-3396.4801716704228</v>
      </c>
      <c r="L2763">
        <v>-32.210308854957091</v>
      </c>
      <c r="M2763">
        <v>6372.0421337542939</v>
      </c>
      <c r="N2763">
        <v>36938.489125336062</v>
      </c>
      <c r="O2763">
        <v>52.147777141538235</v>
      </c>
      <c r="P2763">
        <v>5.833341102445238</v>
      </c>
      <c r="Q2763" s="6">
        <v>2761</v>
      </c>
    </row>
    <row r="2764" spans="1:17" x14ac:dyDescent="0.25">
      <c r="A2764">
        <v>108.35466059752673</v>
      </c>
      <c r="B2764">
        <v>-29.367722888424055</v>
      </c>
      <c r="C2764" s="6">
        <v>1683.64</v>
      </c>
      <c r="D2764">
        <v>0.75</v>
      </c>
      <c r="E2764">
        <v>0.65</v>
      </c>
      <c r="F2764">
        <v>19.899999999999999</v>
      </c>
      <c r="G2764">
        <v>42.007420362456692</v>
      </c>
      <c r="H2764">
        <v>23.384855708298851</v>
      </c>
      <c r="I2764">
        <v>-1.6453394024732688</v>
      </c>
      <c r="J2764">
        <v>5562.9667943697696</v>
      </c>
      <c r="K2764">
        <v>-3109.4863643348672</v>
      </c>
      <c r="L2764">
        <v>-29.203526126663899</v>
      </c>
      <c r="M2764">
        <v>6373.0294997940455</v>
      </c>
      <c r="N2764">
        <v>36735.652960737032</v>
      </c>
      <c r="O2764">
        <v>55.69388374456468</v>
      </c>
      <c r="P2764">
        <v>3.3521012115078435</v>
      </c>
      <c r="Q2764" s="6">
        <v>2762</v>
      </c>
    </row>
    <row r="2765" spans="1:17" x14ac:dyDescent="0.25">
      <c r="A2765">
        <v>109.62307226535975</v>
      </c>
      <c r="B2765">
        <v>-31.365745651428337</v>
      </c>
      <c r="C2765" s="6">
        <v>1683.92</v>
      </c>
      <c r="D2765">
        <v>3</v>
      </c>
      <c r="E2765">
        <v>0.65</v>
      </c>
      <c r="F2765">
        <v>19.899999999999999</v>
      </c>
      <c r="G2765">
        <v>54.048620189015942</v>
      </c>
      <c r="H2765">
        <v>19.457573577616838</v>
      </c>
      <c r="I2765">
        <v>-0.37692773464024754</v>
      </c>
      <c r="J2765">
        <v>5450.9976206328874</v>
      </c>
      <c r="K2765">
        <v>-3300.586933929359</v>
      </c>
      <c r="L2765">
        <v>-31.194965837975712</v>
      </c>
      <c r="M2765">
        <v>6372.3817500657169</v>
      </c>
      <c r="N2765">
        <v>36861.343496886511</v>
      </c>
      <c r="O2765">
        <v>53.458002144058383</v>
      </c>
      <c r="P2765">
        <v>0.72413765812589259</v>
      </c>
      <c r="Q2765" s="6">
        <v>2763</v>
      </c>
    </row>
    <row r="2766" spans="1:17" x14ac:dyDescent="0.25">
      <c r="A2766">
        <v>109.27187145122468</v>
      </c>
      <c r="B2766">
        <v>-32.401818685140462</v>
      </c>
      <c r="C2766" s="6">
        <v>1684.2000000000003</v>
      </c>
      <c r="D2766">
        <v>0.75</v>
      </c>
      <c r="E2766">
        <v>0.65</v>
      </c>
      <c r="F2766">
        <v>19.899999999999999</v>
      </c>
      <c r="G2766">
        <v>42.007420362456692</v>
      </c>
      <c r="H2766">
        <v>18.958859547070631</v>
      </c>
      <c r="I2766">
        <v>-0.72812854877531663</v>
      </c>
      <c r="J2766">
        <v>5390.3165076239948</v>
      </c>
      <c r="K2766">
        <v>-3398.1367018034698</v>
      </c>
      <c r="L2766">
        <v>-32.227948774083664</v>
      </c>
      <c r="M2766">
        <v>6372.0361813558075</v>
      </c>
      <c r="N2766">
        <v>36930.991484982893</v>
      </c>
      <c r="O2766">
        <v>52.272475454391</v>
      </c>
      <c r="P2766">
        <v>1.3586383831716584</v>
      </c>
      <c r="Q2766" s="6">
        <v>2764</v>
      </c>
    </row>
    <row r="2767" spans="1:17" x14ac:dyDescent="0.25">
      <c r="A2767">
        <v>105.94627763236613</v>
      </c>
      <c r="B2767">
        <v>-33.000421738409614</v>
      </c>
      <c r="C2767" s="6">
        <v>1684.4800000000002</v>
      </c>
      <c r="D2767">
        <v>1.2</v>
      </c>
      <c r="E2767">
        <v>0.65</v>
      </c>
      <c r="F2767">
        <v>19.899999999999999</v>
      </c>
      <c r="G2767">
        <v>46.089820015575185</v>
      </c>
      <c r="H2767">
        <v>19.952175289557474</v>
      </c>
      <c r="I2767">
        <v>-4.053722367633867</v>
      </c>
      <c r="J2767">
        <v>5354.4519363852496</v>
      </c>
      <c r="K2767">
        <v>-3453.9991000999134</v>
      </c>
      <c r="L2767">
        <v>-32.824869432649898</v>
      </c>
      <c r="M2767">
        <v>6371.8337488160159</v>
      </c>
      <c r="N2767">
        <v>36986.658196520875</v>
      </c>
      <c r="O2767">
        <v>51.35056736092303</v>
      </c>
      <c r="P2767">
        <v>7.4136584088406918</v>
      </c>
      <c r="Q2767" s="6">
        <v>2765</v>
      </c>
    </row>
    <row r="2768" spans="1:17" x14ac:dyDescent="0.25">
      <c r="A2768">
        <v>108.89267704391665</v>
      </c>
      <c r="B2768">
        <v>-32.153112695572865</v>
      </c>
      <c r="C2768" s="6">
        <v>1684.7600000000002</v>
      </c>
      <c r="D2768">
        <v>3</v>
      </c>
      <c r="E2768">
        <v>0.65</v>
      </c>
      <c r="F2768">
        <v>19.899999999999999</v>
      </c>
      <c r="G2768">
        <v>54.048620189015942</v>
      </c>
      <c r="H2768">
        <v>20.805163344314003</v>
      </c>
      <c r="I2768">
        <v>-1.1073229560833511</v>
      </c>
      <c r="J2768">
        <v>5405.0444627589568</v>
      </c>
      <c r="K2768">
        <v>-3374.8190820664254</v>
      </c>
      <c r="L2768">
        <v>-31.979964050564412</v>
      </c>
      <c r="M2768">
        <v>6372.1197007809678</v>
      </c>
      <c r="N2768">
        <v>36914.842932012383</v>
      </c>
      <c r="O2768">
        <v>52.544329757262375</v>
      </c>
      <c r="P2768">
        <v>2.0800607368671886</v>
      </c>
      <c r="Q2768" s="6">
        <v>2766</v>
      </c>
    </row>
    <row r="2769" spans="1:17" x14ac:dyDescent="0.25">
      <c r="A2769">
        <v>109.13240909067265</v>
      </c>
      <c r="B2769">
        <v>-30.995490624131484</v>
      </c>
      <c r="C2769" s="6">
        <v>1685.0400000000002</v>
      </c>
      <c r="D2769">
        <v>3</v>
      </c>
      <c r="E2769">
        <v>0.65</v>
      </c>
      <c r="F2769">
        <v>19.899999999999999</v>
      </c>
      <c r="G2769">
        <v>54.048620189015942</v>
      </c>
      <c r="H2769">
        <v>20.481692127114261</v>
      </c>
      <c r="I2769">
        <v>-0.8675909093273475</v>
      </c>
      <c r="J2769">
        <v>5472.2513069963325</v>
      </c>
      <c r="K2769">
        <v>-3265.4661221647252</v>
      </c>
      <c r="L2769">
        <v>-30.825869241155896</v>
      </c>
      <c r="M2769">
        <v>6372.5036965017598</v>
      </c>
      <c r="N2769">
        <v>36837.628432254642</v>
      </c>
      <c r="O2769">
        <v>53.86997951786315</v>
      </c>
      <c r="P2769">
        <v>1.6843820526953697</v>
      </c>
      <c r="Q2769" s="6">
        <v>2767</v>
      </c>
    </row>
    <row r="2770" spans="1:17" x14ac:dyDescent="0.25">
      <c r="A2770">
        <v>110.29070146920337</v>
      </c>
      <c r="B2770">
        <v>-33.304432861877601</v>
      </c>
      <c r="C2770" s="6">
        <v>1685.3200000000002</v>
      </c>
      <c r="D2770">
        <v>3</v>
      </c>
      <c r="E2770">
        <v>0.65</v>
      </c>
      <c r="F2770">
        <v>19.899999999999999</v>
      </c>
      <c r="G2770">
        <v>54.048620189015942</v>
      </c>
      <c r="H2770">
        <v>21.182127153824453</v>
      </c>
      <c r="I2770">
        <v>0.29070146920336981</v>
      </c>
      <c r="J2770">
        <v>5336.0131847967386</v>
      </c>
      <c r="K2770">
        <v>-3482.227591609932</v>
      </c>
      <c r="L2770">
        <v>-33.128055303237865</v>
      </c>
      <c r="M2770">
        <v>6371.7301973713656</v>
      </c>
      <c r="N2770">
        <v>36992.467144645314</v>
      </c>
      <c r="O2770">
        <v>51.253895804446749</v>
      </c>
      <c r="P2770">
        <v>0.52941598621276131</v>
      </c>
      <c r="Q2770" s="6">
        <v>2768</v>
      </c>
    </row>
    <row r="2771" spans="1:17" x14ac:dyDescent="0.25">
      <c r="A2771">
        <v>110.47685446374314</v>
      </c>
      <c r="B2771">
        <v>-33.144137916843462</v>
      </c>
      <c r="C2771" s="6">
        <v>1685.6000000000001</v>
      </c>
      <c r="D2771">
        <v>0.75</v>
      </c>
      <c r="E2771">
        <v>0.65</v>
      </c>
      <c r="F2771">
        <v>19.899999999999999</v>
      </c>
      <c r="G2771">
        <v>42.007420362456692</v>
      </c>
      <c r="H2771">
        <v>22.671546411528531</v>
      </c>
      <c r="I2771">
        <v>0.47685446374313756</v>
      </c>
      <c r="J2771">
        <v>5345.7541044645932</v>
      </c>
      <c r="K2771">
        <v>-3467.3556679833723</v>
      </c>
      <c r="L2771">
        <v>-32.968193027037252</v>
      </c>
      <c r="M2771">
        <v>6371.7848577691684</v>
      </c>
      <c r="N2771">
        <v>36981.504943878339</v>
      </c>
      <c r="O2771">
        <v>51.433715604194468</v>
      </c>
      <c r="P2771">
        <v>0.87211914412959302</v>
      </c>
      <c r="Q2771" s="6">
        <v>2769</v>
      </c>
    </row>
    <row r="2772" spans="1:17" x14ac:dyDescent="0.25">
      <c r="A2772">
        <v>109.44757418725001</v>
      </c>
      <c r="B2772">
        <v>-29.48204743710162</v>
      </c>
      <c r="C2772" s="6">
        <v>1685.88</v>
      </c>
      <c r="D2772">
        <v>0.75</v>
      </c>
      <c r="E2772">
        <v>0.65</v>
      </c>
      <c r="F2772">
        <v>19.899999999999999</v>
      </c>
      <c r="G2772">
        <v>42.007420362456692</v>
      </c>
      <c r="H2772">
        <v>19.246416759899518</v>
      </c>
      <c r="I2772">
        <v>-0.5524258127499877</v>
      </c>
      <c r="J2772">
        <v>5556.7412396933378</v>
      </c>
      <c r="K2772">
        <v>-3120.5237322724611</v>
      </c>
      <c r="L2772">
        <v>-29.31745225411224</v>
      </c>
      <c r="M2772">
        <v>6372.9931404783665</v>
      </c>
      <c r="N2772">
        <v>36740.455802869597</v>
      </c>
      <c r="O2772">
        <v>55.605691707502721</v>
      </c>
      <c r="P2772">
        <v>1.1223637914766476</v>
      </c>
      <c r="Q2772" s="6">
        <v>2770</v>
      </c>
    </row>
    <row r="2773" spans="1:17" x14ac:dyDescent="0.25">
      <c r="A2773">
        <v>107.63192358491435</v>
      </c>
      <c r="B2773">
        <v>-33.171638371287045</v>
      </c>
      <c r="C2773" s="6">
        <v>1686.16</v>
      </c>
      <c r="D2773">
        <v>0.75</v>
      </c>
      <c r="E2773">
        <v>0.65</v>
      </c>
      <c r="F2773">
        <v>19.899999999999999</v>
      </c>
      <c r="G2773">
        <v>42.007420362456692</v>
      </c>
      <c r="H2773">
        <v>21.916144410499822</v>
      </c>
      <c r="I2773">
        <v>-2.3680764150856533</v>
      </c>
      <c r="J2773">
        <v>5344.0859120561399</v>
      </c>
      <c r="K2773">
        <v>-3469.9090271881178</v>
      </c>
      <c r="L2773">
        <v>-32.995618861885418</v>
      </c>
      <c r="M2773">
        <v>6371.7754897986233</v>
      </c>
      <c r="N2773">
        <v>36988.396966282911</v>
      </c>
      <c r="O2773">
        <v>51.321067294115572</v>
      </c>
      <c r="P2773">
        <v>4.3222769678030151</v>
      </c>
      <c r="Q2773" s="6">
        <v>2771</v>
      </c>
    </row>
    <row r="2774" spans="1:17" x14ac:dyDescent="0.25">
      <c r="A2774">
        <v>109.86712667243155</v>
      </c>
      <c r="B2774">
        <v>-33.297605285763233</v>
      </c>
      <c r="C2774" s="6">
        <v>1686.44</v>
      </c>
      <c r="D2774">
        <v>1.2</v>
      </c>
      <c r="E2774">
        <v>0.65</v>
      </c>
      <c r="F2774">
        <v>19.899999999999999</v>
      </c>
      <c r="G2774">
        <v>46.089820015575185</v>
      </c>
      <c r="H2774">
        <v>15.619541706167258</v>
      </c>
      <c r="I2774">
        <v>-0.13287332756844705</v>
      </c>
      <c r="J2774">
        <v>5336.4289411533182</v>
      </c>
      <c r="K2774">
        <v>-3481.5946875785348</v>
      </c>
      <c r="L2774">
        <v>-33.121246044104232</v>
      </c>
      <c r="M2774">
        <v>6371.7325283280534</v>
      </c>
      <c r="N2774">
        <v>36991.931735318947</v>
      </c>
      <c r="O2774">
        <v>51.262653957825584</v>
      </c>
      <c r="P2774">
        <v>0.2420322546201425</v>
      </c>
      <c r="Q2774" s="6">
        <v>2772</v>
      </c>
    </row>
    <row r="2775" spans="1:17" x14ac:dyDescent="0.25">
      <c r="A2775">
        <v>106.41335877639338</v>
      </c>
      <c r="B2775">
        <v>-33.451021616030467</v>
      </c>
      <c r="C2775" s="6">
        <v>1686.7200000000003</v>
      </c>
      <c r="D2775">
        <v>0.75</v>
      </c>
      <c r="E2775">
        <v>0.65</v>
      </c>
      <c r="F2775">
        <v>19.899999999999999</v>
      </c>
      <c r="G2775">
        <v>42.007420362456692</v>
      </c>
      <c r="H2775">
        <v>22.070248884037241</v>
      </c>
      <c r="I2775">
        <v>-3.5866412236066196</v>
      </c>
      <c r="J2775">
        <v>5327.0685607635723</v>
      </c>
      <c r="K2775">
        <v>-3495.8043069924747</v>
      </c>
      <c r="L2775">
        <v>-33.274253198555414</v>
      </c>
      <c r="M2775">
        <v>6371.680092712033</v>
      </c>
      <c r="N2775">
        <v>37014.461412147357</v>
      </c>
      <c r="O2775">
        <v>50.896564552212475</v>
      </c>
      <c r="P2775">
        <v>6.4873331095220186</v>
      </c>
      <c r="Q2775" s="6">
        <v>2773</v>
      </c>
    </row>
    <row r="2776" spans="1:17" x14ac:dyDescent="0.25">
      <c r="A2776">
        <v>105.70587351137516</v>
      </c>
      <c r="B2776">
        <v>-31.39410609511318</v>
      </c>
      <c r="C2776" s="6">
        <v>1687.0000000000002</v>
      </c>
      <c r="D2776">
        <v>0.75</v>
      </c>
      <c r="E2776">
        <v>0.65</v>
      </c>
      <c r="F2776">
        <v>19.899999999999999</v>
      </c>
      <c r="G2776">
        <v>42.007420362456692</v>
      </c>
      <c r="H2776">
        <v>21.274421061679483</v>
      </c>
      <c r="I2776">
        <v>-4.2941264886248405</v>
      </c>
      <c r="J2776">
        <v>5449.3602493075878</v>
      </c>
      <c r="K2776">
        <v>-3303.2714933267912</v>
      </c>
      <c r="L2776">
        <v>-31.223238717605909</v>
      </c>
      <c r="M2776">
        <v>6372.3723749761411</v>
      </c>
      <c r="N2776">
        <v>36880.572869463736</v>
      </c>
      <c r="O2776">
        <v>53.128962448202167</v>
      </c>
      <c r="P2776">
        <v>8.2022956335617216</v>
      </c>
      <c r="Q2776" s="6">
        <v>2774</v>
      </c>
    </row>
    <row r="2777" spans="1:17" x14ac:dyDescent="0.25">
      <c r="A2777">
        <v>108.30891642398814</v>
      </c>
      <c r="B2777">
        <v>-31.26479415581311</v>
      </c>
      <c r="C2777" s="6">
        <v>1687.2800000000002</v>
      </c>
      <c r="D2777">
        <v>0.75</v>
      </c>
      <c r="E2777">
        <v>0.65</v>
      </c>
      <c r="F2777">
        <v>19.899999999999999</v>
      </c>
      <c r="G2777">
        <v>42.007420362456692</v>
      </c>
      <c r="H2777">
        <v>16.642759203867143</v>
      </c>
      <c r="I2777">
        <v>-1.691083576011863</v>
      </c>
      <c r="J2777">
        <v>5456.8151414542763</v>
      </c>
      <c r="K2777">
        <v>-3291.024535066415</v>
      </c>
      <c r="L2777">
        <v>-31.094327385659248</v>
      </c>
      <c r="M2777">
        <v>6372.4150820873065</v>
      </c>
      <c r="N2777">
        <v>36857.278227683892</v>
      </c>
      <c r="O2777">
        <v>53.528580358093933</v>
      </c>
      <c r="P2777">
        <v>3.2558251585988747</v>
      </c>
      <c r="Q2777" s="6">
        <v>2775</v>
      </c>
    </row>
    <row r="2778" spans="1:17" x14ac:dyDescent="0.25">
      <c r="A2778">
        <v>108.79253084240668</v>
      </c>
      <c r="B2778">
        <v>-30.561440525135829</v>
      </c>
      <c r="C2778" s="6">
        <v>1687.5600000000002</v>
      </c>
      <c r="D2778">
        <v>3</v>
      </c>
      <c r="E2778">
        <v>0.65</v>
      </c>
      <c r="F2778">
        <v>19.899999999999999</v>
      </c>
      <c r="G2778">
        <v>54.048620189015942</v>
      </c>
      <c r="H2778">
        <v>18.847219993654242</v>
      </c>
      <c r="I2778">
        <v>-1.207469157593323</v>
      </c>
      <c r="J2778">
        <v>5496.8758670689067</v>
      </c>
      <c r="K2778">
        <v>-3224.1227207174948</v>
      </c>
      <c r="L2778">
        <v>-30.39321306108021</v>
      </c>
      <c r="M2778">
        <v>6372.6455743444048</v>
      </c>
      <c r="N2778">
        <v>36810.136622925886</v>
      </c>
      <c r="O2778">
        <v>54.353113444033461</v>
      </c>
      <c r="P2778">
        <v>2.3737405267267544</v>
      </c>
      <c r="Q2778" s="6">
        <v>2776</v>
      </c>
    </row>
    <row r="2779" spans="1:17" x14ac:dyDescent="0.25">
      <c r="A2779">
        <v>107.94730202921461</v>
      </c>
      <c r="B2779">
        <v>-34.065390631758248</v>
      </c>
      <c r="C2779" s="6">
        <v>1687.8400000000001</v>
      </c>
      <c r="D2779">
        <v>1.2</v>
      </c>
      <c r="E2779">
        <v>0.65</v>
      </c>
      <c r="F2779">
        <v>19.899999999999999</v>
      </c>
      <c r="G2779">
        <v>46.089820015575185</v>
      </c>
      <c r="H2779">
        <v>15.818199578842346</v>
      </c>
      <c r="I2779">
        <v>-2.0526979707853883</v>
      </c>
      <c r="J2779">
        <v>5289.201495379074</v>
      </c>
      <c r="K2779">
        <v>-3552.4587969950298</v>
      </c>
      <c r="L2779">
        <v>-33.887034349486086</v>
      </c>
      <c r="M2779">
        <v>6371.468901522443</v>
      </c>
      <c r="N2779">
        <v>37049.524528660048</v>
      </c>
      <c r="O2779">
        <v>50.330470724101787</v>
      </c>
      <c r="P2779">
        <v>3.6612017895690578</v>
      </c>
      <c r="Q2779" s="6">
        <v>2777</v>
      </c>
    </row>
    <row r="2780" spans="1:17" x14ac:dyDescent="0.25">
      <c r="A2780">
        <v>105.87448218030038</v>
      </c>
      <c r="B2780">
        <v>-34.760520398359304</v>
      </c>
      <c r="C2780" s="6">
        <v>1688.1200000000001</v>
      </c>
      <c r="D2780">
        <v>1.2</v>
      </c>
      <c r="E2780">
        <v>0.65</v>
      </c>
      <c r="F2780">
        <v>19.899999999999999</v>
      </c>
      <c r="G2780">
        <v>46.089820015575185</v>
      </c>
      <c r="H2780">
        <v>17.479597543023402</v>
      </c>
      <c r="I2780">
        <v>-4.1255178196996241</v>
      </c>
      <c r="J2780">
        <v>5245.6223761033043</v>
      </c>
      <c r="K2780">
        <v>-3616.0736180035819</v>
      </c>
      <c r="L2780">
        <v>-34.580466093385247</v>
      </c>
      <c r="M2780">
        <v>6371.2277092799932</v>
      </c>
      <c r="N2780">
        <v>37110.633816051719</v>
      </c>
      <c r="O2780">
        <v>49.363468109536761</v>
      </c>
      <c r="P2780">
        <v>7.210105797907663</v>
      </c>
      <c r="Q2780" s="6">
        <v>2778</v>
      </c>
    </row>
    <row r="2781" spans="1:17" x14ac:dyDescent="0.25">
      <c r="A2781">
        <v>108.09220065047545</v>
      </c>
      <c r="B2781">
        <v>-30.561613771418376</v>
      </c>
      <c r="C2781" s="6">
        <v>1688.4</v>
      </c>
      <c r="D2781">
        <v>1.2</v>
      </c>
      <c r="E2781">
        <v>0.65</v>
      </c>
      <c r="F2781">
        <v>19.899999999999999</v>
      </c>
      <c r="G2781">
        <v>46.089820015575185</v>
      </c>
      <c r="H2781">
        <v>23.588026073332411</v>
      </c>
      <c r="I2781">
        <v>-1.9077993495245522</v>
      </c>
      <c r="J2781">
        <v>5496.8661013035962</v>
      </c>
      <c r="K2781">
        <v>-3224.1392590600758</v>
      </c>
      <c r="L2781">
        <v>-30.393385743307455</v>
      </c>
      <c r="M2781">
        <v>6372.645517951948</v>
      </c>
      <c r="N2781">
        <v>36812.239718331941</v>
      </c>
      <c r="O2781">
        <v>54.3161737251327</v>
      </c>
      <c r="P2781">
        <v>3.748110352930845</v>
      </c>
      <c r="Q2781" s="6">
        <v>2779</v>
      </c>
    </row>
    <row r="2782" spans="1:17" x14ac:dyDescent="0.25">
      <c r="A2782">
        <v>105.67084274558536</v>
      </c>
      <c r="B2782">
        <v>-28.470727668561135</v>
      </c>
      <c r="C2782" s="6">
        <v>1688.68</v>
      </c>
      <c r="D2782">
        <v>3</v>
      </c>
      <c r="E2782">
        <v>0.65</v>
      </c>
      <c r="F2782">
        <v>19.899999999999999</v>
      </c>
      <c r="G2782">
        <v>54.048620189015942</v>
      </c>
      <c r="H2782">
        <v>21.168737518055419</v>
      </c>
      <c r="I2782">
        <v>-4.3291572544146391</v>
      </c>
      <c r="J2782">
        <v>5611.0424913705729</v>
      </c>
      <c r="K2782">
        <v>-3022.4664507413927</v>
      </c>
      <c r="L2782">
        <v>-28.309746692569931</v>
      </c>
      <c r="M2782">
        <v>6373.3116419820053</v>
      </c>
      <c r="N2782">
        <v>36696.243205254803</v>
      </c>
      <c r="O2782">
        <v>56.425378682392051</v>
      </c>
      <c r="P2782">
        <v>9.0233032959091801</v>
      </c>
      <c r="Q2782" s="6">
        <v>2780</v>
      </c>
    </row>
    <row r="2783" spans="1:17" x14ac:dyDescent="0.25">
      <c r="A2783">
        <v>104.57128644803154</v>
      </c>
      <c r="B2783">
        <v>-33.968954874410194</v>
      </c>
      <c r="C2783" s="6">
        <v>1688.9600000000003</v>
      </c>
      <c r="D2783">
        <v>3</v>
      </c>
      <c r="E2783">
        <v>0.65</v>
      </c>
      <c r="F2783">
        <v>19.899999999999999</v>
      </c>
      <c r="G2783">
        <v>54.048620189015942</v>
      </c>
      <c r="H2783">
        <v>15.473044431091958</v>
      </c>
      <c r="I2783">
        <v>-5.4287135519684568</v>
      </c>
      <c r="J2783">
        <v>5295.185793306935</v>
      </c>
      <c r="K2783">
        <v>-3543.5924439321579</v>
      </c>
      <c r="L2783">
        <v>-33.790842446656363</v>
      </c>
      <c r="M2783">
        <v>6371.5021772210575</v>
      </c>
      <c r="N2783">
        <v>37065.882968869657</v>
      </c>
      <c r="O2783">
        <v>50.071392523671527</v>
      </c>
      <c r="P2783">
        <v>9.6527358695550394</v>
      </c>
      <c r="Q2783" s="6">
        <v>2781</v>
      </c>
    </row>
    <row r="2784" spans="1:17" x14ac:dyDescent="0.25">
      <c r="A2784">
        <v>105.62379060694474</v>
      </c>
      <c r="B2784">
        <v>-35.463508824551283</v>
      </c>
      <c r="C2784" s="6">
        <v>1689.2400000000002</v>
      </c>
      <c r="D2784">
        <v>3</v>
      </c>
      <c r="E2784">
        <v>0.65</v>
      </c>
      <c r="F2784">
        <v>19.899999999999999</v>
      </c>
      <c r="G2784">
        <v>54.048620189015942</v>
      </c>
      <c r="H2784">
        <v>18.689481545630169</v>
      </c>
      <c r="I2784">
        <v>-4.3762093930552624</v>
      </c>
      <c r="J2784">
        <v>5200.7637957986726</v>
      </c>
      <c r="K2784">
        <v>-3679.8724635504013</v>
      </c>
      <c r="L2784">
        <v>-35.281844731868283</v>
      </c>
      <c r="M2784">
        <v>6370.9815105434673</v>
      </c>
      <c r="N2784">
        <v>37163.305655842007</v>
      </c>
      <c r="O2784">
        <v>48.545735758054711</v>
      </c>
      <c r="P2784">
        <v>7.5141157663206766</v>
      </c>
      <c r="Q2784" s="6">
        <v>2782</v>
      </c>
    </row>
    <row r="2785" spans="1:17" x14ac:dyDescent="0.25">
      <c r="A2785">
        <v>109.80139845672674</v>
      </c>
      <c r="B2785">
        <v>-34.34506188065059</v>
      </c>
      <c r="C2785" s="6">
        <v>1689.5200000000002</v>
      </c>
      <c r="D2785">
        <v>0.75</v>
      </c>
      <c r="E2785">
        <v>0.65</v>
      </c>
      <c r="F2785">
        <v>19.899999999999999</v>
      </c>
      <c r="G2785">
        <v>42.007420362456692</v>
      </c>
      <c r="H2785">
        <v>20.161261219382954</v>
      </c>
      <c r="I2785">
        <v>-0.19860154327325574</v>
      </c>
      <c r="J2785">
        <v>5271.7617417953588</v>
      </c>
      <c r="K2785">
        <v>-3578.1155796764729</v>
      </c>
      <c r="L2785">
        <v>-34.166009797689021</v>
      </c>
      <c r="M2785">
        <v>6371.3721413664689</v>
      </c>
      <c r="N2785">
        <v>37065.525158935903</v>
      </c>
      <c r="O2785">
        <v>50.074572964103396</v>
      </c>
      <c r="P2785">
        <v>0.35201778631036074</v>
      </c>
      <c r="Q2785" s="6">
        <v>2783</v>
      </c>
    </row>
    <row r="2786" spans="1:17" x14ac:dyDescent="0.25">
      <c r="A2786">
        <v>105.29378118704936</v>
      </c>
      <c r="B2786">
        <v>-33.894786269067055</v>
      </c>
      <c r="C2786" s="6">
        <v>1689.8000000000002</v>
      </c>
      <c r="D2786">
        <v>1.2</v>
      </c>
      <c r="E2786">
        <v>0.65</v>
      </c>
      <c r="F2786">
        <v>19.899999999999999</v>
      </c>
      <c r="G2786">
        <v>46.089820015575185</v>
      </c>
      <c r="H2786">
        <v>21.906152217321537</v>
      </c>
      <c r="I2786">
        <v>-4.7062188129506382</v>
      </c>
      <c r="J2786">
        <v>5299.7780874733344</v>
      </c>
      <c r="K2786">
        <v>-3536.7665940302668</v>
      </c>
      <c r="L2786">
        <v>-33.716862757465606</v>
      </c>
      <c r="M2786">
        <v>6371.5277380790685</v>
      </c>
      <c r="N2786">
        <v>37053.970063902656</v>
      </c>
      <c r="O2786">
        <v>50.26086874916399</v>
      </c>
      <c r="P2786">
        <v>8.3974621716431415</v>
      </c>
      <c r="Q2786" s="6">
        <v>2784</v>
      </c>
    </row>
    <row r="2787" spans="1:17" x14ac:dyDescent="0.25">
      <c r="A2787">
        <v>111.13598627540729</v>
      </c>
      <c r="B2787">
        <v>-35.210682325985182</v>
      </c>
      <c r="C2787" s="6">
        <v>1690.0800000000002</v>
      </c>
      <c r="D2787">
        <v>0.75</v>
      </c>
      <c r="E2787">
        <v>0.65</v>
      </c>
      <c r="F2787">
        <v>19.899999999999999</v>
      </c>
      <c r="G2787">
        <v>42.007420362456692</v>
      </c>
      <c r="H2787">
        <v>16.660774441751812</v>
      </c>
      <c r="I2787">
        <v>1.1359862754072907</v>
      </c>
      <c r="J2787">
        <v>5216.9876767223905</v>
      </c>
      <c r="K2787">
        <v>-3656.9900834876653</v>
      </c>
      <c r="L2787">
        <v>-35.029584682258658</v>
      </c>
      <c r="M2787">
        <v>6371.070309594802</v>
      </c>
      <c r="N2787">
        <v>37128.858158304654</v>
      </c>
      <c r="O2787">
        <v>49.077520087280547</v>
      </c>
      <c r="P2787">
        <v>1.9696804953208455</v>
      </c>
      <c r="Q2787" s="6">
        <v>2785</v>
      </c>
    </row>
    <row r="2788" spans="1:17" x14ac:dyDescent="0.25">
      <c r="A2788">
        <v>106.40496641815358</v>
      </c>
      <c r="B2788">
        <v>-31.925752589016852</v>
      </c>
      <c r="C2788" s="6">
        <v>1690.3600000000001</v>
      </c>
      <c r="D2788">
        <v>3</v>
      </c>
      <c r="E2788">
        <v>0.65</v>
      </c>
      <c r="F2788">
        <v>19.899999999999999</v>
      </c>
      <c r="G2788">
        <v>54.048620189015942</v>
      </c>
      <c r="H2788">
        <v>16.511763996299493</v>
      </c>
      <c r="I2788">
        <v>-3.5950335818464225</v>
      </c>
      <c r="J2788">
        <v>5418.419174306895</v>
      </c>
      <c r="K2788">
        <v>-3353.4478130594034</v>
      </c>
      <c r="L2788">
        <v>-31.753274674563819</v>
      </c>
      <c r="M2788">
        <v>6372.1957427098478</v>
      </c>
      <c r="N2788">
        <v>36910.605048692662</v>
      </c>
      <c r="O2788">
        <v>52.617090617391696</v>
      </c>
      <c r="P2788">
        <v>6.7753956043560386</v>
      </c>
      <c r="Q2788" s="6">
        <v>2786</v>
      </c>
    </row>
    <row r="2789" spans="1:17" x14ac:dyDescent="0.25">
      <c r="A2789">
        <v>107.72762791628386</v>
      </c>
      <c r="B2789">
        <v>-32.243701871037047</v>
      </c>
      <c r="C2789" s="6">
        <v>1690.64</v>
      </c>
      <c r="D2789">
        <v>3</v>
      </c>
      <c r="E2789">
        <v>0.65</v>
      </c>
      <c r="F2789">
        <v>19.899999999999999</v>
      </c>
      <c r="G2789">
        <v>54.048620189015942</v>
      </c>
      <c r="H2789">
        <v>23.12947407944716</v>
      </c>
      <c r="I2789">
        <v>-2.2723720837161352</v>
      </c>
      <c r="J2789">
        <v>5399.6917103259575</v>
      </c>
      <c r="K2789">
        <v>-3383.3196326791699</v>
      </c>
      <c r="L2789">
        <v>-32.07028900334398</v>
      </c>
      <c r="M2789">
        <v>6372.089320108058</v>
      </c>
      <c r="N2789">
        <v>36924.647331879933</v>
      </c>
      <c r="O2789">
        <v>52.379476317565043</v>
      </c>
      <c r="P2789">
        <v>4.2535973533170992</v>
      </c>
      <c r="Q2789" s="6">
        <v>2787</v>
      </c>
    </row>
    <row r="2790" spans="1:17" x14ac:dyDescent="0.25">
      <c r="A2790">
        <v>107.88259917304067</v>
      </c>
      <c r="B2790">
        <v>-28.812932281932696</v>
      </c>
      <c r="C2790" s="6">
        <v>1690.92</v>
      </c>
      <c r="D2790">
        <v>3</v>
      </c>
      <c r="E2790">
        <v>0.65</v>
      </c>
      <c r="F2790">
        <v>19.899999999999999</v>
      </c>
      <c r="G2790">
        <v>54.048620189015942</v>
      </c>
      <c r="H2790">
        <v>16.780785290285266</v>
      </c>
      <c r="I2790">
        <v>-2.1174008269593259</v>
      </c>
      <c r="J2790">
        <v>5592.8630999275238</v>
      </c>
      <c r="K2790">
        <v>-3055.7519682993589</v>
      </c>
      <c r="L2790">
        <v>-28.650705788455888</v>
      </c>
      <c r="M2790">
        <v>6373.2046684769439</v>
      </c>
      <c r="N2790">
        <v>36703.105300270268</v>
      </c>
      <c r="O2790">
        <v>56.295596007993687</v>
      </c>
      <c r="P2790">
        <v>4.3867993635504972</v>
      </c>
      <c r="Q2790" s="6">
        <v>2788</v>
      </c>
    </row>
    <row r="2791" spans="1:17" x14ac:dyDescent="0.25">
      <c r="A2791">
        <v>105.38711347459456</v>
      </c>
      <c r="B2791">
        <v>-31.063532619998576</v>
      </c>
      <c r="C2791" s="6">
        <v>1691.2000000000003</v>
      </c>
      <c r="D2791">
        <v>1.2</v>
      </c>
      <c r="E2791">
        <v>0.65</v>
      </c>
      <c r="F2791">
        <v>19.899999999999999</v>
      </c>
      <c r="G2791">
        <v>46.089820015575185</v>
      </c>
      <c r="H2791">
        <v>20.292792196157347</v>
      </c>
      <c r="I2791">
        <v>-4.6128865254054432</v>
      </c>
      <c r="J2791">
        <v>5468.3626240629465</v>
      </c>
      <c r="K2791">
        <v>-3271.9304330120644</v>
      </c>
      <c r="L2791">
        <v>-30.893696230800966</v>
      </c>
      <c r="M2791">
        <v>6372.4813492641242</v>
      </c>
      <c r="N2791">
        <v>36861.623889710703</v>
      </c>
      <c r="O2791">
        <v>53.455294035021936</v>
      </c>
      <c r="P2791">
        <v>8.8873037109401665</v>
      </c>
      <c r="Q2791" s="6">
        <v>2789</v>
      </c>
    </row>
    <row r="2792" spans="1:17" x14ac:dyDescent="0.25">
      <c r="A2792">
        <v>106.09116723474895</v>
      </c>
      <c r="B2792">
        <v>-35.390523068877073</v>
      </c>
      <c r="C2792" s="6">
        <v>1691.4800000000002</v>
      </c>
      <c r="D2792">
        <v>3</v>
      </c>
      <c r="E2792">
        <v>0.65</v>
      </c>
      <c r="F2792">
        <v>19.899999999999999</v>
      </c>
      <c r="G2792">
        <v>54.048620189015942</v>
      </c>
      <c r="H2792">
        <v>21.118724413552833</v>
      </c>
      <c r="I2792">
        <v>-3.9088327652510486</v>
      </c>
      <c r="J2792">
        <v>5205.4577276232758</v>
      </c>
      <c r="K2792">
        <v>-3673.2740510882622</v>
      </c>
      <c r="L2792">
        <v>-35.209021052314817</v>
      </c>
      <c r="M2792">
        <v>6371.0071737890275</v>
      </c>
      <c r="N2792">
        <v>37154.518854774171</v>
      </c>
      <c r="O2792">
        <v>48.680850187824937</v>
      </c>
      <c r="P2792">
        <v>6.7286863716154208</v>
      </c>
      <c r="Q2792" s="6">
        <v>2790</v>
      </c>
    </row>
    <row r="2793" spans="1:17" x14ac:dyDescent="0.25">
      <c r="A2793">
        <v>106.73210148316483</v>
      </c>
      <c r="B2793">
        <v>-31.116322966459339</v>
      </c>
      <c r="C2793" s="6">
        <v>1691.7600000000002</v>
      </c>
      <c r="D2793">
        <v>0.75</v>
      </c>
      <c r="E2793">
        <v>0.65</v>
      </c>
      <c r="F2793">
        <v>19.899999999999999</v>
      </c>
      <c r="G2793">
        <v>42.007420362456692</v>
      </c>
      <c r="H2793">
        <v>22.950665207442398</v>
      </c>
      <c r="I2793">
        <v>-3.2678985168351744</v>
      </c>
      <c r="J2793">
        <v>5465.3402762678115</v>
      </c>
      <c r="K2793">
        <v>-3276.9426281413753</v>
      </c>
      <c r="L2793">
        <v>-30.946320421632777</v>
      </c>
      <c r="M2793">
        <v>6372.4639915440257</v>
      </c>
      <c r="N2793">
        <v>36854.98189109825</v>
      </c>
      <c r="O2793">
        <v>53.569142356837858</v>
      </c>
      <c r="P2793">
        <v>6.3049046077376811</v>
      </c>
      <c r="Q2793" s="6">
        <v>2791</v>
      </c>
    </row>
    <row r="2794" spans="1:17" x14ac:dyDescent="0.25">
      <c r="A2794">
        <v>109.80279871821972</v>
      </c>
      <c r="B2794">
        <v>-33.696890997400793</v>
      </c>
      <c r="C2794" s="6">
        <v>1692.0400000000002</v>
      </c>
      <c r="D2794">
        <v>3</v>
      </c>
      <c r="E2794">
        <v>0.65</v>
      </c>
      <c r="F2794">
        <v>19.899999999999999</v>
      </c>
      <c r="G2794">
        <v>54.048620189015942</v>
      </c>
      <c r="H2794">
        <v>23.862616531845731</v>
      </c>
      <c r="I2794">
        <v>-0.19720128178028062</v>
      </c>
      <c r="J2794">
        <v>5311.9876100958891</v>
      </c>
      <c r="K2794">
        <v>-3518.5253614370195</v>
      </c>
      <c r="L2794">
        <v>-33.519477358561517</v>
      </c>
      <c r="M2794">
        <v>6371.5958039479983</v>
      </c>
      <c r="N2794">
        <v>37019.775927370851</v>
      </c>
      <c r="O2794">
        <v>50.809260224454292</v>
      </c>
      <c r="P2794">
        <v>0.35544301653523913</v>
      </c>
      <c r="Q2794" s="6">
        <v>2792</v>
      </c>
    </row>
    <row r="2795" spans="1:17" x14ac:dyDescent="0.25">
      <c r="A2795">
        <v>111.87317839279014</v>
      </c>
      <c r="B2795">
        <v>-34.101251766448463</v>
      </c>
      <c r="C2795" s="6">
        <v>1692.3200000000002</v>
      </c>
      <c r="D2795">
        <v>0.75</v>
      </c>
      <c r="E2795">
        <v>0.65</v>
      </c>
      <c r="F2795">
        <v>19.899999999999999</v>
      </c>
      <c r="G2795">
        <v>42.007420362456692</v>
      </c>
      <c r="H2795">
        <v>22.451809014005757</v>
      </c>
      <c r="I2795">
        <v>1.8731783927901375</v>
      </c>
      <c r="J2795">
        <v>5286.9723119341643</v>
      </c>
      <c r="K2795">
        <v>-3555.7533526011871</v>
      </c>
      <c r="L2795">
        <v>-33.922805316512267</v>
      </c>
      <c r="M2795">
        <v>6371.4565157186053</v>
      </c>
      <c r="N2795">
        <v>37051.411903563596</v>
      </c>
      <c r="O2795">
        <v>50.300188943831721</v>
      </c>
      <c r="P2795">
        <v>3.3384488176929854</v>
      </c>
      <c r="Q2795" s="6">
        <v>2793</v>
      </c>
    </row>
    <row r="2796" spans="1:17" x14ac:dyDescent="0.25">
      <c r="A2796">
        <v>106.44760184993206</v>
      </c>
      <c r="B2796">
        <v>-33.144235319059241</v>
      </c>
      <c r="C2796" s="6">
        <v>1692.6000000000001</v>
      </c>
      <c r="D2796">
        <v>1.2</v>
      </c>
      <c r="E2796">
        <v>0.65</v>
      </c>
      <c r="F2796">
        <v>19.899999999999999</v>
      </c>
      <c r="G2796">
        <v>46.089820015575185</v>
      </c>
      <c r="H2796">
        <v>19.153243628302736</v>
      </c>
      <c r="I2796">
        <v>-3.552398150067944</v>
      </c>
      <c r="J2796">
        <v>5345.7481981693991</v>
      </c>
      <c r="K2796">
        <v>-3467.3647129665474</v>
      </c>
      <c r="L2796">
        <v>-32.968290164677363</v>
      </c>
      <c r="M2796">
        <v>6371.7848245963987</v>
      </c>
      <c r="N2796">
        <v>36993.009851235074</v>
      </c>
      <c r="O2796">
        <v>51.246147009446211</v>
      </c>
      <c r="P2796">
        <v>6.4779105684080127</v>
      </c>
      <c r="Q2796" s="6">
        <v>2794</v>
      </c>
    </row>
    <row r="2797" spans="1:17" x14ac:dyDescent="0.25">
      <c r="A2797">
        <v>106.39595032677735</v>
      </c>
      <c r="B2797">
        <v>-31.942360310601163</v>
      </c>
      <c r="C2797" s="6">
        <v>1692.88</v>
      </c>
      <c r="D2797">
        <v>1.2</v>
      </c>
      <c r="E2797">
        <v>0.65</v>
      </c>
      <c r="F2797">
        <v>19.899999999999999</v>
      </c>
      <c r="G2797">
        <v>46.089820015575185</v>
      </c>
      <c r="H2797">
        <v>17.068343698694246</v>
      </c>
      <c r="I2797">
        <v>-3.6040496732226472</v>
      </c>
      <c r="J2797">
        <v>5417.4450949032152</v>
      </c>
      <c r="K2797">
        <v>-3355.0106656451057</v>
      </c>
      <c r="L2797">
        <v>-31.769833035363472</v>
      </c>
      <c r="M2797">
        <v>6372.190198266474</v>
      </c>
      <c r="N2797">
        <v>36911.775744091938</v>
      </c>
      <c r="O2797">
        <v>52.597296079554084</v>
      </c>
      <c r="P2797">
        <v>6.7891450824507782</v>
      </c>
      <c r="Q2797" s="6">
        <v>2795</v>
      </c>
    </row>
    <row r="2798" spans="1:17" x14ac:dyDescent="0.25">
      <c r="A2798">
        <v>108.67903762580048</v>
      </c>
      <c r="B2798">
        <v>-35.451805870775175</v>
      </c>
      <c r="C2798" s="6">
        <v>1693.16</v>
      </c>
      <c r="D2798">
        <v>0.75</v>
      </c>
      <c r="E2798">
        <v>0.65</v>
      </c>
      <c r="F2798">
        <v>19.899999999999999</v>
      </c>
      <c r="G2798">
        <v>42.007420362456692</v>
      </c>
      <c r="H2798">
        <v>19.075929342491523</v>
      </c>
      <c r="I2798">
        <v>-1.3209623741995244</v>
      </c>
      <c r="J2798">
        <v>5201.5170172884727</v>
      </c>
      <c r="K2798">
        <v>-3678.8148335479318</v>
      </c>
      <c r="L2798">
        <v>-35.27016768722018</v>
      </c>
      <c r="M2798">
        <v>6370.9856270967894</v>
      </c>
      <c r="N2798">
        <v>37146.81341799222</v>
      </c>
      <c r="O2798">
        <v>48.798854621882768</v>
      </c>
      <c r="P2798">
        <v>2.2766554695616494</v>
      </c>
      <c r="Q2798" s="6">
        <v>2796</v>
      </c>
    </row>
    <row r="2799" spans="1:17" x14ac:dyDescent="0.25">
      <c r="A2799">
        <v>106.96412281785955</v>
      </c>
      <c r="B2799">
        <v>-35.513704885690686</v>
      </c>
      <c r="C2799" s="6">
        <v>1693.44</v>
      </c>
      <c r="D2799">
        <v>3</v>
      </c>
      <c r="E2799">
        <v>0.65</v>
      </c>
      <c r="F2799">
        <v>19.899999999999999</v>
      </c>
      <c r="G2799">
        <v>54.048620189015942</v>
      </c>
      <c r="H2799">
        <v>19.376817385316194</v>
      </c>
      <c r="I2799">
        <v>-3.0358771821404531</v>
      </c>
      <c r="J2799">
        <v>5197.5306276993006</v>
      </c>
      <c r="K2799">
        <v>-3684.4071050981647</v>
      </c>
      <c r="L2799">
        <v>-35.331930006921226</v>
      </c>
      <c r="M2799">
        <v>6370.9638471718017</v>
      </c>
      <c r="N2799">
        <v>37158.043368842096</v>
      </c>
      <c r="O2799">
        <v>48.626000828736814</v>
      </c>
      <c r="P2799">
        <v>5.216616285414176</v>
      </c>
      <c r="Q2799" s="6">
        <v>2797</v>
      </c>
    </row>
    <row r="2800" spans="1:17" x14ac:dyDescent="0.25">
      <c r="A2800">
        <v>109.65934184838729</v>
      </c>
      <c r="B2800">
        <v>-33.32785300191081</v>
      </c>
      <c r="C2800" s="6">
        <v>1693.7200000000003</v>
      </c>
      <c r="D2800">
        <v>1.2</v>
      </c>
      <c r="E2800">
        <v>0.65</v>
      </c>
      <c r="F2800">
        <v>19.899999999999999</v>
      </c>
      <c r="G2800">
        <v>46.089820015575185</v>
      </c>
      <c r="H2800">
        <v>22.913634936110434</v>
      </c>
      <c r="I2800">
        <v>-0.34065815161271473</v>
      </c>
      <c r="J2800">
        <v>5334.5864693866724</v>
      </c>
      <c r="K2800">
        <v>-3484.3982252439901</v>
      </c>
      <c r="L2800">
        <v>-33.15141268768096</v>
      </c>
      <c r="M2800">
        <v>6371.7221998017803</v>
      </c>
      <c r="N2800">
        <v>36994.121093756461</v>
      </c>
      <c r="O2800">
        <v>51.226836439141735</v>
      </c>
      <c r="P2800">
        <v>0.62000518875413735</v>
      </c>
      <c r="Q2800" s="6">
        <v>2798</v>
      </c>
    </row>
    <row r="2801" spans="1:17" x14ac:dyDescent="0.25">
      <c r="A2801">
        <v>110.09544275211546</v>
      </c>
      <c r="B2801">
        <v>-25.05035173843504</v>
      </c>
      <c r="C2801" s="6">
        <v>1694.0000000000002</v>
      </c>
      <c r="D2801">
        <v>3</v>
      </c>
      <c r="E2801">
        <v>0.65</v>
      </c>
      <c r="F2801">
        <v>19.899999999999999</v>
      </c>
      <c r="G2801">
        <v>54.048620189015942</v>
      </c>
      <c r="H2801">
        <v>23.381035517020646</v>
      </c>
      <c r="I2801">
        <v>9.5442752115459939E-2</v>
      </c>
      <c r="J2801">
        <v>5781.657475257538</v>
      </c>
      <c r="K2801">
        <v>-2684.1294092624694</v>
      </c>
      <c r="L2801">
        <v>-24.903044019297976</v>
      </c>
      <c r="M2801">
        <v>6374.3324236243798</v>
      </c>
      <c r="N2801">
        <v>36481.368694164346</v>
      </c>
      <c r="O2801">
        <v>60.700571376926668</v>
      </c>
      <c r="P2801">
        <v>0.22541111211500775</v>
      </c>
      <c r="Q2801" s="6">
        <v>2799</v>
      </c>
    </row>
    <row r="2802" spans="1:17" x14ac:dyDescent="0.25">
      <c r="A2802">
        <v>109.38857151418989</v>
      </c>
      <c r="B2802">
        <v>-23.286998402223833</v>
      </c>
      <c r="C2802" s="6">
        <v>1694.2800000000002</v>
      </c>
      <c r="D2802">
        <v>3</v>
      </c>
      <c r="E2802">
        <v>0.65</v>
      </c>
      <c r="F2802">
        <v>19.899999999999999</v>
      </c>
      <c r="G2802">
        <v>54.048620189015942</v>
      </c>
      <c r="H2802">
        <v>17.459308507832635</v>
      </c>
      <c r="I2802">
        <v>-0.61142848581010867</v>
      </c>
      <c r="J2802">
        <v>5861.6192307523006</v>
      </c>
      <c r="K2802">
        <v>-2505.9462373239685</v>
      </c>
      <c r="L2802">
        <v>-23.147567464594218</v>
      </c>
      <c r="M2802">
        <v>6374.8212955880845</v>
      </c>
      <c r="N2802">
        <v>36389.296858365975</v>
      </c>
      <c r="O2802">
        <v>62.727928696742772</v>
      </c>
      <c r="P2802">
        <v>1.5462836038720782</v>
      </c>
      <c r="Q2802" s="6">
        <v>2800</v>
      </c>
    </row>
    <row r="2803" spans="1:17" x14ac:dyDescent="0.25">
      <c r="A2803">
        <v>109.04215515943832</v>
      </c>
      <c r="B2803">
        <v>-24.834052224666408</v>
      </c>
      <c r="C2803" s="6">
        <v>1694.5600000000002</v>
      </c>
      <c r="D2803">
        <v>1.2</v>
      </c>
      <c r="E2803">
        <v>0.65</v>
      </c>
      <c r="F2803">
        <v>19.899999999999999</v>
      </c>
      <c r="G2803">
        <v>46.089820015575185</v>
      </c>
      <c r="H2803">
        <v>19.420389563159581</v>
      </c>
      <c r="I2803">
        <v>-0.95784484056167685</v>
      </c>
      <c r="J2803">
        <v>5791.7614689819356</v>
      </c>
      <c r="K2803">
        <v>-2662.40413433397</v>
      </c>
      <c r="L2803">
        <v>-24.687681455841069</v>
      </c>
      <c r="M2803">
        <v>6374.3938290713113</v>
      </c>
      <c r="N2803">
        <v>36470.626038096547</v>
      </c>
      <c r="O2803">
        <v>60.930246605565586</v>
      </c>
      <c r="P2803">
        <v>2.2796378091266534</v>
      </c>
      <c r="Q2803" s="6">
        <v>2801</v>
      </c>
    </row>
    <row r="2804" spans="1:17" x14ac:dyDescent="0.25">
      <c r="A2804">
        <v>109.50457716343141</v>
      </c>
      <c r="B2804">
        <v>-21.753321101671983</v>
      </c>
      <c r="C2804" s="6">
        <v>1694.8400000000001</v>
      </c>
      <c r="D2804">
        <v>3</v>
      </c>
      <c r="E2804">
        <v>0.65</v>
      </c>
      <c r="F2804">
        <v>19.899999999999999</v>
      </c>
      <c r="G2804">
        <v>54.048620189015942</v>
      </c>
      <c r="H2804">
        <v>21.841026067367689</v>
      </c>
      <c r="I2804">
        <v>-0.49542283656859354</v>
      </c>
      <c r="J2804">
        <v>5926.665794524004</v>
      </c>
      <c r="K2804">
        <v>-2349.0662780528951</v>
      </c>
      <c r="L2804">
        <v>-21.62116853856741</v>
      </c>
      <c r="M2804">
        <v>6375.2239034143831</v>
      </c>
      <c r="N2804">
        <v>36313.789841472142</v>
      </c>
      <c r="O2804">
        <v>64.505795570292022</v>
      </c>
      <c r="P2804">
        <v>1.336562991769437</v>
      </c>
      <c r="Q2804" s="6">
        <v>2802</v>
      </c>
    </row>
    <row r="2805" spans="1:17" x14ac:dyDescent="0.25">
      <c r="A2805">
        <v>109.15001467041984</v>
      </c>
      <c r="B2805">
        <v>-21.859976733041176</v>
      </c>
      <c r="C2805" s="6">
        <v>1695.1200000000001</v>
      </c>
      <c r="D2805">
        <v>1.2</v>
      </c>
      <c r="E2805">
        <v>0.65</v>
      </c>
      <c r="F2805">
        <v>19.899999999999999</v>
      </c>
      <c r="G2805">
        <v>46.089820015575185</v>
      </c>
      <c r="H2805">
        <v>14.591660540897744</v>
      </c>
      <c r="I2805">
        <v>-0.84998532958016426</v>
      </c>
      <c r="J2805">
        <v>5922.2787672678769</v>
      </c>
      <c r="K2805">
        <v>-2360.0309382892056</v>
      </c>
      <c r="L2805">
        <v>-21.727305605929931</v>
      </c>
      <c r="M2805">
        <v>6375.19661084379</v>
      </c>
      <c r="N2805">
        <v>36319.377829854457</v>
      </c>
      <c r="O2805">
        <v>64.370222113822152</v>
      </c>
      <c r="P2805">
        <v>2.281783442586653</v>
      </c>
      <c r="Q2805" s="6">
        <v>2803</v>
      </c>
    </row>
    <row r="2806" spans="1:17" x14ac:dyDescent="0.25">
      <c r="A2806">
        <v>106.85656299810927</v>
      </c>
      <c r="B2806">
        <v>-24.065234624663095</v>
      </c>
      <c r="C2806" s="6">
        <v>1695.4</v>
      </c>
      <c r="D2806">
        <v>1.2</v>
      </c>
      <c r="E2806">
        <v>0.65</v>
      </c>
      <c r="F2806">
        <v>19.899999999999999</v>
      </c>
      <c r="G2806">
        <v>46.089820015575185</v>
      </c>
      <c r="H2806">
        <v>18.37873102227433</v>
      </c>
      <c r="I2806">
        <v>-3.1434370018907316</v>
      </c>
      <c r="J2806">
        <v>5827.007514914194</v>
      </c>
      <c r="K2806">
        <v>-2584.8832888420998</v>
      </c>
      <c r="L2806">
        <v>-23.922260887900013</v>
      </c>
      <c r="M2806">
        <v>6374.608866103209</v>
      </c>
      <c r="N2806">
        <v>36439.102057480806</v>
      </c>
      <c r="O2806">
        <v>61.615457573825545</v>
      </c>
      <c r="P2806">
        <v>7.6703160651994509</v>
      </c>
      <c r="Q2806" s="6">
        <v>2804</v>
      </c>
    </row>
    <row r="2807" spans="1:17" x14ac:dyDescent="0.25">
      <c r="A2807">
        <v>110.23196186493152</v>
      </c>
      <c r="B2807">
        <v>-23.538202346093755</v>
      </c>
      <c r="C2807" s="6">
        <v>1695.68</v>
      </c>
      <c r="D2807">
        <v>3</v>
      </c>
      <c r="E2807">
        <v>0.65</v>
      </c>
      <c r="F2807">
        <v>19.899999999999999</v>
      </c>
      <c r="G2807">
        <v>54.048620189015942</v>
      </c>
      <c r="H2807">
        <v>23.009209670327262</v>
      </c>
      <c r="I2807">
        <v>0.23196186493152027</v>
      </c>
      <c r="J2807">
        <v>5850.5646520348118</v>
      </c>
      <c r="K2807">
        <v>-2531.4764550965874</v>
      </c>
      <c r="L2807">
        <v>-23.397616546216071</v>
      </c>
      <c r="M2807">
        <v>6374.7533121170736</v>
      </c>
      <c r="N2807">
        <v>36401.760545668636</v>
      </c>
      <c r="O2807">
        <v>62.445058793923124</v>
      </c>
      <c r="P2807">
        <v>0.58081663953845875</v>
      </c>
      <c r="Q2807" s="6">
        <v>2805</v>
      </c>
    </row>
    <row r="2808" spans="1:17" x14ac:dyDescent="0.25">
      <c r="A2808">
        <v>107.12047286047724</v>
      </c>
      <c r="B2808">
        <v>-20.696539392764048</v>
      </c>
      <c r="C2808" s="6">
        <v>1695.9600000000003</v>
      </c>
      <c r="D2808">
        <v>3</v>
      </c>
      <c r="E2808">
        <v>0.65</v>
      </c>
      <c r="F2808">
        <v>19.899999999999999</v>
      </c>
      <c r="G2808">
        <v>54.048620189015942</v>
      </c>
      <c r="H2808">
        <v>16.797789633958519</v>
      </c>
      <c r="I2808">
        <v>-2.8795271395227644</v>
      </c>
      <c r="J2808">
        <v>5969.0252465935546</v>
      </c>
      <c r="K2808">
        <v>-2239.9979364311948</v>
      </c>
      <c r="L2808">
        <v>-20.569622048443964</v>
      </c>
      <c r="M2808">
        <v>6375.4884636149454</v>
      </c>
      <c r="N2808">
        <v>36273.123336599216</v>
      </c>
      <c r="O2808">
        <v>65.5164511914477</v>
      </c>
      <c r="P2808">
        <v>8.100112270500647</v>
      </c>
      <c r="Q2808" s="6">
        <v>2806</v>
      </c>
    </row>
    <row r="2809" spans="1:17" x14ac:dyDescent="0.25">
      <c r="A2809">
        <v>109.17749725371478</v>
      </c>
      <c r="B2809">
        <v>-21.3561240022268</v>
      </c>
      <c r="C2809" s="6">
        <v>1696.2400000000002</v>
      </c>
      <c r="D2809">
        <v>3</v>
      </c>
      <c r="E2809">
        <v>0.65</v>
      </c>
      <c r="F2809">
        <v>19.899999999999999</v>
      </c>
      <c r="G2809">
        <v>54.048620189015942</v>
      </c>
      <c r="H2809">
        <v>23.35794044955901</v>
      </c>
      <c r="I2809">
        <v>-0.82250274628522391</v>
      </c>
      <c r="J2809">
        <v>5942.8233390623545</v>
      </c>
      <c r="K2809">
        <v>-2308.1625733460678</v>
      </c>
      <c r="L2809">
        <v>-21.225918565132673</v>
      </c>
      <c r="M2809">
        <v>6375.3245959950755</v>
      </c>
      <c r="N2809">
        <v>36295.496025908149</v>
      </c>
      <c r="O2809">
        <v>64.954960833763778</v>
      </c>
      <c r="P2809">
        <v>2.257593312613825</v>
      </c>
      <c r="Q2809" s="6">
        <v>2807</v>
      </c>
    </row>
    <row r="2810" spans="1:17" x14ac:dyDescent="0.25">
      <c r="A2810">
        <v>106.58118911376795</v>
      </c>
      <c r="B2810">
        <v>-22.52033000702022</v>
      </c>
      <c r="C2810" s="6">
        <v>1696.5200000000002</v>
      </c>
      <c r="D2810">
        <v>1.2</v>
      </c>
      <c r="E2810">
        <v>0.65</v>
      </c>
      <c r="F2810">
        <v>19.899999999999999</v>
      </c>
      <c r="G2810">
        <v>46.089820015575185</v>
      </c>
      <c r="H2810">
        <v>20.395572004963761</v>
      </c>
      <c r="I2810">
        <v>-3.4188108862320519</v>
      </c>
      <c r="J2810">
        <v>5894.6617622781687</v>
      </c>
      <c r="K2810">
        <v>-2427.7375869588027</v>
      </c>
      <c r="L2810">
        <v>-22.384489131777649</v>
      </c>
      <c r="M2810">
        <v>6375.025261345786</v>
      </c>
      <c r="N2810">
        <v>36362.805516716398</v>
      </c>
      <c r="O2810">
        <v>63.340533246518802</v>
      </c>
      <c r="P2810">
        <v>8.865313968426582</v>
      </c>
      <c r="Q2810" s="6">
        <v>2808</v>
      </c>
    </row>
    <row r="2811" spans="1:17" x14ac:dyDescent="0.25">
      <c r="A2811">
        <v>108.85649209695103</v>
      </c>
      <c r="B2811">
        <v>-22.75250562678465</v>
      </c>
      <c r="C2811" s="6">
        <v>1696.8000000000002</v>
      </c>
      <c r="D2811">
        <v>0.75</v>
      </c>
      <c r="E2811">
        <v>0.65</v>
      </c>
      <c r="F2811">
        <v>19.899999999999999</v>
      </c>
      <c r="G2811">
        <v>42.007420362456692</v>
      </c>
      <c r="H2811">
        <v>20.855980058526267</v>
      </c>
      <c r="I2811">
        <v>-1.1435079030489703</v>
      </c>
      <c r="J2811">
        <v>5884.7661064668573</v>
      </c>
      <c r="K2811">
        <v>-2451.4678476457848</v>
      </c>
      <c r="L2811">
        <v>-22.615567231794383</v>
      </c>
      <c r="M2811">
        <v>6374.9640576133561</v>
      </c>
      <c r="N2811">
        <v>36363.463740989879</v>
      </c>
      <c r="O2811">
        <v>63.323467932697326</v>
      </c>
      <c r="P2811">
        <v>2.9544721596265324</v>
      </c>
      <c r="Q2811" s="6">
        <v>2809</v>
      </c>
    </row>
    <row r="2812" spans="1:17" x14ac:dyDescent="0.25">
      <c r="A2812">
        <v>107.88294638063455</v>
      </c>
      <c r="B2812">
        <v>-22.531772598792337</v>
      </c>
      <c r="C2812" s="6">
        <v>1697.0800000000002</v>
      </c>
      <c r="D2812">
        <v>0.75</v>
      </c>
      <c r="E2812">
        <v>0.65</v>
      </c>
      <c r="F2812">
        <v>19.899999999999999</v>
      </c>
      <c r="G2812">
        <v>42.007420362456692</v>
      </c>
      <c r="H2812">
        <v>22.62066662307064</v>
      </c>
      <c r="I2812">
        <v>-2.1170536193654499</v>
      </c>
      <c r="J2812">
        <v>5894.1763227743331</v>
      </c>
      <c r="K2812">
        <v>-2428.9080360738135</v>
      </c>
      <c r="L2812">
        <v>-22.395877425021471</v>
      </c>
      <c r="M2812">
        <v>6375.0222565617369</v>
      </c>
      <c r="N2812">
        <v>36355.867773229191</v>
      </c>
      <c r="O2812">
        <v>63.501522108740311</v>
      </c>
      <c r="P2812">
        <v>5.5101970439887493</v>
      </c>
      <c r="Q2812" s="6">
        <v>2810</v>
      </c>
    </row>
    <row r="2813" spans="1:17" x14ac:dyDescent="0.25">
      <c r="A2813">
        <v>107.78171198986064</v>
      </c>
      <c r="B2813">
        <v>-24.986350530395221</v>
      </c>
      <c r="C2813" s="6">
        <v>1697.3600000000001</v>
      </c>
      <c r="D2813">
        <v>3</v>
      </c>
      <c r="E2813">
        <v>0.65</v>
      </c>
      <c r="F2813">
        <v>19.899999999999999</v>
      </c>
      <c r="G2813">
        <v>54.048620189015942</v>
      </c>
      <c r="H2813">
        <v>16.19030037748114</v>
      </c>
      <c r="I2813">
        <v>-2.2182880101393607</v>
      </c>
      <c r="J2813">
        <v>5784.6557352403306</v>
      </c>
      <c r="K2813">
        <v>-2677.7049929689533</v>
      </c>
      <c r="L2813">
        <v>-24.839319180264024</v>
      </c>
      <c r="M2813">
        <v>6374.3506339563492</v>
      </c>
      <c r="N2813">
        <v>36482.907478572772</v>
      </c>
      <c r="O2813">
        <v>60.668542756883092</v>
      </c>
      <c r="P2813">
        <v>5.2395705929630507</v>
      </c>
      <c r="Q2813" s="6">
        <v>2811</v>
      </c>
    </row>
    <row r="2814" spans="1:17" x14ac:dyDescent="0.25">
      <c r="A2814">
        <v>107.6144135736631</v>
      </c>
      <c r="B2814">
        <v>-21.629966467499639</v>
      </c>
      <c r="C2814" s="6">
        <v>1697.64</v>
      </c>
      <c r="D2814">
        <v>1.2</v>
      </c>
      <c r="E2814">
        <v>0.65</v>
      </c>
      <c r="F2814">
        <v>19.899999999999999</v>
      </c>
      <c r="G2814">
        <v>46.089820015575185</v>
      </c>
      <c r="H2814">
        <v>20.160553617961668</v>
      </c>
      <c r="I2814">
        <v>-2.3855864263369</v>
      </c>
      <c r="J2814">
        <v>5931.7141609216869</v>
      </c>
      <c r="K2814">
        <v>-2336.3749060807495</v>
      </c>
      <c r="L2814">
        <v>-21.498415926853447</v>
      </c>
      <c r="M2814">
        <v>6375.2553351722863</v>
      </c>
      <c r="N2814">
        <v>36313.645458967134</v>
      </c>
      <c r="O2814">
        <v>64.51027299456581</v>
      </c>
      <c r="P2814">
        <v>6.4482100299205181</v>
      </c>
      <c r="Q2814" s="6">
        <v>2812</v>
      </c>
    </row>
    <row r="2815" spans="1:17" x14ac:dyDescent="0.25">
      <c r="A2815">
        <v>108.92948968202192</v>
      </c>
      <c r="B2815">
        <v>-21.543857216447972</v>
      </c>
      <c r="C2815" s="6">
        <v>1697.92</v>
      </c>
      <c r="D2815">
        <v>1.2</v>
      </c>
      <c r="E2815">
        <v>0.65</v>
      </c>
      <c r="F2815">
        <v>19.899999999999999</v>
      </c>
      <c r="G2815">
        <v>46.089820015575185</v>
      </c>
      <c r="H2815">
        <v>23.436521884016734</v>
      </c>
      <c r="I2815">
        <v>-1.0705103179780764</v>
      </c>
      <c r="J2815">
        <v>5935.2219925380987</v>
      </c>
      <c r="K2815">
        <v>-2327.5092184208297</v>
      </c>
      <c r="L2815">
        <v>-21.412728360778623</v>
      </c>
      <c r="M2815">
        <v>6375.2771910358424</v>
      </c>
      <c r="N2815">
        <v>36304.809012365185</v>
      </c>
      <c r="O2815">
        <v>64.725457016296119</v>
      </c>
      <c r="P2815">
        <v>2.9130540835098038</v>
      </c>
      <c r="Q2815" s="6">
        <v>2813</v>
      </c>
    </row>
    <row r="2816" spans="1:17" x14ac:dyDescent="0.25">
      <c r="A2816">
        <v>109.93189506016034</v>
      </c>
      <c r="B2816">
        <v>-25.050388999006273</v>
      </c>
      <c r="C2816" s="6">
        <v>1698.2000000000003</v>
      </c>
      <c r="D2816">
        <v>0.75</v>
      </c>
      <c r="E2816">
        <v>0.65</v>
      </c>
      <c r="F2816">
        <v>19.899999999999999</v>
      </c>
      <c r="G2816">
        <v>42.007420362456692</v>
      </c>
      <c r="H2816">
        <v>14.751929507864268</v>
      </c>
      <c r="I2816">
        <v>-6.8104939839656709E-2</v>
      </c>
      <c r="J2816">
        <v>5781.6557276167187</v>
      </c>
      <c r="K2816">
        <v>-2684.1331485043111</v>
      </c>
      <c r="L2816">
        <v>-24.903081119183831</v>
      </c>
      <c r="M2816">
        <v>6374.3324130125866</v>
      </c>
      <c r="N2816">
        <v>36481.366161702383</v>
      </c>
      <c r="O2816">
        <v>60.700624639028788</v>
      </c>
      <c r="P2816">
        <v>0.16084637579940825</v>
      </c>
      <c r="Q2816" s="6">
        <v>2814</v>
      </c>
    </row>
    <row r="2817" spans="1:17" x14ac:dyDescent="0.25">
      <c r="A2817">
        <v>107.56907819434694</v>
      </c>
      <c r="B2817">
        <v>-21.918580273261973</v>
      </c>
      <c r="C2817" s="6">
        <v>1698.4800000000002</v>
      </c>
      <c r="D2817">
        <v>0.75</v>
      </c>
      <c r="E2817">
        <v>0.65</v>
      </c>
      <c r="F2817">
        <v>19.899999999999999</v>
      </c>
      <c r="G2817">
        <v>42.007420362456692</v>
      </c>
      <c r="H2817">
        <v>15.472259668479897</v>
      </c>
      <c r="I2817">
        <v>-2.4309218056530568</v>
      </c>
      <c r="J2817">
        <v>5919.8595386679599</v>
      </c>
      <c r="K2817">
        <v>-2366.0522139935306</v>
      </c>
      <c r="L2817">
        <v>-21.785624990012835</v>
      </c>
      <c r="M2817">
        <v>6375.1815689360337</v>
      </c>
      <c r="N2817">
        <v>36327.610949562775</v>
      </c>
      <c r="O2817">
        <v>64.172507262971919</v>
      </c>
      <c r="P2817">
        <v>6.4882107602447228</v>
      </c>
      <c r="Q2817" s="6">
        <v>2815</v>
      </c>
    </row>
    <row r="2818" spans="1:17" x14ac:dyDescent="0.25">
      <c r="A2818">
        <v>106.78343889225005</v>
      </c>
      <c r="B2818">
        <v>-22.593510531504339</v>
      </c>
      <c r="C2818" s="6">
        <v>1698.7600000000002</v>
      </c>
      <c r="D2818">
        <v>0.75</v>
      </c>
      <c r="E2818">
        <v>0.65</v>
      </c>
      <c r="F2818">
        <v>19.899999999999999</v>
      </c>
      <c r="G2818">
        <v>42.007420362456692</v>
      </c>
      <c r="H2818">
        <v>22.814851411272326</v>
      </c>
      <c r="I2818">
        <v>-3.2165611077499534</v>
      </c>
      <c r="J2818">
        <v>5891.5531139368795</v>
      </c>
      <c r="K2818">
        <v>-2435.2214903159756</v>
      </c>
      <c r="L2818">
        <v>-22.45732276435206</v>
      </c>
      <c r="M2818">
        <v>6375.0060236235149</v>
      </c>
      <c r="N2818">
        <v>36365.004698282544</v>
      </c>
      <c r="O2818">
        <v>63.289093399988246</v>
      </c>
      <c r="P2818">
        <v>8.3220872258399421</v>
      </c>
      <c r="Q2818" s="6">
        <v>2816</v>
      </c>
    </row>
    <row r="2819" spans="1:17" x14ac:dyDescent="0.25">
      <c r="A2819">
        <v>107.2664127861557</v>
      </c>
      <c r="B2819">
        <v>-22.590492139757234</v>
      </c>
      <c r="C2819" s="6">
        <v>1699.0400000000002</v>
      </c>
      <c r="D2819">
        <v>1.2</v>
      </c>
      <c r="E2819">
        <v>0.65</v>
      </c>
      <c r="F2819">
        <v>19.899999999999999</v>
      </c>
      <c r="G2819">
        <v>46.089820015575185</v>
      </c>
      <c r="H2819">
        <v>19.294472910029828</v>
      </c>
      <c r="I2819">
        <v>-2.7335872138443023</v>
      </c>
      <c r="J2819">
        <v>5891.6815222726045</v>
      </c>
      <c r="K2819">
        <v>-2434.9128876786845</v>
      </c>
      <c r="L2819">
        <v>-22.45431866301988</v>
      </c>
      <c r="M2819">
        <v>6375.0068180726039</v>
      </c>
      <c r="N2819">
        <v>36361.867376834962</v>
      </c>
      <c r="O2819">
        <v>63.361707264851923</v>
      </c>
      <c r="P2819">
        <v>7.0851506262811004</v>
      </c>
      <c r="Q2819" s="6">
        <v>2817</v>
      </c>
    </row>
    <row r="2820" spans="1:17" x14ac:dyDescent="0.25">
      <c r="A2820">
        <v>107.46915038514247</v>
      </c>
      <c r="B2820">
        <v>-21.7729146808244</v>
      </c>
      <c r="C2820" s="6">
        <v>1699.3200000000002</v>
      </c>
      <c r="D2820">
        <v>1.2</v>
      </c>
      <c r="E2820">
        <v>0.65</v>
      </c>
      <c r="F2820">
        <v>19.899999999999999</v>
      </c>
      <c r="G2820">
        <v>46.089820015575185</v>
      </c>
      <c r="H2820">
        <v>22.605616022414573</v>
      </c>
      <c r="I2820">
        <v>-2.5308496148575301</v>
      </c>
      <c r="J2820">
        <v>5925.861393713114</v>
      </c>
      <c r="K2820">
        <v>-2351.0811841499094</v>
      </c>
      <c r="L2820">
        <v>-21.640666716390072</v>
      </c>
      <c r="M2820">
        <v>6375.2188975723229</v>
      </c>
      <c r="N2820">
        <v>36321.176306300564</v>
      </c>
      <c r="O2820">
        <v>64.327704158103572</v>
      </c>
      <c r="P2820">
        <v>6.7954034091982152</v>
      </c>
      <c r="Q2820" s="6">
        <v>2818</v>
      </c>
    </row>
    <row r="2821" spans="1:17" x14ac:dyDescent="0.25">
      <c r="A2821">
        <v>106.63698940020619</v>
      </c>
      <c r="B2821">
        <v>-25.041615419845382</v>
      </c>
      <c r="C2821" s="6">
        <v>1699.6000000000001</v>
      </c>
      <c r="D2821">
        <v>1.2</v>
      </c>
      <c r="E2821">
        <v>0.65</v>
      </c>
      <c r="F2821">
        <v>19.899999999999999</v>
      </c>
      <c r="G2821">
        <v>46.089820015575185</v>
      </c>
      <c r="H2821">
        <v>22.85115665420237</v>
      </c>
      <c r="I2821">
        <v>-3.3630105997938102</v>
      </c>
      <c r="J2821">
        <v>5782.0671693727954</v>
      </c>
      <c r="K2821">
        <v>-2683.252655190136</v>
      </c>
      <c r="L2821">
        <v>-24.894345382722012</v>
      </c>
      <c r="M2821">
        <v>6374.3349114024159</v>
      </c>
      <c r="N2821">
        <v>36492.392995025482</v>
      </c>
      <c r="O2821">
        <v>60.468406782760724</v>
      </c>
      <c r="P2821">
        <v>7.9038046623303355</v>
      </c>
      <c r="Q2821" s="6">
        <v>2819</v>
      </c>
    </row>
    <row r="2822" spans="1:17" x14ac:dyDescent="0.25">
      <c r="A2822">
        <v>107.37938211086332</v>
      </c>
      <c r="B2822">
        <v>-24.291542405370873</v>
      </c>
      <c r="C2822" s="6">
        <v>1699.88</v>
      </c>
      <c r="D2822">
        <v>1.2</v>
      </c>
      <c r="E2822">
        <v>0.65</v>
      </c>
      <c r="F2822">
        <v>19.899999999999999</v>
      </c>
      <c r="G2822">
        <v>46.089820015575185</v>
      </c>
      <c r="H2822">
        <v>23.459554657411797</v>
      </c>
      <c r="I2822">
        <v>-2.6206178891366818</v>
      </c>
      <c r="J2822">
        <v>5816.7409983790149</v>
      </c>
      <c r="K2822">
        <v>-2607.7503880997851</v>
      </c>
      <c r="L2822">
        <v>-24.147557991322174</v>
      </c>
      <c r="M2822">
        <v>6374.5460959081529</v>
      </c>
      <c r="N2822">
        <v>36447.863680306917</v>
      </c>
      <c r="O2822">
        <v>61.423349773581108</v>
      </c>
      <c r="P2822">
        <v>6.3486476624695189</v>
      </c>
      <c r="Q2822" s="6">
        <v>2820</v>
      </c>
    </row>
    <row r="2823" spans="1:17" x14ac:dyDescent="0.25">
      <c r="A2823">
        <v>106.1130468835926</v>
      </c>
      <c r="B2823">
        <v>-24.492400214522224</v>
      </c>
      <c r="C2823" s="6">
        <v>1700.16</v>
      </c>
      <c r="D2823">
        <v>3</v>
      </c>
      <c r="E2823">
        <v>0.65</v>
      </c>
      <c r="F2823">
        <v>19.899999999999999</v>
      </c>
      <c r="G2823">
        <v>54.048620189015942</v>
      </c>
      <c r="H2823">
        <v>23.663302583006271</v>
      </c>
      <c r="I2823">
        <v>-3.8869531164073976</v>
      </c>
      <c r="J2823">
        <v>5807.553175030278</v>
      </c>
      <c r="K2823">
        <v>-2628.0123783952276</v>
      </c>
      <c r="L2823">
        <v>-24.347526255517529</v>
      </c>
      <c r="M2823">
        <v>6374.4900142523411</v>
      </c>
      <c r="N2823">
        <v>36466.894380970858</v>
      </c>
      <c r="O2823">
        <v>61.012483461103095</v>
      </c>
      <c r="P2823">
        <v>9.307474957585157</v>
      </c>
      <c r="Q2823" s="6">
        <v>2821</v>
      </c>
    </row>
    <row r="2824" spans="1:17" x14ac:dyDescent="0.25">
      <c r="A2824">
        <v>107.16785118015028</v>
      </c>
      <c r="B2824">
        <v>-20.993388450882566</v>
      </c>
      <c r="C2824" s="6">
        <v>1700.44</v>
      </c>
      <c r="D2824">
        <v>3</v>
      </c>
      <c r="E2824">
        <v>0.65</v>
      </c>
      <c r="F2824">
        <v>19.899999999999999</v>
      </c>
      <c r="G2824">
        <v>54.048620189015942</v>
      </c>
      <c r="H2824">
        <v>20.195608514757211</v>
      </c>
      <c r="I2824">
        <v>-2.8321488198497207</v>
      </c>
      <c r="J2824">
        <v>5957.3303266193589</v>
      </c>
      <c r="K2824">
        <v>-2270.7123978040208</v>
      </c>
      <c r="L2824">
        <v>-20.864982917747135</v>
      </c>
      <c r="M2824">
        <v>6375.4152346337096</v>
      </c>
      <c r="N2824">
        <v>36286.399833192656</v>
      </c>
      <c r="O2824">
        <v>65.182538921421482</v>
      </c>
      <c r="P2824">
        <v>7.8620104255482284</v>
      </c>
      <c r="Q2824" s="6">
        <v>2822</v>
      </c>
    </row>
    <row r="2825" spans="1:17" x14ac:dyDescent="0.25">
      <c r="A2825">
        <v>106.6357896131934</v>
      </c>
      <c r="B2825">
        <v>-25.219138046528037</v>
      </c>
      <c r="C2825" s="6">
        <v>1700.7200000000003</v>
      </c>
      <c r="D2825">
        <v>0.75</v>
      </c>
      <c r="E2825">
        <v>0.65</v>
      </c>
      <c r="F2825">
        <v>19.899999999999999</v>
      </c>
      <c r="G2825">
        <v>42.007420362456692</v>
      </c>
      <c r="H2825">
        <v>17.917269554951375</v>
      </c>
      <c r="I2825">
        <v>-3.3642103868066044</v>
      </c>
      <c r="J2825">
        <v>5773.7158310678233</v>
      </c>
      <c r="K2825">
        <v>-2701.0562753285235</v>
      </c>
      <c r="L2825">
        <v>-25.071104984060593</v>
      </c>
      <c r="M2825">
        <v>6374.2842343603415</v>
      </c>
      <c r="N2825">
        <v>36502.023777343005</v>
      </c>
      <c r="O2825">
        <v>60.265597356098461</v>
      </c>
      <c r="P2825">
        <v>7.8551946350424915</v>
      </c>
      <c r="Q2825" s="6">
        <v>2823</v>
      </c>
    </row>
    <row r="2826" spans="1:17" x14ac:dyDescent="0.25">
      <c r="A2826">
        <v>105.92625903209506</v>
      </c>
      <c r="B2826">
        <v>-20.70679545823948</v>
      </c>
      <c r="C2826" s="6">
        <v>1701.0000000000002</v>
      </c>
      <c r="D2826">
        <v>3</v>
      </c>
      <c r="E2826">
        <v>0.65</v>
      </c>
      <c r="F2826">
        <v>19.899999999999999</v>
      </c>
      <c r="G2826">
        <v>54.048620189015942</v>
      </c>
      <c r="H2826">
        <v>14.392981815847122</v>
      </c>
      <c r="I2826">
        <v>-4.0737409679049392</v>
      </c>
      <c r="J2826">
        <v>5968.623851372754</v>
      </c>
      <c r="K2826">
        <v>-2241.0601045741882</v>
      </c>
      <c r="L2826">
        <v>-20.579826470863047</v>
      </c>
      <c r="M2826">
        <v>6375.4859478701537</v>
      </c>
      <c r="N2826">
        <v>36282.356792440944</v>
      </c>
      <c r="O2826">
        <v>65.285332323557071</v>
      </c>
      <c r="P2826">
        <v>11.388296880722878</v>
      </c>
      <c r="Q2826" s="6">
        <v>2824</v>
      </c>
    </row>
    <row r="2827" spans="1:17" x14ac:dyDescent="0.25">
      <c r="A2827">
        <v>105.45355170783567</v>
      </c>
      <c r="B2827">
        <v>-23.5782437002966</v>
      </c>
      <c r="C2827" s="6">
        <v>1701.2800000000002</v>
      </c>
      <c r="D2827">
        <v>0.75</v>
      </c>
      <c r="E2827">
        <v>0.65</v>
      </c>
      <c r="F2827">
        <v>19.899999999999999</v>
      </c>
      <c r="G2827">
        <v>42.007420362456692</v>
      </c>
      <c r="H2827">
        <v>17.951608775245489</v>
      </c>
      <c r="I2827">
        <v>-4.5464482921643281</v>
      </c>
      <c r="J2827">
        <v>5848.7922049491881</v>
      </c>
      <c r="K2827">
        <v>-2535.5415029096494</v>
      </c>
      <c r="L2827">
        <v>-23.437474807621289</v>
      </c>
      <c r="M2827">
        <v>6374.7424237887226</v>
      </c>
      <c r="N2827">
        <v>36425.065781172896</v>
      </c>
      <c r="O2827">
        <v>61.926780611644702</v>
      </c>
      <c r="P2827">
        <v>11.243427598540967</v>
      </c>
      <c r="Q2827" s="6">
        <v>2825</v>
      </c>
    </row>
    <row r="2828" spans="1:17" x14ac:dyDescent="0.25">
      <c r="A2828">
        <v>109.71255076574506</v>
      </c>
      <c r="B2828">
        <v>-22.682742077734645</v>
      </c>
      <c r="C2828" s="6">
        <v>1701.5600000000002</v>
      </c>
      <c r="D2828">
        <v>1.2</v>
      </c>
      <c r="E2828">
        <v>0.65</v>
      </c>
      <c r="F2828">
        <v>19.899999999999999</v>
      </c>
      <c r="G2828">
        <v>46.089820015575185</v>
      </c>
      <c r="H2828">
        <v>14.410524430836892</v>
      </c>
      <c r="I2828">
        <v>-0.28744923425493596</v>
      </c>
      <c r="J2828">
        <v>5887.7496633921892</v>
      </c>
      <c r="K2828">
        <v>-2444.3415831152583</v>
      </c>
      <c r="L2828">
        <v>-22.546132527400243</v>
      </c>
      <c r="M2828">
        <v>6374.9824998756849</v>
      </c>
      <c r="N2828">
        <v>36358.734164260684</v>
      </c>
      <c r="O2828">
        <v>63.433662000524528</v>
      </c>
      <c r="P2828">
        <v>0.74536941952142388</v>
      </c>
      <c r="Q2828" s="6">
        <v>2826</v>
      </c>
    </row>
    <row r="2829" spans="1:17" x14ac:dyDescent="0.25">
      <c r="A2829">
        <v>108.82320118808529</v>
      </c>
      <c r="B2829">
        <v>-23.634200650159809</v>
      </c>
      <c r="C2829" s="6">
        <v>1701.8400000000001</v>
      </c>
      <c r="D2829">
        <v>1.2</v>
      </c>
      <c r="E2829">
        <v>0.65</v>
      </c>
      <c r="F2829">
        <v>19.899999999999999</v>
      </c>
      <c r="G2829">
        <v>46.089820015575185</v>
      </c>
      <c r="H2829">
        <v>15.448782161942596</v>
      </c>
      <c r="I2829">
        <v>-1.1767988119147077</v>
      </c>
      <c r="J2829">
        <v>5846.3104739687524</v>
      </c>
      <c r="K2829">
        <v>-2541.2202795953626</v>
      </c>
      <c r="L2829">
        <v>-23.493176346770653</v>
      </c>
      <c r="M2829">
        <v>6374.7271837674334</v>
      </c>
      <c r="N2829">
        <v>36408.055792542771</v>
      </c>
      <c r="O2829">
        <v>62.303477125501111</v>
      </c>
      <c r="P2829">
        <v>2.9332695446316679</v>
      </c>
      <c r="Q2829" s="6">
        <v>2827</v>
      </c>
    </row>
    <row r="2830" spans="1:17" x14ac:dyDescent="0.25">
      <c r="A2830">
        <v>106.3535602602351</v>
      </c>
      <c r="B2830">
        <v>-25.207301187195291</v>
      </c>
      <c r="C2830" s="6">
        <v>1702.1200000000001</v>
      </c>
      <c r="D2830">
        <v>1.2</v>
      </c>
      <c r="E2830">
        <v>0.65</v>
      </c>
      <c r="F2830">
        <v>19.899999999999999</v>
      </c>
      <c r="G2830">
        <v>46.089820015575185</v>
      </c>
      <c r="H2830">
        <v>19.01687186767283</v>
      </c>
      <c r="I2830">
        <v>-3.6464397397649009</v>
      </c>
      <c r="J2830">
        <v>5774.2744041695205</v>
      </c>
      <c r="K2830">
        <v>-2699.8699576143272</v>
      </c>
      <c r="L2830">
        <v>-25.059318826340075</v>
      </c>
      <c r="M2830">
        <v>6374.2876215837377</v>
      </c>
      <c r="N2830">
        <v>36503.389041347793</v>
      </c>
      <c r="O2830">
        <v>60.237234794476912</v>
      </c>
      <c r="P2830">
        <v>8.5102731351042546</v>
      </c>
      <c r="Q2830" s="6">
        <v>2828</v>
      </c>
    </row>
    <row r="2831" spans="1:17" x14ac:dyDescent="0.25">
      <c r="A2831">
        <v>108.99830116475836</v>
      </c>
      <c r="B2831">
        <v>-22.564836214567059</v>
      </c>
      <c r="C2831" s="6">
        <v>1702.4</v>
      </c>
      <c r="D2831">
        <v>1.2</v>
      </c>
      <c r="E2831">
        <v>0.65</v>
      </c>
      <c r="F2831">
        <v>19.899999999999999</v>
      </c>
      <c r="G2831">
        <v>46.089820015575185</v>
      </c>
      <c r="H2831">
        <v>20.522640466252589</v>
      </c>
      <c r="I2831">
        <v>-1.0016988352416405</v>
      </c>
      <c r="J2831">
        <v>5892.7723175475458</v>
      </c>
      <c r="K2831">
        <v>-2432.2895383024506</v>
      </c>
      <c r="L2831">
        <v>-22.428784265024067</v>
      </c>
      <c r="M2831">
        <v>6375.0135674044041</v>
      </c>
      <c r="N2831">
        <v>36353.873077835793</v>
      </c>
      <c r="O2831">
        <v>63.547746926270484</v>
      </c>
      <c r="P2831">
        <v>2.6088967914033661</v>
      </c>
      <c r="Q2831" s="6">
        <v>2829</v>
      </c>
    </row>
    <row r="2832" spans="1:17" x14ac:dyDescent="0.25">
      <c r="A2832">
        <v>109.47939022222491</v>
      </c>
      <c r="B2832">
        <v>-21.845804638703058</v>
      </c>
      <c r="C2832" s="6">
        <v>1702.68</v>
      </c>
      <c r="D2832">
        <v>1.2</v>
      </c>
      <c r="E2832">
        <v>0.65</v>
      </c>
      <c r="F2832">
        <v>19.899999999999999</v>
      </c>
      <c r="G2832">
        <v>46.089820015575185</v>
      </c>
      <c r="H2832">
        <v>22.013386188843008</v>
      </c>
      <c r="I2832">
        <v>-0.52060977777509265</v>
      </c>
      <c r="J2832">
        <v>5922.8628818891248</v>
      </c>
      <c r="K2832">
        <v>-2358.5744482743839</v>
      </c>
      <c r="L2832">
        <v>-21.71320231187547</v>
      </c>
      <c r="M2832">
        <v>6375.2002435776685</v>
      </c>
      <c r="N2832">
        <v>36318.227638564647</v>
      </c>
      <c r="O2832">
        <v>64.39800876109129</v>
      </c>
      <c r="P2832">
        <v>1.3988355030029809</v>
      </c>
      <c r="Q2832" s="6">
        <v>2830</v>
      </c>
    </row>
    <row r="2833" spans="1:17" x14ac:dyDescent="0.25">
      <c r="A2833">
        <v>109.56039768019183</v>
      </c>
      <c r="B2833">
        <v>-23.318480686380486</v>
      </c>
      <c r="C2833" s="6">
        <v>1702.9600000000003</v>
      </c>
      <c r="D2833">
        <v>3</v>
      </c>
      <c r="E2833">
        <v>0.65</v>
      </c>
      <c r="F2833">
        <v>19.899999999999999</v>
      </c>
      <c r="G2833">
        <v>54.048620189015942</v>
      </c>
      <c r="H2833">
        <v>16.295324073120952</v>
      </c>
      <c r="I2833">
        <v>-0.43960231980817355</v>
      </c>
      <c r="J2833">
        <v>5860.239964938557</v>
      </c>
      <c r="K2833">
        <v>-2509.1484352448442</v>
      </c>
      <c r="L2833">
        <v>-23.178904429581102</v>
      </c>
      <c r="M2833">
        <v>6374.8128064088842</v>
      </c>
      <c r="N2833">
        <v>36390.706632479036</v>
      </c>
      <c r="O2833">
        <v>62.695768394443107</v>
      </c>
      <c r="P2833">
        <v>1.1104334762736388</v>
      </c>
      <c r="Q2833" s="6">
        <v>2831</v>
      </c>
    </row>
    <row r="2834" spans="1:17" x14ac:dyDescent="0.25">
      <c r="A2834">
        <v>105.59583723711415</v>
      </c>
      <c r="B2834">
        <v>-21.073597485894393</v>
      </c>
      <c r="C2834" s="6">
        <v>1703.2400000000002</v>
      </c>
      <c r="D2834">
        <v>3</v>
      </c>
      <c r="E2834">
        <v>0.65</v>
      </c>
      <c r="F2834">
        <v>19.899999999999999</v>
      </c>
      <c r="G2834">
        <v>54.048620189015942</v>
      </c>
      <c r="H2834">
        <v>14.438087577338584</v>
      </c>
      <c r="I2834">
        <v>-4.4041627628858464</v>
      </c>
      <c r="J2834">
        <v>5954.1429786026356</v>
      </c>
      <c r="K2834">
        <v>-2279.0012374780213</v>
      </c>
      <c r="L2834">
        <v>-20.944792183634796</v>
      </c>
      <c r="M2834">
        <v>6375.3953014749932</v>
      </c>
      <c r="N2834">
        <v>36302.070902592619</v>
      </c>
      <c r="O2834">
        <v>64.796035288119597</v>
      </c>
      <c r="P2834">
        <v>12.090011358745221</v>
      </c>
      <c r="Q2834" s="6">
        <v>2832</v>
      </c>
    </row>
    <row r="2835" spans="1:17" x14ac:dyDescent="0.25">
      <c r="A2835">
        <v>106.87578741134394</v>
      </c>
      <c r="B2835">
        <v>-22.12695331591215</v>
      </c>
      <c r="C2835" s="6">
        <v>1703.5200000000002</v>
      </c>
      <c r="D2835">
        <v>3</v>
      </c>
      <c r="E2835">
        <v>0.65</v>
      </c>
      <c r="F2835">
        <v>19.899999999999999</v>
      </c>
      <c r="G2835">
        <v>54.048620189015942</v>
      </c>
      <c r="H2835">
        <v>17.511996030114386</v>
      </c>
      <c r="I2835">
        <v>-3.1242125886560643</v>
      </c>
      <c r="J2835">
        <v>5911.2076417327835</v>
      </c>
      <c r="K2835">
        <v>-2387.4419354350498</v>
      </c>
      <c r="L2835">
        <v>-21.992992157608942</v>
      </c>
      <c r="M2835">
        <v>6375.1278245031226</v>
      </c>
      <c r="N2835">
        <v>36341.654658951004</v>
      </c>
      <c r="O2835">
        <v>63.837725819637981</v>
      </c>
      <c r="P2835">
        <v>8.2453501514377585</v>
      </c>
      <c r="Q2835" s="6">
        <v>2833</v>
      </c>
    </row>
    <row r="2836" spans="1:17" x14ac:dyDescent="0.25">
      <c r="A2836">
        <v>109.44509535693928</v>
      </c>
      <c r="B2836">
        <v>-23.656215985681811</v>
      </c>
      <c r="C2836" s="6">
        <v>1703.8000000000002</v>
      </c>
      <c r="D2836">
        <v>0.75</v>
      </c>
      <c r="E2836">
        <v>0.65</v>
      </c>
      <c r="F2836">
        <v>19.899999999999999</v>
      </c>
      <c r="G2836">
        <v>42.007420362456692</v>
      </c>
      <c r="H2836">
        <v>20.124630532594772</v>
      </c>
      <c r="I2836">
        <v>-0.5549046430607234</v>
      </c>
      <c r="J2836">
        <v>5845.3325530384609</v>
      </c>
      <c r="K2836">
        <v>-2543.453846667675</v>
      </c>
      <c r="L2836">
        <v>-23.515091341598627</v>
      </c>
      <c r="M2836">
        <v>6374.7211802352358</v>
      </c>
      <c r="N2836">
        <v>36408.076704511994</v>
      </c>
      <c r="O2836">
        <v>62.302837936159108</v>
      </c>
      <c r="P2836">
        <v>1.3827217893716319</v>
      </c>
      <c r="Q2836" s="6">
        <v>2834</v>
      </c>
    </row>
    <row r="2837" spans="1:17" x14ac:dyDescent="0.25">
      <c r="A2837">
        <v>106.33765934147375</v>
      </c>
      <c r="B2837">
        <v>-22.027186160223931</v>
      </c>
      <c r="C2837" s="6">
        <v>1704.0800000000002</v>
      </c>
      <c r="D2837">
        <v>0.75</v>
      </c>
      <c r="E2837">
        <v>0.65</v>
      </c>
      <c r="F2837">
        <v>19.899999999999999</v>
      </c>
      <c r="G2837">
        <v>42.007420362456692</v>
      </c>
      <c r="H2837">
        <v>20.269304283971515</v>
      </c>
      <c r="I2837">
        <v>-3.6623406585262472</v>
      </c>
      <c r="J2837">
        <v>5915.3598264768461</v>
      </c>
      <c r="K2837">
        <v>-2377.2045859383538</v>
      </c>
      <c r="L2837">
        <v>-21.893705731257256</v>
      </c>
      <c r="M2837">
        <v>6375.1536075691947</v>
      </c>
      <c r="N2837">
        <v>36340.664158088694</v>
      </c>
      <c r="O2837">
        <v>63.861874776872952</v>
      </c>
      <c r="P2837">
        <v>9.6850415486516948</v>
      </c>
      <c r="Q2837" s="6">
        <v>2835</v>
      </c>
    </row>
    <row r="2838" spans="1:17" x14ac:dyDescent="0.25">
      <c r="A2838">
        <v>109.30760652021452</v>
      </c>
      <c r="B2838">
        <v>-21.74524725166523</v>
      </c>
      <c r="C2838" s="6">
        <v>1704.3600000000001</v>
      </c>
      <c r="D2838">
        <v>3</v>
      </c>
      <c r="E2838">
        <v>0.65</v>
      </c>
      <c r="F2838">
        <v>19.899999999999999</v>
      </c>
      <c r="G2838">
        <v>54.048620189015942</v>
      </c>
      <c r="H2838">
        <v>16.577089786463766</v>
      </c>
      <c r="I2838">
        <v>-0.69239347978547983</v>
      </c>
      <c r="J2838">
        <v>5926.9970598131013</v>
      </c>
      <c r="K2838">
        <v>-2348.2359249066158</v>
      </c>
      <c r="L2838">
        <v>-21.61313401807217</v>
      </c>
      <c r="M2838">
        <v>6375.225965097643</v>
      </c>
      <c r="N2838">
        <v>36313.650813775697</v>
      </c>
      <c r="O2838">
        <v>64.509220926734244</v>
      </c>
      <c r="P2838">
        <v>1.8683357144304817</v>
      </c>
      <c r="Q2838" s="6">
        <v>2836</v>
      </c>
    </row>
    <row r="2839" spans="1:17" x14ac:dyDescent="0.25">
      <c r="A2839">
        <v>106.68866134182733</v>
      </c>
      <c r="B2839">
        <v>-23.123162056657584</v>
      </c>
      <c r="C2839" s="6">
        <v>1704.64</v>
      </c>
      <c r="D2839">
        <v>1.2</v>
      </c>
      <c r="E2839">
        <v>0.65</v>
      </c>
      <c r="F2839">
        <v>19.899999999999999</v>
      </c>
      <c r="G2839">
        <v>46.089820015575185</v>
      </c>
      <c r="H2839">
        <v>15.96144154198042</v>
      </c>
      <c r="I2839">
        <v>-3.3113386581726729</v>
      </c>
      <c r="J2839">
        <v>5868.7685355179392</v>
      </c>
      <c r="K2839">
        <v>-2489.2697436337039</v>
      </c>
      <c r="L2839">
        <v>-22.98449006722997</v>
      </c>
      <c r="M2839">
        <v>6374.8653303466408</v>
      </c>
      <c r="N2839">
        <v>36391.987322451758</v>
      </c>
      <c r="O2839">
        <v>62.668340320700466</v>
      </c>
      <c r="P2839">
        <v>8.3811493365752536</v>
      </c>
      <c r="Q2839" s="6">
        <v>2837</v>
      </c>
    </row>
    <row r="2840" spans="1:17" x14ac:dyDescent="0.25">
      <c r="A2840">
        <v>108.66715026914754</v>
      </c>
      <c r="B2840">
        <v>-24.729583045020608</v>
      </c>
      <c r="C2840" s="6">
        <v>1704.92</v>
      </c>
      <c r="D2840">
        <v>3</v>
      </c>
      <c r="E2840">
        <v>0.65</v>
      </c>
      <c r="F2840">
        <v>19.899999999999999</v>
      </c>
      <c r="G2840">
        <v>54.048620189015942</v>
      </c>
      <c r="H2840">
        <v>14.189032526382528</v>
      </c>
      <c r="I2840">
        <v>-1.3328497308524589</v>
      </c>
      <c r="J2840">
        <v>5796.612041755955</v>
      </c>
      <c r="K2840">
        <v>-2651.8977781357862</v>
      </c>
      <c r="L2840">
        <v>-24.5836677802045</v>
      </c>
      <c r="M2840">
        <v>6374.423345551475</v>
      </c>
      <c r="N2840">
        <v>36465.900612835816</v>
      </c>
      <c r="O2840">
        <v>61.031895214860143</v>
      </c>
      <c r="P2840">
        <v>3.1833690612115131</v>
      </c>
      <c r="Q2840" s="6">
        <v>2838</v>
      </c>
    </row>
    <row r="2841" spans="1:17" x14ac:dyDescent="0.25">
      <c r="A2841">
        <v>110.19287881485648</v>
      </c>
      <c r="B2841">
        <v>-22.264799215515758</v>
      </c>
      <c r="C2841" s="6">
        <v>1705.2000000000003</v>
      </c>
      <c r="D2841">
        <v>0.75</v>
      </c>
      <c r="E2841">
        <v>0.65</v>
      </c>
      <c r="F2841">
        <v>19.899999999999999</v>
      </c>
      <c r="G2841">
        <v>42.007420362456692</v>
      </c>
      <c r="H2841">
        <v>17.999750254732252</v>
      </c>
      <c r="I2841">
        <v>0.19287881485648484</v>
      </c>
      <c r="J2841">
        <v>5905.4412662284467</v>
      </c>
      <c r="K2841">
        <v>-2401.574914702378</v>
      </c>
      <c r="L2841">
        <v>-22.130176500091768</v>
      </c>
      <c r="M2841">
        <v>6375.0920479473525</v>
      </c>
      <c r="N2841">
        <v>36338.18401750781</v>
      </c>
      <c r="O2841">
        <v>63.918570864565687</v>
      </c>
      <c r="P2841">
        <v>0.50905449019665105</v>
      </c>
      <c r="Q2841" s="6">
        <v>2839</v>
      </c>
    </row>
    <row r="2842" spans="1:17" x14ac:dyDescent="0.25">
      <c r="A2842">
        <v>110.32427060052692</v>
      </c>
      <c r="B2842">
        <v>-24.497303766456497</v>
      </c>
      <c r="C2842" s="6">
        <v>1705.4800000000002</v>
      </c>
      <c r="D2842">
        <v>1.2</v>
      </c>
      <c r="E2842">
        <v>0.65</v>
      </c>
      <c r="F2842">
        <v>19.899999999999999</v>
      </c>
      <c r="G2842">
        <v>46.089820015575185</v>
      </c>
      <c r="H2842">
        <v>21.967081735747161</v>
      </c>
      <c r="I2842">
        <v>0.32427060052691559</v>
      </c>
      <c r="J2842">
        <v>5807.3279812105884</v>
      </c>
      <c r="K2842">
        <v>-2628.5066388138303</v>
      </c>
      <c r="L2842">
        <v>-24.352408179232672</v>
      </c>
      <c r="M2842">
        <v>6374.4886407962031</v>
      </c>
      <c r="N2842">
        <v>36451.812992364161</v>
      </c>
      <c r="O2842">
        <v>61.336353253400667</v>
      </c>
      <c r="P2842">
        <v>0.78199348424068171</v>
      </c>
      <c r="Q2842" s="6">
        <v>2840</v>
      </c>
    </row>
    <row r="2843" spans="1:17" x14ac:dyDescent="0.25">
      <c r="A2843">
        <v>106.04456544070912</v>
      </c>
      <c r="B2843">
        <v>-20.923924133490022</v>
      </c>
      <c r="C2843" s="6">
        <v>1705.7600000000002</v>
      </c>
      <c r="D2843">
        <v>3</v>
      </c>
      <c r="E2843">
        <v>0.65</v>
      </c>
      <c r="F2843">
        <v>19.899999999999999</v>
      </c>
      <c r="G2843">
        <v>54.048620189015942</v>
      </c>
      <c r="H2843">
        <v>15.148356476091145</v>
      </c>
      <c r="I2843">
        <v>-3.9554345592908788</v>
      </c>
      <c r="J2843">
        <v>5960.0812982628513</v>
      </c>
      <c r="K2843">
        <v>-2263.5303859415408</v>
      </c>
      <c r="L2843">
        <v>-20.795865624209746</v>
      </c>
      <c r="M2843">
        <v>6375.4324472919679</v>
      </c>
      <c r="N2843">
        <v>36291.247354757659</v>
      </c>
      <c r="O2843">
        <v>65.063114474491485</v>
      </c>
      <c r="P2843">
        <v>10.957724401968113</v>
      </c>
      <c r="Q2843" s="6">
        <v>2841</v>
      </c>
    </row>
    <row r="2844" spans="1:17" x14ac:dyDescent="0.25">
      <c r="A2844">
        <v>108.58508808627536</v>
      </c>
      <c r="B2844">
        <v>-23.735963363137223</v>
      </c>
      <c r="C2844" s="6">
        <v>1706.0400000000002</v>
      </c>
      <c r="D2844">
        <v>1.2</v>
      </c>
      <c r="E2844">
        <v>0.65</v>
      </c>
      <c r="F2844">
        <v>19.899999999999999</v>
      </c>
      <c r="G2844">
        <v>46.089820015575185</v>
      </c>
      <c r="H2844">
        <v>23.215866789163044</v>
      </c>
      <c r="I2844">
        <v>-1.4149119137246373</v>
      </c>
      <c r="J2844">
        <v>5841.7829688798965</v>
      </c>
      <c r="K2844">
        <v>-2551.5415247284354</v>
      </c>
      <c r="L2844">
        <v>-23.594475942775496</v>
      </c>
      <c r="M2844">
        <v>6374.699397454654</v>
      </c>
      <c r="N2844">
        <v>36413.928488662787</v>
      </c>
      <c r="O2844">
        <v>62.171925249580674</v>
      </c>
      <c r="P2844">
        <v>3.5114249767027643</v>
      </c>
      <c r="Q2844" s="6">
        <v>2842</v>
      </c>
    </row>
    <row r="2845" spans="1:17" x14ac:dyDescent="0.25">
      <c r="A2845">
        <v>109.88081579087236</v>
      </c>
      <c r="B2845">
        <v>-24.556284945545585</v>
      </c>
      <c r="C2845" s="6">
        <v>1706.3200000000002</v>
      </c>
      <c r="D2845">
        <v>0.75</v>
      </c>
      <c r="E2845">
        <v>0.65</v>
      </c>
      <c r="F2845">
        <v>19.899999999999999</v>
      </c>
      <c r="G2845">
        <v>42.007420362456692</v>
      </c>
      <c r="H2845">
        <v>23.860609792731502</v>
      </c>
      <c r="I2845">
        <v>-0.1191842091276385</v>
      </c>
      <c r="J2845">
        <v>5804.6159669207073</v>
      </c>
      <c r="K2845">
        <v>-2634.4502436457465</v>
      </c>
      <c r="L2845">
        <v>-24.411129539168165</v>
      </c>
      <c r="M2845">
        <v>6374.4721043923273</v>
      </c>
      <c r="N2845">
        <v>36454.853929614321</v>
      </c>
      <c r="O2845">
        <v>61.270304417506885</v>
      </c>
      <c r="P2845">
        <v>0.28678327308604168</v>
      </c>
      <c r="Q2845" s="6">
        <v>2843</v>
      </c>
    </row>
    <row r="2846" spans="1:17" x14ac:dyDescent="0.25">
      <c r="A2846">
        <v>105.82401453761976</v>
      </c>
      <c r="B2846">
        <v>-22.585111535006565</v>
      </c>
      <c r="C2846" s="6">
        <v>1706.6000000000001</v>
      </c>
      <c r="D2846">
        <v>3</v>
      </c>
      <c r="E2846">
        <v>0.65</v>
      </c>
      <c r="F2846">
        <v>19.899999999999999</v>
      </c>
      <c r="G2846">
        <v>54.048620189015942</v>
      </c>
      <c r="H2846">
        <v>14.604174360240686</v>
      </c>
      <c r="I2846">
        <v>-4.1759854623802397</v>
      </c>
      <c r="J2846">
        <v>5891.910383365499</v>
      </c>
      <c r="K2846">
        <v>-2434.3627541230044</v>
      </c>
      <c r="L2846">
        <v>-22.448963536178237</v>
      </c>
      <c r="M2846">
        <v>6375.0082340551944</v>
      </c>
      <c r="N2846">
        <v>36371.965436601553</v>
      </c>
      <c r="O2846">
        <v>63.128778344212932</v>
      </c>
      <c r="P2846">
        <v>10.76423065155994</v>
      </c>
      <c r="Q2846" s="6">
        <v>2844</v>
      </c>
    </row>
    <row r="2847" spans="1:17" x14ac:dyDescent="0.25">
      <c r="A2847">
        <v>109.60113603118725</v>
      </c>
      <c r="B2847">
        <v>-23.393168498573278</v>
      </c>
      <c r="C2847" s="6">
        <v>1706.88</v>
      </c>
      <c r="D2847">
        <v>3</v>
      </c>
      <c r="E2847">
        <v>0.65</v>
      </c>
      <c r="F2847">
        <v>19.899999999999999</v>
      </c>
      <c r="G2847">
        <v>54.048620189015942</v>
      </c>
      <c r="H2847">
        <v>17.867082947910035</v>
      </c>
      <c r="I2847">
        <v>-0.39886396881274777</v>
      </c>
      <c r="J2847">
        <v>5856.9607688201277</v>
      </c>
      <c r="K2847">
        <v>-2516.7422684916082</v>
      </c>
      <c r="L2847">
        <v>-23.253248160033582</v>
      </c>
      <c r="M2847">
        <v>6374.7926314124406</v>
      </c>
      <c r="N2847">
        <v>36394.466932167721</v>
      </c>
      <c r="O2847">
        <v>62.610236570474001</v>
      </c>
      <c r="P2847">
        <v>1.0045111052421485</v>
      </c>
      <c r="Q2847" s="6">
        <v>2845</v>
      </c>
    </row>
    <row r="2848" spans="1:17" x14ac:dyDescent="0.25">
      <c r="A2848">
        <v>107.77898468216793</v>
      </c>
      <c r="B2848">
        <v>-21.664372632025721</v>
      </c>
      <c r="C2848" s="6">
        <v>1707.16</v>
      </c>
      <c r="D2848">
        <v>1.2</v>
      </c>
      <c r="E2848">
        <v>0.65</v>
      </c>
      <c r="F2848">
        <v>19.899999999999999</v>
      </c>
      <c r="G2848">
        <v>46.089820015575185</v>
      </c>
      <c r="H2848">
        <v>23.210113297363392</v>
      </c>
      <c r="I2848">
        <v>-2.2210153178320695</v>
      </c>
      <c r="J2848">
        <v>5930.3088223324412</v>
      </c>
      <c r="K2848">
        <v>-2339.9158663988242</v>
      </c>
      <c r="L2848">
        <v>-21.53265393087932</v>
      </c>
      <c r="M2848">
        <v>6375.2465826867392</v>
      </c>
      <c r="N2848">
        <v>36314.47938787684</v>
      </c>
      <c r="O2848">
        <v>64.489845930404655</v>
      </c>
      <c r="P2848">
        <v>5.9972735797119459</v>
      </c>
      <c r="Q2848" s="6">
        <v>2846</v>
      </c>
    </row>
    <row r="2849" spans="1:17" x14ac:dyDescent="0.25">
      <c r="A2849">
        <v>106.43145303013404</v>
      </c>
      <c r="B2849">
        <v>-22.43972873655537</v>
      </c>
      <c r="C2849" s="6">
        <v>1707.44</v>
      </c>
      <c r="D2849">
        <v>1.2</v>
      </c>
      <c r="E2849">
        <v>0.65</v>
      </c>
      <c r="F2849">
        <v>19.899999999999999</v>
      </c>
      <c r="G2849">
        <v>46.089820015575185</v>
      </c>
      <c r="H2849">
        <v>15.068544414865526</v>
      </c>
      <c r="I2849">
        <v>-3.5685469698659631</v>
      </c>
      <c r="J2849">
        <v>5898.0745402634593</v>
      </c>
      <c r="K2849">
        <v>-2419.4902825962395</v>
      </c>
      <c r="L2849">
        <v>-22.304270947623163</v>
      </c>
      <c r="M2849">
        <v>6375.0463927787732</v>
      </c>
      <c r="N2849">
        <v>36359.948056480673</v>
      </c>
      <c r="O2849">
        <v>63.407397943305774</v>
      </c>
      <c r="P2849">
        <v>9.2789370184240489</v>
      </c>
      <c r="Q2849" s="6">
        <v>2847</v>
      </c>
    </row>
    <row r="2850" spans="1:17" x14ac:dyDescent="0.25">
      <c r="A2850">
        <v>105.69050671530299</v>
      </c>
      <c r="B2850">
        <v>-21.959442012664809</v>
      </c>
      <c r="C2850" s="6">
        <v>1707.7200000000003</v>
      </c>
      <c r="D2850">
        <v>0.75</v>
      </c>
      <c r="E2850">
        <v>0.65</v>
      </c>
      <c r="F2850">
        <v>19.899999999999999</v>
      </c>
      <c r="G2850">
        <v>42.007420362456692</v>
      </c>
      <c r="H2850">
        <v>20.79831155376338</v>
      </c>
      <c r="I2850">
        <v>-4.3094932846970124</v>
      </c>
      <c r="J2850">
        <v>5918.1690603498291</v>
      </c>
      <c r="K2850">
        <v>-2370.2491514399253</v>
      </c>
      <c r="L2850">
        <v>-21.826288926262929</v>
      </c>
      <c r="M2850">
        <v>6375.1710617663948</v>
      </c>
      <c r="N2850">
        <v>36342.805476290792</v>
      </c>
      <c r="O2850">
        <v>63.811929241561813</v>
      </c>
      <c r="P2850">
        <v>11.393436878807293</v>
      </c>
      <c r="Q2850" s="6">
        <v>2848</v>
      </c>
    </row>
    <row r="2851" spans="1:17" x14ac:dyDescent="0.25">
      <c r="A2851">
        <v>106.71997284924751</v>
      </c>
      <c r="B2851">
        <v>-22.828264897605585</v>
      </c>
      <c r="C2851" s="6">
        <v>1708.0000000000002</v>
      </c>
      <c r="D2851">
        <v>3</v>
      </c>
      <c r="E2851">
        <v>0.65</v>
      </c>
      <c r="F2851">
        <v>19.899999999999999</v>
      </c>
      <c r="G2851">
        <v>54.048620189015942</v>
      </c>
      <c r="H2851">
        <v>23.771499566361776</v>
      </c>
      <c r="I2851">
        <v>-3.2800271507524883</v>
      </c>
      <c r="J2851">
        <v>5881.516277747337</v>
      </c>
      <c r="K2851">
        <v>-2459.2025176866073</v>
      </c>
      <c r="L2851">
        <v>-22.690970309251622</v>
      </c>
      <c r="M2851">
        <v>6374.9439800207692</v>
      </c>
      <c r="N2851">
        <v>36377.038933012671</v>
      </c>
      <c r="O2851">
        <v>63.010559902549318</v>
      </c>
      <c r="P2851">
        <v>8.4028071036464063</v>
      </c>
      <c r="Q2851" s="6">
        <v>2849</v>
      </c>
    </row>
    <row r="2852" spans="1:17" x14ac:dyDescent="0.25">
      <c r="A2852">
        <v>107.17461469154917</v>
      </c>
      <c r="B2852">
        <v>-22.816000240927686</v>
      </c>
      <c r="C2852" s="6">
        <v>1708.2800000000002</v>
      </c>
      <c r="D2852">
        <v>3</v>
      </c>
      <c r="E2852">
        <v>0.65</v>
      </c>
      <c r="F2852">
        <v>19.899999999999999</v>
      </c>
      <c r="G2852">
        <v>54.048620189015942</v>
      </c>
      <c r="H2852">
        <v>23.980703226520539</v>
      </c>
      <c r="I2852">
        <v>-2.8253853084508336</v>
      </c>
      <c r="J2852">
        <v>5882.0430878876632</v>
      </c>
      <c r="K2852">
        <v>-2457.9506397843461</v>
      </c>
      <c r="L2852">
        <v>-22.678763252048412</v>
      </c>
      <c r="M2852">
        <v>6374.9472339293379</v>
      </c>
      <c r="N2852">
        <v>36373.548695206817</v>
      </c>
      <c r="O2852">
        <v>63.090618787361322</v>
      </c>
      <c r="P2852">
        <v>7.2531012359296483</v>
      </c>
      <c r="Q2852" s="6">
        <v>2850</v>
      </c>
    </row>
    <row r="2853" spans="1:17" x14ac:dyDescent="0.25">
      <c r="A2853">
        <v>109.90632213845036</v>
      </c>
      <c r="B2853">
        <v>-22.531345625740006</v>
      </c>
      <c r="C2853" s="6">
        <v>1708.5600000000002</v>
      </c>
      <c r="D2853">
        <v>1.2</v>
      </c>
      <c r="E2853">
        <v>0.65</v>
      </c>
      <c r="F2853">
        <v>19.899999999999999</v>
      </c>
      <c r="G2853">
        <v>46.089820015575185</v>
      </c>
      <c r="H2853">
        <v>18.112998790143912</v>
      </c>
      <c r="I2853">
        <v>-9.3677861549636532E-2</v>
      </c>
      <c r="J2853">
        <v>5894.1944408521831</v>
      </c>
      <c r="K2853">
        <v>-2428.8643632192034</v>
      </c>
      <c r="L2853">
        <v>-22.395452477697688</v>
      </c>
      <c r="M2853">
        <v>6375.022368704992</v>
      </c>
      <c r="N2853">
        <v>36351.189764675575</v>
      </c>
      <c r="O2853">
        <v>63.61067280944534</v>
      </c>
      <c r="P2853">
        <v>0.24446793028441607</v>
      </c>
      <c r="Q2853" s="6">
        <v>2851</v>
      </c>
    </row>
    <row r="2854" spans="1:17" x14ac:dyDescent="0.25">
      <c r="A2854">
        <v>109.97363313500936</v>
      </c>
      <c r="B2854">
        <v>-21.641477770296014</v>
      </c>
      <c r="C2854" s="6">
        <v>1708.8400000000001</v>
      </c>
      <c r="D2854">
        <v>0.75</v>
      </c>
      <c r="E2854">
        <v>0.65</v>
      </c>
      <c r="F2854">
        <v>19.899999999999999</v>
      </c>
      <c r="G2854">
        <v>42.007420362456692</v>
      </c>
      <c r="H2854">
        <v>16.540493103143902</v>
      </c>
      <c r="I2854">
        <v>-2.6366864990635008E-2</v>
      </c>
      <c r="J2854">
        <v>5931.2442128177918</v>
      </c>
      <c r="K2854">
        <v>-2337.5597008034392</v>
      </c>
      <c r="L2854">
        <v>-21.509870947053656</v>
      </c>
      <c r="M2854">
        <v>6375.2524080937228</v>
      </c>
      <c r="N2854">
        <v>36308.221871102236</v>
      </c>
      <c r="O2854">
        <v>64.641622006188442</v>
      </c>
      <c r="P2854">
        <v>7.1494112805264576E-2</v>
      </c>
      <c r="Q2854" s="6">
        <v>2852</v>
      </c>
    </row>
    <row r="2855" spans="1:17" x14ac:dyDescent="0.25">
      <c r="A2855">
        <v>105.74395683145561</v>
      </c>
      <c r="B2855">
        <v>-21.349054568329286</v>
      </c>
      <c r="C2855" s="6">
        <v>1709.1200000000001</v>
      </c>
      <c r="D2855">
        <v>1.2</v>
      </c>
      <c r="E2855">
        <v>0.65</v>
      </c>
      <c r="F2855">
        <v>19.899999999999999</v>
      </c>
      <c r="G2855">
        <v>46.089820015575185</v>
      </c>
      <c r="H2855">
        <v>23.860930630619102</v>
      </c>
      <c r="I2855">
        <v>-4.2560431685443945</v>
      </c>
      <c r="J2855">
        <v>5943.10833943322</v>
      </c>
      <c r="K2855">
        <v>-2307.4335630058672</v>
      </c>
      <c r="L2855">
        <v>-21.218884012917226</v>
      </c>
      <c r="M2855">
        <v>6375.3263745416707</v>
      </c>
      <c r="N2855">
        <v>36313.488332769186</v>
      </c>
      <c r="O2855">
        <v>64.516303907307261</v>
      </c>
      <c r="P2855">
        <v>11.553237634632874</v>
      </c>
      <c r="Q2855" s="6">
        <v>2853</v>
      </c>
    </row>
    <row r="2856" spans="1:17" x14ac:dyDescent="0.25">
      <c r="A2856">
        <v>107.69803721706431</v>
      </c>
      <c r="B2856">
        <v>-24.913288976429037</v>
      </c>
      <c r="C2856" s="6">
        <v>1709.4</v>
      </c>
      <c r="D2856">
        <v>0.75</v>
      </c>
      <c r="E2856">
        <v>0.65</v>
      </c>
      <c r="F2856">
        <v>19.899999999999999</v>
      </c>
      <c r="G2856">
        <v>42.007420362456692</v>
      </c>
      <c r="H2856">
        <v>20.652504312076736</v>
      </c>
      <c r="I2856">
        <v>-2.3019627829356892</v>
      </c>
      <c r="J2856">
        <v>5788.0696386111704</v>
      </c>
      <c r="K2856">
        <v>-2670.3670817165857</v>
      </c>
      <c r="L2856">
        <v>-24.766574010680451</v>
      </c>
      <c r="M2856">
        <v>6374.3713801855001</v>
      </c>
      <c r="N2856">
        <v>36479.353622397532</v>
      </c>
      <c r="O2856">
        <v>60.744264785192392</v>
      </c>
      <c r="P2856">
        <v>5.4510852525588156</v>
      </c>
      <c r="Q2856" s="6">
        <v>2854</v>
      </c>
    </row>
    <row r="2857" spans="1:17" x14ac:dyDescent="0.25">
      <c r="A2857">
        <v>109.05860741817996</v>
      </c>
      <c r="B2857">
        <v>-21.414414446876336</v>
      </c>
      <c r="C2857" s="6">
        <v>1709.68</v>
      </c>
      <c r="D2857">
        <v>3</v>
      </c>
      <c r="E2857">
        <v>0.65</v>
      </c>
      <c r="F2857">
        <v>19.899999999999999</v>
      </c>
      <c r="G2857">
        <v>54.048620189015942</v>
      </c>
      <c r="H2857">
        <v>15.874407905827486</v>
      </c>
      <c r="I2857">
        <v>-0.94139258182003971</v>
      </c>
      <c r="J2857">
        <v>5940.4699544014329</v>
      </c>
      <c r="K2857">
        <v>-2314.1722508678063</v>
      </c>
      <c r="L2857">
        <v>-21.283921695880139</v>
      </c>
      <c r="M2857">
        <v>6375.3099129244483</v>
      </c>
      <c r="N2857">
        <v>36298.447362769832</v>
      </c>
      <c r="O2857">
        <v>64.882020861441461</v>
      </c>
      <c r="P2857">
        <v>2.5768667954426157</v>
      </c>
      <c r="Q2857" s="6">
        <v>2855</v>
      </c>
    </row>
    <row r="2858" spans="1:17" x14ac:dyDescent="0.25">
      <c r="A2858">
        <v>106.65383983660635</v>
      </c>
      <c r="B2858">
        <v>-22.789160065881092</v>
      </c>
      <c r="C2858" s="6">
        <v>1709.9600000000003</v>
      </c>
      <c r="D2858">
        <v>3</v>
      </c>
      <c r="E2858">
        <v>0.65</v>
      </c>
      <c r="F2858">
        <v>19.899999999999999</v>
      </c>
      <c r="G2858">
        <v>54.048620189015942</v>
      </c>
      <c r="H2858">
        <v>15.139399261548322</v>
      </c>
      <c r="I2858">
        <v>-3.3461601633936482</v>
      </c>
      <c r="J2858">
        <v>5883.19502999622</v>
      </c>
      <c r="K2858">
        <v>-2455.210623202991</v>
      </c>
      <c r="L2858">
        <v>-22.652049215756438</v>
      </c>
      <c r="M2858">
        <v>6374.9543500531081</v>
      </c>
      <c r="N2858">
        <v>36375.552965105162</v>
      </c>
      <c r="O2858">
        <v>63.044882848223004</v>
      </c>
      <c r="P2858">
        <v>8.5838251955853551</v>
      </c>
      <c r="Q2858" s="6">
        <v>2856</v>
      </c>
    </row>
    <row r="2859" spans="1:17" x14ac:dyDescent="0.25">
      <c r="A2859">
        <v>108.15220543200832</v>
      </c>
      <c r="B2859">
        <v>-21.564240848114117</v>
      </c>
      <c r="C2859" s="6">
        <v>1710.2400000000002</v>
      </c>
      <c r="D2859">
        <v>1.2</v>
      </c>
      <c r="E2859">
        <v>0.65</v>
      </c>
      <c r="F2859">
        <v>19.899999999999999</v>
      </c>
      <c r="G2859">
        <v>46.089820015575185</v>
      </c>
      <c r="H2859">
        <v>20.947728429250112</v>
      </c>
      <c r="I2859">
        <v>-1.8477945679916843</v>
      </c>
      <c r="J2859">
        <v>5934.3928318154403</v>
      </c>
      <c r="K2859">
        <v>-2329.6083563689467</v>
      </c>
      <c r="L2859">
        <v>-21.433012065528327</v>
      </c>
      <c r="M2859">
        <v>6375.2720237152635</v>
      </c>
      <c r="N2859">
        <v>36308.151659932017</v>
      </c>
      <c r="O2859">
        <v>64.643947558923358</v>
      </c>
      <c r="P2859">
        <v>5.0162952233949198</v>
      </c>
      <c r="Q2859" s="6">
        <v>2857</v>
      </c>
    </row>
    <row r="2860" spans="1:17" x14ac:dyDescent="0.25">
      <c r="A2860">
        <v>108.41261176320108</v>
      </c>
      <c r="B2860">
        <v>-23.820174088952353</v>
      </c>
      <c r="C2860" s="6">
        <v>1710.5200000000002</v>
      </c>
      <c r="D2860">
        <v>0.75</v>
      </c>
      <c r="E2860">
        <v>0.65</v>
      </c>
      <c r="F2860">
        <v>19.899999999999999</v>
      </c>
      <c r="G2860">
        <v>42.007420362456692</v>
      </c>
      <c r="H2860">
        <v>20.830376928526167</v>
      </c>
      <c r="I2860">
        <v>-1.5873882367989154</v>
      </c>
      <c r="J2860">
        <v>5838.022463962142</v>
      </c>
      <c r="K2860">
        <v>-2560.0765773776502</v>
      </c>
      <c r="L2860">
        <v>-23.678304770349893</v>
      </c>
      <c r="M2860">
        <v>6374.6763346670605</v>
      </c>
      <c r="N2860">
        <v>36418.810221002976</v>
      </c>
      <c r="O2860">
        <v>62.063025506813908</v>
      </c>
      <c r="P2860">
        <v>3.9253216531949855</v>
      </c>
      <c r="Q2860" s="6">
        <v>2858</v>
      </c>
    </row>
    <row r="2861" spans="1:17" x14ac:dyDescent="0.25">
      <c r="A2861">
        <v>107.62387108059551</v>
      </c>
      <c r="B2861">
        <v>-24.114695090653054</v>
      </c>
      <c r="C2861" s="6">
        <v>1710.8000000000002</v>
      </c>
      <c r="D2861">
        <v>1.2</v>
      </c>
      <c r="E2861">
        <v>0.65</v>
      </c>
      <c r="F2861">
        <v>19.899999999999999</v>
      </c>
      <c r="G2861">
        <v>46.089820015575185</v>
      </c>
      <c r="H2861">
        <v>23.434808227909823</v>
      </c>
      <c r="I2861">
        <v>-2.3761289194044934</v>
      </c>
      <c r="J2861">
        <v>5824.7714669760144</v>
      </c>
      <c r="K2861">
        <v>-2589.8843863971288</v>
      </c>
      <c r="L2861">
        <v>-23.971499707369386</v>
      </c>
      <c r="M2861">
        <v>6374.5951853746401</v>
      </c>
      <c r="N2861">
        <v>36437.337157575705</v>
      </c>
      <c r="O2861">
        <v>61.653568165455631</v>
      </c>
      <c r="P2861">
        <v>5.7992489275083328</v>
      </c>
      <c r="Q2861" s="6">
        <v>2859</v>
      </c>
    </row>
    <row r="2862" spans="1:17" x14ac:dyDescent="0.25">
      <c r="A2862">
        <v>107.16734426880001</v>
      </c>
      <c r="B2862">
        <v>-22.395193519319694</v>
      </c>
      <c r="C2862" s="6">
        <v>1711.0800000000002</v>
      </c>
      <c r="D2862">
        <v>3</v>
      </c>
      <c r="E2862">
        <v>0.65</v>
      </c>
      <c r="F2862">
        <v>19.899999999999999</v>
      </c>
      <c r="G2862">
        <v>54.048620189015942</v>
      </c>
      <c r="H2862">
        <v>17.640903765108476</v>
      </c>
      <c r="I2862">
        <v>-2.832655731199992</v>
      </c>
      <c r="J2862">
        <v>5899.9552358981236</v>
      </c>
      <c r="K2862">
        <v>-2414.9313169713737</v>
      </c>
      <c r="L2862">
        <v>-22.259947856735533</v>
      </c>
      <c r="M2862">
        <v>6375.0580429742586</v>
      </c>
      <c r="N2862">
        <v>36352.866586083714</v>
      </c>
      <c r="O2862">
        <v>63.572577486720768</v>
      </c>
      <c r="P2862">
        <v>7.3995802093131546</v>
      </c>
      <c r="Q2862" s="6">
        <v>2860</v>
      </c>
    </row>
    <row r="2863" spans="1:17" x14ac:dyDescent="0.25">
      <c r="A2863">
        <v>108.55915500704864</v>
      </c>
      <c r="B2863">
        <v>-24.440286123877847</v>
      </c>
      <c r="C2863" s="6">
        <v>1711.3600000000001</v>
      </c>
      <c r="D2863">
        <v>3</v>
      </c>
      <c r="E2863">
        <v>0.65</v>
      </c>
      <c r="F2863">
        <v>19.899999999999999</v>
      </c>
      <c r="G2863">
        <v>54.048620189015942</v>
      </c>
      <c r="H2863">
        <v>15.249665078863163</v>
      </c>
      <c r="I2863">
        <v>-1.4408449929513552</v>
      </c>
      <c r="J2863">
        <v>5809.943872381401</v>
      </c>
      <c r="K2863">
        <v>-2622.7582950833576</v>
      </c>
      <c r="L2863">
        <v>-24.295642286202131</v>
      </c>
      <c r="M2863">
        <v>6374.5045983708214</v>
      </c>
      <c r="N2863">
        <v>36450.80723261305</v>
      </c>
      <c r="O2863">
        <v>61.358521037018477</v>
      </c>
      <c r="P2863">
        <v>3.4789025550340118</v>
      </c>
      <c r="Q2863" s="6">
        <v>2861</v>
      </c>
    </row>
    <row r="2864" spans="1:17" x14ac:dyDescent="0.25">
      <c r="A2864">
        <v>105.53079217550952</v>
      </c>
      <c r="B2864">
        <v>-22.57624402388943</v>
      </c>
      <c r="C2864" s="6">
        <v>1711.64</v>
      </c>
      <c r="D2864">
        <v>3</v>
      </c>
      <c r="E2864">
        <v>0.65</v>
      </c>
      <c r="F2864">
        <v>19.899999999999999</v>
      </c>
      <c r="G2864">
        <v>54.048620189015942</v>
      </c>
      <c r="H2864">
        <v>22.10057843047646</v>
      </c>
      <c r="I2864">
        <v>-4.469207824490482</v>
      </c>
      <c r="J2864">
        <v>5892.2874450533791</v>
      </c>
      <c r="K2864">
        <v>-2433.4560598725047</v>
      </c>
      <c r="L2864">
        <v>-22.440138024360056</v>
      </c>
      <c r="M2864">
        <v>6375.0105670864496</v>
      </c>
      <c r="N2864">
        <v>36374.164611664732</v>
      </c>
      <c r="O2864">
        <v>63.07836780976286</v>
      </c>
      <c r="P2864">
        <v>11.507608602093827</v>
      </c>
      <c r="Q2864" s="6">
        <v>2862</v>
      </c>
    </row>
    <row r="2865" spans="1:17" x14ac:dyDescent="0.25">
      <c r="A2865">
        <v>109.05032467525845</v>
      </c>
      <c r="B2865">
        <v>-24.691751973931048</v>
      </c>
      <c r="C2865" s="6">
        <v>1711.92</v>
      </c>
      <c r="D2865">
        <v>1.2</v>
      </c>
      <c r="E2865">
        <v>0.65</v>
      </c>
      <c r="F2865">
        <v>19.899999999999999</v>
      </c>
      <c r="G2865">
        <v>46.089820015575185</v>
      </c>
      <c r="H2865">
        <v>19.440049049682909</v>
      </c>
      <c r="I2865">
        <v>-0.94967532474154837</v>
      </c>
      <c r="J2865">
        <v>5798.3638209009287</v>
      </c>
      <c r="K2865">
        <v>-2648.0910042184814</v>
      </c>
      <c r="L2865">
        <v>-24.546002134994339</v>
      </c>
      <c r="M2865">
        <v>6374.4340114362831</v>
      </c>
      <c r="N2865">
        <v>36462.984356701891</v>
      </c>
      <c r="O2865">
        <v>61.094590373760056</v>
      </c>
      <c r="P2865">
        <v>2.2724007867625571</v>
      </c>
      <c r="Q2865" s="6">
        <v>2863</v>
      </c>
    </row>
    <row r="2866" spans="1:17" x14ac:dyDescent="0.25">
      <c r="A2866">
        <v>106.06248347088672</v>
      </c>
      <c r="B2866">
        <v>-25.350457658274102</v>
      </c>
      <c r="C2866" s="6">
        <v>1712.2000000000003</v>
      </c>
      <c r="D2866">
        <v>0.75</v>
      </c>
      <c r="E2866">
        <v>0.65</v>
      </c>
      <c r="F2866">
        <v>19.899999999999999</v>
      </c>
      <c r="G2866">
        <v>42.007420362456692</v>
      </c>
      <c r="H2866">
        <v>15.467101509881761</v>
      </c>
      <c r="I2866">
        <v>-3.9375165291132816</v>
      </c>
      <c r="J2866">
        <v>5767.5024545548094</v>
      </c>
      <c r="K2866">
        <v>-2714.2098065684781</v>
      </c>
      <c r="L2866">
        <v>-25.201863792251142</v>
      </c>
      <c r="M2866">
        <v>6374.2465780175344</v>
      </c>
      <c r="N2866">
        <v>36513.425015455825</v>
      </c>
      <c r="O2866">
        <v>60.027787876499175</v>
      </c>
      <c r="P2866">
        <v>9.1328605327813328</v>
      </c>
      <c r="Q2866" s="6">
        <v>2864</v>
      </c>
    </row>
    <row r="2867" spans="1:17" x14ac:dyDescent="0.25">
      <c r="A2867">
        <v>107.88399924593432</v>
      </c>
      <c r="B2867">
        <v>-24.103472008955524</v>
      </c>
      <c r="C2867" s="6">
        <v>1712.4800000000002</v>
      </c>
      <c r="D2867">
        <v>1.2</v>
      </c>
      <c r="E2867">
        <v>0.65</v>
      </c>
      <c r="F2867">
        <v>19.899999999999999</v>
      </c>
      <c r="G2867">
        <v>46.089820015575185</v>
      </c>
      <c r="H2867">
        <v>18.367622039423086</v>
      </c>
      <c r="I2867">
        <v>-2.1160007540656807</v>
      </c>
      <c r="J2867">
        <v>5825.2792288668143</v>
      </c>
      <c r="K2867">
        <v>-2588.7497531046952</v>
      </c>
      <c r="L2867">
        <v>-23.960326882353392</v>
      </c>
      <c r="M2867">
        <v>6374.598291537025</v>
      </c>
      <c r="N2867">
        <v>36435.551190507351</v>
      </c>
      <c r="O2867">
        <v>61.692659321419306</v>
      </c>
      <c r="P2867">
        <v>5.1696595574641888</v>
      </c>
      <c r="Q2867" s="6">
        <v>2865</v>
      </c>
    </row>
    <row r="2868" spans="1:17" x14ac:dyDescent="0.25">
      <c r="A2868">
        <v>107.31002329278923</v>
      </c>
      <c r="B2868">
        <v>-21.733805802593121</v>
      </c>
      <c r="C2868" s="6">
        <v>1712.7600000000002</v>
      </c>
      <c r="D2868">
        <v>1.2</v>
      </c>
      <c r="E2868">
        <v>0.65</v>
      </c>
      <c r="F2868">
        <v>19.899999999999999</v>
      </c>
      <c r="G2868">
        <v>46.089820015575185</v>
      </c>
      <c r="H2868">
        <v>23.197462890641223</v>
      </c>
      <c r="I2868">
        <v>-2.689976707210775</v>
      </c>
      <c r="J2868">
        <v>5927.4662947450606</v>
      </c>
      <c r="K2868">
        <v>-2347.0591533089146</v>
      </c>
      <c r="L2868">
        <v>-21.601748320672254</v>
      </c>
      <c r="M2868">
        <v>6375.2288856534315</v>
      </c>
      <c r="N2868">
        <v>36320.187165337724</v>
      </c>
      <c r="O2868">
        <v>64.351774354783331</v>
      </c>
      <c r="P2868">
        <v>7.231120427975422</v>
      </c>
      <c r="Q2868" s="6">
        <v>2866</v>
      </c>
    </row>
    <row r="2869" spans="1:17" x14ac:dyDescent="0.25">
      <c r="A2869">
        <v>105.83224125191005</v>
      </c>
      <c r="B2869">
        <v>-23.72125643280615</v>
      </c>
      <c r="C2869" s="6">
        <v>1713.0400000000002</v>
      </c>
      <c r="D2869">
        <v>0.75</v>
      </c>
      <c r="E2869">
        <v>0.65</v>
      </c>
      <c r="F2869">
        <v>19.899999999999999</v>
      </c>
      <c r="G2869">
        <v>42.007420362456692</v>
      </c>
      <c r="H2869">
        <v>16.883149053806651</v>
      </c>
      <c r="I2869">
        <v>-4.1677587480899518</v>
      </c>
      <c r="J2869">
        <v>5842.4384288465426</v>
      </c>
      <c r="K2869">
        <v>-2550.050368763847</v>
      </c>
      <c r="L2869">
        <v>-23.57983583346811</v>
      </c>
      <c r="M2869">
        <v>6374.7034188341258</v>
      </c>
      <c r="N2869">
        <v>36428.994577753707</v>
      </c>
      <c r="O2869">
        <v>61.839261306493107</v>
      </c>
      <c r="P2869">
        <v>10.267136432732004</v>
      </c>
      <c r="Q2869" s="6">
        <v>2867</v>
      </c>
    </row>
    <row r="2870" spans="1:17" x14ac:dyDescent="0.25">
      <c r="A2870">
        <v>108.98516076668591</v>
      </c>
      <c r="B2870">
        <v>-20.99806482820517</v>
      </c>
      <c r="C2870" s="6">
        <v>1713.3200000000002</v>
      </c>
      <c r="D2870">
        <v>3</v>
      </c>
      <c r="E2870">
        <v>0.65</v>
      </c>
      <c r="F2870">
        <v>19.899999999999999</v>
      </c>
      <c r="G2870">
        <v>54.048620189015942</v>
      </c>
      <c r="H2870">
        <v>14.48943677339312</v>
      </c>
      <c r="I2870">
        <v>-1.0148392333140919</v>
      </c>
      <c r="J2870">
        <v>5957.1448160441068</v>
      </c>
      <c r="K2870">
        <v>-2271.1957771310335</v>
      </c>
      <c r="L2870">
        <v>-20.869635960124022</v>
      </c>
      <c r="M2870">
        <v>6375.4140741899282</v>
      </c>
      <c r="N2870">
        <v>36279.245158227568</v>
      </c>
      <c r="O2870">
        <v>65.360615128644454</v>
      </c>
      <c r="P2870">
        <v>2.8300774737863623</v>
      </c>
      <c r="Q2870" s="6">
        <v>2868</v>
      </c>
    </row>
    <row r="2871" spans="1:17" x14ac:dyDescent="0.25">
      <c r="A2871">
        <v>107.78651003069503</v>
      </c>
      <c r="B2871">
        <v>-24.831436857431186</v>
      </c>
      <c r="C2871" s="6">
        <v>1713.6000000000001</v>
      </c>
      <c r="D2871">
        <v>3</v>
      </c>
      <c r="E2871">
        <v>0.65</v>
      </c>
      <c r="F2871">
        <v>19.899999999999999</v>
      </c>
      <c r="G2871">
        <v>54.048620189015942</v>
      </c>
      <c r="H2871">
        <v>14.75190059254501</v>
      </c>
      <c r="I2871">
        <v>-2.2134899693049732</v>
      </c>
      <c r="J2871">
        <v>5791.8831367878438</v>
      </c>
      <c r="K2871">
        <v>-2662.1412157979917</v>
      </c>
      <c r="L2871">
        <v>-24.685077468492661</v>
      </c>
      <c r="M2871">
        <v>6374.3945691381396</v>
      </c>
      <c r="N2871">
        <v>36474.545907580425</v>
      </c>
      <c r="O2871">
        <v>60.846869514318485</v>
      </c>
      <c r="P2871">
        <v>5.2586485888233794</v>
      </c>
      <c r="Q2871" s="6">
        <v>2869</v>
      </c>
    </row>
    <row r="2872" spans="1:17" x14ac:dyDescent="0.25">
      <c r="A2872">
        <v>106.44469455154977</v>
      </c>
      <c r="B2872">
        <v>-21.687110635766288</v>
      </c>
      <c r="C2872" s="6">
        <v>1713.88</v>
      </c>
      <c r="D2872">
        <v>0.75</v>
      </c>
      <c r="E2872">
        <v>0.65</v>
      </c>
      <c r="F2872">
        <v>19.899999999999999</v>
      </c>
      <c r="G2872">
        <v>42.007420362456692</v>
      </c>
      <c r="H2872">
        <v>15.394365385537899</v>
      </c>
      <c r="I2872">
        <v>-3.5553054484502269</v>
      </c>
      <c r="J2872">
        <v>5929.3789060948029</v>
      </c>
      <c r="K2872">
        <v>-2342.2555256586647</v>
      </c>
      <c r="L2872">
        <v>-21.555280905873051</v>
      </c>
      <c r="M2872">
        <v>6375.2407922776183</v>
      </c>
      <c r="N2872">
        <v>36323.634141624418</v>
      </c>
      <c r="O2872">
        <v>64.269441273594111</v>
      </c>
      <c r="P2872">
        <v>9.5440563876340807</v>
      </c>
      <c r="Q2872" s="6">
        <v>2870</v>
      </c>
    </row>
    <row r="2873" spans="1:17" x14ac:dyDescent="0.25">
      <c r="A2873">
        <v>109.99949242223251</v>
      </c>
      <c r="B2873">
        <v>-21.897302075820839</v>
      </c>
      <c r="C2873" s="6">
        <v>1714.16</v>
      </c>
      <c r="D2873">
        <v>0.75</v>
      </c>
      <c r="E2873">
        <v>0.65</v>
      </c>
      <c r="F2873">
        <v>19.899999999999999</v>
      </c>
      <c r="G2873">
        <v>42.007420362456692</v>
      </c>
      <c r="H2873">
        <v>15.206353397985815</v>
      </c>
      <c r="I2873">
        <v>-5.0757776749321692E-4</v>
      </c>
      <c r="J2873">
        <v>5920.7386437865262</v>
      </c>
      <c r="K2873">
        <v>-2363.8662468353868</v>
      </c>
      <c r="L2873">
        <v>-21.764449902235107</v>
      </c>
      <c r="M2873">
        <v>6375.1870341939566</v>
      </c>
      <c r="N2873">
        <v>36320.407562692577</v>
      </c>
      <c r="O2873">
        <v>64.345172904250447</v>
      </c>
      <c r="P2873">
        <v>1.3610022992330284E-3</v>
      </c>
      <c r="Q2873" s="6">
        <v>2871</v>
      </c>
    </row>
    <row r="2874" spans="1:17" x14ac:dyDescent="0.25">
      <c r="A2874">
        <v>109.02364383027393</v>
      </c>
      <c r="B2874">
        <v>-25.178018461199478</v>
      </c>
      <c r="C2874" s="6">
        <v>1714.44</v>
      </c>
      <c r="D2874">
        <v>1.2</v>
      </c>
      <c r="E2874">
        <v>0.65</v>
      </c>
      <c r="F2874">
        <v>19.899999999999999</v>
      </c>
      <c r="G2874">
        <v>46.089820015575185</v>
      </c>
      <c r="H2874">
        <v>14.933735234832465</v>
      </c>
      <c r="I2874">
        <v>-0.97635616972607409</v>
      </c>
      <c r="J2874">
        <v>5775.655178454781</v>
      </c>
      <c r="K2874">
        <v>-2696.9346868834918</v>
      </c>
      <c r="L2874">
        <v>-25.030161636846948</v>
      </c>
      <c r="M2874">
        <v>6374.2959960866965</v>
      </c>
      <c r="N2874">
        <v>36489.258670090923</v>
      </c>
      <c r="O2874">
        <v>60.533209366730183</v>
      </c>
      <c r="P2874">
        <v>2.2939708383305031</v>
      </c>
      <c r="Q2874" s="6">
        <v>2872</v>
      </c>
    </row>
    <row r="2875" spans="1:17" x14ac:dyDescent="0.25">
      <c r="A2875">
        <v>108.42624723643584</v>
      </c>
      <c r="B2875">
        <v>-23.5689150722744</v>
      </c>
      <c r="C2875" s="6">
        <v>1714.7200000000003</v>
      </c>
      <c r="D2875">
        <v>1.2</v>
      </c>
      <c r="E2875">
        <v>0.65</v>
      </c>
      <c r="F2875">
        <v>19.899999999999999</v>
      </c>
      <c r="G2875">
        <v>46.089820015575185</v>
      </c>
      <c r="H2875">
        <v>21.179179052665866</v>
      </c>
      <c r="I2875">
        <v>-1.5737527635641584</v>
      </c>
      <c r="J2875">
        <v>5849.2053951595999</v>
      </c>
      <c r="K2875">
        <v>-2534.5945578731962</v>
      </c>
      <c r="L2875">
        <v>-23.428188811223997</v>
      </c>
      <c r="M2875">
        <v>6374.7449617662814</v>
      </c>
      <c r="N2875">
        <v>36405.8333181704</v>
      </c>
      <c r="O2875">
        <v>62.353627852042109</v>
      </c>
      <c r="P2875">
        <v>3.9306521085141859</v>
      </c>
      <c r="Q2875" s="6">
        <v>2873</v>
      </c>
    </row>
    <row r="2876" spans="1:17" x14ac:dyDescent="0.25">
      <c r="A2876">
        <v>108.51920789668046</v>
      </c>
      <c r="B2876">
        <v>-23.905205854990083</v>
      </c>
      <c r="C2876" s="6">
        <v>1715.0000000000002</v>
      </c>
      <c r="D2876">
        <v>3</v>
      </c>
      <c r="E2876">
        <v>0.65</v>
      </c>
      <c r="F2876">
        <v>19.899999999999999</v>
      </c>
      <c r="G2876">
        <v>54.048620189015942</v>
      </c>
      <c r="H2876">
        <v>23.606106138205334</v>
      </c>
      <c r="I2876">
        <v>-1.4807921033195441</v>
      </c>
      <c r="J2876">
        <v>5834.2125286293349</v>
      </c>
      <c r="K2876">
        <v>-2568.6893223002726</v>
      </c>
      <c r="L2876">
        <v>-23.762952150119649</v>
      </c>
      <c r="M2876">
        <v>6374.6529837878179</v>
      </c>
      <c r="N2876">
        <v>36422.878763666515</v>
      </c>
      <c r="O2876">
        <v>61.972459356004975</v>
      </c>
      <c r="P2876">
        <v>3.6501175561643948</v>
      </c>
      <c r="Q2876" s="6">
        <v>2874</v>
      </c>
    </row>
    <row r="2877" spans="1:17" x14ac:dyDescent="0.25">
      <c r="A2877">
        <v>106.32627840182495</v>
      </c>
      <c r="B2877">
        <v>-24.145990678254943</v>
      </c>
      <c r="C2877" s="6">
        <v>1715.2800000000002</v>
      </c>
      <c r="D2877">
        <v>1.2</v>
      </c>
      <c r="E2877">
        <v>0.65</v>
      </c>
      <c r="F2877">
        <v>19.899999999999999</v>
      </c>
      <c r="G2877">
        <v>46.089820015575185</v>
      </c>
      <c r="H2877">
        <v>19.047061519510773</v>
      </c>
      <c r="I2877">
        <v>-3.6737215981750495</v>
      </c>
      <c r="J2877">
        <v>5823.3543940532163</v>
      </c>
      <c r="K2877">
        <v>-2593.0477969773551</v>
      </c>
      <c r="L2877">
        <v>-24.002655269437309</v>
      </c>
      <c r="M2877">
        <v>6374.5865180533883</v>
      </c>
      <c r="N2877">
        <v>36447.025899628592</v>
      </c>
      <c r="O2877">
        <v>61.442622375127222</v>
      </c>
      <c r="P2877">
        <v>8.9203672372775813</v>
      </c>
      <c r="Q2877" s="6">
        <v>2875</v>
      </c>
    </row>
    <row r="2878" spans="1:17" x14ac:dyDescent="0.25">
      <c r="A2878">
        <v>109.11114378949618</v>
      </c>
      <c r="B2878">
        <v>-21.731559567914658</v>
      </c>
      <c r="C2878" s="6">
        <v>1715.5600000000002</v>
      </c>
      <c r="D2878">
        <v>1.2</v>
      </c>
      <c r="E2878">
        <v>0.65</v>
      </c>
      <c r="F2878">
        <v>19.899999999999999</v>
      </c>
      <c r="G2878">
        <v>46.089820015575185</v>
      </c>
      <c r="H2878">
        <v>14.806296829447962</v>
      </c>
      <c r="I2878">
        <v>-0.88885621050381758</v>
      </c>
      <c r="J2878">
        <v>5927.5583893003222</v>
      </c>
      <c r="K2878">
        <v>-2346.8281136166738</v>
      </c>
      <c r="L2878">
        <v>-21.599513033858628</v>
      </c>
      <c r="M2878">
        <v>6375.2294588843024</v>
      </c>
      <c r="N2878">
        <v>36313.325350144674</v>
      </c>
      <c r="O2878">
        <v>64.517199552501296</v>
      </c>
      <c r="P2878">
        <v>2.3994259306273431</v>
      </c>
      <c r="Q2878" s="6">
        <v>2876</v>
      </c>
    </row>
    <row r="2879" spans="1:17" x14ac:dyDescent="0.25">
      <c r="A2879">
        <v>105.63454295229694</v>
      </c>
      <c r="B2879">
        <v>-24.712160734269499</v>
      </c>
      <c r="C2879" s="6">
        <v>1715.8400000000001</v>
      </c>
      <c r="D2879">
        <v>0.75</v>
      </c>
      <c r="E2879">
        <v>0.65</v>
      </c>
      <c r="F2879">
        <v>19.899999999999999</v>
      </c>
      <c r="G2879">
        <v>42.007420362456692</v>
      </c>
      <c r="H2879">
        <v>23.117321344895331</v>
      </c>
      <c r="I2879">
        <v>-4.3654570477030603</v>
      </c>
      <c r="J2879">
        <v>5797.4191004329768</v>
      </c>
      <c r="K2879">
        <v>-2650.1447891056332</v>
      </c>
      <c r="L2879">
        <v>-24.566321621507363</v>
      </c>
      <c r="M2879">
        <v>6374.4282590118501</v>
      </c>
      <c r="N2879">
        <v>36482.598616527255</v>
      </c>
      <c r="O2879">
        <v>60.677164609019833</v>
      </c>
      <c r="P2879">
        <v>10.3484195559643</v>
      </c>
      <c r="Q2879" s="6">
        <v>2877</v>
      </c>
    </row>
    <row r="2880" spans="1:17" x14ac:dyDescent="0.25">
      <c r="A2880">
        <v>107.64613684113287</v>
      </c>
      <c r="B2880">
        <v>-24.354863678477205</v>
      </c>
      <c r="C2880" s="6">
        <v>1716.1200000000001</v>
      </c>
      <c r="D2880">
        <v>3</v>
      </c>
      <c r="E2880">
        <v>0.65</v>
      </c>
      <c r="F2880">
        <v>19.899999999999999</v>
      </c>
      <c r="G2880">
        <v>54.048620189015942</v>
      </c>
      <c r="H2880">
        <v>18.391999568335816</v>
      </c>
      <c r="I2880">
        <v>-2.3538631588671279</v>
      </c>
      <c r="J2880">
        <v>5813.8521919506384</v>
      </c>
      <c r="K2880">
        <v>-2614.1414830144586</v>
      </c>
      <c r="L2880">
        <v>-24.210598070675996</v>
      </c>
      <c r="M2880">
        <v>6374.5284533890244</v>
      </c>
      <c r="N2880">
        <v>36449.840030676511</v>
      </c>
      <c r="O2880">
        <v>61.380090567617387</v>
      </c>
      <c r="P2880">
        <v>5.6923109563135972</v>
      </c>
      <c r="Q2880" s="6">
        <v>2878</v>
      </c>
    </row>
    <row r="2881" spans="1:17" x14ac:dyDescent="0.25">
      <c r="A2881">
        <v>105.47708489556591</v>
      </c>
      <c r="B2881">
        <v>-21.224892049251313</v>
      </c>
      <c r="C2881" s="6">
        <v>1716.4</v>
      </c>
      <c r="D2881">
        <v>1.2</v>
      </c>
      <c r="E2881">
        <v>0.65</v>
      </c>
      <c r="F2881">
        <v>19.899999999999999</v>
      </c>
      <c r="G2881">
        <v>46.089820015575185</v>
      </c>
      <c r="H2881">
        <v>16.396236200178844</v>
      </c>
      <c r="I2881">
        <v>-4.5229151044340909</v>
      </c>
      <c r="J2881">
        <v>5948.0991774116301</v>
      </c>
      <c r="K2881">
        <v>-2294.6241211649881</v>
      </c>
      <c r="L2881">
        <v>-21.095335411679031</v>
      </c>
      <c r="M2881">
        <v>6375.3575336413178</v>
      </c>
      <c r="N2881">
        <v>36310.176756105146</v>
      </c>
      <c r="O2881">
        <v>64.59748386953234</v>
      </c>
      <c r="P2881">
        <v>12.32551900816782</v>
      </c>
      <c r="Q2881" s="6">
        <v>2879</v>
      </c>
    </row>
    <row r="2882" spans="1:17" x14ac:dyDescent="0.25">
      <c r="A2882">
        <v>107.66332814694879</v>
      </c>
      <c r="B2882">
        <v>-25.234040641989871</v>
      </c>
      <c r="C2882" s="6">
        <v>1716.68</v>
      </c>
      <c r="D2882">
        <v>3</v>
      </c>
      <c r="E2882">
        <v>0.65</v>
      </c>
      <c r="F2882">
        <v>19.899999999999999</v>
      </c>
      <c r="G2882">
        <v>54.048620189015942</v>
      </c>
      <c r="H2882">
        <v>14.631246391294217</v>
      </c>
      <c r="I2882">
        <v>-2.3366718530512145</v>
      </c>
      <c r="J2882">
        <v>5773.0122382536902</v>
      </c>
      <c r="K2882">
        <v>-2702.5496868447144</v>
      </c>
      <c r="L2882">
        <v>-25.085943781946288</v>
      </c>
      <c r="M2882">
        <v>6374.2799681918068</v>
      </c>
      <c r="N2882">
        <v>36496.886855213808</v>
      </c>
      <c r="O2882">
        <v>60.372771969010373</v>
      </c>
      <c r="P2882">
        <v>5.4674538709400453</v>
      </c>
      <c r="Q2882" s="6">
        <v>2880</v>
      </c>
    </row>
    <row r="2883" spans="1:17" x14ac:dyDescent="0.25">
      <c r="A2883">
        <v>110.11638269043455</v>
      </c>
      <c r="B2883">
        <v>-22.412451626311192</v>
      </c>
      <c r="C2883" s="6">
        <v>1716.9600000000003</v>
      </c>
      <c r="D2883">
        <v>1.2</v>
      </c>
      <c r="E2883">
        <v>0.65</v>
      </c>
      <c r="F2883">
        <v>19.899999999999999</v>
      </c>
      <c r="G2883">
        <v>46.089820015575185</v>
      </c>
      <c r="H2883">
        <v>18.891146479722167</v>
      </c>
      <c r="I2883">
        <v>0.11638269043454841</v>
      </c>
      <c r="J2883">
        <v>5899.2268581123926</v>
      </c>
      <c r="K2883">
        <v>-2416.6981593533292</v>
      </c>
      <c r="L2883">
        <v>-22.277123722844355</v>
      </c>
      <c r="M2883">
        <v>6375.0535305122248</v>
      </c>
      <c r="N2883">
        <v>36345.36258549599</v>
      </c>
      <c r="O2883">
        <v>63.748192595458136</v>
      </c>
      <c r="P2883">
        <v>0.30524655808570872</v>
      </c>
      <c r="Q2883" s="6">
        <v>2881</v>
      </c>
    </row>
    <row r="2884" spans="1:17" x14ac:dyDescent="0.25">
      <c r="A2884">
        <v>112.79468816098449</v>
      </c>
      <c r="B2884">
        <v>-21.762206614105061</v>
      </c>
      <c r="C2884" s="6">
        <v>1717.2400000000002</v>
      </c>
      <c r="D2884">
        <v>3</v>
      </c>
      <c r="E2884">
        <v>0.65</v>
      </c>
      <c r="F2884">
        <v>19.899999999999999</v>
      </c>
      <c r="G2884">
        <v>54.048620189015942</v>
      </c>
      <c r="H2884">
        <v>22.617355865290982</v>
      </c>
      <c r="I2884">
        <v>2.7946881609844922</v>
      </c>
      <c r="J2884">
        <v>5926.3010915912228</v>
      </c>
      <c r="K2884">
        <v>-2349.9800533948564</v>
      </c>
      <c r="L2884">
        <v>-21.630010779745728</v>
      </c>
      <c r="M2884">
        <v>6375.2216337590189</v>
      </c>
      <c r="N2884">
        <v>36322.138599178004</v>
      </c>
      <c r="O2884">
        <v>64.304696114417538</v>
      </c>
      <c r="P2884">
        <v>7.5006633265268583</v>
      </c>
      <c r="Q2884" s="6">
        <v>2882</v>
      </c>
    </row>
    <row r="2885" spans="1:17" x14ac:dyDescent="0.25">
      <c r="A2885">
        <v>109.67352637995894</v>
      </c>
      <c r="B2885">
        <v>-22.941785677075192</v>
      </c>
      <c r="C2885" s="6">
        <v>1717.5200000000002</v>
      </c>
      <c r="D2885">
        <v>0.75</v>
      </c>
      <c r="E2885">
        <v>0.65</v>
      </c>
      <c r="F2885">
        <v>19.899999999999999</v>
      </c>
      <c r="G2885">
        <v>42.007420362456692</v>
      </c>
      <c r="H2885">
        <v>20.581270174600348</v>
      </c>
      <c r="I2885">
        <v>-0.32647362004105673</v>
      </c>
      <c r="J2885">
        <v>5876.6274068901121</v>
      </c>
      <c r="K2885">
        <v>-2470.7845396416756</v>
      </c>
      <c r="L2885">
        <v>-22.803959139493781</v>
      </c>
      <c r="M2885">
        <v>6374.9137971226191</v>
      </c>
      <c r="N2885">
        <v>36371.642681431811</v>
      </c>
      <c r="O2885">
        <v>63.133390040071106</v>
      </c>
      <c r="P2885">
        <v>0.83750008176940394</v>
      </c>
      <c r="Q2885" s="6">
        <v>2883</v>
      </c>
    </row>
    <row r="2886" spans="1:17" x14ac:dyDescent="0.25">
      <c r="A2886">
        <v>104.33460533461364</v>
      </c>
      <c r="B2886">
        <v>-21.355832904323201</v>
      </c>
      <c r="C2886" s="6">
        <v>1717.8000000000002</v>
      </c>
      <c r="D2886">
        <v>3</v>
      </c>
      <c r="E2886">
        <v>0.65</v>
      </c>
      <c r="F2886">
        <v>19.899999999999999</v>
      </c>
      <c r="G2886">
        <v>54.048620189015942</v>
      </c>
      <c r="H2886">
        <v>19.010490016354687</v>
      </c>
      <c r="I2886">
        <v>-5.6653946653863585</v>
      </c>
      <c r="J2886">
        <v>5942.8350762959062</v>
      </c>
      <c r="K2886">
        <v>-2308.1325555875451</v>
      </c>
      <c r="L2886">
        <v>-21.225628903395876</v>
      </c>
      <c r="M2886">
        <v>6375.3246692396824</v>
      </c>
      <c r="N2886">
        <v>36328.478241486919</v>
      </c>
      <c r="O2886">
        <v>64.156243150515479</v>
      </c>
      <c r="P2886">
        <v>15.238603069643004</v>
      </c>
      <c r="Q2886" s="6">
        <v>2884</v>
      </c>
    </row>
    <row r="2887" spans="1:17" x14ac:dyDescent="0.25">
      <c r="A2887">
        <v>106.51002580751957</v>
      </c>
      <c r="B2887">
        <v>-22.51527515099869</v>
      </c>
      <c r="C2887" s="6">
        <v>1718.0800000000002</v>
      </c>
      <c r="D2887">
        <v>3</v>
      </c>
      <c r="E2887">
        <v>0.65</v>
      </c>
      <c r="F2887">
        <v>19.899999999999999</v>
      </c>
      <c r="G2887">
        <v>54.048620189015942</v>
      </c>
      <c r="H2887">
        <v>20.313476654830993</v>
      </c>
      <c r="I2887">
        <v>-3.4899741924804317</v>
      </c>
      <c r="J2887">
        <v>5894.876134383504</v>
      </c>
      <c r="K2887">
        <v>-2427.2205014039509</v>
      </c>
      <c r="L2887">
        <v>-22.37945826941624</v>
      </c>
      <c r="M2887">
        <v>6375.0265883492475</v>
      </c>
      <c r="N2887">
        <v>36363.06915806621</v>
      </c>
      <c r="O2887">
        <v>63.334470268377274</v>
      </c>
      <c r="P2887">
        <v>9.0491644654981158</v>
      </c>
      <c r="Q2887" s="6">
        <v>2885</v>
      </c>
    </row>
    <row r="2888" spans="1:17" x14ac:dyDescent="0.25">
      <c r="A2888">
        <v>106.49393455283143</v>
      </c>
      <c r="B2888">
        <v>-22.924676180903596</v>
      </c>
      <c r="C2888" s="6">
        <v>1718.3600000000001</v>
      </c>
      <c r="D2888">
        <v>0.75</v>
      </c>
      <c r="E2888">
        <v>0.65</v>
      </c>
      <c r="F2888">
        <v>19.899999999999999</v>
      </c>
      <c r="G2888">
        <v>42.007420362456692</v>
      </c>
      <c r="H2888">
        <v>19.5115187212892</v>
      </c>
      <c r="I2888">
        <v>-3.5060654471685666</v>
      </c>
      <c r="J2888">
        <v>5877.3657151766038</v>
      </c>
      <c r="K2888">
        <v>-2469.0395432762211</v>
      </c>
      <c r="L2888">
        <v>-22.786929679707171</v>
      </c>
      <c r="M2888">
        <v>6374.918353688543</v>
      </c>
      <c r="N2888">
        <v>36383.427498449164</v>
      </c>
      <c r="O2888">
        <v>62.864030091256595</v>
      </c>
      <c r="P2888">
        <v>8.9389861763213503</v>
      </c>
      <c r="Q2888" s="6">
        <v>2886</v>
      </c>
    </row>
    <row r="2889" spans="1:17" x14ac:dyDescent="0.25">
      <c r="A2889">
        <v>104.68414125428112</v>
      </c>
      <c r="B2889">
        <v>-21.673512417729434</v>
      </c>
      <c r="C2889" s="6">
        <v>1718.64</v>
      </c>
      <c r="D2889">
        <v>1.2</v>
      </c>
      <c r="E2889">
        <v>0.65</v>
      </c>
      <c r="F2889">
        <v>19.899999999999999</v>
      </c>
      <c r="G2889">
        <v>46.089820015575185</v>
      </c>
      <c r="H2889">
        <v>16.199094404622208</v>
      </c>
      <c r="I2889">
        <v>-5.3158587457188844</v>
      </c>
      <c r="J2889">
        <v>5929.9351443838304</v>
      </c>
      <c r="K2889">
        <v>-2340.8563612432681</v>
      </c>
      <c r="L2889">
        <v>-21.541749077476879</v>
      </c>
      <c r="M2889">
        <v>6375.2442557577006</v>
      </c>
      <c r="N2889">
        <v>36339.344061981894</v>
      </c>
      <c r="O2889">
        <v>63.895816945633172</v>
      </c>
      <c r="P2889">
        <v>14.140898551137484</v>
      </c>
      <c r="Q2889" s="6">
        <v>2887</v>
      </c>
    </row>
    <row r="2890" spans="1:17" x14ac:dyDescent="0.25">
      <c r="A2890">
        <v>110.9681232986925</v>
      </c>
      <c r="B2890">
        <v>-24.792184382599014</v>
      </c>
      <c r="C2890" s="6">
        <v>1718.92</v>
      </c>
      <c r="D2890">
        <v>3</v>
      </c>
      <c r="E2890">
        <v>0.65</v>
      </c>
      <c r="F2890">
        <v>19.899999999999999</v>
      </c>
      <c r="G2890">
        <v>54.048620189015942</v>
      </c>
      <c r="H2890">
        <v>21.96185014010053</v>
      </c>
      <c r="I2890">
        <v>0.96812329869250391</v>
      </c>
      <c r="J2890">
        <v>5793.7077287649554</v>
      </c>
      <c r="K2890">
        <v>-2658.1945737370206</v>
      </c>
      <c r="L2890">
        <v>-24.645995933072371</v>
      </c>
      <c r="M2890">
        <v>6374.4056694091669</v>
      </c>
      <c r="N2890">
        <v>36468.398453776761</v>
      </c>
      <c r="O2890">
        <v>60.978065045396264</v>
      </c>
      <c r="P2890">
        <v>2.3077191230586171</v>
      </c>
      <c r="Q2890" s="6">
        <v>2888</v>
      </c>
    </row>
    <row r="2891" spans="1:17" x14ac:dyDescent="0.25">
      <c r="A2891">
        <v>112.10557664781734</v>
      </c>
      <c r="B2891">
        <v>-21.121071118608533</v>
      </c>
      <c r="C2891" s="6">
        <v>1719.2000000000003</v>
      </c>
      <c r="D2891">
        <v>3</v>
      </c>
      <c r="E2891">
        <v>0.65</v>
      </c>
      <c r="F2891">
        <v>19.899999999999999</v>
      </c>
      <c r="G2891">
        <v>54.048620189015942</v>
      </c>
      <c r="H2891">
        <v>19.375276142592227</v>
      </c>
      <c r="I2891">
        <v>2.1055766478173439</v>
      </c>
      <c r="J2891">
        <v>5952.2509910202934</v>
      </c>
      <c r="K2891">
        <v>-2283.9051171980022</v>
      </c>
      <c r="L2891">
        <v>-20.992029675367874</v>
      </c>
      <c r="M2891">
        <v>6375.3834743068819</v>
      </c>
      <c r="N2891">
        <v>36288.510976228354</v>
      </c>
      <c r="O2891">
        <v>65.129194277182734</v>
      </c>
      <c r="P2891">
        <v>5.8257788517050999</v>
      </c>
      <c r="Q2891" s="6">
        <v>2889</v>
      </c>
    </row>
    <row r="2892" spans="1:17" x14ac:dyDescent="0.25">
      <c r="A2892">
        <v>103.40528184428949</v>
      </c>
      <c r="B2892">
        <v>-23.729618219484713</v>
      </c>
      <c r="C2892" s="6">
        <v>1719.4800000000002</v>
      </c>
      <c r="D2892">
        <v>1.2</v>
      </c>
      <c r="E2892">
        <v>0.65</v>
      </c>
      <c r="F2892">
        <v>19.899999999999999</v>
      </c>
      <c r="G2892">
        <v>46.089820015575185</v>
      </c>
      <c r="H2892">
        <v>20.546324537357123</v>
      </c>
      <c r="I2892">
        <v>-6.5947181557105097</v>
      </c>
      <c r="J2892">
        <v>5842.0658069851625</v>
      </c>
      <c r="K2892">
        <v>-2550.8982021439533</v>
      </c>
      <c r="L2892">
        <v>-23.588159623778846</v>
      </c>
      <c r="M2892">
        <v>6374.7011326686088</v>
      </c>
      <c r="N2892">
        <v>36456.273171251887</v>
      </c>
      <c r="O2892">
        <v>61.246061289195069</v>
      </c>
      <c r="P2892">
        <v>16.028695316604207</v>
      </c>
      <c r="Q2892" s="6">
        <v>2890</v>
      </c>
    </row>
    <row r="2893" spans="1:17" x14ac:dyDescent="0.25">
      <c r="A2893">
        <v>103.02185241478693</v>
      </c>
      <c r="B2893">
        <v>-23.304838877819716</v>
      </c>
      <c r="C2893" s="6">
        <v>1719.7600000000002</v>
      </c>
      <c r="D2893">
        <v>1.2</v>
      </c>
      <c r="E2893">
        <v>0.65</v>
      </c>
      <c r="F2893">
        <v>19.899999999999999</v>
      </c>
      <c r="G2893">
        <v>46.089820015575185</v>
      </c>
      <c r="H2893">
        <v>22.668237008436286</v>
      </c>
      <c r="I2893">
        <v>-6.9781475852130654</v>
      </c>
      <c r="J2893">
        <v>5860.8378409526686</v>
      </c>
      <c r="K2893">
        <v>-2507.7609599580669</v>
      </c>
      <c r="L2893">
        <v>-23.16532556974315</v>
      </c>
      <c r="M2893">
        <v>6374.8164860043253</v>
      </c>
      <c r="N2893">
        <v>36440.082658484258</v>
      </c>
      <c r="O2893">
        <v>61.599898134257884</v>
      </c>
      <c r="P2893">
        <v>17.190964484758961</v>
      </c>
      <c r="Q2893" s="6">
        <v>2891</v>
      </c>
    </row>
    <row r="2894" spans="1:17" x14ac:dyDescent="0.25">
      <c r="A2894">
        <v>107.04980368327668</v>
      </c>
      <c r="B2894">
        <v>-22.971186618682907</v>
      </c>
      <c r="C2894" s="6">
        <v>1720.0400000000002</v>
      </c>
      <c r="D2894">
        <v>1.2</v>
      </c>
      <c r="E2894">
        <v>0.65</v>
      </c>
      <c r="F2894">
        <v>19.899999999999999</v>
      </c>
      <c r="G2894">
        <v>46.089820015575185</v>
      </c>
      <c r="H2894">
        <v>20.694415663827527</v>
      </c>
      <c r="I2894">
        <v>-2.9501963167233214</v>
      </c>
      <c r="J2894">
        <v>5875.3574779685168</v>
      </c>
      <c r="K2894">
        <v>-2473.7826332721556</v>
      </c>
      <c r="L2894">
        <v>-22.833222660690328</v>
      </c>
      <c r="M2894">
        <v>6374.9059609220503</v>
      </c>
      <c r="N2894">
        <v>36382.028445489195</v>
      </c>
      <c r="O2894">
        <v>62.895524301232363</v>
      </c>
      <c r="P2894">
        <v>7.5225709509503318</v>
      </c>
      <c r="Q2894" s="6">
        <v>2892</v>
      </c>
    </row>
    <row r="2895" spans="1:17" x14ac:dyDescent="0.25">
      <c r="A2895">
        <v>110.58817526920967</v>
      </c>
      <c r="B2895">
        <v>-23.933649017666113</v>
      </c>
      <c r="C2895" s="6">
        <v>1720.3200000000002</v>
      </c>
      <c r="D2895">
        <v>3</v>
      </c>
      <c r="E2895">
        <v>0.65</v>
      </c>
      <c r="F2895">
        <v>19.899999999999999</v>
      </c>
      <c r="G2895">
        <v>54.048620189015942</v>
      </c>
      <c r="H2895">
        <v>15.300046563752167</v>
      </c>
      <c r="I2895">
        <v>0.58817526920967111</v>
      </c>
      <c r="J2895">
        <v>5832.9352418213766</v>
      </c>
      <c r="K2895">
        <v>-2571.5690472630909</v>
      </c>
      <c r="L2895">
        <v>-23.791267013085726</v>
      </c>
      <c r="M2895">
        <v>6374.6451587616548</v>
      </c>
      <c r="N2895">
        <v>36422.4563167987</v>
      </c>
      <c r="O2895">
        <v>61.981559077510902</v>
      </c>
      <c r="P2895">
        <v>1.4495974098876487</v>
      </c>
      <c r="Q2895" s="6">
        <v>2893</v>
      </c>
    </row>
    <row r="2896" spans="1:17" x14ac:dyDescent="0.25">
      <c r="A2896">
        <v>111.00060321634484</v>
      </c>
      <c r="B2896">
        <v>-22.064835531357559</v>
      </c>
      <c r="C2896" s="6">
        <v>1720.6000000000001</v>
      </c>
      <c r="D2896">
        <v>1.2</v>
      </c>
      <c r="E2896">
        <v>0.65</v>
      </c>
      <c r="F2896">
        <v>19.899999999999999</v>
      </c>
      <c r="G2896">
        <v>46.089820015575185</v>
      </c>
      <c r="H2896">
        <v>16.873716757394568</v>
      </c>
      <c r="I2896">
        <v>1.0006032163448424</v>
      </c>
      <c r="J2896">
        <v>5913.7950067669453</v>
      </c>
      <c r="K2896">
        <v>-2381.068713688248</v>
      </c>
      <c r="L2896">
        <v>-21.931173499281599</v>
      </c>
      <c r="M2896">
        <v>6375.1438886794285</v>
      </c>
      <c r="N2896">
        <v>36329.506553998493</v>
      </c>
      <c r="O2896">
        <v>64.12613391859766</v>
      </c>
      <c r="P2896">
        <v>2.6619727256371633</v>
      </c>
      <c r="Q2896" s="6">
        <v>2894</v>
      </c>
    </row>
    <row r="2897" spans="1:17" x14ac:dyDescent="0.25">
      <c r="A2897">
        <v>110.76676936997154</v>
      </c>
      <c r="B2897">
        <v>-25.469122489560398</v>
      </c>
      <c r="C2897" s="6">
        <v>1720.88</v>
      </c>
      <c r="D2897">
        <v>1.2</v>
      </c>
      <c r="E2897">
        <v>0.65</v>
      </c>
      <c r="F2897">
        <v>19.899999999999999</v>
      </c>
      <c r="G2897">
        <v>46.089820015575185</v>
      </c>
      <c r="H2897">
        <v>15.668132212251527</v>
      </c>
      <c r="I2897">
        <v>0.76676936997154144</v>
      </c>
      <c r="J2897">
        <v>5761.8618258021788</v>
      </c>
      <c r="K2897">
        <v>-2726.0837064220254</v>
      </c>
      <c r="L2897">
        <v>-25.320024530543233</v>
      </c>
      <c r="M2897">
        <v>6374.2124277479224</v>
      </c>
      <c r="N2897">
        <v>36504.80650711523</v>
      </c>
      <c r="O2897">
        <v>60.205725081819708</v>
      </c>
      <c r="P2897">
        <v>1.7826135470067159</v>
      </c>
      <c r="Q2897" s="6">
        <v>2895</v>
      </c>
    </row>
    <row r="2898" spans="1:17" x14ac:dyDescent="0.25">
      <c r="A2898">
        <v>108.41121084994599</v>
      </c>
      <c r="B2898">
        <v>-24.928891300596792</v>
      </c>
      <c r="C2898" s="6">
        <v>1721.16</v>
      </c>
      <c r="D2898">
        <v>1.2</v>
      </c>
      <c r="E2898">
        <v>0.65</v>
      </c>
      <c r="F2898">
        <v>19.899999999999999</v>
      </c>
      <c r="G2898">
        <v>46.089820015575185</v>
      </c>
      <c r="H2898">
        <v>16.261340225049651</v>
      </c>
      <c r="I2898">
        <v>-1.5887891500540121</v>
      </c>
      <c r="J2898">
        <v>5787.3413867722174</v>
      </c>
      <c r="K2898">
        <v>-2671.9344550315245</v>
      </c>
      <c r="L2898">
        <v>-24.782108691154157</v>
      </c>
      <c r="M2898">
        <v>6374.3669535908566</v>
      </c>
      <c r="N2898">
        <v>36477.367397137466</v>
      </c>
      <c r="O2898">
        <v>60.786232461045913</v>
      </c>
      <c r="P2898">
        <v>3.764968751702221</v>
      </c>
      <c r="Q2898" s="6">
        <v>2896</v>
      </c>
    </row>
    <row r="2899" spans="1:17" x14ac:dyDescent="0.25">
      <c r="A2899">
        <v>103.98006295383745</v>
      </c>
      <c r="B2899">
        <v>-24.400482867988092</v>
      </c>
      <c r="C2899" s="6">
        <v>1721.44</v>
      </c>
      <c r="D2899">
        <v>3</v>
      </c>
      <c r="E2899">
        <v>0.65</v>
      </c>
      <c r="F2899">
        <v>19.899999999999999</v>
      </c>
      <c r="G2899">
        <v>54.048620189015942</v>
      </c>
      <c r="H2899">
        <v>17.783730327081194</v>
      </c>
      <c r="I2899">
        <v>-6.0199370461625534</v>
      </c>
      <c r="J2899">
        <v>5811.7665883045011</v>
      </c>
      <c r="K2899">
        <v>-2618.7439370980701</v>
      </c>
      <c r="L2899">
        <v>-24.256015110730118</v>
      </c>
      <c r="M2899">
        <v>6374.5157216074413</v>
      </c>
      <c r="N2899">
        <v>36483.633682678366</v>
      </c>
      <c r="O2899">
        <v>60.65766346613529</v>
      </c>
      <c r="P2899">
        <v>14.320197641209495</v>
      </c>
      <c r="Q2899" s="6">
        <v>2897</v>
      </c>
    </row>
    <row r="2900" spans="1:17" x14ac:dyDescent="0.25">
      <c r="A2900">
        <v>110.41760291036536</v>
      </c>
      <c r="B2900">
        <v>-22.182382534309443</v>
      </c>
      <c r="C2900" s="6">
        <v>1721.7200000000003</v>
      </c>
      <c r="D2900">
        <v>1.2</v>
      </c>
      <c r="E2900">
        <v>0.65</v>
      </c>
      <c r="F2900">
        <v>19.899999999999999</v>
      </c>
      <c r="G2900">
        <v>46.089820015575185</v>
      </c>
      <c r="H2900">
        <v>20.887751750640337</v>
      </c>
      <c r="I2900">
        <v>0.41760291036536046</v>
      </c>
      <c r="J2900">
        <v>5908.8930235182515</v>
      </c>
      <c r="K2900">
        <v>-2393.1265867209427</v>
      </c>
      <c r="L2900">
        <v>-22.048154986243095</v>
      </c>
      <c r="M2900">
        <v>6375.1134596533493</v>
      </c>
      <c r="N2900">
        <v>36334.325689993188</v>
      </c>
      <c r="O2900">
        <v>64.010613026963213</v>
      </c>
      <c r="P2900">
        <v>1.1059507745191042</v>
      </c>
      <c r="Q2900" s="6">
        <v>2898</v>
      </c>
    </row>
    <row r="2901" spans="1:17" x14ac:dyDescent="0.25">
      <c r="A2901">
        <v>103.06092066023321</v>
      </c>
      <c r="B2901">
        <v>-22.892638889247088</v>
      </c>
      <c r="C2901" s="6">
        <v>1722.0000000000002</v>
      </c>
      <c r="D2901">
        <v>0.75</v>
      </c>
      <c r="E2901">
        <v>0.65</v>
      </c>
      <c r="F2901">
        <v>19.899999999999999</v>
      </c>
      <c r="G2901">
        <v>42.007420362456692</v>
      </c>
      <c r="H2901">
        <v>14.778376924552978</v>
      </c>
      <c r="I2901">
        <v>-6.939079339766792</v>
      </c>
      <c r="J2901">
        <v>5878.7467812999475</v>
      </c>
      <c r="K2901">
        <v>-2465.7714795666698</v>
      </c>
      <c r="L2901">
        <v>-22.755042386245616</v>
      </c>
      <c r="M2901">
        <v>6374.9268786464445</v>
      </c>
      <c r="N2901">
        <v>36418.96531925931</v>
      </c>
      <c r="O2901">
        <v>62.066726899135723</v>
      </c>
      <c r="P2901">
        <v>17.372963588782842</v>
      </c>
      <c r="Q2901" s="6">
        <v>2899</v>
      </c>
    </row>
    <row r="2902" spans="1:17" x14ac:dyDescent="0.25">
      <c r="A2902">
        <v>125.73361898435438</v>
      </c>
      <c r="B2902">
        <v>-15.911791138277826</v>
      </c>
      <c r="C2902" s="6">
        <v>1722.2800000000002</v>
      </c>
      <c r="D2902">
        <v>0.75</v>
      </c>
      <c r="E2902">
        <v>0.65</v>
      </c>
      <c r="F2902">
        <v>19.899999999999999</v>
      </c>
      <c r="G2902">
        <v>42.007420362456692</v>
      </c>
      <c r="H2902">
        <v>23.336131357126533</v>
      </c>
      <c r="I2902">
        <v>15.733618984354379</v>
      </c>
      <c r="J2902">
        <v>6135.3047483117871</v>
      </c>
      <c r="K2902">
        <v>-1737.3436198000832</v>
      </c>
      <c r="L2902">
        <v>-15.810611746535741</v>
      </c>
      <c r="M2902">
        <v>6376.5450839711948</v>
      </c>
      <c r="N2902">
        <v>36338.410802359416</v>
      </c>
      <c r="O2902">
        <v>63.957792748161268</v>
      </c>
      <c r="P2902">
        <v>45.77953314418712</v>
      </c>
      <c r="Q2902" s="6">
        <v>2900</v>
      </c>
    </row>
    <row r="2903" spans="1:17" x14ac:dyDescent="0.25">
      <c r="A2903">
        <v>128.31547727297632</v>
      </c>
      <c r="B2903">
        <v>-15.774686893583223</v>
      </c>
      <c r="C2903" s="6">
        <v>1722.5600000000002</v>
      </c>
      <c r="D2903">
        <v>1.2</v>
      </c>
      <c r="E2903">
        <v>0.65</v>
      </c>
      <c r="F2903">
        <v>19.899999999999999</v>
      </c>
      <c r="G2903">
        <v>46.089820015575185</v>
      </c>
      <c r="H2903">
        <v>22.783905582108698</v>
      </c>
      <c r="I2903">
        <v>18.315477272976324</v>
      </c>
      <c r="J2903">
        <v>6139.4466794763548</v>
      </c>
      <c r="K2903">
        <v>-1722.7483956351928</v>
      </c>
      <c r="L2903">
        <v>-15.674289764519225</v>
      </c>
      <c r="M2903">
        <v>6376.5717721042611</v>
      </c>
      <c r="N2903">
        <v>36427.657317629128</v>
      </c>
      <c r="O2903">
        <v>61.921516841801115</v>
      </c>
      <c r="P2903">
        <v>50.604775540910893</v>
      </c>
      <c r="Q2903" s="6">
        <v>2901</v>
      </c>
    </row>
    <row r="2904" spans="1:17" x14ac:dyDescent="0.25">
      <c r="A2904">
        <v>128.52998932258575</v>
      </c>
      <c r="B2904">
        <v>-12.264248918409448</v>
      </c>
      <c r="C2904" s="6">
        <v>1722.8400000000001</v>
      </c>
      <c r="D2904">
        <v>0.75</v>
      </c>
      <c r="E2904">
        <v>0.65</v>
      </c>
      <c r="F2904">
        <v>19.899999999999999</v>
      </c>
      <c r="G2904">
        <v>42.007420362456692</v>
      </c>
      <c r="H2904">
        <v>15.433197079743739</v>
      </c>
      <c r="I2904">
        <v>18.529989322585749</v>
      </c>
      <c r="J2904">
        <v>6233.521625888091</v>
      </c>
      <c r="K2904">
        <v>-1345.9821786724592</v>
      </c>
      <c r="L2904">
        <v>-12.184606735893793</v>
      </c>
      <c r="M2904">
        <v>6377.1827546118184</v>
      </c>
      <c r="N2904">
        <v>36332.804385644289</v>
      </c>
      <c r="O2904">
        <v>64.110605212333837</v>
      </c>
      <c r="P2904">
        <v>57.635277468831219</v>
      </c>
      <c r="Q2904" s="6">
        <v>2902</v>
      </c>
    </row>
    <row r="2905" spans="1:17" x14ac:dyDescent="0.25">
      <c r="A2905">
        <v>129.67477066295237</v>
      </c>
      <c r="B2905">
        <v>-11.675817772574526</v>
      </c>
      <c r="C2905" s="6">
        <v>1723.1200000000001</v>
      </c>
      <c r="D2905">
        <v>0.75</v>
      </c>
      <c r="E2905">
        <v>0.65</v>
      </c>
      <c r="F2905">
        <v>19.899999999999999</v>
      </c>
      <c r="G2905">
        <v>42.007420362456692</v>
      </c>
      <c r="H2905">
        <v>17.03982872371763</v>
      </c>
      <c r="I2905">
        <v>19.674770662952369</v>
      </c>
      <c r="J2905">
        <v>6247.021963484236</v>
      </c>
      <c r="K2905">
        <v>-1282.30434852535</v>
      </c>
      <c r="L2905">
        <v>-11.599779096728817</v>
      </c>
      <c r="M2905">
        <v>6377.2711918579616</v>
      </c>
      <c r="N2905">
        <v>36365.352715660134</v>
      </c>
      <c r="O2905">
        <v>63.348836901382725</v>
      </c>
      <c r="P2905">
        <v>60.490407890091497</v>
      </c>
      <c r="Q2905" s="6">
        <v>2903</v>
      </c>
    </row>
    <row r="2906" spans="1:17" x14ac:dyDescent="0.25">
      <c r="A2906">
        <v>130.17715973757058</v>
      </c>
      <c r="B2906">
        <v>-14.670352119477927</v>
      </c>
      <c r="C2906" s="6">
        <v>1723.4</v>
      </c>
      <c r="D2906">
        <v>1.2</v>
      </c>
      <c r="E2906">
        <v>0.65</v>
      </c>
      <c r="F2906">
        <v>19.899999999999999</v>
      </c>
      <c r="G2906">
        <v>46.089820015575185</v>
      </c>
      <c r="H2906">
        <v>15.466410767532093</v>
      </c>
      <c r="I2906">
        <v>20.177159737570577</v>
      </c>
      <c r="J2906">
        <v>6171.5309310450612</v>
      </c>
      <c r="K2906">
        <v>-1604.8419820593626</v>
      </c>
      <c r="L2906">
        <v>-14.576337487693761</v>
      </c>
      <c r="M2906">
        <v>6376.7791101955345</v>
      </c>
      <c r="N2906">
        <v>36468.920813730256</v>
      </c>
      <c r="O2906">
        <v>61.031843866701387</v>
      </c>
      <c r="P2906">
        <v>55.426122563308596</v>
      </c>
      <c r="Q2906" s="6">
        <v>2904</v>
      </c>
    </row>
    <row r="2907" spans="1:17" x14ac:dyDescent="0.25">
      <c r="A2907">
        <v>126.1719601180905</v>
      </c>
      <c r="B2907">
        <v>-13.191194598629279</v>
      </c>
      <c r="C2907" s="6">
        <v>1723.68</v>
      </c>
      <c r="D2907">
        <v>1.2</v>
      </c>
      <c r="E2907">
        <v>0.65</v>
      </c>
      <c r="F2907">
        <v>19.899999999999999</v>
      </c>
      <c r="G2907">
        <v>46.089820015575185</v>
      </c>
      <c r="H2907">
        <v>17.013545089504653</v>
      </c>
      <c r="I2907">
        <v>16.171960118090496</v>
      </c>
      <c r="J2907">
        <v>6210.9290308574618</v>
      </c>
      <c r="K2907">
        <v>-1446.0077043066583</v>
      </c>
      <c r="L2907">
        <v>-13.105943986584407</v>
      </c>
      <c r="M2907">
        <v>6377.0351815920085</v>
      </c>
      <c r="N2907">
        <v>36269.123575567217</v>
      </c>
      <c r="O2907">
        <v>65.668199539639787</v>
      </c>
      <c r="P2907">
        <v>51.800401551904173</v>
      </c>
      <c r="Q2907" s="6">
        <v>2905</v>
      </c>
    </row>
    <row r="2908" spans="1:17" x14ac:dyDescent="0.25">
      <c r="A2908">
        <v>127.83490685585795</v>
      </c>
      <c r="B2908">
        <v>-15.371637902778087</v>
      </c>
      <c r="C2908" s="6">
        <v>1723.9600000000003</v>
      </c>
      <c r="D2908">
        <v>1.2</v>
      </c>
      <c r="E2908">
        <v>0.65</v>
      </c>
      <c r="F2908">
        <v>19.899999999999999</v>
      </c>
      <c r="G2908">
        <v>46.089820015575185</v>
      </c>
      <c r="H2908">
        <v>19.848253497713284</v>
      </c>
      <c r="I2908">
        <v>17.834906855857952</v>
      </c>
      <c r="J2908">
        <v>6151.4201268440838</v>
      </c>
      <c r="K2908">
        <v>-1679.7866469854403</v>
      </c>
      <c r="L2908">
        <v>-15.273553547421994</v>
      </c>
      <c r="M2908">
        <v>6376.6490225143389</v>
      </c>
      <c r="N2908">
        <v>36395.971120763446</v>
      </c>
      <c r="O2908">
        <v>62.630325832881532</v>
      </c>
      <c r="P2908">
        <v>50.514922821052693</v>
      </c>
      <c r="Q2908" s="6">
        <v>2906</v>
      </c>
    </row>
    <row r="2909" spans="1:17" x14ac:dyDescent="0.25">
      <c r="A2909">
        <v>126.08717184648646</v>
      </c>
      <c r="B2909">
        <v>-12.31172352585466</v>
      </c>
      <c r="C2909" s="6">
        <v>1724.2400000000002</v>
      </c>
      <c r="D2909">
        <v>3</v>
      </c>
      <c r="E2909">
        <v>0.65</v>
      </c>
      <c r="F2909">
        <v>19.899999999999999</v>
      </c>
      <c r="G2909">
        <v>54.048620189015942</v>
      </c>
      <c r="H2909">
        <v>22.296206155894517</v>
      </c>
      <c r="I2909">
        <v>16.087171846486456</v>
      </c>
      <c r="J2909">
        <v>6232.4038959665659</v>
      </c>
      <c r="K2909">
        <v>-1351.1137202384268</v>
      </c>
      <c r="L2909">
        <v>-12.231792043857487</v>
      </c>
      <c r="M2909">
        <v>6377.1754411710954</v>
      </c>
      <c r="N2909">
        <v>36242.182136957294</v>
      </c>
      <c r="O2909">
        <v>66.36391628271592</v>
      </c>
      <c r="P2909">
        <v>53.521705761394522</v>
      </c>
      <c r="Q2909" s="6">
        <v>2907</v>
      </c>
    </row>
    <row r="2910" spans="1:17" x14ac:dyDescent="0.25">
      <c r="A2910">
        <v>127.78514738425241</v>
      </c>
      <c r="B2910">
        <v>-11.472437215445698</v>
      </c>
      <c r="C2910" s="6">
        <v>1724.5200000000002</v>
      </c>
      <c r="D2910">
        <v>3</v>
      </c>
      <c r="E2910">
        <v>0.65</v>
      </c>
      <c r="F2910">
        <v>19.899999999999999</v>
      </c>
      <c r="G2910">
        <v>54.048620189015942</v>
      </c>
      <c r="H2910">
        <v>14.382244659041135</v>
      </c>
      <c r="I2910">
        <v>17.785147384252411</v>
      </c>
      <c r="J2910">
        <v>6251.5358117995111</v>
      </c>
      <c r="K2910">
        <v>-1260.2640714856129</v>
      </c>
      <c r="L2910">
        <v>-11.397651494544212</v>
      </c>
      <c r="M2910">
        <v>6377.3008033249662</v>
      </c>
      <c r="N2910">
        <v>36283.579384168428</v>
      </c>
      <c r="O2910">
        <v>65.313833664099505</v>
      </c>
      <c r="P2910">
        <v>58.199337938433608</v>
      </c>
      <c r="Q2910" s="6">
        <v>2908</v>
      </c>
    </row>
    <row r="2911" spans="1:17" x14ac:dyDescent="0.25">
      <c r="A2911">
        <v>125.81456488345258</v>
      </c>
      <c r="B2911">
        <v>-11.688184005491285</v>
      </c>
      <c r="C2911" s="6">
        <v>1724.8000000000002</v>
      </c>
      <c r="D2911">
        <v>0.75</v>
      </c>
      <c r="E2911">
        <v>0.65</v>
      </c>
      <c r="F2911">
        <v>19.899999999999999</v>
      </c>
      <c r="G2911">
        <v>42.007420362456692</v>
      </c>
      <c r="H2911">
        <v>17.840251100383931</v>
      </c>
      <c r="I2911">
        <v>15.814564883452576</v>
      </c>
      <c r="J2911">
        <v>6246.744981250562</v>
      </c>
      <c r="K2911">
        <v>-1283.6439642742057</v>
      </c>
      <c r="L2911">
        <v>-11.612069267527781</v>
      </c>
      <c r="M2911">
        <v>6377.2693755083519</v>
      </c>
      <c r="N2911">
        <v>36216.656194220479</v>
      </c>
      <c r="O2911">
        <v>67.040600832697322</v>
      </c>
      <c r="P2911">
        <v>54.426610488019456</v>
      </c>
      <c r="Q2911" s="6">
        <v>2909</v>
      </c>
    </row>
    <row r="2912" spans="1:17" x14ac:dyDescent="0.25">
      <c r="A2912">
        <v>127.10790684045719</v>
      </c>
      <c r="B2912">
        <v>-14.720962526797743</v>
      </c>
      <c r="C2912" s="6">
        <v>1725.0800000000002</v>
      </c>
      <c r="D2912">
        <v>1.2</v>
      </c>
      <c r="E2912">
        <v>0.65</v>
      </c>
      <c r="F2912">
        <v>19.899999999999999</v>
      </c>
      <c r="G2912">
        <v>46.089820015575185</v>
      </c>
      <c r="H2912">
        <v>15.872144345892616</v>
      </c>
      <c r="I2912">
        <v>17.10790684045719</v>
      </c>
      <c r="J2912">
        <v>6170.110340407743</v>
      </c>
      <c r="K2912">
        <v>-1610.2586240775813</v>
      </c>
      <c r="L2912">
        <v>-14.626652292321147</v>
      </c>
      <c r="M2912">
        <v>6376.7699071883389</v>
      </c>
      <c r="N2912">
        <v>36348.119211375088</v>
      </c>
      <c r="O2912">
        <v>63.735680518709025</v>
      </c>
      <c r="P2912">
        <v>50.456989134781395</v>
      </c>
      <c r="Q2912" s="6">
        <v>2910</v>
      </c>
    </row>
    <row r="2913" spans="1:17" x14ac:dyDescent="0.25">
      <c r="A2913">
        <v>125.53007607047259</v>
      </c>
      <c r="B2913">
        <v>-11.934569117893254</v>
      </c>
      <c r="C2913" s="6">
        <v>1725.3600000000001</v>
      </c>
      <c r="D2913">
        <v>3</v>
      </c>
      <c r="E2913">
        <v>0.65</v>
      </c>
      <c r="F2913">
        <v>19.899999999999999</v>
      </c>
      <c r="G2913">
        <v>54.048620189015942</v>
      </c>
      <c r="H2913">
        <v>16.97343464876429</v>
      </c>
      <c r="I2913">
        <v>15.530076070472589</v>
      </c>
      <c r="J2913">
        <v>6241.1660804346193</v>
      </c>
      <c r="K2913">
        <v>-1310.3221914736673</v>
      </c>
      <c r="L2913">
        <v>-11.856941864100831</v>
      </c>
      <c r="M2913">
        <v>6377.2328081257929</v>
      </c>
      <c r="N2913">
        <v>36213.152855510241</v>
      </c>
      <c r="O2913">
        <v>67.133249422241661</v>
      </c>
      <c r="P2913">
        <v>53.34485733429262</v>
      </c>
      <c r="Q2913" s="6">
        <v>2911</v>
      </c>
    </row>
    <row r="2914" spans="1:17" x14ac:dyDescent="0.25">
      <c r="A2914">
        <v>128.90540350737524</v>
      </c>
      <c r="B2914">
        <v>-12.034507926402547</v>
      </c>
      <c r="C2914" s="6">
        <v>1725.64</v>
      </c>
      <c r="D2914">
        <v>3</v>
      </c>
      <c r="E2914">
        <v>0.65</v>
      </c>
      <c r="F2914">
        <v>19.899999999999999</v>
      </c>
      <c r="G2914">
        <v>54.048620189015942</v>
      </c>
      <c r="H2914">
        <v>16.882443990696441</v>
      </c>
      <c r="I2914">
        <v>18.90540350737524</v>
      </c>
      <c r="J2914">
        <v>6238.8704413375444</v>
      </c>
      <c r="K2914">
        <v>-1321.1366733756365</v>
      </c>
      <c r="L2914">
        <v>-11.956268781048038</v>
      </c>
      <c r="M2914">
        <v>6377.2177705903514</v>
      </c>
      <c r="N2914">
        <v>36342.147352401415</v>
      </c>
      <c r="O2914">
        <v>63.890044978587945</v>
      </c>
      <c r="P2914">
        <v>58.667214425438189</v>
      </c>
      <c r="Q2914" s="6">
        <v>2912</v>
      </c>
    </row>
    <row r="2915" spans="1:17" x14ac:dyDescent="0.25">
      <c r="A2915">
        <v>129.38473643592096</v>
      </c>
      <c r="B2915">
        <v>-11.903337479825831</v>
      </c>
      <c r="C2915" s="6">
        <v>1725.92</v>
      </c>
      <c r="D2915">
        <v>1.2</v>
      </c>
      <c r="E2915">
        <v>0.65</v>
      </c>
      <c r="F2915">
        <v>19.899999999999999</v>
      </c>
      <c r="G2915">
        <v>46.089820015575185</v>
      </c>
      <c r="H2915">
        <v>18.756615045308052</v>
      </c>
      <c r="I2915">
        <v>19.384736435920956</v>
      </c>
      <c r="J2915">
        <v>6241.8796128397998</v>
      </c>
      <c r="K2915">
        <v>-1306.941779980468</v>
      </c>
      <c r="L2915">
        <v>-11.825901639117479</v>
      </c>
      <c r="M2915">
        <v>6377.2374832245068</v>
      </c>
      <c r="N2915">
        <v>36358.713487080611</v>
      </c>
      <c r="O2915">
        <v>63.502037800477389</v>
      </c>
      <c r="P2915">
        <v>59.620793655916835</v>
      </c>
      <c r="Q2915" s="6">
        <v>2913</v>
      </c>
    </row>
    <row r="2916" spans="1:17" x14ac:dyDescent="0.25">
      <c r="A2916">
        <v>128.2194399521596</v>
      </c>
      <c r="B2916">
        <v>-14.3445600075486</v>
      </c>
      <c r="C2916" s="6">
        <v>1726.2000000000003</v>
      </c>
      <c r="D2916">
        <v>0.75</v>
      </c>
      <c r="E2916">
        <v>0.65</v>
      </c>
      <c r="F2916">
        <v>19.899999999999999</v>
      </c>
      <c r="G2916">
        <v>42.007420362456692</v>
      </c>
      <c r="H2916">
        <v>19.255904243955364</v>
      </c>
      <c r="I2916">
        <v>18.219439952159604</v>
      </c>
      <c r="J2916">
        <v>6180.5608968703018</v>
      </c>
      <c r="K2916">
        <v>-1569.9444319153688</v>
      </c>
      <c r="L2916">
        <v>-14.252455168268085</v>
      </c>
      <c r="M2916">
        <v>6376.8376582146338</v>
      </c>
      <c r="N2916">
        <v>36378.734470257667</v>
      </c>
      <c r="O2916">
        <v>63.02775065213563</v>
      </c>
      <c r="P2916">
        <v>53.031849192480301</v>
      </c>
      <c r="Q2916" s="6">
        <v>2914</v>
      </c>
    </row>
    <row r="2917" spans="1:17" x14ac:dyDescent="0.25">
      <c r="A2917">
        <v>127.77194883926391</v>
      </c>
      <c r="B2917">
        <v>-12.514999715936588</v>
      </c>
      <c r="C2917" s="6">
        <v>1726.4800000000002</v>
      </c>
      <c r="D2917">
        <v>0.75</v>
      </c>
      <c r="E2917">
        <v>0.65</v>
      </c>
      <c r="F2917">
        <v>19.899999999999999</v>
      </c>
      <c r="G2917">
        <v>42.007420362456692</v>
      </c>
      <c r="H2917">
        <v>21.243096994259879</v>
      </c>
      <c r="I2917">
        <v>17.771948839263914</v>
      </c>
      <c r="J2917">
        <v>6227.5699032936136</v>
      </c>
      <c r="K2917">
        <v>-1373.0755576680876</v>
      </c>
      <c r="L2917">
        <v>-12.433831984260481</v>
      </c>
      <c r="M2917">
        <v>6377.1438267827989</v>
      </c>
      <c r="N2917">
        <v>36309.552595670946</v>
      </c>
      <c r="O2917">
        <v>64.669070942100973</v>
      </c>
      <c r="P2917">
        <v>55.938808993139787</v>
      </c>
      <c r="Q2917" s="6">
        <v>2915</v>
      </c>
    </row>
    <row r="2918" spans="1:17" x14ac:dyDescent="0.25">
      <c r="A2918">
        <v>129.33929350858438</v>
      </c>
      <c r="B2918">
        <v>-14.537990543788553</v>
      </c>
      <c r="C2918" s="6">
        <v>1726.7600000000002</v>
      </c>
      <c r="D2918">
        <v>0.75</v>
      </c>
      <c r="E2918">
        <v>0.65</v>
      </c>
      <c r="F2918">
        <v>19.899999999999999</v>
      </c>
      <c r="G2918">
        <v>42.007420362456692</v>
      </c>
      <c r="H2918">
        <v>17.371917382875171</v>
      </c>
      <c r="I2918">
        <v>19.339293508584376</v>
      </c>
      <c r="J2918">
        <v>6175.2235527803068</v>
      </c>
      <c r="K2918">
        <v>-1590.6700188640668</v>
      </c>
      <c r="L2918">
        <v>-14.444750375451292</v>
      </c>
      <c r="M2918">
        <v>6376.803041942384</v>
      </c>
      <c r="N2918">
        <v>36429.602225524606</v>
      </c>
      <c r="O2918">
        <v>61.885246542157276</v>
      </c>
      <c r="P2918">
        <v>54.426392611342095</v>
      </c>
      <c r="Q2918" s="6">
        <v>2916</v>
      </c>
    </row>
    <row r="2919" spans="1:17" x14ac:dyDescent="0.25">
      <c r="A2919">
        <v>127.82073730855402</v>
      </c>
      <c r="B2919">
        <v>-11.851331999890963</v>
      </c>
      <c r="C2919" s="6">
        <v>1727.0400000000002</v>
      </c>
      <c r="D2919">
        <v>3</v>
      </c>
      <c r="E2919">
        <v>0.65</v>
      </c>
      <c r="F2919">
        <v>19.899999999999999</v>
      </c>
      <c r="G2919">
        <v>54.048620189015942</v>
      </c>
      <c r="H2919">
        <v>19.981809085039806</v>
      </c>
      <c r="I2919">
        <v>17.820737308554015</v>
      </c>
      <c r="J2919">
        <v>6243.0636614634486</v>
      </c>
      <c r="K2919">
        <v>-1301.3120301686276</v>
      </c>
      <c r="L2919">
        <v>-11.774215093633964</v>
      </c>
      <c r="M2919">
        <v>6377.2452423399091</v>
      </c>
      <c r="N2919">
        <v>36294.320584492387</v>
      </c>
      <c r="O2919">
        <v>65.045535906633532</v>
      </c>
      <c r="P2919">
        <v>57.42682055833415</v>
      </c>
      <c r="Q2919" s="6">
        <v>2917</v>
      </c>
    </row>
    <row r="2920" spans="1:17" x14ac:dyDescent="0.25">
      <c r="A2920">
        <v>128.64088140284906</v>
      </c>
      <c r="B2920">
        <v>-16.295747658748812</v>
      </c>
      <c r="C2920" s="6">
        <v>1727.3200000000002</v>
      </c>
      <c r="D2920">
        <v>0.75</v>
      </c>
      <c r="E2920">
        <v>0.65</v>
      </c>
      <c r="F2920">
        <v>19.899999999999999</v>
      </c>
      <c r="G2920">
        <v>42.007420362456692</v>
      </c>
      <c r="H2920">
        <v>14.133792185634917</v>
      </c>
      <c r="I2920">
        <v>18.640881402849061</v>
      </c>
      <c r="J2920">
        <v>6123.5193858203675</v>
      </c>
      <c r="K2920">
        <v>-1778.1648831932114</v>
      </c>
      <c r="L2920">
        <v>-16.192389846636125</v>
      </c>
      <c r="M2920">
        <v>6376.4692440518666</v>
      </c>
      <c r="N2920">
        <v>36457.886716404471</v>
      </c>
      <c r="O2920">
        <v>61.260138597412215</v>
      </c>
      <c r="P2920">
        <v>50.246018105901051</v>
      </c>
      <c r="Q2920" s="6">
        <v>2918</v>
      </c>
    </row>
    <row r="2921" spans="1:17" x14ac:dyDescent="0.25">
      <c r="A2921">
        <v>125.43460256747132</v>
      </c>
      <c r="B2921">
        <v>-14.083124782523296</v>
      </c>
      <c r="C2921" s="6">
        <v>1727.6000000000001</v>
      </c>
      <c r="D2921">
        <v>0.75</v>
      </c>
      <c r="E2921">
        <v>0.65</v>
      </c>
      <c r="F2921">
        <v>19.899999999999999</v>
      </c>
      <c r="G2921">
        <v>42.007420362456692</v>
      </c>
      <c r="H2921">
        <v>16.697550744805749</v>
      </c>
      <c r="I2921">
        <v>15.434602567471316</v>
      </c>
      <c r="J2921">
        <v>6187.6633119631224</v>
      </c>
      <c r="K2921">
        <v>-1541.9044495405847</v>
      </c>
      <c r="L2921">
        <v>-13.992561026315224</v>
      </c>
      <c r="M2921">
        <v>6376.8837682466419</v>
      </c>
      <c r="N2921">
        <v>36269.862951986543</v>
      </c>
      <c r="O2921">
        <v>65.64450997318751</v>
      </c>
      <c r="P2921">
        <v>48.609552594824507</v>
      </c>
      <c r="Q2921" s="6">
        <v>2919</v>
      </c>
    </row>
    <row r="2922" spans="1:17" x14ac:dyDescent="0.25">
      <c r="A2922">
        <v>127.86130170555641</v>
      </c>
      <c r="B2922">
        <v>-11.865985831636273</v>
      </c>
      <c r="C2922" s="6">
        <v>1727.88</v>
      </c>
      <c r="D2922">
        <v>0.75</v>
      </c>
      <c r="E2922">
        <v>0.65</v>
      </c>
      <c r="F2922">
        <v>19.899999999999999</v>
      </c>
      <c r="G2922">
        <v>42.007420362456692</v>
      </c>
      <c r="H2922">
        <v>18.023097147985833</v>
      </c>
      <c r="I2922">
        <v>17.861301705556414</v>
      </c>
      <c r="J2922">
        <v>6242.730543959603</v>
      </c>
      <c r="K2922">
        <v>-1302.8984582076432</v>
      </c>
      <c r="L2922">
        <v>-11.788779032175588</v>
      </c>
      <c r="M2922">
        <v>6377.2430592604842</v>
      </c>
      <c r="N2922">
        <v>36296.261677022514</v>
      </c>
      <c r="O2922">
        <v>64.99760041245176</v>
      </c>
      <c r="P2922">
        <v>57.458254421658708</v>
      </c>
      <c r="Q2922" s="6">
        <v>2920</v>
      </c>
    </row>
    <row r="2923" spans="1:17" x14ac:dyDescent="0.25">
      <c r="A2923">
        <v>126.2123176035015</v>
      </c>
      <c r="B2923">
        <v>-14.998472666606641</v>
      </c>
      <c r="C2923" s="6">
        <v>1728.16</v>
      </c>
      <c r="D2923">
        <v>1.2</v>
      </c>
      <c r="E2923">
        <v>0.65</v>
      </c>
      <c r="F2923">
        <v>19.899999999999999</v>
      </c>
      <c r="G2923">
        <v>46.089820015575185</v>
      </c>
      <c r="H2923">
        <v>16.916990708649109</v>
      </c>
      <c r="I2923">
        <v>16.212317603501504</v>
      </c>
      <c r="J2923">
        <v>6162.2357514016021</v>
      </c>
      <c r="K2923">
        <v>-1639.9374606465301</v>
      </c>
      <c r="L2923">
        <v>-14.902546775473246</v>
      </c>
      <c r="M2923">
        <v>6376.7189314477282</v>
      </c>
      <c r="N2923">
        <v>36324.800059735513</v>
      </c>
      <c r="O2923">
        <v>64.287500106730533</v>
      </c>
      <c r="P2923">
        <v>48.329059536143838</v>
      </c>
      <c r="Q2923" s="6">
        <v>2921</v>
      </c>
    </row>
    <row r="2924" spans="1:17" x14ac:dyDescent="0.25">
      <c r="A2924">
        <v>126.60435250168742</v>
      </c>
      <c r="B2924">
        <v>-14.74943394301537</v>
      </c>
      <c r="C2924" s="6">
        <v>1728.44</v>
      </c>
      <c r="D2924">
        <v>3</v>
      </c>
      <c r="E2924">
        <v>0.65</v>
      </c>
      <c r="F2924">
        <v>19.899999999999999</v>
      </c>
      <c r="G2924">
        <v>54.048620189015942</v>
      </c>
      <c r="H2924">
        <v>14.758329354639985</v>
      </c>
      <c r="I2924">
        <v>16.604352501687416</v>
      </c>
      <c r="J2924">
        <v>6169.3090667444567</v>
      </c>
      <c r="K2924">
        <v>-1613.3052711367743</v>
      </c>
      <c r="L2924">
        <v>-14.654957542318751</v>
      </c>
      <c r="M2924">
        <v>6376.7647172287188</v>
      </c>
      <c r="N2924">
        <v>36330.764714811252</v>
      </c>
      <c r="O2924">
        <v>64.146286791126997</v>
      </c>
      <c r="P2924">
        <v>49.510085433019661</v>
      </c>
      <c r="Q2924" s="6">
        <v>2922</v>
      </c>
    </row>
    <row r="2925" spans="1:17" x14ac:dyDescent="0.25">
      <c r="A2925">
        <v>126.11972230812545</v>
      </c>
      <c r="B2925">
        <v>-12.333758120274744</v>
      </c>
      <c r="C2925" s="6">
        <v>1728.7200000000003</v>
      </c>
      <c r="D2925">
        <v>1.2</v>
      </c>
      <c r="E2925">
        <v>0.65</v>
      </c>
      <c r="F2925">
        <v>19.899999999999999</v>
      </c>
      <c r="G2925">
        <v>46.089820015575185</v>
      </c>
      <c r="H2925">
        <v>19.64783395045227</v>
      </c>
      <c r="I2925">
        <v>16.119722308125446</v>
      </c>
      <c r="J2925">
        <v>6231.8836732074988</v>
      </c>
      <c r="K2925">
        <v>-1353.4951357458353</v>
      </c>
      <c r="L2925">
        <v>-12.253692438317612</v>
      </c>
      <c r="M2925">
        <v>6377.1720377356778</v>
      </c>
      <c r="N2925">
        <v>36243.905497498774</v>
      </c>
      <c r="O2925">
        <v>66.319008248830329</v>
      </c>
      <c r="P2925">
        <v>53.531877063758188</v>
      </c>
      <c r="Q2925" s="6">
        <v>2923</v>
      </c>
    </row>
    <row r="2926" spans="1:17" x14ac:dyDescent="0.25">
      <c r="A2926">
        <v>128.51065160554805</v>
      </c>
      <c r="B2926">
        <v>-14.969227671179656</v>
      </c>
      <c r="C2926" s="6">
        <v>1729.0000000000002</v>
      </c>
      <c r="D2926">
        <v>3</v>
      </c>
      <c r="E2926">
        <v>0.65</v>
      </c>
      <c r="F2926">
        <v>19.899999999999999</v>
      </c>
      <c r="G2926">
        <v>54.048620189015942</v>
      </c>
      <c r="H2926">
        <v>14.218886000282531</v>
      </c>
      <c r="I2926">
        <v>18.510651605548048</v>
      </c>
      <c r="J2926">
        <v>6163.0723873296247</v>
      </c>
      <c r="K2926">
        <v>-1636.8115687709969</v>
      </c>
      <c r="L2926">
        <v>-14.87347162561975</v>
      </c>
      <c r="M2926">
        <v>6376.7243442952322</v>
      </c>
      <c r="N2926">
        <v>36409.394177199152</v>
      </c>
      <c r="O2926">
        <v>62.331038929791674</v>
      </c>
      <c r="P2926">
        <v>52.349765725479777</v>
      </c>
      <c r="Q2926" s="6">
        <v>2924</v>
      </c>
    </row>
    <row r="2927" spans="1:17" x14ac:dyDescent="0.25">
      <c r="A2927">
        <v>126.07651108779739</v>
      </c>
      <c r="B2927">
        <v>-15.40693811768374</v>
      </c>
      <c r="C2927" s="6">
        <v>1729.2800000000002</v>
      </c>
      <c r="D2927">
        <v>3</v>
      </c>
      <c r="E2927">
        <v>0.65</v>
      </c>
      <c r="F2927">
        <v>19.899999999999999</v>
      </c>
      <c r="G2927">
        <v>54.048620189015942</v>
      </c>
      <c r="H2927">
        <v>14.289712600836491</v>
      </c>
      <c r="I2927">
        <v>16.076511087797385</v>
      </c>
      <c r="J2927">
        <v>6150.3835530706319</v>
      </c>
      <c r="K2927">
        <v>-1683.5526543165811</v>
      </c>
      <c r="L2927">
        <v>-15.308650427159451</v>
      </c>
      <c r="M2927">
        <v>6376.6423288230726</v>
      </c>
      <c r="N2927">
        <v>36333.290822363022</v>
      </c>
      <c r="O2927">
        <v>64.082326243838324</v>
      </c>
      <c r="P2927">
        <v>47.328171641613118</v>
      </c>
      <c r="Q2927" s="6">
        <v>2925</v>
      </c>
    </row>
    <row r="2928" spans="1:17" x14ac:dyDescent="0.25">
      <c r="A2928">
        <v>129.11199039471668</v>
      </c>
      <c r="B2928">
        <v>-14.788534478636116</v>
      </c>
      <c r="C2928" s="6">
        <v>1729.5600000000002</v>
      </c>
      <c r="D2928">
        <v>0.75</v>
      </c>
      <c r="E2928">
        <v>0.65</v>
      </c>
      <c r="F2928">
        <v>19.899999999999999</v>
      </c>
      <c r="G2928">
        <v>42.007420362456692</v>
      </c>
      <c r="H2928">
        <v>18.736878341648286</v>
      </c>
      <c r="I2928">
        <v>19.111990394716685</v>
      </c>
      <c r="J2928">
        <v>6168.2061865578462</v>
      </c>
      <c r="K2928">
        <v>-1617.4886732536065</v>
      </c>
      <c r="L2928">
        <v>-14.693830028331913</v>
      </c>
      <c r="M2928">
        <v>6376.7575748176441</v>
      </c>
      <c r="N2928">
        <v>36427.931672027327</v>
      </c>
      <c r="O2928">
        <v>61.920738071805012</v>
      </c>
      <c r="P2928">
        <v>53.623673327023596</v>
      </c>
      <c r="Q2928" s="6">
        <v>2926</v>
      </c>
    </row>
    <row r="2929" spans="1:17" x14ac:dyDescent="0.25">
      <c r="A2929">
        <v>125.60492201136765</v>
      </c>
      <c r="B2929">
        <v>-11.780125050894139</v>
      </c>
      <c r="C2929" s="6">
        <v>1729.8400000000001</v>
      </c>
      <c r="D2929">
        <v>0.75</v>
      </c>
      <c r="E2929">
        <v>0.65</v>
      </c>
      <c r="F2929">
        <v>19.899999999999999</v>
      </c>
      <c r="G2929">
        <v>42.007420362456692</v>
      </c>
      <c r="H2929">
        <v>23.954762080980174</v>
      </c>
      <c r="I2929">
        <v>15.604922011367648</v>
      </c>
      <c r="J2929">
        <v>6244.6765883928165</v>
      </c>
      <c r="K2929">
        <v>-1293.6019584630465</v>
      </c>
      <c r="L2929">
        <v>-11.703445244311158</v>
      </c>
      <c r="M2929">
        <v>6377.2558142637472</v>
      </c>
      <c r="N2929">
        <v>36211.7677261801</v>
      </c>
      <c r="O2929">
        <v>67.17130434405594</v>
      </c>
      <c r="P2929">
        <v>53.834543212383529</v>
      </c>
      <c r="Q2929" s="6">
        <v>2927</v>
      </c>
    </row>
    <row r="2930" spans="1:17" x14ac:dyDescent="0.25">
      <c r="A2930">
        <v>129.82492651720537</v>
      </c>
      <c r="B2930">
        <v>-15.06837059692155</v>
      </c>
      <c r="C2930" s="6">
        <v>1730.1200000000001</v>
      </c>
      <c r="D2930">
        <v>3</v>
      </c>
      <c r="E2930">
        <v>0.65</v>
      </c>
      <c r="F2930">
        <v>19.899999999999999</v>
      </c>
      <c r="G2930">
        <v>54.048620189015942</v>
      </c>
      <c r="H2930">
        <v>17.280575671237155</v>
      </c>
      <c r="I2930">
        <v>19.82492651720537</v>
      </c>
      <c r="J2930">
        <v>6160.2296513309475</v>
      </c>
      <c r="K2930">
        <v>-1647.4068970777892</v>
      </c>
      <c r="L2930">
        <v>-14.972039162782321</v>
      </c>
      <c r="M2930">
        <v>6376.7059554033449</v>
      </c>
      <c r="N2930">
        <v>36466.196155271238</v>
      </c>
      <c r="O2930">
        <v>61.088150478160088</v>
      </c>
      <c r="P2930">
        <v>54.20409494746071</v>
      </c>
      <c r="Q2930" s="6">
        <v>2928</v>
      </c>
    </row>
    <row r="2931" spans="1:17" x14ac:dyDescent="0.25">
      <c r="A2931">
        <v>126.88993605316485</v>
      </c>
      <c r="B2931">
        <v>-15.486343041511066</v>
      </c>
      <c r="C2931" s="6">
        <v>1730.4</v>
      </c>
      <c r="D2931">
        <v>1.2</v>
      </c>
      <c r="E2931">
        <v>0.65</v>
      </c>
      <c r="F2931">
        <v>19.899999999999999</v>
      </c>
      <c r="G2931">
        <v>46.089820015575185</v>
      </c>
      <c r="H2931">
        <v>19.543925801392319</v>
      </c>
      <c r="I2931">
        <v>16.889936053164845</v>
      </c>
      <c r="J2931">
        <v>6148.0433753353327</v>
      </c>
      <c r="K2931">
        <v>-1692.0216822744032</v>
      </c>
      <c r="L2931">
        <v>-15.387598506450255</v>
      </c>
      <c r="M2931">
        <v>6376.6272212111762</v>
      </c>
      <c r="N2931">
        <v>36364.623672130881</v>
      </c>
      <c r="O2931">
        <v>63.34642117038333</v>
      </c>
      <c r="P2931">
        <v>48.672108624086221</v>
      </c>
      <c r="Q2931" s="6">
        <v>2929</v>
      </c>
    </row>
    <row r="2932" spans="1:17" x14ac:dyDescent="0.25">
      <c r="A2932">
        <v>128.96073998580917</v>
      </c>
      <c r="B2932">
        <v>-13.224266676237885</v>
      </c>
      <c r="C2932" s="6">
        <v>1730.68</v>
      </c>
      <c r="D2932">
        <v>3</v>
      </c>
      <c r="E2932">
        <v>0.65</v>
      </c>
      <c r="F2932">
        <v>19.899999999999999</v>
      </c>
      <c r="G2932">
        <v>54.048620189015942</v>
      </c>
      <c r="H2932">
        <v>16.633610414053766</v>
      </c>
      <c r="I2932">
        <v>18.96073998580917</v>
      </c>
      <c r="J2932">
        <v>6210.0930509204172</v>
      </c>
      <c r="K2932">
        <v>-1449.5697610652144</v>
      </c>
      <c r="L2932">
        <v>-13.138817563252235</v>
      </c>
      <c r="M2932">
        <v>6377.0297312530001</v>
      </c>
      <c r="N2932">
        <v>36375.942859566909</v>
      </c>
      <c r="O2932">
        <v>63.097441948703128</v>
      </c>
      <c r="P2932">
        <v>56.34200648341448</v>
      </c>
      <c r="Q2932" s="6">
        <v>2930</v>
      </c>
    </row>
    <row r="2933" spans="1:17" x14ac:dyDescent="0.25">
      <c r="A2933">
        <v>127.96150466840253</v>
      </c>
      <c r="B2933">
        <v>-14.950014439607241</v>
      </c>
      <c r="C2933" s="6">
        <v>1730.9600000000003</v>
      </c>
      <c r="D2933">
        <v>3</v>
      </c>
      <c r="E2933">
        <v>0.65</v>
      </c>
      <c r="F2933">
        <v>19.899999999999999</v>
      </c>
      <c r="G2933">
        <v>54.048620189015942</v>
      </c>
      <c r="H2933">
        <v>22.078352550815577</v>
      </c>
      <c r="I2933">
        <v>17.961504668402526</v>
      </c>
      <c r="J2933">
        <v>6163.621166593116</v>
      </c>
      <c r="K2933">
        <v>-1634.757707973172</v>
      </c>
      <c r="L2933">
        <v>-14.854370032200547</v>
      </c>
      <c r="M2933">
        <v>6376.7278951710323</v>
      </c>
      <c r="N2933">
        <v>36387.377241144401</v>
      </c>
      <c r="O2933">
        <v>62.82732836402964</v>
      </c>
      <c r="P2933">
        <v>51.487641391139647</v>
      </c>
      <c r="Q2933" s="6">
        <v>2931</v>
      </c>
    </row>
    <row r="2934" spans="1:17" x14ac:dyDescent="0.25">
      <c r="A2934">
        <v>127.62715636286924</v>
      </c>
      <c r="B2934">
        <v>-15.285271057194114</v>
      </c>
      <c r="C2934" s="6">
        <v>1731.2400000000002</v>
      </c>
      <c r="D2934">
        <v>0.75</v>
      </c>
      <c r="E2934">
        <v>0.65</v>
      </c>
      <c r="F2934">
        <v>19.899999999999999</v>
      </c>
      <c r="G2934">
        <v>42.007420362456692</v>
      </c>
      <c r="H2934">
        <v>22.733816690460074</v>
      </c>
      <c r="I2934">
        <v>17.627156362869243</v>
      </c>
      <c r="J2934">
        <v>6153.9464492174038</v>
      </c>
      <c r="K2934">
        <v>-1670.5699539277475</v>
      </c>
      <c r="L2934">
        <v>-15.187684811257251</v>
      </c>
      <c r="M2934">
        <v>6376.665340975771</v>
      </c>
      <c r="N2934">
        <v>36385.313732043054</v>
      </c>
      <c r="O2934">
        <v>62.872440011177247</v>
      </c>
      <c r="P2934">
        <v>50.317948817995024</v>
      </c>
      <c r="Q2934" s="6">
        <v>2932</v>
      </c>
    </row>
    <row r="2935" spans="1:17" x14ac:dyDescent="0.25">
      <c r="A2935">
        <v>126.74341325057483</v>
      </c>
      <c r="B2935">
        <v>-14.491776379041829</v>
      </c>
      <c r="C2935" s="6">
        <v>1731.5200000000002</v>
      </c>
      <c r="D2935">
        <v>0.75</v>
      </c>
      <c r="E2935">
        <v>0.65</v>
      </c>
      <c r="F2935">
        <v>19.899999999999999</v>
      </c>
      <c r="G2935">
        <v>42.007420362456692</v>
      </c>
      <c r="H2935">
        <v>15.840984265817076</v>
      </c>
      <c r="I2935">
        <v>16.743413250574832</v>
      </c>
      <c r="J2935">
        <v>6176.5051128928535</v>
      </c>
      <c r="K2935">
        <v>-1585.7198985958469</v>
      </c>
      <c r="L2935">
        <v>-14.398807080849039</v>
      </c>
      <c r="M2935">
        <v>6376.8113510119138</v>
      </c>
      <c r="N2935">
        <v>36327.761392947476</v>
      </c>
      <c r="O2935">
        <v>64.219461392812192</v>
      </c>
      <c r="P2935">
        <v>50.246097495500884</v>
      </c>
      <c r="Q2935" s="6">
        <v>2933</v>
      </c>
    </row>
    <row r="2936" spans="1:17" x14ac:dyDescent="0.25">
      <c r="A2936">
        <v>126.87111954333243</v>
      </c>
      <c r="B2936">
        <v>-16.038573368343584</v>
      </c>
      <c r="C2936" s="6">
        <v>1731.8000000000002</v>
      </c>
      <c r="D2936">
        <v>3</v>
      </c>
      <c r="E2936">
        <v>0.65</v>
      </c>
      <c r="F2936">
        <v>19.899999999999999</v>
      </c>
      <c r="G2936">
        <v>54.048620189015942</v>
      </c>
      <c r="H2936">
        <v>22.515603792597179</v>
      </c>
      <c r="I2936">
        <v>16.871119543332426</v>
      </c>
      <c r="J2936">
        <v>6131.4435289397825</v>
      </c>
      <c r="K2936">
        <v>-1750.8313386494319</v>
      </c>
      <c r="L2936">
        <v>-15.936672651575467</v>
      </c>
      <c r="M2936">
        <v>6376.5202206983158</v>
      </c>
      <c r="N2936">
        <v>36382.339624695705</v>
      </c>
      <c r="O2936">
        <v>62.935964487700794</v>
      </c>
      <c r="P2936">
        <v>47.66617060895878</v>
      </c>
      <c r="Q2936" s="6">
        <v>2934</v>
      </c>
    </row>
    <row r="2937" spans="1:17" x14ac:dyDescent="0.25">
      <c r="A2937">
        <v>125.26604374834521</v>
      </c>
      <c r="B2937">
        <v>-13.417233759276037</v>
      </c>
      <c r="C2937" s="6">
        <v>1732.0800000000002</v>
      </c>
      <c r="D2937">
        <v>1.2</v>
      </c>
      <c r="E2937">
        <v>0.65</v>
      </c>
      <c r="F2937">
        <v>19.899999999999999</v>
      </c>
      <c r="G2937">
        <v>46.089820015575185</v>
      </c>
      <c r="H2937">
        <v>19.929980915390338</v>
      </c>
      <c r="I2937">
        <v>15.266043748345211</v>
      </c>
      <c r="J2937">
        <v>6205.1742935551574</v>
      </c>
      <c r="K2937">
        <v>-1470.3439602672811</v>
      </c>
      <c r="L2937">
        <v>-13.330628702993314</v>
      </c>
      <c r="M2937">
        <v>6376.9976771904367</v>
      </c>
      <c r="N2937">
        <v>36244.633843031181</v>
      </c>
      <c r="O2937">
        <v>66.294182462936533</v>
      </c>
      <c r="P2937">
        <v>49.629593571149663</v>
      </c>
      <c r="Q2937" s="6">
        <v>2935</v>
      </c>
    </row>
    <row r="2938" spans="1:17" x14ac:dyDescent="0.25">
      <c r="A2938">
        <v>127.26823006555833</v>
      </c>
      <c r="B2938">
        <v>-11.732103370062333</v>
      </c>
      <c r="C2938" s="6">
        <v>1732.3600000000001</v>
      </c>
      <c r="D2938">
        <v>0.75</v>
      </c>
      <c r="E2938">
        <v>0.65</v>
      </c>
      <c r="F2938">
        <v>19.899999999999999</v>
      </c>
      <c r="G2938">
        <v>42.007420362456692</v>
      </c>
      <c r="H2938">
        <v>22.29532906987799</v>
      </c>
      <c r="I2938">
        <v>17.268230065558328</v>
      </c>
      <c r="J2938">
        <v>6245.7589247194146</v>
      </c>
      <c r="K2938">
        <v>-1288.4012096282383</v>
      </c>
      <c r="L2938">
        <v>-11.655718606927111</v>
      </c>
      <c r="M2938">
        <v>6377.2629099546875</v>
      </c>
      <c r="N2938">
        <v>36270.242997020978</v>
      </c>
      <c r="O2938">
        <v>65.647415266436184</v>
      </c>
      <c r="P2938">
        <v>56.810748952113435</v>
      </c>
      <c r="Q2938" s="6">
        <v>2936</v>
      </c>
    </row>
    <row r="2939" spans="1:17" x14ac:dyDescent="0.25">
      <c r="A2939">
        <v>125.7021125362818</v>
      </c>
      <c r="B2939">
        <v>-14.972905977779911</v>
      </c>
      <c r="C2939" s="6">
        <v>1732.64</v>
      </c>
      <c r="D2939">
        <v>1.2</v>
      </c>
      <c r="E2939">
        <v>0.65</v>
      </c>
      <c r="F2939">
        <v>19.899999999999999</v>
      </c>
      <c r="G2939">
        <v>46.089820015575185</v>
      </c>
      <c r="H2939">
        <v>18.557242089282067</v>
      </c>
      <c r="I2939">
        <v>15.702112536281803</v>
      </c>
      <c r="J2939">
        <v>6162.9672467887776</v>
      </c>
      <c r="K2939">
        <v>-1637.204752702783</v>
      </c>
      <c r="L2939">
        <v>-14.877128564350379</v>
      </c>
      <c r="M2939">
        <v>6376.7236640193087</v>
      </c>
      <c r="N2939">
        <v>36306.468124495856</v>
      </c>
      <c r="O2939">
        <v>64.730880121051911</v>
      </c>
      <c r="P2939">
        <v>47.416279285674115</v>
      </c>
      <c r="Q2939" s="6">
        <v>2937</v>
      </c>
    </row>
    <row r="2940" spans="1:17" x14ac:dyDescent="0.25">
      <c r="A2940">
        <v>127.72679250548455</v>
      </c>
      <c r="B2940">
        <v>-12.422013149212651</v>
      </c>
      <c r="C2940" s="6">
        <v>1732.92</v>
      </c>
      <c r="D2940">
        <v>1.2</v>
      </c>
      <c r="E2940">
        <v>0.65</v>
      </c>
      <c r="F2940">
        <v>19.899999999999999</v>
      </c>
      <c r="G2940">
        <v>46.089820015575185</v>
      </c>
      <c r="H2940">
        <v>18.554481391244572</v>
      </c>
      <c r="I2940">
        <v>17.726792505484553</v>
      </c>
      <c r="J2940">
        <v>6229.7908406152592</v>
      </c>
      <c r="K2940">
        <v>-1363.0314328185077</v>
      </c>
      <c r="L2940">
        <v>-12.341410428217781</v>
      </c>
      <c r="M2940">
        <v>6377.1583487212429</v>
      </c>
      <c r="N2940">
        <v>36305.36080047892</v>
      </c>
      <c r="O2940">
        <v>64.771704487703573</v>
      </c>
      <c r="P2940">
        <v>56.061661790836709</v>
      </c>
      <c r="Q2940" s="6">
        <v>2938</v>
      </c>
    </row>
    <row r="2941" spans="1:17" x14ac:dyDescent="0.25">
      <c r="A2941">
        <v>127.67350372507555</v>
      </c>
      <c r="B2941">
        <v>-11.671476575893749</v>
      </c>
      <c r="C2941" s="6">
        <v>1733.2000000000003</v>
      </c>
      <c r="D2941">
        <v>3</v>
      </c>
      <c r="E2941">
        <v>0.65</v>
      </c>
      <c r="F2941">
        <v>19.899999999999999</v>
      </c>
      <c r="G2941">
        <v>54.048620189015942</v>
      </c>
      <c r="H2941">
        <v>15.165372516140815</v>
      </c>
      <c r="I2941">
        <v>17.673503725075548</v>
      </c>
      <c r="J2941">
        <v>6247.1191301597319</v>
      </c>
      <c r="K2941">
        <v>-1281.8340592005604</v>
      </c>
      <c r="L2941">
        <v>-11.595464605172577</v>
      </c>
      <c r="M2941">
        <v>6377.2718290609409</v>
      </c>
      <c r="N2941">
        <v>36284.15384501213</v>
      </c>
      <c r="O2941">
        <v>65.298567842572837</v>
      </c>
      <c r="P2941">
        <v>57.588431700113794</v>
      </c>
      <c r="Q2941" s="6">
        <v>2939</v>
      </c>
    </row>
    <row r="2942" spans="1:17" x14ac:dyDescent="0.25">
      <c r="A2942">
        <v>125.5180095161149</v>
      </c>
      <c r="B2942">
        <v>-14.95567811242611</v>
      </c>
      <c r="C2942" s="6">
        <v>1733.4800000000002</v>
      </c>
      <c r="D2942">
        <v>1.2</v>
      </c>
      <c r="E2942">
        <v>0.65</v>
      </c>
      <c r="F2942">
        <v>19.899999999999999</v>
      </c>
      <c r="G2942">
        <v>46.089820015575185</v>
      </c>
      <c r="H2942">
        <v>23.901891618585033</v>
      </c>
      <c r="I2942">
        <v>15.518009516114901</v>
      </c>
      <c r="J2942">
        <v>6163.4594692286273</v>
      </c>
      <c r="K2942">
        <v>-1635.3631634436197</v>
      </c>
      <c r="L2942">
        <v>-14.86000079191045</v>
      </c>
      <c r="M2942">
        <v>6376.7268488757109</v>
      </c>
      <c r="N2942">
        <v>36299.728792551665</v>
      </c>
      <c r="O2942">
        <v>64.895827206151722</v>
      </c>
      <c r="P2942">
        <v>47.094318549936929</v>
      </c>
      <c r="Q2942" s="6">
        <v>2940</v>
      </c>
    </row>
    <row r="2943" spans="1:17" x14ac:dyDescent="0.25">
      <c r="A2943">
        <v>126.97013404433143</v>
      </c>
      <c r="B2943">
        <v>-13.389128047742918</v>
      </c>
      <c r="C2943" s="6">
        <v>1733.7600000000002</v>
      </c>
      <c r="D2943">
        <v>0.75</v>
      </c>
      <c r="E2943">
        <v>0.65</v>
      </c>
      <c r="F2943">
        <v>19.899999999999999</v>
      </c>
      <c r="G2943">
        <v>42.007420362456692</v>
      </c>
      <c r="H2943">
        <v>19.513165383374815</v>
      </c>
      <c r="I2943">
        <v>16.970134044331431</v>
      </c>
      <c r="J2943">
        <v>6205.8950693791021</v>
      </c>
      <c r="K2943">
        <v>-1467.3192049346708</v>
      </c>
      <c r="L2943">
        <v>-13.302691113882544</v>
      </c>
      <c r="M2943">
        <v>6377.0023726915742</v>
      </c>
      <c r="N2943">
        <v>36303.38627357324</v>
      </c>
      <c r="O2943">
        <v>64.815005131095148</v>
      </c>
      <c r="P2943">
        <v>52.807902672392814</v>
      </c>
      <c r="Q2943" s="6">
        <v>2941</v>
      </c>
    </row>
    <row r="2944" spans="1:17" x14ac:dyDescent="0.25">
      <c r="A2944">
        <v>126.41786427019903</v>
      </c>
      <c r="B2944">
        <v>-14.930522977332172</v>
      </c>
      <c r="C2944" s="6">
        <v>1734.0400000000002</v>
      </c>
      <c r="D2944">
        <v>0.75</v>
      </c>
      <c r="E2944">
        <v>0.65</v>
      </c>
      <c r="F2944">
        <v>19.899999999999999</v>
      </c>
      <c r="G2944">
        <v>42.007420362456692</v>
      </c>
      <c r="H2944">
        <v>18.660346898331742</v>
      </c>
      <c r="I2944">
        <v>16.417864270199033</v>
      </c>
      <c r="J2944">
        <v>6164.1771881057575</v>
      </c>
      <c r="K2944">
        <v>-1632.6739204033968</v>
      </c>
      <c r="L2944">
        <v>-14.834991868310221</v>
      </c>
      <c r="M2944">
        <v>6376.7314932282352</v>
      </c>
      <c r="N2944">
        <v>36329.84881797828</v>
      </c>
      <c r="O2944">
        <v>64.167110666865469</v>
      </c>
      <c r="P2944">
        <v>48.833398610324252</v>
      </c>
      <c r="Q2944" s="6">
        <v>2942</v>
      </c>
    </row>
    <row r="2945" spans="1:17" x14ac:dyDescent="0.25">
      <c r="A2945">
        <v>126.29804606758348</v>
      </c>
      <c r="B2945">
        <v>-12.870670496860777</v>
      </c>
      <c r="C2945" s="6">
        <v>1734.3200000000002</v>
      </c>
      <c r="D2945">
        <v>1.2</v>
      </c>
      <c r="E2945">
        <v>0.65</v>
      </c>
      <c r="F2945">
        <v>19.899999999999999</v>
      </c>
      <c r="G2945">
        <v>46.089820015575185</v>
      </c>
      <c r="H2945">
        <v>14.172007978979158</v>
      </c>
      <c r="I2945">
        <v>16.298046067583485</v>
      </c>
      <c r="J2945">
        <v>6218.9244000889239</v>
      </c>
      <c r="K2945">
        <v>-1411.4610594591679</v>
      </c>
      <c r="L2945">
        <v>-12.78734948707096</v>
      </c>
      <c r="M2945">
        <v>6377.0873458335964</v>
      </c>
      <c r="N2945">
        <v>36264.653403258097</v>
      </c>
      <c r="O2945">
        <v>65.783249596661534</v>
      </c>
      <c r="P2945">
        <v>52.69818802999459</v>
      </c>
      <c r="Q2945" s="6">
        <v>2943</v>
      </c>
    </row>
    <row r="2946" spans="1:17" x14ac:dyDescent="0.25">
      <c r="A2946">
        <v>127.92115096145508</v>
      </c>
      <c r="B2946">
        <v>-15.313369564712847</v>
      </c>
      <c r="C2946" s="6">
        <v>1734.6000000000001</v>
      </c>
      <c r="D2946">
        <v>0.75</v>
      </c>
      <c r="E2946">
        <v>0.65</v>
      </c>
      <c r="F2946">
        <v>19.899999999999999</v>
      </c>
      <c r="G2946">
        <v>42.007420362456692</v>
      </c>
      <c r="H2946">
        <v>14.430721086899922</v>
      </c>
      <c r="I2946">
        <v>17.921150961455083</v>
      </c>
      <c r="J2946">
        <v>6153.1260647957015</v>
      </c>
      <c r="K2946">
        <v>-1673.5689140828206</v>
      </c>
      <c r="L2946">
        <v>-15.215621167613834</v>
      </c>
      <c r="M2946">
        <v>6376.6600410757819</v>
      </c>
      <c r="N2946">
        <v>36397.385663600413</v>
      </c>
      <c r="O2946">
        <v>62.598728456339636</v>
      </c>
      <c r="P2946">
        <v>50.763801704727086</v>
      </c>
      <c r="Q2946" s="6">
        <v>2944</v>
      </c>
    </row>
    <row r="2947" spans="1:17" x14ac:dyDescent="0.25">
      <c r="A2947">
        <v>129.65647751164195</v>
      </c>
      <c r="B2947">
        <v>-12.904909984638582</v>
      </c>
      <c r="C2947" s="6">
        <v>1734.88</v>
      </c>
      <c r="D2947">
        <v>3</v>
      </c>
      <c r="E2947">
        <v>0.65</v>
      </c>
      <c r="F2947">
        <v>19.899999999999999</v>
      </c>
      <c r="G2947">
        <v>54.048620189015942</v>
      </c>
      <c r="H2947">
        <v>15.471473987563012</v>
      </c>
      <c r="I2947">
        <v>19.656477511641953</v>
      </c>
      <c r="J2947">
        <v>6218.0795378459152</v>
      </c>
      <c r="K2947">
        <v>-1415.153537414009</v>
      </c>
      <c r="L2947">
        <v>-12.821382350780775</v>
      </c>
      <c r="M2947">
        <v>6377.0818305423563</v>
      </c>
      <c r="N2947">
        <v>36396.130272738512</v>
      </c>
      <c r="O2947">
        <v>62.639342085241196</v>
      </c>
      <c r="P2947">
        <v>57.984614410452537</v>
      </c>
      <c r="Q2947" s="6">
        <v>2945</v>
      </c>
    </row>
    <row r="2948" spans="1:17" x14ac:dyDescent="0.25">
      <c r="A2948">
        <v>128.63603796666197</v>
      </c>
      <c r="B2948">
        <v>-16.355737640296852</v>
      </c>
      <c r="C2948" s="6">
        <v>1735.16</v>
      </c>
      <c r="D2948">
        <v>1.2</v>
      </c>
      <c r="E2948">
        <v>0.65</v>
      </c>
      <c r="F2948">
        <v>19.899999999999999</v>
      </c>
      <c r="G2948">
        <v>46.089820015575185</v>
      </c>
      <c r="H2948">
        <v>17.501537057577483</v>
      </c>
      <c r="I2948">
        <v>18.636037966661974</v>
      </c>
      <c r="J2948">
        <v>6121.6532842800862</v>
      </c>
      <c r="K2948">
        <v>-1784.535825605501</v>
      </c>
      <c r="L2948">
        <v>-16.252041121260259</v>
      </c>
      <c r="M2948">
        <v>6376.4572488025569</v>
      </c>
      <c r="N2948">
        <v>36459.73825931186</v>
      </c>
      <c r="O2948">
        <v>61.21994500753852</v>
      </c>
      <c r="P2948">
        <v>50.137425125442228</v>
      </c>
      <c r="Q2948" s="6">
        <v>2946</v>
      </c>
    </row>
    <row r="2949" spans="1:17" x14ac:dyDescent="0.25">
      <c r="A2949">
        <v>127.99931105387004</v>
      </c>
      <c r="B2949">
        <v>-14.800838334136021</v>
      </c>
      <c r="C2949" s="6">
        <v>1735.44</v>
      </c>
      <c r="D2949">
        <v>1.2</v>
      </c>
      <c r="E2949">
        <v>0.65</v>
      </c>
      <c r="F2949">
        <v>19.899999999999999</v>
      </c>
      <c r="G2949">
        <v>46.089820015575185</v>
      </c>
      <c r="H2949">
        <v>17.127773841573035</v>
      </c>
      <c r="I2949">
        <v>17.999311053870045</v>
      </c>
      <c r="J2949">
        <v>6167.8585494469171</v>
      </c>
      <c r="K2949">
        <v>-1618.8049211585212</v>
      </c>
      <c r="L2949">
        <v>-14.706062159090626</v>
      </c>
      <c r="M2949">
        <v>6376.7553237326329</v>
      </c>
      <c r="N2949">
        <v>36384.166882465659</v>
      </c>
      <c r="O2949">
        <v>62.901215404076801</v>
      </c>
      <c r="P2949">
        <v>51.823555575419327</v>
      </c>
      <c r="Q2949" s="6">
        <v>2947</v>
      </c>
    </row>
    <row r="2950" spans="1:17" x14ac:dyDescent="0.25">
      <c r="A2950">
        <v>129.41620472818852</v>
      </c>
      <c r="B2950">
        <v>-14.438484877954203</v>
      </c>
      <c r="C2950" s="6">
        <v>1735.7200000000003</v>
      </c>
      <c r="D2950">
        <v>0.75</v>
      </c>
      <c r="E2950">
        <v>0.65</v>
      </c>
      <c r="F2950">
        <v>19.899999999999999</v>
      </c>
      <c r="G2950">
        <v>42.007420362456692</v>
      </c>
      <c r="H2950">
        <v>22.643398811388352</v>
      </c>
      <c r="I2950">
        <v>19.416204728188518</v>
      </c>
      <c r="J2950">
        <v>6177.9779703634595</v>
      </c>
      <c r="K2950">
        <v>-1580.0104493561976</v>
      </c>
      <c r="L2950">
        <v>-14.345828229211754</v>
      </c>
      <c r="M2950">
        <v>6376.8209024851076</v>
      </c>
      <c r="N2950">
        <v>36429.781959285865</v>
      </c>
      <c r="O2950">
        <v>61.881797526602682</v>
      </c>
      <c r="P2950">
        <v>54.724341633106341</v>
      </c>
      <c r="Q2950" s="6">
        <v>2948</v>
      </c>
    </row>
    <row r="2951" spans="1:17" x14ac:dyDescent="0.25">
      <c r="A2951">
        <v>125.82284422697492</v>
      </c>
      <c r="B2951">
        <v>-15.126140738577117</v>
      </c>
      <c r="C2951" s="6">
        <v>1736.0000000000002</v>
      </c>
      <c r="D2951">
        <v>0.75</v>
      </c>
      <c r="E2951">
        <v>0.65</v>
      </c>
      <c r="F2951">
        <v>19.899999999999999</v>
      </c>
      <c r="G2951">
        <v>42.007420362456692</v>
      </c>
      <c r="H2951">
        <v>15.978240373417858</v>
      </c>
      <c r="I2951">
        <v>15.822844226974922</v>
      </c>
      <c r="J2951">
        <v>6158.5647376413199</v>
      </c>
      <c r="K2951">
        <v>-1653.5785168293264</v>
      </c>
      <c r="L2951">
        <v>-15.029474555020913</v>
      </c>
      <c r="M2951">
        <v>6376.6951894408885</v>
      </c>
      <c r="N2951">
        <v>36315.478005990204</v>
      </c>
      <c r="O2951">
        <v>64.511212045502717</v>
      </c>
      <c r="P2951">
        <v>47.362413187796292</v>
      </c>
      <c r="Q2951" s="6">
        <v>2949</v>
      </c>
    </row>
    <row r="2952" spans="1:17" x14ac:dyDescent="0.25">
      <c r="A2952">
        <v>126.2427998052104</v>
      </c>
      <c r="B2952">
        <v>-13.468992640504247</v>
      </c>
      <c r="C2952" s="6">
        <v>1736.2800000000002</v>
      </c>
      <c r="D2952">
        <v>0.75</v>
      </c>
      <c r="E2952">
        <v>0.65</v>
      </c>
      <c r="F2952">
        <v>19.899999999999999</v>
      </c>
      <c r="G2952">
        <v>42.007420362456692</v>
      </c>
      <c r="H2952">
        <v>14.863430371887357</v>
      </c>
      <c r="I2952">
        <v>16.242799805210396</v>
      </c>
      <c r="J2952">
        <v>6203.8430420167278</v>
      </c>
      <c r="K2952">
        <v>-1475.9133764413459</v>
      </c>
      <c r="L2952">
        <v>-13.382078189811651</v>
      </c>
      <c r="M2952">
        <v>6376.9890061641045</v>
      </c>
      <c r="N2952">
        <v>36279.514594902699</v>
      </c>
      <c r="O2952">
        <v>65.405235660681697</v>
      </c>
      <c r="P2952">
        <v>51.358251446136627</v>
      </c>
      <c r="Q2952" s="6">
        <v>2950</v>
      </c>
    </row>
    <row r="2953" spans="1:17" x14ac:dyDescent="0.25">
      <c r="A2953">
        <v>129.86162483136314</v>
      </c>
      <c r="B2953">
        <v>-12.922365449795272</v>
      </c>
      <c r="C2953" s="6">
        <v>1736.5600000000002</v>
      </c>
      <c r="D2953">
        <v>1.2</v>
      </c>
      <c r="E2953">
        <v>0.65</v>
      </c>
      <c r="F2953">
        <v>19.899999999999999</v>
      </c>
      <c r="G2953">
        <v>46.089820015575185</v>
      </c>
      <c r="H2953">
        <v>22.92097463557419</v>
      </c>
      <c r="I2953">
        <v>19.861624831363144</v>
      </c>
      <c r="J2953">
        <v>6217.6479727471469</v>
      </c>
      <c r="K2953">
        <v>-1417.0357907066898</v>
      </c>
      <c r="L2953">
        <v>-12.838732523421948</v>
      </c>
      <c r="M2953">
        <v>6377.0790135571033</v>
      </c>
      <c r="N2953">
        <v>36405.318267026392</v>
      </c>
      <c r="O2953">
        <v>62.432499112983805</v>
      </c>
      <c r="P2953">
        <v>58.239679648253933</v>
      </c>
      <c r="Q2953" s="6">
        <v>2951</v>
      </c>
    </row>
    <row r="2954" spans="1:17" x14ac:dyDescent="0.25">
      <c r="A2954">
        <v>127.68264455903632</v>
      </c>
      <c r="B2954">
        <v>-12.682745842571396</v>
      </c>
      <c r="C2954" s="6">
        <v>1736.8400000000001</v>
      </c>
      <c r="D2954">
        <v>3</v>
      </c>
      <c r="E2954">
        <v>0.65</v>
      </c>
      <c r="F2954">
        <v>19.899999999999999</v>
      </c>
      <c r="G2954">
        <v>54.048620189015942</v>
      </c>
      <c r="H2954">
        <v>19.434515647629027</v>
      </c>
      <c r="I2954">
        <v>17.682644559036319</v>
      </c>
      <c r="J2954">
        <v>6223.5221161605132</v>
      </c>
      <c r="K2954">
        <v>-1391.1859896962192</v>
      </c>
      <c r="L2954">
        <v>-12.600560988730622</v>
      </c>
      <c r="M2954">
        <v>6377.1173729410129</v>
      </c>
      <c r="N2954">
        <v>36310.594217001897</v>
      </c>
      <c r="O2954">
        <v>64.642907656674069</v>
      </c>
      <c r="P2954">
        <v>55.446028068107978</v>
      </c>
      <c r="Q2954" s="6">
        <v>2952</v>
      </c>
    </row>
    <row r="2955" spans="1:17" x14ac:dyDescent="0.25">
      <c r="A2955">
        <v>129.95636066957107</v>
      </c>
      <c r="B2955">
        <v>-15.479506144960704</v>
      </c>
      <c r="C2955" s="6">
        <v>1737.1200000000001</v>
      </c>
      <c r="D2955">
        <v>3</v>
      </c>
      <c r="E2955">
        <v>0.65</v>
      </c>
      <c r="F2955">
        <v>19.899999999999999</v>
      </c>
      <c r="G2955">
        <v>54.048620189015942</v>
      </c>
      <c r="H2955">
        <v>15.490645433530972</v>
      </c>
      <c r="I2955">
        <v>19.956360669571069</v>
      </c>
      <c r="J2955">
        <v>6148.2453309645425</v>
      </c>
      <c r="K2955">
        <v>-1691.2926101294022</v>
      </c>
      <c r="L2955">
        <v>-15.380800915436879</v>
      </c>
      <c r="M2955">
        <v>6376.6285247617825</v>
      </c>
      <c r="N2955">
        <v>36484.761802104527</v>
      </c>
      <c r="O2955">
        <v>60.690924670343101</v>
      </c>
      <c r="P2955">
        <v>53.683154840135117</v>
      </c>
      <c r="Q2955" s="6">
        <v>2953</v>
      </c>
    </row>
    <row r="2956" spans="1:17" x14ac:dyDescent="0.25">
      <c r="A2956">
        <v>128.05932758991361</v>
      </c>
      <c r="B2956">
        <v>-13.820415583633507</v>
      </c>
      <c r="C2956" s="6">
        <v>1737.4</v>
      </c>
      <c r="D2956">
        <v>3</v>
      </c>
      <c r="E2956">
        <v>0.65</v>
      </c>
      <c r="F2956">
        <v>19.899999999999999</v>
      </c>
      <c r="G2956">
        <v>54.048620189015942</v>
      </c>
      <c r="H2956">
        <v>16.593214374267529</v>
      </c>
      <c r="I2956">
        <v>18.059327589913607</v>
      </c>
      <c r="J2956">
        <v>6194.6712303459253</v>
      </c>
      <c r="K2956">
        <v>-1513.6960903301986</v>
      </c>
      <c r="L2956">
        <v>-13.73140795014157</v>
      </c>
      <c r="M2956">
        <v>6376.9293163682178</v>
      </c>
      <c r="N2956">
        <v>36356.963095768959</v>
      </c>
      <c r="O2956">
        <v>63.533530612992472</v>
      </c>
      <c r="P2956">
        <v>53.77299645289564</v>
      </c>
      <c r="Q2956" s="6">
        <v>2954</v>
      </c>
    </row>
    <row r="2957" spans="1:17" x14ac:dyDescent="0.25">
      <c r="A2957">
        <v>125.65839214413184</v>
      </c>
      <c r="B2957">
        <v>-11.832337579436851</v>
      </c>
      <c r="C2957" s="6">
        <v>1737.68</v>
      </c>
      <c r="D2957">
        <v>0.75</v>
      </c>
      <c r="E2957">
        <v>0.65</v>
      </c>
      <c r="F2957">
        <v>19.899999999999999</v>
      </c>
      <c r="G2957">
        <v>42.007420362456692</v>
      </c>
      <c r="H2957">
        <v>23.20448212539964</v>
      </c>
      <c r="I2957">
        <v>15.658392144131838</v>
      </c>
      <c r="J2957">
        <v>6243.4948468377461</v>
      </c>
      <c r="K2957">
        <v>-1299.2555644889703</v>
      </c>
      <c r="L2957">
        <v>-11.755337223258159</v>
      </c>
      <c r="M2957">
        <v>6377.248068277182</v>
      </c>
      <c r="N2957">
        <v>36214.919560674578</v>
      </c>
      <c r="O2957">
        <v>67.086370120946512</v>
      </c>
      <c r="P2957">
        <v>53.813707265416454</v>
      </c>
      <c r="Q2957" s="6">
        <v>2955</v>
      </c>
    </row>
    <row r="2958" spans="1:17" x14ac:dyDescent="0.25">
      <c r="A2958">
        <v>125.68576082636972</v>
      </c>
      <c r="B2958">
        <v>-15.439964576364218</v>
      </c>
      <c r="C2958" s="6">
        <v>1737.9600000000003</v>
      </c>
      <c r="D2958">
        <v>3</v>
      </c>
      <c r="E2958">
        <v>0.65</v>
      </c>
      <c r="F2958">
        <v>19.899999999999999</v>
      </c>
      <c r="G2958">
        <v>54.048620189015942</v>
      </c>
      <c r="H2958">
        <v>19.526497671063787</v>
      </c>
      <c r="I2958">
        <v>15.685760826369716</v>
      </c>
      <c r="J2958">
        <v>6149.4116433490171</v>
      </c>
      <c r="K2958">
        <v>-1687.0755176445214</v>
      </c>
      <c r="L2958">
        <v>-15.341486781844001</v>
      </c>
      <c r="M2958">
        <v>6376.6360537192322</v>
      </c>
      <c r="N2958">
        <v>36321.053665394051</v>
      </c>
      <c r="O2958">
        <v>64.374887859346089</v>
      </c>
      <c r="P2958">
        <v>46.527810596179108</v>
      </c>
      <c r="Q2958" s="6">
        <v>2956</v>
      </c>
    </row>
    <row r="2959" spans="1:17" x14ac:dyDescent="0.25">
      <c r="A2959">
        <v>125.799492081517</v>
      </c>
      <c r="B2959">
        <v>-15.437060421164251</v>
      </c>
      <c r="C2959" s="6">
        <v>1738.2400000000002</v>
      </c>
      <c r="D2959">
        <v>1.2</v>
      </c>
      <c r="E2959">
        <v>0.65</v>
      </c>
      <c r="F2959">
        <v>19.899999999999999</v>
      </c>
      <c r="G2959">
        <v>46.089820015575185</v>
      </c>
      <c r="H2959">
        <v>15.894976168894042</v>
      </c>
      <c r="I2959">
        <v>15.799492081517002</v>
      </c>
      <c r="J2959">
        <v>6149.4971889971166</v>
      </c>
      <c r="K2959">
        <v>-1686.76575953106</v>
      </c>
      <c r="L2959">
        <v>-15.338599338087118</v>
      </c>
      <c r="M2959">
        <v>6376.636606002402</v>
      </c>
      <c r="N2959">
        <v>36324.802619089765</v>
      </c>
      <c r="O2959">
        <v>64.284875187004388</v>
      </c>
      <c r="P2959">
        <v>46.750463453055353</v>
      </c>
      <c r="Q2959" s="6">
        <v>2957</v>
      </c>
    </row>
    <row r="2960" spans="1:17" x14ac:dyDescent="0.25">
      <c r="A2960">
        <v>126.45495163138723</v>
      </c>
      <c r="B2960">
        <v>-14.986385605072956</v>
      </c>
      <c r="C2960" s="6">
        <v>1738.5200000000002</v>
      </c>
      <c r="D2960">
        <v>1.2</v>
      </c>
      <c r="E2960">
        <v>0.65</v>
      </c>
      <c r="F2960">
        <v>19.899999999999999</v>
      </c>
      <c r="G2960">
        <v>46.089820015575185</v>
      </c>
      <c r="H2960">
        <v>18.965213601750019</v>
      </c>
      <c r="I2960">
        <v>16.454951631387232</v>
      </c>
      <c r="J2960">
        <v>6162.5817297354915</v>
      </c>
      <c r="K2960">
        <v>-1638.6455691262752</v>
      </c>
      <c r="L2960">
        <v>-14.890529899719727</v>
      </c>
      <c r="M2960">
        <v>6376.7211697616867</v>
      </c>
      <c r="N2960">
        <v>36332.93300761452</v>
      </c>
      <c r="O2960">
        <v>64.093276619568229</v>
      </c>
      <c r="P2960">
        <v>48.797504021798296</v>
      </c>
      <c r="Q2960" s="6">
        <v>2958</v>
      </c>
    </row>
    <row r="2961" spans="1:17" x14ac:dyDescent="0.25">
      <c r="A2961">
        <v>125.89428939459587</v>
      </c>
      <c r="B2961">
        <v>-14.248021060886595</v>
      </c>
      <c r="C2961" s="6">
        <v>1738.8000000000002</v>
      </c>
      <c r="D2961">
        <v>1.2</v>
      </c>
      <c r="E2961">
        <v>0.65</v>
      </c>
      <c r="F2961">
        <v>19.899999999999999</v>
      </c>
      <c r="G2961">
        <v>46.089820015575185</v>
      </c>
      <c r="H2961">
        <v>20.056191969727259</v>
      </c>
      <c r="I2961">
        <v>15.894289394595873</v>
      </c>
      <c r="J2961">
        <v>6183.198488974007</v>
      </c>
      <c r="K2961">
        <v>-1559.5939461708792</v>
      </c>
      <c r="L2961">
        <v>-14.15648441141821</v>
      </c>
      <c r="M2961">
        <v>6376.8547757482529</v>
      </c>
      <c r="N2961">
        <v>36290.426273136705</v>
      </c>
      <c r="O2961">
        <v>65.129232092963804</v>
      </c>
      <c r="P2961">
        <v>49.161921374168969</v>
      </c>
      <c r="Q2961" s="6">
        <v>2959</v>
      </c>
    </row>
    <row r="2962" spans="1:17" x14ac:dyDescent="0.25">
      <c r="A2962">
        <v>126.66735434225401</v>
      </c>
      <c r="B2962">
        <v>-14.744771312500239</v>
      </c>
      <c r="C2962" s="6">
        <v>1739.0800000000002</v>
      </c>
      <c r="D2962">
        <v>3</v>
      </c>
      <c r="E2962">
        <v>0.65</v>
      </c>
      <c r="F2962">
        <v>19.899999999999999</v>
      </c>
      <c r="G2962">
        <v>54.048620189015942</v>
      </c>
      <c r="H2962">
        <v>22.859812600652891</v>
      </c>
      <c r="I2962">
        <v>16.667354342254015</v>
      </c>
      <c r="J2962">
        <v>6169.4403913777796</v>
      </c>
      <c r="K2962">
        <v>-1612.8063627711663</v>
      </c>
      <c r="L2962">
        <v>-14.650322117737886</v>
      </c>
      <c r="M2962">
        <v>6376.7655677905213</v>
      </c>
      <c r="N2962">
        <v>36332.872718154715</v>
      </c>
      <c r="O2962">
        <v>64.096083444984188</v>
      </c>
      <c r="P2962">
        <v>49.632209931260711</v>
      </c>
      <c r="Q2962" s="6">
        <v>2960</v>
      </c>
    </row>
    <row r="2963" spans="1:17" x14ac:dyDescent="0.25">
      <c r="A2963">
        <v>129.27422821850857</v>
      </c>
      <c r="B2963">
        <v>-13.254466541352958</v>
      </c>
      <c r="C2963" s="6">
        <v>1739.3600000000001</v>
      </c>
      <c r="D2963">
        <v>3</v>
      </c>
      <c r="E2963">
        <v>0.65</v>
      </c>
      <c r="F2963">
        <v>19.899999999999999</v>
      </c>
      <c r="G2963">
        <v>54.048620189015942</v>
      </c>
      <c r="H2963">
        <v>16.552760834652087</v>
      </c>
      <c r="I2963">
        <v>19.274228218508568</v>
      </c>
      <c r="J2963">
        <v>6209.3278756164909</v>
      </c>
      <c r="K2963">
        <v>-1452.8220497351192</v>
      </c>
      <c r="L2963">
        <v>-13.168836265221993</v>
      </c>
      <c r="M2963">
        <v>6377.024743178009</v>
      </c>
      <c r="N2963">
        <v>36389.67527570996</v>
      </c>
      <c r="O2963">
        <v>62.783830686529541</v>
      </c>
      <c r="P2963">
        <v>56.748926019818725</v>
      </c>
      <c r="Q2963" s="6">
        <v>2961</v>
      </c>
    </row>
    <row r="2964" spans="1:17" x14ac:dyDescent="0.25">
      <c r="A2964">
        <v>129.10119245561151</v>
      </c>
      <c r="B2964">
        <v>-15.820339864372825</v>
      </c>
      <c r="C2964" s="6">
        <v>1739.64</v>
      </c>
      <c r="D2964">
        <v>3</v>
      </c>
      <c r="E2964">
        <v>0.65</v>
      </c>
      <c r="F2964">
        <v>19.899999999999999</v>
      </c>
      <c r="G2964">
        <v>54.048620189015942</v>
      </c>
      <c r="H2964">
        <v>22.636017438993044</v>
      </c>
      <c r="I2964">
        <v>19.10119245561151</v>
      </c>
      <c r="J2964">
        <v>6138.0713837232952</v>
      </c>
      <c r="K2964">
        <v>-1727.6093930080888</v>
      </c>
      <c r="L2964">
        <v>-15.719682003423063</v>
      </c>
      <c r="M2964">
        <v>6376.5629085340779</v>
      </c>
      <c r="N2964">
        <v>36460.402331100137</v>
      </c>
      <c r="O2964">
        <v>61.208574743646324</v>
      </c>
      <c r="P2964">
        <v>51.789052480047346</v>
      </c>
      <c r="Q2964" s="6">
        <v>2962</v>
      </c>
    </row>
    <row r="2965" spans="1:17" x14ac:dyDescent="0.25">
      <c r="A2965">
        <v>126.90850064389591</v>
      </c>
      <c r="B2965">
        <v>-12.701588769952927</v>
      </c>
      <c r="C2965" s="6">
        <v>1739.92</v>
      </c>
      <c r="D2965">
        <v>0.75</v>
      </c>
      <c r="E2965">
        <v>0.65</v>
      </c>
      <c r="F2965">
        <v>19.899999999999999</v>
      </c>
      <c r="G2965">
        <v>42.007420362456692</v>
      </c>
      <c r="H2965">
        <v>22.861994570287877</v>
      </c>
      <c r="I2965">
        <v>16.908500643895906</v>
      </c>
      <c r="J2965">
        <v>6223.064112845419</v>
      </c>
      <c r="K2965">
        <v>-1393.2196069152492</v>
      </c>
      <c r="L2965">
        <v>-12.619289836553854</v>
      </c>
      <c r="M2965">
        <v>6377.1143807899216</v>
      </c>
      <c r="N2965">
        <v>36282.061904030139</v>
      </c>
      <c r="O2965">
        <v>65.345637842646951</v>
      </c>
      <c r="P2965">
        <v>54.121698883781121</v>
      </c>
      <c r="Q2965" s="6">
        <v>2963</v>
      </c>
    </row>
    <row r="2966" spans="1:17" x14ac:dyDescent="0.25">
      <c r="A2966">
        <v>127.61412049452539</v>
      </c>
      <c r="B2966">
        <v>-12.779566563322762</v>
      </c>
      <c r="C2966" s="6">
        <v>1740.2000000000003</v>
      </c>
      <c r="D2966">
        <v>1.2</v>
      </c>
      <c r="E2966">
        <v>0.65</v>
      </c>
      <c r="F2966">
        <v>19.899999999999999</v>
      </c>
      <c r="G2966">
        <v>46.089820015575185</v>
      </c>
      <c r="H2966">
        <v>16.694739352821092</v>
      </c>
      <c r="I2966">
        <v>17.614120494525395</v>
      </c>
      <c r="J2966">
        <v>6221.1616383798555</v>
      </c>
      <c r="K2966">
        <v>-1401.6337622363444</v>
      </c>
      <c r="L2966">
        <v>-12.696795909500256</v>
      </c>
      <c r="M2966">
        <v>6377.1019542022332</v>
      </c>
      <c r="N2966">
        <v>36310.58365364153</v>
      </c>
      <c r="O2966">
        <v>64.642676973285006</v>
      </c>
      <c r="P2966">
        <v>55.134409578077907</v>
      </c>
      <c r="Q2966" s="6">
        <v>2964</v>
      </c>
    </row>
    <row r="2967" spans="1:17" x14ac:dyDescent="0.25">
      <c r="A2967">
        <v>128.86516839758951</v>
      </c>
      <c r="B2967">
        <v>-14.021920081431812</v>
      </c>
      <c r="C2967" s="6">
        <v>1740.4800000000002</v>
      </c>
      <c r="D2967">
        <v>1.2</v>
      </c>
      <c r="E2967">
        <v>0.65</v>
      </c>
      <c r="F2967">
        <v>19.899999999999999</v>
      </c>
      <c r="G2967">
        <v>46.089820015575185</v>
      </c>
      <c r="H2967">
        <v>19.287714620695994</v>
      </c>
      <c r="I2967">
        <v>18.865168397589514</v>
      </c>
      <c r="J2967">
        <v>6189.3075511393545</v>
      </c>
      <c r="K2967">
        <v>-1535.335425616461</v>
      </c>
      <c r="L2967">
        <v>-13.931718193383205</v>
      </c>
      <c r="M2967">
        <v>6376.8944504157753</v>
      </c>
      <c r="N2967">
        <v>36394.821112168713</v>
      </c>
      <c r="O2967">
        <v>62.663458588004922</v>
      </c>
      <c r="P2967">
        <v>54.660058718059894</v>
      </c>
      <c r="Q2967" s="6">
        <v>2965</v>
      </c>
    </row>
    <row r="2968" spans="1:17" x14ac:dyDescent="0.25">
      <c r="A2968">
        <v>127.56202068630841</v>
      </c>
      <c r="B2968">
        <v>-12.049955040123468</v>
      </c>
      <c r="C2968" s="6">
        <v>1740.7600000000002</v>
      </c>
      <c r="D2968">
        <v>3</v>
      </c>
      <c r="E2968">
        <v>0.65</v>
      </c>
      <c r="F2968">
        <v>19.899999999999999</v>
      </c>
      <c r="G2968">
        <v>54.048620189015942</v>
      </c>
      <c r="H2968">
        <v>23.041381305368883</v>
      </c>
      <c r="I2968">
        <v>17.562020686308415</v>
      </c>
      <c r="J2968">
        <v>6238.5139297664309</v>
      </c>
      <c r="K2968">
        <v>-1322.8078704900711</v>
      </c>
      <c r="L2968">
        <v>-11.971621401305262</v>
      </c>
      <c r="M2968">
        <v>6377.2154357619338</v>
      </c>
      <c r="N2968">
        <v>36289.40199795564</v>
      </c>
      <c r="O2968">
        <v>65.166259745618575</v>
      </c>
      <c r="P2968">
        <v>56.590132334025142</v>
      </c>
      <c r="Q2968" s="6">
        <v>2966</v>
      </c>
    </row>
    <row r="2969" spans="1:17" x14ac:dyDescent="0.25">
      <c r="A2969">
        <v>126.06308270234543</v>
      </c>
      <c r="B2969">
        <v>-12.436911761750563</v>
      </c>
      <c r="C2969" s="6">
        <v>1741.0400000000002</v>
      </c>
      <c r="D2969">
        <v>1.2</v>
      </c>
      <c r="E2969">
        <v>0.65</v>
      </c>
      <c r="F2969">
        <v>19.899999999999999</v>
      </c>
      <c r="G2969">
        <v>46.089820015575185</v>
      </c>
      <c r="H2969">
        <v>15.974319954156794</v>
      </c>
      <c r="I2969">
        <v>16.063082702345426</v>
      </c>
      <c r="J2969">
        <v>6229.4360924789926</v>
      </c>
      <c r="K2969">
        <v>-1364.6409730743176</v>
      </c>
      <c r="L2969">
        <v>-12.356218456128358</v>
      </c>
      <c r="M2969">
        <v>6377.1560288010169</v>
      </c>
      <c r="N2969">
        <v>36244.652458767814</v>
      </c>
      <c r="O2969">
        <v>66.299075789478607</v>
      </c>
      <c r="P2969">
        <v>53.205120115781959</v>
      </c>
      <c r="Q2969" s="6">
        <v>2967</v>
      </c>
    </row>
    <row r="2970" spans="1:17" x14ac:dyDescent="0.25">
      <c r="A2970">
        <v>130.1590000275591</v>
      </c>
      <c r="B2970">
        <v>-16.140539309255377</v>
      </c>
      <c r="C2970" s="6">
        <v>1741.3200000000002</v>
      </c>
      <c r="D2970">
        <v>1.2</v>
      </c>
      <c r="E2970">
        <v>0.65</v>
      </c>
      <c r="F2970">
        <v>19.899999999999999</v>
      </c>
      <c r="G2970">
        <v>46.089820015575185</v>
      </c>
      <c r="H2970">
        <v>20.802280753463066</v>
      </c>
      <c r="I2970">
        <v>20.159000027559102</v>
      </c>
      <c r="J2970">
        <v>6128.3164212698739</v>
      </c>
      <c r="K2970">
        <v>-1761.6728738051977</v>
      </c>
      <c r="L2970">
        <v>-16.038059894292854</v>
      </c>
      <c r="M2970">
        <v>6376.5000959387635</v>
      </c>
      <c r="N2970">
        <v>36514.965658915906</v>
      </c>
      <c r="O2970">
        <v>60.055389712249053</v>
      </c>
      <c r="P2970">
        <v>52.865600706172451</v>
      </c>
      <c r="Q2970" s="6">
        <v>2968</v>
      </c>
    </row>
    <row r="2971" spans="1:17" x14ac:dyDescent="0.25">
      <c r="A2971">
        <v>127.17250448286327</v>
      </c>
      <c r="B2971">
        <v>-12.50202708969681</v>
      </c>
      <c r="C2971" s="6">
        <v>1741.6000000000001</v>
      </c>
      <c r="D2971">
        <v>1.2</v>
      </c>
      <c r="E2971">
        <v>0.65</v>
      </c>
      <c r="F2971">
        <v>19.899999999999999</v>
      </c>
      <c r="G2971">
        <v>46.089820015575185</v>
      </c>
      <c r="H2971">
        <v>19.449556925216186</v>
      </c>
      <c r="I2971">
        <v>17.172504482863275</v>
      </c>
      <c r="J2971">
        <v>6227.8807272522263</v>
      </c>
      <c r="K2971">
        <v>-1371.6745066089204</v>
      </c>
      <c r="L2971">
        <v>-12.420938132360432</v>
      </c>
      <c r="M2971">
        <v>6377.145858843166</v>
      </c>
      <c r="N2971">
        <v>36286.484411789781</v>
      </c>
      <c r="O2971">
        <v>65.236456567475088</v>
      </c>
      <c r="P2971">
        <v>54.98857096481548</v>
      </c>
      <c r="Q2971" s="6">
        <v>2969</v>
      </c>
    </row>
    <row r="2972" spans="1:17" x14ac:dyDescent="0.25">
      <c r="A2972">
        <v>125.64503254454311</v>
      </c>
      <c r="B2972">
        <v>-11.830556631418574</v>
      </c>
      <c r="C2972" s="6">
        <v>1741.88</v>
      </c>
      <c r="D2972">
        <v>3</v>
      </c>
      <c r="E2972">
        <v>0.65</v>
      </c>
      <c r="F2972">
        <v>19.899999999999999</v>
      </c>
      <c r="G2972">
        <v>54.048620189015942</v>
      </c>
      <c r="H2972">
        <v>20.221274205766999</v>
      </c>
      <c r="I2972">
        <v>15.645032544543113</v>
      </c>
      <c r="J2972">
        <v>6243.5352404979922</v>
      </c>
      <c r="K2972">
        <v>-1299.0627397072469</v>
      </c>
      <c r="L2972">
        <v>-11.753567204886956</v>
      </c>
      <c r="M2972">
        <v>6377.2483330223249</v>
      </c>
      <c r="N2972">
        <v>36214.417040709908</v>
      </c>
      <c r="O2972">
        <v>67.099857090087781</v>
      </c>
      <c r="P2972">
        <v>53.793250685150596</v>
      </c>
      <c r="Q2972" s="6">
        <v>2970</v>
      </c>
    </row>
    <row r="2973" spans="1:17" x14ac:dyDescent="0.25">
      <c r="A2973">
        <v>125.87155343471191</v>
      </c>
      <c r="B2973">
        <v>-13.474512177348572</v>
      </c>
      <c r="C2973" s="6">
        <v>1742.16</v>
      </c>
      <c r="D2973">
        <v>0.75</v>
      </c>
      <c r="E2973">
        <v>0.65</v>
      </c>
      <c r="F2973">
        <v>19.899999999999999</v>
      </c>
      <c r="G2973">
        <v>42.007420362456692</v>
      </c>
      <c r="H2973">
        <v>23.385171552611361</v>
      </c>
      <c r="I2973">
        <v>15.871553434711913</v>
      </c>
      <c r="J2973">
        <v>6203.7007809509278</v>
      </c>
      <c r="K2973">
        <v>-1476.5072260619627</v>
      </c>
      <c r="L2973">
        <v>-13.387564749590158</v>
      </c>
      <c r="M2973">
        <v>6376.9880796645957</v>
      </c>
      <c r="N2973">
        <v>36266.749269352331</v>
      </c>
      <c r="O2973">
        <v>65.726764709482978</v>
      </c>
      <c r="P2973">
        <v>50.663947645563184</v>
      </c>
      <c r="Q2973" s="6">
        <v>2971</v>
      </c>
    </row>
    <row r="2974" spans="1:17" x14ac:dyDescent="0.25">
      <c r="A2974">
        <v>128.98891545692527</v>
      </c>
      <c r="B2974">
        <v>-15.209890029474407</v>
      </c>
      <c r="C2974" s="6">
        <v>1742.44</v>
      </c>
      <c r="D2974">
        <v>1.2</v>
      </c>
      <c r="E2974">
        <v>0.65</v>
      </c>
      <c r="F2974">
        <v>19.899999999999999</v>
      </c>
      <c r="G2974">
        <v>46.089820015575185</v>
      </c>
      <c r="H2974">
        <v>18.021781660992559</v>
      </c>
      <c r="I2974">
        <v>18.98891545692527</v>
      </c>
      <c r="J2974">
        <v>6156.1400520177767</v>
      </c>
      <c r="K2974">
        <v>-1662.5225729624337</v>
      </c>
      <c r="L2974">
        <v>-15.112739252482477</v>
      </c>
      <c r="M2974">
        <v>6376.6795156779726</v>
      </c>
      <c r="N2974">
        <v>36436.11751969812</v>
      </c>
      <c r="O2974">
        <v>61.738763542953478</v>
      </c>
      <c r="P2974">
        <v>52.677539561536499</v>
      </c>
      <c r="Q2974" s="6">
        <v>2972</v>
      </c>
    </row>
    <row r="2975" spans="1:17" x14ac:dyDescent="0.25">
      <c r="A2975">
        <v>125.35774045026071</v>
      </c>
      <c r="B2975">
        <v>-11.781140118731773</v>
      </c>
      <c r="C2975" s="6">
        <v>1742.7200000000003</v>
      </c>
      <c r="D2975">
        <v>1.2</v>
      </c>
      <c r="E2975">
        <v>0.65</v>
      </c>
      <c r="F2975">
        <v>19.899999999999999</v>
      </c>
      <c r="G2975">
        <v>46.089820015575185</v>
      </c>
      <c r="H2975">
        <v>22.393387108127005</v>
      </c>
      <c r="I2975">
        <v>15.357740450260707</v>
      </c>
      <c r="J2975">
        <v>6244.6536632126372</v>
      </c>
      <c r="K2975">
        <v>-1293.7118807184222</v>
      </c>
      <c r="L2975">
        <v>-11.70445407791023</v>
      </c>
      <c r="M2975">
        <v>6377.2556639817267</v>
      </c>
      <c r="N2975">
        <v>36203.419405905828</v>
      </c>
      <c r="O2975">
        <v>67.39703492857943</v>
      </c>
      <c r="P2975">
        <v>53.37327120971284</v>
      </c>
      <c r="Q2975" s="6">
        <v>2973</v>
      </c>
    </row>
    <row r="2976" spans="1:17" x14ac:dyDescent="0.25">
      <c r="A2976">
        <v>126.86911896561303</v>
      </c>
      <c r="B2976">
        <v>-16.267715707570883</v>
      </c>
      <c r="C2976" s="6">
        <v>1743.0000000000002</v>
      </c>
      <c r="D2976">
        <v>0.75</v>
      </c>
      <c r="E2976">
        <v>0.65</v>
      </c>
      <c r="F2976">
        <v>19.899999999999999</v>
      </c>
      <c r="G2976">
        <v>42.007420362456692</v>
      </c>
      <c r="H2976">
        <v>22.727869842236853</v>
      </c>
      <c r="I2976">
        <v>16.869118965613026</v>
      </c>
      <c r="J2976">
        <v>6124.3890819574981</v>
      </c>
      <c r="K2976">
        <v>-1775.1872303530829</v>
      </c>
      <c r="L2976">
        <v>-16.164516319632163</v>
      </c>
      <c r="M2976">
        <v>6376.4748356759674</v>
      </c>
      <c r="N2976">
        <v>36390.082575693588</v>
      </c>
      <c r="O2976">
        <v>62.758482094398907</v>
      </c>
      <c r="P2976">
        <v>47.268481035573032</v>
      </c>
      <c r="Q2976" s="6">
        <v>2974</v>
      </c>
    </row>
    <row r="2977" spans="1:17" x14ac:dyDescent="0.25">
      <c r="A2977">
        <v>127.54042266812677</v>
      </c>
      <c r="B2977">
        <v>-15.875223451476867</v>
      </c>
      <c r="C2977" s="6">
        <v>1743.2800000000002</v>
      </c>
      <c r="D2977">
        <v>1.2</v>
      </c>
      <c r="E2977">
        <v>0.65</v>
      </c>
      <c r="F2977">
        <v>19.899999999999999</v>
      </c>
      <c r="G2977">
        <v>46.089820015575185</v>
      </c>
      <c r="H2977">
        <v>15.265888562808302</v>
      </c>
      <c r="I2977">
        <v>17.540422668126766</v>
      </c>
      <c r="J2977">
        <v>6136.4128815562635</v>
      </c>
      <c r="K2977">
        <v>-1733.4518140524635</v>
      </c>
      <c r="L2977">
        <v>-15.774252476563273</v>
      </c>
      <c r="M2977">
        <v>6376.5522223668349</v>
      </c>
      <c r="N2977">
        <v>36401.402672571283</v>
      </c>
      <c r="O2977">
        <v>62.505155748459664</v>
      </c>
      <c r="P2977">
        <v>49.12580869099294</v>
      </c>
      <c r="Q2977" s="6">
        <v>2975</v>
      </c>
    </row>
    <row r="2978" spans="1:17" x14ac:dyDescent="0.25">
      <c r="A2978">
        <v>125.36920208172529</v>
      </c>
      <c r="B2978">
        <v>-13.795186325552113</v>
      </c>
      <c r="C2978" s="6">
        <v>1743.5600000000002</v>
      </c>
      <c r="D2978">
        <v>0.75</v>
      </c>
      <c r="E2978">
        <v>0.65</v>
      </c>
      <c r="F2978">
        <v>19.899999999999999</v>
      </c>
      <c r="G2978">
        <v>42.007420362456692</v>
      </c>
      <c r="H2978">
        <v>15.463526667573422</v>
      </c>
      <c r="I2978">
        <v>15.369202081725291</v>
      </c>
      <c r="J2978">
        <v>6195.337418881124</v>
      </c>
      <c r="K2978">
        <v>-1510.985449704986</v>
      </c>
      <c r="L2978">
        <v>-13.706328526678188</v>
      </c>
      <c r="M2978">
        <v>6376.9336489420057</v>
      </c>
      <c r="N2978">
        <v>36259.087248237396</v>
      </c>
      <c r="O2978">
        <v>65.919952490696303</v>
      </c>
      <c r="P2978">
        <v>49.057866310869656</v>
      </c>
      <c r="Q2978" s="6">
        <v>2976</v>
      </c>
    </row>
    <row r="2979" spans="1:17" x14ac:dyDescent="0.25">
      <c r="A2979">
        <v>127.779393709497</v>
      </c>
      <c r="B2979">
        <v>-14.979632909828201</v>
      </c>
      <c r="C2979" s="6">
        <v>1743.8400000000001</v>
      </c>
      <c r="D2979">
        <v>3</v>
      </c>
      <c r="E2979">
        <v>0.65</v>
      </c>
      <c r="F2979">
        <v>19.899999999999999</v>
      </c>
      <c r="G2979">
        <v>54.048620189015942</v>
      </c>
      <c r="H2979">
        <v>21.771103196362439</v>
      </c>
      <c r="I2979">
        <v>17.779393709497</v>
      </c>
      <c r="J2979">
        <v>6162.7748991038006</v>
      </c>
      <c r="K2979">
        <v>-1637.9237951451635</v>
      </c>
      <c r="L2979">
        <v>-14.88381642262668</v>
      </c>
      <c r="M2979">
        <v>6376.7224195292201</v>
      </c>
      <c r="N2979">
        <v>36381.343457535753</v>
      </c>
      <c r="O2979">
        <v>62.964674679816156</v>
      </c>
      <c r="P2979">
        <v>51.129333707476597</v>
      </c>
      <c r="Q2979" s="6">
        <v>2977</v>
      </c>
    </row>
    <row r="2980" spans="1:17" x14ac:dyDescent="0.25">
      <c r="A2980">
        <v>131.04828323030833</v>
      </c>
      <c r="B2980">
        <v>-13.715456621208229</v>
      </c>
      <c r="C2980" s="6">
        <v>1744.1200000000001</v>
      </c>
      <c r="D2980">
        <v>3</v>
      </c>
      <c r="E2980">
        <v>0.65</v>
      </c>
      <c r="F2980">
        <v>19.899999999999999</v>
      </c>
      <c r="G2980">
        <v>54.048620189015942</v>
      </c>
      <c r="H2980">
        <v>22.661858105315577</v>
      </c>
      <c r="I2980">
        <v>21.048283230308328</v>
      </c>
      <c r="J2980">
        <v>6197.4348571810051</v>
      </c>
      <c r="K2980">
        <v>-1502.417373758369</v>
      </c>
      <c r="L2980">
        <v>-13.627072779347074</v>
      </c>
      <c r="M2980">
        <v>6376.9472927077841</v>
      </c>
      <c r="N2980">
        <v>36479.18957454709</v>
      </c>
      <c r="O2980">
        <v>60.817635352186464</v>
      </c>
      <c r="P2980">
        <v>58.362160633323164</v>
      </c>
      <c r="Q2980" s="6">
        <v>2978</v>
      </c>
    </row>
    <row r="2981" spans="1:17" x14ac:dyDescent="0.25">
      <c r="A2981">
        <v>127.76512318762467</v>
      </c>
      <c r="B2981">
        <v>-10.260769628728017</v>
      </c>
      <c r="C2981" s="6">
        <v>1744.4</v>
      </c>
      <c r="D2981">
        <v>1.2</v>
      </c>
      <c r="E2981">
        <v>0.65</v>
      </c>
      <c r="F2981">
        <v>19.899999999999999</v>
      </c>
      <c r="G2981">
        <v>46.089820015575185</v>
      </c>
      <c r="H2981">
        <v>14.203341772345816</v>
      </c>
      <c r="I2981">
        <v>17.765123187624667</v>
      </c>
      <c r="J2981">
        <v>6276.8025730870968</v>
      </c>
      <c r="K2981">
        <v>-1128.6426121940774</v>
      </c>
      <c r="L2981">
        <v>-10.193523797701305</v>
      </c>
      <c r="M2981">
        <v>6377.4669491556815</v>
      </c>
      <c r="N2981">
        <v>36254.860435552895</v>
      </c>
      <c r="O2981">
        <v>66.046078587313602</v>
      </c>
      <c r="P2981">
        <v>60.927347932400238</v>
      </c>
      <c r="Q2981" s="6">
        <v>2979</v>
      </c>
    </row>
    <row r="2982" spans="1:17" x14ac:dyDescent="0.25">
      <c r="A2982">
        <v>126.94268182337053</v>
      </c>
      <c r="B2982">
        <v>-13.055597622241393</v>
      </c>
      <c r="C2982" s="6">
        <v>1744.68</v>
      </c>
      <c r="D2982">
        <v>3</v>
      </c>
      <c r="E2982">
        <v>0.65</v>
      </c>
      <c r="F2982">
        <v>19.899999999999999</v>
      </c>
      <c r="G2982">
        <v>54.048620189015942</v>
      </c>
      <c r="H2982">
        <v>23.377310670924864</v>
      </c>
      <c r="I2982">
        <v>16.942681823370535</v>
      </c>
      <c r="J2982">
        <v>6214.3350619928087</v>
      </c>
      <c r="K2982">
        <v>-1431.398184263513</v>
      </c>
      <c r="L2982">
        <v>-12.971162047155975</v>
      </c>
      <c r="M2982">
        <v>6377.0573954313795</v>
      </c>
      <c r="N2982">
        <v>36293.010204372513</v>
      </c>
      <c r="O2982">
        <v>65.071851398250885</v>
      </c>
      <c r="P2982">
        <v>53.442092244528546</v>
      </c>
      <c r="Q2982" s="6">
        <v>2980</v>
      </c>
    </row>
    <row r="2983" spans="1:17" x14ac:dyDescent="0.25">
      <c r="A2983">
        <v>131.20886219808077</v>
      </c>
      <c r="B2983">
        <v>-15.990859067382575</v>
      </c>
      <c r="C2983" s="6">
        <v>1744.9600000000003</v>
      </c>
      <c r="D2983">
        <v>3</v>
      </c>
      <c r="E2983">
        <v>0.65</v>
      </c>
      <c r="F2983">
        <v>19.899999999999999</v>
      </c>
      <c r="G2983">
        <v>54.048620189015942</v>
      </c>
      <c r="H2983">
        <v>20.646562417149589</v>
      </c>
      <c r="I2983">
        <v>21.208862198080766</v>
      </c>
      <c r="J2983">
        <v>6132.9002007543959</v>
      </c>
      <c r="K2983">
        <v>-1745.7562403881691</v>
      </c>
      <c r="L2983">
        <v>-15.889229588734773</v>
      </c>
      <c r="M2983">
        <v>6376.5295987133577</v>
      </c>
      <c r="N2983">
        <v>36555.812237286416</v>
      </c>
      <c r="O2983">
        <v>59.221038240988221</v>
      </c>
      <c r="P2983">
        <v>54.628507933979087</v>
      </c>
      <c r="Q2983" s="6">
        <v>2981</v>
      </c>
    </row>
    <row r="2984" spans="1:17" x14ac:dyDescent="0.25">
      <c r="A2984">
        <v>126.52004104807394</v>
      </c>
      <c r="B2984">
        <v>-16.894714156589195</v>
      </c>
      <c r="C2984" s="6">
        <v>1745.2400000000002</v>
      </c>
      <c r="D2984">
        <v>3</v>
      </c>
      <c r="E2984">
        <v>0.65</v>
      </c>
      <c r="F2984">
        <v>19.899999999999999</v>
      </c>
      <c r="G2984">
        <v>54.048620189015942</v>
      </c>
      <c r="H2984">
        <v>17.793678341984759</v>
      </c>
      <c r="I2984">
        <v>16.520041048073935</v>
      </c>
      <c r="J2984">
        <v>6104.5880163980946</v>
      </c>
      <c r="K2984">
        <v>-1841.6881998467393</v>
      </c>
      <c r="L2984">
        <v>-16.787994943196104</v>
      </c>
      <c r="M2984">
        <v>6376.3477222784786</v>
      </c>
      <c r="N2984">
        <v>36399.635165274856</v>
      </c>
      <c r="O2984">
        <v>62.538977364513379</v>
      </c>
      <c r="P2984">
        <v>45.583476214374585</v>
      </c>
      <c r="Q2984" s="6">
        <v>2982</v>
      </c>
    </row>
    <row r="2985" spans="1:17" x14ac:dyDescent="0.25">
      <c r="A2985">
        <v>131.89625385738171</v>
      </c>
      <c r="B2985">
        <v>-13.245862661436675</v>
      </c>
      <c r="C2985" s="6">
        <v>1745.5200000000002</v>
      </c>
      <c r="D2985">
        <v>3</v>
      </c>
      <c r="E2985">
        <v>0.65</v>
      </c>
      <c r="F2985">
        <v>19.899999999999999</v>
      </c>
      <c r="G2985">
        <v>54.048620189015942</v>
      </c>
      <c r="H2985">
        <v>17.540944325791724</v>
      </c>
      <c r="I2985">
        <v>21.896253857381708</v>
      </c>
      <c r="J2985">
        <v>6209.5460473029107</v>
      </c>
      <c r="K2985">
        <v>-1451.8955196410186</v>
      </c>
      <c r="L2985">
        <v>-13.16028398871822</v>
      </c>
      <c r="M2985">
        <v>6377.0261653476746</v>
      </c>
      <c r="N2985">
        <v>36505.012071880898</v>
      </c>
      <c r="O2985">
        <v>60.276281624498687</v>
      </c>
      <c r="P2985">
        <v>60.313109027904574</v>
      </c>
      <c r="Q2985" s="6">
        <v>2983</v>
      </c>
    </row>
    <row r="2986" spans="1:17" x14ac:dyDescent="0.25">
      <c r="A2986">
        <v>128.14973812217445</v>
      </c>
      <c r="B2986">
        <v>-9.2342759381405113</v>
      </c>
      <c r="C2986" s="6">
        <v>1745.8000000000002</v>
      </c>
      <c r="D2986">
        <v>0.75</v>
      </c>
      <c r="E2986">
        <v>0.65</v>
      </c>
      <c r="F2986">
        <v>19.899999999999999</v>
      </c>
      <c r="G2986">
        <v>42.007420362456692</v>
      </c>
      <c r="H2986">
        <v>16.248780951715766</v>
      </c>
      <c r="I2986">
        <v>18.149738122174455</v>
      </c>
      <c r="J2986">
        <v>6296.0248453188415</v>
      </c>
      <c r="K2986">
        <v>-1016.7466514098453</v>
      </c>
      <c r="L2986">
        <v>-9.1735114738381434</v>
      </c>
      <c r="M2986">
        <v>6377.5937943730214</v>
      </c>
      <c r="N2986">
        <v>36248.74711905203</v>
      </c>
      <c r="O2986">
        <v>66.207866842501801</v>
      </c>
      <c r="P2986">
        <v>63.917128342853005</v>
      </c>
      <c r="Q2986" s="6">
        <v>2984</v>
      </c>
    </row>
    <row r="2987" spans="1:17" x14ac:dyDescent="0.25">
      <c r="A2987">
        <v>127.74360144191387</v>
      </c>
      <c r="B2987">
        <v>-13.461241459982922</v>
      </c>
      <c r="C2987" s="6">
        <v>1746.0800000000002</v>
      </c>
      <c r="D2987">
        <v>0.75</v>
      </c>
      <c r="E2987">
        <v>0.65</v>
      </c>
      <c r="F2987">
        <v>19.899999999999999</v>
      </c>
      <c r="G2987">
        <v>42.007420362456692</v>
      </c>
      <c r="H2987">
        <v>16.250033553821826</v>
      </c>
      <c r="I2987">
        <v>17.743601441913867</v>
      </c>
      <c r="J2987">
        <v>6204.0427249923723</v>
      </c>
      <c r="K2987">
        <v>-1475.0794005146174</v>
      </c>
      <c r="L2987">
        <v>-13.374373324948808</v>
      </c>
      <c r="M2987">
        <v>6376.9903066692314</v>
      </c>
      <c r="N2987">
        <v>36334.4469263012</v>
      </c>
      <c r="O2987">
        <v>64.065568591549876</v>
      </c>
      <c r="P2987">
        <v>53.963815894387025</v>
      </c>
      <c r="Q2987" s="6">
        <v>2985</v>
      </c>
    </row>
    <row r="2988" spans="1:17" x14ac:dyDescent="0.25">
      <c r="A2988">
        <v>127.72801691283911</v>
      </c>
      <c r="B2988">
        <v>-18.755252613795225</v>
      </c>
      <c r="C2988" s="6">
        <v>1746.3600000000001</v>
      </c>
      <c r="D2988">
        <v>0.75</v>
      </c>
      <c r="E2988">
        <v>0.65</v>
      </c>
      <c r="F2988">
        <v>19.899999999999999</v>
      </c>
      <c r="G2988">
        <v>42.007420362456692</v>
      </c>
      <c r="H2988">
        <v>16.203335122229944</v>
      </c>
      <c r="I2988">
        <v>17.728016912839109</v>
      </c>
      <c r="J2988">
        <v>6041.555919739596</v>
      </c>
      <c r="K2988">
        <v>-2037.7161347941339</v>
      </c>
      <c r="L2988">
        <v>-18.638393514644431</v>
      </c>
      <c r="M2988">
        <v>6375.9458104143969</v>
      </c>
      <c r="N2988">
        <v>36512.83217946985</v>
      </c>
      <c r="O2988">
        <v>60.084951654237614</v>
      </c>
      <c r="P2988">
        <v>44.834987124484023</v>
      </c>
      <c r="Q2988" s="6">
        <v>2986</v>
      </c>
    </row>
    <row r="2989" spans="1:17" x14ac:dyDescent="0.25">
      <c r="A2989">
        <v>131.49646894634145</v>
      </c>
      <c r="B2989">
        <v>-10.945508844075814</v>
      </c>
      <c r="C2989" s="6">
        <v>1746.64</v>
      </c>
      <c r="D2989">
        <v>3</v>
      </c>
      <c r="E2989">
        <v>0.65</v>
      </c>
      <c r="F2989">
        <v>19.899999999999999</v>
      </c>
      <c r="G2989">
        <v>54.048620189015942</v>
      </c>
      <c r="H2989">
        <v>14.767052605170779</v>
      </c>
      <c r="I2989">
        <v>21.496468946341452</v>
      </c>
      <c r="J2989">
        <v>6262.866038457656</v>
      </c>
      <c r="K2989">
        <v>-1203.0892494299776</v>
      </c>
      <c r="L2989">
        <v>-10.87398655671613</v>
      </c>
      <c r="M2989">
        <v>6377.3752247896064</v>
      </c>
      <c r="N2989">
        <v>36429.191663143451</v>
      </c>
      <c r="O2989">
        <v>61.910486307119221</v>
      </c>
      <c r="P2989">
        <v>64.260645120758795</v>
      </c>
      <c r="Q2989" s="6">
        <v>2987</v>
      </c>
    </row>
    <row r="2990" spans="1:17" x14ac:dyDescent="0.25">
      <c r="A2990">
        <v>127.18713712086306</v>
      </c>
      <c r="B2990">
        <v>-9.5516736031064227</v>
      </c>
      <c r="C2990" s="6">
        <v>1746.92</v>
      </c>
      <c r="D2990">
        <v>1.2</v>
      </c>
      <c r="E2990">
        <v>0.65</v>
      </c>
      <c r="F2990">
        <v>19.899999999999999</v>
      </c>
      <c r="G2990">
        <v>46.089820015575185</v>
      </c>
      <c r="H2990">
        <v>20.166357140013663</v>
      </c>
      <c r="I2990">
        <v>17.187137120863056</v>
      </c>
      <c r="J2990">
        <v>6290.2954726740754</v>
      </c>
      <c r="K2990">
        <v>-1051.3813388500248</v>
      </c>
      <c r="L2990">
        <v>-9.4888964251279209</v>
      </c>
      <c r="M2990">
        <v>6377.5559466950999</v>
      </c>
      <c r="N2990">
        <v>36217.751252879832</v>
      </c>
      <c r="O2990">
        <v>67.021366733343385</v>
      </c>
      <c r="P2990">
        <v>61.787228978819208</v>
      </c>
      <c r="Q2990" s="6">
        <v>2988</v>
      </c>
    </row>
    <row r="2991" spans="1:17" x14ac:dyDescent="0.25">
      <c r="A2991">
        <v>128.74259715286766</v>
      </c>
      <c r="B2991">
        <v>-18.341680007426241</v>
      </c>
      <c r="C2991" s="6">
        <v>1747.2000000000003</v>
      </c>
      <c r="D2991">
        <v>3</v>
      </c>
      <c r="E2991">
        <v>0.65</v>
      </c>
      <c r="F2991">
        <v>19.899999999999999</v>
      </c>
      <c r="G2991">
        <v>54.048620189015942</v>
      </c>
      <c r="H2991">
        <v>18.86683245312026</v>
      </c>
      <c r="I2991">
        <v>18.74259715286766</v>
      </c>
      <c r="J2991">
        <v>6056.1178662037382</v>
      </c>
      <c r="K2991">
        <v>-1994.3171039994327</v>
      </c>
      <c r="L2991">
        <v>-18.227034086903444</v>
      </c>
      <c r="M2991">
        <v>6376.0382935375164</v>
      </c>
      <c r="N2991">
        <v>36535.575077261346</v>
      </c>
      <c r="O2991">
        <v>59.619287040620527</v>
      </c>
      <c r="P2991">
        <v>47.156543265634838</v>
      </c>
      <c r="Q2991" s="6">
        <v>2989</v>
      </c>
    </row>
    <row r="2992" spans="1:17" x14ac:dyDescent="0.25">
      <c r="A2992">
        <v>132.26569281656086</v>
      </c>
      <c r="B2992">
        <v>-10.504365905521578</v>
      </c>
      <c r="C2992" s="6">
        <v>1747.4800000000002</v>
      </c>
      <c r="D2992">
        <v>3</v>
      </c>
      <c r="E2992">
        <v>0.65</v>
      </c>
      <c r="F2992">
        <v>19.899999999999999</v>
      </c>
      <c r="G2992">
        <v>54.048620189015942</v>
      </c>
      <c r="H2992">
        <v>20.389442485685112</v>
      </c>
      <c r="I2992">
        <v>22.265692816560858</v>
      </c>
      <c r="J2992">
        <v>6271.9466817780904</v>
      </c>
      <c r="K2992">
        <v>-1155.145694692395</v>
      </c>
      <c r="L2992">
        <v>-10.435594236337703</v>
      </c>
      <c r="M2992">
        <v>6377.4349667427869</v>
      </c>
      <c r="N2992">
        <v>36455.734591818182</v>
      </c>
      <c r="O2992">
        <v>61.333288584881743</v>
      </c>
      <c r="P2992">
        <v>65.997639276172677</v>
      </c>
      <c r="Q2992" s="6">
        <v>2990</v>
      </c>
    </row>
    <row r="2993" spans="1:17" x14ac:dyDescent="0.25">
      <c r="A2993">
        <v>129.77544263778987</v>
      </c>
      <c r="B2993">
        <v>-15.654184082992501</v>
      </c>
      <c r="C2993" s="6">
        <v>1747.7600000000002</v>
      </c>
      <c r="D2993">
        <v>0.75</v>
      </c>
      <c r="E2993">
        <v>0.65</v>
      </c>
      <c r="F2993">
        <v>19.899999999999999</v>
      </c>
      <c r="G2993">
        <v>42.007420362456692</v>
      </c>
      <c r="H2993">
        <v>18.924686155106038</v>
      </c>
      <c r="I2993">
        <v>19.775442637789865</v>
      </c>
      <c r="J2993">
        <v>6143.0581903901957</v>
      </c>
      <c r="K2993">
        <v>-1709.9124516004447</v>
      </c>
      <c r="L2993">
        <v>-15.554476378450444</v>
      </c>
      <c r="M2993">
        <v>6376.595057133416</v>
      </c>
      <c r="N2993">
        <v>36482.7728279722</v>
      </c>
      <c r="O2993">
        <v>60.732102153112798</v>
      </c>
      <c r="P2993">
        <v>53.112053969068455</v>
      </c>
      <c r="Q2993" s="6">
        <v>2991</v>
      </c>
    </row>
    <row r="2994" spans="1:17" x14ac:dyDescent="0.25">
      <c r="A2994">
        <v>128.31628359531703</v>
      </c>
      <c r="B2994">
        <v>-9.3121961969914615</v>
      </c>
      <c r="C2994" s="6">
        <v>1748.0400000000002</v>
      </c>
      <c r="D2994">
        <v>1.2</v>
      </c>
      <c r="E2994">
        <v>0.65</v>
      </c>
      <c r="F2994">
        <v>19.899999999999999</v>
      </c>
      <c r="G2994">
        <v>46.089820015575185</v>
      </c>
      <c r="H2994">
        <v>15.738704601136885</v>
      </c>
      <c r="I2994">
        <v>18.316283595317032</v>
      </c>
      <c r="J2994">
        <v>6294.6360800989196</v>
      </c>
      <c r="K2994">
        <v>-1025.2522462463246</v>
      </c>
      <c r="L2994">
        <v>-9.2509369233309613</v>
      </c>
      <c r="M2994">
        <v>6377.5846171819803</v>
      </c>
      <c r="N2994">
        <v>36256.938644352187</v>
      </c>
      <c r="O2994">
        <v>65.996708390636925</v>
      </c>
      <c r="P2994">
        <v>63.949970971257905</v>
      </c>
      <c r="Q2994" s="6">
        <v>2992</v>
      </c>
    </row>
    <row r="2995" spans="1:17" x14ac:dyDescent="0.25">
      <c r="A2995">
        <v>123.80244336144638</v>
      </c>
      <c r="B2995">
        <v>-18.920066117868885</v>
      </c>
      <c r="C2995" s="6">
        <v>1748.3200000000002</v>
      </c>
      <c r="D2995">
        <v>0.75</v>
      </c>
      <c r="E2995">
        <v>0.65</v>
      </c>
      <c r="F2995">
        <v>19.899999999999999</v>
      </c>
      <c r="G2995">
        <v>42.007420362456692</v>
      </c>
      <c r="H2995">
        <v>20.913615520579008</v>
      </c>
      <c r="I2995">
        <v>13.802443361446379</v>
      </c>
      <c r="J2995">
        <v>6035.6654026526658</v>
      </c>
      <c r="K2995">
        <v>-2054.9822066699153</v>
      </c>
      <c r="L2995">
        <v>-18.802331748220364</v>
      </c>
      <c r="M2995">
        <v>6375.9084625258165</v>
      </c>
      <c r="N2995">
        <v>36389.377601429194</v>
      </c>
      <c r="O2995">
        <v>62.757891318676535</v>
      </c>
      <c r="P2995">
        <v>37.149582518414341</v>
      </c>
      <c r="Q2995" s="6">
        <v>2993</v>
      </c>
    </row>
    <row r="2996" spans="1:17" x14ac:dyDescent="0.25">
      <c r="A2996">
        <v>126.84449541992699</v>
      </c>
      <c r="B2996">
        <v>-13.726925353386614</v>
      </c>
      <c r="C2996" s="6">
        <v>1748.6000000000001</v>
      </c>
      <c r="D2996">
        <v>0.75</v>
      </c>
      <c r="E2996">
        <v>0.65</v>
      </c>
      <c r="F2996">
        <v>19.899999999999999</v>
      </c>
      <c r="G2996">
        <v>42.007420362456692</v>
      </c>
      <c r="H2996">
        <v>22.823360767115158</v>
      </c>
      <c r="I2996">
        <v>16.844495419926986</v>
      </c>
      <c r="J2996">
        <v>6197.1338858655254</v>
      </c>
      <c r="K2996">
        <v>-1503.6500262217521</v>
      </c>
      <c r="L2996">
        <v>-13.638473293237599</v>
      </c>
      <c r="M2996">
        <v>6376.9453346174623</v>
      </c>
      <c r="N2996">
        <v>36308.518331961022</v>
      </c>
      <c r="O2996">
        <v>64.687956254389846</v>
      </c>
      <c r="P2996">
        <v>51.912154360908509</v>
      </c>
      <c r="Q2996" s="6">
        <v>2994</v>
      </c>
    </row>
    <row r="2997" spans="1:17" x14ac:dyDescent="0.25">
      <c r="A2997">
        <v>124.17252353224814</v>
      </c>
      <c r="B2997">
        <v>-17.208757224654597</v>
      </c>
      <c r="C2997" s="6">
        <v>1748.88</v>
      </c>
      <c r="D2997">
        <v>1.2</v>
      </c>
      <c r="E2997">
        <v>0.65</v>
      </c>
      <c r="F2997">
        <v>19.899999999999999</v>
      </c>
      <c r="G2997">
        <v>46.089820015575185</v>
      </c>
      <c r="H2997">
        <v>22.492478334040758</v>
      </c>
      <c r="I2997">
        <v>14.172523532248135</v>
      </c>
      <c r="J2997">
        <v>6094.3966131059406</v>
      </c>
      <c r="K2997">
        <v>-1874.9154391172524</v>
      </c>
      <c r="L2997">
        <v>-17.100293994782426</v>
      </c>
      <c r="M2997">
        <v>6376.2824578023046</v>
      </c>
      <c r="N2997">
        <v>36334.339765035962</v>
      </c>
      <c r="O2997">
        <v>64.046282681757049</v>
      </c>
      <c r="P2997">
        <v>40.482691418143872</v>
      </c>
      <c r="Q2997" s="6">
        <v>2995</v>
      </c>
    </row>
    <row r="2998" spans="1:17" x14ac:dyDescent="0.25">
      <c r="A2998">
        <v>123.15984512644397</v>
      </c>
      <c r="B2998">
        <v>-12.796973874547682</v>
      </c>
      <c r="C2998" s="6">
        <v>1749.16</v>
      </c>
      <c r="D2998">
        <v>1.2</v>
      </c>
      <c r="E2998">
        <v>0.65</v>
      </c>
      <c r="F2998">
        <v>19.899999999999999</v>
      </c>
      <c r="G2998">
        <v>46.089820015575185</v>
      </c>
      <c r="H2998">
        <v>16.722473623796922</v>
      </c>
      <c r="I2998">
        <v>13.159845126443969</v>
      </c>
      <c r="J2998">
        <v>6220.7353760694732</v>
      </c>
      <c r="K2998">
        <v>-1403.5117423030158</v>
      </c>
      <c r="L2998">
        <v>-12.714097999436531</v>
      </c>
      <c r="M2998">
        <v>6377.0991704586704</v>
      </c>
      <c r="N2998">
        <v>36161.781437480444</v>
      </c>
      <c r="O2998">
        <v>68.551528583344933</v>
      </c>
      <c r="P2998">
        <v>46.548920158484151</v>
      </c>
      <c r="Q2998" s="6">
        <v>2996</v>
      </c>
    </row>
    <row r="2999" spans="1:17" x14ac:dyDescent="0.25">
      <c r="A2999">
        <v>122.83843908778789</v>
      </c>
      <c r="B2999">
        <v>-10.365046343873743</v>
      </c>
      <c r="C2999" s="6">
        <v>1749.44</v>
      </c>
      <c r="D2999">
        <v>1.2</v>
      </c>
      <c r="E2999">
        <v>0.65</v>
      </c>
      <c r="F2999">
        <v>19.899999999999999</v>
      </c>
      <c r="G2999">
        <v>46.089820015575185</v>
      </c>
      <c r="H2999">
        <v>16.736337905392592</v>
      </c>
      <c r="I2999">
        <v>12.83843908778789</v>
      </c>
      <c r="J2999">
        <v>6274.7377052719776</v>
      </c>
      <c r="K2999">
        <v>-1139.9903131673766</v>
      </c>
      <c r="L2999">
        <v>-10.297146748471052</v>
      </c>
      <c r="M2999">
        <v>6377.4533462877871</v>
      </c>
      <c r="N2999">
        <v>36091.231014068551</v>
      </c>
      <c r="O2999">
        <v>70.686422193718172</v>
      </c>
      <c r="P2999">
        <v>51.710148995535903</v>
      </c>
      <c r="Q2999" s="6">
        <v>2997</v>
      </c>
    </row>
    <row r="3000" spans="1:17" x14ac:dyDescent="0.25">
      <c r="A3000">
        <v>127.59533199655543</v>
      </c>
      <c r="B3000">
        <v>-11.920475810874727</v>
      </c>
      <c r="C3000" s="6">
        <v>1749.7200000000003</v>
      </c>
      <c r="D3000">
        <v>1.2</v>
      </c>
      <c r="E3000">
        <v>0.65</v>
      </c>
      <c r="F3000">
        <v>19.899999999999999</v>
      </c>
      <c r="G3000">
        <v>46.089820015575185</v>
      </c>
      <c r="H3000">
        <v>15.597031044633807</v>
      </c>
      <c r="I3000">
        <v>17.59533199655543</v>
      </c>
      <c r="J3000">
        <v>6241.4882909618682</v>
      </c>
      <c r="K3000">
        <v>-1308.7968247349361</v>
      </c>
      <c r="L3000">
        <v>-11.842934921117727</v>
      </c>
      <c r="M3000">
        <v>6377.2349191989433</v>
      </c>
      <c r="N3000">
        <v>36287.383927284885</v>
      </c>
      <c r="O3000">
        <v>65.216983692275804</v>
      </c>
      <c r="P3000">
        <v>56.922820843620634</v>
      </c>
      <c r="Q3000" s="6">
        <v>2998</v>
      </c>
    </row>
    <row r="3001" spans="1:17" x14ac:dyDescent="0.25">
      <c r="A3001">
        <v>129.43723901757775</v>
      </c>
      <c r="B3001">
        <v>-16.031341026892246</v>
      </c>
      <c r="C3001" s="6">
        <v>1750.0000000000002</v>
      </c>
      <c r="D3001">
        <v>3</v>
      </c>
      <c r="E3001">
        <v>0.65</v>
      </c>
      <c r="F3001">
        <v>19.899999999999999</v>
      </c>
      <c r="G3001">
        <v>54.048620189015942</v>
      </c>
      <c r="H3001">
        <v>17.735025647533131</v>
      </c>
      <c r="I3001">
        <v>19.437239017577753</v>
      </c>
      <c r="J3001">
        <v>6131.6645975504116</v>
      </c>
      <c r="K3001">
        <v>-1750.0621522866199</v>
      </c>
      <c r="L3001">
        <v>-15.929481405302212</v>
      </c>
      <c r="M3001">
        <v>6376.5216437897489</v>
      </c>
      <c r="N3001">
        <v>36481.114951620839</v>
      </c>
      <c r="O3001">
        <v>60.765232290010701</v>
      </c>
      <c r="P3001">
        <v>51.953839598161302</v>
      </c>
      <c r="Q3001" s="6">
        <v>2999</v>
      </c>
    </row>
    <row r="3002" spans="1:17" x14ac:dyDescent="0.25">
      <c r="A3002">
        <v>129.72150386709816</v>
      </c>
      <c r="B3002">
        <v>-34.331363736278938</v>
      </c>
      <c r="C3002" s="6">
        <v>1750.2800000000002</v>
      </c>
      <c r="D3002">
        <v>1.2</v>
      </c>
      <c r="E3002">
        <v>0.65</v>
      </c>
      <c r="F3002">
        <v>19.899999999999999</v>
      </c>
      <c r="G3002">
        <v>46.089820015575185</v>
      </c>
      <c r="H3002">
        <v>14.804804190962967</v>
      </c>
      <c r="I3002">
        <v>19.721503867098164</v>
      </c>
      <c r="J3002">
        <v>5272.6188652715355</v>
      </c>
      <c r="K3002">
        <v>-3576.860882012284</v>
      </c>
      <c r="L3002">
        <v>-34.152345337830802</v>
      </c>
      <c r="M3002">
        <v>6371.3768894711438</v>
      </c>
      <c r="N3002">
        <v>37414.683629789084</v>
      </c>
      <c r="O3002">
        <v>44.852896598997653</v>
      </c>
      <c r="P3002">
        <v>32.440820886290247</v>
      </c>
      <c r="Q3002" s="6">
        <v>3000</v>
      </c>
    </row>
    <row r="3003" spans="1:17" x14ac:dyDescent="0.25">
      <c r="A3003">
        <v>128.07673699743</v>
      </c>
      <c r="B3003">
        <v>-35.958565069775091</v>
      </c>
      <c r="C3003" s="6">
        <v>1750.5600000000002</v>
      </c>
      <c r="D3003">
        <v>3</v>
      </c>
      <c r="E3003">
        <v>0.65</v>
      </c>
      <c r="F3003">
        <v>19.899999999999999</v>
      </c>
      <c r="G3003">
        <v>54.048620189015942</v>
      </c>
      <c r="H3003">
        <v>18.296440134336201</v>
      </c>
      <c r="I3003">
        <v>18.076736997430004</v>
      </c>
      <c r="J3003">
        <v>5168.7023612011726</v>
      </c>
      <c r="K3003">
        <v>-3724.4725333486745</v>
      </c>
      <c r="L3003">
        <v>-35.775832702737532</v>
      </c>
      <c r="M3003">
        <v>6370.8068366852303</v>
      </c>
      <c r="N3003">
        <v>37470.625213616884</v>
      </c>
      <c r="O3003">
        <v>44.056262093942074</v>
      </c>
      <c r="P3003">
        <v>29.067934549503075</v>
      </c>
      <c r="Q3003" s="6">
        <v>3001</v>
      </c>
    </row>
    <row r="3004" spans="1:17" x14ac:dyDescent="0.25">
      <c r="A3004">
        <v>131.5454485514658</v>
      </c>
      <c r="B3004">
        <v>-33.459106521434656</v>
      </c>
      <c r="C3004" s="6">
        <v>1750.8400000000001</v>
      </c>
      <c r="D3004">
        <v>1.2</v>
      </c>
      <c r="E3004">
        <v>0.65</v>
      </c>
      <c r="F3004">
        <v>19.899999999999999</v>
      </c>
      <c r="G3004">
        <v>46.089820015575185</v>
      </c>
      <c r="H3004">
        <v>15.095549415225779</v>
      </c>
      <c r="I3004">
        <v>21.545448551465796</v>
      </c>
      <c r="J3004">
        <v>5326.5742154890158</v>
      </c>
      <c r="K3004">
        <v>-3496.5524554307631</v>
      </c>
      <c r="L3004">
        <v>-33.282316680710053</v>
      </c>
      <c r="M3004">
        <v>6371.677326002261</v>
      </c>
      <c r="N3004">
        <v>37424.830582079499</v>
      </c>
      <c r="O3004">
        <v>44.714124068607042</v>
      </c>
      <c r="P3004">
        <v>35.60722694598428</v>
      </c>
      <c r="Q3004" s="6">
        <v>3002</v>
      </c>
    </row>
    <row r="3005" spans="1:17" x14ac:dyDescent="0.25">
      <c r="A3005">
        <v>127.63846905852527</v>
      </c>
      <c r="B3005">
        <v>-34.175724341971055</v>
      </c>
      <c r="C3005" s="6">
        <v>1751.1200000000001</v>
      </c>
      <c r="D3005">
        <v>0.75</v>
      </c>
      <c r="E3005">
        <v>0.65</v>
      </c>
      <c r="F3005">
        <v>19.899999999999999</v>
      </c>
      <c r="G3005">
        <v>42.007420362456692</v>
      </c>
      <c r="H3005">
        <v>14.523360230971694</v>
      </c>
      <c r="I3005">
        <v>17.638469058525274</v>
      </c>
      <c r="J3005">
        <v>5282.3363548862644</v>
      </c>
      <c r="K3005">
        <v>-3562.5907345718761</v>
      </c>
      <c r="L3005">
        <v>-33.997091531563747</v>
      </c>
      <c r="M3005">
        <v>6371.4307740263876</v>
      </c>
      <c r="N3005">
        <v>37334.987001839007</v>
      </c>
      <c r="O3005">
        <v>45.996921650675503</v>
      </c>
      <c r="P3005">
        <v>29.511173939855841</v>
      </c>
      <c r="Q3005" s="6">
        <v>3003</v>
      </c>
    </row>
    <row r="3006" spans="1:17" x14ac:dyDescent="0.25">
      <c r="A3006">
        <v>128.0426600573991</v>
      </c>
      <c r="B3006">
        <v>-34.610624496392518</v>
      </c>
      <c r="C3006" s="6">
        <v>1751.4</v>
      </c>
      <c r="D3006">
        <v>1.2</v>
      </c>
      <c r="E3006">
        <v>0.65</v>
      </c>
      <c r="F3006">
        <v>19.899999999999999</v>
      </c>
      <c r="G3006">
        <v>46.089820015575185</v>
      </c>
      <c r="H3006">
        <v>22.645038804503358</v>
      </c>
      <c r="I3006">
        <v>18.042660057399104</v>
      </c>
      <c r="J3006">
        <v>5255.0852993655481</v>
      </c>
      <c r="K3006">
        <v>-3602.4000660837287</v>
      </c>
      <c r="L3006">
        <v>-34.430927449449406</v>
      </c>
      <c r="M3006">
        <v>6371.2799137793299</v>
      </c>
      <c r="N3006">
        <v>37377.093259937043</v>
      </c>
      <c r="O3006">
        <v>45.387221788185656</v>
      </c>
      <c r="P3006">
        <v>29.834053938184031</v>
      </c>
      <c r="Q3006" s="6">
        <v>3004</v>
      </c>
    </row>
    <row r="3007" spans="1:17" x14ac:dyDescent="0.25">
      <c r="A3007">
        <v>132.13481153396401</v>
      </c>
      <c r="B3007">
        <v>-34.399471139220609</v>
      </c>
      <c r="C3007" s="6">
        <v>1751.68</v>
      </c>
      <c r="D3007">
        <v>1.2</v>
      </c>
      <c r="E3007">
        <v>0.65</v>
      </c>
      <c r="F3007">
        <v>19.899999999999999</v>
      </c>
      <c r="G3007">
        <v>46.089820015575185</v>
      </c>
      <c r="H3007">
        <v>23.496455762773909</v>
      </c>
      <c r="I3007">
        <v>22.134811533964012</v>
      </c>
      <c r="J3007">
        <v>5268.354252692392</v>
      </c>
      <c r="K3007">
        <v>-3583.0972630245546</v>
      </c>
      <c r="L3007">
        <v>-34.22028566362993</v>
      </c>
      <c r="M3007">
        <v>6371.3532729049075</v>
      </c>
      <c r="N3007">
        <v>37508.404907677897</v>
      </c>
      <c r="O3007">
        <v>43.539930712964299</v>
      </c>
      <c r="P3007">
        <v>35.753557515063008</v>
      </c>
      <c r="Q3007" s="6">
        <v>3005</v>
      </c>
    </row>
    <row r="3008" spans="1:17" x14ac:dyDescent="0.25">
      <c r="A3008">
        <v>131.40286232565538</v>
      </c>
      <c r="B3008">
        <v>-36.214890244922913</v>
      </c>
      <c r="C3008" s="6">
        <v>1751.9600000000003</v>
      </c>
      <c r="D3008">
        <v>1.2</v>
      </c>
      <c r="E3008">
        <v>0.65</v>
      </c>
      <c r="F3008">
        <v>19.899999999999999</v>
      </c>
      <c r="G3008">
        <v>46.089820015575185</v>
      </c>
      <c r="H3008">
        <v>20.447814006446318</v>
      </c>
      <c r="I3008">
        <v>21.402862325655377</v>
      </c>
      <c r="J3008">
        <v>5151.9497704096621</v>
      </c>
      <c r="K3008">
        <v>-3747.4572509889731</v>
      </c>
      <c r="L3008">
        <v>-36.031626110967395</v>
      </c>
      <c r="M3008">
        <v>6370.7159946754809</v>
      </c>
      <c r="N3008">
        <v>37601.951160879667</v>
      </c>
      <c r="O3008">
        <v>42.251368046062204</v>
      </c>
      <c r="P3008">
        <v>33.560728689738767</v>
      </c>
      <c r="Q3008" s="6">
        <v>3006</v>
      </c>
    </row>
    <row r="3009" spans="1:17" x14ac:dyDescent="0.25">
      <c r="A3009">
        <v>132.42183400395348</v>
      </c>
      <c r="B3009">
        <v>-33.107585898028248</v>
      </c>
      <c r="C3009" s="6">
        <v>1752.2400000000002</v>
      </c>
      <c r="D3009">
        <v>3</v>
      </c>
      <c r="E3009">
        <v>0.65</v>
      </c>
      <c r="F3009">
        <v>19.899999999999999</v>
      </c>
      <c r="G3009">
        <v>54.048620189015942</v>
      </c>
      <c r="H3009">
        <v>18.341931116919469</v>
      </c>
      <c r="I3009">
        <v>22.421834003953478</v>
      </c>
      <c r="J3009">
        <v>5347.9694608862701</v>
      </c>
      <c r="K3009">
        <v>-3463.9606687810765</v>
      </c>
      <c r="L3009">
        <v>-32.931740438216565</v>
      </c>
      <c r="M3009">
        <v>6371.7973029149653</v>
      </c>
      <c r="N3009">
        <v>37436.927884690514</v>
      </c>
      <c r="O3009">
        <v>44.545248642285294</v>
      </c>
      <c r="P3009">
        <v>37.067862622540424</v>
      </c>
      <c r="Q3009" s="6">
        <v>3007</v>
      </c>
    </row>
    <row r="3010" spans="1:17" x14ac:dyDescent="0.25">
      <c r="A3010">
        <v>129.22909132961894</v>
      </c>
      <c r="B3010">
        <v>-34.365307886337824</v>
      </c>
      <c r="C3010" s="6">
        <v>1752.5200000000002</v>
      </c>
      <c r="D3010">
        <v>0.75</v>
      </c>
      <c r="E3010">
        <v>0.65</v>
      </c>
      <c r="F3010">
        <v>19.899999999999999</v>
      </c>
      <c r="G3010">
        <v>42.007420362456692</v>
      </c>
      <c r="H3010">
        <v>23.963210950911893</v>
      </c>
      <c r="I3010">
        <v>19.229091329618939</v>
      </c>
      <c r="J3010">
        <v>5270.4943512324708</v>
      </c>
      <c r="K3010">
        <v>-3579.9696662099827</v>
      </c>
      <c r="L3010">
        <v>-34.186206091993846</v>
      </c>
      <c r="M3010">
        <v>6371.365121962247</v>
      </c>
      <c r="N3010">
        <v>37399.913879517466</v>
      </c>
      <c r="O3010">
        <v>45.062612267512002</v>
      </c>
      <c r="P3010">
        <v>31.71352855337345</v>
      </c>
      <c r="Q3010" s="6">
        <v>3008</v>
      </c>
    </row>
    <row r="3011" spans="1:17" x14ac:dyDescent="0.25">
      <c r="A3011">
        <v>130.06420923991283</v>
      </c>
      <c r="B3011">
        <v>-36.411387702058654</v>
      </c>
      <c r="C3011" s="6">
        <v>1752.8000000000002</v>
      </c>
      <c r="D3011">
        <v>3</v>
      </c>
      <c r="E3011">
        <v>0.65</v>
      </c>
      <c r="F3011">
        <v>19.899999999999999</v>
      </c>
      <c r="G3011">
        <v>54.048620189015942</v>
      </c>
      <c r="H3011">
        <v>18.080116710779322</v>
      </c>
      <c r="I3011">
        <v>20.064209239912827</v>
      </c>
      <c r="J3011">
        <v>5139.0373064526993</v>
      </c>
      <c r="K3011">
        <v>-3765.0269942600112</v>
      </c>
      <c r="L3011">
        <v>-36.227725820302425</v>
      </c>
      <c r="M3011">
        <v>6370.6461763795342</v>
      </c>
      <c r="N3011">
        <v>37567.741432807597</v>
      </c>
      <c r="O3011">
        <v>42.714321118388767</v>
      </c>
      <c r="P3011">
        <v>31.604742424696298</v>
      </c>
      <c r="Q3011" s="6">
        <v>3009</v>
      </c>
    </row>
    <row r="3012" spans="1:17" x14ac:dyDescent="0.25">
      <c r="A3012">
        <v>127.72939732529781</v>
      </c>
      <c r="B3012">
        <v>-37.400576820771612</v>
      </c>
      <c r="C3012" s="6">
        <v>1753.0800000000002</v>
      </c>
      <c r="D3012">
        <v>1.2</v>
      </c>
      <c r="E3012">
        <v>0.65</v>
      </c>
      <c r="F3012">
        <v>19.899999999999999</v>
      </c>
      <c r="G3012">
        <v>46.089820015575185</v>
      </c>
      <c r="H3012">
        <v>23.531378608989098</v>
      </c>
      <c r="I3012">
        <v>17.729397325297811</v>
      </c>
      <c r="J3012">
        <v>5073.1170958953362</v>
      </c>
      <c r="K3012">
        <v>-3852.8053382915773</v>
      </c>
      <c r="L3012">
        <v>-37.215043854477038</v>
      </c>
      <c r="M3012">
        <v>6370.2924613736222</v>
      </c>
      <c r="N3012">
        <v>37562.03720194834</v>
      </c>
      <c r="O3012">
        <v>42.786547156581129</v>
      </c>
      <c r="P3012">
        <v>27.760788838692164</v>
      </c>
      <c r="Q3012" s="6">
        <v>3010</v>
      </c>
    </row>
    <row r="3013" spans="1:17" x14ac:dyDescent="0.25">
      <c r="A3013">
        <v>131.5513851091888</v>
      </c>
      <c r="B3013">
        <v>-33.970163718847054</v>
      </c>
      <c r="C3013" s="6">
        <v>1753.3600000000001</v>
      </c>
      <c r="D3013">
        <v>0.75</v>
      </c>
      <c r="E3013">
        <v>0.65</v>
      </c>
      <c r="F3013">
        <v>19.899999999999999</v>
      </c>
      <c r="G3013">
        <v>42.007420362456692</v>
      </c>
      <c r="H3013">
        <v>23.920817631532778</v>
      </c>
      <c r="I3013">
        <v>21.5513851091888</v>
      </c>
      <c r="J3013">
        <v>5295.1108717119587</v>
      </c>
      <c r="K3013">
        <v>-3543.7036471612228</v>
      </c>
      <c r="L3013">
        <v>-33.792048221870914</v>
      </c>
      <c r="M3013">
        <v>6371.501760387886</v>
      </c>
      <c r="N3013">
        <v>37457.983897433667</v>
      </c>
      <c r="O3013">
        <v>44.244406046922968</v>
      </c>
      <c r="P3013">
        <v>35.253660272417484</v>
      </c>
      <c r="Q3013" s="6">
        <v>3011</v>
      </c>
    </row>
    <row r="3014" spans="1:17" x14ac:dyDescent="0.25">
      <c r="A3014">
        <v>131.44036863855982</v>
      </c>
      <c r="B3014">
        <v>-35.696993080908001</v>
      </c>
      <c r="C3014" s="6">
        <v>1753.64</v>
      </c>
      <c r="D3014">
        <v>1.2</v>
      </c>
      <c r="E3014">
        <v>0.65</v>
      </c>
      <c r="F3014">
        <v>19.899999999999999</v>
      </c>
      <c r="G3014">
        <v>46.089820015575185</v>
      </c>
      <c r="H3014">
        <v>18.031438053478439</v>
      </c>
      <c r="I3014">
        <v>21.440368638559818</v>
      </c>
      <c r="J3014">
        <v>5185.6909515711632</v>
      </c>
      <c r="K3014">
        <v>-3700.9413280549525</v>
      </c>
      <c r="L3014">
        <v>-35.514818398984957</v>
      </c>
      <c r="M3014">
        <v>6370.8992582611281</v>
      </c>
      <c r="N3014">
        <v>37568.131468369822</v>
      </c>
      <c r="O3014">
        <v>42.712957652544496</v>
      </c>
      <c r="P3014">
        <v>33.941510750222314</v>
      </c>
      <c r="Q3014" s="6">
        <v>3012</v>
      </c>
    </row>
    <row r="3015" spans="1:17" x14ac:dyDescent="0.25">
      <c r="A3015">
        <v>128.07899563568364</v>
      </c>
      <c r="B3015">
        <v>-36.787336057620628</v>
      </c>
      <c r="C3015" s="6">
        <v>1753.92</v>
      </c>
      <c r="D3015">
        <v>0.75</v>
      </c>
      <c r="E3015">
        <v>0.65</v>
      </c>
      <c r="F3015">
        <v>19.899999999999999</v>
      </c>
      <c r="G3015">
        <v>42.007420362456692</v>
      </c>
      <c r="H3015">
        <v>19.240577126780359</v>
      </c>
      <c r="I3015">
        <v>18.07899563568364</v>
      </c>
      <c r="J3015">
        <v>5114.163780051932</v>
      </c>
      <c r="K3015">
        <v>-3798.5200028497466</v>
      </c>
      <c r="L3015">
        <v>-36.602937209937977</v>
      </c>
      <c r="M3015">
        <v>6370.51217573946</v>
      </c>
      <c r="N3015">
        <v>37528.941022489424</v>
      </c>
      <c r="O3015">
        <v>43.243307388675859</v>
      </c>
      <c r="P3015">
        <v>28.595788941632417</v>
      </c>
      <c r="Q3015" s="6">
        <v>3013</v>
      </c>
    </row>
    <row r="3016" spans="1:17" x14ac:dyDescent="0.25">
      <c r="A3016">
        <v>130.91234949889477</v>
      </c>
      <c r="B3016">
        <v>-35.539027752495798</v>
      </c>
      <c r="C3016" s="6">
        <v>1754.2000000000003</v>
      </c>
      <c r="D3016">
        <v>0.75</v>
      </c>
      <c r="E3016">
        <v>0.65</v>
      </c>
      <c r="F3016">
        <v>19.899999999999999</v>
      </c>
      <c r="G3016">
        <v>42.007420362456692</v>
      </c>
      <c r="H3016">
        <v>19.021163403268762</v>
      </c>
      <c r="I3016">
        <v>20.91234949889477</v>
      </c>
      <c r="J3016">
        <v>5195.8980442353159</v>
      </c>
      <c r="K3016">
        <v>-3686.6936762442806</v>
      </c>
      <c r="L3016">
        <v>-35.357197195515582</v>
      </c>
      <c r="M3016">
        <v>6370.9549322333105</v>
      </c>
      <c r="N3016">
        <v>37538.052248865759</v>
      </c>
      <c r="O3016">
        <v>43.125113574748163</v>
      </c>
      <c r="P3016">
        <v>33.320318087228621</v>
      </c>
      <c r="Q3016" s="6">
        <v>3014</v>
      </c>
    </row>
    <row r="3017" spans="1:17" x14ac:dyDescent="0.25">
      <c r="A3017">
        <v>132.25889573645975</v>
      </c>
      <c r="B3017">
        <v>-36.968789259370325</v>
      </c>
      <c r="C3017" s="6">
        <v>1754.4800000000002</v>
      </c>
      <c r="D3017">
        <v>1.2</v>
      </c>
      <c r="E3017">
        <v>0.65</v>
      </c>
      <c r="F3017">
        <v>19.899999999999999</v>
      </c>
      <c r="G3017">
        <v>46.089820015575185</v>
      </c>
      <c r="H3017">
        <v>23.648200087026911</v>
      </c>
      <c r="I3017">
        <v>22.258895736459749</v>
      </c>
      <c r="J3017">
        <v>5102.0793839712469</v>
      </c>
      <c r="K3017">
        <v>-3814.627747974936</v>
      </c>
      <c r="L3017">
        <v>-36.784046033601633</v>
      </c>
      <c r="M3017">
        <v>6370.4473073689851</v>
      </c>
      <c r="N3017">
        <v>37685.662890134037</v>
      </c>
      <c r="O3017">
        <v>41.127824199159363</v>
      </c>
      <c r="P3017">
        <v>34.238741084739324</v>
      </c>
      <c r="Q3017" s="6">
        <v>3015</v>
      </c>
    </row>
    <row r="3018" spans="1:17" x14ac:dyDescent="0.25">
      <c r="A3018">
        <v>131.03541442497772</v>
      </c>
      <c r="B3018">
        <v>-37.10116332097224</v>
      </c>
      <c r="C3018" s="6">
        <v>1754.7600000000002</v>
      </c>
      <c r="D3018">
        <v>1.2</v>
      </c>
      <c r="E3018">
        <v>0.65</v>
      </c>
      <c r="F3018">
        <v>19.899999999999999</v>
      </c>
      <c r="G3018">
        <v>46.089820015575185</v>
      </c>
      <c r="H3018">
        <v>19.878363249483201</v>
      </c>
      <c r="I3018">
        <v>21.035414424977716</v>
      </c>
      <c r="J3018">
        <v>5093.2311691094974</v>
      </c>
      <c r="K3018">
        <v>-3826.3548241133226</v>
      </c>
      <c r="L3018">
        <v>-36.916173525636175</v>
      </c>
      <c r="M3018">
        <v>6370.3999075414249</v>
      </c>
      <c r="N3018">
        <v>37649.912635773893</v>
      </c>
      <c r="O3018">
        <v>41.602448660154131</v>
      </c>
      <c r="P3018">
        <v>32.518723792795114</v>
      </c>
      <c r="Q3018" s="6">
        <v>3016</v>
      </c>
    </row>
    <row r="3019" spans="1:17" x14ac:dyDescent="0.25">
      <c r="A3019">
        <v>128.88389494236495</v>
      </c>
      <c r="B3019">
        <v>-32.898540607588679</v>
      </c>
      <c r="C3019" s="6">
        <v>1755.0400000000002</v>
      </c>
      <c r="D3019">
        <v>0.75</v>
      </c>
      <c r="E3019">
        <v>0.65</v>
      </c>
      <c r="F3019">
        <v>19.899999999999999</v>
      </c>
      <c r="G3019">
        <v>42.007420362456692</v>
      </c>
      <c r="H3019">
        <v>18.548236464267553</v>
      </c>
      <c r="I3019">
        <v>18.883894942364947</v>
      </c>
      <c r="J3019">
        <v>5360.5974459068093</v>
      </c>
      <c r="K3019">
        <v>-3444.5175533545203</v>
      </c>
      <c r="L3019">
        <v>-32.723269272378239</v>
      </c>
      <c r="M3019">
        <v>6371.8683407953449</v>
      </c>
      <c r="N3019">
        <v>37292.042254822671</v>
      </c>
      <c r="O3019">
        <v>46.631504750941176</v>
      </c>
      <c r="P3019">
        <v>32.201569668830714</v>
      </c>
      <c r="Q3019" s="6">
        <v>3017</v>
      </c>
    </row>
    <row r="3020" spans="1:17" x14ac:dyDescent="0.25">
      <c r="A3020">
        <v>130.85477641882241</v>
      </c>
      <c r="B3020">
        <v>-37.03072629496441</v>
      </c>
      <c r="C3020" s="6">
        <v>1755.3200000000002</v>
      </c>
      <c r="D3020">
        <v>1.2</v>
      </c>
      <c r="E3020">
        <v>0.65</v>
      </c>
      <c r="F3020">
        <v>19.899999999999999</v>
      </c>
      <c r="G3020">
        <v>46.089820015575185</v>
      </c>
      <c r="H3020">
        <v>15.262765546662459</v>
      </c>
      <c r="I3020">
        <v>20.854776418822411</v>
      </c>
      <c r="J3020">
        <v>5097.9427543535348</v>
      </c>
      <c r="K3020">
        <v>-3820.1172891626793</v>
      </c>
      <c r="L3020">
        <v>-36.845867210785173</v>
      </c>
      <c r="M3020">
        <v>6370.4251372750095</v>
      </c>
      <c r="N3020">
        <v>37638.555980278943</v>
      </c>
      <c r="O3020">
        <v>41.754667906490909</v>
      </c>
      <c r="P3020">
        <v>32.316064600446282</v>
      </c>
      <c r="Q3020" s="6">
        <v>3018</v>
      </c>
    </row>
    <row r="3021" spans="1:17" x14ac:dyDescent="0.25">
      <c r="A3021">
        <v>131.6998781106081</v>
      </c>
      <c r="B3021">
        <v>-34.376085129313729</v>
      </c>
      <c r="C3021" s="6">
        <v>1755.6000000000001</v>
      </c>
      <c r="D3021">
        <v>0.75</v>
      </c>
      <c r="E3021">
        <v>0.65</v>
      </c>
      <c r="F3021">
        <v>19.899999999999999</v>
      </c>
      <c r="G3021">
        <v>42.007420362456692</v>
      </c>
      <c r="H3021">
        <v>16.3530412282627</v>
      </c>
      <c r="I3021">
        <v>21.699878110608097</v>
      </c>
      <c r="J3021">
        <v>5269.8194319332733</v>
      </c>
      <c r="K3021">
        <v>-3580.9564432346151</v>
      </c>
      <c r="L3021">
        <v>-34.196956909225101</v>
      </c>
      <c r="M3021">
        <v>6371.3613846277021</v>
      </c>
      <c r="N3021">
        <v>37490.090783861058</v>
      </c>
      <c r="O3021">
        <v>43.793991720330808</v>
      </c>
      <c r="P3021">
        <v>35.176173789613721</v>
      </c>
      <c r="Q3021" s="6">
        <v>3019</v>
      </c>
    </row>
    <row r="3022" spans="1:17" x14ac:dyDescent="0.25">
      <c r="A3022">
        <v>130.85187152099635</v>
      </c>
      <c r="B3022">
        <v>-34.522479105911692</v>
      </c>
      <c r="C3022" s="6">
        <v>1755.88</v>
      </c>
      <c r="D3022">
        <v>3</v>
      </c>
      <c r="E3022">
        <v>0.65</v>
      </c>
      <c r="F3022">
        <v>19.899999999999999</v>
      </c>
      <c r="G3022">
        <v>54.048620189015942</v>
      </c>
      <c r="H3022">
        <v>18.442840095836026</v>
      </c>
      <c r="I3022">
        <v>20.851871520996355</v>
      </c>
      <c r="J3022">
        <v>5260.6330925975226</v>
      </c>
      <c r="K3022">
        <v>-3594.3480293600351</v>
      </c>
      <c r="L3022">
        <v>-34.342994431895256</v>
      </c>
      <c r="M3022">
        <v>6371.3105630707205</v>
      </c>
      <c r="N3022">
        <v>37467.900810505162</v>
      </c>
      <c r="O3022">
        <v>44.102479168322247</v>
      </c>
      <c r="P3022">
        <v>33.905171126275818</v>
      </c>
      <c r="Q3022" s="6">
        <v>3020</v>
      </c>
    </row>
    <row r="3023" spans="1:17" x14ac:dyDescent="0.25">
      <c r="A3023">
        <v>131.44185646676894</v>
      </c>
      <c r="B3023">
        <v>-34.842810062027645</v>
      </c>
      <c r="C3023" s="6">
        <v>1756.16</v>
      </c>
      <c r="D3023">
        <v>3</v>
      </c>
      <c r="E3023">
        <v>0.65</v>
      </c>
      <c r="F3023">
        <v>19.899999999999999</v>
      </c>
      <c r="G3023">
        <v>54.048620189015942</v>
      </c>
      <c r="H3023">
        <v>14.247671560066808</v>
      </c>
      <c r="I3023">
        <v>21.44185646676894</v>
      </c>
      <c r="J3023">
        <v>5240.4121329055988</v>
      </c>
      <c r="K3023">
        <v>-3623.5697105912068</v>
      </c>
      <c r="L3023">
        <v>-34.662561717814071</v>
      </c>
      <c r="M3023">
        <v>6371.1990056988689</v>
      </c>
      <c r="N3023">
        <v>37511.0291300764</v>
      </c>
      <c r="O3023">
        <v>43.501185989695735</v>
      </c>
      <c r="P3023">
        <v>34.505213746816722</v>
      </c>
      <c r="Q3023" s="6">
        <v>3021</v>
      </c>
    </row>
    <row r="3024" spans="1:17" x14ac:dyDescent="0.25">
      <c r="A3024">
        <v>131.01353147840146</v>
      </c>
      <c r="B3024">
        <v>-34.27833303196325</v>
      </c>
      <c r="C3024" s="6">
        <v>1756.44</v>
      </c>
      <c r="D3024">
        <v>3</v>
      </c>
      <c r="E3024">
        <v>0.65</v>
      </c>
      <c r="F3024">
        <v>19.899999999999999</v>
      </c>
      <c r="G3024">
        <v>54.048620189015942</v>
      </c>
      <c r="H3024">
        <v>15.313144893775856</v>
      </c>
      <c r="I3024">
        <v>21.013531478401461</v>
      </c>
      <c r="J3024">
        <v>5275.9342675128846</v>
      </c>
      <c r="K3024">
        <v>-3572.0015674299434</v>
      </c>
      <c r="L3024">
        <v>-34.099445423472957</v>
      </c>
      <c r="M3024">
        <v>6371.3952626437085</v>
      </c>
      <c r="N3024">
        <v>37457.807560491921</v>
      </c>
      <c r="O3024">
        <v>44.245147451636399</v>
      </c>
      <c r="P3024">
        <v>34.295608781410401</v>
      </c>
      <c r="Q3024" s="6">
        <v>3022</v>
      </c>
    </row>
    <row r="3025" spans="1:17" x14ac:dyDescent="0.25">
      <c r="A3025">
        <v>129.40776885256946</v>
      </c>
      <c r="B3025">
        <v>-36.842615131971051</v>
      </c>
      <c r="C3025" s="6">
        <v>1756.7200000000003</v>
      </c>
      <c r="D3025">
        <v>3</v>
      </c>
      <c r="E3025">
        <v>0.65</v>
      </c>
      <c r="F3025">
        <v>19.899999999999999</v>
      </c>
      <c r="G3025">
        <v>54.048620189015942</v>
      </c>
      <c r="H3025">
        <v>18.095603482311205</v>
      </c>
      <c r="I3025">
        <v>19.407768852569461</v>
      </c>
      <c r="J3025">
        <v>5110.4877548000495</v>
      </c>
      <c r="K3025">
        <v>-3803.4311705121395</v>
      </c>
      <c r="L3025">
        <v>-36.658110588754667</v>
      </c>
      <c r="M3025">
        <v>6370.4924268681616</v>
      </c>
      <c r="N3025">
        <v>37575.621525820941</v>
      </c>
      <c r="O3025">
        <v>42.604693798999115</v>
      </c>
      <c r="P3025">
        <v>30.436497792433507</v>
      </c>
      <c r="Q3025" s="6">
        <v>3023</v>
      </c>
    </row>
    <row r="3026" spans="1:17" x14ac:dyDescent="0.25">
      <c r="A3026">
        <v>129.77653885895253</v>
      </c>
      <c r="B3026">
        <v>-35.766109023722919</v>
      </c>
      <c r="C3026" s="6">
        <v>1757.0000000000002</v>
      </c>
      <c r="D3026">
        <v>3</v>
      </c>
      <c r="E3026">
        <v>0.65</v>
      </c>
      <c r="F3026">
        <v>19.899999999999999</v>
      </c>
      <c r="G3026">
        <v>54.048620189015942</v>
      </c>
      <c r="H3026">
        <v>14.651159186529943</v>
      </c>
      <c r="I3026">
        <v>19.776538858952534</v>
      </c>
      <c r="J3026">
        <v>5181.2125232041853</v>
      </c>
      <c r="K3026">
        <v>-3707.1664838886973</v>
      </c>
      <c r="L3026">
        <v>-35.583785509492742</v>
      </c>
      <c r="M3026">
        <v>6370.8748653442863</v>
      </c>
      <c r="N3026">
        <v>37513.330642319648</v>
      </c>
      <c r="O3026">
        <v>43.464224543707594</v>
      </c>
      <c r="P3026">
        <v>31.599041237853697</v>
      </c>
      <c r="Q3026" s="6">
        <v>3024</v>
      </c>
    </row>
    <row r="3027" spans="1:17" x14ac:dyDescent="0.25">
      <c r="A3027">
        <v>131.92318276469999</v>
      </c>
      <c r="B3027">
        <v>-34.351506396225943</v>
      </c>
      <c r="C3027" s="6">
        <v>1757.2800000000002</v>
      </c>
      <c r="D3027">
        <v>3</v>
      </c>
      <c r="E3027">
        <v>0.65</v>
      </c>
      <c r="F3027">
        <v>19.899999999999999</v>
      </c>
      <c r="G3027">
        <v>54.048620189015942</v>
      </c>
      <c r="H3027">
        <v>14.038104213458967</v>
      </c>
      <c r="I3027">
        <v>21.923182764699988</v>
      </c>
      <c r="J3027">
        <v>5271.3583896479895</v>
      </c>
      <c r="K3027">
        <v>-3578.7058027520279</v>
      </c>
      <c r="L3027">
        <v>-34.17243847994299</v>
      </c>
      <c r="M3027">
        <v>6371.3699072305699</v>
      </c>
      <c r="N3027">
        <v>37497.068545135473</v>
      </c>
      <c r="O3027">
        <v>43.697236247092199</v>
      </c>
      <c r="P3027">
        <v>35.498568477625462</v>
      </c>
      <c r="Q3027" s="6">
        <v>3025</v>
      </c>
    </row>
    <row r="3028" spans="1:17" x14ac:dyDescent="0.25">
      <c r="A3028">
        <v>131.89143333997023</v>
      </c>
      <c r="B3028">
        <v>-32.969254877734144</v>
      </c>
      <c r="C3028" s="6">
        <v>1757.5600000000002</v>
      </c>
      <c r="D3028">
        <v>0.75</v>
      </c>
      <c r="E3028">
        <v>0.65</v>
      </c>
      <c r="F3028">
        <v>19.899999999999999</v>
      </c>
      <c r="G3028">
        <v>42.007420362456692</v>
      </c>
      <c r="H3028">
        <v>21.44988258614427</v>
      </c>
      <c r="I3028">
        <v>21.891433339970234</v>
      </c>
      <c r="J3028">
        <v>5356.3337340132912</v>
      </c>
      <c r="K3028">
        <v>-3451.0997064522312</v>
      </c>
      <c r="L3028">
        <v>-32.793788290208127</v>
      </c>
      <c r="M3028">
        <v>6371.8443369250199</v>
      </c>
      <c r="N3028">
        <v>37407.154106278089</v>
      </c>
      <c r="O3028">
        <v>44.967543548667265</v>
      </c>
      <c r="P3028">
        <v>36.441795756402186</v>
      </c>
      <c r="Q3028" s="6">
        <v>3026</v>
      </c>
    </row>
    <row r="3029" spans="1:17" x14ac:dyDescent="0.25">
      <c r="A3029">
        <v>128.52923772344539</v>
      </c>
      <c r="B3029">
        <v>-35.659204735712223</v>
      </c>
      <c r="C3029" s="6">
        <v>1757.8400000000001</v>
      </c>
      <c r="D3029">
        <v>0.75</v>
      </c>
      <c r="E3029">
        <v>0.65</v>
      </c>
      <c r="F3029">
        <v>19.899999999999999</v>
      </c>
      <c r="G3029">
        <v>42.007420362456692</v>
      </c>
      <c r="H3029">
        <v>20.435415647648384</v>
      </c>
      <c r="I3029">
        <v>18.529237723445391</v>
      </c>
      <c r="J3029">
        <v>5188.136282731939</v>
      </c>
      <c r="K3029">
        <v>-3697.5355432198726</v>
      </c>
      <c r="L3029">
        <v>-35.47711187310265</v>
      </c>
      <c r="M3029">
        <v>6370.9125862449146</v>
      </c>
      <c r="N3029">
        <v>37464.333131023152</v>
      </c>
      <c r="O3029">
        <v>44.145928806252655</v>
      </c>
      <c r="P3029">
        <v>29.895888251279665</v>
      </c>
      <c r="Q3029" s="6">
        <v>3027</v>
      </c>
    </row>
    <row r="3030" spans="1:17" x14ac:dyDescent="0.25">
      <c r="A3030">
        <v>129.29492911816865</v>
      </c>
      <c r="B3030">
        <v>-34.603689857455166</v>
      </c>
      <c r="C3030" s="6">
        <v>1758.1200000000001</v>
      </c>
      <c r="D3030">
        <v>0.75</v>
      </c>
      <c r="E3030">
        <v>0.65</v>
      </c>
      <c r="F3030">
        <v>19.899999999999999</v>
      </c>
      <c r="G3030">
        <v>42.007420362456692</v>
      </c>
      <c r="H3030">
        <v>20.833418017014566</v>
      </c>
      <c r="I3030">
        <v>19.294929118168653</v>
      </c>
      <c r="J3030">
        <v>5255.5222112185393</v>
      </c>
      <c r="K3030">
        <v>-3601.7668955273389</v>
      </c>
      <c r="L3030">
        <v>-34.424009457065004</v>
      </c>
      <c r="M3030">
        <v>6371.2823263710461</v>
      </c>
      <c r="N3030">
        <v>37418.07902425059</v>
      </c>
      <c r="O3030">
        <v>44.803202003808778</v>
      </c>
      <c r="P3030">
        <v>31.652904945157125</v>
      </c>
      <c r="Q3030" s="6">
        <v>3028</v>
      </c>
    </row>
    <row r="3031" spans="1:17" x14ac:dyDescent="0.25">
      <c r="A3031">
        <v>130.46711992684044</v>
      </c>
      <c r="B3031">
        <v>-34.696732443657396</v>
      </c>
      <c r="C3031" s="6">
        <v>1758.4</v>
      </c>
      <c r="D3031">
        <v>3</v>
      </c>
      <c r="E3031">
        <v>0.65</v>
      </c>
      <c r="F3031">
        <v>19.899999999999999</v>
      </c>
      <c r="G3031">
        <v>54.048620189015942</v>
      </c>
      <c r="H3031">
        <v>23.322340005311755</v>
      </c>
      <c r="I3031">
        <v>20.467119926840439</v>
      </c>
      <c r="J3031">
        <v>5249.6537082640098</v>
      </c>
      <c r="K3031">
        <v>-3610.2578455356838</v>
      </c>
      <c r="L3031">
        <v>-34.516829569446998</v>
      </c>
      <c r="M3031">
        <v>6371.2499376450478</v>
      </c>
      <c r="N3031">
        <v>37465.440313192717</v>
      </c>
      <c r="O3031">
        <v>44.135905574988371</v>
      </c>
      <c r="P3031">
        <v>33.251792505067378</v>
      </c>
      <c r="Q3031" s="6">
        <v>3029</v>
      </c>
    </row>
    <row r="3032" spans="1:17" x14ac:dyDescent="0.25">
      <c r="A3032">
        <v>129.68292856293408</v>
      </c>
      <c r="B3032">
        <v>-33.646434203675369</v>
      </c>
      <c r="C3032" s="6">
        <v>1758.68</v>
      </c>
      <c r="D3032">
        <v>3</v>
      </c>
      <c r="E3032">
        <v>0.65</v>
      </c>
      <c r="F3032">
        <v>19.899999999999999</v>
      </c>
      <c r="G3032">
        <v>54.048620189015942</v>
      </c>
      <c r="H3032">
        <v>22.166901417584299</v>
      </c>
      <c r="I3032">
        <v>19.68292856293408</v>
      </c>
      <c r="J3032">
        <v>5315.0904890464999</v>
      </c>
      <c r="K3032">
        <v>-3513.8678020923912</v>
      </c>
      <c r="L3032">
        <v>-33.469151915799159</v>
      </c>
      <c r="M3032">
        <v>6371.6131267783494</v>
      </c>
      <c r="N3032">
        <v>37368.279965941118</v>
      </c>
      <c r="O3032">
        <v>45.51929709370291</v>
      </c>
      <c r="P3032">
        <v>32.847050347907818</v>
      </c>
      <c r="Q3032" s="6">
        <v>3030</v>
      </c>
    </row>
    <row r="3033" spans="1:17" x14ac:dyDescent="0.25">
      <c r="A3033">
        <v>129.85725464146068</v>
      </c>
      <c r="B3033">
        <v>-34.288132329378243</v>
      </c>
      <c r="C3033" s="6">
        <v>1758.9600000000003</v>
      </c>
      <c r="D3033">
        <v>0.75</v>
      </c>
      <c r="E3033">
        <v>0.65</v>
      </c>
      <c r="F3033">
        <v>19.899999999999999</v>
      </c>
      <c r="G3033">
        <v>42.007420362456692</v>
      </c>
      <c r="H3033">
        <v>19.493906900865575</v>
      </c>
      <c r="I3033">
        <v>19.857254641460685</v>
      </c>
      <c r="J3033">
        <v>5275.321970684643</v>
      </c>
      <c r="K3033">
        <v>-3572.8997255098488</v>
      </c>
      <c r="L3033">
        <v>-34.109220506806793</v>
      </c>
      <c r="M3033">
        <v>6371.3918685744375</v>
      </c>
      <c r="N3033">
        <v>37416.587380611971</v>
      </c>
      <c r="O3033">
        <v>44.826149591745981</v>
      </c>
      <c r="P3033">
        <v>32.662816518246125</v>
      </c>
      <c r="Q3033" s="6">
        <v>3031</v>
      </c>
    </row>
    <row r="3034" spans="1:17" x14ac:dyDescent="0.25">
      <c r="A3034">
        <v>128.32490029122701</v>
      </c>
      <c r="B3034">
        <v>-33.328146650501942</v>
      </c>
      <c r="C3034" s="6">
        <v>1759.2400000000002</v>
      </c>
      <c r="D3034">
        <v>3</v>
      </c>
      <c r="E3034">
        <v>0.65</v>
      </c>
      <c r="F3034">
        <v>19.899999999999999</v>
      </c>
      <c r="G3034">
        <v>54.048620189015942</v>
      </c>
      <c r="H3034">
        <v>15.998710158711347</v>
      </c>
      <c r="I3034">
        <v>18.32490029122701</v>
      </c>
      <c r="J3034">
        <v>5334.5685751439405</v>
      </c>
      <c r="K3034">
        <v>-3484.4254376354547</v>
      </c>
      <c r="L3034">
        <v>-33.151705550169531</v>
      </c>
      <c r="M3034">
        <v>6371.7220995076577</v>
      </c>
      <c r="N3034">
        <v>37301.088191527226</v>
      </c>
      <c r="O3034">
        <v>46.496213170728872</v>
      </c>
      <c r="P3034">
        <v>31.081737585238326</v>
      </c>
      <c r="Q3034" s="6">
        <v>3032</v>
      </c>
    </row>
    <row r="3035" spans="1:17" x14ac:dyDescent="0.25">
      <c r="A3035">
        <v>129.86009220950962</v>
      </c>
      <c r="B3035">
        <v>-32.653238697642607</v>
      </c>
      <c r="C3035" s="6">
        <v>1759.5200000000002</v>
      </c>
      <c r="D3035">
        <v>0.75</v>
      </c>
      <c r="E3035">
        <v>0.65</v>
      </c>
      <c r="F3035">
        <v>19.899999999999999</v>
      </c>
      <c r="G3035">
        <v>42.007420362456692</v>
      </c>
      <c r="H3035">
        <v>18.569646440552127</v>
      </c>
      <c r="I3035">
        <v>19.860092209509617</v>
      </c>
      <c r="J3035">
        <v>5375.3245007709493</v>
      </c>
      <c r="K3035">
        <v>-3421.644505677426</v>
      </c>
      <c r="L3035">
        <v>-32.478652911980078</v>
      </c>
      <c r="M3035">
        <v>6371.951397477932</v>
      </c>
      <c r="N3035">
        <v>37310.643784008455</v>
      </c>
      <c r="O3035">
        <v>46.36031100233523</v>
      </c>
      <c r="P3035">
        <v>33.800576624284027</v>
      </c>
      <c r="Q3035" s="6">
        <v>3033</v>
      </c>
    </row>
    <row r="3036" spans="1:17" x14ac:dyDescent="0.25">
      <c r="A3036">
        <v>128.58645039560548</v>
      </c>
      <c r="B3036">
        <v>-33.268122190590539</v>
      </c>
      <c r="C3036" s="6">
        <v>1759.8000000000002</v>
      </c>
      <c r="D3036">
        <v>0.75</v>
      </c>
      <c r="E3036">
        <v>0.65</v>
      </c>
      <c r="F3036">
        <v>19.899999999999999</v>
      </c>
      <c r="G3036">
        <v>42.007420362456692</v>
      </c>
      <c r="H3036">
        <v>22.355721236259239</v>
      </c>
      <c r="I3036">
        <v>18.586450395605482</v>
      </c>
      <c r="J3036">
        <v>5338.2234044661873</v>
      </c>
      <c r="K3036">
        <v>-3478.8610969352089</v>
      </c>
      <c r="L3036">
        <v>-33.091842160553334</v>
      </c>
      <c r="M3036">
        <v>6371.7425911409682</v>
      </c>
      <c r="N3036">
        <v>37305.889665259157</v>
      </c>
      <c r="O3036">
        <v>46.42624657161123</v>
      </c>
      <c r="P3036">
        <v>31.508908761785957</v>
      </c>
      <c r="Q3036" s="6">
        <v>3034</v>
      </c>
    </row>
    <row r="3037" spans="1:17" x14ac:dyDescent="0.25">
      <c r="A3037">
        <v>128.88373001241797</v>
      </c>
      <c r="B3037">
        <v>-35.542046667938067</v>
      </c>
      <c r="C3037" s="6">
        <v>1760.0800000000002</v>
      </c>
      <c r="D3037">
        <v>0.75</v>
      </c>
      <c r="E3037">
        <v>0.65</v>
      </c>
      <c r="F3037">
        <v>19.899999999999999</v>
      </c>
      <c r="G3037">
        <v>42.007420362456692</v>
      </c>
      <c r="H3037">
        <v>22.010979822152265</v>
      </c>
      <c r="I3037">
        <v>18.883730012417971</v>
      </c>
      <c r="J3037">
        <v>5195.703344706787</v>
      </c>
      <c r="K3037">
        <v>-3686.9662268247203</v>
      </c>
      <c r="L3037">
        <v>-35.360209482616533</v>
      </c>
      <c r="M3037">
        <v>6370.9538692368042</v>
      </c>
      <c r="N3037">
        <v>37467.868368170268</v>
      </c>
      <c r="O3037">
        <v>44.097159560119707</v>
      </c>
      <c r="P3037">
        <v>30.474183975813407</v>
      </c>
      <c r="Q3037" s="6">
        <v>3035</v>
      </c>
    </row>
    <row r="3038" spans="1:17" x14ac:dyDescent="0.25">
      <c r="A3038">
        <v>127.88292029648602</v>
      </c>
      <c r="B3038">
        <v>-35.597682306617322</v>
      </c>
      <c r="C3038" s="6">
        <v>1760.3600000000001</v>
      </c>
      <c r="D3038">
        <v>1.2</v>
      </c>
      <c r="E3038">
        <v>0.65</v>
      </c>
      <c r="F3038">
        <v>19.899999999999999</v>
      </c>
      <c r="G3038">
        <v>46.089820015575185</v>
      </c>
      <c r="H3038">
        <v>23.520697121548668</v>
      </c>
      <c r="I3038">
        <v>17.88292029648602</v>
      </c>
      <c r="J3038">
        <v>5192.1126362557479</v>
      </c>
      <c r="K3038">
        <v>-3691.9872526347312</v>
      </c>
      <c r="L3038">
        <v>-35.41572332789427</v>
      </c>
      <c r="M3038">
        <v>6370.9342722385672</v>
      </c>
      <c r="N3038">
        <v>37439.49090616723</v>
      </c>
      <c r="O3038">
        <v>44.495004099026502</v>
      </c>
      <c r="P3038">
        <v>29.000318963220046</v>
      </c>
      <c r="Q3038" s="6">
        <v>3036</v>
      </c>
    </row>
    <row r="3039" spans="1:17" x14ac:dyDescent="0.25">
      <c r="A3039">
        <v>132.08339889600907</v>
      </c>
      <c r="B3039">
        <v>-37.215491670834822</v>
      </c>
      <c r="C3039" s="6">
        <v>1760.64</v>
      </c>
      <c r="D3039">
        <v>3</v>
      </c>
      <c r="E3039">
        <v>0.65</v>
      </c>
      <c r="F3039">
        <v>19.899999999999999</v>
      </c>
      <c r="G3039">
        <v>54.048620189015942</v>
      </c>
      <c r="H3039">
        <v>15.718682133810056</v>
      </c>
      <c r="I3039">
        <v>22.083398896009072</v>
      </c>
      <c r="J3039">
        <v>5085.5672271854328</v>
      </c>
      <c r="K3039">
        <v>-3836.4669583804548</v>
      </c>
      <c r="L3039">
        <v>-37.030292088967592</v>
      </c>
      <c r="M3039">
        <v>6370.3589180647823</v>
      </c>
      <c r="N3039">
        <v>37696.167260576185</v>
      </c>
      <c r="O3039">
        <v>40.987584564557196</v>
      </c>
      <c r="P3039">
        <v>33.854419498361082</v>
      </c>
      <c r="Q3039" s="6">
        <v>3037</v>
      </c>
    </row>
    <row r="3040" spans="1:17" x14ac:dyDescent="0.25">
      <c r="A3040">
        <v>130.19710613549583</v>
      </c>
      <c r="B3040">
        <v>-35.407040986508264</v>
      </c>
      <c r="C3040" s="6">
        <v>1760.92</v>
      </c>
      <c r="D3040">
        <v>0.75</v>
      </c>
      <c r="E3040">
        <v>0.65</v>
      </c>
      <c r="F3040">
        <v>19.899999999999999</v>
      </c>
      <c r="G3040">
        <v>42.007420362456692</v>
      </c>
      <c r="H3040">
        <v>20.770151524995399</v>
      </c>
      <c r="I3040">
        <v>20.197106135495829</v>
      </c>
      <c r="J3040">
        <v>5204.3961519439508</v>
      </c>
      <c r="K3040">
        <v>-3674.7679004347015</v>
      </c>
      <c r="L3040">
        <v>-35.225502186530434</v>
      </c>
      <c r="M3040">
        <v>6371.0013677940979</v>
      </c>
      <c r="N3040">
        <v>37503.506186071761</v>
      </c>
      <c r="O3040">
        <v>43.602112630099427</v>
      </c>
      <c r="P3040">
        <v>32.413000821982401</v>
      </c>
      <c r="Q3040" s="6">
        <v>3038</v>
      </c>
    </row>
    <row r="3041" spans="1:17" x14ac:dyDescent="0.25">
      <c r="A3041">
        <v>130.01068353413618</v>
      </c>
      <c r="B3041">
        <v>-36.113970682466217</v>
      </c>
      <c r="C3041" s="6">
        <v>1761.2000000000003</v>
      </c>
      <c r="D3041">
        <v>3</v>
      </c>
      <c r="E3041">
        <v>0.65</v>
      </c>
      <c r="F3041">
        <v>19.899999999999999</v>
      </c>
      <c r="G3041">
        <v>54.048620189015942</v>
      </c>
      <c r="H3041">
        <v>16.566075237823988</v>
      </c>
      <c r="I3041">
        <v>20.010683534136177</v>
      </c>
      <c r="J3041">
        <v>5158.5579060830723</v>
      </c>
      <c r="K3041">
        <v>-3738.4166077604195</v>
      </c>
      <c r="L3041">
        <v>-35.930914170851885</v>
      </c>
      <c r="M3041">
        <v>6370.7517926529754</v>
      </c>
      <c r="N3041">
        <v>37545.320176015601</v>
      </c>
      <c r="O3041">
        <v>43.022254518485823</v>
      </c>
      <c r="P3041">
        <v>31.711585390363581</v>
      </c>
      <c r="Q3041" s="6">
        <v>3039</v>
      </c>
    </row>
    <row r="3042" spans="1:17" x14ac:dyDescent="0.25">
      <c r="A3042">
        <v>129.72450034352931</v>
      </c>
      <c r="B3042">
        <v>-33.560246277393318</v>
      </c>
      <c r="C3042" s="6">
        <v>1761.4800000000002</v>
      </c>
      <c r="D3042">
        <v>0.75</v>
      </c>
      <c r="E3042">
        <v>0.65</v>
      </c>
      <c r="F3042">
        <v>19.899999999999999</v>
      </c>
      <c r="G3042">
        <v>42.007420362456692</v>
      </c>
      <c r="H3042">
        <v>21.123741575554234</v>
      </c>
      <c r="I3042">
        <v>19.724500343529314</v>
      </c>
      <c r="J3042">
        <v>5320.3811316411102</v>
      </c>
      <c r="K3042">
        <v>-3505.9057519338676</v>
      </c>
      <c r="L3042">
        <v>-33.383189623875708</v>
      </c>
      <c r="M3042">
        <v>6371.6426867304572</v>
      </c>
      <c r="N3042">
        <v>37364.132485746304</v>
      </c>
      <c r="O3042">
        <v>45.579431403287877</v>
      </c>
      <c r="P3042">
        <v>32.965946547272765</v>
      </c>
      <c r="Q3042" s="6">
        <v>3040</v>
      </c>
    </row>
    <row r="3043" spans="1:17" x14ac:dyDescent="0.25">
      <c r="A3043">
        <v>128.44187977438156</v>
      </c>
      <c r="B3043">
        <v>-33.561304427669739</v>
      </c>
      <c r="C3043" s="6">
        <v>1761.7600000000002</v>
      </c>
      <c r="D3043">
        <v>0.75</v>
      </c>
      <c r="E3043">
        <v>0.65</v>
      </c>
      <c r="F3043">
        <v>19.899999999999999</v>
      </c>
      <c r="G3043">
        <v>42.007420362456692</v>
      </c>
      <c r="H3043">
        <v>16.54205831676607</v>
      </c>
      <c r="I3043">
        <v>18.441879774381562</v>
      </c>
      <c r="J3043">
        <v>5320.3162502051755</v>
      </c>
      <c r="K3043">
        <v>-3506.0035515364284</v>
      </c>
      <c r="L3043">
        <v>-33.384244994300964</v>
      </c>
      <c r="M3043">
        <v>6371.6423240467057</v>
      </c>
      <c r="N3043">
        <v>37320.235441317614</v>
      </c>
      <c r="O3043">
        <v>46.215023393059802</v>
      </c>
      <c r="P3043">
        <v>31.098482933331933</v>
      </c>
      <c r="Q3043" s="6">
        <v>3041</v>
      </c>
    </row>
    <row r="3044" spans="1:17" x14ac:dyDescent="0.25">
      <c r="A3044">
        <v>131.38419421711103</v>
      </c>
      <c r="B3044">
        <v>-34.215733932010764</v>
      </c>
      <c r="C3044" s="6">
        <v>1762.0400000000002</v>
      </c>
      <c r="D3044">
        <v>1.2</v>
      </c>
      <c r="E3044">
        <v>0.65</v>
      </c>
      <c r="F3044">
        <v>19.899999999999999</v>
      </c>
      <c r="G3044">
        <v>46.089820015575185</v>
      </c>
      <c r="H3044">
        <v>18.47696923964924</v>
      </c>
      <c r="I3044">
        <v>21.38419421711103</v>
      </c>
      <c r="J3044">
        <v>5279.8420448500492</v>
      </c>
      <c r="K3044">
        <v>-3566.261588889412</v>
      </c>
      <c r="L3044">
        <v>-34.037001497981727</v>
      </c>
      <c r="M3044">
        <v>6371.4169333794489</v>
      </c>
      <c r="N3044">
        <v>37467.606882430424</v>
      </c>
      <c r="O3044">
        <v>44.108310494110746</v>
      </c>
      <c r="P3044">
        <v>34.852289615292563</v>
      </c>
      <c r="Q3044" s="6">
        <v>3042</v>
      </c>
    </row>
    <row r="3045" spans="1:17" x14ac:dyDescent="0.25">
      <c r="A3045">
        <v>129.12321561953124</v>
      </c>
      <c r="B3045">
        <v>-35.948650654124656</v>
      </c>
      <c r="C3045" s="6">
        <v>1762.3200000000002</v>
      </c>
      <c r="D3045">
        <v>3</v>
      </c>
      <c r="E3045">
        <v>0.65</v>
      </c>
      <c r="F3045">
        <v>19.899999999999999</v>
      </c>
      <c r="G3045">
        <v>54.048620189015942</v>
      </c>
      <c r="H3045">
        <v>22.954908656801205</v>
      </c>
      <c r="I3045">
        <v>19.123215619531237</v>
      </c>
      <c r="J3045">
        <v>5169.3482544465123</v>
      </c>
      <c r="K3045">
        <v>-3723.5820221555696</v>
      </c>
      <c r="L3045">
        <v>-35.765939148546558</v>
      </c>
      <c r="M3045">
        <v>6370.8103449615701</v>
      </c>
      <c r="N3045">
        <v>37503.806525340631</v>
      </c>
      <c r="O3045">
        <v>43.594903035940611</v>
      </c>
      <c r="P3045">
        <v>30.567348617106326</v>
      </c>
      <c r="Q3045" s="6">
        <v>3043</v>
      </c>
    </row>
    <row r="3046" spans="1:17" x14ac:dyDescent="0.25">
      <c r="A3046">
        <v>129.9777918764853</v>
      </c>
      <c r="B3046">
        <v>-34.355959453238846</v>
      </c>
      <c r="C3046" s="6">
        <v>1762.6000000000001</v>
      </c>
      <c r="D3046">
        <v>1.2</v>
      </c>
      <c r="E3046">
        <v>0.65</v>
      </c>
      <c r="F3046">
        <v>19.899999999999999</v>
      </c>
      <c r="G3046">
        <v>46.089820015575185</v>
      </c>
      <c r="H3046">
        <v>21.389811871417322</v>
      </c>
      <c r="I3046">
        <v>19.977791876485298</v>
      </c>
      <c r="J3046">
        <v>5271.0796407442567</v>
      </c>
      <c r="K3046">
        <v>-3579.113611297867</v>
      </c>
      <c r="L3046">
        <v>-34.176880601659022</v>
      </c>
      <c r="M3046">
        <v>6371.3683633616929</v>
      </c>
      <c r="N3046">
        <v>37425.335757432171</v>
      </c>
      <c r="O3046">
        <v>44.701896279214942</v>
      </c>
      <c r="P3046">
        <v>32.788793098064907</v>
      </c>
      <c r="Q3046" s="6">
        <v>3044</v>
      </c>
    </row>
    <row r="3047" spans="1:17" x14ac:dyDescent="0.25">
      <c r="A3047">
        <v>132.04174659872791</v>
      </c>
      <c r="B3047">
        <v>-34.739639587007254</v>
      </c>
      <c r="C3047" s="6">
        <v>1762.88</v>
      </c>
      <c r="D3047">
        <v>0.75</v>
      </c>
      <c r="E3047">
        <v>0.65</v>
      </c>
      <c r="F3047">
        <v>19.899999999999999</v>
      </c>
      <c r="G3047">
        <v>42.007420362456692</v>
      </c>
      <c r="H3047">
        <v>15.01864221215774</v>
      </c>
      <c r="I3047">
        <v>22.041746598727912</v>
      </c>
      <c r="J3047">
        <v>5246.9427390546953</v>
      </c>
      <c r="K3047">
        <v>-3614.1703283484917</v>
      </c>
      <c r="L3047">
        <v>-34.559634754582397</v>
      </c>
      <c r="M3047">
        <v>6371.2349877581373</v>
      </c>
      <c r="N3047">
        <v>37527.072916469355</v>
      </c>
      <c r="O3047">
        <v>43.280455213482902</v>
      </c>
      <c r="P3047">
        <v>35.393586495781832</v>
      </c>
      <c r="Q3047" s="6">
        <v>3045</v>
      </c>
    </row>
    <row r="3048" spans="1:17" x14ac:dyDescent="0.25">
      <c r="A3048">
        <v>131.03330704560335</v>
      </c>
      <c r="B3048">
        <v>-37.377617491200475</v>
      </c>
      <c r="C3048" s="6">
        <v>1763.16</v>
      </c>
      <c r="D3048">
        <v>0.75</v>
      </c>
      <c r="E3048">
        <v>0.65</v>
      </c>
      <c r="F3048">
        <v>19.899999999999999</v>
      </c>
      <c r="G3048">
        <v>42.007420362456692</v>
      </c>
      <c r="H3048">
        <v>17.656548732963046</v>
      </c>
      <c r="I3048">
        <v>21.033307045603351</v>
      </c>
      <c r="J3048">
        <v>5074.6643899761184</v>
      </c>
      <c r="K3048">
        <v>-3850.780763314463</v>
      </c>
      <c r="L3048">
        <v>-37.192125461042551</v>
      </c>
      <c r="M3048">
        <v>6370.3007117407269</v>
      </c>
      <c r="N3048">
        <v>37669.223143240983</v>
      </c>
      <c r="O3048">
        <v>41.343709856930069</v>
      </c>
      <c r="P3048">
        <v>32.351240567960332</v>
      </c>
      <c r="Q3048" s="6">
        <v>3046</v>
      </c>
    </row>
    <row r="3049" spans="1:17" x14ac:dyDescent="0.25">
      <c r="A3049">
        <v>130.72614490922086</v>
      </c>
      <c r="B3049">
        <v>-34.457744367719997</v>
      </c>
      <c r="C3049" s="6">
        <v>1763.44</v>
      </c>
      <c r="D3049">
        <v>3</v>
      </c>
      <c r="E3049">
        <v>0.65</v>
      </c>
      <c r="F3049">
        <v>19.899999999999999</v>
      </c>
      <c r="G3049">
        <v>54.048620189015942</v>
      </c>
      <c r="H3049">
        <v>17.028889074769829</v>
      </c>
      <c r="I3049">
        <v>20.726144909220864</v>
      </c>
      <c r="J3049">
        <v>5264.6994961991377</v>
      </c>
      <c r="K3049">
        <v>-3588.4291873497741</v>
      </c>
      <c r="L3049">
        <v>-34.278416740598402</v>
      </c>
      <c r="M3049">
        <v>6371.3330487350304</v>
      </c>
      <c r="N3049">
        <v>37459.012951591554</v>
      </c>
      <c r="O3049">
        <v>44.227242496619809</v>
      </c>
      <c r="P3049">
        <v>33.773498408101069</v>
      </c>
      <c r="Q3049" s="6">
        <v>3047</v>
      </c>
    </row>
    <row r="3050" spans="1:17" x14ac:dyDescent="0.25">
      <c r="A3050">
        <v>132.10474377105385</v>
      </c>
      <c r="B3050">
        <v>-34.714104044102925</v>
      </c>
      <c r="C3050" s="6">
        <v>1763.7200000000003</v>
      </c>
      <c r="D3050">
        <v>3</v>
      </c>
      <c r="E3050">
        <v>0.65</v>
      </c>
      <c r="F3050">
        <v>19.899999999999999</v>
      </c>
      <c r="G3050">
        <v>54.048620189015942</v>
      </c>
      <c r="H3050">
        <v>18.221158833471709</v>
      </c>
      <c r="I3050">
        <v>22.104743771053847</v>
      </c>
      <c r="J3050">
        <v>5248.5564870186308</v>
      </c>
      <c r="K3050">
        <v>-3611.8421141254926</v>
      </c>
      <c r="L3050">
        <v>-34.53415984212134</v>
      </c>
      <c r="M3050">
        <v>6371.243885992425</v>
      </c>
      <c r="N3050">
        <v>37527.830387335671</v>
      </c>
      <c r="O3050">
        <v>43.270170254796966</v>
      </c>
      <c r="P3050">
        <v>35.496456268514962</v>
      </c>
      <c r="Q3050" s="6">
        <v>3048</v>
      </c>
    </row>
    <row r="3051" spans="1:17" x14ac:dyDescent="0.25">
      <c r="A3051">
        <v>131.19204282630571</v>
      </c>
      <c r="B3051">
        <v>-33.809029428399811</v>
      </c>
      <c r="C3051" s="6">
        <v>1764.0000000000002</v>
      </c>
      <c r="D3051">
        <v>1.2</v>
      </c>
      <c r="E3051">
        <v>0.65</v>
      </c>
      <c r="F3051">
        <v>19.899999999999999</v>
      </c>
      <c r="G3051">
        <v>46.089820015575185</v>
      </c>
      <c r="H3051">
        <v>20.214429364300628</v>
      </c>
      <c r="I3051">
        <v>21.192042826305709</v>
      </c>
      <c r="J3051">
        <v>5305.0768010616921</v>
      </c>
      <c r="K3051">
        <v>-3528.8669613039538</v>
      </c>
      <c r="L3051">
        <v>-33.631325830409736</v>
      </c>
      <c r="M3051">
        <v>6371.5572582960876</v>
      </c>
      <c r="N3051">
        <v>37433.903671139306</v>
      </c>
      <c r="O3051">
        <v>44.583970295170083</v>
      </c>
      <c r="P3051">
        <v>34.868551032683555</v>
      </c>
      <c r="Q3051" s="6">
        <v>3049</v>
      </c>
    </row>
    <row r="3052" spans="1:17" x14ac:dyDescent="0.25">
      <c r="A3052">
        <v>127.75143548997235</v>
      </c>
      <c r="B3052">
        <v>-36.766958872216641</v>
      </c>
      <c r="C3052" s="6">
        <v>1764.2800000000002</v>
      </c>
      <c r="D3052">
        <v>1.2</v>
      </c>
      <c r="E3052">
        <v>0.65</v>
      </c>
      <c r="F3052">
        <v>19.899999999999999</v>
      </c>
      <c r="G3052">
        <v>46.089820015575185</v>
      </c>
      <c r="H3052">
        <v>22.998561702777319</v>
      </c>
      <c r="I3052">
        <v>17.751435489972351</v>
      </c>
      <c r="J3052">
        <v>5115.5176465087188</v>
      </c>
      <c r="K3052">
        <v>-3796.7087465293516</v>
      </c>
      <c r="L3052">
        <v>-36.582599159146696</v>
      </c>
      <c r="M3052">
        <v>6370.5194527381027</v>
      </c>
      <c r="N3052">
        <v>37517.387223994119</v>
      </c>
      <c r="O3052">
        <v>43.402577151007335</v>
      </c>
      <c r="P3052">
        <v>28.139310021385423</v>
      </c>
      <c r="Q3052" s="6">
        <v>3050</v>
      </c>
    </row>
    <row r="3053" spans="1:17" x14ac:dyDescent="0.25">
      <c r="A3053">
        <v>129.45835848569865</v>
      </c>
      <c r="B3053">
        <v>-36.032718140787516</v>
      </c>
      <c r="C3053" s="6">
        <v>1764.5600000000002</v>
      </c>
      <c r="D3053">
        <v>3</v>
      </c>
      <c r="E3053">
        <v>0.65</v>
      </c>
      <c r="F3053">
        <v>19.899999999999999</v>
      </c>
      <c r="G3053">
        <v>54.048620189015942</v>
      </c>
      <c r="H3053">
        <v>21.666986645624604</v>
      </c>
      <c r="I3053">
        <v>19.458358485698653</v>
      </c>
      <c r="J3053">
        <v>5163.866601400573</v>
      </c>
      <c r="K3053">
        <v>-3731.1294505126075</v>
      </c>
      <c r="L3053">
        <v>-35.849830436239614</v>
      </c>
      <c r="M3053">
        <v>6370.7805843195401</v>
      </c>
      <c r="N3053">
        <v>37520.838982930123</v>
      </c>
      <c r="O3053">
        <v>43.359123370682205</v>
      </c>
      <c r="P3053">
        <v>30.989001084980178</v>
      </c>
      <c r="Q3053" s="6">
        <v>3051</v>
      </c>
    </row>
    <row r="3054" spans="1:17" x14ac:dyDescent="0.25">
      <c r="A3054">
        <v>129.7095898166009</v>
      </c>
      <c r="B3054">
        <v>-36.482365309685129</v>
      </c>
      <c r="C3054" s="6">
        <v>1764.8400000000001</v>
      </c>
      <c r="D3054">
        <v>1.2</v>
      </c>
      <c r="E3054">
        <v>0.65</v>
      </c>
      <c r="F3054">
        <v>19.899999999999999</v>
      </c>
      <c r="G3054">
        <v>46.089820015575185</v>
      </c>
      <c r="H3054">
        <v>14.034255184878315</v>
      </c>
      <c r="I3054">
        <v>19.709589816600896</v>
      </c>
      <c r="J3054">
        <v>5134.3582375316964</v>
      </c>
      <c r="K3054">
        <v>-3771.3626699901529</v>
      </c>
      <c r="L3054">
        <v>-36.298561872798146</v>
      </c>
      <c r="M3054">
        <v>6370.6209194948051</v>
      </c>
      <c r="N3054">
        <v>37560.537002873985</v>
      </c>
      <c r="O3054">
        <v>42.812150300723623</v>
      </c>
      <c r="P3054">
        <v>31.06960226004421</v>
      </c>
      <c r="Q3054" s="6">
        <v>3052</v>
      </c>
    </row>
    <row r="3055" spans="1:17" x14ac:dyDescent="0.25">
      <c r="A3055">
        <v>130.89447095155148</v>
      </c>
      <c r="B3055">
        <v>-35.640686926092151</v>
      </c>
      <c r="C3055" s="6">
        <v>1765.1200000000001</v>
      </c>
      <c r="D3055">
        <v>1.2</v>
      </c>
      <c r="E3055">
        <v>0.65</v>
      </c>
      <c r="F3055">
        <v>19.899999999999999</v>
      </c>
      <c r="G3055">
        <v>46.089820015575185</v>
      </c>
      <c r="H3055">
        <v>20.821110309303023</v>
      </c>
      <c r="I3055">
        <v>20.894470951551483</v>
      </c>
      <c r="J3055">
        <v>5189.3337675810562</v>
      </c>
      <c r="K3055">
        <v>-3695.8659908073469</v>
      </c>
      <c r="L3055">
        <v>-35.458634273542266</v>
      </c>
      <c r="M3055">
        <v>6370.9191152739786</v>
      </c>
      <c r="N3055">
        <v>37544.284251898061</v>
      </c>
      <c r="O3055">
        <v>43.039080828060982</v>
      </c>
      <c r="P3055">
        <v>33.230554447436703</v>
      </c>
      <c r="Q3055" s="6">
        <v>3053</v>
      </c>
    </row>
    <row r="3056" spans="1:17" x14ac:dyDescent="0.25">
      <c r="A3056">
        <v>129.15207645318421</v>
      </c>
      <c r="B3056">
        <v>-36.666933014621989</v>
      </c>
      <c r="C3056" s="6">
        <v>1765.4</v>
      </c>
      <c r="D3056">
        <v>0.75</v>
      </c>
      <c r="E3056">
        <v>0.65</v>
      </c>
      <c r="F3056">
        <v>19.899999999999999</v>
      </c>
      <c r="G3056">
        <v>42.007420362456692</v>
      </c>
      <c r="H3056">
        <v>19.173822284906414</v>
      </c>
      <c r="I3056">
        <v>19.152076453184208</v>
      </c>
      <c r="J3056">
        <v>5122.1539816147615</v>
      </c>
      <c r="K3056">
        <v>-3787.8109133988205</v>
      </c>
      <c r="L3056">
        <v>-36.482766750747416</v>
      </c>
      <c r="M3056">
        <v>6370.5551506156162</v>
      </c>
      <c r="N3056">
        <v>37554.810255050194</v>
      </c>
      <c r="O3056">
        <v>42.889322520311993</v>
      </c>
      <c r="P3056">
        <v>30.181541018089455</v>
      </c>
      <c r="Q3056" s="6">
        <v>3054</v>
      </c>
    </row>
    <row r="3057" spans="1:17" x14ac:dyDescent="0.25">
      <c r="A3057">
        <v>130.0474805520517</v>
      </c>
      <c r="B3057">
        <v>-35.904184114197037</v>
      </c>
      <c r="C3057" s="6">
        <v>1765.68</v>
      </c>
      <c r="D3057">
        <v>0.75</v>
      </c>
      <c r="E3057">
        <v>0.65</v>
      </c>
      <c r="F3057">
        <v>19.899999999999999</v>
      </c>
      <c r="G3057">
        <v>42.007420362456692</v>
      </c>
      <c r="H3057">
        <v>17.432592912493927</v>
      </c>
      <c r="I3057">
        <v>20.047480552051695</v>
      </c>
      <c r="J3057">
        <v>5172.2432018511809</v>
      </c>
      <c r="K3057">
        <v>-3719.5866887489346</v>
      </c>
      <c r="L3057">
        <v>-35.721566441363635</v>
      </c>
      <c r="M3057">
        <v>6370.8260747107215</v>
      </c>
      <c r="N3057">
        <v>37532.167107450019</v>
      </c>
      <c r="O3057">
        <v>43.203912822187569</v>
      </c>
      <c r="P3057">
        <v>31.892078801869523</v>
      </c>
      <c r="Q3057" s="6">
        <v>3055</v>
      </c>
    </row>
    <row r="3058" spans="1:17" x14ac:dyDescent="0.25">
      <c r="A3058">
        <v>130.94949420448057</v>
      </c>
      <c r="B3058">
        <v>-33.578434895491597</v>
      </c>
      <c r="C3058" s="6">
        <v>1765.9600000000003</v>
      </c>
      <c r="D3058">
        <v>1.2</v>
      </c>
      <c r="E3058">
        <v>0.65</v>
      </c>
      <c r="F3058">
        <v>19.899999999999999</v>
      </c>
      <c r="G3058">
        <v>46.089820015575185</v>
      </c>
      <c r="H3058">
        <v>17.01555707167487</v>
      </c>
      <c r="I3058">
        <v>20.949494204480573</v>
      </c>
      <c r="J3058">
        <v>5319.2656273259972</v>
      </c>
      <c r="K3058">
        <v>-3507.5866716322662</v>
      </c>
      <c r="L3058">
        <v>-33.401330492401407</v>
      </c>
      <c r="M3058">
        <v>6371.6364517338989</v>
      </c>
      <c r="N3058">
        <v>37409.889839225572</v>
      </c>
      <c r="O3058">
        <v>44.925227608674895</v>
      </c>
      <c r="P3058">
        <v>34.691850233513527</v>
      </c>
      <c r="Q3058" s="6">
        <v>3056</v>
      </c>
    </row>
    <row r="3059" spans="1:17" x14ac:dyDescent="0.25">
      <c r="A3059">
        <v>132.43078251045034</v>
      </c>
      <c r="B3059">
        <v>-35.96840662653841</v>
      </c>
      <c r="C3059" s="6">
        <v>1766.2400000000002</v>
      </c>
      <c r="D3059">
        <v>3</v>
      </c>
      <c r="E3059">
        <v>0.65</v>
      </c>
      <c r="F3059">
        <v>19.899999999999999</v>
      </c>
      <c r="G3059">
        <v>54.048620189015942</v>
      </c>
      <c r="H3059">
        <v>20.545083594887426</v>
      </c>
      <c r="I3059">
        <v>22.430782510450342</v>
      </c>
      <c r="J3059">
        <v>5168.0610610377671</v>
      </c>
      <c r="K3059">
        <v>-3725.3563912774171</v>
      </c>
      <c r="L3059">
        <v>-35.785653572924794</v>
      </c>
      <c r="M3059">
        <v>6370.8033537887759</v>
      </c>
      <c r="N3059">
        <v>37623.945735691173</v>
      </c>
      <c r="O3059">
        <v>41.956396169862273</v>
      </c>
      <c r="P3059">
        <v>35.10066054020345</v>
      </c>
      <c r="Q3059" s="6">
        <v>3057</v>
      </c>
    </row>
    <row r="3060" spans="1:17" x14ac:dyDescent="0.25">
      <c r="A3060">
        <v>130.97159013639103</v>
      </c>
      <c r="B3060">
        <v>-36.55090535806945</v>
      </c>
      <c r="C3060" s="6">
        <v>1766.5200000000002</v>
      </c>
      <c r="D3060">
        <v>3</v>
      </c>
      <c r="E3060">
        <v>0.65</v>
      </c>
      <c r="F3060">
        <v>19.899999999999999</v>
      </c>
      <c r="G3060">
        <v>54.048620189015942</v>
      </c>
      <c r="H3060">
        <v>14.250836704078612</v>
      </c>
      <c r="I3060">
        <v>20.971590136391029</v>
      </c>
      <c r="J3060">
        <v>5129.8323616383987</v>
      </c>
      <c r="K3060">
        <v>-3777.4753277132018</v>
      </c>
      <c r="L3060">
        <v>-36.366966295044001</v>
      </c>
      <c r="M3060">
        <v>6370.596511316232</v>
      </c>
      <c r="N3060">
        <v>37609.372261460456</v>
      </c>
      <c r="O3060">
        <v>42.149377894641646</v>
      </c>
      <c r="P3060">
        <v>32.765861891633165</v>
      </c>
      <c r="Q3060" s="6">
        <v>3058</v>
      </c>
    </row>
    <row r="3061" spans="1:17" x14ac:dyDescent="0.25">
      <c r="A3061">
        <v>129.3694832392637</v>
      </c>
      <c r="B3061">
        <v>-32.68836171624158</v>
      </c>
      <c r="C3061" s="6">
        <v>1766.8000000000002</v>
      </c>
      <c r="D3061">
        <v>1.2</v>
      </c>
      <c r="E3061">
        <v>0.65</v>
      </c>
      <c r="F3061">
        <v>19.899999999999999</v>
      </c>
      <c r="G3061">
        <v>46.089820015575185</v>
      </c>
      <c r="H3061">
        <v>21.724338556202888</v>
      </c>
      <c r="I3061">
        <v>19.369483239263701</v>
      </c>
      <c r="J3061">
        <v>5373.2218837989531</v>
      </c>
      <c r="K3061">
        <v>-3424.9233426159517</v>
      </c>
      <c r="L3061">
        <v>-32.513676988591691</v>
      </c>
      <c r="M3061">
        <v>6371.9395253981811</v>
      </c>
      <c r="N3061">
        <v>37295.419208548999</v>
      </c>
      <c r="O3061">
        <v>46.583131584295998</v>
      </c>
      <c r="P3061">
        <v>33.062031225357998</v>
      </c>
      <c r="Q3061" s="6">
        <v>3059</v>
      </c>
    </row>
    <row r="3062" spans="1:17" x14ac:dyDescent="0.25">
      <c r="A3062">
        <v>128.43583163352056</v>
      </c>
      <c r="B3062">
        <v>-36.157999628970671</v>
      </c>
      <c r="C3062" s="6">
        <v>1767.0800000000002</v>
      </c>
      <c r="D3062">
        <v>3</v>
      </c>
      <c r="E3062">
        <v>0.65</v>
      </c>
      <c r="F3062">
        <v>19.899999999999999</v>
      </c>
      <c r="G3062">
        <v>54.048620189015942</v>
      </c>
      <c r="H3062">
        <v>21.435966136492862</v>
      </c>
      <c r="I3062">
        <v>18.435831633520564</v>
      </c>
      <c r="J3062">
        <v>5155.67689632783</v>
      </c>
      <c r="K3062">
        <v>-3742.3622505143157</v>
      </c>
      <c r="L3062">
        <v>-35.974852257734533</v>
      </c>
      <c r="M3062">
        <v>6370.7361798620368</v>
      </c>
      <c r="N3062">
        <v>37495.928643710991</v>
      </c>
      <c r="O3062">
        <v>43.702901606981733</v>
      </c>
      <c r="P3062">
        <v>29.465900591306706</v>
      </c>
      <c r="Q3062" s="6">
        <v>3060</v>
      </c>
    </row>
    <row r="3063" spans="1:17" x14ac:dyDescent="0.25">
      <c r="A3063">
        <v>128.82233870722848</v>
      </c>
      <c r="B3063">
        <v>-34.672243977284516</v>
      </c>
      <c r="C3063" s="6">
        <v>1767.3600000000001</v>
      </c>
      <c r="D3063">
        <v>3</v>
      </c>
      <c r="E3063">
        <v>0.65</v>
      </c>
      <c r="F3063">
        <v>19.899999999999999</v>
      </c>
      <c r="G3063">
        <v>54.048620189015942</v>
      </c>
      <c r="H3063">
        <v>15.706616102065777</v>
      </c>
      <c r="I3063">
        <v>18.822338707228482</v>
      </c>
      <c r="J3063">
        <v>5251.1996221908839</v>
      </c>
      <c r="K3063">
        <v>-3608.0239703534526</v>
      </c>
      <c r="L3063">
        <v>-34.49239947411867</v>
      </c>
      <c r="M3063">
        <v>6371.2584661699902</v>
      </c>
      <c r="N3063">
        <v>37406.73331332775</v>
      </c>
      <c r="O3063">
        <v>44.963820010845176</v>
      </c>
      <c r="P3063">
        <v>30.929247531694308</v>
      </c>
      <c r="Q3063" s="6">
        <v>3061</v>
      </c>
    </row>
    <row r="3064" spans="1:17" x14ac:dyDescent="0.25">
      <c r="A3064">
        <v>128.83375769342979</v>
      </c>
      <c r="B3064">
        <v>-36.942210634634804</v>
      </c>
      <c r="C3064" s="6">
        <v>1767.64</v>
      </c>
      <c r="D3064">
        <v>0.75</v>
      </c>
      <c r="E3064">
        <v>0.65</v>
      </c>
      <c r="F3064">
        <v>19.899999999999999</v>
      </c>
      <c r="G3064">
        <v>42.007420362456692</v>
      </c>
      <c r="H3064">
        <v>16.595182650388722</v>
      </c>
      <c r="I3064">
        <v>18.833757693429789</v>
      </c>
      <c r="J3064">
        <v>5103.8526747458727</v>
      </c>
      <c r="K3064">
        <v>-3812.2707050142326</v>
      </c>
      <c r="L3064">
        <v>-36.75751739048976</v>
      </c>
      <c r="M3064">
        <v>6370.4568167298894</v>
      </c>
      <c r="N3064">
        <v>37563.841762953438</v>
      </c>
      <c r="O3064">
        <v>42.764507979633166</v>
      </c>
      <c r="P3064">
        <v>29.575822132987749</v>
      </c>
      <c r="Q3064" s="6">
        <v>3062</v>
      </c>
    </row>
    <row r="3065" spans="1:17" x14ac:dyDescent="0.25">
      <c r="A3065">
        <v>129.79406237257254</v>
      </c>
      <c r="B3065">
        <v>-36.368860195299206</v>
      </c>
      <c r="C3065" s="6">
        <v>1767.92</v>
      </c>
      <c r="D3065">
        <v>0.75</v>
      </c>
      <c r="E3065">
        <v>0.65</v>
      </c>
      <c r="F3065">
        <v>19.899999999999999</v>
      </c>
      <c r="G3065">
        <v>42.007420362456692</v>
      </c>
      <c r="H3065">
        <v>17.241187245940527</v>
      </c>
      <c r="I3065">
        <v>19.79406237257254</v>
      </c>
      <c r="J3065">
        <v>5141.8370664496733</v>
      </c>
      <c r="K3065">
        <v>-3761.2281214278692</v>
      </c>
      <c r="L3065">
        <v>-36.185283667395161</v>
      </c>
      <c r="M3065">
        <v>6370.6613000014058</v>
      </c>
      <c r="N3065">
        <v>37555.515782857256</v>
      </c>
      <c r="O3065">
        <v>42.881345808047818</v>
      </c>
      <c r="P3065">
        <v>31.25530889607646</v>
      </c>
      <c r="Q3065" s="6">
        <v>3063</v>
      </c>
    </row>
    <row r="3066" spans="1:17" x14ac:dyDescent="0.25">
      <c r="A3066">
        <v>131.7591816060482</v>
      </c>
      <c r="B3066">
        <v>-32.756241810366468</v>
      </c>
      <c r="C3066" s="6">
        <v>1768.2000000000003</v>
      </c>
      <c r="D3066">
        <v>1.2</v>
      </c>
      <c r="E3066">
        <v>0.65</v>
      </c>
      <c r="F3066">
        <v>19.899999999999999</v>
      </c>
      <c r="G3066">
        <v>46.089820015575185</v>
      </c>
      <c r="H3066">
        <v>21.30772596407397</v>
      </c>
      <c r="I3066">
        <v>21.759181606048202</v>
      </c>
      <c r="J3066">
        <v>5369.1525578929204</v>
      </c>
      <c r="K3066">
        <v>-3431.2565453486859</v>
      </c>
      <c r="L3066">
        <v>-32.581366604733162</v>
      </c>
      <c r="M3066">
        <v>6371.9165617517538</v>
      </c>
      <c r="N3066">
        <v>37388.561251340725</v>
      </c>
      <c r="O3066">
        <v>45.233745190417373</v>
      </c>
      <c r="P3066">
        <v>36.416254907328032</v>
      </c>
      <c r="Q3066" s="6">
        <v>3064</v>
      </c>
    </row>
    <row r="3067" spans="1:17" x14ac:dyDescent="0.25">
      <c r="A3067">
        <v>127.78367944770291</v>
      </c>
      <c r="B3067">
        <v>-37.372765402553796</v>
      </c>
      <c r="C3067" s="6">
        <v>1768.4800000000002</v>
      </c>
      <c r="D3067">
        <v>1.2</v>
      </c>
      <c r="E3067">
        <v>0.65</v>
      </c>
      <c r="F3067">
        <v>19.899999999999999</v>
      </c>
      <c r="G3067">
        <v>46.089820015575185</v>
      </c>
      <c r="H3067">
        <v>16.465434548605007</v>
      </c>
      <c r="I3067">
        <v>17.783679447702909</v>
      </c>
      <c r="J3067">
        <v>5074.9912813169631</v>
      </c>
      <c r="K3067">
        <v>-3850.3528232936987</v>
      </c>
      <c r="L3067">
        <v>-37.187282038806266</v>
      </c>
      <c r="M3067">
        <v>6370.3024550871169</v>
      </c>
      <c r="N3067">
        <v>37561.68098562352</v>
      </c>
      <c r="O3067">
        <v>42.791562077568315</v>
      </c>
      <c r="P3067">
        <v>27.852922354029594</v>
      </c>
      <c r="Q3067" s="6">
        <v>3065</v>
      </c>
    </row>
    <row r="3068" spans="1:17" x14ac:dyDescent="0.25">
      <c r="A3068">
        <v>131.56065814141692</v>
      </c>
      <c r="B3068">
        <v>-33.548756819342124</v>
      </c>
      <c r="C3068" s="6">
        <v>1768.7600000000002</v>
      </c>
      <c r="D3068">
        <v>1.2</v>
      </c>
      <c r="E3068">
        <v>0.65</v>
      </c>
      <c r="F3068">
        <v>19.899999999999999</v>
      </c>
      <c r="G3068">
        <v>46.089820015575185</v>
      </c>
      <c r="H3068">
        <v>18.59152087157122</v>
      </c>
      <c r="I3068">
        <v>21.560658141416923</v>
      </c>
      <c r="J3068">
        <v>5321.0855010971654</v>
      </c>
      <c r="K3068">
        <v>-3504.8437620324867</v>
      </c>
      <c r="L3068">
        <v>-33.371730365101207</v>
      </c>
      <c r="M3068">
        <v>6371.6466244013018</v>
      </c>
      <c r="N3068">
        <v>37431.161137422991</v>
      </c>
      <c r="O3068">
        <v>44.624148299049416</v>
      </c>
      <c r="P3068">
        <v>35.564203353828638</v>
      </c>
      <c r="Q3068" s="6">
        <v>3066</v>
      </c>
    </row>
    <row r="3069" spans="1:17" x14ac:dyDescent="0.25">
      <c r="A3069">
        <v>128.70220541468814</v>
      </c>
      <c r="B3069">
        <v>-36.143647417701274</v>
      </c>
      <c r="C3069" s="6">
        <v>1769.0400000000002</v>
      </c>
      <c r="D3069">
        <v>0.75</v>
      </c>
      <c r="E3069">
        <v>0.65</v>
      </c>
      <c r="F3069">
        <v>19.899999999999999</v>
      </c>
      <c r="G3069">
        <v>42.007420362456692</v>
      </c>
      <c r="H3069">
        <v>16.129409777345813</v>
      </c>
      <c r="I3069">
        <v>18.702205414688137</v>
      </c>
      <c r="J3069">
        <v>5156.6163607432027</v>
      </c>
      <c r="K3069">
        <v>-3741.0763208163426</v>
      </c>
      <c r="L3069">
        <v>-35.96052961680568</v>
      </c>
      <c r="M3069">
        <v>6370.7412700609029</v>
      </c>
      <c r="N3069">
        <v>37503.511314276184</v>
      </c>
      <c r="O3069">
        <v>43.597887428275598</v>
      </c>
      <c r="P3069">
        <v>29.853800549929527</v>
      </c>
      <c r="Q3069" s="6">
        <v>3067</v>
      </c>
    </row>
    <row r="3070" spans="1:17" x14ac:dyDescent="0.25">
      <c r="A3070">
        <v>130.35349785410472</v>
      </c>
      <c r="B3070">
        <v>-33.543506612676715</v>
      </c>
      <c r="C3070" s="6">
        <v>1769.3200000000002</v>
      </c>
      <c r="D3070">
        <v>0.75</v>
      </c>
      <c r="E3070">
        <v>0.65</v>
      </c>
      <c r="F3070">
        <v>19.899999999999999</v>
      </c>
      <c r="G3070">
        <v>42.007420362456692</v>
      </c>
      <c r="H3070">
        <v>22.948690683256149</v>
      </c>
      <c r="I3070">
        <v>20.353497854104717</v>
      </c>
      <c r="J3070">
        <v>5321.4072974478586</v>
      </c>
      <c r="K3070">
        <v>-3504.3584302568893</v>
      </c>
      <c r="L3070">
        <v>-33.366493967696613</v>
      </c>
      <c r="M3070">
        <v>6371.6484235277649</v>
      </c>
      <c r="N3070">
        <v>37385.626490272422</v>
      </c>
      <c r="O3070">
        <v>45.271221771785612</v>
      </c>
      <c r="P3070">
        <v>33.87580782042906</v>
      </c>
      <c r="Q3070" s="6">
        <v>3068</v>
      </c>
    </row>
    <row r="3071" spans="1:17" x14ac:dyDescent="0.25">
      <c r="A3071">
        <v>127.77444494903953</v>
      </c>
      <c r="B3071">
        <v>-35.090071689017734</v>
      </c>
      <c r="C3071" s="6">
        <v>1769.6000000000001</v>
      </c>
      <c r="D3071">
        <v>1.2</v>
      </c>
      <c r="E3071">
        <v>0.65</v>
      </c>
      <c r="F3071">
        <v>19.899999999999999</v>
      </c>
      <c r="G3071">
        <v>46.089820015575185</v>
      </c>
      <c r="H3071">
        <v>19.911123511604451</v>
      </c>
      <c r="I3071">
        <v>17.774444949039534</v>
      </c>
      <c r="J3071">
        <v>5224.6914152165728</v>
      </c>
      <c r="K3071">
        <v>-3646.0492333355696</v>
      </c>
      <c r="L3071">
        <v>-34.909249224484455</v>
      </c>
      <c r="M3071">
        <v>6371.112571297469</v>
      </c>
      <c r="N3071">
        <v>37401.173515515649</v>
      </c>
      <c r="O3071">
        <v>45.040484833047209</v>
      </c>
      <c r="P3071">
        <v>29.146248187924325</v>
      </c>
      <c r="Q3071" s="6">
        <v>3069</v>
      </c>
    </row>
    <row r="3072" spans="1:17" x14ac:dyDescent="0.25">
      <c r="A3072">
        <v>129.08430377021838</v>
      </c>
      <c r="B3072">
        <v>-32.636379815857985</v>
      </c>
      <c r="C3072" s="6">
        <v>1769.88</v>
      </c>
      <c r="D3072">
        <v>3</v>
      </c>
      <c r="E3072">
        <v>0.65</v>
      </c>
      <c r="F3072">
        <v>19.899999999999999</v>
      </c>
      <c r="G3072">
        <v>54.048620189015942</v>
      </c>
      <c r="H3072">
        <v>20.237032408504234</v>
      </c>
      <c r="I3072">
        <v>19.084303770218384</v>
      </c>
      <c r="J3072">
        <v>5376.333028705998</v>
      </c>
      <c r="K3072">
        <v>-3420.070228399803</v>
      </c>
      <c r="L3072">
        <v>-32.461841614706707</v>
      </c>
      <c r="M3072">
        <v>6371.9570936048913</v>
      </c>
      <c r="N3072">
        <v>37282.139011028434</v>
      </c>
      <c r="O3072">
        <v>46.778813701807969</v>
      </c>
      <c r="P3072">
        <v>32.680904915060268</v>
      </c>
      <c r="Q3072" s="6">
        <v>3070</v>
      </c>
    </row>
    <row r="3073" spans="1:17" x14ac:dyDescent="0.25">
      <c r="A3073">
        <v>129.27316109255409</v>
      </c>
      <c r="B3073">
        <v>-35.542528566054479</v>
      </c>
      <c r="C3073" s="6">
        <v>1770.16</v>
      </c>
      <c r="D3073">
        <v>1.2</v>
      </c>
      <c r="E3073">
        <v>0.65</v>
      </c>
      <c r="F3073">
        <v>19.899999999999999</v>
      </c>
      <c r="G3073">
        <v>46.089820015575185</v>
      </c>
      <c r="H3073">
        <v>14.576474003216221</v>
      </c>
      <c r="I3073">
        <v>19.273161092554091</v>
      </c>
      <c r="J3073">
        <v>5195.6722642152499</v>
      </c>
      <c r="K3073">
        <v>-3687.0097321118369</v>
      </c>
      <c r="L3073">
        <v>-35.36069032286202</v>
      </c>
      <c r="M3073">
        <v>6370.9536995510352</v>
      </c>
      <c r="N3073">
        <v>37480.888840108986</v>
      </c>
      <c r="O3073">
        <v>43.915472601507702</v>
      </c>
      <c r="P3073">
        <v>31.027851020037385</v>
      </c>
      <c r="Q3073" s="6">
        <v>3071</v>
      </c>
    </row>
    <row r="3074" spans="1:17" x14ac:dyDescent="0.25">
      <c r="A3074">
        <v>127.62528036003481</v>
      </c>
      <c r="B3074">
        <v>-36.347496944848089</v>
      </c>
      <c r="C3074" s="6">
        <v>1770.4400000000003</v>
      </c>
      <c r="D3074">
        <v>3</v>
      </c>
      <c r="E3074">
        <v>0.65</v>
      </c>
      <c r="F3074">
        <v>19.899999999999999</v>
      </c>
      <c r="G3074">
        <v>54.048620189015942</v>
      </c>
      <c r="H3074">
        <v>23.351614800758483</v>
      </c>
      <c r="I3074">
        <v>17.625280360034807</v>
      </c>
      <c r="J3074">
        <v>5143.2424250306176</v>
      </c>
      <c r="K3074">
        <v>-3759.3190235317074</v>
      </c>
      <c r="L3074">
        <v>-36.16396344576939</v>
      </c>
      <c r="M3074">
        <v>6370.6688944978314</v>
      </c>
      <c r="N3074">
        <v>37483.855478899888</v>
      </c>
      <c r="O3074">
        <v>43.869582838730253</v>
      </c>
      <c r="P3074">
        <v>28.193360282637073</v>
      </c>
      <c r="Q3074" s="6">
        <v>3072</v>
      </c>
    </row>
    <row r="3075" spans="1:17" x14ac:dyDescent="0.25">
      <c r="A3075">
        <v>131.7795684183067</v>
      </c>
      <c r="B3075">
        <v>-32.998509267296136</v>
      </c>
      <c r="C3075" s="6">
        <v>1770.7200000000003</v>
      </c>
      <c r="D3075">
        <v>1.2</v>
      </c>
      <c r="E3075">
        <v>0.65</v>
      </c>
      <c r="F3075">
        <v>19.899999999999999</v>
      </c>
      <c r="G3075">
        <v>46.089820015575185</v>
      </c>
      <c r="H3075">
        <v>17.226701372558153</v>
      </c>
      <c r="I3075">
        <v>21.779568418306695</v>
      </c>
      <c r="J3075">
        <v>5354.5674535563603</v>
      </c>
      <c r="K3075">
        <v>-3453.8212156224654</v>
      </c>
      <c r="L3075">
        <v>-32.822962215448612</v>
      </c>
      <c r="M3075">
        <v>6371.8343986774244</v>
      </c>
      <c r="N3075">
        <v>37404.616771612433</v>
      </c>
      <c r="O3075">
        <v>45.00346146850287</v>
      </c>
      <c r="P3075">
        <v>36.265597507153586</v>
      </c>
      <c r="Q3075" s="6">
        <v>3073</v>
      </c>
    </row>
    <row r="3076" spans="1:17" x14ac:dyDescent="0.25">
      <c r="A3076">
        <v>129.41616260119864</v>
      </c>
      <c r="B3076">
        <v>-34.743397217250717</v>
      </c>
      <c r="C3076" s="6">
        <v>1771.0000000000002</v>
      </c>
      <c r="D3076">
        <v>1.2</v>
      </c>
      <c r="E3076">
        <v>0.65</v>
      </c>
      <c r="F3076">
        <v>19.899999999999999</v>
      </c>
      <c r="G3076">
        <v>46.089820015575185</v>
      </c>
      <c r="H3076">
        <v>19.986749126887943</v>
      </c>
      <c r="I3076">
        <v>19.416162601198636</v>
      </c>
      <c r="J3076">
        <v>5246.7051831488925</v>
      </c>
      <c r="K3076">
        <v>-3614.5128720318271</v>
      </c>
      <c r="L3076">
        <v>-34.563383474904931</v>
      </c>
      <c r="M3076">
        <v>6371.2336781007507</v>
      </c>
      <c r="N3076">
        <v>37431.591695138071</v>
      </c>
      <c r="O3076">
        <v>44.611292453323443</v>
      </c>
      <c r="P3076">
        <v>31.735937598319893</v>
      </c>
      <c r="Q3076" s="6">
        <v>3074</v>
      </c>
    </row>
    <row r="3077" spans="1:17" x14ac:dyDescent="0.25">
      <c r="A3077">
        <v>127.79924354207554</v>
      </c>
      <c r="B3077">
        <v>-32.606894169899476</v>
      </c>
      <c r="C3077" s="6">
        <v>1771.2800000000002</v>
      </c>
      <c r="D3077">
        <v>0.75</v>
      </c>
      <c r="E3077">
        <v>0.65</v>
      </c>
      <c r="F3077">
        <v>19.899999999999999</v>
      </c>
      <c r="G3077">
        <v>42.007420362456692</v>
      </c>
      <c r="H3077">
        <v>14.080922519277282</v>
      </c>
      <c r="I3077">
        <v>17.799243542075544</v>
      </c>
      <c r="J3077">
        <v>5378.0957916436337</v>
      </c>
      <c r="K3077">
        <v>-3417.3161647589368</v>
      </c>
      <c r="L3077">
        <v>-32.432439337220686</v>
      </c>
      <c r="M3077">
        <v>6371.9670521760936</v>
      </c>
      <c r="N3077">
        <v>37237.075774224781</v>
      </c>
      <c r="O3077">
        <v>47.447908606242514</v>
      </c>
      <c r="P3077">
        <v>30.785723429069392</v>
      </c>
      <c r="Q3077" s="6">
        <v>3075</v>
      </c>
    </row>
    <row r="3078" spans="1:17" x14ac:dyDescent="0.25">
      <c r="A3078">
        <v>130.17900278715049</v>
      </c>
      <c r="B3078">
        <v>-36.047309064130602</v>
      </c>
      <c r="C3078" s="6">
        <v>1771.5600000000002</v>
      </c>
      <c r="D3078">
        <v>3</v>
      </c>
      <c r="E3078">
        <v>0.65</v>
      </c>
      <c r="F3078">
        <v>19.899999999999999</v>
      </c>
      <c r="G3078">
        <v>54.048620189015942</v>
      </c>
      <c r="H3078">
        <v>17.002242440541334</v>
      </c>
      <c r="I3078">
        <v>20.179002787150495</v>
      </c>
      <c r="J3078">
        <v>5162.9140592025224</v>
      </c>
      <c r="K3078">
        <v>-3732.438588772688</v>
      </c>
      <c r="L3078">
        <v>-35.864390937981</v>
      </c>
      <c r="M3078">
        <v>6370.7754160439936</v>
      </c>
      <c r="N3078">
        <v>37546.579600885794</v>
      </c>
      <c r="O3078">
        <v>43.005375866022895</v>
      </c>
      <c r="P3078">
        <v>31.986417126177351</v>
      </c>
      <c r="Q3078" s="6">
        <v>3076</v>
      </c>
    </row>
    <row r="3079" spans="1:17" x14ac:dyDescent="0.25">
      <c r="A3079">
        <v>129.68905821405298</v>
      </c>
      <c r="B3079">
        <v>-36.191654977592513</v>
      </c>
      <c r="C3079" s="6">
        <v>1771.8400000000001</v>
      </c>
      <c r="D3079">
        <v>1.2</v>
      </c>
      <c r="E3079">
        <v>0.65</v>
      </c>
      <c r="F3079">
        <v>19.899999999999999</v>
      </c>
      <c r="G3079">
        <v>46.089820015575185</v>
      </c>
      <c r="H3079">
        <v>14.092856231012615</v>
      </c>
      <c r="I3079">
        <v>19.689058214052977</v>
      </c>
      <c r="J3079">
        <v>5153.4726187382585</v>
      </c>
      <c r="K3079">
        <v>-3745.3767919525944</v>
      </c>
      <c r="L3079">
        <v>-36.00843844485513</v>
      </c>
      <c r="M3079">
        <v>6370.7242402871334</v>
      </c>
      <c r="N3079">
        <v>37539.649876351752</v>
      </c>
      <c r="O3079">
        <v>43.099553318000588</v>
      </c>
      <c r="P3079">
        <v>31.215905149597717</v>
      </c>
      <c r="Q3079" s="6">
        <v>3077</v>
      </c>
    </row>
    <row r="3080" spans="1:17" x14ac:dyDescent="0.25">
      <c r="A3080">
        <v>131.4324948437154</v>
      </c>
      <c r="B3080">
        <v>-36.305287777247813</v>
      </c>
      <c r="C3080" s="6">
        <v>1772.1200000000001</v>
      </c>
      <c r="D3080">
        <v>1.2</v>
      </c>
      <c r="E3080">
        <v>0.65</v>
      </c>
      <c r="F3080">
        <v>19.899999999999999</v>
      </c>
      <c r="G3080">
        <v>46.089820015575185</v>
      </c>
      <c r="H3080">
        <v>23.744721284346774</v>
      </c>
      <c r="I3080">
        <v>21.432494843715403</v>
      </c>
      <c r="J3080">
        <v>5146.0170021228532</v>
      </c>
      <c r="K3080">
        <v>-3755.5455388564155</v>
      </c>
      <c r="L3080">
        <v>-36.121839592940141</v>
      </c>
      <c r="M3080">
        <v>6370.6838942582772</v>
      </c>
      <c r="N3080">
        <v>37609.228600094408</v>
      </c>
      <c r="O3080">
        <v>42.152658818865227</v>
      </c>
      <c r="P3080">
        <v>33.544113060167561</v>
      </c>
      <c r="Q3080" s="6">
        <v>3078</v>
      </c>
    </row>
    <row r="3081" spans="1:17" x14ac:dyDescent="0.25">
      <c r="A3081">
        <v>128.69920616358934</v>
      </c>
      <c r="B3081">
        <v>-33.348633740360064</v>
      </c>
      <c r="C3081" s="6">
        <v>1772.4</v>
      </c>
      <c r="D3081">
        <v>0.75</v>
      </c>
      <c r="E3081">
        <v>0.65</v>
      </c>
      <c r="F3081">
        <v>19.899999999999999</v>
      </c>
      <c r="G3081">
        <v>42.007420362456692</v>
      </c>
      <c r="H3081">
        <v>20.29580522506803</v>
      </c>
      <c r="I3081">
        <v>18.699206163589338</v>
      </c>
      <c r="J3081">
        <v>5333.3197945356951</v>
      </c>
      <c r="K3081">
        <v>-3486.3237513552508</v>
      </c>
      <c r="L3081">
        <v>-33.172137841304547</v>
      </c>
      <c r="M3081">
        <v>6371.7151011364294</v>
      </c>
      <c r="N3081">
        <v>37314.929096300919</v>
      </c>
      <c r="O3081">
        <v>46.293659248971188</v>
      </c>
      <c r="P3081">
        <v>31.620293357933701</v>
      </c>
      <c r="Q3081" s="6">
        <v>3079</v>
      </c>
    </row>
    <row r="3082" spans="1:17" x14ac:dyDescent="0.25">
      <c r="A3082">
        <v>131.65624112688181</v>
      </c>
      <c r="B3082">
        <v>-34.670724927400066</v>
      </c>
      <c r="C3082" s="6">
        <v>1772.68</v>
      </c>
      <c r="D3082">
        <v>1.2</v>
      </c>
      <c r="E3082">
        <v>0.65</v>
      </c>
      <c r="F3082">
        <v>19.899999999999999</v>
      </c>
      <c r="G3082">
        <v>46.089820015575185</v>
      </c>
      <c r="H3082">
        <v>22.089013176571914</v>
      </c>
      <c r="I3082">
        <v>21.65624112688181</v>
      </c>
      <c r="J3082">
        <v>5251.2954854892259</v>
      </c>
      <c r="K3082">
        <v>-3607.8853788450542</v>
      </c>
      <c r="L3082">
        <v>-34.490884049376014</v>
      </c>
      <c r="M3082">
        <v>6371.2589951126174</v>
      </c>
      <c r="N3082">
        <v>37507.764686558192</v>
      </c>
      <c r="O3082">
        <v>43.547283252279328</v>
      </c>
      <c r="P3082">
        <v>34.91504566410093</v>
      </c>
      <c r="Q3082" s="6">
        <v>3080</v>
      </c>
    </row>
    <row r="3083" spans="1:17" x14ac:dyDescent="0.25">
      <c r="A3083">
        <v>130.30921445823253</v>
      </c>
      <c r="B3083">
        <v>-35.329386318119653</v>
      </c>
      <c r="C3083" s="6">
        <v>1772.9600000000003</v>
      </c>
      <c r="D3083">
        <v>1.2</v>
      </c>
      <c r="E3083">
        <v>0.65</v>
      </c>
      <c r="F3083">
        <v>19.899999999999999</v>
      </c>
      <c r="G3083">
        <v>46.089820015575185</v>
      </c>
      <c r="H3083">
        <v>19.348607294805372</v>
      </c>
      <c r="I3083">
        <v>20.309214458232532</v>
      </c>
      <c r="J3083">
        <v>5209.3830990580609</v>
      </c>
      <c r="K3083">
        <v>-3667.7423330394836</v>
      </c>
      <c r="L3083">
        <v>-35.148020968868678</v>
      </c>
      <c r="M3083">
        <v>6371.0286527625731</v>
      </c>
      <c r="N3083">
        <v>37502.215853477428</v>
      </c>
      <c r="O3083">
        <v>43.620420006402377</v>
      </c>
      <c r="P3083">
        <v>32.619056461118724</v>
      </c>
      <c r="Q3083" s="6">
        <v>3081</v>
      </c>
    </row>
    <row r="3084" spans="1:17" x14ac:dyDescent="0.25">
      <c r="A3084">
        <v>132.21567113132161</v>
      </c>
      <c r="B3084">
        <v>-33.793311619952277</v>
      </c>
      <c r="C3084" s="6">
        <v>1773.2400000000002</v>
      </c>
      <c r="D3084">
        <v>0.75</v>
      </c>
      <c r="E3084">
        <v>0.65</v>
      </c>
      <c r="F3084">
        <v>19.899999999999999</v>
      </c>
      <c r="G3084">
        <v>42.007420362456692</v>
      </c>
      <c r="H3084">
        <v>16.541411979236518</v>
      </c>
      <c r="I3084">
        <v>22.215671131321614</v>
      </c>
      <c r="J3084">
        <v>5306.0466770679614</v>
      </c>
      <c r="K3084">
        <v>-3527.41824184804</v>
      </c>
      <c r="L3084">
        <v>-33.615648500553874</v>
      </c>
      <c r="M3084">
        <v>6371.5626648528123</v>
      </c>
      <c r="N3084">
        <v>37472.352087758496</v>
      </c>
      <c r="O3084">
        <v>44.044362290811719</v>
      </c>
      <c r="P3084">
        <v>36.289496836709723</v>
      </c>
      <c r="Q3084" s="6">
        <v>3082</v>
      </c>
    </row>
    <row r="3085" spans="1:17" x14ac:dyDescent="0.25">
      <c r="A3085">
        <v>132.02551434969467</v>
      </c>
      <c r="B3085">
        <v>-35.129107377316309</v>
      </c>
      <c r="C3085" s="6">
        <v>1773.5200000000002</v>
      </c>
      <c r="D3085">
        <v>0.75</v>
      </c>
      <c r="E3085">
        <v>0.65</v>
      </c>
      <c r="F3085">
        <v>19.899999999999999</v>
      </c>
      <c r="G3085">
        <v>42.007420362456692</v>
      </c>
      <c r="H3085">
        <v>20.706228583537289</v>
      </c>
      <c r="I3085">
        <v>22.025514349694674</v>
      </c>
      <c r="J3085">
        <v>5222.200634488755</v>
      </c>
      <c r="K3085">
        <v>-3649.5919952695826</v>
      </c>
      <c r="L3085">
        <v>-34.948195501077187</v>
      </c>
      <c r="M3085">
        <v>6371.0989004088269</v>
      </c>
      <c r="N3085">
        <v>37552.185345233796</v>
      </c>
      <c r="O3085">
        <v>42.933737722389864</v>
      </c>
      <c r="P3085">
        <v>35.108783448874981</v>
      </c>
      <c r="Q3085" s="6">
        <v>3083</v>
      </c>
    </row>
    <row r="3086" spans="1:17" x14ac:dyDescent="0.25">
      <c r="A3086">
        <v>129.38696771482162</v>
      </c>
      <c r="B3086">
        <v>-34.417151762978946</v>
      </c>
      <c r="C3086" s="6">
        <v>1773.8000000000002</v>
      </c>
      <c r="D3086">
        <v>0.75</v>
      </c>
      <c r="E3086">
        <v>0.65</v>
      </c>
      <c r="F3086">
        <v>19.899999999999999</v>
      </c>
      <c r="G3086">
        <v>42.007420362456692</v>
      </c>
      <c r="H3086">
        <v>14.411150054277172</v>
      </c>
      <c r="I3086">
        <v>19.386967714821623</v>
      </c>
      <c r="J3086">
        <v>5267.2459433493068</v>
      </c>
      <c r="K3086">
        <v>-3584.7154044060071</v>
      </c>
      <c r="L3086">
        <v>-34.237923079240701</v>
      </c>
      <c r="M3086">
        <v>6371.3471384249233</v>
      </c>
      <c r="N3086">
        <v>37408.77787594487</v>
      </c>
      <c r="O3086">
        <v>44.936235038721442</v>
      </c>
      <c r="P3086">
        <v>31.906226688710429</v>
      </c>
      <c r="Q3086" s="6">
        <v>3084</v>
      </c>
    </row>
    <row r="3087" spans="1:17" x14ac:dyDescent="0.25">
      <c r="A3087">
        <v>128.03820054606453</v>
      </c>
      <c r="B3087">
        <v>-35.029881765933972</v>
      </c>
      <c r="C3087" s="6">
        <v>1774.0800000000002</v>
      </c>
      <c r="D3087">
        <v>0.75</v>
      </c>
      <c r="E3087">
        <v>0.65</v>
      </c>
      <c r="F3087">
        <v>19.899999999999999</v>
      </c>
      <c r="G3087">
        <v>42.007420362456692</v>
      </c>
      <c r="H3087">
        <v>20.722228631239375</v>
      </c>
      <c r="I3087">
        <v>18.03820054606453</v>
      </c>
      <c r="J3087">
        <v>5228.5272376319735</v>
      </c>
      <c r="K3087">
        <v>-3640.5832979450488</v>
      </c>
      <c r="L3087">
        <v>-34.849197822747904</v>
      </c>
      <c r="M3087">
        <v>6371.1336372686364</v>
      </c>
      <c r="N3087">
        <v>37405.401682924145</v>
      </c>
      <c r="O3087">
        <v>44.980682439738295</v>
      </c>
      <c r="P3087">
        <v>29.568110383050531</v>
      </c>
      <c r="Q3087" s="6">
        <v>3085</v>
      </c>
    </row>
    <row r="3088" spans="1:17" x14ac:dyDescent="0.25">
      <c r="A3088">
        <v>129.16114388133801</v>
      </c>
      <c r="B3088">
        <v>-36.27127510784171</v>
      </c>
      <c r="C3088" s="6">
        <v>1774.3600000000001</v>
      </c>
      <c r="D3088">
        <v>0.75</v>
      </c>
      <c r="E3088">
        <v>0.65</v>
      </c>
      <c r="F3088">
        <v>19.899999999999999</v>
      </c>
      <c r="G3088">
        <v>42.007420362456692</v>
      </c>
      <c r="H3088">
        <v>21.314841626814356</v>
      </c>
      <c r="I3088">
        <v>19.161143881338006</v>
      </c>
      <c r="J3088">
        <v>5148.2507533488679</v>
      </c>
      <c r="K3088">
        <v>-3752.503351151167</v>
      </c>
      <c r="L3088">
        <v>-36.087895960108504</v>
      </c>
      <c r="M3088">
        <v>6370.6959760891059</v>
      </c>
      <c r="N3088">
        <v>37527.446272534893</v>
      </c>
      <c r="O3088">
        <v>43.266780831860444</v>
      </c>
      <c r="P3088">
        <v>30.427488766181742</v>
      </c>
      <c r="Q3088" s="6">
        <v>3086</v>
      </c>
    </row>
    <row r="3089" spans="1:17" x14ac:dyDescent="0.25">
      <c r="A3089">
        <v>128.50230159620691</v>
      </c>
      <c r="B3089">
        <v>-35.697482275136316</v>
      </c>
      <c r="C3089" s="6">
        <v>1774.64</v>
      </c>
      <c r="D3089">
        <v>0.75</v>
      </c>
      <c r="E3089">
        <v>0.65</v>
      </c>
      <c r="F3089">
        <v>19.899999999999999</v>
      </c>
      <c r="G3089">
        <v>42.007420362456692</v>
      </c>
      <c r="H3089">
        <v>19.421630297146915</v>
      </c>
      <c r="I3089">
        <v>18.502301596206905</v>
      </c>
      <c r="J3089">
        <v>5185.6592803724689</v>
      </c>
      <c r="K3089">
        <v>-3700.9854076761599</v>
      </c>
      <c r="L3089">
        <v>-35.515306536081305</v>
      </c>
      <c r="M3089">
        <v>6370.8990856820974</v>
      </c>
      <c r="N3089">
        <v>37466.102702647666</v>
      </c>
      <c r="O3089">
        <v>44.120958408660194</v>
      </c>
      <c r="P3089">
        <v>29.83423916062884</v>
      </c>
      <c r="Q3089" s="6">
        <v>3087</v>
      </c>
    </row>
    <row r="3090" spans="1:17" x14ac:dyDescent="0.25">
      <c r="A3090">
        <v>127.91477864339089</v>
      </c>
      <c r="B3090">
        <v>-35.376424395056752</v>
      </c>
      <c r="C3090" s="6">
        <v>1774.92</v>
      </c>
      <c r="D3090">
        <v>3</v>
      </c>
      <c r="E3090">
        <v>0.65</v>
      </c>
      <c r="F3090">
        <v>19.899999999999999</v>
      </c>
      <c r="G3090">
        <v>54.048620189015942</v>
      </c>
      <c r="H3090">
        <v>22.07218393948633</v>
      </c>
      <c r="I3090">
        <v>17.914778643390889</v>
      </c>
      <c r="J3090">
        <v>5206.3634800251866</v>
      </c>
      <c r="K3090">
        <v>-3671.998754785347</v>
      </c>
      <c r="L3090">
        <v>-35.194953822117384</v>
      </c>
      <c r="M3090">
        <v>6371.0121284835986</v>
      </c>
      <c r="N3090">
        <v>37425.229613559422</v>
      </c>
      <c r="O3090">
        <v>44.697538751970377</v>
      </c>
      <c r="P3090">
        <v>29.178446031635463</v>
      </c>
      <c r="Q3090" s="6">
        <v>3088</v>
      </c>
    </row>
    <row r="3091" spans="1:17" x14ac:dyDescent="0.25">
      <c r="A3091">
        <v>126.21929352532466</v>
      </c>
      <c r="B3091">
        <v>-33.872081028849443</v>
      </c>
      <c r="C3091" s="6">
        <v>1775.2000000000003</v>
      </c>
      <c r="D3091">
        <v>3</v>
      </c>
      <c r="E3091">
        <v>0.65</v>
      </c>
      <c r="F3091">
        <v>19.899999999999999</v>
      </c>
      <c r="G3091">
        <v>54.048620189015942</v>
      </c>
      <c r="H3091">
        <v>14.10599749383344</v>
      </c>
      <c r="I3091">
        <v>16.219293525324659</v>
      </c>
      <c r="J3091">
        <v>5301.1821488114074</v>
      </c>
      <c r="K3091">
        <v>-3534.6758247431958</v>
      </c>
      <c r="L3091">
        <v>-33.69421558773449</v>
      </c>
      <c r="M3091">
        <v>6371.5355575324793</v>
      </c>
      <c r="N3091">
        <v>37271.489244790551</v>
      </c>
      <c r="O3091">
        <v>46.92869557105017</v>
      </c>
      <c r="P3091">
        <v>27.56134824924116</v>
      </c>
      <c r="Q3091" s="6">
        <v>3089</v>
      </c>
    </row>
    <row r="3092" spans="1:17" x14ac:dyDescent="0.25">
      <c r="A3092">
        <v>125.70922237787035</v>
      </c>
      <c r="B3092">
        <v>-37.783185954907729</v>
      </c>
      <c r="C3092" s="6">
        <v>1775.4800000000002</v>
      </c>
      <c r="D3092">
        <v>1.2</v>
      </c>
      <c r="E3092">
        <v>0.65</v>
      </c>
      <c r="F3092">
        <v>19.899999999999999</v>
      </c>
      <c r="G3092">
        <v>46.089820015575185</v>
      </c>
      <c r="H3092">
        <v>22.553364653338335</v>
      </c>
      <c r="I3092">
        <v>15.709222377870347</v>
      </c>
      <c r="J3092">
        <v>5047.2118920405819</v>
      </c>
      <c r="K3092">
        <v>-3886.4537904643139</v>
      </c>
      <c r="L3092">
        <v>-37.596988315992675</v>
      </c>
      <c r="M3092">
        <v>6370.1547036606817</v>
      </c>
      <c r="N3092">
        <v>37532.234925882236</v>
      </c>
      <c r="O3092">
        <v>43.192371622712827</v>
      </c>
      <c r="P3092">
        <v>24.658453304054628</v>
      </c>
      <c r="Q3092" s="6">
        <v>3090</v>
      </c>
    </row>
    <row r="3093" spans="1:17" x14ac:dyDescent="0.25">
      <c r="A3093">
        <v>134.9630287647515</v>
      </c>
      <c r="B3093">
        <v>-36.146516061646693</v>
      </c>
      <c r="C3093" s="6">
        <v>1775.7600000000002</v>
      </c>
      <c r="D3093">
        <v>1.2</v>
      </c>
      <c r="E3093">
        <v>0.65</v>
      </c>
      <c r="F3093">
        <v>19.899999999999999</v>
      </c>
      <c r="G3093">
        <v>46.089820015575185</v>
      </c>
      <c r="H3093">
        <v>18.197676635046129</v>
      </c>
      <c r="I3093">
        <v>24.963028764751499</v>
      </c>
      <c r="J3093">
        <v>5156.4286115116038</v>
      </c>
      <c r="K3093">
        <v>-3741.3333642009475</v>
      </c>
      <c r="L3093">
        <v>-35.963392346724106</v>
      </c>
      <c r="M3093">
        <v>6370.7402527256336</v>
      </c>
      <c r="N3093">
        <v>37738.44488921672</v>
      </c>
      <c r="O3093">
        <v>40.437446842889699</v>
      </c>
      <c r="P3093">
        <v>38.281160751765917</v>
      </c>
      <c r="Q3093" s="6">
        <v>3091</v>
      </c>
    </row>
    <row r="3094" spans="1:17" x14ac:dyDescent="0.25">
      <c r="A3094">
        <v>134.82045309208587</v>
      </c>
      <c r="B3094">
        <v>-33.17998151552414</v>
      </c>
      <c r="C3094" s="6">
        <v>1776.0400000000002</v>
      </c>
      <c r="D3094">
        <v>1.2</v>
      </c>
      <c r="E3094">
        <v>0.65</v>
      </c>
      <c r="F3094">
        <v>19.899999999999999</v>
      </c>
      <c r="G3094">
        <v>46.089820015575185</v>
      </c>
      <c r="H3094">
        <v>23.072827093025907</v>
      </c>
      <c r="I3094">
        <v>24.82045309208587</v>
      </c>
      <c r="J3094">
        <v>5343.5795686807587</v>
      </c>
      <c r="K3094">
        <v>-3470.6835144336032</v>
      </c>
      <c r="L3094">
        <v>-33.003939399812445</v>
      </c>
      <c r="M3094">
        <v>6371.7726469314357</v>
      </c>
      <c r="N3094">
        <v>37542.291520252031</v>
      </c>
      <c r="O3094">
        <v>43.079842830955037</v>
      </c>
      <c r="P3094">
        <v>40.201124924218931</v>
      </c>
      <c r="Q3094" s="6">
        <v>3092</v>
      </c>
    </row>
    <row r="3095" spans="1:17" x14ac:dyDescent="0.25">
      <c r="A3095">
        <v>133.06794861100556</v>
      </c>
      <c r="B3095">
        <v>-34.883645321912681</v>
      </c>
      <c r="C3095" s="6">
        <v>1776.3200000000002</v>
      </c>
      <c r="D3095">
        <v>0.75</v>
      </c>
      <c r="E3095">
        <v>0.65</v>
      </c>
      <c r="F3095">
        <v>19.899999999999999</v>
      </c>
      <c r="G3095">
        <v>42.007420362456692</v>
      </c>
      <c r="H3095">
        <v>17.088902096865162</v>
      </c>
      <c r="I3095">
        <v>23.067948611005562</v>
      </c>
      <c r="J3095">
        <v>5237.8225903508319</v>
      </c>
      <c r="K3095">
        <v>-3627.2868144710865</v>
      </c>
      <c r="L3095">
        <v>-34.703301238131743</v>
      </c>
      <c r="M3095">
        <v>6371.184750297648</v>
      </c>
      <c r="N3095">
        <v>37576.958621383128</v>
      </c>
      <c r="O3095">
        <v>42.597290313476194</v>
      </c>
      <c r="P3095">
        <v>36.673280114944887</v>
      </c>
      <c r="Q3095" s="6">
        <v>3093</v>
      </c>
    </row>
    <row r="3096" spans="1:17" x14ac:dyDescent="0.25">
      <c r="A3096">
        <v>128.11338720714897</v>
      </c>
      <c r="B3096">
        <v>-32.502106329671527</v>
      </c>
      <c r="C3096" s="6">
        <v>1776.6000000000001</v>
      </c>
      <c r="D3096">
        <v>1.2</v>
      </c>
      <c r="E3096">
        <v>0.65</v>
      </c>
      <c r="F3096">
        <v>19.899999999999999</v>
      </c>
      <c r="G3096">
        <v>46.089820015575185</v>
      </c>
      <c r="H3096">
        <v>15.396496713836594</v>
      </c>
      <c r="I3096">
        <v>18.113387207148975</v>
      </c>
      <c r="J3096">
        <v>5384.3488626721637</v>
      </c>
      <c r="K3096">
        <v>-3407.5213819680048</v>
      </c>
      <c r="L3096">
        <v>-32.327949265304063</v>
      </c>
      <c r="M3096">
        <v>6372.0024045450709</v>
      </c>
      <c r="N3096">
        <v>37240.645590022803</v>
      </c>
      <c r="O3096">
        <v>47.395202188939642</v>
      </c>
      <c r="P3096">
        <v>31.33166529041215</v>
      </c>
      <c r="Q3096" s="6">
        <v>3094</v>
      </c>
    </row>
    <row r="3097" spans="1:17" x14ac:dyDescent="0.25">
      <c r="A3097">
        <v>133.31025564010591</v>
      </c>
      <c r="B3097">
        <v>-36.28608650088146</v>
      </c>
      <c r="C3097" s="6">
        <v>1776.88</v>
      </c>
      <c r="D3097">
        <v>1.2</v>
      </c>
      <c r="E3097">
        <v>0.65</v>
      </c>
      <c r="F3097">
        <v>19.899999999999999</v>
      </c>
      <c r="G3097">
        <v>46.089820015575185</v>
      </c>
      <c r="H3097">
        <v>20.389016071838363</v>
      </c>
      <c r="I3097">
        <v>23.310255640105908</v>
      </c>
      <c r="J3097">
        <v>5147.2782520893616</v>
      </c>
      <c r="K3097">
        <v>-3753.8282841773589</v>
      </c>
      <c r="L3097">
        <v>-36.102677258320163</v>
      </c>
      <c r="M3097">
        <v>6370.6907154187011</v>
      </c>
      <c r="N3097">
        <v>37679.825819552054</v>
      </c>
      <c r="O3097">
        <v>41.208818966822875</v>
      </c>
      <c r="P3097">
        <v>36.056968480393145</v>
      </c>
      <c r="Q3097" s="6">
        <v>3095</v>
      </c>
    </row>
    <row r="3098" spans="1:17" x14ac:dyDescent="0.25">
      <c r="A3098">
        <v>129.6038793481284</v>
      </c>
      <c r="B3098">
        <v>-39.67268021995713</v>
      </c>
      <c r="C3098" s="6">
        <v>1777.16</v>
      </c>
      <c r="D3098">
        <v>0.75</v>
      </c>
      <c r="E3098">
        <v>0.65</v>
      </c>
      <c r="F3098">
        <v>19.899999999999999</v>
      </c>
      <c r="G3098">
        <v>42.007420362456692</v>
      </c>
      <c r="H3098">
        <v>17.858074622107384</v>
      </c>
      <c r="I3098">
        <v>19.603879348128402</v>
      </c>
      <c r="J3098">
        <v>4915.991099724135</v>
      </c>
      <c r="K3098">
        <v>-4050.0802693849892</v>
      </c>
      <c r="L3098">
        <v>-39.483688056769289</v>
      </c>
      <c r="M3098">
        <v>6369.4676921253395</v>
      </c>
      <c r="N3098">
        <v>37787.00379838323</v>
      </c>
      <c r="O3098">
        <v>39.78704754664188</v>
      </c>
      <c r="P3098">
        <v>29.156903247582949</v>
      </c>
      <c r="Q3098" s="6">
        <v>3096</v>
      </c>
    </row>
    <row r="3099" spans="1:17" x14ac:dyDescent="0.25">
      <c r="A3099">
        <v>126.06566997835337</v>
      </c>
      <c r="B3099">
        <v>-36.519886898162795</v>
      </c>
      <c r="C3099" s="6">
        <v>1777.4400000000003</v>
      </c>
      <c r="D3099">
        <v>1.2</v>
      </c>
      <c r="E3099">
        <v>0.65</v>
      </c>
      <c r="F3099">
        <v>19.899999999999999</v>
      </c>
      <c r="G3099">
        <v>46.089820015575185</v>
      </c>
      <c r="H3099">
        <v>14.879060009742332</v>
      </c>
      <c r="I3099">
        <v>16.06566997835337</v>
      </c>
      <c r="J3099">
        <v>5131.8815026712646</v>
      </c>
      <c r="K3099">
        <v>-3774.7096474730911</v>
      </c>
      <c r="L3099">
        <v>-36.336009084062241</v>
      </c>
      <c r="M3099">
        <v>6370.6075597376039</v>
      </c>
      <c r="N3099">
        <v>37450.475166670214</v>
      </c>
      <c r="O3099">
        <v>44.335204087285959</v>
      </c>
      <c r="P3099">
        <v>25.823622988060144</v>
      </c>
      <c r="Q3099" s="6">
        <v>3097</v>
      </c>
    </row>
    <row r="3100" spans="1:17" x14ac:dyDescent="0.25">
      <c r="A3100">
        <v>133.9658693002153</v>
      </c>
      <c r="B3100">
        <v>-37.633225625124084</v>
      </c>
      <c r="C3100" s="6">
        <v>1777.7200000000003</v>
      </c>
      <c r="D3100">
        <v>1.2</v>
      </c>
      <c r="E3100">
        <v>0.65</v>
      </c>
      <c r="F3100">
        <v>19.899999999999999</v>
      </c>
      <c r="G3100">
        <v>46.089820015575185</v>
      </c>
      <c r="H3100">
        <v>15.185742011719434</v>
      </c>
      <c r="I3100">
        <v>23.965869300215303</v>
      </c>
      <c r="J3100">
        <v>5057.3921830143317</v>
      </c>
      <c r="K3100">
        <v>-3873.2859312969854</v>
      </c>
      <c r="L3100">
        <v>-37.447284557976225</v>
      </c>
      <c r="M3100">
        <v>6370.2087562651841</v>
      </c>
      <c r="N3100">
        <v>37797.897427913187</v>
      </c>
      <c r="O3100">
        <v>39.656951956026333</v>
      </c>
      <c r="P3100">
        <v>36.054312535642389</v>
      </c>
      <c r="Q3100" s="6">
        <v>3098</v>
      </c>
    </row>
    <row r="3101" spans="1:17" x14ac:dyDescent="0.25">
      <c r="A3101">
        <v>142.45642409177844</v>
      </c>
      <c r="B3101">
        <v>-33.791589983726219</v>
      </c>
      <c r="C3101" s="6">
        <v>1778.0000000000002</v>
      </c>
      <c r="D3101">
        <v>1.2</v>
      </c>
      <c r="E3101">
        <v>0.65</v>
      </c>
      <c r="F3101">
        <v>19.899999999999999</v>
      </c>
      <c r="G3101">
        <v>46.089820015575185</v>
      </c>
      <c r="H3101">
        <v>16.526555313284028</v>
      </c>
      <c r="I3101">
        <v>32.456424091778445</v>
      </c>
      <c r="J3101">
        <v>5306.1528872761337</v>
      </c>
      <c r="K3101">
        <v>-3527.2595417040852</v>
      </c>
      <c r="L3101">
        <v>-33.61393130135199</v>
      </c>
      <c r="M3101">
        <v>6371.5632569795116</v>
      </c>
      <c r="N3101">
        <v>37958.47601068618</v>
      </c>
      <c r="O3101">
        <v>37.636558738288038</v>
      </c>
      <c r="P3101">
        <v>48.830800953786742</v>
      </c>
      <c r="Q3101" s="6">
        <v>3099</v>
      </c>
    </row>
    <row r="3102" spans="1:17" x14ac:dyDescent="0.25">
      <c r="A3102">
        <v>144.31896314364556</v>
      </c>
      <c r="B3102">
        <v>-32.107484957625708</v>
      </c>
      <c r="C3102" s="6">
        <v>1778.2800000000002</v>
      </c>
      <c r="D3102">
        <v>0.75</v>
      </c>
      <c r="E3102">
        <v>0.65</v>
      </c>
      <c r="F3102">
        <v>19.899999999999999</v>
      </c>
      <c r="G3102">
        <v>42.007420362456692</v>
      </c>
      <c r="H3102">
        <v>22.4511223629762</v>
      </c>
      <c r="I3102">
        <v>34.318963143645561</v>
      </c>
      <c r="J3102">
        <v>5407.7354039829543</v>
      </c>
      <c r="K3102">
        <v>-3370.5343892087913</v>
      </c>
      <c r="L3102">
        <v>-31.93447004859588</v>
      </c>
      <c r="M3102">
        <v>6372.1349850995593</v>
      </c>
      <c r="N3102">
        <v>37970.809634844591</v>
      </c>
      <c r="O3102">
        <v>37.490429510369246</v>
      </c>
      <c r="P3102">
        <v>52.095327990665531</v>
      </c>
      <c r="Q3102" s="6">
        <v>3100</v>
      </c>
    </row>
    <row r="3103" spans="1:17" x14ac:dyDescent="0.25">
      <c r="A3103">
        <v>140.28383518821468</v>
      </c>
      <c r="B3103">
        <v>-32.519271705625961</v>
      </c>
      <c r="C3103" s="6">
        <v>1778.5600000000002</v>
      </c>
      <c r="D3103">
        <v>0.75</v>
      </c>
      <c r="E3103">
        <v>0.65</v>
      </c>
      <c r="F3103">
        <v>19.899999999999999</v>
      </c>
      <c r="G3103">
        <v>42.007420362456692</v>
      </c>
      <c r="H3103">
        <v>17.343472261834911</v>
      </c>
      <c r="I3103">
        <v>30.283835188214681</v>
      </c>
      <c r="J3103">
        <v>5383.3257765196004</v>
      </c>
      <c r="K3103">
        <v>-3409.1266445977826</v>
      </c>
      <c r="L3103">
        <v>-32.345065704592685</v>
      </c>
      <c r="M3103">
        <v>6371.9966176267626</v>
      </c>
      <c r="N3103">
        <v>37767.707031576836</v>
      </c>
      <c r="O3103">
        <v>40.074135631472096</v>
      </c>
      <c r="P3103">
        <v>47.368583682270241</v>
      </c>
      <c r="Q3103" s="6">
        <v>3101</v>
      </c>
    </row>
    <row r="3104" spans="1:17" x14ac:dyDescent="0.25">
      <c r="A3104">
        <v>140.88117761897217</v>
      </c>
      <c r="B3104">
        <v>-32.932322443254414</v>
      </c>
      <c r="C3104" s="6">
        <v>1778.8400000000001</v>
      </c>
      <c r="D3104">
        <v>3</v>
      </c>
      <c r="E3104">
        <v>0.65</v>
      </c>
      <c r="F3104">
        <v>19.899999999999999</v>
      </c>
      <c r="G3104">
        <v>54.048620189015942</v>
      </c>
      <c r="H3104">
        <v>20.665056652660972</v>
      </c>
      <c r="I3104">
        <v>30.881177618972174</v>
      </c>
      <c r="J3104">
        <v>5358.5615920030023</v>
      </c>
      <c r="K3104">
        <v>-3447.6626466628541</v>
      </c>
      <c r="L3104">
        <v>-32.75695769876809</v>
      </c>
      <c r="M3104">
        <v>6371.8568769616968</v>
      </c>
      <c r="N3104">
        <v>37823.248845062633</v>
      </c>
      <c r="O3104">
        <v>39.354107034664409</v>
      </c>
      <c r="P3104">
        <v>47.727681369079676</v>
      </c>
      <c r="Q3104" s="6">
        <v>3102</v>
      </c>
    </row>
    <row r="3105" spans="1:17" x14ac:dyDescent="0.25">
      <c r="A3105">
        <v>144.75137819897543</v>
      </c>
      <c r="B3105">
        <v>-34.117058407181162</v>
      </c>
      <c r="C3105" s="6">
        <v>1779.1200000000001</v>
      </c>
      <c r="D3105">
        <v>3</v>
      </c>
      <c r="E3105">
        <v>0.65</v>
      </c>
      <c r="F3105">
        <v>19.899999999999999</v>
      </c>
      <c r="G3105">
        <v>54.048620189015942</v>
      </c>
      <c r="H3105">
        <v>23.750360122144045</v>
      </c>
      <c r="I3105">
        <v>34.751378198975431</v>
      </c>
      <c r="J3105">
        <v>5285.9890879553932</v>
      </c>
      <c r="K3105">
        <v>-3557.2050686330895</v>
      </c>
      <c r="L3105">
        <v>-33.938572302166072</v>
      </c>
      <c r="M3105">
        <v>6371.4510543746965</v>
      </c>
      <c r="N3105">
        <v>38107.219843965278</v>
      </c>
      <c r="O3105">
        <v>35.802361981522481</v>
      </c>
      <c r="P3105">
        <v>51.045445141112367</v>
      </c>
      <c r="Q3105" s="6">
        <v>3103</v>
      </c>
    </row>
    <row r="3106" spans="1:17" x14ac:dyDescent="0.25">
      <c r="A3106">
        <v>141.10868608791952</v>
      </c>
      <c r="B3106">
        <v>-32.995585321245464</v>
      </c>
      <c r="C3106" s="6">
        <v>1779.4</v>
      </c>
      <c r="D3106">
        <v>1.2</v>
      </c>
      <c r="E3106">
        <v>0.65</v>
      </c>
      <c r="F3106">
        <v>19.899999999999999</v>
      </c>
      <c r="G3106">
        <v>46.089820015575185</v>
      </c>
      <c r="H3106">
        <v>15.213782283045685</v>
      </c>
      <c r="I3106">
        <v>31.108686087919523</v>
      </c>
      <c r="J3106">
        <v>5354.7440543375706</v>
      </c>
      <c r="K3106">
        <v>-3453.5492435832439</v>
      </c>
      <c r="L3106">
        <v>-32.820046303525224</v>
      </c>
      <c r="M3106">
        <v>6371.835392201996</v>
      </c>
      <c r="N3106">
        <v>37839.100255993093</v>
      </c>
      <c r="O3106">
        <v>39.150453706696517</v>
      </c>
      <c r="P3106">
        <v>47.935580448726064</v>
      </c>
      <c r="Q3106" s="6">
        <v>3104</v>
      </c>
    </row>
    <row r="3107" spans="1:17" x14ac:dyDescent="0.25">
      <c r="A3107">
        <v>140.31305581019831</v>
      </c>
      <c r="B3107">
        <v>-35.547839245962386</v>
      </c>
      <c r="C3107" s="6">
        <v>1779.68</v>
      </c>
      <c r="D3107">
        <v>1.2</v>
      </c>
      <c r="E3107">
        <v>0.65</v>
      </c>
      <c r="F3107">
        <v>19.899999999999999</v>
      </c>
      <c r="G3107">
        <v>46.089820015575185</v>
      </c>
      <c r="H3107">
        <v>18.928658188769298</v>
      </c>
      <c r="I3107">
        <v>30.313055810198307</v>
      </c>
      <c r="J3107">
        <v>5195.3297223072177</v>
      </c>
      <c r="K3107">
        <v>-3687.4891579768878</v>
      </c>
      <c r="L3107">
        <v>-35.365989348072176</v>
      </c>
      <c r="M3107">
        <v>6370.9518294903064</v>
      </c>
      <c r="N3107">
        <v>37949.823482150328</v>
      </c>
      <c r="O3107">
        <v>37.736367616074325</v>
      </c>
      <c r="P3107">
        <v>45.160974162143134</v>
      </c>
      <c r="Q3107" s="6">
        <v>3105</v>
      </c>
    </row>
    <row r="3108" spans="1:17" x14ac:dyDescent="0.25">
      <c r="A3108">
        <v>142.96855533425307</v>
      </c>
      <c r="B3108">
        <v>-32.78301267156904</v>
      </c>
      <c r="C3108" s="6">
        <v>1779.9600000000003</v>
      </c>
      <c r="D3108">
        <v>0.75</v>
      </c>
      <c r="E3108">
        <v>0.65</v>
      </c>
      <c r="F3108">
        <v>19.899999999999999</v>
      </c>
      <c r="G3108">
        <v>42.007420362456692</v>
      </c>
      <c r="H3108">
        <v>17.811518283181453</v>
      </c>
      <c r="I3108">
        <v>32.968555334253068</v>
      </c>
      <c r="J3108">
        <v>5367.545603818714</v>
      </c>
      <c r="K3108">
        <v>-3433.7529552780325</v>
      </c>
      <c r="L3108">
        <v>-32.608062613128467</v>
      </c>
      <c r="M3108">
        <v>6371.9074983049004</v>
      </c>
      <c r="N3108">
        <v>37929.780798398373</v>
      </c>
      <c r="O3108">
        <v>38.000977237641663</v>
      </c>
      <c r="P3108">
        <v>50.145670287293598</v>
      </c>
      <c r="Q3108" s="6">
        <v>3106</v>
      </c>
    </row>
    <row r="3109" spans="1:17" x14ac:dyDescent="0.25">
      <c r="A3109">
        <v>142.45553149873794</v>
      </c>
      <c r="B3109">
        <v>-34.735985616246424</v>
      </c>
      <c r="C3109" s="6">
        <v>1780.2400000000002</v>
      </c>
      <c r="D3109">
        <v>3</v>
      </c>
      <c r="E3109">
        <v>0.65</v>
      </c>
      <c r="F3109">
        <v>19.899999999999999</v>
      </c>
      <c r="G3109">
        <v>54.048620189015942</v>
      </c>
      <c r="H3109">
        <v>15.185771502027478</v>
      </c>
      <c r="I3109">
        <v>32.45553149873794</v>
      </c>
      <c r="J3109">
        <v>5247.1737199634936</v>
      </c>
      <c r="K3109">
        <v>-3613.8372194743374</v>
      </c>
      <c r="L3109">
        <v>-34.555989450909259</v>
      </c>
      <c r="M3109">
        <v>6371.2362612238403</v>
      </c>
      <c r="N3109">
        <v>38013.612925977948</v>
      </c>
      <c r="O3109">
        <v>36.946742235819769</v>
      </c>
      <c r="P3109">
        <v>48.141760166292357</v>
      </c>
      <c r="Q3109" s="6">
        <v>3107</v>
      </c>
    </row>
    <row r="3110" spans="1:17" x14ac:dyDescent="0.25">
      <c r="A3110">
        <v>143.40413853536316</v>
      </c>
      <c r="B3110">
        <v>-32.845922609609588</v>
      </c>
      <c r="C3110" s="6">
        <v>1780.5200000000002</v>
      </c>
      <c r="D3110">
        <v>1.2</v>
      </c>
      <c r="E3110">
        <v>0.65</v>
      </c>
      <c r="F3110">
        <v>19.899999999999999</v>
      </c>
      <c r="G3110">
        <v>46.089820015575185</v>
      </c>
      <c r="H3110">
        <v>20.17874246379364</v>
      </c>
      <c r="I3110">
        <v>33.40413853536316</v>
      </c>
      <c r="J3110">
        <v>5363.7647400000815</v>
      </c>
      <c r="K3110">
        <v>-3439.6164554007682</v>
      </c>
      <c r="L3110">
        <v>-32.670797250444366</v>
      </c>
      <c r="M3110">
        <v>6371.8861843516852</v>
      </c>
      <c r="N3110">
        <v>37958.104466088604</v>
      </c>
      <c r="O3110">
        <v>37.645639986579461</v>
      </c>
      <c r="P3110">
        <v>50.564896325582474</v>
      </c>
      <c r="Q3110" s="6">
        <v>3108</v>
      </c>
    </row>
    <row r="3111" spans="1:17" x14ac:dyDescent="0.25">
      <c r="A3111">
        <v>140.39569502374138</v>
      </c>
      <c r="B3111">
        <v>-36.468632024683487</v>
      </c>
      <c r="C3111" s="6">
        <v>1780.8000000000002</v>
      </c>
      <c r="D3111">
        <v>3</v>
      </c>
      <c r="E3111">
        <v>0.65</v>
      </c>
      <c r="F3111">
        <v>19.899999999999999</v>
      </c>
      <c r="G3111">
        <v>54.048620189015942</v>
      </c>
      <c r="H3111">
        <v>18.867720324641482</v>
      </c>
      <c r="I3111">
        <v>30.395695023741382</v>
      </c>
      <c r="J3111">
        <v>5135.2641959010834</v>
      </c>
      <c r="K3111">
        <v>-3770.1372419241011</v>
      </c>
      <c r="L3111">
        <v>-36.284855889211691</v>
      </c>
      <c r="M3111">
        <v>6370.6258079286581</v>
      </c>
      <c r="N3111">
        <v>38011.488977445995</v>
      </c>
      <c r="O3111">
        <v>36.964756773190757</v>
      </c>
      <c r="P3111">
        <v>44.622210892960361</v>
      </c>
      <c r="Q3111" s="6">
        <v>3109</v>
      </c>
    </row>
    <row r="3112" spans="1:17" x14ac:dyDescent="0.25">
      <c r="A3112">
        <v>142.78077357053624</v>
      </c>
      <c r="B3112">
        <v>-32.606118160300696</v>
      </c>
      <c r="C3112" s="6">
        <v>1781.0800000000002</v>
      </c>
      <c r="D3112">
        <v>1.2</v>
      </c>
      <c r="E3112">
        <v>0.65</v>
      </c>
      <c r="F3112">
        <v>19.899999999999999</v>
      </c>
      <c r="G3112">
        <v>46.089820015575185</v>
      </c>
      <c r="H3112">
        <v>23.324244097681124</v>
      </c>
      <c r="I3112">
        <v>32.78077357053624</v>
      </c>
      <c r="J3112">
        <v>5378.1421651650944</v>
      </c>
      <c r="K3112">
        <v>-3417.2436706422891</v>
      </c>
      <c r="L3112">
        <v>-32.431665524217081</v>
      </c>
      <c r="M3112">
        <v>6371.9673142030069</v>
      </c>
      <c r="N3112">
        <v>37909.266887218881</v>
      </c>
      <c r="O3112">
        <v>38.26021696063799</v>
      </c>
      <c r="P3112">
        <v>50.078596078117293</v>
      </c>
      <c r="Q3112" s="6">
        <v>3110</v>
      </c>
    </row>
    <row r="3113" spans="1:17" x14ac:dyDescent="0.25">
      <c r="A3113">
        <v>143.59886142967832</v>
      </c>
      <c r="B3113">
        <v>-35.727708735184756</v>
      </c>
      <c r="C3113" s="6">
        <v>1781.3600000000001</v>
      </c>
      <c r="D3113">
        <v>3</v>
      </c>
      <c r="E3113">
        <v>0.65</v>
      </c>
      <c r="F3113">
        <v>19.899999999999999</v>
      </c>
      <c r="G3113">
        <v>54.048620189015942</v>
      </c>
      <c r="H3113">
        <v>17.412507988737904</v>
      </c>
      <c r="I3113">
        <v>33.598861429678323</v>
      </c>
      <c r="J3113">
        <v>5183.7016371602185</v>
      </c>
      <c r="K3113">
        <v>-3703.7084930556621</v>
      </c>
      <c r="L3113">
        <v>-35.54546778050716</v>
      </c>
      <c r="M3113">
        <v>6370.8884203563148</v>
      </c>
      <c r="N3113">
        <v>38135.299274248362</v>
      </c>
      <c r="O3113">
        <v>35.454703524783618</v>
      </c>
      <c r="P3113">
        <v>48.686823124324775</v>
      </c>
      <c r="Q3113" s="6">
        <v>3111</v>
      </c>
    </row>
    <row r="3114" spans="1:17" x14ac:dyDescent="0.25">
      <c r="A3114">
        <v>140.84521956954501</v>
      </c>
      <c r="B3114">
        <v>-33.682065977337658</v>
      </c>
      <c r="C3114" s="6">
        <v>1781.64</v>
      </c>
      <c r="D3114">
        <v>0.75</v>
      </c>
      <c r="E3114">
        <v>0.65</v>
      </c>
      <c r="F3114">
        <v>19.899999999999999</v>
      </c>
      <c r="G3114">
        <v>42.007420362456692</v>
      </c>
      <c r="H3114">
        <v>21.910360625101212</v>
      </c>
      <c r="I3114">
        <v>30.845219569545009</v>
      </c>
      <c r="J3114">
        <v>5312.8997141279815</v>
      </c>
      <c r="K3114">
        <v>-3517.1571749132045</v>
      </c>
      <c r="L3114">
        <v>-33.504690874675354</v>
      </c>
      <c r="M3114">
        <v>6371.6008950203886</v>
      </c>
      <c r="N3114">
        <v>37864.962090692672</v>
      </c>
      <c r="O3114">
        <v>38.816828663567314</v>
      </c>
      <c r="P3114">
        <v>47.118490917092849</v>
      </c>
      <c r="Q3114" s="6">
        <v>3112</v>
      </c>
    </row>
    <row r="3115" spans="1:17" x14ac:dyDescent="0.25">
      <c r="A3115">
        <v>144.12006742875045</v>
      </c>
      <c r="B3115">
        <v>-34.042564507658881</v>
      </c>
      <c r="C3115" s="6">
        <v>1781.92</v>
      </c>
      <c r="D3115">
        <v>1.2</v>
      </c>
      <c r="E3115">
        <v>0.65</v>
      </c>
      <c r="F3115">
        <v>19.899999999999999</v>
      </c>
      <c r="G3115">
        <v>46.089820015575185</v>
      </c>
      <c r="H3115">
        <v>21.753499971538936</v>
      </c>
      <c r="I3115">
        <v>34.120067428750446</v>
      </c>
      <c r="J3115">
        <v>5290.6193215261264</v>
      </c>
      <c r="K3115">
        <v>-3550.3610489312568</v>
      </c>
      <c r="L3115">
        <v>-33.864265763414465</v>
      </c>
      <c r="M3115">
        <v>6371.476781961449</v>
      </c>
      <c r="N3115">
        <v>38066.51940000843</v>
      </c>
      <c r="O3115">
        <v>36.29909173827842</v>
      </c>
      <c r="P3115">
        <v>50.436127540406403</v>
      </c>
      <c r="Q3115" s="6">
        <v>3113</v>
      </c>
    </row>
    <row r="3116" spans="1:17" x14ac:dyDescent="0.25">
      <c r="A3116">
        <v>141.94440269931619</v>
      </c>
      <c r="B3116">
        <v>-32.69015621338032</v>
      </c>
      <c r="C3116" s="6">
        <v>1782.2000000000003</v>
      </c>
      <c r="D3116">
        <v>0.75</v>
      </c>
      <c r="E3116">
        <v>0.65</v>
      </c>
      <c r="F3116">
        <v>19.899999999999999</v>
      </c>
      <c r="G3116">
        <v>42.007420362456692</v>
      </c>
      <c r="H3116">
        <v>18.947727520362463</v>
      </c>
      <c r="I3116">
        <v>31.944402699316186</v>
      </c>
      <c r="J3116">
        <v>5373.1144030966861</v>
      </c>
      <c r="K3116">
        <v>-3425.090830072334</v>
      </c>
      <c r="L3116">
        <v>-32.515466437628731</v>
      </c>
      <c r="M3116">
        <v>6371.9389186503231</v>
      </c>
      <c r="N3116">
        <v>37867.244999171053</v>
      </c>
      <c r="O3116">
        <v>38.792536911951068</v>
      </c>
      <c r="P3116">
        <v>49.100789257974156</v>
      </c>
      <c r="Q3116" s="6">
        <v>3114</v>
      </c>
    </row>
    <row r="3117" spans="1:17" x14ac:dyDescent="0.25">
      <c r="A3117">
        <v>140.594361819228</v>
      </c>
      <c r="B3117">
        <v>-33.969015841887888</v>
      </c>
      <c r="C3117" s="6">
        <v>1782.4800000000002</v>
      </c>
      <c r="D3117">
        <v>1.2</v>
      </c>
      <c r="E3117">
        <v>0.65</v>
      </c>
      <c r="F3117">
        <v>19.899999999999999</v>
      </c>
      <c r="G3117">
        <v>46.089820015575185</v>
      </c>
      <c r="H3117">
        <v>17.034124805364286</v>
      </c>
      <c r="I3117">
        <v>30.594361819227998</v>
      </c>
      <c r="J3117">
        <v>5295.1820147294848</v>
      </c>
      <c r="K3117">
        <v>-3543.5980524499319</v>
      </c>
      <c r="L3117">
        <v>-33.790903259331763</v>
      </c>
      <c r="M3117">
        <v>6371.5021561984549</v>
      </c>
      <c r="N3117">
        <v>37868.696134927093</v>
      </c>
      <c r="O3117">
        <v>38.767893516535906</v>
      </c>
      <c r="P3117">
        <v>46.619830905238501</v>
      </c>
      <c r="Q3117" s="6">
        <v>3115</v>
      </c>
    </row>
    <row r="3118" spans="1:17" x14ac:dyDescent="0.25">
      <c r="A3118">
        <v>144.04167067444175</v>
      </c>
      <c r="B3118">
        <v>-35.269954774613012</v>
      </c>
      <c r="C3118" s="6">
        <v>1782.7600000000002</v>
      </c>
      <c r="D3118">
        <v>3</v>
      </c>
      <c r="E3118">
        <v>0.65</v>
      </c>
      <c r="F3118">
        <v>19.899999999999999</v>
      </c>
      <c r="G3118">
        <v>54.048620189015942</v>
      </c>
      <c r="H3118">
        <v>21.952634239249441</v>
      </c>
      <c r="I3118">
        <v>34.041670674441747</v>
      </c>
      <c r="J3118">
        <v>5213.1932871821737</v>
      </c>
      <c r="K3118">
        <v>-3662.360945772728</v>
      </c>
      <c r="L3118">
        <v>-35.088723069890349</v>
      </c>
      <c r="M3118">
        <v>6371.0495168882962</v>
      </c>
      <c r="N3118">
        <v>38132.960498504814</v>
      </c>
      <c r="O3118">
        <v>35.485080262296165</v>
      </c>
      <c r="P3118">
        <v>49.478397210323067</v>
      </c>
      <c r="Q3118" s="6">
        <v>3116</v>
      </c>
    </row>
    <row r="3119" spans="1:17" x14ac:dyDescent="0.25">
      <c r="A3119">
        <v>141.48965245032105</v>
      </c>
      <c r="B3119">
        <v>-35.214188622704135</v>
      </c>
      <c r="C3119" s="6">
        <v>1783.0400000000002</v>
      </c>
      <c r="D3119">
        <v>1.2</v>
      </c>
      <c r="E3119">
        <v>0.65</v>
      </c>
      <c r="F3119">
        <v>19.899999999999999</v>
      </c>
      <c r="G3119">
        <v>46.089820015575185</v>
      </c>
      <c r="H3119">
        <v>19.144684358545803</v>
      </c>
      <c r="I3119">
        <v>31.489652450321046</v>
      </c>
      <c r="J3119">
        <v>5216.7633730367043</v>
      </c>
      <c r="K3119">
        <v>-3657.3079077625971</v>
      </c>
      <c r="L3119">
        <v>-35.033083027014371</v>
      </c>
      <c r="M3119">
        <v>6371.0690800241773</v>
      </c>
      <c r="N3119">
        <v>37990.389235357463</v>
      </c>
      <c r="O3119">
        <v>37.232235009947104</v>
      </c>
      <c r="P3119">
        <v>46.730013471053958</v>
      </c>
      <c r="Q3119" s="6">
        <v>3117</v>
      </c>
    </row>
    <row r="3120" spans="1:17" x14ac:dyDescent="0.25">
      <c r="A3120">
        <v>141.62104118155517</v>
      </c>
      <c r="B3120">
        <v>-33.09292069524296</v>
      </c>
      <c r="C3120" s="6">
        <v>1783.3200000000002</v>
      </c>
      <c r="D3120">
        <v>0.75</v>
      </c>
      <c r="E3120">
        <v>0.65</v>
      </c>
      <c r="F3120">
        <v>19.899999999999999</v>
      </c>
      <c r="G3120">
        <v>42.007420362456692</v>
      </c>
      <c r="H3120">
        <v>22.326476657207994</v>
      </c>
      <c r="I3120">
        <v>31.621041181555171</v>
      </c>
      <c r="J3120">
        <v>5348.857681637659</v>
      </c>
      <c r="K3120">
        <v>-3462.5981540666103</v>
      </c>
      <c r="L3120">
        <v>-32.917115208342906</v>
      </c>
      <c r="M3120">
        <v>6371.8022940891442</v>
      </c>
      <c r="N3120">
        <v>37872.43674196364</v>
      </c>
      <c r="O3120">
        <v>38.724543059855947</v>
      </c>
      <c r="P3120">
        <v>48.434095414800375</v>
      </c>
      <c r="Q3120" s="6">
        <v>3118</v>
      </c>
    </row>
    <row r="3121" spans="1:17" x14ac:dyDescent="0.25">
      <c r="A3121">
        <v>144.92195189523741</v>
      </c>
      <c r="B3121">
        <v>-36.173708131588121</v>
      </c>
      <c r="C3121" s="6">
        <v>1783.6000000000001</v>
      </c>
      <c r="D3121">
        <v>0.75</v>
      </c>
      <c r="E3121">
        <v>0.65</v>
      </c>
      <c r="F3121">
        <v>19.899999999999999</v>
      </c>
      <c r="G3121">
        <v>42.007420362456692</v>
      </c>
      <c r="H3121">
        <v>15.524899347152353</v>
      </c>
      <c r="I3121">
        <v>34.921951895237413</v>
      </c>
      <c r="J3121">
        <v>5154.6482802747505</v>
      </c>
      <c r="K3121">
        <v>-3743.769434982552</v>
      </c>
      <c r="L3121">
        <v>-35.990528448125858</v>
      </c>
      <c r="M3121">
        <v>6370.7306076814311</v>
      </c>
      <c r="N3121">
        <v>38235.983750614119</v>
      </c>
      <c r="O3121">
        <v>34.246382264816575</v>
      </c>
      <c r="P3121">
        <v>49.789087752033033</v>
      </c>
      <c r="Q3121" s="6">
        <v>3119</v>
      </c>
    </row>
    <row r="3122" spans="1:17" x14ac:dyDescent="0.25">
      <c r="A3122">
        <v>143.60720061020058</v>
      </c>
      <c r="B3122">
        <v>-33.0405306745754</v>
      </c>
      <c r="C3122" s="6">
        <v>1783.88</v>
      </c>
      <c r="D3122">
        <v>3</v>
      </c>
      <c r="E3122">
        <v>0.65</v>
      </c>
      <c r="F3122">
        <v>19.899999999999999</v>
      </c>
      <c r="G3122">
        <v>54.048620189015942</v>
      </c>
      <c r="H3122">
        <v>15.897787575004843</v>
      </c>
      <c r="I3122">
        <v>33.607200610200579</v>
      </c>
      <c r="J3122">
        <v>5352.0278985038449</v>
      </c>
      <c r="K3122">
        <v>-3457.7288722644853</v>
      </c>
      <c r="L3122">
        <v>-32.864868361699294</v>
      </c>
      <c r="M3122">
        <v>6371.8201151990252</v>
      </c>
      <c r="N3122">
        <v>37980.601421417807</v>
      </c>
      <c r="O3122">
        <v>37.364145162333791</v>
      </c>
      <c r="P3122">
        <v>50.633975046881503</v>
      </c>
      <c r="Q3122" s="6">
        <v>3120</v>
      </c>
    </row>
    <row r="3123" spans="1:17" x14ac:dyDescent="0.25">
      <c r="A3123">
        <v>144.68146011725059</v>
      </c>
      <c r="B3123">
        <v>-32.540196596742234</v>
      </c>
      <c r="C3123" s="6">
        <v>1784.16</v>
      </c>
      <c r="D3123">
        <v>1.2</v>
      </c>
      <c r="E3123">
        <v>0.65</v>
      </c>
      <c r="F3123">
        <v>19.899999999999999</v>
      </c>
      <c r="G3123">
        <v>46.089820015575185</v>
      </c>
      <c r="H3123">
        <v>22.029041394701888</v>
      </c>
      <c r="I3123">
        <v>34.681460117250595</v>
      </c>
      <c r="J3123">
        <v>5382.077962581111</v>
      </c>
      <c r="K3123">
        <v>-3411.0830788595836</v>
      </c>
      <c r="L3123">
        <v>-32.365931025296256</v>
      </c>
      <c r="M3123">
        <v>6371.989561054178</v>
      </c>
      <c r="N3123">
        <v>38015.706495854465</v>
      </c>
      <c r="O3123">
        <v>36.931036077521696</v>
      </c>
      <c r="P3123">
        <v>52.140261884572531</v>
      </c>
      <c r="Q3123" s="6">
        <v>3121</v>
      </c>
    </row>
    <row r="3124" spans="1:17" x14ac:dyDescent="0.25">
      <c r="A3124">
        <v>142.78904338954678</v>
      </c>
      <c r="B3124">
        <v>-33.123466187127384</v>
      </c>
      <c r="C3124" s="6">
        <v>1784.4400000000003</v>
      </c>
      <c r="D3124">
        <v>3</v>
      </c>
      <c r="E3124">
        <v>0.65</v>
      </c>
      <c r="F3124">
        <v>19.899999999999999</v>
      </c>
      <c r="G3124">
        <v>54.048620189015942</v>
      </c>
      <c r="H3124">
        <v>14.000303986490342</v>
      </c>
      <c r="I3124">
        <v>32.789043389546777</v>
      </c>
      <c r="J3124">
        <v>5347.0072509370593</v>
      </c>
      <c r="K3124">
        <v>-3465.4358219256796</v>
      </c>
      <c r="L3124">
        <v>-32.947577494200523</v>
      </c>
      <c r="M3124">
        <v>6371.7918969046059</v>
      </c>
      <c r="N3124">
        <v>37938.805347080408</v>
      </c>
      <c r="O3124">
        <v>37.8860370617328</v>
      </c>
      <c r="P3124">
        <v>49.69296166028694</v>
      </c>
      <c r="Q3124" s="6">
        <v>3122</v>
      </c>
    </row>
    <row r="3125" spans="1:17" x14ac:dyDescent="0.25">
      <c r="A3125">
        <v>141.12087316525995</v>
      </c>
      <c r="B3125">
        <v>-36.873372993362935</v>
      </c>
      <c r="C3125" s="6">
        <v>1784.7200000000003</v>
      </c>
      <c r="D3125">
        <v>3</v>
      </c>
      <c r="E3125">
        <v>0.65</v>
      </c>
      <c r="F3125">
        <v>19.899999999999999</v>
      </c>
      <c r="G3125">
        <v>54.048620189015942</v>
      </c>
      <c r="H3125">
        <v>14.492397310325</v>
      </c>
      <c r="I3125">
        <v>31.120873165259951</v>
      </c>
      <c r="J3125">
        <v>5108.4403094665431</v>
      </c>
      <c r="K3125">
        <v>-3806.1622795343706</v>
      </c>
      <c r="L3125">
        <v>-36.688809936622349</v>
      </c>
      <c r="M3125">
        <v>6370.4814334187413</v>
      </c>
      <c r="N3125">
        <v>38073.756898686072</v>
      </c>
      <c r="O3125">
        <v>36.197342918941104</v>
      </c>
      <c r="P3125">
        <v>45.175488642003849</v>
      </c>
      <c r="Q3125" s="6">
        <v>3123</v>
      </c>
    </row>
    <row r="3126" spans="1:17" x14ac:dyDescent="0.25">
      <c r="A3126">
        <v>141.89065749206844</v>
      </c>
      <c r="B3126">
        <v>-34.510972346271529</v>
      </c>
      <c r="C3126" s="6">
        <v>1785.0000000000002</v>
      </c>
      <c r="D3126">
        <v>1.2</v>
      </c>
      <c r="E3126">
        <v>0.65</v>
      </c>
      <c r="F3126">
        <v>19.899999999999999</v>
      </c>
      <c r="G3126">
        <v>46.089820015575185</v>
      </c>
      <c r="H3126">
        <v>22.937289594858441</v>
      </c>
      <c r="I3126">
        <v>31.890657492068442</v>
      </c>
      <c r="J3126">
        <v>5261.3563976953947</v>
      </c>
      <c r="K3126">
        <v>-3593.2962717872542</v>
      </c>
      <c r="L3126">
        <v>-34.331515521020847</v>
      </c>
      <c r="M3126">
        <v>6371.3145614080649</v>
      </c>
      <c r="N3126">
        <v>37969.690592174447</v>
      </c>
      <c r="O3126">
        <v>37.493150982797388</v>
      </c>
      <c r="P3126">
        <v>47.680443229025386</v>
      </c>
      <c r="Q3126" s="6">
        <v>3124</v>
      </c>
    </row>
    <row r="3127" spans="1:17" x14ac:dyDescent="0.25">
      <c r="A3127">
        <v>142.11480347433249</v>
      </c>
      <c r="B3127">
        <v>-34.470675935938942</v>
      </c>
      <c r="C3127" s="6">
        <v>1785.2800000000002</v>
      </c>
      <c r="D3127">
        <v>3</v>
      </c>
      <c r="E3127">
        <v>0.65</v>
      </c>
      <c r="F3127">
        <v>19.899999999999999</v>
      </c>
      <c r="G3127">
        <v>54.048620189015942</v>
      </c>
      <c r="H3127">
        <v>16.47452800023375</v>
      </c>
      <c r="I3127">
        <v>32.11480347433249</v>
      </c>
      <c r="J3127">
        <v>5263.8877195563909</v>
      </c>
      <c r="K3127">
        <v>-3589.6119117167068</v>
      </c>
      <c r="L3127">
        <v>-34.29131686380147</v>
      </c>
      <c r="M3127">
        <v>6371.3285585374624</v>
      </c>
      <c r="N3127">
        <v>37979.423945212926</v>
      </c>
      <c r="O3127">
        <v>37.372089708555635</v>
      </c>
      <c r="P3127">
        <v>47.957794273302049</v>
      </c>
      <c r="Q3127" s="6">
        <v>3125</v>
      </c>
    </row>
    <row r="3128" spans="1:17" x14ac:dyDescent="0.25">
      <c r="A3128">
        <v>145.05964762406848</v>
      </c>
      <c r="B3128">
        <v>-34.431088455773306</v>
      </c>
      <c r="C3128" s="6">
        <v>1785.5600000000002</v>
      </c>
      <c r="D3128">
        <v>3</v>
      </c>
      <c r="E3128">
        <v>0.65</v>
      </c>
      <c r="F3128">
        <v>19.899999999999999</v>
      </c>
      <c r="G3128">
        <v>54.048620189015942</v>
      </c>
      <c r="H3128">
        <v>19.567561021466751</v>
      </c>
      <c r="I3128">
        <v>35.059647624068475</v>
      </c>
      <c r="J3128">
        <v>5266.3719680440554</v>
      </c>
      <c r="K3128">
        <v>-3585.9906611727006</v>
      </c>
      <c r="L3128">
        <v>-34.251825761294491</v>
      </c>
      <c r="M3128">
        <v>6371.3423018872591</v>
      </c>
      <c r="N3128">
        <v>38142.958880852428</v>
      </c>
      <c r="O3128">
        <v>35.368085298028198</v>
      </c>
      <c r="P3128">
        <v>51.141285943723624</v>
      </c>
      <c r="Q3128" s="6">
        <v>3126</v>
      </c>
    </row>
    <row r="3129" spans="1:17" x14ac:dyDescent="0.25">
      <c r="A3129">
        <v>141.53091299099592</v>
      </c>
      <c r="B3129">
        <v>-36.016650501765071</v>
      </c>
      <c r="C3129" s="6">
        <v>1785.8400000000001</v>
      </c>
      <c r="D3129">
        <v>0.75</v>
      </c>
      <c r="E3129">
        <v>0.65</v>
      </c>
      <c r="F3129">
        <v>19.899999999999999</v>
      </c>
      <c r="G3129">
        <v>42.007420362456692</v>
      </c>
      <c r="H3129">
        <v>15.601359992501978</v>
      </c>
      <c r="I3129">
        <v>31.530912990995915</v>
      </c>
      <c r="J3129">
        <v>5164.9151598984372</v>
      </c>
      <c r="K3129">
        <v>-3729.6875403155741</v>
      </c>
      <c r="L3129">
        <v>-35.833796352438782</v>
      </c>
      <c r="M3129">
        <v>6370.78627465511</v>
      </c>
      <c r="N3129">
        <v>38041.535034962042</v>
      </c>
      <c r="O3129">
        <v>36.596412700937925</v>
      </c>
      <c r="P3129">
        <v>46.216857267650219</v>
      </c>
      <c r="Q3129" s="6">
        <v>3127</v>
      </c>
    </row>
    <row r="3130" spans="1:17" x14ac:dyDescent="0.25">
      <c r="A3130">
        <v>144.724393046118</v>
      </c>
      <c r="B3130">
        <v>-35.078645390901521</v>
      </c>
      <c r="C3130" s="6">
        <v>1786.1200000000001</v>
      </c>
      <c r="D3130">
        <v>0.75</v>
      </c>
      <c r="E3130">
        <v>0.65</v>
      </c>
      <c r="F3130">
        <v>19.899999999999999</v>
      </c>
      <c r="G3130">
        <v>42.007420362456692</v>
      </c>
      <c r="H3130">
        <v>19.477970770403765</v>
      </c>
      <c r="I3130">
        <v>34.724393046117996</v>
      </c>
      <c r="J3130">
        <v>5225.4200422061276</v>
      </c>
      <c r="K3130">
        <v>-3645.0119001498583</v>
      </c>
      <c r="L3130">
        <v>-34.897849161748049</v>
      </c>
      <c r="M3130">
        <v>6371.1165716633659</v>
      </c>
      <c r="N3130">
        <v>38160.63842266475</v>
      </c>
      <c r="O3130">
        <v>35.152060382088386</v>
      </c>
      <c r="P3130">
        <v>50.333863065318901</v>
      </c>
      <c r="Q3130" s="6">
        <v>3128</v>
      </c>
    </row>
    <row r="3131" spans="1:17" x14ac:dyDescent="0.25">
      <c r="A3131">
        <v>140.5630279927137</v>
      </c>
      <c r="B3131">
        <v>-32.540211606560433</v>
      </c>
      <c r="C3131" s="6">
        <v>1786.4</v>
      </c>
      <c r="D3131">
        <v>3</v>
      </c>
      <c r="E3131">
        <v>0.65</v>
      </c>
      <c r="F3131">
        <v>19.899999999999999</v>
      </c>
      <c r="G3131">
        <v>54.048620189015942</v>
      </c>
      <c r="H3131">
        <v>16.261106231682998</v>
      </c>
      <c r="I3131">
        <v>30.5630279927137</v>
      </c>
      <c r="J3131">
        <v>5382.0770672427579</v>
      </c>
      <c r="K3131">
        <v>-3411.0844820854613</v>
      </c>
      <c r="L3131">
        <v>-32.365945992416705</v>
      </c>
      <c r="M3131">
        <v>6371.9895559914912</v>
      </c>
      <c r="N3131">
        <v>37783.732672944701</v>
      </c>
      <c r="O3131">
        <v>39.865970517922406</v>
      </c>
      <c r="P3131">
        <v>47.670687343261541</v>
      </c>
      <c r="Q3131" s="6">
        <v>3129</v>
      </c>
    </row>
    <row r="3132" spans="1:17" x14ac:dyDescent="0.25">
      <c r="A3132">
        <v>144.94181556979046</v>
      </c>
      <c r="B3132">
        <v>-33.112765214379472</v>
      </c>
      <c r="C3132" s="6">
        <v>1786.68</v>
      </c>
      <c r="D3132">
        <v>3</v>
      </c>
      <c r="E3132">
        <v>0.65</v>
      </c>
      <c r="F3132">
        <v>19.899999999999999</v>
      </c>
      <c r="G3132">
        <v>54.048620189015942</v>
      </c>
      <c r="H3132">
        <v>21.075834241644102</v>
      </c>
      <c r="I3132">
        <v>34.941815569790464</v>
      </c>
      <c r="J3132">
        <v>5347.6556837300641</v>
      </c>
      <c r="K3132">
        <v>-3464.4418151606405</v>
      </c>
      <c r="L3132">
        <v>-32.936905648281957</v>
      </c>
      <c r="M3132">
        <v>6371.7955399058446</v>
      </c>
      <c r="N3132">
        <v>38062.426827442381</v>
      </c>
      <c r="O3132">
        <v>36.353457340474911</v>
      </c>
      <c r="P3132">
        <v>51.979226777767565</v>
      </c>
      <c r="Q3132" s="6">
        <v>3130</v>
      </c>
    </row>
    <row r="3133" spans="1:17" x14ac:dyDescent="0.25">
      <c r="A3133">
        <v>140.72667434563175</v>
      </c>
      <c r="B3133">
        <v>-32.791384550210459</v>
      </c>
      <c r="C3133" s="6">
        <v>1786.9600000000003</v>
      </c>
      <c r="D3133">
        <v>1.2</v>
      </c>
      <c r="E3133">
        <v>0.65</v>
      </c>
      <c r="F3133">
        <v>19.899999999999999</v>
      </c>
      <c r="G3133">
        <v>46.089820015575185</v>
      </c>
      <c r="H3133">
        <v>14.399166326196866</v>
      </c>
      <c r="I3133">
        <v>30.72667434563175</v>
      </c>
      <c r="J3133">
        <v>5367.0428306304239</v>
      </c>
      <c r="K3133">
        <v>-3434.5334894896446</v>
      </c>
      <c r="L3133">
        <v>-32.61641111475894</v>
      </c>
      <c r="M3133">
        <v>6371.9046631480087</v>
      </c>
      <c r="N3133">
        <v>37806.876983362556</v>
      </c>
      <c r="O3133">
        <v>39.565540619558504</v>
      </c>
      <c r="P3133">
        <v>47.661433917659991</v>
      </c>
      <c r="Q3133" s="6">
        <v>3131</v>
      </c>
    </row>
    <row r="3134" spans="1:17" x14ac:dyDescent="0.25">
      <c r="A3134">
        <v>142.83403166639769</v>
      </c>
      <c r="B3134">
        <v>-33.186077707493496</v>
      </c>
      <c r="C3134" s="6">
        <v>1787.2400000000002</v>
      </c>
      <c r="D3134">
        <v>3</v>
      </c>
      <c r="E3134">
        <v>0.65</v>
      </c>
      <c r="F3134">
        <v>19.899999999999999</v>
      </c>
      <c r="G3134">
        <v>54.048620189015942</v>
      </c>
      <c r="H3134">
        <v>19.950192125457885</v>
      </c>
      <c r="I3134">
        <v>32.834031666397692</v>
      </c>
      <c r="J3134">
        <v>5343.2095205519199</v>
      </c>
      <c r="K3134">
        <v>-3471.2493729739595</v>
      </c>
      <c r="L3134">
        <v>-33.010019083142275</v>
      </c>
      <c r="M3134">
        <v>6371.7705694640945</v>
      </c>
      <c r="N3134">
        <v>37944.876107973512</v>
      </c>
      <c r="O3134">
        <v>37.809615812965014</v>
      </c>
      <c r="P3134">
        <v>49.694410778616543</v>
      </c>
      <c r="Q3134" s="6">
        <v>3132</v>
      </c>
    </row>
    <row r="3135" spans="1:17" x14ac:dyDescent="0.25">
      <c r="A3135">
        <v>143.719280645813</v>
      </c>
      <c r="B3135">
        <v>-33.23847934806529</v>
      </c>
      <c r="C3135" s="6">
        <v>1787.5200000000002</v>
      </c>
      <c r="D3135">
        <v>3</v>
      </c>
      <c r="E3135">
        <v>0.65</v>
      </c>
      <c r="F3135">
        <v>19.899999999999999</v>
      </c>
      <c r="G3135">
        <v>54.048620189015942</v>
      </c>
      <c r="H3135">
        <v>23.90839461203025</v>
      </c>
      <c r="I3135">
        <v>33.719280645813001</v>
      </c>
      <c r="J3135">
        <v>5340.0261637427802</v>
      </c>
      <c r="K3135">
        <v>-3476.1117775129992</v>
      </c>
      <c r="L3135">
        <v>-33.062279146310097</v>
      </c>
      <c r="M3135">
        <v>6371.7527038658691</v>
      </c>
      <c r="N3135">
        <v>37998.110870217999</v>
      </c>
      <c r="O3135">
        <v>37.145697382867887</v>
      </c>
      <c r="P3135">
        <v>50.604422154689026</v>
      </c>
      <c r="Q3135" s="6">
        <v>3133</v>
      </c>
    </row>
    <row r="3136" spans="1:17" x14ac:dyDescent="0.25">
      <c r="A3136">
        <v>142.1742581685802</v>
      </c>
      <c r="B3136">
        <v>-36.869687023173235</v>
      </c>
      <c r="C3136" s="6">
        <v>1787.8000000000002</v>
      </c>
      <c r="D3136">
        <v>1.2</v>
      </c>
      <c r="E3136">
        <v>0.65</v>
      </c>
      <c r="F3136">
        <v>19.899999999999999</v>
      </c>
      <c r="G3136">
        <v>46.089820015575185</v>
      </c>
      <c r="H3136">
        <v>21.653273413557983</v>
      </c>
      <c r="I3136">
        <v>32.174258168580195</v>
      </c>
      <c r="J3136">
        <v>5108.6857497370438</v>
      </c>
      <c r="K3136">
        <v>-3805.8350452635732</v>
      </c>
      <c r="L3136">
        <v>-36.685130967407702</v>
      </c>
      <c r="M3136">
        <v>6370.4827510419282</v>
      </c>
      <c r="N3136">
        <v>38128.060258270983</v>
      </c>
      <c r="O3136">
        <v>35.536963710123267</v>
      </c>
      <c r="P3136">
        <v>46.356702046874418</v>
      </c>
      <c r="Q3136" s="6">
        <v>3134</v>
      </c>
    </row>
    <row r="3137" spans="1:17" x14ac:dyDescent="0.25">
      <c r="A3137">
        <v>143.15366579211141</v>
      </c>
      <c r="B3137">
        <v>-33.862502746816808</v>
      </c>
      <c r="C3137" s="6">
        <v>1788.0800000000002</v>
      </c>
      <c r="D3137">
        <v>3</v>
      </c>
      <c r="E3137">
        <v>0.65</v>
      </c>
      <c r="F3137">
        <v>19.899999999999999</v>
      </c>
      <c r="G3137">
        <v>54.048620189015942</v>
      </c>
      <c r="H3137">
        <v>20.241162210435551</v>
      </c>
      <c r="I3137">
        <v>33.153665792111411</v>
      </c>
      <c r="J3137">
        <v>5301.774206757771</v>
      </c>
      <c r="K3137">
        <v>-3533.7936621558065</v>
      </c>
      <c r="L3137">
        <v>-33.684661836313524</v>
      </c>
      <c r="M3137">
        <v>6371.5388554206065</v>
      </c>
      <c r="N3137">
        <v>38001.379178343297</v>
      </c>
      <c r="O3137">
        <v>37.102274854646311</v>
      </c>
      <c r="P3137">
        <v>49.535877334823482</v>
      </c>
      <c r="Q3137" s="6">
        <v>3135</v>
      </c>
    </row>
    <row r="3138" spans="1:17" x14ac:dyDescent="0.25">
      <c r="A3138">
        <v>140.88514106950171</v>
      </c>
      <c r="B3138">
        <v>-36.676820386961339</v>
      </c>
      <c r="C3138" s="6">
        <v>1788.3600000000001</v>
      </c>
      <c r="D3138">
        <v>3</v>
      </c>
      <c r="E3138">
        <v>0.65</v>
      </c>
      <c r="F3138">
        <v>19.899999999999999</v>
      </c>
      <c r="G3138">
        <v>54.048620189015942</v>
      </c>
      <c r="H3138">
        <v>21.582000189800958</v>
      </c>
      <c r="I3138">
        <v>30.885141069501714</v>
      </c>
      <c r="J3138">
        <v>5121.4986890190239</v>
      </c>
      <c r="K3138">
        <v>-3788.6909570320281</v>
      </c>
      <c r="L3138">
        <v>-36.492634901243818</v>
      </c>
      <c r="M3138">
        <v>6370.5516236445219</v>
      </c>
      <c r="N3138">
        <v>38049.361295460883</v>
      </c>
      <c r="O3138">
        <v>36.497112423613814</v>
      </c>
      <c r="P3138">
        <v>45.040008450304462</v>
      </c>
      <c r="Q3138" s="6">
        <v>3136</v>
      </c>
    </row>
    <row r="3139" spans="1:17" x14ac:dyDescent="0.25">
      <c r="A3139">
        <v>140.57277694467098</v>
      </c>
      <c r="B3139">
        <v>-33.098762490957455</v>
      </c>
      <c r="C3139" s="6">
        <v>1788.64</v>
      </c>
      <c r="D3139">
        <v>0.75</v>
      </c>
      <c r="E3139">
        <v>0.65</v>
      </c>
      <c r="F3139">
        <v>19.899999999999999</v>
      </c>
      <c r="G3139">
        <v>42.007420362456692</v>
      </c>
      <c r="H3139">
        <v>14.716755880800005</v>
      </c>
      <c r="I3139">
        <v>30.572776944670977</v>
      </c>
      <c r="J3139">
        <v>5348.5039062620745</v>
      </c>
      <c r="K3139">
        <v>-3463.1409305027983</v>
      </c>
      <c r="L3139">
        <v>-32.922941075588597</v>
      </c>
      <c r="M3139">
        <v>6371.800306022189</v>
      </c>
      <c r="N3139">
        <v>37816.463416032944</v>
      </c>
      <c r="O3139">
        <v>39.440549602915432</v>
      </c>
      <c r="P3139">
        <v>47.250339460906119</v>
      </c>
      <c r="Q3139" s="6">
        <v>3137</v>
      </c>
    </row>
    <row r="3140" spans="1:17" x14ac:dyDescent="0.25">
      <c r="A3140">
        <v>141.05365641992915</v>
      </c>
      <c r="B3140">
        <v>-35.188153320249796</v>
      </c>
      <c r="C3140" s="6">
        <v>1788.92</v>
      </c>
      <c r="D3140">
        <v>1.2</v>
      </c>
      <c r="E3140">
        <v>0.65</v>
      </c>
      <c r="F3140">
        <v>19.899999999999999</v>
      </c>
      <c r="G3140">
        <v>46.089820015575185</v>
      </c>
      <c r="H3140">
        <v>21.657454763459857</v>
      </c>
      <c r="I3140">
        <v>31.053656419929155</v>
      </c>
      <c r="J3140">
        <v>5218.4284279091771</v>
      </c>
      <c r="K3140">
        <v>-3654.9476444266761</v>
      </c>
      <c r="L3140">
        <v>-35.007106834756442</v>
      </c>
      <c r="M3140">
        <v>6371.0782086481058</v>
      </c>
      <c r="N3140">
        <v>37965.929158625659</v>
      </c>
      <c r="O3140">
        <v>37.536831465284116</v>
      </c>
      <c r="P3140">
        <v>46.2577664031257</v>
      </c>
      <c r="Q3140" s="6">
        <v>3138</v>
      </c>
    </row>
    <row r="3141" spans="1:17" x14ac:dyDescent="0.25">
      <c r="A3141">
        <v>143.52820358757168</v>
      </c>
      <c r="B3141">
        <v>-33.494210245081256</v>
      </c>
      <c r="C3141" s="6">
        <v>1789.2000000000003</v>
      </c>
      <c r="D3141">
        <v>3</v>
      </c>
      <c r="E3141">
        <v>0.65</v>
      </c>
      <c r="F3141">
        <v>19.899999999999999</v>
      </c>
      <c r="G3141">
        <v>54.048620189015942</v>
      </c>
      <c r="H3141">
        <v>17.209338490269033</v>
      </c>
      <c r="I3141">
        <v>33.528203587571682</v>
      </c>
      <c r="J3141">
        <v>5324.4265939185698</v>
      </c>
      <c r="K3141">
        <v>-3499.800031466265</v>
      </c>
      <c r="L3141">
        <v>-33.317327549752896</v>
      </c>
      <c r="M3141">
        <v>6371.6653093424939</v>
      </c>
      <c r="N3141">
        <v>38001.583383585901</v>
      </c>
      <c r="O3141">
        <v>37.101458894414222</v>
      </c>
      <c r="P3141">
        <v>50.210185644399139</v>
      </c>
      <c r="Q3141" s="6">
        <v>3139</v>
      </c>
    </row>
    <row r="3142" spans="1:17" x14ac:dyDescent="0.25">
      <c r="A3142">
        <v>143.48723057617661</v>
      </c>
      <c r="B3142">
        <v>-36.062786192022621</v>
      </c>
      <c r="C3142" s="6">
        <v>1789.4800000000002</v>
      </c>
      <c r="D3142">
        <v>3</v>
      </c>
      <c r="E3142">
        <v>0.65</v>
      </c>
      <c r="F3142">
        <v>19.899999999999999</v>
      </c>
      <c r="G3142">
        <v>54.048620189015942</v>
      </c>
      <c r="H3142">
        <v>17.154294991366267</v>
      </c>
      <c r="I3142">
        <v>33.487230576176614</v>
      </c>
      <c r="J3142">
        <v>5161.9032958560856</v>
      </c>
      <c r="K3142">
        <v>-3733.8269780915653</v>
      </c>
      <c r="L3142">
        <v>-35.879835848262552</v>
      </c>
      <c r="M3142">
        <v>6370.7699329119014</v>
      </c>
      <c r="N3142">
        <v>38149.207390828931</v>
      </c>
      <c r="O3142">
        <v>35.285260614417716</v>
      </c>
      <c r="P3142">
        <v>48.336789655806257</v>
      </c>
      <c r="Q3142" s="6">
        <v>3140</v>
      </c>
    </row>
    <row r="3143" spans="1:17" x14ac:dyDescent="0.25">
      <c r="A3143">
        <v>143.9892771527762</v>
      </c>
      <c r="B3143">
        <v>-34.589098420227074</v>
      </c>
      <c r="C3143" s="6">
        <v>1789.7600000000002</v>
      </c>
      <c r="D3143">
        <v>0.75</v>
      </c>
      <c r="E3143">
        <v>0.65</v>
      </c>
      <c r="F3143">
        <v>19.899999999999999</v>
      </c>
      <c r="G3143">
        <v>42.007420362456692</v>
      </c>
      <c r="H3143">
        <v>21.727578019563722</v>
      </c>
      <c r="I3143">
        <v>33.989277152776197</v>
      </c>
      <c r="J3143">
        <v>5256.4412821348797</v>
      </c>
      <c r="K3143">
        <v>-3600.4344469920179</v>
      </c>
      <c r="L3143">
        <v>-34.409453080739894</v>
      </c>
      <c r="M3143">
        <v>6371.2874020576483</v>
      </c>
      <c r="N3143">
        <v>38090.378224053304</v>
      </c>
      <c r="O3143">
        <v>36.00515378626168</v>
      </c>
      <c r="P3143">
        <v>49.903606469191651</v>
      </c>
      <c r="Q3143" s="6">
        <v>3141</v>
      </c>
    </row>
    <row r="3144" spans="1:17" x14ac:dyDescent="0.25">
      <c r="A3144">
        <v>142.60841253986985</v>
      </c>
      <c r="B3144">
        <v>-34.037107657138634</v>
      </c>
      <c r="C3144" s="6">
        <v>1790.0400000000002</v>
      </c>
      <c r="D3144">
        <v>0.75</v>
      </c>
      <c r="E3144">
        <v>0.65</v>
      </c>
      <c r="F3144">
        <v>19.899999999999999</v>
      </c>
      <c r="G3144">
        <v>42.007420362456692</v>
      </c>
      <c r="H3144">
        <v>18.070693045238468</v>
      </c>
      <c r="I3144">
        <v>32.608412539869846</v>
      </c>
      <c r="J3144">
        <v>5290.9581447964392</v>
      </c>
      <c r="K3144">
        <v>-3549.8594753622033</v>
      </c>
      <c r="L3144">
        <v>-33.858822684732047</v>
      </c>
      <c r="M3144">
        <v>6371.4786654909703</v>
      </c>
      <c r="N3144">
        <v>37981.081100662042</v>
      </c>
      <c r="O3144">
        <v>37.353516626545812</v>
      </c>
      <c r="P3144">
        <v>48.815960224569686</v>
      </c>
      <c r="Q3144" s="6">
        <v>3142</v>
      </c>
    </row>
    <row r="3145" spans="1:17" x14ac:dyDescent="0.25">
      <c r="A3145">
        <v>141.12980341328813</v>
      </c>
      <c r="B3145">
        <v>-32.979205147337346</v>
      </c>
      <c r="C3145" s="6">
        <v>1790.3200000000002</v>
      </c>
      <c r="D3145">
        <v>0.75</v>
      </c>
      <c r="E3145">
        <v>0.65</v>
      </c>
      <c r="F3145">
        <v>19.899999999999999</v>
      </c>
      <c r="G3145">
        <v>42.007420362456692</v>
      </c>
      <c r="H3145">
        <v>22.57045797137981</v>
      </c>
      <c r="I3145">
        <v>31.12980341328813</v>
      </c>
      <c r="J3145">
        <v>5355.7331274766775</v>
      </c>
      <c r="K3145">
        <v>-3452.0254707226127</v>
      </c>
      <c r="L3145">
        <v>-32.803711171099792</v>
      </c>
      <c r="M3145">
        <v>6371.8409571542816</v>
      </c>
      <c r="N3145">
        <v>37839.29434895132</v>
      </c>
      <c r="O3145">
        <v>39.148047421328684</v>
      </c>
      <c r="P3145">
        <v>47.97186865287577</v>
      </c>
      <c r="Q3145" s="6">
        <v>3143</v>
      </c>
    </row>
    <row r="3146" spans="1:17" x14ac:dyDescent="0.25">
      <c r="A3146">
        <v>141.98224879510903</v>
      </c>
      <c r="B3146">
        <v>-36.587100737919869</v>
      </c>
      <c r="C3146" s="6">
        <v>1790.6000000000001</v>
      </c>
      <c r="D3146">
        <v>1.2</v>
      </c>
      <c r="E3146">
        <v>0.65</v>
      </c>
      <c r="F3146">
        <v>19.899999999999999</v>
      </c>
      <c r="G3146">
        <v>46.089820015575185</v>
      </c>
      <c r="H3146">
        <v>22.115057187659772</v>
      </c>
      <c r="I3146">
        <v>31.98224879510903</v>
      </c>
      <c r="J3146">
        <v>5127.4393169429495</v>
      </c>
      <c r="K3146">
        <v>-3780.701209673573</v>
      </c>
      <c r="L3146">
        <v>-36.403090475473029</v>
      </c>
      <c r="M3146">
        <v>6370.583614219312</v>
      </c>
      <c r="N3146">
        <v>38100.42163730655</v>
      </c>
      <c r="O3146">
        <v>35.873595934664124</v>
      </c>
      <c r="P3146">
        <v>46.332745762206009</v>
      </c>
      <c r="Q3146" s="6">
        <v>3144</v>
      </c>
    </row>
    <row r="3147" spans="1:17" x14ac:dyDescent="0.25">
      <c r="A3147">
        <v>144.79921206097774</v>
      </c>
      <c r="B3147">
        <v>-34.412738169106078</v>
      </c>
      <c r="C3147" s="6">
        <v>1790.88</v>
      </c>
      <c r="D3147">
        <v>1.2</v>
      </c>
      <c r="E3147">
        <v>0.65</v>
      </c>
      <c r="F3147">
        <v>19.899999999999999</v>
      </c>
      <c r="G3147">
        <v>46.089820015575185</v>
      </c>
      <c r="H3147">
        <v>17.523786263088546</v>
      </c>
      <c r="I3147">
        <v>34.799212060977737</v>
      </c>
      <c r="J3147">
        <v>5267.522656408124</v>
      </c>
      <c r="K3147">
        <v>-3584.3115012188182</v>
      </c>
      <c r="L3147">
        <v>-34.233520264998496</v>
      </c>
      <c r="M3147">
        <v>6371.3486699083105</v>
      </c>
      <c r="N3147">
        <v>38126.760898902859</v>
      </c>
      <c r="O3147">
        <v>35.564003301558166</v>
      </c>
      <c r="P3147">
        <v>50.883068004485246</v>
      </c>
      <c r="Q3147" s="6">
        <v>3145</v>
      </c>
    </row>
    <row r="3148" spans="1:17" x14ac:dyDescent="0.25">
      <c r="A3148">
        <v>141.94150921389664</v>
      </c>
      <c r="B3148">
        <v>-33.473140699169385</v>
      </c>
      <c r="C3148" s="6">
        <v>1791.16</v>
      </c>
      <c r="D3148">
        <v>0.75</v>
      </c>
      <c r="E3148">
        <v>0.65</v>
      </c>
      <c r="F3148">
        <v>19.899999999999999</v>
      </c>
      <c r="G3148">
        <v>42.007420362456692</v>
      </c>
      <c r="H3148">
        <v>18.098963975407965</v>
      </c>
      <c r="I3148">
        <v>31.941509213896637</v>
      </c>
      <c r="J3148">
        <v>5325.7158543756659</v>
      </c>
      <c r="K3148">
        <v>-3497.8509650628989</v>
      </c>
      <c r="L3148">
        <v>-33.296313704214121</v>
      </c>
      <c r="M3148">
        <v>6371.6725226065864</v>
      </c>
      <c r="N3148">
        <v>37911.800058023298</v>
      </c>
      <c r="O3148">
        <v>38.224139868175556</v>
      </c>
      <c r="P3148">
        <v>48.501889674051526</v>
      </c>
      <c r="Q3148" s="6">
        <v>3146</v>
      </c>
    </row>
    <row r="3149" spans="1:17" x14ac:dyDescent="0.25">
      <c r="A3149">
        <v>141.02536566631167</v>
      </c>
      <c r="B3149">
        <v>-33.334719941746854</v>
      </c>
      <c r="C3149" s="6">
        <v>1791.4400000000003</v>
      </c>
      <c r="D3149">
        <v>1.2</v>
      </c>
      <c r="E3149">
        <v>0.65</v>
      </c>
      <c r="F3149">
        <v>19.899999999999999</v>
      </c>
      <c r="G3149">
        <v>46.089820015575185</v>
      </c>
      <c r="H3149">
        <v>14.300732289586069</v>
      </c>
      <c r="I3149">
        <v>31.025365666311671</v>
      </c>
      <c r="J3149">
        <v>5334.1679777747331</v>
      </c>
      <c r="K3149">
        <v>-3485.0345603416818</v>
      </c>
      <c r="L3149">
        <v>-33.158261249428186</v>
      </c>
      <c r="M3149">
        <v>6371.719854316676</v>
      </c>
      <c r="N3149">
        <v>37854.247931318932</v>
      </c>
      <c r="O3149">
        <v>38.955130463115552</v>
      </c>
      <c r="P3149">
        <v>47.583500372547661</v>
      </c>
      <c r="Q3149" s="6">
        <v>3147</v>
      </c>
    </row>
    <row r="3150" spans="1:17" x14ac:dyDescent="0.25">
      <c r="A3150">
        <v>143.04845562399132</v>
      </c>
      <c r="B3150">
        <v>-32.311393639565381</v>
      </c>
      <c r="C3150" s="6">
        <v>1791.7200000000003</v>
      </c>
      <c r="D3150">
        <v>3</v>
      </c>
      <c r="E3150">
        <v>0.65</v>
      </c>
      <c r="F3150">
        <v>19.899999999999999</v>
      </c>
      <c r="G3150">
        <v>54.048620189015942</v>
      </c>
      <c r="H3150">
        <v>21.773854504314798</v>
      </c>
      <c r="I3150">
        <v>33.048455623991316</v>
      </c>
      <c r="J3150">
        <v>5395.6831044099308</v>
      </c>
      <c r="K3150">
        <v>-3389.6661250321645</v>
      </c>
      <c r="L3150">
        <v>-32.137784461249957</v>
      </c>
      <c r="M3150">
        <v>6372.0665880391862</v>
      </c>
      <c r="N3150">
        <v>37908.116105391942</v>
      </c>
      <c r="O3150">
        <v>38.27613048623823</v>
      </c>
      <c r="P3150">
        <v>50.594593034474428</v>
      </c>
      <c r="Q3150" s="6">
        <v>3148</v>
      </c>
    </row>
    <row r="3151" spans="1:17" x14ac:dyDescent="0.25">
      <c r="A3151">
        <v>143.96438864783133</v>
      </c>
      <c r="B3151">
        <v>-32.477537664192951</v>
      </c>
      <c r="C3151" s="6">
        <v>1792.0000000000002</v>
      </c>
      <c r="D3151">
        <v>0.75</v>
      </c>
      <c r="E3151">
        <v>0.65</v>
      </c>
      <c r="F3151">
        <v>19.899999999999999</v>
      </c>
      <c r="G3151">
        <v>42.007420362456692</v>
      </c>
      <c r="H3151">
        <v>16.647528606166873</v>
      </c>
      <c r="I3151">
        <v>33.964388647831328</v>
      </c>
      <c r="J3151">
        <v>5385.8123559649148</v>
      </c>
      <c r="K3151">
        <v>-3405.2232568748368</v>
      </c>
      <c r="L3151">
        <v>-32.303450750807357</v>
      </c>
      <c r="M3151">
        <v>6372.0106844563288</v>
      </c>
      <c r="N3151">
        <v>37970.122875997338</v>
      </c>
      <c r="O3151">
        <v>37.49729164352263</v>
      </c>
      <c r="P3151">
        <v>51.439637694500121</v>
      </c>
      <c r="Q3151" s="6">
        <v>3149</v>
      </c>
    </row>
    <row r="3152" spans="1:17" x14ac:dyDescent="0.25">
      <c r="A3152">
        <v>141.07982293739548</v>
      </c>
      <c r="B3152">
        <v>-35.340583019650531</v>
      </c>
      <c r="C3152" s="6">
        <v>1792.2800000000002</v>
      </c>
      <c r="D3152">
        <v>3</v>
      </c>
      <c r="E3152">
        <v>0.65</v>
      </c>
      <c r="F3152">
        <v>19.899999999999999</v>
      </c>
      <c r="G3152">
        <v>54.048620189015942</v>
      </c>
      <c r="H3152">
        <v>14.929323895948144</v>
      </c>
      <c r="I3152">
        <v>31.079822937395477</v>
      </c>
      <c r="J3152">
        <v>5208.664643545636</v>
      </c>
      <c r="K3152">
        <v>-3668.7557315277595</v>
      </c>
      <c r="L3152">
        <v>-35.159192579290959</v>
      </c>
      <c r="M3152">
        <v>6371.0247202895207</v>
      </c>
      <c r="N3152">
        <v>37976.571367076853</v>
      </c>
      <c r="O3152">
        <v>37.403451335157733</v>
      </c>
      <c r="P3152">
        <v>46.179651645503526</v>
      </c>
      <c r="Q3152" s="6">
        <v>3150</v>
      </c>
    </row>
    <row r="3153" spans="1:17" x14ac:dyDescent="0.25">
      <c r="A3153">
        <v>141.6792872078031</v>
      </c>
      <c r="B3153">
        <v>-36.213656632900893</v>
      </c>
      <c r="C3153" s="6">
        <v>1792.5600000000002</v>
      </c>
      <c r="D3153">
        <v>1.2</v>
      </c>
      <c r="E3153">
        <v>0.65</v>
      </c>
      <c r="F3153">
        <v>19.899999999999999</v>
      </c>
      <c r="G3153">
        <v>46.089820015575185</v>
      </c>
      <c r="H3153">
        <v>22.925297721135514</v>
      </c>
      <c r="I3153">
        <v>31.6792872078031</v>
      </c>
      <c r="J3153">
        <v>5152.0306431702138</v>
      </c>
      <c r="K3153">
        <v>-3747.3468101127519</v>
      </c>
      <c r="L3153">
        <v>-36.030395023179118</v>
      </c>
      <c r="M3153">
        <v>6370.7164325079721</v>
      </c>
      <c r="N3153">
        <v>38061.440154115269</v>
      </c>
      <c r="O3153">
        <v>36.351175037783612</v>
      </c>
      <c r="P3153">
        <v>46.248036579194533</v>
      </c>
      <c r="Q3153" s="6">
        <v>3151</v>
      </c>
    </row>
    <row r="3154" spans="1:17" x14ac:dyDescent="0.25">
      <c r="A3154">
        <v>140.20042234236058</v>
      </c>
      <c r="B3154">
        <v>-35.556958633819463</v>
      </c>
      <c r="C3154" s="6">
        <v>1792.8400000000001</v>
      </c>
      <c r="D3154">
        <v>0.75</v>
      </c>
      <c r="E3154">
        <v>0.65</v>
      </c>
      <c r="F3154">
        <v>19.899999999999999</v>
      </c>
      <c r="G3154">
        <v>42.007420362456692</v>
      </c>
      <c r="H3154">
        <v>15.958918979894055</v>
      </c>
      <c r="I3154">
        <v>30.200422342360582</v>
      </c>
      <c r="J3154">
        <v>5194.7414121759566</v>
      </c>
      <c r="K3154">
        <v>-3688.3123448997517</v>
      </c>
      <c r="L3154">
        <v>-35.3750887372588</v>
      </c>
      <c r="M3154">
        <v>6370.9486179779979</v>
      </c>
      <c r="N3154">
        <v>37944.669905011142</v>
      </c>
      <c r="O3154">
        <v>37.800861302199365</v>
      </c>
      <c r="P3154">
        <v>45.025201134862527</v>
      </c>
      <c r="Q3154" s="6">
        <v>3152</v>
      </c>
    </row>
    <row r="3155" spans="1:17" x14ac:dyDescent="0.25">
      <c r="A3155">
        <v>140.08897974710905</v>
      </c>
      <c r="B3155">
        <v>-36.693090281197918</v>
      </c>
      <c r="C3155" s="6">
        <v>1793.1200000000001</v>
      </c>
      <c r="D3155">
        <v>3</v>
      </c>
      <c r="E3155">
        <v>0.65</v>
      </c>
      <c r="F3155">
        <v>19.899999999999999</v>
      </c>
      <c r="G3155">
        <v>54.048620189015942</v>
      </c>
      <c r="H3155">
        <v>22.582794586291357</v>
      </c>
      <c r="I3155">
        <v>30.08897974710905</v>
      </c>
      <c r="J3155">
        <v>5120.4200573675089</v>
      </c>
      <c r="K3155">
        <v>-3790.1388456921327</v>
      </c>
      <c r="L3155">
        <v>-36.508873213121198</v>
      </c>
      <c r="M3155">
        <v>6370.5458191206799</v>
      </c>
      <c r="N3155">
        <v>38010.364398354919</v>
      </c>
      <c r="O3155">
        <v>36.977583728384978</v>
      </c>
      <c r="P3155">
        <v>44.11865797348505</v>
      </c>
      <c r="Q3155" s="6">
        <v>3153</v>
      </c>
    </row>
    <row r="3156" spans="1:17" x14ac:dyDescent="0.25">
      <c r="A3156">
        <v>140.84061486965339</v>
      </c>
      <c r="B3156">
        <v>-35.852370171775014</v>
      </c>
      <c r="C3156" s="6">
        <v>1793.4</v>
      </c>
      <c r="D3156">
        <v>0.75</v>
      </c>
      <c r="E3156">
        <v>0.65</v>
      </c>
      <c r="F3156">
        <v>19.899999999999999</v>
      </c>
      <c r="G3156">
        <v>42.007420362456692</v>
      </c>
      <c r="H3156">
        <v>14.189960999474842</v>
      </c>
      <c r="I3156">
        <v>30.840614869653393</v>
      </c>
      <c r="J3156">
        <v>5175.6125543167109</v>
      </c>
      <c r="K3156">
        <v>-3714.9283936337306</v>
      </c>
      <c r="L3156">
        <v>-35.6698623893353</v>
      </c>
      <c r="M3156">
        <v>6370.8443931889306</v>
      </c>
      <c r="N3156">
        <v>37995.623321955187</v>
      </c>
      <c r="O3156">
        <v>37.164219078330987</v>
      </c>
      <c r="P3156">
        <v>45.551347723601623</v>
      </c>
      <c r="Q3156" s="6">
        <v>3154</v>
      </c>
    </row>
    <row r="3157" spans="1:17" x14ac:dyDescent="0.25">
      <c r="A3157">
        <v>141.81565113350658</v>
      </c>
      <c r="B3157">
        <v>-36.949340778666205</v>
      </c>
      <c r="C3157" s="6">
        <v>1793.68</v>
      </c>
      <c r="D3157">
        <v>3</v>
      </c>
      <c r="E3157">
        <v>0.65</v>
      </c>
      <c r="F3157">
        <v>19.899999999999999</v>
      </c>
      <c r="G3157">
        <v>54.048620189015942</v>
      </c>
      <c r="H3157">
        <v>23.715629511802568</v>
      </c>
      <c r="I3157">
        <v>31.815651133506577</v>
      </c>
      <c r="J3157">
        <v>5103.3770690437332</v>
      </c>
      <c r="K3157">
        <v>-3812.9030994358372</v>
      </c>
      <c r="L3157">
        <v>-36.764634110584595</v>
      </c>
      <c r="M3157">
        <v>6370.4542659475092</v>
      </c>
      <c r="N3157">
        <v>38114.306670279002</v>
      </c>
      <c r="O3157">
        <v>35.703236051361067</v>
      </c>
      <c r="P3157">
        <v>45.905007777694806</v>
      </c>
      <c r="Q3157" s="6">
        <v>3155</v>
      </c>
    </row>
    <row r="3158" spans="1:17" x14ac:dyDescent="0.25">
      <c r="A3158">
        <v>141.93727590502294</v>
      </c>
      <c r="B3158">
        <v>-32.336610325812046</v>
      </c>
      <c r="C3158" s="6">
        <v>1793.9600000000003</v>
      </c>
      <c r="D3158">
        <v>1.2</v>
      </c>
      <c r="E3158">
        <v>0.65</v>
      </c>
      <c r="F3158">
        <v>19.899999999999999</v>
      </c>
      <c r="G3158">
        <v>46.089820015575185</v>
      </c>
      <c r="H3158">
        <v>22.385306896800813</v>
      </c>
      <c r="I3158">
        <v>31.937275905022943</v>
      </c>
      <c r="J3158">
        <v>5394.1878822813896</v>
      </c>
      <c r="K3158">
        <v>-3392.0291403208712</v>
      </c>
      <c r="L3158">
        <v>-32.162928264099264</v>
      </c>
      <c r="M3158">
        <v>6372.0581132109373</v>
      </c>
      <c r="N3158">
        <v>37846.953086446556</v>
      </c>
      <c r="O3158">
        <v>39.053136401305878</v>
      </c>
      <c r="P3158">
        <v>49.367252003716814</v>
      </c>
      <c r="Q3158" s="6">
        <v>3156</v>
      </c>
    </row>
    <row r="3159" spans="1:17" x14ac:dyDescent="0.25">
      <c r="A3159">
        <v>143.54032796894285</v>
      </c>
      <c r="B3159">
        <v>-32.390822563638281</v>
      </c>
      <c r="C3159" s="6">
        <v>1794.2400000000002</v>
      </c>
      <c r="D3159">
        <v>1.2</v>
      </c>
      <c r="E3159">
        <v>0.65</v>
      </c>
      <c r="F3159">
        <v>19.899999999999999</v>
      </c>
      <c r="G3159">
        <v>46.089820015575185</v>
      </c>
      <c r="H3159">
        <v>16.641443618599666</v>
      </c>
      <c r="I3159">
        <v>33.540327968942847</v>
      </c>
      <c r="J3159">
        <v>5390.9698296813876</v>
      </c>
      <c r="K3159">
        <v>-3397.1070848281101</v>
      </c>
      <c r="L3159">
        <v>-32.216984266872373</v>
      </c>
      <c r="M3159">
        <v>6372.0398814135106</v>
      </c>
      <c r="N3159">
        <v>37940.749228183529</v>
      </c>
      <c r="O3159">
        <v>37.865077221278618</v>
      </c>
      <c r="P3159">
        <v>51.058140726917422</v>
      </c>
      <c r="Q3159" s="6">
        <v>3157</v>
      </c>
    </row>
    <row r="3160" spans="1:17" x14ac:dyDescent="0.25">
      <c r="A3160">
        <v>141.90442016765257</v>
      </c>
      <c r="B3160">
        <v>-32.511939429216149</v>
      </c>
      <c r="C3160" s="6">
        <v>1794.5200000000002</v>
      </c>
      <c r="D3160">
        <v>1.2</v>
      </c>
      <c r="E3160">
        <v>0.65</v>
      </c>
      <c r="F3160">
        <v>19.899999999999999</v>
      </c>
      <c r="G3160">
        <v>46.089820015575185</v>
      </c>
      <c r="H3160">
        <v>17.753522448691353</v>
      </c>
      <c r="I3160">
        <v>31.904420167652574</v>
      </c>
      <c r="J3160">
        <v>5383.7628520809458</v>
      </c>
      <c r="K3160">
        <v>-3408.4409855805134</v>
      </c>
      <c r="L3160">
        <v>-32.337754324106704</v>
      </c>
      <c r="M3160">
        <v>6371.9990897387788</v>
      </c>
      <c r="N3160">
        <v>37854.979847238617</v>
      </c>
      <c r="O3160">
        <v>38.949750204900631</v>
      </c>
      <c r="P3160">
        <v>49.194585052311851</v>
      </c>
      <c r="Q3160" s="6">
        <v>3158</v>
      </c>
    </row>
    <row r="3161" spans="1:17" x14ac:dyDescent="0.25">
      <c r="A3161">
        <v>141.86250241765057</v>
      </c>
      <c r="B3161">
        <v>-35.801546533308148</v>
      </c>
      <c r="C3161" s="6">
        <v>1794.8000000000002</v>
      </c>
      <c r="D3161">
        <v>1.2</v>
      </c>
      <c r="E3161">
        <v>0.65</v>
      </c>
      <c r="F3161">
        <v>19.899999999999999</v>
      </c>
      <c r="G3161">
        <v>46.089820015575185</v>
      </c>
      <c r="H3161">
        <v>17.83761963480822</v>
      </c>
      <c r="I3161">
        <v>31.862502417650575</v>
      </c>
      <c r="J3161">
        <v>5178.9133872047887</v>
      </c>
      <c r="K3161">
        <v>-3710.3562118548753</v>
      </c>
      <c r="L3161">
        <v>-35.61914711912975</v>
      </c>
      <c r="M3161">
        <v>6370.8623506570157</v>
      </c>
      <c r="N3161">
        <v>38045.777616419524</v>
      </c>
      <c r="O3161">
        <v>36.545282224481305</v>
      </c>
      <c r="P3161">
        <v>46.735554689953354</v>
      </c>
      <c r="Q3161" s="6">
        <v>3159</v>
      </c>
    </row>
    <row r="3162" spans="1:17" x14ac:dyDescent="0.25">
      <c r="A3162">
        <v>144.90471145408998</v>
      </c>
      <c r="B3162">
        <v>-33.124815698791146</v>
      </c>
      <c r="C3162" s="6">
        <v>1795.0800000000002</v>
      </c>
      <c r="D3162">
        <v>0.75</v>
      </c>
      <c r="E3162">
        <v>0.65</v>
      </c>
      <c r="F3162">
        <v>19.899999999999999</v>
      </c>
      <c r="G3162">
        <v>42.007420362456692</v>
      </c>
      <c r="H3162">
        <v>17.292838053070227</v>
      </c>
      <c r="I3162">
        <v>34.904711454089977</v>
      </c>
      <c r="J3162">
        <v>5346.9254630896885</v>
      </c>
      <c r="K3162">
        <v>-3465.5611687540481</v>
      </c>
      <c r="L3162">
        <v>-32.948923334382641</v>
      </c>
      <c r="M3162">
        <v>6371.7914374383599</v>
      </c>
      <c r="N3162">
        <v>38060.893315977701</v>
      </c>
      <c r="O3162">
        <v>36.372194762846995</v>
      </c>
      <c r="P3162">
        <v>51.93189679283973</v>
      </c>
      <c r="Q3162" s="6">
        <v>3160</v>
      </c>
    </row>
    <row r="3163" spans="1:17" x14ac:dyDescent="0.25">
      <c r="A3163">
        <v>144.67322214117479</v>
      </c>
      <c r="B3163">
        <v>-35.619862225184114</v>
      </c>
      <c r="C3163" s="6">
        <v>1795.3600000000001</v>
      </c>
      <c r="D3163">
        <v>3</v>
      </c>
      <c r="E3163">
        <v>0.65</v>
      </c>
      <c r="F3163">
        <v>19.899999999999999</v>
      </c>
      <c r="G3163">
        <v>54.048620189015942</v>
      </c>
      <c r="H3163">
        <v>17.528676578325548</v>
      </c>
      <c r="I3163">
        <v>34.67322214117479</v>
      </c>
      <c r="J3163">
        <v>5190.6797822802382</v>
      </c>
      <c r="K3163">
        <v>-3693.9879946448359</v>
      </c>
      <c r="L3163">
        <v>-35.437854882512276</v>
      </c>
      <c r="M3163">
        <v>6370.9264559209123</v>
      </c>
      <c r="N3163">
        <v>38189.228754750846</v>
      </c>
      <c r="O3163">
        <v>34.806425152411862</v>
      </c>
      <c r="P3163">
        <v>49.904639007901267</v>
      </c>
      <c r="Q3163" s="6">
        <v>3161</v>
      </c>
    </row>
    <row r="3164" spans="1:17" x14ac:dyDescent="0.25">
      <c r="A3164">
        <v>144.22792641145918</v>
      </c>
      <c r="B3164">
        <v>-33.775116072454445</v>
      </c>
      <c r="C3164" s="6">
        <v>1795.64</v>
      </c>
      <c r="D3164">
        <v>0.75</v>
      </c>
      <c r="E3164">
        <v>0.65</v>
      </c>
      <c r="F3164">
        <v>19.899999999999999</v>
      </c>
      <c r="G3164">
        <v>42.007420362456692</v>
      </c>
      <c r="H3164">
        <v>18.252145547722233</v>
      </c>
      <c r="I3164">
        <v>34.22792641145918</v>
      </c>
      <c r="J3164">
        <v>5307.1689438479798</v>
      </c>
      <c r="K3164">
        <v>-3525.7408201677572</v>
      </c>
      <c r="L3164">
        <v>-33.597499879183431</v>
      </c>
      <c r="M3164">
        <v>6371.5689221369712</v>
      </c>
      <c r="N3164">
        <v>38057.574072924217</v>
      </c>
      <c r="O3164">
        <v>36.409920168677154</v>
      </c>
      <c r="P3164">
        <v>50.745131691001923</v>
      </c>
      <c r="Q3164" s="6">
        <v>3162</v>
      </c>
    </row>
    <row r="3165" spans="1:17" x14ac:dyDescent="0.25">
      <c r="A3165">
        <v>143.02192674470035</v>
      </c>
      <c r="B3165">
        <v>-36.796312674585167</v>
      </c>
      <c r="C3165" s="6">
        <v>1795.92</v>
      </c>
      <c r="D3165">
        <v>1.2</v>
      </c>
      <c r="E3165">
        <v>0.65</v>
      </c>
      <c r="F3165">
        <v>19.899999999999999</v>
      </c>
      <c r="G3165">
        <v>46.089820015575185</v>
      </c>
      <c r="H3165">
        <v>22.355248817354443</v>
      </c>
      <c r="I3165">
        <v>33.021926744700352</v>
      </c>
      <c r="J3165">
        <v>5113.5671650151144</v>
      </c>
      <c r="K3165">
        <v>-3799.3177519244591</v>
      </c>
      <c r="L3165">
        <v>-36.611896616724827</v>
      </c>
      <c r="M3165">
        <v>6370.5089695572233</v>
      </c>
      <c r="N3165">
        <v>38168.545628068241</v>
      </c>
      <c r="O3165">
        <v>35.049127542009629</v>
      </c>
      <c r="P3165">
        <v>47.337455421108231</v>
      </c>
      <c r="Q3165" s="6">
        <v>3163</v>
      </c>
    </row>
    <row r="3166" spans="1:17" x14ac:dyDescent="0.25">
      <c r="A3166">
        <v>142.91712809646657</v>
      </c>
      <c r="B3166">
        <v>-35.749053581579453</v>
      </c>
      <c r="C3166" s="6">
        <v>1796.2000000000003</v>
      </c>
      <c r="D3166">
        <v>0.75</v>
      </c>
      <c r="E3166">
        <v>0.65</v>
      </c>
      <c r="F3166">
        <v>19.899999999999999</v>
      </c>
      <c r="G3166">
        <v>42.007420362456692</v>
      </c>
      <c r="H3166">
        <v>18.845570335953486</v>
      </c>
      <c r="I3166">
        <v>32.91712809646657</v>
      </c>
      <c r="J3166">
        <v>5182.3183482317354</v>
      </c>
      <c r="K3166">
        <v>-3705.6308246038398</v>
      </c>
      <c r="L3166">
        <v>-35.566766695777162</v>
      </c>
      <c r="M3166">
        <v>6370.8808865551273</v>
      </c>
      <c r="N3166">
        <v>38099.166586094339</v>
      </c>
      <c r="O3166">
        <v>35.892776881692697</v>
      </c>
      <c r="P3166">
        <v>47.933745878785174</v>
      </c>
      <c r="Q3166" s="6">
        <v>3164</v>
      </c>
    </row>
    <row r="3167" spans="1:17" x14ac:dyDescent="0.25">
      <c r="A3167">
        <v>141.52362526339471</v>
      </c>
      <c r="B3167">
        <v>-34.899942984960518</v>
      </c>
      <c r="C3167" s="6">
        <v>1796.4800000000002</v>
      </c>
      <c r="D3167">
        <v>0.75</v>
      </c>
      <c r="E3167">
        <v>0.65</v>
      </c>
      <c r="F3167">
        <v>19.899999999999999</v>
      </c>
      <c r="G3167">
        <v>42.007420362456692</v>
      </c>
      <c r="H3167">
        <v>18.571597250669768</v>
      </c>
      <c r="I3167">
        <v>31.523625263394706</v>
      </c>
      <c r="J3167">
        <v>5236.7883397942915</v>
      </c>
      <c r="K3167">
        <v>-3628.7698304625796</v>
      </c>
      <c r="L3167">
        <v>-34.719560792725275</v>
      </c>
      <c r="M3167">
        <v>6371.1790587206751</v>
      </c>
      <c r="N3167">
        <v>37973.25279701659</v>
      </c>
      <c r="O3167">
        <v>37.446895516635927</v>
      </c>
      <c r="P3167">
        <v>46.991505408447885</v>
      </c>
      <c r="Q3167" s="6">
        <v>3165</v>
      </c>
    </row>
    <row r="3168" spans="1:17" x14ac:dyDescent="0.25">
      <c r="A3168">
        <v>140.68840551205437</v>
      </c>
      <c r="B3168">
        <v>-34.856323568036146</v>
      </c>
      <c r="C3168" s="6">
        <v>1796.7600000000002</v>
      </c>
      <c r="D3168">
        <v>1.2</v>
      </c>
      <c r="E3168">
        <v>0.65</v>
      </c>
      <c r="F3168">
        <v>19.899999999999999</v>
      </c>
      <c r="G3168">
        <v>46.089820015575185</v>
      </c>
      <c r="H3168">
        <v>16.069861513921463</v>
      </c>
      <c r="I3168">
        <v>30.688405512054374</v>
      </c>
      <c r="J3168">
        <v>5239.5554775685996</v>
      </c>
      <c r="K3168">
        <v>-3624.8000036195153</v>
      </c>
      <c r="L3168">
        <v>-34.676043500565619</v>
      </c>
      <c r="M3168">
        <v>6371.1942890449627</v>
      </c>
      <c r="N3168">
        <v>37926.79431696573</v>
      </c>
      <c r="O3168">
        <v>38.028636354164334</v>
      </c>
      <c r="P3168">
        <v>46.079998682485417</v>
      </c>
      <c r="Q3168" s="6">
        <v>3166</v>
      </c>
    </row>
    <row r="3169" spans="1:17" x14ac:dyDescent="0.25">
      <c r="A3169">
        <v>144.59702559984134</v>
      </c>
      <c r="B3169">
        <v>-34.41890335356274</v>
      </c>
      <c r="C3169" s="6">
        <v>1797.0400000000002</v>
      </c>
      <c r="D3169">
        <v>0.75</v>
      </c>
      <c r="E3169">
        <v>0.65</v>
      </c>
      <c r="F3169">
        <v>19.899999999999999</v>
      </c>
      <c r="G3169">
        <v>42.007420362456692</v>
      </c>
      <c r="H3169">
        <v>17.898738740795348</v>
      </c>
      <c r="I3169">
        <v>34.597025599841345</v>
      </c>
      <c r="J3169">
        <v>5267.1361175906713</v>
      </c>
      <c r="K3169">
        <v>-3584.875692669777</v>
      </c>
      <c r="L3169">
        <v>-34.239670392966481</v>
      </c>
      <c r="M3169">
        <v>6371.3465306105227</v>
      </c>
      <c r="N3169">
        <v>38115.408896834095</v>
      </c>
      <c r="O3169">
        <v>35.701561624265871</v>
      </c>
      <c r="P3169">
        <v>50.667031046538739</v>
      </c>
      <c r="Q3169" s="6">
        <v>3167</v>
      </c>
    </row>
    <row r="3170" spans="1:17" x14ac:dyDescent="0.25">
      <c r="A3170">
        <v>140.17562851173483</v>
      </c>
      <c r="B3170">
        <v>-36.568490895436824</v>
      </c>
      <c r="C3170" s="6">
        <v>1797.3200000000002</v>
      </c>
      <c r="D3170">
        <v>3</v>
      </c>
      <c r="E3170">
        <v>0.65</v>
      </c>
      <c r="F3170">
        <v>19.899999999999999</v>
      </c>
      <c r="G3170">
        <v>54.048620189015942</v>
      </c>
      <c r="H3170">
        <v>20.979283642839842</v>
      </c>
      <c r="I3170">
        <v>30.175628511734828</v>
      </c>
      <c r="J3170">
        <v>5128.6699564259343</v>
      </c>
      <c r="K3170">
        <v>-3779.0428099044657</v>
      </c>
      <c r="L3170">
        <v>-36.384517203575854</v>
      </c>
      <c r="M3170">
        <v>6370.5902458906139</v>
      </c>
      <c r="N3170">
        <v>38006.77245122326</v>
      </c>
      <c r="O3170">
        <v>37.022626799294862</v>
      </c>
      <c r="P3170">
        <v>44.302168953459407</v>
      </c>
      <c r="Q3170" s="6">
        <v>3168</v>
      </c>
    </row>
    <row r="3171" spans="1:17" x14ac:dyDescent="0.25">
      <c r="A3171">
        <v>145.03446264507582</v>
      </c>
      <c r="B3171">
        <v>-33.171144708941746</v>
      </c>
      <c r="C3171" s="6">
        <v>1797.6000000000001</v>
      </c>
      <c r="D3171">
        <v>3</v>
      </c>
      <c r="E3171">
        <v>0.65</v>
      </c>
      <c r="F3171">
        <v>19.899999999999999</v>
      </c>
      <c r="G3171">
        <v>54.048620189015942</v>
      </c>
      <c r="H3171">
        <v>16.711126798896295</v>
      </c>
      <c r="I3171">
        <v>35.03446264507582</v>
      </c>
      <c r="J3171">
        <v>5344.1158687473953</v>
      </c>
      <c r="K3171">
        <v>-3469.8631986392361</v>
      </c>
      <c r="L3171">
        <v>-32.995126537617352</v>
      </c>
      <c r="M3171">
        <v>6371.7756579990037</v>
      </c>
      <c r="N3171">
        <v>38071.125924775879</v>
      </c>
      <c r="O3171">
        <v>36.246693186286528</v>
      </c>
      <c r="P3171">
        <v>52.031525663802867</v>
      </c>
      <c r="Q3171" s="6">
        <v>3169</v>
      </c>
    </row>
    <row r="3172" spans="1:17" x14ac:dyDescent="0.25">
      <c r="A3172">
        <v>142.78346780842432</v>
      </c>
      <c r="B3172">
        <v>-33.483422123744148</v>
      </c>
      <c r="C3172" s="6">
        <v>1797.88</v>
      </c>
      <c r="D3172">
        <v>0.75</v>
      </c>
      <c r="E3172">
        <v>0.65</v>
      </c>
      <c r="F3172">
        <v>19.899999999999999</v>
      </c>
      <c r="G3172">
        <v>42.007420362456692</v>
      </c>
      <c r="H3172">
        <v>20.970191445244982</v>
      </c>
      <c r="I3172">
        <v>32.783467808424319</v>
      </c>
      <c r="J3172">
        <v>5325.0868168029656</v>
      </c>
      <c r="K3172">
        <v>-3498.8021203345752</v>
      </c>
      <c r="L3172">
        <v>-33.306567936461619</v>
      </c>
      <c r="M3172">
        <v>6371.6690029965039</v>
      </c>
      <c r="N3172">
        <v>37958.947711118388</v>
      </c>
      <c r="O3172">
        <v>37.6321164711782</v>
      </c>
      <c r="P3172">
        <v>49.416414079460004</v>
      </c>
      <c r="Q3172" s="6">
        <v>3170</v>
      </c>
    </row>
    <row r="3173" spans="1:17" x14ac:dyDescent="0.25">
      <c r="A3173">
        <v>144.30531797213817</v>
      </c>
      <c r="B3173">
        <v>-34.684535793493914</v>
      </c>
      <c r="C3173" s="6">
        <v>1798.16</v>
      </c>
      <c r="D3173">
        <v>3</v>
      </c>
      <c r="E3173">
        <v>0.65</v>
      </c>
      <c r="F3173">
        <v>19.899999999999999</v>
      </c>
      <c r="G3173">
        <v>54.048620189015942</v>
      </c>
      <c r="H3173">
        <v>19.411158034057944</v>
      </c>
      <c r="I3173">
        <v>34.30531797213817</v>
      </c>
      <c r="J3173">
        <v>5250.4237815166989</v>
      </c>
      <c r="K3173">
        <v>-3609.1453300064345</v>
      </c>
      <c r="L3173">
        <v>-34.504661975015964</v>
      </c>
      <c r="M3173">
        <v>6371.2541856861562</v>
      </c>
      <c r="N3173">
        <v>38113.883507765066</v>
      </c>
      <c r="O3173">
        <v>35.718859513662494</v>
      </c>
      <c r="P3173">
        <v>50.170509877105523</v>
      </c>
      <c r="Q3173" s="6">
        <v>3171</v>
      </c>
    </row>
    <row r="3174" spans="1:17" x14ac:dyDescent="0.25">
      <c r="A3174">
        <v>144.92447524286015</v>
      </c>
      <c r="B3174">
        <v>-35.540392904487895</v>
      </c>
      <c r="C3174" s="6">
        <v>1798.4400000000003</v>
      </c>
      <c r="D3174">
        <v>0.75</v>
      </c>
      <c r="E3174">
        <v>0.65</v>
      </c>
      <c r="F3174">
        <v>19.899999999999999</v>
      </c>
      <c r="G3174">
        <v>42.007420362456692</v>
      </c>
      <c r="H3174">
        <v>19.734940115773792</v>
      </c>
      <c r="I3174">
        <v>34.924475242860154</v>
      </c>
      <c r="J3174">
        <v>5195.8100030006062</v>
      </c>
      <c r="K3174">
        <v>-3686.8169247286173</v>
      </c>
      <c r="L3174">
        <v>-35.358559349925905</v>
      </c>
      <c r="M3174">
        <v>6370.9544515517091</v>
      </c>
      <c r="N3174">
        <v>38198.930437466777</v>
      </c>
      <c r="O3174">
        <v>34.690720269873125</v>
      </c>
      <c r="P3174">
        <v>50.223206933315637</v>
      </c>
      <c r="Q3174" s="6">
        <v>3172</v>
      </c>
    </row>
    <row r="3175" spans="1:17" x14ac:dyDescent="0.25">
      <c r="A3175">
        <v>142.09048746673346</v>
      </c>
      <c r="B3175">
        <v>-32.870713054728462</v>
      </c>
      <c r="C3175" s="6">
        <v>1798.7200000000003</v>
      </c>
      <c r="D3175">
        <v>1.2</v>
      </c>
      <c r="E3175">
        <v>0.65</v>
      </c>
      <c r="F3175">
        <v>19.899999999999999</v>
      </c>
      <c r="G3175">
        <v>46.089820015575185</v>
      </c>
      <c r="H3175">
        <v>21.902965643981243</v>
      </c>
      <c r="I3175">
        <v>32.090487466733464</v>
      </c>
      <c r="J3175">
        <v>5362.273065040411</v>
      </c>
      <c r="K3175">
        <v>-3441.9259160633951</v>
      </c>
      <c r="L3175">
        <v>-32.695518847078212</v>
      </c>
      <c r="M3175">
        <v>6371.8777794090438</v>
      </c>
      <c r="N3175">
        <v>37885.544817058631</v>
      </c>
      <c r="O3175">
        <v>38.55912433560389</v>
      </c>
      <c r="P3175">
        <v>49.122856025537445</v>
      </c>
      <c r="Q3175" s="6">
        <v>3173</v>
      </c>
    </row>
    <row r="3176" spans="1:17" x14ac:dyDescent="0.25">
      <c r="A3176">
        <v>143.73160731595928</v>
      </c>
      <c r="B3176">
        <v>-33.699067395386258</v>
      </c>
      <c r="C3176" s="6">
        <v>1799.0000000000002</v>
      </c>
      <c r="D3176">
        <v>1.2</v>
      </c>
      <c r="E3176">
        <v>0.65</v>
      </c>
      <c r="F3176">
        <v>19.899999999999999</v>
      </c>
      <c r="G3176">
        <v>46.089820015575185</v>
      </c>
      <c r="H3176">
        <v>15.427450921552188</v>
      </c>
      <c r="I3176">
        <v>33.73160731595928</v>
      </c>
      <c r="J3176">
        <v>5311.8536780081386</v>
      </c>
      <c r="K3176">
        <v>-3518.7261994756846</v>
      </c>
      <c r="L3176">
        <v>-33.521648103198743</v>
      </c>
      <c r="M3176">
        <v>6371.5950564552659</v>
      </c>
      <c r="N3176">
        <v>38024.781228905442</v>
      </c>
      <c r="O3176">
        <v>36.813640916214723</v>
      </c>
      <c r="P3176">
        <v>50.275438024255038</v>
      </c>
      <c r="Q3176" s="6">
        <v>3174</v>
      </c>
    </row>
    <row r="3177" spans="1:17" x14ac:dyDescent="0.25">
      <c r="A3177">
        <v>144.1808432936478</v>
      </c>
      <c r="B3177">
        <v>-35.554115389383483</v>
      </c>
      <c r="C3177" s="6">
        <v>1799.2800000000002</v>
      </c>
      <c r="D3177">
        <v>0.75</v>
      </c>
      <c r="E3177">
        <v>0.65</v>
      </c>
      <c r="F3177">
        <v>19.899999999999999</v>
      </c>
      <c r="G3177">
        <v>42.007420362456692</v>
      </c>
      <c r="H3177">
        <v>20.587245133166974</v>
      </c>
      <c r="I3177">
        <v>34.180843293647797</v>
      </c>
      <c r="J3177">
        <v>5194.9248497700873</v>
      </c>
      <c r="K3177">
        <v>-3688.0557014407309</v>
      </c>
      <c r="L3177">
        <v>-35.372251726041377</v>
      </c>
      <c r="M3177">
        <v>6370.9496193023097</v>
      </c>
      <c r="N3177">
        <v>38157.498577162864</v>
      </c>
      <c r="O3177">
        <v>35.187693476273623</v>
      </c>
      <c r="P3177">
        <v>49.429029816499572</v>
      </c>
      <c r="Q3177" s="6">
        <v>3175</v>
      </c>
    </row>
    <row r="3178" spans="1:17" x14ac:dyDescent="0.25">
      <c r="A3178">
        <v>142.33935571958864</v>
      </c>
      <c r="B3178">
        <v>-32.8298138604329</v>
      </c>
      <c r="C3178" s="6">
        <v>1799.5600000000002</v>
      </c>
      <c r="D3178">
        <v>3</v>
      </c>
      <c r="E3178">
        <v>0.65</v>
      </c>
      <c r="F3178">
        <v>19.899999999999999</v>
      </c>
      <c r="G3178">
        <v>54.048620189015942</v>
      </c>
      <c r="H3178">
        <v>15.754578059232031</v>
      </c>
      <c r="I3178">
        <v>32.339355719588639</v>
      </c>
      <c r="J3178">
        <v>5364.7334866111678</v>
      </c>
      <c r="K3178">
        <v>-3438.1154345580335</v>
      </c>
      <c r="L3178">
        <v>-32.654733308788742</v>
      </c>
      <c r="M3178">
        <v>6371.8916440656294</v>
      </c>
      <c r="N3178">
        <v>37897.05066089701</v>
      </c>
      <c r="O3178">
        <v>38.413553149651619</v>
      </c>
      <c r="P3178">
        <v>49.426997925955888</v>
      </c>
      <c r="Q3178" s="6">
        <v>3176</v>
      </c>
    </row>
    <row r="3179" spans="1:17" x14ac:dyDescent="0.25">
      <c r="A3179">
        <v>141.88280406996378</v>
      </c>
      <c r="B3179">
        <v>-36.737907637799587</v>
      </c>
      <c r="C3179" s="6">
        <v>1799.8400000000001</v>
      </c>
      <c r="D3179">
        <v>0.75</v>
      </c>
      <c r="E3179">
        <v>0.65</v>
      </c>
      <c r="F3179">
        <v>19.899999999999999</v>
      </c>
      <c r="G3179">
        <v>42.007420362456692</v>
      </c>
      <c r="H3179">
        <v>17.066145214935851</v>
      </c>
      <c r="I3179">
        <v>31.882804069963782</v>
      </c>
      <c r="J3179">
        <v>5117.4466973802282</v>
      </c>
      <c r="K3179">
        <v>-3794.1256629493596</v>
      </c>
      <c r="L3179">
        <v>-36.553603878765543</v>
      </c>
      <c r="M3179">
        <v>6370.5298246518496</v>
      </c>
      <c r="N3179">
        <v>38104.593342050437</v>
      </c>
      <c r="O3179">
        <v>35.822169619089003</v>
      </c>
      <c r="P3179">
        <v>46.12087070353445</v>
      </c>
      <c r="Q3179" s="6">
        <v>3177</v>
      </c>
    </row>
    <row r="3180" spans="1:17" x14ac:dyDescent="0.25">
      <c r="A3180">
        <v>141.51396405278868</v>
      </c>
      <c r="B3180">
        <v>-36.955001060437844</v>
      </c>
      <c r="C3180" s="6">
        <v>1800.1200000000001</v>
      </c>
      <c r="D3180">
        <v>3</v>
      </c>
      <c r="E3180">
        <v>0.65</v>
      </c>
      <c r="F3180">
        <v>19.899999999999999</v>
      </c>
      <c r="G3180">
        <v>54.048620189015942</v>
      </c>
      <c r="H3180">
        <v>15.835336326966978</v>
      </c>
      <c r="I3180">
        <v>31.51396405278868</v>
      </c>
      <c r="J3180">
        <v>5102.9994518871799</v>
      </c>
      <c r="K3180">
        <v>-3813.405085645692</v>
      </c>
      <c r="L3180">
        <v>-36.770283743856183</v>
      </c>
      <c r="M3180">
        <v>6370.4522408687189</v>
      </c>
      <c r="N3180">
        <v>38099.054417767671</v>
      </c>
      <c r="O3180">
        <v>35.888497029612097</v>
      </c>
      <c r="P3180">
        <v>45.563750042027181</v>
      </c>
      <c r="Q3180" s="6">
        <v>3178</v>
      </c>
    </row>
    <row r="3181" spans="1:17" x14ac:dyDescent="0.25">
      <c r="A3181">
        <v>138.60847906701429</v>
      </c>
      <c r="B3181">
        <v>-34.33983862475548</v>
      </c>
      <c r="C3181" s="6">
        <v>1800.4</v>
      </c>
      <c r="D3181">
        <v>1.2</v>
      </c>
      <c r="E3181">
        <v>0.65</v>
      </c>
      <c r="F3181">
        <v>19.899999999999999</v>
      </c>
      <c r="G3181">
        <v>46.089820015575185</v>
      </c>
      <c r="H3181">
        <v>17.666464518798769</v>
      </c>
      <c r="I3181">
        <v>28.608479067014287</v>
      </c>
      <c r="J3181">
        <v>5272.0886081881035</v>
      </c>
      <c r="K3181">
        <v>-3577.637173242214</v>
      </c>
      <c r="L3181">
        <v>-34.160799381265619</v>
      </c>
      <c r="M3181">
        <v>6371.3739519785931</v>
      </c>
      <c r="N3181">
        <v>37790.230530491383</v>
      </c>
      <c r="O3181">
        <v>39.772898506560928</v>
      </c>
      <c r="P3181">
        <v>44.034896284547592</v>
      </c>
      <c r="Q3181" s="6">
        <v>3179</v>
      </c>
    </row>
    <row r="3182" spans="1:17" x14ac:dyDescent="0.25">
      <c r="A3182">
        <v>146.14728471802206</v>
      </c>
      <c r="B3182">
        <v>-30.686688584122216</v>
      </c>
      <c r="C3182" s="6">
        <v>1800.68</v>
      </c>
      <c r="D3182">
        <v>3</v>
      </c>
      <c r="E3182">
        <v>0.65</v>
      </c>
      <c r="F3182">
        <v>19.899999999999999</v>
      </c>
      <c r="G3182">
        <v>54.048620189015942</v>
      </c>
      <c r="H3182">
        <v>23.971795217675059</v>
      </c>
      <c r="I3182">
        <v>36.147284718022064</v>
      </c>
      <c r="J3182">
        <v>5489.8026136005874</v>
      </c>
      <c r="K3182">
        <v>-3236.0714823536077</v>
      </c>
      <c r="L3182">
        <v>-30.518054936417212</v>
      </c>
      <c r="M3182">
        <v>6372.6047559218769</v>
      </c>
      <c r="N3182">
        <v>38007.823615760346</v>
      </c>
      <c r="O3182">
        <v>37.03688568701449</v>
      </c>
      <c r="P3182">
        <v>55.060183906302179</v>
      </c>
      <c r="Q3182" s="6">
        <v>3180</v>
      </c>
    </row>
    <row r="3183" spans="1:17" x14ac:dyDescent="0.25">
      <c r="A3183">
        <v>145.68203661841576</v>
      </c>
      <c r="B3183">
        <v>-36.10511468278321</v>
      </c>
      <c r="C3183" s="6">
        <v>1800.9600000000003</v>
      </c>
      <c r="D3183">
        <v>1.2</v>
      </c>
      <c r="E3183">
        <v>0.65</v>
      </c>
      <c r="F3183">
        <v>19.899999999999999</v>
      </c>
      <c r="G3183">
        <v>46.089820015575185</v>
      </c>
      <c r="H3183">
        <v>18.325296607423461</v>
      </c>
      <c r="I3183">
        <v>35.682036618415765</v>
      </c>
      <c r="J3183">
        <v>5159.1370246463321</v>
      </c>
      <c r="K3183">
        <v>-3737.62271575867</v>
      </c>
      <c r="L3183">
        <v>-35.922076498786744</v>
      </c>
      <c r="M3183">
        <v>6370.7549320651015</v>
      </c>
      <c r="N3183">
        <v>38275.522831820563</v>
      </c>
      <c r="O3183">
        <v>33.778642490661646</v>
      </c>
      <c r="P3183">
        <v>50.627812354110347</v>
      </c>
      <c r="Q3183" s="6">
        <v>3181</v>
      </c>
    </row>
    <row r="3184" spans="1:17" x14ac:dyDescent="0.25">
      <c r="A3184">
        <v>143.8895325714617</v>
      </c>
      <c r="B3184">
        <v>-36.296755339386706</v>
      </c>
      <c r="C3184" s="6">
        <v>1801.2400000000002</v>
      </c>
      <c r="D3184">
        <v>0.75</v>
      </c>
      <c r="E3184">
        <v>0.65</v>
      </c>
      <c r="F3184">
        <v>19.899999999999999</v>
      </c>
      <c r="G3184">
        <v>42.007420362456692</v>
      </c>
      <c r="H3184">
        <v>22.808142012371249</v>
      </c>
      <c r="I3184">
        <v>33.8895325714617</v>
      </c>
      <c r="J3184">
        <v>5146.5775331292407</v>
      </c>
      <c r="K3184">
        <v>-3754.7824968730902</v>
      </c>
      <c r="L3184">
        <v>-36.113324449413305</v>
      </c>
      <c r="M3184">
        <v>6370.6869255469755</v>
      </c>
      <c r="N3184">
        <v>38185.456910870249</v>
      </c>
      <c r="O3184">
        <v>34.848523908876714</v>
      </c>
      <c r="P3184">
        <v>48.610647329802021</v>
      </c>
      <c r="Q3184" s="6">
        <v>3182</v>
      </c>
    </row>
    <row r="3185" spans="1:17" x14ac:dyDescent="0.25">
      <c r="A3185">
        <v>140.01915479222944</v>
      </c>
      <c r="B3185">
        <v>-30.751392590263617</v>
      </c>
      <c r="C3185" s="6">
        <v>1801.5200000000002</v>
      </c>
      <c r="D3185">
        <v>3</v>
      </c>
      <c r="E3185">
        <v>0.65</v>
      </c>
      <c r="F3185">
        <v>19.899999999999999</v>
      </c>
      <c r="G3185">
        <v>54.048620189015942</v>
      </c>
      <c r="H3185">
        <v>15.431001722221248</v>
      </c>
      <c r="I3185">
        <v>30.019154792229443</v>
      </c>
      <c r="J3185">
        <v>5486.1382409209218</v>
      </c>
      <c r="K3185">
        <v>-3242.2383200238173</v>
      </c>
      <c r="L3185">
        <v>-30.582550361408433</v>
      </c>
      <c r="M3185">
        <v>6372.5836300770325</v>
      </c>
      <c r="N3185">
        <v>37654.30692031396</v>
      </c>
      <c r="O3185">
        <v>41.576895912839369</v>
      </c>
      <c r="P3185">
        <v>48.493150105036186</v>
      </c>
      <c r="Q3185" s="6">
        <v>3183</v>
      </c>
    </row>
    <row r="3186" spans="1:17" x14ac:dyDescent="0.25">
      <c r="A3186">
        <v>143.90178380510645</v>
      </c>
      <c r="B3186">
        <v>-34.486081466864171</v>
      </c>
      <c r="C3186" s="6">
        <v>1801.8000000000002</v>
      </c>
      <c r="D3186">
        <v>3</v>
      </c>
      <c r="E3186">
        <v>0.65</v>
      </c>
      <c r="F3186">
        <v>19.899999999999999</v>
      </c>
      <c r="G3186">
        <v>54.048620189015942</v>
      </c>
      <c r="H3186">
        <v>16.201135748462782</v>
      </c>
      <c r="I3186">
        <v>33.901783805106447</v>
      </c>
      <c r="J3186">
        <v>5262.9202897497216</v>
      </c>
      <c r="K3186">
        <v>-3591.0206693934056</v>
      </c>
      <c r="L3186">
        <v>-34.306684981434877</v>
      </c>
      <c r="M3186">
        <v>6371.3232082723571</v>
      </c>
      <c r="N3186">
        <v>38079.468387750261</v>
      </c>
      <c r="O3186">
        <v>36.138725393924609</v>
      </c>
      <c r="P3186">
        <v>49.884294476970602</v>
      </c>
      <c r="Q3186" s="6">
        <v>3184</v>
      </c>
    </row>
    <row r="3187" spans="1:17" x14ac:dyDescent="0.25">
      <c r="A3187">
        <v>142.3311668005654</v>
      </c>
      <c r="B3187">
        <v>-38.310175395857506</v>
      </c>
      <c r="C3187" s="6">
        <v>1802.0800000000002</v>
      </c>
      <c r="D3187">
        <v>3</v>
      </c>
      <c r="E3187">
        <v>0.65</v>
      </c>
      <c r="F3187">
        <v>19.899999999999999</v>
      </c>
      <c r="G3187">
        <v>54.048620189015942</v>
      </c>
      <c r="H3187">
        <v>15.860899433523597</v>
      </c>
      <c r="I3187">
        <v>32.331166800565398</v>
      </c>
      <c r="J3187">
        <v>5011.1616867033481</v>
      </c>
      <c r="K3187">
        <v>-3932.5185346067447</v>
      </c>
      <c r="L3187">
        <v>-38.123116527270902</v>
      </c>
      <c r="M3187">
        <v>6369.9641659360323</v>
      </c>
      <c r="N3187">
        <v>38227.229138679446</v>
      </c>
      <c r="O3187">
        <v>34.340708357328822</v>
      </c>
      <c r="P3187">
        <v>45.595273961048747</v>
      </c>
      <c r="Q3187" s="6">
        <v>3185</v>
      </c>
    </row>
    <row r="3188" spans="1:17" x14ac:dyDescent="0.25">
      <c r="A3188">
        <v>143.36496342934683</v>
      </c>
      <c r="B3188">
        <v>-32.484446309845254</v>
      </c>
      <c r="C3188" s="6">
        <v>1802.3600000000001</v>
      </c>
      <c r="D3188">
        <v>3</v>
      </c>
      <c r="E3188">
        <v>0.65</v>
      </c>
      <c r="F3188">
        <v>19.899999999999999</v>
      </c>
      <c r="G3188">
        <v>54.048620189015942</v>
      </c>
      <c r="H3188">
        <v>19.244356674045378</v>
      </c>
      <c r="I3188">
        <v>33.36496342934683</v>
      </c>
      <c r="J3188">
        <v>5385.400925580454</v>
      </c>
      <c r="K3188">
        <v>-3405.8695462615774</v>
      </c>
      <c r="L3188">
        <v>-32.31033965729678</v>
      </c>
      <c r="M3188">
        <v>6372.0083565069854</v>
      </c>
      <c r="N3188">
        <v>37935.804298349336</v>
      </c>
      <c r="O3188">
        <v>37.926699275888886</v>
      </c>
      <c r="P3188">
        <v>50.79948122608279</v>
      </c>
      <c r="Q3188" s="6">
        <v>3186</v>
      </c>
    </row>
    <row r="3189" spans="1:17" x14ac:dyDescent="0.25">
      <c r="A3189">
        <v>145.93128345959354</v>
      </c>
      <c r="B3189">
        <v>-30.524913451866563</v>
      </c>
      <c r="C3189" s="6">
        <v>1802.64</v>
      </c>
      <c r="D3189">
        <v>1.2</v>
      </c>
      <c r="E3189">
        <v>0.65</v>
      </c>
      <c r="F3189">
        <v>19.899999999999999</v>
      </c>
      <c r="G3189">
        <v>46.089820015575185</v>
      </c>
      <c r="H3189">
        <v>14.472683880228729</v>
      </c>
      <c r="I3189">
        <v>35.931283459593544</v>
      </c>
      <c r="J3189">
        <v>5498.9337485740807</v>
      </c>
      <c r="K3189">
        <v>-3220.6351437133089</v>
      </c>
      <c r="L3189">
        <v>-30.35680504936083</v>
      </c>
      <c r="M3189">
        <v>6372.6574598144089</v>
      </c>
      <c r="N3189">
        <v>37986.116125104934</v>
      </c>
      <c r="O3189">
        <v>37.306965560636314</v>
      </c>
      <c r="P3189">
        <v>54.975372630897645</v>
      </c>
      <c r="Q3189" s="6">
        <v>3187</v>
      </c>
    </row>
    <row r="3190" spans="1:17" x14ac:dyDescent="0.25">
      <c r="A3190">
        <v>140.39238031957279</v>
      </c>
      <c r="B3190">
        <v>-31.368588006477012</v>
      </c>
      <c r="C3190" s="6">
        <v>1802.92</v>
      </c>
      <c r="D3190">
        <v>3</v>
      </c>
      <c r="E3190">
        <v>0.65</v>
      </c>
      <c r="F3190">
        <v>19.899999999999999</v>
      </c>
      <c r="G3190">
        <v>54.048620189015942</v>
      </c>
      <c r="H3190">
        <v>20.713237652359538</v>
      </c>
      <c r="I3190">
        <v>30.392380319572794</v>
      </c>
      <c r="J3190">
        <v>5450.8335794013747</v>
      </c>
      <c r="K3190">
        <v>-3300.8560232326081</v>
      </c>
      <c r="L3190">
        <v>-31.197799409621386</v>
      </c>
      <c r="M3190">
        <v>6372.3808106892511</v>
      </c>
      <c r="N3190">
        <v>37708.4668991867</v>
      </c>
      <c r="O3190">
        <v>40.85543062943556</v>
      </c>
      <c r="P3190">
        <v>48.410557809683027</v>
      </c>
      <c r="Q3190" s="6">
        <v>3188</v>
      </c>
    </row>
    <row r="3191" spans="1:17" x14ac:dyDescent="0.25">
      <c r="A3191">
        <v>139.20757451122111</v>
      </c>
      <c r="B3191">
        <v>-31.272195867926275</v>
      </c>
      <c r="C3191" s="6">
        <v>1803.2000000000003</v>
      </c>
      <c r="D3191">
        <v>0.75</v>
      </c>
      <c r="E3191">
        <v>0.65</v>
      </c>
      <c r="F3191">
        <v>19.899999999999999</v>
      </c>
      <c r="G3191">
        <v>42.007420362456692</v>
      </c>
      <c r="H3191">
        <v>18.328978227161414</v>
      </c>
      <c r="I3191">
        <v>29.207574511221111</v>
      </c>
      <c r="J3191">
        <v>5456.3891793622925</v>
      </c>
      <c r="K3191">
        <v>-3291.725988226478</v>
      </c>
      <c r="L3191">
        <v>-31.101706073973045</v>
      </c>
      <c r="M3191">
        <v>6372.4126402978245</v>
      </c>
      <c r="N3191">
        <v>37640.35347036938</v>
      </c>
      <c r="O3191">
        <v>41.760866159632812</v>
      </c>
      <c r="P3191">
        <v>47.122072616033279</v>
      </c>
      <c r="Q3191" s="6">
        <v>3189</v>
      </c>
    </row>
    <row r="3192" spans="1:17" x14ac:dyDescent="0.25">
      <c r="A3192">
        <v>139.38353498934811</v>
      </c>
      <c r="B3192">
        <v>-34.41439310571301</v>
      </c>
      <c r="C3192" s="6">
        <v>1803.4800000000002</v>
      </c>
      <c r="D3192">
        <v>3</v>
      </c>
      <c r="E3192">
        <v>0.65</v>
      </c>
      <c r="F3192">
        <v>19.899999999999999</v>
      </c>
      <c r="G3192">
        <v>54.048620189015942</v>
      </c>
      <c r="H3192">
        <v>15.34248184463099</v>
      </c>
      <c r="I3192">
        <v>29.383534989348107</v>
      </c>
      <c r="J3192">
        <v>5267.4189027804487</v>
      </c>
      <c r="K3192">
        <v>-3584.4629526352292</v>
      </c>
      <c r="L3192">
        <v>-34.235171159140727</v>
      </c>
      <c r="M3192">
        <v>6371.3480956688627</v>
      </c>
      <c r="N3192">
        <v>37833.313352657817</v>
      </c>
      <c r="O3192">
        <v>39.217649155131966</v>
      </c>
      <c r="P3192">
        <v>44.894283669456051</v>
      </c>
      <c r="Q3192" s="6">
        <v>3190</v>
      </c>
    </row>
    <row r="3193" spans="1:17" x14ac:dyDescent="0.25">
      <c r="A3193">
        <v>139.33416508113081</v>
      </c>
      <c r="B3193">
        <v>-31.611615513714071</v>
      </c>
      <c r="C3193" s="6">
        <v>1803.7600000000002</v>
      </c>
      <c r="D3193">
        <v>1.2</v>
      </c>
      <c r="E3193">
        <v>0.65</v>
      </c>
      <c r="F3193">
        <v>19.899999999999999</v>
      </c>
      <c r="G3193">
        <v>46.089820015575185</v>
      </c>
      <c r="H3193">
        <v>23.097955227127091</v>
      </c>
      <c r="I3193">
        <v>29.334165081130806</v>
      </c>
      <c r="J3193">
        <v>5436.7581054423054</v>
      </c>
      <c r="K3193">
        <v>-3323.8340179111065</v>
      </c>
      <c r="L3193">
        <v>-31.440082114545163</v>
      </c>
      <c r="M3193">
        <v>6372.3003127375987</v>
      </c>
      <c r="N3193">
        <v>37666.099202871628</v>
      </c>
      <c r="O3193">
        <v>41.41541770591062</v>
      </c>
      <c r="P3193">
        <v>46.993233115656487</v>
      </c>
      <c r="Q3193" s="6">
        <v>3191</v>
      </c>
    </row>
    <row r="3194" spans="1:17" x14ac:dyDescent="0.25">
      <c r="A3194">
        <v>143.78140890948859</v>
      </c>
      <c r="B3194">
        <v>-31.173487231304598</v>
      </c>
      <c r="C3194" s="6">
        <v>1804.0400000000002</v>
      </c>
      <c r="D3194">
        <v>0.75</v>
      </c>
      <c r="E3194">
        <v>0.65</v>
      </c>
      <c r="F3194">
        <v>19.899999999999999</v>
      </c>
      <c r="G3194">
        <v>42.007420362456692</v>
      </c>
      <c r="H3194">
        <v>17.887201090620824</v>
      </c>
      <c r="I3194">
        <v>33.78140890948859</v>
      </c>
      <c r="J3194">
        <v>5462.0622789947456</v>
      </c>
      <c r="K3194">
        <v>-3282.3670097205813</v>
      </c>
      <c r="L3194">
        <v>-31.003305412055916</v>
      </c>
      <c r="M3194">
        <v>6372.445176391815</v>
      </c>
      <c r="N3194">
        <v>37889.087374310868</v>
      </c>
      <c r="O3194">
        <v>38.522174921072953</v>
      </c>
      <c r="P3194">
        <v>52.268328629605762</v>
      </c>
      <c r="Q3194" s="6">
        <v>3192</v>
      </c>
    </row>
    <row r="3195" spans="1:17" x14ac:dyDescent="0.25">
      <c r="A3195">
        <v>141.91734583407506</v>
      </c>
      <c r="B3195">
        <v>-33.340343944833528</v>
      </c>
      <c r="C3195" s="6">
        <v>1804.3200000000002</v>
      </c>
      <c r="D3195">
        <v>0.75</v>
      </c>
      <c r="E3195">
        <v>0.65</v>
      </c>
      <c r="F3195">
        <v>19.899999999999999</v>
      </c>
      <c r="G3195">
        <v>42.007420362456692</v>
      </c>
      <c r="H3195">
        <v>19.313128137091788</v>
      </c>
      <c r="I3195">
        <v>31.917345834075064</v>
      </c>
      <c r="J3195">
        <v>5333.8251772509211</v>
      </c>
      <c r="K3195">
        <v>-3485.5556800355712</v>
      </c>
      <c r="L3195">
        <v>-33.16387020843716</v>
      </c>
      <c r="M3195">
        <v>6371.7179331875686</v>
      </c>
      <c r="N3195">
        <v>37902.830187859639</v>
      </c>
      <c r="O3195">
        <v>38.338034004177516</v>
      </c>
      <c r="P3195">
        <v>48.575083891448493</v>
      </c>
      <c r="Q3195" s="6">
        <v>3193</v>
      </c>
    </row>
    <row r="3196" spans="1:17" x14ac:dyDescent="0.25">
      <c r="A3196">
        <v>140.55464008153899</v>
      </c>
      <c r="B3196">
        <v>-31.478231414014999</v>
      </c>
      <c r="C3196" s="6">
        <v>1804.6000000000001</v>
      </c>
      <c r="D3196">
        <v>3</v>
      </c>
      <c r="E3196">
        <v>0.65</v>
      </c>
      <c r="F3196">
        <v>19.899999999999999</v>
      </c>
      <c r="G3196">
        <v>54.048620189015942</v>
      </c>
      <c r="H3196">
        <v>21.120671476717693</v>
      </c>
      <c r="I3196">
        <v>30.554640081538992</v>
      </c>
      <c r="J3196">
        <v>5444.4954731884409</v>
      </c>
      <c r="K3196">
        <v>-3311.2299745378627</v>
      </c>
      <c r="L3196">
        <v>-31.307105276927622</v>
      </c>
      <c r="M3196">
        <v>6372.3445372835449</v>
      </c>
      <c r="N3196">
        <v>37723.314328520828</v>
      </c>
      <c r="O3196">
        <v>40.659511186832354</v>
      </c>
      <c r="P3196">
        <v>48.505745981711655</v>
      </c>
      <c r="Q3196" s="6">
        <v>3194</v>
      </c>
    </row>
    <row r="3197" spans="1:17" x14ac:dyDescent="0.25">
      <c r="A3197">
        <v>139.06229083994728</v>
      </c>
      <c r="B3197">
        <v>-33.711313714296914</v>
      </c>
      <c r="C3197" s="6">
        <v>1804.88</v>
      </c>
      <c r="D3197">
        <v>3</v>
      </c>
      <c r="E3197">
        <v>0.65</v>
      </c>
      <c r="F3197">
        <v>19.899999999999999</v>
      </c>
      <c r="G3197">
        <v>54.048620189015942</v>
      </c>
      <c r="H3197">
        <v>17.998933997264892</v>
      </c>
      <c r="I3197">
        <v>29.062290839947281</v>
      </c>
      <c r="J3197">
        <v>5311.0999158134482</v>
      </c>
      <c r="K3197">
        <v>-3519.8561964262558</v>
      </c>
      <c r="L3197">
        <v>-33.533862630444958</v>
      </c>
      <c r="M3197">
        <v>6371.5908499584248</v>
      </c>
      <c r="N3197">
        <v>37774.688100094965</v>
      </c>
      <c r="O3197">
        <v>39.977502162665544</v>
      </c>
      <c r="P3197">
        <v>45.037265885751346</v>
      </c>
      <c r="Q3197" s="6">
        <v>3195</v>
      </c>
    </row>
    <row r="3198" spans="1:17" x14ac:dyDescent="0.25">
      <c r="A3198">
        <v>140.49810175908814</v>
      </c>
      <c r="B3198">
        <v>-31.023632125446845</v>
      </c>
      <c r="C3198" s="6">
        <v>1805.16</v>
      </c>
      <c r="D3198">
        <v>0.75</v>
      </c>
      <c r="E3198">
        <v>0.65</v>
      </c>
      <c r="F3198">
        <v>19.899999999999999</v>
      </c>
      <c r="G3198">
        <v>42.007420362456692</v>
      </c>
      <c r="H3198">
        <v>18.334659272552216</v>
      </c>
      <c r="I3198">
        <v>30.498101759088144</v>
      </c>
      <c r="J3198">
        <v>5470.6439218497007</v>
      </c>
      <c r="K3198">
        <v>-3268.1402493596875</v>
      </c>
      <c r="L3198">
        <v>-30.853921702453807</v>
      </c>
      <c r="M3198">
        <v>6372.4944573656458</v>
      </c>
      <c r="N3198">
        <v>37695.095920205451</v>
      </c>
      <c r="O3198">
        <v>41.03365015396701</v>
      </c>
      <c r="P3198">
        <v>48.81318041093126</v>
      </c>
      <c r="Q3198" s="6">
        <v>3196</v>
      </c>
    </row>
    <row r="3199" spans="1:17" x14ac:dyDescent="0.25">
      <c r="A3199">
        <v>146.02463474566173</v>
      </c>
      <c r="B3199">
        <v>-32.860930883762023</v>
      </c>
      <c r="C3199" s="6">
        <v>1805.4400000000003</v>
      </c>
      <c r="D3199">
        <v>1.2</v>
      </c>
      <c r="E3199">
        <v>0.65</v>
      </c>
      <c r="F3199">
        <v>19.899999999999999</v>
      </c>
      <c r="G3199">
        <v>46.089820015575185</v>
      </c>
      <c r="H3199">
        <v>22.431273030127677</v>
      </c>
      <c r="I3199">
        <v>36.024634745661729</v>
      </c>
      <c r="J3199">
        <v>5362.861791695711</v>
      </c>
      <c r="K3199">
        <v>-3441.0146918031173</v>
      </c>
      <c r="L3199">
        <v>-32.685763827736793</v>
      </c>
      <c r="M3199">
        <v>6371.8810963509532</v>
      </c>
      <c r="N3199">
        <v>38113.768032138738</v>
      </c>
      <c r="O3199">
        <v>35.728485845449775</v>
      </c>
      <c r="P3199">
        <v>53.271450102425774</v>
      </c>
      <c r="Q3199" s="6">
        <v>3197</v>
      </c>
    </row>
    <row r="3200" spans="1:17" x14ac:dyDescent="0.25">
      <c r="A3200">
        <v>143.29945171078629</v>
      </c>
      <c r="B3200">
        <v>-35.496866069769197</v>
      </c>
      <c r="C3200" s="6">
        <v>1805.7200000000003</v>
      </c>
      <c r="D3200">
        <v>0.75</v>
      </c>
      <c r="E3200">
        <v>0.65</v>
      </c>
      <c r="F3200">
        <v>19.899999999999999</v>
      </c>
      <c r="G3200">
        <v>42.007420362456692</v>
      </c>
      <c r="H3200">
        <v>20.848991968885965</v>
      </c>
      <c r="I3200">
        <v>33.299451710786286</v>
      </c>
      <c r="J3200">
        <v>5198.6156749891197</v>
      </c>
      <c r="K3200">
        <v>-3682.8862216887987</v>
      </c>
      <c r="L3200">
        <v>-35.315128293418212</v>
      </c>
      <c r="M3200">
        <v>6370.9697737587621</v>
      </c>
      <c r="N3200">
        <v>38105.010161792488</v>
      </c>
      <c r="O3200">
        <v>35.822887865496554</v>
      </c>
      <c r="P3200">
        <v>48.523755068862755</v>
      </c>
      <c r="Q3200" s="6">
        <v>3198</v>
      </c>
    </row>
    <row r="3201" spans="1:17" x14ac:dyDescent="0.25">
      <c r="A3201">
        <v>142.8561608915698</v>
      </c>
      <c r="B3201">
        <v>-33.548828153006944</v>
      </c>
      <c r="C3201" s="6">
        <v>1806.0000000000002</v>
      </c>
      <c r="D3201">
        <v>1.2</v>
      </c>
      <c r="E3201">
        <v>0.65</v>
      </c>
      <c r="F3201">
        <v>19.899999999999999</v>
      </c>
      <c r="G3201">
        <v>46.089820015575185</v>
      </c>
      <c r="H3201">
        <v>15.973159211419045</v>
      </c>
      <c r="I3201">
        <v>32.8561608915698</v>
      </c>
      <c r="J3201">
        <v>5321.0811285967857</v>
      </c>
      <c r="K3201">
        <v>-3504.8503559525516</v>
      </c>
      <c r="L3201">
        <v>-33.371801511182738</v>
      </c>
      <c r="M3201">
        <v>6371.6465999558995</v>
      </c>
      <c r="N3201">
        <v>37966.748314988647</v>
      </c>
      <c r="O3201">
        <v>37.534399621812362</v>
      </c>
      <c r="P3201">
        <v>49.446469743153067</v>
      </c>
      <c r="Q3201" s="6">
        <v>3199</v>
      </c>
    </row>
    <row r="3202" spans="1:17" x14ac:dyDescent="0.25">
      <c r="A3202">
        <v>110.49030498786583</v>
      </c>
      <c r="B3202">
        <v>-31.857360225349762</v>
      </c>
      <c r="C3202" s="6">
        <v>1806.2800000000002</v>
      </c>
      <c r="D3202">
        <v>3</v>
      </c>
      <c r="E3202">
        <v>0.65</v>
      </c>
      <c r="F3202">
        <v>19.899999999999999</v>
      </c>
      <c r="G3202">
        <v>54.048620189015942</v>
      </c>
      <c r="H3202">
        <v>15.617067382609372</v>
      </c>
      <c r="I3202">
        <v>0.49030498786582655</v>
      </c>
      <c r="J3202">
        <v>5422.4257347310731</v>
      </c>
      <c r="K3202">
        <v>-3347.0088896708558</v>
      </c>
      <c r="L3202">
        <v>-31.685086191817291</v>
      </c>
      <c r="M3202">
        <v>6372.2185584150793</v>
      </c>
      <c r="N3202">
        <v>36894.075109788959</v>
      </c>
      <c r="O3202">
        <v>52.896473137852098</v>
      </c>
      <c r="P3202">
        <v>0.92888986742325907</v>
      </c>
      <c r="Q3202" s="6">
        <v>3200</v>
      </c>
    </row>
    <row r="3203" spans="1:17" x14ac:dyDescent="0.25">
      <c r="A3203">
        <v>107.9156289765664</v>
      </c>
      <c r="B3203">
        <v>-32.983288709396277</v>
      </c>
      <c r="C3203" s="6">
        <v>1806.5600000000002</v>
      </c>
      <c r="D3203">
        <v>3</v>
      </c>
      <c r="E3203">
        <v>0.65</v>
      </c>
      <c r="F3203">
        <v>19.899999999999999</v>
      </c>
      <c r="G3203">
        <v>54.048620189015942</v>
      </c>
      <c r="H3203">
        <v>23.890837259860746</v>
      </c>
      <c r="I3203">
        <v>-2.0843710234336044</v>
      </c>
      <c r="J3203">
        <v>5355.4865934742129</v>
      </c>
      <c r="K3203">
        <v>-3452.4053719577355</v>
      </c>
      <c r="L3203">
        <v>-32.807783499011961</v>
      </c>
      <c r="M3203">
        <v>6371.8395699518878</v>
      </c>
      <c r="N3203">
        <v>36974.24618798936</v>
      </c>
      <c r="O3203">
        <v>51.553579929749731</v>
      </c>
      <c r="P3203">
        <v>3.8247869251979605</v>
      </c>
      <c r="Q3203" s="6">
        <v>3201</v>
      </c>
    </row>
    <row r="3204" spans="1:17" x14ac:dyDescent="0.25">
      <c r="A3204">
        <v>108.25239182912232</v>
      </c>
      <c r="B3204">
        <v>-33.725561005047069</v>
      </c>
      <c r="C3204" s="6">
        <v>1806.8400000000001</v>
      </c>
      <c r="D3204">
        <v>0.75</v>
      </c>
      <c r="E3204">
        <v>0.65</v>
      </c>
      <c r="F3204">
        <v>19.899999999999999</v>
      </c>
      <c r="G3204">
        <v>42.007420362456692</v>
      </c>
      <c r="H3204">
        <v>21.67994036742359</v>
      </c>
      <c r="I3204">
        <v>-1.7476081708776832</v>
      </c>
      <c r="J3204">
        <v>5310.2226877915446</v>
      </c>
      <c r="K3204">
        <v>-3521.1706278468573</v>
      </c>
      <c r="L3204">
        <v>-33.548072975620791</v>
      </c>
      <c r="M3204">
        <v>6371.585955187883</v>
      </c>
      <c r="N3204">
        <v>37024.561473309106</v>
      </c>
      <c r="O3204">
        <v>50.732084875775641</v>
      </c>
      <c r="P3204">
        <v>3.1454339732038625</v>
      </c>
      <c r="Q3204" s="6">
        <v>3202</v>
      </c>
    </row>
    <row r="3205" spans="1:17" x14ac:dyDescent="0.25">
      <c r="A3205">
        <v>107.35341942686544</v>
      </c>
      <c r="B3205">
        <v>-31.79289843236846</v>
      </c>
      <c r="C3205" s="6">
        <v>1807.1200000000001</v>
      </c>
      <c r="D3205">
        <v>1.2</v>
      </c>
      <c r="E3205">
        <v>0.65</v>
      </c>
      <c r="F3205">
        <v>19.899999999999999</v>
      </c>
      <c r="G3205">
        <v>46.089820015575185</v>
      </c>
      <c r="H3205">
        <v>18.029658457678266</v>
      </c>
      <c r="I3205">
        <v>-2.6465805731345569</v>
      </c>
      <c r="J3205">
        <v>5426.1949565146842</v>
      </c>
      <c r="K3205">
        <v>-3340.9357064236165</v>
      </c>
      <c r="L3205">
        <v>-31.620817457374098</v>
      </c>
      <c r="M3205">
        <v>6372.2400378957527</v>
      </c>
      <c r="N3205">
        <v>36896.158773286683</v>
      </c>
      <c r="O3205">
        <v>52.861654803641613</v>
      </c>
      <c r="P3205">
        <v>5.0141361421852162</v>
      </c>
      <c r="Q3205" s="6">
        <v>3203</v>
      </c>
    </row>
    <row r="3206" spans="1:17" x14ac:dyDescent="0.25">
      <c r="A3206">
        <v>106.30078633967941</v>
      </c>
      <c r="B3206">
        <v>-29.355578746957089</v>
      </c>
      <c r="C3206" s="6">
        <v>1807.4</v>
      </c>
      <c r="D3206">
        <v>3</v>
      </c>
      <c r="E3206">
        <v>0.65</v>
      </c>
      <c r="F3206">
        <v>19.899999999999999</v>
      </c>
      <c r="G3206">
        <v>54.048620189015942</v>
      </c>
      <c r="H3206">
        <v>14.781922226336844</v>
      </c>
      <c r="I3206">
        <v>-3.699213660320595</v>
      </c>
      <c r="J3206">
        <v>5563.6268042703205</v>
      </c>
      <c r="K3206">
        <v>-3108.3132001595081</v>
      </c>
      <c r="L3206">
        <v>-29.191424460494751</v>
      </c>
      <c r="M3206">
        <v>6373.033356846724</v>
      </c>
      <c r="N3206">
        <v>36745.566988216364</v>
      </c>
      <c r="O3206">
        <v>55.513852248115441</v>
      </c>
      <c r="P3206">
        <v>7.5130454782532601</v>
      </c>
      <c r="Q3206" s="6">
        <v>3204</v>
      </c>
    </row>
    <row r="3207" spans="1:17" x14ac:dyDescent="0.25">
      <c r="A3207">
        <v>110.1283834448781</v>
      </c>
      <c r="B3207">
        <v>-32.315224418477079</v>
      </c>
      <c r="C3207" s="6">
        <v>1807.68</v>
      </c>
      <c r="D3207">
        <v>0.75</v>
      </c>
      <c r="E3207">
        <v>0.65</v>
      </c>
      <c r="F3207">
        <v>19.899999999999999</v>
      </c>
      <c r="G3207">
        <v>42.007420362456692</v>
      </c>
      <c r="H3207">
        <v>22.102811490565145</v>
      </c>
      <c r="I3207">
        <v>0.1283834448780965</v>
      </c>
      <c r="J3207">
        <v>5395.4560259514292</v>
      </c>
      <c r="K3207">
        <v>-3390.0251429688064</v>
      </c>
      <c r="L3207">
        <v>-32.141604159491813</v>
      </c>
      <c r="M3207">
        <v>6372.065300821725</v>
      </c>
      <c r="N3207">
        <v>36924.646699166748</v>
      </c>
      <c r="O3207">
        <v>52.378995438654741</v>
      </c>
      <c r="P3207">
        <v>0.24015796530017366</v>
      </c>
      <c r="Q3207" s="6">
        <v>3205</v>
      </c>
    </row>
    <row r="3208" spans="1:17" x14ac:dyDescent="0.25">
      <c r="A3208">
        <v>107.54275295615223</v>
      </c>
      <c r="B3208">
        <v>-30.589652934008541</v>
      </c>
      <c r="C3208" s="6">
        <v>1807.9600000000003</v>
      </c>
      <c r="D3208">
        <v>3</v>
      </c>
      <c r="E3208">
        <v>0.65</v>
      </c>
      <c r="F3208">
        <v>19.899999999999999</v>
      </c>
      <c r="G3208">
        <v>54.048620189015942</v>
      </c>
      <c r="H3208">
        <v>16.7073584166627</v>
      </c>
      <c r="I3208">
        <v>-2.4572470438477723</v>
      </c>
      <c r="J3208">
        <v>5495.2848920066099</v>
      </c>
      <c r="K3208">
        <v>-3226.8155349453009</v>
      </c>
      <c r="L3208">
        <v>-30.421333696676275</v>
      </c>
      <c r="M3208">
        <v>6372.6363885663859</v>
      </c>
      <c r="N3208">
        <v>36816.346654942266</v>
      </c>
      <c r="O3208">
        <v>54.243944327707922</v>
      </c>
      <c r="P3208">
        <v>4.8202374366447023</v>
      </c>
      <c r="Q3208" s="6">
        <v>3206</v>
      </c>
    </row>
    <row r="3209" spans="1:17" x14ac:dyDescent="0.25">
      <c r="A3209">
        <v>107.28974840467842</v>
      </c>
      <c r="B3209">
        <v>-30.678017854973444</v>
      </c>
      <c r="C3209" s="6">
        <v>1808.2400000000002</v>
      </c>
      <c r="D3209">
        <v>1.2</v>
      </c>
      <c r="E3209">
        <v>0.65</v>
      </c>
      <c r="F3209">
        <v>19.899999999999999</v>
      </c>
      <c r="G3209">
        <v>46.089820015575185</v>
      </c>
      <c r="H3209">
        <v>21.526859140621998</v>
      </c>
      <c r="I3209">
        <v>-2.71025159532158</v>
      </c>
      <c r="J3209">
        <v>5490.2931297555924</v>
      </c>
      <c r="K3209">
        <v>-3235.2447790896772</v>
      </c>
      <c r="L3209">
        <v>-30.509412223477593</v>
      </c>
      <c r="M3209">
        <v>6372.6075849112567</v>
      </c>
      <c r="N3209">
        <v>36823.304253640534</v>
      </c>
      <c r="O3209">
        <v>54.121600428131352</v>
      </c>
      <c r="P3209">
        <v>5.300790341165885</v>
      </c>
      <c r="Q3209" s="6">
        <v>3207</v>
      </c>
    </row>
    <row r="3210" spans="1:17" x14ac:dyDescent="0.25">
      <c r="A3210">
        <v>106.32885572124749</v>
      </c>
      <c r="B3210">
        <v>-32.488559425870996</v>
      </c>
      <c r="C3210" s="6">
        <v>1808.5200000000002</v>
      </c>
      <c r="D3210">
        <v>0.75</v>
      </c>
      <c r="E3210">
        <v>0.65</v>
      </c>
      <c r="F3210">
        <v>19.899999999999999</v>
      </c>
      <c r="G3210">
        <v>42.007420362456692</v>
      </c>
      <c r="H3210">
        <v>23.606604953308551</v>
      </c>
      <c r="I3210">
        <v>-3.6711442787525073</v>
      </c>
      <c r="J3210">
        <v>5385.1559400725009</v>
      </c>
      <c r="K3210">
        <v>-3406.2542964601403</v>
      </c>
      <c r="L3210">
        <v>-32.314441026246058</v>
      </c>
      <c r="M3210">
        <v>6372.0069704176649</v>
      </c>
      <c r="N3210">
        <v>36948.993174820964</v>
      </c>
      <c r="O3210">
        <v>51.972829937691671</v>
      </c>
      <c r="P3210">
        <v>6.8118176603589804</v>
      </c>
      <c r="Q3210" s="6">
        <v>3208</v>
      </c>
    </row>
    <row r="3211" spans="1:17" x14ac:dyDescent="0.25">
      <c r="A3211">
        <v>109.02440863362115</v>
      </c>
      <c r="B3211">
        <v>-29.795207377075478</v>
      </c>
      <c r="C3211" s="6">
        <v>1808.8000000000002</v>
      </c>
      <c r="D3211">
        <v>0.75</v>
      </c>
      <c r="E3211">
        <v>0.65</v>
      </c>
      <c r="F3211">
        <v>19.899999999999999</v>
      </c>
      <c r="G3211">
        <v>42.007420362456692</v>
      </c>
      <c r="H3211">
        <v>18.530306220470472</v>
      </c>
      <c r="I3211">
        <v>-0.97559136637885047</v>
      </c>
      <c r="J3211">
        <v>5539.5748809730721</v>
      </c>
      <c r="K3211">
        <v>-3150.6946081102105</v>
      </c>
      <c r="L3211">
        <v>-29.629534204427216</v>
      </c>
      <c r="M3211">
        <v>6372.893093052995</v>
      </c>
      <c r="N3211">
        <v>36760.758479673859</v>
      </c>
      <c r="O3211">
        <v>55.236404657058493</v>
      </c>
      <c r="P3211">
        <v>1.962771725331145</v>
      </c>
      <c r="Q3211" s="6">
        <v>3209</v>
      </c>
    </row>
    <row r="3212" spans="1:17" x14ac:dyDescent="0.25">
      <c r="A3212">
        <v>109.48409747106433</v>
      </c>
      <c r="B3212">
        <v>-30.734009304836313</v>
      </c>
      <c r="C3212" s="6">
        <v>1809.0800000000002</v>
      </c>
      <c r="D3212">
        <v>1.2</v>
      </c>
      <c r="E3212">
        <v>0.65</v>
      </c>
      <c r="F3212">
        <v>19.899999999999999</v>
      </c>
      <c r="G3212">
        <v>46.089820015575185</v>
      </c>
      <c r="H3212">
        <v>19.253536005101918</v>
      </c>
      <c r="I3212">
        <v>-0.51590252893566912</v>
      </c>
      <c r="J3212">
        <v>5487.1233937504676</v>
      </c>
      <c r="K3212">
        <v>-3240.5819468169029</v>
      </c>
      <c r="L3212">
        <v>-30.565223028930546</v>
      </c>
      <c r="M3212">
        <v>6372.5893083015535</v>
      </c>
      <c r="N3212">
        <v>36820.153122914526</v>
      </c>
      <c r="O3212">
        <v>54.176284745815202</v>
      </c>
      <c r="P3212">
        <v>1.009411700956226</v>
      </c>
      <c r="Q3212" s="6">
        <v>3210</v>
      </c>
    </row>
    <row r="3213" spans="1:17" x14ac:dyDescent="0.25">
      <c r="A3213">
        <v>105.74913457831626</v>
      </c>
      <c r="B3213">
        <v>-29.376715060269699</v>
      </c>
      <c r="C3213" s="6">
        <v>1809.3600000000001</v>
      </c>
      <c r="D3213">
        <v>3</v>
      </c>
      <c r="E3213">
        <v>0.65</v>
      </c>
      <c r="F3213">
        <v>19.899999999999999</v>
      </c>
      <c r="G3213">
        <v>54.048620189015942</v>
      </c>
      <c r="H3213">
        <v>22.369400604567794</v>
      </c>
      <c r="I3213">
        <v>-4.2508654216837414</v>
      </c>
      <c r="J3213">
        <v>5562.4779267468075</v>
      </c>
      <c r="K3213">
        <v>-3110.3549490562841</v>
      </c>
      <c r="L3213">
        <v>-29.212486866440031</v>
      </c>
      <c r="M3213">
        <v>6373.0266431786067</v>
      </c>
      <c r="N3213">
        <v>36751.141026747646</v>
      </c>
      <c r="O3213">
        <v>55.412816467876979</v>
      </c>
      <c r="P3213">
        <v>8.6159130382719855</v>
      </c>
      <c r="Q3213" s="6">
        <v>3211</v>
      </c>
    </row>
    <row r="3214" spans="1:17" x14ac:dyDescent="0.25">
      <c r="A3214">
        <v>107.36537799128182</v>
      </c>
      <c r="B3214">
        <v>-31.593570647541952</v>
      </c>
      <c r="C3214" s="6">
        <v>1809.64</v>
      </c>
      <c r="D3214">
        <v>3</v>
      </c>
      <c r="E3214">
        <v>0.65</v>
      </c>
      <c r="F3214">
        <v>19.899999999999999</v>
      </c>
      <c r="G3214">
        <v>54.048620189015942</v>
      </c>
      <c r="H3214">
        <v>15.01443787992917</v>
      </c>
      <c r="I3214">
        <v>-2.634622008718182</v>
      </c>
      <c r="J3214">
        <v>5437.8065805642254</v>
      </c>
      <c r="K3214">
        <v>-3322.1299187389786</v>
      </c>
      <c r="L3214">
        <v>-31.422092128503422</v>
      </c>
      <c r="M3214">
        <v>6372.3063018508647</v>
      </c>
      <c r="N3214">
        <v>36882.852702590651</v>
      </c>
      <c r="O3214">
        <v>53.088772880317123</v>
      </c>
      <c r="P3214">
        <v>5.0196226289939512</v>
      </c>
      <c r="Q3214" s="6">
        <v>3212</v>
      </c>
    </row>
    <row r="3215" spans="1:17" x14ac:dyDescent="0.25">
      <c r="A3215">
        <v>105.97483160097487</v>
      </c>
      <c r="B3215">
        <v>-30.358648919611376</v>
      </c>
      <c r="C3215" s="6">
        <v>1809.92</v>
      </c>
      <c r="D3215">
        <v>1.2</v>
      </c>
      <c r="E3215">
        <v>0.65</v>
      </c>
      <c r="F3215">
        <v>19.899999999999999</v>
      </c>
      <c r="G3215">
        <v>46.089820015575185</v>
      </c>
      <c r="H3215">
        <v>14.527410480365134</v>
      </c>
      <c r="I3215">
        <v>-4.0251683990251337</v>
      </c>
      <c r="J3215">
        <v>5508.2725908889661</v>
      </c>
      <c r="K3215">
        <v>-3204.7440340961971</v>
      </c>
      <c r="L3215">
        <v>-30.191085896827556</v>
      </c>
      <c r="M3215">
        <v>6372.711452718836</v>
      </c>
      <c r="N3215">
        <v>36811.258932524222</v>
      </c>
      <c r="O3215">
        <v>54.334829366018091</v>
      </c>
      <c r="P3215">
        <v>7.9263196042252497</v>
      </c>
      <c r="Q3215" s="6">
        <v>3213</v>
      </c>
    </row>
    <row r="3216" spans="1:17" x14ac:dyDescent="0.25">
      <c r="A3216">
        <v>107.83634628764065</v>
      </c>
      <c r="B3216">
        <v>-31.862947995195238</v>
      </c>
      <c r="C3216" s="6">
        <v>1810.2000000000003</v>
      </c>
      <c r="D3216">
        <v>3</v>
      </c>
      <c r="E3216">
        <v>0.65</v>
      </c>
      <c r="F3216">
        <v>19.899999999999999</v>
      </c>
      <c r="G3216">
        <v>54.048620189015942</v>
      </c>
      <c r="H3216">
        <v>16.277672901967978</v>
      </c>
      <c r="I3216">
        <v>-2.1636537123593484</v>
      </c>
      <c r="J3216">
        <v>5422.098682055077</v>
      </c>
      <c r="K3216">
        <v>-3347.5351371767983</v>
      </c>
      <c r="L3216">
        <v>-31.690657267568607</v>
      </c>
      <c r="M3216">
        <v>6372.216695356231</v>
      </c>
      <c r="N3216">
        <v>36898.639141024272</v>
      </c>
      <c r="O3216">
        <v>52.819232089709061</v>
      </c>
      <c r="P3216">
        <v>4.0936584077944538</v>
      </c>
      <c r="Q3216" s="6">
        <v>3214</v>
      </c>
    </row>
    <row r="3217" spans="1:17" x14ac:dyDescent="0.25">
      <c r="A3217">
        <v>108.6667855049367</v>
      </c>
      <c r="B3217">
        <v>-29.4952163503619</v>
      </c>
      <c r="C3217" s="6">
        <v>1810.4800000000002</v>
      </c>
      <c r="D3217">
        <v>1.2</v>
      </c>
      <c r="E3217">
        <v>0.65</v>
      </c>
      <c r="F3217">
        <v>19.899999999999999</v>
      </c>
      <c r="G3217">
        <v>46.089820015575185</v>
      </c>
      <c r="H3217">
        <v>20.976342146966694</v>
      </c>
      <c r="I3217">
        <v>-1.3332144950633023</v>
      </c>
      <c r="J3217">
        <v>5556.0227041294365</v>
      </c>
      <c r="K3217">
        <v>-3121.7943277324712</v>
      </c>
      <c r="L3217">
        <v>-29.330575441052883</v>
      </c>
      <c r="M3217">
        <v>6372.9889465983233</v>
      </c>
      <c r="N3217">
        <v>36742.70931420035</v>
      </c>
      <c r="O3217">
        <v>55.564675783213858</v>
      </c>
      <c r="P3217">
        <v>2.7063286754342673</v>
      </c>
      <c r="Q3217" s="6">
        <v>3215</v>
      </c>
    </row>
    <row r="3218" spans="1:17" x14ac:dyDescent="0.25">
      <c r="A3218">
        <v>108.49498388311135</v>
      </c>
      <c r="B3218">
        <v>-30.641906521143042</v>
      </c>
      <c r="C3218" s="6">
        <v>1810.7600000000002</v>
      </c>
      <c r="D3218">
        <v>3</v>
      </c>
      <c r="E3218">
        <v>0.65</v>
      </c>
      <c r="F3218">
        <v>19.899999999999999</v>
      </c>
      <c r="G3218">
        <v>54.048620189015942</v>
      </c>
      <c r="H3218">
        <v>17.669139799879343</v>
      </c>
      <c r="I3218">
        <v>-1.5050161168886547</v>
      </c>
      <c r="J3218">
        <v>5492.3346493359531</v>
      </c>
      <c r="K3218">
        <v>-3231.8009886603522</v>
      </c>
      <c r="L3218">
        <v>-30.473417735158211</v>
      </c>
      <c r="M3218">
        <v>6372.6193618167963</v>
      </c>
      <c r="N3218">
        <v>36816.10546467916</v>
      </c>
      <c r="O3218">
        <v>54.247801591763526</v>
      </c>
      <c r="P3218">
        <v>2.9509850925455292</v>
      </c>
      <c r="Q3218" s="6">
        <v>3216</v>
      </c>
    </row>
    <row r="3219" spans="1:17" x14ac:dyDescent="0.25">
      <c r="A3219">
        <v>110.2223662977154</v>
      </c>
      <c r="B3219">
        <v>-29.19664037254212</v>
      </c>
      <c r="C3219" s="6">
        <v>1811.0400000000002</v>
      </c>
      <c r="D3219">
        <v>3</v>
      </c>
      <c r="E3219">
        <v>0.65</v>
      </c>
      <c r="F3219">
        <v>19.899999999999999</v>
      </c>
      <c r="G3219">
        <v>54.048620189015942</v>
      </c>
      <c r="H3219">
        <v>14.685079529489803</v>
      </c>
      <c r="I3219">
        <v>0.2223662977153964</v>
      </c>
      <c r="J3219">
        <v>5572.2417425173935</v>
      </c>
      <c r="K3219">
        <v>-3092.9465509880501</v>
      </c>
      <c r="L3219">
        <v>-29.033044690539771</v>
      </c>
      <c r="M3219">
        <v>6373.0837437085474</v>
      </c>
      <c r="N3219">
        <v>36722.430139207747</v>
      </c>
      <c r="O3219">
        <v>55.936744482363807</v>
      </c>
      <c r="P3219">
        <v>0.45584022151560666</v>
      </c>
      <c r="Q3219" s="6">
        <v>3217</v>
      </c>
    </row>
    <row r="3220" spans="1:17" x14ac:dyDescent="0.25">
      <c r="A3220">
        <v>110.51158990378642</v>
      </c>
      <c r="B3220">
        <v>-31.668623003492776</v>
      </c>
      <c r="C3220" s="6">
        <v>1811.3200000000002</v>
      </c>
      <c r="D3220">
        <v>1.2</v>
      </c>
      <c r="E3220">
        <v>0.65</v>
      </c>
      <c r="F3220">
        <v>19.899999999999999</v>
      </c>
      <c r="G3220">
        <v>46.089820015575185</v>
      </c>
      <c r="H3220">
        <v>14.019183952120516</v>
      </c>
      <c r="I3220">
        <v>0.51158990378641533</v>
      </c>
      <c r="J3220">
        <v>5433.4422095044474</v>
      </c>
      <c r="K3220">
        <v>-3329.2154829108163</v>
      </c>
      <c r="L3220">
        <v>-31.496916671758886</v>
      </c>
      <c r="M3220">
        <v>6372.2813791983217</v>
      </c>
      <c r="N3220">
        <v>36881.514348965546</v>
      </c>
      <c r="O3220">
        <v>53.111027550485019</v>
      </c>
      <c r="P3220">
        <v>0.97437844289211728</v>
      </c>
      <c r="Q3220" s="6">
        <v>3218</v>
      </c>
    </row>
    <row r="3221" spans="1:17" x14ac:dyDescent="0.25">
      <c r="A3221">
        <v>107.73617399997447</v>
      </c>
      <c r="B3221">
        <v>-30.621849314121246</v>
      </c>
      <c r="C3221" s="6">
        <v>1811.6000000000001</v>
      </c>
      <c r="D3221">
        <v>1.2</v>
      </c>
      <c r="E3221">
        <v>0.65</v>
      </c>
      <c r="F3221">
        <v>19.899999999999999</v>
      </c>
      <c r="G3221">
        <v>46.089820015575185</v>
      </c>
      <c r="H3221">
        <v>23.306721277451004</v>
      </c>
      <c r="I3221">
        <v>-2.2638260000255315</v>
      </c>
      <c r="J3221">
        <v>5493.4676216796233</v>
      </c>
      <c r="K3221">
        <v>-3229.8876674190828</v>
      </c>
      <c r="L3221">
        <v>-30.453425542373065</v>
      </c>
      <c r="M3221">
        <v>6372.6258994694062</v>
      </c>
      <c r="N3221">
        <v>36817.549372920446</v>
      </c>
      <c r="O3221">
        <v>54.222648257228144</v>
      </c>
      <c r="P3221">
        <v>4.4377865373680319</v>
      </c>
      <c r="Q3221" s="6">
        <v>3219</v>
      </c>
    </row>
    <row r="3222" spans="1:17" x14ac:dyDescent="0.25">
      <c r="A3222">
        <v>109.28271588688979</v>
      </c>
      <c r="B3222">
        <v>-31.000923807035345</v>
      </c>
      <c r="C3222" s="6">
        <v>1811.88</v>
      </c>
      <c r="D3222">
        <v>0.75</v>
      </c>
      <c r="E3222">
        <v>0.65</v>
      </c>
      <c r="F3222">
        <v>19.899999999999999</v>
      </c>
      <c r="G3222">
        <v>42.007420362456692</v>
      </c>
      <c r="H3222">
        <v>22.797602956722503</v>
      </c>
      <c r="I3222">
        <v>-0.71728411311021034</v>
      </c>
      <c r="J3222">
        <v>5471.9410775326214</v>
      </c>
      <c r="K3222">
        <v>-3265.9824672918917</v>
      </c>
      <c r="L3222">
        <v>-30.83128522071766</v>
      </c>
      <c r="M3222">
        <v>6372.5019131144163</v>
      </c>
      <c r="N3222">
        <v>36837.755933559121</v>
      </c>
      <c r="O3222">
        <v>53.867728739361766</v>
      </c>
      <c r="P3222">
        <v>1.392442910008765</v>
      </c>
      <c r="Q3222" s="6">
        <v>3220</v>
      </c>
    </row>
    <row r="3223" spans="1:17" x14ac:dyDescent="0.25">
      <c r="A3223">
        <v>107.60753272892778</v>
      </c>
      <c r="B3223">
        <v>-32.316877090106892</v>
      </c>
      <c r="C3223" s="6">
        <v>1812.16</v>
      </c>
      <c r="D3223">
        <v>1.2</v>
      </c>
      <c r="E3223">
        <v>0.65</v>
      </c>
      <c r="F3223">
        <v>19.899999999999999</v>
      </c>
      <c r="G3223">
        <v>46.089820015575185</v>
      </c>
      <c r="H3223">
        <v>23.864765430442802</v>
      </c>
      <c r="I3223">
        <v>-2.3924672710722206</v>
      </c>
      <c r="J3223">
        <v>5395.3580524869803</v>
      </c>
      <c r="K3223">
        <v>-3390.1800255844378</v>
      </c>
      <c r="L3223">
        <v>-32.143252051662138</v>
      </c>
      <c r="M3223">
        <v>6372.0647454657746</v>
      </c>
      <c r="N3223">
        <v>36930.112935668942</v>
      </c>
      <c r="O3223">
        <v>52.287709046616655</v>
      </c>
      <c r="P3223">
        <v>4.4687558374023926</v>
      </c>
      <c r="Q3223" s="6">
        <v>3221</v>
      </c>
    </row>
    <row r="3224" spans="1:17" x14ac:dyDescent="0.25">
      <c r="A3224">
        <v>105.89471289181161</v>
      </c>
      <c r="B3224">
        <v>-33.415001281659968</v>
      </c>
      <c r="C3224" s="6">
        <v>1812.4400000000003</v>
      </c>
      <c r="D3224">
        <v>0.75</v>
      </c>
      <c r="E3224">
        <v>0.65</v>
      </c>
      <c r="F3224">
        <v>19.899999999999999</v>
      </c>
      <c r="G3224">
        <v>42.007420362456692</v>
      </c>
      <c r="H3224">
        <v>23.134799646583041</v>
      </c>
      <c r="I3224">
        <v>-4.1052871081883922</v>
      </c>
      <c r="J3224">
        <v>5329.2697052377516</v>
      </c>
      <c r="K3224">
        <v>-3492.4702776285176</v>
      </c>
      <c r="L3224">
        <v>-33.238328480662908</v>
      </c>
      <c r="M3224">
        <v>6371.6924149933266</v>
      </c>
      <c r="N3224">
        <v>37015.646937471261</v>
      </c>
      <c r="O3224">
        <v>50.87768248403313</v>
      </c>
      <c r="P3224">
        <v>7.4256073732137811</v>
      </c>
      <c r="Q3224" s="6">
        <v>3222</v>
      </c>
    </row>
    <row r="3225" spans="1:17" x14ac:dyDescent="0.25">
      <c r="A3225">
        <v>108.17474667555958</v>
      </c>
      <c r="B3225">
        <v>-31.527217488946423</v>
      </c>
      <c r="C3225" s="6">
        <v>1812.7200000000003</v>
      </c>
      <c r="D3225">
        <v>3</v>
      </c>
      <c r="E3225">
        <v>0.65</v>
      </c>
      <c r="F3225">
        <v>19.899999999999999</v>
      </c>
      <c r="G3225">
        <v>54.048620189015942</v>
      </c>
      <c r="H3225">
        <v>23.737316921557866</v>
      </c>
      <c r="I3225">
        <v>-1.8252533244404248</v>
      </c>
      <c r="J3225">
        <v>5441.657308773807</v>
      </c>
      <c r="K3225">
        <v>-3315.8609436211427</v>
      </c>
      <c r="L3225">
        <v>-31.35594135300266</v>
      </c>
      <c r="M3225">
        <v>6372.3283078921386</v>
      </c>
      <c r="N3225">
        <v>36875.038965366723</v>
      </c>
      <c r="O3225">
        <v>53.222393763284224</v>
      </c>
      <c r="P3225">
        <v>3.487479876143794</v>
      </c>
      <c r="Q3225" s="6">
        <v>3223</v>
      </c>
    </row>
    <row r="3226" spans="1:17" x14ac:dyDescent="0.25">
      <c r="A3226">
        <v>106.30860402130541</v>
      </c>
      <c r="B3226">
        <v>-29.442509923940172</v>
      </c>
      <c r="C3226" s="6">
        <v>1813.0000000000002</v>
      </c>
      <c r="D3226">
        <v>3</v>
      </c>
      <c r="E3226">
        <v>0.65</v>
      </c>
      <c r="F3226">
        <v>19.899999999999999</v>
      </c>
      <c r="G3226">
        <v>54.048620189015942</v>
      </c>
      <c r="H3226">
        <v>17.693858877045034</v>
      </c>
      <c r="I3226">
        <v>-3.6913959786945867</v>
      </c>
      <c r="J3226">
        <v>5558.8967620674575</v>
      </c>
      <c r="K3226">
        <v>-3116.7080000892415</v>
      </c>
      <c r="L3226">
        <v>-29.27805223460334</v>
      </c>
      <c r="M3226">
        <v>6373.0057248636094</v>
      </c>
      <c r="N3226">
        <v>36750.921947811308</v>
      </c>
      <c r="O3226">
        <v>55.416305435833024</v>
      </c>
      <c r="P3226">
        <v>7.477372242703531</v>
      </c>
      <c r="Q3226" s="6">
        <v>3224</v>
      </c>
    </row>
    <row r="3227" spans="1:17" x14ac:dyDescent="0.25">
      <c r="A3227">
        <v>106.32214480100252</v>
      </c>
      <c r="B3227">
        <v>-30.560388405603376</v>
      </c>
      <c r="C3227" s="6">
        <v>1813.2800000000002</v>
      </c>
      <c r="D3227">
        <v>0.75</v>
      </c>
      <c r="E3227">
        <v>0.65</v>
      </c>
      <c r="F3227">
        <v>19.899999999999999</v>
      </c>
      <c r="G3227">
        <v>42.007420362456692</v>
      </c>
      <c r="H3227">
        <v>20.537929087993319</v>
      </c>
      <c r="I3227">
        <v>-3.6778551989974773</v>
      </c>
      <c r="J3227">
        <v>5496.9351731922225</v>
      </c>
      <c r="K3227">
        <v>-3224.0222832290865</v>
      </c>
      <c r="L3227">
        <v>-30.392164367170409</v>
      </c>
      <c r="M3227">
        <v>6372.6459168100264</v>
      </c>
      <c r="N3227">
        <v>36821.636458276866</v>
      </c>
      <c r="O3227">
        <v>54.151571293510976</v>
      </c>
      <c r="P3227">
        <v>7.2052461555384699</v>
      </c>
      <c r="Q3227" s="6">
        <v>3225</v>
      </c>
    </row>
    <row r="3228" spans="1:17" x14ac:dyDescent="0.25">
      <c r="A3228">
        <v>108.57751751240886</v>
      </c>
      <c r="B3228">
        <v>-32.539003966302126</v>
      </c>
      <c r="C3228" s="6">
        <v>1813.5600000000002</v>
      </c>
      <c r="D3228">
        <v>0.75</v>
      </c>
      <c r="E3228">
        <v>0.65</v>
      </c>
      <c r="F3228">
        <v>19.899999999999999</v>
      </c>
      <c r="G3228">
        <v>42.007420362456692</v>
      </c>
      <c r="H3228">
        <v>21.966955723907496</v>
      </c>
      <c r="I3228">
        <v>-1.4224824875911395</v>
      </c>
      <c r="J3228">
        <v>5382.1491020192771</v>
      </c>
      <c r="K3228">
        <v>-3410.9715824400319</v>
      </c>
      <c r="L3228">
        <v>-32.364741787630599</v>
      </c>
      <c r="M3228">
        <v>6371.9899633144714</v>
      </c>
      <c r="N3228">
        <v>36941.703422753759</v>
      </c>
      <c r="O3228">
        <v>52.093323433138075</v>
      </c>
      <c r="P3228">
        <v>2.6433073152151056</v>
      </c>
      <c r="Q3228" s="6">
        <v>3226</v>
      </c>
    </row>
    <row r="3229" spans="1:17" x14ac:dyDescent="0.25">
      <c r="A3229">
        <v>108.19406167686871</v>
      </c>
      <c r="B3229">
        <v>-29.991537704672414</v>
      </c>
      <c r="C3229" s="6">
        <v>1813.8400000000001</v>
      </c>
      <c r="D3229">
        <v>1.2</v>
      </c>
      <c r="E3229">
        <v>0.65</v>
      </c>
      <c r="F3229">
        <v>19.899999999999999</v>
      </c>
      <c r="G3229">
        <v>46.089820015575185</v>
      </c>
      <c r="H3229">
        <v>14.985407677194745</v>
      </c>
      <c r="I3229">
        <v>-1.8059383231312864</v>
      </c>
      <c r="J3229">
        <v>5528.7283041369974</v>
      </c>
      <c r="K3229">
        <v>-3169.5624330299361</v>
      </c>
      <c r="L3229">
        <v>-29.825198741076786</v>
      </c>
      <c r="M3229">
        <v>6372.8300367921474</v>
      </c>
      <c r="N3229">
        <v>36775.414231584713</v>
      </c>
      <c r="O3229">
        <v>54.972298545709904</v>
      </c>
      <c r="P3229">
        <v>3.6092163120748708</v>
      </c>
      <c r="Q3229" s="6">
        <v>3227</v>
      </c>
    </row>
    <row r="3230" spans="1:17" x14ac:dyDescent="0.25">
      <c r="A3230">
        <v>110.36775722965248</v>
      </c>
      <c r="B3230">
        <v>-32.694351633660965</v>
      </c>
      <c r="C3230" s="6">
        <v>1814.1200000000001</v>
      </c>
      <c r="D3230">
        <v>0.75</v>
      </c>
      <c r="E3230">
        <v>0.65</v>
      </c>
      <c r="F3230">
        <v>19.899999999999999</v>
      </c>
      <c r="G3230">
        <v>42.007420362456692</v>
      </c>
      <c r="H3230">
        <v>20.012393053661434</v>
      </c>
      <c r="I3230">
        <v>0.36775722965248292</v>
      </c>
      <c r="J3230">
        <v>5372.8630994564146</v>
      </c>
      <c r="K3230">
        <v>-3425.4823921540828</v>
      </c>
      <c r="L3230">
        <v>-32.519650058431722</v>
      </c>
      <c r="M3230">
        <v>6371.9375000432992</v>
      </c>
      <c r="N3230">
        <v>36950.525282671122</v>
      </c>
      <c r="O3230">
        <v>51.946074904097593</v>
      </c>
      <c r="P3230">
        <v>0.68081081394428655</v>
      </c>
      <c r="Q3230" s="6">
        <v>3228</v>
      </c>
    </row>
    <row r="3231" spans="1:17" x14ac:dyDescent="0.25">
      <c r="A3231">
        <v>109.26365609448413</v>
      </c>
      <c r="B3231">
        <v>-31.513768094404853</v>
      </c>
      <c r="C3231" s="6">
        <v>1814.4</v>
      </c>
      <c r="D3231">
        <v>1.2</v>
      </c>
      <c r="E3231">
        <v>0.65</v>
      </c>
      <c r="F3231">
        <v>19.899999999999999</v>
      </c>
      <c r="G3231">
        <v>46.089820015575185</v>
      </c>
      <c r="H3231">
        <v>23.184692958365538</v>
      </c>
      <c r="I3231">
        <v>-0.73634390551586648</v>
      </c>
      <c r="J3231">
        <v>5442.4369387728648</v>
      </c>
      <c r="K3231">
        <v>-3314.5897238985017</v>
      </c>
      <c r="L3231">
        <v>-31.342533091841315</v>
      </c>
      <c r="M3231">
        <v>6372.3327651883419</v>
      </c>
      <c r="N3231">
        <v>36871.505006134052</v>
      </c>
      <c r="O3231">
        <v>53.282859343606304</v>
      </c>
      <c r="P3231">
        <v>1.4085158945034002</v>
      </c>
      <c r="Q3231" s="6">
        <v>3229</v>
      </c>
    </row>
    <row r="3232" spans="1:17" x14ac:dyDescent="0.25">
      <c r="A3232">
        <v>109.41524680083194</v>
      </c>
      <c r="B3232">
        <v>-30.991827050276097</v>
      </c>
      <c r="C3232" s="6">
        <v>1814.68</v>
      </c>
      <c r="D3232">
        <v>1.2</v>
      </c>
      <c r="E3232">
        <v>0.65</v>
      </c>
      <c r="F3232">
        <v>19.899999999999999</v>
      </c>
      <c r="G3232">
        <v>46.089820015575185</v>
      </c>
      <c r="H3232">
        <v>15.58079243952635</v>
      </c>
      <c r="I3232">
        <v>-0.58475319916806257</v>
      </c>
      <c r="J3232">
        <v>5472.4604657158916</v>
      </c>
      <c r="K3232">
        <v>-3265.1179363174365</v>
      </c>
      <c r="L3232">
        <v>-30.822217270874063</v>
      </c>
      <c r="M3232">
        <v>6372.504898929873</v>
      </c>
      <c r="N3232">
        <v>36836.99737985398</v>
      </c>
      <c r="O3232">
        <v>53.88095798325832</v>
      </c>
      <c r="P3232">
        <v>1.1355195161572516</v>
      </c>
      <c r="Q3232" s="6">
        <v>3230</v>
      </c>
    </row>
    <row r="3233" spans="1:17" x14ac:dyDescent="0.25">
      <c r="A3233">
        <v>108.26842979778253</v>
      </c>
      <c r="B3233">
        <v>-29.398983122332272</v>
      </c>
      <c r="C3233" s="6">
        <v>1814.9600000000003</v>
      </c>
      <c r="D3233">
        <v>3</v>
      </c>
      <c r="E3233">
        <v>0.65</v>
      </c>
      <c r="F3233">
        <v>19.899999999999999</v>
      </c>
      <c r="G3233">
        <v>54.048620189015942</v>
      </c>
      <c r="H3233">
        <v>22.124815438146868</v>
      </c>
      <c r="I3233">
        <v>-1.731570202217469</v>
      </c>
      <c r="J3233">
        <v>5561.2667136824466</v>
      </c>
      <c r="K3233">
        <v>-3112.505572249037</v>
      </c>
      <c r="L3233">
        <v>-29.234677159947914</v>
      </c>
      <c r="M3233">
        <v>6373.0195667355092</v>
      </c>
      <c r="N3233">
        <v>36737.884725929041</v>
      </c>
      <c r="O3233">
        <v>55.653034544526243</v>
      </c>
      <c r="P3233">
        <v>3.5240458278352875</v>
      </c>
      <c r="Q3233" s="6">
        <v>3231</v>
      </c>
    </row>
    <row r="3234" spans="1:17" x14ac:dyDescent="0.25">
      <c r="A3234">
        <v>107.00596055404246</v>
      </c>
      <c r="B3234">
        <v>-31.164025865494192</v>
      </c>
      <c r="C3234" s="6">
        <v>1815.2400000000002</v>
      </c>
      <c r="D3234">
        <v>0.75</v>
      </c>
      <c r="E3234">
        <v>0.65</v>
      </c>
      <c r="F3234">
        <v>19.899999999999999</v>
      </c>
      <c r="G3234">
        <v>42.007420362456692</v>
      </c>
      <c r="H3234">
        <v>19.227065938296434</v>
      </c>
      <c r="I3234">
        <v>-2.9940394459575401</v>
      </c>
      <c r="J3234">
        <v>5462.6052022648273</v>
      </c>
      <c r="K3234">
        <v>-3281.4694326134913</v>
      </c>
      <c r="L3234">
        <v>-30.993873671738907</v>
      </c>
      <c r="M3234">
        <v>6372.4482919037846</v>
      </c>
      <c r="N3234">
        <v>36856.471619982738</v>
      </c>
      <c r="O3234">
        <v>53.543163266914306</v>
      </c>
      <c r="P3234">
        <v>5.7713698490119398</v>
      </c>
      <c r="Q3234" s="6">
        <v>3232</v>
      </c>
    </row>
    <row r="3235" spans="1:17" x14ac:dyDescent="0.25">
      <c r="A3235">
        <v>110.28318252227425</v>
      </c>
      <c r="B3235">
        <v>-31.940292937680315</v>
      </c>
      <c r="C3235" s="6">
        <v>1815.5200000000002</v>
      </c>
      <c r="D3235">
        <v>0.75</v>
      </c>
      <c r="E3235">
        <v>0.65</v>
      </c>
      <c r="F3235">
        <v>19.899999999999999</v>
      </c>
      <c r="G3235">
        <v>42.007420362456692</v>
      </c>
      <c r="H3235">
        <v>22.020535979005444</v>
      </c>
      <c r="I3235">
        <v>0.28318252227424523</v>
      </c>
      <c r="J3235">
        <v>5417.5663756970507</v>
      </c>
      <c r="K3235">
        <v>-3354.8161328032293</v>
      </c>
      <c r="L3235">
        <v>-31.767771803857862</v>
      </c>
      <c r="M3235">
        <v>6372.1908885406192</v>
      </c>
      <c r="N3235">
        <v>36899.472142723585</v>
      </c>
      <c r="O3235">
        <v>52.804622543757944</v>
      </c>
      <c r="P3235">
        <v>0.53526980610228825</v>
      </c>
      <c r="Q3235" s="6">
        <v>3233</v>
      </c>
    </row>
    <row r="3236" spans="1:17" x14ac:dyDescent="0.25">
      <c r="A3236">
        <v>106.09403514945392</v>
      </c>
      <c r="B3236">
        <v>-30.09519298891453</v>
      </c>
      <c r="C3236" s="6">
        <v>1815.8000000000002</v>
      </c>
      <c r="D3236">
        <v>1.2</v>
      </c>
      <c r="E3236">
        <v>0.65</v>
      </c>
      <c r="F3236">
        <v>19.899999999999999</v>
      </c>
      <c r="G3236">
        <v>46.089820015575185</v>
      </c>
      <c r="H3236">
        <v>20.522680548388664</v>
      </c>
      <c r="I3236">
        <v>-3.9059648505460842</v>
      </c>
      <c r="J3236">
        <v>5522.9755140429979</v>
      </c>
      <c r="K3236">
        <v>-3179.5091640891692</v>
      </c>
      <c r="L3236">
        <v>-29.92850564512398</v>
      </c>
      <c r="M3236">
        <v>6372.7966430167471</v>
      </c>
      <c r="N3236">
        <v>36793.559827136734</v>
      </c>
      <c r="O3236">
        <v>54.64883930822139</v>
      </c>
      <c r="P3236">
        <v>7.7539280437016025</v>
      </c>
      <c r="Q3236" s="6">
        <v>3234</v>
      </c>
    </row>
    <row r="3237" spans="1:17" x14ac:dyDescent="0.25">
      <c r="A3237">
        <v>107.16043077453713</v>
      </c>
      <c r="B3237">
        <v>-32.741086970904036</v>
      </c>
      <c r="C3237" s="6">
        <v>1816.0800000000002</v>
      </c>
      <c r="D3237">
        <v>3</v>
      </c>
      <c r="E3237">
        <v>0.65</v>
      </c>
      <c r="F3237">
        <v>19.899999999999999</v>
      </c>
      <c r="G3237">
        <v>54.048620189015942</v>
      </c>
      <c r="H3237">
        <v>23.744065689330672</v>
      </c>
      <c r="I3237">
        <v>-2.8395692254628671</v>
      </c>
      <c r="J3237">
        <v>5370.0617257351951</v>
      </c>
      <c r="K3237">
        <v>-3429.8430132083527</v>
      </c>
      <c r="L3237">
        <v>-32.566254206452982</v>
      </c>
      <c r="M3237">
        <v>6371.9216907821628</v>
      </c>
      <c r="N3237">
        <v>36961.115281161314</v>
      </c>
      <c r="O3237">
        <v>51.770951647898592</v>
      </c>
      <c r="P3237">
        <v>5.2399044317209897</v>
      </c>
      <c r="Q3237" s="6">
        <v>3235</v>
      </c>
    </row>
    <row r="3238" spans="1:17" x14ac:dyDescent="0.25">
      <c r="A3238">
        <v>106.59040719317544</v>
      </c>
      <c r="B3238">
        <v>-30.955965156117941</v>
      </c>
      <c r="C3238" s="6">
        <v>1816.3600000000001</v>
      </c>
      <c r="D3238">
        <v>0.75</v>
      </c>
      <c r="E3238">
        <v>0.65</v>
      </c>
      <c r="F3238">
        <v>19.899999999999999</v>
      </c>
      <c r="G3238">
        <v>42.007420362456692</v>
      </c>
      <c r="H3238">
        <v>18.158398555574642</v>
      </c>
      <c r="I3238">
        <v>-3.4095928068245627</v>
      </c>
      <c r="J3238">
        <v>5474.5066909859597</v>
      </c>
      <c r="K3238">
        <v>-3261.708928468433</v>
      </c>
      <c r="L3238">
        <v>-30.786469107212085</v>
      </c>
      <c r="M3238">
        <v>6372.5166648429204</v>
      </c>
      <c r="N3238">
        <v>36845.421987714522</v>
      </c>
      <c r="O3238">
        <v>53.735242302095592</v>
      </c>
      <c r="P3238">
        <v>6.6069541307991004</v>
      </c>
      <c r="Q3238" s="6">
        <v>3236</v>
      </c>
    </row>
    <row r="3239" spans="1:17" x14ac:dyDescent="0.25">
      <c r="A3239">
        <v>109.14900937071644</v>
      </c>
      <c r="B3239">
        <v>-32.178121942789716</v>
      </c>
      <c r="C3239" s="6">
        <v>1816.64</v>
      </c>
      <c r="D3239">
        <v>1.2</v>
      </c>
      <c r="E3239">
        <v>0.65</v>
      </c>
      <c r="F3239">
        <v>19.899999999999999</v>
      </c>
      <c r="G3239">
        <v>46.089820015575185</v>
      </c>
      <c r="H3239">
        <v>16.865057106491655</v>
      </c>
      <c r="I3239">
        <v>-0.85099062928355806</v>
      </c>
      <c r="J3239">
        <v>5403.5680618611059</v>
      </c>
      <c r="K3239">
        <v>-3377.1666899818133</v>
      </c>
      <c r="L3239">
        <v>-32.004900180600934</v>
      </c>
      <c r="M3239">
        <v>6372.1113181651262</v>
      </c>
      <c r="N3239">
        <v>36916.05563713883</v>
      </c>
      <c r="O3239">
        <v>52.523807759488314</v>
      </c>
      <c r="P3239">
        <v>1.5976483640195629</v>
      </c>
      <c r="Q3239" s="6">
        <v>3237</v>
      </c>
    </row>
    <row r="3240" spans="1:17" x14ac:dyDescent="0.25">
      <c r="A3240">
        <v>110.37955046015436</v>
      </c>
      <c r="B3240">
        <v>-30.319171455891958</v>
      </c>
      <c r="C3240" s="6">
        <v>1816.92</v>
      </c>
      <c r="D3240">
        <v>3</v>
      </c>
      <c r="E3240">
        <v>0.65</v>
      </c>
      <c r="F3240">
        <v>19.899999999999999</v>
      </c>
      <c r="G3240">
        <v>54.048620189015942</v>
      </c>
      <c r="H3240">
        <v>14.707675205290103</v>
      </c>
      <c r="I3240">
        <v>0.37955046015436267</v>
      </c>
      <c r="J3240">
        <v>5510.4831717173665</v>
      </c>
      <c r="K3240">
        <v>-3200.9669691772801</v>
      </c>
      <c r="L3240">
        <v>-30.151738752555353</v>
      </c>
      <c r="M3240">
        <v>6372.7242466267335</v>
      </c>
      <c r="N3240">
        <v>36793.300263944009</v>
      </c>
      <c r="O3240">
        <v>54.651846059835151</v>
      </c>
      <c r="P3240">
        <v>0.75182612602627885</v>
      </c>
      <c r="Q3240" s="6">
        <v>3238</v>
      </c>
    </row>
    <row r="3241" spans="1:17" x14ac:dyDescent="0.25">
      <c r="A3241">
        <v>107.23428860160385</v>
      </c>
      <c r="B3241">
        <v>-29.952731533225787</v>
      </c>
      <c r="C3241" s="6">
        <v>1817.2000000000003</v>
      </c>
      <c r="D3241">
        <v>3</v>
      </c>
      <c r="E3241">
        <v>0.65</v>
      </c>
      <c r="F3241">
        <v>19.899999999999999</v>
      </c>
      <c r="G3241">
        <v>54.048620189015942</v>
      </c>
      <c r="H3241">
        <v>23.638275913084122</v>
      </c>
      <c r="I3241">
        <v>-2.7657113983961494</v>
      </c>
      <c r="J3241">
        <v>5530.8773631802005</v>
      </c>
      <c r="K3241">
        <v>-3165.835969340249</v>
      </c>
      <c r="L3241">
        <v>-29.786523552882414</v>
      </c>
      <c r="M3241">
        <v>6372.8425205168596</v>
      </c>
      <c r="N3241">
        <v>36777.190293772779</v>
      </c>
      <c r="O3241">
        <v>54.940865245811572</v>
      </c>
      <c r="P3241">
        <v>5.5264439024379861</v>
      </c>
      <c r="Q3241" s="6">
        <v>3239</v>
      </c>
    </row>
    <row r="3242" spans="1:17" x14ac:dyDescent="0.25">
      <c r="A3242">
        <v>108.7677299855925</v>
      </c>
      <c r="B3242">
        <v>-32.064607468957554</v>
      </c>
      <c r="C3242" s="6">
        <v>1817.4800000000002</v>
      </c>
      <c r="D3242">
        <v>1.2</v>
      </c>
      <c r="E3242">
        <v>0.65</v>
      </c>
      <c r="F3242">
        <v>19.899999999999999</v>
      </c>
      <c r="G3242">
        <v>46.089820015575185</v>
      </c>
      <c r="H3242">
        <v>17.136991497253689</v>
      </c>
      <c r="I3242">
        <v>-1.2322700144075043</v>
      </c>
      <c r="J3242">
        <v>5410.2610182744456</v>
      </c>
      <c r="K3242">
        <v>-3366.5060360135576</v>
      </c>
      <c r="L3242">
        <v>-31.891718633114344</v>
      </c>
      <c r="M3242">
        <v>6372.1493372625664</v>
      </c>
      <c r="N3242">
        <v>36909.165492722976</v>
      </c>
      <c r="O3242">
        <v>52.640346680549968</v>
      </c>
      <c r="P3242">
        <v>2.3202934352607252</v>
      </c>
      <c r="Q3242" s="6">
        <v>3240</v>
      </c>
    </row>
    <row r="3243" spans="1:17" x14ac:dyDescent="0.25">
      <c r="A3243">
        <v>109.68257906316924</v>
      </c>
      <c r="B3243">
        <v>-32.151022721618965</v>
      </c>
      <c r="C3243" s="6">
        <v>1817.7600000000002</v>
      </c>
      <c r="D3243">
        <v>3</v>
      </c>
      <c r="E3243">
        <v>0.65</v>
      </c>
      <c r="F3243">
        <v>19.899999999999999</v>
      </c>
      <c r="G3243">
        <v>54.048620189015942</v>
      </c>
      <c r="H3243">
        <v>19.930158364049944</v>
      </c>
      <c r="I3243">
        <v>-0.31742093683075723</v>
      </c>
      <c r="J3243">
        <v>5405.1677960371544</v>
      </c>
      <c r="K3243">
        <v>-3374.6228683042664</v>
      </c>
      <c r="L3243">
        <v>-31.977880192819605</v>
      </c>
      <c r="M3243">
        <v>6372.1204011380123</v>
      </c>
      <c r="N3243">
        <v>36913.643979230917</v>
      </c>
      <c r="O3243">
        <v>52.564473136029065</v>
      </c>
      <c r="P3243">
        <v>0.59646919304597523</v>
      </c>
      <c r="Q3243" s="6">
        <v>3241</v>
      </c>
    </row>
    <row r="3244" spans="1:17" x14ac:dyDescent="0.25">
      <c r="A3244">
        <v>108.06371864463532</v>
      </c>
      <c r="B3244">
        <v>-29.349699738870338</v>
      </c>
      <c r="C3244" s="6">
        <v>1818.0400000000002</v>
      </c>
      <c r="D3244">
        <v>0.75</v>
      </c>
      <c r="E3244">
        <v>0.65</v>
      </c>
      <c r="F3244">
        <v>19.899999999999999</v>
      </c>
      <c r="G3244">
        <v>42.007420362456692</v>
      </c>
      <c r="H3244">
        <v>17.044600110752889</v>
      </c>
      <c r="I3244">
        <v>-1.9362813553646845</v>
      </c>
      <c r="J3244">
        <v>5563.9462268897196</v>
      </c>
      <c r="K3244">
        <v>-3107.7452190817817</v>
      </c>
      <c r="L3244">
        <v>-29.185566025343494</v>
      </c>
      <c r="M3244">
        <v>6373.0352236941244</v>
      </c>
      <c r="N3244">
        <v>36735.543645243983</v>
      </c>
      <c r="O3244">
        <v>55.696004761667709</v>
      </c>
      <c r="P3244">
        <v>3.9457313598750856</v>
      </c>
      <c r="Q3244" s="6">
        <v>3242</v>
      </c>
    </row>
    <row r="3245" spans="1:17" x14ac:dyDescent="0.25">
      <c r="A3245">
        <v>107.26152479942796</v>
      </c>
      <c r="B3245">
        <v>-32.313993562047294</v>
      </c>
      <c r="C3245" s="6">
        <v>1818.3200000000002</v>
      </c>
      <c r="D3245">
        <v>1.2</v>
      </c>
      <c r="E3245">
        <v>0.65</v>
      </c>
      <c r="F3245">
        <v>19.899999999999999</v>
      </c>
      <c r="G3245">
        <v>46.089820015575185</v>
      </c>
      <c r="H3245">
        <v>22.812361188897583</v>
      </c>
      <c r="I3245">
        <v>-2.7384752005720401</v>
      </c>
      <c r="J3245">
        <v>5395.5289905027294</v>
      </c>
      <c r="K3245">
        <v>-3389.9097895914579</v>
      </c>
      <c r="L3245">
        <v>-32.140376863022794</v>
      </c>
      <c r="M3245">
        <v>6372.0657144228671</v>
      </c>
      <c r="N3245">
        <v>36931.583249819574</v>
      </c>
      <c r="O3245">
        <v>52.263212209320805</v>
      </c>
      <c r="P3245">
        <v>5.1131574655360925</v>
      </c>
      <c r="Q3245" s="6">
        <v>3243</v>
      </c>
    </row>
    <row r="3246" spans="1:17" x14ac:dyDescent="0.25">
      <c r="A3246">
        <v>108.62269653894974</v>
      </c>
      <c r="B3246">
        <v>-29.768503970133317</v>
      </c>
      <c r="C3246" s="6">
        <v>1818.6000000000001</v>
      </c>
      <c r="D3246">
        <v>0.75</v>
      </c>
      <c r="E3246">
        <v>0.65</v>
      </c>
      <c r="F3246">
        <v>19.899999999999999</v>
      </c>
      <c r="G3246">
        <v>42.007420362456692</v>
      </c>
      <c r="H3246">
        <v>18.696448874051356</v>
      </c>
      <c r="I3246">
        <v>-1.3773034610502606</v>
      </c>
      <c r="J3246">
        <v>5541.0451307962885</v>
      </c>
      <c r="K3246">
        <v>-3148.1255210259192</v>
      </c>
      <c r="L3246">
        <v>-29.602921952243996</v>
      </c>
      <c r="M3246">
        <v>6372.90164977116</v>
      </c>
      <c r="N3246">
        <v>36759.988714799969</v>
      </c>
      <c r="O3246">
        <v>55.250445618997297</v>
      </c>
      <c r="P3246">
        <v>2.7724112755935364</v>
      </c>
      <c r="Q3246" s="6">
        <v>3244</v>
      </c>
    </row>
    <row r="3247" spans="1:17" x14ac:dyDescent="0.25">
      <c r="A3247">
        <v>107.65810983953413</v>
      </c>
      <c r="B3247">
        <v>-30.067029750374395</v>
      </c>
      <c r="C3247" s="6">
        <v>1818.88</v>
      </c>
      <c r="D3247">
        <v>3</v>
      </c>
      <c r="E3247">
        <v>0.65</v>
      </c>
      <c r="F3247">
        <v>19.899999999999999</v>
      </c>
      <c r="G3247">
        <v>54.048620189015942</v>
      </c>
      <c r="H3247">
        <v>20.218223099006579</v>
      </c>
      <c r="I3247">
        <v>-2.3418901604658657</v>
      </c>
      <c r="J3247">
        <v>5524.5403417920579</v>
      </c>
      <c r="K3247">
        <v>-3176.807642314644</v>
      </c>
      <c r="L3247">
        <v>-29.90043684717854</v>
      </c>
      <c r="M3247">
        <v>6372.8057230984723</v>
      </c>
      <c r="N3247">
        <v>36782.352763517978</v>
      </c>
      <c r="O3247">
        <v>54.848031019862617</v>
      </c>
      <c r="P3247">
        <v>4.6665705227394341</v>
      </c>
      <c r="Q3247" s="6">
        <v>3245</v>
      </c>
    </row>
    <row r="3248" spans="1:17" x14ac:dyDescent="0.25">
      <c r="A3248">
        <v>108.89453889834148</v>
      </c>
      <c r="B3248">
        <v>-30.71254058078538</v>
      </c>
      <c r="C3248" s="6">
        <v>1819.16</v>
      </c>
      <c r="D3248">
        <v>1.2</v>
      </c>
      <c r="E3248">
        <v>0.65</v>
      </c>
      <c r="F3248">
        <v>19.899999999999999</v>
      </c>
      <c r="G3248">
        <v>46.089820015575185</v>
      </c>
      <c r="H3248">
        <v>16.974734573080767</v>
      </c>
      <c r="I3248">
        <v>-1.1054611016585199</v>
      </c>
      <c r="J3248">
        <v>5488.3393809773615</v>
      </c>
      <c r="K3248">
        <v>-3238.5358847179255</v>
      </c>
      <c r="L3248">
        <v>-30.543823493307293</v>
      </c>
      <c r="M3248">
        <v>6372.5963184084312</v>
      </c>
      <c r="N3248">
        <v>36819.676902667379</v>
      </c>
      <c r="O3248">
        <v>54.184767210111907</v>
      </c>
      <c r="P3248">
        <v>2.1637074093393771</v>
      </c>
      <c r="Q3248" s="6">
        <v>3246</v>
      </c>
    </row>
    <row r="3249" spans="1:17" x14ac:dyDescent="0.25">
      <c r="A3249">
        <v>108.07533293496709</v>
      </c>
      <c r="B3249">
        <v>-30.935822445483062</v>
      </c>
      <c r="C3249" s="6">
        <v>1819.4400000000003</v>
      </c>
      <c r="D3249">
        <v>1.2</v>
      </c>
      <c r="E3249">
        <v>0.65</v>
      </c>
      <c r="F3249">
        <v>19.899999999999999</v>
      </c>
      <c r="G3249">
        <v>46.089820015575185</v>
      </c>
      <c r="H3249">
        <v>22.960072363990275</v>
      </c>
      <c r="I3249">
        <v>-1.9246670650329065</v>
      </c>
      <c r="J3249">
        <v>5475.6550625858754</v>
      </c>
      <c r="K3249">
        <v>-3259.7936225779099</v>
      </c>
      <c r="L3249">
        <v>-30.766390392041114</v>
      </c>
      <c r="M3249">
        <v>6372.5232699631579</v>
      </c>
      <c r="N3249">
        <v>36836.553577952793</v>
      </c>
      <c r="O3249">
        <v>53.889056434932549</v>
      </c>
      <c r="P3249">
        <v>3.7400108633830729</v>
      </c>
      <c r="Q3249" s="6">
        <v>3247</v>
      </c>
    </row>
    <row r="3250" spans="1:17" x14ac:dyDescent="0.25">
      <c r="A3250">
        <v>110.12855422281058</v>
      </c>
      <c r="B3250">
        <v>-29.702241151327563</v>
      </c>
      <c r="C3250" s="6">
        <v>1819.7200000000003</v>
      </c>
      <c r="D3250">
        <v>0.75</v>
      </c>
      <c r="E3250">
        <v>0.65</v>
      </c>
      <c r="F3250">
        <v>19.899999999999999</v>
      </c>
      <c r="G3250">
        <v>42.007420362456692</v>
      </c>
      <c r="H3250">
        <v>20.433417469693758</v>
      </c>
      <c r="I3250">
        <v>0.12855422281057827</v>
      </c>
      <c r="J3250">
        <v>5544.6882639937203</v>
      </c>
      <c r="K3250">
        <v>-3141.7475810036176</v>
      </c>
      <c r="L3250">
        <v>-29.536885946299996</v>
      </c>
      <c r="M3250">
        <v>6372.922862204734</v>
      </c>
      <c r="N3250">
        <v>36753.992983488082</v>
      </c>
      <c r="O3250">
        <v>55.358973103293629</v>
      </c>
      <c r="P3250">
        <v>0.2594459497747455</v>
      </c>
      <c r="Q3250" s="6">
        <v>3248</v>
      </c>
    </row>
    <row r="3251" spans="1:17" x14ac:dyDescent="0.25">
      <c r="A3251">
        <v>108.578877544411</v>
      </c>
      <c r="B3251">
        <v>-29.756864262740905</v>
      </c>
      <c r="C3251" s="6">
        <v>1820.0000000000002</v>
      </c>
      <c r="D3251">
        <v>1.2</v>
      </c>
      <c r="E3251">
        <v>0.65</v>
      </c>
      <c r="F3251">
        <v>19.899999999999999</v>
      </c>
      <c r="G3251">
        <v>46.089820015575185</v>
      </c>
      <c r="H3251">
        <v>22.984345861430789</v>
      </c>
      <c r="I3251">
        <v>-1.4211224555889999</v>
      </c>
      <c r="J3251">
        <v>5541.6856191589504</v>
      </c>
      <c r="K3251">
        <v>-3147.005474434764</v>
      </c>
      <c r="L3251">
        <v>-29.591322022957311</v>
      </c>
      <c r="M3251">
        <v>6372.9053780607392</v>
      </c>
      <c r="N3251">
        <v>36759.373625160522</v>
      </c>
      <c r="O3251">
        <v>55.261599400403831</v>
      </c>
      <c r="P3251">
        <v>2.8615217500166019</v>
      </c>
      <c r="Q3251" s="6">
        <v>3249</v>
      </c>
    </row>
    <row r="3252" spans="1:17" x14ac:dyDescent="0.25">
      <c r="A3252">
        <v>108.23203739320243</v>
      </c>
      <c r="B3252">
        <v>-31.671934454015613</v>
      </c>
      <c r="C3252" s="6">
        <v>1820.2800000000002</v>
      </c>
      <c r="D3252">
        <v>1.2</v>
      </c>
      <c r="E3252">
        <v>0.65</v>
      </c>
      <c r="F3252">
        <v>19.899999999999999</v>
      </c>
      <c r="G3252">
        <v>46.089820015575185</v>
      </c>
      <c r="H3252">
        <v>22.501304553268628</v>
      </c>
      <c r="I3252">
        <v>-1.7679626067975676</v>
      </c>
      <c r="J3252">
        <v>5433.2494303335534</v>
      </c>
      <c r="K3252">
        <v>-3329.5279814581113</v>
      </c>
      <c r="L3252">
        <v>-31.500218097770144</v>
      </c>
      <c r="M3252">
        <v>6372.2802787959981</v>
      </c>
      <c r="N3252">
        <v>36884.443678540832</v>
      </c>
      <c r="O3252">
        <v>53.0611706759884</v>
      </c>
      <c r="P3252">
        <v>3.3643930890166285</v>
      </c>
      <c r="Q3252" s="6">
        <v>3250</v>
      </c>
    </row>
    <row r="3253" spans="1:17" x14ac:dyDescent="0.25">
      <c r="A3253">
        <v>107.59968355877955</v>
      </c>
      <c r="B3253">
        <v>-31.266048130071162</v>
      </c>
      <c r="C3253" s="6">
        <v>1820.5600000000002</v>
      </c>
      <c r="D3253">
        <v>3</v>
      </c>
      <c r="E3253">
        <v>0.65</v>
      </c>
      <c r="F3253">
        <v>19.899999999999999</v>
      </c>
      <c r="G3253">
        <v>54.048620189015942</v>
      </c>
      <c r="H3253">
        <v>18.098931345597535</v>
      </c>
      <c r="I3253">
        <v>-2.4003164412204541</v>
      </c>
      <c r="J3253">
        <v>5456.7429827369551</v>
      </c>
      <c r="K3253">
        <v>-3291.1433768191123</v>
      </c>
      <c r="L3253">
        <v>-31.095577458502337</v>
      </c>
      <c r="M3253">
        <v>6372.4146684305879</v>
      </c>
      <c r="N3253">
        <v>36860.118874859319</v>
      </c>
      <c r="O3253">
        <v>53.479734028375091</v>
      </c>
      <c r="P3253">
        <v>4.6174591377783809</v>
      </c>
      <c r="Q3253" s="6">
        <v>3251</v>
      </c>
    </row>
    <row r="3254" spans="1:17" x14ac:dyDescent="0.25">
      <c r="A3254">
        <v>107.70448414565884</v>
      </c>
      <c r="B3254">
        <v>-34.088128050063673</v>
      </c>
      <c r="C3254" s="6">
        <v>1820.8400000000001</v>
      </c>
      <c r="D3254">
        <v>0.75</v>
      </c>
      <c r="E3254">
        <v>0.65</v>
      </c>
      <c r="F3254">
        <v>19.899999999999999</v>
      </c>
      <c r="G3254">
        <v>42.007420362456692</v>
      </c>
      <c r="H3254">
        <v>16.856111473025162</v>
      </c>
      <c r="I3254">
        <v>-2.2955158543411613</v>
      </c>
      <c r="J3254">
        <v>5287.7883431258697</v>
      </c>
      <c r="K3254">
        <v>-3554.5478389216132</v>
      </c>
      <c r="L3254">
        <v>-33.90971456551312</v>
      </c>
      <c r="M3254">
        <v>6371.4610491534941</v>
      </c>
      <c r="N3254">
        <v>37052.097781978453</v>
      </c>
      <c r="O3254">
        <v>50.289363327512184</v>
      </c>
      <c r="P3254">
        <v>4.0909436662953915</v>
      </c>
      <c r="Q3254" s="6">
        <v>3252</v>
      </c>
    </row>
    <row r="3255" spans="1:17" x14ac:dyDescent="0.25">
      <c r="A3255">
        <v>110.3510509867457</v>
      </c>
      <c r="B3255">
        <v>-31.807643557793597</v>
      </c>
      <c r="C3255" s="6">
        <v>1821.1200000000001</v>
      </c>
      <c r="D3255">
        <v>3</v>
      </c>
      <c r="E3255">
        <v>0.65</v>
      </c>
      <c r="F3255">
        <v>19.899999999999999</v>
      </c>
      <c r="G3255">
        <v>54.048620189015942</v>
      </c>
      <c r="H3255">
        <v>21.374733518503092</v>
      </c>
      <c r="I3255">
        <v>0.35105098674570456</v>
      </c>
      <c r="J3255">
        <v>5425.3333829597841</v>
      </c>
      <c r="K3255">
        <v>-3342.3252676389161</v>
      </c>
      <c r="L3255">
        <v>-31.635518345640563</v>
      </c>
      <c r="M3255">
        <v>6372.23512677894</v>
      </c>
      <c r="N3255">
        <v>36890.644305483736</v>
      </c>
      <c r="O3255">
        <v>52.954949319913929</v>
      </c>
      <c r="P3255">
        <v>0.66602181813947381</v>
      </c>
      <c r="Q3255" s="6">
        <v>3253</v>
      </c>
    </row>
    <row r="3256" spans="1:17" x14ac:dyDescent="0.25">
      <c r="A3256">
        <v>110.14352906943495</v>
      </c>
      <c r="B3256">
        <v>-29.252205858018627</v>
      </c>
      <c r="C3256" s="6">
        <v>1821.4</v>
      </c>
      <c r="D3256">
        <v>1.2</v>
      </c>
      <c r="E3256">
        <v>0.65</v>
      </c>
      <c r="F3256">
        <v>19.899999999999999</v>
      </c>
      <c r="G3256">
        <v>46.089820015575185</v>
      </c>
      <c r="H3256">
        <v>17.362640046566586</v>
      </c>
      <c r="I3256">
        <v>0.14352906943494759</v>
      </c>
      <c r="J3256">
        <v>5569.2347959377466</v>
      </c>
      <c r="K3256">
        <v>-3098.3214671265237</v>
      </c>
      <c r="L3256">
        <v>-29.088414315330894</v>
      </c>
      <c r="M3256">
        <v>6373.0661479338814</v>
      </c>
      <c r="N3256">
        <v>36725.851336430482</v>
      </c>
      <c r="O3256">
        <v>55.873671314468844</v>
      </c>
      <c r="P3256">
        <v>0.29372084959281591</v>
      </c>
      <c r="Q3256" s="6">
        <v>3254</v>
      </c>
    </row>
    <row r="3257" spans="1:17" x14ac:dyDescent="0.25">
      <c r="A3257">
        <v>107.58809367817746</v>
      </c>
      <c r="B3257">
        <v>-33.976109240709775</v>
      </c>
      <c r="C3257" s="6">
        <v>1821.68</v>
      </c>
      <c r="D3257">
        <v>0.75</v>
      </c>
      <c r="E3257">
        <v>0.65</v>
      </c>
      <c r="F3257">
        <v>19.899999999999999</v>
      </c>
      <c r="G3257">
        <v>42.007420362456692</v>
      </c>
      <c r="H3257">
        <v>16.845835655776888</v>
      </c>
      <c r="I3257">
        <v>-2.4119063218225421</v>
      </c>
      <c r="J3257">
        <v>5294.7423466111468</v>
      </c>
      <c r="K3257">
        <v>-3544.2505610418693</v>
      </c>
      <c r="L3257">
        <v>-33.797978652817797</v>
      </c>
      <c r="M3257">
        <v>6371.4997101501085</v>
      </c>
      <c r="N3257">
        <v>37044.699265745738</v>
      </c>
      <c r="O3257">
        <v>50.407968820103356</v>
      </c>
      <c r="P3257">
        <v>4.3102619743789887</v>
      </c>
      <c r="Q3257" s="6">
        <v>3255</v>
      </c>
    </row>
    <row r="3258" spans="1:17" x14ac:dyDescent="0.25">
      <c r="A3258">
        <v>106.03634836080774</v>
      </c>
      <c r="B3258">
        <v>-32.447996688854253</v>
      </c>
      <c r="C3258" s="6">
        <v>1821.9600000000003</v>
      </c>
      <c r="D3258">
        <v>1.2</v>
      </c>
      <c r="E3258">
        <v>0.65</v>
      </c>
      <c r="F3258">
        <v>19.899999999999999</v>
      </c>
      <c r="G3258">
        <v>46.089820015575185</v>
      </c>
      <c r="H3258">
        <v>19.532618158435803</v>
      </c>
      <c r="I3258">
        <v>-3.963651639192264</v>
      </c>
      <c r="J3258">
        <v>5387.5707246309366</v>
      </c>
      <c r="K3258">
        <v>-3402.4592088592904</v>
      </c>
      <c r="L3258">
        <v>-32.27399429270254</v>
      </c>
      <c r="M3258">
        <v>6372.0206356266381</v>
      </c>
      <c r="N3258">
        <v>36948.335198636727</v>
      </c>
      <c r="O3258">
        <v>51.983998655144333</v>
      </c>
      <c r="P3258">
        <v>7.3585933055077852</v>
      </c>
      <c r="Q3258" s="6">
        <v>3256</v>
      </c>
    </row>
    <row r="3259" spans="1:17" x14ac:dyDescent="0.25">
      <c r="A3259">
        <v>108.58114930311149</v>
      </c>
      <c r="B3259">
        <v>-30.803682724768471</v>
      </c>
      <c r="C3259" s="6">
        <v>1822.2400000000002</v>
      </c>
      <c r="D3259">
        <v>1.2</v>
      </c>
      <c r="E3259">
        <v>0.65</v>
      </c>
      <c r="F3259">
        <v>19.899999999999999</v>
      </c>
      <c r="G3259">
        <v>46.089820015575185</v>
      </c>
      <c r="H3259">
        <v>15.673430323742238</v>
      </c>
      <c r="I3259">
        <v>-1.4188506968885122</v>
      </c>
      <c r="J3259">
        <v>5483.1717877863775</v>
      </c>
      <c r="K3259">
        <v>-3247.2190300147454</v>
      </c>
      <c r="L3259">
        <v>-30.634672558578558</v>
      </c>
      <c r="M3259">
        <v>6372.5665381592025</v>
      </c>
      <c r="N3259">
        <v>36826.344229858572</v>
      </c>
      <c r="O3259">
        <v>54.067652868774346</v>
      </c>
      <c r="P3259">
        <v>2.7690705901654722</v>
      </c>
      <c r="Q3259" s="6">
        <v>3257</v>
      </c>
    </row>
    <row r="3260" spans="1:17" x14ac:dyDescent="0.25">
      <c r="A3260">
        <v>107.93258964630385</v>
      </c>
      <c r="B3260">
        <v>-31.51526989787029</v>
      </c>
      <c r="C3260" s="6">
        <v>1822.5200000000002</v>
      </c>
      <c r="D3260">
        <v>3</v>
      </c>
      <c r="E3260">
        <v>0.65</v>
      </c>
      <c r="F3260">
        <v>19.899999999999999</v>
      </c>
      <c r="G3260">
        <v>54.048620189015942</v>
      </c>
      <c r="H3260">
        <v>19.089720619596612</v>
      </c>
      <c r="I3260">
        <v>-2.0674103536961468</v>
      </c>
      <c r="J3260">
        <v>5442.3498976140345</v>
      </c>
      <c r="K3260">
        <v>-3314.7316814017709</v>
      </c>
      <c r="L3260">
        <v>-31.344030300355286</v>
      </c>
      <c r="M3260">
        <v>6372.3322675256122</v>
      </c>
      <c r="N3260">
        <v>36875.141390892495</v>
      </c>
      <c r="O3260">
        <v>53.220728501005532</v>
      </c>
      <c r="P3260">
        <v>3.9505023813773819</v>
      </c>
      <c r="Q3260" s="6">
        <v>3258</v>
      </c>
    </row>
    <row r="3261" spans="1:17" x14ac:dyDescent="0.25">
      <c r="A3261">
        <v>109.04067652745746</v>
      </c>
      <c r="B3261">
        <v>-31.021350316798145</v>
      </c>
      <c r="C3261" s="6">
        <v>1822.8000000000002</v>
      </c>
      <c r="D3261">
        <v>3</v>
      </c>
      <c r="E3261">
        <v>0.65</v>
      </c>
      <c r="F3261">
        <v>19.899999999999999</v>
      </c>
      <c r="G3261">
        <v>54.048620189015942</v>
      </c>
      <c r="H3261">
        <v>20.349036851087345</v>
      </c>
      <c r="I3261">
        <v>-0.95932347254253614</v>
      </c>
      <c r="J3261">
        <v>5470.7743032952603</v>
      </c>
      <c r="K3261">
        <v>-3267.9234510113361</v>
      </c>
      <c r="L3261">
        <v>-30.851647107401703</v>
      </c>
      <c r="M3261">
        <v>6372.4952066883179</v>
      </c>
      <c r="N3261">
        <v>36839.477119805284</v>
      </c>
      <c r="O3261">
        <v>53.837729243172106</v>
      </c>
      <c r="P3261">
        <v>1.8609912810669</v>
      </c>
      <c r="Q3261" s="6">
        <v>3259</v>
      </c>
    </row>
    <row r="3262" spans="1:17" x14ac:dyDescent="0.25">
      <c r="A3262">
        <v>108.58580200243181</v>
      </c>
      <c r="B3262">
        <v>-33.405565488395403</v>
      </c>
      <c r="C3262" s="6">
        <v>1823.0800000000002</v>
      </c>
      <c r="D3262">
        <v>0.75</v>
      </c>
      <c r="E3262">
        <v>0.65</v>
      </c>
      <c r="F3262">
        <v>19.899999999999999</v>
      </c>
      <c r="G3262">
        <v>42.007420362456692</v>
      </c>
      <c r="H3262">
        <v>20.124688623719976</v>
      </c>
      <c r="I3262">
        <v>-1.4141979975681949</v>
      </c>
      <c r="J3262">
        <v>5329.8459627278007</v>
      </c>
      <c r="K3262">
        <v>-3491.596678486615</v>
      </c>
      <c r="L3262">
        <v>-33.228917780831452</v>
      </c>
      <c r="M3262">
        <v>6371.6956417914844</v>
      </c>
      <c r="N3262">
        <v>37001.26169441369</v>
      </c>
      <c r="O3262">
        <v>51.110368135987336</v>
      </c>
      <c r="P3262">
        <v>2.5674471017870184</v>
      </c>
      <c r="Q3262" s="6">
        <v>3260</v>
      </c>
    </row>
    <row r="3263" spans="1:17" x14ac:dyDescent="0.25">
      <c r="A3263">
        <v>109.54298847410466</v>
      </c>
      <c r="B3263">
        <v>-29.330052328111126</v>
      </c>
      <c r="C3263" s="6">
        <v>1823.3600000000001</v>
      </c>
      <c r="D3263">
        <v>1.2</v>
      </c>
      <c r="E3263">
        <v>0.65</v>
      </c>
      <c r="F3263">
        <v>19.899999999999999</v>
      </c>
      <c r="G3263">
        <v>46.089820015575185</v>
      </c>
      <c r="H3263">
        <v>22.073218035096843</v>
      </c>
      <c r="I3263">
        <v>-0.45701152589533933</v>
      </c>
      <c r="J3263">
        <v>5565.0132996452585</v>
      </c>
      <c r="K3263">
        <v>-3105.8468148467368</v>
      </c>
      <c r="L3263">
        <v>-29.165987418397901</v>
      </c>
      <c r="M3263">
        <v>6373.0414609134805</v>
      </c>
      <c r="N3263">
        <v>36730.87649602977</v>
      </c>
      <c r="O3263">
        <v>55.781251699895833</v>
      </c>
      <c r="P3263">
        <v>0.93291895304801775</v>
      </c>
      <c r="Q3263" s="6">
        <v>3261</v>
      </c>
    </row>
    <row r="3264" spans="1:17" x14ac:dyDescent="0.25">
      <c r="A3264">
        <v>107.25550079464269</v>
      </c>
      <c r="B3264">
        <v>-32.278905130317717</v>
      </c>
      <c r="C3264" s="6">
        <v>1823.64</v>
      </c>
      <c r="D3264">
        <v>3</v>
      </c>
      <c r="E3264">
        <v>0.65</v>
      </c>
      <c r="F3264">
        <v>19.899999999999999</v>
      </c>
      <c r="G3264">
        <v>54.048620189015942</v>
      </c>
      <c r="H3264">
        <v>22.563429305258506</v>
      </c>
      <c r="I3264">
        <v>-2.7444992053573145</v>
      </c>
      <c r="J3264">
        <v>5397.607966748119</v>
      </c>
      <c r="K3264">
        <v>-3386.6207231119033</v>
      </c>
      <c r="L3264">
        <v>-32.105390050460379</v>
      </c>
      <c r="M3264">
        <v>6372.0775014836217</v>
      </c>
      <c r="N3264">
        <v>36929.245378366875</v>
      </c>
      <c r="O3264">
        <v>52.302442305214413</v>
      </c>
      <c r="P3264">
        <v>5.1293032606792313</v>
      </c>
      <c r="Q3264" s="6">
        <v>3262</v>
      </c>
    </row>
    <row r="3265" spans="1:17" x14ac:dyDescent="0.25">
      <c r="A3265">
        <v>110.14539155511322</v>
      </c>
      <c r="B3265">
        <v>-29.353741143438867</v>
      </c>
      <c r="C3265" s="6">
        <v>1823.92</v>
      </c>
      <c r="D3265">
        <v>1.2</v>
      </c>
      <c r="E3265">
        <v>0.65</v>
      </c>
      <c r="F3265">
        <v>19.899999999999999</v>
      </c>
      <c r="G3265">
        <v>46.089820015575185</v>
      </c>
      <c r="H3265">
        <v>15.550520633731127</v>
      </c>
      <c r="I3265">
        <v>0.14539155511322122</v>
      </c>
      <c r="J3265">
        <v>5563.7266525964842</v>
      </c>
      <c r="K3265">
        <v>-3108.1356695920786</v>
      </c>
      <c r="L3265">
        <v>-29.18959328672706</v>
      </c>
      <c r="M3265">
        <v>6373.033940393153</v>
      </c>
      <c r="N3265">
        <v>36732.169485547791</v>
      </c>
      <c r="O3265">
        <v>55.757483085573917</v>
      </c>
      <c r="P3265">
        <v>0.29659426456698423</v>
      </c>
      <c r="Q3265" s="6">
        <v>3263</v>
      </c>
    </row>
    <row r="3266" spans="1:17" x14ac:dyDescent="0.25">
      <c r="A3266">
        <v>109.22966126591768</v>
      </c>
      <c r="B3266">
        <v>-31.795011296966184</v>
      </c>
      <c r="C3266" s="6">
        <v>1824.2000000000003</v>
      </c>
      <c r="D3266">
        <v>1.2</v>
      </c>
      <c r="E3266">
        <v>0.65</v>
      </c>
      <c r="F3266">
        <v>19.899999999999999</v>
      </c>
      <c r="G3266">
        <v>46.089820015575185</v>
      </c>
      <c r="H3266">
        <v>23.350357831741889</v>
      </c>
      <c r="I3266">
        <v>-0.77033873408231557</v>
      </c>
      <c r="J3266">
        <v>5426.0715216340632</v>
      </c>
      <c r="K3266">
        <v>-3341.1348334138393</v>
      </c>
      <c r="L3266">
        <v>-31.622923980336783</v>
      </c>
      <c r="M3266">
        <v>6372.2393342481664</v>
      </c>
      <c r="N3266">
        <v>36890.245508493208</v>
      </c>
      <c r="O3266">
        <v>52.961799663132069</v>
      </c>
      <c r="P3266">
        <v>1.4618420913039387</v>
      </c>
      <c r="Q3266" s="6">
        <v>3264</v>
      </c>
    </row>
    <row r="3267" spans="1:17" x14ac:dyDescent="0.25">
      <c r="A3267">
        <v>107.03690833522998</v>
      </c>
      <c r="B3267">
        <v>-31.096405115156212</v>
      </c>
      <c r="C3267" s="6">
        <v>1824.4800000000002</v>
      </c>
      <c r="D3267">
        <v>1.2</v>
      </c>
      <c r="E3267">
        <v>0.65</v>
      </c>
      <c r="F3267">
        <v>19.899999999999999</v>
      </c>
      <c r="G3267">
        <v>46.089820015575185</v>
      </c>
      <c r="H3267">
        <v>21.010108562209027</v>
      </c>
      <c r="I3267">
        <v>-2.963091664770019</v>
      </c>
      <c r="J3267">
        <v>5466.4811565525624</v>
      </c>
      <c r="K3267">
        <v>-3275.0518441495187</v>
      </c>
      <c r="L3267">
        <v>-30.926465193553579</v>
      </c>
      <c r="M3267">
        <v>6372.4705426397541</v>
      </c>
      <c r="N3267">
        <v>36851.871583033702</v>
      </c>
      <c r="O3267">
        <v>53.622880450021171</v>
      </c>
      <c r="P3267">
        <v>5.7231032177310359</v>
      </c>
      <c r="Q3267" s="6">
        <v>3265</v>
      </c>
    </row>
    <row r="3268" spans="1:17" x14ac:dyDescent="0.25">
      <c r="A3268">
        <v>110.08240912329876</v>
      </c>
      <c r="B3268">
        <v>-30.845293278098421</v>
      </c>
      <c r="C3268" s="6">
        <v>1824.7600000000002</v>
      </c>
      <c r="D3268">
        <v>1.2</v>
      </c>
      <c r="E3268">
        <v>0.65</v>
      </c>
      <c r="F3268">
        <v>19.899999999999999</v>
      </c>
      <c r="G3268">
        <v>46.089820015575185</v>
      </c>
      <c r="H3268">
        <v>18.700333526861883</v>
      </c>
      <c r="I3268">
        <v>8.2409123298759823E-2</v>
      </c>
      <c r="J3268">
        <v>5480.8079300054414</v>
      </c>
      <c r="K3268">
        <v>-3251.180587731913</v>
      </c>
      <c r="L3268">
        <v>-30.676149873953428</v>
      </c>
      <c r="M3268">
        <v>6372.5529248218381</v>
      </c>
      <c r="N3268">
        <v>36827.130013663598</v>
      </c>
      <c r="O3268">
        <v>54.053655896772128</v>
      </c>
      <c r="P3268">
        <v>0.16072844119287558</v>
      </c>
      <c r="Q3268" s="6">
        <v>3266</v>
      </c>
    </row>
    <row r="3269" spans="1:17" x14ac:dyDescent="0.25">
      <c r="A3269">
        <v>110.48611812810225</v>
      </c>
      <c r="B3269">
        <v>-32.445057047899908</v>
      </c>
      <c r="C3269" s="6">
        <v>1825.0400000000002</v>
      </c>
      <c r="D3269">
        <v>1.2</v>
      </c>
      <c r="E3269">
        <v>0.65</v>
      </c>
      <c r="F3269">
        <v>19.899999999999999</v>
      </c>
      <c r="G3269">
        <v>46.089820015575185</v>
      </c>
      <c r="H3269">
        <v>14.052302061973522</v>
      </c>
      <c r="I3269">
        <v>0.48611812810224819</v>
      </c>
      <c r="J3269">
        <v>5387.7456225784163</v>
      </c>
      <c r="K3269">
        <v>-3402.1841078324615</v>
      </c>
      <c r="L3269">
        <v>-32.271063072190969</v>
      </c>
      <c r="M3269">
        <v>6372.0216256067934</v>
      </c>
      <c r="N3269">
        <v>36933.648515684254</v>
      </c>
      <c r="O3269">
        <v>52.227901889477984</v>
      </c>
      <c r="P3269">
        <v>0.90605365060094689</v>
      </c>
      <c r="Q3269" s="6">
        <v>3267</v>
      </c>
    </row>
    <row r="3270" spans="1:17" x14ac:dyDescent="0.25">
      <c r="A3270">
        <v>110.29692081019738</v>
      </c>
      <c r="B3270">
        <v>-32.714949546881883</v>
      </c>
      <c r="C3270" s="6">
        <v>1825.3200000000002</v>
      </c>
      <c r="D3270">
        <v>3</v>
      </c>
      <c r="E3270">
        <v>0.65</v>
      </c>
      <c r="F3270">
        <v>19.899999999999999</v>
      </c>
      <c r="G3270">
        <v>54.048620189015942</v>
      </c>
      <c r="H3270">
        <v>19.121892154089522</v>
      </c>
      <c r="I3270">
        <v>0.2969208101973777</v>
      </c>
      <c r="J3270">
        <v>5371.6288760954531</v>
      </c>
      <c r="K3270">
        <v>-3427.4045494130237</v>
      </c>
      <c r="L3270">
        <v>-32.540190094849237</v>
      </c>
      <c r="M3270">
        <v>6371.9305338209388</v>
      </c>
      <c r="N3270">
        <v>36951.888439947317</v>
      </c>
      <c r="O3270">
        <v>51.923391833266784</v>
      </c>
      <c r="P3270">
        <v>0.54937357293583</v>
      </c>
      <c r="Q3270" s="6">
        <v>3268</v>
      </c>
    </row>
    <row r="3271" spans="1:17" x14ac:dyDescent="0.25">
      <c r="A3271">
        <v>109.10879218253734</v>
      </c>
      <c r="B3271">
        <v>-31.871121988807314</v>
      </c>
      <c r="C3271" s="6">
        <v>1825.6000000000001</v>
      </c>
      <c r="D3271">
        <v>0.75</v>
      </c>
      <c r="E3271">
        <v>0.65</v>
      </c>
      <c r="F3271">
        <v>19.899999999999999</v>
      </c>
      <c r="G3271">
        <v>42.007420362456692</v>
      </c>
      <c r="H3271">
        <v>17.234383600605881</v>
      </c>
      <c r="I3271">
        <v>-0.8912078174626572</v>
      </c>
      <c r="J3271">
        <v>5421.6201645025449</v>
      </c>
      <c r="K3271">
        <v>-3348.3048946019044</v>
      </c>
      <c r="L3271">
        <v>-31.698806852205404</v>
      </c>
      <c r="M3271">
        <v>6372.2139696777031</v>
      </c>
      <c r="N3271">
        <v>36895.517560314722</v>
      </c>
      <c r="O3271">
        <v>52.871962187621293</v>
      </c>
      <c r="P3271">
        <v>1.6875084576554991</v>
      </c>
      <c r="Q3271" s="6">
        <v>3269</v>
      </c>
    </row>
    <row r="3272" spans="1:17" x14ac:dyDescent="0.25">
      <c r="A3272">
        <v>108.76797957163519</v>
      </c>
      <c r="B3272">
        <v>-33.908756598948273</v>
      </c>
      <c r="C3272" s="6">
        <v>1825.88</v>
      </c>
      <c r="D3272">
        <v>1.2</v>
      </c>
      <c r="E3272">
        <v>0.65</v>
      </c>
      <c r="F3272">
        <v>19.899999999999999</v>
      </c>
      <c r="G3272">
        <v>46.089820015575185</v>
      </c>
      <c r="H3272">
        <v>16.553188954558621</v>
      </c>
      <c r="I3272">
        <v>-1.2320204283648053</v>
      </c>
      <c r="J3272">
        <v>5298.9137669087186</v>
      </c>
      <c r="K3272">
        <v>-3538.0527528253742</v>
      </c>
      <c r="L3272">
        <v>-33.730797412423883</v>
      </c>
      <c r="M3272">
        <v>6371.5229255579043</v>
      </c>
      <c r="N3272">
        <v>37036.009819555809</v>
      </c>
      <c r="O3272">
        <v>50.547255176319197</v>
      </c>
      <c r="P3272">
        <v>2.2076759273425703</v>
      </c>
      <c r="Q3272" s="6">
        <v>3270</v>
      </c>
    </row>
    <row r="3273" spans="1:17" x14ac:dyDescent="0.25">
      <c r="A3273">
        <v>107.37615658989195</v>
      </c>
      <c r="B3273">
        <v>-29.691112064108061</v>
      </c>
      <c r="C3273" s="6">
        <v>1826.16</v>
      </c>
      <c r="D3273">
        <v>1.2</v>
      </c>
      <c r="E3273">
        <v>0.65</v>
      </c>
      <c r="F3273">
        <v>19.899999999999999</v>
      </c>
      <c r="G3273">
        <v>46.089820015575185</v>
      </c>
      <c r="H3273">
        <v>16.012091476736671</v>
      </c>
      <c r="I3273">
        <v>-2.6238434101080514</v>
      </c>
      <c r="J3273">
        <v>5545.2994146435321</v>
      </c>
      <c r="K3273">
        <v>-3140.6759754309442</v>
      </c>
      <c r="L3273">
        <v>-29.52579503950076</v>
      </c>
      <c r="M3273">
        <v>6372.9264220368186</v>
      </c>
      <c r="N3273">
        <v>36759.945421452598</v>
      </c>
      <c r="O3273">
        <v>55.25177940937138</v>
      </c>
      <c r="P3273">
        <v>5.2858858887687594</v>
      </c>
      <c r="Q3273" s="6">
        <v>3271</v>
      </c>
    </row>
    <row r="3274" spans="1:17" x14ac:dyDescent="0.25">
      <c r="A3274">
        <v>109.38534207523632</v>
      </c>
      <c r="B3274">
        <v>-30.208800672113281</v>
      </c>
      <c r="C3274" s="6">
        <v>1826.4400000000003</v>
      </c>
      <c r="D3274">
        <v>3</v>
      </c>
      <c r="E3274">
        <v>0.65</v>
      </c>
      <c r="F3274">
        <v>19.899999999999999</v>
      </c>
      <c r="G3274">
        <v>54.048620189015942</v>
      </c>
      <c r="H3274">
        <v>16.591902882141454</v>
      </c>
      <c r="I3274">
        <v>-0.61465792476367653</v>
      </c>
      <c r="J3274">
        <v>5516.6496106545219</v>
      </c>
      <c r="K3274">
        <v>-3190.399130392213</v>
      </c>
      <c r="L3274">
        <v>-30.041733992780642</v>
      </c>
      <c r="M3274">
        <v>6372.7599623665474</v>
      </c>
      <c r="N3274">
        <v>36786.464463133983</v>
      </c>
      <c r="O3274">
        <v>54.773893165655224</v>
      </c>
      <c r="P3274">
        <v>1.2214748879132735</v>
      </c>
      <c r="Q3274" s="6">
        <v>3272</v>
      </c>
    </row>
    <row r="3275" spans="1:17" x14ac:dyDescent="0.25">
      <c r="A3275">
        <v>110.25717425461509</v>
      </c>
      <c r="B3275">
        <v>-31.126607115093975</v>
      </c>
      <c r="C3275" s="6">
        <v>1826.7200000000003</v>
      </c>
      <c r="D3275">
        <v>1.2</v>
      </c>
      <c r="E3275">
        <v>0.65</v>
      </c>
      <c r="F3275">
        <v>19.899999999999999</v>
      </c>
      <c r="G3275">
        <v>46.089820015575185</v>
      </c>
      <c r="H3275">
        <v>20.002832512985162</v>
      </c>
      <c r="I3275">
        <v>0.25717425461509436</v>
      </c>
      <c r="J3275">
        <v>5464.7509489147296</v>
      </c>
      <c r="K3275">
        <v>-3277.9187402705738</v>
      </c>
      <c r="L3275">
        <v>-30.9565722681461</v>
      </c>
      <c r="M3275">
        <v>6372.4606080760877</v>
      </c>
      <c r="N3275">
        <v>36845.549937237614</v>
      </c>
      <c r="O3275">
        <v>53.731833630228621</v>
      </c>
      <c r="P3275">
        <v>0.49749302018415098</v>
      </c>
      <c r="Q3275" s="6">
        <v>3273</v>
      </c>
    </row>
    <row r="3276" spans="1:17" x14ac:dyDescent="0.25">
      <c r="A3276">
        <v>108.95632779874128</v>
      </c>
      <c r="B3276">
        <v>-33.236886982478183</v>
      </c>
      <c r="C3276" s="6">
        <v>1827.0000000000002</v>
      </c>
      <c r="D3276">
        <v>1.2</v>
      </c>
      <c r="E3276">
        <v>0.65</v>
      </c>
      <c r="F3276">
        <v>19.899999999999999</v>
      </c>
      <c r="G3276">
        <v>46.089820015575185</v>
      </c>
      <c r="H3276">
        <v>20.849106933487533</v>
      </c>
      <c r="I3276">
        <v>-1.0436722012587154</v>
      </c>
      <c r="J3276">
        <v>5340.1229645543408</v>
      </c>
      <c r="K3276">
        <v>-3475.9640624959907</v>
      </c>
      <c r="L3276">
        <v>-33.060691074287718</v>
      </c>
      <c r="M3276">
        <v>6371.7532469740445</v>
      </c>
      <c r="N3276">
        <v>36988.71807061146</v>
      </c>
      <c r="O3276">
        <v>51.315394171550373</v>
      </c>
      <c r="P3276">
        <v>1.9036673481008481</v>
      </c>
      <c r="Q3276" s="6">
        <v>3274</v>
      </c>
    </row>
    <row r="3277" spans="1:17" x14ac:dyDescent="0.25">
      <c r="A3277">
        <v>108.44286445237897</v>
      </c>
      <c r="B3277">
        <v>-30.40956782606014</v>
      </c>
      <c r="C3277" s="6">
        <v>1827.2800000000002</v>
      </c>
      <c r="D3277">
        <v>0.75</v>
      </c>
      <c r="E3277">
        <v>0.65</v>
      </c>
      <c r="F3277">
        <v>19.899999999999999</v>
      </c>
      <c r="G3277">
        <v>42.007420362456692</v>
      </c>
      <c r="H3277">
        <v>15.524404057249706</v>
      </c>
      <c r="I3277">
        <v>-1.55713554762103</v>
      </c>
      <c r="J3277">
        <v>5505.4174728637927</v>
      </c>
      <c r="K3277">
        <v>-3209.6135589163823</v>
      </c>
      <c r="L3277">
        <v>-30.241837181971011</v>
      </c>
      <c r="M3277">
        <v>6372.6949360607114</v>
      </c>
      <c r="N3277">
        <v>36801.290702677848</v>
      </c>
      <c r="O3277">
        <v>54.509952505486496</v>
      </c>
      <c r="P3277">
        <v>3.0740666303342388</v>
      </c>
      <c r="Q3277" s="6">
        <v>3275</v>
      </c>
    </row>
    <row r="3278" spans="1:17" x14ac:dyDescent="0.25">
      <c r="A3278">
        <v>109.69800811231978</v>
      </c>
      <c r="B3278">
        <v>-32.967735311947855</v>
      </c>
      <c r="C3278" s="6">
        <v>1827.5600000000002</v>
      </c>
      <c r="D3278">
        <v>0.75</v>
      </c>
      <c r="E3278">
        <v>0.65</v>
      </c>
      <c r="F3278">
        <v>19.899999999999999</v>
      </c>
      <c r="G3278">
        <v>42.007420362456692</v>
      </c>
      <c r="H3278">
        <v>22.345805322446335</v>
      </c>
      <c r="I3278">
        <v>-0.30199188768021656</v>
      </c>
      <c r="J3278">
        <v>5356.4254420303296</v>
      </c>
      <c r="K3278">
        <v>-3450.9583183472232</v>
      </c>
      <c r="L3278">
        <v>-32.792272908973032</v>
      </c>
      <c r="M3278">
        <v>6371.8448530233145</v>
      </c>
      <c r="N3278">
        <v>36969.220150784036</v>
      </c>
      <c r="O3278">
        <v>51.636124943401427</v>
      </c>
      <c r="P3278">
        <v>0.55494990027802826</v>
      </c>
      <c r="Q3278" s="6">
        <v>3276</v>
      </c>
    </row>
    <row r="3279" spans="1:17" x14ac:dyDescent="0.25">
      <c r="A3279">
        <v>109.05112349840786</v>
      </c>
      <c r="B3279">
        <v>-32.272787850356394</v>
      </c>
      <c r="C3279" s="6">
        <v>1827.8400000000001</v>
      </c>
      <c r="D3279">
        <v>1.2</v>
      </c>
      <c r="E3279">
        <v>0.65</v>
      </c>
      <c r="F3279">
        <v>19.899999999999999</v>
      </c>
      <c r="G3279">
        <v>46.089820015575185</v>
      </c>
      <c r="H3279">
        <v>18.432017292616237</v>
      </c>
      <c r="I3279">
        <v>-0.94887650159213877</v>
      </c>
      <c r="J3279">
        <v>5397.9702058673683</v>
      </c>
      <c r="K3279">
        <v>-3386.0471823223511</v>
      </c>
      <c r="L3279">
        <v>-32.099290513211848</v>
      </c>
      <c r="M3279">
        <v>6372.0795557137335</v>
      </c>
      <c r="N3279">
        <v>36922.607964319446</v>
      </c>
      <c r="O3279">
        <v>52.41338235417323</v>
      </c>
      <c r="P3279">
        <v>1.7766786972092661</v>
      </c>
      <c r="Q3279" s="6">
        <v>3277</v>
      </c>
    </row>
    <row r="3280" spans="1:17" x14ac:dyDescent="0.25">
      <c r="A3280">
        <v>109.11488733473338</v>
      </c>
      <c r="B3280">
        <v>-33.686819551964632</v>
      </c>
      <c r="C3280" s="6">
        <v>1828.1200000000001</v>
      </c>
      <c r="D3280">
        <v>1.2</v>
      </c>
      <c r="E3280">
        <v>0.65</v>
      </c>
      <c r="F3280">
        <v>19.899999999999999</v>
      </c>
      <c r="G3280">
        <v>46.089820015575185</v>
      </c>
      <c r="H3280">
        <v>22.841650516322126</v>
      </c>
      <c r="I3280">
        <v>-0.88511266526661814</v>
      </c>
      <c r="J3280">
        <v>5312.6072909539225</v>
      </c>
      <c r="K3280">
        <v>-3517.5959029869491</v>
      </c>
      <c r="L3280">
        <v>-33.509432087700169</v>
      </c>
      <c r="M3280">
        <v>6371.5992627131964</v>
      </c>
      <c r="N3280">
        <v>37019.756882789858</v>
      </c>
      <c r="O3280">
        <v>50.8096343739102</v>
      </c>
      <c r="P3280">
        <v>1.5955096598232601</v>
      </c>
      <c r="Q3280" s="6">
        <v>3278</v>
      </c>
    </row>
    <row r="3281" spans="1:17" x14ac:dyDescent="0.25">
      <c r="A3281">
        <v>104.50948367873212</v>
      </c>
      <c r="B3281">
        <v>-29.475585643387635</v>
      </c>
      <c r="C3281" s="6">
        <v>1828.4</v>
      </c>
      <c r="D3281">
        <v>1.2</v>
      </c>
      <c r="E3281">
        <v>0.65</v>
      </c>
      <c r="F3281">
        <v>19.899999999999999</v>
      </c>
      <c r="G3281">
        <v>46.089820015575185</v>
      </c>
      <c r="H3281">
        <v>17.541605470347523</v>
      </c>
      <c r="I3281">
        <v>-5.4905163212678758</v>
      </c>
      <c r="J3281">
        <v>5557.0937072866591</v>
      </c>
      <c r="K3281">
        <v>-3119.9002101364599</v>
      </c>
      <c r="L3281">
        <v>-29.311012910291076</v>
      </c>
      <c r="M3281">
        <v>6372.9951979249536</v>
      </c>
      <c r="N3281">
        <v>36769.003546229796</v>
      </c>
      <c r="O3281">
        <v>55.090658135161959</v>
      </c>
      <c r="P3281">
        <v>11.053471708793099</v>
      </c>
      <c r="Q3281" s="6">
        <v>3279</v>
      </c>
    </row>
    <row r="3282" spans="1:17" x14ac:dyDescent="0.25">
      <c r="A3282">
        <v>105.11113275565353</v>
      </c>
      <c r="B3282">
        <v>-31.615656558313301</v>
      </c>
      <c r="C3282" s="6">
        <v>1828.68</v>
      </c>
      <c r="D3282">
        <v>3</v>
      </c>
      <c r="E3282">
        <v>0.65</v>
      </c>
      <c r="F3282">
        <v>19.899999999999999</v>
      </c>
      <c r="G3282">
        <v>54.048620189015942</v>
      </c>
      <c r="H3282">
        <v>15.122896221300255</v>
      </c>
      <c r="I3282">
        <v>-4.8888672443464714</v>
      </c>
      <c r="J3282">
        <v>5436.5232314783061</v>
      </c>
      <c r="K3282">
        <v>-3324.2155965772231</v>
      </c>
      <c r="L3282">
        <v>-31.44411087833678</v>
      </c>
      <c r="M3282">
        <v>6372.2989712450399</v>
      </c>
      <c r="N3282">
        <v>36900.354351532274</v>
      </c>
      <c r="O3282">
        <v>52.791961689527881</v>
      </c>
      <c r="P3282">
        <v>9.2670443788612094</v>
      </c>
      <c r="Q3282" s="6">
        <v>3280</v>
      </c>
    </row>
    <row r="3283" spans="1:17" x14ac:dyDescent="0.25">
      <c r="A3283">
        <v>106.87148468436688</v>
      </c>
      <c r="B3283">
        <v>-29.344739862093626</v>
      </c>
      <c r="C3283" s="6">
        <v>1828.9600000000003</v>
      </c>
      <c r="D3283">
        <v>3</v>
      </c>
      <c r="E3283">
        <v>0.65</v>
      </c>
      <c r="F3283">
        <v>19.899999999999999</v>
      </c>
      <c r="G3283">
        <v>54.048620189015942</v>
      </c>
      <c r="H3283">
        <v>20.409892226908518</v>
      </c>
      <c r="I3283">
        <v>-3.1285153156331234</v>
      </c>
      <c r="J3283">
        <v>5564.215665041721</v>
      </c>
      <c r="K3283">
        <v>-3107.2660117619153</v>
      </c>
      <c r="L3283">
        <v>-29.180623510451991</v>
      </c>
      <c r="M3283">
        <v>6373.0367984930444</v>
      </c>
      <c r="N3283">
        <v>36741.106063668616</v>
      </c>
      <c r="O3283">
        <v>55.594867652774404</v>
      </c>
      <c r="P3283">
        <v>6.3639525258087675</v>
      </c>
      <c r="Q3283" s="6">
        <v>3281</v>
      </c>
    </row>
    <row r="3284" spans="1:17" x14ac:dyDescent="0.25">
      <c r="A3284">
        <v>104.99303210382475</v>
      </c>
      <c r="B3284">
        <v>-32.66280570246478</v>
      </c>
      <c r="C3284" s="6">
        <v>1829.2400000000002</v>
      </c>
      <c r="D3284">
        <v>3</v>
      </c>
      <c r="E3284">
        <v>0.65</v>
      </c>
      <c r="F3284">
        <v>19.899999999999999</v>
      </c>
      <c r="G3284">
        <v>54.048620189015942</v>
      </c>
      <c r="H3284">
        <v>23.10380651802171</v>
      </c>
      <c r="I3284">
        <v>-5.0069678961752544</v>
      </c>
      <c r="J3284">
        <v>5374.7519785189406</v>
      </c>
      <c r="K3284">
        <v>-3422.5377395718269</v>
      </c>
      <c r="L3284">
        <v>-32.488192940526886</v>
      </c>
      <c r="M3284">
        <v>6371.9481643675272</v>
      </c>
      <c r="N3284">
        <v>36971.642804330317</v>
      </c>
      <c r="O3284">
        <v>51.598431570851446</v>
      </c>
      <c r="P3284">
        <v>9.2206748418375923</v>
      </c>
      <c r="Q3284" s="6">
        <v>3282</v>
      </c>
    </row>
    <row r="3285" spans="1:17" x14ac:dyDescent="0.25">
      <c r="A3285">
        <v>105.32524143918491</v>
      </c>
      <c r="B3285">
        <v>-34.15644963429083</v>
      </c>
      <c r="C3285" s="6">
        <v>1829.5200000000002</v>
      </c>
      <c r="D3285">
        <v>3</v>
      </c>
      <c r="E3285">
        <v>0.65</v>
      </c>
      <c r="F3285">
        <v>19.899999999999999</v>
      </c>
      <c r="G3285">
        <v>54.048620189015942</v>
      </c>
      <c r="H3285">
        <v>19.580962140394902</v>
      </c>
      <c r="I3285">
        <v>-4.6747585608150928</v>
      </c>
      <c r="J3285">
        <v>5283.5370733500322</v>
      </c>
      <c r="K3285">
        <v>-3560.8216795580256</v>
      </c>
      <c r="L3285">
        <v>-33.977864941687244</v>
      </c>
      <c r="M3285">
        <v>6371.437438998727</v>
      </c>
      <c r="N3285">
        <v>37072.098681256633</v>
      </c>
      <c r="O3285">
        <v>49.971876022977156</v>
      </c>
      <c r="P3285">
        <v>8.2864197332679499</v>
      </c>
      <c r="Q3285" s="6">
        <v>3283</v>
      </c>
    </row>
    <row r="3286" spans="1:17" x14ac:dyDescent="0.25">
      <c r="A3286">
        <v>108.81107903982414</v>
      </c>
      <c r="B3286">
        <v>-28.947185896100098</v>
      </c>
      <c r="C3286" s="6">
        <v>1829.8000000000002</v>
      </c>
      <c r="D3286">
        <v>3</v>
      </c>
      <c r="E3286">
        <v>0.65</v>
      </c>
      <c r="F3286">
        <v>19.899999999999999</v>
      </c>
      <c r="G3286">
        <v>54.048620189015942</v>
      </c>
      <c r="H3286">
        <v>22.78837062957626</v>
      </c>
      <c r="I3286">
        <v>-1.1889209601758637</v>
      </c>
      <c r="J3286">
        <v>5585.6764700285839</v>
      </c>
      <c r="K3286">
        <v>-3068.7812414602708</v>
      </c>
      <c r="L3286">
        <v>-28.78447703959511</v>
      </c>
      <c r="M3286">
        <v>6373.1624752370326</v>
      </c>
      <c r="N3286">
        <v>36708.348078276576</v>
      </c>
      <c r="O3286">
        <v>56.197669829976931</v>
      </c>
      <c r="P3286">
        <v>2.4552805877322355</v>
      </c>
      <c r="Q3286" s="6">
        <v>3284</v>
      </c>
    </row>
    <row r="3287" spans="1:17" x14ac:dyDescent="0.25">
      <c r="A3287">
        <v>108.89874757517552</v>
      </c>
      <c r="B3287">
        <v>-28.059088643689822</v>
      </c>
      <c r="C3287" s="6">
        <v>1830.0800000000002</v>
      </c>
      <c r="D3287">
        <v>1.2</v>
      </c>
      <c r="E3287">
        <v>0.65</v>
      </c>
      <c r="F3287">
        <v>19.899999999999999</v>
      </c>
      <c r="G3287">
        <v>46.089820015575185</v>
      </c>
      <c r="H3287">
        <v>20.606393766686054</v>
      </c>
      <c r="I3287">
        <v>-1.1012524248244802</v>
      </c>
      <c r="J3287">
        <v>5632.6454577431441</v>
      </c>
      <c r="K3287">
        <v>-2982.2864567730785</v>
      </c>
      <c r="L3287">
        <v>-27.899636154509235</v>
      </c>
      <c r="M3287">
        <v>6373.4392099467459</v>
      </c>
      <c r="N3287">
        <v>36654.220228746839</v>
      </c>
      <c r="O3287">
        <v>57.218140865320379</v>
      </c>
      <c r="P3287">
        <v>2.3401741507426719</v>
      </c>
      <c r="Q3287" s="6">
        <v>3285</v>
      </c>
    </row>
    <row r="3288" spans="1:17" x14ac:dyDescent="0.25">
      <c r="A3288">
        <v>107.87651357178697</v>
      </c>
      <c r="B3288">
        <v>-33.202944797150764</v>
      </c>
      <c r="C3288" s="6">
        <v>1830.3600000000001</v>
      </c>
      <c r="D3288">
        <v>1.2</v>
      </c>
      <c r="E3288">
        <v>0.65</v>
      </c>
      <c r="F3288">
        <v>19.899999999999999</v>
      </c>
      <c r="G3288">
        <v>46.089820015575185</v>
      </c>
      <c r="H3288">
        <v>22.200011459346577</v>
      </c>
      <c r="I3288">
        <v>-2.1234864282130275</v>
      </c>
      <c r="J3288">
        <v>5342.1853469348625</v>
      </c>
      <c r="K3288">
        <v>-3472.814801591232</v>
      </c>
      <c r="L3288">
        <v>-33.026840537679774</v>
      </c>
      <c r="M3288">
        <v>6371.7648204525485</v>
      </c>
      <c r="N3288">
        <v>36989.541070050662</v>
      </c>
      <c r="O3288">
        <v>51.302215764315584</v>
      </c>
      <c r="P3288">
        <v>3.873625447281305</v>
      </c>
      <c r="Q3288" s="6">
        <v>3286</v>
      </c>
    </row>
    <row r="3289" spans="1:17" x14ac:dyDescent="0.25">
      <c r="A3289">
        <v>107.79000160925256</v>
      </c>
      <c r="B3289">
        <v>-34.502122387303103</v>
      </c>
      <c r="C3289" s="6">
        <v>1830.64</v>
      </c>
      <c r="D3289">
        <v>1.2</v>
      </c>
      <c r="E3289">
        <v>0.65</v>
      </c>
      <c r="F3289">
        <v>19.899999999999999</v>
      </c>
      <c r="G3289">
        <v>46.089820015575185</v>
      </c>
      <c r="H3289">
        <v>23.610191478878463</v>
      </c>
      <c r="I3289">
        <v>-2.2099983907474439</v>
      </c>
      <c r="J3289">
        <v>5261.9125539312845</v>
      </c>
      <c r="K3289">
        <v>-3592.4872575099293</v>
      </c>
      <c r="L3289">
        <v>-34.322687000430228</v>
      </c>
      <c r="M3289">
        <v>6371.3176361401775</v>
      </c>
      <c r="N3289">
        <v>37081.132656003378</v>
      </c>
      <c r="O3289">
        <v>49.827152179596226</v>
      </c>
      <c r="P3289">
        <v>3.8974933777992931</v>
      </c>
      <c r="Q3289" s="6">
        <v>3287</v>
      </c>
    </row>
    <row r="3290" spans="1:17" x14ac:dyDescent="0.25">
      <c r="A3290">
        <v>104.77105779132189</v>
      </c>
      <c r="B3290">
        <v>-31.172867890884099</v>
      </c>
      <c r="C3290" s="6">
        <v>1830.92</v>
      </c>
      <c r="D3290">
        <v>0.75</v>
      </c>
      <c r="E3290">
        <v>0.65</v>
      </c>
      <c r="F3290">
        <v>19.899999999999999</v>
      </c>
      <c r="G3290">
        <v>42.007420362456692</v>
      </c>
      <c r="H3290">
        <v>21.688506592410221</v>
      </c>
      <c r="I3290">
        <v>-5.2289422086781059</v>
      </c>
      <c r="J3290">
        <v>5462.0978232764155</v>
      </c>
      <c r="K3290">
        <v>-3282.3082570806946</v>
      </c>
      <c r="L3290">
        <v>-31.002688010353303</v>
      </c>
      <c r="M3290">
        <v>6372.4453803497654</v>
      </c>
      <c r="N3290">
        <v>36874.520713366474</v>
      </c>
      <c r="O3290">
        <v>53.233700646576501</v>
      </c>
      <c r="P3290">
        <v>10.026381582061257</v>
      </c>
      <c r="Q3290" s="6">
        <v>3288</v>
      </c>
    </row>
    <row r="3291" spans="1:17" x14ac:dyDescent="0.25">
      <c r="A3291">
        <v>109.64670033535496</v>
      </c>
      <c r="B3291">
        <v>-34.295134577115597</v>
      </c>
      <c r="C3291" s="6">
        <v>1831.2000000000003</v>
      </c>
      <c r="D3291">
        <v>0.75</v>
      </c>
      <c r="E3291">
        <v>0.65</v>
      </c>
      <c r="F3291">
        <v>19.899999999999999</v>
      </c>
      <c r="G3291">
        <v>42.007420362456692</v>
      </c>
      <c r="H3291">
        <v>21.26501804672947</v>
      </c>
      <c r="I3291">
        <v>-0.3532996646450357</v>
      </c>
      <c r="J3291">
        <v>5274.8843493059067</v>
      </c>
      <c r="K3291">
        <v>-3573.5414557338181</v>
      </c>
      <c r="L3291">
        <v>-34.116205464753676</v>
      </c>
      <c r="M3291">
        <v>6371.3894430022538</v>
      </c>
      <c r="N3291">
        <v>37062.053877277176</v>
      </c>
      <c r="O3291">
        <v>50.129891150924557</v>
      </c>
      <c r="P3291">
        <v>0.62700566465934016</v>
      </c>
      <c r="Q3291" s="6">
        <v>3289</v>
      </c>
    </row>
    <row r="3292" spans="1:17" x14ac:dyDescent="0.25">
      <c r="A3292">
        <v>109.38825139157913</v>
      </c>
      <c r="B3292">
        <v>-31.530808398448123</v>
      </c>
      <c r="C3292" s="6">
        <v>1831.4800000000002</v>
      </c>
      <c r="D3292">
        <v>1.2</v>
      </c>
      <c r="E3292">
        <v>0.65</v>
      </c>
      <c r="F3292">
        <v>19.899999999999999</v>
      </c>
      <c r="G3292">
        <v>46.089820015575185</v>
      </c>
      <c r="H3292">
        <v>23.840152972182132</v>
      </c>
      <c r="I3292">
        <v>-0.61174860842086787</v>
      </c>
      <c r="J3292">
        <v>5441.4491013869083</v>
      </c>
      <c r="K3292">
        <v>-3316.2003213308167</v>
      </c>
      <c r="L3292">
        <v>-31.359521286488398</v>
      </c>
      <c r="M3292">
        <v>6372.3271176375592</v>
      </c>
      <c r="N3292">
        <v>36872.474372995275</v>
      </c>
      <c r="O3292">
        <v>53.266171398250293</v>
      </c>
      <c r="P3292">
        <v>1.1696696153844912</v>
      </c>
      <c r="Q3292" s="6">
        <v>3290</v>
      </c>
    </row>
    <row r="3293" spans="1:17" x14ac:dyDescent="0.25">
      <c r="A3293">
        <v>108.5212544868555</v>
      </c>
      <c r="B3293">
        <v>-30.982391303544691</v>
      </c>
      <c r="C3293" s="6">
        <v>1831.7600000000002</v>
      </c>
      <c r="D3293">
        <v>1.2</v>
      </c>
      <c r="E3293">
        <v>0.65</v>
      </c>
      <c r="F3293">
        <v>19.899999999999999</v>
      </c>
      <c r="G3293">
        <v>46.089820015575185</v>
      </c>
      <c r="H3293">
        <v>23.791022290988806</v>
      </c>
      <c r="I3293">
        <v>-1.4787455131445029</v>
      </c>
      <c r="J3293">
        <v>5472.999063053041</v>
      </c>
      <c r="K3293">
        <v>-3264.2211028305301</v>
      </c>
      <c r="L3293">
        <v>-30.812811422529634</v>
      </c>
      <c r="M3293">
        <v>6372.5079954711418</v>
      </c>
      <c r="N3293">
        <v>36838.14147052326</v>
      </c>
      <c r="O3293">
        <v>53.861169463633203</v>
      </c>
      <c r="P3293">
        <v>2.8708407539010299</v>
      </c>
      <c r="Q3293" s="6">
        <v>3291</v>
      </c>
    </row>
    <row r="3294" spans="1:17" x14ac:dyDescent="0.25">
      <c r="A3294">
        <v>109.92185479625742</v>
      </c>
      <c r="B3294">
        <v>-33.166865739549884</v>
      </c>
      <c r="C3294" s="6">
        <v>1832.0400000000002</v>
      </c>
      <c r="D3294">
        <v>3</v>
      </c>
      <c r="E3294">
        <v>0.65</v>
      </c>
      <c r="F3294">
        <v>19.899999999999999</v>
      </c>
      <c r="G3294">
        <v>54.048620189015942</v>
      </c>
      <c r="H3294">
        <v>23.004129982267493</v>
      </c>
      <c r="I3294">
        <v>-7.8145203742579383E-2</v>
      </c>
      <c r="J3294">
        <v>5344.3755108884325</v>
      </c>
      <c r="K3294">
        <v>-3469.465955010975</v>
      </c>
      <c r="L3294">
        <v>-32.990859168600316</v>
      </c>
      <c r="M3294">
        <v>6371.7771158731075</v>
      </c>
      <c r="N3294">
        <v>36982.86995658448</v>
      </c>
      <c r="O3294">
        <v>51.411263932553979</v>
      </c>
      <c r="P3294">
        <v>0.14284053585350054</v>
      </c>
      <c r="Q3294" s="6">
        <v>3292</v>
      </c>
    </row>
    <row r="3295" spans="1:17" x14ac:dyDescent="0.25">
      <c r="A3295">
        <v>109.79320306761824</v>
      </c>
      <c r="B3295">
        <v>-34.203933965396018</v>
      </c>
      <c r="C3295" s="6">
        <v>1832.3200000000002</v>
      </c>
      <c r="D3295">
        <v>0.75</v>
      </c>
      <c r="E3295">
        <v>0.65</v>
      </c>
      <c r="F3295">
        <v>19.899999999999999</v>
      </c>
      <c r="G3295">
        <v>42.007420362456692</v>
      </c>
      <c r="H3295">
        <v>14.790488115727202</v>
      </c>
      <c r="I3295">
        <v>-0.20679693238176355</v>
      </c>
      <c r="J3295">
        <v>5280.5779560629298</v>
      </c>
      <c r="K3295">
        <v>-3565.179128109914</v>
      </c>
      <c r="L3295">
        <v>-34.025230877105201</v>
      </c>
      <c r="M3295">
        <v>6371.4210161916244</v>
      </c>
      <c r="N3295">
        <v>37055.506361757987</v>
      </c>
      <c r="O3295">
        <v>50.234402681202752</v>
      </c>
      <c r="P3295">
        <v>0.36787086530955171</v>
      </c>
      <c r="Q3295" s="6">
        <v>3293</v>
      </c>
    </row>
    <row r="3296" spans="1:17" x14ac:dyDescent="0.25">
      <c r="A3296">
        <v>109.0852454683057</v>
      </c>
      <c r="B3296">
        <v>-30.115077937211318</v>
      </c>
      <c r="C3296" s="6">
        <v>1832.6000000000001</v>
      </c>
      <c r="D3296">
        <v>0.75</v>
      </c>
      <c r="E3296">
        <v>0.65</v>
      </c>
      <c r="F3296">
        <v>19.899999999999999</v>
      </c>
      <c r="G3296">
        <v>42.007420362456692</v>
      </c>
      <c r="H3296">
        <v>22.715889627303341</v>
      </c>
      <c r="I3296">
        <v>-0.91475453169429954</v>
      </c>
      <c r="J3296">
        <v>5521.8698473486002</v>
      </c>
      <c r="K3296">
        <v>-3181.4161452651329</v>
      </c>
      <c r="L3296">
        <v>-29.948324009187822</v>
      </c>
      <c r="M3296">
        <v>6372.7902288096157</v>
      </c>
      <c r="N3296">
        <v>36780.928694357193</v>
      </c>
      <c r="O3296">
        <v>54.873049166639746</v>
      </c>
      <c r="P3296">
        <v>1.822710090567784</v>
      </c>
      <c r="Q3296" s="6">
        <v>3294</v>
      </c>
    </row>
    <row r="3297" spans="1:17" x14ac:dyDescent="0.25">
      <c r="A3297">
        <v>110.25910838033562</v>
      </c>
      <c r="B3297">
        <v>-34.451583324371683</v>
      </c>
      <c r="C3297" s="6">
        <v>1832.88</v>
      </c>
      <c r="D3297">
        <v>1.2</v>
      </c>
      <c r="E3297">
        <v>0.65</v>
      </c>
      <c r="F3297">
        <v>19.899999999999999</v>
      </c>
      <c r="G3297">
        <v>46.089820015575185</v>
      </c>
      <c r="H3297">
        <v>18.678429316023401</v>
      </c>
      <c r="I3297">
        <v>0.25910838033561845</v>
      </c>
      <c r="J3297">
        <v>5265.0861599840182</v>
      </c>
      <c r="K3297">
        <v>-3587.8656332792998</v>
      </c>
      <c r="L3297">
        <v>-34.272270691540903</v>
      </c>
      <c r="M3297">
        <v>6371.3351877390605</v>
      </c>
      <c r="N3297">
        <v>37073.137096733721</v>
      </c>
      <c r="O3297">
        <v>49.953532104979033</v>
      </c>
      <c r="P3297">
        <v>0.45801700526259498</v>
      </c>
      <c r="Q3297" s="6">
        <v>3295</v>
      </c>
    </row>
    <row r="3298" spans="1:17" x14ac:dyDescent="0.25">
      <c r="A3298">
        <v>105.00682322674002</v>
      </c>
      <c r="B3298">
        <v>-31.820984017241617</v>
      </c>
      <c r="C3298" s="6">
        <v>1833.16</v>
      </c>
      <c r="D3298">
        <v>0.75</v>
      </c>
      <c r="E3298">
        <v>0.65</v>
      </c>
      <c r="F3298">
        <v>19.899999999999999</v>
      </c>
      <c r="G3298">
        <v>42.007420362456692</v>
      </c>
      <c r="H3298">
        <v>21.670939716350681</v>
      </c>
      <c r="I3298">
        <v>-4.9931767732599752</v>
      </c>
      <c r="J3298">
        <v>5424.5535757231191</v>
      </c>
      <c r="K3298">
        <v>-3343.582266671192</v>
      </c>
      <c r="L3298">
        <v>-31.64881882121102</v>
      </c>
      <c r="M3298">
        <v>6372.2306824132274</v>
      </c>
      <c r="N3298">
        <v>36914.938955708283</v>
      </c>
      <c r="O3298">
        <v>52.54500033514595</v>
      </c>
      <c r="P3298">
        <v>9.4084797074566762</v>
      </c>
      <c r="Q3298" s="6">
        <v>3296</v>
      </c>
    </row>
    <row r="3299" spans="1:17" x14ac:dyDescent="0.25">
      <c r="A3299">
        <v>105.08759080592478</v>
      </c>
      <c r="B3299">
        <v>-34.822988672476299</v>
      </c>
      <c r="C3299" s="6">
        <v>1833.4400000000003</v>
      </c>
      <c r="D3299">
        <v>1.2</v>
      </c>
      <c r="E3299">
        <v>0.65</v>
      </c>
      <c r="F3299">
        <v>19.899999999999999</v>
      </c>
      <c r="G3299">
        <v>46.089820015575185</v>
      </c>
      <c r="H3299">
        <v>23.147935382906255</v>
      </c>
      <c r="I3299">
        <v>-4.9124091940752237</v>
      </c>
      <c r="J3299">
        <v>5241.6681324817791</v>
      </c>
      <c r="K3299">
        <v>-3621.7647764133399</v>
      </c>
      <c r="L3299">
        <v>-34.642786931718462</v>
      </c>
      <c r="M3299">
        <v>6371.2059224877821</v>
      </c>
      <c r="N3299">
        <v>37121.553736371861</v>
      </c>
      <c r="O3299">
        <v>49.193261302719065</v>
      </c>
      <c r="P3299">
        <v>8.5594137750707819</v>
      </c>
      <c r="Q3299" s="6">
        <v>3297</v>
      </c>
    </row>
    <row r="3300" spans="1:17" x14ac:dyDescent="0.25">
      <c r="A3300">
        <v>106.58067820033848</v>
      </c>
      <c r="B3300">
        <v>-34.148382715666088</v>
      </c>
      <c r="C3300" s="6">
        <v>1833.7200000000003</v>
      </c>
      <c r="D3300">
        <v>1.2</v>
      </c>
      <c r="E3300">
        <v>0.65</v>
      </c>
      <c r="F3300">
        <v>19.899999999999999</v>
      </c>
      <c r="G3300">
        <v>46.089820015575185</v>
      </c>
      <c r="H3300">
        <v>23.270728431749991</v>
      </c>
      <c r="I3300">
        <v>-3.4193217996615175</v>
      </c>
      <c r="J3300">
        <v>5284.039424484361</v>
      </c>
      <c r="K3300">
        <v>-3560.0811701822263</v>
      </c>
      <c r="L3300">
        <v>-33.969818185404115</v>
      </c>
      <c r="M3300">
        <v>6371.4402279069573</v>
      </c>
      <c r="N3300">
        <v>37062.234896634589</v>
      </c>
      <c r="O3300">
        <v>50.127993526187154</v>
      </c>
      <c r="P3300">
        <v>6.0757426383919979</v>
      </c>
      <c r="Q3300" s="6">
        <v>3298</v>
      </c>
    </row>
    <row r="3301" spans="1:17" x14ac:dyDescent="0.25">
      <c r="A3301">
        <v>109.57598767963407</v>
      </c>
      <c r="B3301">
        <v>-21.652639379079247</v>
      </c>
      <c r="C3301" s="6">
        <v>1834.0000000000002</v>
      </c>
      <c r="D3301">
        <v>1.2</v>
      </c>
      <c r="E3301">
        <v>0.65</v>
      </c>
      <c r="F3301">
        <v>19.899999999999999</v>
      </c>
      <c r="G3301">
        <v>46.089820015575185</v>
      </c>
      <c r="H3301">
        <v>16.492662833541083</v>
      </c>
      <c r="I3301">
        <v>-0.42401232036593228</v>
      </c>
      <c r="J3301">
        <v>5930.7883130336322</v>
      </c>
      <c r="K3301">
        <v>-2338.7084148409399</v>
      </c>
      <c r="L3301">
        <v>-21.520978003153438</v>
      </c>
      <c r="M3301">
        <v>6375.2495687356541</v>
      </c>
      <c r="N3301">
        <v>36308.93866014677</v>
      </c>
      <c r="O3301">
        <v>64.624123230190889</v>
      </c>
      <c r="P3301">
        <v>1.1490184093279319</v>
      </c>
      <c r="Q3301" s="6">
        <v>3299</v>
      </c>
    </row>
    <row r="3302" spans="1:17" x14ac:dyDescent="0.25">
      <c r="A3302">
        <v>105.85288500592992</v>
      </c>
      <c r="B3302">
        <v>-22.574228637105001</v>
      </c>
      <c r="C3302" s="6">
        <v>1834.2800000000002</v>
      </c>
      <c r="D3302">
        <v>0.75</v>
      </c>
      <c r="E3302">
        <v>0.65</v>
      </c>
      <c r="F3302">
        <v>19.899999999999999</v>
      </c>
      <c r="G3302">
        <v>42.007420362456692</v>
      </c>
      <c r="H3302">
        <v>16.181229140045566</v>
      </c>
      <c r="I3302">
        <v>-4.1471149940700798</v>
      </c>
      <c r="J3302">
        <v>5892.3731231056554</v>
      </c>
      <c r="K3302">
        <v>-2433.2499805664374</v>
      </c>
      <c r="L3302">
        <v>-22.438132184882114</v>
      </c>
      <c r="M3302">
        <v>6375.011097231476</v>
      </c>
      <c r="N3302">
        <v>36371.181149161559</v>
      </c>
      <c r="O3302">
        <v>63.146887959259132</v>
      </c>
      <c r="P3302">
        <v>10.69605031234158</v>
      </c>
      <c r="Q3302" s="6">
        <v>3300</v>
      </c>
    </row>
    <row r="3303" spans="1:17" x14ac:dyDescent="0.25">
      <c r="A3303">
        <v>107.24124173973827</v>
      </c>
      <c r="B3303">
        <v>-21.179661621099303</v>
      </c>
      <c r="C3303" s="6">
        <v>1834.5600000000002</v>
      </c>
      <c r="D3303">
        <v>1.2</v>
      </c>
      <c r="E3303">
        <v>0.65</v>
      </c>
      <c r="F3303">
        <v>19.899999999999999</v>
      </c>
      <c r="G3303">
        <v>46.089820015575185</v>
      </c>
      <c r="H3303">
        <v>23.719266690531285</v>
      </c>
      <c r="I3303">
        <v>-2.7587582602617289</v>
      </c>
      <c r="J3303">
        <v>5949.9103424905961</v>
      </c>
      <c r="K3303">
        <v>-2289.9552091393575</v>
      </c>
      <c r="L3303">
        <v>-21.050329224881892</v>
      </c>
      <c r="M3303">
        <v>6375.3688476464667</v>
      </c>
      <c r="N3303">
        <v>36294.570218147826</v>
      </c>
      <c r="O3303">
        <v>64.979154157968011</v>
      </c>
      <c r="P3303">
        <v>7.5968526488519847</v>
      </c>
      <c r="Q3303" s="6">
        <v>3301</v>
      </c>
    </row>
    <row r="3304" spans="1:17" x14ac:dyDescent="0.25">
      <c r="A3304">
        <v>109.11274071281045</v>
      </c>
      <c r="B3304">
        <v>-22.039199441620546</v>
      </c>
      <c r="C3304" s="6">
        <v>1834.8400000000001</v>
      </c>
      <c r="D3304">
        <v>0.75</v>
      </c>
      <c r="E3304">
        <v>0.65</v>
      </c>
      <c r="F3304">
        <v>19.899999999999999</v>
      </c>
      <c r="G3304">
        <v>42.007420362456692</v>
      </c>
      <c r="H3304">
        <v>17.658524672811811</v>
      </c>
      <c r="I3304">
        <v>-0.88725928718955061</v>
      </c>
      <c r="J3304">
        <v>5914.8607954376912</v>
      </c>
      <c r="K3304">
        <v>-2378.4376739062845</v>
      </c>
      <c r="L3304">
        <v>-21.90566104127598</v>
      </c>
      <c r="M3304">
        <v>6375.1505078752871</v>
      </c>
      <c r="N3304">
        <v>36328.047198645734</v>
      </c>
      <c r="O3304">
        <v>64.161134658072797</v>
      </c>
      <c r="P3304">
        <v>2.3633538965037633</v>
      </c>
      <c r="Q3304" s="6">
        <v>3302</v>
      </c>
    </row>
    <row r="3305" spans="1:17" x14ac:dyDescent="0.25">
      <c r="A3305">
        <v>110.16035009135781</v>
      </c>
      <c r="B3305">
        <v>-24.390297976209087</v>
      </c>
      <c r="C3305" s="6">
        <v>1835.1200000000001</v>
      </c>
      <c r="D3305">
        <v>0.75</v>
      </c>
      <c r="E3305">
        <v>0.65</v>
      </c>
      <c r="F3305">
        <v>19.899999999999999</v>
      </c>
      <c r="G3305">
        <v>42.007420362456692</v>
      </c>
      <c r="H3305">
        <v>16.378938701634404</v>
      </c>
      <c r="I3305">
        <v>0.16035009135781308</v>
      </c>
      <c r="J3305">
        <v>5812.2325367751091</v>
      </c>
      <c r="K3305">
        <v>-2617.7165396941464</v>
      </c>
      <c r="L3305">
        <v>-24.2458753190887</v>
      </c>
      <c r="M3305">
        <v>6374.5185656436452</v>
      </c>
      <c r="N3305">
        <v>36446.063375311423</v>
      </c>
      <c r="O3305">
        <v>61.461597234900502</v>
      </c>
      <c r="P3305">
        <v>0.38829875600701375</v>
      </c>
      <c r="Q3305" s="6">
        <v>3303</v>
      </c>
    </row>
    <row r="3306" spans="1:17" x14ac:dyDescent="0.25">
      <c r="A3306">
        <v>106.46458272816052</v>
      </c>
      <c r="B3306">
        <v>-20.986103710077007</v>
      </c>
      <c r="C3306" s="6">
        <v>1835.4</v>
      </c>
      <c r="D3306">
        <v>0.75</v>
      </c>
      <c r="E3306">
        <v>0.65</v>
      </c>
      <c r="F3306">
        <v>19.899999999999999</v>
      </c>
      <c r="G3306">
        <v>42.007420362456692</v>
      </c>
      <c r="H3306">
        <v>17.89560482186171</v>
      </c>
      <c r="I3306">
        <v>-3.5354172718394778</v>
      </c>
      <c r="J3306">
        <v>5957.6192314390682</v>
      </c>
      <c r="K3306">
        <v>-2269.9593722389927</v>
      </c>
      <c r="L3306">
        <v>-20.857734534287506</v>
      </c>
      <c r="M3306">
        <v>6375.4170419219063</v>
      </c>
      <c r="N3306">
        <v>36290.783759144528</v>
      </c>
      <c r="O3306">
        <v>65.074069107280437</v>
      </c>
      <c r="P3306">
        <v>9.7877774410619942</v>
      </c>
      <c r="Q3306" s="6">
        <v>3304</v>
      </c>
    </row>
    <row r="3307" spans="1:17" x14ac:dyDescent="0.25">
      <c r="A3307">
        <v>105.61251073403817</v>
      </c>
      <c r="B3307">
        <v>-21.072170661457235</v>
      </c>
      <c r="C3307" s="6">
        <v>1835.68</v>
      </c>
      <c r="D3307">
        <v>3</v>
      </c>
      <c r="E3307">
        <v>0.65</v>
      </c>
      <c r="F3307">
        <v>19.899999999999999</v>
      </c>
      <c r="G3307">
        <v>54.048620189015942</v>
      </c>
      <c r="H3307">
        <v>20.988777400418606</v>
      </c>
      <c r="I3307">
        <v>-4.3874892659618325</v>
      </c>
      <c r="J3307">
        <v>5954.1997794025374</v>
      </c>
      <c r="K3307">
        <v>-2278.853827085692</v>
      </c>
      <c r="L3307">
        <v>-20.943372461874404</v>
      </c>
      <c r="M3307">
        <v>6375.3956566051911</v>
      </c>
      <c r="N3307">
        <v>36301.850934011352</v>
      </c>
      <c r="O3307">
        <v>64.801423181092972</v>
      </c>
      <c r="P3307">
        <v>12.046160852397685</v>
      </c>
      <c r="Q3307" s="6">
        <v>3305</v>
      </c>
    </row>
    <row r="3308" spans="1:17" x14ac:dyDescent="0.25">
      <c r="A3308">
        <v>105.52551015316664</v>
      </c>
      <c r="B3308">
        <v>-23.014713070786083</v>
      </c>
      <c r="C3308" s="6">
        <v>1835.9600000000003</v>
      </c>
      <c r="D3308">
        <v>1.2</v>
      </c>
      <c r="E3308">
        <v>0.65</v>
      </c>
      <c r="F3308">
        <v>19.899999999999999</v>
      </c>
      <c r="G3308">
        <v>46.089820015575185</v>
      </c>
      <c r="H3308">
        <v>18.078614411399613</v>
      </c>
      <c r="I3308">
        <v>-4.4744898468333645</v>
      </c>
      <c r="J3308">
        <v>5873.4745861493893</v>
      </c>
      <c r="K3308">
        <v>-2478.2199664129348</v>
      </c>
      <c r="L3308">
        <v>-22.876545934530828</v>
      </c>
      <c r="M3308">
        <v>6374.8943454829487</v>
      </c>
      <c r="N3308">
        <v>36395.927817900883</v>
      </c>
      <c r="O3308">
        <v>62.5802589365071</v>
      </c>
      <c r="P3308">
        <v>11.318419345864568</v>
      </c>
      <c r="Q3308" s="6">
        <v>3306</v>
      </c>
    </row>
    <row r="3309" spans="1:17" x14ac:dyDescent="0.25">
      <c r="A3309">
        <v>107.03649971863862</v>
      </c>
      <c r="B3309">
        <v>-21.65211335943733</v>
      </c>
      <c r="C3309" s="6">
        <v>1836.2400000000002</v>
      </c>
      <c r="D3309">
        <v>1.2</v>
      </c>
      <c r="E3309">
        <v>0.65</v>
      </c>
      <c r="F3309">
        <v>19.899999999999999</v>
      </c>
      <c r="G3309">
        <v>46.089820015575185</v>
      </c>
      <c r="H3309">
        <v>23.800790387213709</v>
      </c>
      <c r="I3309">
        <v>-2.9635002813613767</v>
      </c>
      <c r="J3309">
        <v>5930.8098035266758</v>
      </c>
      <c r="K3309">
        <v>-2338.6542806846892</v>
      </c>
      <c r="L3309">
        <v>-21.520454554002217</v>
      </c>
      <c r="M3309">
        <v>6375.2497025742405</v>
      </c>
      <c r="N3309">
        <v>36317.934486708866</v>
      </c>
      <c r="O3309">
        <v>64.406613473369404</v>
      </c>
      <c r="P3309">
        <v>7.9868500401312348</v>
      </c>
      <c r="Q3309" s="6">
        <v>3307</v>
      </c>
    </row>
    <row r="3310" spans="1:17" x14ac:dyDescent="0.25">
      <c r="A3310">
        <v>106.29561823558615</v>
      </c>
      <c r="B3310">
        <v>-23.958340540586782</v>
      </c>
      <c r="C3310" s="6">
        <v>1836.5200000000002</v>
      </c>
      <c r="D3310">
        <v>1.2</v>
      </c>
      <c r="E3310">
        <v>0.65</v>
      </c>
      <c r="F3310">
        <v>19.899999999999999</v>
      </c>
      <c r="G3310">
        <v>46.089820015575185</v>
      </c>
      <c r="H3310">
        <v>22.151737796063578</v>
      </c>
      <c r="I3310">
        <v>-3.7043817644138528</v>
      </c>
      <c r="J3310">
        <v>5831.825265652953</v>
      </c>
      <c r="K3310">
        <v>-2574.0684320944533</v>
      </c>
      <c r="L3310">
        <v>-23.815847272001172</v>
      </c>
      <c r="M3310">
        <v>6374.6383601121515</v>
      </c>
      <c r="N3310">
        <v>36437.486524732965</v>
      </c>
      <c r="O3310">
        <v>61.651518402465001</v>
      </c>
      <c r="P3310">
        <v>9.0589519921869002</v>
      </c>
      <c r="Q3310" s="6">
        <v>3308</v>
      </c>
    </row>
    <row r="3311" spans="1:17" x14ac:dyDescent="0.25">
      <c r="A3311">
        <v>106.37877967489334</v>
      </c>
      <c r="B3311">
        <v>-21.223290255454081</v>
      </c>
      <c r="C3311" s="6">
        <v>1836.8000000000002</v>
      </c>
      <c r="D3311">
        <v>0.75</v>
      </c>
      <c r="E3311">
        <v>0.65</v>
      </c>
      <c r="F3311">
        <v>19.899999999999999</v>
      </c>
      <c r="G3311">
        <v>42.007420362456692</v>
      </c>
      <c r="H3311">
        <v>18.476327889226596</v>
      </c>
      <c r="I3311">
        <v>-3.6212203251066626</v>
      </c>
      <c r="J3311">
        <v>5948.1633812633017</v>
      </c>
      <c r="K3311">
        <v>-2294.4587999633936</v>
      </c>
      <c r="L3311">
        <v>-21.093741553710295</v>
      </c>
      <c r="M3311">
        <v>6375.3579346520719</v>
      </c>
      <c r="N3311">
        <v>36302.382740907517</v>
      </c>
      <c r="O3311">
        <v>64.787227397159882</v>
      </c>
      <c r="P3311">
        <v>9.9163997932669936</v>
      </c>
      <c r="Q3311" s="6">
        <v>3309</v>
      </c>
    </row>
    <row r="3312" spans="1:17" x14ac:dyDescent="0.25">
      <c r="A3312">
        <v>107.14832389121453</v>
      </c>
      <c r="B3312">
        <v>-22.144375558346283</v>
      </c>
      <c r="C3312" s="6">
        <v>1837.0800000000002</v>
      </c>
      <c r="D3312">
        <v>0.75</v>
      </c>
      <c r="E3312">
        <v>0.65</v>
      </c>
      <c r="F3312">
        <v>19.899999999999999</v>
      </c>
      <c r="G3312">
        <v>42.007420362456692</v>
      </c>
      <c r="H3312">
        <v>17.486060614319936</v>
      </c>
      <c r="I3312">
        <v>-2.851676108785469</v>
      </c>
      <c r="J3312">
        <v>5910.480716521829</v>
      </c>
      <c r="K3312">
        <v>-2389.2289444917142</v>
      </c>
      <c r="L3312">
        <v>-22.010330616008094</v>
      </c>
      <c r="M3312">
        <v>6375.1233124994042</v>
      </c>
      <c r="N3312">
        <v>36340.795731030368</v>
      </c>
      <c r="O3312">
        <v>63.857844054590551</v>
      </c>
      <c r="P3312">
        <v>7.5279312063020836</v>
      </c>
      <c r="Q3312" s="6">
        <v>3310</v>
      </c>
    </row>
    <row r="3313" spans="1:17" x14ac:dyDescent="0.25">
      <c r="A3313">
        <v>108.29164440944808</v>
      </c>
      <c r="B3313">
        <v>-23.759563279163167</v>
      </c>
      <c r="C3313" s="6">
        <v>1837.3600000000001</v>
      </c>
      <c r="D3313">
        <v>3</v>
      </c>
      <c r="E3313">
        <v>0.65</v>
      </c>
      <c r="F3313">
        <v>19.899999999999999</v>
      </c>
      <c r="G3313">
        <v>54.048620189015942</v>
      </c>
      <c r="H3313">
        <v>21.75694535415732</v>
      </c>
      <c r="I3313">
        <v>-1.7083555905519177</v>
      </c>
      <c r="J3313">
        <v>5840.7303629793505</v>
      </c>
      <c r="K3313">
        <v>-2553.9340069603959</v>
      </c>
      <c r="L3313">
        <v>-23.617968709850107</v>
      </c>
      <c r="M3313">
        <v>6374.6929404433022</v>
      </c>
      <c r="N3313">
        <v>36416.089694296657</v>
      </c>
      <c r="O3313">
        <v>62.123770644324871</v>
      </c>
      <c r="P3313">
        <v>4.2336883890946257</v>
      </c>
      <c r="Q3313" s="6">
        <v>3311</v>
      </c>
    </row>
    <row r="3314" spans="1:17" x14ac:dyDescent="0.25">
      <c r="A3314">
        <v>108.61756626853499</v>
      </c>
      <c r="B3314">
        <v>-22.296355939198399</v>
      </c>
      <c r="C3314" s="6">
        <v>1837.64</v>
      </c>
      <c r="D3314">
        <v>0.75</v>
      </c>
      <c r="E3314">
        <v>0.65</v>
      </c>
      <c r="F3314">
        <v>19.899999999999999</v>
      </c>
      <c r="G3314">
        <v>42.007420362456692</v>
      </c>
      <c r="H3314">
        <v>22.757727956778581</v>
      </c>
      <c r="I3314">
        <v>-1.3824337314650137</v>
      </c>
      <c r="J3314">
        <v>5904.116388403887</v>
      </c>
      <c r="K3314">
        <v>-2404.8084223408237</v>
      </c>
      <c r="L3314">
        <v>-22.161582209874336</v>
      </c>
      <c r="M3314">
        <v>6375.0838328590407</v>
      </c>
      <c r="N3314">
        <v>36341.67488214351</v>
      </c>
      <c r="O3314">
        <v>63.835905076551867</v>
      </c>
      <c r="P3314">
        <v>3.6395665635068468</v>
      </c>
      <c r="Q3314" s="6">
        <v>3312</v>
      </c>
    </row>
    <row r="3315" spans="1:17" x14ac:dyDescent="0.25">
      <c r="A3315">
        <v>109.03177227664321</v>
      </c>
      <c r="B3315">
        <v>-23.875611120983827</v>
      </c>
      <c r="C3315" s="6">
        <v>1837.92</v>
      </c>
      <c r="D3315">
        <v>3</v>
      </c>
      <c r="E3315">
        <v>0.65</v>
      </c>
      <c r="F3315">
        <v>19.899999999999999</v>
      </c>
      <c r="G3315">
        <v>54.048620189015942</v>
      </c>
      <c r="H3315">
        <v>22.856035012883048</v>
      </c>
      <c r="I3315">
        <v>-0.96822772335679019</v>
      </c>
      <c r="J3315">
        <v>5835.5400058922578</v>
      </c>
      <c r="K3315">
        <v>-2565.692345207121</v>
      </c>
      <c r="L3315">
        <v>-23.733491058113163</v>
      </c>
      <c r="M3315">
        <v>6374.6611181005865</v>
      </c>
      <c r="N3315">
        <v>36420.052406093768</v>
      </c>
      <c r="O3315">
        <v>62.035114467861938</v>
      </c>
      <c r="P3315">
        <v>2.3909871390948054</v>
      </c>
      <c r="Q3315" s="6">
        <v>3313</v>
      </c>
    </row>
    <row r="3316" spans="1:17" x14ac:dyDescent="0.25">
      <c r="A3316">
        <v>109.27654120855006</v>
      </c>
      <c r="B3316">
        <v>-25.173230942896602</v>
      </c>
      <c r="C3316" s="6">
        <v>1838.2000000000003</v>
      </c>
      <c r="D3316">
        <v>1.2</v>
      </c>
      <c r="E3316">
        <v>0.65</v>
      </c>
      <c r="F3316">
        <v>19.899999999999999</v>
      </c>
      <c r="G3316">
        <v>46.089820015575185</v>
      </c>
      <c r="H3316">
        <v>22.887851093940391</v>
      </c>
      <c r="I3316">
        <v>-0.72345879144994285</v>
      </c>
      <c r="J3316">
        <v>5775.8807820617121</v>
      </c>
      <c r="K3316">
        <v>-2696.4547249106186</v>
      </c>
      <c r="L3316">
        <v>-25.025394657475296</v>
      </c>
      <c r="M3316">
        <v>6374.2973645793008</v>
      </c>
      <c r="N3316">
        <v>36488.561281178037</v>
      </c>
      <c r="O3316">
        <v>60.547915979138132</v>
      </c>
      <c r="P3316">
        <v>1.7004202624877998</v>
      </c>
      <c r="Q3316" s="6">
        <v>3314</v>
      </c>
    </row>
    <row r="3317" spans="1:17" x14ac:dyDescent="0.25">
      <c r="A3317">
        <v>110.02231429211578</v>
      </c>
      <c r="B3317">
        <v>-21.21633373776465</v>
      </c>
      <c r="C3317" s="6">
        <v>1838.4800000000002</v>
      </c>
      <c r="D3317">
        <v>0.75</v>
      </c>
      <c r="E3317">
        <v>0.65</v>
      </c>
      <c r="F3317">
        <v>19.899999999999999</v>
      </c>
      <c r="G3317">
        <v>42.007420362456692</v>
      </c>
      <c r="H3317">
        <v>15.946384615454134</v>
      </c>
      <c r="I3317">
        <v>2.2314292115780177E-2</v>
      </c>
      <c r="J3317">
        <v>5948.4421619092991</v>
      </c>
      <c r="K3317">
        <v>-2293.7407970369568</v>
      </c>
      <c r="L3317">
        <v>-21.086819505627219</v>
      </c>
      <c r="M3317">
        <v>6375.3596759376569</v>
      </c>
      <c r="N3317">
        <v>36288.263320063132</v>
      </c>
      <c r="O3317">
        <v>65.134558532445638</v>
      </c>
      <c r="P3317">
        <v>6.1660348917024176E-2</v>
      </c>
      <c r="Q3317" s="6">
        <v>3315</v>
      </c>
    </row>
    <row r="3318" spans="1:17" x14ac:dyDescent="0.25">
      <c r="A3318">
        <v>108.21883592834251</v>
      </c>
      <c r="B3318">
        <v>-22.792491969702837</v>
      </c>
      <c r="C3318" s="6">
        <v>1838.7600000000002</v>
      </c>
      <c r="D3318">
        <v>0.75</v>
      </c>
      <c r="E3318">
        <v>0.65</v>
      </c>
      <c r="F3318">
        <v>19.899999999999999</v>
      </c>
      <c r="G3318">
        <v>42.007420362456692</v>
      </c>
      <c r="H3318">
        <v>21.929688546331612</v>
      </c>
      <c r="I3318">
        <v>-1.7811640716574857</v>
      </c>
      <c r="J3318">
        <v>5883.0520994187655</v>
      </c>
      <c r="K3318">
        <v>-2455.5507940675466</v>
      </c>
      <c r="L3318">
        <v>-22.655365454380984</v>
      </c>
      <c r="M3318">
        <v>6374.9534670239982</v>
      </c>
      <c r="N3318">
        <v>36367.386103458339</v>
      </c>
      <c r="O3318">
        <v>63.232553016773331</v>
      </c>
      <c r="P3318">
        <v>4.5894418070724905</v>
      </c>
      <c r="Q3318" s="6">
        <v>3316</v>
      </c>
    </row>
    <row r="3319" spans="1:17" x14ac:dyDescent="0.25">
      <c r="A3319">
        <v>107.2915156853997</v>
      </c>
      <c r="B3319">
        <v>-23.523099471841817</v>
      </c>
      <c r="C3319" s="6">
        <v>1839.0400000000002</v>
      </c>
      <c r="D3319">
        <v>0.75</v>
      </c>
      <c r="E3319">
        <v>0.65</v>
      </c>
      <c r="F3319">
        <v>19.899999999999999</v>
      </c>
      <c r="G3319">
        <v>42.007420362456692</v>
      </c>
      <c r="H3319">
        <v>19.400331602924776</v>
      </c>
      <c r="I3319">
        <v>-2.7084843146002981</v>
      </c>
      <c r="J3319">
        <v>5851.2324467275739</v>
      </c>
      <c r="K3319">
        <v>-2529.9428764883874</v>
      </c>
      <c r="L3319">
        <v>-23.382582802117135</v>
      </c>
      <c r="M3319">
        <v>6374.757415300749</v>
      </c>
      <c r="N3319">
        <v>36408.50279749342</v>
      </c>
      <c r="O3319">
        <v>62.294372091573734</v>
      </c>
      <c r="P3319">
        <v>6.759682545551617</v>
      </c>
      <c r="Q3319" s="6">
        <v>3317</v>
      </c>
    </row>
    <row r="3320" spans="1:17" x14ac:dyDescent="0.25">
      <c r="A3320">
        <v>105.94141020171881</v>
      </c>
      <c r="B3320">
        <v>-25.06702894413484</v>
      </c>
      <c r="C3320" s="6">
        <v>1839.3200000000002</v>
      </c>
      <c r="D3320">
        <v>0.75</v>
      </c>
      <c r="E3320">
        <v>0.65</v>
      </c>
      <c r="F3320">
        <v>19.899999999999999</v>
      </c>
      <c r="G3320">
        <v>42.007420362456692</v>
      </c>
      <c r="H3320">
        <v>14.550292965190001</v>
      </c>
      <c r="I3320">
        <v>-4.05858979828119</v>
      </c>
      <c r="J3320">
        <v>5780.8750166942391</v>
      </c>
      <c r="K3320">
        <v>-2685.8029193557172</v>
      </c>
      <c r="L3320">
        <v>-24.919649329666857</v>
      </c>
      <c r="M3320">
        <v>6374.3276728027804</v>
      </c>
      <c r="N3320">
        <v>36499.014237116397</v>
      </c>
      <c r="O3320">
        <v>60.329567624274532</v>
      </c>
      <c r="P3320">
        <v>9.5072415338950496</v>
      </c>
      <c r="Q3320" s="6">
        <v>3318</v>
      </c>
    </row>
    <row r="3321" spans="1:17" x14ac:dyDescent="0.25">
      <c r="A3321">
        <v>107.11814362019254</v>
      </c>
      <c r="B3321">
        <v>-22.009522065227099</v>
      </c>
      <c r="C3321" s="6">
        <v>1839.6000000000001</v>
      </c>
      <c r="D3321">
        <v>3</v>
      </c>
      <c r="E3321">
        <v>0.65</v>
      </c>
      <c r="F3321">
        <v>19.899999999999999</v>
      </c>
      <c r="G3321">
        <v>54.048620189015942</v>
      </c>
      <c r="H3321">
        <v>23.079166152385181</v>
      </c>
      <c r="I3321">
        <v>-2.8818563798074592</v>
      </c>
      <c r="J3321">
        <v>5916.0931210784147</v>
      </c>
      <c r="K3321">
        <v>-2375.391290718846</v>
      </c>
      <c r="L3321">
        <v>-21.876126918564854</v>
      </c>
      <c r="M3321">
        <v>6375.158162845396</v>
      </c>
      <c r="N3321">
        <v>36334.478439285645</v>
      </c>
      <c r="O3321">
        <v>64.008364566474867</v>
      </c>
      <c r="P3321">
        <v>7.6505540248348574</v>
      </c>
      <c r="Q3321" s="6">
        <v>3319</v>
      </c>
    </row>
    <row r="3322" spans="1:17" x14ac:dyDescent="0.25">
      <c r="A3322">
        <v>107.86162343163872</v>
      </c>
      <c r="B3322">
        <v>-20.785546325447378</v>
      </c>
      <c r="C3322" s="6">
        <v>1839.88</v>
      </c>
      <c r="D3322">
        <v>3</v>
      </c>
      <c r="E3322">
        <v>0.65</v>
      </c>
      <c r="F3322">
        <v>19.899999999999999</v>
      </c>
      <c r="G3322">
        <v>54.048620189015942</v>
      </c>
      <c r="H3322">
        <v>15.592162479016732</v>
      </c>
      <c r="I3322">
        <v>-2.1383765683612808</v>
      </c>
      <c r="J3322">
        <v>5965.5354014546674</v>
      </c>
      <c r="K3322">
        <v>-2249.2135734044737</v>
      </c>
      <c r="L3322">
        <v>-20.658181337137606</v>
      </c>
      <c r="M3322">
        <v>6375.4665966339926</v>
      </c>
      <c r="N3322">
        <v>36273.244367368396</v>
      </c>
      <c r="O3322">
        <v>65.512692232570387</v>
      </c>
      <c r="P3322">
        <v>6.0064820220655051</v>
      </c>
      <c r="Q3322" s="6">
        <v>3320</v>
      </c>
    </row>
    <row r="3323" spans="1:17" x14ac:dyDescent="0.25">
      <c r="A3323">
        <v>107.99567908585041</v>
      </c>
      <c r="B3323">
        <v>-25.512948898751358</v>
      </c>
      <c r="C3323" s="6">
        <v>1840.16</v>
      </c>
      <c r="D3323">
        <v>1.2</v>
      </c>
      <c r="E3323">
        <v>0.65</v>
      </c>
      <c r="F3323">
        <v>19.899999999999999</v>
      </c>
      <c r="G3323">
        <v>46.089820015575185</v>
      </c>
      <c r="H3323">
        <v>22.063455395823173</v>
      </c>
      <c r="I3323">
        <v>-2.0043209141495879</v>
      </c>
      <c r="J3323">
        <v>5759.7723360381951</v>
      </c>
      <c r="K3323">
        <v>-2730.4661772525178</v>
      </c>
      <c r="L3323">
        <v>-25.363665405691314</v>
      </c>
      <c r="M3323">
        <v>6374.1997857072902</v>
      </c>
      <c r="N3323">
        <v>36510.691485260249</v>
      </c>
      <c r="O3323">
        <v>60.083164676688497</v>
      </c>
      <c r="P3323">
        <v>4.6451678034521047</v>
      </c>
      <c r="Q3323" s="6">
        <v>3321</v>
      </c>
    </row>
    <row r="3324" spans="1:17" x14ac:dyDescent="0.25">
      <c r="A3324">
        <v>106.06538662259067</v>
      </c>
      <c r="B3324">
        <v>-22.521157117021414</v>
      </c>
      <c r="C3324" s="6">
        <v>1840.4400000000003</v>
      </c>
      <c r="D3324">
        <v>1.2</v>
      </c>
      <c r="E3324">
        <v>0.65</v>
      </c>
      <c r="F3324">
        <v>19.899999999999999</v>
      </c>
      <c r="G3324">
        <v>46.089820015575185</v>
      </c>
      <c r="H3324">
        <v>15.25651890116924</v>
      </c>
      <c r="I3324">
        <v>-3.9346133774093346</v>
      </c>
      <c r="J3324">
        <v>5894.6266808971786</v>
      </c>
      <c r="K3324">
        <v>-2427.8221942525643</v>
      </c>
      <c r="L3324">
        <v>-22.38531231617235</v>
      </c>
      <c r="M3324">
        <v>6375.0250441900398</v>
      </c>
      <c r="N3324">
        <v>36366.791714458239</v>
      </c>
      <c r="O3324">
        <v>63.248398339290276</v>
      </c>
      <c r="P3324">
        <v>10.18016456655686</v>
      </c>
      <c r="Q3324" s="6">
        <v>3322</v>
      </c>
    </row>
    <row r="3325" spans="1:17" x14ac:dyDescent="0.25">
      <c r="A3325">
        <v>108.17753095402651</v>
      </c>
      <c r="B3325">
        <v>-24.047354950887492</v>
      </c>
      <c r="C3325" s="6">
        <v>1840.7200000000003</v>
      </c>
      <c r="D3325">
        <v>0.75</v>
      </c>
      <c r="E3325">
        <v>0.65</v>
      </c>
      <c r="F3325">
        <v>19.899999999999999</v>
      </c>
      <c r="G3325">
        <v>42.007420362456692</v>
      </c>
      <c r="H3325">
        <v>19.881812339748976</v>
      </c>
      <c r="I3325">
        <v>-1.8224690459734916</v>
      </c>
      <c r="J3325">
        <v>5827.8147673028006</v>
      </c>
      <c r="K3325">
        <v>-2583.0749540705415</v>
      </c>
      <c r="L3325">
        <v>-23.904461442271806</v>
      </c>
      <c r="M3325">
        <v>6374.6138063681256</v>
      </c>
      <c r="N3325">
        <v>36431.434226414502</v>
      </c>
      <c r="O3325">
        <v>61.783204192826581</v>
      </c>
      <c r="P3325">
        <v>4.4648586838181279</v>
      </c>
      <c r="Q3325" s="6">
        <v>3323</v>
      </c>
    </row>
    <row r="3326" spans="1:17" x14ac:dyDescent="0.25">
      <c r="A3326">
        <v>109.40824172399434</v>
      </c>
      <c r="B3326">
        <v>-21.061218768007887</v>
      </c>
      <c r="C3326" s="6">
        <v>1841.0000000000002</v>
      </c>
      <c r="D3326">
        <v>1.2</v>
      </c>
      <c r="E3326">
        <v>0.65</v>
      </c>
      <c r="F3326">
        <v>19.899999999999999</v>
      </c>
      <c r="G3326">
        <v>46.089820015575185</v>
      </c>
      <c r="H3326">
        <v>23.976571893647527</v>
      </c>
      <c r="I3326">
        <v>-0.59175827600566322</v>
      </c>
      <c r="J3326">
        <v>5954.6356434353474</v>
      </c>
      <c r="K3326">
        <v>-2277.7223011040737</v>
      </c>
      <c r="L3326">
        <v>-20.932475097083689</v>
      </c>
      <c r="M3326">
        <v>6375.3983818281922</v>
      </c>
      <c r="N3326">
        <v>36281.441624059255</v>
      </c>
      <c r="O3326">
        <v>65.305292503284178</v>
      </c>
      <c r="P3326">
        <v>1.6462817686266895</v>
      </c>
      <c r="Q3326" s="6">
        <v>3324</v>
      </c>
    </row>
    <row r="3327" spans="1:17" x14ac:dyDescent="0.25">
      <c r="A3327">
        <v>109.97734111541195</v>
      </c>
      <c r="B3327">
        <v>-24.276944645027221</v>
      </c>
      <c r="C3327" s="6">
        <v>1841.2800000000002</v>
      </c>
      <c r="D3327">
        <v>3</v>
      </c>
      <c r="E3327">
        <v>0.65</v>
      </c>
      <c r="F3327">
        <v>19.899999999999999</v>
      </c>
      <c r="G3327">
        <v>54.048620189015942</v>
      </c>
      <c r="H3327">
        <v>14.66391236049329</v>
      </c>
      <c r="I3327">
        <v>-2.2658884588054207E-2</v>
      </c>
      <c r="J3327">
        <v>5817.4059635586791</v>
      </c>
      <c r="K3327">
        <v>-2606.2765729645103</v>
      </c>
      <c r="L3327">
        <v>-24.133025155101464</v>
      </c>
      <c r="M3327">
        <v>6374.5501582175757</v>
      </c>
      <c r="N3327">
        <v>36440.057506168465</v>
      </c>
      <c r="O3327">
        <v>61.592997553717069</v>
      </c>
      <c r="P3327">
        <v>5.5111302268712282E-2</v>
      </c>
      <c r="Q3327" s="6">
        <v>3325</v>
      </c>
    </row>
    <row r="3328" spans="1:17" x14ac:dyDescent="0.25">
      <c r="A3328">
        <v>110.04456171784088</v>
      </c>
      <c r="B3328">
        <v>-22.291116757401493</v>
      </c>
      <c r="C3328" s="6">
        <v>1841.5600000000002</v>
      </c>
      <c r="D3328">
        <v>0.75</v>
      </c>
      <c r="E3328">
        <v>0.65</v>
      </c>
      <c r="F3328">
        <v>19.899999999999999</v>
      </c>
      <c r="G3328">
        <v>42.007420362456692</v>
      </c>
      <c r="H3328">
        <v>17.275214615387881</v>
      </c>
      <c r="I3328">
        <v>4.4561717840878146E-2</v>
      </c>
      <c r="J3328">
        <v>5904.336473914741</v>
      </c>
      <c r="K3328">
        <v>-2404.2716312729835</v>
      </c>
      <c r="L3328">
        <v>-22.156368088813551</v>
      </c>
      <c r="M3328">
        <v>6375.0851974027773</v>
      </c>
      <c r="N3328">
        <v>36339.42795939598</v>
      </c>
      <c r="O3328">
        <v>63.888964492133077</v>
      </c>
      <c r="P3328">
        <v>0.11748001938268625</v>
      </c>
      <c r="Q3328" s="6">
        <v>3326</v>
      </c>
    </row>
    <row r="3329" spans="1:17" x14ac:dyDescent="0.25">
      <c r="A3329">
        <v>108.35958867077109</v>
      </c>
      <c r="B3329">
        <v>-25.206839748574033</v>
      </c>
      <c r="C3329" s="6">
        <v>1841.8400000000001</v>
      </c>
      <c r="D3329">
        <v>3</v>
      </c>
      <c r="E3329">
        <v>0.65</v>
      </c>
      <c r="F3329">
        <v>19.899999999999999</v>
      </c>
      <c r="G3329">
        <v>54.048620189015942</v>
      </c>
      <c r="H3329">
        <v>17.027053241288456</v>
      </c>
      <c r="I3329">
        <v>-1.6404113292289111</v>
      </c>
      <c r="J3329">
        <v>5774.2961741533818</v>
      </c>
      <c r="K3329">
        <v>-2699.823708858662</v>
      </c>
      <c r="L3329">
        <v>-25.058859364738165</v>
      </c>
      <c r="M3329">
        <v>6374.2877536049255</v>
      </c>
      <c r="N3329">
        <v>36492.592966941564</v>
      </c>
      <c r="O3329">
        <v>60.462946383502022</v>
      </c>
      <c r="P3329">
        <v>3.847011115466751</v>
      </c>
      <c r="Q3329" s="6">
        <v>3327</v>
      </c>
    </row>
    <row r="3330" spans="1:17" x14ac:dyDescent="0.25">
      <c r="A3330">
        <v>108.56870622660654</v>
      </c>
      <c r="B3330">
        <v>-21.08704647012722</v>
      </c>
      <c r="C3330" s="6">
        <v>1842.1200000000001</v>
      </c>
      <c r="D3330">
        <v>0.75</v>
      </c>
      <c r="E3330">
        <v>0.65</v>
      </c>
      <c r="F3330">
        <v>19.899999999999999</v>
      </c>
      <c r="G3330">
        <v>42.007420362456692</v>
      </c>
      <c r="H3330">
        <v>17.829853942613777</v>
      </c>
      <c r="I3330">
        <v>-1.4312937733934632</v>
      </c>
      <c r="J3330">
        <v>5953.6074038913521</v>
      </c>
      <c r="K3330">
        <v>-2280.3906323728361</v>
      </c>
      <c r="L3330">
        <v>-20.958174234930244</v>
      </c>
      <c r="M3330">
        <v>6375.3919531181537</v>
      </c>
      <c r="N3330">
        <v>36284.424979730815</v>
      </c>
      <c r="O3330">
        <v>65.23082447846069</v>
      </c>
      <c r="P3330">
        <v>3.9726316553551619</v>
      </c>
      <c r="Q3330" s="6">
        <v>3328</v>
      </c>
    </row>
    <row r="3331" spans="1:17" x14ac:dyDescent="0.25">
      <c r="A3331">
        <v>107.30010662992741</v>
      </c>
      <c r="B3331">
        <v>-23.392849242740077</v>
      </c>
      <c r="C3331" s="6">
        <v>1842.4</v>
      </c>
      <c r="D3331">
        <v>0.75</v>
      </c>
      <c r="E3331">
        <v>0.65</v>
      </c>
      <c r="F3331">
        <v>19.899999999999999</v>
      </c>
      <c r="G3331">
        <v>42.007420362456692</v>
      </c>
      <c r="H3331">
        <v>17.247914071751165</v>
      </c>
      <c r="I3331">
        <v>-2.6998933700725871</v>
      </c>
      <c r="J3331">
        <v>5856.9748069969237</v>
      </c>
      <c r="K3331">
        <v>-2516.7098173159948</v>
      </c>
      <c r="L3331">
        <v>-23.25293037298227</v>
      </c>
      <c r="M3331">
        <v>6374.7927177572883</v>
      </c>
      <c r="N3331">
        <v>36401.817669918419</v>
      </c>
      <c r="O3331">
        <v>62.444916461657051</v>
      </c>
      <c r="P3331">
        <v>6.7734730834531813</v>
      </c>
      <c r="Q3331" s="6">
        <v>3329</v>
      </c>
    </row>
    <row r="3332" spans="1:17" x14ac:dyDescent="0.25">
      <c r="A3332">
        <v>108.66984521517006</v>
      </c>
      <c r="B3332">
        <v>-22.497553726607521</v>
      </c>
      <c r="C3332" s="6">
        <v>1842.68</v>
      </c>
      <c r="D3332">
        <v>3</v>
      </c>
      <c r="E3332">
        <v>0.65</v>
      </c>
      <c r="F3332">
        <v>19.899999999999999</v>
      </c>
      <c r="G3332">
        <v>54.048620189015942</v>
      </c>
      <c r="H3332">
        <v>21.187676961479095</v>
      </c>
      <c r="I3332">
        <v>-1.3301547848299435</v>
      </c>
      <c r="J3332">
        <v>5895.6273233876109</v>
      </c>
      <c r="K3332">
        <v>-2425.4075448239746</v>
      </c>
      <c r="L3332">
        <v>-22.361820995677249</v>
      </c>
      <c r="M3332">
        <v>6375.0312387284521</v>
      </c>
      <c r="N3332">
        <v>36351.362906611263</v>
      </c>
      <c r="O3332">
        <v>63.606893773917349</v>
      </c>
      <c r="P3332">
        <v>3.4725866780844781</v>
      </c>
      <c r="Q3332" s="6">
        <v>3330</v>
      </c>
    </row>
    <row r="3333" spans="1:17" x14ac:dyDescent="0.25">
      <c r="A3333">
        <v>107.80632592224534</v>
      </c>
      <c r="B3333">
        <v>-22.765295118001109</v>
      </c>
      <c r="C3333" s="6">
        <v>1842.9600000000003</v>
      </c>
      <c r="D3333">
        <v>3</v>
      </c>
      <c r="E3333">
        <v>0.65</v>
      </c>
      <c r="F3333">
        <v>19.899999999999999</v>
      </c>
      <c r="G3333">
        <v>54.048620189015942</v>
      </c>
      <c r="H3333">
        <v>17.377241665052477</v>
      </c>
      <c r="I3333">
        <v>-2.1936740777546646</v>
      </c>
      <c r="J3333">
        <v>5884.2181982192096</v>
      </c>
      <c r="K3333">
        <v>-2452.7738915819309</v>
      </c>
      <c r="L3333">
        <v>-22.628296524552134</v>
      </c>
      <c r="M3333">
        <v>6374.9606718379127</v>
      </c>
      <c r="N3333">
        <v>36367.739425820997</v>
      </c>
      <c r="O3333">
        <v>63.2246212541503</v>
      </c>
      <c r="P3333">
        <v>5.6533896086167141</v>
      </c>
      <c r="Q3333" s="6">
        <v>3331</v>
      </c>
    </row>
    <row r="3334" spans="1:17" x14ac:dyDescent="0.25">
      <c r="A3334">
        <v>108.30094211119128</v>
      </c>
      <c r="B3334">
        <v>-24.719180503893934</v>
      </c>
      <c r="C3334" s="6">
        <v>1843.2400000000002</v>
      </c>
      <c r="D3334">
        <v>0.75</v>
      </c>
      <c r="E3334">
        <v>0.65</v>
      </c>
      <c r="F3334">
        <v>19.899999999999999</v>
      </c>
      <c r="G3334">
        <v>42.007420362456692</v>
      </c>
      <c r="H3334">
        <v>15.181805586694898</v>
      </c>
      <c r="I3334">
        <v>-1.6990578888087242</v>
      </c>
      <c r="J3334">
        <v>5797.0939859839182</v>
      </c>
      <c r="K3334">
        <v>-2650.8511296752717</v>
      </c>
      <c r="L3334">
        <v>-24.573310701620564</v>
      </c>
      <c r="M3334">
        <v>6374.4262795981549</v>
      </c>
      <c r="N3334">
        <v>36466.477420011033</v>
      </c>
      <c r="O3334">
        <v>61.01964810010972</v>
      </c>
      <c r="P3334">
        <v>4.0574629755534195</v>
      </c>
      <c r="Q3334" s="6">
        <v>3332</v>
      </c>
    </row>
    <row r="3335" spans="1:17" x14ac:dyDescent="0.25">
      <c r="A3335">
        <v>109.8680520366959</v>
      </c>
      <c r="B3335">
        <v>-24.085829474607543</v>
      </c>
      <c r="C3335" s="6">
        <v>1843.5200000000002</v>
      </c>
      <c r="D3335">
        <v>0.75</v>
      </c>
      <c r="E3335">
        <v>0.65</v>
      </c>
      <c r="F3335">
        <v>19.899999999999999</v>
      </c>
      <c r="G3335">
        <v>42.007420362456692</v>
      </c>
      <c r="H3335">
        <v>14.415168959811004</v>
      </c>
      <c r="I3335">
        <v>-0.13194796330409986</v>
      </c>
      <c r="J3335">
        <v>5826.076972939909</v>
      </c>
      <c r="K3335">
        <v>-2586.9659271050214</v>
      </c>
      <c r="L3335">
        <v>-23.942763394948184</v>
      </c>
      <c r="M3335">
        <v>6374.6031721686795</v>
      </c>
      <c r="N3335">
        <v>36430.049685273749</v>
      </c>
      <c r="O3335">
        <v>61.813270229689685</v>
      </c>
      <c r="P3335">
        <v>0.32331605426216814</v>
      </c>
      <c r="Q3335" s="6">
        <v>3333</v>
      </c>
    </row>
    <row r="3336" spans="1:17" x14ac:dyDescent="0.25">
      <c r="A3336">
        <v>106.49889854188473</v>
      </c>
      <c r="B3336">
        <v>-24.425956925443472</v>
      </c>
      <c r="C3336" s="6">
        <v>1843.8000000000002</v>
      </c>
      <c r="D3336">
        <v>3</v>
      </c>
      <c r="E3336">
        <v>0.65</v>
      </c>
      <c r="F3336">
        <v>19.899999999999999</v>
      </c>
      <c r="G3336">
        <v>54.048620189015942</v>
      </c>
      <c r="H3336">
        <v>18.423545548156174</v>
      </c>
      <c r="I3336">
        <v>-3.5011014581152722</v>
      </c>
      <c r="J3336">
        <v>5810.6003736843959</v>
      </c>
      <c r="K3336">
        <v>-2621.3132670040582</v>
      </c>
      <c r="L3336">
        <v>-24.281376444898658</v>
      </c>
      <c r="M3336">
        <v>6374.508604310824</v>
      </c>
      <c r="N3336">
        <v>36460.466901572901</v>
      </c>
      <c r="O3336">
        <v>61.150614646100152</v>
      </c>
      <c r="P3336">
        <v>8.4161418026001567</v>
      </c>
      <c r="Q3336" s="6">
        <v>3334</v>
      </c>
    </row>
    <row r="3337" spans="1:17" x14ac:dyDescent="0.25">
      <c r="A3337">
        <v>105.98261917769388</v>
      </c>
      <c r="B3337">
        <v>-24.815929778703683</v>
      </c>
      <c r="C3337" s="6">
        <v>1844.0800000000002</v>
      </c>
      <c r="D3337">
        <v>3</v>
      </c>
      <c r="E3337">
        <v>0.65</v>
      </c>
      <c r="F3337">
        <v>19.899999999999999</v>
      </c>
      <c r="G3337">
        <v>54.048620189015942</v>
      </c>
      <c r="H3337">
        <v>19.9588880264651</v>
      </c>
      <c r="I3337">
        <v>-4.0173808223061229</v>
      </c>
      <c r="J3337">
        <v>5792.6042841354183</v>
      </c>
      <c r="K3337">
        <v>-2660.5822026860287</v>
      </c>
      <c r="L3337">
        <v>-24.669637888470362</v>
      </c>
      <c r="M3337">
        <v>6374.3989559670363</v>
      </c>
      <c r="N3337">
        <v>36485.169324572787</v>
      </c>
      <c r="O3337">
        <v>60.622105529500431</v>
      </c>
      <c r="P3337">
        <v>9.4996303112641041</v>
      </c>
      <c r="Q3337" s="6">
        <v>3335</v>
      </c>
    </row>
    <row r="3338" spans="1:17" x14ac:dyDescent="0.25">
      <c r="A3338">
        <v>110.21913979172614</v>
      </c>
      <c r="B3338">
        <v>-21.400378410694699</v>
      </c>
      <c r="C3338" s="6">
        <v>1844.3600000000001</v>
      </c>
      <c r="D3338">
        <v>3</v>
      </c>
      <c r="E3338">
        <v>0.65</v>
      </c>
      <c r="F3338">
        <v>19.899999999999999</v>
      </c>
      <c r="G3338">
        <v>54.048620189015942</v>
      </c>
      <c r="H3338">
        <v>21.181156790689844</v>
      </c>
      <c r="I3338">
        <v>0.21913979172613551</v>
      </c>
      <c r="J3338">
        <v>5941.037197533391</v>
      </c>
      <c r="K3338">
        <v>-2312.7253668312696</v>
      </c>
      <c r="L3338">
        <v>-21.269954794419768</v>
      </c>
      <c r="M3338">
        <v>6375.3134514986978</v>
      </c>
      <c r="N3338">
        <v>36296.908128033014</v>
      </c>
      <c r="O3338">
        <v>64.919904550942519</v>
      </c>
      <c r="P3338">
        <v>0.60055654772708866</v>
      </c>
      <c r="Q3338" s="6">
        <v>3336</v>
      </c>
    </row>
    <row r="3339" spans="1:17" x14ac:dyDescent="0.25">
      <c r="A3339">
        <v>110.09850963037793</v>
      </c>
      <c r="B3339">
        <v>-24.78958357904207</v>
      </c>
      <c r="C3339" s="6">
        <v>1844.64</v>
      </c>
      <c r="D3339">
        <v>3</v>
      </c>
      <c r="E3339">
        <v>0.65</v>
      </c>
      <c r="F3339">
        <v>19.899999999999999</v>
      </c>
      <c r="G3339">
        <v>54.048620189015942</v>
      </c>
      <c r="H3339">
        <v>19.103142740967265</v>
      </c>
      <c r="I3339">
        <v>9.8509630377932922E-2</v>
      </c>
      <c r="J3339">
        <v>5793.8285273353531</v>
      </c>
      <c r="K3339">
        <v>-2657.9330324007065</v>
      </c>
      <c r="L3339">
        <v>-24.643406465310917</v>
      </c>
      <c r="M3339">
        <v>6374.4064044342012</v>
      </c>
      <c r="N3339">
        <v>36467.312579384306</v>
      </c>
      <c r="O3339">
        <v>61.001264597842727</v>
      </c>
      <c r="P3339">
        <v>0.23494447890050896</v>
      </c>
      <c r="Q3339" s="6">
        <v>3337</v>
      </c>
    </row>
    <row r="3340" spans="1:17" x14ac:dyDescent="0.25">
      <c r="A3340">
        <v>110.24785078472453</v>
      </c>
      <c r="B3340">
        <v>-22.879572037175087</v>
      </c>
      <c r="C3340" s="6">
        <v>1844.92</v>
      </c>
      <c r="D3340">
        <v>1.2</v>
      </c>
      <c r="E3340">
        <v>0.65</v>
      </c>
      <c r="F3340">
        <v>19.899999999999999</v>
      </c>
      <c r="G3340">
        <v>46.089820015575185</v>
      </c>
      <c r="H3340">
        <v>18.126820293222497</v>
      </c>
      <c r="I3340">
        <v>0.24785078472453392</v>
      </c>
      <c r="J3340">
        <v>5879.3095419172842</v>
      </c>
      <c r="K3340">
        <v>-2464.4383367826258</v>
      </c>
      <c r="L3340">
        <v>-22.742036762080083</v>
      </c>
      <c r="M3340">
        <v>6374.9303529908102</v>
      </c>
      <c r="N3340">
        <v>36368.489334483376</v>
      </c>
      <c r="O3340">
        <v>63.206435531290232</v>
      </c>
      <c r="P3340">
        <v>0.63746136489461391</v>
      </c>
      <c r="Q3340" s="6">
        <v>3338</v>
      </c>
    </row>
    <row r="3341" spans="1:17" x14ac:dyDescent="0.25">
      <c r="A3341">
        <v>109.64113459545183</v>
      </c>
      <c r="B3341">
        <v>-22.949365376351015</v>
      </c>
      <c r="C3341" s="6">
        <v>1845.2000000000003</v>
      </c>
      <c r="D3341">
        <v>3</v>
      </c>
      <c r="E3341">
        <v>0.65</v>
      </c>
      <c r="F3341">
        <v>19.899999999999999</v>
      </c>
      <c r="G3341">
        <v>54.048620189015942</v>
      </c>
      <c r="H3341">
        <v>18.233426106075008</v>
      </c>
      <c r="I3341">
        <v>-0.35886540454816895</v>
      </c>
      <c r="J3341">
        <v>5876.3001609542798</v>
      </c>
      <c r="K3341">
        <v>-2471.5575233774648</v>
      </c>
      <c r="L3341">
        <v>-22.811503397352602</v>
      </c>
      <c r="M3341">
        <v>6374.9117776636758</v>
      </c>
      <c r="N3341">
        <v>36372.044714569514</v>
      </c>
      <c r="O3341">
        <v>63.124093632256987</v>
      </c>
      <c r="P3341">
        <v>0.92029530760873068</v>
      </c>
      <c r="Q3341" s="6">
        <v>3339</v>
      </c>
    </row>
    <row r="3342" spans="1:17" x14ac:dyDescent="0.25">
      <c r="A3342">
        <v>108.18940113699361</v>
      </c>
      <c r="B3342">
        <v>-21.966289588811527</v>
      </c>
      <c r="C3342" s="6">
        <v>1845.4800000000002</v>
      </c>
      <c r="D3342">
        <v>0.75</v>
      </c>
      <c r="E3342">
        <v>0.65</v>
      </c>
      <c r="F3342">
        <v>19.899999999999999</v>
      </c>
      <c r="G3342">
        <v>42.007420362456692</v>
      </c>
      <c r="H3342">
        <v>15.250161763744401</v>
      </c>
      <c r="I3342">
        <v>-1.8105988630063905</v>
      </c>
      <c r="J3342">
        <v>5917.8854777803035</v>
      </c>
      <c r="K3342">
        <v>-2370.9523547591762</v>
      </c>
      <c r="L3342">
        <v>-21.833103381021566</v>
      </c>
      <c r="M3342">
        <v>6375.1692994508858</v>
      </c>
      <c r="N3342">
        <v>36327.146032104385</v>
      </c>
      <c r="O3342">
        <v>64.183226536954038</v>
      </c>
      <c r="P3342">
        <v>4.8305180615604337</v>
      </c>
      <c r="Q3342" s="6">
        <v>3340</v>
      </c>
    </row>
    <row r="3343" spans="1:17" x14ac:dyDescent="0.25">
      <c r="A3343">
        <v>108.87258886606281</v>
      </c>
      <c r="B3343">
        <v>-22.977294661371946</v>
      </c>
      <c r="C3343" s="6">
        <v>1845.7600000000002</v>
      </c>
      <c r="D3343">
        <v>1.2</v>
      </c>
      <c r="E3343">
        <v>0.65</v>
      </c>
      <c r="F3343">
        <v>19.899999999999999</v>
      </c>
      <c r="G3343">
        <v>46.089820015575185</v>
      </c>
      <c r="H3343">
        <v>17.912348565662384</v>
      </c>
      <c r="I3343">
        <v>-1.1274111339371871</v>
      </c>
      <c r="J3343">
        <v>5875.0934567743898</v>
      </c>
      <c r="K3343">
        <v>-2474.4054065420692</v>
      </c>
      <c r="L3343">
        <v>-22.839302172400505</v>
      </c>
      <c r="M3343">
        <v>6374.9043319690591</v>
      </c>
      <c r="N3343">
        <v>36374.627022433029</v>
      </c>
      <c r="O3343">
        <v>63.064618997922672</v>
      </c>
      <c r="P3343">
        <v>2.8860146091373102</v>
      </c>
      <c r="Q3343" s="6">
        <v>3341</v>
      </c>
    </row>
    <row r="3344" spans="1:17" x14ac:dyDescent="0.25">
      <c r="A3344">
        <v>105.56575354461727</v>
      </c>
      <c r="B3344">
        <v>-25.080194433455869</v>
      </c>
      <c r="C3344" s="6">
        <v>1846.0400000000002</v>
      </c>
      <c r="D3344">
        <v>0.75</v>
      </c>
      <c r="E3344">
        <v>0.65</v>
      </c>
      <c r="F3344">
        <v>19.899999999999999</v>
      </c>
      <c r="G3344">
        <v>42.007420362456692</v>
      </c>
      <c r="H3344">
        <v>21.234884905198655</v>
      </c>
      <c r="I3344">
        <v>-4.4342464553827341</v>
      </c>
      <c r="J3344">
        <v>5780.2569750215189</v>
      </c>
      <c r="K3344">
        <v>-2687.1238804591148</v>
      </c>
      <c r="L3344">
        <v>-24.93275809769322</v>
      </c>
      <c r="M3344">
        <v>6374.3239207164997</v>
      </c>
      <c r="N3344">
        <v>36502.967296218929</v>
      </c>
      <c r="O3344">
        <v>60.246986595034542</v>
      </c>
      <c r="P3344">
        <v>10.367224710435753</v>
      </c>
      <c r="Q3344" s="6">
        <v>3342</v>
      </c>
    </row>
    <row r="3345" spans="1:17" x14ac:dyDescent="0.25">
      <c r="A3345">
        <v>105.60404082276166</v>
      </c>
      <c r="B3345">
        <v>-21.394417768356128</v>
      </c>
      <c r="C3345" s="6">
        <v>1846.3200000000002</v>
      </c>
      <c r="D3345">
        <v>1.2</v>
      </c>
      <c r="E3345">
        <v>0.65</v>
      </c>
      <c r="F3345">
        <v>19.899999999999999</v>
      </c>
      <c r="G3345">
        <v>46.089820015575185</v>
      </c>
      <c r="H3345">
        <v>14.670017702336335</v>
      </c>
      <c r="I3345">
        <v>-4.3959591772383391</v>
      </c>
      <c r="J3345">
        <v>5941.2779794983089</v>
      </c>
      <c r="K3345">
        <v>-2312.1108815332918</v>
      </c>
      <c r="L3345">
        <v>-21.264023520722624</v>
      </c>
      <c r="M3345">
        <v>6375.3149536455185</v>
      </c>
      <c r="N3345">
        <v>36316.876291156303</v>
      </c>
      <c r="O3345">
        <v>64.434150522169418</v>
      </c>
      <c r="P3345">
        <v>11.900358117315832</v>
      </c>
      <c r="Q3345" s="6">
        <v>3343</v>
      </c>
    </row>
    <row r="3346" spans="1:17" x14ac:dyDescent="0.25">
      <c r="A3346">
        <v>108.75380327365414</v>
      </c>
      <c r="B3346">
        <v>-23.4514461926019</v>
      </c>
      <c r="C3346" s="6">
        <v>1846.6000000000001</v>
      </c>
      <c r="D3346">
        <v>1.2</v>
      </c>
      <c r="E3346">
        <v>0.65</v>
      </c>
      <c r="F3346">
        <v>19.899999999999999</v>
      </c>
      <c r="G3346">
        <v>46.089820015575185</v>
      </c>
      <c r="H3346">
        <v>18.157105348215119</v>
      </c>
      <c r="I3346">
        <v>-1.2461967263458575</v>
      </c>
      <c r="J3346">
        <v>5854.395169447781</v>
      </c>
      <c r="K3346">
        <v>-2522.6646915123188</v>
      </c>
      <c r="L3346">
        <v>-23.311258028517933</v>
      </c>
      <c r="M3346">
        <v>6374.776854593144</v>
      </c>
      <c r="N3346">
        <v>36398.876055495472</v>
      </c>
      <c r="O3346">
        <v>62.510501010494927</v>
      </c>
      <c r="P3346">
        <v>3.128749795705918</v>
      </c>
      <c r="Q3346" s="6">
        <v>3344</v>
      </c>
    </row>
    <row r="3347" spans="1:17" x14ac:dyDescent="0.25">
      <c r="A3347">
        <v>105.81235703112539</v>
      </c>
      <c r="B3347">
        <v>-21.977035338520892</v>
      </c>
      <c r="C3347" s="6">
        <v>1846.88</v>
      </c>
      <c r="D3347">
        <v>3</v>
      </c>
      <c r="E3347">
        <v>0.65</v>
      </c>
      <c r="F3347">
        <v>19.899999999999999</v>
      </c>
      <c r="G3347">
        <v>54.048620189015942</v>
      </c>
      <c r="H3347">
        <v>19.49878440588698</v>
      </c>
      <c r="I3347">
        <v>-4.1876429688746128</v>
      </c>
      <c r="J3347">
        <v>5917.440288034164</v>
      </c>
      <c r="K3347">
        <v>-2372.0558090093946</v>
      </c>
      <c r="L3347">
        <v>-21.843797169299354</v>
      </c>
      <c r="M3347">
        <v>6375.1665330017122</v>
      </c>
      <c r="N3347">
        <v>36342.566152090425</v>
      </c>
      <c r="O3347">
        <v>63.817428148037692</v>
      </c>
      <c r="P3347">
        <v>11.070010820678757</v>
      </c>
      <c r="Q3347" s="6">
        <v>3345</v>
      </c>
    </row>
    <row r="3348" spans="1:17" x14ac:dyDescent="0.25">
      <c r="A3348">
        <v>108.02044978858019</v>
      </c>
      <c r="B3348">
        <v>-22.959088328992028</v>
      </c>
      <c r="C3348" s="6">
        <v>1847.16</v>
      </c>
      <c r="D3348">
        <v>3</v>
      </c>
      <c r="E3348">
        <v>0.65</v>
      </c>
      <c r="F3348">
        <v>19.899999999999999</v>
      </c>
      <c r="G3348">
        <v>54.048620189015942</v>
      </c>
      <c r="H3348">
        <v>20.536074917573853</v>
      </c>
      <c r="I3348">
        <v>-1.9795502114198058</v>
      </c>
      <c r="J3348">
        <v>5875.8802320262357</v>
      </c>
      <c r="K3348">
        <v>-2472.5490154738386</v>
      </c>
      <c r="L3348">
        <v>-22.821180901110626</v>
      </c>
      <c r="M3348">
        <v>6374.9091864149204</v>
      </c>
      <c r="N3348">
        <v>36376.46219805185</v>
      </c>
      <c r="O3348">
        <v>63.022728687710448</v>
      </c>
      <c r="P3348">
        <v>5.0636060443309026</v>
      </c>
      <c r="Q3348" s="6">
        <v>3346</v>
      </c>
    </row>
    <row r="3349" spans="1:17" x14ac:dyDescent="0.25">
      <c r="A3349">
        <v>110.36621096576147</v>
      </c>
      <c r="B3349">
        <v>-23.351480427312122</v>
      </c>
      <c r="C3349" s="6">
        <v>1847.4400000000003</v>
      </c>
      <c r="D3349">
        <v>1.2</v>
      </c>
      <c r="E3349">
        <v>0.65</v>
      </c>
      <c r="F3349">
        <v>19.899999999999999</v>
      </c>
      <c r="G3349">
        <v>46.089820015575185</v>
      </c>
      <c r="H3349">
        <v>16.149965457629182</v>
      </c>
      <c r="I3349">
        <v>0.36621096576146783</v>
      </c>
      <c r="J3349">
        <v>5858.7923235545632</v>
      </c>
      <c r="K3349">
        <v>-2512.5041799176593</v>
      </c>
      <c r="L3349">
        <v>-23.211752026607421</v>
      </c>
      <c r="M3349">
        <v>6374.8038985246903</v>
      </c>
      <c r="N3349">
        <v>36392.32115337767</v>
      </c>
      <c r="O3349">
        <v>62.659005786490617</v>
      </c>
      <c r="P3349">
        <v>0.92384309826873201</v>
      </c>
      <c r="Q3349" s="6">
        <v>3347</v>
      </c>
    </row>
    <row r="3350" spans="1:17" x14ac:dyDescent="0.25">
      <c r="A3350">
        <v>106.80700221127027</v>
      </c>
      <c r="B3350">
        <v>-22.4808381309781</v>
      </c>
      <c r="C3350" s="6">
        <v>1847.7200000000003</v>
      </c>
      <c r="D3350">
        <v>0.75</v>
      </c>
      <c r="E3350">
        <v>0.65</v>
      </c>
      <c r="F3350">
        <v>19.899999999999999</v>
      </c>
      <c r="G3350">
        <v>42.007420362456692</v>
      </c>
      <c r="H3350">
        <v>16.454233818391121</v>
      </c>
      <c r="I3350">
        <v>-3.1929977887297269</v>
      </c>
      <c r="J3350">
        <v>5896.3353611193797</v>
      </c>
      <c r="K3350">
        <v>-2423.697278435412</v>
      </c>
      <c r="L3350">
        <v>-22.345184821758632</v>
      </c>
      <c r="M3350">
        <v>6375.0356225108289</v>
      </c>
      <c r="N3350">
        <v>36359.316121835436</v>
      </c>
      <c r="O3350">
        <v>63.421743213074969</v>
      </c>
      <c r="P3350">
        <v>8.3005414259680244</v>
      </c>
      <c r="Q3350" s="6">
        <v>3348</v>
      </c>
    </row>
    <row r="3351" spans="1:17" x14ac:dyDescent="0.25">
      <c r="A3351">
        <v>105.92080887335148</v>
      </c>
      <c r="B3351">
        <v>-23.853686457635995</v>
      </c>
      <c r="C3351" s="6">
        <v>1848.0000000000002</v>
      </c>
      <c r="D3351">
        <v>1.2</v>
      </c>
      <c r="E3351">
        <v>0.65</v>
      </c>
      <c r="F3351">
        <v>19.899999999999999</v>
      </c>
      <c r="G3351">
        <v>46.089820015575185</v>
      </c>
      <c r="H3351">
        <v>17.313785739332729</v>
      </c>
      <c r="I3351">
        <v>-4.0791911266485243</v>
      </c>
      <c r="J3351">
        <v>5836.5224391309484</v>
      </c>
      <c r="K3351">
        <v>-2563.4716605154954</v>
      </c>
      <c r="L3351">
        <v>-23.71166549789989</v>
      </c>
      <c r="M3351">
        <v>6374.6671392901098</v>
      </c>
      <c r="N3351">
        <v>36435.066104397229</v>
      </c>
      <c r="O3351">
        <v>61.705195477812538</v>
      </c>
      <c r="P3351">
        <v>10.001207794123991</v>
      </c>
      <c r="Q3351" s="6">
        <v>3349</v>
      </c>
    </row>
    <row r="3352" spans="1:17" x14ac:dyDescent="0.25">
      <c r="A3352">
        <v>105.60452056440978</v>
      </c>
      <c r="B3352">
        <v>-24.271304934106269</v>
      </c>
      <c r="C3352" s="6">
        <v>1848.2800000000002</v>
      </c>
      <c r="D3352">
        <v>1.2</v>
      </c>
      <c r="E3352">
        <v>0.65</v>
      </c>
      <c r="F3352">
        <v>19.899999999999999</v>
      </c>
      <c r="G3352">
        <v>46.089820015575185</v>
      </c>
      <c r="H3352">
        <v>23.593318204270929</v>
      </c>
      <c r="I3352">
        <v>-4.395479435590218</v>
      </c>
      <c r="J3352">
        <v>5817.6627658580974</v>
      </c>
      <c r="K3352">
        <v>-2605.7071333894505</v>
      </c>
      <c r="L3352">
        <v>-24.127410536961964</v>
      </c>
      <c r="M3352">
        <v>6374.5517271607696</v>
      </c>
      <c r="N3352">
        <v>36459.553611158597</v>
      </c>
      <c r="O3352">
        <v>61.171407312593317</v>
      </c>
      <c r="P3352">
        <v>10.591792274850539</v>
      </c>
      <c r="Q3352" s="6">
        <v>3350</v>
      </c>
    </row>
    <row r="3353" spans="1:17" x14ac:dyDescent="0.25">
      <c r="A3353">
        <v>107.40399356603353</v>
      </c>
      <c r="B3353">
        <v>-24.88705862729805</v>
      </c>
      <c r="C3353" s="6">
        <v>1848.5600000000002</v>
      </c>
      <c r="D3353">
        <v>3</v>
      </c>
      <c r="E3353">
        <v>0.65</v>
      </c>
      <c r="F3353">
        <v>19.899999999999999</v>
      </c>
      <c r="G3353">
        <v>54.048620189015942</v>
      </c>
      <c r="H3353">
        <v>14.9847448710628</v>
      </c>
      <c r="I3353">
        <v>-2.5960064339664655</v>
      </c>
      <c r="J3353">
        <v>5789.2929971512176</v>
      </c>
      <c r="K3353">
        <v>-2667.7316022831178</v>
      </c>
      <c r="L3353">
        <v>-24.740457480353946</v>
      </c>
      <c r="M3353">
        <v>6374.3788174758001</v>
      </c>
      <c r="N3353">
        <v>36479.409437864189</v>
      </c>
      <c r="O3353">
        <v>60.743284318912181</v>
      </c>
      <c r="P3353">
        <v>6.149268422710259</v>
      </c>
      <c r="Q3353" s="6">
        <v>3351</v>
      </c>
    </row>
    <row r="3354" spans="1:17" x14ac:dyDescent="0.25">
      <c r="A3354">
        <v>107.43956526500651</v>
      </c>
      <c r="B3354">
        <v>-21.096056979601421</v>
      </c>
      <c r="C3354" s="6">
        <v>1848.8400000000001</v>
      </c>
      <c r="D3354">
        <v>3</v>
      </c>
      <c r="E3354">
        <v>0.65</v>
      </c>
      <c r="F3354">
        <v>19.899999999999999</v>
      </c>
      <c r="G3354">
        <v>54.048620189015942</v>
      </c>
      <c r="H3354">
        <v>22.021237785753399</v>
      </c>
      <c r="I3354">
        <v>-2.5604347349934926</v>
      </c>
      <c r="J3354">
        <v>5953.248398264599</v>
      </c>
      <c r="K3354">
        <v>-2281.3214258170633</v>
      </c>
      <c r="L3354">
        <v>-20.967139916648634</v>
      </c>
      <c r="M3354">
        <v>6375.3897088203175</v>
      </c>
      <c r="N3354">
        <v>36289.589326731992</v>
      </c>
      <c r="O3354">
        <v>65.102712579316872</v>
      </c>
      <c r="P3354">
        <v>7.0821000446997378</v>
      </c>
      <c r="Q3354" s="6">
        <v>3352</v>
      </c>
    </row>
    <row r="3355" spans="1:17" x14ac:dyDescent="0.25">
      <c r="A3355">
        <v>108.41448273687178</v>
      </c>
      <c r="B3355">
        <v>-20.790307333242634</v>
      </c>
      <c r="C3355" s="6">
        <v>1849.1200000000001</v>
      </c>
      <c r="D3355">
        <v>0.75</v>
      </c>
      <c r="E3355">
        <v>0.65</v>
      </c>
      <c r="F3355">
        <v>19.899999999999999</v>
      </c>
      <c r="G3355">
        <v>42.007420362456692</v>
      </c>
      <c r="H3355">
        <v>17.314673375492827</v>
      </c>
      <c r="I3355">
        <v>-1.5855172631282244</v>
      </c>
      <c r="J3355">
        <v>5965.3483242369175</v>
      </c>
      <c r="K3355">
        <v>-2249.70637043841</v>
      </c>
      <c r="L3355">
        <v>-20.662918434662245</v>
      </c>
      <c r="M3355">
        <v>6375.4654247880098</v>
      </c>
      <c r="N3355">
        <v>36271.287458216073</v>
      </c>
      <c r="O3355">
        <v>65.561883303232705</v>
      </c>
      <c r="P3355">
        <v>4.4590063803398854</v>
      </c>
      <c r="Q3355" s="6">
        <v>3353</v>
      </c>
    </row>
    <row r="3356" spans="1:17" x14ac:dyDescent="0.25">
      <c r="A3356">
        <v>106.07566565011615</v>
      </c>
      <c r="B3356">
        <v>-22.834941994080168</v>
      </c>
      <c r="C3356" s="6">
        <v>1849.4</v>
      </c>
      <c r="D3356">
        <v>0.75</v>
      </c>
      <c r="E3356">
        <v>0.65</v>
      </c>
      <c r="F3356">
        <v>19.899999999999999</v>
      </c>
      <c r="G3356">
        <v>42.007420362456692</v>
      </c>
      <c r="H3356">
        <v>21.347737589951802</v>
      </c>
      <c r="I3356">
        <v>-3.9243343498838499</v>
      </c>
      <c r="J3356">
        <v>5881.2293599744426</v>
      </c>
      <c r="K3356">
        <v>-2459.8840155980397</v>
      </c>
      <c r="L3356">
        <v>-22.697616058055264</v>
      </c>
      <c r="M3356">
        <v>6374.9422079592323</v>
      </c>
      <c r="N3356">
        <v>36382.186523689197</v>
      </c>
      <c r="O3356">
        <v>62.892988940081651</v>
      </c>
      <c r="P3356">
        <v>10.02452478853591</v>
      </c>
      <c r="Q3356" s="6">
        <v>3354</v>
      </c>
    </row>
    <row r="3357" spans="1:17" x14ac:dyDescent="0.25">
      <c r="A3357">
        <v>110.22487235354252</v>
      </c>
      <c r="B3357">
        <v>-21.222952667792104</v>
      </c>
      <c r="C3357" s="6">
        <v>1849.68</v>
      </c>
      <c r="D3357">
        <v>0.75</v>
      </c>
      <c r="E3357">
        <v>0.65</v>
      </c>
      <c r="F3357">
        <v>19.899999999999999</v>
      </c>
      <c r="G3357">
        <v>42.007420362456692</v>
      </c>
      <c r="H3357">
        <v>18.179140317324642</v>
      </c>
      <c r="I3357">
        <v>0.22487235354252277</v>
      </c>
      <c r="J3357">
        <v>5948.1769120193649</v>
      </c>
      <c r="K3357">
        <v>-2294.4239573023533</v>
      </c>
      <c r="L3357">
        <v>-21.093405638623111</v>
      </c>
      <c r="M3357">
        <v>6375.3580191643523</v>
      </c>
      <c r="N3357">
        <v>36288.623932870782</v>
      </c>
      <c r="O3357">
        <v>65.125577254536523</v>
      </c>
      <c r="P3357">
        <v>0.62117657882147059</v>
      </c>
      <c r="Q3357" s="6">
        <v>3355</v>
      </c>
    </row>
    <row r="3358" spans="1:17" x14ac:dyDescent="0.25">
      <c r="A3358">
        <v>105.4547195382672</v>
      </c>
      <c r="B3358">
        <v>-22.970544524670608</v>
      </c>
      <c r="C3358" s="6">
        <v>1849.9600000000003</v>
      </c>
      <c r="D3358">
        <v>1.2</v>
      </c>
      <c r="E3358">
        <v>0.65</v>
      </c>
      <c r="F3358">
        <v>19.899999999999999</v>
      </c>
      <c r="G3358">
        <v>46.089820015575185</v>
      </c>
      <c r="H3358">
        <v>17.331944719388172</v>
      </c>
      <c r="I3358">
        <v>-4.5452804617328013</v>
      </c>
      <c r="J3358">
        <v>5875.385228724178</v>
      </c>
      <c r="K3358">
        <v>-2473.7171640501078</v>
      </c>
      <c r="L3358">
        <v>-22.832583566293678</v>
      </c>
      <c r="M3358">
        <v>6374.9061321423678</v>
      </c>
      <c r="N3358">
        <v>36394.3844077881</v>
      </c>
      <c r="O3358">
        <v>62.615399749746501</v>
      </c>
      <c r="P3358">
        <v>11.513827690400278</v>
      </c>
      <c r="Q3358" s="6">
        <v>3356</v>
      </c>
    </row>
    <row r="3359" spans="1:17" x14ac:dyDescent="0.25">
      <c r="A3359">
        <v>110.35406718600089</v>
      </c>
      <c r="B3359">
        <v>-20.638277061088907</v>
      </c>
      <c r="C3359" s="6">
        <v>1850.2400000000002</v>
      </c>
      <c r="D3359">
        <v>1.2</v>
      </c>
      <c r="E3359">
        <v>0.65</v>
      </c>
      <c r="F3359">
        <v>19.899999999999999</v>
      </c>
      <c r="G3359">
        <v>46.089820015575185</v>
      </c>
      <c r="H3359">
        <v>17.43325501848593</v>
      </c>
      <c r="I3359">
        <v>0.35406718600088993</v>
      </c>
      <c r="J3359">
        <v>5971.3018623981397</v>
      </c>
      <c r="K3359">
        <v>-2233.9626671759802</v>
      </c>
      <c r="L3359">
        <v>-20.511653395157833</v>
      </c>
      <c r="M3359">
        <v>6375.5027354880422</v>
      </c>
      <c r="N3359">
        <v>36261.849599552836</v>
      </c>
      <c r="O3359">
        <v>65.801910470946808</v>
      </c>
      <c r="P3359">
        <v>1.0044500774184133</v>
      </c>
      <c r="Q3359" s="6">
        <v>3357</v>
      </c>
    </row>
    <row r="3360" spans="1:17" x14ac:dyDescent="0.25">
      <c r="A3360">
        <v>109.22980534008538</v>
      </c>
      <c r="B3360">
        <v>-24.451606817367477</v>
      </c>
      <c r="C3360" s="6">
        <v>1850.5200000000002</v>
      </c>
      <c r="D3360">
        <v>3</v>
      </c>
      <c r="E3360">
        <v>0.65</v>
      </c>
      <c r="F3360">
        <v>19.899999999999999</v>
      </c>
      <c r="G3360">
        <v>54.048620189015942</v>
      </c>
      <c r="H3360">
        <v>22.77275583771873</v>
      </c>
      <c r="I3360">
        <v>-0.77019465991462255</v>
      </c>
      <c r="J3360">
        <v>5809.4249512301494</v>
      </c>
      <c r="K3360">
        <v>-2623.8998162792245</v>
      </c>
      <c r="L3360">
        <v>-24.306912950205511</v>
      </c>
      <c r="M3360">
        <v>6374.5014322569241</v>
      </c>
      <c r="N3360">
        <v>36449.889135204845</v>
      </c>
      <c r="O3360">
        <v>61.378279254561114</v>
      </c>
      <c r="P3360">
        <v>1.860171042903505</v>
      </c>
      <c r="Q3360" s="6">
        <v>3358</v>
      </c>
    </row>
    <row r="3361" spans="1:17" x14ac:dyDescent="0.25">
      <c r="A3361">
        <v>108.93475065619403</v>
      </c>
      <c r="B3361">
        <v>-21.430393655194905</v>
      </c>
      <c r="C3361" s="6">
        <v>1850.8000000000002</v>
      </c>
      <c r="D3361">
        <v>1.2</v>
      </c>
      <c r="E3361">
        <v>0.65</v>
      </c>
      <c r="F3361">
        <v>19.899999999999999</v>
      </c>
      <c r="G3361">
        <v>46.089820015575185</v>
      </c>
      <c r="H3361">
        <v>17.308619696790402</v>
      </c>
      <c r="I3361">
        <v>-1.0652493438059736</v>
      </c>
      <c r="J3361">
        <v>5939.8237486019661</v>
      </c>
      <c r="K3361">
        <v>-2315.8192776720116</v>
      </c>
      <c r="L3361">
        <v>-21.299822236201862</v>
      </c>
      <c r="M3361">
        <v>6375.3058821748491</v>
      </c>
      <c r="N3361">
        <v>36299.458338172131</v>
      </c>
      <c r="O3361">
        <v>64.857114363710465</v>
      </c>
      <c r="P3361">
        <v>2.9133534302902078</v>
      </c>
      <c r="Q3361" s="6">
        <v>3359</v>
      </c>
    </row>
    <row r="3362" spans="1:17" x14ac:dyDescent="0.25">
      <c r="A3362">
        <v>109.25581411845955</v>
      </c>
      <c r="B3362">
        <v>-24.251961709416864</v>
      </c>
      <c r="C3362" s="6">
        <v>1851.0800000000002</v>
      </c>
      <c r="D3362">
        <v>1.2</v>
      </c>
      <c r="E3362">
        <v>0.65</v>
      </c>
      <c r="F3362">
        <v>19.899999999999999</v>
      </c>
      <c r="G3362">
        <v>46.089820015575185</v>
      </c>
      <c r="H3362">
        <v>16.959509442149756</v>
      </c>
      <c r="I3362">
        <v>-0.74418588154044585</v>
      </c>
      <c r="J3362">
        <v>5818.5431256742186</v>
      </c>
      <c r="K3362">
        <v>-2603.753866214036</v>
      </c>
      <c r="L3362">
        <v>-24.108153418211973</v>
      </c>
      <c r="M3362">
        <v>6374.5571062745412</v>
      </c>
      <c r="N3362">
        <v>36439.310281989507</v>
      </c>
      <c r="O3362">
        <v>61.60947102129947</v>
      </c>
      <c r="P3362">
        <v>1.8112712675982778</v>
      </c>
      <c r="Q3362" s="6">
        <v>3360</v>
      </c>
    </row>
    <row r="3363" spans="1:17" x14ac:dyDescent="0.25">
      <c r="A3363">
        <v>106.16746749515299</v>
      </c>
      <c r="B3363">
        <v>-24.301242110721827</v>
      </c>
      <c r="C3363" s="6">
        <v>1851.3600000000001</v>
      </c>
      <c r="D3363">
        <v>1.2</v>
      </c>
      <c r="E3363">
        <v>0.65</v>
      </c>
      <c r="F3363">
        <v>19.899999999999999</v>
      </c>
      <c r="G3363">
        <v>46.089820015575185</v>
      </c>
      <c r="H3363">
        <v>21.362025389980953</v>
      </c>
      <c r="I3363">
        <v>-3.8325325048470091</v>
      </c>
      <c r="J3363">
        <v>5816.2989437414517</v>
      </c>
      <c r="K3363">
        <v>-2608.7295949880631</v>
      </c>
      <c r="L3363">
        <v>-24.157214577380749</v>
      </c>
      <c r="M3363">
        <v>6374.5433956272127</v>
      </c>
      <c r="N3363">
        <v>36456.383361273714</v>
      </c>
      <c r="O3363">
        <v>61.239336557444268</v>
      </c>
      <c r="P3363">
        <v>9.2456145106055736</v>
      </c>
      <c r="Q3363" s="6">
        <v>3361</v>
      </c>
    </row>
    <row r="3364" spans="1:17" x14ac:dyDescent="0.25">
      <c r="A3364">
        <v>106.84776985637701</v>
      </c>
      <c r="B3364">
        <v>-25.454013055609387</v>
      </c>
      <c r="C3364" s="6">
        <v>1851.64</v>
      </c>
      <c r="D3364">
        <v>0.75</v>
      </c>
      <c r="E3364">
        <v>0.65</v>
      </c>
      <c r="F3364">
        <v>19.899999999999999</v>
      </c>
      <c r="G3364">
        <v>42.007420362456692</v>
      </c>
      <c r="H3364">
        <v>20.221268172972827</v>
      </c>
      <c r="I3364">
        <v>-3.1522301436229867</v>
      </c>
      <c r="J3364">
        <v>5762.5814106814423</v>
      </c>
      <c r="K3364">
        <v>-2724.5724574101946</v>
      </c>
      <c r="L3364">
        <v>-25.304979141033098</v>
      </c>
      <c r="M3364">
        <v>6374.2167825082279</v>
      </c>
      <c r="N3364">
        <v>36513.449898496699</v>
      </c>
      <c r="O3364">
        <v>60.026487055527255</v>
      </c>
      <c r="P3364">
        <v>7.3020261448920181</v>
      </c>
      <c r="Q3364" s="6">
        <v>3362</v>
      </c>
    </row>
    <row r="3365" spans="1:17" x14ac:dyDescent="0.25">
      <c r="A3365">
        <v>110.27852707584753</v>
      </c>
      <c r="B3365">
        <v>-23.966463662918276</v>
      </c>
      <c r="C3365" s="6">
        <v>1851.92</v>
      </c>
      <c r="D3365">
        <v>0.75</v>
      </c>
      <c r="E3365">
        <v>0.65</v>
      </c>
      <c r="F3365">
        <v>19.899999999999999</v>
      </c>
      <c r="G3365">
        <v>42.007420362456692</v>
      </c>
      <c r="H3365">
        <v>21.71953670619606</v>
      </c>
      <c r="I3365">
        <v>0.27852707584753489</v>
      </c>
      <c r="J3365">
        <v>5831.459864736109</v>
      </c>
      <c r="K3365">
        <v>-2574.8905875161236</v>
      </c>
      <c r="L3365">
        <v>-23.823933813206779</v>
      </c>
      <c r="M3365">
        <v>6374.6361222980568</v>
      </c>
      <c r="N3365">
        <v>36423.886637648044</v>
      </c>
      <c r="O3365">
        <v>61.949753382482491</v>
      </c>
      <c r="P3365">
        <v>0.68565903535315986</v>
      </c>
      <c r="Q3365" s="6">
        <v>3363</v>
      </c>
    </row>
    <row r="3366" spans="1:17" x14ac:dyDescent="0.25">
      <c r="A3366">
        <v>110.10406556536157</v>
      </c>
      <c r="B3366">
        <v>-25.122942414761184</v>
      </c>
      <c r="C3366" s="6">
        <v>1852.2000000000003</v>
      </c>
      <c r="D3366">
        <v>1.2</v>
      </c>
      <c r="E3366">
        <v>0.65</v>
      </c>
      <c r="F3366">
        <v>19.899999999999999</v>
      </c>
      <c r="G3366">
        <v>46.089820015575185</v>
      </c>
      <c r="H3366">
        <v>17.08173754913091</v>
      </c>
      <c r="I3366">
        <v>0.10406556536156586</v>
      </c>
      <c r="J3366">
        <v>5778.248110616244</v>
      </c>
      <c r="K3366">
        <v>-2691.4120411695158</v>
      </c>
      <c r="L3366">
        <v>-24.975322119888663</v>
      </c>
      <c r="M3366">
        <v>6374.3117278018699</v>
      </c>
      <c r="N3366">
        <v>36485.307057602091</v>
      </c>
      <c r="O3366">
        <v>60.616849301756552</v>
      </c>
      <c r="P3366">
        <v>0.24511153997577872</v>
      </c>
      <c r="Q3366" s="6">
        <v>3364</v>
      </c>
    </row>
    <row r="3367" spans="1:17" x14ac:dyDescent="0.25">
      <c r="A3367">
        <v>109.5996306528358</v>
      </c>
      <c r="B3367">
        <v>-21.206347392959429</v>
      </c>
      <c r="C3367" s="6">
        <v>1852.4800000000002</v>
      </c>
      <c r="D3367">
        <v>1.2</v>
      </c>
      <c r="E3367">
        <v>0.65</v>
      </c>
      <c r="F3367">
        <v>19.899999999999999</v>
      </c>
      <c r="G3367">
        <v>46.089820015575185</v>
      </c>
      <c r="H3367">
        <v>22.401385786825255</v>
      </c>
      <c r="I3367">
        <v>-0.40036934716420092</v>
      </c>
      <c r="J3367">
        <v>5948.8422092905812</v>
      </c>
      <c r="K3367">
        <v>-2292.7100184967831</v>
      </c>
      <c r="L3367">
        <v>-21.076882656499244</v>
      </c>
      <c r="M3367">
        <v>6375.3621748064452</v>
      </c>
      <c r="N3367">
        <v>36287.967163775073</v>
      </c>
      <c r="O3367">
        <v>65.141973558235577</v>
      </c>
      <c r="P3367">
        <v>1.1067051269710617</v>
      </c>
      <c r="Q3367" s="6">
        <v>3365</v>
      </c>
    </row>
    <row r="3368" spans="1:17" x14ac:dyDescent="0.25">
      <c r="A3368">
        <v>109.66417606792312</v>
      </c>
      <c r="B3368">
        <v>-21.373139917203922</v>
      </c>
      <c r="C3368" s="6">
        <v>1852.7600000000002</v>
      </c>
      <c r="D3368">
        <v>0.75</v>
      </c>
      <c r="E3368">
        <v>0.65</v>
      </c>
      <c r="F3368">
        <v>19.899999999999999</v>
      </c>
      <c r="G3368">
        <v>42.007420362456692</v>
      </c>
      <c r="H3368">
        <v>16.674646913519069</v>
      </c>
      <c r="I3368">
        <v>-0.33582393207687744</v>
      </c>
      <c r="J3368">
        <v>5942.1369819548981</v>
      </c>
      <c r="K3368">
        <v>-2309.9171376170721</v>
      </c>
      <c r="L3368">
        <v>-21.242850553223473</v>
      </c>
      <c r="M3368">
        <v>6375.3203131272639</v>
      </c>
      <c r="N3368">
        <v>36295.69984223396</v>
      </c>
      <c r="O3368">
        <v>64.949812452129166</v>
      </c>
      <c r="P3368">
        <v>0.92140977849114336</v>
      </c>
      <c r="Q3368" s="6">
        <v>3366</v>
      </c>
    </row>
    <row r="3369" spans="1:17" x14ac:dyDescent="0.25">
      <c r="A3369">
        <v>107.32981472421143</v>
      </c>
      <c r="B3369">
        <v>-21.564191295873158</v>
      </c>
      <c r="C3369" s="6">
        <v>1853.0400000000002</v>
      </c>
      <c r="D3369">
        <v>1.2</v>
      </c>
      <c r="E3369">
        <v>0.65</v>
      </c>
      <c r="F3369">
        <v>19.899999999999999</v>
      </c>
      <c r="G3369">
        <v>46.089820015575185</v>
      </c>
      <c r="H3369">
        <v>20.66082456864233</v>
      </c>
      <c r="I3369">
        <v>-2.6701852757885689</v>
      </c>
      <c r="J3369">
        <v>5934.3948483981521</v>
      </c>
      <c r="K3369">
        <v>-2329.6032537539645</v>
      </c>
      <c r="L3369">
        <v>-21.432962756127957</v>
      </c>
      <c r="M3369">
        <v>6375.2720362817136</v>
      </c>
      <c r="N3369">
        <v>36312.048052148413</v>
      </c>
      <c r="O3369">
        <v>64.549443752330802</v>
      </c>
      <c r="P3369">
        <v>7.2315703734561056</v>
      </c>
      <c r="Q3369" s="6">
        <v>3367</v>
      </c>
    </row>
    <row r="3370" spans="1:17" x14ac:dyDescent="0.25">
      <c r="A3370">
        <v>108.6556355752443</v>
      </c>
      <c r="B3370">
        <v>-22.19159660755836</v>
      </c>
      <c r="C3370" s="6">
        <v>1853.3200000000002</v>
      </c>
      <c r="D3370">
        <v>3</v>
      </c>
      <c r="E3370">
        <v>0.65</v>
      </c>
      <c r="F3370">
        <v>19.899999999999999</v>
      </c>
      <c r="G3370">
        <v>54.048620189015942</v>
      </c>
      <c r="H3370">
        <v>19.48916227474745</v>
      </c>
      <c r="I3370">
        <v>-1.3443644247556961</v>
      </c>
      <c r="J3370">
        <v>5908.5077268771911</v>
      </c>
      <c r="K3370">
        <v>-2394.0713404992143</v>
      </c>
      <c r="L3370">
        <v>-22.057324825495868</v>
      </c>
      <c r="M3370">
        <v>6375.1110689906554</v>
      </c>
      <c r="N3370">
        <v>36336.477501767527</v>
      </c>
      <c r="O3370">
        <v>63.959535071094926</v>
      </c>
      <c r="P3370">
        <v>3.5553803612091319</v>
      </c>
      <c r="Q3370" s="6">
        <v>3368</v>
      </c>
    </row>
    <row r="3371" spans="1:17" x14ac:dyDescent="0.25">
      <c r="A3371">
        <v>110.20654975141173</v>
      </c>
      <c r="B3371">
        <v>-24.66403138588127</v>
      </c>
      <c r="C3371" s="6">
        <v>1853.6000000000001</v>
      </c>
      <c r="D3371">
        <v>3</v>
      </c>
      <c r="E3371">
        <v>0.65</v>
      </c>
      <c r="F3371">
        <v>19.899999999999999</v>
      </c>
      <c r="G3371">
        <v>54.048620189015942</v>
      </c>
      <c r="H3371">
        <v>19.895381196822058</v>
      </c>
      <c r="I3371">
        <v>0.20654975141172827</v>
      </c>
      <c r="J3371">
        <v>5799.6458296199507</v>
      </c>
      <c r="K3371">
        <v>-2645.3008819707902</v>
      </c>
      <c r="L3371">
        <v>-24.518402922505125</v>
      </c>
      <c r="M3371">
        <v>6374.4418191072637</v>
      </c>
      <c r="N3371">
        <v>36460.625762363306</v>
      </c>
      <c r="O3371">
        <v>61.145369454776798</v>
      </c>
      <c r="P3371">
        <v>0.49496085044951804</v>
      </c>
      <c r="Q3371" s="6">
        <v>3369</v>
      </c>
    </row>
    <row r="3372" spans="1:17" x14ac:dyDescent="0.25">
      <c r="A3372">
        <v>109.64458070562233</v>
      </c>
      <c r="B3372">
        <v>-21.218494300702851</v>
      </c>
      <c r="C3372" s="6">
        <v>1853.88</v>
      </c>
      <c r="D3372">
        <v>3</v>
      </c>
      <c r="E3372">
        <v>0.65</v>
      </c>
      <c r="F3372">
        <v>19.899999999999999</v>
      </c>
      <c r="G3372">
        <v>54.048620189015942</v>
      </c>
      <c r="H3372">
        <v>16.769908270031497</v>
      </c>
      <c r="I3372">
        <v>-0.35541929437766839</v>
      </c>
      <c r="J3372">
        <v>5948.3555872663792</v>
      </c>
      <c r="K3372">
        <v>-2293.9637987383239</v>
      </c>
      <c r="L3372">
        <v>-21.088969362145413</v>
      </c>
      <c r="M3372">
        <v>6375.3591351770228</v>
      </c>
      <c r="N3372">
        <v>36288.496271002434</v>
      </c>
      <c r="O3372">
        <v>65.128773464711003</v>
      </c>
      <c r="P3372">
        <v>0.98193982501347732</v>
      </c>
      <c r="Q3372" s="6">
        <v>3370</v>
      </c>
    </row>
    <row r="3373" spans="1:17" x14ac:dyDescent="0.25">
      <c r="A3373">
        <v>108.98065173996119</v>
      </c>
      <c r="B3373">
        <v>-24.080348989218063</v>
      </c>
      <c r="C3373" s="6">
        <v>1854.16</v>
      </c>
      <c r="D3373">
        <v>0.75</v>
      </c>
      <c r="E3373">
        <v>0.65</v>
      </c>
      <c r="F3373">
        <v>19.899999999999999</v>
      </c>
      <c r="G3373">
        <v>42.007420362456692</v>
      </c>
      <c r="H3373">
        <v>18.519431469891849</v>
      </c>
      <c r="I3373">
        <v>-1.0193482600388108</v>
      </c>
      <c r="J3373">
        <v>5826.3246723497368</v>
      </c>
      <c r="K3373">
        <v>-2586.4117493771291</v>
      </c>
      <c r="L3373">
        <v>-23.93730747571195</v>
      </c>
      <c r="M3373">
        <v>6374.6046877392591</v>
      </c>
      <c r="N3373">
        <v>36430.8125516777</v>
      </c>
      <c r="O3373">
        <v>61.796577986411414</v>
      </c>
      <c r="P3373">
        <v>2.496977930373395</v>
      </c>
      <c r="Q3373" s="6">
        <v>3371</v>
      </c>
    </row>
    <row r="3374" spans="1:17" x14ac:dyDescent="0.25">
      <c r="A3374">
        <v>106.61536020939675</v>
      </c>
      <c r="B3374">
        <v>-23.856251197842841</v>
      </c>
      <c r="C3374" s="6">
        <v>1854.4400000000003</v>
      </c>
      <c r="D3374">
        <v>1.2</v>
      </c>
      <c r="E3374">
        <v>0.65</v>
      </c>
      <c r="F3374">
        <v>19.899999999999999</v>
      </c>
      <c r="G3374">
        <v>46.089820015575185</v>
      </c>
      <c r="H3374">
        <v>17.412319047563152</v>
      </c>
      <c r="I3374">
        <v>-3.384639790603245</v>
      </c>
      <c r="J3374">
        <v>5836.4075584339871</v>
      </c>
      <c r="K3374">
        <v>-2563.7314545982731</v>
      </c>
      <c r="L3374">
        <v>-23.714218640785059</v>
      </c>
      <c r="M3374">
        <v>6374.6664351510935</v>
      </c>
      <c r="N3374">
        <v>36429.869161006282</v>
      </c>
      <c r="O3374">
        <v>61.819016065069007</v>
      </c>
      <c r="P3374">
        <v>8.3194204055234273</v>
      </c>
      <c r="Q3374" s="6">
        <v>3372</v>
      </c>
    </row>
    <row r="3375" spans="1:17" x14ac:dyDescent="0.25">
      <c r="A3375">
        <v>109.8889397093817</v>
      </c>
      <c r="B3375">
        <v>-22.55787628651402</v>
      </c>
      <c r="C3375" s="6">
        <v>1854.7200000000003</v>
      </c>
      <c r="D3375">
        <v>0.75</v>
      </c>
      <c r="E3375">
        <v>0.65</v>
      </c>
      <c r="F3375">
        <v>19.899999999999999</v>
      </c>
      <c r="G3375">
        <v>42.007420362456692</v>
      </c>
      <c r="H3375">
        <v>16.002918001617829</v>
      </c>
      <c r="I3375">
        <v>-0.11106029061829759</v>
      </c>
      <c r="J3375">
        <v>5893.0680248404742</v>
      </c>
      <c r="K3375">
        <v>-2431.5777944850497</v>
      </c>
      <c r="L3375">
        <v>-22.42185732350103</v>
      </c>
      <c r="M3375">
        <v>6375.0153973170909</v>
      </c>
      <c r="N3375">
        <v>36352.498764037991</v>
      </c>
      <c r="O3375">
        <v>63.579876690758965</v>
      </c>
      <c r="P3375">
        <v>0.28950655457612923</v>
      </c>
      <c r="Q3375" s="6">
        <v>3373</v>
      </c>
    </row>
    <row r="3376" spans="1:17" x14ac:dyDescent="0.25">
      <c r="A3376">
        <v>106.32561181245126</v>
      </c>
      <c r="B3376">
        <v>-22.454171266384723</v>
      </c>
      <c r="C3376" s="6">
        <v>1855.0000000000002</v>
      </c>
      <c r="D3376">
        <v>1.2</v>
      </c>
      <c r="E3376">
        <v>0.65</v>
      </c>
      <c r="F3376">
        <v>19.899999999999999</v>
      </c>
      <c r="G3376">
        <v>46.089820015575185</v>
      </c>
      <c r="H3376">
        <v>18.595081762053034</v>
      </c>
      <c r="I3376">
        <v>-3.6743881875487432</v>
      </c>
      <c r="J3376">
        <v>5897.4638777661658</v>
      </c>
      <c r="K3376">
        <v>-2420.9684217952636</v>
      </c>
      <c r="L3376">
        <v>-22.318644755794939</v>
      </c>
      <c r="M3376">
        <v>6375.0426107506601</v>
      </c>
      <c r="N3376">
        <v>36361.452109288613</v>
      </c>
      <c r="O3376">
        <v>63.372402931138971</v>
      </c>
      <c r="P3376">
        <v>9.544161385744701</v>
      </c>
      <c r="Q3376" s="6">
        <v>3374</v>
      </c>
    </row>
    <row r="3377" spans="1:17" x14ac:dyDescent="0.25">
      <c r="A3377">
        <v>107.33502420470306</v>
      </c>
      <c r="B3377">
        <v>-22.690090186331311</v>
      </c>
      <c r="C3377" s="6">
        <v>1855.2800000000002</v>
      </c>
      <c r="D3377">
        <v>3</v>
      </c>
      <c r="E3377">
        <v>0.65</v>
      </c>
      <c r="F3377">
        <v>19.899999999999999</v>
      </c>
      <c r="G3377">
        <v>54.048620189015942</v>
      </c>
      <c r="H3377">
        <v>15.06836566667014</v>
      </c>
      <c r="I3377">
        <v>-2.6649757952969395</v>
      </c>
      <c r="J3377">
        <v>5887.4358191074143</v>
      </c>
      <c r="K3377">
        <v>-2445.0923519453868</v>
      </c>
      <c r="L3377">
        <v>-22.553445961259655</v>
      </c>
      <c r="M3377">
        <v>6374.980559472383</v>
      </c>
      <c r="N3377">
        <v>36366.39507921684</v>
      </c>
      <c r="O3377">
        <v>63.25622409031223</v>
      </c>
      <c r="P3377">
        <v>6.8803422272938475</v>
      </c>
      <c r="Q3377" s="6">
        <v>3375</v>
      </c>
    </row>
    <row r="3378" spans="1:17" x14ac:dyDescent="0.25">
      <c r="A3378">
        <v>106.26757985060662</v>
      </c>
      <c r="B3378">
        <v>-21.861014197389963</v>
      </c>
      <c r="C3378" s="6">
        <v>1855.5600000000002</v>
      </c>
      <c r="D3378">
        <v>1.2</v>
      </c>
      <c r="E3378">
        <v>0.65</v>
      </c>
      <c r="F3378">
        <v>19.899999999999999</v>
      </c>
      <c r="G3378">
        <v>46.089820015575185</v>
      </c>
      <c r="H3378">
        <v>22.332341600431207</v>
      </c>
      <c r="I3378">
        <v>-3.7324201493933771</v>
      </c>
      <c r="J3378">
        <v>5922.2359931234332</v>
      </c>
      <c r="K3378">
        <v>-2360.137554670594</v>
      </c>
      <c r="L3378">
        <v>-21.728338035038423</v>
      </c>
      <c r="M3378">
        <v>6375.1963448362267</v>
      </c>
      <c r="N3378">
        <v>36333.251110427496</v>
      </c>
      <c r="O3378">
        <v>64.038673248586562</v>
      </c>
      <c r="P3378">
        <v>9.9371381868943516</v>
      </c>
      <c r="Q3378" s="6">
        <v>3376</v>
      </c>
    </row>
    <row r="3379" spans="1:17" x14ac:dyDescent="0.25">
      <c r="A3379">
        <v>109.90534501388278</v>
      </c>
      <c r="B3379">
        <v>-24.685806128145114</v>
      </c>
      <c r="C3379" s="6">
        <v>1855.8400000000001</v>
      </c>
      <c r="D3379">
        <v>3</v>
      </c>
      <c r="E3379">
        <v>0.65</v>
      </c>
      <c r="F3379">
        <v>19.899999999999999</v>
      </c>
      <c r="G3379">
        <v>54.048620189015942</v>
      </c>
      <c r="H3379">
        <v>22.690795682005788</v>
      </c>
      <c r="I3379">
        <v>-9.4654986117220119E-2</v>
      </c>
      <c r="J3379">
        <v>5798.6389156962514</v>
      </c>
      <c r="K3379">
        <v>-2647.4925965646908</v>
      </c>
      <c r="L3379">
        <v>-24.540082311884206</v>
      </c>
      <c r="M3379">
        <v>6374.4356866699854</v>
      </c>
      <c r="N3379">
        <v>36461.754667674933</v>
      </c>
      <c r="O3379">
        <v>61.120988365816537</v>
      </c>
      <c r="P3379">
        <v>0.22664047042515162</v>
      </c>
      <c r="Q3379" s="6">
        <v>3377</v>
      </c>
    </row>
    <row r="3380" spans="1:17" x14ac:dyDescent="0.25">
      <c r="A3380">
        <v>108.08786092086225</v>
      </c>
      <c r="B3380">
        <v>-22.908000883564192</v>
      </c>
      <c r="C3380" s="6">
        <v>1856.1200000000001</v>
      </c>
      <c r="D3380">
        <v>3</v>
      </c>
      <c r="E3380">
        <v>0.65</v>
      </c>
      <c r="F3380">
        <v>19.899999999999999</v>
      </c>
      <c r="G3380">
        <v>54.048620189015942</v>
      </c>
      <c r="H3380">
        <v>22.168422707303122</v>
      </c>
      <c r="I3380">
        <v>-1.9121390791377451</v>
      </c>
      <c r="J3380">
        <v>5878.0847839549169</v>
      </c>
      <c r="K3380">
        <v>-2467.3386223611333</v>
      </c>
      <c r="L3380">
        <v>-22.770332434564388</v>
      </c>
      <c r="M3380">
        <v>6374.9227920624462</v>
      </c>
      <c r="N3380">
        <v>36373.638502154383</v>
      </c>
      <c r="O3380">
        <v>63.087833918248414</v>
      </c>
      <c r="P3380">
        <v>4.9021625981625991</v>
      </c>
      <c r="Q3380" s="6">
        <v>3378</v>
      </c>
    </row>
    <row r="3381" spans="1:17" x14ac:dyDescent="0.25">
      <c r="A3381">
        <v>106.9605448423018</v>
      </c>
      <c r="B3381">
        <v>-21.983994534006708</v>
      </c>
      <c r="C3381" s="6">
        <v>1856.4</v>
      </c>
      <c r="D3381">
        <v>1.2</v>
      </c>
      <c r="E3381">
        <v>0.65</v>
      </c>
      <c r="F3381">
        <v>19.899999999999999</v>
      </c>
      <c r="G3381">
        <v>46.089820015575185</v>
      </c>
      <c r="H3381">
        <v>17.0388240942642</v>
      </c>
      <c r="I3381">
        <v>-3.0394551576981996</v>
      </c>
      <c r="J3381">
        <v>5917.1518621608921</v>
      </c>
      <c r="K3381">
        <v>-2372.770387661873</v>
      </c>
      <c r="L3381">
        <v>-21.850722723291685</v>
      </c>
      <c r="M3381">
        <v>6375.1647408078161</v>
      </c>
      <c r="N3381">
        <v>36334.228062837399</v>
      </c>
      <c r="O3381">
        <v>64.014507503417718</v>
      </c>
      <c r="P3381">
        <v>8.0731106116230222</v>
      </c>
      <c r="Q3381" s="6">
        <v>3379</v>
      </c>
    </row>
    <row r="3382" spans="1:17" x14ac:dyDescent="0.25">
      <c r="A3382">
        <v>107.70039905884003</v>
      </c>
      <c r="B3382">
        <v>-22.16644225020131</v>
      </c>
      <c r="C3382" s="6">
        <v>1856.68</v>
      </c>
      <c r="D3382">
        <v>1.2</v>
      </c>
      <c r="E3382">
        <v>0.65</v>
      </c>
      <c r="F3382">
        <v>19.899999999999999</v>
      </c>
      <c r="G3382">
        <v>46.089820015575185</v>
      </c>
      <c r="H3382">
        <v>15.186330264090929</v>
      </c>
      <c r="I3382">
        <v>-2.2996009411599658</v>
      </c>
      <c r="J3382">
        <v>5909.559224267713</v>
      </c>
      <c r="K3382">
        <v>-2391.4920253500613</v>
      </c>
      <c r="L3382">
        <v>-22.032291259198939</v>
      </c>
      <c r="M3382">
        <v>6375.117593616651</v>
      </c>
      <c r="N3382">
        <v>36338.893620707764</v>
      </c>
      <c r="O3382">
        <v>63.90258027150125</v>
      </c>
      <c r="P3382">
        <v>6.0753154563279317</v>
      </c>
      <c r="Q3382" s="6">
        <v>3380</v>
      </c>
    </row>
    <row r="3383" spans="1:17" x14ac:dyDescent="0.25">
      <c r="A3383">
        <v>106.931387612202</v>
      </c>
      <c r="B3383">
        <v>-22.95116886616259</v>
      </c>
      <c r="C3383" s="6">
        <v>1856.9600000000003</v>
      </c>
      <c r="D3383">
        <v>3</v>
      </c>
      <c r="E3383">
        <v>0.65</v>
      </c>
      <c r="F3383">
        <v>19.899999999999999</v>
      </c>
      <c r="G3383">
        <v>54.048620189015942</v>
      </c>
      <c r="H3383">
        <v>15.939969090927175</v>
      </c>
      <c r="I3383">
        <v>-3.0686123877979981</v>
      </c>
      <c r="J3383">
        <v>5876.2222819793315</v>
      </c>
      <c r="K3383">
        <v>-2471.7414384293606</v>
      </c>
      <c r="L3383">
        <v>-22.813298455756144</v>
      </c>
      <c r="M3383">
        <v>6374.9112970832175</v>
      </c>
      <c r="N3383">
        <v>36381.767388153145</v>
      </c>
      <c r="O3383">
        <v>62.901629910880885</v>
      </c>
      <c r="P3383">
        <v>7.8277809954517714</v>
      </c>
      <c r="Q3383" s="6">
        <v>3381</v>
      </c>
    </row>
    <row r="3384" spans="1:17" x14ac:dyDescent="0.25">
      <c r="A3384">
        <v>110.17978130363781</v>
      </c>
      <c r="B3384">
        <v>-24.561441180434468</v>
      </c>
      <c r="C3384" s="6">
        <v>1857.2400000000002</v>
      </c>
      <c r="D3384">
        <v>3</v>
      </c>
      <c r="E3384">
        <v>0.65</v>
      </c>
      <c r="F3384">
        <v>19.899999999999999</v>
      </c>
      <c r="G3384">
        <v>54.048620189015942</v>
      </c>
      <c r="H3384">
        <v>21.860467728007038</v>
      </c>
      <c r="I3384">
        <v>0.1797813036378102</v>
      </c>
      <c r="J3384">
        <v>5804.3785862189479</v>
      </c>
      <c r="K3384">
        <v>-2634.9697131291241</v>
      </c>
      <c r="L3384">
        <v>-24.41626308926228</v>
      </c>
      <c r="M3384">
        <v>6374.4706573381336</v>
      </c>
      <c r="N3384">
        <v>36455.146756556293</v>
      </c>
      <c r="O3384">
        <v>61.263955937163814</v>
      </c>
      <c r="P3384">
        <v>0.43250414297011874</v>
      </c>
      <c r="Q3384" s="6">
        <v>3382</v>
      </c>
    </row>
    <row r="3385" spans="1:17" x14ac:dyDescent="0.25">
      <c r="A3385">
        <v>103.38507124556308</v>
      </c>
      <c r="B3385">
        <v>-23.08892168590177</v>
      </c>
      <c r="C3385" s="6">
        <v>1857.5200000000002</v>
      </c>
      <c r="D3385">
        <v>0.75</v>
      </c>
      <c r="E3385">
        <v>0.65</v>
      </c>
      <c r="F3385">
        <v>19.899999999999999</v>
      </c>
      <c r="G3385">
        <v>42.007420362456692</v>
      </c>
      <c r="H3385">
        <v>18.465486932308632</v>
      </c>
      <c r="I3385">
        <v>-6.6149287544369173</v>
      </c>
      <c r="J3385">
        <v>5870.2566331470207</v>
      </c>
      <c r="K3385">
        <v>-2485.7819667563558</v>
      </c>
      <c r="L3385">
        <v>-22.950408879875429</v>
      </c>
      <c r="M3385">
        <v>6374.8745027065188</v>
      </c>
      <c r="N3385">
        <v>36424.175958937652</v>
      </c>
      <c r="O3385">
        <v>61.95013275225795</v>
      </c>
      <c r="P3385">
        <v>16.473822596299787</v>
      </c>
      <c r="Q3385" s="6">
        <v>3383</v>
      </c>
    </row>
    <row r="3386" spans="1:17" x14ac:dyDescent="0.25">
      <c r="A3386">
        <v>106.95468806873427</v>
      </c>
      <c r="B3386">
        <v>-23.198605735554768</v>
      </c>
      <c r="C3386" s="6">
        <v>1857.8000000000002</v>
      </c>
      <c r="D3386">
        <v>0.75</v>
      </c>
      <c r="E3386">
        <v>0.65</v>
      </c>
      <c r="F3386">
        <v>19.899999999999999</v>
      </c>
      <c r="G3386">
        <v>42.007420362456692</v>
      </c>
      <c r="H3386">
        <v>18.656035126103731</v>
      </c>
      <c r="I3386">
        <v>-3.0453119312657293</v>
      </c>
      <c r="J3386">
        <v>5865.4823518777212</v>
      </c>
      <c r="K3386">
        <v>-2496.9514639698768</v>
      </c>
      <c r="L3386">
        <v>-23.059583703204616</v>
      </c>
      <c r="M3386">
        <v>6374.8450831067512</v>
      </c>
      <c r="N3386">
        <v>36394.03533888235</v>
      </c>
      <c r="O3386">
        <v>62.621499372143504</v>
      </c>
      <c r="P3386">
        <v>7.6915458921150242</v>
      </c>
      <c r="Q3386" s="6">
        <v>3384</v>
      </c>
    </row>
    <row r="3387" spans="1:17" x14ac:dyDescent="0.25">
      <c r="A3387">
        <v>110.91230650451753</v>
      </c>
      <c r="B3387">
        <v>-24.082613271116703</v>
      </c>
      <c r="C3387" s="6">
        <v>1858.0800000000002</v>
      </c>
      <c r="D3387">
        <v>1.2</v>
      </c>
      <c r="E3387">
        <v>0.65</v>
      </c>
      <c r="F3387">
        <v>19.899999999999999</v>
      </c>
      <c r="G3387">
        <v>46.089820015575185</v>
      </c>
      <c r="H3387">
        <v>18.398513868730102</v>
      </c>
      <c r="I3387">
        <v>0.91230650451753093</v>
      </c>
      <c r="J3387">
        <v>5826.2223409112412</v>
      </c>
      <c r="K3387">
        <v>-2586.6407126871891</v>
      </c>
      <c r="L3387">
        <v>-23.939561607387176</v>
      </c>
      <c r="M3387">
        <v>6374.6040616076034</v>
      </c>
      <c r="N3387">
        <v>36430.718511128493</v>
      </c>
      <c r="O3387">
        <v>61.798622791165926</v>
      </c>
      <c r="P3387">
        <v>2.2348074837271499</v>
      </c>
      <c r="Q3387" s="6">
        <v>3385</v>
      </c>
    </row>
    <row r="3388" spans="1:17" x14ac:dyDescent="0.25">
      <c r="A3388">
        <v>106.3358732804746</v>
      </c>
      <c r="B3388">
        <v>-23.068783866729319</v>
      </c>
      <c r="C3388" s="6">
        <v>1858.3600000000001</v>
      </c>
      <c r="D3388">
        <v>3</v>
      </c>
      <c r="E3388">
        <v>0.65</v>
      </c>
      <c r="F3388">
        <v>19.899999999999999</v>
      </c>
      <c r="G3388">
        <v>54.048620189015942</v>
      </c>
      <c r="H3388">
        <v>21.069056823124257</v>
      </c>
      <c r="I3388">
        <v>-3.6641267195253988</v>
      </c>
      <c r="J3388">
        <v>5871.1308527987203</v>
      </c>
      <c r="K3388">
        <v>-2483.7302894519721</v>
      </c>
      <c r="L3388">
        <v>-22.930364773155301</v>
      </c>
      <c r="M3388">
        <v>6374.8798923137529</v>
      </c>
      <c r="N3388">
        <v>36391.805452620429</v>
      </c>
      <c r="O3388">
        <v>62.672875838072891</v>
      </c>
      <c r="P3388">
        <v>9.2818861513677735</v>
      </c>
      <c r="Q3388" s="6">
        <v>3386</v>
      </c>
    </row>
    <row r="3389" spans="1:17" x14ac:dyDescent="0.25">
      <c r="A3389">
        <v>107.08419283321341</v>
      </c>
      <c r="B3389">
        <v>-24.237380027279059</v>
      </c>
      <c r="C3389" s="6">
        <v>1858.64</v>
      </c>
      <c r="D3389">
        <v>0.75</v>
      </c>
      <c r="E3389">
        <v>0.65</v>
      </c>
      <c r="F3389">
        <v>19.899999999999999</v>
      </c>
      <c r="G3389">
        <v>42.007420362456692</v>
      </c>
      <c r="H3389">
        <v>15.502411606809629</v>
      </c>
      <c r="I3389">
        <v>-2.9158071667865926</v>
      </c>
      <c r="J3389">
        <v>5819.206338038437</v>
      </c>
      <c r="K3389">
        <v>-2602.2812236073078</v>
      </c>
      <c r="L3389">
        <v>-24.093636689165354</v>
      </c>
      <c r="M3389">
        <v>6374.5611591234938</v>
      </c>
      <c r="N3389">
        <v>36446.692309912542</v>
      </c>
      <c r="O3389">
        <v>61.449147024674332</v>
      </c>
      <c r="P3389">
        <v>7.0727434162693745</v>
      </c>
      <c r="Q3389" s="6">
        <v>3387</v>
      </c>
    </row>
    <row r="3390" spans="1:17" x14ac:dyDescent="0.25">
      <c r="A3390">
        <v>107.99608618815179</v>
      </c>
      <c r="B3390">
        <v>-22.752078324414079</v>
      </c>
      <c r="C3390" s="6">
        <v>1858.92</v>
      </c>
      <c r="D3390">
        <v>0.75</v>
      </c>
      <c r="E3390">
        <v>0.65</v>
      </c>
      <c r="F3390">
        <v>19.899999999999999</v>
      </c>
      <c r="G3390">
        <v>42.007420362456692</v>
      </c>
      <c r="H3390">
        <v>15.680629447328325</v>
      </c>
      <c r="I3390">
        <v>-2.0039138118482072</v>
      </c>
      <c r="J3390">
        <v>5884.7844072676444</v>
      </c>
      <c r="K3390">
        <v>-2451.4242100843157</v>
      </c>
      <c r="L3390">
        <v>-22.615141941147964</v>
      </c>
      <c r="M3390">
        <v>6374.9641707077781</v>
      </c>
      <c r="N3390">
        <v>36366.256494937435</v>
      </c>
      <c r="O3390">
        <v>63.258933666543442</v>
      </c>
      <c r="P3390">
        <v>5.1695340963568981</v>
      </c>
      <c r="Q3390" s="6">
        <v>3388</v>
      </c>
    </row>
    <row r="3391" spans="1:17" x14ac:dyDescent="0.25">
      <c r="A3391">
        <v>112.89195556595772</v>
      </c>
      <c r="B3391">
        <v>-21.910802693396867</v>
      </c>
      <c r="C3391" s="6">
        <v>1859.2000000000003</v>
      </c>
      <c r="D3391">
        <v>0.75</v>
      </c>
      <c r="E3391">
        <v>0.65</v>
      </c>
      <c r="F3391">
        <v>19.899999999999999</v>
      </c>
      <c r="G3391">
        <v>42.007420362456692</v>
      </c>
      <c r="H3391">
        <v>22.714061684131718</v>
      </c>
      <c r="I3391">
        <v>2.8919555659577156</v>
      </c>
      <c r="J3391">
        <v>5920.1809624595635</v>
      </c>
      <c r="K3391">
        <v>-2365.2532392415919</v>
      </c>
      <c r="L3391">
        <v>-21.777885090221137</v>
      </c>
      <c r="M3391">
        <v>6375.1835670834989</v>
      </c>
      <c r="N3391">
        <v>36329.805871731165</v>
      </c>
      <c r="O3391">
        <v>64.120229186397523</v>
      </c>
      <c r="P3391">
        <v>7.7095708728292784</v>
      </c>
      <c r="Q3391" s="6">
        <v>3389</v>
      </c>
    </row>
    <row r="3392" spans="1:17" x14ac:dyDescent="0.25">
      <c r="A3392">
        <v>103.90430467541192</v>
      </c>
      <c r="B3392">
        <v>-24.625835771442709</v>
      </c>
      <c r="C3392" s="6">
        <v>1859.4800000000002</v>
      </c>
      <c r="D3392">
        <v>3</v>
      </c>
      <c r="E3392">
        <v>0.65</v>
      </c>
      <c r="F3392">
        <v>19.899999999999999</v>
      </c>
      <c r="G3392">
        <v>54.048620189015942</v>
      </c>
      <c r="H3392">
        <v>21.758095840436976</v>
      </c>
      <c r="I3392">
        <v>-6.0956953245880783</v>
      </c>
      <c r="J3392">
        <v>5801.4100629551531</v>
      </c>
      <c r="K3392">
        <v>-2641.4554327127171</v>
      </c>
      <c r="L3392">
        <v>-24.480374770782372</v>
      </c>
      <c r="M3392">
        <v>6374.4525664220646</v>
      </c>
      <c r="N3392">
        <v>36496.458984597921</v>
      </c>
      <c r="O3392">
        <v>60.386337833216253</v>
      </c>
      <c r="P3392">
        <v>14.374866319636981</v>
      </c>
      <c r="Q3392" s="6">
        <v>3390</v>
      </c>
    </row>
    <row r="3393" spans="1:17" x14ac:dyDescent="0.25">
      <c r="A3393">
        <v>106.54657288313588</v>
      </c>
      <c r="B3393">
        <v>-25.337507690732117</v>
      </c>
      <c r="C3393" s="6">
        <v>1859.7600000000002</v>
      </c>
      <c r="D3393">
        <v>0.75</v>
      </c>
      <c r="E3393">
        <v>0.65</v>
      </c>
      <c r="F3393">
        <v>19.899999999999999</v>
      </c>
      <c r="G3393">
        <v>42.007420362456692</v>
      </c>
      <c r="H3393">
        <v>14.076862348820029</v>
      </c>
      <c r="I3393">
        <v>-3.4534271168641197</v>
      </c>
      <c r="J3393">
        <v>5768.1165258125529</v>
      </c>
      <c r="K3393">
        <v>-2712.913305633017</v>
      </c>
      <c r="L3393">
        <v>-25.18896899016384</v>
      </c>
      <c r="M3393">
        <v>6374.2502978179746</v>
      </c>
      <c r="N3393">
        <v>36509.090770137111</v>
      </c>
      <c r="O3393">
        <v>60.117699473308633</v>
      </c>
      <c r="P3393">
        <v>8.0265681460308009</v>
      </c>
      <c r="Q3393" s="6">
        <v>3391</v>
      </c>
    </row>
    <row r="3394" spans="1:17" x14ac:dyDescent="0.25">
      <c r="A3394">
        <v>104.39398024443364</v>
      </c>
      <c r="B3394">
        <v>-23.879789009174331</v>
      </c>
      <c r="C3394" s="6">
        <v>1860.0400000000002</v>
      </c>
      <c r="D3394">
        <v>0.75</v>
      </c>
      <c r="E3394">
        <v>0.65</v>
      </c>
      <c r="F3394">
        <v>19.899999999999999</v>
      </c>
      <c r="G3394">
        <v>42.007420362456692</v>
      </c>
      <c r="H3394">
        <v>18.765140186855358</v>
      </c>
      <c r="I3394">
        <v>-5.6060197555663649</v>
      </c>
      <c r="J3394">
        <v>5835.3527000987806</v>
      </c>
      <c r="K3394">
        <v>-2566.1154692835535</v>
      </c>
      <c r="L3394">
        <v>-23.737650070929014</v>
      </c>
      <c r="M3394">
        <v>6374.6599702451958</v>
      </c>
      <c r="N3394">
        <v>36451.602285712572</v>
      </c>
      <c r="O3394">
        <v>61.345649140967716</v>
      </c>
      <c r="P3394">
        <v>13.629531919095722</v>
      </c>
      <c r="Q3394" s="6">
        <v>3392</v>
      </c>
    </row>
    <row r="3395" spans="1:17" x14ac:dyDescent="0.25">
      <c r="A3395">
        <v>109.00762012881596</v>
      </c>
      <c r="B3395">
        <v>-24.687250794291771</v>
      </c>
      <c r="C3395" s="6">
        <v>1860.3200000000002</v>
      </c>
      <c r="D3395">
        <v>1.2</v>
      </c>
      <c r="E3395">
        <v>0.65</v>
      </c>
      <c r="F3395">
        <v>19.899999999999999</v>
      </c>
      <c r="G3395">
        <v>46.089820015575185</v>
      </c>
      <c r="H3395">
        <v>14.017786792490179</v>
      </c>
      <c r="I3395">
        <v>-0.99237987118404192</v>
      </c>
      <c r="J3395">
        <v>5798.5720814601691</v>
      </c>
      <c r="K3395">
        <v>-2647.6379946563629</v>
      </c>
      <c r="L3395">
        <v>-24.541520654710265</v>
      </c>
      <c r="M3395">
        <v>6374.4352796649591</v>
      </c>
      <c r="N3395">
        <v>36462.828481921264</v>
      </c>
      <c r="O3395">
        <v>61.097964271397068</v>
      </c>
      <c r="P3395">
        <v>2.3748958841923629</v>
      </c>
      <c r="Q3395" s="6">
        <v>3393</v>
      </c>
    </row>
    <row r="3396" spans="1:17" x14ac:dyDescent="0.25">
      <c r="A3396">
        <v>108.12718632031719</v>
      </c>
      <c r="B3396">
        <v>-24.024219374407419</v>
      </c>
      <c r="C3396" s="6">
        <v>1860.6000000000001</v>
      </c>
      <c r="D3396">
        <v>1.2</v>
      </c>
      <c r="E3396">
        <v>0.65</v>
      </c>
      <c r="F3396">
        <v>19.899999999999999</v>
      </c>
      <c r="G3396">
        <v>46.089820015575185</v>
      </c>
      <c r="H3396">
        <v>19.822765335234887</v>
      </c>
      <c r="I3396">
        <v>-1.8728136796828068</v>
      </c>
      <c r="J3396">
        <v>5828.858478944735</v>
      </c>
      <c r="K3396">
        <v>-2580.7346743877556</v>
      </c>
      <c r="L3396">
        <v>-23.881429759825924</v>
      </c>
      <c r="M3396">
        <v>6374.6201947373465</v>
      </c>
      <c r="N3396">
        <v>36430.419112793446</v>
      </c>
      <c r="O3396">
        <v>61.805644805925418</v>
      </c>
      <c r="P3396">
        <v>4.5919025668170681</v>
      </c>
      <c r="Q3396" s="6">
        <v>3394</v>
      </c>
    </row>
    <row r="3397" spans="1:17" x14ac:dyDescent="0.25">
      <c r="A3397">
        <v>106.04916437477755</v>
      </c>
      <c r="B3397">
        <v>-20.929221348462885</v>
      </c>
      <c r="C3397" s="6">
        <v>1860.88</v>
      </c>
      <c r="D3397">
        <v>3</v>
      </c>
      <c r="E3397">
        <v>0.65</v>
      </c>
      <c r="F3397">
        <v>19.899999999999999</v>
      </c>
      <c r="G3397">
        <v>54.048620189015942</v>
      </c>
      <c r="H3397">
        <v>21.40080781978282</v>
      </c>
      <c r="I3397">
        <v>-3.950835625222453</v>
      </c>
      <c r="J3397">
        <v>5959.8718219592683</v>
      </c>
      <c r="K3397">
        <v>-2264.0781876851574</v>
      </c>
      <c r="L3397">
        <v>-20.801136349466233</v>
      </c>
      <c r="M3397">
        <v>6375.4311363339029</v>
      </c>
      <c r="N3397">
        <v>36291.451602702036</v>
      </c>
      <c r="O3397">
        <v>65.058029259060774</v>
      </c>
      <c r="P3397">
        <v>10.942670247313037</v>
      </c>
      <c r="Q3397" s="6">
        <v>3395</v>
      </c>
    </row>
    <row r="3398" spans="1:17" x14ac:dyDescent="0.25">
      <c r="A3398">
        <v>105.27692099494948</v>
      </c>
      <c r="B3398">
        <v>-22.814836433135554</v>
      </c>
      <c r="C3398" s="6">
        <v>1861.16</v>
      </c>
      <c r="D3398">
        <v>3</v>
      </c>
      <c r="E3398">
        <v>0.65</v>
      </c>
      <c r="F3398">
        <v>19.899999999999999</v>
      </c>
      <c r="G3398">
        <v>54.048620189015942</v>
      </c>
      <c r="H3398">
        <v>15.309613367862431</v>
      </c>
      <c r="I3398">
        <v>-4.723079005050522</v>
      </c>
      <c r="J3398">
        <v>5882.0930635625064</v>
      </c>
      <c r="K3398">
        <v>-2457.8318418506974</v>
      </c>
      <c r="L3398">
        <v>-22.677604911236266</v>
      </c>
      <c r="M3398">
        <v>6374.9475426253784</v>
      </c>
      <c r="N3398">
        <v>36388.35287642957</v>
      </c>
      <c r="O3398">
        <v>62.753009799555194</v>
      </c>
      <c r="P3398">
        <v>12.028383687428477</v>
      </c>
      <c r="Q3398" s="6">
        <v>3396</v>
      </c>
    </row>
    <row r="3399" spans="1:17" x14ac:dyDescent="0.25">
      <c r="A3399">
        <v>105.3607142261661</v>
      </c>
      <c r="B3399">
        <v>-24.955399881268853</v>
      </c>
      <c r="C3399" s="6">
        <v>1861.4400000000003</v>
      </c>
      <c r="D3399">
        <v>3</v>
      </c>
      <c r="E3399">
        <v>0.65</v>
      </c>
      <c r="F3399">
        <v>19.899999999999999</v>
      </c>
      <c r="G3399">
        <v>54.048620189015942</v>
      </c>
      <c r="H3399">
        <v>23.971787541584106</v>
      </c>
      <c r="I3399">
        <v>-4.6392857738339046</v>
      </c>
      <c r="J3399">
        <v>5786.1030940516857</v>
      </c>
      <c r="K3399">
        <v>-2674.5969982205661</v>
      </c>
      <c r="L3399">
        <v>-24.808502443372731</v>
      </c>
      <c r="M3399">
        <v>6374.3594280433354</v>
      </c>
      <c r="N3399">
        <v>36498.13245170514</v>
      </c>
      <c r="O3399">
        <v>60.348843611120252</v>
      </c>
      <c r="P3399">
        <v>10.886991818633996</v>
      </c>
      <c r="Q3399" s="6">
        <v>3397</v>
      </c>
    </row>
    <row r="3400" spans="1:17" x14ac:dyDescent="0.25">
      <c r="A3400">
        <v>111.9166943676727</v>
      </c>
      <c r="B3400">
        <v>-24.579849877980784</v>
      </c>
      <c r="C3400" s="6">
        <v>1861.7200000000003</v>
      </c>
      <c r="D3400">
        <v>0.75</v>
      </c>
      <c r="E3400">
        <v>0.65</v>
      </c>
      <c r="F3400">
        <v>19.899999999999999</v>
      </c>
      <c r="G3400">
        <v>42.007420362456692</v>
      </c>
      <c r="H3400">
        <v>18.663735842784149</v>
      </c>
      <c r="I3400">
        <v>1.9166943676727044</v>
      </c>
      <c r="J3400">
        <v>5803.5307111949587</v>
      </c>
      <c r="K3400">
        <v>-2636.8241423563636</v>
      </c>
      <c r="L3400">
        <v>-24.43459083608111</v>
      </c>
      <c r="M3400">
        <v>6374.465489238798</v>
      </c>
      <c r="N3400">
        <v>36459.848646382256</v>
      </c>
      <c r="O3400">
        <v>61.162699416660345</v>
      </c>
      <c r="P3400">
        <v>4.5996830758061495</v>
      </c>
      <c r="Q3400" s="6">
        <v>3398</v>
      </c>
    </row>
    <row r="3401" spans="1:17" x14ac:dyDescent="0.25">
      <c r="A3401">
        <v>107.3961615226138</v>
      </c>
      <c r="B3401">
        <v>-23.690386107644727</v>
      </c>
      <c r="C3401" s="6">
        <v>1862.0000000000002</v>
      </c>
      <c r="D3401">
        <v>1.2</v>
      </c>
      <c r="E3401">
        <v>0.65</v>
      </c>
      <c r="F3401">
        <v>19.899999999999999</v>
      </c>
      <c r="G3401">
        <v>46.089820015575185</v>
      </c>
      <c r="H3401">
        <v>19.161189811812172</v>
      </c>
      <c r="I3401">
        <v>-2.6038384773862049</v>
      </c>
      <c r="J3401">
        <v>5843.8130115593885</v>
      </c>
      <c r="K3401">
        <v>-2546.9198461655828</v>
      </c>
      <c r="L3401">
        <v>-23.549105888186553</v>
      </c>
      <c r="M3401">
        <v>6374.7118536340859</v>
      </c>
      <c r="N3401">
        <v>36416.503866571569</v>
      </c>
      <c r="O3401">
        <v>62.115126308108401</v>
      </c>
      <c r="P3401">
        <v>6.4575124653433909</v>
      </c>
      <c r="Q3401" s="6">
        <v>3399</v>
      </c>
    </row>
    <row r="3402" spans="1:17" x14ac:dyDescent="0.25">
      <c r="A3402">
        <v>127.18027516736144</v>
      </c>
      <c r="B3402">
        <v>-14.483678166062484</v>
      </c>
      <c r="C3402" s="6">
        <v>1862.2800000000002</v>
      </c>
      <c r="D3402">
        <v>0.75</v>
      </c>
      <c r="E3402">
        <v>0.65</v>
      </c>
      <c r="F3402">
        <v>19.899999999999999</v>
      </c>
      <c r="G3402">
        <v>42.007420362456692</v>
      </c>
      <c r="H3402">
        <v>22.935527226063801</v>
      </c>
      <c r="I3402">
        <v>17.180275167361444</v>
      </c>
      <c r="J3402">
        <v>6176.7292719159313</v>
      </c>
      <c r="K3402">
        <v>-1584.852373425236</v>
      </c>
      <c r="L3402">
        <v>-14.390756357773276</v>
      </c>
      <c r="M3402">
        <v>6376.8128045360336</v>
      </c>
      <c r="N3402">
        <v>36343.455855687207</v>
      </c>
      <c r="O3402">
        <v>63.846758931420403</v>
      </c>
      <c r="P3402">
        <v>51.029154199540493</v>
      </c>
      <c r="Q3402" s="6">
        <v>3400</v>
      </c>
    </row>
    <row r="3403" spans="1:17" x14ac:dyDescent="0.25">
      <c r="A3403">
        <v>128.74892918968683</v>
      </c>
      <c r="B3403">
        <v>-14.805339387688701</v>
      </c>
      <c r="C3403" s="6">
        <v>1862.5600000000002</v>
      </c>
      <c r="D3403">
        <v>0.75</v>
      </c>
      <c r="E3403">
        <v>0.65</v>
      </c>
      <c r="F3403">
        <v>19.899999999999999</v>
      </c>
      <c r="G3403">
        <v>42.007420362456692</v>
      </c>
      <c r="H3403">
        <v>17.06764996614703</v>
      </c>
      <c r="I3403">
        <v>18.748929189686834</v>
      </c>
      <c r="J3403">
        <v>6167.7313045187502</v>
      </c>
      <c r="K3403">
        <v>-1619.2864187749906</v>
      </c>
      <c r="L3403">
        <v>-14.71053697829413</v>
      </c>
      <c r="M3403">
        <v>6376.754499803932</v>
      </c>
      <c r="N3403">
        <v>36413.772048354767</v>
      </c>
      <c r="O3403">
        <v>62.234256743082618</v>
      </c>
      <c r="P3403">
        <v>53.02644798772544</v>
      </c>
      <c r="Q3403" s="6">
        <v>3401</v>
      </c>
    </row>
    <row r="3404" spans="1:17" x14ac:dyDescent="0.25">
      <c r="A3404">
        <v>126.18322131380067</v>
      </c>
      <c r="B3404">
        <v>-12.775758625567763</v>
      </c>
      <c r="C3404" s="6">
        <v>1862.8400000000001</v>
      </c>
      <c r="D3404">
        <v>1.2</v>
      </c>
      <c r="E3404">
        <v>0.65</v>
      </c>
      <c r="F3404">
        <v>19.899999999999999</v>
      </c>
      <c r="G3404">
        <v>46.089820015575185</v>
      </c>
      <c r="H3404">
        <v>15.491391141620735</v>
      </c>
      <c r="I3404">
        <v>16.183221313800672</v>
      </c>
      <c r="J3404">
        <v>6221.2548092915495</v>
      </c>
      <c r="K3404">
        <v>-1401.2229276288288</v>
      </c>
      <c r="L3404">
        <v>-12.69301099347491</v>
      </c>
      <c r="M3404">
        <v>6377.1025626883202</v>
      </c>
      <c r="N3404">
        <v>36258.0006859196</v>
      </c>
      <c r="O3404">
        <v>65.953376017432277</v>
      </c>
      <c r="P3404">
        <v>52.693049471260188</v>
      </c>
      <c r="Q3404" s="6">
        <v>3402</v>
      </c>
    </row>
    <row r="3405" spans="1:17" x14ac:dyDescent="0.25">
      <c r="A3405">
        <v>126.26267040687115</v>
      </c>
      <c r="B3405">
        <v>-14.267553292946355</v>
      </c>
      <c r="C3405" s="6">
        <v>1863.1200000000001</v>
      </c>
      <c r="D3405">
        <v>1.2</v>
      </c>
      <c r="E3405">
        <v>0.65</v>
      </c>
      <c r="F3405">
        <v>19.899999999999999</v>
      </c>
      <c r="G3405">
        <v>46.089820015575185</v>
      </c>
      <c r="H3405">
        <v>15.181452936188492</v>
      </c>
      <c r="I3405">
        <v>16.262670406871152</v>
      </c>
      <c r="J3405">
        <v>6182.6662475123467</v>
      </c>
      <c r="K3405">
        <v>-1561.6884587133734</v>
      </c>
      <c r="L3405">
        <v>-14.17590160118686</v>
      </c>
      <c r="M3405">
        <v>6376.8513210052934</v>
      </c>
      <c r="N3405">
        <v>36303.809049580697</v>
      </c>
      <c r="O3405">
        <v>64.799858318453829</v>
      </c>
      <c r="P3405">
        <v>49.807642039214798</v>
      </c>
      <c r="Q3405" s="6">
        <v>3403</v>
      </c>
    </row>
    <row r="3406" spans="1:17" x14ac:dyDescent="0.25">
      <c r="A3406">
        <v>127.05349962907333</v>
      </c>
      <c r="B3406">
        <v>-11.584602055237644</v>
      </c>
      <c r="C3406" s="6">
        <v>1863.4</v>
      </c>
      <c r="D3406">
        <v>3</v>
      </c>
      <c r="E3406">
        <v>0.65</v>
      </c>
      <c r="F3406">
        <v>19.899999999999999</v>
      </c>
      <c r="G3406">
        <v>54.048620189015942</v>
      </c>
      <c r="H3406">
        <v>21.867584286890636</v>
      </c>
      <c r="I3406">
        <v>17.053499629073329</v>
      </c>
      <c r="J3406">
        <v>6249.0560975792305</v>
      </c>
      <c r="K3406">
        <v>-1272.4212783513062</v>
      </c>
      <c r="L3406">
        <v>-11.509124860974623</v>
      </c>
      <c r="M3406">
        <v>6377.2845334274789</v>
      </c>
      <c r="N3406">
        <v>36258.551650148132</v>
      </c>
      <c r="O3406">
        <v>65.945366666011481</v>
      </c>
      <c r="P3406">
        <v>56.78930657550319</v>
      </c>
      <c r="Q3406" s="6">
        <v>3404</v>
      </c>
    </row>
    <row r="3407" spans="1:17" x14ac:dyDescent="0.25">
      <c r="A3407">
        <v>128.81736344185123</v>
      </c>
      <c r="B3407">
        <v>-13.855228983058913</v>
      </c>
      <c r="C3407" s="6">
        <v>1863.6800000000003</v>
      </c>
      <c r="D3407">
        <v>3</v>
      </c>
      <c r="E3407">
        <v>0.65</v>
      </c>
      <c r="F3407">
        <v>19.899999999999999</v>
      </c>
      <c r="G3407">
        <v>54.048620189015942</v>
      </c>
      <c r="H3407">
        <v>21.135089738435568</v>
      </c>
      <c r="I3407">
        <v>18.817363441851228</v>
      </c>
      <c r="J3407">
        <v>6193.7500068091986</v>
      </c>
      <c r="K3407">
        <v>-1517.435981499623</v>
      </c>
      <c r="L3407">
        <v>-13.766014707838391</v>
      </c>
      <c r="M3407">
        <v>6376.9233259306693</v>
      </c>
      <c r="N3407">
        <v>36388.021851048063</v>
      </c>
      <c r="O3407">
        <v>62.818411980200985</v>
      </c>
      <c r="P3407">
        <v>54.902801107047964</v>
      </c>
      <c r="Q3407" s="6">
        <v>3405</v>
      </c>
    </row>
    <row r="3408" spans="1:17" x14ac:dyDescent="0.25">
      <c r="A3408">
        <v>125.43333287346775</v>
      </c>
      <c r="B3408">
        <v>-13.605984484407703</v>
      </c>
      <c r="C3408" s="6">
        <v>1863.9600000000003</v>
      </c>
      <c r="D3408">
        <v>3</v>
      </c>
      <c r="E3408">
        <v>0.65</v>
      </c>
      <c r="F3408">
        <v>19.899999999999999</v>
      </c>
      <c r="G3408">
        <v>54.048620189015942</v>
      </c>
      <c r="H3408">
        <v>20.804530605538627</v>
      </c>
      <c r="I3408">
        <v>15.433332873467748</v>
      </c>
      <c r="J3408">
        <v>6200.2952755449433</v>
      </c>
      <c r="K3408">
        <v>-1490.6484077337734</v>
      </c>
      <c r="L3408">
        <v>-13.518252509476195</v>
      </c>
      <c r="M3408">
        <v>6376.9659070300959</v>
      </c>
      <c r="N3408">
        <v>36255.676914989919</v>
      </c>
      <c r="O3408">
        <v>66.008317101668581</v>
      </c>
      <c r="P3408">
        <v>49.565350423077774</v>
      </c>
      <c r="Q3408" s="6">
        <v>3406</v>
      </c>
    </row>
    <row r="3409" spans="1:17" x14ac:dyDescent="0.25">
      <c r="A3409">
        <v>126.17777158116742</v>
      </c>
      <c r="B3409">
        <v>-11.641612380053949</v>
      </c>
      <c r="C3409" s="6">
        <v>1864.2400000000002</v>
      </c>
      <c r="D3409">
        <v>1.2</v>
      </c>
      <c r="E3409">
        <v>0.65</v>
      </c>
      <c r="F3409">
        <v>19.899999999999999</v>
      </c>
      <c r="G3409">
        <v>46.089820015575185</v>
      </c>
      <c r="H3409">
        <v>15.264702337776409</v>
      </c>
      <c r="I3409">
        <v>16.17777158116742</v>
      </c>
      <c r="J3409">
        <v>6247.7865978847685</v>
      </c>
      <c r="K3409">
        <v>-1278.5986238455152</v>
      </c>
      <c r="L3409">
        <v>-11.565784167512641</v>
      </c>
      <c r="M3409">
        <v>6377.2762064699828</v>
      </c>
      <c r="N3409">
        <v>36228.19535976003</v>
      </c>
      <c r="O3409">
        <v>66.734036890720674</v>
      </c>
      <c r="P3409">
        <v>55.178665356240565</v>
      </c>
      <c r="Q3409" s="6">
        <v>3407</v>
      </c>
    </row>
    <row r="3410" spans="1:17" x14ac:dyDescent="0.25">
      <c r="A3410">
        <v>125.8885175360959</v>
      </c>
      <c r="B3410">
        <v>-11.745208653950401</v>
      </c>
      <c r="C3410" s="6">
        <v>1864.5200000000002</v>
      </c>
      <c r="D3410">
        <v>0.75</v>
      </c>
      <c r="E3410">
        <v>0.65</v>
      </c>
      <c r="F3410">
        <v>19.899999999999999</v>
      </c>
      <c r="G3410">
        <v>42.007420362456692</v>
      </c>
      <c r="H3410">
        <v>15.503985240717659</v>
      </c>
      <c r="I3410">
        <v>15.888517536095904</v>
      </c>
      <c r="J3410">
        <v>6245.463984199524</v>
      </c>
      <c r="K3410">
        <v>-1289.8206003330317</v>
      </c>
      <c r="L3410">
        <v>-11.66874335129785</v>
      </c>
      <c r="M3410">
        <v>6377.2609762324182</v>
      </c>
      <c r="N3410">
        <v>36220.652858019224</v>
      </c>
      <c r="O3410">
        <v>66.933595799667472</v>
      </c>
      <c r="P3410">
        <v>54.429680794251652</v>
      </c>
      <c r="Q3410" s="6">
        <v>3408</v>
      </c>
    </row>
    <row r="3411" spans="1:17" x14ac:dyDescent="0.25">
      <c r="A3411">
        <v>126.94877060585416</v>
      </c>
      <c r="B3411">
        <v>-13.007771364273166</v>
      </c>
      <c r="C3411" s="6">
        <v>1864.8000000000002</v>
      </c>
      <c r="D3411">
        <v>1.2</v>
      </c>
      <c r="E3411">
        <v>0.65</v>
      </c>
      <c r="F3411">
        <v>19.899999999999999</v>
      </c>
      <c r="G3411">
        <v>46.089820015575185</v>
      </c>
      <c r="H3411">
        <v>17.376056542023569</v>
      </c>
      <c r="I3411">
        <v>16.948770605854165</v>
      </c>
      <c r="J3411">
        <v>6215.5281415627751</v>
      </c>
      <c r="K3411">
        <v>-1426.2433959367891</v>
      </c>
      <c r="L3411">
        <v>-12.923623708095928</v>
      </c>
      <c r="M3411">
        <v>6377.0651794545829</v>
      </c>
      <c r="N3411">
        <v>36291.909294303085</v>
      </c>
      <c r="O3411">
        <v>65.099316316764131</v>
      </c>
      <c r="P3411">
        <v>53.55134210987292</v>
      </c>
      <c r="Q3411" s="6">
        <v>3409</v>
      </c>
    </row>
    <row r="3412" spans="1:17" x14ac:dyDescent="0.25">
      <c r="A3412">
        <v>128.84904479444822</v>
      </c>
      <c r="B3412">
        <v>-12.88384418365257</v>
      </c>
      <c r="C3412" s="6">
        <v>1865.0800000000002</v>
      </c>
      <c r="D3412">
        <v>0.75</v>
      </c>
      <c r="E3412">
        <v>0.65</v>
      </c>
      <c r="F3412">
        <v>19.899999999999999</v>
      </c>
      <c r="G3412">
        <v>42.007420362456692</v>
      </c>
      <c r="H3412">
        <v>22.71789775740486</v>
      </c>
      <c r="I3412">
        <v>18.849044794448218</v>
      </c>
      <c r="J3412">
        <v>6218.5995996907986</v>
      </c>
      <c r="K3412">
        <v>-1412.8818036939101</v>
      </c>
      <c r="L3412">
        <v>-12.800443661011931</v>
      </c>
      <c r="M3412">
        <v>6377.0852254367683</v>
      </c>
      <c r="N3412">
        <v>36362.072043045868</v>
      </c>
      <c r="O3412">
        <v>63.419342363782576</v>
      </c>
      <c r="P3412">
        <v>56.849346019679707</v>
      </c>
      <c r="Q3412" s="6">
        <v>3410</v>
      </c>
    </row>
    <row r="3413" spans="1:17" x14ac:dyDescent="0.25">
      <c r="A3413">
        <v>128.78085979812036</v>
      </c>
      <c r="B3413">
        <v>-12.04195739360431</v>
      </c>
      <c r="C3413" s="6">
        <v>1865.3600000000001</v>
      </c>
      <c r="D3413">
        <v>1.2</v>
      </c>
      <c r="E3413">
        <v>0.65</v>
      </c>
      <c r="F3413">
        <v>19.899999999999999</v>
      </c>
      <c r="G3413">
        <v>46.089820015575185</v>
      </c>
      <c r="H3413">
        <v>22.373378136493962</v>
      </c>
      <c r="I3413">
        <v>18.78085979812036</v>
      </c>
      <c r="J3413">
        <v>6238.6985677009143</v>
      </c>
      <c r="K3413">
        <v>-1321.9426304049148</v>
      </c>
      <c r="L3413">
        <v>-11.963672675370418</v>
      </c>
      <c r="M3413">
        <v>6377.2166449568967</v>
      </c>
      <c r="N3413">
        <v>36337.253893382513</v>
      </c>
      <c r="O3413">
        <v>64.005870350384555</v>
      </c>
      <c r="P3413">
        <v>58.470374762679739</v>
      </c>
      <c r="Q3413" s="6">
        <v>3411</v>
      </c>
    </row>
    <row r="3414" spans="1:17" x14ac:dyDescent="0.25">
      <c r="A3414">
        <v>130.171158852373</v>
      </c>
      <c r="B3414">
        <v>-14.607276548113663</v>
      </c>
      <c r="C3414" s="6">
        <v>1865.64</v>
      </c>
      <c r="D3414">
        <v>1.2</v>
      </c>
      <c r="E3414">
        <v>0.65</v>
      </c>
      <c r="F3414">
        <v>19.899999999999999</v>
      </c>
      <c r="G3414">
        <v>46.089820015575185</v>
      </c>
      <c r="H3414">
        <v>19.68148097888885</v>
      </c>
      <c r="I3414">
        <v>20.171158852372997</v>
      </c>
      <c r="J3414">
        <v>6173.2947012190916</v>
      </c>
      <c r="K3414">
        <v>-1598.0895202268014</v>
      </c>
      <c r="L3414">
        <v>-14.513630731941898</v>
      </c>
      <c r="M3414">
        <v>6376.7905393511583</v>
      </c>
      <c r="N3414">
        <v>36466.750875895079</v>
      </c>
      <c r="O3414">
        <v>61.07859115357585</v>
      </c>
      <c r="P3414">
        <v>55.530220507024332</v>
      </c>
      <c r="Q3414" s="6">
        <v>3412</v>
      </c>
    </row>
    <row r="3415" spans="1:17" x14ac:dyDescent="0.25">
      <c r="A3415">
        <v>129.90588363310331</v>
      </c>
      <c r="B3415">
        <v>-11.91724098100936</v>
      </c>
      <c r="C3415" s="6">
        <v>1865.92</v>
      </c>
      <c r="D3415">
        <v>3</v>
      </c>
      <c r="E3415">
        <v>0.65</v>
      </c>
      <c r="F3415">
        <v>19.899999999999999</v>
      </c>
      <c r="G3415">
        <v>54.048620189015942</v>
      </c>
      <c r="H3415">
        <v>17.451006257367581</v>
      </c>
      <c r="I3415">
        <v>19.905883633103315</v>
      </c>
      <c r="J3415">
        <v>6241.5621947970712</v>
      </c>
      <c r="K3415">
        <v>-1308.4466970883129</v>
      </c>
      <c r="L3415">
        <v>-11.839719916971628</v>
      </c>
      <c r="M3415">
        <v>6377.2354034206191</v>
      </c>
      <c r="N3415">
        <v>36381.18728444328</v>
      </c>
      <c r="O3415">
        <v>62.983391874912627</v>
      </c>
      <c r="P3415">
        <v>60.305480278131292</v>
      </c>
      <c r="Q3415" s="6">
        <v>3413</v>
      </c>
    </row>
    <row r="3416" spans="1:17" x14ac:dyDescent="0.25">
      <c r="A3416">
        <v>128.14960898544427</v>
      </c>
      <c r="B3416">
        <v>-13.363822536634569</v>
      </c>
      <c r="C3416" s="6">
        <v>1866.2000000000003</v>
      </c>
      <c r="D3416">
        <v>0.75</v>
      </c>
      <c r="E3416">
        <v>0.65</v>
      </c>
      <c r="F3416">
        <v>19.899999999999999</v>
      </c>
      <c r="G3416">
        <v>42.007420362456692</v>
      </c>
      <c r="H3416">
        <v>15.578502913825236</v>
      </c>
      <c r="I3416">
        <v>18.149608985444274</v>
      </c>
      <c r="J3416">
        <v>6206.5427627669787</v>
      </c>
      <c r="K3416">
        <v>-1464.5955125845155</v>
      </c>
      <c r="L3416">
        <v>-13.277537045532615</v>
      </c>
      <c r="M3416">
        <v>6377.0065925587587</v>
      </c>
      <c r="N3416">
        <v>36347.410377803331</v>
      </c>
      <c r="O3416">
        <v>63.759548622424063</v>
      </c>
      <c r="P3416">
        <v>54.812860317782857</v>
      </c>
      <c r="Q3416" s="6">
        <v>3414</v>
      </c>
    </row>
    <row r="3417" spans="1:17" x14ac:dyDescent="0.25">
      <c r="A3417">
        <v>125.98395970999702</v>
      </c>
      <c r="B3417">
        <v>-11.481609687994045</v>
      </c>
      <c r="C3417" s="6">
        <v>1866.4800000000002</v>
      </c>
      <c r="D3417">
        <v>1.2</v>
      </c>
      <c r="E3417">
        <v>0.65</v>
      </c>
      <c r="F3417">
        <v>19.899999999999999</v>
      </c>
      <c r="G3417">
        <v>46.089820015575185</v>
      </c>
      <c r="H3417">
        <v>21.406994007639376</v>
      </c>
      <c r="I3417">
        <v>15.983959709997023</v>
      </c>
      <c r="J3417">
        <v>6251.3339232151511</v>
      </c>
      <c r="K3417">
        <v>-1261.2584264732504</v>
      </c>
      <c r="L3417">
        <v>-11.406767377882792</v>
      </c>
      <c r="M3417">
        <v>6377.2994784540506</v>
      </c>
      <c r="N3417">
        <v>36217.415730481385</v>
      </c>
      <c r="O3417">
        <v>67.021340085973407</v>
      </c>
      <c r="P3417">
        <v>55.203949653904616</v>
      </c>
      <c r="Q3417" s="6">
        <v>3415</v>
      </c>
    </row>
    <row r="3418" spans="1:17" x14ac:dyDescent="0.25">
      <c r="A3418">
        <v>127.28098681272718</v>
      </c>
      <c r="B3418">
        <v>-15.161163040961847</v>
      </c>
      <c r="C3418" s="6">
        <v>1866.7600000000002</v>
      </c>
      <c r="D3418">
        <v>1.2</v>
      </c>
      <c r="E3418">
        <v>0.65</v>
      </c>
      <c r="F3418">
        <v>19.899999999999999</v>
      </c>
      <c r="G3418">
        <v>46.089820015575185</v>
      </c>
      <c r="H3418">
        <v>16.787868119879491</v>
      </c>
      <c r="I3418">
        <v>17.280986812727178</v>
      </c>
      <c r="J3418">
        <v>6157.5523745505507</v>
      </c>
      <c r="K3418">
        <v>-1657.3191678023154</v>
      </c>
      <c r="L3418">
        <v>-15.064294110116919</v>
      </c>
      <c r="M3418">
        <v>6376.6886445315868</v>
      </c>
      <c r="N3418">
        <v>36368.400608113145</v>
      </c>
      <c r="O3418">
        <v>63.260920537351438</v>
      </c>
      <c r="P3418">
        <v>49.947084210703899</v>
      </c>
      <c r="Q3418" s="6">
        <v>3416</v>
      </c>
    </row>
    <row r="3419" spans="1:17" x14ac:dyDescent="0.25">
      <c r="A3419">
        <v>126.98315450857841</v>
      </c>
      <c r="B3419">
        <v>-15.733197266656248</v>
      </c>
      <c r="C3419" s="6">
        <v>1867.0400000000002</v>
      </c>
      <c r="D3419">
        <v>3</v>
      </c>
      <c r="E3419">
        <v>0.65</v>
      </c>
      <c r="F3419">
        <v>19.899999999999999</v>
      </c>
      <c r="G3419">
        <v>54.048620189015942</v>
      </c>
      <c r="H3419">
        <v>20.155076017246628</v>
      </c>
      <c r="I3419">
        <v>16.983154508578409</v>
      </c>
      <c r="J3419">
        <v>6140.6931896627812</v>
      </c>
      <c r="K3419">
        <v>-1718.329767613247</v>
      </c>
      <c r="L3419">
        <v>-15.633037311182884</v>
      </c>
      <c r="M3419">
        <v>6376.5798073761034</v>
      </c>
      <c r="N3419">
        <v>36376.142907299014</v>
      </c>
      <c r="O3419">
        <v>63.079505854407543</v>
      </c>
      <c r="P3419">
        <v>48.39966513648514</v>
      </c>
      <c r="Q3419" s="6">
        <v>3417</v>
      </c>
    </row>
    <row r="3420" spans="1:17" x14ac:dyDescent="0.25">
      <c r="A3420">
        <v>129.07625175805623</v>
      </c>
      <c r="B3420">
        <v>-15.433912057572169</v>
      </c>
      <c r="C3420" s="6">
        <v>1867.3200000000002</v>
      </c>
      <c r="D3420">
        <v>0.75</v>
      </c>
      <c r="E3420">
        <v>0.65</v>
      </c>
      <c r="F3420">
        <v>19.899999999999999</v>
      </c>
      <c r="G3420">
        <v>42.007420362456692</v>
      </c>
      <c r="H3420">
        <v>15.258462607673049</v>
      </c>
      <c r="I3420">
        <v>19.07625175805623</v>
      </c>
      <c r="J3420">
        <v>6149.5899103572883</v>
      </c>
      <c r="K3420">
        <v>-1686.4299492667496</v>
      </c>
      <c r="L3420">
        <v>-15.335469092324955</v>
      </c>
      <c r="M3420">
        <v>6376.6372046206307</v>
      </c>
      <c r="N3420">
        <v>36446.813362500907</v>
      </c>
      <c r="O3420">
        <v>61.504337976025624</v>
      </c>
      <c r="P3420">
        <v>52.419577316158801</v>
      </c>
      <c r="Q3420" s="6">
        <v>3418</v>
      </c>
    </row>
    <row r="3421" spans="1:17" x14ac:dyDescent="0.25">
      <c r="A3421">
        <v>129.68932892891851</v>
      </c>
      <c r="B3421">
        <v>-14.292240195039588</v>
      </c>
      <c r="C3421" s="6">
        <v>1867.6000000000001</v>
      </c>
      <c r="D3421">
        <v>3</v>
      </c>
      <c r="E3421">
        <v>0.65</v>
      </c>
      <c r="F3421">
        <v>19.899999999999999</v>
      </c>
      <c r="G3421">
        <v>54.048620189015942</v>
      </c>
      <c r="H3421">
        <v>17.157510781294093</v>
      </c>
      <c r="I3421">
        <v>19.689328928918513</v>
      </c>
      <c r="J3421">
        <v>6181.9925216871543</v>
      </c>
      <c r="K3421">
        <v>-1564.3354704513877</v>
      </c>
      <c r="L3421">
        <v>-14.200443161080313</v>
      </c>
      <c r="M3421">
        <v>6376.8469483207973</v>
      </c>
      <c r="N3421">
        <v>36436.818599722319</v>
      </c>
      <c r="O3421">
        <v>61.728127958178419</v>
      </c>
      <c r="P3421">
        <v>55.398991213505774</v>
      </c>
      <c r="Q3421" s="6">
        <v>3419</v>
      </c>
    </row>
    <row r="3422" spans="1:17" x14ac:dyDescent="0.25">
      <c r="A3422">
        <v>129.04585746796064</v>
      </c>
      <c r="B3422">
        <v>-14.406371658792635</v>
      </c>
      <c r="C3422" s="6">
        <v>1867.88</v>
      </c>
      <c r="D3422">
        <v>0.75</v>
      </c>
      <c r="E3422">
        <v>0.65</v>
      </c>
      <c r="F3422">
        <v>19.899999999999999</v>
      </c>
      <c r="G3422">
        <v>42.007420362456692</v>
      </c>
      <c r="H3422">
        <v>16.972184665884548</v>
      </c>
      <c r="I3422">
        <v>19.045857467960644</v>
      </c>
      <c r="J3422">
        <v>6178.8629400459286</v>
      </c>
      <c r="K3422">
        <v>-1576.5693127379059</v>
      </c>
      <c r="L3422">
        <v>-14.313903564732925</v>
      </c>
      <c r="M3422">
        <v>6376.8266425973889</v>
      </c>
      <c r="N3422">
        <v>36413.587701160257</v>
      </c>
      <c r="O3422">
        <v>62.240431717278646</v>
      </c>
      <c r="P3422">
        <v>54.220221070972414</v>
      </c>
      <c r="Q3422" s="6">
        <v>3420</v>
      </c>
    </row>
    <row r="3423" spans="1:17" x14ac:dyDescent="0.25">
      <c r="A3423">
        <v>126.39980838560756</v>
      </c>
      <c r="B3423">
        <v>-15.354595278535893</v>
      </c>
      <c r="C3423" s="6">
        <v>1868.16</v>
      </c>
      <c r="D3423">
        <v>1.2</v>
      </c>
      <c r="E3423">
        <v>0.65</v>
      </c>
      <c r="F3423">
        <v>19.899999999999999</v>
      </c>
      <c r="G3423">
        <v>46.089820015575185</v>
      </c>
      <c r="H3423">
        <v>18.19807265340156</v>
      </c>
      <c r="I3423">
        <v>16.399808385607557</v>
      </c>
      <c r="J3423">
        <v>6151.9197435506039</v>
      </c>
      <c r="K3423">
        <v>-1677.9682285746903</v>
      </c>
      <c r="L3423">
        <v>-15.256609144423953</v>
      </c>
      <c r="M3423">
        <v>6376.6522491973647</v>
      </c>
      <c r="N3423">
        <v>36342.842824935615</v>
      </c>
      <c r="O3423">
        <v>63.856309784118132</v>
      </c>
      <c r="P3423">
        <v>48.022373162311695</v>
      </c>
      <c r="Q3423" s="6">
        <v>3421</v>
      </c>
    </row>
    <row r="3424" spans="1:17" x14ac:dyDescent="0.25">
      <c r="A3424">
        <v>127.95862450709501</v>
      </c>
      <c r="B3424">
        <v>-11.803802242045496</v>
      </c>
      <c r="C3424" s="6">
        <v>1868.4400000000003</v>
      </c>
      <c r="D3424">
        <v>0.75</v>
      </c>
      <c r="E3424">
        <v>0.65</v>
      </c>
      <c r="F3424">
        <v>19.899999999999999</v>
      </c>
      <c r="G3424">
        <v>42.007420362456692</v>
      </c>
      <c r="H3424">
        <v>14.17160919089933</v>
      </c>
      <c r="I3424">
        <v>17.95862450709501</v>
      </c>
      <c r="J3424">
        <v>6244.1413345093861</v>
      </c>
      <c r="K3424">
        <v>-1296.1658707524466</v>
      </c>
      <c r="L3424">
        <v>-11.726977042193642</v>
      </c>
      <c r="M3424">
        <v>6377.2523056432465</v>
      </c>
      <c r="N3424">
        <v>36298.492335793992</v>
      </c>
      <c r="O3424">
        <v>64.942999985123024</v>
      </c>
      <c r="P3424">
        <v>57.742974410362912</v>
      </c>
      <c r="Q3424" s="6">
        <v>3422</v>
      </c>
    </row>
    <row r="3425" spans="1:17" x14ac:dyDescent="0.25">
      <c r="A3425">
        <v>127.73998893485648</v>
      </c>
      <c r="B3425">
        <v>-16.119430556762339</v>
      </c>
      <c r="C3425" s="6">
        <v>1868.7200000000003</v>
      </c>
      <c r="D3425">
        <v>1.2</v>
      </c>
      <c r="E3425">
        <v>0.65</v>
      </c>
      <c r="F3425">
        <v>19.899999999999999</v>
      </c>
      <c r="G3425">
        <v>46.089820015575185</v>
      </c>
      <c r="H3425">
        <v>21.788274014355075</v>
      </c>
      <c r="I3425">
        <v>17.739988934856484</v>
      </c>
      <c r="J3425">
        <v>6128.9653738812049</v>
      </c>
      <c r="K3425">
        <v>-1759.4289329405833</v>
      </c>
      <c r="L3425">
        <v>-16.01707083714027</v>
      </c>
      <c r="M3425">
        <v>6376.5042714878837</v>
      </c>
      <c r="N3425">
        <v>36417.109645512232</v>
      </c>
      <c r="O3425">
        <v>62.152875657620683</v>
      </c>
      <c r="P3425">
        <v>49.046241559152698</v>
      </c>
      <c r="Q3425" s="6">
        <v>3423</v>
      </c>
    </row>
    <row r="3426" spans="1:17" x14ac:dyDescent="0.25">
      <c r="A3426">
        <v>127.67451592569437</v>
      </c>
      <c r="B3426">
        <v>-13.73269425918388</v>
      </c>
      <c r="C3426" s="6">
        <v>1869.0000000000002</v>
      </c>
      <c r="D3426">
        <v>3</v>
      </c>
      <c r="E3426">
        <v>0.65</v>
      </c>
      <c r="F3426">
        <v>19.899999999999999</v>
      </c>
      <c r="G3426">
        <v>54.048620189015942</v>
      </c>
      <c r="H3426">
        <v>14.162242598042338</v>
      </c>
      <c r="I3426">
        <v>17.674515925694365</v>
      </c>
      <c r="J3426">
        <v>6196.9824004157399</v>
      </c>
      <c r="K3426">
        <v>-1504.2700424128086</v>
      </c>
      <c r="L3426">
        <v>-13.644207889752277</v>
      </c>
      <c r="M3426">
        <v>6376.9443491034999</v>
      </c>
      <c r="N3426">
        <v>36339.60428976547</v>
      </c>
      <c r="O3426">
        <v>63.941796878632573</v>
      </c>
      <c r="P3426">
        <v>53.314152221073719</v>
      </c>
      <c r="Q3426" s="6">
        <v>3424</v>
      </c>
    </row>
    <row r="3427" spans="1:17" x14ac:dyDescent="0.25">
      <c r="A3427">
        <v>126.65886019703302</v>
      </c>
      <c r="B3427">
        <v>-12.977010211812949</v>
      </c>
      <c r="C3427" s="6">
        <v>1869.2800000000002</v>
      </c>
      <c r="D3427">
        <v>3</v>
      </c>
      <c r="E3427">
        <v>0.65</v>
      </c>
      <c r="F3427">
        <v>19.899999999999999</v>
      </c>
      <c r="G3427">
        <v>54.048620189015942</v>
      </c>
      <c r="H3427">
        <v>16.727396218806053</v>
      </c>
      <c r="I3427">
        <v>16.658860197033022</v>
      </c>
      <c r="J3427">
        <v>6216.2932367080821</v>
      </c>
      <c r="K3427">
        <v>-1422.9273956528709</v>
      </c>
      <c r="L3427">
        <v>-12.893047863747988</v>
      </c>
      <c r="M3427">
        <v>6377.070171955309</v>
      </c>
      <c r="N3427">
        <v>36280.493639233944</v>
      </c>
      <c r="O3427">
        <v>65.383388993049721</v>
      </c>
      <c r="P3427">
        <v>53.113421148608666</v>
      </c>
      <c r="Q3427" s="6">
        <v>3425</v>
      </c>
    </row>
    <row r="3428" spans="1:17" x14ac:dyDescent="0.25">
      <c r="A3428">
        <v>125.36647158333841</v>
      </c>
      <c r="B3428">
        <v>-12.558847104243911</v>
      </c>
      <c r="C3428" s="6">
        <v>1869.5600000000002</v>
      </c>
      <c r="D3428">
        <v>1.2</v>
      </c>
      <c r="E3428">
        <v>0.65</v>
      </c>
      <c r="F3428">
        <v>19.899999999999999</v>
      </c>
      <c r="G3428">
        <v>46.089820015575185</v>
      </c>
      <c r="H3428">
        <v>16.471541278544159</v>
      </c>
      <c r="I3428">
        <v>15.366471583338409</v>
      </c>
      <c r="J3428">
        <v>6226.5169702520479</v>
      </c>
      <c r="K3428">
        <v>-1377.8105890712061</v>
      </c>
      <c r="L3428">
        <v>-12.477413238011373</v>
      </c>
      <c r="M3428">
        <v>6377.1369438168322</v>
      </c>
      <c r="N3428">
        <v>36224.05390316448</v>
      </c>
      <c r="O3428">
        <v>66.838849618067314</v>
      </c>
      <c r="P3428">
        <v>51.64799542304474</v>
      </c>
      <c r="Q3428" s="6">
        <v>3426</v>
      </c>
    </row>
    <row r="3429" spans="1:17" x14ac:dyDescent="0.25">
      <c r="A3429">
        <v>125.68000057558424</v>
      </c>
      <c r="B3429">
        <v>-13.242720184017928</v>
      </c>
      <c r="C3429" s="6">
        <v>1869.8400000000001</v>
      </c>
      <c r="D3429">
        <v>3</v>
      </c>
      <c r="E3429">
        <v>0.65</v>
      </c>
      <c r="F3429">
        <v>19.899999999999999</v>
      </c>
      <c r="G3429">
        <v>54.048620189015942</v>
      </c>
      <c r="H3429">
        <v>14.973340251401847</v>
      </c>
      <c r="I3429">
        <v>15.680000575584245</v>
      </c>
      <c r="J3429">
        <v>6209.6256975106571</v>
      </c>
      <c r="K3429">
        <v>-1451.557106174695</v>
      </c>
      <c r="L3429">
        <v>-13.157160360815277</v>
      </c>
      <c r="M3429">
        <v>6377.0266845663245</v>
      </c>
      <c r="N3429">
        <v>36253.565944084461</v>
      </c>
      <c r="O3429">
        <v>66.064544361276319</v>
      </c>
      <c r="P3429">
        <v>50.783501054391053</v>
      </c>
      <c r="Q3429" s="6">
        <v>3427</v>
      </c>
    </row>
    <row r="3430" spans="1:17" x14ac:dyDescent="0.25">
      <c r="A3430">
        <v>128.09434059280409</v>
      </c>
      <c r="B3430">
        <v>-11.992128865762542</v>
      </c>
      <c r="C3430" s="6">
        <v>1870.1200000000001</v>
      </c>
      <c r="D3430">
        <v>1.2</v>
      </c>
      <c r="E3430">
        <v>0.65</v>
      </c>
      <c r="F3430">
        <v>19.899999999999999</v>
      </c>
      <c r="G3430">
        <v>46.089820015575185</v>
      </c>
      <c r="H3430">
        <v>18.859738752282883</v>
      </c>
      <c r="I3430">
        <v>18.094340592804087</v>
      </c>
      <c r="J3430">
        <v>6239.8462127808416</v>
      </c>
      <c r="K3430">
        <v>-1316.5512710387691</v>
      </c>
      <c r="L3430">
        <v>-11.914149078299445</v>
      </c>
      <c r="M3430">
        <v>6377.2241616889405</v>
      </c>
      <c r="N3430">
        <v>36308.545077235278</v>
      </c>
      <c r="O3430">
        <v>64.696137145605022</v>
      </c>
      <c r="P3430">
        <v>57.547385258531513</v>
      </c>
      <c r="Q3430" s="6">
        <v>3428</v>
      </c>
    </row>
    <row r="3431" spans="1:17" x14ac:dyDescent="0.25">
      <c r="A3431">
        <v>127.21066714594869</v>
      </c>
      <c r="B3431">
        <v>-13.017168479975354</v>
      </c>
      <c r="C3431" s="6">
        <v>1870.4</v>
      </c>
      <c r="D3431">
        <v>1.2</v>
      </c>
      <c r="E3431">
        <v>0.65</v>
      </c>
      <c r="F3431">
        <v>19.899999999999999</v>
      </c>
      <c r="G3431">
        <v>46.089820015575185</v>
      </c>
      <c r="H3431">
        <v>16.002844981558109</v>
      </c>
      <c r="I3431">
        <v>17.21066714594869</v>
      </c>
      <c r="J3431">
        <v>6215.2940600022266</v>
      </c>
      <c r="K3431">
        <v>-1427.2563087424646</v>
      </c>
      <c r="L3431">
        <v>-12.932964233840124</v>
      </c>
      <c r="M3431">
        <v>6377.063652116397</v>
      </c>
      <c r="N3431">
        <v>36301.861933992113</v>
      </c>
      <c r="O3431">
        <v>64.854275462534474</v>
      </c>
      <c r="P3431">
        <v>53.976726813165875</v>
      </c>
      <c r="Q3431" s="6">
        <v>3429</v>
      </c>
    </row>
    <row r="3432" spans="1:17" x14ac:dyDescent="0.25">
      <c r="A3432">
        <v>125.70226467250987</v>
      </c>
      <c r="B3432">
        <v>-13.911313894292604</v>
      </c>
      <c r="C3432" s="6">
        <v>1870.6800000000003</v>
      </c>
      <c r="D3432">
        <v>3</v>
      </c>
      <c r="E3432">
        <v>0.65</v>
      </c>
      <c r="F3432">
        <v>19.899999999999999</v>
      </c>
      <c r="G3432">
        <v>54.048620189015942</v>
      </c>
      <c r="H3432">
        <v>23.086570213338376</v>
      </c>
      <c r="I3432">
        <v>15.70226467250987</v>
      </c>
      <c r="J3432">
        <v>6192.2611175164666</v>
      </c>
      <c r="K3432">
        <v>-1523.4598455869532</v>
      </c>
      <c r="L3432">
        <v>-13.821766990891128</v>
      </c>
      <c r="M3432">
        <v>6376.9136460063582</v>
      </c>
      <c r="N3432">
        <v>36273.741348869124</v>
      </c>
      <c r="O3432">
        <v>65.547680807695016</v>
      </c>
      <c r="P3432">
        <v>49.463248142479998</v>
      </c>
      <c r="Q3432" s="6">
        <v>3430</v>
      </c>
    </row>
    <row r="3433" spans="1:17" x14ac:dyDescent="0.25">
      <c r="A3433">
        <v>129.31641352057215</v>
      </c>
      <c r="B3433">
        <v>-13.786908469045635</v>
      </c>
      <c r="C3433" s="6">
        <v>1870.9600000000003</v>
      </c>
      <c r="D3433">
        <v>1.2</v>
      </c>
      <c r="E3433">
        <v>0.65</v>
      </c>
      <c r="F3433">
        <v>19.899999999999999</v>
      </c>
      <c r="G3433">
        <v>46.089820015575185</v>
      </c>
      <c r="H3433">
        <v>20.348775139386444</v>
      </c>
      <c r="I3433">
        <v>19.316413520572155</v>
      </c>
      <c r="J3433">
        <v>6195.5557385925376</v>
      </c>
      <c r="K3433">
        <v>-1510.0960111322786</v>
      </c>
      <c r="L3433">
        <v>-13.698099846610557</v>
      </c>
      <c r="M3433">
        <v>6376.935068890426</v>
      </c>
      <c r="N3433">
        <v>36406.46533332501</v>
      </c>
      <c r="O3433">
        <v>62.402634184579057</v>
      </c>
      <c r="P3433">
        <v>55.788743181819363</v>
      </c>
      <c r="Q3433" s="6">
        <v>3431</v>
      </c>
    </row>
    <row r="3434" spans="1:17" x14ac:dyDescent="0.25">
      <c r="A3434">
        <v>127.20844075030497</v>
      </c>
      <c r="B3434">
        <v>-15.729015339920004</v>
      </c>
      <c r="C3434" s="6">
        <v>1871.2400000000002</v>
      </c>
      <c r="D3434">
        <v>1.2</v>
      </c>
      <c r="E3434">
        <v>0.65</v>
      </c>
      <c r="F3434">
        <v>19.899999999999999</v>
      </c>
      <c r="G3434">
        <v>46.089820015575185</v>
      </c>
      <c r="H3434">
        <v>19.549357466496986</v>
      </c>
      <c r="I3434">
        <v>17.208440750304973</v>
      </c>
      <c r="J3434">
        <v>6140.8186532722266</v>
      </c>
      <c r="K3434">
        <v>-1717.8843450359436</v>
      </c>
      <c r="L3434">
        <v>-15.628879301806329</v>
      </c>
      <c r="M3434">
        <v>6376.5806162312174</v>
      </c>
      <c r="N3434">
        <v>36384.230566676968</v>
      </c>
      <c r="O3434">
        <v>62.89462110497751</v>
      </c>
      <c r="P3434">
        <v>48.804759113613116</v>
      </c>
      <c r="Q3434" s="6">
        <v>3432</v>
      </c>
    </row>
    <row r="3435" spans="1:17" x14ac:dyDescent="0.25">
      <c r="A3435">
        <v>128.01462839477401</v>
      </c>
      <c r="B3435">
        <v>-13.295023761377072</v>
      </c>
      <c r="C3435" s="6">
        <v>1871.5200000000002</v>
      </c>
      <c r="D3435">
        <v>1.2</v>
      </c>
      <c r="E3435">
        <v>0.65</v>
      </c>
      <c r="F3435">
        <v>19.899999999999999</v>
      </c>
      <c r="G3435">
        <v>46.089820015575185</v>
      </c>
      <c r="H3435">
        <v>20.640934912546463</v>
      </c>
      <c r="I3435">
        <v>18.014628394774007</v>
      </c>
      <c r="J3435">
        <v>6208.297575980896</v>
      </c>
      <c r="K3435">
        <v>-1457.1891210201961</v>
      </c>
      <c r="L3435">
        <v>-13.209150338735222</v>
      </c>
      <c r="M3435">
        <v>6377.0180277579484</v>
      </c>
      <c r="N3435">
        <v>36340.211271224463</v>
      </c>
      <c r="O3435">
        <v>63.929694269605889</v>
      </c>
      <c r="P3435">
        <v>54.734120590083535</v>
      </c>
      <c r="Q3435" s="6">
        <v>3433</v>
      </c>
    </row>
    <row r="3436" spans="1:17" x14ac:dyDescent="0.25">
      <c r="A3436">
        <v>128.25916527225195</v>
      </c>
      <c r="B3436">
        <v>-13.086807499578118</v>
      </c>
      <c r="C3436" s="6">
        <v>1871.8000000000002</v>
      </c>
      <c r="D3436">
        <v>3</v>
      </c>
      <c r="E3436">
        <v>0.65</v>
      </c>
      <c r="F3436">
        <v>19.899999999999999</v>
      </c>
      <c r="G3436">
        <v>54.048620189015942</v>
      </c>
      <c r="H3436">
        <v>21.687622141276378</v>
      </c>
      <c r="I3436">
        <v>18.259165272251948</v>
      </c>
      <c r="J3436">
        <v>6213.5541743252488</v>
      </c>
      <c r="K3436">
        <v>-1434.761505806752</v>
      </c>
      <c r="L3436">
        <v>-13.00218416357324</v>
      </c>
      <c r="M3436">
        <v>6377.052301480644</v>
      </c>
      <c r="N3436">
        <v>36343.995171235569</v>
      </c>
      <c r="O3436">
        <v>63.8413632685115</v>
      </c>
      <c r="P3436">
        <v>55.538484447191898</v>
      </c>
      <c r="Q3436" s="6">
        <v>3434</v>
      </c>
    </row>
    <row r="3437" spans="1:17" x14ac:dyDescent="0.25">
      <c r="A3437">
        <v>127.1181969825348</v>
      </c>
      <c r="B3437">
        <v>-14.893505856898328</v>
      </c>
      <c r="C3437" s="6">
        <v>1872.0800000000002</v>
      </c>
      <c r="D3437">
        <v>0.75</v>
      </c>
      <c r="E3437">
        <v>0.65</v>
      </c>
      <c r="F3437">
        <v>19.899999999999999</v>
      </c>
      <c r="G3437">
        <v>42.007420362456692</v>
      </c>
      <c r="H3437">
        <v>15.136728577140385</v>
      </c>
      <c r="I3437">
        <v>17.118196982534798</v>
      </c>
      <c r="J3437">
        <v>6165.2311995279942</v>
      </c>
      <c r="K3437">
        <v>-1628.7159944391478</v>
      </c>
      <c r="L3437">
        <v>-14.798190038620916</v>
      </c>
      <c r="M3437">
        <v>6376.7383147009641</v>
      </c>
      <c r="N3437">
        <v>36353.900574249143</v>
      </c>
      <c r="O3437">
        <v>63.599252552038834</v>
      </c>
      <c r="P3437">
        <v>50.154191578392215</v>
      </c>
      <c r="Q3437" s="6">
        <v>3435</v>
      </c>
    </row>
    <row r="3438" spans="1:17" x14ac:dyDescent="0.25">
      <c r="A3438">
        <v>126.79488079430141</v>
      </c>
      <c r="B3438">
        <v>-15.463446672204363</v>
      </c>
      <c r="C3438" s="6">
        <v>1872.3600000000001</v>
      </c>
      <c r="D3438">
        <v>3</v>
      </c>
      <c r="E3438">
        <v>0.65</v>
      </c>
      <c r="F3438">
        <v>19.899999999999999</v>
      </c>
      <c r="G3438">
        <v>54.048620189015942</v>
      </c>
      <c r="H3438">
        <v>23.337003690345199</v>
      </c>
      <c r="I3438">
        <v>16.794880794301406</v>
      </c>
      <c r="J3438">
        <v>6148.7193703216253</v>
      </c>
      <c r="K3438">
        <v>-1689.5799690431359</v>
      </c>
      <c r="L3438">
        <v>-15.364833791020651</v>
      </c>
      <c r="M3438">
        <v>6376.6315846816942</v>
      </c>
      <c r="N3438">
        <v>36360.447225909928</v>
      </c>
      <c r="O3438">
        <v>63.443447306707391</v>
      </c>
      <c r="P3438">
        <v>48.543102322343337</v>
      </c>
      <c r="Q3438" s="6">
        <v>3436</v>
      </c>
    </row>
    <row r="3439" spans="1:17" x14ac:dyDescent="0.25">
      <c r="A3439">
        <v>126.98900640060138</v>
      </c>
      <c r="B3439">
        <v>-11.574663207180251</v>
      </c>
      <c r="C3439" s="6">
        <v>1872.64</v>
      </c>
      <c r="D3439">
        <v>0.75</v>
      </c>
      <c r="E3439">
        <v>0.65</v>
      </c>
      <c r="F3439">
        <v>19.899999999999999</v>
      </c>
      <c r="G3439">
        <v>42.007420362456692</v>
      </c>
      <c r="H3439">
        <v>18.153233890543696</v>
      </c>
      <c r="I3439">
        <v>16.989006400601383</v>
      </c>
      <c r="J3439">
        <v>6249.2767850411647</v>
      </c>
      <c r="K3439">
        <v>-1271.3442292364373</v>
      </c>
      <c r="L3439">
        <v>-11.49924723775386</v>
      </c>
      <c r="M3439">
        <v>6377.2859811417611</v>
      </c>
      <c r="N3439">
        <v>36255.911954673757</v>
      </c>
      <c r="O3439">
        <v>66.013020396886844</v>
      </c>
      <c r="P3439">
        <v>56.705893994304432</v>
      </c>
      <c r="Q3439" s="6">
        <v>3437</v>
      </c>
    </row>
    <row r="3440" spans="1:17" x14ac:dyDescent="0.25">
      <c r="A3440">
        <v>129.56455774880695</v>
      </c>
      <c r="B3440">
        <v>-12.258390242988153</v>
      </c>
      <c r="C3440" s="6">
        <v>1872.92</v>
      </c>
      <c r="D3440">
        <v>0.75</v>
      </c>
      <c r="E3440">
        <v>0.65</v>
      </c>
      <c r="F3440">
        <v>19.899999999999999</v>
      </c>
      <c r="G3440">
        <v>42.007420362456692</v>
      </c>
      <c r="H3440">
        <v>19.946884783531452</v>
      </c>
      <c r="I3440">
        <v>19.564557748806948</v>
      </c>
      <c r="J3440">
        <v>6233.6592660186461</v>
      </c>
      <c r="K3440">
        <v>-1345.3488501415281</v>
      </c>
      <c r="L3440">
        <v>-12.178783776949215</v>
      </c>
      <c r="M3440">
        <v>6377.1836552977884</v>
      </c>
      <c r="N3440">
        <v>36375.256714275791</v>
      </c>
      <c r="O3440">
        <v>63.117767656921998</v>
      </c>
      <c r="P3440">
        <v>59.144418970404054</v>
      </c>
      <c r="Q3440" s="6">
        <v>3438</v>
      </c>
    </row>
    <row r="3441" spans="1:17" x14ac:dyDescent="0.25">
      <c r="A3441">
        <v>125.34373719217466</v>
      </c>
      <c r="B3441">
        <v>-14.276463848312854</v>
      </c>
      <c r="C3441" s="6">
        <v>1873.2000000000003</v>
      </c>
      <c r="D3441">
        <v>3</v>
      </c>
      <c r="E3441">
        <v>0.65</v>
      </c>
      <c r="F3441">
        <v>19.899999999999999</v>
      </c>
      <c r="G3441">
        <v>54.048620189015942</v>
      </c>
      <c r="H3441">
        <v>20.372763507653271</v>
      </c>
      <c r="I3441">
        <v>15.343737192174657</v>
      </c>
      <c r="J3441">
        <v>6182.4232028395454</v>
      </c>
      <c r="K3441">
        <v>-1562.6439109364553</v>
      </c>
      <c r="L3441">
        <v>-14.184759688571713</v>
      </c>
      <c r="M3441">
        <v>6376.8497435172148</v>
      </c>
      <c r="N3441">
        <v>36272.704095647692</v>
      </c>
      <c r="O3441">
        <v>65.571702063686956</v>
      </c>
      <c r="P3441">
        <v>48.053167482690036</v>
      </c>
      <c r="Q3441" s="6">
        <v>3439</v>
      </c>
    </row>
    <row r="3442" spans="1:17" x14ac:dyDescent="0.25">
      <c r="A3442">
        <v>129.94740527334554</v>
      </c>
      <c r="B3442">
        <v>-13.154105224161652</v>
      </c>
      <c r="C3442" s="6">
        <v>1873.4800000000002</v>
      </c>
      <c r="D3442">
        <v>3</v>
      </c>
      <c r="E3442">
        <v>0.65</v>
      </c>
      <c r="F3442">
        <v>19.899999999999999</v>
      </c>
      <c r="G3442">
        <v>54.048620189015942</v>
      </c>
      <c r="H3442">
        <v>14.041255580023565</v>
      </c>
      <c r="I3442">
        <v>19.947405273345538</v>
      </c>
      <c r="J3442">
        <v>6211.8641094637915</v>
      </c>
      <c r="K3442">
        <v>-1442.0123987686595</v>
      </c>
      <c r="L3442">
        <v>-13.069077359083591</v>
      </c>
      <c r="M3442">
        <v>6377.0412788884259</v>
      </c>
      <c r="N3442">
        <v>36415.277724438238</v>
      </c>
      <c r="O3442">
        <v>62.208964615758333</v>
      </c>
      <c r="P3442">
        <v>57.910792928712361</v>
      </c>
      <c r="Q3442" s="6">
        <v>3440</v>
      </c>
    </row>
    <row r="3443" spans="1:17" x14ac:dyDescent="0.25">
      <c r="A3443">
        <v>127.26186408725927</v>
      </c>
      <c r="B3443">
        <v>-11.536062797730391</v>
      </c>
      <c r="C3443" s="6">
        <v>1873.7600000000002</v>
      </c>
      <c r="D3443">
        <v>0.75</v>
      </c>
      <c r="E3443">
        <v>0.65</v>
      </c>
      <c r="F3443">
        <v>19.899999999999999</v>
      </c>
      <c r="G3443">
        <v>42.007420362456692</v>
      </c>
      <c r="H3443">
        <v>16.962216702805247</v>
      </c>
      <c r="I3443">
        <v>17.261864087259269</v>
      </c>
      <c r="J3443">
        <v>6250.1321156467529</v>
      </c>
      <c r="K3443">
        <v>-1267.160839874103</v>
      </c>
      <c r="L3443">
        <v>-11.460884698004092</v>
      </c>
      <c r="M3443">
        <v>6377.2915926080568</v>
      </c>
      <c r="N3443">
        <v>36265.153407016791</v>
      </c>
      <c r="O3443">
        <v>65.777324818361052</v>
      </c>
      <c r="P3443">
        <v>57.235262651493386</v>
      </c>
      <c r="Q3443" s="6">
        <v>3441</v>
      </c>
    </row>
    <row r="3444" spans="1:17" x14ac:dyDescent="0.25">
      <c r="A3444">
        <v>130.11948507809944</v>
      </c>
      <c r="B3444">
        <v>-13.28099613905429</v>
      </c>
      <c r="C3444" s="6">
        <v>1874.0400000000002</v>
      </c>
      <c r="D3444">
        <v>3</v>
      </c>
      <c r="E3444">
        <v>0.65</v>
      </c>
      <c r="F3444">
        <v>19.899999999999999</v>
      </c>
      <c r="G3444">
        <v>54.048620189015942</v>
      </c>
      <c r="H3444">
        <v>17.895834779272828</v>
      </c>
      <c r="I3444">
        <v>20.119485078099444</v>
      </c>
      <c r="J3444">
        <v>6208.6542782290799</v>
      </c>
      <c r="K3444">
        <v>-1455.6787526127773</v>
      </c>
      <c r="L3444">
        <v>-13.195206794805054</v>
      </c>
      <c r="M3444">
        <v>6377.0203525926236</v>
      </c>
      <c r="N3444">
        <v>36426.162281141478</v>
      </c>
      <c r="O3444">
        <v>61.967201710942064</v>
      </c>
      <c r="P3444">
        <v>57.908279140455306</v>
      </c>
      <c r="Q3444" s="6">
        <v>3442</v>
      </c>
    </row>
    <row r="3445" spans="1:17" x14ac:dyDescent="0.25">
      <c r="A3445">
        <v>128.78472389737888</v>
      </c>
      <c r="B3445">
        <v>-12.497372108396283</v>
      </c>
      <c r="C3445" s="6">
        <v>1874.3200000000002</v>
      </c>
      <c r="D3445">
        <v>0.75</v>
      </c>
      <c r="E3445">
        <v>0.65</v>
      </c>
      <c r="F3445">
        <v>19.899999999999999</v>
      </c>
      <c r="G3445">
        <v>42.007420362456692</v>
      </c>
      <c r="H3445">
        <v>22.694860340142988</v>
      </c>
      <c r="I3445">
        <v>18.784723897378882</v>
      </c>
      <c r="J3445">
        <v>6227.9921831341153</v>
      </c>
      <c r="K3445">
        <v>-1371.1717491403372</v>
      </c>
      <c r="L3445">
        <v>-12.416311421757934</v>
      </c>
      <c r="M3445">
        <v>6377.1465875280155</v>
      </c>
      <c r="N3445">
        <v>36349.158338100431</v>
      </c>
      <c r="O3445">
        <v>63.722741593549777</v>
      </c>
      <c r="P3445">
        <v>57.535007533913962</v>
      </c>
      <c r="Q3445" s="6">
        <v>3443</v>
      </c>
    </row>
    <row r="3446" spans="1:17" x14ac:dyDescent="0.25">
      <c r="A3446">
        <v>126.09488148240241</v>
      </c>
      <c r="B3446">
        <v>-13.414516239386488</v>
      </c>
      <c r="C3446" s="6">
        <v>1874.6000000000001</v>
      </c>
      <c r="D3446">
        <v>3</v>
      </c>
      <c r="E3446">
        <v>0.65</v>
      </c>
      <c r="F3446">
        <v>19.899999999999999</v>
      </c>
      <c r="G3446">
        <v>54.048620189015942</v>
      </c>
      <c r="H3446">
        <v>21.473306893072582</v>
      </c>
      <c r="I3446">
        <v>16.094881482402414</v>
      </c>
      <c r="J3446">
        <v>6205.2440496867202</v>
      </c>
      <c r="K3446">
        <v>-1470.0515141238241</v>
      </c>
      <c r="L3446">
        <v>-13.32792743512791</v>
      </c>
      <c r="M3446">
        <v>6376.9981315937512</v>
      </c>
      <c r="N3446">
        <v>36272.767694548915</v>
      </c>
      <c r="O3446">
        <v>65.574979713350317</v>
      </c>
      <c r="P3446">
        <v>51.199574253234111</v>
      </c>
      <c r="Q3446" s="6">
        <v>3444</v>
      </c>
    </row>
    <row r="3447" spans="1:17" x14ac:dyDescent="0.25">
      <c r="A3447">
        <v>126.78188834759277</v>
      </c>
      <c r="B3447">
        <v>-13.247075060110729</v>
      </c>
      <c r="C3447" s="6">
        <v>1874.88</v>
      </c>
      <c r="D3447">
        <v>1.2</v>
      </c>
      <c r="E3447">
        <v>0.65</v>
      </c>
      <c r="F3447">
        <v>19.899999999999999</v>
      </c>
      <c r="G3447">
        <v>46.089820015575185</v>
      </c>
      <c r="H3447">
        <v>14.21348123819276</v>
      </c>
      <c r="I3447">
        <v>16.781888347592769</v>
      </c>
      <c r="J3447">
        <v>6209.5153125028482</v>
      </c>
      <c r="K3447">
        <v>-1452.0260817367418</v>
      </c>
      <c r="L3447">
        <v>-13.161489115336611</v>
      </c>
      <c r="M3447">
        <v>6377.0259649974059</v>
      </c>
      <c r="N3447">
        <v>36292.488493064768</v>
      </c>
      <c r="O3447">
        <v>65.083732088423702</v>
      </c>
      <c r="P3447">
        <v>52.77055109486394</v>
      </c>
      <c r="Q3447" s="6">
        <v>3445</v>
      </c>
    </row>
    <row r="3448" spans="1:17" x14ac:dyDescent="0.25">
      <c r="A3448">
        <v>127.57683499182531</v>
      </c>
      <c r="B3448">
        <v>-11.979307018155165</v>
      </c>
      <c r="C3448" s="6">
        <v>1875.16</v>
      </c>
      <c r="D3448">
        <v>3</v>
      </c>
      <c r="E3448">
        <v>0.65</v>
      </c>
      <c r="F3448">
        <v>19.899999999999999</v>
      </c>
      <c r="G3448">
        <v>54.048620189015942</v>
      </c>
      <c r="H3448">
        <v>23.193627955002949</v>
      </c>
      <c r="I3448">
        <v>17.576834991825308</v>
      </c>
      <c r="J3448">
        <v>6240.1407649708071</v>
      </c>
      <c r="K3448">
        <v>-1315.1638114153411</v>
      </c>
      <c r="L3448">
        <v>-11.9014057331493</v>
      </c>
      <c r="M3448">
        <v>6377.2260911392332</v>
      </c>
      <c r="N3448">
        <v>36288.167632497883</v>
      </c>
      <c r="O3448">
        <v>65.197232571813871</v>
      </c>
      <c r="P3448">
        <v>56.766139557079974</v>
      </c>
      <c r="Q3448" s="6">
        <v>3446</v>
      </c>
    </row>
    <row r="3449" spans="1:17" x14ac:dyDescent="0.25">
      <c r="A3449">
        <v>125.75424757246775</v>
      </c>
      <c r="B3449">
        <v>-14.971509788608227</v>
      </c>
      <c r="C3449" s="6">
        <v>1875.4400000000003</v>
      </c>
      <c r="D3449">
        <v>1.2</v>
      </c>
      <c r="E3449">
        <v>0.65</v>
      </c>
      <c r="F3449">
        <v>19.899999999999999</v>
      </c>
      <c r="G3449">
        <v>46.089820015575185</v>
      </c>
      <c r="H3449">
        <v>21.069178364308797</v>
      </c>
      <c r="I3449">
        <v>15.754247572467747</v>
      </c>
      <c r="J3449">
        <v>6163.00715836981</v>
      </c>
      <c r="K3449">
        <v>-1637.0555111253361</v>
      </c>
      <c r="L3449">
        <v>-14.875740485679955</v>
      </c>
      <c r="M3449">
        <v>6376.7239222521903</v>
      </c>
      <c r="N3449">
        <v>36308.188922242036</v>
      </c>
      <c r="O3449">
        <v>64.688963638108774</v>
      </c>
      <c r="P3449">
        <v>47.518414173695071</v>
      </c>
      <c r="Q3449" s="6">
        <v>3447</v>
      </c>
    </row>
    <row r="3450" spans="1:17" x14ac:dyDescent="0.25">
      <c r="A3450">
        <v>126.9253341821361</v>
      </c>
      <c r="B3450">
        <v>-15.146474892439336</v>
      </c>
      <c r="C3450" s="6">
        <v>1875.7200000000003</v>
      </c>
      <c r="D3450">
        <v>1.2</v>
      </c>
      <c r="E3450">
        <v>0.65</v>
      </c>
      <c r="F3450">
        <v>19.899999999999999</v>
      </c>
      <c r="G3450">
        <v>46.089820015575185</v>
      </c>
      <c r="H3450">
        <v>17.665719982536093</v>
      </c>
      <c r="I3450">
        <v>16.925334182136098</v>
      </c>
      <c r="J3450">
        <v>6157.9772324659871</v>
      </c>
      <c r="K3450">
        <v>-1655.7504346253895</v>
      </c>
      <c r="L3450">
        <v>-15.049690975163664</v>
      </c>
      <c r="M3450">
        <v>6376.6913911002166</v>
      </c>
      <c r="N3450">
        <v>36354.895247170694</v>
      </c>
      <c r="O3450">
        <v>63.574594048695936</v>
      </c>
      <c r="P3450">
        <v>49.349507327593365</v>
      </c>
      <c r="Q3450" s="6">
        <v>3448</v>
      </c>
    </row>
    <row r="3451" spans="1:17" x14ac:dyDescent="0.25">
      <c r="A3451">
        <v>128.91041647263418</v>
      </c>
      <c r="B3451">
        <v>-14.93798638202971</v>
      </c>
      <c r="C3451" s="6">
        <v>1876.0000000000002</v>
      </c>
      <c r="D3451">
        <v>0.75</v>
      </c>
      <c r="E3451">
        <v>0.65</v>
      </c>
      <c r="F3451">
        <v>19.899999999999999</v>
      </c>
      <c r="G3451">
        <v>42.007420362456692</v>
      </c>
      <c r="H3451">
        <v>20.249312070352584</v>
      </c>
      <c r="I3451">
        <v>18.910416472634182</v>
      </c>
      <c r="J3451">
        <v>6163.9643678001266</v>
      </c>
      <c r="K3451">
        <v>-1633.4718378253633</v>
      </c>
      <c r="L3451">
        <v>-14.842411885154592</v>
      </c>
      <c r="M3451">
        <v>6376.7301160138641</v>
      </c>
      <c r="N3451">
        <v>36424.38930958444</v>
      </c>
      <c r="O3451">
        <v>61.998097895209433</v>
      </c>
      <c r="P3451">
        <v>53.040435103568129</v>
      </c>
      <c r="Q3451" s="6">
        <v>3449</v>
      </c>
    </row>
    <row r="3452" spans="1:17" x14ac:dyDescent="0.25">
      <c r="A3452">
        <v>125.75327449391887</v>
      </c>
      <c r="B3452">
        <v>-16.052069324957213</v>
      </c>
      <c r="C3452" s="6">
        <v>1876.2800000000002</v>
      </c>
      <c r="D3452">
        <v>1.2</v>
      </c>
      <c r="E3452">
        <v>0.65</v>
      </c>
      <c r="F3452">
        <v>19.899999999999999</v>
      </c>
      <c r="G3452">
        <v>46.089820015575185</v>
      </c>
      <c r="H3452">
        <v>20.212514725077249</v>
      </c>
      <c r="I3452">
        <v>15.753274493918866</v>
      </c>
      <c r="J3452">
        <v>6131.0307424289967</v>
      </c>
      <c r="K3452">
        <v>-1752.2666104761283</v>
      </c>
      <c r="L3452">
        <v>-15.950091939492992</v>
      </c>
      <c r="M3452">
        <v>6376.5175635921332</v>
      </c>
      <c r="N3452">
        <v>36343.841141106663</v>
      </c>
      <c r="O3452">
        <v>63.828648843574371</v>
      </c>
      <c r="P3452">
        <v>45.572326472718004</v>
      </c>
      <c r="Q3452" s="6">
        <v>3450</v>
      </c>
    </row>
    <row r="3453" spans="1:17" x14ac:dyDescent="0.25">
      <c r="A3453">
        <v>129.61629879041075</v>
      </c>
      <c r="B3453">
        <v>-13.525036897217952</v>
      </c>
      <c r="C3453" s="6">
        <v>1876.5600000000002</v>
      </c>
      <c r="D3453">
        <v>0.75</v>
      </c>
      <c r="E3453">
        <v>0.65</v>
      </c>
      <c r="F3453">
        <v>19.899999999999999</v>
      </c>
      <c r="G3453">
        <v>42.007420362456692</v>
      </c>
      <c r="H3453">
        <v>16.701353008915493</v>
      </c>
      <c r="I3453">
        <v>19.616298790410752</v>
      </c>
      <c r="J3453">
        <v>6202.395890699745</v>
      </c>
      <c r="K3453">
        <v>-1481.9425793423861</v>
      </c>
      <c r="L3453">
        <v>-13.437787752900075</v>
      </c>
      <c r="M3453">
        <v>6376.9795823286941</v>
      </c>
      <c r="N3453">
        <v>36411.52622378755</v>
      </c>
      <c r="O3453">
        <v>62.290779190169332</v>
      </c>
      <c r="P3453">
        <v>56.727386750078345</v>
      </c>
      <c r="Q3453" s="6">
        <v>3451</v>
      </c>
    </row>
    <row r="3454" spans="1:17" x14ac:dyDescent="0.25">
      <c r="A3454">
        <v>128.32617398907806</v>
      </c>
      <c r="B3454">
        <v>-13.731121392066832</v>
      </c>
      <c r="C3454" s="6">
        <v>1876.8400000000001</v>
      </c>
      <c r="D3454">
        <v>1.2</v>
      </c>
      <c r="E3454">
        <v>0.65</v>
      </c>
      <c r="F3454">
        <v>19.899999999999999</v>
      </c>
      <c r="G3454">
        <v>46.089820015575185</v>
      </c>
      <c r="H3454">
        <v>21.447346412358137</v>
      </c>
      <c r="I3454">
        <v>18.326173989078058</v>
      </c>
      <c r="J3454">
        <v>6197.0237084628379</v>
      </c>
      <c r="K3454">
        <v>-1504.1009991741632</v>
      </c>
      <c r="L3454">
        <v>-13.642644376559593</v>
      </c>
      <c r="M3454">
        <v>6376.9446178375438</v>
      </c>
      <c r="N3454">
        <v>36364.82144429718</v>
      </c>
      <c r="O3454">
        <v>63.351353483644267</v>
      </c>
      <c r="P3454">
        <v>54.373494216636445</v>
      </c>
      <c r="Q3454" s="6">
        <v>3452</v>
      </c>
    </row>
    <row r="3455" spans="1:17" x14ac:dyDescent="0.25">
      <c r="A3455">
        <v>127.96308912666832</v>
      </c>
      <c r="B3455">
        <v>-13.550988155423473</v>
      </c>
      <c r="C3455" s="6">
        <v>1877.1200000000001</v>
      </c>
      <c r="D3455">
        <v>0.75</v>
      </c>
      <c r="E3455">
        <v>0.65</v>
      </c>
      <c r="F3455">
        <v>19.899999999999999</v>
      </c>
      <c r="G3455">
        <v>42.007420362456692</v>
      </c>
      <c r="H3455">
        <v>14.41630882960672</v>
      </c>
      <c r="I3455">
        <v>17.963089126668322</v>
      </c>
      <c r="J3455">
        <v>6201.7237884644082</v>
      </c>
      <c r="K3455">
        <v>-1484.7339269970105</v>
      </c>
      <c r="L3455">
        <v>-13.463584143451163</v>
      </c>
      <c r="M3455">
        <v>6376.9752063483274</v>
      </c>
      <c r="N3455">
        <v>36345.45781050848</v>
      </c>
      <c r="O3455">
        <v>63.804537748103037</v>
      </c>
      <c r="P3455">
        <v>54.143693051421856</v>
      </c>
      <c r="Q3455" s="6">
        <v>3453</v>
      </c>
    </row>
    <row r="3456" spans="1:17" x14ac:dyDescent="0.25">
      <c r="A3456">
        <v>129.15056579373734</v>
      </c>
      <c r="B3456">
        <v>-11.959724632161837</v>
      </c>
      <c r="C3456" s="6">
        <v>1877.4</v>
      </c>
      <c r="D3456">
        <v>3</v>
      </c>
      <c r="E3456">
        <v>0.65</v>
      </c>
      <c r="F3456">
        <v>19.899999999999999</v>
      </c>
      <c r="G3456">
        <v>54.048620189015942</v>
      </c>
      <c r="H3456">
        <v>23.551544712225208</v>
      </c>
      <c r="I3456">
        <v>19.150565793737343</v>
      </c>
      <c r="J3456">
        <v>6240.5900250845816</v>
      </c>
      <c r="K3456">
        <v>-1313.0446653049069</v>
      </c>
      <c r="L3456">
        <v>-11.881943271210702</v>
      </c>
      <c r="M3456">
        <v>6377.2290341707858</v>
      </c>
      <c r="N3456">
        <v>36350.361548344285</v>
      </c>
      <c r="O3456">
        <v>63.697010480077338</v>
      </c>
      <c r="P3456">
        <v>59.174471874960339</v>
      </c>
      <c r="Q3456" s="6">
        <v>3454</v>
      </c>
    </row>
    <row r="3457" spans="1:17" x14ac:dyDescent="0.25">
      <c r="A3457">
        <v>126.71834178178761</v>
      </c>
      <c r="B3457">
        <v>-13.206578466355626</v>
      </c>
      <c r="C3457" s="6">
        <v>1877.6800000000003</v>
      </c>
      <c r="D3457">
        <v>1.2</v>
      </c>
      <c r="E3457">
        <v>0.65</v>
      </c>
      <c r="F3457">
        <v>19.899999999999999</v>
      </c>
      <c r="G3457">
        <v>46.089820015575185</v>
      </c>
      <c r="H3457">
        <v>16.200312443640357</v>
      </c>
      <c r="I3457">
        <v>16.718341781787615</v>
      </c>
      <c r="J3457">
        <v>6210.5404209413218</v>
      </c>
      <c r="K3457">
        <v>-1447.6646959824261</v>
      </c>
      <c r="L3457">
        <v>-13.121235505230516</v>
      </c>
      <c r="M3457">
        <v>6377.0326478809793</v>
      </c>
      <c r="N3457">
        <v>36289.04296395737</v>
      </c>
      <c r="O3457">
        <v>65.169255544536682</v>
      </c>
      <c r="P3457">
        <v>52.742621571204587</v>
      </c>
      <c r="Q3457" s="6">
        <v>3455</v>
      </c>
    </row>
    <row r="3458" spans="1:17" x14ac:dyDescent="0.25">
      <c r="A3458">
        <v>128.25781410730545</v>
      </c>
      <c r="B3458">
        <v>-12.873699643014266</v>
      </c>
      <c r="C3458" s="6">
        <v>1877.9600000000003</v>
      </c>
      <c r="D3458">
        <v>0.75</v>
      </c>
      <c r="E3458">
        <v>0.65</v>
      </c>
      <c r="F3458">
        <v>19.899999999999999</v>
      </c>
      <c r="G3458">
        <v>42.007420362456692</v>
      </c>
      <c r="H3458">
        <v>14.804265472153094</v>
      </c>
      <c r="I3458">
        <v>18.25781410730545</v>
      </c>
      <c r="J3458">
        <v>6218.8497447158097</v>
      </c>
      <c r="K3458">
        <v>-1411.7877506452239</v>
      </c>
      <c r="L3458">
        <v>-12.790360348561871</v>
      </c>
      <c r="M3458">
        <v>6377.0868584506352</v>
      </c>
      <c r="N3458">
        <v>36338.113184136833</v>
      </c>
      <c r="O3458">
        <v>63.981497304778095</v>
      </c>
      <c r="P3458">
        <v>55.966459080826034</v>
      </c>
      <c r="Q3458" s="6">
        <v>3456</v>
      </c>
    </row>
    <row r="3459" spans="1:17" x14ac:dyDescent="0.25">
      <c r="A3459">
        <v>125.696950624481</v>
      </c>
      <c r="B3459">
        <v>-15.329649351747175</v>
      </c>
      <c r="C3459" s="6">
        <v>1878.2400000000002</v>
      </c>
      <c r="D3459">
        <v>1.2</v>
      </c>
      <c r="E3459">
        <v>0.65</v>
      </c>
      <c r="F3459">
        <v>19.899999999999999</v>
      </c>
      <c r="G3459">
        <v>46.089820015575185</v>
      </c>
      <c r="H3459">
        <v>16.070029412851238</v>
      </c>
      <c r="I3459">
        <v>15.696950624481005</v>
      </c>
      <c r="J3459">
        <v>6152.6500745000176</v>
      </c>
      <c r="K3459">
        <v>-1675.306278735198</v>
      </c>
      <c r="L3459">
        <v>-15.231807049725033</v>
      </c>
      <c r="M3459">
        <v>6376.6569663746732</v>
      </c>
      <c r="N3459">
        <v>36317.815049675068</v>
      </c>
      <c r="O3459">
        <v>64.453564514435243</v>
      </c>
      <c r="P3459">
        <v>46.749391778758834</v>
      </c>
      <c r="Q3459" s="6">
        <v>3457</v>
      </c>
    </row>
    <row r="3460" spans="1:17" x14ac:dyDescent="0.25">
      <c r="A3460">
        <v>129.79401387841395</v>
      </c>
      <c r="B3460">
        <v>-12.543871180001748</v>
      </c>
      <c r="C3460" s="6">
        <v>1878.5200000000002</v>
      </c>
      <c r="D3460">
        <v>3</v>
      </c>
      <c r="E3460">
        <v>0.65</v>
      </c>
      <c r="F3460">
        <v>19.899999999999999</v>
      </c>
      <c r="G3460">
        <v>54.048620189015942</v>
      </c>
      <c r="H3460">
        <v>21.608694527359031</v>
      </c>
      <c r="I3460">
        <v>19.794013878413949</v>
      </c>
      <c r="J3460">
        <v>6226.8770037466993</v>
      </c>
      <c r="K3460">
        <v>-1376.1934443168161</v>
      </c>
      <c r="L3460">
        <v>-12.462528189883743</v>
      </c>
      <c r="M3460">
        <v>6377.1392972060794</v>
      </c>
      <c r="N3460">
        <v>36392.386778004409</v>
      </c>
      <c r="O3460">
        <v>62.725695544721674</v>
      </c>
      <c r="P3460">
        <v>58.8907750990791</v>
      </c>
      <c r="Q3460" s="6">
        <v>3458</v>
      </c>
    </row>
    <row r="3461" spans="1:17" x14ac:dyDescent="0.25">
      <c r="A3461">
        <v>125.50633660476799</v>
      </c>
      <c r="B3461">
        <v>-14.703411141914623</v>
      </c>
      <c r="C3461" s="6">
        <v>1878.8000000000002</v>
      </c>
      <c r="D3461">
        <v>0.75</v>
      </c>
      <c r="E3461">
        <v>0.65</v>
      </c>
      <c r="F3461">
        <v>19.899999999999999</v>
      </c>
      <c r="G3461">
        <v>42.007420362456692</v>
      </c>
      <c r="H3461">
        <v>17.981762913362953</v>
      </c>
      <c r="I3461">
        <v>15.506336604767995</v>
      </c>
      <c r="J3461">
        <v>6170.6035353167526</v>
      </c>
      <c r="K3461">
        <v>-1608.3803046814521</v>
      </c>
      <c r="L3461">
        <v>-14.609203387673524</v>
      </c>
      <c r="M3461">
        <v>6376.7731020125539</v>
      </c>
      <c r="N3461">
        <v>36291.34969262551</v>
      </c>
      <c r="O3461">
        <v>65.103744925452673</v>
      </c>
      <c r="P3461">
        <v>47.54659091691417</v>
      </c>
      <c r="Q3461" s="6">
        <v>3459</v>
      </c>
    </row>
    <row r="3462" spans="1:17" x14ac:dyDescent="0.25">
      <c r="A3462">
        <v>128.50610891595034</v>
      </c>
      <c r="B3462">
        <v>-15.81752285825802</v>
      </c>
      <c r="C3462" s="6">
        <v>1879.0800000000002</v>
      </c>
      <c r="D3462">
        <v>0.75</v>
      </c>
      <c r="E3462">
        <v>0.65</v>
      </c>
      <c r="F3462">
        <v>19.899999999999999</v>
      </c>
      <c r="G3462">
        <v>42.007420362456692</v>
      </c>
      <c r="H3462">
        <v>16.709234830768512</v>
      </c>
      <c r="I3462">
        <v>18.506108915950335</v>
      </c>
      <c r="J3462">
        <v>6138.1563583208635</v>
      </c>
      <c r="K3462">
        <v>-1727.3094774230763</v>
      </c>
      <c r="L3462">
        <v>-15.716881078379631</v>
      </c>
      <c r="M3462">
        <v>6376.5634561251272</v>
      </c>
      <c r="N3462">
        <v>36436.53836717677</v>
      </c>
      <c r="O3462">
        <v>61.726286763236715</v>
      </c>
      <c r="P3462">
        <v>50.84232421893774</v>
      </c>
      <c r="Q3462" s="6">
        <v>3460</v>
      </c>
    </row>
    <row r="3463" spans="1:17" x14ac:dyDescent="0.25">
      <c r="A3463">
        <v>127.70881807910699</v>
      </c>
      <c r="B3463">
        <v>-14.701555272615989</v>
      </c>
      <c r="C3463" s="6">
        <v>1879.3600000000001</v>
      </c>
      <c r="D3463">
        <v>0.75</v>
      </c>
      <c r="E3463">
        <v>0.65</v>
      </c>
      <c r="F3463">
        <v>19.899999999999999</v>
      </c>
      <c r="G3463">
        <v>42.007420362456692</v>
      </c>
      <c r="H3463">
        <v>15.241971795653928</v>
      </c>
      <c r="I3463">
        <v>17.70881807910699</v>
      </c>
      <c r="J3463">
        <v>6170.6556516680475</v>
      </c>
      <c r="K3463">
        <v>-1608.1816840375466</v>
      </c>
      <c r="L3463">
        <v>-14.607358356602235</v>
      </c>
      <c r="M3463">
        <v>6376.7734396273372</v>
      </c>
      <c r="N3463">
        <v>36369.968750477223</v>
      </c>
      <c r="O3463">
        <v>63.227266880019393</v>
      </c>
      <c r="P3463">
        <v>51.522721180842865</v>
      </c>
      <c r="Q3463" s="6">
        <v>3461</v>
      </c>
    </row>
    <row r="3464" spans="1:17" x14ac:dyDescent="0.25">
      <c r="A3464">
        <v>128.14508785907051</v>
      </c>
      <c r="B3464">
        <v>-14.704430818307486</v>
      </c>
      <c r="C3464" s="6">
        <v>1879.64</v>
      </c>
      <c r="D3464">
        <v>1.2</v>
      </c>
      <c r="E3464">
        <v>0.65</v>
      </c>
      <c r="F3464">
        <v>19.899999999999999</v>
      </c>
      <c r="G3464">
        <v>46.089820015575185</v>
      </c>
      <c r="H3464">
        <v>20.172976953011183</v>
      </c>
      <c r="I3464">
        <v>18.145087859070514</v>
      </c>
      <c r="J3464">
        <v>6170.5748981158822</v>
      </c>
      <c r="K3464">
        <v>-1608.4894327721818</v>
      </c>
      <c r="L3464">
        <v>-14.610217109350193</v>
      </c>
      <c r="M3464">
        <v>6376.7729164991915</v>
      </c>
      <c r="N3464">
        <v>36386.820034587683</v>
      </c>
      <c r="O3464">
        <v>62.841321204817703</v>
      </c>
      <c r="P3464">
        <v>52.240867207036032</v>
      </c>
      <c r="Q3464" s="6">
        <v>3462</v>
      </c>
    </row>
    <row r="3465" spans="1:17" x14ac:dyDescent="0.25">
      <c r="A3465">
        <v>128.62492063546244</v>
      </c>
      <c r="B3465">
        <v>-11.521914469015643</v>
      </c>
      <c r="C3465" s="6">
        <v>1879.92</v>
      </c>
      <c r="D3465">
        <v>1.2</v>
      </c>
      <c r="E3465">
        <v>0.65</v>
      </c>
      <c r="F3465">
        <v>19.899999999999999</v>
      </c>
      <c r="G3465">
        <v>46.089820015575185</v>
      </c>
      <c r="H3465">
        <v>15.809787584518695</v>
      </c>
      <c r="I3465">
        <v>18.624920635462445</v>
      </c>
      <c r="J3465">
        <v>6250.4449162199971</v>
      </c>
      <c r="K3465">
        <v>-1265.6273477010427</v>
      </c>
      <c r="L3465">
        <v>-11.446823590302897</v>
      </c>
      <c r="M3465">
        <v>6377.2936449523149</v>
      </c>
      <c r="N3465">
        <v>36318.028420034017</v>
      </c>
      <c r="O3465">
        <v>64.468387338353381</v>
      </c>
      <c r="P3465">
        <v>59.34602302422239</v>
      </c>
      <c r="Q3465" s="6">
        <v>3463</v>
      </c>
    </row>
    <row r="3466" spans="1:17" x14ac:dyDescent="0.25">
      <c r="A3466">
        <v>127.19211983383843</v>
      </c>
      <c r="B3466">
        <v>-12.898696200255616</v>
      </c>
      <c r="C3466" s="6">
        <v>1880.2000000000003</v>
      </c>
      <c r="D3466">
        <v>0.75</v>
      </c>
      <c r="E3466">
        <v>0.65</v>
      </c>
      <c r="F3466">
        <v>19.899999999999999</v>
      </c>
      <c r="G3466">
        <v>42.007420362456692</v>
      </c>
      <c r="H3466">
        <v>17.560665780063143</v>
      </c>
      <c r="I3466">
        <v>17.192119833838433</v>
      </c>
      <c r="J3466">
        <v>6218.2330275495087</v>
      </c>
      <c r="K3466">
        <v>-1414.4834630771313</v>
      </c>
      <c r="L3466">
        <v>-12.815206055773272</v>
      </c>
      <c r="M3466">
        <v>6377.0828324733411</v>
      </c>
      <c r="N3466">
        <v>36297.912952513863</v>
      </c>
      <c r="O3466">
        <v>64.951819401577438</v>
      </c>
      <c r="P3466">
        <v>54.190146867088046</v>
      </c>
      <c r="Q3466" s="6">
        <v>3464</v>
      </c>
    </row>
    <row r="3467" spans="1:17" x14ac:dyDescent="0.25">
      <c r="A3467">
        <v>129.69540490783939</v>
      </c>
      <c r="B3467">
        <v>-11.739913877763296</v>
      </c>
      <c r="C3467" s="6">
        <v>1880.4800000000002</v>
      </c>
      <c r="D3467">
        <v>1.2</v>
      </c>
      <c r="E3467">
        <v>0.65</v>
      </c>
      <c r="F3467">
        <v>19.899999999999999</v>
      </c>
      <c r="G3467">
        <v>46.089820015575185</v>
      </c>
      <c r="H3467">
        <v>23.434760811939686</v>
      </c>
      <c r="I3467">
        <v>19.695404907839389</v>
      </c>
      <c r="J3467">
        <v>6245.5831847237605</v>
      </c>
      <c r="K3467">
        <v>-1289.2471482984706</v>
      </c>
      <c r="L3467">
        <v>-11.663481112652011</v>
      </c>
      <c r="M3467">
        <v>6377.2617577374012</v>
      </c>
      <c r="N3467">
        <v>36367.800271005392</v>
      </c>
      <c r="O3467">
        <v>63.291918627536703</v>
      </c>
      <c r="P3467">
        <v>60.385596243979066</v>
      </c>
      <c r="Q3467" s="6">
        <v>3465</v>
      </c>
    </row>
    <row r="3468" spans="1:17" x14ac:dyDescent="0.25">
      <c r="A3468">
        <v>127.21698213814261</v>
      </c>
      <c r="B3468">
        <v>-13.412999565478691</v>
      </c>
      <c r="C3468" s="6">
        <v>1880.7600000000002</v>
      </c>
      <c r="D3468">
        <v>1.2</v>
      </c>
      <c r="E3468">
        <v>0.65</v>
      </c>
      <c r="F3468">
        <v>19.899999999999999</v>
      </c>
      <c r="G3468">
        <v>46.089820015575185</v>
      </c>
      <c r="H3468">
        <v>15.438307315432448</v>
      </c>
      <c r="I3468">
        <v>17.216982138142612</v>
      </c>
      <c r="J3468">
        <v>6205.2829752151492</v>
      </c>
      <c r="K3468">
        <v>-1469.8882957158983</v>
      </c>
      <c r="L3468">
        <v>-13.326419831966374</v>
      </c>
      <c r="M3468">
        <v>6376.9983851634752</v>
      </c>
      <c r="N3468">
        <v>36313.190879993315</v>
      </c>
      <c r="O3468">
        <v>64.576127139933504</v>
      </c>
      <c r="P3468">
        <v>53.182062550782632</v>
      </c>
      <c r="Q3468" s="6">
        <v>3466</v>
      </c>
    </row>
    <row r="3469" spans="1:17" x14ac:dyDescent="0.25">
      <c r="A3469">
        <v>128.56091838984139</v>
      </c>
      <c r="B3469">
        <v>-15.136437854230342</v>
      </c>
      <c r="C3469" s="6">
        <v>1881.0400000000002</v>
      </c>
      <c r="D3469">
        <v>3</v>
      </c>
      <c r="E3469">
        <v>0.65</v>
      </c>
      <c r="F3469">
        <v>19.899999999999999</v>
      </c>
      <c r="G3469">
        <v>54.048620189015942</v>
      </c>
      <c r="H3469">
        <v>19.429982240500163</v>
      </c>
      <c r="I3469">
        <v>18.56091838984139</v>
      </c>
      <c r="J3469">
        <v>6158.2673243731524</v>
      </c>
      <c r="K3469">
        <v>-1654.6783909057594</v>
      </c>
      <c r="L3469">
        <v>-15.039712044859183</v>
      </c>
      <c r="M3469">
        <v>6376.6932665585018</v>
      </c>
      <c r="N3469">
        <v>36416.653654477363</v>
      </c>
      <c r="O3469">
        <v>62.168408740383377</v>
      </c>
      <c r="P3469">
        <v>52.129504145680421</v>
      </c>
      <c r="Q3469" s="6">
        <v>3467</v>
      </c>
    </row>
    <row r="3470" spans="1:17" x14ac:dyDescent="0.25">
      <c r="A3470">
        <v>125.3313885650394</v>
      </c>
      <c r="B3470">
        <v>-13.094000546311992</v>
      </c>
      <c r="C3470" s="6">
        <v>1881.3200000000002</v>
      </c>
      <c r="D3470">
        <v>3</v>
      </c>
      <c r="E3470">
        <v>0.65</v>
      </c>
      <c r="F3470">
        <v>19.899999999999999</v>
      </c>
      <c r="G3470">
        <v>54.048620189015942</v>
      </c>
      <c r="H3470">
        <v>23.981045459580123</v>
      </c>
      <c r="I3470">
        <v>15.331388565039404</v>
      </c>
      <c r="J3470">
        <v>6213.3739404482194</v>
      </c>
      <c r="K3470">
        <v>-1435.5366027800978</v>
      </c>
      <c r="L3470">
        <v>-13.009333950513586</v>
      </c>
      <c r="M3470">
        <v>6377.0511258545248</v>
      </c>
      <c r="N3470">
        <v>36237.615415898013</v>
      </c>
      <c r="O3470">
        <v>66.478756267518335</v>
      </c>
      <c r="P3470">
        <v>50.431513372513777</v>
      </c>
      <c r="Q3470" s="6">
        <v>3468</v>
      </c>
    </row>
    <row r="3471" spans="1:17" x14ac:dyDescent="0.25">
      <c r="A3471">
        <v>125.33977609608607</v>
      </c>
      <c r="B3471">
        <v>-14.920525506398404</v>
      </c>
      <c r="C3471" s="6">
        <v>1881.6000000000001</v>
      </c>
      <c r="D3471">
        <v>0.75</v>
      </c>
      <c r="E3471">
        <v>0.65</v>
      </c>
      <c r="F3471">
        <v>19.899999999999999</v>
      </c>
      <c r="G3471">
        <v>42.007420362456692</v>
      </c>
      <c r="H3471">
        <v>14.005933469281752</v>
      </c>
      <c r="I3471">
        <v>15.339776096086069</v>
      </c>
      <c r="J3471">
        <v>6164.4621046741449</v>
      </c>
      <c r="K3471">
        <v>-1631.6050417102831</v>
      </c>
      <c r="L3471">
        <v>-14.82505252687384</v>
      </c>
      <c r="M3471">
        <v>6376.7333370698516</v>
      </c>
      <c r="N3471">
        <v>36292.681217783873</v>
      </c>
      <c r="O3471">
        <v>65.069549194779086</v>
      </c>
      <c r="P3471">
        <v>46.813355726875145</v>
      </c>
      <c r="Q3471" s="6">
        <v>3469</v>
      </c>
    </row>
    <row r="3472" spans="1:17" x14ac:dyDescent="0.25">
      <c r="A3472">
        <v>130.05698335511903</v>
      </c>
      <c r="B3472">
        <v>-16.001939103014376</v>
      </c>
      <c r="C3472" s="6">
        <v>1881.88</v>
      </c>
      <c r="D3472">
        <v>3</v>
      </c>
      <c r="E3472">
        <v>0.65</v>
      </c>
      <c r="F3472">
        <v>19.899999999999999</v>
      </c>
      <c r="G3472">
        <v>54.048620189015942</v>
      </c>
      <c r="H3472">
        <v>22.706500655792762</v>
      </c>
      <c r="I3472">
        <v>20.05698335511903</v>
      </c>
      <c r="J3472">
        <v>6132.5623152506032</v>
      </c>
      <c r="K3472">
        <v>-1746.9348667368245</v>
      </c>
      <c r="L3472">
        <v>-15.900246613523963</v>
      </c>
      <c r="M3472">
        <v>6376.5274232181146</v>
      </c>
      <c r="N3472">
        <v>36506.032234413615</v>
      </c>
      <c r="O3472">
        <v>60.241729537161945</v>
      </c>
      <c r="P3472">
        <v>52.945026739255852</v>
      </c>
      <c r="Q3472" s="6">
        <v>3470</v>
      </c>
    </row>
    <row r="3473" spans="1:17" x14ac:dyDescent="0.25">
      <c r="A3473">
        <v>125.60285329536154</v>
      </c>
      <c r="B3473">
        <v>-13.516702166285775</v>
      </c>
      <c r="C3473" s="6">
        <v>1882.16</v>
      </c>
      <c r="D3473">
        <v>1.2</v>
      </c>
      <c r="E3473">
        <v>0.65</v>
      </c>
      <c r="F3473">
        <v>19.899999999999999</v>
      </c>
      <c r="G3473">
        <v>46.089820015575185</v>
      </c>
      <c r="H3473">
        <v>21.245105910470311</v>
      </c>
      <c r="I3473">
        <v>15.602853295361541</v>
      </c>
      <c r="J3473">
        <v>6202.6114803416585</v>
      </c>
      <c r="K3473">
        <v>-1481.0460226189007</v>
      </c>
      <c r="L3473">
        <v>-13.429502775665812</v>
      </c>
      <c r="M3473">
        <v>6376.9809861078775</v>
      </c>
      <c r="N3473">
        <v>36258.792869669887</v>
      </c>
      <c r="O3473">
        <v>65.929055781199324</v>
      </c>
      <c r="P3473">
        <v>50.071961795596891</v>
      </c>
      <c r="Q3473" s="6">
        <v>3471</v>
      </c>
    </row>
    <row r="3474" spans="1:17" x14ac:dyDescent="0.25">
      <c r="A3474">
        <v>128.66281037624756</v>
      </c>
      <c r="B3474">
        <v>-13.869723318687242</v>
      </c>
      <c r="C3474" s="6">
        <v>1882.4400000000003</v>
      </c>
      <c r="D3474">
        <v>0.75</v>
      </c>
      <c r="E3474">
        <v>0.65</v>
      </c>
      <c r="F3474">
        <v>19.899999999999999</v>
      </c>
      <c r="G3474">
        <v>42.007420362456692</v>
      </c>
      <c r="H3474">
        <v>16.330786892121029</v>
      </c>
      <c r="I3474">
        <v>18.662810376247563</v>
      </c>
      <c r="J3474">
        <v>6193.3657905578038</v>
      </c>
      <c r="K3474">
        <v>-1518.9928991753929</v>
      </c>
      <c r="L3474">
        <v>-13.780423047990341</v>
      </c>
      <c r="M3474">
        <v>6376.9208277504085</v>
      </c>
      <c r="N3474">
        <v>36382.223023023864</v>
      </c>
      <c r="O3474">
        <v>62.950440338689049</v>
      </c>
      <c r="P3474">
        <v>54.635755369660465</v>
      </c>
      <c r="Q3474" s="6">
        <v>3472</v>
      </c>
    </row>
    <row r="3475" spans="1:17" x14ac:dyDescent="0.25">
      <c r="A3475">
        <v>129.91870011915873</v>
      </c>
      <c r="B3475">
        <v>-15.490563428402039</v>
      </c>
      <c r="C3475" s="6">
        <v>1882.7200000000003</v>
      </c>
      <c r="D3475">
        <v>3</v>
      </c>
      <c r="E3475">
        <v>0.65</v>
      </c>
      <c r="F3475">
        <v>19.899999999999999</v>
      </c>
      <c r="G3475">
        <v>54.048620189015942</v>
      </c>
      <c r="H3475">
        <v>17.171751201995878</v>
      </c>
      <c r="I3475">
        <v>19.918700119158729</v>
      </c>
      <c r="J3475">
        <v>6147.9186655037274</v>
      </c>
      <c r="K3475">
        <v>-1692.4717235728895</v>
      </c>
      <c r="L3475">
        <v>-15.391794632985047</v>
      </c>
      <c r="M3475">
        <v>6376.6264162755306</v>
      </c>
      <c r="N3475">
        <v>36483.523785385274</v>
      </c>
      <c r="O3475">
        <v>60.717055703960675</v>
      </c>
      <c r="P3475">
        <v>53.608013393618677</v>
      </c>
      <c r="Q3475" s="6">
        <v>3473</v>
      </c>
    </row>
    <row r="3476" spans="1:17" x14ac:dyDescent="0.25">
      <c r="A3476">
        <v>125.72346784951682</v>
      </c>
      <c r="B3476">
        <v>-16.030962079992577</v>
      </c>
      <c r="C3476" s="6">
        <v>1883.0000000000002</v>
      </c>
      <c r="D3476">
        <v>3</v>
      </c>
      <c r="E3476">
        <v>0.65</v>
      </c>
      <c r="F3476">
        <v>19.899999999999999</v>
      </c>
      <c r="G3476">
        <v>54.048620189015942</v>
      </c>
      <c r="H3476">
        <v>20.183675928304915</v>
      </c>
      <c r="I3476">
        <v>15.723467849516823</v>
      </c>
      <c r="J3476">
        <v>6131.6761780150382</v>
      </c>
      <c r="K3476">
        <v>-1750.021849122008</v>
      </c>
      <c r="L3476">
        <v>-15.929104611809443</v>
      </c>
      <c r="M3476">
        <v>6376.5217183384175</v>
      </c>
      <c r="N3476">
        <v>36342.117362560733</v>
      </c>
      <c r="O3476">
        <v>63.869436616669354</v>
      </c>
      <c r="P3476">
        <v>45.551950660777678</v>
      </c>
      <c r="Q3476" s="6">
        <v>3474</v>
      </c>
    </row>
    <row r="3477" spans="1:17" x14ac:dyDescent="0.25">
      <c r="A3477">
        <v>129.75818908294772</v>
      </c>
      <c r="B3477">
        <v>-15.024291716335574</v>
      </c>
      <c r="C3477" s="6">
        <v>1883.2800000000002</v>
      </c>
      <c r="D3477">
        <v>0.75</v>
      </c>
      <c r="E3477">
        <v>0.65</v>
      </c>
      <c r="F3477">
        <v>19.899999999999999</v>
      </c>
      <c r="G3477">
        <v>42.007420362456692</v>
      </c>
      <c r="H3477">
        <v>16.086489007584909</v>
      </c>
      <c r="I3477">
        <v>19.758189082947723</v>
      </c>
      <c r="J3477">
        <v>6161.495796546139</v>
      </c>
      <c r="K3477">
        <v>-1642.6968169860506</v>
      </c>
      <c r="L3477">
        <v>-14.928215958783195</v>
      </c>
      <c r="M3477">
        <v>6376.7141447137055</v>
      </c>
      <c r="N3477">
        <v>36462.010351841287</v>
      </c>
      <c r="O3477">
        <v>61.178176779037152</v>
      </c>
      <c r="P3477">
        <v>54.18250734913272</v>
      </c>
      <c r="Q3477" s="6">
        <v>3475</v>
      </c>
    </row>
    <row r="3478" spans="1:17" x14ac:dyDescent="0.25">
      <c r="A3478">
        <v>125.29920837643476</v>
      </c>
      <c r="B3478">
        <v>-13.925684539043772</v>
      </c>
      <c r="C3478" s="6">
        <v>1883.5600000000002</v>
      </c>
      <c r="D3478">
        <v>0.75</v>
      </c>
      <c r="E3478">
        <v>0.65</v>
      </c>
      <c r="F3478">
        <v>19.899999999999999</v>
      </c>
      <c r="G3478">
        <v>42.007420362456692</v>
      </c>
      <c r="H3478">
        <v>14.178769916746347</v>
      </c>
      <c r="I3478">
        <v>15.299208376434763</v>
      </c>
      <c r="J3478">
        <v>6191.8786691550886</v>
      </c>
      <c r="K3478">
        <v>-1525.0031107855473</v>
      </c>
      <c r="L3478">
        <v>-13.83605246097229</v>
      </c>
      <c r="M3478">
        <v>6376.9111599146017</v>
      </c>
      <c r="N3478">
        <v>36260.635364547023</v>
      </c>
      <c r="O3478">
        <v>65.879681869289854</v>
      </c>
      <c r="P3478">
        <v>48.659839428860245</v>
      </c>
      <c r="Q3478" s="6">
        <v>3476</v>
      </c>
    </row>
    <row r="3479" spans="1:17" x14ac:dyDescent="0.25">
      <c r="A3479">
        <v>126.11292156053462</v>
      </c>
      <c r="B3479">
        <v>-12.637449430479954</v>
      </c>
      <c r="C3479" s="6">
        <v>1883.8400000000001</v>
      </c>
      <c r="D3479">
        <v>1.2</v>
      </c>
      <c r="E3479">
        <v>0.65</v>
      </c>
      <c r="F3479">
        <v>19.899999999999999</v>
      </c>
      <c r="G3479">
        <v>46.089820015575185</v>
      </c>
      <c r="H3479">
        <v>15.046178372976366</v>
      </c>
      <c r="I3479">
        <v>16.112921560534616</v>
      </c>
      <c r="J3479">
        <v>6224.6203687806046</v>
      </c>
      <c r="K3479">
        <v>-1386.2967845594087</v>
      </c>
      <c r="L3479">
        <v>-12.555538955932409</v>
      </c>
      <c r="M3479">
        <v>6377.1245487537835</v>
      </c>
      <c r="N3479">
        <v>36251.775206370723</v>
      </c>
      <c r="O3479">
        <v>66.113902767977081</v>
      </c>
      <c r="P3479">
        <v>52.861761583522203</v>
      </c>
      <c r="Q3479" s="6">
        <v>3477</v>
      </c>
    </row>
    <row r="3480" spans="1:17" x14ac:dyDescent="0.25">
      <c r="A3480">
        <v>128.57577282126834</v>
      </c>
      <c r="B3480">
        <v>-11.668538577558847</v>
      </c>
      <c r="C3480" s="6">
        <v>1884.1200000000001</v>
      </c>
      <c r="D3480">
        <v>3</v>
      </c>
      <c r="E3480">
        <v>0.65</v>
      </c>
      <c r="F3480">
        <v>19.899999999999999</v>
      </c>
      <c r="G3480">
        <v>54.048620189015942</v>
      </c>
      <c r="H3480">
        <v>18.421039652850652</v>
      </c>
      <c r="I3480">
        <v>18.575772821268345</v>
      </c>
      <c r="J3480">
        <v>6247.1848695649787</v>
      </c>
      <c r="K3480">
        <v>-1281.5157766768557</v>
      </c>
      <c r="L3480">
        <v>-11.592544681087057</v>
      </c>
      <c r="M3480">
        <v>6377.2722601746655</v>
      </c>
      <c r="N3480">
        <v>36319.626830100722</v>
      </c>
      <c r="O3480">
        <v>64.429155972673371</v>
      </c>
      <c r="P3480">
        <v>58.959877767638368</v>
      </c>
      <c r="Q3480" s="6">
        <v>3478</v>
      </c>
    </row>
    <row r="3481" spans="1:17" x14ac:dyDescent="0.25">
      <c r="A3481">
        <v>130.30453125413473</v>
      </c>
      <c r="B3481">
        <v>-10.604963204228433</v>
      </c>
      <c r="C3481" s="6">
        <v>1884.4</v>
      </c>
      <c r="D3481">
        <v>1.2</v>
      </c>
      <c r="E3481">
        <v>0.65</v>
      </c>
      <c r="F3481">
        <v>19.899999999999999</v>
      </c>
      <c r="G3481">
        <v>46.089820015575185</v>
      </c>
      <c r="H3481">
        <v>15.38951780479368</v>
      </c>
      <c r="I3481">
        <v>20.30453125413473</v>
      </c>
      <c r="J3481">
        <v>6269.9084686070928</v>
      </c>
      <c r="K3481">
        <v>-1166.0846533051661</v>
      </c>
      <c r="L3481">
        <v>-10.535562844663511</v>
      </c>
      <c r="M3481">
        <v>6377.4215497632558</v>
      </c>
      <c r="N3481">
        <v>36367.707377949351</v>
      </c>
      <c r="O3481">
        <v>63.298846293637645</v>
      </c>
      <c r="P3481">
        <v>63.554505159289207</v>
      </c>
      <c r="Q3481" s="6">
        <v>3479</v>
      </c>
    </row>
    <row r="3482" spans="1:17" x14ac:dyDescent="0.25">
      <c r="A3482">
        <v>125.41594598210197</v>
      </c>
      <c r="B3482">
        <v>-11.050845698049741</v>
      </c>
      <c r="C3482" s="6">
        <v>1884.6800000000003</v>
      </c>
      <c r="D3482">
        <v>0.75</v>
      </c>
      <c r="E3482">
        <v>0.65</v>
      </c>
      <c r="F3482">
        <v>19.899999999999999</v>
      </c>
      <c r="G3482">
        <v>42.007420362456692</v>
      </c>
      <c r="H3482">
        <v>18.636859555829453</v>
      </c>
      <c r="I3482">
        <v>15.415945982101974</v>
      </c>
      <c r="J3482">
        <v>6260.6431327371056</v>
      </c>
      <c r="K3482">
        <v>-1214.5270505640417</v>
      </c>
      <c r="L3482">
        <v>-10.97866907416501</v>
      </c>
      <c r="M3482">
        <v>6377.3606132976411</v>
      </c>
      <c r="N3482">
        <v>36187.442671122517</v>
      </c>
      <c r="O3482">
        <v>67.839104507191763</v>
      </c>
      <c r="P3482">
        <v>55.195511618442346</v>
      </c>
      <c r="Q3482" s="6">
        <v>3480</v>
      </c>
    </row>
    <row r="3483" spans="1:17" x14ac:dyDescent="0.25">
      <c r="A3483">
        <v>131.69193720679672</v>
      </c>
      <c r="B3483">
        <v>-14.192167645575273</v>
      </c>
      <c r="C3483" s="6">
        <v>1884.9600000000003</v>
      </c>
      <c r="D3483">
        <v>0.75</v>
      </c>
      <c r="E3483">
        <v>0.65</v>
      </c>
      <c r="F3483">
        <v>19.899999999999999</v>
      </c>
      <c r="G3483">
        <v>42.007420362456692</v>
      </c>
      <c r="H3483">
        <v>14.746323063172195</v>
      </c>
      <c r="I3483">
        <v>21.691937206796723</v>
      </c>
      <c r="J3483">
        <v>6184.7165152715515</v>
      </c>
      <c r="K3483">
        <v>-1553.6035996924702</v>
      </c>
      <c r="L3483">
        <v>-14.10096019797321</v>
      </c>
      <c r="M3483">
        <v>6376.8646307766394</v>
      </c>
      <c r="N3483">
        <v>36522.132002928724</v>
      </c>
      <c r="O3483">
        <v>59.91686451875244</v>
      </c>
      <c r="P3483">
        <v>58.352409321388251</v>
      </c>
      <c r="Q3483" s="6">
        <v>3481</v>
      </c>
    </row>
    <row r="3484" spans="1:17" x14ac:dyDescent="0.25">
      <c r="A3484">
        <v>126.86446657292625</v>
      </c>
      <c r="B3484">
        <v>-13.063981768264014</v>
      </c>
      <c r="C3484" s="6">
        <v>1885.2400000000002</v>
      </c>
      <c r="D3484">
        <v>0.75</v>
      </c>
      <c r="E3484">
        <v>0.65</v>
      </c>
      <c r="F3484">
        <v>19.899999999999999</v>
      </c>
      <c r="G3484">
        <v>42.007420362456692</v>
      </c>
      <c r="H3484">
        <v>14.030993516514988</v>
      </c>
      <c r="I3484">
        <v>16.864466572926247</v>
      </c>
      <c r="J3484">
        <v>6214.1254663765203</v>
      </c>
      <c r="K3484">
        <v>-1432.3017398164095</v>
      </c>
      <c r="L3484">
        <v>-12.979495743773935</v>
      </c>
      <c r="M3484">
        <v>6377.0560281175449</v>
      </c>
      <c r="N3484">
        <v>36290.377261523041</v>
      </c>
      <c r="O3484">
        <v>65.136940561854843</v>
      </c>
      <c r="P3484">
        <v>53.290163434778044</v>
      </c>
      <c r="Q3484" s="6">
        <v>3482</v>
      </c>
    </row>
    <row r="3485" spans="1:17" x14ac:dyDescent="0.25">
      <c r="A3485">
        <v>126.26862039245523</v>
      </c>
      <c r="B3485">
        <v>-11.47728203213773</v>
      </c>
      <c r="C3485" s="6">
        <v>1885.5200000000002</v>
      </c>
      <c r="D3485">
        <v>1.2</v>
      </c>
      <c r="E3485">
        <v>0.65</v>
      </c>
      <c r="F3485">
        <v>19.899999999999999</v>
      </c>
      <c r="G3485">
        <v>46.089820015575185</v>
      </c>
      <c r="H3485">
        <v>14.340578245783146</v>
      </c>
      <c r="I3485">
        <v>16.268620392455233</v>
      </c>
      <c r="J3485">
        <v>6251.4291959336661</v>
      </c>
      <c r="K3485">
        <v>-1260.7892847084868</v>
      </c>
      <c r="L3485">
        <v>-11.402466420382783</v>
      </c>
      <c r="M3485">
        <v>6377.3001036651531</v>
      </c>
      <c r="N3485">
        <v>36227.35105062709</v>
      </c>
      <c r="O3485">
        <v>66.757180232627093</v>
      </c>
      <c r="P3485">
        <v>55.712175650166884</v>
      </c>
      <c r="Q3485" s="6">
        <v>3483</v>
      </c>
    </row>
    <row r="3486" spans="1:17" x14ac:dyDescent="0.25">
      <c r="A3486">
        <v>130.85845985261179</v>
      </c>
      <c r="B3486">
        <v>-14.938992356659847</v>
      </c>
      <c r="C3486" s="6">
        <v>1885.8000000000002</v>
      </c>
      <c r="D3486">
        <v>3</v>
      </c>
      <c r="E3486">
        <v>0.65</v>
      </c>
      <c r="F3486">
        <v>19.899999999999999</v>
      </c>
      <c r="G3486">
        <v>54.048620189015942</v>
      </c>
      <c r="H3486">
        <v>21.245587285197942</v>
      </c>
      <c r="I3486">
        <v>20.858459852611787</v>
      </c>
      <c r="J3486">
        <v>6163.9356742960863</v>
      </c>
      <c r="K3486">
        <v>-1633.5793851429485</v>
      </c>
      <c r="L3486">
        <v>-14.843412012130548</v>
      </c>
      <c r="M3486">
        <v>6376.7299303345089</v>
      </c>
      <c r="N3486">
        <v>36506.836443319298</v>
      </c>
      <c r="O3486">
        <v>60.230360289192667</v>
      </c>
      <c r="P3486">
        <v>55.919379012156675</v>
      </c>
      <c r="Q3486" s="6">
        <v>3484</v>
      </c>
    </row>
    <row r="3487" spans="1:17" x14ac:dyDescent="0.25">
      <c r="A3487">
        <v>125.59295626094148</v>
      </c>
      <c r="B3487">
        <v>-14.849547337924896</v>
      </c>
      <c r="C3487" s="6">
        <v>1886.0800000000002</v>
      </c>
      <c r="D3487">
        <v>3</v>
      </c>
      <c r="E3487">
        <v>0.65</v>
      </c>
      <c r="F3487">
        <v>19.899999999999999</v>
      </c>
      <c r="G3487">
        <v>54.048620189015942</v>
      </c>
      <c r="H3487">
        <v>22.1256775696584</v>
      </c>
      <c r="I3487">
        <v>15.592956260941477</v>
      </c>
      <c r="J3487">
        <v>6166.4795316588488</v>
      </c>
      <c r="K3487">
        <v>-1624.0150170503898</v>
      </c>
      <c r="L3487">
        <v>-14.754487386284568</v>
      </c>
      <c r="M3487">
        <v>6376.7463953000915</v>
      </c>
      <c r="N3487">
        <v>36298.864703681029</v>
      </c>
      <c r="O3487">
        <v>64.917663828564415</v>
      </c>
      <c r="P3487">
        <v>47.437688066904407</v>
      </c>
      <c r="Q3487" s="6">
        <v>3485</v>
      </c>
    </row>
    <row r="3488" spans="1:17" x14ac:dyDescent="0.25">
      <c r="A3488">
        <v>130.79718871424527</v>
      </c>
      <c r="B3488">
        <v>-9.1249039362819424</v>
      </c>
      <c r="C3488" s="6">
        <v>1886.3600000000001</v>
      </c>
      <c r="D3488">
        <v>1.2</v>
      </c>
      <c r="E3488">
        <v>0.65</v>
      </c>
      <c r="F3488">
        <v>19.899999999999999</v>
      </c>
      <c r="G3488">
        <v>46.089820015575185</v>
      </c>
      <c r="H3488">
        <v>19.034095786673596</v>
      </c>
      <c r="I3488">
        <v>20.797188714245266</v>
      </c>
      <c r="J3488">
        <v>6297.9546459846279</v>
      </c>
      <c r="K3488">
        <v>-1004.8047500410446</v>
      </c>
      <c r="L3488">
        <v>-9.064834756546631</v>
      </c>
      <c r="M3488">
        <v>6377.6065501553485</v>
      </c>
      <c r="N3488">
        <v>36359.282628397879</v>
      </c>
      <c r="O3488">
        <v>63.499913742040626</v>
      </c>
      <c r="P3488">
        <v>67.337240639695693</v>
      </c>
      <c r="Q3488" s="6">
        <v>3486</v>
      </c>
    </row>
    <row r="3489" spans="1:17" x14ac:dyDescent="0.25">
      <c r="A3489">
        <v>129.15767580223326</v>
      </c>
      <c r="B3489">
        <v>-18.952107103475431</v>
      </c>
      <c r="C3489" s="6">
        <v>1886.64</v>
      </c>
      <c r="D3489">
        <v>0.75</v>
      </c>
      <c r="E3489">
        <v>0.65</v>
      </c>
      <c r="F3489">
        <v>19.899999999999999</v>
      </c>
      <c r="G3489">
        <v>42.007420362456692</v>
      </c>
      <c r="H3489">
        <v>22.543229037369791</v>
      </c>
      <c r="I3489">
        <v>19.157675802233257</v>
      </c>
      <c r="J3489">
        <v>6034.5144646307117</v>
      </c>
      <c r="K3489">
        <v>-2058.3369253625665</v>
      </c>
      <c r="L3489">
        <v>-18.834203022583651</v>
      </c>
      <c r="M3489">
        <v>6375.9011694150586</v>
      </c>
      <c r="N3489">
        <v>36575.522757335988</v>
      </c>
      <c r="O3489">
        <v>58.809764086275692</v>
      </c>
      <c r="P3489">
        <v>46.928298494459881</v>
      </c>
      <c r="Q3489" s="6">
        <v>3487</v>
      </c>
    </row>
    <row r="3490" spans="1:17" x14ac:dyDescent="0.25">
      <c r="A3490">
        <v>130.23304706665257</v>
      </c>
      <c r="B3490">
        <v>-18.787288175923297</v>
      </c>
      <c r="C3490" s="6">
        <v>1886.92</v>
      </c>
      <c r="D3490">
        <v>3</v>
      </c>
      <c r="E3490">
        <v>0.65</v>
      </c>
      <c r="F3490">
        <v>19.899999999999999</v>
      </c>
      <c r="G3490">
        <v>54.048620189015942</v>
      </c>
      <c r="H3490">
        <v>18.574424807190724</v>
      </c>
      <c r="I3490">
        <v>20.233047066652574</v>
      </c>
      <c r="J3490">
        <v>6040.4148499573394</v>
      </c>
      <c r="K3490">
        <v>-2041.0735226147731</v>
      </c>
      <c r="L3490">
        <v>-18.670258645079954</v>
      </c>
      <c r="M3490">
        <v>6375.9385728145326</v>
      </c>
      <c r="N3490">
        <v>36613.130377551082</v>
      </c>
      <c r="O3490">
        <v>58.069573778653059</v>
      </c>
      <c r="P3490">
        <v>48.854138789764349</v>
      </c>
      <c r="Q3490" s="6">
        <v>3488</v>
      </c>
    </row>
    <row r="3491" spans="1:17" x14ac:dyDescent="0.25">
      <c r="A3491">
        <v>128.42015724546363</v>
      </c>
      <c r="B3491">
        <v>-12.439453971557478</v>
      </c>
      <c r="C3491" s="6">
        <v>1887.2000000000003</v>
      </c>
      <c r="D3491">
        <v>1.2</v>
      </c>
      <c r="E3491">
        <v>0.65</v>
      </c>
      <c r="F3491">
        <v>19.899999999999999</v>
      </c>
      <c r="G3491">
        <v>46.089820015575185</v>
      </c>
      <c r="H3491">
        <v>17.219660152956685</v>
      </c>
      <c r="I3491">
        <v>18.420157245463628</v>
      </c>
      <c r="J3491">
        <v>6229.375518547653</v>
      </c>
      <c r="K3491">
        <v>-1364.9156063226237</v>
      </c>
      <c r="L3491">
        <v>-12.358745211277462</v>
      </c>
      <c r="M3491">
        <v>6377.1556326832651</v>
      </c>
      <c r="N3491">
        <v>36332.970293019192</v>
      </c>
      <c r="O3491">
        <v>64.105815154697368</v>
      </c>
      <c r="P3491">
        <v>57.106020244882764</v>
      </c>
      <c r="Q3491" s="6">
        <v>3489</v>
      </c>
    </row>
    <row r="3492" spans="1:17" x14ac:dyDescent="0.25">
      <c r="A3492">
        <v>123.65985928115775</v>
      </c>
      <c r="B3492">
        <v>-13.691523934587506</v>
      </c>
      <c r="C3492" s="6">
        <v>1887.4800000000002</v>
      </c>
      <c r="D3492">
        <v>0.75</v>
      </c>
      <c r="E3492">
        <v>0.65</v>
      </c>
      <c r="F3492">
        <v>19.899999999999999</v>
      </c>
      <c r="G3492">
        <v>42.007420362456692</v>
      </c>
      <c r="H3492">
        <v>16.755215472035029</v>
      </c>
      <c r="I3492">
        <v>13.65985928115775</v>
      </c>
      <c r="J3492">
        <v>6198.0621216061554</v>
      </c>
      <c r="K3492">
        <v>-1499.8449127227664</v>
      </c>
      <c r="L3492">
        <v>-13.603282494283587</v>
      </c>
      <c r="M3492">
        <v>6376.9513739332651</v>
      </c>
      <c r="N3492">
        <v>36202.101714681157</v>
      </c>
      <c r="O3492">
        <v>67.421988992542907</v>
      </c>
      <c r="P3492">
        <v>45.756836911951098</v>
      </c>
      <c r="Q3492" s="6">
        <v>3490</v>
      </c>
    </row>
    <row r="3493" spans="1:17" x14ac:dyDescent="0.25">
      <c r="A3493">
        <v>126.34086831596368</v>
      </c>
      <c r="B3493">
        <v>-14.453216775008658</v>
      </c>
      <c r="C3493" s="6">
        <v>1887.7600000000002</v>
      </c>
      <c r="D3493">
        <v>1.2</v>
      </c>
      <c r="E3493">
        <v>0.65</v>
      </c>
      <c r="F3493">
        <v>19.899999999999999</v>
      </c>
      <c r="G3493">
        <v>46.089820015575185</v>
      </c>
      <c r="H3493">
        <v>14.031343051807664</v>
      </c>
      <c r="I3493">
        <v>16.340868315963675</v>
      </c>
      <c r="J3493">
        <v>6177.5713455695077</v>
      </c>
      <c r="K3493">
        <v>-1581.5889033034362</v>
      </c>
      <c r="L3493">
        <v>-14.360473665653876</v>
      </c>
      <c r="M3493">
        <v>6376.8182652992409</v>
      </c>
      <c r="N3493">
        <v>36312.23148731955</v>
      </c>
      <c r="O3493">
        <v>64.593711198349823</v>
      </c>
      <c r="P3493">
        <v>49.593089279620038</v>
      </c>
      <c r="Q3493" s="6">
        <v>3491</v>
      </c>
    </row>
    <row r="3494" spans="1:17" x14ac:dyDescent="0.25">
      <c r="A3494">
        <v>129.86827632332069</v>
      </c>
      <c r="B3494">
        <v>-18.73491455311812</v>
      </c>
      <c r="C3494" s="6">
        <v>1888.0400000000002</v>
      </c>
      <c r="D3494">
        <v>3</v>
      </c>
      <c r="E3494">
        <v>0.65</v>
      </c>
      <c r="F3494">
        <v>19.899999999999999</v>
      </c>
      <c r="G3494">
        <v>54.048620189015942</v>
      </c>
      <c r="H3494">
        <v>20.111851565849108</v>
      </c>
      <c r="I3494">
        <v>19.868276323320686</v>
      </c>
      <c r="J3494">
        <v>6042.2793617362158</v>
      </c>
      <c r="K3494">
        <v>-2035.5843424423406</v>
      </c>
      <c r="L3494">
        <v>-18.618163729282688</v>
      </c>
      <c r="M3494">
        <v>6375.9503997803986</v>
      </c>
      <c r="N3494">
        <v>36595.925397041668</v>
      </c>
      <c r="O3494">
        <v>58.406886552796578</v>
      </c>
      <c r="P3494">
        <v>48.368817216789083</v>
      </c>
      <c r="Q3494" s="6">
        <v>3492</v>
      </c>
    </row>
    <row r="3495" spans="1:17" x14ac:dyDescent="0.25">
      <c r="A3495">
        <v>124.97989120690947</v>
      </c>
      <c r="B3495">
        <v>-16.761897219016795</v>
      </c>
      <c r="C3495" s="6">
        <v>1888.3200000000002</v>
      </c>
      <c r="D3495">
        <v>0.75</v>
      </c>
      <c r="E3495">
        <v>0.65</v>
      </c>
      <c r="F3495">
        <v>19.899999999999999</v>
      </c>
      <c r="G3495">
        <v>42.007420362456692</v>
      </c>
      <c r="H3495">
        <v>16.516527048418446</v>
      </c>
      <c r="I3495">
        <v>14.979891206909471</v>
      </c>
      <c r="J3495">
        <v>6108.8433034586833</v>
      </c>
      <c r="K3495">
        <v>-1827.6191326672074</v>
      </c>
      <c r="L3495">
        <v>-16.655919434001667</v>
      </c>
      <c r="M3495">
        <v>6376.3750046796367</v>
      </c>
      <c r="N3495">
        <v>36343.240072210778</v>
      </c>
      <c r="O3495">
        <v>63.838461755763362</v>
      </c>
      <c r="P3495">
        <v>42.85516988486016</v>
      </c>
      <c r="Q3495" s="6">
        <v>3493</v>
      </c>
    </row>
    <row r="3496" spans="1:17" x14ac:dyDescent="0.25">
      <c r="A3496">
        <v>129.04312936169799</v>
      </c>
      <c r="B3496">
        <v>-18.239780905471129</v>
      </c>
      <c r="C3496" s="6">
        <v>1888.6000000000001</v>
      </c>
      <c r="D3496">
        <v>3</v>
      </c>
      <c r="E3496">
        <v>0.65</v>
      </c>
      <c r="F3496">
        <v>19.899999999999999</v>
      </c>
      <c r="G3496">
        <v>54.048620189015942</v>
      </c>
      <c r="H3496">
        <v>14.395057119016743</v>
      </c>
      <c r="I3496">
        <v>19.043129361697993</v>
      </c>
      <c r="J3496">
        <v>6059.6575212641692</v>
      </c>
      <c r="K3496">
        <v>-1983.6083646385277</v>
      </c>
      <c r="L3496">
        <v>-18.125683941373364</v>
      </c>
      <c r="M3496">
        <v>6376.0608073698104</v>
      </c>
      <c r="N3496">
        <v>36543.587132256471</v>
      </c>
      <c r="O3496">
        <v>59.456584754472196</v>
      </c>
      <c r="P3496">
        <v>47.798767673619977</v>
      </c>
      <c r="Q3496" s="6">
        <v>3494</v>
      </c>
    </row>
    <row r="3497" spans="1:17" x14ac:dyDescent="0.25">
      <c r="A3497">
        <v>127.46794346426</v>
      </c>
      <c r="B3497">
        <v>-9.4535576259665213</v>
      </c>
      <c r="C3497" s="6">
        <v>1888.88</v>
      </c>
      <c r="D3497">
        <v>1.2</v>
      </c>
      <c r="E3497">
        <v>0.65</v>
      </c>
      <c r="F3497">
        <v>19.899999999999999</v>
      </c>
      <c r="G3497">
        <v>46.089820015575185</v>
      </c>
      <c r="H3497">
        <v>14.142046362788067</v>
      </c>
      <c r="I3497">
        <v>17.467943464260003</v>
      </c>
      <c r="J3497">
        <v>6292.0870703737437</v>
      </c>
      <c r="K3497">
        <v>-1040.6781748264298</v>
      </c>
      <c r="L3497">
        <v>-9.3914018271282291</v>
      </c>
      <c r="M3497">
        <v>6377.5677781364666</v>
      </c>
      <c r="N3497">
        <v>36226.452057903691</v>
      </c>
      <c r="O3497">
        <v>66.790255409385054</v>
      </c>
      <c r="P3497">
        <v>62.437850604732724</v>
      </c>
      <c r="Q3497" s="6">
        <v>3495</v>
      </c>
    </row>
    <row r="3498" spans="1:17" x14ac:dyDescent="0.25">
      <c r="A3498">
        <v>125.69730876686205</v>
      </c>
      <c r="B3498">
        <v>-16.352960325975715</v>
      </c>
      <c r="C3498" s="6">
        <v>1889.16</v>
      </c>
      <c r="D3498">
        <v>3</v>
      </c>
      <c r="E3498">
        <v>0.65</v>
      </c>
      <c r="F3498">
        <v>19.899999999999999</v>
      </c>
      <c r="G3498">
        <v>54.048620189015942</v>
      </c>
      <c r="H3498">
        <v>20.435017986414049</v>
      </c>
      <c r="I3498">
        <v>15.697308766862051</v>
      </c>
      <c r="J3498">
        <v>6121.7398253700985</v>
      </c>
      <c r="K3498">
        <v>-1784.2409168884803</v>
      </c>
      <c r="L3498">
        <v>-16.249279477874989</v>
      </c>
      <c r="M3498">
        <v>6376.4578050059554</v>
      </c>
      <c r="N3498">
        <v>36352.323457698069</v>
      </c>
      <c r="O3498">
        <v>63.627636738861483</v>
      </c>
      <c r="P3498">
        <v>44.947334459900922</v>
      </c>
      <c r="Q3498" s="6">
        <v>3496</v>
      </c>
    </row>
    <row r="3499" spans="1:17" x14ac:dyDescent="0.25">
      <c r="A3499">
        <v>130.98444961823881</v>
      </c>
      <c r="B3499">
        <v>-12.071264958505559</v>
      </c>
      <c r="C3499" s="6">
        <v>1889.4400000000003</v>
      </c>
      <c r="D3499">
        <v>0.75</v>
      </c>
      <c r="E3499">
        <v>0.65</v>
      </c>
      <c r="F3499">
        <v>19.899999999999999</v>
      </c>
      <c r="G3499">
        <v>42.007420362456692</v>
      </c>
      <c r="H3499">
        <v>15.052729233374542</v>
      </c>
      <c r="I3499">
        <v>20.984449618238813</v>
      </c>
      <c r="J3499">
        <v>6238.0213674877723</v>
      </c>
      <c r="K3499">
        <v>-1325.1131996764461</v>
      </c>
      <c r="L3499">
        <v>-11.992800999175678</v>
      </c>
      <c r="M3499">
        <v>6377.2122101425139</v>
      </c>
      <c r="N3499">
        <v>36432.543669768282</v>
      </c>
      <c r="O3499">
        <v>61.83215159725475</v>
      </c>
      <c r="P3499">
        <v>61.399026600440266</v>
      </c>
      <c r="Q3499" s="6">
        <v>3497</v>
      </c>
    </row>
    <row r="3500" spans="1:17" x14ac:dyDescent="0.25">
      <c r="A3500">
        <v>127.45915914435722</v>
      </c>
      <c r="B3500">
        <v>-18.020898210144555</v>
      </c>
      <c r="C3500" s="6">
        <v>1889.7200000000003</v>
      </c>
      <c r="D3500">
        <v>3</v>
      </c>
      <c r="E3500">
        <v>0.65</v>
      </c>
      <c r="F3500">
        <v>19.899999999999999</v>
      </c>
      <c r="G3500">
        <v>54.048620189015942</v>
      </c>
      <c r="H3500">
        <v>20.576375768168287</v>
      </c>
      <c r="I3500">
        <v>17.459159144357216</v>
      </c>
      <c r="J3500">
        <v>6067.1962675924215</v>
      </c>
      <c r="K3500">
        <v>-1960.5848338303363</v>
      </c>
      <c r="L3500">
        <v>-17.907985255175412</v>
      </c>
      <c r="M3500">
        <v>6376.1088008387169</v>
      </c>
      <c r="N3500">
        <v>36474.70056746067</v>
      </c>
      <c r="O3500">
        <v>60.890237818547931</v>
      </c>
      <c r="P3500">
        <v>45.473086014446729</v>
      </c>
      <c r="Q3500" s="6">
        <v>3498</v>
      </c>
    </row>
    <row r="3501" spans="1:17" x14ac:dyDescent="0.25">
      <c r="A3501">
        <v>127.11983281494297</v>
      </c>
      <c r="B3501">
        <v>-18.12726382488048</v>
      </c>
      <c r="C3501" s="6">
        <v>1890.0000000000002</v>
      </c>
      <c r="D3501">
        <v>3</v>
      </c>
      <c r="E3501">
        <v>0.65</v>
      </c>
      <c r="F3501">
        <v>19.899999999999999</v>
      </c>
      <c r="G3501">
        <v>54.048620189015942</v>
      </c>
      <c r="H3501">
        <v>17.412414374398722</v>
      </c>
      <c r="I3501">
        <v>17.119832814942967</v>
      </c>
      <c r="J3501">
        <v>6063.5438357993717</v>
      </c>
      <c r="K3501">
        <v>-1971.7766049211327</v>
      </c>
      <c r="L3501">
        <v>-18.013774682146575</v>
      </c>
      <c r="M3501">
        <v>6376.0855411745279</v>
      </c>
      <c r="N3501">
        <v>36466.385871850893</v>
      </c>
      <c r="O3501">
        <v>61.067062453940181</v>
      </c>
      <c r="P3501">
        <v>44.712243337103786</v>
      </c>
      <c r="Q3501" s="6">
        <v>3499</v>
      </c>
    </row>
    <row r="3502" spans="1:17" x14ac:dyDescent="0.25">
      <c r="A3502">
        <v>128.21831568772592</v>
      </c>
      <c r="B3502">
        <v>-37.192725337220253</v>
      </c>
      <c r="C3502" s="6">
        <v>1890.2800000000002</v>
      </c>
      <c r="D3502">
        <v>1.2</v>
      </c>
      <c r="E3502">
        <v>0.65</v>
      </c>
      <c r="F3502">
        <v>19.899999999999999</v>
      </c>
      <c r="G3502">
        <v>46.089820015575185</v>
      </c>
      <c r="H3502">
        <v>15.137708111582983</v>
      </c>
      <c r="I3502">
        <v>18.218315687725919</v>
      </c>
      <c r="J3502">
        <v>5087.0949771485602</v>
      </c>
      <c r="K3502">
        <v>-3834.4545218007092</v>
      </c>
      <c r="L3502">
        <v>-37.007567295935573</v>
      </c>
      <c r="M3502">
        <v>6370.3670841081066</v>
      </c>
      <c r="N3502">
        <v>37562.141173067503</v>
      </c>
      <c r="O3502">
        <v>42.786295638399523</v>
      </c>
      <c r="P3502">
        <v>28.567442852138804</v>
      </c>
      <c r="Q3502" s="6">
        <v>3500</v>
      </c>
    </row>
    <row r="3503" spans="1:17" x14ac:dyDescent="0.25">
      <c r="A3503">
        <v>132.45073379989685</v>
      </c>
      <c r="B3503">
        <v>-36.959925679394217</v>
      </c>
      <c r="C3503" s="6">
        <v>1890.5600000000002</v>
      </c>
      <c r="D3503">
        <v>1.2</v>
      </c>
      <c r="E3503">
        <v>0.65</v>
      </c>
      <c r="F3503">
        <v>19.899999999999999</v>
      </c>
      <c r="G3503">
        <v>46.089820015575185</v>
      </c>
      <c r="H3503">
        <v>20.752229297222701</v>
      </c>
      <c r="I3503">
        <v>22.450733799896852</v>
      </c>
      <c r="J3503">
        <v>5102.6708727307032</v>
      </c>
      <c r="K3503">
        <v>-3813.8417991041883</v>
      </c>
      <c r="L3503">
        <v>-36.775199104140135</v>
      </c>
      <c r="M3503">
        <v>6370.4504788914719</v>
      </c>
      <c r="N3503">
        <v>37692.32063200741</v>
      </c>
      <c r="O3503">
        <v>41.039784058347486</v>
      </c>
      <c r="P3503">
        <v>34.498352001696098</v>
      </c>
      <c r="Q3503" s="6">
        <v>3501</v>
      </c>
    </row>
    <row r="3504" spans="1:17" x14ac:dyDescent="0.25">
      <c r="A3504">
        <v>129.60848218869086</v>
      </c>
      <c r="B3504">
        <v>-35.352458551718676</v>
      </c>
      <c r="C3504" s="6">
        <v>1890.8400000000001</v>
      </c>
      <c r="D3504">
        <v>3</v>
      </c>
      <c r="E3504">
        <v>0.65</v>
      </c>
      <c r="F3504">
        <v>19.899999999999999</v>
      </c>
      <c r="G3504">
        <v>54.048620189015942</v>
      </c>
      <c r="H3504">
        <v>18.740529792068699</v>
      </c>
      <c r="I3504">
        <v>19.608482188690857</v>
      </c>
      <c r="J3504">
        <v>5207.9024118567804</v>
      </c>
      <c r="K3504">
        <v>-3669.8304186673163</v>
      </c>
      <c r="L3504">
        <v>-35.171041529211223</v>
      </c>
      <c r="M3504">
        <v>6371.020548797469</v>
      </c>
      <c r="N3504">
        <v>37479.324897950435</v>
      </c>
      <c r="O3504">
        <v>43.938339679780476</v>
      </c>
      <c r="P3504">
        <v>31.620890183589445</v>
      </c>
      <c r="Q3504" s="6">
        <v>3502</v>
      </c>
    </row>
    <row r="3505" spans="1:17" x14ac:dyDescent="0.25">
      <c r="A3505">
        <v>127.96239633947368</v>
      </c>
      <c r="B3505">
        <v>-32.81763470438684</v>
      </c>
      <c r="C3505" s="6">
        <v>1891.1200000000001</v>
      </c>
      <c r="D3505">
        <v>0.75</v>
      </c>
      <c r="E3505">
        <v>0.65</v>
      </c>
      <c r="F3505">
        <v>19.899999999999999</v>
      </c>
      <c r="G3505">
        <v>42.007420362456692</v>
      </c>
      <c r="H3505">
        <v>15.804259096791279</v>
      </c>
      <c r="I3505">
        <v>17.962396339473685</v>
      </c>
      <c r="J3505">
        <v>5365.4656338511659</v>
      </c>
      <c r="K3505">
        <v>-3436.9803968510564</v>
      </c>
      <c r="L3505">
        <v>-32.642588066444105</v>
      </c>
      <c r="M3505">
        <v>6371.895770991262</v>
      </c>
      <c r="N3505">
        <v>37255.987316925377</v>
      </c>
      <c r="O3505">
        <v>47.164795898083177</v>
      </c>
      <c r="P3505">
        <v>30.887058368072211</v>
      </c>
      <c r="Q3505" s="6">
        <v>3503</v>
      </c>
    </row>
    <row r="3506" spans="1:17" x14ac:dyDescent="0.25">
      <c r="A3506">
        <v>128.46754179491134</v>
      </c>
      <c r="B3506">
        <v>-37.152999720040569</v>
      </c>
      <c r="C3506" s="6">
        <v>1891.4</v>
      </c>
      <c r="D3506">
        <v>1.2</v>
      </c>
      <c r="E3506">
        <v>0.65</v>
      </c>
      <c r="F3506">
        <v>19.899999999999999</v>
      </c>
      <c r="G3506">
        <v>46.089820015575185</v>
      </c>
      <c r="H3506">
        <v>15.610618746146883</v>
      </c>
      <c r="I3506">
        <v>18.467541794911341</v>
      </c>
      <c r="J3506">
        <v>5089.7588615926152</v>
      </c>
      <c r="K3506">
        <v>-3830.9415298472595</v>
      </c>
      <c r="L3506">
        <v>-36.967914443348199</v>
      </c>
      <c r="M3506">
        <v>6370.3813287957119</v>
      </c>
      <c r="N3506">
        <v>37567.123902843145</v>
      </c>
      <c r="O3506">
        <v>42.718600066012208</v>
      </c>
      <c r="P3506">
        <v>28.941405693233776</v>
      </c>
      <c r="Q3506" s="6">
        <v>3504</v>
      </c>
    </row>
    <row r="3507" spans="1:17" x14ac:dyDescent="0.25">
      <c r="A3507">
        <v>127.70320479232026</v>
      </c>
      <c r="B3507">
        <v>-32.753670670475316</v>
      </c>
      <c r="C3507" s="6">
        <v>1891.6800000000003</v>
      </c>
      <c r="D3507">
        <v>1.2</v>
      </c>
      <c r="E3507">
        <v>0.65</v>
      </c>
      <c r="F3507">
        <v>19.899999999999999</v>
      </c>
      <c r="G3507">
        <v>46.089820015575185</v>
      </c>
      <c r="H3507">
        <v>17.640625602531721</v>
      </c>
      <c r="I3507">
        <v>17.703204792320264</v>
      </c>
      <c r="J3507">
        <v>5369.3068319887134</v>
      </c>
      <c r="K3507">
        <v>-3431.0167449981141</v>
      </c>
      <c r="L3507">
        <v>-32.578802661896226</v>
      </c>
      <c r="M3507">
        <v>6371.9174320213951</v>
      </c>
      <c r="N3507">
        <v>37243.43522954957</v>
      </c>
      <c r="O3507">
        <v>47.352063820858667</v>
      </c>
      <c r="P3507">
        <v>30.540260310118637</v>
      </c>
      <c r="Q3507" s="6">
        <v>3505</v>
      </c>
    </row>
    <row r="3508" spans="1:17" x14ac:dyDescent="0.25">
      <c r="A3508">
        <v>130.70436433676599</v>
      </c>
      <c r="B3508">
        <v>-35.141242772325619</v>
      </c>
      <c r="C3508" s="6">
        <v>1891.9600000000003</v>
      </c>
      <c r="D3508">
        <v>0.75</v>
      </c>
      <c r="E3508">
        <v>0.65</v>
      </c>
      <c r="F3508">
        <v>19.899999999999999</v>
      </c>
      <c r="G3508">
        <v>42.007420362456692</v>
      </c>
      <c r="H3508">
        <v>21.40853099909118</v>
      </c>
      <c r="I3508">
        <v>20.704364336765991</v>
      </c>
      <c r="J3508">
        <v>5221.4258068045983</v>
      </c>
      <c r="K3508">
        <v>-3650.6930260922077</v>
      </c>
      <c r="L3508">
        <v>-34.960303168021618</v>
      </c>
      <c r="M3508">
        <v>6371.0946490162378</v>
      </c>
      <c r="N3508">
        <v>37503.712295439545</v>
      </c>
      <c r="O3508">
        <v>43.600748479227931</v>
      </c>
      <c r="P3508">
        <v>33.290330298051082</v>
      </c>
      <c r="Q3508" s="6">
        <v>3506</v>
      </c>
    </row>
    <row r="3509" spans="1:17" x14ac:dyDescent="0.25">
      <c r="A3509">
        <v>132.11738019882233</v>
      </c>
      <c r="B3509">
        <v>-35.804717081226585</v>
      </c>
      <c r="C3509" s="6">
        <v>1892.2400000000002</v>
      </c>
      <c r="D3509">
        <v>0.75</v>
      </c>
      <c r="E3509">
        <v>0.65</v>
      </c>
      <c r="F3509">
        <v>19.899999999999999</v>
      </c>
      <c r="G3509">
        <v>42.007420362456692</v>
      </c>
      <c r="H3509">
        <v>16.656871591824522</v>
      </c>
      <c r="I3509">
        <v>22.117380198822332</v>
      </c>
      <c r="J3509">
        <v>5178.7075896917149</v>
      </c>
      <c r="K3509">
        <v>-3710.6415242716453</v>
      </c>
      <c r="L3509">
        <v>-35.622310889935733</v>
      </c>
      <c r="M3509">
        <v>6370.8612307269386</v>
      </c>
      <c r="N3509">
        <v>37600.887240686177</v>
      </c>
      <c r="O3509">
        <v>42.267981586839639</v>
      </c>
      <c r="P3509">
        <v>34.787365747840752</v>
      </c>
      <c r="Q3509" s="6">
        <v>3507</v>
      </c>
    </row>
    <row r="3510" spans="1:17" x14ac:dyDescent="0.25">
      <c r="A3510">
        <v>128.28807301256143</v>
      </c>
      <c r="B3510">
        <v>-37.070702961707255</v>
      </c>
      <c r="C3510" s="6">
        <v>1892.5200000000002</v>
      </c>
      <c r="D3510">
        <v>3</v>
      </c>
      <c r="E3510">
        <v>0.65</v>
      </c>
      <c r="F3510">
        <v>19.899999999999999</v>
      </c>
      <c r="G3510">
        <v>54.048620189015942</v>
      </c>
      <c r="H3510">
        <v>23.339001184815366</v>
      </c>
      <c r="I3510">
        <v>18.288073012561426</v>
      </c>
      <c r="J3510">
        <v>5095.2696331644975</v>
      </c>
      <c r="K3510">
        <v>-3823.6581155962381</v>
      </c>
      <c r="L3510">
        <v>-36.885769555354237</v>
      </c>
      <c r="M3510">
        <v>6370.4108203171045</v>
      </c>
      <c r="N3510">
        <v>37555.612899061081</v>
      </c>
      <c r="O3510">
        <v>42.87609359618699</v>
      </c>
      <c r="P3510">
        <v>28.733925419238371</v>
      </c>
      <c r="Q3510" s="6">
        <v>3508</v>
      </c>
    </row>
    <row r="3511" spans="1:17" x14ac:dyDescent="0.25">
      <c r="A3511">
        <v>131.36647990826611</v>
      </c>
      <c r="B3511">
        <v>-37.425385235604196</v>
      </c>
      <c r="C3511" s="6">
        <v>1892.8000000000002</v>
      </c>
      <c r="D3511">
        <v>3</v>
      </c>
      <c r="E3511">
        <v>0.65</v>
      </c>
      <c r="F3511">
        <v>19.899999999999999</v>
      </c>
      <c r="G3511">
        <v>54.048620189015942</v>
      </c>
      <c r="H3511">
        <v>22.650206131846787</v>
      </c>
      <c r="I3511">
        <v>21.366479908266115</v>
      </c>
      <c r="J3511">
        <v>5071.4442681899991</v>
      </c>
      <c r="K3511">
        <v>-3854.9922790466621</v>
      </c>
      <c r="L3511">
        <v>-37.239808169874749</v>
      </c>
      <c r="M3511">
        <v>6370.2835444638231</v>
      </c>
      <c r="N3511">
        <v>37684.518218964709</v>
      </c>
      <c r="O3511">
        <v>41.140528720645065</v>
      </c>
      <c r="P3511">
        <v>32.771158838214618</v>
      </c>
      <c r="Q3511" s="6">
        <v>3509</v>
      </c>
    </row>
    <row r="3512" spans="1:17" x14ac:dyDescent="0.25">
      <c r="A3512">
        <v>130.67669996523182</v>
      </c>
      <c r="B3512">
        <v>-36.978459358852284</v>
      </c>
      <c r="C3512" s="6">
        <v>1893.0800000000002</v>
      </c>
      <c r="D3512">
        <v>1.2</v>
      </c>
      <c r="E3512">
        <v>0.65</v>
      </c>
      <c r="F3512">
        <v>19.899999999999999</v>
      </c>
      <c r="G3512">
        <v>46.089820015575185</v>
      </c>
      <c r="H3512">
        <v>22.258725771292536</v>
      </c>
      <c r="I3512">
        <v>20.676699965231819</v>
      </c>
      <c r="J3512">
        <v>5101.4339344723267</v>
      </c>
      <c r="K3512">
        <v>-3815.4851092760573</v>
      </c>
      <c r="L3512">
        <v>-36.793697987611864</v>
      </c>
      <c r="M3512">
        <v>6370.4438469303796</v>
      </c>
      <c r="N3512">
        <v>37628.605704003043</v>
      </c>
      <c r="O3512">
        <v>41.888324633344993</v>
      </c>
      <c r="P3512">
        <v>32.105083745952697</v>
      </c>
      <c r="Q3512" s="6">
        <v>3510</v>
      </c>
    </row>
    <row r="3513" spans="1:17" x14ac:dyDescent="0.25">
      <c r="A3513">
        <v>131.49505439871703</v>
      </c>
      <c r="B3513">
        <v>-33.944574774769421</v>
      </c>
      <c r="C3513" s="6">
        <v>1893.3600000000001</v>
      </c>
      <c r="D3513">
        <v>0.75</v>
      </c>
      <c r="E3513">
        <v>0.65</v>
      </c>
      <c r="F3513">
        <v>19.899999999999999</v>
      </c>
      <c r="G3513">
        <v>42.007420362456692</v>
      </c>
      <c r="H3513">
        <v>16.636683798938265</v>
      </c>
      <c r="I3513">
        <v>21.495054398717031</v>
      </c>
      <c r="J3513">
        <v>5296.6963157693053</v>
      </c>
      <c r="K3513">
        <v>-3541.3493530290234</v>
      </c>
      <c r="L3513">
        <v>-33.766524314840211</v>
      </c>
      <c r="M3513">
        <v>6371.5105824037691</v>
      </c>
      <c r="N3513">
        <v>37454.174789762998</v>
      </c>
      <c r="O3513">
        <v>44.29797309720005</v>
      </c>
      <c r="P3513">
        <v>35.19379767694646</v>
      </c>
      <c r="Q3513" s="6">
        <v>3511</v>
      </c>
    </row>
    <row r="3514" spans="1:17" x14ac:dyDescent="0.25">
      <c r="A3514">
        <v>129.85728276880798</v>
      </c>
      <c r="B3514">
        <v>-37.026632778222698</v>
      </c>
      <c r="C3514" s="6">
        <v>1893.64</v>
      </c>
      <c r="D3514">
        <v>1.2</v>
      </c>
      <c r="E3514">
        <v>0.65</v>
      </c>
      <c r="F3514">
        <v>19.899999999999999</v>
      </c>
      <c r="G3514">
        <v>46.089820015575185</v>
      </c>
      <c r="H3514">
        <v>16.147237311526105</v>
      </c>
      <c r="I3514">
        <v>19.857282768807977</v>
      </c>
      <c r="J3514">
        <v>5098.2163352090383</v>
      </c>
      <c r="K3514">
        <v>-3819.7546129562875</v>
      </c>
      <c r="L3514">
        <v>-36.841781324722582</v>
      </c>
      <c r="M3514">
        <v>6370.4266029672699</v>
      </c>
      <c r="N3514">
        <v>37603.66721906211</v>
      </c>
      <c r="O3514">
        <v>42.223733516031778</v>
      </c>
      <c r="P3514">
        <v>30.952576024206245</v>
      </c>
      <c r="Q3514" s="6">
        <v>3512</v>
      </c>
    </row>
    <row r="3515" spans="1:17" x14ac:dyDescent="0.25">
      <c r="A3515">
        <v>129.39229923201972</v>
      </c>
      <c r="B3515">
        <v>-34.009206602708296</v>
      </c>
      <c r="C3515" s="6">
        <v>1893.92</v>
      </c>
      <c r="D3515">
        <v>3</v>
      </c>
      <c r="E3515">
        <v>0.65</v>
      </c>
      <c r="F3515">
        <v>19.899999999999999</v>
      </c>
      <c r="G3515">
        <v>54.048620189015942</v>
      </c>
      <c r="H3515">
        <v>23.488349729813258</v>
      </c>
      <c r="I3515">
        <v>19.392299232019724</v>
      </c>
      <c r="J3515">
        <v>5292.689807867082</v>
      </c>
      <c r="K3515">
        <v>-3547.2944161608611</v>
      </c>
      <c r="L3515">
        <v>-33.830992146856524</v>
      </c>
      <c r="M3515">
        <v>6371.4882937368811</v>
      </c>
      <c r="N3515">
        <v>37381.924417544164</v>
      </c>
      <c r="O3515">
        <v>45.321511793650217</v>
      </c>
      <c r="P3515">
        <v>32.183719080018122</v>
      </c>
      <c r="Q3515" s="6">
        <v>3513</v>
      </c>
    </row>
    <row r="3516" spans="1:17" x14ac:dyDescent="0.25">
      <c r="A3516">
        <v>128.55948398128857</v>
      </c>
      <c r="B3516">
        <v>-33.132371932140003</v>
      </c>
      <c r="C3516" s="6">
        <v>1894.2000000000003</v>
      </c>
      <c r="D3516">
        <v>1.2</v>
      </c>
      <c r="E3516">
        <v>0.65</v>
      </c>
      <c r="F3516">
        <v>19.899999999999999</v>
      </c>
      <c r="G3516">
        <v>46.089820015575185</v>
      </c>
      <c r="H3516">
        <v>14.416483720263004</v>
      </c>
      <c r="I3516">
        <v>18.559483981288565</v>
      </c>
      <c r="J3516">
        <v>5346.4674588156458</v>
      </c>
      <c r="K3516">
        <v>-3466.2629800496411</v>
      </c>
      <c r="L3516">
        <v>-32.95645901742391</v>
      </c>
      <c r="M3516">
        <v>6371.78886459974</v>
      </c>
      <c r="N3516">
        <v>37296.158760340601</v>
      </c>
      <c r="O3516">
        <v>46.569667330025375</v>
      </c>
      <c r="P3516">
        <v>31.561569504328798</v>
      </c>
      <c r="Q3516" s="6">
        <v>3514</v>
      </c>
    </row>
    <row r="3517" spans="1:17" x14ac:dyDescent="0.25">
      <c r="A3517">
        <v>131.60343995432004</v>
      </c>
      <c r="B3517">
        <v>-36.815013517684577</v>
      </c>
      <c r="C3517" s="6">
        <v>1894.4800000000002</v>
      </c>
      <c r="D3517">
        <v>0.75</v>
      </c>
      <c r="E3517">
        <v>0.65</v>
      </c>
      <c r="F3517">
        <v>19.899999999999999</v>
      </c>
      <c r="G3517">
        <v>42.007420362456692</v>
      </c>
      <c r="H3517">
        <v>16.264631511131615</v>
      </c>
      <c r="I3517">
        <v>21.603439954320038</v>
      </c>
      <c r="J3517">
        <v>5112.3238421450478</v>
      </c>
      <c r="K3517">
        <v>-3800.979393478779</v>
      </c>
      <c r="L3517">
        <v>-36.630561664123292</v>
      </c>
      <c r="M3517">
        <v>6370.5022891931376</v>
      </c>
      <c r="N3517">
        <v>37650.608989551649</v>
      </c>
      <c r="O3517">
        <v>41.594703974314228</v>
      </c>
      <c r="P3517">
        <v>33.458327333742609</v>
      </c>
      <c r="Q3517" s="6">
        <v>3515</v>
      </c>
    </row>
    <row r="3518" spans="1:17" x14ac:dyDescent="0.25">
      <c r="A3518">
        <v>132.28094515660328</v>
      </c>
      <c r="B3518">
        <v>-37.188509636916478</v>
      </c>
      <c r="C3518" s="6">
        <v>1894.7600000000002</v>
      </c>
      <c r="D3518">
        <v>3</v>
      </c>
      <c r="E3518">
        <v>0.65</v>
      </c>
      <c r="F3518">
        <v>19.899999999999999</v>
      </c>
      <c r="G3518">
        <v>54.048620189015942</v>
      </c>
      <c r="H3518">
        <v>15.583548841016066</v>
      </c>
      <c r="I3518">
        <v>22.280945156603281</v>
      </c>
      <c r="J3518">
        <v>5087.3777861256312</v>
      </c>
      <c r="K3518">
        <v>-3834.0818080120894</v>
      </c>
      <c r="L3518">
        <v>-37.003359300604892</v>
      </c>
      <c r="M3518">
        <v>6370.3685960306711</v>
      </c>
      <c r="N3518">
        <v>37701.699265298565</v>
      </c>
      <c r="O3518">
        <v>40.914705104829267</v>
      </c>
      <c r="P3518">
        <v>34.132824943017425</v>
      </c>
      <c r="Q3518" s="6">
        <v>3516</v>
      </c>
    </row>
    <row r="3519" spans="1:17" x14ac:dyDescent="0.25">
      <c r="A3519">
        <v>132.37418326060836</v>
      </c>
      <c r="B3519">
        <v>-33.322347802451155</v>
      </c>
      <c r="C3519" s="6">
        <v>1895.0400000000002</v>
      </c>
      <c r="D3519">
        <v>3</v>
      </c>
      <c r="E3519">
        <v>0.65</v>
      </c>
      <c r="F3519">
        <v>19.899999999999999</v>
      </c>
      <c r="G3519">
        <v>54.048620189015942</v>
      </c>
      <c r="H3519">
        <v>15.051196918291163</v>
      </c>
      <c r="I3519">
        <v>22.374183260608362</v>
      </c>
      <c r="J3519">
        <v>5334.9219170991273</v>
      </c>
      <c r="K3519">
        <v>-3483.888042113058</v>
      </c>
      <c r="L3519">
        <v>-33.145922229157179</v>
      </c>
      <c r="M3519">
        <v>6371.7240799898882</v>
      </c>
      <c r="N3519">
        <v>37448.593656245459</v>
      </c>
      <c r="O3519">
        <v>44.379830334467698</v>
      </c>
      <c r="P3519">
        <v>36.845301355374289</v>
      </c>
      <c r="Q3519" s="6">
        <v>3517</v>
      </c>
    </row>
    <row r="3520" spans="1:17" x14ac:dyDescent="0.25">
      <c r="A3520">
        <v>131.50885763994614</v>
      </c>
      <c r="B3520">
        <v>-33.460512529911178</v>
      </c>
      <c r="C3520" s="6">
        <v>1895.3200000000002</v>
      </c>
      <c r="D3520">
        <v>1.2</v>
      </c>
      <c r="E3520">
        <v>0.65</v>
      </c>
      <c r="F3520">
        <v>19.899999999999999</v>
      </c>
      <c r="G3520">
        <v>46.089820015575185</v>
      </c>
      <c r="H3520">
        <v>22.056710130582182</v>
      </c>
      <c r="I3520">
        <v>21.508857639946143</v>
      </c>
      <c r="J3520">
        <v>5326.4882353488229</v>
      </c>
      <c r="K3520">
        <v>-3496.6825554418306</v>
      </c>
      <c r="L3520">
        <v>-33.283718964999927</v>
      </c>
      <c r="M3520">
        <v>6371.6768448219837</v>
      </c>
      <c r="N3520">
        <v>37423.514294396133</v>
      </c>
      <c r="O3520">
        <v>44.732739141380058</v>
      </c>
      <c r="P3520">
        <v>35.555492880370899</v>
      </c>
      <c r="Q3520" s="6">
        <v>3518</v>
      </c>
    </row>
    <row r="3521" spans="1:17" x14ac:dyDescent="0.25">
      <c r="A3521">
        <v>128.47919873160694</v>
      </c>
      <c r="B3521">
        <v>-34.301754624908149</v>
      </c>
      <c r="C3521" s="6">
        <v>1895.6000000000001</v>
      </c>
      <c r="D3521">
        <v>1.2</v>
      </c>
      <c r="E3521">
        <v>0.65</v>
      </c>
      <c r="F3521">
        <v>19.899999999999999</v>
      </c>
      <c r="G3521">
        <v>46.089820015575185</v>
      </c>
      <c r="H3521">
        <v>21.65087559345033</v>
      </c>
      <c r="I3521">
        <v>18.479198731606942</v>
      </c>
      <c r="J3521">
        <v>5274.4705417999558</v>
      </c>
      <c r="K3521">
        <v>-3574.1481102278976</v>
      </c>
      <c r="L3521">
        <v>-34.122809176269328</v>
      </c>
      <c r="M3521">
        <v>6371.3871496057409</v>
      </c>
      <c r="N3521">
        <v>37370.523205882491</v>
      </c>
      <c r="O3521">
        <v>45.483275059312795</v>
      </c>
      <c r="P3521">
        <v>30.668371412599509</v>
      </c>
      <c r="Q3521" s="6">
        <v>3519</v>
      </c>
    </row>
    <row r="3522" spans="1:17" x14ac:dyDescent="0.25">
      <c r="A3522">
        <v>128.30010553461389</v>
      </c>
      <c r="B3522">
        <v>-33.994296245387574</v>
      </c>
      <c r="C3522" s="6">
        <v>1895.88</v>
      </c>
      <c r="D3522">
        <v>0.75</v>
      </c>
      <c r="E3522">
        <v>0.65</v>
      </c>
      <c r="F3522">
        <v>19.899999999999999</v>
      </c>
      <c r="G3522">
        <v>42.007420362456692</v>
      </c>
      <c r="H3522">
        <v>15.269035233042276</v>
      </c>
      <c r="I3522">
        <v>18.300105534613891</v>
      </c>
      <c r="J3522">
        <v>5293.6146953091038</v>
      </c>
      <c r="K3522">
        <v>-3545.9233045488145</v>
      </c>
      <c r="L3522">
        <v>-33.816119542716635</v>
      </c>
      <c r="M3522">
        <v>6371.4934375023004</v>
      </c>
      <c r="N3522">
        <v>37344.156239131982</v>
      </c>
      <c r="O3522">
        <v>45.865136198904302</v>
      </c>
      <c r="P3522">
        <v>30.60481872324462</v>
      </c>
      <c r="Q3522" s="6">
        <v>3520</v>
      </c>
    </row>
    <row r="3523" spans="1:17" x14ac:dyDescent="0.25">
      <c r="A3523">
        <v>132.29198907675496</v>
      </c>
      <c r="B3523">
        <v>-36.763746217790768</v>
      </c>
      <c r="C3523" s="6">
        <v>1896.16</v>
      </c>
      <c r="D3523">
        <v>3</v>
      </c>
      <c r="E3523">
        <v>0.65</v>
      </c>
      <c r="F3523">
        <v>19.899999999999999</v>
      </c>
      <c r="G3523">
        <v>54.048620189015942</v>
      </c>
      <c r="H3523">
        <v>15.009075821718126</v>
      </c>
      <c r="I3523">
        <v>22.291989076754959</v>
      </c>
      <c r="J3523">
        <v>5115.7310370422128</v>
      </c>
      <c r="K3523">
        <v>-3796.4231416114035</v>
      </c>
      <c r="L3523">
        <v>-36.57939268314778</v>
      </c>
      <c r="M3523">
        <v>6370.5205998818965</v>
      </c>
      <c r="N3523">
        <v>37672.790430339403</v>
      </c>
      <c r="O3523">
        <v>41.299625525047936</v>
      </c>
      <c r="P3523">
        <v>34.410005974819342</v>
      </c>
      <c r="Q3523" s="6">
        <v>3521</v>
      </c>
    </row>
    <row r="3524" spans="1:17" x14ac:dyDescent="0.25">
      <c r="A3524">
        <v>128.91366600019248</v>
      </c>
      <c r="B3524">
        <v>-33.065732800503774</v>
      </c>
      <c r="C3524" s="6">
        <v>1896.4400000000003</v>
      </c>
      <c r="D3524">
        <v>1.2</v>
      </c>
      <c r="E3524">
        <v>0.65</v>
      </c>
      <c r="F3524">
        <v>19.899999999999999</v>
      </c>
      <c r="G3524">
        <v>46.089820015575185</v>
      </c>
      <c r="H3524">
        <v>14.241441227825804</v>
      </c>
      <c r="I3524">
        <v>18.913666000192478</v>
      </c>
      <c r="J3524">
        <v>5350.5034304165629</v>
      </c>
      <c r="K3524">
        <v>-3460.0715882937097</v>
      </c>
      <c r="L3524">
        <v>-32.89000154096064</v>
      </c>
      <c r="M3524">
        <v>6371.8115442169792</v>
      </c>
      <c r="N3524">
        <v>37303.84729866487</v>
      </c>
      <c r="O3524">
        <v>46.457335326696466</v>
      </c>
      <c r="P3524">
        <v>32.129249731969018</v>
      </c>
      <c r="Q3524" s="6">
        <v>3522</v>
      </c>
    </row>
    <row r="3525" spans="1:17" x14ac:dyDescent="0.25">
      <c r="A3525">
        <v>132.02714618665345</v>
      </c>
      <c r="B3525">
        <v>-34.634990386565235</v>
      </c>
      <c r="C3525" s="6">
        <v>1896.7200000000003</v>
      </c>
      <c r="D3525">
        <v>0.75</v>
      </c>
      <c r="E3525">
        <v>0.65</v>
      </c>
      <c r="F3525">
        <v>19.899999999999999</v>
      </c>
      <c r="G3525">
        <v>42.007420362456692</v>
      </c>
      <c r="H3525">
        <v>23.206250566011633</v>
      </c>
      <c r="I3525">
        <v>22.027146186653454</v>
      </c>
      <c r="J3525">
        <v>5253.54953271665</v>
      </c>
      <c r="K3525">
        <v>-3604.6243917433203</v>
      </c>
      <c r="L3525">
        <v>-34.455234932672205</v>
      </c>
      <c r="M3525">
        <v>6371.2714349851894</v>
      </c>
      <c r="N3525">
        <v>37519.633446856082</v>
      </c>
      <c r="O3525">
        <v>43.383538896643579</v>
      </c>
      <c r="P3525">
        <v>35.445171153987815</v>
      </c>
      <c r="Q3525" s="6">
        <v>3523</v>
      </c>
    </row>
    <row r="3526" spans="1:17" x14ac:dyDescent="0.25">
      <c r="A3526">
        <v>131.30256138998973</v>
      </c>
      <c r="B3526">
        <v>-35.548078928792911</v>
      </c>
      <c r="C3526" s="6">
        <v>1897.0000000000002</v>
      </c>
      <c r="D3526">
        <v>3</v>
      </c>
      <c r="E3526">
        <v>0.65</v>
      </c>
      <c r="F3526">
        <v>19.899999999999999</v>
      </c>
      <c r="G3526">
        <v>54.048620189015942</v>
      </c>
      <c r="H3526">
        <v>18.851200065605052</v>
      </c>
      <c r="I3526">
        <v>21.302561389989734</v>
      </c>
      <c r="J3526">
        <v>5195.3142615716615</v>
      </c>
      <c r="K3526">
        <v>-3687.5107947967645</v>
      </c>
      <c r="L3526">
        <v>-35.36622850504709</v>
      </c>
      <c r="M3526">
        <v>6370.95174508743</v>
      </c>
      <c r="N3526">
        <v>37552.973442938426</v>
      </c>
      <c r="O3526">
        <v>42.920650667787484</v>
      </c>
      <c r="P3526">
        <v>33.849735735534125</v>
      </c>
      <c r="Q3526" s="6">
        <v>3524</v>
      </c>
    </row>
    <row r="3527" spans="1:17" x14ac:dyDescent="0.25">
      <c r="A3527">
        <v>129.27178951643839</v>
      </c>
      <c r="B3527">
        <v>-35.803008303808156</v>
      </c>
      <c r="C3527" s="6">
        <v>1897.2800000000002</v>
      </c>
      <c r="D3527">
        <v>1.2</v>
      </c>
      <c r="E3527">
        <v>0.65</v>
      </c>
      <c r="F3527">
        <v>19.899999999999999</v>
      </c>
      <c r="G3527">
        <v>46.089820015575185</v>
      </c>
      <c r="H3527">
        <v>14.836760388865505</v>
      </c>
      <c r="I3527">
        <v>19.271789516438389</v>
      </c>
      <c r="J3527">
        <v>5178.8185069256369</v>
      </c>
      <c r="K3527">
        <v>-3710.4877555852886</v>
      </c>
      <c r="L3527">
        <v>-35.620605764788074</v>
      </c>
      <c r="M3527">
        <v>6370.8618343222479</v>
      </c>
      <c r="N3527">
        <v>37498.720012292448</v>
      </c>
      <c r="O3527">
        <v>43.66619954671642</v>
      </c>
      <c r="P3527">
        <v>30.865874207904014</v>
      </c>
      <c r="Q3527" s="6">
        <v>3525</v>
      </c>
    </row>
    <row r="3528" spans="1:17" x14ac:dyDescent="0.25">
      <c r="A3528">
        <v>131.21601196687868</v>
      </c>
      <c r="B3528">
        <v>-34.714124952495908</v>
      </c>
      <c r="C3528" s="6">
        <v>1897.5600000000002</v>
      </c>
      <c r="D3528">
        <v>1.2</v>
      </c>
      <c r="E3528">
        <v>0.65</v>
      </c>
      <c r="F3528">
        <v>19.899999999999999</v>
      </c>
      <c r="G3528">
        <v>46.089820015575185</v>
      </c>
      <c r="H3528">
        <v>15.494096673932917</v>
      </c>
      <c r="I3528">
        <v>21.216011966878682</v>
      </c>
      <c r="J3528">
        <v>5248.5551661159725</v>
      </c>
      <c r="K3528">
        <v>-3611.8440207474823</v>
      </c>
      <c r="L3528">
        <v>-34.534180700812094</v>
      </c>
      <c r="M3528">
        <v>6371.2438787078308</v>
      </c>
      <c r="N3528">
        <v>37494.055025197355</v>
      </c>
      <c r="O3528">
        <v>43.73703941599171</v>
      </c>
      <c r="P3528">
        <v>34.280878492599989</v>
      </c>
      <c r="Q3528" s="6">
        <v>3526</v>
      </c>
    </row>
    <row r="3529" spans="1:17" x14ac:dyDescent="0.25">
      <c r="A3529">
        <v>130.95698733681681</v>
      </c>
      <c r="B3529">
        <v>-37.392847644748088</v>
      </c>
      <c r="C3529" s="6">
        <v>1897.8400000000001</v>
      </c>
      <c r="D3529">
        <v>1.2</v>
      </c>
      <c r="E3529">
        <v>0.65</v>
      </c>
      <c r="F3529">
        <v>19.899999999999999</v>
      </c>
      <c r="G3529">
        <v>46.089820015575185</v>
      </c>
      <c r="H3529">
        <v>23.116566131953192</v>
      </c>
      <c r="I3529">
        <v>20.956987336816809</v>
      </c>
      <c r="J3529">
        <v>5073.6380781594562</v>
      </c>
      <c r="K3529">
        <v>-3852.1238407335213</v>
      </c>
      <c r="L3529">
        <v>-37.207328446188164</v>
      </c>
      <c r="M3529">
        <v>6370.2952390369755</v>
      </c>
      <c r="N3529">
        <v>37667.584080888213</v>
      </c>
      <c r="O3529">
        <v>41.365416118221475</v>
      </c>
      <c r="P3529">
        <v>32.239195305809112</v>
      </c>
      <c r="Q3529" s="6">
        <v>3527</v>
      </c>
    </row>
    <row r="3530" spans="1:17" x14ac:dyDescent="0.25">
      <c r="A3530">
        <v>130.17077419141941</v>
      </c>
      <c r="B3530">
        <v>-36.323075710869098</v>
      </c>
      <c r="C3530" s="6">
        <v>1898.1200000000001</v>
      </c>
      <c r="D3530">
        <v>0.75</v>
      </c>
      <c r="E3530">
        <v>0.65</v>
      </c>
      <c r="F3530">
        <v>19.899999999999999</v>
      </c>
      <c r="G3530">
        <v>42.007420362456692</v>
      </c>
      <c r="H3530">
        <v>17.576274286753108</v>
      </c>
      <c r="I3530">
        <v>20.170774191419412</v>
      </c>
      <c r="J3530">
        <v>5144.8480715360465</v>
      </c>
      <c r="K3530">
        <v>-3757.1360197667959</v>
      </c>
      <c r="L3530">
        <v>-36.139591524501149</v>
      </c>
      <c r="M3530">
        <v>6370.6775738705583</v>
      </c>
      <c r="N3530">
        <v>37565.314662683981</v>
      </c>
      <c r="O3530">
        <v>42.747878092240342</v>
      </c>
      <c r="P3530">
        <v>31.805895627013946</v>
      </c>
      <c r="Q3530" s="6">
        <v>3528</v>
      </c>
    </row>
    <row r="3531" spans="1:17" x14ac:dyDescent="0.25">
      <c r="A3531">
        <v>131.04251826212388</v>
      </c>
      <c r="B3531">
        <v>-33.472092101694798</v>
      </c>
      <c r="C3531" s="6">
        <v>1898.4</v>
      </c>
      <c r="D3531">
        <v>3</v>
      </c>
      <c r="E3531">
        <v>0.65</v>
      </c>
      <c r="F3531">
        <v>19.899999999999999</v>
      </c>
      <c r="G3531">
        <v>54.048620189015942</v>
      </c>
      <c r="H3531">
        <v>22.386750424817809</v>
      </c>
      <c r="I3531">
        <v>21.042518262123878</v>
      </c>
      <c r="J3531">
        <v>5325.7799999602848</v>
      </c>
      <c r="K3531">
        <v>-3497.7539509468779</v>
      </c>
      <c r="L3531">
        <v>-33.295267881346604</v>
      </c>
      <c r="M3531">
        <v>6371.6728815391543</v>
      </c>
      <c r="N3531">
        <v>37406.530900737002</v>
      </c>
      <c r="O3531">
        <v>44.973562546831623</v>
      </c>
      <c r="P3531">
        <v>34.897381613477116</v>
      </c>
      <c r="Q3531" s="6">
        <v>3529</v>
      </c>
    </row>
    <row r="3532" spans="1:17" x14ac:dyDescent="0.25">
      <c r="A3532">
        <v>131.37400707894741</v>
      </c>
      <c r="B3532">
        <v>-34.593319481890752</v>
      </c>
      <c r="C3532" s="6">
        <v>1898.6800000000003</v>
      </c>
      <c r="D3532">
        <v>0.75</v>
      </c>
      <c r="E3532">
        <v>0.65</v>
      </c>
      <c r="F3532">
        <v>19.899999999999999</v>
      </c>
      <c r="G3532">
        <v>42.007420362456692</v>
      </c>
      <c r="H3532">
        <v>19.619131963212972</v>
      </c>
      <c r="I3532">
        <v>21.374007078947415</v>
      </c>
      <c r="J3532">
        <v>5256.1754452165424</v>
      </c>
      <c r="K3532">
        <v>-3600.8199260665765</v>
      </c>
      <c r="L3532">
        <v>-34.413663995089671</v>
      </c>
      <c r="M3532">
        <v>6371.2859338484741</v>
      </c>
      <c r="N3532">
        <v>37491.992955412461</v>
      </c>
      <c r="O3532">
        <v>43.766350402148177</v>
      </c>
      <c r="P3532">
        <v>34.580133201748659</v>
      </c>
      <c r="Q3532" s="6">
        <v>3530</v>
      </c>
    </row>
    <row r="3533" spans="1:17" x14ac:dyDescent="0.25">
      <c r="A3533">
        <v>128.55842848572337</v>
      </c>
      <c r="B3533">
        <v>-35.019870595462208</v>
      </c>
      <c r="C3533" s="6">
        <v>1898.9600000000003</v>
      </c>
      <c r="D3533">
        <v>3</v>
      </c>
      <c r="E3533">
        <v>0.65</v>
      </c>
      <c r="F3533">
        <v>19.899999999999999</v>
      </c>
      <c r="G3533">
        <v>54.048620189015942</v>
      </c>
      <c r="H3533">
        <v>23.347175182034096</v>
      </c>
      <c r="I3533">
        <v>18.558428485723368</v>
      </c>
      <c r="J3533">
        <v>5229.1646752520755</v>
      </c>
      <c r="K3533">
        <v>-3639.6737833900083</v>
      </c>
      <c r="L3533">
        <v>-34.839209769139259</v>
      </c>
      <c r="M3533">
        <v>6371.1371395066262</v>
      </c>
      <c r="N3533">
        <v>37421.518765946836</v>
      </c>
      <c r="O3533">
        <v>44.752095025378132</v>
      </c>
      <c r="P3533">
        <v>30.329215328755065</v>
      </c>
      <c r="Q3533" s="6">
        <v>3531</v>
      </c>
    </row>
    <row r="3534" spans="1:17" x14ac:dyDescent="0.25">
      <c r="A3534">
        <v>131.61680634418394</v>
      </c>
      <c r="B3534">
        <v>-34.358638068518303</v>
      </c>
      <c r="C3534" s="6">
        <v>1899.2400000000002</v>
      </c>
      <c r="D3534">
        <v>0.75</v>
      </c>
      <c r="E3534">
        <v>0.65</v>
      </c>
      <c r="F3534">
        <v>19.899999999999999</v>
      </c>
      <c r="G3534">
        <v>42.007420362456692</v>
      </c>
      <c r="H3534">
        <v>19.556864286644014</v>
      </c>
      <c r="I3534">
        <v>21.616806344183942</v>
      </c>
      <c r="J3534">
        <v>5270.9119515615821</v>
      </c>
      <c r="K3534">
        <v>-3579.35890713967</v>
      </c>
      <c r="L3534">
        <v>-34.179552641184685</v>
      </c>
      <c r="M3534">
        <v>6371.3674346434309</v>
      </c>
      <c r="N3534">
        <v>37485.777763775368</v>
      </c>
      <c r="O3534">
        <v>43.854067444232001</v>
      </c>
      <c r="P3534">
        <v>35.074211598466121</v>
      </c>
      <c r="Q3534" s="6">
        <v>3532</v>
      </c>
    </row>
    <row r="3535" spans="1:17" x14ac:dyDescent="0.25">
      <c r="A3535">
        <v>130.55516077609283</v>
      </c>
      <c r="B3535">
        <v>-34.534435870372278</v>
      </c>
      <c r="C3535" s="6">
        <v>1899.5200000000002</v>
      </c>
      <c r="D3535">
        <v>0.75</v>
      </c>
      <c r="E3535">
        <v>0.65</v>
      </c>
      <c r="F3535">
        <v>19.899999999999999</v>
      </c>
      <c r="G3535">
        <v>42.007420362456692</v>
      </c>
      <c r="H3535">
        <v>17.417197031142589</v>
      </c>
      <c r="I3535">
        <v>20.555160776092833</v>
      </c>
      <c r="J3535">
        <v>5259.8812753718103</v>
      </c>
      <c r="K3535">
        <v>-3595.4407671129084</v>
      </c>
      <c r="L3535">
        <v>-34.354922289050656</v>
      </c>
      <c r="M3535">
        <v>6371.3064077019899</v>
      </c>
      <c r="N3535">
        <v>37457.852644582825</v>
      </c>
      <c r="O3535">
        <v>44.243071734926488</v>
      </c>
      <c r="P3535">
        <v>33.483024771968601</v>
      </c>
      <c r="Q3535" s="6">
        <v>3533</v>
      </c>
    </row>
    <row r="3536" spans="1:17" x14ac:dyDescent="0.25">
      <c r="A3536">
        <v>130.33909506701403</v>
      </c>
      <c r="B3536">
        <v>-33.002165229362674</v>
      </c>
      <c r="C3536" s="6">
        <v>1899.8000000000002</v>
      </c>
      <c r="D3536">
        <v>3</v>
      </c>
      <c r="E3536">
        <v>0.65</v>
      </c>
      <c r="F3536">
        <v>19.899999999999999</v>
      </c>
      <c r="G3536">
        <v>54.048620189015942</v>
      </c>
      <c r="H3536">
        <v>16.727589912141987</v>
      </c>
      <c r="I3536">
        <v>20.339095067014028</v>
      </c>
      <c r="J3536">
        <v>5354.3466207571637</v>
      </c>
      <c r="K3536">
        <v>-3454.1612639308369</v>
      </c>
      <c r="L3536">
        <v>-32.826608134589463</v>
      </c>
      <c r="M3536">
        <v>6371.8331563572765</v>
      </c>
      <c r="N3536">
        <v>37350.283395190847</v>
      </c>
      <c r="O3536">
        <v>45.782309363720316</v>
      </c>
      <c r="P3536">
        <v>34.238069782608164</v>
      </c>
      <c r="Q3536" s="6">
        <v>3534</v>
      </c>
    </row>
    <row r="3537" spans="1:17" x14ac:dyDescent="0.25">
      <c r="A3537">
        <v>128.63010058050318</v>
      </c>
      <c r="B3537">
        <v>-34.067771219217043</v>
      </c>
      <c r="C3537" s="6">
        <v>1900.0800000000002</v>
      </c>
      <c r="D3537">
        <v>1.2</v>
      </c>
      <c r="E3537">
        <v>0.65</v>
      </c>
      <c r="F3537">
        <v>19.899999999999999</v>
      </c>
      <c r="G3537">
        <v>46.089820015575185</v>
      </c>
      <c r="H3537">
        <v>14.811440319761559</v>
      </c>
      <c r="I3537">
        <v>18.630100580503182</v>
      </c>
      <c r="J3537">
        <v>5289.0535786978544</v>
      </c>
      <c r="K3537">
        <v>-3552.6775437442834</v>
      </c>
      <c r="L3537">
        <v>-33.889408942670634</v>
      </c>
      <c r="M3537">
        <v>6371.468079505813</v>
      </c>
      <c r="N3537">
        <v>37359.931455108832</v>
      </c>
      <c r="O3537">
        <v>45.636965554745373</v>
      </c>
      <c r="P3537">
        <v>31.040276360103285</v>
      </c>
      <c r="Q3537" s="6">
        <v>3535</v>
      </c>
    </row>
    <row r="3538" spans="1:17" x14ac:dyDescent="0.25">
      <c r="A3538">
        <v>131.87657631634116</v>
      </c>
      <c r="B3538">
        <v>-36.845297780534956</v>
      </c>
      <c r="C3538" s="6">
        <v>1900.3600000000001</v>
      </c>
      <c r="D3538">
        <v>0.75</v>
      </c>
      <c r="E3538">
        <v>0.65</v>
      </c>
      <c r="F3538">
        <v>19.899999999999999</v>
      </c>
      <c r="G3538">
        <v>42.007420362456692</v>
      </c>
      <c r="H3538">
        <v>19.635741809117761</v>
      </c>
      <c r="I3538">
        <v>21.876576316341158</v>
      </c>
      <c r="J3538">
        <v>5110.3092388727346</v>
      </c>
      <c r="K3538">
        <v>-3803.6694163973107</v>
      </c>
      <c r="L3538">
        <v>-36.660788125425263</v>
      </c>
      <c r="M3538">
        <v>6370.4914681792243</v>
      </c>
      <c r="N3538">
        <v>37662.807911457596</v>
      </c>
      <c r="O3538">
        <v>41.431917546436559</v>
      </c>
      <c r="P3538">
        <v>33.805779315900971</v>
      </c>
      <c r="Q3538" s="6">
        <v>3536</v>
      </c>
    </row>
    <row r="3539" spans="1:17" x14ac:dyDescent="0.25">
      <c r="A3539">
        <v>131.71845125558499</v>
      </c>
      <c r="B3539">
        <v>-35.837538979381307</v>
      </c>
      <c r="C3539" s="6">
        <v>1900.64</v>
      </c>
      <c r="D3539">
        <v>0.75</v>
      </c>
      <c r="E3539">
        <v>0.65</v>
      </c>
      <c r="F3539">
        <v>19.899999999999999</v>
      </c>
      <c r="G3539">
        <v>42.007420362456692</v>
      </c>
      <c r="H3539">
        <v>21.264124999717691</v>
      </c>
      <c r="I3539">
        <v>21.718451255584995</v>
      </c>
      <c r="J3539">
        <v>5176.5762148108452</v>
      </c>
      <c r="K3539">
        <v>-3713.5944526706207</v>
      </c>
      <c r="L3539">
        <v>-35.655062761472706</v>
      </c>
      <c r="M3539">
        <v>6370.8496345975227</v>
      </c>
      <c r="N3539">
        <v>37588.010613792561</v>
      </c>
      <c r="O3539">
        <v>42.442066197602905</v>
      </c>
      <c r="P3539">
        <v>34.228343144142414</v>
      </c>
      <c r="Q3539" s="6">
        <v>3537</v>
      </c>
    </row>
    <row r="3540" spans="1:17" x14ac:dyDescent="0.25">
      <c r="A3540">
        <v>127.82453554440971</v>
      </c>
      <c r="B3540">
        <v>-35.89421440853453</v>
      </c>
      <c r="C3540" s="6">
        <v>1900.92</v>
      </c>
      <c r="D3540">
        <v>3</v>
      </c>
      <c r="E3540">
        <v>0.65</v>
      </c>
      <c r="F3540">
        <v>19.899999999999999</v>
      </c>
      <c r="G3540">
        <v>54.048620189015942</v>
      </c>
      <c r="H3540">
        <v>19.375628715473574</v>
      </c>
      <c r="I3540">
        <v>17.824535544409713</v>
      </c>
      <c r="J3540">
        <v>5172.8918405308323</v>
      </c>
      <c r="K3540">
        <v>-3718.6906031918129</v>
      </c>
      <c r="L3540">
        <v>-35.711617833848862</v>
      </c>
      <c r="M3540">
        <v>6370.8296003030518</v>
      </c>
      <c r="N3540">
        <v>37458.248892957636</v>
      </c>
      <c r="O3540">
        <v>44.229773275643943</v>
      </c>
      <c r="P3540">
        <v>28.741533241142786</v>
      </c>
      <c r="Q3540" s="6">
        <v>3538</v>
      </c>
    </row>
    <row r="3541" spans="1:17" x14ac:dyDescent="0.25">
      <c r="A3541">
        <v>131.72201039899329</v>
      </c>
      <c r="B3541">
        <v>-36.661970473654463</v>
      </c>
      <c r="C3541" s="6">
        <v>1901.2000000000003</v>
      </c>
      <c r="D3541">
        <v>0.75</v>
      </c>
      <c r="E3541">
        <v>0.65</v>
      </c>
      <c r="F3541">
        <v>19.899999999999999</v>
      </c>
      <c r="G3541">
        <v>42.007420362456692</v>
      </c>
      <c r="H3541">
        <v>23.76799019164692</v>
      </c>
      <c r="I3541">
        <v>21.722010398993291</v>
      </c>
      <c r="J3541">
        <v>5122.4828198744171</v>
      </c>
      <c r="K3541">
        <v>-3787.369171310213</v>
      </c>
      <c r="L3541">
        <v>-36.4778138656011</v>
      </c>
      <c r="M3541">
        <v>6370.5569206859436</v>
      </c>
      <c r="N3541">
        <v>37644.422338620068</v>
      </c>
      <c r="O3541">
        <v>41.67818672193517</v>
      </c>
      <c r="P3541">
        <v>33.712083801724418</v>
      </c>
      <c r="Q3541" s="6">
        <v>3539</v>
      </c>
    </row>
    <row r="3542" spans="1:17" x14ac:dyDescent="0.25">
      <c r="A3542">
        <v>130.77738401403946</v>
      </c>
      <c r="B3542">
        <v>-32.678095025369771</v>
      </c>
      <c r="C3542" s="6">
        <v>1901.4800000000002</v>
      </c>
      <c r="D3542">
        <v>1.2</v>
      </c>
      <c r="E3542">
        <v>0.65</v>
      </c>
      <c r="F3542">
        <v>19.899999999999999</v>
      </c>
      <c r="G3542">
        <v>46.089820015575185</v>
      </c>
      <c r="H3542">
        <v>21.268931452449976</v>
      </c>
      <c r="I3542">
        <v>20.777384014039455</v>
      </c>
      <c r="J3542">
        <v>5373.8367017684395</v>
      </c>
      <c r="K3542">
        <v>-3423.9650482951188</v>
      </c>
      <c r="L3542">
        <v>-32.503439192080393</v>
      </c>
      <c r="M3542">
        <v>6371.9429963881576</v>
      </c>
      <c r="N3542">
        <v>37345.967393138679</v>
      </c>
      <c r="O3542">
        <v>45.846561963603861</v>
      </c>
      <c r="P3542">
        <v>35.096564211493245</v>
      </c>
      <c r="Q3542" s="6">
        <v>3540</v>
      </c>
    </row>
    <row r="3543" spans="1:17" x14ac:dyDescent="0.25">
      <c r="A3543">
        <v>129.1458366652916</v>
      </c>
      <c r="B3543">
        <v>-34.55808477242207</v>
      </c>
      <c r="C3543" s="6">
        <v>1901.7600000000002</v>
      </c>
      <c r="D3543">
        <v>3</v>
      </c>
      <c r="E3543">
        <v>0.65</v>
      </c>
      <c r="F3543">
        <v>19.899999999999999</v>
      </c>
      <c r="G3543">
        <v>54.048620189015942</v>
      </c>
      <c r="H3543">
        <v>23.900712352344819</v>
      </c>
      <c r="I3543">
        <v>19.145836665291597</v>
      </c>
      <c r="J3543">
        <v>5258.3936043064059</v>
      </c>
      <c r="K3543">
        <v>-3597.6016023275843</v>
      </c>
      <c r="L3543">
        <v>-34.378514108027602</v>
      </c>
      <c r="M3543">
        <v>6371.2981869380837</v>
      </c>
      <c r="N3543">
        <v>37409.951112174109</v>
      </c>
      <c r="O3543">
        <v>44.918760725559025</v>
      </c>
      <c r="P3543">
        <v>31.468504293832851</v>
      </c>
      <c r="Q3543" s="6">
        <v>3541</v>
      </c>
    </row>
    <row r="3544" spans="1:17" x14ac:dyDescent="0.25">
      <c r="A3544">
        <v>128.71286304954879</v>
      </c>
      <c r="B3544">
        <v>-32.744301418055088</v>
      </c>
      <c r="C3544" s="6">
        <v>1902.0400000000002</v>
      </c>
      <c r="D3544">
        <v>3</v>
      </c>
      <c r="E3544">
        <v>0.65</v>
      </c>
      <c r="F3544">
        <v>19.899999999999999</v>
      </c>
      <c r="G3544">
        <v>54.048620189015942</v>
      </c>
      <c r="H3544">
        <v>15.444787402424492</v>
      </c>
      <c r="I3544">
        <v>18.712863049548787</v>
      </c>
      <c r="J3544">
        <v>5369.8689163202171</v>
      </c>
      <c r="K3544">
        <v>-3430.1428530414519</v>
      </c>
      <c r="L3544">
        <v>-32.569459647461812</v>
      </c>
      <c r="M3544">
        <v>6371.9206029841125</v>
      </c>
      <c r="N3544">
        <v>37276.289179058185</v>
      </c>
      <c r="O3544">
        <v>46.864489461118353</v>
      </c>
      <c r="P3544">
        <v>32.056756626351138</v>
      </c>
      <c r="Q3544" s="6">
        <v>3542</v>
      </c>
    </row>
    <row r="3545" spans="1:17" x14ac:dyDescent="0.25">
      <c r="A3545">
        <v>129.38100909571861</v>
      </c>
      <c r="B3545">
        <v>-36.274711997804729</v>
      </c>
      <c r="C3545" s="6">
        <v>1902.3200000000002</v>
      </c>
      <c r="D3545">
        <v>0.75</v>
      </c>
      <c r="E3545">
        <v>0.65</v>
      </c>
      <c r="F3545">
        <v>19.899999999999999</v>
      </c>
      <c r="G3545">
        <v>42.007420362456692</v>
      </c>
      <c r="H3545">
        <v>17.564640074825363</v>
      </c>
      <c r="I3545">
        <v>19.381009095718611</v>
      </c>
      <c r="J3545">
        <v>5148.0251213225847</v>
      </c>
      <c r="K3545">
        <v>-3752.8108155756909</v>
      </c>
      <c r="L3545">
        <v>-36.091325862402734</v>
      </c>
      <c r="M3545">
        <v>6370.6947554619419</v>
      </c>
      <c r="N3545">
        <v>37535.010185201245</v>
      </c>
      <c r="O3545">
        <v>43.162774868038859</v>
      </c>
      <c r="P3545">
        <v>30.734541355133569</v>
      </c>
      <c r="Q3545" s="6">
        <v>3543</v>
      </c>
    </row>
    <row r="3546" spans="1:17" x14ac:dyDescent="0.25">
      <c r="A3546">
        <v>128.86046987854701</v>
      </c>
      <c r="B3546">
        <v>-36.363663896353152</v>
      </c>
      <c r="C3546" s="6">
        <v>1902.6000000000001</v>
      </c>
      <c r="D3546">
        <v>0.75</v>
      </c>
      <c r="E3546">
        <v>0.65</v>
      </c>
      <c r="F3546">
        <v>19.899999999999999</v>
      </c>
      <c r="G3546">
        <v>42.007420362456692</v>
      </c>
      <c r="H3546">
        <v>23.966319884768211</v>
      </c>
      <c r="I3546">
        <v>18.860469878547008</v>
      </c>
      <c r="J3546">
        <v>5142.1789653933865</v>
      </c>
      <c r="K3546">
        <v>-3760.7638088209878</v>
      </c>
      <c r="L3546">
        <v>-36.180097825216656</v>
      </c>
      <c r="M3546">
        <v>6370.6631474181668</v>
      </c>
      <c r="N3546">
        <v>37524.008292719751</v>
      </c>
      <c r="O3546">
        <v>43.313591300259247</v>
      </c>
      <c r="P3546">
        <v>29.948524257502367</v>
      </c>
      <c r="Q3546" s="6">
        <v>3544</v>
      </c>
    </row>
    <row r="3547" spans="1:17" x14ac:dyDescent="0.25">
      <c r="A3547">
        <v>128.16097674309432</v>
      </c>
      <c r="B3547">
        <v>-35.068167321205657</v>
      </c>
      <c r="C3547" s="6">
        <v>1902.88</v>
      </c>
      <c r="D3547">
        <v>1.2</v>
      </c>
      <c r="E3547">
        <v>0.65</v>
      </c>
      <c r="F3547">
        <v>19.899999999999999</v>
      </c>
      <c r="G3547">
        <v>46.089820015575185</v>
      </c>
      <c r="H3547">
        <v>19.836964268199505</v>
      </c>
      <c r="I3547">
        <v>18.160976743094324</v>
      </c>
      <c r="J3547">
        <v>5226.0880199428493</v>
      </c>
      <c r="K3547">
        <v>-3644.060525626996</v>
      </c>
      <c r="L3547">
        <v>-34.887395175443466</v>
      </c>
      <c r="M3547">
        <v>6371.1202395358277</v>
      </c>
      <c r="N3547">
        <v>37411.934941467633</v>
      </c>
      <c r="O3547">
        <v>44.887654250761628</v>
      </c>
      <c r="P3547">
        <v>29.723383696049304</v>
      </c>
      <c r="Q3547" s="6">
        <v>3545</v>
      </c>
    </row>
    <row r="3548" spans="1:17" x14ac:dyDescent="0.25">
      <c r="A3548">
        <v>129.32041149226239</v>
      </c>
      <c r="B3548">
        <v>-34.328701291000137</v>
      </c>
      <c r="C3548" s="6">
        <v>1903.16</v>
      </c>
      <c r="D3548">
        <v>0.75</v>
      </c>
      <c r="E3548">
        <v>0.65</v>
      </c>
      <c r="F3548">
        <v>19.899999999999999</v>
      </c>
      <c r="G3548">
        <v>42.007420362456692</v>
      </c>
      <c r="H3548">
        <v>19.069339479674856</v>
      </c>
      <c r="I3548">
        <v>19.320411492262394</v>
      </c>
      <c r="J3548">
        <v>5272.7854253745918</v>
      </c>
      <c r="K3548">
        <v>-3576.6169887447963</v>
      </c>
      <c r="L3548">
        <v>-34.149689444389324</v>
      </c>
      <c r="M3548">
        <v>6371.3778122334425</v>
      </c>
      <c r="N3548">
        <v>37400.604734322165</v>
      </c>
      <c r="O3548">
        <v>45.052985221247958</v>
      </c>
      <c r="P3548">
        <v>31.868750228402217</v>
      </c>
      <c r="Q3548" s="6">
        <v>3546</v>
      </c>
    </row>
    <row r="3549" spans="1:17" x14ac:dyDescent="0.25">
      <c r="A3549">
        <v>128.50307790442403</v>
      </c>
      <c r="B3549">
        <v>-36.72327270351051</v>
      </c>
      <c r="C3549" s="6">
        <v>1903.4400000000003</v>
      </c>
      <c r="D3549">
        <v>0.75</v>
      </c>
      <c r="E3549">
        <v>0.65</v>
      </c>
      <c r="F3549">
        <v>19.899999999999999</v>
      </c>
      <c r="G3549">
        <v>42.007420362456692</v>
      </c>
      <c r="H3549">
        <v>18.136295215468387</v>
      </c>
      <c r="I3549">
        <v>18.503077904424032</v>
      </c>
      <c r="J3549">
        <v>5118.4179819327455</v>
      </c>
      <c r="K3549">
        <v>-3792.8240356531719</v>
      </c>
      <c r="L3549">
        <v>-36.538997203628874</v>
      </c>
      <c r="M3549">
        <v>6370.5350484241817</v>
      </c>
      <c r="N3549">
        <v>37537.758556459972</v>
      </c>
      <c r="O3549">
        <v>43.12252160380045</v>
      </c>
      <c r="P3549">
        <v>29.234426814944896</v>
      </c>
      <c r="Q3549" s="6">
        <v>3547</v>
      </c>
    </row>
    <row r="3550" spans="1:17" x14ac:dyDescent="0.25">
      <c r="A3550">
        <v>131.5299783730776</v>
      </c>
      <c r="B3550">
        <v>-34.436052454623407</v>
      </c>
      <c r="C3550" s="6">
        <v>1903.7200000000003</v>
      </c>
      <c r="D3550">
        <v>0.75</v>
      </c>
      <c r="E3550">
        <v>0.65</v>
      </c>
      <c r="F3550">
        <v>19.899999999999999</v>
      </c>
      <c r="G3550">
        <v>42.007420362456692</v>
      </c>
      <c r="H3550">
        <v>16.089043965287278</v>
      </c>
      <c r="I3550">
        <v>21.529978373077597</v>
      </c>
      <c r="J3550">
        <v>5266.0605983904507</v>
      </c>
      <c r="K3550">
        <v>-3586.4448340074787</v>
      </c>
      <c r="L3550">
        <v>-34.256777656340496</v>
      </c>
      <c r="M3550">
        <v>6371.3405789754579</v>
      </c>
      <c r="N3550">
        <v>37487.545653843452</v>
      </c>
      <c r="O3550">
        <v>43.829042649313472</v>
      </c>
      <c r="P3550">
        <v>34.901802845348747</v>
      </c>
      <c r="Q3550" s="6">
        <v>3548</v>
      </c>
    </row>
    <row r="3551" spans="1:17" x14ac:dyDescent="0.25">
      <c r="A3551">
        <v>127.81970759461602</v>
      </c>
      <c r="B3551">
        <v>-34.463782011356884</v>
      </c>
      <c r="C3551" s="6">
        <v>1904.0000000000002</v>
      </c>
      <c r="D3551">
        <v>3</v>
      </c>
      <c r="E3551">
        <v>0.65</v>
      </c>
      <c r="F3551">
        <v>19.899999999999999</v>
      </c>
      <c r="G3551">
        <v>54.048620189015942</v>
      </c>
      <c r="H3551">
        <v>14.598328828207478</v>
      </c>
      <c r="I3551">
        <v>17.81970759461602</v>
      </c>
      <c r="J3551">
        <v>5264.3205177466825</v>
      </c>
      <c r="K3551">
        <v>-3588.9814141913666</v>
      </c>
      <c r="L3551">
        <v>-34.28443969828281</v>
      </c>
      <c r="M3551">
        <v>6371.3309523976041</v>
      </c>
      <c r="N3551">
        <v>37360.077888421816</v>
      </c>
      <c r="O3551">
        <v>45.632543762909016</v>
      </c>
      <c r="P3551">
        <v>29.59822526783292</v>
      </c>
      <c r="Q3551" s="6">
        <v>3549</v>
      </c>
    </row>
    <row r="3552" spans="1:17" x14ac:dyDescent="0.25">
      <c r="A3552">
        <v>128.27433262633861</v>
      </c>
      <c r="B3552">
        <v>-35.29677010300226</v>
      </c>
      <c r="C3552" s="6">
        <v>1904.2800000000002</v>
      </c>
      <c r="D3552">
        <v>0.75</v>
      </c>
      <c r="E3552">
        <v>0.65</v>
      </c>
      <c r="F3552">
        <v>19.899999999999999</v>
      </c>
      <c r="G3552">
        <v>42.007420362456692</v>
      </c>
      <c r="H3552">
        <v>23.441274109279419</v>
      </c>
      <c r="I3552">
        <v>18.274332626338605</v>
      </c>
      <c r="J3552">
        <v>5211.4748378531922</v>
      </c>
      <c r="K3552">
        <v>-3664.7894937913588</v>
      </c>
      <c r="L3552">
        <v>-35.115478002004572</v>
      </c>
      <c r="M3552">
        <v>6371.0401049891752</v>
      </c>
      <c r="N3552">
        <v>37431.198116501924</v>
      </c>
      <c r="O3552">
        <v>44.613672590335085</v>
      </c>
      <c r="P3552">
        <v>29.748126117538206</v>
      </c>
      <c r="Q3552" s="6">
        <v>3550</v>
      </c>
    </row>
    <row r="3553" spans="1:17" x14ac:dyDescent="0.25">
      <c r="A3553">
        <v>127.99105709900346</v>
      </c>
      <c r="B3553">
        <v>-33.022209832847039</v>
      </c>
      <c r="C3553" s="6">
        <v>1904.5600000000002</v>
      </c>
      <c r="D3553">
        <v>0.75</v>
      </c>
      <c r="E3553">
        <v>0.65</v>
      </c>
      <c r="F3553">
        <v>19.899999999999999</v>
      </c>
      <c r="G3553">
        <v>42.007420362456692</v>
      </c>
      <c r="H3553">
        <v>21.283742932798944</v>
      </c>
      <c r="I3553">
        <v>17.991057099003456</v>
      </c>
      <c r="J3553">
        <v>5353.1354692529994</v>
      </c>
      <c r="K3553">
        <v>-3456.0254054735119</v>
      </c>
      <c r="L3553">
        <v>-32.846597726166252</v>
      </c>
      <c r="M3553">
        <v>6371.8263437928754</v>
      </c>
      <c r="N3553">
        <v>37270.182456373645</v>
      </c>
      <c r="O3553">
        <v>46.953106562501766</v>
      </c>
      <c r="P3553">
        <v>30.790950102034902</v>
      </c>
      <c r="Q3553" s="6">
        <v>3551</v>
      </c>
    </row>
    <row r="3554" spans="1:17" x14ac:dyDescent="0.25">
      <c r="A3554">
        <v>128.08994588352613</v>
      </c>
      <c r="B3554">
        <v>-33.675546666102328</v>
      </c>
      <c r="C3554" s="6">
        <v>1904.8400000000001</v>
      </c>
      <c r="D3554">
        <v>0.75</v>
      </c>
      <c r="E3554">
        <v>0.65</v>
      </c>
      <c r="F3554">
        <v>19.899999999999999</v>
      </c>
      <c r="G3554">
        <v>42.007420362456692</v>
      </c>
      <c r="H3554">
        <v>14.582158792748281</v>
      </c>
      <c r="I3554">
        <v>18.089945883526127</v>
      </c>
      <c r="J3554">
        <v>5313.3006996412687</v>
      </c>
      <c r="K3554">
        <v>-3516.555440429609</v>
      </c>
      <c r="L3554">
        <v>-33.498188524725428</v>
      </c>
      <c r="M3554">
        <v>6371.603133468333</v>
      </c>
      <c r="N3554">
        <v>37316.190788879678</v>
      </c>
      <c r="O3554">
        <v>46.273325785775505</v>
      </c>
      <c r="P3554">
        <v>30.50283879562382</v>
      </c>
      <c r="Q3554" s="6">
        <v>3552</v>
      </c>
    </row>
    <row r="3555" spans="1:17" x14ac:dyDescent="0.25">
      <c r="A3555">
        <v>127.72869259218362</v>
      </c>
      <c r="B3555">
        <v>-34.385047093628437</v>
      </c>
      <c r="C3555" s="6">
        <v>1905.1200000000001</v>
      </c>
      <c r="D3555">
        <v>3</v>
      </c>
      <c r="E3555">
        <v>0.65</v>
      </c>
      <c r="F3555">
        <v>19.899999999999999</v>
      </c>
      <c r="G3555">
        <v>54.048620189015942</v>
      </c>
      <c r="H3555">
        <v>20.616230751662894</v>
      </c>
      <c r="I3555">
        <v>17.72869259218362</v>
      </c>
      <c r="J3555">
        <v>5269.2580512791938</v>
      </c>
      <c r="K3555">
        <v>-3581.7769158494848</v>
      </c>
      <c r="L3555">
        <v>-34.205896918083667</v>
      </c>
      <c r="M3555">
        <v>6371.3582763711265</v>
      </c>
      <c r="N3555">
        <v>37351.892823318347</v>
      </c>
      <c r="O3555">
        <v>45.751028765278477</v>
      </c>
      <c r="P3555">
        <v>29.513176489607009</v>
      </c>
      <c r="Q3555" s="6">
        <v>3553</v>
      </c>
    </row>
    <row r="3556" spans="1:17" x14ac:dyDescent="0.25">
      <c r="A3556">
        <v>132.00173149137999</v>
      </c>
      <c r="B3556">
        <v>-35.25829057794234</v>
      </c>
      <c r="C3556" s="6">
        <v>1905.4</v>
      </c>
      <c r="D3556">
        <v>0.75</v>
      </c>
      <c r="E3556">
        <v>0.65</v>
      </c>
      <c r="F3556">
        <v>19.899999999999999</v>
      </c>
      <c r="G3556">
        <v>42.007420362456692</v>
      </c>
      <c r="H3556">
        <v>20.825164550522921</v>
      </c>
      <c r="I3556">
        <v>22.001731491379985</v>
      </c>
      <c r="J3556">
        <v>5213.9404252993281</v>
      </c>
      <c r="K3556">
        <v>-3661.3043224691787</v>
      </c>
      <c r="L3556">
        <v>-35.077085193930714</v>
      </c>
      <c r="M3556">
        <v>6371.0536099064511</v>
      </c>
      <c r="N3556">
        <v>37559.863815549979</v>
      </c>
      <c r="O3556">
        <v>42.828109417833431</v>
      </c>
      <c r="P3556">
        <v>34.990490346925633</v>
      </c>
      <c r="Q3556" s="6">
        <v>3554</v>
      </c>
    </row>
    <row r="3557" spans="1:17" x14ac:dyDescent="0.25">
      <c r="A3557">
        <v>128.93716018435626</v>
      </c>
      <c r="B3557">
        <v>-36.790761926293897</v>
      </c>
      <c r="C3557" s="6">
        <v>1905.6800000000003</v>
      </c>
      <c r="D3557">
        <v>1.2</v>
      </c>
      <c r="E3557">
        <v>0.65</v>
      </c>
      <c r="F3557">
        <v>19.899999999999999</v>
      </c>
      <c r="G3557">
        <v>46.089820015575185</v>
      </c>
      <c r="H3557">
        <v>22.296084490124844</v>
      </c>
      <c r="I3557">
        <v>18.937160184356259</v>
      </c>
      <c r="J3557">
        <v>5113.9361005784722</v>
      </c>
      <c r="K3557">
        <v>-3798.8244695884332</v>
      </c>
      <c r="L3557">
        <v>-36.606356508326293</v>
      </c>
      <c r="M3557">
        <v>6370.5109521563172</v>
      </c>
      <c r="N3557">
        <v>37556.491031450561</v>
      </c>
      <c r="O3557">
        <v>42.865666766364846</v>
      </c>
      <c r="P3557">
        <v>29.808008465826699</v>
      </c>
      <c r="Q3557" s="6">
        <v>3555</v>
      </c>
    </row>
    <row r="3558" spans="1:17" x14ac:dyDescent="0.25">
      <c r="A3558">
        <v>130.80940476399192</v>
      </c>
      <c r="B3558">
        <v>-34.140563497955199</v>
      </c>
      <c r="C3558" s="6">
        <v>1905.9600000000003</v>
      </c>
      <c r="D3558">
        <v>3</v>
      </c>
      <c r="E3558">
        <v>0.65</v>
      </c>
      <c r="F3558">
        <v>19.899999999999999</v>
      </c>
      <c r="G3558">
        <v>54.048620189015942</v>
      </c>
      <c r="H3558">
        <v>14.797725327360414</v>
      </c>
      <c r="I3558">
        <v>20.809404763991921</v>
      </c>
      <c r="J3558">
        <v>5284.5262504001676</v>
      </c>
      <c r="K3558">
        <v>-3559.363332147308</v>
      </c>
      <c r="L3558">
        <v>-33.962018524397415</v>
      </c>
      <c r="M3558">
        <v>6371.4429308754889</v>
      </c>
      <c r="N3558">
        <v>37441.219518849037</v>
      </c>
      <c r="O3558">
        <v>44.478978178252945</v>
      </c>
      <c r="P3558">
        <v>34.105197499663348</v>
      </c>
      <c r="Q3558" s="6">
        <v>3556</v>
      </c>
    </row>
    <row r="3559" spans="1:17" x14ac:dyDescent="0.25">
      <c r="A3559">
        <v>131.13167387732204</v>
      </c>
      <c r="B3559">
        <v>-35.170320622888049</v>
      </c>
      <c r="C3559" s="6">
        <v>1906.2400000000002</v>
      </c>
      <c r="D3559">
        <v>0.75</v>
      </c>
      <c r="E3559">
        <v>0.65</v>
      </c>
      <c r="F3559">
        <v>19.899999999999999</v>
      </c>
      <c r="G3559">
        <v>42.007420362456692</v>
      </c>
      <c r="H3559">
        <v>17.740986529834856</v>
      </c>
      <c r="I3559">
        <v>21.131673877322044</v>
      </c>
      <c r="J3559">
        <v>5219.5682724367762</v>
      </c>
      <c r="K3559">
        <v>-3653.3305680349035</v>
      </c>
      <c r="L3559">
        <v>-34.989314710503315</v>
      </c>
      <c r="M3559">
        <v>6371.0844594909313</v>
      </c>
      <c r="N3559">
        <v>37521.285274450893</v>
      </c>
      <c r="O3559">
        <v>43.357794128517639</v>
      </c>
      <c r="P3559">
        <v>33.861689208726389</v>
      </c>
      <c r="Q3559" s="6">
        <v>3557</v>
      </c>
    </row>
    <row r="3560" spans="1:17" x14ac:dyDescent="0.25">
      <c r="A3560">
        <v>130.56283148856878</v>
      </c>
      <c r="B3560">
        <v>-33.296847022648308</v>
      </c>
      <c r="C3560" s="6">
        <v>1906.5200000000002</v>
      </c>
      <c r="D3560">
        <v>1.2</v>
      </c>
      <c r="E3560">
        <v>0.65</v>
      </c>
      <c r="F3560">
        <v>19.899999999999999</v>
      </c>
      <c r="G3560">
        <v>46.089820015575185</v>
      </c>
      <c r="H3560">
        <v>23.024495131216355</v>
      </c>
      <c r="I3560">
        <v>20.562831488568776</v>
      </c>
      <c r="J3560">
        <v>5336.4751099168898</v>
      </c>
      <c r="K3560">
        <v>-3481.524394937413</v>
      </c>
      <c r="L3560">
        <v>-33.120489815868666</v>
      </c>
      <c r="M3560">
        <v>6371.73278718645</v>
      </c>
      <c r="N3560">
        <v>37377.39297489309</v>
      </c>
      <c r="O3560">
        <v>45.39051349668857</v>
      </c>
      <c r="P3560">
        <v>34.346164454773955</v>
      </c>
      <c r="Q3560" s="6">
        <v>3558</v>
      </c>
    </row>
    <row r="3561" spans="1:17" x14ac:dyDescent="0.25">
      <c r="A3561">
        <v>132.37904922912179</v>
      </c>
      <c r="B3561">
        <v>-34.743116155845065</v>
      </c>
      <c r="C3561" s="6">
        <v>1906.8000000000002</v>
      </c>
      <c r="D3561">
        <v>1.2</v>
      </c>
      <c r="E3561">
        <v>0.65</v>
      </c>
      <c r="F3561">
        <v>19.899999999999999</v>
      </c>
      <c r="G3561">
        <v>46.089820015575185</v>
      </c>
      <c r="H3561">
        <v>16.074607223797777</v>
      </c>
      <c r="I3561">
        <v>22.37904922912179</v>
      </c>
      <c r="J3561">
        <v>5246.7229525227931</v>
      </c>
      <c r="K3561">
        <v>-3614.4872511471885</v>
      </c>
      <c r="L3561">
        <v>-34.563103079832445</v>
      </c>
      <c r="M3561">
        <v>6371.2337760621413</v>
      </c>
      <c r="N3561">
        <v>37540.417760621356</v>
      </c>
      <c r="O3561">
        <v>43.097051193487701</v>
      </c>
      <c r="P3561">
        <v>35.847530420824533</v>
      </c>
      <c r="Q3561" s="6">
        <v>3559</v>
      </c>
    </row>
    <row r="3562" spans="1:17" x14ac:dyDescent="0.25">
      <c r="A3562">
        <v>131.41146301956741</v>
      </c>
      <c r="B3562">
        <v>-34.667281878632792</v>
      </c>
      <c r="C3562" s="6">
        <v>1907.0800000000002</v>
      </c>
      <c r="D3562">
        <v>1.2</v>
      </c>
      <c r="E3562">
        <v>0.65</v>
      </c>
      <c r="F3562">
        <v>19.899999999999999</v>
      </c>
      <c r="G3562">
        <v>46.089820015575185</v>
      </c>
      <c r="H3562">
        <v>18.749038752523099</v>
      </c>
      <c r="I3562">
        <v>21.411463019567407</v>
      </c>
      <c r="J3562">
        <v>5251.512753675529</v>
      </c>
      <c r="K3562">
        <v>-3607.5712407614715</v>
      </c>
      <c r="L3562">
        <v>-34.487449219149426</v>
      </c>
      <c r="M3562">
        <v>6371.2601939636716</v>
      </c>
      <c r="N3562">
        <v>37498.279431827039</v>
      </c>
      <c r="O3562">
        <v>43.678683755138032</v>
      </c>
      <c r="P3562">
        <v>34.581624767467851</v>
      </c>
      <c r="Q3562" s="6">
        <v>3560</v>
      </c>
    </row>
    <row r="3563" spans="1:17" x14ac:dyDescent="0.25">
      <c r="A3563">
        <v>128.84330906124956</v>
      </c>
      <c r="B3563">
        <v>-36.967382686963404</v>
      </c>
      <c r="C3563" s="6">
        <v>1907.3600000000001</v>
      </c>
      <c r="D3563">
        <v>3</v>
      </c>
      <c r="E3563">
        <v>0.65</v>
      </c>
      <c r="F3563">
        <v>19.899999999999999</v>
      </c>
      <c r="G3563">
        <v>54.048620189015942</v>
      </c>
      <c r="H3563">
        <v>20.790905011307743</v>
      </c>
      <c r="I3563">
        <v>18.843309061249556</v>
      </c>
      <c r="J3563">
        <v>5102.1732562252018</v>
      </c>
      <c r="K3563">
        <v>-3814.5030308118808</v>
      </c>
      <c r="L3563">
        <v>-36.782642102308181</v>
      </c>
      <c r="M3563">
        <v>6370.4478106811848</v>
      </c>
      <c r="N3563">
        <v>37565.932616594699</v>
      </c>
      <c r="O3563">
        <v>42.735868443342</v>
      </c>
      <c r="P3563">
        <v>29.574875451220642</v>
      </c>
      <c r="Q3563" s="6">
        <v>3561</v>
      </c>
    </row>
    <row r="3564" spans="1:17" x14ac:dyDescent="0.25">
      <c r="A3564">
        <v>128.58497906983632</v>
      </c>
      <c r="B3564">
        <v>-35.563832247000434</v>
      </c>
      <c r="C3564" s="6">
        <v>1907.64</v>
      </c>
      <c r="D3564">
        <v>0.75</v>
      </c>
      <c r="E3564">
        <v>0.65</v>
      </c>
      <c r="F3564">
        <v>19.899999999999999</v>
      </c>
      <c r="G3564">
        <v>42.007420362456692</v>
      </c>
      <c r="H3564">
        <v>20.042626721810304</v>
      </c>
      <c r="I3564">
        <v>18.584979069836322</v>
      </c>
      <c r="J3564">
        <v>5194.2978943245762</v>
      </c>
      <c r="K3564">
        <v>-3688.93274965307</v>
      </c>
      <c r="L3564">
        <v>-35.381947288857241</v>
      </c>
      <c r="M3564">
        <v>6370.9461971082192</v>
      </c>
      <c r="N3564">
        <v>37459.573435704187</v>
      </c>
      <c r="O3564">
        <v>44.213108352290639</v>
      </c>
      <c r="P3564">
        <v>30.033450824621529</v>
      </c>
      <c r="Q3564" s="6">
        <v>3562</v>
      </c>
    </row>
    <row r="3565" spans="1:17" x14ac:dyDescent="0.25">
      <c r="A3565">
        <v>128.05969874258471</v>
      </c>
      <c r="B3565">
        <v>-36.661114157857533</v>
      </c>
      <c r="C3565" s="6">
        <v>1907.92</v>
      </c>
      <c r="D3565">
        <v>1.2</v>
      </c>
      <c r="E3565">
        <v>0.65</v>
      </c>
      <c r="F3565">
        <v>19.899999999999999</v>
      </c>
      <c r="G3565">
        <v>46.089820015575185</v>
      </c>
      <c r="H3565">
        <v>17.224669990769648</v>
      </c>
      <c r="I3565">
        <v>18.059698742584715</v>
      </c>
      <c r="J3565">
        <v>5122.5395589626842</v>
      </c>
      <c r="K3565">
        <v>-3787.2929432560004</v>
      </c>
      <c r="L3565">
        <v>-36.476959216530652</v>
      </c>
      <c r="M3565">
        <v>6370.5572261125089</v>
      </c>
      <c r="N3565">
        <v>37519.400568395111</v>
      </c>
      <c r="O3565">
        <v>43.375408908963237</v>
      </c>
      <c r="P3565">
        <v>28.639410031215217</v>
      </c>
      <c r="Q3565" s="6">
        <v>3563</v>
      </c>
    </row>
    <row r="3566" spans="1:17" x14ac:dyDescent="0.25">
      <c r="A3566">
        <v>129.66240412076937</v>
      </c>
      <c r="B3566">
        <v>-34.614871822035163</v>
      </c>
      <c r="C3566" s="6">
        <v>1908.2000000000003</v>
      </c>
      <c r="D3566">
        <v>3</v>
      </c>
      <c r="E3566">
        <v>0.65</v>
      </c>
      <c r="F3566">
        <v>19.899999999999999</v>
      </c>
      <c r="G3566">
        <v>54.048620189015942</v>
      </c>
      <c r="H3566">
        <v>20.540250246832745</v>
      </c>
      <c r="I3566">
        <v>19.662404120769367</v>
      </c>
      <c r="J3566">
        <v>5254.817661633816</v>
      </c>
      <c r="K3566">
        <v>-3602.7878444439207</v>
      </c>
      <c r="L3566">
        <v>-34.435164584596862</v>
      </c>
      <c r="M3566">
        <v>6371.278436004156</v>
      </c>
      <c r="N3566">
        <v>37431.489024376904</v>
      </c>
      <c r="O3566">
        <v>44.613476233888534</v>
      </c>
      <c r="P3566">
        <v>32.170154796619187</v>
      </c>
      <c r="Q3566" s="6">
        <v>3564</v>
      </c>
    </row>
    <row r="3567" spans="1:17" x14ac:dyDescent="0.25">
      <c r="A3567">
        <v>129.89717333905122</v>
      </c>
      <c r="B3567">
        <v>-35.610484866427328</v>
      </c>
      <c r="C3567" s="6">
        <v>1908.4800000000002</v>
      </c>
      <c r="D3567">
        <v>0.75</v>
      </c>
      <c r="E3567">
        <v>0.65</v>
      </c>
      <c r="F3567">
        <v>19.899999999999999</v>
      </c>
      <c r="G3567">
        <v>42.007420362456692</v>
      </c>
      <c r="H3567">
        <v>21.538060891840171</v>
      </c>
      <c r="I3567">
        <v>19.897173339051221</v>
      </c>
      <c r="J3567">
        <v>5191.285668011601</v>
      </c>
      <c r="K3567">
        <v>-3693.1421757413391</v>
      </c>
      <c r="L3567">
        <v>-35.428497958088194</v>
      </c>
      <c r="M3567">
        <v>6370.9297608074548</v>
      </c>
      <c r="N3567">
        <v>37506.854084278813</v>
      </c>
      <c r="O3567">
        <v>43.554629160022422</v>
      </c>
      <c r="P3567">
        <v>31.865014987607069</v>
      </c>
      <c r="Q3567" s="6">
        <v>3565</v>
      </c>
    </row>
    <row r="3568" spans="1:17" x14ac:dyDescent="0.25">
      <c r="A3568">
        <v>132.38472655465003</v>
      </c>
      <c r="B3568">
        <v>-36.452985719170286</v>
      </c>
      <c r="C3568" s="6">
        <v>1908.7600000000002</v>
      </c>
      <c r="D3568">
        <v>0.75</v>
      </c>
      <c r="E3568">
        <v>0.65</v>
      </c>
      <c r="F3568">
        <v>19.899999999999999</v>
      </c>
      <c r="G3568">
        <v>42.007420362456692</v>
      </c>
      <c r="H3568">
        <v>16.390775078896873</v>
      </c>
      <c r="I3568">
        <v>22.38472655465003</v>
      </c>
      <c r="J3568">
        <v>5136.2959920234807</v>
      </c>
      <c r="K3568">
        <v>-3768.7408529184881</v>
      </c>
      <c r="L3568">
        <v>-36.269240739462568</v>
      </c>
      <c r="M3568">
        <v>6370.6313764126435</v>
      </c>
      <c r="N3568">
        <v>37655.044933537669</v>
      </c>
      <c r="O3568">
        <v>41.537468842672652</v>
      </c>
      <c r="P3568">
        <v>34.72870051865435</v>
      </c>
      <c r="Q3568" s="6">
        <v>3566</v>
      </c>
    </row>
    <row r="3569" spans="1:17" x14ac:dyDescent="0.25">
      <c r="A3569">
        <v>130.3674627713105</v>
      </c>
      <c r="B3569">
        <v>-32.969831413351642</v>
      </c>
      <c r="C3569" s="6">
        <v>1909.0400000000002</v>
      </c>
      <c r="D3569">
        <v>0.75</v>
      </c>
      <c r="E3569">
        <v>0.65</v>
      </c>
      <c r="F3569">
        <v>19.899999999999999</v>
      </c>
      <c r="G3569">
        <v>42.007420362456692</v>
      </c>
      <c r="H3569">
        <v>21.295684824285814</v>
      </c>
      <c r="I3569">
        <v>20.3674627713105</v>
      </c>
      <c r="J3569">
        <v>5356.2989382587002</v>
      </c>
      <c r="K3569">
        <v>-3451.153349621683</v>
      </c>
      <c r="L3569">
        <v>-32.794363238301528</v>
      </c>
      <c r="M3569">
        <v>6371.8441411098747</v>
      </c>
      <c r="N3569">
        <v>37349.259975823035</v>
      </c>
      <c r="O3569">
        <v>45.797282279736606</v>
      </c>
      <c r="P3569">
        <v>34.301731992034014</v>
      </c>
      <c r="Q3569" s="6">
        <v>3567</v>
      </c>
    </row>
    <row r="3570" spans="1:17" x14ac:dyDescent="0.25">
      <c r="A3570">
        <v>131.9283547677139</v>
      </c>
      <c r="B3570">
        <v>-36.208886939121527</v>
      </c>
      <c r="C3570" s="6">
        <v>1909.3200000000002</v>
      </c>
      <c r="D3570">
        <v>1.2</v>
      </c>
      <c r="E3570">
        <v>0.65</v>
      </c>
      <c r="F3570">
        <v>19.899999999999999</v>
      </c>
      <c r="G3570">
        <v>46.089820015575185</v>
      </c>
      <c r="H3570">
        <v>16.857700739646472</v>
      </c>
      <c r="I3570">
        <v>21.928354767713898</v>
      </c>
      <c r="J3570">
        <v>5152.3433107713308</v>
      </c>
      <c r="K3570">
        <v>-3746.9197803063325</v>
      </c>
      <c r="L3570">
        <v>-36.025635092399305</v>
      </c>
      <c r="M3570">
        <v>6370.7181253058852</v>
      </c>
      <c r="N3570">
        <v>37621.098487405063</v>
      </c>
      <c r="O3570">
        <v>41.993361255036078</v>
      </c>
      <c r="P3570">
        <v>34.273723900734439</v>
      </c>
      <c r="Q3570" s="6">
        <v>3568</v>
      </c>
    </row>
    <row r="3571" spans="1:17" x14ac:dyDescent="0.25">
      <c r="A3571">
        <v>131.36784197906363</v>
      </c>
      <c r="B3571">
        <v>-33.868369599919532</v>
      </c>
      <c r="C3571" s="6">
        <v>1909.6000000000001</v>
      </c>
      <c r="D3571">
        <v>0.75</v>
      </c>
      <c r="E3571">
        <v>0.65</v>
      </c>
      <c r="F3571">
        <v>19.899999999999999</v>
      </c>
      <c r="G3571">
        <v>42.007420362456692</v>
      </c>
      <c r="H3571">
        <v>21.410086698281901</v>
      </c>
      <c r="I3571">
        <v>21.367841979063627</v>
      </c>
      <c r="J3571">
        <v>5301.4115792725479</v>
      </c>
      <c r="K3571">
        <v>-3534.3340126316798</v>
      </c>
      <c r="L3571">
        <v>-33.690513661668398</v>
      </c>
      <c r="M3571">
        <v>6371.5368354652237</v>
      </c>
      <c r="N3571">
        <v>37444.39727820953</v>
      </c>
      <c r="O3571">
        <v>44.435784643688621</v>
      </c>
      <c r="P3571">
        <v>35.071131301923081</v>
      </c>
      <c r="Q3571" s="6">
        <v>3569</v>
      </c>
    </row>
    <row r="3572" spans="1:17" x14ac:dyDescent="0.25">
      <c r="A3572">
        <v>130.43914959688001</v>
      </c>
      <c r="B3572">
        <v>-36.584727315015336</v>
      </c>
      <c r="C3572" s="6">
        <v>1909.88</v>
      </c>
      <c r="D3572">
        <v>1.2</v>
      </c>
      <c r="E3572">
        <v>0.65</v>
      </c>
      <c r="F3572">
        <v>19.899999999999999</v>
      </c>
      <c r="G3572">
        <v>46.089820015575185</v>
      </c>
      <c r="H3572">
        <v>19.096545209209665</v>
      </c>
      <c r="I3572">
        <v>20.439149596880014</v>
      </c>
      <c r="J3572">
        <v>5127.5962978314956</v>
      </c>
      <c r="K3572">
        <v>-3780.4897261266301</v>
      </c>
      <c r="L3572">
        <v>-36.400721712323822</v>
      </c>
      <c r="M3572">
        <v>6370.5844600699129</v>
      </c>
      <c r="N3572">
        <v>37592.819900667608</v>
      </c>
      <c r="O3572">
        <v>42.372814390124269</v>
      </c>
      <c r="P3572">
        <v>32.01698654218611</v>
      </c>
      <c r="Q3572" s="6">
        <v>3570</v>
      </c>
    </row>
    <row r="3573" spans="1:17" x14ac:dyDescent="0.25">
      <c r="A3573">
        <v>129.20589571082277</v>
      </c>
      <c r="B3573">
        <v>-35.634287480801191</v>
      </c>
      <c r="C3573" s="6">
        <v>1910.16</v>
      </c>
      <c r="D3573">
        <v>3</v>
      </c>
      <c r="E3573">
        <v>0.65</v>
      </c>
      <c r="F3573">
        <v>19.899999999999999</v>
      </c>
      <c r="G3573">
        <v>54.048620189015942</v>
      </c>
      <c r="H3573">
        <v>18.933975736396011</v>
      </c>
      <c r="I3573">
        <v>19.205895710822773</v>
      </c>
      <c r="J3573">
        <v>5189.7474719924039</v>
      </c>
      <c r="K3573">
        <v>-3695.2889326396548</v>
      </c>
      <c r="L3573">
        <v>-35.45224874180451</v>
      </c>
      <c r="M3573">
        <v>6370.9213712571172</v>
      </c>
      <c r="N3573">
        <v>37484.916144830306</v>
      </c>
      <c r="O3573">
        <v>43.85888314718828</v>
      </c>
      <c r="P3573">
        <v>30.875930227149524</v>
      </c>
      <c r="Q3573" s="6">
        <v>3571</v>
      </c>
    </row>
    <row r="3574" spans="1:17" x14ac:dyDescent="0.25">
      <c r="A3574">
        <v>128.52365700424906</v>
      </c>
      <c r="B3574">
        <v>-33.608183709153934</v>
      </c>
      <c r="C3574" s="6">
        <v>1910.4400000000003</v>
      </c>
      <c r="D3574">
        <v>0.75</v>
      </c>
      <c r="E3574">
        <v>0.65</v>
      </c>
      <c r="F3574">
        <v>19.899999999999999</v>
      </c>
      <c r="G3574">
        <v>42.007420362456692</v>
      </c>
      <c r="H3574">
        <v>15.674732450681963</v>
      </c>
      <c r="I3574">
        <v>18.52365700424906</v>
      </c>
      <c r="J3574">
        <v>5317.4399815063334</v>
      </c>
      <c r="K3574">
        <v>-3510.3351857567995</v>
      </c>
      <c r="L3574">
        <v>-33.43100136142553</v>
      </c>
      <c r="M3574">
        <v>6371.6262502821282</v>
      </c>
      <c r="N3574">
        <v>37326.033250521221</v>
      </c>
      <c r="O3574">
        <v>46.13033347289295</v>
      </c>
      <c r="P3574">
        <v>31.187624663562012</v>
      </c>
      <c r="Q3574" s="6">
        <v>3572</v>
      </c>
    </row>
    <row r="3575" spans="1:17" x14ac:dyDescent="0.25">
      <c r="A3575">
        <v>129.07162572549771</v>
      </c>
      <c r="B3575">
        <v>-35.329626789331876</v>
      </c>
      <c r="C3575" s="6">
        <v>1910.7200000000003</v>
      </c>
      <c r="D3575">
        <v>0.75</v>
      </c>
      <c r="E3575">
        <v>0.65</v>
      </c>
      <c r="F3575">
        <v>19.899999999999999</v>
      </c>
      <c r="G3575">
        <v>42.007420362456692</v>
      </c>
      <c r="H3575">
        <v>16.634013356764225</v>
      </c>
      <c r="I3575">
        <v>19.071625725497711</v>
      </c>
      <c r="J3575">
        <v>5209.3676709062638</v>
      </c>
      <c r="K3575">
        <v>-3667.7640992229262</v>
      </c>
      <c r="L3575">
        <v>-35.148260900909797</v>
      </c>
      <c r="M3575">
        <v>6371.028568310765</v>
      </c>
      <c r="N3575">
        <v>37459.582678066152</v>
      </c>
      <c r="O3575">
        <v>44.214316021590832</v>
      </c>
      <c r="P3575">
        <v>30.873246040144451</v>
      </c>
      <c r="Q3575" s="6">
        <v>3573</v>
      </c>
    </row>
    <row r="3576" spans="1:17" x14ac:dyDescent="0.25">
      <c r="A3576">
        <v>129.3726649345754</v>
      </c>
      <c r="B3576">
        <v>-36.72803389560729</v>
      </c>
      <c r="C3576" s="6">
        <v>1911.0000000000002</v>
      </c>
      <c r="D3576">
        <v>0.75</v>
      </c>
      <c r="E3576">
        <v>0.65</v>
      </c>
      <c r="F3576">
        <v>19.899999999999999</v>
      </c>
      <c r="G3576">
        <v>42.007420362456692</v>
      </c>
      <c r="H3576">
        <v>16.231979285855463</v>
      </c>
      <c r="I3576">
        <v>19.372664934575397</v>
      </c>
      <c r="J3576">
        <v>5118.1020300873106</v>
      </c>
      <c r="K3576">
        <v>-3793.2475217296064</v>
      </c>
      <c r="L3576">
        <v>-36.543749196895519</v>
      </c>
      <c r="M3576">
        <v>6370.5333490604735</v>
      </c>
      <c r="N3576">
        <v>37566.400541142415</v>
      </c>
      <c r="O3576">
        <v>42.73082787018037</v>
      </c>
      <c r="P3576">
        <v>30.45447547473875</v>
      </c>
      <c r="Q3576" s="6">
        <v>3574</v>
      </c>
    </row>
    <row r="3577" spans="1:17" x14ac:dyDescent="0.25">
      <c r="A3577">
        <v>128.15126382097426</v>
      </c>
      <c r="B3577">
        <v>-35.942459445102756</v>
      </c>
      <c r="C3577" s="6">
        <v>1911.2800000000002</v>
      </c>
      <c r="D3577">
        <v>3</v>
      </c>
      <c r="E3577">
        <v>0.65</v>
      </c>
      <c r="F3577">
        <v>19.899999999999999</v>
      </c>
      <c r="G3577">
        <v>54.048620189015942</v>
      </c>
      <c r="H3577">
        <v>20.381315310560151</v>
      </c>
      <c r="I3577">
        <v>18.151263820974265</v>
      </c>
      <c r="J3577">
        <v>5169.7515136931252</v>
      </c>
      <c r="K3577">
        <v>-3723.0258728377321</v>
      </c>
      <c r="L3577">
        <v>-35.759760977847876</v>
      </c>
      <c r="M3577">
        <v>6370.8125355523935</v>
      </c>
      <c r="N3577">
        <v>37471.856447277001</v>
      </c>
      <c r="O3577">
        <v>44.039160683803146</v>
      </c>
      <c r="P3577">
        <v>29.184611888054803</v>
      </c>
      <c r="Q3577" s="6">
        <v>3575</v>
      </c>
    </row>
    <row r="3578" spans="1:17" x14ac:dyDescent="0.25">
      <c r="A3578">
        <v>130.00591010181336</v>
      </c>
      <c r="B3578">
        <v>-35.468936552342399</v>
      </c>
      <c r="C3578" s="6">
        <v>1911.5600000000002</v>
      </c>
      <c r="D3578">
        <v>3</v>
      </c>
      <c r="E3578">
        <v>0.65</v>
      </c>
      <c r="F3578">
        <v>19.899999999999999</v>
      </c>
      <c r="G3578">
        <v>54.048620189015942</v>
      </c>
      <c r="H3578">
        <v>23.078336036832486</v>
      </c>
      <c r="I3578">
        <v>20.005910101813356</v>
      </c>
      <c r="J3578">
        <v>5200.4143844247119</v>
      </c>
      <c r="K3578">
        <v>-3680.3629315810776</v>
      </c>
      <c r="L3578">
        <v>-35.287260453488408</v>
      </c>
      <c r="M3578">
        <v>6370.9796011200287</v>
      </c>
      <c r="N3578">
        <v>37500.998322687898</v>
      </c>
      <c r="O3578">
        <v>43.636504481386041</v>
      </c>
      <c r="P3578">
        <v>32.106356095546502</v>
      </c>
      <c r="Q3578" s="6">
        <v>3576</v>
      </c>
    </row>
    <row r="3579" spans="1:17" x14ac:dyDescent="0.25">
      <c r="A3579">
        <v>127.52636911426265</v>
      </c>
      <c r="B3579">
        <v>-36.310073605230201</v>
      </c>
      <c r="C3579" s="6">
        <v>1911.8400000000001</v>
      </c>
      <c r="D3579">
        <v>1.2</v>
      </c>
      <c r="E3579">
        <v>0.65</v>
      </c>
      <c r="F3579">
        <v>19.899999999999999</v>
      </c>
      <c r="G3579">
        <v>46.089820015575185</v>
      </c>
      <c r="H3579">
        <v>15.984055992096842</v>
      </c>
      <c r="I3579">
        <v>17.52636911426265</v>
      </c>
      <c r="J3579">
        <v>5145.7025512680775</v>
      </c>
      <c r="K3579">
        <v>-3755.9734915712756</v>
      </c>
      <c r="L3579">
        <v>-36.126615727665666</v>
      </c>
      <c r="M3579">
        <v>6370.6821938873172</v>
      </c>
      <c r="N3579">
        <v>37478.202557145654</v>
      </c>
      <c r="O3579">
        <v>43.948528504704989</v>
      </c>
      <c r="P3579">
        <v>28.071651847721025</v>
      </c>
      <c r="Q3579" s="6">
        <v>3577</v>
      </c>
    </row>
    <row r="3580" spans="1:17" x14ac:dyDescent="0.25">
      <c r="A3580">
        <v>132.05126512294274</v>
      </c>
      <c r="B3580">
        <v>-34.078695020296095</v>
      </c>
      <c r="C3580" s="6">
        <v>1912.1200000000001</v>
      </c>
      <c r="D3580">
        <v>0.75</v>
      </c>
      <c r="E3580">
        <v>0.65</v>
      </c>
      <c r="F3580">
        <v>19.899999999999999</v>
      </c>
      <c r="G3580">
        <v>42.007420362456692</v>
      </c>
      <c r="H3580">
        <v>22.43000351371828</v>
      </c>
      <c r="I3580">
        <v>22.051265122942738</v>
      </c>
      <c r="J3580">
        <v>5288.3747161894016</v>
      </c>
      <c r="K3580">
        <v>-3553.6812291740271</v>
      </c>
      <c r="L3580">
        <v>-33.900305253558749</v>
      </c>
      <c r="M3580">
        <v>6371.4643071601022</v>
      </c>
      <c r="N3580">
        <v>37484.308872088841</v>
      </c>
      <c r="O3580">
        <v>43.876068717042344</v>
      </c>
      <c r="P3580">
        <v>35.863440938150056</v>
      </c>
      <c r="Q3580" s="6">
        <v>3578</v>
      </c>
    </row>
    <row r="3581" spans="1:17" x14ac:dyDescent="0.25">
      <c r="A3581">
        <v>129.42488632573111</v>
      </c>
      <c r="B3581">
        <v>-33.979651939401748</v>
      </c>
      <c r="C3581" s="6">
        <v>1912.4</v>
      </c>
      <c r="D3581">
        <v>3</v>
      </c>
      <c r="E3581">
        <v>0.65</v>
      </c>
      <c r="F3581">
        <v>19.899999999999999</v>
      </c>
      <c r="G3581">
        <v>54.048620189015942</v>
      </c>
      <c r="H3581">
        <v>14.469467058530148</v>
      </c>
      <c r="I3581">
        <v>19.424886325731109</v>
      </c>
      <c r="J3581">
        <v>5294.5227300901888</v>
      </c>
      <c r="K3581">
        <v>-3544.5764272185561</v>
      </c>
      <c r="L3581">
        <v>-33.801512363070572</v>
      </c>
      <c r="M3581">
        <v>6371.4984884119003</v>
      </c>
      <c r="N3581">
        <v>37381.104695516398</v>
      </c>
      <c r="O3581">
        <v>45.333417321220409</v>
      </c>
      <c r="P3581">
        <v>32.250382942687516</v>
      </c>
      <c r="Q3581" s="6">
        <v>3579</v>
      </c>
    </row>
    <row r="3582" spans="1:17" x14ac:dyDescent="0.25">
      <c r="A3582">
        <v>131.66461443937592</v>
      </c>
      <c r="B3582">
        <v>-34.524975626530804</v>
      </c>
      <c r="C3582" s="6">
        <v>1912.6800000000003</v>
      </c>
      <c r="D3582">
        <v>3</v>
      </c>
      <c r="E3582">
        <v>0.65</v>
      </c>
      <c r="F3582">
        <v>19.899999999999999</v>
      </c>
      <c r="G3582">
        <v>54.048620189015942</v>
      </c>
      <c r="H3582">
        <v>22.171569804590593</v>
      </c>
      <c r="I3582">
        <v>21.664614439375924</v>
      </c>
      <c r="J3582">
        <v>5260.4761353758749</v>
      </c>
      <c r="K3582">
        <v>-3594.5762010507128</v>
      </c>
      <c r="L3582">
        <v>-34.345484914220918</v>
      </c>
      <c r="M3582">
        <v>6371.3096955036863</v>
      </c>
      <c r="N3582">
        <v>37498.499232051028</v>
      </c>
      <c r="O3582">
        <v>43.676427924745497</v>
      </c>
      <c r="P3582">
        <v>35.025747572557378</v>
      </c>
      <c r="Q3582" s="6">
        <v>3580</v>
      </c>
    </row>
    <row r="3583" spans="1:17" x14ac:dyDescent="0.25">
      <c r="A3583">
        <v>130.97113562195514</v>
      </c>
      <c r="B3583">
        <v>-34.919191563782157</v>
      </c>
      <c r="C3583" s="6">
        <v>1912.9600000000003</v>
      </c>
      <c r="D3583">
        <v>3</v>
      </c>
      <c r="E3583">
        <v>0.65</v>
      </c>
      <c r="F3583">
        <v>19.899999999999999</v>
      </c>
      <c r="G3583">
        <v>54.048620189015942</v>
      </c>
      <c r="H3583">
        <v>23.524690175196767</v>
      </c>
      <c r="I3583">
        <v>20.971135621955142</v>
      </c>
      <c r="J3583">
        <v>5235.5662771213838</v>
      </c>
      <c r="K3583">
        <v>-3630.5209930017186</v>
      </c>
      <c r="L3583">
        <v>-34.738764437963219</v>
      </c>
      <c r="M3583">
        <v>6371.1723350382581</v>
      </c>
      <c r="N3583">
        <v>37498.603221819649</v>
      </c>
      <c r="O3583">
        <v>43.672787424642337</v>
      </c>
      <c r="P3583">
        <v>33.805803700492653</v>
      </c>
      <c r="Q3583" s="6">
        <v>3581</v>
      </c>
    </row>
    <row r="3584" spans="1:17" x14ac:dyDescent="0.25">
      <c r="A3584">
        <v>131.04534492940027</v>
      </c>
      <c r="B3584">
        <v>-36.081836452266216</v>
      </c>
      <c r="C3584" s="6">
        <v>1913.2400000000002</v>
      </c>
      <c r="D3584">
        <v>0.75</v>
      </c>
      <c r="E3584">
        <v>0.65</v>
      </c>
      <c r="F3584">
        <v>19.899999999999999</v>
      </c>
      <c r="G3584">
        <v>42.007420362456692</v>
      </c>
      <c r="H3584">
        <v>22.388694583965886</v>
      </c>
      <c r="I3584">
        <v>21.045344929400272</v>
      </c>
      <c r="J3584">
        <v>5160.6586638427807</v>
      </c>
      <c r="K3584">
        <v>-3735.5355283683348</v>
      </c>
      <c r="L3584">
        <v>-35.898846526052139</v>
      </c>
      <c r="M3584">
        <v>6370.7631825706449</v>
      </c>
      <c r="N3584">
        <v>37579.78859436325</v>
      </c>
      <c r="O3584">
        <v>42.552282258236453</v>
      </c>
      <c r="P3584">
        <v>33.157793844204853</v>
      </c>
      <c r="Q3584" s="6">
        <v>3582</v>
      </c>
    </row>
    <row r="3585" spans="1:17" x14ac:dyDescent="0.25">
      <c r="A3585">
        <v>130.34785624862411</v>
      </c>
      <c r="B3585">
        <v>-35.310558530206741</v>
      </c>
      <c r="C3585" s="6">
        <v>1913.5200000000002</v>
      </c>
      <c r="D3585">
        <v>1.2</v>
      </c>
      <c r="E3585">
        <v>0.65</v>
      </c>
      <c r="F3585">
        <v>19.899999999999999</v>
      </c>
      <c r="G3585">
        <v>46.089820015575185</v>
      </c>
      <c r="H3585">
        <v>19.865697040100873</v>
      </c>
      <c r="I3585">
        <v>20.347856248624112</v>
      </c>
      <c r="J3585">
        <v>5210.5907667453639</v>
      </c>
      <c r="K3585">
        <v>-3666.037942885328</v>
      </c>
      <c r="L3585">
        <v>-35.129235435102217</v>
      </c>
      <c r="M3585">
        <v>6371.0352641597365</v>
      </c>
      <c r="N3585">
        <v>37502.316183484247</v>
      </c>
      <c r="O3585">
        <v>43.619135840957711</v>
      </c>
      <c r="P3585">
        <v>32.6850119274688</v>
      </c>
      <c r="Q3585" s="6">
        <v>3583</v>
      </c>
    </row>
    <row r="3586" spans="1:17" x14ac:dyDescent="0.25">
      <c r="A3586">
        <v>128.8646344135359</v>
      </c>
      <c r="B3586">
        <v>-34.631272343540836</v>
      </c>
      <c r="C3586" s="6">
        <v>1913.8000000000002</v>
      </c>
      <c r="D3586">
        <v>1.2</v>
      </c>
      <c r="E3586">
        <v>0.65</v>
      </c>
      <c r="F3586">
        <v>19.899999999999999</v>
      </c>
      <c r="G3586">
        <v>46.089820015575185</v>
      </c>
      <c r="H3586">
        <v>22.572966921214022</v>
      </c>
      <c r="I3586">
        <v>18.864634413535896</v>
      </c>
      <c r="J3586">
        <v>5253.7839401705032</v>
      </c>
      <c r="K3586">
        <v>-3604.2850188117209</v>
      </c>
      <c r="L3586">
        <v>-34.451525793712506</v>
      </c>
      <c r="M3586">
        <v>6371.2727289627228</v>
      </c>
      <c r="N3586">
        <v>37405.390455919063</v>
      </c>
      <c r="O3586">
        <v>44.983146858203199</v>
      </c>
      <c r="P3586">
        <v>31.016459034605496</v>
      </c>
      <c r="Q3586" s="6">
        <v>3584</v>
      </c>
    </row>
    <row r="3587" spans="1:17" x14ac:dyDescent="0.25">
      <c r="A3587">
        <v>128.1492623293702</v>
      </c>
      <c r="B3587">
        <v>-34.297612894639109</v>
      </c>
      <c r="C3587" s="6">
        <v>1914.0800000000002</v>
      </c>
      <c r="D3587">
        <v>1.2</v>
      </c>
      <c r="E3587">
        <v>0.65</v>
      </c>
      <c r="F3587">
        <v>19.899999999999999</v>
      </c>
      <c r="G3587">
        <v>46.089820015575185</v>
      </c>
      <c r="H3587">
        <v>17.911429971116881</v>
      </c>
      <c r="I3587">
        <v>18.149262329370202</v>
      </c>
      <c r="J3587">
        <v>5274.7294423117228</v>
      </c>
      <c r="K3587">
        <v>-3573.7685717710228</v>
      </c>
      <c r="L3587">
        <v>-34.11867766542381</v>
      </c>
      <c r="M3587">
        <v>6371.3885844585266</v>
      </c>
      <c r="N3587">
        <v>37359.475989173989</v>
      </c>
      <c r="O3587">
        <v>45.642185422805973</v>
      </c>
      <c r="P3587">
        <v>30.188023268627237</v>
      </c>
      <c r="Q3587" s="6">
        <v>3585</v>
      </c>
    </row>
    <row r="3588" spans="1:17" x14ac:dyDescent="0.25">
      <c r="A3588">
        <v>128.69213834038342</v>
      </c>
      <c r="B3588">
        <v>-35.540980499606846</v>
      </c>
      <c r="C3588" s="6">
        <v>1914.3600000000001</v>
      </c>
      <c r="D3588">
        <v>0.75</v>
      </c>
      <c r="E3588">
        <v>0.65</v>
      </c>
      <c r="F3588">
        <v>19.899999999999999</v>
      </c>
      <c r="G3588">
        <v>42.007420362456692</v>
      </c>
      <c r="H3588">
        <v>23.395713875355931</v>
      </c>
      <c r="I3588">
        <v>18.692138340383423</v>
      </c>
      <c r="J3588">
        <v>5195.772106969559</v>
      </c>
      <c r="K3588">
        <v>-3686.8699732817468</v>
      </c>
      <c r="L3588">
        <v>-35.359145654938345</v>
      </c>
      <c r="M3588">
        <v>6370.9542446520081</v>
      </c>
      <c r="N3588">
        <v>37461.497677350075</v>
      </c>
      <c r="O3588">
        <v>44.186289642473739</v>
      </c>
      <c r="P3588">
        <v>30.200912548142572</v>
      </c>
      <c r="Q3588" s="6">
        <v>3586</v>
      </c>
    </row>
    <row r="3589" spans="1:17" x14ac:dyDescent="0.25">
      <c r="A3589">
        <v>127.89098014226605</v>
      </c>
      <c r="B3589">
        <v>-32.587190273482705</v>
      </c>
      <c r="C3589" s="6">
        <v>1914.64</v>
      </c>
      <c r="D3589">
        <v>0.75</v>
      </c>
      <c r="E3589">
        <v>0.65</v>
      </c>
      <c r="F3589">
        <v>19.899999999999999</v>
      </c>
      <c r="G3589">
        <v>42.007420362456692</v>
      </c>
      <c r="H3589">
        <v>23.072879761411436</v>
      </c>
      <c r="I3589">
        <v>17.890980142266045</v>
      </c>
      <c r="J3589">
        <v>5379.2729700294376</v>
      </c>
      <c r="K3589">
        <v>-3415.4752528496497</v>
      </c>
      <c r="L3589">
        <v>-32.412791254688607</v>
      </c>
      <c r="M3589">
        <v>6371.9737043492023</v>
      </c>
      <c r="N3589">
        <v>37238.796308936668</v>
      </c>
      <c r="O3589">
        <v>47.422314592781333</v>
      </c>
      <c r="P3589">
        <v>30.937772174989014</v>
      </c>
      <c r="Q3589" s="6">
        <v>3587</v>
      </c>
    </row>
    <row r="3590" spans="1:17" x14ac:dyDescent="0.25">
      <c r="A3590">
        <v>129.38309011374739</v>
      </c>
      <c r="B3590">
        <v>-35.113138784225178</v>
      </c>
      <c r="C3590" s="6">
        <v>1914.92</v>
      </c>
      <c r="D3590">
        <v>1.2</v>
      </c>
      <c r="E3590">
        <v>0.65</v>
      </c>
      <c r="F3590">
        <v>19.899999999999999</v>
      </c>
      <c r="G3590">
        <v>46.089820015575185</v>
      </c>
      <c r="H3590">
        <v>20.756913217864579</v>
      </c>
      <c r="I3590">
        <v>19.383090113747386</v>
      </c>
      <c r="J3590">
        <v>5223.2198486836987</v>
      </c>
      <c r="K3590">
        <v>-3648.1429360285638</v>
      </c>
      <c r="L3590">
        <v>-34.93226344378742</v>
      </c>
      <c r="M3590">
        <v>6371.104493679135</v>
      </c>
      <c r="N3590">
        <v>37455.384222740533</v>
      </c>
      <c r="O3590">
        <v>44.274400547737834</v>
      </c>
      <c r="P3590">
        <v>31.452561527731145</v>
      </c>
      <c r="Q3590" s="6">
        <v>3588</v>
      </c>
    </row>
    <row r="3591" spans="1:17" x14ac:dyDescent="0.25">
      <c r="A3591">
        <v>133.32971836045115</v>
      </c>
      <c r="B3591">
        <v>-33.773759587858017</v>
      </c>
      <c r="C3591" s="6">
        <v>1915.2000000000003</v>
      </c>
      <c r="D3591">
        <v>0.75</v>
      </c>
      <c r="E3591">
        <v>0.65</v>
      </c>
      <c r="F3591">
        <v>19.899999999999999</v>
      </c>
      <c r="G3591">
        <v>42.007420362456692</v>
      </c>
      <c r="H3591">
        <v>17.900356042193891</v>
      </c>
      <c r="I3591">
        <v>23.329718360451153</v>
      </c>
      <c r="J3591">
        <v>5307.252587768704</v>
      </c>
      <c r="K3591">
        <v>-3525.6157537039248</v>
      </c>
      <c r="L3591">
        <v>-33.596146895805738</v>
      </c>
      <c r="M3591">
        <v>6371.5693885527844</v>
      </c>
      <c r="N3591">
        <v>37516.015717127266</v>
      </c>
      <c r="O3591">
        <v>43.438196585389449</v>
      </c>
      <c r="P3591">
        <v>37.804581459899687</v>
      </c>
      <c r="Q3591" s="6">
        <v>3589</v>
      </c>
    </row>
    <row r="3592" spans="1:17" x14ac:dyDescent="0.25">
      <c r="A3592">
        <v>134.28103588063655</v>
      </c>
      <c r="B3592">
        <v>-33.309433504472359</v>
      </c>
      <c r="C3592" s="6">
        <v>1915.4800000000002</v>
      </c>
      <c r="D3592">
        <v>0.75</v>
      </c>
      <c r="E3592">
        <v>0.65</v>
      </c>
      <c r="F3592">
        <v>19.899999999999999</v>
      </c>
      <c r="G3592">
        <v>42.007420362456692</v>
      </c>
      <c r="H3592">
        <v>15.591301801872275</v>
      </c>
      <c r="I3592">
        <v>24.281035880636551</v>
      </c>
      <c r="J3592">
        <v>5335.7086290410107</v>
      </c>
      <c r="K3592">
        <v>-3482.6911111964914</v>
      </c>
      <c r="L3592">
        <v>-33.133042536468572</v>
      </c>
      <c r="M3592">
        <v>6371.7284899805445</v>
      </c>
      <c r="N3592">
        <v>37526.862740113058</v>
      </c>
      <c r="O3592">
        <v>43.291167747677001</v>
      </c>
      <c r="P3592">
        <v>39.402083980220191</v>
      </c>
      <c r="Q3592" s="6">
        <v>3590</v>
      </c>
    </row>
    <row r="3593" spans="1:17" x14ac:dyDescent="0.25">
      <c r="A3593">
        <v>132.6242513506468</v>
      </c>
      <c r="B3593">
        <v>-38.464470335892038</v>
      </c>
      <c r="C3593" s="6">
        <v>1915.7600000000002</v>
      </c>
      <c r="D3593">
        <v>1.2</v>
      </c>
      <c r="E3593">
        <v>0.65</v>
      </c>
      <c r="F3593">
        <v>19.899999999999999</v>
      </c>
      <c r="G3593">
        <v>46.089820015575185</v>
      </c>
      <c r="H3593">
        <v>17.497229158582826</v>
      </c>
      <c r="I3593">
        <v>22.624251350646801</v>
      </c>
      <c r="J3593">
        <v>5000.5260540514537</v>
      </c>
      <c r="K3593">
        <v>-3945.9434641342114</v>
      </c>
      <c r="L3593">
        <v>-38.27717124974663</v>
      </c>
      <c r="M3593">
        <v>6369.9082127916809</v>
      </c>
      <c r="N3593">
        <v>37804.15923280795</v>
      </c>
      <c r="O3593">
        <v>39.571823381143545</v>
      </c>
      <c r="P3593">
        <v>33.821890963544</v>
      </c>
      <c r="Q3593" s="6">
        <v>3591</v>
      </c>
    </row>
    <row r="3594" spans="1:17" x14ac:dyDescent="0.25">
      <c r="A3594">
        <v>132.24869842609473</v>
      </c>
      <c r="B3594">
        <v>-31.690750371016591</v>
      </c>
      <c r="C3594" s="6">
        <v>1916.0400000000002</v>
      </c>
      <c r="D3594">
        <v>1.2</v>
      </c>
      <c r="E3594">
        <v>0.65</v>
      </c>
      <c r="F3594">
        <v>19.899999999999999</v>
      </c>
      <c r="G3594">
        <v>46.089820015575185</v>
      </c>
      <c r="H3594">
        <v>14.613387460143425</v>
      </c>
      <c r="I3594">
        <v>22.248698426094734</v>
      </c>
      <c r="J3594">
        <v>5432.1536994822354</v>
      </c>
      <c r="K3594">
        <v>-3331.303413805485</v>
      </c>
      <c r="L3594">
        <v>-31.518977098086946</v>
      </c>
      <c r="M3594">
        <v>6372.274024995364</v>
      </c>
      <c r="N3594">
        <v>37342.217085529774</v>
      </c>
      <c r="O3594">
        <v>45.906465124224688</v>
      </c>
      <c r="P3594">
        <v>37.908331215513051</v>
      </c>
      <c r="Q3594" s="6">
        <v>3592</v>
      </c>
    </row>
    <row r="3595" spans="1:17" x14ac:dyDescent="0.25">
      <c r="A3595">
        <v>126.08910670355586</v>
      </c>
      <c r="B3595">
        <v>-33.842624403366514</v>
      </c>
      <c r="C3595" s="6">
        <v>1916.3200000000002</v>
      </c>
      <c r="D3595">
        <v>3</v>
      </c>
      <c r="E3595">
        <v>0.65</v>
      </c>
      <c r="F3595">
        <v>19.899999999999999</v>
      </c>
      <c r="G3595">
        <v>54.048620189015942</v>
      </c>
      <c r="H3595">
        <v>19.733263749977247</v>
      </c>
      <c r="I3595">
        <v>16.089106703555856</v>
      </c>
      <c r="J3595">
        <v>5303.0024640616275</v>
      </c>
      <c r="K3595">
        <v>-3531.9625494836696</v>
      </c>
      <c r="L3595">
        <v>-33.664834465806912</v>
      </c>
      <c r="M3595">
        <v>6371.5456982429996</v>
      </c>
      <c r="N3595">
        <v>37265.72071635734</v>
      </c>
      <c r="O3595">
        <v>47.014244738887214</v>
      </c>
      <c r="P3595">
        <v>27.379933637268703</v>
      </c>
      <c r="Q3595" s="6">
        <v>3593</v>
      </c>
    </row>
    <row r="3596" spans="1:17" x14ac:dyDescent="0.25">
      <c r="A3596">
        <v>129.05710955217299</v>
      </c>
      <c r="B3596">
        <v>-33.704306016934737</v>
      </c>
      <c r="C3596" s="6">
        <v>1916.6000000000001</v>
      </c>
      <c r="D3596">
        <v>0.75</v>
      </c>
      <c r="E3596">
        <v>0.65</v>
      </c>
      <c r="F3596">
        <v>19.899999999999999</v>
      </c>
      <c r="G3596">
        <v>42.007420362456692</v>
      </c>
      <c r="H3596">
        <v>22.749808935868153</v>
      </c>
      <c r="I3596">
        <v>19.057109552172989</v>
      </c>
      <c r="J3596">
        <v>5311.5312700541499</v>
      </c>
      <c r="K3596">
        <v>-3519.2095989795789</v>
      </c>
      <c r="L3596">
        <v>-33.526873121238374</v>
      </c>
      <c r="M3596">
        <v>6371.593257130673</v>
      </c>
      <c r="N3596">
        <v>37350.342283124992</v>
      </c>
      <c r="O3596">
        <v>45.777396334408095</v>
      </c>
      <c r="P3596">
        <v>31.903256916651856</v>
      </c>
      <c r="Q3596" s="6">
        <v>3594</v>
      </c>
    </row>
    <row r="3597" spans="1:17" x14ac:dyDescent="0.25">
      <c r="A3597">
        <v>128.80542564346558</v>
      </c>
      <c r="B3597">
        <v>-35.259686185196898</v>
      </c>
      <c r="C3597" s="6">
        <v>1916.88</v>
      </c>
      <c r="D3597">
        <v>1.2</v>
      </c>
      <c r="E3597">
        <v>0.65</v>
      </c>
      <c r="F3597">
        <v>19.899999999999999</v>
      </c>
      <c r="G3597">
        <v>46.089820015575185</v>
      </c>
      <c r="H3597">
        <v>16.908536424963579</v>
      </c>
      <c r="I3597">
        <v>18.805425643465583</v>
      </c>
      <c r="J3597">
        <v>5213.8510425175764</v>
      </c>
      <c r="K3597">
        <v>-3661.4307540932205</v>
      </c>
      <c r="L3597">
        <v>-35.078477650366693</v>
      </c>
      <c r="M3597">
        <v>6371.0531202134289</v>
      </c>
      <c r="N3597">
        <v>37445.96560455695</v>
      </c>
      <c r="O3597">
        <v>44.405829567124279</v>
      </c>
      <c r="P3597">
        <v>30.535917080553872</v>
      </c>
      <c r="Q3597" s="6">
        <v>3595</v>
      </c>
    </row>
    <row r="3598" spans="1:17" x14ac:dyDescent="0.25">
      <c r="A3598">
        <v>134.44965571769549</v>
      </c>
      <c r="B3598">
        <v>-35.653958910916899</v>
      </c>
      <c r="C3598" s="6">
        <v>1917.16</v>
      </c>
      <c r="D3598">
        <v>3</v>
      </c>
      <c r="E3598">
        <v>0.65</v>
      </c>
      <c r="F3598">
        <v>19.899999999999999</v>
      </c>
      <c r="G3598">
        <v>54.048620189015942</v>
      </c>
      <c r="H3598">
        <v>18.520598340552461</v>
      </c>
      <c r="I3598">
        <v>24.449655717695492</v>
      </c>
      <c r="J3598">
        <v>5188.4755678382053</v>
      </c>
      <c r="K3598">
        <v>-3697.0626221934749</v>
      </c>
      <c r="L3598">
        <v>-35.471877431531603</v>
      </c>
      <c r="M3598">
        <v>6370.9144359718157</v>
      </c>
      <c r="N3598">
        <v>37684.265577030063</v>
      </c>
      <c r="O3598">
        <v>41.153331381788085</v>
      </c>
      <c r="P3598">
        <v>37.954996054116783</v>
      </c>
      <c r="Q3598" s="6">
        <v>3596</v>
      </c>
    </row>
    <row r="3599" spans="1:17" x14ac:dyDescent="0.25">
      <c r="A3599">
        <v>125.04990972395657</v>
      </c>
      <c r="B3599">
        <v>-30.631041612715364</v>
      </c>
      <c r="C3599" s="6">
        <v>1917.4400000000003</v>
      </c>
      <c r="D3599">
        <v>1.2</v>
      </c>
      <c r="E3599">
        <v>0.65</v>
      </c>
      <c r="F3599">
        <v>19.899999999999999</v>
      </c>
      <c r="G3599">
        <v>46.089820015575185</v>
      </c>
      <c r="H3599">
        <v>14.768399983292843</v>
      </c>
      <c r="I3599">
        <v>15.049909723956574</v>
      </c>
      <c r="J3599">
        <v>5492.9484594761861</v>
      </c>
      <c r="K3599">
        <v>-3230.7645987323185</v>
      </c>
      <c r="L3599">
        <v>-30.462588034481062</v>
      </c>
      <c r="M3599">
        <v>6372.6229035526494</v>
      </c>
      <c r="N3599">
        <v>37028.398022412533</v>
      </c>
      <c r="O3599">
        <v>50.690633615508446</v>
      </c>
      <c r="P3599">
        <v>27.822004268580379</v>
      </c>
      <c r="Q3599" s="6">
        <v>3597</v>
      </c>
    </row>
    <row r="3600" spans="1:17" x14ac:dyDescent="0.25">
      <c r="A3600">
        <v>126.96158989017454</v>
      </c>
      <c r="B3600">
        <v>-38.921344892729678</v>
      </c>
      <c r="C3600" s="6">
        <v>1917.7200000000003</v>
      </c>
      <c r="D3600">
        <v>3</v>
      </c>
      <c r="E3600">
        <v>0.65</v>
      </c>
      <c r="F3600">
        <v>19.899999999999999</v>
      </c>
      <c r="G3600">
        <v>54.048620189015942</v>
      </c>
      <c r="H3600">
        <v>22.341965189424812</v>
      </c>
      <c r="I3600">
        <v>16.961589890174537</v>
      </c>
      <c r="J3600">
        <v>4968.8202936936723</v>
      </c>
      <c r="K3600">
        <v>-3985.5287589840623</v>
      </c>
      <c r="L3600">
        <v>-38.73336632707192</v>
      </c>
      <c r="M3600">
        <v>6369.742114066401</v>
      </c>
      <c r="N3600">
        <v>37651.069645102034</v>
      </c>
      <c r="O3600">
        <v>41.577034927198781</v>
      </c>
      <c r="P3600">
        <v>25.895169740650729</v>
      </c>
      <c r="Q3600" s="6">
        <v>3598</v>
      </c>
    </row>
    <row r="3601" spans="1:17" x14ac:dyDescent="0.25">
      <c r="A3601">
        <v>143.47367805244033</v>
      </c>
      <c r="B3601">
        <v>-35.909671811925683</v>
      </c>
      <c r="C3601" s="6">
        <v>1918.0000000000002</v>
      </c>
      <c r="D3601">
        <v>1.2</v>
      </c>
      <c r="E3601">
        <v>0.65</v>
      </c>
      <c r="F3601">
        <v>19.899999999999999</v>
      </c>
      <c r="G3601">
        <v>46.089820015575185</v>
      </c>
      <c r="H3601">
        <v>17.987481825693287</v>
      </c>
      <c r="I3601">
        <v>33.473678052440334</v>
      </c>
      <c r="J3601">
        <v>5171.8860999453827</v>
      </c>
      <c r="K3601">
        <v>-3720.0798801223254</v>
      </c>
      <c r="L3601">
        <v>-35.727042535292476</v>
      </c>
      <c r="M3601">
        <v>6370.8241339169927</v>
      </c>
      <c r="N3601">
        <v>38139.267293650715</v>
      </c>
      <c r="O3601">
        <v>35.405920571623319</v>
      </c>
      <c r="P3601">
        <v>48.426856594530022</v>
      </c>
      <c r="Q3601" s="6">
        <v>3599</v>
      </c>
    </row>
    <row r="3602" spans="1:17" x14ac:dyDescent="0.25">
      <c r="A3602">
        <v>140.75075601030278</v>
      </c>
      <c r="B3602">
        <v>-32.060895462913493</v>
      </c>
      <c r="C3602" s="6">
        <v>1918.2800000000002</v>
      </c>
      <c r="D3602">
        <v>3</v>
      </c>
      <c r="E3602">
        <v>0.65</v>
      </c>
      <c r="F3602">
        <v>19.899999999999999</v>
      </c>
      <c r="G3602">
        <v>54.048620189015942</v>
      </c>
      <c r="H3602">
        <v>17.350490623243346</v>
      </c>
      <c r="I3602">
        <v>30.75075601030278</v>
      </c>
      <c r="J3602">
        <v>5410.4795240964977</v>
      </c>
      <c r="K3602">
        <v>-3366.157204317507</v>
      </c>
      <c r="L3602">
        <v>-31.888017559665098</v>
      </c>
      <c r="M3602">
        <v>6372.1505792664784</v>
      </c>
      <c r="N3602">
        <v>37766.551072739487</v>
      </c>
      <c r="O3602">
        <v>40.091419861616764</v>
      </c>
      <c r="P3602">
        <v>48.260596599918983</v>
      </c>
      <c r="Q3602" s="6">
        <v>3600</v>
      </c>
    </row>
    <row r="3603" spans="1:17" x14ac:dyDescent="0.25">
      <c r="A3603">
        <v>143.41131790177738</v>
      </c>
      <c r="B3603">
        <v>-34.386973369594408</v>
      </c>
      <c r="C3603" s="6">
        <v>1918.5600000000002</v>
      </c>
      <c r="D3603">
        <v>1.2</v>
      </c>
      <c r="E3603">
        <v>0.65</v>
      </c>
      <c r="F3603">
        <v>19.899999999999999</v>
      </c>
      <c r="G3603">
        <v>46.089820015575185</v>
      </c>
      <c r="H3603">
        <v>22.224150458435954</v>
      </c>
      <c r="I3603">
        <v>33.41131790177738</v>
      </c>
      <c r="J3603">
        <v>5269.1373717991873</v>
      </c>
      <c r="K3603">
        <v>-3581.9532561334227</v>
      </c>
      <c r="L3603">
        <v>-34.207818477245773</v>
      </c>
      <c r="M3603">
        <v>6371.3576082351301</v>
      </c>
      <c r="N3603">
        <v>38046.066619958146</v>
      </c>
      <c r="O3603">
        <v>36.548357034891353</v>
      </c>
      <c r="P3603">
        <v>49.431023632713888</v>
      </c>
      <c r="Q3603" s="6">
        <v>3601</v>
      </c>
    </row>
    <row r="3604" spans="1:17" x14ac:dyDescent="0.25">
      <c r="A3604">
        <v>140.91344457902122</v>
      </c>
      <c r="B3604">
        <v>-32.031472087810492</v>
      </c>
      <c r="C3604" s="6">
        <v>1918.8400000000001</v>
      </c>
      <c r="D3604">
        <v>3</v>
      </c>
      <c r="E3604">
        <v>0.65</v>
      </c>
      <c r="F3604">
        <v>19.899999999999999</v>
      </c>
      <c r="G3604">
        <v>54.048620189015942</v>
      </c>
      <c r="H3604">
        <v>14.377658628036313</v>
      </c>
      <c r="I3604">
        <v>30.913444579021217</v>
      </c>
      <c r="J3604">
        <v>5412.2107157067221</v>
      </c>
      <c r="K3604">
        <v>-3363.3916814768368</v>
      </c>
      <c r="L3604">
        <v>-31.85868094446101</v>
      </c>
      <c r="M3604">
        <v>6372.1604212573193</v>
      </c>
      <c r="N3604">
        <v>37773.684480416436</v>
      </c>
      <c r="O3604">
        <v>39.998830520315231</v>
      </c>
      <c r="P3604">
        <v>48.467498591855062</v>
      </c>
      <c r="Q3604" s="6">
        <v>3602</v>
      </c>
    </row>
    <row r="3605" spans="1:17" x14ac:dyDescent="0.25">
      <c r="A3605">
        <v>140.43055917011287</v>
      </c>
      <c r="B3605">
        <v>-33.939693189706318</v>
      </c>
      <c r="C3605" s="6">
        <v>1919.1200000000001</v>
      </c>
      <c r="D3605">
        <v>0.75</v>
      </c>
      <c r="E3605">
        <v>0.65</v>
      </c>
      <c r="F3605">
        <v>19.899999999999999</v>
      </c>
      <c r="G3605">
        <v>42.007420362456692</v>
      </c>
      <c r="H3605">
        <v>14.443901946799237</v>
      </c>
      <c r="I3605">
        <v>30.430559170112872</v>
      </c>
      <c r="J3605">
        <v>5296.9986496461024</v>
      </c>
      <c r="K3605">
        <v>-3540.9001466766781</v>
      </c>
      <c r="L3605">
        <v>-33.761655152924448</v>
      </c>
      <c r="M3605">
        <v>6371.5122650033063</v>
      </c>
      <c r="N3605">
        <v>37858.394401188365</v>
      </c>
      <c r="O3605">
        <v>38.899279438860113</v>
      </c>
      <c r="P3605">
        <v>46.454603287791976</v>
      </c>
      <c r="Q3605" s="6">
        <v>3603</v>
      </c>
    </row>
    <row r="3606" spans="1:17" x14ac:dyDescent="0.25">
      <c r="A3606">
        <v>140.47791095356405</v>
      </c>
      <c r="B3606">
        <v>-32.305908575308912</v>
      </c>
      <c r="C3606" s="6">
        <v>1919.4</v>
      </c>
      <c r="D3606">
        <v>0.75</v>
      </c>
      <c r="E3606">
        <v>0.65</v>
      </c>
      <c r="F3606">
        <v>19.899999999999999</v>
      </c>
      <c r="G3606">
        <v>42.007420362456692</v>
      </c>
      <c r="H3606">
        <v>17.190847855597042</v>
      </c>
      <c r="I3606">
        <v>30.477910953564049</v>
      </c>
      <c r="J3606">
        <v>5396.0082025032925</v>
      </c>
      <c r="K3606">
        <v>-3389.1520425720755</v>
      </c>
      <c r="L3606">
        <v>-32.132315268126085</v>
      </c>
      <c r="M3606">
        <v>6372.0684309848157</v>
      </c>
      <c r="N3606">
        <v>37765.81239386525</v>
      </c>
      <c r="O3606">
        <v>40.099831068853703</v>
      </c>
      <c r="P3606">
        <v>47.757454019826234</v>
      </c>
      <c r="Q3606" s="6">
        <v>3604</v>
      </c>
    </row>
    <row r="3607" spans="1:17" x14ac:dyDescent="0.25">
      <c r="A3607">
        <v>144.03290737160142</v>
      </c>
      <c r="B3607">
        <v>-36.363264280003051</v>
      </c>
      <c r="C3607" s="6">
        <v>1919.6800000000003</v>
      </c>
      <c r="D3607">
        <v>0.75</v>
      </c>
      <c r="E3607">
        <v>0.65</v>
      </c>
      <c r="F3607">
        <v>19.899999999999999</v>
      </c>
      <c r="G3607">
        <v>42.007420362456692</v>
      </c>
      <c r="H3607">
        <v>15.799824648201414</v>
      </c>
      <c r="I3607">
        <v>34.032907371601425</v>
      </c>
      <c r="J3607">
        <v>5142.2052570452424</v>
      </c>
      <c r="K3607">
        <v>-3760.7281000413368</v>
      </c>
      <c r="L3607">
        <v>-36.179699013283503</v>
      </c>
      <c r="M3607">
        <v>6370.6632894875438</v>
      </c>
      <c r="N3607">
        <v>38197.396013185869</v>
      </c>
      <c r="O3607">
        <v>34.705335986064931</v>
      </c>
      <c r="P3607">
        <v>48.719251288415684</v>
      </c>
      <c r="Q3607" s="6">
        <v>3605</v>
      </c>
    </row>
    <row r="3608" spans="1:17" x14ac:dyDescent="0.25">
      <c r="A3608">
        <v>141.40760783020662</v>
      </c>
      <c r="B3608">
        <v>-35.591528144157074</v>
      </c>
      <c r="C3608" s="6">
        <v>1919.9600000000003</v>
      </c>
      <c r="D3608">
        <v>1.2</v>
      </c>
      <c r="E3608">
        <v>0.65</v>
      </c>
      <c r="F3608">
        <v>19.899999999999999</v>
      </c>
      <c r="G3608">
        <v>46.089820015575185</v>
      </c>
      <c r="H3608">
        <v>19.169011696607349</v>
      </c>
      <c r="I3608">
        <v>31.407607830206615</v>
      </c>
      <c r="J3608">
        <v>5192.5100656074046</v>
      </c>
      <c r="K3608">
        <v>-3691.4320187472636</v>
      </c>
      <c r="L3608">
        <v>-35.409582604030113</v>
      </c>
      <c r="M3608">
        <v>6370.9364406236782</v>
      </c>
      <c r="N3608">
        <v>38009.010715700002</v>
      </c>
      <c r="O3608">
        <v>36.999611304830331</v>
      </c>
      <c r="P3608">
        <v>46.372915919270433</v>
      </c>
      <c r="Q3608" s="6">
        <v>3606</v>
      </c>
    </row>
    <row r="3609" spans="1:17" x14ac:dyDescent="0.25">
      <c r="A3609">
        <v>140.51260330423261</v>
      </c>
      <c r="B3609">
        <v>-32.963426316657838</v>
      </c>
      <c r="C3609" s="6">
        <v>1920.2400000000002</v>
      </c>
      <c r="D3609">
        <v>3</v>
      </c>
      <c r="E3609">
        <v>0.65</v>
      </c>
      <c r="F3609">
        <v>19.899999999999999</v>
      </c>
      <c r="G3609">
        <v>54.048620189015942</v>
      </c>
      <c r="H3609">
        <v>17.349406680286631</v>
      </c>
      <c r="I3609">
        <v>30.512603304232613</v>
      </c>
      <c r="J3609">
        <v>5356.6854756817302</v>
      </c>
      <c r="K3609">
        <v>-3450.5573745393021</v>
      </c>
      <c r="L3609">
        <v>-32.787975782385473</v>
      </c>
      <c r="M3609">
        <v>6371.8463164429168</v>
      </c>
      <c r="N3609">
        <v>37805.427932478095</v>
      </c>
      <c r="O3609">
        <v>39.583388197234761</v>
      </c>
      <c r="P3609">
        <v>47.285561885220247</v>
      </c>
      <c r="Q3609" s="6">
        <v>3607</v>
      </c>
    </row>
    <row r="3610" spans="1:17" x14ac:dyDescent="0.25">
      <c r="A3610">
        <v>141.9419675537014</v>
      </c>
      <c r="B3610">
        <v>-34.046578026864921</v>
      </c>
      <c r="C3610" s="6">
        <v>1920.5200000000002</v>
      </c>
      <c r="D3610">
        <v>0.75</v>
      </c>
      <c r="E3610">
        <v>0.65</v>
      </c>
      <c r="F3610">
        <v>19.899999999999999</v>
      </c>
      <c r="G3610">
        <v>42.007420362456692</v>
      </c>
      <c r="H3610">
        <v>20.763619869607595</v>
      </c>
      <c r="I3610">
        <v>31.941967553701403</v>
      </c>
      <c r="J3610">
        <v>5290.3700859803766</v>
      </c>
      <c r="K3610">
        <v>-3550.7299364984647</v>
      </c>
      <c r="L3610">
        <v>-33.868269157532701</v>
      </c>
      <c r="M3610">
        <v>6371.4753965296304</v>
      </c>
      <c r="N3610">
        <v>37945.135440601283</v>
      </c>
      <c r="O3610">
        <v>37.802293840310547</v>
      </c>
      <c r="P3610">
        <v>48.076268227317577</v>
      </c>
      <c r="Q3610" s="6">
        <v>3608</v>
      </c>
    </row>
    <row r="3611" spans="1:17" x14ac:dyDescent="0.25">
      <c r="A3611">
        <v>144.04937743851525</v>
      </c>
      <c r="B3611">
        <v>-34.340708171936988</v>
      </c>
      <c r="C3611" s="6">
        <v>1920.8000000000002</v>
      </c>
      <c r="D3611">
        <v>3</v>
      </c>
      <c r="E3611">
        <v>0.65</v>
      </c>
      <c r="F3611">
        <v>19.899999999999999</v>
      </c>
      <c r="G3611">
        <v>54.048620189015942</v>
      </c>
      <c r="H3611">
        <v>23.130744302196398</v>
      </c>
      <c r="I3611">
        <v>34.049377438515251</v>
      </c>
      <c r="J3611">
        <v>5272.0341957967112</v>
      </c>
      <c r="K3611">
        <v>-3577.7168185104556</v>
      </c>
      <c r="L3611">
        <v>-34.161666790570735</v>
      </c>
      <c r="M3611">
        <v>6371.3736505640954</v>
      </c>
      <c r="N3611">
        <v>38079.504456621857</v>
      </c>
      <c r="O3611">
        <v>36.13895324925025</v>
      </c>
      <c r="P3611">
        <v>50.145581418538136</v>
      </c>
      <c r="Q3611" s="6">
        <v>3609</v>
      </c>
    </row>
    <row r="3612" spans="1:17" x14ac:dyDescent="0.25">
      <c r="A3612">
        <v>142.03286415870761</v>
      </c>
      <c r="B3612">
        <v>-34.06768890133938</v>
      </c>
      <c r="C3612" s="6">
        <v>1921.0800000000002</v>
      </c>
      <c r="D3612">
        <v>1.2</v>
      </c>
      <c r="E3612">
        <v>0.65</v>
      </c>
      <c r="F3612">
        <v>19.899999999999999</v>
      </c>
      <c r="G3612">
        <v>46.089820015575185</v>
      </c>
      <c r="H3612">
        <v>21.362685017249987</v>
      </c>
      <c r="I3612">
        <v>32.032864158707611</v>
      </c>
      <c r="J3612">
        <v>5289.0586936330983</v>
      </c>
      <c r="K3612">
        <v>-3552.6699798435152</v>
      </c>
      <c r="L3612">
        <v>-33.889326832047352</v>
      </c>
      <c r="M3612">
        <v>6371.4681079306347</v>
      </c>
      <c r="N3612">
        <v>37951.309370155446</v>
      </c>
      <c r="O3612">
        <v>37.724879012358294</v>
      </c>
      <c r="P3612">
        <v>48.16129981917166</v>
      </c>
      <c r="Q3612" s="6">
        <v>3610</v>
      </c>
    </row>
    <row r="3613" spans="1:17" x14ac:dyDescent="0.25">
      <c r="A3613">
        <v>140.28336107586296</v>
      </c>
      <c r="B3613">
        <v>-34.328655614932778</v>
      </c>
      <c r="C3613" s="6">
        <v>1921.3600000000001</v>
      </c>
      <c r="D3613">
        <v>0.75</v>
      </c>
      <c r="E3613">
        <v>0.65</v>
      </c>
      <c r="F3613">
        <v>19.899999999999999</v>
      </c>
      <c r="G3613">
        <v>42.007420362456692</v>
      </c>
      <c r="H3613">
        <v>23.942924323947103</v>
      </c>
      <c r="I3613">
        <v>30.283361075862956</v>
      </c>
      <c r="J3613">
        <v>5272.7882827274134</v>
      </c>
      <c r="K3613">
        <v>-3576.6128045225983</v>
      </c>
      <c r="L3613">
        <v>-34.149643880736654</v>
      </c>
      <c r="M3613">
        <v>6371.3778280637634</v>
      </c>
      <c r="N3613">
        <v>37873.993280793919</v>
      </c>
      <c r="O3613">
        <v>38.698764542938143</v>
      </c>
      <c r="P3613">
        <v>45.999374592754513</v>
      </c>
      <c r="Q3613" s="6">
        <v>3611</v>
      </c>
    </row>
    <row r="3614" spans="1:17" x14ac:dyDescent="0.25">
      <c r="A3614">
        <v>140.36181163752104</v>
      </c>
      <c r="B3614">
        <v>-32.288520378213235</v>
      </c>
      <c r="C3614" s="6">
        <v>1921.64</v>
      </c>
      <c r="D3614">
        <v>0.75</v>
      </c>
      <c r="E3614">
        <v>0.65</v>
      </c>
      <c r="F3614">
        <v>19.899999999999999</v>
      </c>
      <c r="G3614">
        <v>42.007420362456692</v>
      </c>
      <c r="H3614">
        <v>21.747120512053101</v>
      </c>
      <c r="I3614">
        <v>30.361811637521043</v>
      </c>
      <c r="J3614">
        <v>5397.03846847572</v>
      </c>
      <c r="K3614">
        <v>-3387.5221475253093</v>
      </c>
      <c r="L3614">
        <v>-32.11497742597092</v>
      </c>
      <c r="M3614">
        <v>6372.0742721802317</v>
      </c>
      <c r="N3614">
        <v>37758.639183244763</v>
      </c>
      <c r="O3614">
        <v>40.193326114662071</v>
      </c>
      <c r="P3614">
        <v>47.638787103189138</v>
      </c>
      <c r="Q3614" s="6">
        <v>3612</v>
      </c>
    </row>
    <row r="3615" spans="1:17" x14ac:dyDescent="0.25">
      <c r="A3615">
        <v>142.76421600153401</v>
      </c>
      <c r="B3615">
        <v>-34.631348115924041</v>
      </c>
      <c r="C3615" s="6">
        <v>1921.92</v>
      </c>
      <c r="D3615">
        <v>3</v>
      </c>
      <c r="E3615">
        <v>0.65</v>
      </c>
      <c r="F3615">
        <v>19.899999999999999</v>
      </c>
      <c r="G3615">
        <v>54.048620189015942</v>
      </c>
      <c r="H3615">
        <v>20.636530614846642</v>
      </c>
      <c r="I3615">
        <v>32.76421600153401</v>
      </c>
      <c r="J3615">
        <v>5253.7791632519384</v>
      </c>
      <c r="K3615">
        <v>-3604.2919352601057</v>
      </c>
      <c r="L3615">
        <v>-34.45160138460394</v>
      </c>
      <c r="M3615">
        <v>6371.2727025925733</v>
      </c>
      <c r="N3615">
        <v>38024.354762621406</v>
      </c>
      <c r="O3615">
        <v>36.814561827558819</v>
      </c>
      <c r="P3615">
        <v>48.554517829229688</v>
      </c>
      <c r="Q3615" s="6">
        <v>3613</v>
      </c>
    </row>
    <row r="3616" spans="1:17" x14ac:dyDescent="0.25">
      <c r="A3616">
        <v>141.76363613147942</v>
      </c>
      <c r="B3616">
        <v>-35.13856905372581</v>
      </c>
      <c r="C3616" s="6">
        <v>1922.2000000000003</v>
      </c>
      <c r="D3616">
        <v>1.2</v>
      </c>
      <c r="E3616">
        <v>0.65</v>
      </c>
      <c r="F3616">
        <v>19.899999999999999</v>
      </c>
      <c r="G3616">
        <v>46.089820015575185</v>
      </c>
      <c r="H3616">
        <v>15.43374717846077</v>
      </c>
      <c r="I3616">
        <v>31.763636131479416</v>
      </c>
      <c r="J3616">
        <v>5221.5965400914811</v>
      </c>
      <c r="K3616">
        <v>-3650.4504564988997</v>
      </c>
      <c r="L3616">
        <v>-34.9576355558006</v>
      </c>
      <c r="M3616">
        <v>6371.0955857566878</v>
      </c>
      <c r="N3616">
        <v>38000.350067272375</v>
      </c>
      <c r="O3616">
        <v>37.109018328621644</v>
      </c>
      <c r="P3616">
        <v>47.089668885620661</v>
      </c>
      <c r="Q3616" s="6">
        <v>3614</v>
      </c>
    </row>
    <row r="3617" spans="1:17" x14ac:dyDescent="0.25">
      <c r="A3617">
        <v>142.91306735886545</v>
      </c>
      <c r="B3617">
        <v>-36.244199646319032</v>
      </c>
      <c r="C3617" s="6">
        <v>1922.4800000000002</v>
      </c>
      <c r="D3617">
        <v>1.2</v>
      </c>
      <c r="E3617">
        <v>0.65</v>
      </c>
      <c r="F3617">
        <v>19.899999999999999</v>
      </c>
      <c r="G3617">
        <v>46.089820015575185</v>
      </c>
      <c r="H3617">
        <v>22.180831804704766</v>
      </c>
      <c r="I3617">
        <v>32.913067358865447</v>
      </c>
      <c r="J3617">
        <v>5150.027609400654</v>
      </c>
      <c r="K3617">
        <v>-3750.0807114106078</v>
      </c>
      <c r="L3617">
        <v>-36.060875638720866</v>
      </c>
      <c r="M3617">
        <v>6370.7055904101317</v>
      </c>
      <c r="N3617">
        <v>38128.905005450695</v>
      </c>
      <c r="O3617">
        <v>35.529650799079185</v>
      </c>
      <c r="P3617">
        <v>47.590096957648633</v>
      </c>
      <c r="Q3617" s="6">
        <v>3615</v>
      </c>
    </row>
    <row r="3618" spans="1:17" x14ac:dyDescent="0.25">
      <c r="A3618">
        <v>143.62629392056743</v>
      </c>
      <c r="B3618">
        <v>-35.183584667681039</v>
      </c>
      <c r="C3618" s="6">
        <v>1922.7600000000002</v>
      </c>
      <c r="D3618">
        <v>3</v>
      </c>
      <c r="E3618">
        <v>0.65</v>
      </c>
      <c r="F3618">
        <v>19.899999999999999</v>
      </c>
      <c r="G3618">
        <v>54.048620189015942</v>
      </c>
      <c r="H3618">
        <v>17.143047367278026</v>
      </c>
      <c r="I3618">
        <v>33.626293920567434</v>
      </c>
      <c r="J3618">
        <v>5218.7204989498905</v>
      </c>
      <c r="K3618">
        <v>-3654.53339046568</v>
      </c>
      <c r="L3618">
        <v>-35.002548570165224</v>
      </c>
      <c r="M3618">
        <v>6371.0798102196441</v>
      </c>
      <c r="N3618">
        <v>38104.598355249582</v>
      </c>
      <c r="O3618">
        <v>35.82934008649449</v>
      </c>
      <c r="P3618">
        <v>49.094830191416882</v>
      </c>
      <c r="Q3618" s="6">
        <v>3616</v>
      </c>
    </row>
    <row r="3619" spans="1:17" x14ac:dyDescent="0.25">
      <c r="A3619">
        <v>145.03125752005755</v>
      </c>
      <c r="B3619">
        <v>-31.960569322057232</v>
      </c>
      <c r="C3619" s="6">
        <v>1923.0400000000002</v>
      </c>
      <c r="D3619">
        <v>1.2</v>
      </c>
      <c r="E3619">
        <v>0.65</v>
      </c>
      <c r="F3619">
        <v>19.899999999999999</v>
      </c>
      <c r="G3619">
        <v>46.089820015575185</v>
      </c>
      <c r="H3619">
        <v>17.195310743906429</v>
      </c>
      <c r="I3619">
        <v>35.031257520057551</v>
      </c>
      <c r="J3619">
        <v>5416.3765728127455</v>
      </c>
      <c r="K3619">
        <v>-3356.7238860983052</v>
      </c>
      <c r="L3619">
        <v>-31.787987993088631</v>
      </c>
      <c r="M3619">
        <v>6372.1841173978682</v>
      </c>
      <c r="N3619">
        <v>38005.416303762293</v>
      </c>
      <c r="O3619">
        <v>37.061001002371526</v>
      </c>
      <c r="P3619">
        <v>52.943824463985372</v>
      </c>
      <c r="Q3619" s="6">
        <v>3617</v>
      </c>
    </row>
    <row r="3620" spans="1:17" x14ac:dyDescent="0.25">
      <c r="A3620">
        <v>141.18143436362186</v>
      </c>
      <c r="B3620">
        <v>-35.020775640655771</v>
      </c>
      <c r="C3620" s="6">
        <v>1923.3200000000002</v>
      </c>
      <c r="D3620">
        <v>1.2</v>
      </c>
      <c r="E3620">
        <v>0.65</v>
      </c>
      <c r="F3620">
        <v>19.899999999999999</v>
      </c>
      <c r="G3620">
        <v>46.089820015575185</v>
      </c>
      <c r="H3620">
        <v>20.045637864597708</v>
      </c>
      <c r="I3620">
        <v>31.181434363621861</v>
      </c>
      <c r="J3620">
        <v>5229.1070552156743</v>
      </c>
      <c r="K3620">
        <v>-3639.7560112377055</v>
      </c>
      <c r="L3620">
        <v>-34.840112723582706</v>
      </c>
      <c r="M3620">
        <v>6371.1368229105983</v>
      </c>
      <c r="N3620">
        <v>37962.472147625354</v>
      </c>
      <c r="O3620">
        <v>37.58078485983868</v>
      </c>
      <c r="P3620">
        <v>46.520917251023903</v>
      </c>
      <c r="Q3620" s="6">
        <v>3618</v>
      </c>
    </row>
    <row r="3621" spans="1:17" x14ac:dyDescent="0.25">
      <c r="A3621">
        <v>144.7824669707397</v>
      </c>
      <c r="B3621">
        <v>-34.643819509592014</v>
      </c>
      <c r="C3621" s="6">
        <v>1923.6000000000001</v>
      </c>
      <c r="D3621">
        <v>3</v>
      </c>
      <c r="E3621">
        <v>0.65</v>
      </c>
      <c r="F3621">
        <v>19.899999999999999</v>
      </c>
      <c r="G3621">
        <v>54.048620189015942</v>
      </c>
      <c r="H3621">
        <v>22.31544310205242</v>
      </c>
      <c r="I3621">
        <v>34.782466970739705</v>
      </c>
      <c r="J3621">
        <v>5252.9928036954516</v>
      </c>
      <c r="K3621">
        <v>-3605.4302301376642</v>
      </c>
      <c r="L3621">
        <v>-34.464042923577694</v>
      </c>
      <c r="M3621">
        <v>6371.2683619564114</v>
      </c>
      <c r="N3621">
        <v>38138.971530464711</v>
      </c>
      <c r="O3621">
        <v>35.41527718663275</v>
      </c>
      <c r="P3621">
        <v>50.701049465860493</v>
      </c>
      <c r="Q3621" s="6">
        <v>3619</v>
      </c>
    </row>
    <row r="3622" spans="1:17" x14ac:dyDescent="0.25">
      <c r="A3622">
        <v>142.08734236971299</v>
      </c>
      <c r="B3622">
        <v>-35.768778924365236</v>
      </c>
      <c r="C3622" s="6">
        <v>1923.88</v>
      </c>
      <c r="D3622">
        <v>0.75</v>
      </c>
      <c r="E3622">
        <v>0.65</v>
      </c>
      <c r="F3622">
        <v>19.899999999999999</v>
      </c>
      <c r="G3622">
        <v>42.007420362456692</v>
      </c>
      <c r="H3622">
        <v>18.260303532663883</v>
      </c>
      <c r="I3622">
        <v>32.087342369712985</v>
      </c>
      <c r="J3622">
        <v>5181.0393729854086</v>
      </c>
      <c r="K3622">
        <v>-3707.4068503444682</v>
      </c>
      <c r="L3622">
        <v>-35.586449682062081</v>
      </c>
      <c r="M3622">
        <v>6370.8739226581874</v>
      </c>
      <c r="N3622">
        <v>38055.709065651543</v>
      </c>
      <c r="O3622">
        <v>36.423522069632256</v>
      </c>
      <c r="P3622">
        <v>47.007965543177036</v>
      </c>
      <c r="Q3622" s="6">
        <v>3620</v>
      </c>
    </row>
    <row r="3623" spans="1:17" x14ac:dyDescent="0.25">
      <c r="A3623">
        <v>141.04228313917469</v>
      </c>
      <c r="B3623">
        <v>-34.011292597069577</v>
      </c>
      <c r="C3623" s="6">
        <v>1924.16</v>
      </c>
      <c r="D3623">
        <v>0.75</v>
      </c>
      <c r="E3623">
        <v>0.65</v>
      </c>
      <c r="F3623">
        <v>19.899999999999999</v>
      </c>
      <c r="G3623">
        <v>42.007420362456692</v>
      </c>
      <c r="H3623">
        <v>14.30640671994049</v>
      </c>
      <c r="I3623">
        <v>31.042283139174685</v>
      </c>
      <c r="J3623">
        <v>5292.5603852905515</v>
      </c>
      <c r="K3623">
        <v>-3547.4862190001131</v>
      </c>
      <c r="L3623">
        <v>-33.833072863292863</v>
      </c>
      <c r="M3623">
        <v>6371.4875740240277</v>
      </c>
      <c r="N3623">
        <v>37894.799181091737</v>
      </c>
      <c r="O3623">
        <v>38.436387999279098</v>
      </c>
      <c r="P3623">
        <v>47.096507442752234</v>
      </c>
      <c r="Q3623" s="6">
        <v>3621</v>
      </c>
    </row>
    <row r="3624" spans="1:17" x14ac:dyDescent="0.25">
      <c r="A3624">
        <v>142.96939175268585</v>
      </c>
      <c r="B3624">
        <v>-32.486226440083769</v>
      </c>
      <c r="C3624" s="6">
        <v>1924.4400000000003</v>
      </c>
      <c r="D3624">
        <v>3</v>
      </c>
      <c r="E3624">
        <v>0.65</v>
      </c>
      <c r="F3624">
        <v>19.899999999999999</v>
      </c>
      <c r="G3624">
        <v>54.048620189015942</v>
      </c>
      <c r="H3624">
        <v>22.850506588621329</v>
      </c>
      <c r="I3624">
        <v>32.969391752685851</v>
      </c>
      <c r="J3624">
        <v>5385.294900833539</v>
      </c>
      <c r="K3624">
        <v>-3406.0360658078407</v>
      </c>
      <c r="L3624">
        <v>-32.312114703037281</v>
      </c>
      <c r="M3624">
        <v>6372.0077566280061</v>
      </c>
      <c r="N3624">
        <v>37913.288100426682</v>
      </c>
      <c r="O3624">
        <v>38.210041682204555</v>
      </c>
      <c r="P3624">
        <v>50.374404153819427</v>
      </c>
      <c r="Q3624" s="6">
        <v>3622</v>
      </c>
    </row>
    <row r="3625" spans="1:17" x14ac:dyDescent="0.25">
      <c r="A3625">
        <v>142.38262141949144</v>
      </c>
      <c r="B3625">
        <v>-36.892996673413542</v>
      </c>
      <c r="C3625" s="6">
        <v>1924.7200000000003</v>
      </c>
      <c r="D3625">
        <v>1.2</v>
      </c>
      <c r="E3625">
        <v>0.65</v>
      </c>
      <c r="F3625">
        <v>19.899999999999999</v>
      </c>
      <c r="G3625">
        <v>46.089820015575185</v>
      </c>
      <c r="H3625">
        <v>18.340108563255534</v>
      </c>
      <c r="I3625">
        <v>32.382621419491443</v>
      </c>
      <c r="J3625">
        <v>5107.1332568645821</v>
      </c>
      <c r="K3625">
        <v>-3807.9041746184007</v>
      </c>
      <c r="L3625">
        <v>-36.708396395579577</v>
      </c>
      <c r="M3625">
        <v>6370.4744176904496</v>
      </c>
      <c r="N3625">
        <v>38140.478422235537</v>
      </c>
      <c r="O3625">
        <v>35.386743002972246</v>
      </c>
      <c r="P3625">
        <v>46.571630406836967</v>
      </c>
      <c r="Q3625" s="6">
        <v>3623</v>
      </c>
    </row>
    <row r="3626" spans="1:17" x14ac:dyDescent="0.25">
      <c r="A3626">
        <v>144.49982539246875</v>
      </c>
      <c r="B3626">
        <v>-34.153329014124587</v>
      </c>
      <c r="C3626" s="6">
        <v>1925.0000000000002</v>
      </c>
      <c r="D3626">
        <v>1.2</v>
      </c>
      <c r="E3626">
        <v>0.65</v>
      </c>
      <c r="F3626">
        <v>19.899999999999999</v>
      </c>
      <c r="G3626">
        <v>46.089820015575185</v>
      </c>
      <c r="H3626">
        <v>17.481995713400423</v>
      </c>
      <c r="I3626">
        <v>34.49982539246875</v>
      </c>
      <c r="J3626">
        <v>5283.7314161384566</v>
      </c>
      <c r="K3626">
        <v>-3560.5352279568419</v>
      </c>
      <c r="L3626">
        <v>-33.974752119481622</v>
      </c>
      <c r="M3626">
        <v>6371.4385179023875</v>
      </c>
      <c r="N3626">
        <v>38094.683600216325</v>
      </c>
      <c r="O3626">
        <v>35.954695875484489</v>
      </c>
      <c r="P3626">
        <v>50.755947105753926</v>
      </c>
      <c r="Q3626" s="6">
        <v>3624</v>
      </c>
    </row>
    <row r="3627" spans="1:17" x14ac:dyDescent="0.25">
      <c r="A3627">
        <v>140.13988401155564</v>
      </c>
      <c r="B3627">
        <v>-33.202174720369904</v>
      </c>
      <c r="C3627" s="6">
        <v>1925.2800000000002</v>
      </c>
      <c r="D3627">
        <v>1.2</v>
      </c>
      <c r="E3627">
        <v>0.65</v>
      </c>
      <c r="F3627">
        <v>19.899999999999999</v>
      </c>
      <c r="G3627">
        <v>46.089820015575185</v>
      </c>
      <c r="H3627">
        <v>17.232853706432365</v>
      </c>
      <c r="I3627">
        <v>30.139884011555637</v>
      </c>
      <c r="J3627">
        <v>5342.2321162765174</v>
      </c>
      <c r="K3627">
        <v>-3472.7433375142346</v>
      </c>
      <c r="L3627">
        <v>-33.026072543072395</v>
      </c>
      <c r="M3627">
        <v>6371.765082959806</v>
      </c>
      <c r="N3627">
        <v>37799.731034643039</v>
      </c>
      <c r="O3627">
        <v>39.655744104227409</v>
      </c>
      <c r="P3627">
        <v>46.676191912777178</v>
      </c>
      <c r="Q3627" s="6">
        <v>3625</v>
      </c>
    </row>
    <row r="3628" spans="1:17" x14ac:dyDescent="0.25">
      <c r="A3628">
        <v>141.11575333339658</v>
      </c>
      <c r="B3628">
        <v>-35.255834942648754</v>
      </c>
      <c r="C3628" s="6">
        <v>1925.5600000000002</v>
      </c>
      <c r="D3628">
        <v>0.75</v>
      </c>
      <c r="E3628">
        <v>0.65</v>
      </c>
      <c r="F3628">
        <v>19.899999999999999</v>
      </c>
      <c r="G3628">
        <v>42.007420362456692</v>
      </c>
      <c r="H3628">
        <v>22.654075385410135</v>
      </c>
      <c r="I3628">
        <v>31.115753333396583</v>
      </c>
      <c r="J3628">
        <v>5214.0976908969815</v>
      </c>
      <c r="K3628">
        <v>-3661.0818549843038</v>
      </c>
      <c r="L3628">
        <v>-35.07463510368818</v>
      </c>
      <c r="M3628">
        <v>6371.054471522948</v>
      </c>
      <c r="N3628">
        <v>37973.285067340999</v>
      </c>
      <c r="O3628">
        <v>37.44478994622029</v>
      </c>
      <c r="P3628">
        <v>46.280030234180536</v>
      </c>
      <c r="Q3628" s="6">
        <v>3626</v>
      </c>
    </row>
    <row r="3629" spans="1:17" x14ac:dyDescent="0.25">
      <c r="A3629">
        <v>143.75641628510058</v>
      </c>
      <c r="B3629">
        <v>-34.024332384078491</v>
      </c>
      <c r="C3629" s="6">
        <v>1925.8400000000001</v>
      </c>
      <c r="D3629">
        <v>1.2</v>
      </c>
      <c r="E3629">
        <v>0.65</v>
      </c>
      <c r="F3629">
        <v>19.899999999999999</v>
      </c>
      <c r="G3629">
        <v>46.089820015575185</v>
      </c>
      <c r="H3629">
        <v>14.981970022390925</v>
      </c>
      <c r="I3629">
        <v>33.756416285100585</v>
      </c>
      <c r="J3629">
        <v>5291.7511908560491</v>
      </c>
      <c r="K3629">
        <v>-3548.6850949448667</v>
      </c>
      <c r="L3629">
        <v>-33.846079678730632</v>
      </c>
      <c r="M3629">
        <v>6371.4830745290592</v>
      </c>
      <c r="N3629">
        <v>38044.706714379674</v>
      </c>
      <c r="O3629">
        <v>36.566749646261727</v>
      </c>
      <c r="P3629">
        <v>50.063418567426609</v>
      </c>
      <c r="Q3629" s="6">
        <v>3627</v>
      </c>
    </row>
    <row r="3630" spans="1:17" x14ac:dyDescent="0.25">
      <c r="A3630">
        <v>143.96768019685553</v>
      </c>
      <c r="B3630">
        <v>-36.092491075987162</v>
      </c>
      <c r="C3630" s="6">
        <v>1926.1200000000001</v>
      </c>
      <c r="D3630">
        <v>0.75</v>
      </c>
      <c r="E3630">
        <v>0.65</v>
      </c>
      <c r="F3630">
        <v>19.899999999999999</v>
      </c>
      <c r="G3630">
        <v>42.007420362456692</v>
      </c>
      <c r="H3630">
        <v>19.117770257385892</v>
      </c>
      <c r="I3630">
        <v>33.967680196855525</v>
      </c>
      <c r="J3630">
        <v>5159.9623039479729</v>
      </c>
      <c r="K3630">
        <v>-3736.490925676987</v>
      </c>
      <c r="L3630">
        <v>-35.909479046867958</v>
      </c>
      <c r="M3630">
        <v>6370.7594065252961</v>
      </c>
      <c r="N3630">
        <v>38177.537146825918</v>
      </c>
      <c r="O3630">
        <v>34.944403373777035</v>
      </c>
      <c r="P3630">
        <v>48.832703617796241</v>
      </c>
      <c r="Q3630" s="6">
        <v>3628</v>
      </c>
    </row>
    <row r="3631" spans="1:17" x14ac:dyDescent="0.25">
      <c r="A3631">
        <v>140.90043167372207</v>
      </c>
      <c r="B3631">
        <v>-32.457850446817055</v>
      </c>
      <c r="C3631" s="6">
        <v>1926.4</v>
      </c>
      <c r="D3631">
        <v>0.75</v>
      </c>
      <c r="E3631">
        <v>0.65</v>
      </c>
      <c r="F3631">
        <v>19.899999999999999</v>
      </c>
      <c r="G3631">
        <v>42.007420362456692</v>
      </c>
      <c r="H3631">
        <v>17.998217765345373</v>
      </c>
      <c r="I3631">
        <v>30.900431673722068</v>
      </c>
      <c r="J3631">
        <v>5386.9843583192287</v>
      </c>
      <c r="K3631">
        <v>-3403.3812906054764</v>
      </c>
      <c r="L3631">
        <v>-32.283819838414701</v>
      </c>
      <c r="M3631">
        <v>6372.0173168329848</v>
      </c>
      <c r="N3631">
        <v>37797.109964681571</v>
      </c>
      <c r="O3631">
        <v>39.693249293948114</v>
      </c>
      <c r="P3631">
        <v>48.117104274601729</v>
      </c>
      <c r="Q3631" s="6">
        <v>3629</v>
      </c>
    </row>
    <row r="3632" spans="1:17" x14ac:dyDescent="0.25">
      <c r="A3632">
        <v>140.66012352775951</v>
      </c>
      <c r="B3632">
        <v>-34.813012900227939</v>
      </c>
      <c r="C3632" s="6">
        <v>1926.6800000000003</v>
      </c>
      <c r="D3632">
        <v>0.75</v>
      </c>
      <c r="E3632">
        <v>0.65</v>
      </c>
      <c r="F3632">
        <v>19.899999999999999</v>
      </c>
      <c r="G3632">
        <v>42.007420362456692</v>
      </c>
      <c r="H3632">
        <v>23.317453664713867</v>
      </c>
      <c r="I3632">
        <v>30.660123527759509</v>
      </c>
      <c r="J3632">
        <v>5242.3000181822272</v>
      </c>
      <c r="K3632">
        <v>-3620.8562212607285</v>
      </c>
      <c r="L3632">
        <v>-34.632834646726216</v>
      </c>
      <c r="M3632">
        <v>6371.209402905848</v>
      </c>
      <c r="N3632">
        <v>37922.705155615506</v>
      </c>
      <c r="O3632">
        <v>38.080288994269758</v>
      </c>
      <c r="P3632">
        <v>46.078888971540309</v>
      </c>
      <c r="Q3632" s="6">
        <v>3630</v>
      </c>
    </row>
    <row r="3633" spans="1:17" x14ac:dyDescent="0.25">
      <c r="A3633">
        <v>142.87467760514357</v>
      </c>
      <c r="B3633">
        <v>-32.323762623931131</v>
      </c>
      <c r="C3633" s="6">
        <v>1926.9600000000003</v>
      </c>
      <c r="D3633">
        <v>3</v>
      </c>
      <c r="E3633">
        <v>0.65</v>
      </c>
      <c r="F3633">
        <v>19.899999999999999</v>
      </c>
      <c r="G3633">
        <v>54.048620189015942</v>
      </c>
      <c r="H3633">
        <v>22.047967205917431</v>
      </c>
      <c r="I3633">
        <v>32.874677605143575</v>
      </c>
      <c r="J3633">
        <v>5394.9498168114833</v>
      </c>
      <c r="K3633">
        <v>-3390.825283797823</v>
      </c>
      <c r="L3633">
        <v>-32.150117678993162</v>
      </c>
      <c r="M3633">
        <v>6372.06243151751</v>
      </c>
      <c r="N3633">
        <v>37898.895772953052</v>
      </c>
      <c r="O3633">
        <v>38.392600039442534</v>
      </c>
      <c r="P3633">
        <v>50.398151025440775</v>
      </c>
      <c r="Q3633" s="6">
        <v>3631</v>
      </c>
    </row>
    <row r="3634" spans="1:17" x14ac:dyDescent="0.25">
      <c r="A3634">
        <v>140.94908641452278</v>
      </c>
      <c r="B3634">
        <v>-34.55358032665842</v>
      </c>
      <c r="C3634" s="6">
        <v>1927.2400000000002</v>
      </c>
      <c r="D3634">
        <v>1.2</v>
      </c>
      <c r="E3634">
        <v>0.65</v>
      </c>
      <c r="F3634">
        <v>19.899999999999999</v>
      </c>
      <c r="G3634">
        <v>46.089820015575185</v>
      </c>
      <c r="H3634">
        <v>15.142389186992865</v>
      </c>
      <c r="I3634">
        <v>30.949086414522782</v>
      </c>
      <c r="J3634">
        <v>5258.677032696266</v>
      </c>
      <c r="K3634">
        <v>-3597.1900711415751</v>
      </c>
      <c r="L3634">
        <v>-34.374020525573002</v>
      </c>
      <c r="M3634">
        <v>6371.2997529645963</v>
      </c>
      <c r="N3634">
        <v>37922.158032785781</v>
      </c>
      <c r="O3634">
        <v>38.088430121317487</v>
      </c>
      <c r="P3634">
        <v>46.594244190635493</v>
      </c>
      <c r="Q3634" s="6">
        <v>3632</v>
      </c>
    </row>
    <row r="3635" spans="1:17" x14ac:dyDescent="0.25">
      <c r="A3635">
        <v>142.56112943271214</v>
      </c>
      <c r="B3635">
        <v>-36.149014618827302</v>
      </c>
      <c r="C3635" s="6">
        <v>1927.5200000000002</v>
      </c>
      <c r="D3635">
        <v>1.2</v>
      </c>
      <c r="E3635">
        <v>0.65</v>
      </c>
      <c r="F3635">
        <v>19.899999999999999</v>
      </c>
      <c r="G3635">
        <v>46.089820015575185</v>
      </c>
      <c r="H3635">
        <v>23.109650123603348</v>
      </c>
      <c r="I3635">
        <v>32.561129432712136</v>
      </c>
      <c r="J3635">
        <v>5156.2650734459585</v>
      </c>
      <c r="K3635">
        <v>-3741.5572385899022</v>
      </c>
      <c r="L3635">
        <v>-35.96588575434405</v>
      </c>
      <c r="M3635">
        <v>6370.7393666106882</v>
      </c>
      <c r="N3635">
        <v>38104.171626282841</v>
      </c>
      <c r="O3635">
        <v>35.8300501332549</v>
      </c>
      <c r="P3635">
        <v>47.269446177810273</v>
      </c>
      <c r="Q3635" s="6">
        <v>3633</v>
      </c>
    </row>
    <row r="3636" spans="1:17" x14ac:dyDescent="0.25">
      <c r="A3636">
        <v>142.48362000691569</v>
      </c>
      <c r="B3636">
        <v>-36.232906681786936</v>
      </c>
      <c r="C3636" s="6">
        <v>1927.8000000000002</v>
      </c>
      <c r="D3636">
        <v>3</v>
      </c>
      <c r="E3636">
        <v>0.65</v>
      </c>
      <c r="F3636">
        <v>19.899999999999999</v>
      </c>
      <c r="G3636">
        <v>54.048620189015942</v>
      </c>
      <c r="H3636">
        <v>20.903104851676012</v>
      </c>
      <c r="I3636">
        <v>32.483620006915686</v>
      </c>
      <c r="J3636">
        <v>5150.7683814992633</v>
      </c>
      <c r="K3636">
        <v>-3749.0700023592726</v>
      </c>
      <c r="L3636">
        <v>-36.049605720958972</v>
      </c>
      <c r="M3636">
        <v>6370.7095996005582</v>
      </c>
      <c r="N3636">
        <v>38105.147645739708</v>
      </c>
      <c r="O3636">
        <v>35.817796539632582</v>
      </c>
      <c r="P3636">
        <v>47.12704448124213</v>
      </c>
      <c r="Q3636" s="6">
        <v>3634</v>
      </c>
    </row>
    <row r="3637" spans="1:17" x14ac:dyDescent="0.25">
      <c r="A3637">
        <v>144.1001973944542</v>
      </c>
      <c r="B3637">
        <v>-36.809753855295853</v>
      </c>
      <c r="C3637" s="6">
        <v>1928.0800000000002</v>
      </c>
      <c r="D3637">
        <v>3</v>
      </c>
      <c r="E3637">
        <v>0.65</v>
      </c>
      <c r="F3637">
        <v>19.899999999999999</v>
      </c>
      <c r="G3637">
        <v>54.048620189015942</v>
      </c>
      <c r="H3637">
        <v>14.870248572411189</v>
      </c>
      <c r="I3637">
        <v>34.100197394454199</v>
      </c>
      <c r="J3637">
        <v>5112.6735852568545</v>
      </c>
      <c r="K3637">
        <v>-3800.512092814296</v>
      </c>
      <c r="L3637">
        <v>-36.625312061450657</v>
      </c>
      <c r="M3637">
        <v>6370.5041681966486</v>
      </c>
      <c r="N3637">
        <v>38228.084785112973</v>
      </c>
      <c r="O3637">
        <v>34.337386468558336</v>
      </c>
      <c r="P3637">
        <v>48.492812931049507</v>
      </c>
      <c r="Q3637" s="6">
        <v>3635</v>
      </c>
    </row>
    <row r="3638" spans="1:17" x14ac:dyDescent="0.25">
      <c r="A3638">
        <v>142.40420621108882</v>
      </c>
      <c r="B3638">
        <v>-33.490108866542322</v>
      </c>
      <c r="C3638" s="6">
        <v>1928.3600000000001</v>
      </c>
      <c r="D3638">
        <v>3</v>
      </c>
      <c r="E3638">
        <v>0.65</v>
      </c>
      <c r="F3638">
        <v>19.899999999999999</v>
      </c>
      <c r="G3638">
        <v>54.048620189015942</v>
      </c>
      <c r="H3638">
        <v>21.622621000235512</v>
      </c>
      <c r="I3638">
        <v>32.40420621108882</v>
      </c>
      <c r="J3638">
        <v>5324.6776167031367</v>
      </c>
      <c r="K3638">
        <v>-3499.420664626376</v>
      </c>
      <c r="L3638">
        <v>-33.31323700632872</v>
      </c>
      <c r="M3638">
        <v>6371.6667136498518</v>
      </c>
      <c r="N3638">
        <v>37938.234187484464</v>
      </c>
      <c r="O3638">
        <v>37.891473370917289</v>
      </c>
      <c r="P3638">
        <v>48.998079144369221</v>
      </c>
      <c r="Q3638" s="6">
        <v>3636</v>
      </c>
    </row>
    <row r="3639" spans="1:17" x14ac:dyDescent="0.25">
      <c r="A3639">
        <v>143.43824370481894</v>
      </c>
      <c r="B3639">
        <v>-32.456259472024954</v>
      </c>
      <c r="C3639" s="6">
        <v>1928.64</v>
      </c>
      <c r="D3639">
        <v>3</v>
      </c>
      <c r="E3639">
        <v>0.65</v>
      </c>
      <c r="F3639">
        <v>19.899999999999999</v>
      </c>
      <c r="G3639">
        <v>54.048620189015942</v>
      </c>
      <c r="H3639">
        <v>14.174485240652571</v>
      </c>
      <c r="I3639">
        <v>33.438243704818944</v>
      </c>
      <c r="J3639">
        <v>5387.0790430493344</v>
      </c>
      <c r="K3639">
        <v>-3403.2324192292836</v>
      </c>
      <c r="L3639">
        <v>-32.282233417347712</v>
      </c>
      <c r="M3639">
        <v>6372.0178527178132</v>
      </c>
      <c r="N3639">
        <v>37938.463772193034</v>
      </c>
      <c r="O3639">
        <v>37.893447239992511</v>
      </c>
      <c r="P3639">
        <v>50.899238038878522</v>
      </c>
      <c r="Q3639" s="6">
        <v>3637</v>
      </c>
    </row>
    <row r="3640" spans="1:17" x14ac:dyDescent="0.25">
      <c r="A3640">
        <v>142.34117460671067</v>
      </c>
      <c r="B3640">
        <v>-35.3583374500109</v>
      </c>
      <c r="C3640" s="6">
        <v>1928.92</v>
      </c>
      <c r="D3640">
        <v>3</v>
      </c>
      <c r="E3640">
        <v>0.65</v>
      </c>
      <c r="F3640">
        <v>19.899999999999999</v>
      </c>
      <c r="G3640">
        <v>54.048620189015942</v>
      </c>
      <c r="H3640">
        <v>23.156692113687065</v>
      </c>
      <c r="I3640">
        <v>32.341174606710666</v>
      </c>
      <c r="J3640">
        <v>5207.5249914614187</v>
      </c>
      <c r="K3640">
        <v>-3670.3623772607784</v>
      </c>
      <c r="L3640">
        <v>-35.176907279696188</v>
      </c>
      <c r="M3640">
        <v>6371.0184835006285</v>
      </c>
      <c r="N3640">
        <v>38044.495665962306</v>
      </c>
      <c r="O3640">
        <v>36.563124995237061</v>
      </c>
      <c r="P3640">
        <v>47.57457449889354</v>
      </c>
      <c r="Q3640" s="6">
        <v>3638</v>
      </c>
    </row>
    <row r="3641" spans="1:17" x14ac:dyDescent="0.25">
      <c r="A3641">
        <v>140.06833364759456</v>
      </c>
      <c r="B3641">
        <v>-33.83304743833709</v>
      </c>
      <c r="C3641" s="6">
        <v>1929.2000000000003</v>
      </c>
      <c r="D3641">
        <v>3</v>
      </c>
      <c r="E3641">
        <v>0.65</v>
      </c>
      <c r="F3641">
        <v>19.899999999999999</v>
      </c>
      <c r="G3641">
        <v>54.048620189015942</v>
      </c>
      <c r="H3641">
        <v>21.083541953568925</v>
      </c>
      <c r="I3641">
        <v>30.068333647594557</v>
      </c>
      <c r="J3641">
        <v>5303.5939842305252</v>
      </c>
      <c r="K3641">
        <v>-3531.0802081953211</v>
      </c>
      <c r="L3641">
        <v>-33.655282088901807</v>
      </c>
      <c r="M3641">
        <v>6371.5489942615159</v>
      </c>
      <c r="N3641">
        <v>37833.246645171275</v>
      </c>
      <c r="O3641">
        <v>39.221374010644929</v>
      </c>
      <c r="P3641">
        <v>46.118148265466601</v>
      </c>
      <c r="Q3641" s="6">
        <v>3639</v>
      </c>
    </row>
    <row r="3642" spans="1:17" x14ac:dyDescent="0.25">
      <c r="A3642">
        <v>141.74896431953505</v>
      </c>
      <c r="B3642">
        <v>-32.277557725178994</v>
      </c>
      <c r="C3642" s="6">
        <v>1929.4800000000002</v>
      </c>
      <c r="D3642">
        <v>1.2</v>
      </c>
      <c r="E3642">
        <v>0.65</v>
      </c>
      <c r="F3642">
        <v>19.899999999999999</v>
      </c>
      <c r="G3642">
        <v>46.089820015575185</v>
      </c>
      <c r="H3642">
        <v>14.033503290966168</v>
      </c>
      <c r="I3642">
        <v>31.748964319535048</v>
      </c>
      <c r="J3642">
        <v>5397.6877595981514</v>
      </c>
      <c r="K3642">
        <v>-3386.4943970670834</v>
      </c>
      <c r="L3642">
        <v>-32.104046552693021</v>
      </c>
      <c r="M3642">
        <v>6372.0779539709383</v>
      </c>
      <c r="N3642">
        <v>37833.217664675256</v>
      </c>
      <c r="O3642">
        <v>39.229303244971206</v>
      </c>
      <c r="P3642">
        <v>49.205690346702895</v>
      </c>
      <c r="Q3642" s="6">
        <v>3640</v>
      </c>
    </row>
    <row r="3643" spans="1:17" x14ac:dyDescent="0.25">
      <c r="A3643">
        <v>141.64511138286042</v>
      </c>
      <c r="B3643">
        <v>-31.956070999125657</v>
      </c>
      <c r="C3643" s="6">
        <v>1929.7600000000002</v>
      </c>
      <c r="D3643">
        <v>3</v>
      </c>
      <c r="E3643">
        <v>0.65</v>
      </c>
      <c r="F3643">
        <v>19.899999999999999</v>
      </c>
      <c r="G3643">
        <v>54.048620189015942</v>
      </c>
      <c r="H3643">
        <v>14.981068167969255</v>
      </c>
      <c r="I3643">
        <v>31.645111382860421</v>
      </c>
      <c r="J3643">
        <v>5416.6405895991184</v>
      </c>
      <c r="K3643">
        <v>-3356.3006861854651</v>
      </c>
      <c r="L3643">
        <v>-31.783503017042943</v>
      </c>
      <c r="M3643">
        <v>6372.185619783977</v>
      </c>
      <c r="N3643">
        <v>37809.517441316704</v>
      </c>
      <c r="O3643">
        <v>39.535546499573314</v>
      </c>
      <c r="P3643">
        <v>49.3440648000145</v>
      </c>
      <c r="Q3643" s="6">
        <v>3641</v>
      </c>
    </row>
    <row r="3644" spans="1:17" x14ac:dyDescent="0.25">
      <c r="A3644">
        <v>143.84327236244309</v>
      </c>
      <c r="B3644">
        <v>-34.648032795563033</v>
      </c>
      <c r="C3644" s="6">
        <v>1930.0400000000002</v>
      </c>
      <c r="D3644">
        <v>3</v>
      </c>
      <c r="E3644">
        <v>0.65</v>
      </c>
      <c r="F3644">
        <v>19.899999999999999</v>
      </c>
      <c r="G3644">
        <v>54.048620189015942</v>
      </c>
      <c r="H3644">
        <v>14.669480329760216</v>
      </c>
      <c r="I3644">
        <v>33.843272362443088</v>
      </c>
      <c r="J3644">
        <v>5252.7270867606649</v>
      </c>
      <c r="K3644">
        <v>-3605.814748989048</v>
      </c>
      <c r="L3644">
        <v>-34.468246131229229</v>
      </c>
      <c r="M3644">
        <v>6371.2668953683096</v>
      </c>
      <c r="N3644">
        <v>38085.515899524478</v>
      </c>
      <c r="O3644">
        <v>36.064168751880075</v>
      </c>
      <c r="P3644">
        <v>49.706074304096255</v>
      </c>
      <c r="Q3644" s="6">
        <v>3642</v>
      </c>
    </row>
    <row r="3645" spans="1:17" x14ac:dyDescent="0.25">
      <c r="A3645">
        <v>141.04222897961469</v>
      </c>
      <c r="B3645">
        <v>-36.910758375900251</v>
      </c>
      <c r="C3645" s="6">
        <v>1930.3200000000002</v>
      </c>
      <c r="D3645">
        <v>1.2</v>
      </c>
      <c r="E3645">
        <v>0.65</v>
      </c>
      <c r="F3645">
        <v>19.899999999999999</v>
      </c>
      <c r="G3645">
        <v>46.089820015575185</v>
      </c>
      <c r="H3645">
        <v>16.275009701973296</v>
      </c>
      <c r="I3645">
        <v>31.042228979614691</v>
      </c>
      <c r="J3645">
        <v>5105.9497048886096</v>
      </c>
      <c r="K3645">
        <v>-3809.4804102714138</v>
      </c>
      <c r="L3645">
        <v>-36.726124483134825</v>
      </c>
      <c r="M3645">
        <v>6370.4680664056177</v>
      </c>
      <c r="N3645">
        <v>38072.10898176796</v>
      </c>
      <c r="O3645">
        <v>36.217308975024679</v>
      </c>
      <c r="P3645">
        <v>45.061650340458918</v>
      </c>
      <c r="Q3645" s="6">
        <v>3643</v>
      </c>
    </row>
    <row r="3646" spans="1:17" x14ac:dyDescent="0.25">
      <c r="A3646">
        <v>142.33233283005876</v>
      </c>
      <c r="B3646">
        <v>-33.9363000786323</v>
      </c>
      <c r="C3646" s="6">
        <v>1930.6000000000001</v>
      </c>
      <c r="D3646">
        <v>3</v>
      </c>
      <c r="E3646">
        <v>0.65</v>
      </c>
      <c r="F3646">
        <v>19.899999999999999</v>
      </c>
      <c r="G3646">
        <v>54.048620189015942</v>
      </c>
      <c r="H3646">
        <v>17.35391501839214</v>
      </c>
      <c r="I3646">
        <v>32.33233283005876</v>
      </c>
      <c r="J3646">
        <v>5297.2087743608499</v>
      </c>
      <c r="K3646">
        <v>-3540.5878956196348</v>
      </c>
      <c r="L3646">
        <v>-33.758270680013695</v>
      </c>
      <c r="M3646">
        <v>6371.5134344811559</v>
      </c>
      <c r="N3646">
        <v>37960.023411364033</v>
      </c>
      <c r="O3646">
        <v>37.616538464939481</v>
      </c>
      <c r="P3646">
        <v>48.587873587249938</v>
      </c>
      <c r="Q3646" s="6">
        <v>3644</v>
      </c>
    </row>
    <row r="3647" spans="1:17" x14ac:dyDescent="0.25">
      <c r="A3647">
        <v>141.90916892116658</v>
      </c>
      <c r="B3647">
        <v>-36.564229631727116</v>
      </c>
      <c r="C3647" s="6">
        <v>1930.88</v>
      </c>
      <c r="D3647">
        <v>1.2</v>
      </c>
      <c r="E3647">
        <v>0.65</v>
      </c>
      <c r="F3647">
        <v>19.899999999999999</v>
      </c>
      <c r="G3647">
        <v>46.089820015575185</v>
      </c>
      <c r="H3647">
        <v>15.487614194315372</v>
      </c>
      <c r="I3647">
        <v>31.909168921166582</v>
      </c>
      <c r="J3647">
        <v>5128.9516707255334</v>
      </c>
      <c r="K3647">
        <v>-3778.6630156255042</v>
      </c>
      <c r="L3647">
        <v>-36.380264324655492</v>
      </c>
      <c r="M3647">
        <v>6370.5917642158065</v>
      </c>
      <c r="N3647">
        <v>38095.172413369037</v>
      </c>
      <c r="O3647">
        <v>35.937577681956469</v>
      </c>
      <c r="P3647">
        <v>46.266841113335389</v>
      </c>
      <c r="Q3647" s="6">
        <v>3645</v>
      </c>
    </row>
    <row r="3648" spans="1:17" x14ac:dyDescent="0.25">
      <c r="A3648">
        <v>140.99243969488569</v>
      </c>
      <c r="B3648">
        <v>-34.124405994798757</v>
      </c>
      <c r="C3648" s="6">
        <v>1931.16</v>
      </c>
      <c r="D3648">
        <v>0.75</v>
      </c>
      <c r="E3648">
        <v>0.65</v>
      </c>
      <c r="F3648">
        <v>19.899999999999999</v>
      </c>
      <c r="G3648">
        <v>42.007420362456692</v>
      </c>
      <c r="H3648">
        <v>19.601962880440844</v>
      </c>
      <c r="I3648">
        <v>30.99243969488569</v>
      </c>
      <c r="J3648">
        <v>5285.531907125408</v>
      </c>
      <c r="K3648">
        <v>-3557.879795865173</v>
      </c>
      <c r="L3648">
        <v>-33.945901474874191</v>
      </c>
      <c r="M3648">
        <v>6371.4485152959023</v>
      </c>
      <c r="N3648">
        <v>37898.856444273777</v>
      </c>
      <c r="O3648">
        <v>38.384505761203449</v>
      </c>
      <c r="P3648">
        <v>46.956789867517081</v>
      </c>
      <c r="Q3648" s="6">
        <v>3646</v>
      </c>
    </row>
    <row r="3649" spans="1:17" x14ac:dyDescent="0.25">
      <c r="A3649">
        <v>143.76324696458826</v>
      </c>
      <c r="B3649">
        <v>-35.690784434367792</v>
      </c>
      <c r="C3649" s="6">
        <v>1931.4400000000003</v>
      </c>
      <c r="D3649">
        <v>3</v>
      </c>
      <c r="E3649">
        <v>0.65</v>
      </c>
      <c r="F3649">
        <v>19.899999999999999</v>
      </c>
      <c r="G3649">
        <v>54.048620189015942</v>
      </c>
      <c r="H3649">
        <v>18.125685090022863</v>
      </c>
      <c r="I3649">
        <v>33.763246964588262</v>
      </c>
      <c r="J3649">
        <v>5186.0928761249625</v>
      </c>
      <c r="K3649">
        <v>-3700.3818649379705</v>
      </c>
      <c r="L3649">
        <v>-35.508623173717694</v>
      </c>
      <c r="M3649">
        <v>6370.9014484730415</v>
      </c>
      <c r="N3649">
        <v>38142.221985369135</v>
      </c>
      <c r="O3649">
        <v>35.371247026609872</v>
      </c>
      <c r="P3649">
        <v>48.888835992002662</v>
      </c>
      <c r="Q3649" s="6">
        <v>3647</v>
      </c>
    </row>
    <row r="3650" spans="1:17" x14ac:dyDescent="0.25">
      <c r="A3650">
        <v>144.75003851431535</v>
      </c>
      <c r="B3650">
        <v>-33.379224334813507</v>
      </c>
      <c r="C3650" s="6">
        <v>1931.7200000000003</v>
      </c>
      <c r="D3650">
        <v>3</v>
      </c>
      <c r="E3650">
        <v>0.65</v>
      </c>
      <c r="F3650">
        <v>19.899999999999999</v>
      </c>
      <c r="G3650">
        <v>54.048620189015942</v>
      </c>
      <c r="H3650">
        <v>23.26057877297346</v>
      </c>
      <c r="I3650">
        <v>34.750038514315349</v>
      </c>
      <c r="J3650">
        <v>5331.4538887857852</v>
      </c>
      <c r="K3650">
        <v>-3489.1574261707146</v>
      </c>
      <c r="L3650">
        <v>-33.202646779599831</v>
      </c>
      <c r="M3650">
        <v>6371.7046473335004</v>
      </c>
      <c r="N3650">
        <v>38065.828873657018</v>
      </c>
      <c r="O3650">
        <v>36.310577380743055</v>
      </c>
      <c r="P3650">
        <v>51.582869643165928</v>
      </c>
      <c r="Q3650" s="6">
        <v>3648</v>
      </c>
    </row>
    <row r="3651" spans="1:17" x14ac:dyDescent="0.25">
      <c r="A3651">
        <v>143.58504387073458</v>
      </c>
      <c r="B3651">
        <v>-33.606030200772032</v>
      </c>
      <c r="C3651" s="6">
        <v>1932.0000000000002</v>
      </c>
      <c r="D3651">
        <v>0.75</v>
      </c>
      <c r="E3651">
        <v>0.65</v>
      </c>
      <c r="F3651">
        <v>19.899999999999999</v>
      </c>
      <c r="G3651">
        <v>42.007420362456692</v>
      </c>
      <c r="H3651">
        <v>17.635811151338903</v>
      </c>
      <c r="I3651">
        <v>33.58504387073458</v>
      </c>
      <c r="J3651">
        <v>5317.5721877079659</v>
      </c>
      <c r="K3651">
        <v>-3510.1362529652533</v>
      </c>
      <c r="L3651">
        <v>-33.428853489045721</v>
      </c>
      <c r="M3651">
        <v>6371.6269889147025</v>
      </c>
      <c r="N3651">
        <v>38011.150950142539</v>
      </c>
      <c r="O3651">
        <v>36.982471048609867</v>
      </c>
      <c r="P3651">
        <v>50.187943898837062</v>
      </c>
      <c r="Q3651" s="6">
        <v>3649</v>
      </c>
    </row>
    <row r="3652" spans="1:17" x14ac:dyDescent="0.25">
      <c r="A3652">
        <v>143.54912674260382</v>
      </c>
      <c r="B3652">
        <v>-36.29234169702957</v>
      </c>
      <c r="C3652" s="6">
        <v>1932.2800000000002</v>
      </c>
      <c r="D3652">
        <v>0.75</v>
      </c>
      <c r="E3652">
        <v>0.65</v>
      </c>
      <c r="F3652">
        <v>19.899999999999999</v>
      </c>
      <c r="G3652">
        <v>42.007420362456692</v>
      </c>
      <c r="H3652">
        <v>19.394064019322606</v>
      </c>
      <c r="I3652">
        <v>33.549126742603818</v>
      </c>
      <c r="J3652">
        <v>5146.867438576528</v>
      </c>
      <c r="K3652">
        <v>-3754.3877597183323</v>
      </c>
      <c r="L3652">
        <v>-36.108919759400926</v>
      </c>
      <c r="M3652">
        <v>6370.688493452034</v>
      </c>
      <c r="N3652">
        <v>38166.443118523603</v>
      </c>
      <c r="O3652">
        <v>35.076712545608295</v>
      </c>
      <c r="P3652">
        <v>48.24765159048232</v>
      </c>
      <c r="Q3652" s="6">
        <v>3650</v>
      </c>
    </row>
    <row r="3653" spans="1:17" x14ac:dyDescent="0.25">
      <c r="A3653">
        <v>140.9417276410415</v>
      </c>
      <c r="B3653">
        <v>-33.723181249140467</v>
      </c>
      <c r="C3653" s="6">
        <v>1932.5600000000002</v>
      </c>
      <c r="D3653">
        <v>1.2</v>
      </c>
      <c r="E3653">
        <v>0.65</v>
      </c>
      <c r="F3653">
        <v>19.899999999999999</v>
      </c>
      <c r="G3653">
        <v>46.089820015575185</v>
      </c>
      <c r="H3653">
        <v>19.558199656921261</v>
      </c>
      <c r="I3653">
        <v>30.941727641041496</v>
      </c>
      <c r="J3653">
        <v>5310.3692359708857</v>
      </c>
      <c r="K3653">
        <v>-3520.9510904769422</v>
      </c>
      <c r="L3653">
        <v>-33.54569938777194</v>
      </c>
      <c r="M3653">
        <v>6371.5867728436988</v>
      </c>
      <c r="N3653">
        <v>37872.492232276993</v>
      </c>
      <c r="O3653">
        <v>38.720796292699639</v>
      </c>
      <c r="P3653">
        <v>47.196965478461813</v>
      </c>
      <c r="Q3653" s="6">
        <v>3651</v>
      </c>
    </row>
    <row r="3654" spans="1:17" x14ac:dyDescent="0.25">
      <c r="A3654">
        <v>141.17563577088754</v>
      </c>
      <c r="B3654">
        <v>-32.843129040063324</v>
      </c>
      <c r="C3654" s="6">
        <v>1932.8400000000001</v>
      </c>
      <c r="D3654">
        <v>1.2</v>
      </c>
      <c r="E3654">
        <v>0.65</v>
      </c>
      <c r="F3654">
        <v>19.899999999999999</v>
      </c>
      <c r="G3654">
        <v>46.089820015575185</v>
      </c>
      <c r="H3654">
        <v>21.878712708309298</v>
      </c>
      <c r="I3654">
        <v>31.175635770887538</v>
      </c>
      <c r="J3654">
        <v>5363.9327698770321</v>
      </c>
      <c r="K3654">
        <v>-3439.3561685180466</v>
      </c>
      <c r="L3654">
        <v>-32.668011447439625</v>
      </c>
      <c r="M3654">
        <v>6371.8871312731071</v>
      </c>
      <c r="N3654">
        <v>37833.954037533862</v>
      </c>
      <c r="O3654">
        <v>39.217134803760246</v>
      </c>
      <c r="P3654">
        <v>48.127868654222446</v>
      </c>
      <c r="Q3654" s="6">
        <v>3652</v>
      </c>
    </row>
    <row r="3655" spans="1:17" x14ac:dyDescent="0.25">
      <c r="A3655">
        <v>143.00536709635924</v>
      </c>
      <c r="B3655">
        <v>-33.908029773975905</v>
      </c>
      <c r="C3655" s="6">
        <v>1933.1200000000001</v>
      </c>
      <c r="D3655">
        <v>1.2</v>
      </c>
      <c r="E3655">
        <v>0.65</v>
      </c>
      <c r="F3655">
        <v>19.899999999999999</v>
      </c>
      <c r="G3655">
        <v>46.089820015575185</v>
      </c>
      <c r="H3655">
        <v>17.551445842530118</v>
      </c>
      <c r="I3655">
        <v>33.005367096359237</v>
      </c>
      <c r="J3655">
        <v>5298.9587421159813</v>
      </c>
      <c r="K3655">
        <v>-3537.98584383051</v>
      </c>
      <c r="L3655">
        <v>-33.730072442447238</v>
      </c>
      <c r="M3655">
        <v>6371.5231759597691</v>
      </c>
      <c r="N3655">
        <v>37995.685596887779</v>
      </c>
      <c r="O3655">
        <v>37.172665452125123</v>
      </c>
      <c r="P3655">
        <v>49.342198179095433</v>
      </c>
      <c r="Q3655" s="6">
        <v>3653</v>
      </c>
    </row>
    <row r="3656" spans="1:17" x14ac:dyDescent="0.25">
      <c r="A3656">
        <v>144.44242241839933</v>
      </c>
      <c r="B3656">
        <v>-33.286713896670278</v>
      </c>
      <c r="C3656" s="6">
        <v>1933.4</v>
      </c>
      <c r="D3656">
        <v>1.2</v>
      </c>
      <c r="E3656">
        <v>0.65</v>
      </c>
      <c r="F3656">
        <v>19.899999999999999</v>
      </c>
      <c r="G3656">
        <v>46.089820015575185</v>
      </c>
      <c r="H3656">
        <v>14.626707637904699</v>
      </c>
      <c r="I3656">
        <v>34.442422418399332</v>
      </c>
      <c r="J3656">
        <v>5337.0920010406135</v>
      </c>
      <c r="K3656">
        <v>-3480.5849742931755</v>
      </c>
      <c r="L3656">
        <v>-33.11038389501666</v>
      </c>
      <c r="M3656">
        <v>6371.7362461771063</v>
      </c>
      <c r="N3656">
        <v>38042.674535013604</v>
      </c>
      <c r="O3656">
        <v>36.595125353881272</v>
      </c>
      <c r="P3656">
        <v>51.330662449883562</v>
      </c>
      <c r="Q3656" s="6">
        <v>3654</v>
      </c>
    </row>
    <row r="3657" spans="1:17" x14ac:dyDescent="0.25">
      <c r="A3657">
        <v>144.40289302958041</v>
      </c>
      <c r="B3657">
        <v>-32.325752748724952</v>
      </c>
      <c r="C3657" s="6">
        <v>1933.6800000000003</v>
      </c>
      <c r="D3657">
        <v>3</v>
      </c>
      <c r="E3657">
        <v>0.65</v>
      </c>
      <c r="F3657">
        <v>19.899999999999999</v>
      </c>
      <c r="G3657">
        <v>54.048620189015942</v>
      </c>
      <c r="H3657">
        <v>21.599708474032955</v>
      </c>
      <c r="I3657">
        <v>34.402893029580412</v>
      </c>
      <c r="J3657">
        <v>5394.8318099882626</v>
      </c>
      <c r="K3657">
        <v>-3391.0117736728935</v>
      </c>
      <c r="L3657">
        <v>-32.152102052076785</v>
      </c>
      <c r="M3657">
        <v>6372.061762667513</v>
      </c>
      <c r="N3657">
        <v>37987.580664572524</v>
      </c>
      <c r="O3657">
        <v>37.280640153382194</v>
      </c>
      <c r="P3657">
        <v>52.01471486543538</v>
      </c>
      <c r="Q3657" s="6">
        <v>3655</v>
      </c>
    </row>
    <row r="3658" spans="1:17" x14ac:dyDescent="0.25">
      <c r="A3658">
        <v>141.41876985049856</v>
      </c>
      <c r="B3658">
        <v>-34.659707673491873</v>
      </c>
      <c r="C3658" s="6">
        <v>1933.9600000000003</v>
      </c>
      <c r="D3658">
        <v>3</v>
      </c>
      <c r="E3658">
        <v>0.65</v>
      </c>
      <c r="F3658">
        <v>19.899999999999999</v>
      </c>
      <c r="G3658">
        <v>54.048620189015942</v>
      </c>
      <c r="H3658">
        <v>21.583641555393726</v>
      </c>
      <c r="I3658">
        <v>31.418769850498563</v>
      </c>
      <c r="J3658">
        <v>5251.9906451222359</v>
      </c>
      <c r="K3658">
        <v>-3606.8801374692275</v>
      </c>
      <c r="L3658">
        <v>-34.479893102709013</v>
      </c>
      <c r="M3658">
        <v>6371.2628310658729</v>
      </c>
      <c r="N3658">
        <v>37953.300921301074</v>
      </c>
      <c r="O3658">
        <v>37.69713521776297</v>
      </c>
      <c r="P3658">
        <v>47.046583224858935</v>
      </c>
      <c r="Q3658" s="6">
        <v>3656</v>
      </c>
    </row>
    <row r="3659" spans="1:17" x14ac:dyDescent="0.25">
      <c r="A3659">
        <v>140.39182225519923</v>
      </c>
      <c r="B3659">
        <v>-32.56875208336939</v>
      </c>
      <c r="C3659" s="6">
        <v>1934.2400000000002</v>
      </c>
      <c r="D3659">
        <v>1.2</v>
      </c>
      <c r="E3659">
        <v>0.65</v>
      </c>
      <c r="F3659">
        <v>19.899999999999999</v>
      </c>
      <c r="G3659">
        <v>46.089820015575185</v>
      </c>
      <c r="H3659">
        <v>16.370480355718776</v>
      </c>
      <c r="I3659">
        <v>30.39182225519923</v>
      </c>
      <c r="J3659">
        <v>5380.3739539794615</v>
      </c>
      <c r="K3659">
        <v>-3413.7522330685251</v>
      </c>
      <c r="L3659">
        <v>-32.394405367585826</v>
      </c>
      <c r="M3659">
        <v>6371.9799272628698</v>
      </c>
      <c r="N3659">
        <v>37776.267180131799</v>
      </c>
      <c r="O3659">
        <v>39.962664597421387</v>
      </c>
      <c r="P3659">
        <v>47.453372122137587</v>
      </c>
      <c r="Q3659" s="6">
        <v>3657</v>
      </c>
    </row>
    <row r="3660" spans="1:17" x14ac:dyDescent="0.25">
      <c r="A3660">
        <v>142.59142648518142</v>
      </c>
      <c r="B3660">
        <v>-34.945095237567614</v>
      </c>
      <c r="C3660" s="6">
        <v>1934.5200000000002</v>
      </c>
      <c r="D3660">
        <v>3</v>
      </c>
      <c r="E3660">
        <v>0.65</v>
      </c>
      <c r="F3660">
        <v>19.899999999999999</v>
      </c>
      <c r="G3660">
        <v>54.048620189015942</v>
      </c>
      <c r="H3660">
        <v>14.729793798961618</v>
      </c>
      <c r="I3660">
        <v>32.591426485181415</v>
      </c>
      <c r="J3660">
        <v>5233.9207581375549</v>
      </c>
      <c r="K3660">
        <v>-3632.8769713516094</v>
      </c>
      <c r="L3660">
        <v>-34.76460777073568</v>
      </c>
      <c r="M3660">
        <v>6371.1632840039538</v>
      </c>
      <c r="N3660">
        <v>38033.402514960042</v>
      </c>
      <c r="O3660">
        <v>36.701553110667888</v>
      </c>
      <c r="P3660">
        <v>48.141440325884297</v>
      </c>
      <c r="Q3660" s="6">
        <v>3658</v>
      </c>
    </row>
    <row r="3661" spans="1:17" x14ac:dyDescent="0.25">
      <c r="A3661">
        <v>140.62546304133519</v>
      </c>
      <c r="B3661">
        <v>-34.80198848790765</v>
      </c>
      <c r="C3661" s="6">
        <v>1934.8000000000002</v>
      </c>
      <c r="D3661">
        <v>0.75</v>
      </c>
      <c r="E3661">
        <v>0.65</v>
      </c>
      <c r="F3661">
        <v>19.899999999999999</v>
      </c>
      <c r="G3661">
        <v>42.007420362456692</v>
      </c>
      <c r="H3661">
        <v>19.575041985201104</v>
      </c>
      <c r="I3661">
        <v>30.625463041335195</v>
      </c>
      <c r="J3661">
        <v>5242.9981416529326</v>
      </c>
      <c r="K3661">
        <v>-3619.8520337646069</v>
      </c>
      <c r="L3661">
        <v>-34.621836215935346</v>
      </c>
      <c r="M3661">
        <v>6371.2132486462788</v>
      </c>
      <c r="N3661">
        <v>37920.240657687646</v>
      </c>
      <c r="O3661">
        <v>38.111367059624335</v>
      </c>
      <c r="P3661">
        <v>46.047319021746532</v>
      </c>
      <c r="Q3661" s="6">
        <v>3659</v>
      </c>
    </row>
    <row r="3662" spans="1:17" x14ac:dyDescent="0.25">
      <c r="A3662">
        <v>142.89803106865071</v>
      </c>
      <c r="B3662">
        <v>-34.880084963390807</v>
      </c>
      <c r="C3662" s="6">
        <v>1935.0800000000002</v>
      </c>
      <c r="D3662">
        <v>3</v>
      </c>
      <c r="E3662">
        <v>0.65</v>
      </c>
      <c r="F3662">
        <v>19.899999999999999</v>
      </c>
      <c r="G3662">
        <v>54.048620189015942</v>
      </c>
      <c r="H3662">
        <v>17.853993060592213</v>
      </c>
      <c r="I3662">
        <v>32.89803106865071</v>
      </c>
      <c r="J3662">
        <v>5238.0484743748048</v>
      </c>
      <c r="K3662">
        <v>-3626.9627988116163</v>
      </c>
      <c r="L3662">
        <v>-34.699749212456467</v>
      </c>
      <c r="M3662">
        <v>6371.1859935073007</v>
      </c>
      <c r="N3662">
        <v>38046.356730311447</v>
      </c>
      <c r="O3662">
        <v>36.542496208243946</v>
      </c>
      <c r="P3662">
        <v>48.522392458602049</v>
      </c>
      <c r="Q3662" s="6">
        <v>3660</v>
      </c>
    </row>
    <row r="3663" spans="1:17" x14ac:dyDescent="0.25">
      <c r="A3663">
        <v>141.57925131482861</v>
      </c>
      <c r="B3663">
        <v>-33.838988461792177</v>
      </c>
      <c r="C3663" s="6">
        <v>1935.3600000000001</v>
      </c>
      <c r="D3663">
        <v>1.2</v>
      </c>
      <c r="E3663">
        <v>0.65</v>
      </c>
      <c r="F3663">
        <v>19.899999999999999</v>
      </c>
      <c r="G3663">
        <v>46.089820015575185</v>
      </c>
      <c r="H3663">
        <v>15.845862416982158</v>
      </c>
      <c r="I3663">
        <v>31.57925131482861</v>
      </c>
      <c r="J3663">
        <v>5303.2270550600842</v>
      </c>
      <c r="K3663">
        <v>-3531.62757578322</v>
      </c>
      <c r="L3663">
        <v>-33.66120785690353</v>
      </c>
      <c r="M3663">
        <v>6371.5469496468213</v>
      </c>
      <c r="N3663">
        <v>37913.374401911744</v>
      </c>
      <c r="O3663">
        <v>38.202533061488353</v>
      </c>
      <c r="P3663">
        <v>47.82658606918217</v>
      </c>
      <c r="Q3663" s="6">
        <v>3661</v>
      </c>
    </row>
    <row r="3664" spans="1:17" x14ac:dyDescent="0.25">
      <c r="A3664">
        <v>142.7542216281592</v>
      </c>
      <c r="B3664">
        <v>-32.12595261766856</v>
      </c>
      <c r="C3664" s="6">
        <v>1935.64</v>
      </c>
      <c r="D3664">
        <v>3</v>
      </c>
      <c r="E3664">
        <v>0.65</v>
      </c>
      <c r="F3664">
        <v>19.899999999999999</v>
      </c>
      <c r="G3664">
        <v>54.048620189015942</v>
      </c>
      <c r="H3664">
        <v>18.014770845178209</v>
      </c>
      <c r="I3664">
        <v>32.7542216281592</v>
      </c>
      <c r="J3664">
        <v>5406.6466687479624</v>
      </c>
      <c r="K3664">
        <v>-3372.2688573815281</v>
      </c>
      <c r="L3664">
        <v>-31.952883526833336</v>
      </c>
      <c r="M3664">
        <v>6372.1288002635947</v>
      </c>
      <c r="N3664">
        <v>37881.120381950765</v>
      </c>
      <c r="O3664">
        <v>38.618801405600074</v>
      </c>
      <c r="P3664">
        <v>50.422380709897482</v>
      </c>
      <c r="Q3664" s="6">
        <v>3662</v>
      </c>
    </row>
    <row r="3665" spans="1:17" x14ac:dyDescent="0.25">
      <c r="A3665">
        <v>142.73783340903381</v>
      </c>
      <c r="B3665">
        <v>-36.050784443433265</v>
      </c>
      <c r="C3665" s="6">
        <v>1935.92</v>
      </c>
      <c r="D3665">
        <v>3</v>
      </c>
      <c r="E3665">
        <v>0.65</v>
      </c>
      <c r="F3665">
        <v>19.899999999999999</v>
      </c>
      <c r="G3665">
        <v>54.048620189015942</v>
      </c>
      <c r="H3665">
        <v>16.216873714584985</v>
      </c>
      <c r="I3665">
        <v>32.737833409033811</v>
      </c>
      <c r="J3665">
        <v>5162.6871258114888</v>
      </c>
      <c r="K3665">
        <v>-3732.7503741759606</v>
      </c>
      <c r="L3665">
        <v>-35.867859078205477</v>
      </c>
      <c r="M3665">
        <v>6370.7741848954647</v>
      </c>
      <c r="N3665">
        <v>38107.693127592414</v>
      </c>
      <c r="O3665">
        <v>35.787717975472859</v>
      </c>
      <c r="P3665">
        <v>47.530381966071559</v>
      </c>
      <c r="Q3665" s="6">
        <v>3663</v>
      </c>
    </row>
    <row r="3666" spans="1:17" x14ac:dyDescent="0.25">
      <c r="A3666">
        <v>144.48965643771368</v>
      </c>
      <c r="B3666">
        <v>-35.264405380233711</v>
      </c>
      <c r="C3666" s="6">
        <v>1936.2000000000003</v>
      </c>
      <c r="D3666">
        <v>1.2</v>
      </c>
      <c r="E3666">
        <v>0.65</v>
      </c>
      <c r="F3666">
        <v>19.899999999999999</v>
      </c>
      <c r="G3666">
        <v>46.089820015575185</v>
      </c>
      <c r="H3666">
        <v>18.256034996823526</v>
      </c>
      <c r="I3666">
        <v>34.489656437713677</v>
      </c>
      <c r="J3666">
        <v>5213.5487749347158</v>
      </c>
      <c r="K3666">
        <v>-3661.8582621066962</v>
      </c>
      <c r="L3666">
        <v>-35.083186194200394</v>
      </c>
      <c r="M3666">
        <v>6371.0514642704265</v>
      </c>
      <c r="N3666">
        <v>38158.004393063631</v>
      </c>
      <c r="O3666">
        <v>35.182922535678962</v>
      </c>
      <c r="P3666">
        <v>49.957140698506464</v>
      </c>
      <c r="Q3666" s="6">
        <v>3664</v>
      </c>
    </row>
    <row r="3667" spans="1:17" x14ac:dyDescent="0.25">
      <c r="A3667">
        <v>140.636973423927</v>
      </c>
      <c r="B3667">
        <v>-34.452628433999884</v>
      </c>
      <c r="C3667" s="6">
        <v>1936.4800000000002</v>
      </c>
      <c r="D3667">
        <v>3</v>
      </c>
      <c r="E3667">
        <v>0.65</v>
      </c>
      <c r="F3667">
        <v>19.899999999999999</v>
      </c>
      <c r="G3667">
        <v>54.048620189015942</v>
      </c>
      <c r="H3667">
        <v>16.98985355273598</v>
      </c>
      <c r="I3667">
        <v>30.636973423927003</v>
      </c>
      <c r="J3667">
        <v>5265.0205737582419</v>
      </c>
      <c r="K3667">
        <v>-3587.9612329279071</v>
      </c>
      <c r="L3667">
        <v>-34.273313257076737</v>
      </c>
      <c r="M3667">
        <v>6371.3348249084438</v>
      </c>
      <c r="N3667">
        <v>37899.783256155693</v>
      </c>
      <c r="O3667">
        <v>38.371194861434304</v>
      </c>
      <c r="P3667">
        <v>46.313177050851131</v>
      </c>
      <c r="Q3667" s="6">
        <v>3665</v>
      </c>
    </row>
    <row r="3668" spans="1:17" x14ac:dyDescent="0.25">
      <c r="A3668">
        <v>142.24054542686142</v>
      </c>
      <c r="B3668">
        <v>-36.16619024536638</v>
      </c>
      <c r="C3668" s="6">
        <v>1936.7600000000002</v>
      </c>
      <c r="D3668">
        <v>3</v>
      </c>
      <c r="E3668">
        <v>0.65</v>
      </c>
      <c r="F3668">
        <v>19.899999999999999</v>
      </c>
      <c r="G3668">
        <v>54.048620189015942</v>
      </c>
      <c r="H3668">
        <v>14.09332886637514</v>
      </c>
      <c r="I3668">
        <v>32.240545426861416</v>
      </c>
      <c r="J3668">
        <v>5155.1406110904863</v>
      </c>
      <c r="K3668">
        <v>-3743.0960094178595</v>
      </c>
      <c r="L3668">
        <v>-35.983026019267598</v>
      </c>
      <c r="M3668">
        <v>6370.7332745794893</v>
      </c>
      <c r="N3668">
        <v>38088.113233315911</v>
      </c>
      <c r="O3668">
        <v>36.025442339049533</v>
      </c>
      <c r="P3668">
        <v>46.904365536761262</v>
      </c>
      <c r="Q3668" s="6">
        <v>3666</v>
      </c>
    </row>
    <row r="3669" spans="1:17" x14ac:dyDescent="0.25">
      <c r="A3669">
        <v>145.05638687156326</v>
      </c>
      <c r="B3669">
        <v>-32.199947907168202</v>
      </c>
      <c r="C3669" s="6">
        <v>1937.0400000000002</v>
      </c>
      <c r="D3669">
        <v>1.2</v>
      </c>
      <c r="E3669">
        <v>0.65</v>
      </c>
      <c r="F3669">
        <v>19.899999999999999</v>
      </c>
      <c r="G3669">
        <v>46.089820015575185</v>
      </c>
      <c r="H3669">
        <v>22.758856690603224</v>
      </c>
      <c r="I3669">
        <v>35.056386871563262</v>
      </c>
      <c r="J3669">
        <v>5402.2787414726827</v>
      </c>
      <c r="K3669">
        <v>-3379.214965231447</v>
      </c>
      <c r="L3669">
        <v>-32.026662441867487</v>
      </c>
      <c r="M3669">
        <v>6372.1039996073387</v>
      </c>
      <c r="N3669">
        <v>38019.716595566606</v>
      </c>
      <c r="O3669">
        <v>36.883027642904075</v>
      </c>
      <c r="P3669">
        <v>52.785753517951271</v>
      </c>
      <c r="Q3669" s="6">
        <v>3667</v>
      </c>
    </row>
    <row r="3670" spans="1:17" x14ac:dyDescent="0.25">
      <c r="A3670">
        <v>144.88143969669696</v>
      </c>
      <c r="B3670">
        <v>-36.630909639172806</v>
      </c>
      <c r="C3670" s="6">
        <v>1937.3200000000002</v>
      </c>
      <c r="D3670">
        <v>0.75</v>
      </c>
      <c r="E3670">
        <v>0.65</v>
      </c>
      <c r="F3670">
        <v>19.899999999999999</v>
      </c>
      <c r="G3670">
        <v>42.007420362456692</v>
      </c>
      <c r="H3670">
        <v>19.351583551649888</v>
      </c>
      <c r="I3670">
        <v>34.881439696696958</v>
      </c>
      <c r="J3670">
        <v>5124.5401622546815</v>
      </c>
      <c r="K3670">
        <v>-3784.6036432370202</v>
      </c>
      <c r="L3670">
        <v>-36.446813592628367</v>
      </c>
      <c r="M3670">
        <v>6370.5679975151479</v>
      </c>
      <c r="N3670">
        <v>38260.885145868815</v>
      </c>
      <c r="O3670">
        <v>33.949204910839356</v>
      </c>
      <c r="P3670">
        <v>49.440451410413935</v>
      </c>
      <c r="Q3670" s="6">
        <v>3668</v>
      </c>
    </row>
    <row r="3671" spans="1:17" x14ac:dyDescent="0.25">
      <c r="A3671">
        <v>143.88881907400074</v>
      </c>
      <c r="B3671">
        <v>-36.401615087453372</v>
      </c>
      <c r="C3671" s="6">
        <v>1937.6000000000001</v>
      </c>
      <c r="D3671">
        <v>3</v>
      </c>
      <c r="E3671">
        <v>0.65</v>
      </c>
      <c r="F3671">
        <v>19.899999999999999</v>
      </c>
      <c r="G3671">
        <v>54.048620189015942</v>
      </c>
      <c r="H3671">
        <v>17.49049067009798</v>
      </c>
      <c r="I3671">
        <v>33.888819074000736</v>
      </c>
      <c r="J3671">
        <v>5139.6809289927969</v>
      </c>
      <c r="K3671">
        <v>-3764.1542132439045</v>
      </c>
      <c r="L3671">
        <v>-36.217972783895284</v>
      </c>
      <c r="M3671">
        <v>6370.6496523458336</v>
      </c>
      <c r="N3671">
        <v>38191.73224486268</v>
      </c>
      <c r="O3671">
        <v>34.772906841072952</v>
      </c>
      <c r="P3671">
        <v>48.539190196135287</v>
      </c>
      <c r="Q3671" s="6">
        <v>3669</v>
      </c>
    </row>
    <row r="3672" spans="1:17" x14ac:dyDescent="0.25">
      <c r="A3672">
        <v>141.24265106597002</v>
      </c>
      <c r="B3672">
        <v>-32.974907213826931</v>
      </c>
      <c r="C3672" s="6">
        <v>1937.88</v>
      </c>
      <c r="D3672">
        <v>0.75</v>
      </c>
      <c r="E3672">
        <v>0.65</v>
      </c>
      <c r="F3672">
        <v>19.899999999999999</v>
      </c>
      <c r="G3672">
        <v>42.007420362456692</v>
      </c>
      <c r="H3672">
        <v>14.260139645265557</v>
      </c>
      <c r="I3672">
        <v>31.242651065970023</v>
      </c>
      <c r="J3672">
        <v>5355.9925741544384</v>
      </c>
      <c r="K3672">
        <v>-3451.6256074110402</v>
      </c>
      <c r="L3672">
        <v>-32.799425065321657</v>
      </c>
      <c r="M3672">
        <v>6371.8424170826074</v>
      </c>
      <c r="N3672">
        <v>37845.133488457563</v>
      </c>
      <c r="O3672">
        <v>39.073336833291592</v>
      </c>
      <c r="P3672">
        <v>48.101817442686517</v>
      </c>
      <c r="Q3672" s="6">
        <v>3670</v>
      </c>
    </row>
    <row r="3673" spans="1:17" x14ac:dyDescent="0.25">
      <c r="A3673">
        <v>143.16660699913584</v>
      </c>
      <c r="B3673">
        <v>-34.431078468737013</v>
      </c>
      <c r="C3673" s="6">
        <v>1938.16</v>
      </c>
      <c r="D3673">
        <v>3</v>
      </c>
      <c r="E3673">
        <v>0.65</v>
      </c>
      <c r="F3673">
        <v>19.899999999999999</v>
      </c>
      <c r="G3673">
        <v>54.048620189015942</v>
      </c>
      <c r="H3673">
        <v>17.531966852178904</v>
      </c>
      <c r="I3673">
        <v>33.166606999135837</v>
      </c>
      <c r="J3673">
        <v>5266.3725944466732</v>
      </c>
      <c r="K3673">
        <v>-3585.9897473985748</v>
      </c>
      <c r="L3673">
        <v>-34.251815798615176</v>
      </c>
      <c r="M3673">
        <v>6371.3423053534552</v>
      </c>
      <c r="N3673">
        <v>38034.938450865528</v>
      </c>
      <c r="O3673">
        <v>36.685041080543947</v>
      </c>
      <c r="P3673">
        <v>49.135476903220841</v>
      </c>
      <c r="Q3673" s="6">
        <v>3671</v>
      </c>
    </row>
    <row r="3674" spans="1:17" x14ac:dyDescent="0.25">
      <c r="A3674">
        <v>141.5490096454393</v>
      </c>
      <c r="B3674">
        <v>-35.395179083092195</v>
      </c>
      <c r="C3674" s="6">
        <v>1938.4400000000003</v>
      </c>
      <c r="D3674">
        <v>3</v>
      </c>
      <c r="E3674">
        <v>0.65</v>
      </c>
      <c r="F3674">
        <v>19.899999999999999</v>
      </c>
      <c r="G3674">
        <v>54.048620189015942</v>
      </c>
      <c r="H3674">
        <v>21.455578141165724</v>
      </c>
      <c r="I3674">
        <v>31.549009645439298</v>
      </c>
      <c r="J3674">
        <v>5205.1585381790337</v>
      </c>
      <c r="K3674">
        <v>-3673.6951628005459</v>
      </c>
      <c r="L3674">
        <v>-35.213666692059107</v>
      </c>
      <c r="M3674">
        <v>6371.0055373357054</v>
      </c>
      <c r="N3674">
        <v>38004.487800248266</v>
      </c>
      <c r="O3674">
        <v>37.056534281804247</v>
      </c>
      <c r="P3674">
        <v>46.668927238405608</v>
      </c>
      <c r="Q3674" s="6">
        <v>3672</v>
      </c>
    </row>
    <row r="3675" spans="1:17" x14ac:dyDescent="0.25">
      <c r="A3675">
        <v>143.90042803576631</v>
      </c>
      <c r="B3675">
        <v>-32.204549791063947</v>
      </c>
      <c r="C3675" s="6">
        <v>1938.7200000000003</v>
      </c>
      <c r="D3675">
        <v>3</v>
      </c>
      <c r="E3675">
        <v>0.65</v>
      </c>
      <c r="F3675">
        <v>19.899999999999999</v>
      </c>
      <c r="G3675">
        <v>54.048620189015942</v>
      </c>
      <c r="H3675">
        <v>19.587536289419539</v>
      </c>
      <c r="I3675">
        <v>33.900428035766311</v>
      </c>
      <c r="J3675">
        <v>5402.0067952351019</v>
      </c>
      <c r="K3675">
        <v>-3379.6467709408685</v>
      </c>
      <c r="L3675">
        <v>-32.031250907096393</v>
      </c>
      <c r="M3675">
        <v>6372.102456183301</v>
      </c>
      <c r="N3675">
        <v>37951.48062825446</v>
      </c>
      <c r="O3675">
        <v>37.731470811371686</v>
      </c>
      <c r="P3675">
        <v>51.582391163503708</v>
      </c>
      <c r="Q3675" s="6">
        <v>3673</v>
      </c>
    </row>
    <row r="3676" spans="1:17" x14ac:dyDescent="0.25">
      <c r="A3676">
        <v>141.38619428268808</v>
      </c>
      <c r="B3676">
        <v>-34.288389525538037</v>
      </c>
      <c r="C3676" s="6">
        <v>1939.0000000000002</v>
      </c>
      <c r="D3676">
        <v>1.2</v>
      </c>
      <c r="E3676">
        <v>0.65</v>
      </c>
      <c r="F3676">
        <v>19.899999999999999</v>
      </c>
      <c r="G3676">
        <v>46.089820015575185</v>
      </c>
      <c r="H3676">
        <v>18.337589026704318</v>
      </c>
      <c r="I3676">
        <v>31.386194282688081</v>
      </c>
      <c r="J3676">
        <v>5275.3058980227015</v>
      </c>
      <c r="K3676">
        <v>-3572.9232975240607</v>
      </c>
      <c r="L3676">
        <v>-34.109477067715297</v>
      </c>
      <c r="M3676">
        <v>6371.39177948612</v>
      </c>
      <c r="N3676">
        <v>37929.474662043947</v>
      </c>
      <c r="O3676">
        <v>37.997676737950826</v>
      </c>
      <c r="P3676">
        <v>47.279693183790201</v>
      </c>
      <c r="Q3676" s="6">
        <v>3674</v>
      </c>
    </row>
    <row r="3677" spans="1:17" x14ac:dyDescent="0.25">
      <c r="A3677">
        <v>140.15927297405995</v>
      </c>
      <c r="B3677">
        <v>-35.816042261717385</v>
      </c>
      <c r="C3677" s="6">
        <v>1939.2800000000002</v>
      </c>
      <c r="D3677">
        <v>3</v>
      </c>
      <c r="E3677">
        <v>0.65</v>
      </c>
      <c r="F3677">
        <v>19.899999999999999</v>
      </c>
      <c r="G3677">
        <v>54.048620189015942</v>
      </c>
      <c r="H3677">
        <v>18.252545697047324</v>
      </c>
      <c r="I3677">
        <v>30.159272974059945</v>
      </c>
      <c r="J3677">
        <v>5177.9723522563563</v>
      </c>
      <c r="K3677">
        <v>-3711.6605669549535</v>
      </c>
      <c r="L3677">
        <v>-35.633611880802249</v>
      </c>
      <c r="M3677">
        <v>6370.8572299981406</v>
      </c>
      <c r="N3677">
        <v>37958.679243181359</v>
      </c>
      <c r="O3677">
        <v>37.624321784272865</v>
      </c>
      <c r="P3677">
        <v>44.797491212875812</v>
      </c>
      <c r="Q3677" s="6">
        <v>3675</v>
      </c>
    </row>
    <row r="3678" spans="1:17" x14ac:dyDescent="0.25">
      <c r="A3678">
        <v>142.96826045779085</v>
      </c>
      <c r="B3678">
        <v>-32.335279281691449</v>
      </c>
      <c r="C3678" s="6">
        <v>1939.5600000000002</v>
      </c>
      <c r="D3678">
        <v>1.2</v>
      </c>
      <c r="E3678">
        <v>0.65</v>
      </c>
      <c r="F3678">
        <v>19.899999999999999</v>
      </c>
      <c r="G3678">
        <v>46.089820015575185</v>
      </c>
      <c r="H3678">
        <v>21.412306050905592</v>
      </c>
      <c r="I3678">
        <v>32.968260457790848</v>
      </c>
      <c r="J3678">
        <v>5394.2668326222793</v>
      </c>
      <c r="K3678">
        <v>-3391.9044265241373</v>
      </c>
      <c r="L3678">
        <v>-32.161601063725804</v>
      </c>
      <c r="M3678">
        <v>6372.058560638221</v>
      </c>
      <c r="N3678">
        <v>37904.860197248483</v>
      </c>
      <c r="O3678">
        <v>38.31714197978507</v>
      </c>
      <c r="P3678">
        <v>50.489934821746075</v>
      </c>
      <c r="Q3678" s="6">
        <v>3676</v>
      </c>
    </row>
    <row r="3679" spans="1:17" x14ac:dyDescent="0.25">
      <c r="A3679">
        <v>143.8492264340376</v>
      </c>
      <c r="B3679">
        <v>-32.216506071021712</v>
      </c>
      <c r="C3679" s="6">
        <v>1939.8400000000001</v>
      </c>
      <c r="D3679">
        <v>1.2</v>
      </c>
      <c r="E3679">
        <v>0.65</v>
      </c>
      <c r="F3679">
        <v>19.899999999999999</v>
      </c>
      <c r="G3679">
        <v>46.089820015575185</v>
      </c>
      <c r="H3679">
        <v>20.658530810198563</v>
      </c>
      <c r="I3679">
        <v>33.849226434037604</v>
      </c>
      <c r="J3679">
        <v>5401.3000812766313</v>
      </c>
      <c r="K3679">
        <v>-3380.7685564846443</v>
      </c>
      <c r="L3679">
        <v>-32.043172344461851</v>
      </c>
      <c r="M3679">
        <v>6372.0984456075548</v>
      </c>
      <c r="N3679">
        <v>37949.142575507365</v>
      </c>
      <c r="O3679">
        <v>37.760688406793591</v>
      </c>
      <c r="P3679">
        <v>51.519268063065944</v>
      </c>
      <c r="Q3679" s="6">
        <v>3677</v>
      </c>
    </row>
    <row r="3680" spans="1:17" x14ac:dyDescent="0.25">
      <c r="A3680">
        <v>139.30188849426165</v>
      </c>
      <c r="B3680">
        <v>-33.655129123658284</v>
      </c>
      <c r="C3680" s="6">
        <v>1940.1200000000001</v>
      </c>
      <c r="D3680">
        <v>0.75</v>
      </c>
      <c r="E3680">
        <v>0.65</v>
      </c>
      <c r="F3680">
        <v>19.899999999999999</v>
      </c>
      <c r="G3680">
        <v>42.007420362456692</v>
      </c>
      <c r="H3680">
        <v>22.739154085910393</v>
      </c>
      <c r="I3680">
        <v>29.301888494261647</v>
      </c>
      <c r="J3680">
        <v>5314.5560826528972</v>
      </c>
      <c r="K3680">
        <v>-3514.6706037908548</v>
      </c>
      <c r="L3680">
        <v>-33.477824161772418</v>
      </c>
      <c r="M3680">
        <v>6371.6101425632187</v>
      </c>
      <c r="N3680">
        <v>37783.413712333277</v>
      </c>
      <c r="O3680">
        <v>39.864596069923842</v>
      </c>
      <c r="P3680">
        <v>45.360823520034003</v>
      </c>
      <c r="Q3680" s="6">
        <v>3678</v>
      </c>
    </row>
    <row r="3681" spans="1:17" x14ac:dyDescent="0.25">
      <c r="A3681">
        <v>144.15746564058105</v>
      </c>
      <c r="B3681">
        <v>-32.297104922871796</v>
      </c>
      <c r="C3681" s="6">
        <v>1940.4</v>
      </c>
      <c r="D3681">
        <v>3</v>
      </c>
      <c r="E3681">
        <v>0.65</v>
      </c>
      <c r="F3681">
        <v>19.899999999999999</v>
      </c>
      <c r="G3681">
        <v>54.048620189015942</v>
      </c>
      <c r="H3681">
        <v>17.549386552137321</v>
      </c>
      <c r="I3681">
        <v>34.157465640581052</v>
      </c>
      <c r="J3681">
        <v>5396.5298888294801</v>
      </c>
      <c r="K3681">
        <v>-3388.326864452039</v>
      </c>
      <c r="L3681">
        <v>-32.123537102462279</v>
      </c>
      <c r="M3681">
        <v>6372.0713885986324</v>
      </c>
      <c r="N3681">
        <v>37971.572406479914</v>
      </c>
      <c r="O3681">
        <v>37.480047934786192</v>
      </c>
      <c r="P3681">
        <v>51.780642735911513</v>
      </c>
      <c r="Q3681" s="6">
        <v>3679</v>
      </c>
    </row>
    <row r="3682" spans="1:17" x14ac:dyDescent="0.25">
      <c r="A3682">
        <v>139.02043625626888</v>
      </c>
      <c r="B3682">
        <v>-34.424587776165723</v>
      </c>
      <c r="C3682" s="6">
        <v>1940.6800000000003</v>
      </c>
      <c r="D3682">
        <v>3</v>
      </c>
      <c r="E3682">
        <v>0.65</v>
      </c>
      <c r="F3682">
        <v>19.899999999999999</v>
      </c>
      <c r="G3682">
        <v>54.048620189015942</v>
      </c>
      <c r="H3682">
        <v>22.563014971481984</v>
      </c>
      <c r="I3682">
        <v>29.02043625626888</v>
      </c>
      <c r="J3682">
        <v>5266.779666982382</v>
      </c>
      <c r="K3682">
        <v>-3585.3958520489809</v>
      </c>
      <c r="L3682">
        <v>-34.245340940515909</v>
      </c>
      <c r="M3682">
        <v>6371.3445579743284</v>
      </c>
      <c r="N3682">
        <v>37815.781102893539</v>
      </c>
      <c r="O3682">
        <v>39.442783495423917</v>
      </c>
      <c r="P3682">
        <v>44.460580575937193</v>
      </c>
      <c r="Q3682" s="6">
        <v>3680</v>
      </c>
    </row>
    <row r="3683" spans="1:17" x14ac:dyDescent="0.25">
      <c r="A3683">
        <v>141.09827998276509</v>
      </c>
      <c r="B3683">
        <v>-37.482240162430593</v>
      </c>
      <c r="C3683" s="6">
        <v>1940.9600000000003</v>
      </c>
      <c r="D3683">
        <v>3</v>
      </c>
      <c r="E3683">
        <v>0.65</v>
      </c>
      <c r="F3683">
        <v>19.899999999999999</v>
      </c>
      <c r="G3683">
        <v>54.048620189015942</v>
      </c>
      <c r="H3683">
        <v>21.804086243125823</v>
      </c>
      <c r="I3683">
        <v>31.098279982765092</v>
      </c>
      <c r="J3683">
        <v>5067.6069517460182</v>
      </c>
      <c r="K3683">
        <v>-3860.0015230275817</v>
      </c>
      <c r="L3683">
        <v>-37.296562554984817</v>
      </c>
      <c r="M3683">
        <v>6370.263100937027</v>
      </c>
      <c r="N3683">
        <v>38111.270566850624</v>
      </c>
      <c r="O3683">
        <v>35.7375705390156</v>
      </c>
      <c r="P3683">
        <v>44.748546812303644</v>
      </c>
      <c r="Q3683" s="6">
        <v>3681</v>
      </c>
    </row>
    <row r="3684" spans="1:17" x14ac:dyDescent="0.25">
      <c r="A3684">
        <v>141.63293018960715</v>
      </c>
      <c r="B3684">
        <v>-34.859757711259761</v>
      </c>
      <c r="C3684" s="6">
        <v>1941.2400000000002</v>
      </c>
      <c r="D3684">
        <v>0.75</v>
      </c>
      <c r="E3684">
        <v>0.65</v>
      </c>
      <c r="F3684">
        <v>19.899999999999999</v>
      </c>
      <c r="G3684">
        <v>42.007420362456692</v>
      </c>
      <c r="H3684">
        <v>17.521000410616939</v>
      </c>
      <c r="I3684">
        <v>31.632930189607151</v>
      </c>
      <c r="J3684">
        <v>5239.337731998944</v>
      </c>
      <c r="K3684">
        <v>-3625.1126222124899</v>
      </c>
      <c r="L3684">
        <v>-34.679469588430983</v>
      </c>
      <c r="M3684">
        <v>6371.1930902831809</v>
      </c>
      <c r="N3684">
        <v>37976.653795583552</v>
      </c>
      <c r="O3684">
        <v>37.404724767349002</v>
      </c>
      <c r="P3684">
        <v>47.142441030061242</v>
      </c>
      <c r="Q3684" s="6">
        <v>3682</v>
      </c>
    </row>
    <row r="3685" spans="1:17" x14ac:dyDescent="0.25">
      <c r="A3685">
        <v>140.37274736539874</v>
      </c>
      <c r="B3685">
        <v>-35.300863246060793</v>
      </c>
      <c r="C3685" s="6">
        <v>1941.5200000000002</v>
      </c>
      <c r="D3685">
        <v>1.2</v>
      </c>
      <c r="E3685">
        <v>0.65</v>
      </c>
      <c r="F3685">
        <v>19.899999999999999</v>
      </c>
      <c r="G3685">
        <v>46.089820015575185</v>
      </c>
      <c r="H3685">
        <v>14.424552152680779</v>
      </c>
      <c r="I3685">
        <v>30.372747365398737</v>
      </c>
      <c r="J3685">
        <v>5211.212429805988</v>
      </c>
      <c r="K3685">
        <v>-3665.1601221972051</v>
      </c>
      <c r="L3685">
        <v>-35.119561939984941</v>
      </c>
      <c r="M3685">
        <v>6371.0386680594756</v>
      </c>
      <c r="N3685">
        <v>37937.649464563801</v>
      </c>
      <c r="O3685">
        <v>37.890128680870497</v>
      </c>
      <c r="P3685">
        <v>45.403028423359345</v>
      </c>
      <c r="Q3685" s="6">
        <v>3683</v>
      </c>
    </row>
    <row r="3686" spans="1:17" x14ac:dyDescent="0.25">
      <c r="A3686">
        <v>145.6816664955839</v>
      </c>
      <c r="B3686">
        <v>-30.658317372808277</v>
      </c>
      <c r="C3686" s="6">
        <v>1941.8000000000002</v>
      </c>
      <c r="D3686">
        <v>3</v>
      </c>
      <c r="E3686">
        <v>0.65</v>
      </c>
      <c r="F3686">
        <v>19.899999999999999</v>
      </c>
      <c r="G3686">
        <v>54.048620189015942</v>
      </c>
      <c r="H3686">
        <v>18.304246670116964</v>
      </c>
      <c r="I3686">
        <v>35.681666495583897</v>
      </c>
      <c r="J3686">
        <v>5491.4071480651301</v>
      </c>
      <c r="K3686">
        <v>-3233.3661816866788</v>
      </c>
      <c r="L3686">
        <v>-30.489775453162771</v>
      </c>
      <c r="M3686">
        <v>6372.6140108040354</v>
      </c>
      <c r="N3686">
        <v>37977.336359230801</v>
      </c>
      <c r="O3686">
        <v>37.415640760423052</v>
      </c>
      <c r="P3686">
        <v>54.621275135706775</v>
      </c>
      <c r="Q3686" s="6">
        <v>3684</v>
      </c>
    </row>
    <row r="3687" spans="1:17" x14ac:dyDescent="0.25">
      <c r="A3687">
        <v>145.42043490218182</v>
      </c>
      <c r="B3687">
        <v>-37.223466676639255</v>
      </c>
      <c r="C3687" s="6">
        <v>1942.0800000000002</v>
      </c>
      <c r="D3687">
        <v>3</v>
      </c>
      <c r="E3687">
        <v>0.65</v>
      </c>
      <c r="F3687">
        <v>19.899999999999999</v>
      </c>
      <c r="G3687">
        <v>54.048620189015942</v>
      </c>
      <c r="H3687">
        <v>23.538262713044745</v>
      </c>
      <c r="I3687">
        <v>35.420434902181825</v>
      </c>
      <c r="J3687">
        <v>5085.0318686220935</v>
      </c>
      <c r="K3687">
        <v>-3837.1717695457273</v>
      </c>
      <c r="L3687">
        <v>-37.038252570765344</v>
      </c>
      <c r="M3687">
        <v>6370.3560570741247</v>
      </c>
      <c r="N3687">
        <v>38326.859794034041</v>
      </c>
      <c r="O3687">
        <v>33.170565183542578</v>
      </c>
      <c r="P3687">
        <v>49.616509857246278</v>
      </c>
      <c r="Q3687" s="6">
        <v>3685</v>
      </c>
    </row>
    <row r="3688" spans="1:17" x14ac:dyDescent="0.25">
      <c r="A3688">
        <v>139.98218738035638</v>
      </c>
      <c r="B3688">
        <v>-35.978833753269534</v>
      </c>
      <c r="C3688" s="6">
        <v>1942.3600000000001</v>
      </c>
      <c r="D3688">
        <v>3</v>
      </c>
      <c r="E3688">
        <v>0.65</v>
      </c>
      <c r="F3688">
        <v>19.899999999999999</v>
      </c>
      <c r="G3688">
        <v>54.048620189015942</v>
      </c>
      <c r="H3688">
        <v>18.48087367574675</v>
      </c>
      <c r="I3688">
        <v>29.982187380356379</v>
      </c>
      <c r="J3688">
        <v>5167.3814369118163</v>
      </c>
      <c r="K3688">
        <v>-3726.2927199032379</v>
      </c>
      <c r="L3688">
        <v>-35.796058805691175</v>
      </c>
      <c r="M3688">
        <v>6370.7996632247587</v>
      </c>
      <c r="N3688">
        <v>37959.952188666597</v>
      </c>
      <c r="O3688">
        <v>37.607629041884486</v>
      </c>
      <c r="P3688">
        <v>44.480872391239181</v>
      </c>
      <c r="Q3688" s="6">
        <v>3686</v>
      </c>
    </row>
    <row r="3689" spans="1:17" x14ac:dyDescent="0.25">
      <c r="A3689">
        <v>140.18576074959631</v>
      </c>
      <c r="B3689">
        <v>-33.639541812142397</v>
      </c>
      <c r="C3689" s="6">
        <v>1942.64</v>
      </c>
      <c r="D3689">
        <v>0.75</v>
      </c>
      <c r="E3689">
        <v>0.65</v>
      </c>
      <c r="F3689">
        <v>19.899999999999999</v>
      </c>
      <c r="G3689">
        <v>42.007420362456692</v>
      </c>
      <c r="H3689">
        <v>16.537328089967474</v>
      </c>
      <c r="I3689">
        <v>30.185760749596312</v>
      </c>
      <c r="J3689">
        <v>5315.5140214965431</v>
      </c>
      <c r="K3689">
        <v>-3513.2313709775008</v>
      </c>
      <c r="L3689">
        <v>-33.462277509325418</v>
      </c>
      <c r="M3689">
        <v>6371.6154920668905</v>
      </c>
      <c r="N3689">
        <v>37827.854506581876</v>
      </c>
      <c r="O3689">
        <v>39.291499124908846</v>
      </c>
      <c r="P3689">
        <v>46.398001681959279</v>
      </c>
      <c r="Q3689" s="6">
        <v>3687</v>
      </c>
    </row>
    <row r="3690" spans="1:17" x14ac:dyDescent="0.25">
      <c r="A3690">
        <v>140.85916565766084</v>
      </c>
      <c r="B3690">
        <v>-33.074180899720773</v>
      </c>
      <c r="C3690" s="6">
        <v>1942.92</v>
      </c>
      <c r="D3690">
        <v>3</v>
      </c>
      <c r="E3690">
        <v>0.65</v>
      </c>
      <c r="F3690">
        <v>19.899999999999999</v>
      </c>
      <c r="G3690">
        <v>54.048620189015942</v>
      </c>
      <c r="H3690">
        <v>14.853727217349515</v>
      </c>
      <c r="I3690">
        <v>30.859165657660839</v>
      </c>
      <c r="J3690">
        <v>5349.9921757755319</v>
      </c>
      <c r="K3690">
        <v>-3460.8567509556619</v>
      </c>
      <c r="L3690">
        <v>-32.898426558614887</v>
      </c>
      <c r="M3690">
        <v>6371.8086703458694</v>
      </c>
      <c r="N3690">
        <v>37830.263070089546</v>
      </c>
      <c r="O3690">
        <v>39.263352651577122</v>
      </c>
      <c r="P3690">
        <v>47.59406132958059</v>
      </c>
      <c r="Q3690" s="6">
        <v>3688</v>
      </c>
    </row>
    <row r="3691" spans="1:17" x14ac:dyDescent="0.25">
      <c r="A3691">
        <v>140.65939669636327</v>
      </c>
      <c r="B3691">
        <v>-32.806293763041417</v>
      </c>
      <c r="C3691" s="6">
        <v>1943.2000000000003</v>
      </c>
      <c r="D3691">
        <v>3</v>
      </c>
      <c r="E3691">
        <v>0.65</v>
      </c>
      <c r="F3691">
        <v>19.899999999999999</v>
      </c>
      <c r="G3691">
        <v>54.048620189015942</v>
      </c>
      <c r="H3691">
        <v>20.111525781551688</v>
      </c>
      <c r="I3691">
        <v>30.659396696363274</v>
      </c>
      <c r="J3691">
        <v>5366.147173771169</v>
      </c>
      <c r="K3691">
        <v>-3435.9233387284107</v>
      </c>
      <c r="L3691">
        <v>-32.631278733061187</v>
      </c>
      <c r="M3691">
        <v>6371.8996131601834</v>
      </c>
      <c r="N3691">
        <v>37804.147727208634</v>
      </c>
      <c r="O3691">
        <v>39.600672418269816</v>
      </c>
      <c r="P3691">
        <v>47.573596377174709</v>
      </c>
      <c r="Q3691" s="6">
        <v>3689</v>
      </c>
    </row>
    <row r="3692" spans="1:17" x14ac:dyDescent="0.25">
      <c r="A3692">
        <v>143.5923020028082</v>
      </c>
      <c r="B3692">
        <v>-31.574968598770852</v>
      </c>
      <c r="C3692" s="6">
        <v>1943.4800000000002</v>
      </c>
      <c r="D3692">
        <v>1.2</v>
      </c>
      <c r="E3692">
        <v>0.65</v>
      </c>
      <c r="F3692">
        <v>19.899999999999999</v>
      </c>
      <c r="G3692">
        <v>46.089820015575185</v>
      </c>
      <c r="H3692">
        <v>21.003796821904182</v>
      </c>
      <c r="I3692">
        <v>33.592302002808196</v>
      </c>
      <c r="J3692">
        <v>5438.8868651431176</v>
      </c>
      <c r="K3692">
        <v>-3320.3728605075639</v>
      </c>
      <c r="L3692">
        <v>-31.403546725324428</v>
      </c>
      <c r="M3692">
        <v>6372.312473868612</v>
      </c>
      <c r="N3692">
        <v>37899.419503995414</v>
      </c>
      <c r="O3692">
        <v>38.389474979628687</v>
      </c>
      <c r="P3692">
        <v>51.750162978007296</v>
      </c>
      <c r="Q3692" s="6">
        <v>3690</v>
      </c>
    </row>
    <row r="3693" spans="1:17" x14ac:dyDescent="0.25">
      <c r="A3693">
        <v>138.90452654801922</v>
      </c>
      <c r="B3693">
        <v>-34.448088098924309</v>
      </c>
      <c r="C3693" s="6">
        <v>1943.7600000000002</v>
      </c>
      <c r="D3693">
        <v>3</v>
      </c>
      <c r="E3693">
        <v>0.65</v>
      </c>
      <c r="F3693">
        <v>19.899999999999999</v>
      </c>
      <c r="G3693">
        <v>54.048620189015942</v>
      </c>
      <c r="H3693">
        <v>21.18047592095045</v>
      </c>
      <c r="I3693">
        <v>28.90452654801922</v>
      </c>
      <c r="J3693">
        <v>5265.3054913482219</v>
      </c>
      <c r="K3693">
        <v>-3587.5459048280309</v>
      </c>
      <c r="L3693">
        <v>-34.268783976187926</v>
      </c>
      <c r="M3693">
        <v>6371.3364011383137</v>
      </c>
      <c r="N3693">
        <v>37811.465730229262</v>
      </c>
      <c r="O3693">
        <v>39.498222159844509</v>
      </c>
      <c r="P3693">
        <v>44.306688581717829</v>
      </c>
      <c r="Q3693" s="6">
        <v>3691</v>
      </c>
    </row>
    <row r="3694" spans="1:17" x14ac:dyDescent="0.25">
      <c r="A3694">
        <v>140.48405145400471</v>
      </c>
      <c r="B3694">
        <v>-37.721796690656284</v>
      </c>
      <c r="C3694" s="6">
        <v>1944.0400000000002</v>
      </c>
      <c r="D3694">
        <v>1.2</v>
      </c>
      <c r="E3694">
        <v>0.65</v>
      </c>
      <c r="F3694">
        <v>19.899999999999999</v>
      </c>
      <c r="G3694">
        <v>46.089820015575185</v>
      </c>
      <c r="H3694">
        <v>14.023921714848965</v>
      </c>
      <c r="I3694">
        <v>30.484051454004714</v>
      </c>
      <c r="J3694">
        <v>5051.3835956588291</v>
      </c>
      <c r="K3694">
        <v>-3881.0664445256307</v>
      </c>
      <c r="L3694">
        <v>-37.53570346970961</v>
      </c>
      <c r="M3694">
        <v>6370.1768403486212</v>
      </c>
      <c r="N3694">
        <v>38095.953156650525</v>
      </c>
      <c r="O3694">
        <v>35.922605643196917</v>
      </c>
      <c r="P3694">
        <v>43.894889739555381</v>
      </c>
      <c r="Q3694" s="6">
        <v>3692</v>
      </c>
    </row>
    <row r="3695" spans="1:17" x14ac:dyDescent="0.25">
      <c r="A3695">
        <v>139.17803253376294</v>
      </c>
      <c r="B3695">
        <v>-36.334835339811761</v>
      </c>
      <c r="C3695" s="6">
        <v>1944.3200000000002</v>
      </c>
      <c r="D3695">
        <v>0.75</v>
      </c>
      <c r="E3695">
        <v>0.65</v>
      </c>
      <c r="F3695">
        <v>19.899999999999999</v>
      </c>
      <c r="G3695">
        <v>42.007420362456692</v>
      </c>
      <c r="H3695">
        <v>17.666041748387741</v>
      </c>
      <c r="I3695">
        <v>29.178032533762945</v>
      </c>
      <c r="J3695">
        <v>5144.0750168013037</v>
      </c>
      <c r="K3695">
        <v>-3758.1872923327019</v>
      </c>
      <c r="L3695">
        <v>-36.151327391152336</v>
      </c>
      <c r="M3695">
        <v>6370.6733947621533</v>
      </c>
      <c r="N3695">
        <v>37942.76387276272</v>
      </c>
      <c r="O3695">
        <v>37.820949620651383</v>
      </c>
      <c r="P3695">
        <v>43.301608836849489</v>
      </c>
      <c r="Q3695" s="6">
        <v>3693</v>
      </c>
    </row>
    <row r="3696" spans="1:17" x14ac:dyDescent="0.25">
      <c r="A3696">
        <v>141.02308683295399</v>
      </c>
      <c r="B3696">
        <v>-38.095964678647221</v>
      </c>
      <c r="C3696" s="6">
        <v>1944.6000000000001</v>
      </c>
      <c r="D3696">
        <v>1.2</v>
      </c>
      <c r="E3696">
        <v>0.65</v>
      </c>
      <c r="F3696">
        <v>19.899999999999999</v>
      </c>
      <c r="G3696">
        <v>46.089820015575185</v>
      </c>
      <c r="H3696">
        <v>16.55194190812923</v>
      </c>
      <c r="I3696">
        <v>31.023086832953993</v>
      </c>
      <c r="J3696">
        <v>5025.8668657934859</v>
      </c>
      <c r="K3696">
        <v>-3913.833645916096</v>
      </c>
      <c r="L3696">
        <v>-37.90924828202202</v>
      </c>
      <c r="M3696">
        <v>6370.0417236141966</v>
      </c>
      <c r="N3696">
        <v>38146.99401134441</v>
      </c>
      <c r="O3696">
        <v>35.30249663180669</v>
      </c>
      <c r="P3696">
        <v>44.267787464651342</v>
      </c>
      <c r="Q3696" s="6">
        <v>3694</v>
      </c>
    </row>
    <row r="3697" spans="1:17" x14ac:dyDescent="0.25">
      <c r="A3697">
        <v>141.53768734248084</v>
      </c>
      <c r="B3697">
        <v>-37.53462646822458</v>
      </c>
      <c r="C3697" s="6">
        <v>1944.88</v>
      </c>
      <c r="D3697">
        <v>1.2</v>
      </c>
      <c r="E3697">
        <v>0.65</v>
      </c>
      <c r="F3697">
        <v>19.899999999999999</v>
      </c>
      <c r="G3697">
        <v>46.089820015575185</v>
      </c>
      <c r="H3697">
        <v>23.357308787011281</v>
      </c>
      <c r="I3697">
        <v>31.537687342480837</v>
      </c>
      <c r="J3697">
        <v>5064.0668052252222</v>
      </c>
      <c r="K3697">
        <v>-3864.6137260040109</v>
      </c>
      <c r="L3697">
        <v>-37.348856866976533</v>
      </c>
      <c r="M3697">
        <v>6370.2442542654981</v>
      </c>
      <c r="N3697">
        <v>38136.946087549513</v>
      </c>
      <c r="O3697">
        <v>35.426411003516087</v>
      </c>
      <c r="P3697">
        <v>45.209194092326328</v>
      </c>
      <c r="Q3697" s="6">
        <v>3695</v>
      </c>
    </row>
    <row r="3698" spans="1:17" x14ac:dyDescent="0.25">
      <c r="A3698">
        <v>145.91827476949294</v>
      </c>
      <c r="B3698">
        <v>-31.045925429804193</v>
      </c>
      <c r="C3698" s="6">
        <v>1945.16</v>
      </c>
      <c r="D3698">
        <v>0.75</v>
      </c>
      <c r="E3698">
        <v>0.65</v>
      </c>
      <c r="F3698">
        <v>19.899999999999999</v>
      </c>
      <c r="G3698">
        <v>42.007420362456692</v>
      </c>
      <c r="H3698">
        <v>21.950918171139179</v>
      </c>
      <c r="I3698">
        <v>35.918274769492939</v>
      </c>
      <c r="J3698">
        <v>5469.3696365510768</v>
      </c>
      <c r="K3698">
        <v>-3270.2581032313656</v>
      </c>
      <c r="L3698">
        <v>-30.876144586249509</v>
      </c>
      <c r="M3698">
        <v>6372.4871347831895</v>
      </c>
      <c r="N3698">
        <v>38011.841784165612</v>
      </c>
      <c r="O3698">
        <v>36.985557605294389</v>
      </c>
      <c r="P3698">
        <v>54.550354184443684</v>
      </c>
      <c r="Q3698" s="6">
        <v>3696</v>
      </c>
    </row>
    <row r="3699" spans="1:17" x14ac:dyDescent="0.25">
      <c r="A3699">
        <v>142.253253515853</v>
      </c>
      <c r="B3699">
        <v>-31.450091858790579</v>
      </c>
      <c r="C3699" s="6">
        <v>1945.4400000000003</v>
      </c>
      <c r="D3699">
        <v>0.75</v>
      </c>
      <c r="E3699">
        <v>0.65</v>
      </c>
      <c r="F3699">
        <v>19.899999999999999</v>
      </c>
      <c r="G3699">
        <v>42.007420362456692</v>
      </c>
      <c r="H3699">
        <v>18.846739320893835</v>
      </c>
      <c r="I3699">
        <v>32.253253515853004</v>
      </c>
      <c r="J3699">
        <v>5446.1240274160546</v>
      </c>
      <c r="K3699">
        <v>-3308.5686804844727</v>
      </c>
      <c r="L3699">
        <v>-31.279052112282987</v>
      </c>
      <c r="M3699">
        <v>6372.3538535992511</v>
      </c>
      <c r="N3699">
        <v>37815.666482752145</v>
      </c>
      <c r="O3699">
        <v>39.458760530161747</v>
      </c>
      <c r="P3699">
        <v>50.415082788124039</v>
      </c>
      <c r="Q3699" s="6">
        <v>3697</v>
      </c>
    </row>
    <row r="3700" spans="1:17" x14ac:dyDescent="0.25">
      <c r="A3700">
        <v>139.44883198482782</v>
      </c>
      <c r="B3700">
        <v>-34.080107999827042</v>
      </c>
      <c r="C3700" s="6">
        <v>1945.7200000000003</v>
      </c>
      <c r="D3700">
        <v>1.2</v>
      </c>
      <c r="E3700">
        <v>0.65</v>
      </c>
      <c r="F3700">
        <v>19.899999999999999</v>
      </c>
      <c r="G3700">
        <v>46.089820015575185</v>
      </c>
      <c r="H3700">
        <v>15.05731573869029</v>
      </c>
      <c r="I3700">
        <v>29.448831984827819</v>
      </c>
      <c r="J3700">
        <v>5288.2868921378158</v>
      </c>
      <c r="K3700">
        <v>-3553.8110452617666</v>
      </c>
      <c r="L3700">
        <v>-33.901714679156349</v>
      </c>
      <c r="M3700">
        <v>6371.4638191691211</v>
      </c>
      <c r="N3700">
        <v>37816.363035696617</v>
      </c>
      <c r="O3700">
        <v>39.43700832689958</v>
      </c>
      <c r="P3700">
        <v>45.216102786087141</v>
      </c>
      <c r="Q3700" s="6">
        <v>3698</v>
      </c>
    </row>
    <row r="3701" spans="1:17" x14ac:dyDescent="0.25">
      <c r="A3701">
        <v>138.93766325005552</v>
      </c>
      <c r="B3701">
        <v>-33.946803562099291</v>
      </c>
      <c r="C3701" s="6">
        <v>1946.0000000000002</v>
      </c>
      <c r="D3701">
        <v>3</v>
      </c>
      <c r="E3701">
        <v>0.65</v>
      </c>
      <c r="F3701">
        <v>19.899999999999999</v>
      </c>
      <c r="G3701">
        <v>54.048620189015942</v>
      </c>
      <c r="H3701">
        <v>20.507316375563615</v>
      </c>
      <c r="I3701">
        <v>28.937663250055522</v>
      </c>
      <c r="J3701">
        <v>5296.5582662593124</v>
      </c>
      <c r="K3701">
        <v>-3541.5544389139686</v>
      </c>
      <c r="L3701">
        <v>-33.768747431841</v>
      </c>
      <c r="M3701">
        <v>6371.5098141391172</v>
      </c>
      <c r="N3701">
        <v>37782.626882678524</v>
      </c>
      <c r="O3701">
        <v>39.87333710624327</v>
      </c>
      <c r="P3701">
        <v>44.714618929649355</v>
      </c>
      <c r="Q3701" s="6">
        <v>3699</v>
      </c>
    </row>
    <row r="3702" spans="1:17" x14ac:dyDescent="0.25">
      <c r="A3702">
        <v>109.79775680242167</v>
      </c>
      <c r="B3702">
        <v>-30.528539118199298</v>
      </c>
      <c r="C3702" s="6">
        <v>1946.2800000000002</v>
      </c>
      <c r="D3702">
        <v>3</v>
      </c>
      <c r="E3702">
        <v>0.65</v>
      </c>
      <c r="F3702">
        <v>19.899999999999999</v>
      </c>
      <c r="G3702">
        <v>54.048620189015942</v>
      </c>
      <c r="H3702">
        <v>19.012381233916685</v>
      </c>
      <c r="I3702">
        <v>-0.20224319757832632</v>
      </c>
      <c r="J3702">
        <v>5498.7295837881984</v>
      </c>
      <c r="K3702">
        <v>-3220.9813773249016</v>
      </c>
      <c r="L3702">
        <v>-30.36041888551901</v>
      </c>
      <c r="M3702">
        <v>6372.6562804454907</v>
      </c>
      <c r="N3702">
        <v>36806.656065955889</v>
      </c>
      <c r="O3702">
        <v>54.414557157076679</v>
      </c>
      <c r="P3702">
        <v>0.39813726424768558</v>
      </c>
      <c r="Q3702" s="6">
        <v>3700</v>
      </c>
    </row>
    <row r="3703" spans="1:17" x14ac:dyDescent="0.25">
      <c r="A3703">
        <v>110.02092112009991</v>
      </c>
      <c r="B3703">
        <v>-33.278595254214999</v>
      </c>
      <c r="C3703" s="6">
        <v>1946.5600000000002</v>
      </c>
      <c r="D3703">
        <v>1.2</v>
      </c>
      <c r="E3703">
        <v>0.65</v>
      </c>
      <c r="F3703">
        <v>19.899999999999999</v>
      </c>
      <c r="G3703">
        <v>46.089820015575185</v>
      </c>
      <c r="H3703">
        <v>16.14318812338141</v>
      </c>
      <c r="I3703">
        <v>2.0921120099913537E-2</v>
      </c>
      <c r="J3703">
        <v>5337.5861324940979</v>
      </c>
      <c r="K3703">
        <v>-3479.8322345423053</v>
      </c>
      <c r="L3703">
        <v>-33.102287065114353</v>
      </c>
      <c r="M3703">
        <v>6371.7390171249945</v>
      </c>
      <c r="N3703">
        <v>36990.59788842556</v>
      </c>
      <c r="O3703">
        <v>51.284494243708522</v>
      </c>
      <c r="P3703">
        <v>3.8127786087194131E-2</v>
      </c>
      <c r="Q3703" s="6">
        <v>3701</v>
      </c>
    </row>
    <row r="3704" spans="1:17" x14ac:dyDescent="0.25">
      <c r="A3704">
        <v>109.70315266073101</v>
      </c>
      <c r="B3704">
        <v>-31.250577166883826</v>
      </c>
      <c r="C3704" s="6">
        <v>1946.8400000000001</v>
      </c>
      <c r="D3704">
        <v>1.2</v>
      </c>
      <c r="E3704">
        <v>0.65</v>
      </c>
      <c r="F3704">
        <v>19.899999999999999</v>
      </c>
      <c r="G3704">
        <v>46.089820015575185</v>
      </c>
      <c r="H3704">
        <v>19.831671388063331</v>
      </c>
      <c r="I3704">
        <v>-0.29684733926899298</v>
      </c>
      <c r="J3704">
        <v>5457.6330612181864</v>
      </c>
      <c r="K3704">
        <v>-3289.6770525966217</v>
      </c>
      <c r="L3704">
        <v>-31.080154651930233</v>
      </c>
      <c r="M3704">
        <v>6372.4197712707683</v>
      </c>
      <c r="N3704">
        <v>36853.708139288879</v>
      </c>
      <c r="O3704">
        <v>53.590144364921208</v>
      </c>
      <c r="P3704">
        <v>0.57218677831301734</v>
      </c>
      <c r="Q3704" s="6">
        <v>3702</v>
      </c>
    </row>
    <row r="3705" spans="1:17" x14ac:dyDescent="0.25">
      <c r="A3705">
        <v>110.40321478457768</v>
      </c>
      <c r="B3705">
        <v>-30.513036055826145</v>
      </c>
      <c r="C3705" s="6">
        <v>1947.1200000000001</v>
      </c>
      <c r="D3705">
        <v>3</v>
      </c>
      <c r="E3705">
        <v>0.65</v>
      </c>
      <c r="F3705">
        <v>19.899999999999999</v>
      </c>
      <c r="G3705">
        <v>54.048620189015942</v>
      </c>
      <c r="H3705">
        <v>14.110047740708808</v>
      </c>
      <c r="I3705">
        <v>0.40321478457768478</v>
      </c>
      <c r="J3705">
        <v>5499.6024220053187</v>
      </c>
      <c r="K3705">
        <v>-3219.500820673456</v>
      </c>
      <c r="L3705">
        <v>-30.344966426801808</v>
      </c>
      <c r="M3705">
        <v>6372.6613227476491</v>
      </c>
      <c r="N3705">
        <v>36805.773807010031</v>
      </c>
      <c r="O3705">
        <v>54.430198522881213</v>
      </c>
      <c r="P3705">
        <v>0.79410737268012199</v>
      </c>
      <c r="Q3705" s="6">
        <v>3703</v>
      </c>
    </row>
    <row r="3706" spans="1:17" x14ac:dyDescent="0.25">
      <c r="A3706">
        <v>108.56999689766847</v>
      </c>
      <c r="B3706">
        <v>-32.728835352656944</v>
      </c>
      <c r="C3706" s="6">
        <v>1947.4</v>
      </c>
      <c r="D3706">
        <v>1.2</v>
      </c>
      <c r="E3706">
        <v>0.65</v>
      </c>
      <c r="F3706">
        <v>19.899999999999999</v>
      </c>
      <c r="G3706">
        <v>46.089820015575185</v>
      </c>
      <c r="H3706">
        <v>23.573336859432569</v>
      </c>
      <c r="I3706">
        <v>-1.4300031023315256</v>
      </c>
      <c r="J3706">
        <v>5370.7964488425851</v>
      </c>
      <c r="K3706">
        <v>-3428.70009897107</v>
      </c>
      <c r="L3706">
        <v>-32.554036934521854</v>
      </c>
      <c r="M3706">
        <v>6371.9258363217277</v>
      </c>
      <c r="N3706">
        <v>36954.663696397358</v>
      </c>
      <c r="O3706">
        <v>51.877440841210458</v>
      </c>
      <c r="P3706">
        <v>2.6435746418606363</v>
      </c>
      <c r="Q3706" s="6">
        <v>3704</v>
      </c>
    </row>
    <row r="3707" spans="1:17" x14ac:dyDescent="0.25">
      <c r="A3707">
        <v>106.21927497801143</v>
      </c>
      <c r="B3707">
        <v>-31.297691888735049</v>
      </c>
      <c r="C3707" s="6">
        <v>1947.6800000000003</v>
      </c>
      <c r="D3707">
        <v>3</v>
      </c>
      <c r="E3707">
        <v>0.65</v>
      </c>
      <c r="F3707">
        <v>19.899999999999999</v>
      </c>
      <c r="G3707">
        <v>54.048620189015942</v>
      </c>
      <c r="H3707">
        <v>15.350699441371933</v>
      </c>
      <c r="I3707">
        <v>-3.7807250219885731</v>
      </c>
      <c r="J3707">
        <v>5454.9212081883088</v>
      </c>
      <c r="K3707">
        <v>-3294.1418065112748</v>
      </c>
      <c r="L3707">
        <v>-31.127122873468256</v>
      </c>
      <c r="M3707">
        <v>6372.4042267379718</v>
      </c>
      <c r="N3707">
        <v>36870.302659847053</v>
      </c>
      <c r="O3707">
        <v>53.304924815088363</v>
      </c>
      <c r="P3707">
        <v>7.2494832134739351</v>
      </c>
      <c r="Q3707" s="6">
        <v>3705</v>
      </c>
    </row>
    <row r="3708" spans="1:17" x14ac:dyDescent="0.25">
      <c r="A3708">
        <v>109.56585107609021</v>
      </c>
      <c r="B3708">
        <v>-33.805320984052791</v>
      </c>
      <c r="C3708" s="6">
        <v>1947.9600000000003</v>
      </c>
      <c r="D3708">
        <v>3</v>
      </c>
      <c r="E3708">
        <v>0.65</v>
      </c>
      <c r="F3708">
        <v>19.899999999999999</v>
      </c>
      <c r="G3708">
        <v>54.048620189015942</v>
      </c>
      <c r="H3708">
        <v>17.453233454679246</v>
      </c>
      <c r="I3708">
        <v>-0.43414892390978821</v>
      </c>
      <c r="J3708">
        <v>5305.3056687023882</v>
      </c>
      <c r="K3708">
        <v>-3528.5251755024183</v>
      </c>
      <c r="L3708">
        <v>-33.627626931739456</v>
      </c>
      <c r="M3708">
        <v>6371.5585340260404</v>
      </c>
      <c r="N3708">
        <v>37027.516817733245</v>
      </c>
      <c r="O3708">
        <v>50.684078890887797</v>
      </c>
      <c r="P3708">
        <v>0.78028689335290347</v>
      </c>
      <c r="Q3708" s="6">
        <v>3706</v>
      </c>
    </row>
    <row r="3709" spans="1:17" x14ac:dyDescent="0.25">
      <c r="A3709">
        <v>109.98573661606034</v>
      </c>
      <c r="B3709">
        <v>-31.283786590393071</v>
      </c>
      <c r="C3709" s="6">
        <v>1948.2400000000002</v>
      </c>
      <c r="D3709">
        <v>0.75</v>
      </c>
      <c r="E3709">
        <v>0.65</v>
      </c>
      <c r="F3709">
        <v>19.899999999999999</v>
      </c>
      <c r="G3709">
        <v>42.007420362456692</v>
      </c>
      <c r="H3709">
        <v>21.718713345969494</v>
      </c>
      <c r="I3709">
        <v>-1.4263383939663754E-2</v>
      </c>
      <c r="J3709">
        <v>5455.721960335869</v>
      </c>
      <c r="K3709">
        <v>-3292.8243209353936</v>
      </c>
      <c r="L3709">
        <v>-31.113260765045098</v>
      </c>
      <c r="M3709">
        <v>6372.4088159058574</v>
      </c>
      <c r="N3709">
        <v>36855.809056907245</v>
      </c>
      <c r="O3709">
        <v>53.553729767098979</v>
      </c>
      <c r="P3709">
        <v>2.7467757941939376E-2</v>
      </c>
      <c r="Q3709" s="6">
        <v>3707</v>
      </c>
    </row>
    <row r="3710" spans="1:17" x14ac:dyDescent="0.25">
      <c r="A3710">
        <v>106.51859219963841</v>
      </c>
      <c r="B3710">
        <v>-32.233056414504972</v>
      </c>
      <c r="C3710" s="6">
        <v>1948.5200000000002</v>
      </c>
      <c r="D3710">
        <v>3</v>
      </c>
      <c r="E3710">
        <v>0.65</v>
      </c>
      <c r="F3710">
        <v>19.899999999999999</v>
      </c>
      <c r="G3710">
        <v>54.048620189015942</v>
      </c>
      <c r="H3710">
        <v>17.104871079727566</v>
      </c>
      <c r="I3710">
        <v>-3.4814078003615947</v>
      </c>
      <c r="J3710">
        <v>5400.3214321121359</v>
      </c>
      <c r="K3710">
        <v>-3382.321135360779</v>
      </c>
      <c r="L3710">
        <v>-32.059674507092005</v>
      </c>
      <c r="M3710">
        <v>6372.0928926717552</v>
      </c>
      <c r="N3710">
        <v>36930.459879309055</v>
      </c>
      <c r="O3710">
        <v>52.282496874597605</v>
      </c>
      <c r="P3710">
        <v>6.5071814937200489</v>
      </c>
      <c r="Q3710" s="6">
        <v>3708</v>
      </c>
    </row>
    <row r="3711" spans="1:17" x14ac:dyDescent="0.25">
      <c r="A3711">
        <v>108.1553140402882</v>
      </c>
      <c r="B3711">
        <v>-30.561561072010822</v>
      </c>
      <c r="C3711" s="6">
        <v>1948.8000000000002</v>
      </c>
      <c r="D3711">
        <v>3</v>
      </c>
      <c r="E3711">
        <v>0.65</v>
      </c>
      <c r="F3711">
        <v>19.899999999999999</v>
      </c>
      <c r="G3711">
        <v>54.048620189015942</v>
      </c>
      <c r="H3711">
        <v>21.931711176269388</v>
      </c>
      <c r="I3711">
        <v>-1.8446859597117964</v>
      </c>
      <c r="J3711">
        <v>5496.8690719356946</v>
      </c>
      <c r="K3711">
        <v>-3224.1342283009167</v>
      </c>
      <c r="L3711">
        <v>-30.393333215477998</v>
      </c>
      <c r="M3711">
        <v>6372.6455351058667</v>
      </c>
      <c r="N3711">
        <v>36812.009252963209</v>
      </c>
      <c r="O3711">
        <v>54.320220227679947</v>
      </c>
      <c r="P3711">
        <v>3.6243710204563033</v>
      </c>
      <c r="Q3711" s="6">
        <v>3709</v>
      </c>
    </row>
    <row r="3712" spans="1:17" x14ac:dyDescent="0.25">
      <c r="A3712">
        <v>108.55500856810346</v>
      </c>
      <c r="B3712">
        <v>-32.116564422331805</v>
      </c>
      <c r="C3712" s="6">
        <v>1949.0800000000002</v>
      </c>
      <c r="D3712">
        <v>1.2</v>
      </c>
      <c r="E3712">
        <v>0.65</v>
      </c>
      <c r="F3712">
        <v>19.899999999999999</v>
      </c>
      <c r="G3712">
        <v>46.089820015575185</v>
      </c>
      <c r="H3712">
        <v>14.201680950101878</v>
      </c>
      <c r="I3712">
        <v>-1.4449914318965398</v>
      </c>
      <c r="J3712">
        <v>5407.200207017996</v>
      </c>
      <c r="K3712">
        <v>-3371.3871686456309</v>
      </c>
      <c r="L3712">
        <v>-31.943522866341048</v>
      </c>
      <c r="M3712">
        <v>6372.131944622919</v>
      </c>
      <c r="N3712">
        <v>36913.19381615951</v>
      </c>
      <c r="O3712">
        <v>52.57227099306531</v>
      </c>
      <c r="P3712">
        <v>2.7165099215512969</v>
      </c>
      <c r="Q3712" s="6">
        <v>3710</v>
      </c>
    </row>
    <row r="3713" spans="1:17" x14ac:dyDescent="0.25">
      <c r="A3713">
        <v>108.63853409538856</v>
      </c>
      <c r="B3713">
        <v>-31.063127889598171</v>
      </c>
      <c r="C3713" s="6">
        <v>1949.3600000000001</v>
      </c>
      <c r="D3713">
        <v>3</v>
      </c>
      <c r="E3713">
        <v>0.65</v>
      </c>
      <c r="F3713">
        <v>19.899999999999999</v>
      </c>
      <c r="G3713">
        <v>54.048620189015942</v>
      </c>
      <c r="H3713">
        <v>14.472005214725632</v>
      </c>
      <c r="I3713">
        <v>-1.3614659046114355</v>
      </c>
      <c r="J3713">
        <v>5468.3857777127705</v>
      </c>
      <c r="K3713">
        <v>-3271.8919951688531</v>
      </c>
      <c r="L3713">
        <v>-30.89329277649216</v>
      </c>
      <c r="M3713">
        <v>6372.4814822752778</v>
      </c>
      <c r="N3713">
        <v>36843.097548365266</v>
      </c>
      <c r="O3713">
        <v>53.774710316920164</v>
      </c>
      <c r="P3713">
        <v>2.6372236789002454</v>
      </c>
      <c r="Q3713" s="6">
        <v>3711</v>
      </c>
    </row>
    <row r="3714" spans="1:17" x14ac:dyDescent="0.25">
      <c r="A3714">
        <v>110.05523976119834</v>
      </c>
      <c r="B3714">
        <v>-31.761837063236619</v>
      </c>
      <c r="C3714" s="6">
        <v>1949.64</v>
      </c>
      <c r="D3714">
        <v>0.75</v>
      </c>
      <c r="E3714">
        <v>0.65</v>
      </c>
      <c r="F3714">
        <v>19.899999999999999</v>
      </c>
      <c r="G3714">
        <v>42.007420362456692</v>
      </c>
      <c r="H3714">
        <v>22.441425773098473</v>
      </c>
      <c r="I3714">
        <v>5.5239761198336623E-2</v>
      </c>
      <c r="J3714">
        <v>5428.0087289602088</v>
      </c>
      <c r="K3714">
        <v>-3338.0078091776581</v>
      </c>
      <c r="L3714">
        <v>-31.589849424583932</v>
      </c>
      <c r="M3714">
        <v>6372.2503792458792</v>
      </c>
      <c r="N3714">
        <v>36887.475511801131</v>
      </c>
      <c r="O3714">
        <v>53.009034613782042</v>
      </c>
      <c r="P3714">
        <v>0.10494074622743485</v>
      </c>
      <c r="Q3714" s="6">
        <v>3712</v>
      </c>
    </row>
    <row r="3715" spans="1:17" x14ac:dyDescent="0.25">
      <c r="A3715">
        <v>106.16151244012207</v>
      </c>
      <c r="B3715">
        <v>-31.367759718677821</v>
      </c>
      <c r="C3715" s="6">
        <v>1949.92</v>
      </c>
      <c r="D3715">
        <v>0.75</v>
      </c>
      <c r="E3715">
        <v>0.65</v>
      </c>
      <c r="F3715">
        <v>19.899999999999999</v>
      </c>
      <c r="G3715">
        <v>42.007420362456692</v>
      </c>
      <c r="H3715">
        <v>23.524893451119073</v>
      </c>
      <c r="I3715">
        <v>-3.8384875598779331</v>
      </c>
      <c r="J3715">
        <v>5450.8813838758533</v>
      </c>
      <c r="K3715">
        <v>-3300.7776090197954</v>
      </c>
      <c r="L3715">
        <v>-31.196973681211968</v>
      </c>
      <c r="M3715">
        <v>6372.3810844370237</v>
      </c>
      <c r="N3715">
        <v>36875.325662351606</v>
      </c>
      <c r="O3715">
        <v>53.218608120713384</v>
      </c>
      <c r="P3715">
        <v>7.3447559218557057</v>
      </c>
      <c r="Q3715" s="6">
        <v>3713</v>
      </c>
    </row>
    <row r="3716" spans="1:17" x14ac:dyDescent="0.25">
      <c r="A3716">
        <v>110.21586261454721</v>
      </c>
      <c r="B3716">
        <v>-30.044396044184438</v>
      </c>
      <c r="C3716" s="6">
        <v>1950.2000000000003</v>
      </c>
      <c r="D3716">
        <v>0.75</v>
      </c>
      <c r="E3716">
        <v>0.65</v>
      </c>
      <c r="F3716">
        <v>19.899999999999999</v>
      </c>
      <c r="G3716">
        <v>42.007420362456692</v>
      </c>
      <c r="H3716">
        <v>20.546720959319401</v>
      </c>
      <c r="I3716">
        <v>0.21586261454720557</v>
      </c>
      <c r="J3716">
        <v>5525.7969659644314</v>
      </c>
      <c r="K3716">
        <v>-3174.6359848184115</v>
      </c>
      <c r="L3716">
        <v>-29.877879155352161</v>
      </c>
      <c r="M3716">
        <v>6372.813016648588</v>
      </c>
      <c r="N3716">
        <v>36775.668600519508</v>
      </c>
      <c r="O3716">
        <v>54.967377722397934</v>
      </c>
      <c r="P3716">
        <v>0.43114062230469224</v>
      </c>
      <c r="Q3716" s="6">
        <v>3714</v>
      </c>
    </row>
    <row r="3717" spans="1:17" x14ac:dyDescent="0.25">
      <c r="A3717">
        <v>108.36218773619905</v>
      </c>
      <c r="B3717">
        <v>-29.256062301546084</v>
      </c>
      <c r="C3717" s="6">
        <v>1950.4800000000002</v>
      </c>
      <c r="D3717">
        <v>1.2</v>
      </c>
      <c r="E3717">
        <v>0.65</v>
      </c>
      <c r="F3717">
        <v>19.899999999999999</v>
      </c>
      <c r="G3717">
        <v>46.089820015575185</v>
      </c>
      <c r="H3717">
        <v>16.303099174892601</v>
      </c>
      <c r="I3717">
        <v>-1.6378122638009529</v>
      </c>
      <c r="J3717">
        <v>5569.0259087360064</v>
      </c>
      <c r="K3717">
        <v>-3098.694398943986</v>
      </c>
      <c r="L3717">
        <v>-29.092257188163902</v>
      </c>
      <c r="M3717">
        <v>6373.0649259378906</v>
      </c>
      <c r="N3717">
        <v>36728.682777242968</v>
      </c>
      <c r="O3717">
        <v>55.821857826049033</v>
      </c>
      <c r="P3717">
        <v>3.3483684790277781</v>
      </c>
      <c r="Q3717" s="6">
        <v>3715</v>
      </c>
    </row>
    <row r="3718" spans="1:17" x14ac:dyDescent="0.25">
      <c r="A3718">
        <v>105.91326667395938</v>
      </c>
      <c r="B3718">
        <v>-29.234340416522958</v>
      </c>
      <c r="C3718" s="6">
        <v>1950.7600000000002</v>
      </c>
      <c r="D3718">
        <v>1.2</v>
      </c>
      <c r="E3718">
        <v>0.65</v>
      </c>
      <c r="F3718">
        <v>19.899999999999999</v>
      </c>
      <c r="G3718">
        <v>46.089820015575185</v>
      </c>
      <c r="H3718">
        <v>23.090556608606736</v>
      </c>
      <c r="I3718">
        <v>-4.0867333260406156</v>
      </c>
      <c r="J3718">
        <v>5570.2021621015638</v>
      </c>
      <c r="K3718">
        <v>-3096.5936347464813</v>
      </c>
      <c r="L3718">
        <v>-29.070611780236778</v>
      </c>
      <c r="M3718">
        <v>6373.071807647656</v>
      </c>
      <c r="N3718">
        <v>36740.9790908262</v>
      </c>
      <c r="O3718">
        <v>55.597966836702888</v>
      </c>
      <c r="P3718">
        <v>8.3230672173136178</v>
      </c>
      <c r="Q3718" s="6">
        <v>3716</v>
      </c>
    </row>
    <row r="3719" spans="1:17" x14ac:dyDescent="0.25">
      <c r="A3719">
        <v>106.44938297083166</v>
      </c>
      <c r="B3719">
        <v>-34.103999209133413</v>
      </c>
      <c r="C3719" s="6">
        <v>1951.0400000000002</v>
      </c>
      <c r="D3719">
        <v>1.2</v>
      </c>
      <c r="E3719">
        <v>0.65</v>
      </c>
      <c r="F3719">
        <v>19.899999999999999</v>
      </c>
      <c r="G3719">
        <v>46.089820015575185</v>
      </c>
      <c r="H3719">
        <v>14.729759138546909</v>
      </c>
      <c r="I3719">
        <v>-3.5506170291683361</v>
      </c>
      <c r="J3719">
        <v>5286.8014410865262</v>
      </c>
      <c r="K3719">
        <v>-3556.0057028793312</v>
      </c>
      <c r="L3719">
        <v>-33.925545862634671</v>
      </c>
      <c r="M3719">
        <v>6371.4555665393209</v>
      </c>
      <c r="N3719">
        <v>37059.938624719704</v>
      </c>
      <c r="O3719">
        <v>50.164698510158587</v>
      </c>
      <c r="P3719">
        <v>6.3149314911615377</v>
      </c>
      <c r="Q3719" s="6">
        <v>3717</v>
      </c>
    </row>
    <row r="3720" spans="1:17" x14ac:dyDescent="0.25">
      <c r="A3720">
        <v>108.94757729725774</v>
      </c>
      <c r="B3720">
        <v>-31.297237359613796</v>
      </c>
      <c r="C3720" s="6">
        <v>1951.3200000000002</v>
      </c>
      <c r="D3720">
        <v>3</v>
      </c>
      <c r="E3720">
        <v>0.65</v>
      </c>
      <c r="F3720">
        <v>19.899999999999999</v>
      </c>
      <c r="G3720">
        <v>54.048620189015942</v>
      </c>
      <c r="H3720">
        <v>16.967341798583163</v>
      </c>
      <c r="I3720">
        <v>-1.0524227027422626</v>
      </c>
      <c r="J3720">
        <v>5454.9473878381341</v>
      </c>
      <c r="K3720">
        <v>-3294.0987442590945</v>
      </c>
      <c r="L3720">
        <v>-31.126669755484166</v>
      </c>
      <c r="M3720">
        <v>6372.4043767648191</v>
      </c>
      <c r="N3720">
        <v>36857.746918200275</v>
      </c>
      <c r="O3720">
        <v>53.520291382646334</v>
      </c>
      <c r="P3720">
        <v>2.0253077838133735</v>
      </c>
      <c r="Q3720" s="6">
        <v>3718</v>
      </c>
    </row>
    <row r="3721" spans="1:17" x14ac:dyDescent="0.25">
      <c r="A3721">
        <v>109.34989266319657</v>
      </c>
      <c r="B3721">
        <v>-32.299193056780773</v>
      </c>
      <c r="C3721" s="6">
        <v>1951.6000000000001</v>
      </c>
      <c r="D3721">
        <v>1.2</v>
      </c>
      <c r="E3721">
        <v>0.65</v>
      </c>
      <c r="F3721">
        <v>19.899999999999999</v>
      </c>
      <c r="G3721">
        <v>46.089820015575185</v>
      </c>
      <c r="H3721">
        <v>23.973525915538644</v>
      </c>
      <c r="I3721">
        <v>-0.6501073368034298</v>
      </c>
      <c r="J3721">
        <v>5396.4061618474307</v>
      </c>
      <c r="K3721">
        <v>-3388.5225951838961</v>
      </c>
      <c r="L3721">
        <v>-32.125619189699776</v>
      </c>
      <c r="M3721">
        <v>6372.070687123356</v>
      </c>
      <c r="N3721">
        <v>36923.94386109036</v>
      </c>
      <c r="O3721">
        <v>52.390856442023399</v>
      </c>
      <c r="P3721">
        <v>1.2165231816850066</v>
      </c>
      <c r="Q3721" s="6">
        <v>3719</v>
      </c>
    </row>
    <row r="3722" spans="1:17" x14ac:dyDescent="0.25">
      <c r="A3722">
        <v>107.99132324662679</v>
      </c>
      <c r="B3722">
        <v>-34.00147377847054</v>
      </c>
      <c r="C3722" s="6">
        <v>1951.88</v>
      </c>
      <c r="D3722">
        <v>1.2</v>
      </c>
      <c r="E3722">
        <v>0.65</v>
      </c>
      <c r="F3722">
        <v>19.899999999999999</v>
      </c>
      <c r="G3722">
        <v>46.089820015575185</v>
      </c>
      <c r="H3722">
        <v>15.958554759838034</v>
      </c>
      <c r="I3722">
        <v>-2.0086767533732086</v>
      </c>
      <c r="J3722">
        <v>5293.1695187254791</v>
      </c>
      <c r="K3722">
        <v>-3546.5833585312607</v>
      </c>
      <c r="L3722">
        <v>-33.823278896208031</v>
      </c>
      <c r="M3722">
        <v>6371.4909615391744</v>
      </c>
      <c r="N3722">
        <v>37044.851123499255</v>
      </c>
      <c r="O3722">
        <v>50.40537769744769</v>
      </c>
      <c r="P3722">
        <v>3.5887347447255138</v>
      </c>
      <c r="Q3722" s="6">
        <v>3720</v>
      </c>
    </row>
    <row r="3723" spans="1:17" x14ac:dyDescent="0.25">
      <c r="A3723">
        <v>109.18572088829742</v>
      </c>
      <c r="B3723">
        <v>-29.941569888265619</v>
      </c>
      <c r="C3723" s="6">
        <v>1952.16</v>
      </c>
      <c r="D3723">
        <v>0.75</v>
      </c>
      <c r="E3723">
        <v>0.65</v>
      </c>
      <c r="F3723">
        <v>19.899999999999999</v>
      </c>
      <c r="G3723">
        <v>42.007420362456692</v>
      </c>
      <c r="H3723">
        <v>21.846537651867997</v>
      </c>
      <c r="I3723">
        <v>-0.81427911170257516</v>
      </c>
      <c r="J3723">
        <v>5531.4950176255552</v>
      </c>
      <c r="K3723">
        <v>-3164.76387792887</v>
      </c>
      <c r="L3723">
        <v>-29.775399638247091</v>
      </c>
      <c r="M3723">
        <v>6372.8461093187971</v>
      </c>
      <c r="N3723">
        <v>36769.736403646915</v>
      </c>
      <c r="O3723">
        <v>55.074209107496507</v>
      </c>
      <c r="P3723">
        <v>1.631109817524564</v>
      </c>
      <c r="Q3723" s="6">
        <v>3721</v>
      </c>
    </row>
    <row r="3724" spans="1:17" x14ac:dyDescent="0.25">
      <c r="A3724">
        <v>108.68448789108814</v>
      </c>
      <c r="B3724">
        <v>-30.162840119974582</v>
      </c>
      <c r="C3724" s="6">
        <v>1952.4400000000003</v>
      </c>
      <c r="D3724">
        <v>3</v>
      </c>
      <c r="E3724">
        <v>0.65</v>
      </c>
      <c r="F3724">
        <v>19.899999999999999</v>
      </c>
      <c r="G3724">
        <v>54.048620189015942</v>
      </c>
      <c r="H3724">
        <v>15.734758480911832</v>
      </c>
      <c r="I3724">
        <v>-1.3155121089118609</v>
      </c>
      <c r="J3724">
        <v>5519.2114001420687</v>
      </c>
      <c r="K3724">
        <v>-3185.9950286753715</v>
      </c>
      <c r="L3724">
        <v>-29.995926588181543</v>
      </c>
      <c r="M3724">
        <v>6372.77481182274</v>
      </c>
      <c r="N3724">
        <v>36784.834218248492</v>
      </c>
      <c r="O3724">
        <v>54.80319782238503</v>
      </c>
      <c r="P3724">
        <v>2.6167857760668021</v>
      </c>
      <c r="Q3724" s="6">
        <v>3722</v>
      </c>
    </row>
    <row r="3725" spans="1:17" x14ac:dyDescent="0.25">
      <c r="A3725">
        <v>109.624116987044</v>
      </c>
      <c r="B3725">
        <v>-29.28040686598613</v>
      </c>
      <c r="C3725" s="6">
        <v>1952.7200000000003</v>
      </c>
      <c r="D3725">
        <v>0.75</v>
      </c>
      <c r="E3725">
        <v>0.65</v>
      </c>
      <c r="F3725">
        <v>19.899999999999999</v>
      </c>
      <c r="G3725">
        <v>42.007420362456692</v>
      </c>
      <c r="H3725">
        <v>18.893513020633034</v>
      </c>
      <c r="I3725">
        <v>-0.37588301295599535</v>
      </c>
      <c r="J3725">
        <v>5567.7066847496453</v>
      </c>
      <c r="K3725">
        <v>-3101.0482853507579</v>
      </c>
      <c r="L3725">
        <v>-29.116516153067398</v>
      </c>
      <c r="M3725">
        <v>6373.0572094939462</v>
      </c>
      <c r="N3725">
        <v>36727.721621587028</v>
      </c>
      <c r="O3725">
        <v>55.839252489540968</v>
      </c>
      <c r="P3725">
        <v>0.76850950937570894</v>
      </c>
      <c r="Q3725" s="6">
        <v>3723</v>
      </c>
    </row>
    <row r="3726" spans="1:17" x14ac:dyDescent="0.25">
      <c r="A3726">
        <v>105.97223502375009</v>
      </c>
      <c r="B3726">
        <v>-32.820512615727893</v>
      </c>
      <c r="C3726" s="6">
        <v>1953.0000000000002</v>
      </c>
      <c r="D3726">
        <v>3</v>
      </c>
      <c r="E3726">
        <v>0.65</v>
      </c>
      <c r="F3726">
        <v>19.899999999999999</v>
      </c>
      <c r="G3726">
        <v>54.048620189015942</v>
      </c>
      <c r="H3726">
        <v>20.488455336978099</v>
      </c>
      <c r="I3726">
        <v>-4.0277649762499124</v>
      </c>
      <c r="J3726">
        <v>5365.292650753976</v>
      </c>
      <c r="K3726">
        <v>-3437.2486179386742</v>
      </c>
      <c r="L3726">
        <v>-32.645457961199206</v>
      </c>
      <c r="M3726">
        <v>6371.8947958794761</v>
      </c>
      <c r="N3726">
        <v>36974.144032426986</v>
      </c>
      <c r="O3726">
        <v>51.55635610348218</v>
      </c>
      <c r="P3726">
        <v>7.4019851172879836</v>
      </c>
      <c r="Q3726" s="6">
        <v>3724</v>
      </c>
    </row>
    <row r="3727" spans="1:17" x14ac:dyDescent="0.25">
      <c r="A3727">
        <v>106.43927314688584</v>
      </c>
      <c r="B3727">
        <v>-30.141165191719509</v>
      </c>
      <c r="C3727" s="6">
        <v>1953.2800000000002</v>
      </c>
      <c r="D3727">
        <v>0.75</v>
      </c>
      <c r="E3727">
        <v>0.65</v>
      </c>
      <c r="F3727">
        <v>19.899999999999999</v>
      </c>
      <c r="G3727">
        <v>42.007420362456692</v>
      </c>
      <c r="H3727">
        <v>22.188708168622448</v>
      </c>
      <c r="I3727">
        <v>-3.5607268531141614</v>
      </c>
      <c r="J3727">
        <v>5520.4183039634263</v>
      </c>
      <c r="K3727">
        <v>-3183.9173587924565</v>
      </c>
      <c r="L3727">
        <v>-29.974324032434826</v>
      </c>
      <c r="M3727">
        <v>6372.7818100382483</v>
      </c>
      <c r="N3727">
        <v>36793.998892672804</v>
      </c>
      <c r="O3727">
        <v>54.640738855395966</v>
      </c>
      <c r="P3727">
        <v>7.0643411788502295</v>
      </c>
      <c r="Q3727" s="6">
        <v>3725</v>
      </c>
    </row>
    <row r="3728" spans="1:17" x14ac:dyDescent="0.25">
      <c r="A3728">
        <v>108.9562477902934</v>
      </c>
      <c r="B3728">
        <v>-32.476832369673595</v>
      </c>
      <c r="C3728" s="6">
        <v>1953.5600000000002</v>
      </c>
      <c r="D3728">
        <v>3</v>
      </c>
      <c r="E3728">
        <v>0.65</v>
      </c>
      <c r="F3728">
        <v>19.899999999999999</v>
      </c>
      <c r="G3728">
        <v>54.048620189015942</v>
      </c>
      <c r="H3728">
        <v>21.513707936790873</v>
      </c>
      <c r="I3728">
        <v>-1.0437522097065965</v>
      </c>
      <c r="J3728">
        <v>5385.8543539406082</v>
      </c>
      <c r="K3728">
        <v>-3405.1572752933162</v>
      </c>
      <c r="L3728">
        <v>-32.302747472000227</v>
      </c>
      <c r="M3728">
        <v>6372.0109220986124</v>
      </c>
      <c r="N3728">
        <v>36936.604475488683</v>
      </c>
      <c r="O3728">
        <v>52.17848216810259</v>
      </c>
      <c r="P3728">
        <v>1.9432922789438023</v>
      </c>
      <c r="Q3728" s="6">
        <v>3726</v>
      </c>
    </row>
    <row r="3729" spans="1:17" x14ac:dyDescent="0.25">
      <c r="A3729">
        <v>107.04908400216883</v>
      </c>
      <c r="B3729">
        <v>-32.265913485864068</v>
      </c>
      <c r="C3729" s="6">
        <v>1953.8400000000001</v>
      </c>
      <c r="D3729">
        <v>1.2</v>
      </c>
      <c r="E3729">
        <v>0.65</v>
      </c>
      <c r="F3729">
        <v>19.899999999999999</v>
      </c>
      <c r="G3729">
        <v>46.089820015575185</v>
      </c>
      <c r="H3729">
        <v>22.881368721135853</v>
      </c>
      <c r="I3729">
        <v>-2.9509159978311743</v>
      </c>
      <c r="J3729">
        <v>5398.3772027963087</v>
      </c>
      <c r="K3729">
        <v>-3385.4026137076639</v>
      </c>
      <c r="L3729">
        <v>-32.09243609669835</v>
      </c>
      <c r="M3729">
        <v>6372.0818639256031</v>
      </c>
      <c r="N3729">
        <v>36929.472053550271</v>
      </c>
      <c r="O3729">
        <v>52.298749355674047</v>
      </c>
      <c r="P3729">
        <v>5.5154122368109064</v>
      </c>
      <c r="Q3729" s="6">
        <v>3727</v>
      </c>
    </row>
    <row r="3730" spans="1:17" x14ac:dyDescent="0.25">
      <c r="A3730">
        <v>108.18133642498459</v>
      </c>
      <c r="B3730">
        <v>-30.756619509915449</v>
      </c>
      <c r="C3730" s="6">
        <v>1954.1200000000001</v>
      </c>
      <c r="D3730">
        <v>1.2</v>
      </c>
      <c r="E3730">
        <v>0.65</v>
      </c>
      <c r="F3730">
        <v>19.899999999999999</v>
      </c>
      <c r="G3730">
        <v>46.089820015575185</v>
      </c>
      <c r="H3730">
        <v>17.517266865311914</v>
      </c>
      <c r="I3730">
        <v>-1.8186635750154068</v>
      </c>
      <c r="J3730">
        <v>5485.8419199592954</v>
      </c>
      <c r="K3730">
        <v>-3242.7363115367316</v>
      </c>
      <c r="L3730">
        <v>-30.587760468859653</v>
      </c>
      <c r="M3730">
        <v>6372.581922340547</v>
      </c>
      <c r="N3730">
        <v>36824.528749258985</v>
      </c>
      <c r="O3730">
        <v>54.099664325015056</v>
      </c>
      <c r="P3730">
        <v>3.5529316344999624</v>
      </c>
      <c r="Q3730" s="6">
        <v>3728</v>
      </c>
    </row>
    <row r="3731" spans="1:17" x14ac:dyDescent="0.25">
      <c r="A3731">
        <v>107.64784914571521</v>
      </c>
      <c r="B3731">
        <v>-29.670696135518089</v>
      </c>
      <c r="C3731" s="6">
        <v>1954.4</v>
      </c>
      <c r="D3731">
        <v>0.75</v>
      </c>
      <c r="E3731">
        <v>0.65</v>
      </c>
      <c r="F3731">
        <v>19.899999999999999</v>
      </c>
      <c r="G3731">
        <v>42.007420362456692</v>
      </c>
      <c r="H3731">
        <v>17.522112719586929</v>
      </c>
      <c r="I3731">
        <v>-2.3521508542847869</v>
      </c>
      <c r="J3731">
        <v>5546.4200056651152</v>
      </c>
      <c r="K3731">
        <v>-3138.7098479199813</v>
      </c>
      <c r="L3731">
        <v>-29.505449216107774</v>
      </c>
      <c r="M3731">
        <v>6372.932950272746</v>
      </c>
      <c r="N3731">
        <v>36757.352913143397</v>
      </c>
      <c r="O3731">
        <v>55.298609444349189</v>
      </c>
      <c r="P3731">
        <v>4.7434861824325241</v>
      </c>
      <c r="Q3731" s="6">
        <v>3729</v>
      </c>
    </row>
    <row r="3732" spans="1:17" x14ac:dyDescent="0.25">
      <c r="A3732">
        <v>107.57792562040819</v>
      </c>
      <c r="B3732">
        <v>-33.838061389078177</v>
      </c>
      <c r="C3732" s="6">
        <v>1954.6800000000003</v>
      </c>
      <c r="D3732">
        <v>3</v>
      </c>
      <c r="E3732">
        <v>0.65</v>
      </c>
      <c r="F3732">
        <v>19.899999999999999</v>
      </c>
      <c r="G3732">
        <v>54.048620189015942</v>
      </c>
      <c r="H3732">
        <v>19.228621492176778</v>
      </c>
      <c r="I3732">
        <v>-2.4220743795918054</v>
      </c>
      <c r="J3732">
        <v>5303.2843166356815</v>
      </c>
      <c r="K3732">
        <v>-3531.5421637525515</v>
      </c>
      <c r="L3732">
        <v>-33.660283164239907</v>
      </c>
      <c r="M3732">
        <v>6371.5472687123683</v>
      </c>
      <c r="N3732">
        <v>37035.037535227813</v>
      </c>
      <c r="O3732">
        <v>50.563289562118541</v>
      </c>
      <c r="P3732">
        <v>4.3438696791004912</v>
      </c>
      <c r="Q3732" s="6">
        <v>3730</v>
      </c>
    </row>
    <row r="3733" spans="1:17" x14ac:dyDescent="0.25">
      <c r="A3733">
        <v>105.94889833689288</v>
      </c>
      <c r="B3733">
        <v>-30.634893051543347</v>
      </c>
      <c r="C3733" s="6">
        <v>1954.9600000000003</v>
      </c>
      <c r="D3733">
        <v>1.2</v>
      </c>
      <c r="E3733">
        <v>0.65</v>
      </c>
      <c r="F3733">
        <v>19.899999999999999</v>
      </c>
      <c r="G3733">
        <v>46.089820015575185</v>
      </c>
      <c r="H3733">
        <v>19.467573207062376</v>
      </c>
      <c r="I3733">
        <v>-4.0511016631071186</v>
      </c>
      <c r="J3733">
        <v>5492.7308960568962</v>
      </c>
      <c r="K3733">
        <v>-3231.1319957489313</v>
      </c>
      <c r="L3733">
        <v>-30.466426989957302</v>
      </c>
      <c r="M3733">
        <v>6372.6216481484653</v>
      </c>
      <c r="N3733">
        <v>36829.197314530313</v>
      </c>
      <c r="O3733">
        <v>54.019106366023706</v>
      </c>
      <c r="P3733">
        <v>7.9126930045596362</v>
      </c>
      <c r="Q3733" s="6">
        <v>3731</v>
      </c>
    </row>
    <row r="3734" spans="1:17" x14ac:dyDescent="0.25">
      <c r="A3734">
        <v>109.33882195154879</v>
      </c>
      <c r="B3734">
        <v>-30.348535865897357</v>
      </c>
      <c r="C3734" s="6">
        <v>1955.2400000000002</v>
      </c>
      <c r="D3734">
        <v>1.2</v>
      </c>
      <c r="E3734">
        <v>0.65</v>
      </c>
      <c r="F3734">
        <v>19.899999999999999</v>
      </c>
      <c r="G3734">
        <v>46.089820015575185</v>
      </c>
      <c r="H3734">
        <v>20.567677423624772</v>
      </c>
      <c r="I3734">
        <v>-0.66117804845120531</v>
      </c>
      <c r="J3734">
        <v>5508.8391308523214</v>
      </c>
      <c r="K3734">
        <v>-3203.7765956290905</v>
      </c>
      <c r="L3734">
        <v>-30.181006197259535</v>
      </c>
      <c r="M3734">
        <v>6372.7147311260123</v>
      </c>
      <c r="N3734">
        <v>36795.464353746538</v>
      </c>
      <c r="O3734">
        <v>54.61332936088202</v>
      </c>
      <c r="P3734">
        <v>1.308423348121335</v>
      </c>
      <c r="Q3734" s="6">
        <v>3732</v>
      </c>
    </row>
    <row r="3735" spans="1:17" x14ac:dyDescent="0.25">
      <c r="A3735">
        <v>108.06901067497246</v>
      </c>
      <c r="B3735">
        <v>-29.935350392667075</v>
      </c>
      <c r="C3735" s="6">
        <v>1955.5200000000002</v>
      </c>
      <c r="D3735">
        <v>0.75</v>
      </c>
      <c r="E3735">
        <v>0.65</v>
      </c>
      <c r="F3735">
        <v>19.899999999999999</v>
      </c>
      <c r="G3735">
        <v>42.007420362456692</v>
      </c>
      <c r="H3735">
        <v>20.924833612596892</v>
      </c>
      <c r="I3735">
        <v>-1.9309893250275394</v>
      </c>
      <c r="J3735">
        <v>5531.8390961761124</v>
      </c>
      <c r="K3735">
        <v>-3164.1664353795841</v>
      </c>
      <c r="L3735">
        <v>-29.769201177641818</v>
      </c>
      <c r="M3735">
        <v>6372.8481087160153</v>
      </c>
      <c r="N3735">
        <v>36772.303725788144</v>
      </c>
      <c r="O3735">
        <v>55.028300264850984</v>
      </c>
      <c r="P3735">
        <v>3.8651355017394824</v>
      </c>
      <c r="Q3735" s="6">
        <v>3733</v>
      </c>
    </row>
    <row r="3736" spans="1:17" x14ac:dyDescent="0.25">
      <c r="A3736">
        <v>107.28909671880508</v>
      </c>
      <c r="B3736">
        <v>-29.384092934563455</v>
      </c>
      <c r="C3736" s="6">
        <v>1955.8000000000002</v>
      </c>
      <c r="D3736">
        <v>0.75</v>
      </c>
      <c r="E3736">
        <v>0.65</v>
      </c>
      <c r="F3736">
        <v>19.899999999999999</v>
      </c>
      <c r="G3736">
        <v>42.007420362456692</v>
      </c>
      <c r="H3736">
        <v>20.583534227634317</v>
      </c>
      <c r="I3736">
        <v>-2.7109032811949163</v>
      </c>
      <c r="J3736">
        <v>5562.0767195869194</v>
      </c>
      <c r="K3736">
        <v>-3111.0675468084269</v>
      </c>
      <c r="L3736">
        <v>-29.21983896345002</v>
      </c>
      <c r="M3736">
        <v>6373.0242989788912</v>
      </c>
      <c r="N3736">
        <v>36741.185122462724</v>
      </c>
      <c r="O3736">
        <v>55.59314866102374</v>
      </c>
      <c r="P3736">
        <v>5.5120513352452685</v>
      </c>
      <c r="Q3736" s="6">
        <v>3734</v>
      </c>
    </row>
    <row r="3737" spans="1:17" x14ac:dyDescent="0.25">
      <c r="A3737">
        <v>105.6738714627632</v>
      </c>
      <c r="B3737">
        <v>-32.713865304356815</v>
      </c>
      <c r="C3737" s="6">
        <v>1956.0800000000002</v>
      </c>
      <c r="D3737">
        <v>0.75</v>
      </c>
      <c r="E3737">
        <v>0.65</v>
      </c>
      <c r="F3737">
        <v>19.899999999999999</v>
      </c>
      <c r="G3737">
        <v>42.007420362456692</v>
      </c>
      <c r="H3737">
        <v>22.787707549915307</v>
      </c>
      <c r="I3737">
        <v>-4.3261285372367979</v>
      </c>
      <c r="J3737">
        <v>5371.6938610484722</v>
      </c>
      <c r="K3737">
        <v>-3427.303380912831</v>
      </c>
      <c r="L3737">
        <v>-32.539108896627333</v>
      </c>
      <c r="M3737">
        <v>6371.9309005702789</v>
      </c>
      <c r="N3737">
        <v>36969.191650549415</v>
      </c>
      <c r="O3737">
        <v>51.638314411043631</v>
      </c>
      <c r="P3737">
        <v>7.9682428886625205</v>
      </c>
      <c r="Q3737" s="6">
        <v>3735</v>
      </c>
    </row>
    <row r="3738" spans="1:17" x14ac:dyDescent="0.25">
      <c r="A3738">
        <v>106.72014728816556</v>
      </c>
      <c r="B3738">
        <v>-32.117369492568173</v>
      </c>
      <c r="C3738" s="6">
        <v>1956.3600000000001</v>
      </c>
      <c r="D3738">
        <v>1.2</v>
      </c>
      <c r="E3738">
        <v>0.65</v>
      </c>
      <c r="F3738">
        <v>19.899999999999999</v>
      </c>
      <c r="G3738">
        <v>46.089820015575185</v>
      </c>
      <c r="H3738">
        <v>14.615181926244176</v>
      </c>
      <c r="I3738">
        <v>-3.2798527118344367</v>
      </c>
      <c r="J3738">
        <v>5407.1527448913821</v>
      </c>
      <c r="K3738">
        <v>-3371.4627800096532</v>
      </c>
      <c r="L3738">
        <v>-31.944325574643905</v>
      </c>
      <c r="M3738">
        <v>6372.1316750030228</v>
      </c>
      <c r="N3738">
        <v>36921.399803520668</v>
      </c>
      <c r="O3738">
        <v>52.434668945652717</v>
      </c>
      <c r="P3738">
        <v>6.1521275807166953</v>
      </c>
      <c r="Q3738" s="6">
        <v>3736</v>
      </c>
    </row>
    <row r="3739" spans="1:17" x14ac:dyDescent="0.25">
      <c r="A3739">
        <v>109.73740753778496</v>
      </c>
      <c r="B3739">
        <v>-31.033195872995019</v>
      </c>
      <c r="C3739" s="6">
        <v>1956.64</v>
      </c>
      <c r="D3739">
        <v>1.2</v>
      </c>
      <c r="E3739">
        <v>0.65</v>
      </c>
      <c r="F3739">
        <v>19.899999999999999</v>
      </c>
      <c r="G3739">
        <v>46.089820015575185</v>
      </c>
      <c r="H3739">
        <v>14.390398525614962</v>
      </c>
      <c r="I3739">
        <v>-0.26259246221503929</v>
      </c>
      <c r="J3739">
        <v>5470.0973594985526</v>
      </c>
      <c r="K3739">
        <v>-3269.0488608975838</v>
      </c>
      <c r="L3739">
        <v>-30.863455227303511</v>
      </c>
      <c r="M3739">
        <v>6372.4913163792407</v>
      </c>
      <c r="N3739">
        <v>36839.43933266629</v>
      </c>
      <c r="O3739">
        <v>53.838301180916531</v>
      </c>
      <c r="P3739">
        <v>0.50934966785684566</v>
      </c>
      <c r="Q3739" s="6">
        <v>3737</v>
      </c>
    </row>
    <row r="3740" spans="1:17" x14ac:dyDescent="0.25">
      <c r="A3740">
        <v>109.5132704934136</v>
      </c>
      <c r="B3740">
        <v>-29.334396619480614</v>
      </c>
      <c r="C3740" s="6">
        <v>1956.92</v>
      </c>
      <c r="D3740">
        <v>3</v>
      </c>
      <c r="E3740">
        <v>0.65</v>
      </c>
      <c r="F3740">
        <v>19.899999999999999</v>
      </c>
      <c r="G3740">
        <v>54.048620189015942</v>
      </c>
      <c r="H3740">
        <v>17.598679639456662</v>
      </c>
      <c r="I3740">
        <v>-0.48672950658639991</v>
      </c>
      <c r="J3740">
        <v>5564.7774126723243</v>
      </c>
      <c r="K3740">
        <v>-3106.2666070935434</v>
      </c>
      <c r="L3740">
        <v>-29.170316489761397</v>
      </c>
      <c r="M3740">
        <v>6373.0400820120785</v>
      </c>
      <c r="N3740">
        <v>36731.174313285279</v>
      </c>
      <c r="O3740">
        <v>55.775783695292787</v>
      </c>
      <c r="P3740">
        <v>0.99344066005458409</v>
      </c>
      <c r="Q3740" s="6">
        <v>3738</v>
      </c>
    </row>
    <row r="3741" spans="1:17" x14ac:dyDescent="0.25">
      <c r="A3741">
        <v>106.50651684164856</v>
      </c>
      <c r="B3741">
        <v>-30.525049208406191</v>
      </c>
      <c r="C3741" s="6">
        <v>1957.2000000000003</v>
      </c>
      <c r="D3741">
        <v>3</v>
      </c>
      <c r="E3741">
        <v>0.65</v>
      </c>
      <c r="F3741">
        <v>19.899999999999999</v>
      </c>
      <c r="G3741">
        <v>54.048620189015942</v>
      </c>
      <c r="H3741">
        <v>15.204788903940297</v>
      </c>
      <c r="I3741">
        <v>-3.4934831583514381</v>
      </c>
      <c r="J3741">
        <v>5498.926104388609</v>
      </c>
      <c r="K3741">
        <v>-3220.6481080360572</v>
      </c>
      <c r="L3741">
        <v>-30.356940362892608</v>
      </c>
      <c r="M3741">
        <v>6372.657415656573</v>
      </c>
      <c r="N3741">
        <v>36818.095948382281</v>
      </c>
      <c r="O3741">
        <v>54.213760075233552</v>
      </c>
      <c r="P3741">
        <v>6.8537439044079429</v>
      </c>
      <c r="Q3741" s="6">
        <v>3739</v>
      </c>
    </row>
    <row r="3742" spans="1:17" x14ac:dyDescent="0.25">
      <c r="A3742">
        <v>109.75095873778587</v>
      </c>
      <c r="B3742">
        <v>-29.922180684948586</v>
      </c>
      <c r="C3742" s="6">
        <v>1957.4800000000002</v>
      </c>
      <c r="D3742">
        <v>3</v>
      </c>
      <c r="E3742">
        <v>0.65</v>
      </c>
      <c r="F3742">
        <v>19.899999999999999</v>
      </c>
      <c r="G3742">
        <v>54.048620189015942</v>
      </c>
      <c r="H3742">
        <v>23.598778111096308</v>
      </c>
      <c r="I3742">
        <v>-0.24904126221413492</v>
      </c>
      <c r="J3742">
        <v>5532.5674632630644</v>
      </c>
      <c r="K3742">
        <v>-3162.9012365146732</v>
      </c>
      <c r="L3742">
        <v>-29.756076036985963</v>
      </c>
      <c r="M3742">
        <v>6372.8523415738373</v>
      </c>
      <c r="N3742">
        <v>36767.927028668426</v>
      </c>
      <c r="O3742">
        <v>55.106768472797285</v>
      </c>
      <c r="P3742">
        <v>0.49924798488801797</v>
      </c>
      <c r="Q3742" s="6">
        <v>3740</v>
      </c>
    </row>
    <row r="3743" spans="1:17" x14ac:dyDescent="0.25">
      <c r="A3743">
        <v>105.68701989576419</v>
      </c>
      <c r="B3743">
        <v>-34.126731506666538</v>
      </c>
      <c r="C3743" s="6">
        <v>1957.7600000000002</v>
      </c>
      <c r="D3743">
        <v>1.2</v>
      </c>
      <c r="E3743">
        <v>0.65</v>
      </c>
      <c r="F3743">
        <v>19.899999999999999</v>
      </c>
      <c r="G3743">
        <v>46.089820015575185</v>
      </c>
      <c r="H3743">
        <v>19.108019864774004</v>
      </c>
      <c r="I3743">
        <v>-4.3129801042358054</v>
      </c>
      <c r="J3743">
        <v>5285.387191228252</v>
      </c>
      <c r="K3743">
        <v>-3558.0933350230175</v>
      </c>
      <c r="L3743">
        <v>-33.948221160859262</v>
      </c>
      <c r="M3743">
        <v>6371.4477116221315</v>
      </c>
      <c r="N3743">
        <v>37067.028833736673</v>
      </c>
      <c r="O3743">
        <v>50.05221773385361</v>
      </c>
      <c r="P3743">
        <v>7.6563292967533529</v>
      </c>
      <c r="Q3743" s="6">
        <v>3741</v>
      </c>
    </row>
    <row r="3744" spans="1:17" x14ac:dyDescent="0.25">
      <c r="A3744">
        <v>105.75427960091331</v>
      </c>
      <c r="B3744">
        <v>-30.528065636142649</v>
      </c>
      <c r="C3744" s="6">
        <v>1958.0400000000002</v>
      </c>
      <c r="D3744">
        <v>3</v>
      </c>
      <c r="E3744">
        <v>0.65</v>
      </c>
      <c r="F3744">
        <v>19.899999999999999</v>
      </c>
      <c r="G3744">
        <v>54.048620189015942</v>
      </c>
      <c r="H3744">
        <v>21.376793396722576</v>
      </c>
      <c r="I3744">
        <v>-4.245720399086693</v>
      </c>
      <c r="J3744">
        <v>5498.7562472720283</v>
      </c>
      <c r="K3744">
        <v>-3220.9361627993603</v>
      </c>
      <c r="L3744">
        <v>-30.359946948233269</v>
      </c>
      <c r="M3744">
        <v>6372.6564344660719</v>
      </c>
      <c r="N3744">
        <v>36823.868903170849</v>
      </c>
      <c r="O3744">
        <v>54.112793755806692</v>
      </c>
      <c r="P3744">
        <v>8.3148354358589494</v>
      </c>
      <c r="Q3744" s="6">
        <v>3742</v>
      </c>
    </row>
    <row r="3745" spans="1:17" x14ac:dyDescent="0.25">
      <c r="A3745">
        <v>107.72800948620358</v>
      </c>
      <c r="B3745">
        <v>-32.443611222373768</v>
      </c>
      <c r="C3745" s="6">
        <v>1958.3200000000002</v>
      </c>
      <c r="D3745">
        <v>3</v>
      </c>
      <c r="E3745">
        <v>0.65</v>
      </c>
      <c r="F3745">
        <v>19.899999999999999</v>
      </c>
      <c r="G3745">
        <v>54.048620189015942</v>
      </c>
      <c r="H3745">
        <v>22.139439773159623</v>
      </c>
      <c r="I3745">
        <v>-2.2719905137964247</v>
      </c>
      <c r="J3745">
        <v>5387.8316387315981</v>
      </c>
      <c r="K3745">
        <v>-3402.0487995986982</v>
      </c>
      <c r="L3745">
        <v>-32.269621388823225</v>
      </c>
      <c r="M3745">
        <v>6372.0221124983673</v>
      </c>
      <c r="N3745">
        <v>36938.163964645173</v>
      </c>
      <c r="O3745">
        <v>52.152775676923213</v>
      </c>
      <c r="P3745">
        <v>4.2296015102208084</v>
      </c>
      <c r="Q3745" s="6">
        <v>3743</v>
      </c>
    </row>
    <row r="3746" spans="1:17" x14ac:dyDescent="0.25">
      <c r="A3746">
        <v>109.22606688005111</v>
      </c>
      <c r="B3746">
        <v>-32.02679797837424</v>
      </c>
      <c r="C3746" s="6">
        <v>1958.6000000000001</v>
      </c>
      <c r="D3746">
        <v>1.2</v>
      </c>
      <c r="E3746">
        <v>0.65</v>
      </c>
      <c r="F3746">
        <v>19.899999999999999</v>
      </c>
      <c r="G3746">
        <v>46.089820015575185</v>
      </c>
      <c r="H3746">
        <v>17.865725582109704</v>
      </c>
      <c r="I3746">
        <v>-0.77393311994889302</v>
      </c>
      <c r="J3746">
        <v>5412.4855961593767</v>
      </c>
      <c r="K3746">
        <v>-3362.9522781493524</v>
      </c>
      <c r="L3746">
        <v>-31.85402063414876</v>
      </c>
      <c r="M3746">
        <v>6372.1619842673999</v>
      </c>
      <c r="N3746">
        <v>36905.76090445595</v>
      </c>
      <c r="O3746">
        <v>52.697928770797958</v>
      </c>
      <c r="P3746">
        <v>1.4591546906966446</v>
      </c>
      <c r="Q3746" s="6">
        <v>3744</v>
      </c>
    </row>
    <row r="3747" spans="1:17" x14ac:dyDescent="0.25">
      <c r="A3747">
        <v>110.15019654520177</v>
      </c>
      <c r="B3747">
        <v>-34.115989263429675</v>
      </c>
      <c r="C3747" s="6">
        <v>1958.88</v>
      </c>
      <c r="D3747">
        <v>0.75</v>
      </c>
      <c r="E3747">
        <v>0.65</v>
      </c>
      <c r="F3747">
        <v>19.899999999999999</v>
      </c>
      <c r="G3747">
        <v>42.007420362456692</v>
      </c>
      <c r="H3747">
        <v>19.988892173429047</v>
      </c>
      <c r="I3747">
        <v>0.15019654520176573</v>
      </c>
      <c r="J3747">
        <v>5286.0556048492826</v>
      </c>
      <c r="K3747">
        <v>-3557.1068845968175</v>
      </c>
      <c r="L3747">
        <v>-33.937505838933625</v>
      </c>
      <c r="M3747">
        <v>6371.4514238126776</v>
      </c>
      <c r="N3747">
        <v>37049.259772070654</v>
      </c>
      <c r="O3747">
        <v>50.334350434855516</v>
      </c>
      <c r="P3747">
        <v>0.26779071920385733</v>
      </c>
      <c r="Q3747" s="6">
        <v>3745</v>
      </c>
    </row>
    <row r="3748" spans="1:17" x14ac:dyDescent="0.25">
      <c r="A3748">
        <v>108.47971053730602</v>
      </c>
      <c r="B3748">
        <v>-30.277688678137963</v>
      </c>
      <c r="C3748" s="6">
        <v>1959.16</v>
      </c>
      <c r="D3748">
        <v>0.75</v>
      </c>
      <c r="E3748">
        <v>0.65</v>
      </c>
      <c r="F3748">
        <v>19.899999999999999</v>
      </c>
      <c r="G3748">
        <v>42.007420362456692</v>
      </c>
      <c r="H3748">
        <v>14.133779414770132</v>
      </c>
      <c r="I3748">
        <v>-1.5202894626939809</v>
      </c>
      <c r="J3748">
        <v>5512.8032231039169</v>
      </c>
      <c r="K3748">
        <v>-3196.9964273197343</v>
      </c>
      <c r="L3748">
        <v>-30.110393254892521</v>
      </c>
      <c r="M3748">
        <v>6372.7376795973705</v>
      </c>
      <c r="N3748">
        <v>36792.729128711377</v>
      </c>
      <c r="O3748">
        <v>54.662257685447344</v>
      </c>
      <c r="P3748">
        <v>3.0132291888137464</v>
      </c>
      <c r="Q3748" s="6">
        <v>3746</v>
      </c>
    </row>
    <row r="3749" spans="1:17" x14ac:dyDescent="0.25">
      <c r="A3749">
        <v>109.22581686100031</v>
      </c>
      <c r="B3749">
        <v>-29.982257415633327</v>
      </c>
      <c r="C3749" s="6">
        <v>1959.4400000000003</v>
      </c>
      <c r="D3749">
        <v>1.2</v>
      </c>
      <c r="E3749">
        <v>0.65</v>
      </c>
      <c r="F3749">
        <v>19.899999999999999</v>
      </c>
      <c r="G3749">
        <v>46.089820015575185</v>
      </c>
      <c r="H3749">
        <v>15.40092143348163</v>
      </c>
      <c r="I3749">
        <v>-0.77418313899968894</v>
      </c>
      <c r="J3749">
        <v>5529.2424709156958</v>
      </c>
      <c r="K3749">
        <v>-3168.6713995392306</v>
      </c>
      <c r="L3749">
        <v>-29.81594974836565</v>
      </c>
      <c r="M3749">
        <v>6372.8330231095661</v>
      </c>
      <c r="N3749">
        <v>36772.255296622759</v>
      </c>
      <c r="O3749">
        <v>55.028831209692299</v>
      </c>
      <c r="P3749">
        <v>1.5489141301942904</v>
      </c>
      <c r="Q3749" s="6">
        <v>3747</v>
      </c>
    </row>
    <row r="3750" spans="1:17" x14ac:dyDescent="0.25">
      <c r="A3750">
        <v>105.96059961512802</v>
      </c>
      <c r="B3750">
        <v>-33.933146622996823</v>
      </c>
      <c r="C3750" s="6">
        <v>1959.7200000000003</v>
      </c>
      <c r="D3750">
        <v>3</v>
      </c>
      <c r="E3750">
        <v>0.65</v>
      </c>
      <c r="F3750">
        <v>19.899999999999999</v>
      </c>
      <c r="G3750">
        <v>54.048620189015942</v>
      </c>
      <c r="H3750">
        <v>18.050065926552282</v>
      </c>
      <c r="I3750">
        <v>-4.0394003848719819</v>
      </c>
      <c r="J3750">
        <v>5297.404041283663</v>
      </c>
      <c r="K3750">
        <v>-3540.297687853606</v>
      </c>
      <c r="L3750">
        <v>-33.75512525465858</v>
      </c>
      <c r="M3750">
        <v>6371.514521307322</v>
      </c>
      <c r="N3750">
        <v>37051.311070035154</v>
      </c>
      <c r="O3750">
        <v>50.302908900336803</v>
      </c>
      <c r="P3750">
        <v>7.2098633088008768</v>
      </c>
      <c r="Q3750" s="6">
        <v>3748</v>
      </c>
    </row>
    <row r="3751" spans="1:17" x14ac:dyDescent="0.25">
      <c r="A3751">
        <v>107.23365455032972</v>
      </c>
      <c r="B3751">
        <v>-31.222714876239323</v>
      </c>
      <c r="C3751" s="6">
        <v>1960.0000000000002</v>
      </c>
      <c r="D3751">
        <v>0.75</v>
      </c>
      <c r="E3751">
        <v>0.65</v>
      </c>
      <c r="F3751">
        <v>19.899999999999999</v>
      </c>
      <c r="G3751">
        <v>42.007420362456692</v>
      </c>
      <c r="H3751">
        <v>18.449071880748445</v>
      </c>
      <c r="I3751">
        <v>-2.7663454496702826</v>
      </c>
      <c r="J3751">
        <v>5459.2350358296226</v>
      </c>
      <c r="K3751">
        <v>-3287.0356922518845</v>
      </c>
      <c r="L3751">
        <v>-31.052379213267713</v>
      </c>
      <c r="M3751">
        <v>6372.4289575143548</v>
      </c>
      <c r="N3751">
        <v>36859.071310456675</v>
      </c>
      <c r="O3751">
        <v>53.498039772666409</v>
      </c>
      <c r="P3751">
        <v>5.3254258132472305</v>
      </c>
      <c r="Q3751" s="6">
        <v>3749</v>
      </c>
    </row>
    <row r="3752" spans="1:17" x14ac:dyDescent="0.25">
      <c r="A3752">
        <v>108.99736575350559</v>
      </c>
      <c r="B3752">
        <v>-33.913562481644384</v>
      </c>
      <c r="C3752" s="6">
        <v>1960.2800000000002</v>
      </c>
      <c r="D3752">
        <v>1.2</v>
      </c>
      <c r="E3752">
        <v>0.65</v>
      </c>
      <c r="F3752">
        <v>19.899999999999999</v>
      </c>
      <c r="G3752">
        <v>46.089820015575185</v>
      </c>
      <c r="H3752">
        <v>17.031577736509572</v>
      </c>
      <c r="I3752">
        <v>-1.0026342464944094</v>
      </c>
      <c r="J3752">
        <v>5298.6163621676933</v>
      </c>
      <c r="K3752">
        <v>-3538.495151616165</v>
      </c>
      <c r="L3752">
        <v>-33.735591032464185</v>
      </c>
      <c r="M3752">
        <v>6371.5212697943889</v>
      </c>
      <c r="N3752">
        <v>37035.877110842586</v>
      </c>
      <c r="O3752">
        <v>50.549346953671211</v>
      </c>
      <c r="P3752">
        <v>1.7966181306899205</v>
      </c>
      <c r="Q3752" s="6">
        <v>3750</v>
      </c>
    </row>
    <row r="3753" spans="1:17" x14ac:dyDescent="0.25">
      <c r="A3753">
        <v>107.33540377486918</v>
      </c>
      <c r="B3753">
        <v>-30.04128486374232</v>
      </c>
      <c r="C3753" s="6">
        <v>1960.5600000000002</v>
      </c>
      <c r="D3753">
        <v>0.75</v>
      </c>
      <c r="E3753">
        <v>0.65</v>
      </c>
      <c r="F3753">
        <v>19.899999999999999</v>
      </c>
      <c r="G3753">
        <v>42.007420362456692</v>
      </c>
      <c r="H3753">
        <v>21.934512178262771</v>
      </c>
      <c r="I3753">
        <v>-2.6645962251308219</v>
      </c>
      <c r="J3753">
        <v>5525.9696314061266</v>
      </c>
      <c r="K3753">
        <v>-3174.3374352454784</v>
      </c>
      <c r="L3753">
        <v>-29.874778431766391</v>
      </c>
      <c r="M3753">
        <v>6372.8140189419937</v>
      </c>
      <c r="N3753">
        <v>36782.275408455411</v>
      </c>
      <c r="O3753">
        <v>54.849591552662588</v>
      </c>
      <c r="P3753">
        <v>5.3111268881635159</v>
      </c>
      <c r="Q3753" s="6">
        <v>3751</v>
      </c>
    </row>
    <row r="3754" spans="1:17" x14ac:dyDescent="0.25">
      <c r="A3754">
        <v>109.0247675221304</v>
      </c>
      <c r="B3754">
        <v>-30.337130039551827</v>
      </c>
      <c r="C3754" s="6">
        <v>1960.8400000000001</v>
      </c>
      <c r="D3754">
        <v>0.75</v>
      </c>
      <c r="E3754">
        <v>0.65</v>
      </c>
      <c r="F3754">
        <v>19.899999999999999</v>
      </c>
      <c r="G3754">
        <v>42.007420362456692</v>
      </c>
      <c r="H3754">
        <v>19.839819855493388</v>
      </c>
      <c r="I3754">
        <v>-0.97523247786959644</v>
      </c>
      <c r="J3754">
        <v>5509.4778868339408</v>
      </c>
      <c r="K3754">
        <v>-3202.6853693241615</v>
      </c>
      <c r="L3754">
        <v>-30.169638013716551</v>
      </c>
      <c r="M3754">
        <v>6372.7184278293062</v>
      </c>
      <c r="N3754">
        <v>36795.227245928931</v>
      </c>
      <c r="O3754">
        <v>54.617605756435935</v>
      </c>
      <c r="P3754">
        <v>1.930276523390275</v>
      </c>
      <c r="Q3754" s="6">
        <v>3752</v>
      </c>
    </row>
    <row r="3755" spans="1:17" x14ac:dyDescent="0.25">
      <c r="A3755">
        <v>109.50502243871007</v>
      </c>
      <c r="B3755">
        <v>-31.476400283571124</v>
      </c>
      <c r="C3755" s="6">
        <v>1961.1200000000001</v>
      </c>
      <c r="D3755">
        <v>0.75</v>
      </c>
      <c r="E3755">
        <v>0.65</v>
      </c>
      <c r="F3755">
        <v>19.899999999999999</v>
      </c>
      <c r="G3755">
        <v>42.007420362456692</v>
      </c>
      <c r="H3755">
        <v>19.844422612864395</v>
      </c>
      <c r="I3755">
        <v>-0.49497756128992876</v>
      </c>
      <c r="J3755">
        <v>5444.6014883721527</v>
      </c>
      <c r="K3755">
        <v>-3311.0568196382033</v>
      </c>
      <c r="L3755">
        <v>-31.305279763195337</v>
      </c>
      <c r="M3755">
        <v>6372.3451436701789</v>
      </c>
      <c r="N3755">
        <v>36868.750165008554</v>
      </c>
      <c r="O3755">
        <v>53.330245876248448</v>
      </c>
      <c r="P3755">
        <v>0.94790242409863312</v>
      </c>
      <c r="Q3755" s="6">
        <v>3753</v>
      </c>
    </row>
    <row r="3756" spans="1:17" x14ac:dyDescent="0.25">
      <c r="A3756">
        <v>108.03029912049564</v>
      </c>
      <c r="B3756">
        <v>-32.994659999790692</v>
      </c>
      <c r="C3756" s="6">
        <v>1961.4</v>
      </c>
      <c r="D3756">
        <v>0.75</v>
      </c>
      <c r="E3756">
        <v>0.65</v>
      </c>
      <c r="F3756">
        <v>19.899999999999999</v>
      </c>
      <c r="G3756">
        <v>42.007420362456692</v>
      </c>
      <c r="H3756">
        <v>16.759489998605435</v>
      </c>
      <c r="I3756">
        <v>-1.9697008795043587</v>
      </c>
      <c r="J3756">
        <v>5354.7999390853765</v>
      </c>
      <c r="K3756">
        <v>-3453.4631725785025</v>
      </c>
      <c r="L3756">
        <v>-32.819123524955799</v>
      </c>
      <c r="M3756">
        <v>6371.8357066064345</v>
      </c>
      <c r="N3756">
        <v>36974.595761260374</v>
      </c>
      <c r="O3756">
        <v>51.547775011299571</v>
      </c>
      <c r="P3756">
        <v>3.6136708390376988</v>
      </c>
      <c r="Q3756" s="6">
        <v>3754</v>
      </c>
    </row>
    <row r="3757" spans="1:17" x14ac:dyDescent="0.25">
      <c r="A3757">
        <v>109.98955729427513</v>
      </c>
      <c r="B3757">
        <v>-29.174673860327463</v>
      </c>
      <c r="C3757" s="6">
        <v>1961.6800000000003</v>
      </c>
      <c r="D3757">
        <v>1.2</v>
      </c>
      <c r="E3757">
        <v>0.65</v>
      </c>
      <c r="F3757">
        <v>19.899999999999999</v>
      </c>
      <c r="G3757">
        <v>46.089820015575185</v>
      </c>
      <c r="H3757">
        <v>14.255517217865119</v>
      </c>
      <c r="I3757">
        <v>-1.0442705724869938E-2</v>
      </c>
      <c r="J3757">
        <v>5573.4290235879789</v>
      </c>
      <c r="K3757">
        <v>-3090.820912334766</v>
      </c>
      <c r="L3757">
        <v>-29.01115577614566</v>
      </c>
      <c r="M3757">
        <v>6373.0906939332635</v>
      </c>
      <c r="N3757">
        <v>36721.020022294702</v>
      </c>
      <c r="O3757">
        <v>55.962766381764759</v>
      </c>
      <c r="P3757">
        <v>2.1422087181672773E-2</v>
      </c>
      <c r="Q3757" s="6">
        <v>3755</v>
      </c>
    </row>
    <row r="3758" spans="1:17" x14ac:dyDescent="0.25">
      <c r="A3758">
        <v>106.45982889212954</v>
      </c>
      <c r="B3758">
        <v>-31.27561353208597</v>
      </c>
      <c r="C3758" s="6">
        <v>1961.9600000000003</v>
      </c>
      <c r="D3758">
        <v>1.2</v>
      </c>
      <c r="E3758">
        <v>0.65</v>
      </c>
      <c r="F3758">
        <v>19.899999999999999</v>
      </c>
      <c r="G3758">
        <v>46.089820015575185</v>
      </c>
      <c r="H3758">
        <v>16.618723733798486</v>
      </c>
      <c r="I3758">
        <v>-3.5401711078704636</v>
      </c>
      <c r="J3758">
        <v>5456.1924650179781</v>
      </c>
      <c r="K3758">
        <v>-3292.0498586834237</v>
      </c>
      <c r="L3758">
        <v>-31.10511311095383</v>
      </c>
      <c r="M3758">
        <v>6372.411512714516</v>
      </c>
      <c r="N3758">
        <v>36867.180683405801</v>
      </c>
      <c r="O3758">
        <v>53.358519032451333</v>
      </c>
      <c r="P3758">
        <v>6.7957408345876091</v>
      </c>
      <c r="Q3758" s="6">
        <v>3756</v>
      </c>
    </row>
    <row r="3759" spans="1:17" x14ac:dyDescent="0.25">
      <c r="A3759">
        <v>108.1242571925837</v>
      </c>
      <c r="B3759">
        <v>-32.770923841993252</v>
      </c>
      <c r="C3759" s="6">
        <v>1962.2400000000002</v>
      </c>
      <c r="D3759">
        <v>0.75</v>
      </c>
      <c r="E3759">
        <v>0.65</v>
      </c>
      <c r="F3759">
        <v>19.899999999999999</v>
      </c>
      <c r="G3759">
        <v>42.007420362456692</v>
      </c>
      <c r="H3759">
        <v>21.995650646723767</v>
      </c>
      <c r="I3759">
        <v>-1.8757428074163016</v>
      </c>
      <c r="J3759">
        <v>5368.2713960600904</v>
      </c>
      <c r="K3759">
        <v>-3432.6257513243449</v>
      </c>
      <c r="L3759">
        <v>-32.596007565753567</v>
      </c>
      <c r="M3759">
        <v>6371.9115915407974</v>
      </c>
      <c r="N3759">
        <v>36958.915536381297</v>
      </c>
      <c r="O3759">
        <v>51.806998280550665</v>
      </c>
      <c r="P3759">
        <v>3.4623912090332274</v>
      </c>
      <c r="Q3759" s="6">
        <v>3757</v>
      </c>
    </row>
    <row r="3760" spans="1:17" x14ac:dyDescent="0.25">
      <c r="A3760">
        <v>108.08457161024663</v>
      </c>
      <c r="B3760">
        <v>-31.124408607991615</v>
      </c>
      <c r="C3760" s="6">
        <v>1962.5200000000002</v>
      </c>
      <c r="D3760">
        <v>0.75</v>
      </c>
      <c r="E3760">
        <v>0.65</v>
      </c>
      <c r="F3760">
        <v>19.899999999999999</v>
      </c>
      <c r="G3760">
        <v>42.007420362456692</v>
      </c>
      <c r="H3760">
        <v>22.873561377153479</v>
      </c>
      <c r="I3760">
        <v>-1.915428389753373</v>
      </c>
      <c r="J3760">
        <v>5464.8769479304865</v>
      </c>
      <c r="K3760">
        <v>-3277.7100794033208</v>
      </c>
      <c r="L3760">
        <v>-30.954380664638602</v>
      </c>
      <c r="M3760">
        <v>6372.4613314357703</v>
      </c>
      <c r="N3760">
        <v>36848.836989783231</v>
      </c>
      <c r="O3760">
        <v>53.67504912749078</v>
      </c>
      <c r="P3760">
        <v>3.7018426759920335</v>
      </c>
      <c r="Q3760" s="6">
        <v>3758</v>
      </c>
    </row>
    <row r="3761" spans="1:17" x14ac:dyDescent="0.25">
      <c r="A3761">
        <v>107.92412981987611</v>
      </c>
      <c r="B3761">
        <v>-30.1492528947078</v>
      </c>
      <c r="C3761" s="6">
        <v>1962.8000000000002</v>
      </c>
      <c r="D3761">
        <v>0.75</v>
      </c>
      <c r="E3761">
        <v>0.65</v>
      </c>
      <c r="F3761">
        <v>19.899999999999999</v>
      </c>
      <c r="G3761">
        <v>42.007420362456692</v>
      </c>
      <c r="H3761">
        <v>16.5626061922246</v>
      </c>
      <c r="I3761">
        <v>-2.0758701801238857</v>
      </c>
      <c r="J3761">
        <v>5519.9680567016258</v>
      </c>
      <c r="K3761">
        <v>-3184.6926654814592</v>
      </c>
      <c r="L3761">
        <v>-29.982384719495492</v>
      </c>
      <c r="M3761">
        <v>6372.7791991075392</v>
      </c>
      <c r="N3761">
        <v>36786.452506943133</v>
      </c>
      <c r="O3761">
        <v>54.774529788223916</v>
      </c>
      <c r="P3761">
        <v>4.1277594572891543</v>
      </c>
      <c r="Q3761" s="6">
        <v>3759</v>
      </c>
    </row>
    <row r="3762" spans="1:17" x14ac:dyDescent="0.25">
      <c r="A3762">
        <v>108.83492442838063</v>
      </c>
      <c r="B3762">
        <v>-29.548589583455591</v>
      </c>
      <c r="C3762" s="6">
        <v>1963.0800000000002</v>
      </c>
      <c r="D3762">
        <v>3</v>
      </c>
      <c r="E3762">
        <v>0.65</v>
      </c>
      <c r="F3762">
        <v>19.899999999999999</v>
      </c>
      <c r="G3762">
        <v>54.048620189015942</v>
      </c>
      <c r="H3762">
        <v>18.025991430676079</v>
      </c>
      <c r="I3762">
        <v>-1.1650755716193686</v>
      </c>
      <c r="J3762">
        <v>5553.1074954244641</v>
      </c>
      <c r="K3762">
        <v>-3126.9423488516409</v>
      </c>
      <c r="L3762">
        <v>-29.383763701155981</v>
      </c>
      <c r="M3762">
        <v>6372.9719369208888</v>
      </c>
      <c r="N3762">
        <v>36745.643021727366</v>
      </c>
      <c r="O3762">
        <v>55.511087235660895</v>
      </c>
      <c r="P3762">
        <v>2.3614502508535944</v>
      </c>
      <c r="Q3762" s="6">
        <v>3760</v>
      </c>
    </row>
    <row r="3763" spans="1:17" x14ac:dyDescent="0.25">
      <c r="A3763">
        <v>109.45284317180102</v>
      </c>
      <c r="B3763">
        <v>-29.599374311016071</v>
      </c>
      <c r="C3763" s="6">
        <v>1963.3600000000001</v>
      </c>
      <c r="D3763">
        <v>0.75</v>
      </c>
      <c r="E3763">
        <v>0.65</v>
      </c>
      <c r="F3763">
        <v>19.899999999999999</v>
      </c>
      <c r="G3763">
        <v>42.007420362456692</v>
      </c>
      <c r="H3763">
        <v>19.543199662828897</v>
      </c>
      <c r="I3763">
        <v>-0.54715682819897893</v>
      </c>
      <c r="J3763">
        <v>5550.3291960718479</v>
      </c>
      <c r="K3763">
        <v>-3131.838215362231</v>
      </c>
      <c r="L3763">
        <v>-29.434372954992686</v>
      </c>
      <c r="M3763">
        <v>6372.955734348925</v>
      </c>
      <c r="N3763">
        <v>36747.801217067557</v>
      </c>
      <c r="O3763">
        <v>55.471631134178956</v>
      </c>
      <c r="P3763">
        <v>1.1076522336440724</v>
      </c>
      <c r="Q3763" s="6">
        <v>3761</v>
      </c>
    </row>
    <row r="3764" spans="1:17" x14ac:dyDescent="0.25">
      <c r="A3764">
        <v>106.09397166916639</v>
      </c>
      <c r="B3764">
        <v>-31.487678511715018</v>
      </c>
      <c r="C3764" s="6">
        <v>1963.64</v>
      </c>
      <c r="D3764">
        <v>0.75</v>
      </c>
      <c r="E3764">
        <v>0.65</v>
      </c>
      <c r="F3764">
        <v>19.899999999999999</v>
      </c>
      <c r="G3764">
        <v>42.007420362456692</v>
      </c>
      <c r="H3764">
        <v>17.776605728620588</v>
      </c>
      <c r="I3764">
        <v>-3.9060283308336068</v>
      </c>
      <c r="J3764">
        <v>5443.9484353313537</v>
      </c>
      <c r="K3764">
        <v>-3312.123255582012</v>
      </c>
      <c r="L3764">
        <v>-31.31652340816299</v>
      </c>
      <c r="M3764">
        <v>6372.3414085180557</v>
      </c>
      <c r="N3764">
        <v>36883.722904577386</v>
      </c>
      <c r="O3764">
        <v>53.074704496373762</v>
      </c>
      <c r="P3764">
        <v>7.4476723527857187</v>
      </c>
      <c r="Q3764" s="6">
        <v>3762</v>
      </c>
    </row>
    <row r="3765" spans="1:17" x14ac:dyDescent="0.25">
      <c r="A3765">
        <v>109.98921037709043</v>
      </c>
      <c r="B3765">
        <v>-31.917846171096159</v>
      </c>
      <c r="C3765" s="6">
        <v>1963.9200000000003</v>
      </c>
      <c r="D3765">
        <v>3</v>
      </c>
      <c r="E3765">
        <v>0.65</v>
      </c>
      <c r="F3765">
        <v>19.899999999999999</v>
      </c>
      <c r="G3765">
        <v>54.048620189015942</v>
      </c>
      <c r="H3765">
        <v>18.469569604066329</v>
      </c>
      <c r="I3765">
        <v>-1.0789622909570085E-2</v>
      </c>
      <c r="J3765">
        <v>5418.882743038489</v>
      </c>
      <c r="K3765">
        <v>-3352.7036899687723</v>
      </c>
      <c r="L3765">
        <v>-31.745391776048898</v>
      </c>
      <c r="M3765">
        <v>6372.1983816835582</v>
      </c>
      <c r="N3765">
        <v>36897.893720584318</v>
      </c>
      <c r="O3765">
        <v>52.831451109937589</v>
      </c>
      <c r="P3765">
        <v>2.0407729565775478E-2</v>
      </c>
      <c r="Q3765" s="6">
        <v>3763</v>
      </c>
    </row>
    <row r="3766" spans="1:17" x14ac:dyDescent="0.25">
      <c r="A3766">
        <v>110.25692399361377</v>
      </c>
      <c r="B3766">
        <v>-33.435632513355479</v>
      </c>
      <c r="C3766" s="6">
        <v>1964.2000000000003</v>
      </c>
      <c r="D3766">
        <v>0.75</v>
      </c>
      <c r="E3766">
        <v>0.65</v>
      </c>
      <c r="F3766">
        <v>19.899999999999999</v>
      </c>
      <c r="G3766">
        <v>42.007420362456692</v>
      </c>
      <c r="H3766">
        <v>23.83820591330489</v>
      </c>
      <c r="I3766">
        <v>0.25692399361376772</v>
      </c>
      <c r="J3766">
        <v>5328.0092219974731</v>
      </c>
      <c r="K3766">
        <v>-3494.3800640537352</v>
      </c>
      <c r="L3766">
        <v>-33.258904912419666</v>
      </c>
      <c r="M3766">
        <v>6371.6853580309744</v>
      </c>
      <c r="N3766">
        <v>37001.564020313555</v>
      </c>
      <c r="O3766">
        <v>51.105263683941637</v>
      </c>
      <c r="P3766">
        <v>0.46627971549710884</v>
      </c>
      <c r="Q3766" s="6">
        <v>3764</v>
      </c>
    </row>
    <row r="3767" spans="1:17" x14ac:dyDescent="0.25">
      <c r="A3767">
        <v>106.26185237309673</v>
      </c>
      <c r="B3767">
        <v>-29.977492400495201</v>
      </c>
      <c r="C3767" s="6">
        <v>1964.4800000000002</v>
      </c>
      <c r="D3767">
        <v>3</v>
      </c>
      <c r="E3767">
        <v>0.65</v>
      </c>
      <c r="F3767">
        <v>19.899999999999999</v>
      </c>
      <c r="G3767">
        <v>54.048620189015942</v>
      </c>
      <c r="H3767">
        <v>19.918876454374917</v>
      </c>
      <c r="I3767">
        <v>-3.7381476269032703</v>
      </c>
      <c r="J3767">
        <v>5529.5064162996487</v>
      </c>
      <c r="K3767">
        <v>-3168.2138616557072</v>
      </c>
      <c r="L3767">
        <v>-29.811200809245133</v>
      </c>
      <c r="M3767">
        <v>6372.8345562305594</v>
      </c>
      <c r="N3767">
        <v>36784.861408900229</v>
      </c>
      <c r="O3767">
        <v>54.804032989956518</v>
      </c>
      <c r="P3767">
        <v>7.4497520654894878</v>
      </c>
      <c r="Q3767" s="6">
        <v>3765</v>
      </c>
    </row>
    <row r="3768" spans="1:17" x14ac:dyDescent="0.25">
      <c r="A3768">
        <v>108.44955432315147</v>
      </c>
      <c r="B3768">
        <v>-31.780796252947525</v>
      </c>
      <c r="C3768" s="6">
        <v>1964.7600000000002</v>
      </c>
      <c r="D3768">
        <v>1.2</v>
      </c>
      <c r="E3768">
        <v>0.65</v>
      </c>
      <c r="F3768">
        <v>19.899999999999999</v>
      </c>
      <c r="G3768">
        <v>46.089820015575185</v>
      </c>
      <c r="H3768">
        <v>15.208013437752445</v>
      </c>
      <c r="I3768">
        <v>-1.5504456768485255</v>
      </c>
      <c r="J3768">
        <v>5426.9018311751452</v>
      </c>
      <c r="K3768">
        <v>-3339.79504972534</v>
      </c>
      <c r="L3768">
        <v>-31.608751619864673</v>
      </c>
      <c r="M3768">
        <v>6372.2440677819322</v>
      </c>
      <c r="N3768">
        <v>36891.0076605125</v>
      </c>
      <c r="O3768">
        <v>52.948974789096148</v>
      </c>
      <c r="P3768">
        <v>2.941990951177599</v>
      </c>
      <c r="Q3768" s="6">
        <v>3766</v>
      </c>
    </row>
    <row r="3769" spans="1:17" x14ac:dyDescent="0.25">
      <c r="A3769">
        <v>107.6290766508647</v>
      </c>
      <c r="B3769">
        <v>-32.38691651220261</v>
      </c>
      <c r="C3769" s="6">
        <v>1965.0400000000002</v>
      </c>
      <c r="D3769">
        <v>3</v>
      </c>
      <c r="E3769">
        <v>0.65</v>
      </c>
      <c r="F3769">
        <v>19.899999999999999</v>
      </c>
      <c r="G3769">
        <v>54.048620189015942</v>
      </c>
      <c r="H3769">
        <v>20.24779342588149</v>
      </c>
      <c r="I3769">
        <v>-2.3709233491352961</v>
      </c>
      <c r="J3769">
        <v>5391.2018554470651</v>
      </c>
      <c r="K3769">
        <v>-3396.741313684171</v>
      </c>
      <c r="L3769">
        <v>-32.213089451629898</v>
      </c>
      <c r="M3769">
        <v>6372.0411955875443</v>
      </c>
      <c r="N3769">
        <v>36934.753509610957</v>
      </c>
      <c r="O3769">
        <v>52.209900693595792</v>
      </c>
      <c r="P3769">
        <v>4.4201256837687408</v>
      </c>
      <c r="Q3769" s="6">
        <v>3767</v>
      </c>
    </row>
    <row r="3770" spans="1:17" x14ac:dyDescent="0.25">
      <c r="A3770">
        <v>106.74550023461813</v>
      </c>
      <c r="B3770">
        <v>-33.406764500698529</v>
      </c>
      <c r="C3770" s="6">
        <v>1965.3200000000002</v>
      </c>
      <c r="D3770">
        <v>1.2</v>
      </c>
      <c r="E3770">
        <v>0.65</v>
      </c>
      <c r="F3770">
        <v>19.899999999999999</v>
      </c>
      <c r="G3770">
        <v>46.089820015575185</v>
      </c>
      <c r="H3770">
        <v>22.059864667333432</v>
      </c>
      <c r="I3770">
        <v>-3.2544997653818655</v>
      </c>
      <c r="J3770">
        <v>5329.7727453469197</v>
      </c>
      <c r="K3770">
        <v>-3491.7076924794169</v>
      </c>
      <c r="L3770">
        <v>-33.23011360343726</v>
      </c>
      <c r="M3770">
        <v>6371.6952317858686</v>
      </c>
      <c r="N3770">
        <v>37009.28938474974</v>
      </c>
      <c r="O3770">
        <v>50.980388804726481</v>
      </c>
      <c r="P3770">
        <v>5.8965062187530082</v>
      </c>
      <c r="Q3770" s="6">
        <v>3768</v>
      </c>
    </row>
    <row r="3771" spans="1:17" x14ac:dyDescent="0.25">
      <c r="A3771">
        <v>107.81122375697043</v>
      </c>
      <c r="B3771">
        <v>-29.931940051933061</v>
      </c>
      <c r="C3771" s="6">
        <v>1965.6000000000001</v>
      </c>
      <c r="D3771">
        <v>3</v>
      </c>
      <c r="E3771">
        <v>0.65</v>
      </c>
      <c r="F3771">
        <v>19.899999999999999</v>
      </c>
      <c r="G3771">
        <v>54.048620189015942</v>
      </c>
      <c r="H3771">
        <v>20.356703185084903</v>
      </c>
      <c r="I3771">
        <v>-2.1887762430295652</v>
      </c>
      <c r="J3771">
        <v>5532.0277373600011</v>
      </c>
      <c r="K3771">
        <v>-3163.8388236394062</v>
      </c>
      <c r="L3771">
        <v>-29.765802374349132</v>
      </c>
      <c r="M3771">
        <v>6372.8492049387451</v>
      </c>
      <c r="N3771">
        <v>36773.113547979628</v>
      </c>
      <c r="O3771">
        <v>55.013841022352096</v>
      </c>
      <c r="P3771">
        <v>4.3801628004138538</v>
      </c>
      <c r="Q3771" s="6">
        <v>3769</v>
      </c>
    </row>
    <row r="3772" spans="1:17" x14ac:dyDescent="0.25">
      <c r="A3772">
        <v>110.23054748350989</v>
      </c>
      <c r="B3772">
        <v>-31.619625306674344</v>
      </c>
      <c r="C3772" s="6">
        <v>1965.88</v>
      </c>
      <c r="D3772">
        <v>1.2</v>
      </c>
      <c r="E3772">
        <v>0.65</v>
      </c>
      <c r="F3772">
        <v>19.899999999999999</v>
      </c>
      <c r="G3772">
        <v>46.089820015575185</v>
      </c>
      <c r="H3772">
        <v>17.221332107100501</v>
      </c>
      <c r="I3772">
        <v>0.23054748350989485</v>
      </c>
      <c r="J3772">
        <v>5436.2925331839451</v>
      </c>
      <c r="K3772">
        <v>-3324.5903327275514</v>
      </c>
      <c r="L3772">
        <v>-31.448067568906961</v>
      </c>
      <c r="M3772">
        <v>6372.2976536581382</v>
      </c>
      <c r="N3772">
        <v>36878.061116099969</v>
      </c>
      <c r="O3772">
        <v>53.170195258599165</v>
      </c>
      <c r="P3772">
        <v>0.43973687774756265</v>
      </c>
      <c r="Q3772" s="6">
        <v>3770</v>
      </c>
    </row>
    <row r="3773" spans="1:17" x14ac:dyDescent="0.25">
      <c r="A3773">
        <v>106.99777174198785</v>
      </c>
      <c r="B3773">
        <v>-29.65077518796803</v>
      </c>
      <c r="C3773" s="6">
        <v>1966.16</v>
      </c>
      <c r="D3773">
        <v>3</v>
      </c>
      <c r="E3773">
        <v>0.65</v>
      </c>
      <c r="F3773">
        <v>19.899999999999999</v>
      </c>
      <c r="G3773">
        <v>54.048620189015942</v>
      </c>
      <c r="H3773">
        <v>19.20145009643495</v>
      </c>
      <c r="I3773">
        <v>-3.0022282580121527</v>
      </c>
      <c r="J3773">
        <v>5547.5127494261733</v>
      </c>
      <c r="K3773">
        <v>-3136.7910099389501</v>
      </c>
      <c r="L3773">
        <v>-29.485596754545679</v>
      </c>
      <c r="M3773">
        <v>6372.9393175425548</v>
      </c>
      <c r="N3773">
        <v>36759.473907334177</v>
      </c>
      <c r="O3773">
        <v>55.260554515182406</v>
      </c>
      <c r="P3773">
        <v>6.0515920239273271</v>
      </c>
      <c r="Q3773" s="6">
        <v>3771</v>
      </c>
    </row>
    <row r="3774" spans="1:17" x14ac:dyDescent="0.25">
      <c r="A3774">
        <v>107.09042982981389</v>
      </c>
      <c r="B3774">
        <v>-31.864453964755466</v>
      </c>
      <c r="C3774" s="6">
        <v>1966.4400000000003</v>
      </c>
      <c r="D3774">
        <v>0.75</v>
      </c>
      <c r="E3774">
        <v>0.65</v>
      </c>
      <c r="F3774">
        <v>19.899999999999999</v>
      </c>
      <c r="G3774">
        <v>42.007420362456692</v>
      </c>
      <c r="H3774">
        <v>17.740503215515258</v>
      </c>
      <c r="I3774">
        <v>-2.9095701701861145</v>
      </c>
      <c r="J3774">
        <v>5422.0105286910848</v>
      </c>
      <c r="K3774">
        <v>-3347.6769616789525</v>
      </c>
      <c r="L3774">
        <v>-31.692158738990802</v>
      </c>
      <c r="M3774">
        <v>6372.2161932088429</v>
      </c>
      <c r="N3774">
        <v>36902.309360727777</v>
      </c>
      <c r="O3774">
        <v>52.757245629097213</v>
      </c>
      <c r="P3774">
        <v>5.4992662218806849</v>
      </c>
      <c r="Q3774" s="6">
        <v>3772</v>
      </c>
    </row>
    <row r="3775" spans="1:17" x14ac:dyDescent="0.25">
      <c r="A3775">
        <v>109.85398415448471</v>
      </c>
      <c r="B3775">
        <v>-30.598331095151281</v>
      </c>
      <c r="C3775" s="6">
        <v>1966.7200000000003</v>
      </c>
      <c r="D3775">
        <v>3</v>
      </c>
      <c r="E3775">
        <v>0.65</v>
      </c>
      <c r="F3775">
        <v>19.899999999999999</v>
      </c>
      <c r="G3775">
        <v>54.048620189015942</v>
      </c>
      <c r="H3775">
        <v>18.725560715599837</v>
      </c>
      <c r="I3775">
        <v>-0.14601584551529356</v>
      </c>
      <c r="J3775">
        <v>5494.7952386869074</v>
      </c>
      <c r="K3775">
        <v>-3227.6436916749226</v>
      </c>
      <c r="L3775">
        <v>-30.429983660945819</v>
      </c>
      <c r="M3775">
        <v>6372.6335619981501</v>
      </c>
      <c r="N3775">
        <v>36811.140076369178</v>
      </c>
      <c r="O3775">
        <v>54.335223283337626</v>
      </c>
      <c r="P3775">
        <v>0.28685707903655633</v>
      </c>
      <c r="Q3775" s="6">
        <v>3773</v>
      </c>
    </row>
    <row r="3776" spans="1:17" x14ac:dyDescent="0.25">
      <c r="A3776">
        <v>109.04085177705846</v>
      </c>
      <c r="B3776">
        <v>-29.525156306092693</v>
      </c>
      <c r="C3776" s="6">
        <v>1967.0000000000002</v>
      </c>
      <c r="D3776">
        <v>0.75</v>
      </c>
      <c r="E3776">
        <v>0.65</v>
      </c>
      <c r="F3776">
        <v>19.899999999999999</v>
      </c>
      <c r="G3776">
        <v>42.007420362456692</v>
      </c>
      <c r="H3776">
        <v>19.371051298624081</v>
      </c>
      <c r="I3776">
        <v>-0.95914822294153623</v>
      </c>
      <c r="J3776">
        <v>5554.3879980805814</v>
      </c>
      <c r="K3776">
        <v>-3124.682462714828</v>
      </c>
      <c r="L3776">
        <v>-29.360411565301824</v>
      </c>
      <c r="M3776">
        <v>6372.9794073117182</v>
      </c>
      <c r="N3776">
        <v>36743.750639972386</v>
      </c>
      <c r="O3776">
        <v>55.545566307432487</v>
      </c>
      <c r="P3776">
        <v>1.9457346983160633</v>
      </c>
      <c r="Q3776" s="6">
        <v>3774</v>
      </c>
    </row>
    <row r="3777" spans="1:17" x14ac:dyDescent="0.25">
      <c r="A3777">
        <v>105.63403039281816</v>
      </c>
      <c r="B3777">
        <v>-29.184855402154145</v>
      </c>
      <c r="C3777" s="6">
        <v>1967.2800000000002</v>
      </c>
      <c r="D3777">
        <v>3</v>
      </c>
      <c r="E3777">
        <v>0.65</v>
      </c>
      <c r="F3777">
        <v>19.899999999999999</v>
      </c>
      <c r="G3777">
        <v>54.048620189015942</v>
      </c>
      <c r="H3777">
        <v>15.434004887897855</v>
      </c>
      <c r="I3777">
        <v>-4.3659696071818388</v>
      </c>
      <c r="J3777">
        <v>5572.8788171943906</v>
      </c>
      <c r="K3777">
        <v>-3091.8062077143641</v>
      </c>
      <c r="L3777">
        <v>-29.021301339265548</v>
      </c>
      <c r="M3777">
        <v>6373.087472896872</v>
      </c>
      <c r="N3777">
        <v>36740.214914730423</v>
      </c>
      <c r="O3777">
        <v>55.612205835352512</v>
      </c>
      <c r="P3777">
        <v>8.8985922761316445</v>
      </c>
      <c r="Q3777" s="6">
        <v>3775</v>
      </c>
    </row>
    <row r="3778" spans="1:17" x14ac:dyDescent="0.25">
      <c r="A3778">
        <v>109.46801948914725</v>
      </c>
      <c r="B3778">
        <v>-31.280726595146437</v>
      </c>
      <c r="C3778" s="6">
        <v>1967.5600000000002</v>
      </c>
      <c r="D3778">
        <v>3</v>
      </c>
      <c r="E3778">
        <v>0.65</v>
      </c>
      <c r="F3778">
        <v>19.899999999999999</v>
      </c>
      <c r="G3778">
        <v>54.048620189015942</v>
      </c>
      <c r="H3778">
        <v>14.660960540150029</v>
      </c>
      <c r="I3778">
        <v>-0.53198051085274756</v>
      </c>
      <c r="J3778">
        <v>5455.8981304245108</v>
      </c>
      <c r="K3778">
        <v>-3292.5343698029055</v>
      </c>
      <c r="L3778">
        <v>-31.110210279525976</v>
      </c>
      <c r="M3778">
        <v>6372.4098256392053</v>
      </c>
      <c r="N3778">
        <v>36855.87653406657</v>
      </c>
      <c r="O3778">
        <v>53.552589651276811</v>
      </c>
      <c r="P3778">
        <v>1.0244735587299598</v>
      </c>
      <c r="Q3778" s="6">
        <v>3776</v>
      </c>
    </row>
    <row r="3779" spans="1:17" x14ac:dyDescent="0.25">
      <c r="A3779">
        <v>108.28526681050593</v>
      </c>
      <c r="B3779">
        <v>-32.727130446062517</v>
      </c>
      <c r="C3779" s="6">
        <v>1967.8400000000001</v>
      </c>
      <c r="D3779">
        <v>3</v>
      </c>
      <c r="E3779">
        <v>0.65</v>
      </c>
      <c r="F3779">
        <v>19.899999999999999</v>
      </c>
      <c r="G3779">
        <v>54.048620189015942</v>
      </c>
      <c r="H3779">
        <v>19.090136205599205</v>
      </c>
      <c r="I3779">
        <v>-1.7147331894940692</v>
      </c>
      <c r="J3779">
        <v>5370.8986717097987</v>
      </c>
      <c r="K3779">
        <v>-3428.5410414196135</v>
      </c>
      <c r="L3779">
        <v>-32.552336810004043</v>
      </c>
      <c r="M3779">
        <v>6371.9264131401242</v>
      </c>
      <c r="N3779">
        <v>36955.382811054704</v>
      </c>
      <c r="O3779">
        <v>51.865578620776994</v>
      </c>
      <c r="P3779">
        <v>3.1693909099025466</v>
      </c>
      <c r="Q3779" s="6">
        <v>3777</v>
      </c>
    </row>
    <row r="3780" spans="1:17" x14ac:dyDescent="0.25">
      <c r="A3780">
        <v>109.26978864448213</v>
      </c>
      <c r="B3780">
        <v>-34.980724990133517</v>
      </c>
      <c r="C3780" s="6">
        <v>1968.1200000000001</v>
      </c>
      <c r="D3780">
        <v>1.2</v>
      </c>
      <c r="E3780">
        <v>0.65</v>
      </c>
      <c r="F3780">
        <v>19.899999999999999</v>
      </c>
      <c r="G3780">
        <v>46.089820015575185</v>
      </c>
      <c r="H3780">
        <v>15.961446144830962</v>
      </c>
      <c r="I3780">
        <v>-0.73021135551786642</v>
      </c>
      <c r="J3780">
        <v>5231.6556431848021</v>
      </c>
      <c r="K3780">
        <v>-3636.1163518574531</v>
      </c>
      <c r="L3780">
        <v>-34.8001547662343</v>
      </c>
      <c r="M3780">
        <v>6371.1508295685908</v>
      </c>
      <c r="N3780">
        <v>37111.528820212981</v>
      </c>
      <c r="O3780">
        <v>49.34808906089674</v>
      </c>
      <c r="P3780">
        <v>1.2735558432312586</v>
      </c>
      <c r="Q3780" s="6">
        <v>3778</v>
      </c>
    </row>
    <row r="3781" spans="1:17" x14ac:dyDescent="0.25">
      <c r="A3781">
        <v>108.33259932596796</v>
      </c>
      <c r="B3781">
        <v>-34.917707617346224</v>
      </c>
      <c r="C3781" s="6">
        <v>1968.4</v>
      </c>
      <c r="D3781">
        <v>1.2</v>
      </c>
      <c r="E3781">
        <v>0.65</v>
      </c>
      <c r="F3781">
        <v>19.899999999999999</v>
      </c>
      <c r="G3781">
        <v>46.089820015575185</v>
      </c>
      <c r="H3781">
        <v>16.345467293023638</v>
      </c>
      <c r="I3781">
        <v>-1.667400674032038</v>
      </c>
      <c r="J3781">
        <v>5235.6605116652463</v>
      </c>
      <c r="K3781">
        <v>-3630.3860036041283</v>
      </c>
      <c r="L3781">
        <v>-34.73728395274145</v>
      </c>
      <c r="M3781">
        <v>6371.1728534529293</v>
      </c>
      <c r="N3781">
        <v>37109.018404764996</v>
      </c>
      <c r="O3781">
        <v>49.387614583319909</v>
      </c>
      <c r="P3781">
        <v>2.9113170360801615</v>
      </c>
      <c r="Q3781" s="6">
        <v>3779</v>
      </c>
    </row>
    <row r="3782" spans="1:17" x14ac:dyDescent="0.25">
      <c r="A3782">
        <v>109.10956840385506</v>
      </c>
      <c r="B3782">
        <v>-35.240879827949435</v>
      </c>
      <c r="C3782" s="6">
        <v>1968.6800000000003</v>
      </c>
      <c r="D3782">
        <v>3</v>
      </c>
      <c r="E3782">
        <v>0.65</v>
      </c>
      <c r="F3782">
        <v>19.899999999999999</v>
      </c>
      <c r="G3782">
        <v>54.048620189015942</v>
      </c>
      <c r="H3782">
        <v>22.098702050952554</v>
      </c>
      <c r="I3782">
        <v>-0.89043159614493561</v>
      </c>
      <c r="J3782">
        <v>5215.0552500811209</v>
      </c>
      <c r="K3782">
        <v>-3659.7268576590141</v>
      </c>
      <c r="L3782">
        <v>-35.059713787663057</v>
      </c>
      <c r="M3782">
        <v>6371.0597182940755</v>
      </c>
      <c r="N3782">
        <v>37130.601546768448</v>
      </c>
      <c r="O3782">
        <v>49.050343519655755</v>
      </c>
      <c r="P3782">
        <v>1.5429195535242544</v>
      </c>
      <c r="Q3782" s="6">
        <v>3780</v>
      </c>
    </row>
    <row r="3783" spans="1:17" x14ac:dyDescent="0.25">
      <c r="A3783">
        <v>110.63901628381508</v>
      </c>
      <c r="B3783">
        <v>-35.653802634759593</v>
      </c>
      <c r="C3783" s="6">
        <v>1968.9600000000003</v>
      </c>
      <c r="D3783">
        <v>0.75</v>
      </c>
      <c r="E3783">
        <v>0.65</v>
      </c>
      <c r="F3783">
        <v>19.899999999999999</v>
      </c>
      <c r="G3783">
        <v>42.007420362456692</v>
      </c>
      <c r="H3783">
        <v>18.290721834490761</v>
      </c>
      <c r="I3783">
        <v>0.63901628381508147</v>
      </c>
      <c r="J3783">
        <v>5188.4856746692049</v>
      </c>
      <c r="K3783">
        <v>-3697.0485331321916</v>
      </c>
      <c r="L3783">
        <v>-35.471721494580486</v>
      </c>
      <c r="M3783">
        <v>6370.9144910744517</v>
      </c>
      <c r="N3783">
        <v>37160.387410324969</v>
      </c>
      <c r="O3783">
        <v>48.58918292352643</v>
      </c>
      <c r="P3783">
        <v>1.0962084170230506</v>
      </c>
      <c r="Q3783" s="6">
        <v>3781</v>
      </c>
    </row>
    <row r="3784" spans="1:17" x14ac:dyDescent="0.25">
      <c r="A3784">
        <v>108.44055943085419</v>
      </c>
      <c r="B3784">
        <v>-30.206164273529488</v>
      </c>
      <c r="C3784" s="6">
        <v>1969.2400000000002</v>
      </c>
      <c r="D3784">
        <v>3</v>
      </c>
      <c r="E3784">
        <v>0.65</v>
      </c>
      <c r="F3784">
        <v>19.899999999999999</v>
      </c>
      <c r="G3784">
        <v>54.048620189015942</v>
      </c>
      <c r="H3784">
        <v>21.222035794764604</v>
      </c>
      <c r="I3784">
        <v>-1.5594405691458064</v>
      </c>
      <c r="J3784">
        <v>5516.7966565386641</v>
      </c>
      <c r="K3784">
        <v>-3190.1465561437531</v>
      </c>
      <c r="L3784">
        <v>-30.039106367513426</v>
      </c>
      <c r="M3784">
        <v>6372.7608145349404</v>
      </c>
      <c r="N3784">
        <v>36788.274128584773</v>
      </c>
      <c r="O3784">
        <v>54.741771873800765</v>
      </c>
      <c r="P3784">
        <v>3.0973285076251558</v>
      </c>
      <c r="Q3784" s="6">
        <v>3782</v>
      </c>
    </row>
    <row r="3785" spans="1:17" x14ac:dyDescent="0.25">
      <c r="A3785">
        <v>111.21101015505504</v>
      </c>
      <c r="B3785">
        <v>-32.661241080004643</v>
      </c>
      <c r="C3785" s="6">
        <v>1969.5200000000002</v>
      </c>
      <c r="D3785">
        <v>1.2</v>
      </c>
      <c r="E3785">
        <v>0.65</v>
      </c>
      <c r="F3785">
        <v>19.899999999999999</v>
      </c>
      <c r="G3785">
        <v>46.089820015575185</v>
      </c>
      <c r="H3785">
        <v>15.333276568676462</v>
      </c>
      <c r="I3785">
        <v>1.2110101550550354</v>
      </c>
      <c r="J3785">
        <v>5374.8456211333159</v>
      </c>
      <c r="K3785">
        <v>-3422.3916633260455</v>
      </c>
      <c r="L3785">
        <v>-32.486632728537835</v>
      </c>
      <c r="M3785">
        <v>6371.9486931565607</v>
      </c>
      <c r="N3785">
        <v>36949.508569811289</v>
      </c>
      <c r="O3785">
        <v>51.963122385554392</v>
      </c>
      <c r="P3785">
        <v>2.2431662384368023</v>
      </c>
      <c r="Q3785" s="6">
        <v>3783</v>
      </c>
    </row>
    <row r="3786" spans="1:17" x14ac:dyDescent="0.25">
      <c r="A3786">
        <v>107.64449136034349</v>
      </c>
      <c r="B3786">
        <v>-28.012329395500974</v>
      </c>
      <c r="C3786" s="6">
        <v>1969.8000000000002</v>
      </c>
      <c r="D3786">
        <v>0.75</v>
      </c>
      <c r="E3786">
        <v>0.65</v>
      </c>
      <c r="F3786">
        <v>19.899999999999999</v>
      </c>
      <c r="G3786">
        <v>42.007420362456692</v>
      </c>
      <c r="H3786">
        <v>14.290072060993113</v>
      </c>
      <c r="I3786">
        <v>-2.3555086396565059</v>
      </c>
      <c r="J3786">
        <v>5635.0810460960147</v>
      </c>
      <c r="K3786">
        <v>-2977.7126604086347</v>
      </c>
      <c r="L3786">
        <v>-27.853052607973414</v>
      </c>
      <c r="M3786">
        <v>6373.4536229605083</v>
      </c>
      <c r="N3786">
        <v>36655.701330157492</v>
      </c>
      <c r="O3786">
        <v>57.19034489548006</v>
      </c>
      <c r="P3786">
        <v>5.0053870647072118</v>
      </c>
      <c r="Q3786" s="6">
        <v>3784</v>
      </c>
    </row>
    <row r="3787" spans="1:17" x14ac:dyDescent="0.25">
      <c r="A3787">
        <v>108.84823874351994</v>
      </c>
      <c r="B3787">
        <v>-33.0342949052352</v>
      </c>
      <c r="C3787" s="6">
        <v>1970.0800000000002</v>
      </c>
      <c r="D3787">
        <v>0.75</v>
      </c>
      <c r="E3787">
        <v>0.65</v>
      </c>
      <c r="F3787">
        <v>19.899999999999999</v>
      </c>
      <c r="G3787">
        <v>42.007420362456692</v>
      </c>
      <c r="H3787">
        <v>21.599817922426833</v>
      </c>
      <c r="I3787">
        <v>-1.1517612564800572</v>
      </c>
      <c r="J3787">
        <v>5352.404938094739</v>
      </c>
      <c r="K3787">
        <v>-3457.1491113535126</v>
      </c>
      <c r="L3787">
        <v>-32.858649672749067</v>
      </c>
      <c r="M3787">
        <v>6371.8222353949368</v>
      </c>
      <c r="N3787">
        <v>36974.949768095139</v>
      </c>
      <c r="O3787">
        <v>51.541706603091384</v>
      </c>
      <c r="P3787">
        <v>2.1121044667100901</v>
      </c>
      <c r="Q3787" s="6">
        <v>3785</v>
      </c>
    </row>
    <row r="3788" spans="1:17" x14ac:dyDescent="0.25">
      <c r="A3788">
        <v>108.88278201472703</v>
      </c>
      <c r="B3788">
        <v>-33.012566259883485</v>
      </c>
      <c r="C3788" s="6">
        <v>1970.3600000000001</v>
      </c>
      <c r="D3788">
        <v>1.2</v>
      </c>
      <c r="E3788">
        <v>0.65</v>
      </c>
      <c r="F3788">
        <v>19.899999999999999</v>
      </c>
      <c r="G3788">
        <v>46.089820015575185</v>
      </c>
      <c r="H3788">
        <v>20.046406381600193</v>
      </c>
      <c r="I3788">
        <v>-1.1172179852729727</v>
      </c>
      <c r="J3788">
        <v>5353.7182430332205</v>
      </c>
      <c r="K3788">
        <v>-3455.1286084947019</v>
      </c>
      <c r="L3788">
        <v>-32.836980609059346</v>
      </c>
      <c r="M3788">
        <v>6371.8296216255849</v>
      </c>
      <c r="N3788">
        <v>36973.380816126635</v>
      </c>
      <c r="O3788">
        <v>51.567563985806117</v>
      </c>
      <c r="P3788">
        <v>2.0499921004048312</v>
      </c>
      <c r="Q3788" s="6">
        <v>3786</v>
      </c>
    </row>
    <row r="3789" spans="1:17" x14ac:dyDescent="0.25">
      <c r="A3789">
        <v>111.50044181365243</v>
      </c>
      <c r="B3789">
        <v>-31.723944538096539</v>
      </c>
      <c r="C3789" s="6">
        <v>1970.64</v>
      </c>
      <c r="D3789">
        <v>1.2</v>
      </c>
      <c r="E3789">
        <v>0.65</v>
      </c>
      <c r="F3789">
        <v>19.899999999999999</v>
      </c>
      <c r="G3789">
        <v>46.089820015575185</v>
      </c>
      <c r="H3789">
        <v>14.552353233860156</v>
      </c>
      <c r="I3789">
        <v>1.5004418136524293</v>
      </c>
      <c r="J3789">
        <v>5430.2192327191815</v>
      </c>
      <c r="K3789">
        <v>-3334.434684188865</v>
      </c>
      <c r="L3789">
        <v>-31.552071035264582</v>
      </c>
      <c r="M3789">
        <v>6372.2629872373436</v>
      </c>
      <c r="N3789">
        <v>36887.07632969421</v>
      </c>
      <c r="O3789">
        <v>53.016076057898104</v>
      </c>
      <c r="P3789">
        <v>2.8517837525070986</v>
      </c>
      <c r="Q3789" s="6">
        <v>3787</v>
      </c>
    </row>
    <row r="3790" spans="1:17" x14ac:dyDescent="0.25">
      <c r="A3790">
        <v>105.36793925074782</v>
      </c>
      <c r="B3790">
        <v>-28.650412933144572</v>
      </c>
      <c r="C3790" s="6">
        <v>1970.9200000000003</v>
      </c>
      <c r="D3790">
        <v>1.2</v>
      </c>
      <c r="E3790">
        <v>0.65</v>
      </c>
      <c r="F3790">
        <v>19.899999999999999</v>
      </c>
      <c r="G3790">
        <v>46.089820015575185</v>
      </c>
      <c r="H3790">
        <v>17.738590726359543</v>
      </c>
      <c r="I3790">
        <v>-4.6320607492521759</v>
      </c>
      <c r="J3790">
        <v>5601.5217332654611</v>
      </c>
      <c r="K3790">
        <v>-3039.9573852675007</v>
      </c>
      <c r="L3790">
        <v>-28.488775099471681</v>
      </c>
      <c r="M3790">
        <v>6373.2555756448146</v>
      </c>
      <c r="N3790">
        <v>36709.797300736689</v>
      </c>
      <c r="O3790">
        <v>56.173065533335055</v>
      </c>
      <c r="P3790">
        <v>9.5914034796205403</v>
      </c>
      <c r="Q3790" s="6">
        <v>3788</v>
      </c>
    </row>
    <row r="3791" spans="1:17" x14ac:dyDescent="0.25">
      <c r="A3791">
        <v>105.28162992318511</v>
      </c>
      <c r="B3791">
        <v>-34.033940464775576</v>
      </c>
      <c r="C3791" s="6">
        <v>1971.2000000000003</v>
      </c>
      <c r="D3791">
        <v>3</v>
      </c>
      <c r="E3791">
        <v>0.65</v>
      </c>
      <c r="F3791">
        <v>19.899999999999999</v>
      </c>
      <c r="G3791">
        <v>54.048620189015942</v>
      </c>
      <c r="H3791">
        <v>14.55465333885827</v>
      </c>
      <c r="I3791">
        <v>-4.7183700768148924</v>
      </c>
      <c r="J3791">
        <v>5291.1547780299616</v>
      </c>
      <c r="K3791">
        <v>-3549.5683441294327</v>
      </c>
      <c r="L3791">
        <v>-33.855663488590935</v>
      </c>
      <c r="M3791">
        <v>6371.479758636533</v>
      </c>
      <c r="N3791">
        <v>37063.844878618336</v>
      </c>
      <c r="O3791">
        <v>50.103238314839366</v>
      </c>
      <c r="P3791">
        <v>8.3890623921540737</v>
      </c>
      <c r="Q3791" s="6">
        <v>3789</v>
      </c>
    </row>
    <row r="3792" spans="1:17" x14ac:dyDescent="0.25">
      <c r="A3792">
        <v>108.76983831078947</v>
      </c>
      <c r="B3792">
        <v>-34.421342095102943</v>
      </c>
      <c r="C3792" s="6">
        <v>1971.4800000000002</v>
      </c>
      <c r="D3792">
        <v>3</v>
      </c>
      <c r="E3792">
        <v>0.65</v>
      </c>
      <c r="F3792">
        <v>19.899999999999999</v>
      </c>
      <c r="G3792">
        <v>54.048620189015942</v>
      </c>
      <c r="H3792">
        <v>19.042132007790503</v>
      </c>
      <c r="I3792">
        <v>-1.2301616892105329</v>
      </c>
      <c r="J3792">
        <v>5266.9831988502483</v>
      </c>
      <c r="K3792">
        <v>-3585.098856684599</v>
      </c>
      <c r="L3792">
        <v>-34.242103180944255</v>
      </c>
      <c r="M3792">
        <v>6371.3456843254089</v>
      </c>
      <c r="N3792">
        <v>37072.300746301938</v>
      </c>
      <c r="O3792">
        <v>49.966937540570257</v>
      </c>
      <c r="P3792">
        <v>2.1755091319351259</v>
      </c>
      <c r="Q3792" s="6">
        <v>3790</v>
      </c>
    </row>
    <row r="3793" spans="1:17" x14ac:dyDescent="0.25">
      <c r="A3793">
        <v>106.71616914624713</v>
      </c>
      <c r="B3793">
        <v>-33.88550235373156</v>
      </c>
      <c r="C3793" s="6">
        <v>1971.7600000000002</v>
      </c>
      <c r="D3793">
        <v>0.75</v>
      </c>
      <c r="E3793">
        <v>0.65</v>
      </c>
      <c r="F3793">
        <v>19.899999999999999</v>
      </c>
      <c r="G3793">
        <v>42.007420362456692</v>
      </c>
      <c r="H3793">
        <v>22.674028852035718</v>
      </c>
      <c r="I3793">
        <v>-3.2838308537528746</v>
      </c>
      <c r="J3793">
        <v>5300.3522929910268</v>
      </c>
      <c r="K3793">
        <v>-3535.9117684795369</v>
      </c>
      <c r="L3793">
        <v>-33.707602573040973</v>
      </c>
      <c r="M3793">
        <v>6371.5309356768666</v>
      </c>
      <c r="N3793">
        <v>37042.886368505482</v>
      </c>
      <c r="O3793">
        <v>50.437500811429643</v>
      </c>
      <c r="P3793">
        <v>5.8756824561865431</v>
      </c>
      <c r="Q3793" s="6">
        <v>3791</v>
      </c>
    </row>
    <row r="3794" spans="1:17" x14ac:dyDescent="0.25">
      <c r="A3794">
        <v>108.42228415126473</v>
      </c>
      <c r="B3794">
        <v>-32.42267408788706</v>
      </c>
      <c r="C3794" s="6">
        <v>1972.0400000000002</v>
      </c>
      <c r="D3794">
        <v>3</v>
      </c>
      <c r="E3794">
        <v>0.65</v>
      </c>
      <c r="F3794">
        <v>19.899999999999999</v>
      </c>
      <c r="G3794">
        <v>54.048620189015942</v>
      </c>
      <c r="H3794">
        <v>18.088565827051678</v>
      </c>
      <c r="I3794">
        <v>-1.5777158487352665</v>
      </c>
      <c r="J3794">
        <v>5389.0768617056219</v>
      </c>
      <c r="K3794">
        <v>-3400.0891486603286</v>
      </c>
      <c r="L3794">
        <v>-32.248744286776166</v>
      </c>
      <c r="M3794">
        <v>6372.0291619082091</v>
      </c>
      <c r="N3794">
        <v>36934.240997635978</v>
      </c>
      <c r="O3794">
        <v>52.218188731591141</v>
      </c>
      <c r="P3794">
        <v>2.9407753393476179</v>
      </c>
      <c r="Q3794" s="6">
        <v>3792</v>
      </c>
    </row>
    <row r="3795" spans="1:17" x14ac:dyDescent="0.25">
      <c r="A3795">
        <v>109.01049220072352</v>
      </c>
      <c r="B3795">
        <v>-32.802243424288228</v>
      </c>
      <c r="C3795" s="6">
        <v>1972.3200000000002</v>
      </c>
      <c r="D3795">
        <v>3</v>
      </c>
      <c r="E3795">
        <v>0.65</v>
      </c>
      <c r="F3795">
        <v>19.899999999999999</v>
      </c>
      <c r="G3795">
        <v>54.048620189015942</v>
      </c>
      <c r="H3795">
        <v>21.169721343952485</v>
      </c>
      <c r="I3795">
        <v>-0.98950779927648114</v>
      </c>
      <c r="J3795">
        <v>5366.3905300313509</v>
      </c>
      <c r="K3795">
        <v>-3435.5457855063778</v>
      </c>
      <c r="L3795">
        <v>-32.627239689492669</v>
      </c>
      <c r="M3795">
        <v>6371.9009851943556</v>
      </c>
      <c r="N3795">
        <v>36958.690804740036</v>
      </c>
      <c r="O3795">
        <v>51.810490095523789</v>
      </c>
      <c r="P3795">
        <v>1.8260956169608173</v>
      </c>
      <c r="Q3795" s="6">
        <v>3793</v>
      </c>
    </row>
    <row r="3796" spans="1:17" x14ac:dyDescent="0.25">
      <c r="A3796">
        <v>105.04887351811742</v>
      </c>
      <c r="B3796">
        <v>-32.099432544163882</v>
      </c>
      <c r="C3796" s="6">
        <v>1972.6000000000001</v>
      </c>
      <c r="D3796">
        <v>0.75</v>
      </c>
      <c r="E3796">
        <v>0.65</v>
      </c>
      <c r="F3796">
        <v>19.899999999999999</v>
      </c>
      <c r="G3796">
        <v>42.007420362456692</v>
      </c>
      <c r="H3796">
        <v>20.093441184325169</v>
      </c>
      <c r="I3796">
        <v>-4.9511264818825822</v>
      </c>
      <c r="J3796">
        <v>5408.2099467968055</v>
      </c>
      <c r="K3796">
        <v>-3369.7780045794252</v>
      </c>
      <c r="L3796">
        <v>-31.926441282320322</v>
      </c>
      <c r="M3796">
        <v>6372.1376812478875</v>
      </c>
      <c r="N3796">
        <v>36933.122296446061</v>
      </c>
      <c r="O3796">
        <v>52.239031442891566</v>
      </c>
      <c r="P3796">
        <v>9.2591176270933868</v>
      </c>
      <c r="Q3796" s="6">
        <v>3794</v>
      </c>
    </row>
    <row r="3797" spans="1:17" x14ac:dyDescent="0.25">
      <c r="A3797">
        <v>105.64654331713589</v>
      </c>
      <c r="B3797">
        <v>-29.40914127593922</v>
      </c>
      <c r="C3797" s="6">
        <v>1972.88</v>
      </c>
      <c r="D3797">
        <v>1.2</v>
      </c>
      <c r="E3797">
        <v>0.65</v>
      </c>
      <c r="F3797">
        <v>19.899999999999999</v>
      </c>
      <c r="G3797">
        <v>46.089820015575185</v>
      </c>
      <c r="H3797">
        <v>23.861154030674481</v>
      </c>
      <c r="I3797">
        <v>-4.3534566828641061</v>
      </c>
      <c r="J3797">
        <v>5560.713908513927</v>
      </c>
      <c r="K3797">
        <v>-3113.4864807576573</v>
      </c>
      <c r="L3797">
        <v>-29.244799870210301</v>
      </c>
      <c r="M3797">
        <v>6373.0163375124757</v>
      </c>
      <c r="N3797">
        <v>36754.014328972939</v>
      </c>
      <c r="O3797">
        <v>55.360688379149643</v>
      </c>
      <c r="P3797">
        <v>8.8126800732256694</v>
      </c>
      <c r="Q3797" s="6">
        <v>3795</v>
      </c>
    </row>
    <row r="3798" spans="1:17" x14ac:dyDescent="0.25">
      <c r="A3798">
        <v>105.99376238351739</v>
      </c>
      <c r="B3798">
        <v>-31.489969675535207</v>
      </c>
      <c r="C3798" s="6">
        <v>1973.16</v>
      </c>
      <c r="D3798">
        <v>0.75</v>
      </c>
      <c r="E3798">
        <v>0.65</v>
      </c>
      <c r="F3798">
        <v>19.899999999999999</v>
      </c>
      <c r="G3798">
        <v>42.007420362456692</v>
      </c>
      <c r="H3798">
        <v>23.258006697264626</v>
      </c>
      <c r="I3798">
        <v>-4.0062376164826077</v>
      </c>
      <c r="J3798">
        <v>5443.8157422882687</v>
      </c>
      <c r="K3798">
        <v>-3312.3398857849174</v>
      </c>
      <c r="L3798">
        <v>-31.318807549662921</v>
      </c>
      <c r="M3798">
        <v>6372.3406496315947</v>
      </c>
      <c r="N3798">
        <v>36884.625031426818</v>
      </c>
      <c r="O3798">
        <v>53.059348828774098</v>
      </c>
      <c r="P3798">
        <v>7.6366317846766281</v>
      </c>
      <c r="Q3798" s="6">
        <v>3796</v>
      </c>
    </row>
    <row r="3799" spans="1:17" x14ac:dyDescent="0.25">
      <c r="A3799">
        <v>110.68261451761235</v>
      </c>
      <c r="B3799">
        <v>-29.88366785677648</v>
      </c>
      <c r="C3799" s="6">
        <v>1973.4400000000003</v>
      </c>
      <c r="D3799">
        <v>0.75</v>
      </c>
      <c r="E3799">
        <v>0.65</v>
      </c>
      <c r="F3799">
        <v>19.899999999999999</v>
      </c>
      <c r="G3799">
        <v>42.007420362456692</v>
      </c>
      <c r="H3799">
        <v>19.152530111274679</v>
      </c>
      <c r="I3799">
        <v>0.68261451761235037</v>
      </c>
      <c r="J3799">
        <v>5534.6957858872711</v>
      </c>
      <c r="K3799">
        <v>-3159.2004071380657</v>
      </c>
      <c r="L3799">
        <v>-29.717693738851075</v>
      </c>
      <c r="M3799">
        <v>6372.8647133592622</v>
      </c>
      <c r="N3799">
        <v>36765.878940338</v>
      </c>
      <c r="O3799">
        <v>55.143776377576664</v>
      </c>
      <c r="P3799">
        <v>1.3698536935884336</v>
      </c>
      <c r="Q3799" s="6">
        <v>3797</v>
      </c>
    </row>
    <row r="3800" spans="1:17" x14ac:dyDescent="0.25">
      <c r="A3800">
        <v>108.48950186688151</v>
      </c>
      <c r="B3800">
        <v>-29.245714878721824</v>
      </c>
      <c r="C3800" s="6">
        <v>1973.7200000000003</v>
      </c>
      <c r="D3800">
        <v>3</v>
      </c>
      <c r="E3800">
        <v>0.65</v>
      </c>
      <c r="F3800">
        <v>19.899999999999999</v>
      </c>
      <c r="G3800">
        <v>54.048620189015942</v>
      </c>
      <c r="H3800">
        <v>17.243914328121754</v>
      </c>
      <c r="I3800">
        <v>-1.5104981331184888</v>
      </c>
      <c r="J3800">
        <v>5569.5863278224933</v>
      </c>
      <c r="K3800">
        <v>-3097.693735062634</v>
      </c>
      <c r="L3800">
        <v>-29.081946184237665</v>
      </c>
      <c r="M3800">
        <v>6373.0682045082131</v>
      </c>
      <c r="N3800">
        <v>36727.649951426254</v>
      </c>
      <c r="O3800">
        <v>55.840813993928407</v>
      </c>
      <c r="P3800">
        <v>3.0894792935374999</v>
      </c>
      <c r="Q3800" s="6">
        <v>3798</v>
      </c>
    </row>
    <row r="3801" spans="1:17" x14ac:dyDescent="0.25">
      <c r="A3801">
        <v>108.59088969661477</v>
      </c>
      <c r="B3801">
        <v>-24.723810583265081</v>
      </c>
      <c r="C3801" s="6">
        <v>1974.0000000000002</v>
      </c>
      <c r="D3801">
        <v>0.75</v>
      </c>
      <c r="E3801">
        <v>0.65</v>
      </c>
      <c r="F3801">
        <v>19.899999999999999</v>
      </c>
      <c r="G3801">
        <v>42.007420362456692</v>
      </c>
      <c r="H3801">
        <v>21.772600603317741</v>
      </c>
      <c r="I3801">
        <v>-1.4091103033852335</v>
      </c>
      <c r="J3801">
        <v>5796.8795004053545</v>
      </c>
      <c r="K3801">
        <v>-2651.3169943066482</v>
      </c>
      <c r="L3801">
        <v>-24.577920543654628</v>
      </c>
      <c r="M3801">
        <v>6374.4249737932496</v>
      </c>
      <c r="N3801">
        <v>36465.805178140319</v>
      </c>
      <c r="O3801">
        <v>61.033979885327973</v>
      </c>
      <c r="P3801">
        <v>3.3659079084153429</v>
      </c>
      <c r="Q3801" s="6">
        <v>3799</v>
      </c>
    </row>
    <row r="3802" spans="1:17" x14ac:dyDescent="0.25">
      <c r="A3802">
        <v>106.17353092223073</v>
      </c>
      <c r="B3802">
        <v>-25.307090458942046</v>
      </c>
      <c r="C3802" s="6">
        <v>1974.2800000000002</v>
      </c>
      <c r="D3802">
        <v>1.2</v>
      </c>
      <c r="E3802">
        <v>0.65</v>
      </c>
      <c r="F3802">
        <v>19.899999999999999</v>
      </c>
      <c r="G3802">
        <v>46.089820015575185</v>
      </c>
      <c r="H3802">
        <v>23.303631027626292</v>
      </c>
      <c r="I3802">
        <v>-3.8264690777692749</v>
      </c>
      <c r="J3802">
        <v>5769.5577160499679</v>
      </c>
      <c r="K3802">
        <v>-2709.8675127471497</v>
      </c>
      <c r="L3802">
        <v>-25.158681451067459</v>
      </c>
      <c r="M3802">
        <v>6374.2590295244627</v>
      </c>
      <c r="N3802">
        <v>36510.185103375494</v>
      </c>
      <c r="O3802">
        <v>60.095229554160106</v>
      </c>
      <c r="P3802">
        <v>8.8926704768664511</v>
      </c>
      <c r="Q3802" s="6">
        <v>3800</v>
      </c>
    </row>
    <row r="3803" spans="1:17" x14ac:dyDescent="0.25">
      <c r="A3803">
        <v>110.11987242684907</v>
      </c>
      <c r="B3803">
        <v>-24.128517698058303</v>
      </c>
      <c r="C3803" s="6">
        <v>1974.5600000000002</v>
      </c>
      <c r="D3803">
        <v>0.75</v>
      </c>
      <c r="E3803">
        <v>0.65</v>
      </c>
      <c r="F3803">
        <v>19.899999999999999</v>
      </c>
      <c r="G3803">
        <v>42.007420362456692</v>
      </c>
      <c r="H3803">
        <v>21.815050705650101</v>
      </c>
      <c r="I3803">
        <v>0.11987242684907073</v>
      </c>
      <c r="J3803">
        <v>5824.1457892274866</v>
      </c>
      <c r="K3803">
        <v>-2591.281692615401</v>
      </c>
      <c r="L3803">
        <v>-23.98526044748187</v>
      </c>
      <c r="M3803">
        <v>6374.5913582487783</v>
      </c>
      <c r="N3803">
        <v>36432.279573901673</v>
      </c>
      <c r="O3803">
        <v>61.764047491087091</v>
      </c>
      <c r="P3803">
        <v>0.29323881169624605</v>
      </c>
      <c r="Q3803" s="6">
        <v>3801</v>
      </c>
    </row>
    <row r="3804" spans="1:17" x14ac:dyDescent="0.25">
      <c r="A3804">
        <v>108.16056769991268</v>
      </c>
      <c r="B3804">
        <v>-23.497579197767607</v>
      </c>
      <c r="C3804" s="6">
        <v>1974.8400000000001</v>
      </c>
      <c r="D3804">
        <v>3</v>
      </c>
      <c r="E3804">
        <v>0.65</v>
      </c>
      <c r="F3804">
        <v>19.899999999999999</v>
      </c>
      <c r="G3804">
        <v>54.048620189015942</v>
      </c>
      <c r="H3804">
        <v>15.507075882699814</v>
      </c>
      <c r="I3804">
        <v>-1.8394323000873243</v>
      </c>
      <c r="J3804">
        <v>5852.3599396400232</v>
      </c>
      <c r="K3804">
        <v>-2527.351099416685</v>
      </c>
      <c r="L3804">
        <v>-23.357179429731346</v>
      </c>
      <c r="M3804">
        <v>6374.7643441013643</v>
      </c>
      <c r="N3804">
        <v>36403.120502556972</v>
      </c>
      <c r="O3804">
        <v>62.414895228027987</v>
      </c>
      <c r="P3804">
        <v>4.6050990701802919</v>
      </c>
      <c r="Q3804" s="6">
        <v>3802</v>
      </c>
    </row>
    <row r="3805" spans="1:17" x14ac:dyDescent="0.25">
      <c r="A3805">
        <v>108.35253469911015</v>
      </c>
      <c r="B3805">
        <v>-23.730740914566798</v>
      </c>
      <c r="C3805" s="6">
        <v>1975.1200000000001</v>
      </c>
      <c r="D3805">
        <v>3</v>
      </c>
      <c r="E3805">
        <v>0.65</v>
      </c>
      <c r="F3805">
        <v>19.899999999999999</v>
      </c>
      <c r="G3805">
        <v>54.048620189015942</v>
      </c>
      <c r="H3805">
        <v>15.02863257485977</v>
      </c>
      <c r="I3805">
        <v>-1.6474653008898485</v>
      </c>
      <c r="J3805">
        <v>5842.0157674677857</v>
      </c>
      <c r="K3805">
        <v>-2551.0120324004283</v>
      </c>
      <c r="L3805">
        <v>-23.589277218190912</v>
      </c>
      <c r="M3805">
        <v>6374.7008256697018</v>
      </c>
      <c r="N3805">
        <v>36414.392913647127</v>
      </c>
      <c r="O3805">
        <v>62.161650958949451</v>
      </c>
      <c r="P3805">
        <v>4.0878800212016637</v>
      </c>
      <c r="Q3805" s="6">
        <v>3803</v>
      </c>
    </row>
    <row r="3806" spans="1:17" x14ac:dyDescent="0.25">
      <c r="A3806">
        <v>107.59258789578712</v>
      </c>
      <c r="B3806">
        <v>-24.732028357915084</v>
      </c>
      <c r="C3806" s="6">
        <v>1975.4</v>
      </c>
      <c r="D3806">
        <v>1.2</v>
      </c>
      <c r="E3806">
        <v>0.65</v>
      </c>
      <c r="F3806">
        <v>19.899999999999999</v>
      </c>
      <c r="G3806">
        <v>46.089820015575185</v>
      </c>
      <c r="H3806">
        <v>18.366710123869062</v>
      </c>
      <c r="I3806">
        <v>-2.4074121042128809</v>
      </c>
      <c r="J3806">
        <v>5796.4987240214623</v>
      </c>
      <c r="K3806">
        <v>-2652.1438000445</v>
      </c>
      <c r="L3806">
        <v>-24.586102409047832</v>
      </c>
      <c r="M3806">
        <v>6374.4226557153333</v>
      </c>
      <c r="N3806">
        <v>36470.133248293459</v>
      </c>
      <c r="O3806">
        <v>60.941533600255902</v>
      </c>
      <c r="P3806">
        <v>5.7383238677527979</v>
      </c>
      <c r="Q3806" s="6">
        <v>3804</v>
      </c>
    </row>
    <row r="3807" spans="1:17" x14ac:dyDescent="0.25">
      <c r="A3807">
        <v>105.51164821092502</v>
      </c>
      <c r="B3807">
        <v>-24.500917692106462</v>
      </c>
      <c r="C3807" s="6">
        <v>1975.6800000000003</v>
      </c>
      <c r="D3807">
        <v>3</v>
      </c>
      <c r="E3807">
        <v>0.65</v>
      </c>
      <c r="F3807">
        <v>19.899999999999999</v>
      </c>
      <c r="G3807">
        <v>54.048620189015942</v>
      </c>
      <c r="H3807">
        <v>14.958529084463921</v>
      </c>
      <c r="I3807">
        <v>-4.4883517890749829</v>
      </c>
      <c r="J3807">
        <v>5807.1619858347958</v>
      </c>
      <c r="K3807">
        <v>-2628.870897404252</v>
      </c>
      <c r="L3807">
        <v>-24.356006167549683</v>
      </c>
      <c r="M3807">
        <v>6374.4876284250304</v>
      </c>
      <c r="N3807">
        <v>36472.491246080375</v>
      </c>
      <c r="O3807">
        <v>60.893089338193775</v>
      </c>
      <c r="P3807">
        <v>10.718313690901555</v>
      </c>
      <c r="Q3807" s="6">
        <v>3805</v>
      </c>
    </row>
    <row r="3808" spans="1:17" x14ac:dyDescent="0.25">
      <c r="A3808">
        <v>109.55865178541882</v>
      </c>
      <c r="B3808">
        <v>-23.958948394367379</v>
      </c>
      <c r="C3808" s="6">
        <v>1975.9600000000003</v>
      </c>
      <c r="D3808">
        <v>3</v>
      </c>
      <c r="E3808">
        <v>0.65</v>
      </c>
      <c r="F3808">
        <v>19.899999999999999</v>
      </c>
      <c r="G3808">
        <v>54.048620189015942</v>
      </c>
      <c r="H3808">
        <v>14.090253112038665</v>
      </c>
      <c r="I3808">
        <v>-0.44134821458118267</v>
      </c>
      <c r="J3808">
        <v>5831.7979267264245</v>
      </c>
      <c r="K3808">
        <v>-2574.1299558020091</v>
      </c>
      <c r="L3808">
        <v>-23.816452388019773</v>
      </c>
      <c r="M3808">
        <v>6374.6381926763406</v>
      </c>
      <c r="N3808">
        <v>36423.616181704892</v>
      </c>
      <c r="O3808">
        <v>61.955775044622634</v>
      </c>
      <c r="P3808">
        <v>1.0867362263530458</v>
      </c>
      <c r="Q3808" s="6">
        <v>3806</v>
      </c>
    </row>
    <row r="3809" spans="1:17" x14ac:dyDescent="0.25">
      <c r="A3809">
        <v>107.71592448920481</v>
      </c>
      <c r="B3809">
        <v>-20.709614545086037</v>
      </c>
      <c r="C3809" s="6">
        <v>1976.2400000000002</v>
      </c>
      <c r="D3809">
        <v>0.75</v>
      </c>
      <c r="E3809">
        <v>0.65</v>
      </c>
      <c r="F3809">
        <v>19.899999999999999</v>
      </c>
      <c r="G3809">
        <v>42.007420362456692</v>
      </c>
      <c r="H3809">
        <v>22.112037280604945</v>
      </c>
      <c r="I3809">
        <v>-2.2840755107951907</v>
      </c>
      <c r="J3809">
        <v>5968.5134863888497</v>
      </c>
      <c r="K3809">
        <v>-2241.3520505829947</v>
      </c>
      <c r="L3809">
        <v>-20.582631365401479</v>
      </c>
      <c r="M3809">
        <v>6375.4852561870284</v>
      </c>
      <c r="N3809">
        <v>36270.468921328924</v>
      </c>
      <c r="O3809">
        <v>65.583155696582878</v>
      </c>
      <c r="P3809">
        <v>6.4351362269746222</v>
      </c>
      <c r="Q3809" s="6">
        <v>3807</v>
      </c>
    </row>
    <row r="3810" spans="1:17" x14ac:dyDescent="0.25">
      <c r="A3810">
        <v>106.04581826024403</v>
      </c>
      <c r="B3810">
        <v>-23.062590687250974</v>
      </c>
      <c r="C3810" s="6">
        <v>1976.5200000000002</v>
      </c>
      <c r="D3810">
        <v>0.75</v>
      </c>
      <c r="E3810">
        <v>0.65</v>
      </c>
      <c r="F3810">
        <v>19.899999999999999</v>
      </c>
      <c r="G3810">
        <v>42.007420362456692</v>
      </c>
      <c r="H3810">
        <v>20.910316153410712</v>
      </c>
      <c r="I3810">
        <v>-3.9541817397559669</v>
      </c>
      <c r="J3810">
        <v>5871.3995646355788</v>
      </c>
      <c r="K3810">
        <v>-2483.099256453384</v>
      </c>
      <c r="L3810">
        <v>-22.924200427637444</v>
      </c>
      <c r="M3810">
        <v>6374.8815490958114</v>
      </c>
      <c r="N3810">
        <v>36393.782825709604</v>
      </c>
      <c r="O3810">
        <v>62.628259239223823</v>
      </c>
      <c r="P3810">
        <v>10.007029754309862</v>
      </c>
      <c r="Q3810" s="6">
        <v>3808</v>
      </c>
    </row>
    <row r="3811" spans="1:17" x14ac:dyDescent="0.25">
      <c r="A3811">
        <v>105.90564593792061</v>
      </c>
      <c r="B3811">
        <v>-24.747229917784288</v>
      </c>
      <c r="C3811" s="6">
        <v>1976.8000000000002</v>
      </c>
      <c r="D3811">
        <v>3</v>
      </c>
      <c r="E3811">
        <v>0.65</v>
      </c>
      <c r="F3811">
        <v>19.899999999999999</v>
      </c>
      <c r="G3811">
        <v>54.048620189015942</v>
      </c>
      <c r="H3811">
        <v>22.195292781291329</v>
      </c>
      <c r="I3811">
        <v>-4.0943540620793897</v>
      </c>
      <c r="J3811">
        <v>5795.7940353611948</v>
      </c>
      <c r="K3811">
        <v>-2653.6731159249593</v>
      </c>
      <c r="L3811">
        <v>-24.601237574019731</v>
      </c>
      <c r="M3811">
        <v>6374.4183661343786</v>
      </c>
      <c r="N3811">
        <v>36482.131843060743</v>
      </c>
      <c r="O3811">
        <v>60.68676136075544</v>
      </c>
      <c r="P3811">
        <v>9.7035281715256954</v>
      </c>
      <c r="Q3811" s="6">
        <v>3809</v>
      </c>
    </row>
    <row r="3812" spans="1:17" x14ac:dyDescent="0.25">
      <c r="A3812">
        <v>107.44599455269069</v>
      </c>
      <c r="B3812">
        <v>-21.459669279220453</v>
      </c>
      <c r="C3812" s="6">
        <v>1977.0800000000002</v>
      </c>
      <c r="D3812">
        <v>3</v>
      </c>
      <c r="E3812">
        <v>0.65</v>
      </c>
      <c r="F3812">
        <v>19.899999999999999</v>
      </c>
      <c r="G3812">
        <v>54.048620189015942</v>
      </c>
      <c r="H3812">
        <v>20.369603378332833</v>
      </c>
      <c r="I3812">
        <v>-2.5540054473093079</v>
      </c>
      <c r="J3812">
        <v>5938.6386354559872</v>
      </c>
      <c r="K3812">
        <v>-2318.8363478168299</v>
      </c>
      <c r="L3812">
        <v>-21.328953836649077</v>
      </c>
      <c r="M3812">
        <v>6375.2984910894202</v>
      </c>
      <c r="N3812">
        <v>36306.492660882497</v>
      </c>
      <c r="O3812">
        <v>64.685126438704245</v>
      </c>
      <c r="P3812">
        <v>6.9514081376428232</v>
      </c>
      <c r="Q3812" s="6">
        <v>3810</v>
      </c>
    </row>
    <row r="3813" spans="1:17" x14ac:dyDescent="0.25">
      <c r="A3813">
        <v>106.03446873124199</v>
      </c>
      <c r="B3813">
        <v>-23.245588912388694</v>
      </c>
      <c r="C3813" s="6">
        <v>1977.3600000000001</v>
      </c>
      <c r="D3813">
        <v>0.75</v>
      </c>
      <c r="E3813">
        <v>0.65</v>
      </c>
      <c r="F3813">
        <v>19.899999999999999</v>
      </c>
      <c r="G3813">
        <v>42.007420362456692</v>
      </c>
      <c r="H3813">
        <v>15.406910712196469</v>
      </c>
      <c r="I3813">
        <v>-3.9655312687580135</v>
      </c>
      <c r="J3813">
        <v>5863.4307279329032</v>
      </c>
      <c r="K3813">
        <v>-2501.7331672573787</v>
      </c>
      <c r="L3813">
        <v>-23.106349371548554</v>
      </c>
      <c r="M3813">
        <v>6374.8324481058644</v>
      </c>
      <c r="N3813">
        <v>36403.076309010008</v>
      </c>
      <c r="O3813">
        <v>62.41785118329647</v>
      </c>
      <c r="P3813">
        <v>9.9620911526543345</v>
      </c>
      <c r="Q3813" s="6">
        <v>3811</v>
      </c>
    </row>
    <row r="3814" spans="1:17" x14ac:dyDescent="0.25">
      <c r="A3814">
        <v>108.85172355723955</v>
      </c>
      <c r="B3814">
        <v>-21.026596765797272</v>
      </c>
      <c r="C3814" s="6">
        <v>1977.64</v>
      </c>
      <c r="D3814">
        <v>3</v>
      </c>
      <c r="E3814">
        <v>0.65</v>
      </c>
      <c r="F3814">
        <v>19.899999999999999</v>
      </c>
      <c r="G3814">
        <v>54.048620189015942</v>
      </c>
      <c r="H3814">
        <v>19.798013343496009</v>
      </c>
      <c r="I3814">
        <v>-1.1482764427604479</v>
      </c>
      <c r="J3814">
        <v>5956.0121052612194</v>
      </c>
      <c r="K3814">
        <v>-2274.1446925230271</v>
      </c>
      <c r="L3814">
        <v>-20.898025598032653</v>
      </c>
      <c r="M3814">
        <v>6375.4069894045851</v>
      </c>
      <c r="N3814">
        <v>36280.864415488824</v>
      </c>
      <c r="O3814">
        <v>65.31996484158509</v>
      </c>
      <c r="P3814">
        <v>3.1974183261642337</v>
      </c>
      <c r="Q3814" s="6">
        <v>3812</v>
      </c>
    </row>
    <row r="3815" spans="1:17" x14ac:dyDescent="0.25">
      <c r="A3815">
        <v>106.22176840858215</v>
      </c>
      <c r="B3815">
        <v>-22.192234380441146</v>
      </c>
      <c r="C3815" s="6">
        <v>1977.9200000000003</v>
      </c>
      <c r="D3815">
        <v>0.75</v>
      </c>
      <c r="E3815">
        <v>0.65</v>
      </c>
      <c r="F3815">
        <v>19.899999999999999</v>
      </c>
      <c r="G3815">
        <v>42.007420362456692</v>
      </c>
      <c r="H3815">
        <v>23.838990078551504</v>
      </c>
      <c r="I3815">
        <v>-3.7782315914178497</v>
      </c>
      <c r="J3815">
        <v>5908.4810520621431</v>
      </c>
      <c r="K3815">
        <v>-2394.1367315114785</v>
      </c>
      <c r="L3815">
        <v>-22.05795953713298</v>
      </c>
      <c r="M3815">
        <v>6375.1109034862939</v>
      </c>
      <c r="N3815">
        <v>36349.520072711231</v>
      </c>
      <c r="O3815">
        <v>63.652420014866586</v>
      </c>
      <c r="P3815">
        <v>9.9171424635236001</v>
      </c>
      <c r="Q3815" s="6">
        <v>3813</v>
      </c>
    </row>
    <row r="3816" spans="1:17" x14ac:dyDescent="0.25">
      <c r="A3816">
        <v>108.25370773729992</v>
      </c>
      <c r="B3816">
        <v>-20.642628601966777</v>
      </c>
      <c r="C3816" s="6">
        <v>1978.2000000000003</v>
      </c>
      <c r="D3816">
        <v>1.2</v>
      </c>
      <c r="E3816">
        <v>0.65</v>
      </c>
      <c r="F3816">
        <v>19.899999999999999</v>
      </c>
      <c r="G3816">
        <v>46.089820015575185</v>
      </c>
      <c r="H3816">
        <v>23.553691386461253</v>
      </c>
      <c r="I3816">
        <v>-1.7462922627000808</v>
      </c>
      <c r="J3816">
        <v>5971.1320374133265</v>
      </c>
      <c r="K3816">
        <v>-2234.4135124664617</v>
      </c>
      <c r="L3816">
        <v>-20.515982983587346</v>
      </c>
      <c r="M3816">
        <v>6375.5016706857296</v>
      </c>
      <c r="N3816">
        <v>36265.138750040169</v>
      </c>
      <c r="O3816">
        <v>65.718393096958735</v>
      </c>
      <c r="P3816">
        <v>4.9427233888075914</v>
      </c>
      <c r="Q3816" s="6">
        <v>3814</v>
      </c>
    </row>
    <row r="3817" spans="1:17" x14ac:dyDescent="0.25">
      <c r="A3817">
        <v>107.95106501207084</v>
      </c>
      <c r="B3817">
        <v>-24.238488543986001</v>
      </c>
      <c r="C3817" s="6">
        <v>1978.4800000000002</v>
      </c>
      <c r="D3817">
        <v>3</v>
      </c>
      <c r="E3817">
        <v>0.65</v>
      </c>
      <c r="F3817">
        <v>19.899999999999999</v>
      </c>
      <c r="G3817">
        <v>54.048620189015942</v>
      </c>
      <c r="H3817">
        <v>16.680315933285105</v>
      </c>
      <c r="I3817">
        <v>-2.0489349879291581</v>
      </c>
      <c r="J3817">
        <v>5819.1559330584578</v>
      </c>
      <c r="K3817">
        <v>-2602.3931814668422</v>
      </c>
      <c r="L3817">
        <v>-24.09474026676213</v>
      </c>
      <c r="M3817">
        <v>6374.5608510857091</v>
      </c>
      <c r="N3817">
        <v>36442.338780150327</v>
      </c>
      <c r="O3817">
        <v>61.543651196075395</v>
      </c>
      <c r="P3817">
        <v>4.9804285059550306</v>
      </c>
      <c r="Q3817" s="6">
        <v>3815</v>
      </c>
    </row>
    <row r="3818" spans="1:17" x14ac:dyDescent="0.25">
      <c r="A3818">
        <v>107.76168976447296</v>
      </c>
      <c r="B3818">
        <v>-20.77310648560784</v>
      </c>
      <c r="C3818" s="6">
        <v>1978.7600000000002</v>
      </c>
      <c r="D3818">
        <v>0.75</v>
      </c>
      <c r="E3818">
        <v>0.65</v>
      </c>
      <c r="F3818">
        <v>19.899999999999999</v>
      </c>
      <c r="G3818">
        <v>42.007420362456692</v>
      </c>
      <c r="H3818">
        <v>23.201229979313929</v>
      </c>
      <c r="I3818">
        <v>-2.2383102355270381</v>
      </c>
      <c r="J3818">
        <v>5966.0240139864209</v>
      </c>
      <c r="K3818">
        <v>-2247.9258924026626</v>
      </c>
      <c r="L3818">
        <v>-20.645803987929629</v>
      </c>
      <c r="M3818">
        <v>6375.4696574603004</v>
      </c>
      <c r="N3818">
        <v>36273.139204251733</v>
      </c>
      <c r="O3818">
        <v>65.515435719102911</v>
      </c>
      <c r="P3818">
        <v>6.2888343394892674</v>
      </c>
      <c r="Q3818" s="6">
        <v>3816</v>
      </c>
    </row>
    <row r="3819" spans="1:17" x14ac:dyDescent="0.25">
      <c r="A3819">
        <v>110.37282103952946</v>
      </c>
      <c r="B3819">
        <v>-21.382965825767119</v>
      </c>
      <c r="C3819" s="6">
        <v>1979.0400000000002</v>
      </c>
      <c r="D3819">
        <v>3</v>
      </c>
      <c r="E3819">
        <v>0.65</v>
      </c>
      <c r="F3819">
        <v>19.899999999999999</v>
      </c>
      <c r="G3819">
        <v>54.048620189015942</v>
      </c>
      <c r="H3819">
        <v>20.839499991557574</v>
      </c>
      <c r="I3819">
        <v>0.37282103952945533</v>
      </c>
      <c r="J3819">
        <v>5941.7404043316556</v>
      </c>
      <c r="K3819">
        <v>-2310.9302265696397</v>
      </c>
      <c r="L3819">
        <v>-21.252628018647322</v>
      </c>
      <c r="M3819">
        <v>6375.3178387073776</v>
      </c>
      <c r="N3819">
        <v>36296.187656960159</v>
      </c>
      <c r="O3819">
        <v>64.937743195307107</v>
      </c>
      <c r="P3819">
        <v>1.0224540941713656</v>
      </c>
      <c r="Q3819" s="6">
        <v>3817</v>
      </c>
    </row>
    <row r="3820" spans="1:17" x14ac:dyDescent="0.25">
      <c r="A3820">
        <v>109.65152073800257</v>
      </c>
      <c r="B3820">
        <v>-21.629457338400428</v>
      </c>
      <c r="C3820" s="6">
        <v>1979.3200000000002</v>
      </c>
      <c r="D3820">
        <v>3</v>
      </c>
      <c r="E3820">
        <v>0.65</v>
      </c>
      <c r="F3820">
        <v>19.899999999999999</v>
      </c>
      <c r="G3820">
        <v>54.048620189015942</v>
      </c>
      <c r="H3820">
        <v>15.321450111612782</v>
      </c>
      <c r="I3820">
        <v>-0.34847926199742574</v>
      </c>
      <c r="J3820">
        <v>5931.7349405683817</v>
      </c>
      <c r="K3820">
        <v>-2336.3225020965328</v>
      </c>
      <c r="L3820">
        <v>-21.497909287543056</v>
      </c>
      <c r="M3820">
        <v>6375.2554646039389</v>
      </c>
      <c r="N3820">
        <v>36307.779209871522</v>
      </c>
      <c r="O3820">
        <v>64.652475590392285</v>
      </c>
      <c r="P3820">
        <v>0.94533246681947158</v>
      </c>
      <c r="Q3820" s="6">
        <v>3818</v>
      </c>
    </row>
    <row r="3821" spans="1:17" x14ac:dyDescent="0.25">
      <c r="A3821">
        <v>110.41064812318164</v>
      </c>
      <c r="B3821">
        <v>-25.135371960791534</v>
      </c>
      <c r="C3821" s="6">
        <v>1979.6000000000001</v>
      </c>
      <c r="D3821">
        <v>1.2</v>
      </c>
      <c r="E3821">
        <v>0.65</v>
      </c>
      <c r="F3821">
        <v>19.899999999999999</v>
      </c>
      <c r="G3821">
        <v>46.089820015575185</v>
      </c>
      <c r="H3821">
        <v>19.68553819856405</v>
      </c>
      <c r="I3821">
        <v>0.41064812318164456</v>
      </c>
      <c r="J3821">
        <v>5777.6634039907576</v>
      </c>
      <c r="K3821">
        <v>-2692.6586043864399</v>
      </c>
      <c r="L3821">
        <v>-24.987698238618165</v>
      </c>
      <c r="M3821">
        <v>6374.308179684318</v>
      </c>
      <c r="N3821">
        <v>36486.142618782389</v>
      </c>
      <c r="O3821">
        <v>60.599138872370197</v>
      </c>
      <c r="P3821">
        <v>0.96670527434173759</v>
      </c>
      <c r="Q3821" s="6">
        <v>3819</v>
      </c>
    </row>
    <row r="3822" spans="1:17" x14ac:dyDescent="0.25">
      <c r="A3822">
        <v>110.40443919938718</v>
      </c>
      <c r="B3822">
        <v>-23.457596563608877</v>
      </c>
      <c r="C3822" s="6">
        <v>1979.88</v>
      </c>
      <c r="D3822">
        <v>1.2</v>
      </c>
      <c r="E3822">
        <v>0.65</v>
      </c>
      <c r="F3822">
        <v>19.899999999999999</v>
      </c>
      <c r="G3822">
        <v>46.089820015575185</v>
      </c>
      <c r="H3822">
        <v>16.52303517814196</v>
      </c>
      <c r="I3822">
        <v>0.40443919938718409</v>
      </c>
      <c r="J3822">
        <v>5854.1240548941842</v>
      </c>
      <c r="K3822">
        <v>-2523.28956821062</v>
      </c>
      <c r="L3822">
        <v>-23.317380167988613</v>
      </c>
      <c r="M3822">
        <v>6374.7751878110384</v>
      </c>
      <c r="N3822">
        <v>36397.754697661236</v>
      </c>
      <c r="O3822">
        <v>62.535668710388833</v>
      </c>
      <c r="P3822">
        <v>1.0159099282739312</v>
      </c>
      <c r="Q3822" s="6">
        <v>3820</v>
      </c>
    </row>
    <row r="3823" spans="1:17" x14ac:dyDescent="0.25">
      <c r="A3823">
        <v>109.0126123051491</v>
      </c>
      <c r="B3823">
        <v>-20.896411944455053</v>
      </c>
      <c r="C3823" s="6">
        <v>1980.16</v>
      </c>
      <c r="D3823">
        <v>3</v>
      </c>
      <c r="E3823">
        <v>0.65</v>
      </c>
      <c r="F3823">
        <v>19.899999999999999</v>
      </c>
      <c r="G3823">
        <v>54.048620189015942</v>
      </c>
      <c r="H3823">
        <v>18.504393851203631</v>
      </c>
      <c r="I3823">
        <v>-0.98738769485089506</v>
      </c>
      <c r="J3823">
        <v>5961.168440321102</v>
      </c>
      <c r="K3823">
        <v>-2260.6849576178001</v>
      </c>
      <c r="L3823">
        <v>-20.76849108490855</v>
      </c>
      <c r="M3823">
        <v>6375.4392516500166</v>
      </c>
      <c r="N3823">
        <v>36274.515711190863</v>
      </c>
      <c r="O3823">
        <v>65.479865396637408</v>
      </c>
      <c r="P3823">
        <v>2.7663995099867544</v>
      </c>
      <c r="Q3823" s="6">
        <v>3821</v>
      </c>
    </row>
    <row r="3824" spans="1:17" x14ac:dyDescent="0.25">
      <c r="A3824">
        <v>108.17535384168013</v>
      </c>
      <c r="B3824">
        <v>-21.128791035789789</v>
      </c>
      <c r="C3824" s="6">
        <v>1980.4400000000003</v>
      </c>
      <c r="D3824">
        <v>1.2</v>
      </c>
      <c r="E3824">
        <v>0.65</v>
      </c>
      <c r="F3824">
        <v>19.899999999999999</v>
      </c>
      <c r="G3824">
        <v>46.089820015575185</v>
      </c>
      <c r="H3824">
        <v>19.842191236830718</v>
      </c>
      <c r="I3824">
        <v>-1.8246461583198652</v>
      </c>
      <c r="J3824">
        <v>5951.9429406956378</v>
      </c>
      <c r="K3824">
        <v>-2284.702415148146</v>
      </c>
      <c r="L3824">
        <v>-20.999711225752641</v>
      </c>
      <c r="M3824">
        <v>6375.3815489804538</v>
      </c>
      <c r="N3824">
        <v>36287.705560866852</v>
      </c>
      <c r="O3824">
        <v>65.149079283852046</v>
      </c>
      <c r="P3824">
        <v>5.0505054431633605</v>
      </c>
      <c r="Q3824" s="6">
        <v>3822</v>
      </c>
    </row>
    <row r="3825" spans="1:17" x14ac:dyDescent="0.25">
      <c r="A3825">
        <v>106.5370432057979</v>
      </c>
      <c r="B3825">
        <v>-25.302182384526454</v>
      </c>
      <c r="C3825" s="6">
        <v>1980.7200000000003</v>
      </c>
      <c r="D3825">
        <v>3</v>
      </c>
      <c r="E3825">
        <v>0.65</v>
      </c>
      <c r="F3825">
        <v>19.899999999999999</v>
      </c>
      <c r="G3825">
        <v>54.048620189015942</v>
      </c>
      <c r="H3825">
        <v>21.911150337338096</v>
      </c>
      <c r="I3825">
        <v>-3.4629567942020998</v>
      </c>
      <c r="J3825">
        <v>5769.7901120629431</v>
      </c>
      <c r="K3825">
        <v>-2709.3759781319031</v>
      </c>
      <c r="L3825">
        <v>-25.153794319231221</v>
      </c>
      <c r="M3825">
        <v>6374.2604377400139</v>
      </c>
      <c r="N3825">
        <v>36507.230040664028</v>
      </c>
      <c r="O3825">
        <v>60.156604875825046</v>
      </c>
      <c r="P3825">
        <v>8.0588380893236966</v>
      </c>
      <c r="Q3825" s="6">
        <v>3823</v>
      </c>
    </row>
    <row r="3826" spans="1:17" x14ac:dyDescent="0.25">
      <c r="A3826">
        <v>107.35810435641037</v>
      </c>
      <c r="B3826">
        <v>-23.417989600847886</v>
      </c>
      <c r="C3826" s="6">
        <v>1981.0000000000002</v>
      </c>
      <c r="D3826">
        <v>3</v>
      </c>
      <c r="E3826">
        <v>0.65</v>
      </c>
      <c r="F3826">
        <v>19.899999999999999</v>
      </c>
      <c r="G3826">
        <v>54.048620189015942</v>
      </c>
      <c r="H3826">
        <v>19.002335759442001</v>
      </c>
      <c r="I3826">
        <v>-2.6418956435896348</v>
      </c>
      <c r="J3826">
        <v>5855.868791011264</v>
      </c>
      <c r="K3826">
        <v>-2519.2650063367946</v>
      </c>
      <c r="L3826">
        <v>-23.277955122136351</v>
      </c>
      <c r="M3826">
        <v>6374.7859155969199</v>
      </c>
      <c r="N3826">
        <v>36402.776193780097</v>
      </c>
      <c r="O3826">
        <v>62.423232408469993</v>
      </c>
      <c r="P3826">
        <v>6.6224142242186543</v>
      </c>
      <c r="Q3826" s="6">
        <v>3824</v>
      </c>
    </row>
    <row r="3827" spans="1:17" x14ac:dyDescent="0.25">
      <c r="A3827">
        <v>106.64655876529685</v>
      </c>
      <c r="B3827">
        <v>-23.597004884909047</v>
      </c>
      <c r="C3827" s="6">
        <v>1981.2800000000002</v>
      </c>
      <c r="D3827">
        <v>1.2</v>
      </c>
      <c r="E3827">
        <v>0.65</v>
      </c>
      <c r="F3827">
        <v>19.899999999999999</v>
      </c>
      <c r="G3827">
        <v>46.089820015575185</v>
      </c>
      <c r="H3827">
        <v>18.782214747752061</v>
      </c>
      <c r="I3827">
        <v>-3.3534412347031548</v>
      </c>
      <c r="J3827">
        <v>5847.9607529407131</v>
      </c>
      <c r="K3827">
        <v>-2537.4457424052907</v>
      </c>
      <c r="L3827">
        <v>-23.456150298924122</v>
      </c>
      <c r="M3827">
        <v>6374.7373172222278</v>
      </c>
      <c r="N3827">
        <v>36416.314044763712</v>
      </c>
      <c r="O3827">
        <v>62.120061754272285</v>
      </c>
      <c r="P3827">
        <v>8.3277328281776128</v>
      </c>
      <c r="Q3827" s="6">
        <v>3825</v>
      </c>
    </row>
    <row r="3828" spans="1:17" x14ac:dyDescent="0.25">
      <c r="A3828">
        <v>108.91508769808216</v>
      </c>
      <c r="B3828">
        <v>-23.597339014655081</v>
      </c>
      <c r="C3828" s="6">
        <v>1981.5600000000002</v>
      </c>
      <c r="D3828">
        <v>0.75</v>
      </c>
      <c r="E3828">
        <v>0.65</v>
      </c>
      <c r="F3828">
        <v>19.899999999999999</v>
      </c>
      <c r="G3828">
        <v>42.007420362456692</v>
      </c>
      <c r="H3828">
        <v>21.551101204988655</v>
      </c>
      <c r="I3828">
        <v>-1.0849123019178393</v>
      </c>
      <c r="J3828">
        <v>5847.9459394191445</v>
      </c>
      <c r="K3828">
        <v>-2537.4796537788952</v>
      </c>
      <c r="L3828">
        <v>-23.456482903047739</v>
      </c>
      <c r="M3828">
        <v>6374.7372262478957</v>
      </c>
      <c r="N3828">
        <v>36405.949502803735</v>
      </c>
      <c r="O3828">
        <v>62.350807988464332</v>
      </c>
      <c r="P3828">
        <v>2.7085088420835928</v>
      </c>
      <c r="Q3828" s="6">
        <v>3826</v>
      </c>
    </row>
    <row r="3829" spans="1:17" x14ac:dyDescent="0.25">
      <c r="A3829">
        <v>105.85754827414837</v>
      </c>
      <c r="B3829">
        <v>-21.270049863352295</v>
      </c>
      <c r="C3829" s="6">
        <v>1981.8400000000001</v>
      </c>
      <c r="D3829">
        <v>1.2</v>
      </c>
      <c r="E3829">
        <v>0.65</v>
      </c>
      <c r="F3829">
        <v>19.899999999999999</v>
      </c>
      <c r="G3829">
        <v>46.089820015575185</v>
      </c>
      <c r="H3829">
        <v>14.630098523873743</v>
      </c>
      <c r="I3829">
        <v>-4.1424517258516289</v>
      </c>
      <c r="J3829">
        <v>5946.2872340284284</v>
      </c>
      <c r="K3829">
        <v>-2299.2841347600561</v>
      </c>
      <c r="L3829">
        <v>-21.14026966421082</v>
      </c>
      <c r="M3829">
        <v>6375.3462182009189</v>
      </c>
      <c r="N3829">
        <v>36308.808316538823</v>
      </c>
      <c r="O3829">
        <v>64.630339437166356</v>
      </c>
      <c r="P3829">
        <v>11.290617948633171</v>
      </c>
      <c r="Q3829" s="6">
        <v>3827</v>
      </c>
    </row>
    <row r="3830" spans="1:17" x14ac:dyDescent="0.25">
      <c r="A3830">
        <v>106.82383658878699</v>
      </c>
      <c r="B3830">
        <v>-24.020237235715115</v>
      </c>
      <c r="C3830" s="6">
        <v>1982.1200000000001</v>
      </c>
      <c r="D3830">
        <v>1.2</v>
      </c>
      <c r="E3830">
        <v>0.65</v>
      </c>
      <c r="F3830">
        <v>19.899999999999999</v>
      </c>
      <c r="G3830">
        <v>46.089820015575185</v>
      </c>
      <c r="H3830">
        <v>14.408832239620947</v>
      </c>
      <c r="I3830">
        <v>-3.176163411213011</v>
      </c>
      <c r="J3830">
        <v>5829.0380288984443</v>
      </c>
      <c r="K3830">
        <v>-2580.331819280897</v>
      </c>
      <c r="L3830">
        <v>-23.877465512901786</v>
      </c>
      <c r="M3830">
        <v>6374.621293844657</v>
      </c>
      <c r="N3830">
        <v>36436.970527522521</v>
      </c>
      <c r="O3830">
        <v>61.66230284057329</v>
      </c>
      <c r="P3830">
        <v>7.7628551836050157</v>
      </c>
      <c r="Q3830" s="6">
        <v>3828</v>
      </c>
    </row>
    <row r="3831" spans="1:17" x14ac:dyDescent="0.25">
      <c r="A3831">
        <v>108.56470525516396</v>
      </c>
      <c r="B3831">
        <v>-24.501858575752291</v>
      </c>
      <c r="C3831" s="6">
        <v>1982.4</v>
      </c>
      <c r="D3831">
        <v>1.2</v>
      </c>
      <c r="E3831">
        <v>0.65</v>
      </c>
      <c r="F3831">
        <v>19.899999999999999</v>
      </c>
      <c r="G3831">
        <v>46.089820015575185</v>
      </c>
      <c r="H3831">
        <v>18.171636140635382</v>
      </c>
      <c r="I3831">
        <v>-1.4352947448360425</v>
      </c>
      <c r="J3831">
        <v>5807.1187652433373</v>
      </c>
      <c r="K3831">
        <v>-2628.9657302477985</v>
      </c>
      <c r="L3831">
        <v>-24.356942902295081</v>
      </c>
      <c r="M3831">
        <v>6374.4873648363791</v>
      </c>
      <c r="N3831">
        <v>36454.05462746376</v>
      </c>
      <c r="O3831">
        <v>61.287952738413708</v>
      </c>
      <c r="P3831">
        <v>3.4573752026999731</v>
      </c>
      <c r="Q3831" s="6">
        <v>3829</v>
      </c>
    </row>
    <row r="3832" spans="1:17" x14ac:dyDescent="0.25">
      <c r="A3832">
        <v>108.15746764225892</v>
      </c>
      <c r="B3832">
        <v>-21.444088018897389</v>
      </c>
      <c r="C3832" s="6">
        <v>1982.6800000000003</v>
      </c>
      <c r="D3832">
        <v>3</v>
      </c>
      <c r="E3832">
        <v>0.65</v>
      </c>
      <c r="F3832">
        <v>19.899999999999999</v>
      </c>
      <c r="G3832">
        <v>54.048620189015942</v>
      </c>
      <c r="H3832">
        <v>16.891112888558347</v>
      </c>
      <c r="I3832">
        <v>-1.8425323577410779</v>
      </c>
      <c r="J3832">
        <v>5939.2695763873235</v>
      </c>
      <c r="K3832">
        <v>-2317.2306574644749</v>
      </c>
      <c r="L3832">
        <v>-21.313449212620498</v>
      </c>
      <c r="M3832">
        <v>6375.3024258377973</v>
      </c>
      <c r="N3832">
        <v>36302.47580884838</v>
      </c>
      <c r="O3832">
        <v>64.783189718258029</v>
      </c>
      <c r="P3832">
        <v>5.0286308269609536</v>
      </c>
      <c r="Q3832" s="6">
        <v>3830</v>
      </c>
    </row>
    <row r="3833" spans="1:17" x14ac:dyDescent="0.25">
      <c r="A3833">
        <v>107.03487487041447</v>
      </c>
      <c r="B3833">
        <v>-25.347931891858877</v>
      </c>
      <c r="C3833" s="6">
        <v>1982.9600000000003</v>
      </c>
      <c r="D3833">
        <v>3</v>
      </c>
      <c r="E3833">
        <v>0.65</v>
      </c>
      <c r="F3833">
        <v>19.899999999999999</v>
      </c>
      <c r="G3833">
        <v>54.048620189015942</v>
      </c>
      <c r="H3833">
        <v>14.375818771351598</v>
      </c>
      <c r="I3833">
        <v>-2.9651251295855303</v>
      </c>
      <c r="J3833">
        <v>5767.6222463256345</v>
      </c>
      <c r="K3833">
        <v>-2713.9569472676326</v>
      </c>
      <c r="L3833">
        <v>-25.199348782958438</v>
      </c>
      <c r="M3833">
        <v>6374.2473036377096</v>
      </c>
      <c r="N3833">
        <v>36506.481906699621</v>
      </c>
      <c r="O3833">
        <v>60.171804620533642</v>
      </c>
      <c r="P3833">
        <v>6.8986749177002826</v>
      </c>
      <c r="Q3833" s="6">
        <v>3831</v>
      </c>
    </row>
    <row r="3834" spans="1:17" x14ac:dyDescent="0.25">
      <c r="A3834">
        <v>106.0101171380075</v>
      </c>
      <c r="B3834">
        <v>-21.236321825912505</v>
      </c>
      <c r="C3834" s="6">
        <v>1983.2400000000002</v>
      </c>
      <c r="D3834">
        <v>1.2</v>
      </c>
      <c r="E3834">
        <v>0.65</v>
      </c>
      <c r="F3834">
        <v>19.899999999999999</v>
      </c>
      <c r="G3834">
        <v>46.089820015575185</v>
      </c>
      <c r="H3834">
        <v>20.051930492047447</v>
      </c>
      <c r="I3834">
        <v>-3.9898828619924984</v>
      </c>
      <c r="J3834">
        <v>5947.6409092286394</v>
      </c>
      <c r="K3834">
        <v>-2295.8037376700422</v>
      </c>
      <c r="L3834">
        <v>-21.106708573029763</v>
      </c>
      <c r="M3834">
        <v>6375.354671469644</v>
      </c>
      <c r="N3834">
        <v>36305.937699996888</v>
      </c>
      <c r="O3834">
        <v>64.700414554892802</v>
      </c>
      <c r="P3834">
        <v>10.89964253832207</v>
      </c>
      <c r="Q3834" s="6">
        <v>3832</v>
      </c>
    </row>
    <row r="3835" spans="1:17" x14ac:dyDescent="0.25">
      <c r="A3835">
        <v>108.11499686785498</v>
      </c>
      <c r="B3835">
        <v>-23.550863416191426</v>
      </c>
      <c r="C3835" s="6">
        <v>1983.5200000000002</v>
      </c>
      <c r="D3835">
        <v>0.75</v>
      </c>
      <c r="E3835">
        <v>0.65</v>
      </c>
      <c r="F3835">
        <v>19.899999999999999</v>
      </c>
      <c r="G3835">
        <v>42.007420362456692</v>
      </c>
      <c r="H3835">
        <v>22.888118362943899</v>
      </c>
      <c r="I3835">
        <v>-1.885003132145016</v>
      </c>
      <c r="J3835">
        <v>5850.0045126514642</v>
      </c>
      <c r="K3835">
        <v>-2532.7619542326233</v>
      </c>
      <c r="L3835">
        <v>-23.410219692893811</v>
      </c>
      <c r="M3835">
        <v>6374.7498707675395</v>
      </c>
      <c r="N3835">
        <v>36406.019763059012</v>
      </c>
      <c r="O3835">
        <v>62.349601578530709</v>
      </c>
      <c r="P3835">
        <v>4.7087348056431662</v>
      </c>
      <c r="Q3835" s="6">
        <v>3833</v>
      </c>
    </row>
    <row r="3836" spans="1:17" x14ac:dyDescent="0.25">
      <c r="A3836">
        <v>106.63434632444842</v>
      </c>
      <c r="B3836">
        <v>-20.807597237517712</v>
      </c>
      <c r="C3836" s="6">
        <v>1983.8000000000002</v>
      </c>
      <c r="D3836">
        <v>0.75</v>
      </c>
      <c r="E3836">
        <v>0.65</v>
      </c>
      <c r="F3836">
        <v>19.899999999999999</v>
      </c>
      <c r="G3836">
        <v>42.007420362456692</v>
      </c>
      <c r="H3836">
        <v>23.678490683381021</v>
      </c>
      <c r="I3836">
        <v>-3.3656536755515845</v>
      </c>
      <c r="J3836">
        <v>5964.6685961211033</v>
      </c>
      <c r="K3836">
        <v>-2251.4958659053418</v>
      </c>
      <c r="L3836">
        <v>-20.680121536632257</v>
      </c>
      <c r="M3836">
        <v>6375.4611672993615</v>
      </c>
      <c r="N3836">
        <v>36281.379811826118</v>
      </c>
      <c r="O3836">
        <v>65.308873620376971</v>
      </c>
      <c r="P3836">
        <v>9.4002040227683441</v>
      </c>
      <c r="Q3836" s="6">
        <v>3834</v>
      </c>
    </row>
    <row r="3837" spans="1:17" x14ac:dyDescent="0.25">
      <c r="A3837">
        <v>109.55701135806716</v>
      </c>
      <c r="B3837">
        <v>-25.384165907912248</v>
      </c>
      <c r="C3837" s="6">
        <v>1984.0800000000002</v>
      </c>
      <c r="D3837">
        <v>1.2</v>
      </c>
      <c r="E3837">
        <v>0.65</v>
      </c>
      <c r="F3837">
        <v>19.899999999999999</v>
      </c>
      <c r="G3837">
        <v>46.089820015575185</v>
      </c>
      <c r="H3837">
        <v>21.757557565311593</v>
      </c>
      <c r="I3837">
        <v>-0.4429886419328426</v>
      </c>
      <c r="J3837">
        <v>5765.9026725233571</v>
      </c>
      <c r="K3837">
        <v>-2717.5839064043457</v>
      </c>
      <c r="L3837">
        <v>-25.235428589909013</v>
      </c>
      <c r="M3837">
        <v>6374.2368890212965</v>
      </c>
      <c r="N3837">
        <v>36499.746240249086</v>
      </c>
      <c r="O3837">
        <v>60.311857912805912</v>
      </c>
      <c r="P3837">
        <v>1.0332737407234329</v>
      </c>
      <c r="Q3837" s="6">
        <v>3835</v>
      </c>
    </row>
    <row r="3838" spans="1:17" x14ac:dyDescent="0.25">
      <c r="A3838">
        <v>108.95404051663716</v>
      </c>
      <c r="B3838">
        <v>-22.101972462285694</v>
      </c>
      <c r="C3838" s="6">
        <v>1984.3600000000001</v>
      </c>
      <c r="D3838">
        <v>1.2</v>
      </c>
      <c r="E3838">
        <v>0.65</v>
      </c>
      <c r="F3838">
        <v>19.899999999999999</v>
      </c>
      <c r="G3838">
        <v>46.089820015575185</v>
      </c>
      <c r="H3838">
        <v>17.950540411945887</v>
      </c>
      <c r="I3838">
        <v>-1.0459594833628358</v>
      </c>
      <c r="J3838">
        <v>5912.2489913261816</v>
      </c>
      <c r="K3838">
        <v>-2384.8792565888912</v>
      </c>
      <c r="L3838">
        <v>-21.968131523403319</v>
      </c>
      <c r="M3838">
        <v>6375.1342890911274</v>
      </c>
      <c r="N3838">
        <v>36331.395863532205</v>
      </c>
      <c r="O3838">
        <v>64.080857330387104</v>
      </c>
      <c r="P3838">
        <v>2.7780430945257502</v>
      </c>
      <c r="Q3838" s="6">
        <v>3836</v>
      </c>
    </row>
    <row r="3839" spans="1:17" x14ac:dyDescent="0.25">
      <c r="A3839">
        <v>106.06618742490339</v>
      </c>
      <c r="B3839">
        <v>-21.419361819555458</v>
      </c>
      <c r="C3839" s="6">
        <v>1984.64</v>
      </c>
      <c r="D3839">
        <v>1.2</v>
      </c>
      <c r="E3839">
        <v>0.65</v>
      </c>
      <c r="F3839">
        <v>19.899999999999999</v>
      </c>
      <c r="G3839">
        <v>46.089820015575185</v>
      </c>
      <c r="H3839">
        <v>18.905289229390721</v>
      </c>
      <c r="I3839">
        <v>-3.93381257509661</v>
      </c>
      <c r="J3839">
        <v>5940.2699298266507</v>
      </c>
      <c r="K3839">
        <v>-2314.6822109143463</v>
      </c>
      <c r="L3839">
        <v>-21.288844707606451</v>
      </c>
      <c r="M3839">
        <v>6375.3086652119091</v>
      </c>
      <c r="N3839">
        <v>36314.001857722586</v>
      </c>
      <c r="O3839">
        <v>64.503333349428161</v>
      </c>
      <c r="P3839">
        <v>10.664008888753225</v>
      </c>
      <c r="Q3839" s="6">
        <v>3837</v>
      </c>
    </row>
    <row r="3840" spans="1:17" x14ac:dyDescent="0.25">
      <c r="A3840">
        <v>107.99896596835463</v>
      </c>
      <c r="B3840">
        <v>-22.556497792521906</v>
      </c>
      <c r="C3840" s="6">
        <v>1984.9200000000003</v>
      </c>
      <c r="D3840">
        <v>0.75</v>
      </c>
      <c r="E3840">
        <v>0.65</v>
      </c>
      <c r="F3840">
        <v>19.899999999999999</v>
      </c>
      <c r="G3840">
        <v>42.007420362456692</v>
      </c>
      <c r="H3840">
        <v>17.78410621636484</v>
      </c>
      <c r="I3840">
        <v>-2.001034031645375</v>
      </c>
      <c r="J3840">
        <v>5893.1265827907655</v>
      </c>
      <c r="K3840">
        <v>-2431.4368212278473</v>
      </c>
      <c r="L3840">
        <v>-22.420485363817303</v>
      </c>
      <c r="M3840">
        <v>6375.0157596995587</v>
      </c>
      <c r="N3840">
        <v>36356.585996594935</v>
      </c>
      <c r="O3840">
        <v>63.484607180269762</v>
      </c>
      <c r="P3840">
        <v>5.2042999189015848</v>
      </c>
      <c r="Q3840" s="6">
        <v>3838</v>
      </c>
    </row>
    <row r="3841" spans="1:17" x14ac:dyDescent="0.25">
      <c r="A3841">
        <v>108.37431871221571</v>
      </c>
      <c r="B3841">
        <v>-22.772623553404053</v>
      </c>
      <c r="C3841" s="6">
        <v>1985.2000000000003</v>
      </c>
      <c r="D3841">
        <v>1.2</v>
      </c>
      <c r="E3841">
        <v>0.65</v>
      </c>
      <c r="F3841">
        <v>19.899999999999999</v>
      </c>
      <c r="G3841">
        <v>46.089820015575185</v>
      </c>
      <c r="H3841">
        <v>18.051917479282196</v>
      </c>
      <c r="I3841">
        <v>-1.625681287784289</v>
      </c>
      <c r="J3841">
        <v>5883.9041125778622</v>
      </c>
      <c r="K3841">
        <v>-2453.5222063850224</v>
      </c>
      <c r="L3841">
        <v>-22.635590478188167</v>
      </c>
      <c r="M3841">
        <v>6374.958731100548</v>
      </c>
      <c r="N3841">
        <v>36365.849361224107</v>
      </c>
      <c r="O3841">
        <v>63.268170363328181</v>
      </c>
      <c r="P3841">
        <v>4.1935353601246028</v>
      </c>
      <c r="Q3841" s="6">
        <v>3839</v>
      </c>
    </row>
    <row r="3842" spans="1:17" x14ac:dyDescent="0.25">
      <c r="A3842">
        <v>106.66937168083177</v>
      </c>
      <c r="B3842">
        <v>-25.559643122426408</v>
      </c>
      <c r="C3842" s="6">
        <v>1985.4800000000002</v>
      </c>
      <c r="D3842">
        <v>0.75</v>
      </c>
      <c r="E3842">
        <v>0.65</v>
      </c>
      <c r="F3842">
        <v>19.899999999999999</v>
      </c>
      <c r="G3842">
        <v>42.007420362456692</v>
      </c>
      <c r="H3842">
        <v>18.738106826342587</v>
      </c>
      <c r="I3842">
        <v>-3.3306283191682269</v>
      </c>
      <c r="J3842">
        <v>5757.5424174245909</v>
      </c>
      <c r="K3842">
        <v>-2735.133687168553</v>
      </c>
      <c r="L3842">
        <v>-25.41016233675899</v>
      </c>
      <c r="M3842">
        <v>6374.1862990602685</v>
      </c>
      <c r="N3842">
        <v>36520.424432443164</v>
      </c>
      <c r="O3842">
        <v>59.881704398433236</v>
      </c>
      <c r="P3842">
        <v>7.6819511924337478</v>
      </c>
      <c r="Q3842" s="6">
        <v>3840</v>
      </c>
    </row>
    <row r="3843" spans="1:17" x14ac:dyDescent="0.25">
      <c r="A3843">
        <v>108.44161210734386</v>
      </c>
      <c r="B3843">
        <v>-24.99230084525216</v>
      </c>
      <c r="C3843" s="6">
        <v>1985.7600000000002</v>
      </c>
      <c r="D3843">
        <v>1.2</v>
      </c>
      <c r="E3843">
        <v>0.65</v>
      </c>
      <c r="F3843">
        <v>19.899999999999999</v>
      </c>
      <c r="G3843">
        <v>46.089820015575185</v>
      </c>
      <c r="H3843">
        <v>19.657420695924756</v>
      </c>
      <c r="I3843">
        <v>-1.5583878926561425</v>
      </c>
      <c r="J3843">
        <v>5784.3772849584884</v>
      </c>
      <c r="K3843">
        <v>-2678.3024220894767</v>
      </c>
      <c r="L3843">
        <v>-24.845243769802725</v>
      </c>
      <c r="M3843">
        <v>6374.348942355924</v>
      </c>
      <c r="N3843">
        <v>36480.691559885003</v>
      </c>
      <c r="O3843">
        <v>60.715339636121428</v>
      </c>
      <c r="P3843">
        <v>3.6843460217906161</v>
      </c>
      <c r="Q3843" s="6">
        <v>3841</v>
      </c>
    </row>
    <row r="3844" spans="1:17" x14ac:dyDescent="0.25">
      <c r="A3844">
        <v>106.31280807330238</v>
      </c>
      <c r="B3844">
        <v>-24.603454492044253</v>
      </c>
      <c r="C3844" s="6">
        <v>1986.0400000000002</v>
      </c>
      <c r="D3844">
        <v>1.2</v>
      </c>
      <c r="E3844">
        <v>0.65</v>
      </c>
      <c r="F3844">
        <v>19.899999999999999</v>
      </c>
      <c r="G3844">
        <v>46.089820015575185</v>
      </c>
      <c r="H3844">
        <v>18.368075684884772</v>
      </c>
      <c r="I3844">
        <v>-3.6871919266976221</v>
      </c>
      <c r="J3844">
        <v>5802.442645845319</v>
      </c>
      <c r="K3844">
        <v>-2639.2015983029332</v>
      </c>
      <c r="L3844">
        <v>-24.458091737993239</v>
      </c>
      <c r="M3844">
        <v>6374.4588581940961</v>
      </c>
      <c r="N3844">
        <v>36471.239106024121</v>
      </c>
      <c r="O3844">
        <v>60.918960867610238</v>
      </c>
      <c r="P3844">
        <v>8.7987187285012673</v>
      </c>
      <c r="Q3844" s="6">
        <v>3842</v>
      </c>
    </row>
    <row r="3845" spans="1:17" x14ac:dyDescent="0.25">
      <c r="A3845">
        <v>108.75318300386154</v>
      </c>
      <c r="B3845">
        <v>-23.883014377498242</v>
      </c>
      <c r="C3845" s="6">
        <v>1986.3200000000002</v>
      </c>
      <c r="D3845">
        <v>1.2</v>
      </c>
      <c r="E3845">
        <v>0.65</v>
      </c>
      <c r="F3845">
        <v>19.899999999999999</v>
      </c>
      <c r="G3845">
        <v>46.089820015575185</v>
      </c>
      <c r="H3845">
        <v>23.726267051160889</v>
      </c>
      <c r="I3845">
        <v>-1.2468169961384632</v>
      </c>
      <c r="J3845">
        <v>5835.2080771208093</v>
      </c>
      <c r="K3845">
        <v>-2566.4421157983065</v>
      </c>
      <c r="L3845">
        <v>-23.740860869342864</v>
      </c>
      <c r="M3845">
        <v>6374.6590839855289</v>
      </c>
      <c r="N3845">
        <v>36421.071157627077</v>
      </c>
      <c r="O3845">
        <v>62.012540635641855</v>
      </c>
      <c r="P3845">
        <v>3.0770693749590614</v>
      </c>
      <c r="Q3845" s="6">
        <v>3843</v>
      </c>
    </row>
    <row r="3846" spans="1:17" x14ac:dyDescent="0.25">
      <c r="A3846">
        <v>109.65195457718259</v>
      </c>
      <c r="B3846">
        <v>-23.74286965452141</v>
      </c>
      <c r="C3846" s="6">
        <v>1986.6000000000001</v>
      </c>
      <c r="D3846">
        <v>3</v>
      </c>
      <c r="E3846">
        <v>0.65</v>
      </c>
      <c r="F3846">
        <v>19.899999999999999</v>
      </c>
      <c r="G3846">
        <v>54.048620189015942</v>
      </c>
      <c r="H3846">
        <v>16.879364117288532</v>
      </c>
      <c r="I3846">
        <v>-0.3480454228174068</v>
      </c>
      <c r="J3846">
        <v>5841.4750360851167</v>
      </c>
      <c r="K3846">
        <v>-2552.2417060566731</v>
      </c>
      <c r="L3846">
        <v>-23.60135086816263</v>
      </c>
      <c r="M3846">
        <v>6374.6975083795696</v>
      </c>
      <c r="N3846">
        <v>36412.347030672296</v>
      </c>
      <c r="O3846">
        <v>62.207023670708814</v>
      </c>
      <c r="P3846">
        <v>0.86436901863039006</v>
      </c>
      <c r="Q3846" s="6">
        <v>3844</v>
      </c>
    </row>
    <row r="3847" spans="1:17" x14ac:dyDescent="0.25">
      <c r="A3847">
        <v>108.15350894743565</v>
      </c>
      <c r="B3847">
        <v>-24.253646185494265</v>
      </c>
      <c r="C3847" s="6">
        <v>1986.88</v>
      </c>
      <c r="D3847">
        <v>3</v>
      </c>
      <c r="E3847">
        <v>0.65</v>
      </c>
      <c r="F3847">
        <v>19.899999999999999</v>
      </c>
      <c r="G3847">
        <v>54.048620189015942</v>
      </c>
      <c r="H3847">
        <v>20.988347330093095</v>
      </c>
      <c r="I3847">
        <v>-1.8464910525643461</v>
      </c>
      <c r="J3847">
        <v>5818.4664871451196</v>
      </c>
      <c r="K3847">
        <v>-2603.9239752090193</v>
      </c>
      <c r="L3847">
        <v>-24.109830393291844</v>
      </c>
      <c r="M3847">
        <v>6374.5566379709271</v>
      </c>
      <c r="N3847">
        <v>36442.326791872802</v>
      </c>
      <c r="O3847">
        <v>61.543794280845411</v>
      </c>
      <c r="P3847">
        <v>4.4874778545869827</v>
      </c>
      <c r="Q3847" s="6">
        <v>3845</v>
      </c>
    </row>
    <row r="3848" spans="1:17" x14ac:dyDescent="0.25">
      <c r="A3848">
        <v>105.50289765843982</v>
      </c>
      <c r="B3848">
        <v>-24.415008280378366</v>
      </c>
      <c r="C3848" s="6">
        <v>1987.16</v>
      </c>
      <c r="D3848">
        <v>1.2</v>
      </c>
      <c r="E3848">
        <v>0.65</v>
      </c>
      <c r="F3848">
        <v>19.899999999999999</v>
      </c>
      <c r="G3848">
        <v>46.089820015575185</v>
      </c>
      <c r="H3848">
        <v>21.149701358538248</v>
      </c>
      <c r="I3848">
        <v>-4.4971023415601792</v>
      </c>
      <c r="J3848">
        <v>5811.1017483865617</v>
      </c>
      <c r="K3848">
        <v>-2620.2090420613245</v>
      </c>
      <c r="L3848">
        <v>-24.270476233928122</v>
      </c>
      <c r="M3848">
        <v>6374.5116639787611</v>
      </c>
      <c r="N3848">
        <v>36468.034936788812</v>
      </c>
      <c r="O3848">
        <v>60.988719694945523</v>
      </c>
      <c r="P3848">
        <v>10.773439571600463</v>
      </c>
      <c r="Q3848" s="6">
        <v>3846</v>
      </c>
    </row>
    <row r="3849" spans="1:17" x14ac:dyDescent="0.25">
      <c r="A3849">
        <v>108.06004222011637</v>
      </c>
      <c r="B3849">
        <v>-23.281641634639985</v>
      </c>
      <c r="C3849" s="6">
        <v>1987.4400000000003</v>
      </c>
      <c r="D3849">
        <v>1.2</v>
      </c>
      <c r="E3849">
        <v>0.65</v>
      </c>
      <c r="F3849">
        <v>19.899999999999999</v>
      </c>
      <c r="G3849">
        <v>46.089820015575185</v>
      </c>
      <c r="H3849">
        <v>17.744882143059108</v>
      </c>
      <c r="I3849">
        <v>-1.9399577798836276</v>
      </c>
      <c r="J3849">
        <v>5861.8537396026859</v>
      </c>
      <c r="K3849">
        <v>-2505.4013034107443</v>
      </c>
      <c r="L3849">
        <v>-23.142235439981956</v>
      </c>
      <c r="M3849">
        <v>6374.822739153321</v>
      </c>
      <c r="N3849">
        <v>36392.531412854754</v>
      </c>
      <c r="O3849">
        <v>62.654804423492365</v>
      </c>
      <c r="P3849">
        <v>4.8980737522315483</v>
      </c>
      <c r="Q3849" s="6">
        <v>3847</v>
      </c>
    </row>
    <row r="3850" spans="1:17" x14ac:dyDescent="0.25">
      <c r="A3850">
        <v>109.17432549748807</v>
      </c>
      <c r="B3850">
        <v>-22.786235632452382</v>
      </c>
      <c r="C3850" s="6">
        <v>1987.7200000000003</v>
      </c>
      <c r="D3850">
        <v>1.2</v>
      </c>
      <c r="E3850">
        <v>0.65</v>
      </c>
      <c r="F3850">
        <v>19.899999999999999</v>
      </c>
      <c r="G3850">
        <v>46.089820015575185</v>
      </c>
      <c r="H3850">
        <v>19.64908093590914</v>
      </c>
      <c r="I3850">
        <v>-0.82567450251193009</v>
      </c>
      <c r="J3850">
        <v>5883.3204647336242</v>
      </c>
      <c r="K3850">
        <v>-2454.9120463140393</v>
      </c>
      <c r="L3850">
        <v>-22.649138533289726</v>
      </c>
      <c r="M3850">
        <v>6374.9551250099994</v>
      </c>
      <c r="N3850">
        <v>36364.487813682914</v>
      </c>
      <c r="O3850">
        <v>63.299518217324589</v>
      </c>
      <c r="P3850">
        <v>2.1310699700453877</v>
      </c>
      <c r="Q3850" s="6">
        <v>3848</v>
      </c>
    </row>
    <row r="3851" spans="1:17" x14ac:dyDescent="0.25">
      <c r="A3851">
        <v>108.14550644259667</v>
      </c>
      <c r="B3851">
        <v>-23.42230298349341</v>
      </c>
      <c r="C3851" s="6">
        <v>1988.0000000000002</v>
      </c>
      <c r="D3851">
        <v>1.2</v>
      </c>
      <c r="E3851">
        <v>0.65</v>
      </c>
      <c r="F3851">
        <v>19.899999999999999</v>
      </c>
      <c r="G3851">
        <v>46.089820015575185</v>
      </c>
      <c r="H3851">
        <v>16.404035575502846</v>
      </c>
      <c r="I3851">
        <v>-1.8544935574033303</v>
      </c>
      <c r="J3851">
        <v>5855.6789165514583</v>
      </c>
      <c r="K3851">
        <v>-2519.7033573817939</v>
      </c>
      <c r="L3851">
        <v>-23.282248680278958</v>
      </c>
      <c r="M3851">
        <v>6374.7847479696402</v>
      </c>
      <c r="N3851">
        <v>36399.339096538191</v>
      </c>
      <c r="O3851">
        <v>62.5003236495835</v>
      </c>
      <c r="P3851">
        <v>4.6566820681151464</v>
      </c>
      <c r="Q3851" s="6">
        <v>3849</v>
      </c>
    </row>
    <row r="3852" spans="1:17" x14ac:dyDescent="0.25">
      <c r="A3852">
        <v>107.05659153730868</v>
      </c>
      <c r="B3852">
        <v>-25.514449438974584</v>
      </c>
      <c r="C3852" s="6">
        <v>1988.2800000000002</v>
      </c>
      <c r="D3852">
        <v>1.2</v>
      </c>
      <c r="E3852">
        <v>0.65</v>
      </c>
      <c r="F3852">
        <v>19.899999999999999</v>
      </c>
      <c r="G3852">
        <v>46.089820015575185</v>
      </c>
      <c r="H3852">
        <v>17.679466151455987</v>
      </c>
      <c r="I3852">
        <v>-2.9434084626913233</v>
      </c>
      <c r="J3852">
        <v>5759.7007359641229</v>
      </c>
      <c r="K3852">
        <v>-2730.6161976088874</v>
      </c>
      <c r="L3852">
        <v>-25.36515959969498</v>
      </c>
      <c r="M3852">
        <v>6374.199352586149</v>
      </c>
      <c r="N3852">
        <v>36515.47938672622</v>
      </c>
      <c r="O3852">
        <v>59.984063297062924</v>
      </c>
      <c r="P3852">
        <v>6.8072038002684803</v>
      </c>
      <c r="Q3852" s="6">
        <v>3850</v>
      </c>
    </row>
    <row r="3853" spans="1:17" x14ac:dyDescent="0.25">
      <c r="A3853">
        <v>110.14463995395327</v>
      </c>
      <c r="B3853">
        <v>-21.946270376041557</v>
      </c>
      <c r="C3853" s="6">
        <v>1988.5600000000002</v>
      </c>
      <c r="D3853">
        <v>3</v>
      </c>
      <c r="E3853">
        <v>0.65</v>
      </c>
      <c r="F3853">
        <v>19.899999999999999</v>
      </c>
      <c r="G3853">
        <v>54.048620189015942</v>
      </c>
      <c r="H3853">
        <v>14.825451860445266</v>
      </c>
      <c r="I3853">
        <v>0.14463995395327345</v>
      </c>
      <c r="J3853">
        <v>5918.7143078552972</v>
      </c>
      <c r="K3853">
        <v>-2368.8964129661895</v>
      </c>
      <c r="L3853">
        <v>-21.813181021430385</v>
      </c>
      <c r="M3853">
        <v>6375.1744504268345</v>
      </c>
      <c r="N3853">
        <v>36322.77720938994</v>
      </c>
      <c r="O3853">
        <v>64.287913034472595</v>
      </c>
      <c r="P3853">
        <v>0.38700497770971021</v>
      </c>
      <c r="Q3853" s="6">
        <v>3851</v>
      </c>
    </row>
    <row r="3854" spans="1:17" x14ac:dyDescent="0.25">
      <c r="A3854">
        <v>108.27716053600483</v>
      </c>
      <c r="B3854">
        <v>-21.505213653464832</v>
      </c>
      <c r="C3854" s="6">
        <v>1988.8400000000001</v>
      </c>
      <c r="D3854">
        <v>3</v>
      </c>
      <c r="E3854">
        <v>0.65</v>
      </c>
      <c r="F3854">
        <v>19.899999999999999</v>
      </c>
      <c r="G3854">
        <v>54.048620189015942</v>
      </c>
      <c r="H3854">
        <v>14.589290246115592</v>
      </c>
      <c r="I3854">
        <v>-1.7228394639951716</v>
      </c>
      <c r="J3854">
        <v>5936.791870888449</v>
      </c>
      <c r="K3854">
        <v>-2323.5288494134129</v>
      </c>
      <c r="L3854">
        <v>-21.374274421434691</v>
      </c>
      <c r="M3854">
        <v>6375.2869764665174</v>
      </c>
      <c r="N3854">
        <v>36304.901188749303</v>
      </c>
      <c r="O3854">
        <v>64.723520595660432</v>
      </c>
      <c r="P3854">
        <v>4.6905982423500143</v>
      </c>
      <c r="Q3854" s="6">
        <v>3852</v>
      </c>
    </row>
    <row r="3855" spans="1:17" x14ac:dyDescent="0.25">
      <c r="A3855">
        <v>109.18307366931046</v>
      </c>
      <c r="B3855">
        <v>-25.577812299700472</v>
      </c>
      <c r="C3855" s="6">
        <v>1989.1200000000001</v>
      </c>
      <c r="D3855">
        <v>3</v>
      </c>
      <c r="E3855">
        <v>0.65</v>
      </c>
      <c r="F3855">
        <v>19.899999999999999</v>
      </c>
      <c r="G3855">
        <v>54.048620189015942</v>
      </c>
      <c r="H3855">
        <v>20.655655456293832</v>
      </c>
      <c r="I3855">
        <v>-0.81692633068954024</v>
      </c>
      <c r="J3855">
        <v>5756.6737026156052</v>
      </c>
      <c r="K3855">
        <v>-2736.9493773930703</v>
      </c>
      <c r="L3855">
        <v>-25.428254852176494</v>
      </c>
      <c r="M3855">
        <v>6374.1810464402697</v>
      </c>
      <c r="N3855">
        <v>36510.872865091871</v>
      </c>
      <c r="O3855">
        <v>60.078909928588843</v>
      </c>
      <c r="P3855">
        <v>1.8916280350516039</v>
      </c>
      <c r="Q3855" s="6">
        <v>3853</v>
      </c>
    </row>
    <row r="3856" spans="1:17" x14ac:dyDescent="0.25">
      <c r="A3856">
        <v>109.85956242980923</v>
      </c>
      <c r="B3856">
        <v>-25.02203343460312</v>
      </c>
      <c r="C3856" s="6">
        <v>1989.4</v>
      </c>
      <c r="D3856">
        <v>1.2</v>
      </c>
      <c r="E3856">
        <v>0.65</v>
      </c>
      <c r="F3856">
        <v>19.899999999999999</v>
      </c>
      <c r="G3856">
        <v>46.089820015575185</v>
      </c>
      <c r="H3856">
        <v>18.550992382180574</v>
      </c>
      <c r="I3856">
        <v>-0.14043757019076963</v>
      </c>
      <c r="J3856">
        <v>5782.984989129126</v>
      </c>
      <c r="K3856">
        <v>-2681.287235270674</v>
      </c>
      <c r="L3856">
        <v>-24.874847909100563</v>
      </c>
      <c r="M3856">
        <v>6374.3404852987142</v>
      </c>
      <c r="N3856">
        <v>36479.846574397627</v>
      </c>
      <c r="O3856">
        <v>60.73299177729897</v>
      </c>
      <c r="P3856">
        <v>0.33202675437857759</v>
      </c>
      <c r="Q3856" s="6">
        <v>3854</v>
      </c>
    </row>
    <row r="3857" spans="1:17" x14ac:dyDescent="0.25">
      <c r="A3857">
        <v>108.29008475066762</v>
      </c>
      <c r="B3857">
        <v>-22.935497246748362</v>
      </c>
      <c r="C3857" s="6">
        <v>1989.6800000000003</v>
      </c>
      <c r="D3857">
        <v>1.2</v>
      </c>
      <c r="E3857">
        <v>0.65</v>
      </c>
      <c r="F3857">
        <v>19.899999999999999</v>
      </c>
      <c r="G3857">
        <v>46.089820015575185</v>
      </c>
      <c r="H3857">
        <v>15.578640046534961</v>
      </c>
      <c r="I3857">
        <v>-1.7099152493323828</v>
      </c>
      <c r="J3857">
        <v>5876.8988257300107</v>
      </c>
      <c r="K3857">
        <v>-2470.1432082436113</v>
      </c>
      <c r="L3857">
        <v>-22.797700120096106</v>
      </c>
      <c r="M3857">
        <v>6374.9154721532441</v>
      </c>
      <c r="N3857">
        <v>36374.251326853489</v>
      </c>
      <c r="O3857">
        <v>63.073561922890072</v>
      </c>
      <c r="P3857">
        <v>4.3805818242243371</v>
      </c>
      <c r="Q3857" s="6">
        <v>3855</v>
      </c>
    </row>
    <row r="3858" spans="1:17" x14ac:dyDescent="0.25">
      <c r="A3858">
        <v>108.28942198799933</v>
      </c>
      <c r="B3858">
        <v>-23.770818068829222</v>
      </c>
      <c r="C3858" s="6">
        <v>1989.9600000000003</v>
      </c>
      <c r="D3858">
        <v>3</v>
      </c>
      <c r="E3858">
        <v>0.65</v>
      </c>
      <c r="F3858">
        <v>19.899999999999999</v>
      </c>
      <c r="G3858">
        <v>54.048620189015942</v>
      </c>
      <c r="H3858">
        <v>20.113062678235757</v>
      </c>
      <c r="I3858">
        <v>-1.7105780120006671</v>
      </c>
      <c r="J3858">
        <v>5840.2280275282083</v>
      </c>
      <c r="K3858">
        <v>-2555.0748305329339</v>
      </c>
      <c r="L3858">
        <v>-23.629172433833549</v>
      </c>
      <c r="M3858">
        <v>6374.689859369546</v>
      </c>
      <c r="N3858">
        <v>36416.678342119849</v>
      </c>
      <c r="O3858">
        <v>62.110630879485505</v>
      </c>
      <c r="P3858">
        <v>4.237295423622311</v>
      </c>
      <c r="Q3858" s="6">
        <v>3856</v>
      </c>
    </row>
    <row r="3859" spans="1:17" x14ac:dyDescent="0.25">
      <c r="A3859">
        <v>109.84115355499027</v>
      </c>
      <c r="B3859">
        <v>-22.592097175160745</v>
      </c>
      <c r="C3859" s="6">
        <v>1990.2400000000002</v>
      </c>
      <c r="D3859">
        <v>3</v>
      </c>
      <c r="E3859">
        <v>0.65</v>
      </c>
      <c r="F3859">
        <v>19.899999999999999</v>
      </c>
      <c r="G3859">
        <v>54.048620189015942</v>
      </c>
      <c r="H3859">
        <v>14.903848190642197</v>
      </c>
      <c r="I3859">
        <v>-0.15884644500972911</v>
      </c>
      <c r="J3859">
        <v>5891.6132429321797</v>
      </c>
      <c r="K3859">
        <v>-2435.0769885305349</v>
      </c>
      <c r="L3859">
        <v>-22.455916099281904</v>
      </c>
      <c r="M3859">
        <v>6375.0063956332451</v>
      </c>
      <c r="N3859">
        <v>36354.197923188607</v>
      </c>
      <c r="O3859">
        <v>63.539954515679362</v>
      </c>
      <c r="P3859">
        <v>0.41347562168328905</v>
      </c>
      <c r="Q3859" s="6">
        <v>3857</v>
      </c>
    </row>
    <row r="3860" spans="1:17" x14ac:dyDescent="0.25">
      <c r="A3860">
        <v>106.2950508081755</v>
      </c>
      <c r="B3860">
        <v>-25.039626345012174</v>
      </c>
      <c r="C3860" s="6">
        <v>1990.5200000000002</v>
      </c>
      <c r="D3860">
        <v>1.2</v>
      </c>
      <c r="E3860">
        <v>0.65</v>
      </c>
      <c r="F3860">
        <v>19.899999999999999</v>
      </c>
      <c r="G3860">
        <v>46.089820015575185</v>
      </c>
      <c r="H3860">
        <v>14.414999966748468</v>
      </c>
      <c r="I3860">
        <v>-3.7049491918244968</v>
      </c>
      <c r="J3860">
        <v>5782.1604293001465</v>
      </c>
      <c r="K3860">
        <v>-2683.0530282591126</v>
      </c>
      <c r="L3860">
        <v>-24.892364889187611</v>
      </c>
      <c r="M3860">
        <v>6374.3354777274508</v>
      </c>
      <c r="N3860">
        <v>36494.743109875111</v>
      </c>
      <c r="O3860">
        <v>60.419140584330542</v>
      </c>
      <c r="P3860">
        <v>8.6984469203192365</v>
      </c>
      <c r="Q3860" s="6">
        <v>3858</v>
      </c>
    </row>
    <row r="3861" spans="1:17" x14ac:dyDescent="0.25">
      <c r="A3861">
        <v>108.9156672822607</v>
      </c>
      <c r="B3861">
        <v>-20.921257469402622</v>
      </c>
      <c r="C3861" s="6">
        <v>1990.8000000000002</v>
      </c>
      <c r="D3861">
        <v>0.75</v>
      </c>
      <c r="E3861">
        <v>0.65</v>
      </c>
      <c r="F3861">
        <v>19.899999999999999</v>
      </c>
      <c r="G3861">
        <v>42.007420362456692</v>
      </c>
      <c r="H3861">
        <v>19.623985965890064</v>
      </c>
      <c r="I3861">
        <v>-1.0843327177393007</v>
      </c>
      <c r="J3861">
        <v>5960.1867312412141</v>
      </c>
      <c r="K3861">
        <v>-2263.254610579947</v>
      </c>
      <c r="L3861">
        <v>-20.793212296920451</v>
      </c>
      <c r="M3861">
        <v>6375.4331071367396</v>
      </c>
      <c r="N3861">
        <v>36275.867452315113</v>
      </c>
      <c r="O3861">
        <v>65.445759068920026</v>
      </c>
      <c r="P3861">
        <v>3.0341502935592151</v>
      </c>
      <c r="Q3861" s="6">
        <v>3859</v>
      </c>
    </row>
    <row r="3862" spans="1:17" x14ac:dyDescent="0.25">
      <c r="A3862">
        <v>109.13731744573188</v>
      </c>
      <c r="B3862">
        <v>-24.369342091809859</v>
      </c>
      <c r="C3862" s="6">
        <v>1991.0800000000002</v>
      </c>
      <c r="D3862">
        <v>3</v>
      </c>
      <c r="E3862">
        <v>0.65</v>
      </c>
      <c r="F3862">
        <v>19.899999999999999</v>
      </c>
      <c r="G3862">
        <v>54.048620189015942</v>
      </c>
      <c r="H3862">
        <v>20.427460071849495</v>
      </c>
      <c r="I3862">
        <v>-0.86268255426811891</v>
      </c>
      <c r="J3862">
        <v>5813.1906707606904</v>
      </c>
      <c r="K3862">
        <v>-2615.6023660658307</v>
      </c>
      <c r="L3862">
        <v>-24.225012287333726</v>
      </c>
      <c r="M3862">
        <v>6374.5244145730821</v>
      </c>
      <c r="N3862">
        <v>36445.691906196116</v>
      </c>
      <c r="O3862">
        <v>61.469816046507894</v>
      </c>
      <c r="P3862">
        <v>2.0899887671593516</v>
      </c>
      <c r="Q3862" s="6">
        <v>3860</v>
      </c>
    </row>
    <row r="3863" spans="1:17" x14ac:dyDescent="0.25">
      <c r="A3863">
        <v>107.61259901439966</v>
      </c>
      <c r="B3863">
        <v>-24.510252117123972</v>
      </c>
      <c r="C3863" s="6">
        <v>1991.3600000000001</v>
      </c>
      <c r="D3863">
        <v>3</v>
      </c>
      <c r="E3863">
        <v>0.65</v>
      </c>
      <c r="F3863">
        <v>19.899999999999999</v>
      </c>
      <c r="G3863">
        <v>54.048620189015942</v>
      </c>
      <c r="H3863">
        <v>22.026423388774198</v>
      </c>
      <c r="I3863">
        <v>-2.3874009856003369</v>
      </c>
      <c r="J3863">
        <v>5806.7331289467738</v>
      </c>
      <c r="K3863">
        <v>-2629.8116949289579</v>
      </c>
      <c r="L3863">
        <v>-24.365299438558115</v>
      </c>
      <c r="M3863">
        <v>6374.4850130495333</v>
      </c>
      <c r="N3863">
        <v>36458.222284439391</v>
      </c>
      <c r="O3863">
        <v>61.198173645933316</v>
      </c>
      <c r="P3863">
        <v>5.7388336943522331</v>
      </c>
      <c r="Q3863" s="6">
        <v>3861</v>
      </c>
    </row>
    <row r="3864" spans="1:17" x14ac:dyDescent="0.25">
      <c r="A3864">
        <v>106.07689657563736</v>
      </c>
      <c r="B3864">
        <v>-24.226957443344538</v>
      </c>
      <c r="C3864" s="6">
        <v>1991.64</v>
      </c>
      <c r="D3864">
        <v>1.2</v>
      </c>
      <c r="E3864">
        <v>0.65</v>
      </c>
      <c r="F3864">
        <v>19.899999999999999</v>
      </c>
      <c r="G3864">
        <v>46.089820015575185</v>
      </c>
      <c r="H3864">
        <v>21.37958030806848</v>
      </c>
      <c r="I3864">
        <v>-3.9231034243626368</v>
      </c>
      <c r="J3864">
        <v>5819.6801534609021</v>
      </c>
      <c r="K3864">
        <v>-2601.2285176314349</v>
      </c>
      <c r="L3864">
        <v>-24.08326055457885</v>
      </c>
      <c r="M3864">
        <v>6374.5640548609863</v>
      </c>
      <c r="N3864">
        <v>36453.204556713266</v>
      </c>
      <c r="O3864">
        <v>61.308405899806623</v>
      </c>
      <c r="P3864">
        <v>9.4876233368913674</v>
      </c>
      <c r="Q3864" s="6">
        <v>3862</v>
      </c>
    </row>
    <row r="3865" spans="1:17" x14ac:dyDescent="0.25">
      <c r="A3865">
        <v>107.40173582733513</v>
      </c>
      <c r="B3865">
        <v>-21.175424775748084</v>
      </c>
      <c r="C3865" s="6">
        <v>1991.9200000000003</v>
      </c>
      <c r="D3865">
        <v>1.2</v>
      </c>
      <c r="E3865">
        <v>0.65</v>
      </c>
      <c r="F3865">
        <v>19.899999999999999</v>
      </c>
      <c r="G3865">
        <v>46.089820015575185</v>
      </c>
      <c r="H3865">
        <v>21.453817540972274</v>
      </c>
      <c r="I3865">
        <v>-2.5982641726648694</v>
      </c>
      <c r="J3865">
        <v>5950.0798094708543</v>
      </c>
      <c r="K3865">
        <v>-2289.517788747859</v>
      </c>
      <c r="L3865">
        <v>-21.046113401169407</v>
      </c>
      <c r="M3865">
        <v>6375.3699064497896</v>
      </c>
      <c r="N3865">
        <v>36293.468899253414</v>
      </c>
      <c r="O3865">
        <v>65.006309060516628</v>
      </c>
      <c r="P3865">
        <v>7.1603553051334163</v>
      </c>
      <c r="Q3865" s="6">
        <v>3863</v>
      </c>
    </row>
    <row r="3866" spans="1:17" x14ac:dyDescent="0.25">
      <c r="A3866">
        <v>106.34559531471193</v>
      </c>
      <c r="B3866">
        <v>-23.037969411814888</v>
      </c>
      <c r="C3866" s="6">
        <v>1992.2000000000003</v>
      </c>
      <c r="D3866">
        <v>0.75</v>
      </c>
      <c r="E3866">
        <v>0.65</v>
      </c>
      <c r="F3866">
        <v>19.899999999999999</v>
      </c>
      <c r="G3866">
        <v>42.007420362456692</v>
      </c>
      <c r="H3866">
        <v>14.328767240574859</v>
      </c>
      <c r="I3866">
        <v>-3.6544046852880712</v>
      </c>
      <c r="J3866">
        <v>5872.4671644110322</v>
      </c>
      <c r="K3866">
        <v>-2480.5902729059972</v>
      </c>
      <c r="L3866">
        <v>-22.899693846471109</v>
      </c>
      <c r="M3866">
        <v>6374.8881322829193</v>
      </c>
      <c r="N3866">
        <v>36390.188068996591</v>
      </c>
      <c r="O3866">
        <v>62.709702048407749</v>
      </c>
      <c r="P3866">
        <v>9.2691231262464342</v>
      </c>
      <c r="Q3866" s="6">
        <v>3864</v>
      </c>
    </row>
    <row r="3867" spans="1:17" x14ac:dyDescent="0.25">
      <c r="A3867">
        <v>108.7247735819671</v>
      </c>
      <c r="B3867">
        <v>-25.409872755588594</v>
      </c>
      <c r="C3867" s="6">
        <v>1992.4800000000002</v>
      </c>
      <c r="D3867">
        <v>0.75</v>
      </c>
      <c r="E3867">
        <v>0.65</v>
      </c>
      <c r="F3867">
        <v>19.899999999999999</v>
      </c>
      <c r="G3867">
        <v>42.007420362456692</v>
      </c>
      <c r="H3867">
        <v>20.894489404190324</v>
      </c>
      <c r="I3867">
        <v>-1.2752264180329007</v>
      </c>
      <c r="J3867">
        <v>5764.6812953445606</v>
      </c>
      <c r="K3867">
        <v>-2720.1564661541411</v>
      </c>
      <c r="L3867">
        <v>-25.261026174632349</v>
      </c>
      <c r="M3867">
        <v>6374.2294936137669</v>
      </c>
      <c r="N3867">
        <v>36502.606018674669</v>
      </c>
      <c r="O3867">
        <v>60.252004167653908</v>
      </c>
      <c r="P3867">
        <v>2.9697553479226797</v>
      </c>
      <c r="Q3867" s="6">
        <v>3865</v>
      </c>
    </row>
    <row r="3868" spans="1:17" x14ac:dyDescent="0.25">
      <c r="A3868">
        <v>106.39032897231579</v>
      </c>
      <c r="B3868">
        <v>-21.686575635790305</v>
      </c>
      <c r="C3868" s="6">
        <v>1992.7600000000002</v>
      </c>
      <c r="D3868">
        <v>0.75</v>
      </c>
      <c r="E3868">
        <v>0.65</v>
      </c>
      <c r="F3868">
        <v>19.899999999999999</v>
      </c>
      <c r="G3868">
        <v>42.007420362456692</v>
      </c>
      <c r="H3868">
        <v>17.702178027667841</v>
      </c>
      <c r="I3868">
        <v>-3.6096710276842146</v>
      </c>
      <c r="J3868">
        <v>5929.4007966864219</v>
      </c>
      <c r="K3868">
        <v>-2342.2004802410961</v>
      </c>
      <c r="L3868">
        <v>-21.55474851733339</v>
      </c>
      <c r="M3868">
        <v>6375.2409285757349</v>
      </c>
      <c r="N3868">
        <v>36324.016881985364</v>
      </c>
      <c r="O3868">
        <v>64.260278097790987</v>
      </c>
      <c r="P3868">
        <v>9.6878528479572719</v>
      </c>
      <c r="Q3868" s="6">
        <v>3866</v>
      </c>
    </row>
    <row r="3869" spans="1:17" x14ac:dyDescent="0.25">
      <c r="A3869">
        <v>108.61648057215598</v>
      </c>
      <c r="B3869">
        <v>-25.587304224941462</v>
      </c>
      <c r="C3869" s="6">
        <v>1993.0400000000002</v>
      </c>
      <c r="D3869">
        <v>0.75</v>
      </c>
      <c r="E3869">
        <v>0.65</v>
      </c>
      <c r="F3869">
        <v>19.899999999999999</v>
      </c>
      <c r="G3869">
        <v>42.007420362456692</v>
      </c>
      <c r="H3869">
        <v>21.363039686293249</v>
      </c>
      <c r="I3869">
        <v>-1.3835194278440213</v>
      </c>
      <c r="J3869">
        <v>5756.219639590995</v>
      </c>
      <c r="K3869">
        <v>-2737.897820863971</v>
      </c>
      <c r="L3869">
        <v>-25.437706751569376</v>
      </c>
      <c r="M3869">
        <v>6374.1783012953729</v>
      </c>
      <c r="N3869">
        <v>36512.658882570977</v>
      </c>
      <c r="O3869">
        <v>60.041842820435491</v>
      </c>
      <c r="P3869">
        <v>3.2007264054122615</v>
      </c>
      <c r="Q3869" s="6">
        <v>3867</v>
      </c>
    </row>
    <row r="3870" spans="1:17" x14ac:dyDescent="0.25">
      <c r="A3870">
        <v>107.72835234747728</v>
      </c>
      <c r="B3870">
        <v>-25.15608076032348</v>
      </c>
      <c r="C3870" s="6">
        <v>1993.3200000000002</v>
      </c>
      <c r="D3870">
        <v>3</v>
      </c>
      <c r="E3870">
        <v>0.65</v>
      </c>
      <c r="F3870">
        <v>19.899999999999999</v>
      </c>
      <c r="G3870">
        <v>54.048620189015942</v>
      </c>
      <c r="H3870">
        <v>15.084537883725785</v>
      </c>
      <c r="I3870">
        <v>-2.2716476525227165</v>
      </c>
      <c r="J3870">
        <v>5776.6886246937174</v>
      </c>
      <c r="K3870">
        <v>-2694.7352194625805</v>
      </c>
      <c r="L3870">
        <v>-25.008318084561331</v>
      </c>
      <c r="M3870">
        <v>6374.3022653211101</v>
      </c>
      <c r="N3870">
        <v>36492.342237664801</v>
      </c>
      <c r="O3870">
        <v>60.468596817357948</v>
      </c>
      <c r="P3870">
        <v>5.3313389917310454</v>
      </c>
      <c r="Q3870" s="6">
        <v>3868</v>
      </c>
    </row>
    <row r="3871" spans="1:17" x14ac:dyDescent="0.25">
      <c r="A3871">
        <v>108.7386840409188</v>
      </c>
      <c r="B3871">
        <v>-22.778312267623011</v>
      </c>
      <c r="C3871" s="6">
        <v>1993.6000000000001</v>
      </c>
      <c r="D3871">
        <v>1.2</v>
      </c>
      <c r="E3871">
        <v>0.65</v>
      </c>
      <c r="F3871">
        <v>19.899999999999999</v>
      </c>
      <c r="G3871">
        <v>46.089820015575185</v>
      </c>
      <c r="H3871">
        <v>22.40017913625465</v>
      </c>
      <c r="I3871">
        <v>-1.2613159590812018</v>
      </c>
      <c r="J3871">
        <v>5883.6602367197993</v>
      </c>
      <c r="K3871">
        <v>-2454.1030601829561</v>
      </c>
      <c r="L3871">
        <v>-22.641252431997657</v>
      </c>
      <c r="M3871">
        <v>6374.9572242609629</v>
      </c>
      <c r="N3871">
        <v>36365.038889445052</v>
      </c>
      <c r="O3871">
        <v>63.286845268680118</v>
      </c>
      <c r="P3871">
        <v>3.2548324225316385</v>
      </c>
      <c r="Q3871" s="6">
        <v>3869</v>
      </c>
    </row>
    <row r="3872" spans="1:17" x14ac:dyDescent="0.25">
      <c r="A3872">
        <v>109.20711162784706</v>
      </c>
      <c r="B3872">
        <v>-23.936965043673212</v>
      </c>
      <c r="C3872" s="6">
        <v>1993.88</v>
      </c>
      <c r="D3872">
        <v>0.75</v>
      </c>
      <c r="E3872">
        <v>0.65</v>
      </c>
      <c r="F3872">
        <v>19.899999999999999</v>
      </c>
      <c r="G3872">
        <v>42.007420362456692</v>
      </c>
      <c r="H3872">
        <v>20.258037999208806</v>
      </c>
      <c r="I3872">
        <v>-0.7928883721529445</v>
      </c>
      <c r="J3872">
        <v>5832.7862368904034</v>
      </c>
      <c r="K3872">
        <v>-2571.9047373744152</v>
      </c>
      <c r="L3872">
        <v>-23.794568090433167</v>
      </c>
      <c r="M3872">
        <v>6374.644246025583</v>
      </c>
      <c r="N3872">
        <v>36422.919391746691</v>
      </c>
      <c r="O3872">
        <v>61.971315105342356</v>
      </c>
      <c r="P3872">
        <v>1.9535875015341602</v>
      </c>
      <c r="Q3872" s="6">
        <v>3870</v>
      </c>
    </row>
    <row r="3873" spans="1:17" x14ac:dyDescent="0.25">
      <c r="A3873">
        <v>108.04623232395726</v>
      </c>
      <c r="B3873">
        <v>-25.417770985116803</v>
      </c>
      <c r="C3873" s="6">
        <v>1994.16</v>
      </c>
      <c r="D3873">
        <v>3</v>
      </c>
      <c r="E3873">
        <v>0.65</v>
      </c>
      <c r="F3873">
        <v>19.899999999999999</v>
      </c>
      <c r="G3873">
        <v>54.048620189015942</v>
      </c>
      <c r="H3873">
        <v>23.48267316961217</v>
      </c>
      <c r="I3873">
        <v>-1.9537676760427445</v>
      </c>
      <c r="J3873">
        <v>5764.3058040443893</v>
      </c>
      <c r="K3873">
        <v>-2720.9467569104745</v>
      </c>
      <c r="L3873">
        <v>-25.268890857877672</v>
      </c>
      <c r="M3873">
        <v>6374.2272203367102</v>
      </c>
      <c r="N3873">
        <v>36505.260792343775</v>
      </c>
      <c r="O3873">
        <v>60.196665554081953</v>
      </c>
      <c r="P3873">
        <v>4.5441658459976715</v>
      </c>
      <c r="Q3873" s="6">
        <v>3871</v>
      </c>
    </row>
    <row r="3874" spans="1:17" x14ac:dyDescent="0.25">
      <c r="A3874">
        <v>105.74404477961346</v>
      </c>
      <c r="B3874">
        <v>-22.014423306097832</v>
      </c>
      <c r="C3874" s="6">
        <v>1994.4400000000003</v>
      </c>
      <c r="D3874">
        <v>3</v>
      </c>
      <c r="E3874">
        <v>0.65</v>
      </c>
      <c r="F3874">
        <v>19.899999999999999</v>
      </c>
      <c r="G3874">
        <v>54.048620189015942</v>
      </c>
      <c r="H3874">
        <v>23.083189487089257</v>
      </c>
      <c r="I3874">
        <v>-4.2559552203865394</v>
      </c>
      <c r="J3874">
        <v>5915.8897106678696</v>
      </c>
      <c r="K3874">
        <v>-2375.8944464139672</v>
      </c>
      <c r="L3874">
        <v>-21.881004491181432</v>
      </c>
      <c r="M3874">
        <v>6375.1568991897529</v>
      </c>
      <c r="N3874">
        <v>36344.960967305611</v>
      </c>
      <c r="O3874">
        <v>63.760778987082375</v>
      </c>
      <c r="P3874">
        <v>11.22897828132314</v>
      </c>
      <c r="Q3874" s="6">
        <v>3872</v>
      </c>
    </row>
    <row r="3875" spans="1:17" x14ac:dyDescent="0.25">
      <c r="A3875">
        <v>108.08163178559244</v>
      </c>
      <c r="B3875">
        <v>-22.943652454513014</v>
      </c>
      <c r="C3875" s="6">
        <v>1994.7200000000003</v>
      </c>
      <c r="D3875">
        <v>0.75</v>
      </c>
      <c r="E3875">
        <v>0.65</v>
      </c>
      <c r="F3875">
        <v>19.899999999999999</v>
      </c>
      <c r="G3875">
        <v>42.007420362456692</v>
      </c>
      <c r="H3875">
        <v>19.557434563800115</v>
      </c>
      <c r="I3875">
        <v>-1.9183682144075647</v>
      </c>
      <c r="J3875">
        <v>5876.5468201613285</v>
      </c>
      <c r="K3875">
        <v>-2470.9749190328903</v>
      </c>
      <c r="L3875">
        <v>-22.805817187300512</v>
      </c>
      <c r="M3875">
        <v>6374.9132998055602</v>
      </c>
      <c r="N3875">
        <v>36375.443352760456</v>
      </c>
      <c r="O3875">
        <v>63.046178925574587</v>
      </c>
      <c r="P3875">
        <v>4.9108712182020797</v>
      </c>
      <c r="Q3875" s="6">
        <v>3873</v>
      </c>
    </row>
    <row r="3876" spans="1:17" x14ac:dyDescent="0.25">
      <c r="A3876">
        <v>109.3611516181269</v>
      </c>
      <c r="B3876">
        <v>-22.282614182601492</v>
      </c>
      <c r="C3876" s="6">
        <v>1995.0000000000002</v>
      </c>
      <c r="D3876">
        <v>3</v>
      </c>
      <c r="E3876">
        <v>0.65</v>
      </c>
      <c r="F3876">
        <v>19.899999999999999</v>
      </c>
      <c r="G3876">
        <v>54.048620189015942</v>
      </c>
      <c r="H3876">
        <v>21.960176652511436</v>
      </c>
      <c r="I3876">
        <v>-0.63884838187310322</v>
      </c>
      <c r="J3876">
        <v>5904.6935419968613</v>
      </c>
      <c r="K3876">
        <v>-2403.4004405240048</v>
      </c>
      <c r="L3876">
        <v>-22.147906194158509</v>
      </c>
      <c r="M3876">
        <v>6375.0874113544851</v>
      </c>
      <c r="N3876">
        <v>36339.437845903209</v>
      </c>
      <c r="O3876">
        <v>63.888798768469705</v>
      </c>
      <c r="P3876">
        <v>1.6844204464179422</v>
      </c>
      <c r="Q3876" s="6">
        <v>3874</v>
      </c>
    </row>
    <row r="3877" spans="1:17" x14ac:dyDescent="0.25">
      <c r="A3877">
        <v>109.29404825108388</v>
      </c>
      <c r="B3877">
        <v>-22.605348772892224</v>
      </c>
      <c r="C3877" s="6">
        <v>1995.2800000000002</v>
      </c>
      <c r="D3877">
        <v>3</v>
      </c>
      <c r="E3877">
        <v>0.65</v>
      </c>
      <c r="F3877">
        <v>19.899999999999999</v>
      </c>
      <c r="G3877">
        <v>54.048620189015942</v>
      </c>
      <c r="H3877">
        <v>15.333603340443343</v>
      </c>
      <c r="I3877">
        <v>-0.70595174891612089</v>
      </c>
      <c r="J3877">
        <v>5891.0493344279766</v>
      </c>
      <c r="K3877">
        <v>-2436.4317768120777</v>
      </c>
      <c r="L3877">
        <v>-22.469104972707363</v>
      </c>
      <c r="M3877">
        <v>6375.0029069580796</v>
      </c>
      <c r="N3877">
        <v>36355.343684006722</v>
      </c>
      <c r="O3877">
        <v>63.513145176097019</v>
      </c>
      <c r="P3877">
        <v>1.8360555561130467</v>
      </c>
      <c r="Q3877" s="6">
        <v>3875</v>
      </c>
    </row>
    <row r="3878" spans="1:17" x14ac:dyDescent="0.25">
      <c r="A3878">
        <v>106.11727249190334</v>
      </c>
      <c r="B3878">
        <v>-24.757291371741069</v>
      </c>
      <c r="C3878" s="6">
        <v>1995.5600000000002</v>
      </c>
      <c r="D3878">
        <v>0.75</v>
      </c>
      <c r="E3878">
        <v>0.65</v>
      </c>
      <c r="F3878">
        <v>19.899999999999999</v>
      </c>
      <c r="G3878">
        <v>42.007420362456692</v>
      </c>
      <c r="H3878">
        <v>19.256111294183825</v>
      </c>
      <c r="I3878">
        <v>-3.8827275080966643</v>
      </c>
      <c r="J3878">
        <v>5795.3273992637523</v>
      </c>
      <c r="K3878">
        <v>-2654.6852228346479</v>
      </c>
      <c r="L3878">
        <v>-24.611255105655587</v>
      </c>
      <c r="M3878">
        <v>6374.4155259124591</v>
      </c>
      <c r="N3878">
        <v>36480.948470796051</v>
      </c>
      <c r="O3878">
        <v>60.711706175598643</v>
      </c>
      <c r="P3878">
        <v>9.2058000250835761</v>
      </c>
      <c r="Q3878" s="6">
        <v>3876</v>
      </c>
    </row>
    <row r="3879" spans="1:17" x14ac:dyDescent="0.25">
      <c r="A3879">
        <v>109.69300832978445</v>
      </c>
      <c r="B3879">
        <v>-24.514886567356104</v>
      </c>
      <c r="C3879" s="6">
        <v>1995.8400000000001</v>
      </c>
      <c r="D3879">
        <v>0.75</v>
      </c>
      <c r="E3879">
        <v>0.65</v>
      </c>
      <c r="F3879">
        <v>19.899999999999999</v>
      </c>
      <c r="G3879">
        <v>42.007420362456692</v>
      </c>
      <c r="H3879">
        <v>19.174508928403831</v>
      </c>
      <c r="I3879">
        <v>-0.3069916702155524</v>
      </c>
      <c r="J3879">
        <v>5806.5201485836005</v>
      </c>
      <c r="K3879">
        <v>-2630.2787661221305</v>
      </c>
      <c r="L3879">
        <v>-24.369913461908446</v>
      </c>
      <c r="M3879">
        <v>6374.48371426426</v>
      </c>
      <c r="N3879">
        <v>36452.735373396587</v>
      </c>
      <c r="O3879">
        <v>61.3163063108966</v>
      </c>
      <c r="P3879">
        <v>0.73983033646373519</v>
      </c>
      <c r="Q3879" s="6">
        <v>3877</v>
      </c>
    </row>
    <row r="3880" spans="1:17" x14ac:dyDescent="0.25">
      <c r="A3880">
        <v>107.68643279062113</v>
      </c>
      <c r="B3880">
        <v>-25.408010728852524</v>
      </c>
      <c r="C3880" s="6">
        <v>1996.1200000000001</v>
      </c>
      <c r="D3880">
        <v>3</v>
      </c>
      <c r="E3880">
        <v>0.65</v>
      </c>
      <c r="F3880">
        <v>19.899999999999999</v>
      </c>
      <c r="G3880">
        <v>54.048620189015942</v>
      </c>
      <c r="H3880">
        <v>17.106653951944605</v>
      </c>
      <c r="I3880">
        <v>-2.3135672093788742</v>
      </c>
      <c r="J3880">
        <v>5764.7698023997027</v>
      </c>
      <c r="K3880">
        <v>-2719.9701457790652</v>
      </c>
      <c r="L3880">
        <v>-25.259172058151364</v>
      </c>
      <c r="M3880">
        <v>6374.230029469355</v>
      </c>
      <c r="N3880">
        <v>36506.282375633367</v>
      </c>
      <c r="O3880">
        <v>60.175494476476267</v>
      </c>
      <c r="P3880">
        <v>5.3792301020186635</v>
      </c>
      <c r="Q3880" s="6">
        <v>3878</v>
      </c>
    </row>
    <row r="3881" spans="1:17" x14ac:dyDescent="0.25">
      <c r="A3881">
        <v>111.47648151274007</v>
      </c>
      <c r="B3881">
        <v>-22.428368122952829</v>
      </c>
      <c r="C3881" s="6">
        <v>1996.4</v>
      </c>
      <c r="D3881">
        <v>3</v>
      </c>
      <c r="E3881">
        <v>0.65</v>
      </c>
      <c r="F3881">
        <v>19.899999999999999</v>
      </c>
      <c r="G3881">
        <v>54.048620189015942</v>
      </c>
      <c r="H3881">
        <v>16.349020158035664</v>
      </c>
      <c r="I3881">
        <v>1.4764815127400652</v>
      </c>
      <c r="J3881">
        <v>5898.5546298493664</v>
      </c>
      <c r="K3881">
        <v>-2418.3274597799195</v>
      </c>
      <c r="L3881">
        <v>-22.29296441506575</v>
      </c>
      <c r="M3881">
        <v>6375.0493664004671</v>
      </c>
      <c r="N3881">
        <v>36348.399398087124</v>
      </c>
      <c r="O3881">
        <v>63.676804678459405</v>
      </c>
      <c r="P3881">
        <v>3.8648997642812075</v>
      </c>
      <c r="Q3881" s="6">
        <v>3879</v>
      </c>
    </row>
    <row r="3882" spans="1:17" x14ac:dyDescent="0.25">
      <c r="A3882">
        <v>106.16696091867671</v>
      </c>
      <c r="B3882">
        <v>-24.05313048604777</v>
      </c>
      <c r="C3882" s="6">
        <v>1996.6800000000003</v>
      </c>
      <c r="D3882">
        <v>0.75</v>
      </c>
      <c r="E3882">
        <v>0.65</v>
      </c>
      <c r="F3882">
        <v>19.899999999999999</v>
      </c>
      <c r="G3882">
        <v>42.007420362456692</v>
      </c>
      <c r="H3882">
        <v>22.929900400530485</v>
      </c>
      <c r="I3882">
        <v>-3.8330390813232924</v>
      </c>
      <c r="J3882">
        <v>5827.5540686053473</v>
      </c>
      <c r="K3882">
        <v>-2583.6591137919518</v>
      </c>
      <c r="L3882">
        <v>-23.91021105589676</v>
      </c>
      <c r="M3882">
        <v>6374.6122108563559</v>
      </c>
      <c r="N3882">
        <v>36443.40890731159</v>
      </c>
      <c r="O3882">
        <v>61.521823741674204</v>
      </c>
      <c r="P3882">
        <v>9.3348738655955845</v>
      </c>
      <c r="Q3882" s="6">
        <v>3880</v>
      </c>
    </row>
    <row r="3883" spans="1:17" x14ac:dyDescent="0.25">
      <c r="A3883">
        <v>112.39369605921983</v>
      </c>
      <c r="B3883">
        <v>-22.045604755341149</v>
      </c>
      <c r="C3883" s="6">
        <v>1996.9600000000003</v>
      </c>
      <c r="D3883">
        <v>0.75</v>
      </c>
      <c r="E3883">
        <v>0.65</v>
      </c>
      <c r="F3883">
        <v>19.899999999999999</v>
      </c>
      <c r="G3883">
        <v>42.007420362456692</v>
      </c>
      <c r="H3883">
        <v>19.509062906457046</v>
      </c>
      <c r="I3883">
        <v>2.3936960592198346</v>
      </c>
      <c r="J3883">
        <v>5914.5946130908969</v>
      </c>
      <c r="K3883">
        <v>-2379.0950971388756</v>
      </c>
      <c r="L3883">
        <v>-21.912035454996378</v>
      </c>
      <c r="M3883">
        <v>6375.1488546099135</v>
      </c>
      <c r="N3883">
        <v>36333.522306225044</v>
      </c>
      <c r="O3883">
        <v>64.030770440590047</v>
      </c>
      <c r="P3883">
        <v>6.3548568209588776</v>
      </c>
      <c r="Q3883" s="6">
        <v>3881</v>
      </c>
    </row>
    <row r="3884" spans="1:17" x14ac:dyDescent="0.25">
      <c r="A3884">
        <v>105.75927805228741</v>
      </c>
      <c r="B3884">
        <v>-24.107347786449203</v>
      </c>
      <c r="C3884" s="6">
        <v>1997.2400000000002</v>
      </c>
      <c r="D3884">
        <v>3</v>
      </c>
      <c r="E3884">
        <v>0.65</v>
      </c>
      <c r="F3884">
        <v>19.899999999999999</v>
      </c>
      <c r="G3884">
        <v>54.048620189015942</v>
      </c>
      <c r="H3884">
        <v>23.366207105934755</v>
      </c>
      <c r="I3884">
        <v>-4.2407219477125864</v>
      </c>
      <c r="J3884">
        <v>5825.1039036528518</v>
      </c>
      <c r="K3884">
        <v>-2589.1415982646517</v>
      </c>
      <c r="L3884">
        <v>-23.964185301744418</v>
      </c>
      <c r="M3884">
        <v>6374.5972189791046</v>
      </c>
      <c r="N3884">
        <v>36449.610106565531</v>
      </c>
      <c r="O3884">
        <v>61.386970901633923</v>
      </c>
      <c r="P3884">
        <v>10.289478053490907</v>
      </c>
      <c r="Q3884" s="6">
        <v>3882</v>
      </c>
    </row>
    <row r="3885" spans="1:17" x14ac:dyDescent="0.25">
      <c r="A3885">
        <v>110.36768222690341</v>
      </c>
      <c r="B3885">
        <v>-21.142112123901335</v>
      </c>
      <c r="C3885" s="6">
        <v>1997.5200000000002</v>
      </c>
      <c r="D3885">
        <v>3</v>
      </c>
      <c r="E3885">
        <v>0.65</v>
      </c>
      <c r="F3885">
        <v>19.899999999999999</v>
      </c>
      <c r="G3885">
        <v>54.048620189015942</v>
      </c>
      <c r="H3885">
        <v>21.309221587595232</v>
      </c>
      <c r="I3885">
        <v>0.3676822269034119</v>
      </c>
      <c r="J3885">
        <v>5951.4111317889992</v>
      </c>
      <c r="K3885">
        <v>-2286.0780951580623</v>
      </c>
      <c r="L3885">
        <v>-21.012966131992471</v>
      </c>
      <c r="M3885">
        <v>6375.3782253873796</v>
      </c>
      <c r="N3885">
        <v>36284.958577617166</v>
      </c>
      <c r="O3885">
        <v>65.217120974422087</v>
      </c>
      <c r="P3885">
        <v>1.0193135427246263</v>
      </c>
      <c r="Q3885" s="6">
        <v>3883</v>
      </c>
    </row>
    <row r="3886" spans="1:17" x14ac:dyDescent="0.25">
      <c r="A3886">
        <v>112.26606866057354</v>
      </c>
      <c r="B3886">
        <v>-20.691672873404912</v>
      </c>
      <c r="C3886" s="6">
        <v>1997.8000000000002</v>
      </c>
      <c r="D3886">
        <v>3</v>
      </c>
      <c r="E3886">
        <v>0.65</v>
      </c>
      <c r="F3886">
        <v>19.899999999999999</v>
      </c>
      <c r="G3886">
        <v>54.048620189015942</v>
      </c>
      <c r="H3886">
        <v>18.836299169235467</v>
      </c>
      <c r="I3886">
        <v>2.2660686605735378</v>
      </c>
      <c r="J3886">
        <v>5969.2156425822923</v>
      </c>
      <c r="K3886">
        <v>-2239.4939112708312</v>
      </c>
      <c r="L3886">
        <v>-20.564780039445093</v>
      </c>
      <c r="M3886">
        <v>6375.4896569807288</v>
      </c>
      <c r="N3886">
        <v>36269.567508353721</v>
      </c>
      <c r="O3886">
        <v>65.606028786842671</v>
      </c>
      <c r="P3886">
        <v>6.3900210860538271</v>
      </c>
      <c r="Q3886" s="6">
        <v>3884</v>
      </c>
    </row>
    <row r="3887" spans="1:17" x14ac:dyDescent="0.25">
      <c r="A3887">
        <v>108.72750377301028</v>
      </c>
      <c r="B3887">
        <v>-20.99709305987011</v>
      </c>
      <c r="C3887" s="6">
        <v>1998.0800000000002</v>
      </c>
      <c r="D3887">
        <v>3</v>
      </c>
      <c r="E3887">
        <v>0.65</v>
      </c>
      <c r="F3887">
        <v>19.899999999999999</v>
      </c>
      <c r="G3887">
        <v>54.048620189015942</v>
      </c>
      <c r="H3887">
        <v>17.310714051055172</v>
      </c>
      <c r="I3887">
        <v>-1.2724962269897162</v>
      </c>
      <c r="J3887">
        <v>5957.1833690768181</v>
      </c>
      <c r="K3887">
        <v>-2271.0953303609426</v>
      </c>
      <c r="L3887">
        <v>-20.868669040596597</v>
      </c>
      <c r="M3887">
        <v>6375.4143153518035</v>
      </c>
      <c r="N3887">
        <v>36279.821827849883</v>
      </c>
      <c r="O3887">
        <v>65.346220776963406</v>
      </c>
      <c r="P3887">
        <v>3.5473231883464647</v>
      </c>
      <c r="Q3887" s="6">
        <v>3885</v>
      </c>
    </row>
    <row r="3888" spans="1:17" x14ac:dyDescent="0.25">
      <c r="A3888">
        <v>105.49936776171009</v>
      </c>
      <c r="B3888">
        <v>-22.565859771273271</v>
      </c>
      <c r="C3888" s="6">
        <v>1998.3600000000001</v>
      </c>
      <c r="D3888">
        <v>3</v>
      </c>
      <c r="E3888">
        <v>0.65</v>
      </c>
      <c r="F3888">
        <v>19.899999999999999</v>
      </c>
      <c r="G3888">
        <v>54.048620189015942</v>
      </c>
      <c r="H3888">
        <v>19.135784285975152</v>
      </c>
      <c r="I3888">
        <v>-4.50063223828991</v>
      </c>
      <c r="J3888">
        <v>5892.7288222578354</v>
      </c>
      <c r="K3888">
        <v>-2432.3942074060824</v>
      </c>
      <c r="L3888">
        <v>-22.429802971262944</v>
      </c>
      <c r="M3888">
        <v>6375.0132982520818</v>
      </c>
      <c r="N3888">
        <v>36373.947964719067</v>
      </c>
      <c r="O3888">
        <v>63.083417616079686</v>
      </c>
      <c r="P3888">
        <v>11.591581632357819</v>
      </c>
      <c r="Q3888" s="6">
        <v>3886</v>
      </c>
    </row>
    <row r="3889" spans="1:17" x14ac:dyDescent="0.25">
      <c r="A3889">
        <v>108.2579220743235</v>
      </c>
      <c r="B3889">
        <v>-21.667922459611159</v>
      </c>
      <c r="C3889" s="6">
        <v>1998.64</v>
      </c>
      <c r="D3889">
        <v>1.2</v>
      </c>
      <c r="E3889">
        <v>0.65</v>
      </c>
      <c r="F3889">
        <v>19.899999999999999</v>
      </c>
      <c r="G3889">
        <v>46.089820015575185</v>
      </c>
      <c r="H3889">
        <v>20.378002961665874</v>
      </c>
      <c r="I3889">
        <v>-1.7420779256764973</v>
      </c>
      <c r="J3889">
        <v>5930.163706350033</v>
      </c>
      <c r="K3889">
        <v>-2340.2811548459522</v>
      </c>
      <c r="L3889">
        <v>-21.536186419373291</v>
      </c>
      <c r="M3889">
        <v>6375.2456790180458</v>
      </c>
      <c r="N3889">
        <v>36312.657425164303</v>
      </c>
      <c r="O3889">
        <v>64.533865663175305</v>
      </c>
      <c r="P3889">
        <v>4.7090049916257897</v>
      </c>
      <c r="Q3889" s="6">
        <v>3887</v>
      </c>
    </row>
    <row r="3890" spans="1:17" x14ac:dyDescent="0.25">
      <c r="A3890">
        <v>109.04930469204686</v>
      </c>
      <c r="B3890">
        <v>-24.038377866179431</v>
      </c>
      <c r="C3890" s="6">
        <v>1998.9200000000003</v>
      </c>
      <c r="D3890">
        <v>3</v>
      </c>
      <c r="E3890">
        <v>0.65</v>
      </c>
      <c r="F3890">
        <v>19.899999999999999</v>
      </c>
      <c r="G3890">
        <v>54.048620189015942</v>
      </c>
      <c r="H3890">
        <v>17.756202010707298</v>
      </c>
      <c r="I3890">
        <v>-0.95069530795313995</v>
      </c>
      <c r="J3890">
        <v>5828.219861692719</v>
      </c>
      <c r="K3890">
        <v>-2582.166926095158</v>
      </c>
      <c r="L3890">
        <v>-23.895524659622303</v>
      </c>
      <c r="M3890">
        <v>6374.6162857421632</v>
      </c>
      <c r="N3890">
        <v>36428.48246060645</v>
      </c>
      <c r="O3890">
        <v>61.848050517157347</v>
      </c>
      <c r="P3890">
        <v>2.3327868519595101</v>
      </c>
      <c r="Q3890" s="6">
        <v>3888</v>
      </c>
    </row>
    <row r="3891" spans="1:17" x14ac:dyDescent="0.25">
      <c r="A3891">
        <v>107.55806334059045</v>
      </c>
      <c r="B3891">
        <v>-21.012943841605747</v>
      </c>
      <c r="C3891" s="6">
        <v>1999.2000000000003</v>
      </c>
      <c r="D3891">
        <v>0.75</v>
      </c>
      <c r="E3891">
        <v>0.65</v>
      </c>
      <c r="F3891">
        <v>19.899999999999999</v>
      </c>
      <c r="G3891">
        <v>42.007420362456692</v>
      </c>
      <c r="H3891">
        <v>22.422282527766349</v>
      </c>
      <c r="I3891">
        <v>-2.4419366594095493</v>
      </c>
      <c r="J3891">
        <v>5956.5543066308046</v>
      </c>
      <c r="K3891">
        <v>-2272.7336651328515</v>
      </c>
      <c r="L3891">
        <v>-20.884440750410299</v>
      </c>
      <c r="M3891">
        <v>6375.4103805535678</v>
      </c>
      <c r="N3891">
        <v>36285.130810455077</v>
      </c>
      <c r="O3891">
        <v>65.213883438144208</v>
      </c>
      <c r="P3891">
        <v>6.7823101709750739</v>
      </c>
      <c r="Q3891" s="6">
        <v>3889</v>
      </c>
    </row>
    <row r="3892" spans="1:17" x14ac:dyDescent="0.25">
      <c r="A3892">
        <v>103.22522921193129</v>
      </c>
      <c r="B3892">
        <v>-21.295253339618132</v>
      </c>
      <c r="C3892" s="6">
        <v>1999.4800000000002</v>
      </c>
      <c r="D3892">
        <v>0.75</v>
      </c>
      <c r="E3892">
        <v>0.65</v>
      </c>
      <c r="F3892">
        <v>19.899999999999999</v>
      </c>
      <c r="G3892">
        <v>42.007420362456692</v>
      </c>
      <c r="H3892">
        <v>21.53708590614206</v>
      </c>
      <c r="I3892">
        <v>-6.7747707880687074</v>
      </c>
      <c r="J3892">
        <v>5945.2743512867919</v>
      </c>
      <c r="K3892">
        <v>-2301.8843707019105</v>
      </c>
      <c r="L3892">
        <v>-21.165348505446872</v>
      </c>
      <c r="M3892">
        <v>6375.3398943233069</v>
      </c>
      <c r="N3892">
        <v>36340.137390846437</v>
      </c>
      <c r="O3892">
        <v>63.880007935117057</v>
      </c>
      <c r="P3892">
        <v>18.11320296689081</v>
      </c>
      <c r="Q3892" s="6">
        <v>3890</v>
      </c>
    </row>
    <row r="3893" spans="1:17" x14ac:dyDescent="0.25">
      <c r="A3893">
        <v>109.33415622349391</v>
      </c>
      <c r="B3893">
        <v>-23.919040504586466</v>
      </c>
      <c r="C3893" s="6">
        <v>1999.7600000000002</v>
      </c>
      <c r="D3893">
        <v>1.2</v>
      </c>
      <c r="E3893">
        <v>0.65</v>
      </c>
      <c r="F3893">
        <v>19.899999999999999</v>
      </c>
      <c r="G3893">
        <v>46.089820015575185</v>
      </c>
      <c r="H3893">
        <v>21.592131147962025</v>
      </c>
      <c r="I3893">
        <v>-0.66584377650609383</v>
      </c>
      <c r="J3893">
        <v>5833.5914401836581</v>
      </c>
      <c r="K3893">
        <v>-2570.0900877891299</v>
      </c>
      <c r="L3893">
        <v>-23.776724377804545</v>
      </c>
      <c r="M3893">
        <v>6374.6491786086535</v>
      </c>
      <c r="N3893">
        <v>36421.797590734765</v>
      </c>
      <c r="O3893">
        <v>61.996214647885125</v>
      </c>
      <c r="P3893">
        <v>1.6418770431222287</v>
      </c>
      <c r="Q3893" s="6">
        <v>3891</v>
      </c>
    </row>
    <row r="3894" spans="1:17" x14ac:dyDescent="0.25">
      <c r="A3894">
        <v>104.94471508139324</v>
      </c>
      <c r="B3894">
        <v>-23.915157051227649</v>
      </c>
      <c r="C3894" s="6">
        <v>2000.0400000000002</v>
      </c>
      <c r="D3894">
        <v>0.75</v>
      </c>
      <c r="E3894">
        <v>0.65</v>
      </c>
      <c r="F3894">
        <v>19.899999999999999</v>
      </c>
      <c r="G3894">
        <v>42.007420362456692</v>
      </c>
      <c r="H3894">
        <v>20.014015696259118</v>
      </c>
      <c r="I3894">
        <v>-5.055284918606759</v>
      </c>
      <c r="J3894">
        <v>5833.7658169863807</v>
      </c>
      <c r="K3894">
        <v>-2569.6969009968566</v>
      </c>
      <c r="L3894">
        <v>-23.772858443252151</v>
      </c>
      <c r="M3894">
        <v>6374.6502469101488</v>
      </c>
      <c r="N3894">
        <v>36447.401195638748</v>
      </c>
      <c r="O3894">
        <v>61.436262091967521</v>
      </c>
      <c r="P3894">
        <v>12.309869755306423</v>
      </c>
      <c r="Q3894" s="6">
        <v>3892</v>
      </c>
    </row>
    <row r="3895" spans="1:17" x14ac:dyDescent="0.25">
      <c r="A3895">
        <v>108.53889755875912</v>
      </c>
      <c r="B3895">
        <v>-21.024144474199673</v>
      </c>
      <c r="C3895" s="6">
        <v>2000.3200000000002</v>
      </c>
      <c r="D3895">
        <v>3</v>
      </c>
      <c r="E3895">
        <v>0.65</v>
      </c>
      <c r="F3895">
        <v>19.899999999999999</v>
      </c>
      <c r="G3895">
        <v>54.048620189015942</v>
      </c>
      <c r="H3895">
        <v>16.755951254701138</v>
      </c>
      <c r="I3895">
        <v>-1.4611024412408824</v>
      </c>
      <c r="J3895">
        <v>5956.1095184552223</v>
      </c>
      <c r="K3895">
        <v>-2273.8912579570501</v>
      </c>
      <c r="L3895">
        <v>-20.895585531980817</v>
      </c>
      <c r="M3895">
        <v>6375.4075986439011</v>
      </c>
      <c r="N3895">
        <v>36281.61183601067</v>
      </c>
      <c r="O3895">
        <v>65.301349295030619</v>
      </c>
      <c r="P3895">
        <v>4.0666711653813046</v>
      </c>
      <c r="Q3895" s="6">
        <v>3893</v>
      </c>
    </row>
    <row r="3896" spans="1:17" x14ac:dyDescent="0.25">
      <c r="A3896">
        <v>105.57968773014163</v>
      </c>
      <c r="B3896">
        <v>-22.749355747708261</v>
      </c>
      <c r="C3896" s="6">
        <v>2000.6000000000001</v>
      </c>
      <c r="D3896">
        <v>0.75</v>
      </c>
      <c r="E3896">
        <v>0.65</v>
      </c>
      <c r="F3896">
        <v>19.899999999999999</v>
      </c>
      <c r="G3896">
        <v>42.007420362456692</v>
      </c>
      <c r="H3896">
        <v>19.711079286251547</v>
      </c>
      <c r="I3896">
        <v>-4.4203122698583712</v>
      </c>
      <c r="J3896">
        <v>5884.9010039957811</v>
      </c>
      <c r="K3896">
        <v>-2451.1461682042359</v>
      </c>
      <c r="L3896">
        <v>-22.612432182945515</v>
      </c>
      <c r="M3896">
        <v>6374.964891254921</v>
      </c>
      <c r="N3896">
        <v>36382.240721646573</v>
      </c>
      <c r="O3896">
        <v>62.892421371475137</v>
      </c>
      <c r="P3896">
        <v>11.304563183870775</v>
      </c>
      <c r="Q3896" s="6">
        <v>3894</v>
      </c>
    </row>
    <row r="3897" spans="1:17" x14ac:dyDescent="0.25">
      <c r="A3897">
        <v>108.11261172254244</v>
      </c>
      <c r="B3897">
        <v>-25.296032758831938</v>
      </c>
      <c r="C3897" s="6">
        <v>2000.88</v>
      </c>
      <c r="D3897">
        <v>0.75</v>
      </c>
      <c r="E3897">
        <v>0.65</v>
      </c>
      <c r="F3897">
        <v>19.899999999999999</v>
      </c>
      <c r="G3897">
        <v>42.007420362456692</v>
      </c>
      <c r="H3897">
        <v>17.992514312194913</v>
      </c>
      <c r="I3897">
        <v>-1.8873882774575605</v>
      </c>
      <c r="J3897">
        <v>5770.0812355480348</v>
      </c>
      <c r="K3897">
        <v>-2708.7600768087436</v>
      </c>
      <c r="L3897">
        <v>-25.147670939879429</v>
      </c>
      <c r="M3897">
        <v>6374.262201897287</v>
      </c>
      <c r="N3897">
        <v>36498.340643295262</v>
      </c>
      <c r="O3897">
        <v>60.341897017324513</v>
      </c>
      <c r="P3897">
        <v>4.4099282433037423</v>
      </c>
      <c r="Q3897" s="6">
        <v>3895</v>
      </c>
    </row>
    <row r="3898" spans="1:17" x14ac:dyDescent="0.25">
      <c r="A3898">
        <v>107.72872930019759</v>
      </c>
      <c r="B3898">
        <v>-21.260434261816037</v>
      </c>
      <c r="C3898" s="6">
        <v>2001.16</v>
      </c>
      <c r="D3898">
        <v>0.75</v>
      </c>
      <c r="E3898">
        <v>0.65</v>
      </c>
      <c r="F3898">
        <v>19.899999999999999</v>
      </c>
      <c r="G3898">
        <v>42.007420362456692</v>
      </c>
      <c r="H3898">
        <v>20.348893644268188</v>
      </c>
      <c r="I3898">
        <v>-2.2712706998024146</v>
      </c>
      <c r="J3898">
        <v>5946.6733656499509</v>
      </c>
      <c r="K3898">
        <v>-2298.2919803759692</v>
      </c>
      <c r="L3898">
        <v>-21.130701639570223</v>
      </c>
      <c r="M3898">
        <v>6375.3486292744028</v>
      </c>
      <c r="N3898">
        <v>36295.743500020857</v>
      </c>
      <c r="O3898">
        <v>64.949645291538516</v>
      </c>
      <c r="P3898">
        <v>6.2421806148241323</v>
      </c>
      <c r="Q3898" s="6">
        <v>3896</v>
      </c>
    </row>
    <row r="3899" spans="1:17" x14ac:dyDescent="0.25">
      <c r="A3899">
        <v>107.01482292937267</v>
      </c>
      <c r="B3899">
        <v>-22.87816600139282</v>
      </c>
      <c r="C3899" s="6">
        <v>2001.4400000000003</v>
      </c>
      <c r="D3899">
        <v>1.2</v>
      </c>
      <c r="E3899">
        <v>0.65</v>
      </c>
      <c r="F3899">
        <v>19.899999999999999</v>
      </c>
      <c r="G3899">
        <v>46.089820015575185</v>
      </c>
      <c r="H3899">
        <v>19.814585022945437</v>
      </c>
      <c r="I3899">
        <v>-2.98517707062733</v>
      </c>
      <c r="J3899">
        <v>5879.3700786168729</v>
      </c>
      <c r="K3899">
        <v>-2464.2948787663436</v>
      </c>
      <c r="L3899">
        <v>-22.740637316313055</v>
      </c>
      <c r="M3899">
        <v>6374.9307267490676</v>
      </c>
      <c r="N3899">
        <v>36377.603740042912</v>
      </c>
      <c r="O3899">
        <v>62.997249978682717</v>
      </c>
      <c r="P3899">
        <v>7.6398137299004674</v>
      </c>
      <c r="Q3899" s="6">
        <v>3897</v>
      </c>
    </row>
    <row r="3900" spans="1:17" x14ac:dyDescent="0.25">
      <c r="A3900">
        <v>103.74852978597937</v>
      </c>
      <c r="B3900">
        <v>-25.479510920544385</v>
      </c>
      <c r="C3900" s="6">
        <v>2001.7200000000003</v>
      </c>
      <c r="D3900">
        <v>0.75</v>
      </c>
      <c r="E3900">
        <v>0.65</v>
      </c>
      <c r="F3900">
        <v>19.899999999999999</v>
      </c>
      <c r="G3900">
        <v>42.007420362456692</v>
      </c>
      <c r="H3900">
        <v>17.987237595915314</v>
      </c>
      <c r="I3900">
        <v>-6.2514702140206282</v>
      </c>
      <c r="J3900">
        <v>5761.3668460427225</v>
      </c>
      <c r="K3900">
        <v>-2727.1226513397914</v>
      </c>
      <c r="L3900">
        <v>-25.330368951934688</v>
      </c>
      <c r="M3900">
        <v>6374.2094325595262</v>
      </c>
      <c r="N3900">
        <v>36544.331350709981</v>
      </c>
      <c r="O3900">
        <v>59.393669509898764</v>
      </c>
      <c r="P3900">
        <v>14.28626185714551</v>
      </c>
      <c r="Q3900" s="6">
        <v>3898</v>
      </c>
    </row>
    <row r="3901" spans="1:17" x14ac:dyDescent="0.25">
      <c r="A3901">
        <v>104.21014023598903</v>
      </c>
      <c r="B3901">
        <v>-22.864135022503344</v>
      </c>
      <c r="C3901" s="6">
        <v>2002.0000000000002</v>
      </c>
      <c r="D3901">
        <v>1.2</v>
      </c>
      <c r="E3901">
        <v>0.65</v>
      </c>
      <c r="F3901">
        <v>19.899999999999999</v>
      </c>
      <c r="G3901">
        <v>46.089820015575185</v>
      </c>
      <c r="H3901">
        <v>21.603429311918745</v>
      </c>
      <c r="I3901">
        <v>-5.7898597640109699</v>
      </c>
      <c r="J3901">
        <v>5879.9739872603632</v>
      </c>
      <c r="K3901">
        <v>-2462.86321616449</v>
      </c>
      <c r="L3901">
        <v>-22.726672117896527</v>
      </c>
      <c r="M3901">
        <v>6374.9344555371408</v>
      </c>
      <c r="N3901">
        <v>36402.416522954227</v>
      </c>
      <c r="O3901">
        <v>62.4355840061422</v>
      </c>
      <c r="P3901">
        <v>14.626029396818165</v>
      </c>
      <c r="Q3901" s="6">
        <v>3899</v>
      </c>
    </row>
    <row r="3902" spans="1:17" x14ac:dyDescent="0.25">
      <c r="A3902">
        <v>126.5264218962955</v>
      </c>
      <c r="B3902">
        <v>-13.571202840409359</v>
      </c>
      <c r="C3902" s="6">
        <v>2002.2800000000002</v>
      </c>
      <c r="D3902">
        <v>0.75</v>
      </c>
      <c r="E3902">
        <v>0.65</v>
      </c>
      <c r="F3902">
        <v>19.899999999999999</v>
      </c>
      <c r="G3902">
        <v>42.007420362456692</v>
      </c>
      <c r="H3902">
        <v>18.112771263994269</v>
      </c>
      <c r="I3902">
        <v>16.526421896295503</v>
      </c>
      <c r="J3902">
        <v>6201.1993787601386</v>
      </c>
      <c r="K3902">
        <v>-1486.908035054546</v>
      </c>
      <c r="L3902">
        <v>-13.483678243805491</v>
      </c>
      <c r="M3902">
        <v>6376.9717923043145</v>
      </c>
      <c r="N3902">
        <v>36292.5226529141</v>
      </c>
      <c r="O3902">
        <v>65.081143290910319</v>
      </c>
      <c r="P3902">
        <v>51.661720813995238</v>
      </c>
      <c r="Q3902" s="6">
        <v>3900</v>
      </c>
    </row>
    <row r="3903" spans="1:17" x14ac:dyDescent="0.25">
      <c r="A3903">
        <v>125.29064594714883</v>
      </c>
      <c r="B3903">
        <v>-16.064770061550714</v>
      </c>
      <c r="C3903" s="6">
        <v>2002.5600000000002</v>
      </c>
      <c r="D3903">
        <v>0.75</v>
      </c>
      <c r="E3903">
        <v>0.65</v>
      </c>
      <c r="F3903">
        <v>19.899999999999999</v>
      </c>
      <c r="G3903">
        <v>42.007420362456692</v>
      </c>
      <c r="H3903">
        <v>16.707638065820436</v>
      </c>
      <c r="I3903">
        <v>15.290645947148832</v>
      </c>
      <c r="J3903">
        <v>6130.6419692221361</v>
      </c>
      <c r="K3903">
        <v>-1753.6172248255111</v>
      </c>
      <c r="L3903">
        <v>-15.962720545422346</v>
      </c>
      <c r="M3903">
        <v>6376.515061222125</v>
      </c>
      <c r="N3903">
        <v>36328.903433349238</v>
      </c>
      <c r="O3903">
        <v>64.182973804556426</v>
      </c>
      <c r="P3903">
        <v>44.653150778856094</v>
      </c>
      <c r="Q3903" s="6">
        <v>3901</v>
      </c>
    </row>
    <row r="3904" spans="1:17" x14ac:dyDescent="0.25">
      <c r="A3904">
        <v>127.62609524510013</v>
      </c>
      <c r="B3904">
        <v>-15.700712444133387</v>
      </c>
      <c r="C3904" s="6">
        <v>2002.8400000000001</v>
      </c>
      <c r="D3904">
        <v>1.2</v>
      </c>
      <c r="E3904">
        <v>0.65</v>
      </c>
      <c r="F3904">
        <v>19.899999999999999</v>
      </c>
      <c r="G3904">
        <v>46.089820015575185</v>
      </c>
      <c r="H3904">
        <v>23.23399076528305</v>
      </c>
      <c r="I3904">
        <v>17.626095245100132</v>
      </c>
      <c r="J3904">
        <v>6141.6669235634381</v>
      </c>
      <c r="K3904">
        <v>-1714.8695298887815</v>
      </c>
      <c r="L3904">
        <v>-15.600738332096107</v>
      </c>
      <c r="M3904">
        <v>6376.5860854013536</v>
      </c>
      <c r="N3904">
        <v>36398.819091601988</v>
      </c>
      <c r="O3904">
        <v>62.564271706266247</v>
      </c>
      <c r="P3904">
        <v>49.577891013099112</v>
      </c>
      <c r="Q3904" s="6">
        <v>3902</v>
      </c>
    </row>
    <row r="3905" spans="1:17" x14ac:dyDescent="0.25">
      <c r="A3905">
        <v>127.28468701350431</v>
      </c>
      <c r="B3905">
        <v>-15.364551830882091</v>
      </c>
      <c r="C3905" s="6">
        <v>2003.1200000000001</v>
      </c>
      <c r="D3905">
        <v>0.75</v>
      </c>
      <c r="E3905">
        <v>0.65</v>
      </c>
      <c r="F3905">
        <v>19.899999999999999</v>
      </c>
      <c r="G3905">
        <v>42.007420362456692</v>
      </c>
      <c r="H3905">
        <v>18.529641741112336</v>
      </c>
      <c r="I3905">
        <v>17.28468701350431</v>
      </c>
      <c r="J3905">
        <v>6151.6279258902059</v>
      </c>
      <c r="K3905">
        <v>-1679.030593132388</v>
      </c>
      <c r="L3905">
        <v>-15.266508310293579</v>
      </c>
      <c r="M3905">
        <v>6376.6503645148005</v>
      </c>
      <c r="N3905">
        <v>36375.088645342192</v>
      </c>
      <c r="O3905">
        <v>63.105793646487825</v>
      </c>
      <c r="P3905">
        <v>49.585978505105508</v>
      </c>
      <c r="Q3905" s="6">
        <v>3903</v>
      </c>
    </row>
    <row r="3906" spans="1:17" x14ac:dyDescent="0.25">
      <c r="A3906">
        <v>127.68895688316996</v>
      </c>
      <c r="B3906">
        <v>-11.478940175561391</v>
      </c>
      <c r="C3906" s="6">
        <v>2003.4</v>
      </c>
      <c r="D3906">
        <v>1.2</v>
      </c>
      <c r="E3906">
        <v>0.65</v>
      </c>
      <c r="F3906">
        <v>19.899999999999999</v>
      </c>
      <c r="G3906">
        <v>46.089820015575185</v>
      </c>
      <c r="H3906">
        <v>15.204101179744791</v>
      </c>
      <c r="I3906">
        <v>17.688956883169965</v>
      </c>
      <c r="J3906">
        <v>6251.3926963365393</v>
      </c>
      <c r="K3906">
        <v>-1260.9690374353597</v>
      </c>
      <c r="L3906">
        <v>-11.40411433411845</v>
      </c>
      <c r="M3906">
        <v>6377.2998641416007</v>
      </c>
      <c r="N3906">
        <v>36280.021889937052</v>
      </c>
      <c r="O3906">
        <v>65.402687912976148</v>
      </c>
      <c r="P3906">
        <v>58.036296537417016</v>
      </c>
      <c r="Q3906" s="6">
        <v>3904</v>
      </c>
    </row>
    <row r="3907" spans="1:17" x14ac:dyDescent="0.25">
      <c r="A3907">
        <v>128.84820453075088</v>
      </c>
      <c r="B3907">
        <v>-14.940092673745767</v>
      </c>
      <c r="C3907" s="6">
        <v>2003.6800000000003</v>
      </c>
      <c r="D3907">
        <v>0.75</v>
      </c>
      <c r="E3907">
        <v>0.65</v>
      </c>
      <c r="F3907">
        <v>19.899999999999999</v>
      </c>
      <c r="G3907">
        <v>42.007420362456692</v>
      </c>
      <c r="H3907">
        <v>18.29683072319509</v>
      </c>
      <c r="I3907">
        <v>18.848204530750877</v>
      </c>
      <c r="J3907">
        <v>6163.9042876886879</v>
      </c>
      <c r="K3907">
        <v>-1633.6970179122891</v>
      </c>
      <c r="L3907">
        <v>-14.844505933290529</v>
      </c>
      <c r="M3907">
        <v>6376.7297272287224</v>
      </c>
      <c r="N3907">
        <v>36421.948071204657</v>
      </c>
      <c r="O3907">
        <v>62.052057866822366</v>
      </c>
      <c r="P3907">
        <v>52.938968392071935</v>
      </c>
      <c r="Q3907" s="6">
        <v>3905</v>
      </c>
    </row>
    <row r="3908" spans="1:17" x14ac:dyDescent="0.25">
      <c r="A3908">
        <v>126.64045955146153</v>
      </c>
      <c r="B3908">
        <v>-11.628059512267658</v>
      </c>
      <c r="C3908" s="6">
        <v>2003.9600000000003</v>
      </c>
      <c r="D3908">
        <v>3</v>
      </c>
      <c r="E3908">
        <v>0.65</v>
      </c>
      <c r="F3908">
        <v>19.899999999999999</v>
      </c>
      <c r="G3908">
        <v>54.048620189015942</v>
      </c>
      <c r="H3908">
        <v>20.905958170154555</v>
      </c>
      <c r="I3908">
        <v>16.640459551461532</v>
      </c>
      <c r="J3908">
        <v>6248.0889490283089</v>
      </c>
      <c r="K3908">
        <v>-1277.1302171112854</v>
      </c>
      <c r="L3908">
        <v>-11.552314719183657</v>
      </c>
      <c r="M3908">
        <v>6377.2781895122307</v>
      </c>
      <c r="N3908">
        <v>36244.443004952169</v>
      </c>
      <c r="O3908">
        <v>66.308660485374972</v>
      </c>
      <c r="P3908">
        <v>56.005381514669608</v>
      </c>
      <c r="Q3908" s="6">
        <v>3906</v>
      </c>
    </row>
    <row r="3909" spans="1:17" x14ac:dyDescent="0.25">
      <c r="A3909">
        <v>129.9555126495525</v>
      </c>
      <c r="B3909">
        <v>-16.037728632396316</v>
      </c>
      <c r="C3909" s="6">
        <v>2004.2400000000002</v>
      </c>
      <c r="D3909">
        <v>0.75</v>
      </c>
      <c r="E3909">
        <v>0.65</v>
      </c>
      <c r="F3909">
        <v>19.899999999999999</v>
      </c>
      <c r="G3909">
        <v>42.007420362456692</v>
      </c>
      <c r="H3909">
        <v>22.345132984783664</v>
      </c>
      <c r="I3909">
        <v>19.955512649552503</v>
      </c>
      <c r="J3909">
        <v>6131.4693547222032</v>
      </c>
      <c r="K3909">
        <v>-1750.7414992581041</v>
      </c>
      <c r="L3909">
        <v>-15.935832715204192</v>
      </c>
      <c r="M3909">
        <v>6376.5203869447496</v>
      </c>
      <c r="N3909">
        <v>36502.925827055056</v>
      </c>
      <c r="O3909">
        <v>60.306345378555029</v>
      </c>
      <c r="P3909">
        <v>52.733073013037966</v>
      </c>
      <c r="Q3909" s="6">
        <v>3907</v>
      </c>
    </row>
    <row r="3910" spans="1:17" x14ac:dyDescent="0.25">
      <c r="A3910">
        <v>127.20239094345452</v>
      </c>
      <c r="B3910">
        <v>-15.022848707404272</v>
      </c>
      <c r="C3910" s="6">
        <v>2004.5200000000002</v>
      </c>
      <c r="D3910">
        <v>1.2</v>
      </c>
      <c r="E3910">
        <v>0.65</v>
      </c>
      <c r="F3910">
        <v>19.899999999999999</v>
      </c>
      <c r="G3910">
        <v>46.089820015575185</v>
      </c>
      <c r="H3910">
        <v>22.776835390890437</v>
      </c>
      <c r="I3910">
        <v>17.202390943454517</v>
      </c>
      <c r="J3910">
        <v>6161.5371849632756</v>
      </c>
      <c r="K3910">
        <v>-1642.5426070925457</v>
      </c>
      <c r="L3910">
        <v>-14.926781323743102</v>
      </c>
      <c r="M3910">
        <v>6376.7144124383949</v>
      </c>
      <c r="N3910">
        <v>36361.088619401475</v>
      </c>
      <c r="O3910">
        <v>63.431035123407732</v>
      </c>
      <c r="P3910">
        <v>50.062924234246047</v>
      </c>
      <c r="Q3910" s="6">
        <v>3908</v>
      </c>
    </row>
    <row r="3911" spans="1:17" x14ac:dyDescent="0.25">
      <c r="A3911">
        <v>126.48558113711056</v>
      </c>
      <c r="B3911">
        <v>-14.597432897267671</v>
      </c>
      <c r="C3911" s="6">
        <v>2004.8000000000002</v>
      </c>
      <c r="D3911">
        <v>3</v>
      </c>
      <c r="E3911">
        <v>0.65</v>
      </c>
      <c r="F3911">
        <v>19.899999999999999</v>
      </c>
      <c r="G3911">
        <v>54.048620189015942</v>
      </c>
      <c r="H3911">
        <v>16.277426344977648</v>
      </c>
      <c r="I3911">
        <v>16.485581137110557</v>
      </c>
      <c r="J3911">
        <v>6173.5692858764787</v>
      </c>
      <c r="K3911">
        <v>-1597.0355510678946</v>
      </c>
      <c r="L3911">
        <v>-14.503844679549747</v>
      </c>
      <c r="M3911">
        <v>6376.792318939998</v>
      </c>
      <c r="N3911">
        <v>36321.800912508217</v>
      </c>
      <c r="O3911">
        <v>64.361799465463832</v>
      </c>
      <c r="P3911">
        <v>49.581870784498463</v>
      </c>
      <c r="Q3911" s="6">
        <v>3909</v>
      </c>
    </row>
    <row r="3912" spans="1:17" x14ac:dyDescent="0.25">
      <c r="A3912">
        <v>128.63576162219042</v>
      </c>
      <c r="B3912">
        <v>-15.235926609283066</v>
      </c>
      <c r="C3912" s="6">
        <v>2005.0800000000002</v>
      </c>
      <c r="D3912">
        <v>1.2</v>
      </c>
      <c r="E3912">
        <v>0.65</v>
      </c>
      <c r="F3912">
        <v>19.899999999999999</v>
      </c>
      <c r="G3912">
        <v>46.089820015575185</v>
      </c>
      <c r="H3912">
        <v>22.049225161099237</v>
      </c>
      <c r="I3912">
        <v>18.635761622190415</v>
      </c>
      <c r="J3912">
        <v>6155.3835809970415</v>
      </c>
      <c r="K3912">
        <v>-1665.3024555269626</v>
      </c>
      <c r="L3912">
        <v>-15.138625345938587</v>
      </c>
      <c r="M3912">
        <v>6376.6746269189625</v>
      </c>
      <c r="N3912">
        <v>36422.784186744553</v>
      </c>
      <c r="O3912">
        <v>62.031993617237859</v>
      </c>
      <c r="P3912">
        <v>52.071855844281274</v>
      </c>
      <c r="Q3912" s="6">
        <v>3910</v>
      </c>
    </row>
    <row r="3913" spans="1:17" x14ac:dyDescent="0.25">
      <c r="A3913">
        <v>127.90905370719187</v>
      </c>
      <c r="B3913">
        <v>-11.807960559352825</v>
      </c>
      <c r="C3913" s="6">
        <v>2005.3600000000001</v>
      </c>
      <c r="D3913">
        <v>0.75</v>
      </c>
      <c r="E3913">
        <v>0.65</v>
      </c>
      <c r="F3913">
        <v>19.899999999999999</v>
      </c>
      <c r="G3913">
        <v>42.007420362456692</v>
      </c>
      <c r="H3913">
        <v>15.27661335437646</v>
      </c>
      <c r="I3913">
        <v>17.909053707191873</v>
      </c>
      <c r="J3913">
        <v>6244.0472208366582</v>
      </c>
      <c r="K3913">
        <v>-1296.6161365922785</v>
      </c>
      <c r="L3913">
        <v>-11.731109830107963</v>
      </c>
      <c r="M3913">
        <v>6377.2516887535085</v>
      </c>
      <c r="N3913">
        <v>36296.663941778723</v>
      </c>
      <c r="O3913">
        <v>64.987968872676817</v>
      </c>
      <c r="P3913">
        <v>57.65756325801771</v>
      </c>
      <c r="Q3913" s="6">
        <v>3911</v>
      </c>
    </row>
    <row r="3914" spans="1:17" x14ac:dyDescent="0.25">
      <c r="A3914">
        <v>130.02715173966993</v>
      </c>
      <c r="B3914">
        <v>-14.022632204874567</v>
      </c>
      <c r="C3914" s="6">
        <v>2005.64</v>
      </c>
      <c r="D3914">
        <v>3</v>
      </c>
      <c r="E3914">
        <v>0.65</v>
      </c>
      <c r="F3914">
        <v>19.899999999999999</v>
      </c>
      <c r="G3914">
        <v>54.048620189015942</v>
      </c>
      <c r="H3914">
        <v>18.802957494127142</v>
      </c>
      <c r="I3914">
        <v>20.027151739669932</v>
      </c>
      <c r="J3914">
        <v>6189.2884606326634</v>
      </c>
      <c r="K3914">
        <v>-1535.4118668351114</v>
      </c>
      <c r="L3914">
        <v>-13.932426104100498</v>
      </c>
      <c r="M3914">
        <v>6376.8943263738283</v>
      </c>
      <c r="N3914">
        <v>36443.222089267307</v>
      </c>
      <c r="O3914">
        <v>61.589639043681082</v>
      </c>
      <c r="P3914">
        <v>56.386122019530639</v>
      </c>
      <c r="Q3914" s="6">
        <v>3912</v>
      </c>
    </row>
    <row r="3915" spans="1:17" x14ac:dyDescent="0.25">
      <c r="A3915">
        <v>126.09831704847159</v>
      </c>
      <c r="B3915">
        <v>-16.324983444882005</v>
      </c>
      <c r="C3915" s="6">
        <v>2005.9200000000003</v>
      </c>
      <c r="D3915">
        <v>1.2</v>
      </c>
      <c r="E3915">
        <v>0.65</v>
      </c>
      <c r="F3915">
        <v>19.899999999999999</v>
      </c>
      <c r="G3915">
        <v>46.089820015575185</v>
      </c>
      <c r="H3915">
        <v>15.835182374362688</v>
      </c>
      <c r="I3915">
        <v>16.098317048471586</v>
      </c>
      <c r="J3915">
        <v>6122.6107861478022</v>
      </c>
      <c r="K3915">
        <v>-1781.269966340155</v>
      </c>
      <c r="L3915">
        <v>-16.221460509591168</v>
      </c>
      <c r="M3915">
        <v>6376.463403144322</v>
      </c>
      <c r="N3915">
        <v>36364.964324521272</v>
      </c>
      <c r="O3915">
        <v>63.333625813279802</v>
      </c>
      <c r="P3915">
        <v>45.756085512231358</v>
      </c>
      <c r="Q3915" s="6">
        <v>3913</v>
      </c>
    </row>
    <row r="3916" spans="1:17" x14ac:dyDescent="0.25">
      <c r="A3916">
        <v>126.55329657949474</v>
      </c>
      <c r="B3916">
        <v>-14.208031163400548</v>
      </c>
      <c r="C3916" s="6">
        <v>2006.2000000000003</v>
      </c>
      <c r="D3916">
        <v>1.2</v>
      </c>
      <c r="E3916">
        <v>0.65</v>
      </c>
      <c r="F3916">
        <v>19.899999999999999</v>
      </c>
      <c r="G3916">
        <v>46.089820015575185</v>
      </c>
      <c r="H3916">
        <v>19.123855734086142</v>
      </c>
      <c r="I3916">
        <v>16.553296579494742</v>
      </c>
      <c r="J3916">
        <v>6184.2859590792032</v>
      </c>
      <c r="K3916">
        <v>-1555.3051287838439</v>
      </c>
      <c r="L3916">
        <v>-14.116730180709405</v>
      </c>
      <c r="M3916">
        <v>6376.8618353611455</v>
      </c>
      <c r="N3916">
        <v>36312.295353505076</v>
      </c>
      <c r="O3916">
        <v>64.593536366268793</v>
      </c>
      <c r="P3916">
        <v>50.450750436335468</v>
      </c>
      <c r="Q3916" s="6">
        <v>3914</v>
      </c>
    </row>
    <row r="3917" spans="1:17" x14ac:dyDescent="0.25">
      <c r="A3917">
        <v>127.34926175799706</v>
      </c>
      <c r="B3917">
        <v>-16.444132808361815</v>
      </c>
      <c r="C3917" s="6">
        <v>2006.4800000000002</v>
      </c>
      <c r="D3917">
        <v>3</v>
      </c>
      <c r="E3917">
        <v>0.65</v>
      </c>
      <c r="F3917">
        <v>19.899999999999999</v>
      </c>
      <c r="G3917">
        <v>54.048620189015942</v>
      </c>
      <c r="H3917">
        <v>22.053925555897308</v>
      </c>
      <c r="I3917">
        <v>17.349261757997056</v>
      </c>
      <c r="J3917">
        <v>6118.8914128364231</v>
      </c>
      <c r="K3917">
        <v>-1793.9198988831347</v>
      </c>
      <c r="L3917">
        <v>-16.339938027135595</v>
      </c>
      <c r="M3917">
        <v>6376.4395022372946</v>
      </c>
      <c r="N3917">
        <v>36413.643492968833</v>
      </c>
      <c r="O3917">
        <v>62.228085725304283</v>
      </c>
      <c r="P3917">
        <v>47.819598825371031</v>
      </c>
      <c r="Q3917" s="6">
        <v>3915</v>
      </c>
    </row>
    <row r="3918" spans="1:17" x14ac:dyDescent="0.25">
      <c r="A3918">
        <v>129.36021139536672</v>
      </c>
      <c r="B3918">
        <v>-14.917444487902809</v>
      </c>
      <c r="C3918" s="6">
        <v>2006.7600000000002</v>
      </c>
      <c r="D3918">
        <v>3</v>
      </c>
      <c r="E3918">
        <v>0.65</v>
      </c>
      <c r="F3918">
        <v>19.899999999999999</v>
      </c>
      <c r="G3918">
        <v>54.048620189015942</v>
      </c>
      <c r="H3918">
        <v>23.20276744574376</v>
      </c>
      <c r="I3918">
        <v>19.360211395366719</v>
      </c>
      <c r="J3918">
        <v>6164.5498725562338</v>
      </c>
      <c r="K3918">
        <v>-1631.27562506719</v>
      </c>
      <c r="L3918">
        <v>-14.821989425038268</v>
      </c>
      <c r="M3918">
        <v>6376.7339050780092</v>
      </c>
      <c r="N3918">
        <v>36442.107847926687</v>
      </c>
      <c r="O3918">
        <v>61.609428725603792</v>
      </c>
      <c r="P3918">
        <v>53.772484511963277</v>
      </c>
      <c r="Q3918" s="6">
        <v>3916</v>
      </c>
    </row>
    <row r="3919" spans="1:17" x14ac:dyDescent="0.25">
      <c r="A3919">
        <v>128.70663838679897</v>
      </c>
      <c r="B3919">
        <v>-13.192544329106772</v>
      </c>
      <c r="C3919" s="6">
        <v>2007.0400000000002</v>
      </c>
      <c r="D3919">
        <v>0.75</v>
      </c>
      <c r="E3919">
        <v>0.65</v>
      </c>
      <c r="F3919">
        <v>19.899999999999999</v>
      </c>
      <c r="G3919">
        <v>42.007420362456692</v>
      </c>
      <c r="H3919">
        <v>18.890028717111754</v>
      </c>
      <c r="I3919">
        <v>18.706638386798971</v>
      </c>
      <c r="J3919">
        <v>6210.8949533119103</v>
      </c>
      <c r="K3919">
        <v>-1446.1530874580592</v>
      </c>
      <c r="L3919">
        <v>-13.107285613678846</v>
      </c>
      <c r="M3919">
        <v>6377.0349594023583</v>
      </c>
      <c r="N3919">
        <v>36364.75601611512</v>
      </c>
      <c r="O3919">
        <v>63.355577692499111</v>
      </c>
      <c r="P3919">
        <v>56.019945469229128</v>
      </c>
      <c r="Q3919" s="6">
        <v>3917</v>
      </c>
    </row>
    <row r="3920" spans="1:17" x14ac:dyDescent="0.25">
      <c r="A3920">
        <v>130.16144695491658</v>
      </c>
      <c r="B3920">
        <v>-15.340454163355769</v>
      </c>
      <c r="C3920" s="6">
        <v>2007.3200000000002</v>
      </c>
      <c r="D3920">
        <v>1.2</v>
      </c>
      <c r="E3920">
        <v>0.65</v>
      </c>
      <c r="F3920">
        <v>19.899999999999999</v>
      </c>
      <c r="G3920">
        <v>46.089820015575185</v>
      </c>
      <c r="H3920">
        <v>20.785600321240999</v>
      </c>
      <c r="I3920">
        <v>20.161446954916585</v>
      </c>
      <c r="J3920">
        <v>6152.33388925496</v>
      </c>
      <c r="K3920">
        <v>-1676.4592854900118</v>
      </c>
      <c r="L3920">
        <v>-15.242549554406898</v>
      </c>
      <c r="M3920">
        <v>6376.6549240789827</v>
      </c>
      <c r="N3920">
        <v>36489.053831343583</v>
      </c>
      <c r="O3920">
        <v>60.601018267205795</v>
      </c>
      <c r="P3920">
        <v>54.226024012469551</v>
      </c>
      <c r="Q3920" s="6">
        <v>3918</v>
      </c>
    </row>
    <row r="3921" spans="1:17" x14ac:dyDescent="0.25">
      <c r="A3921">
        <v>127.87852307872311</v>
      </c>
      <c r="B3921">
        <v>-14.002656690279814</v>
      </c>
      <c r="C3921" s="6">
        <v>2007.6000000000001</v>
      </c>
      <c r="D3921">
        <v>0.75</v>
      </c>
      <c r="E3921">
        <v>0.65</v>
      </c>
      <c r="F3921">
        <v>19.899999999999999</v>
      </c>
      <c r="G3921">
        <v>42.007420362456692</v>
      </c>
      <c r="H3921">
        <v>22.487746975233556</v>
      </c>
      <c r="I3921">
        <v>17.878523078723106</v>
      </c>
      <c r="J3921">
        <v>6189.8236005738609</v>
      </c>
      <c r="K3921">
        <v>-1533.2675538530646</v>
      </c>
      <c r="L3921">
        <v>-13.912568780079363</v>
      </c>
      <c r="M3921">
        <v>6376.8978036283224</v>
      </c>
      <c r="N3921">
        <v>36355.314108213868</v>
      </c>
      <c r="O3921">
        <v>63.571055934508124</v>
      </c>
      <c r="P3921">
        <v>53.126247816242966</v>
      </c>
      <c r="Q3921" s="6">
        <v>3919</v>
      </c>
    </row>
    <row r="3922" spans="1:17" x14ac:dyDescent="0.25">
      <c r="A3922">
        <v>128.12350381457247</v>
      </c>
      <c r="B3922">
        <v>-12.310703324463258</v>
      </c>
      <c r="C3922" s="6">
        <v>2007.88</v>
      </c>
      <c r="D3922">
        <v>0.75</v>
      </c>
      <c r="E3922">
        <v>0.65</v>
      </c>
      <c r="F3922">
        <v>19.899999999999999</v>
      </c>
      <c r="G3922">
        <v>42.007420362456692</v>
      </c>
      <c r="H3922">
        <v>22.903865285900487</v>
      </c>
      <c r="I3922">
        <v>18.123503814572473</v>
      </c>
      <c r="J3922">
        <v>6232.4279600686714</v>
      </c>
      <c r="K3922">
        <v>-1351.0034559846242</v>
      </c>
      <c r="L3922">
        <v>-12.230778057057766</v>
      </c>
      <c r="M3922">
        <v>6377.1755986116723</v>
      </c>
      <c r="N3922">
        <v>36317.868982190586</v>
      </c>
      <c r="O3922">
        <v>64.468531939744935</v>
      </c>
      <c r="P3922">
        <v>56.918948082282483</v>
      </c>
      <c r="Q3922" s="6">
        <v>3920</v>
      </c>
    </row>
    <row r="3923" spans="1:17" x14ac:dyDescent="0.25">
      <c r="A3923">
        <v>126.95688058349931</v>
      </c>
      <c r="B3923">
        <v>-14.30467922704916</v>
      </c>
      <c r="C3923" s="6">
        <v>2008.16</v>
      </c>
      <c r="D3923">
        <v>3</v>
      </c>
      <c r="E3923">
        <v>0.65</v>
      </c>
      <c r="F3923">
        <v>19.899999999999999</v>
      </c>
      <c r="G3923">
        <v>54.048620189015942</v>
      </c>
      <c r="H3923">
        <v>14.455596128339653</v>
      </c>
      <c r="I3923">
        <v>16.956880583499313</v>
      </c>
      <c r="J3923">
        <v>6181.6526176621055</v>
      </c>
      <c r="K3923">
        <v>-1565.6691168594552</v>
      </c>
      <c r="L3923">
        <v>-14.212808984857489</v>
      </c>
      <c r="M3923">
        <v>6376.8447424205206</v>
      </c>
      <c r="N3923">
        <v>36329.794540580289</v>
      </c>
      <c r="O3923">
        <v>64.17191600339352</v>
      </c>
      <c r="P3923">
        <v>50.980875300550025</v>
      </c>
      <c r="Q3923" s="6">
        <v>3921</v>
      </c>
    </row>
    <row r="3924" spans="1:17" x14ac:dyDescent="0.25">
      <c r="A3924">
        <v>127.72476313360131</v>
      </c>
      <c r="B3924">
        <v>-13.489246436137975</v>
      </c>
      <c r="C3924" s="6">
        <v>2008.4400000000003</v>
      </c>
      <c r="D3924">
        <v>1.2</v>
      </c>
      <c r="E3924">
        <v>0.65</v>
      </c>
      <c r="F3924">
        <v>19.899999999999999</v>
      </c>
      <c r="G3924">
        <v>46.089820015575185</v>
      </c>
      <c r="H3924">
        <v>18.93919885872856</v>
      </c>
      <c r="I3924">
        <v>17.724763133601314</v>
      </c>
      <c r="J3924">
        <v>6203.3207382770897</v>
      </c>
      <c r="K3924">
        <v>-1478.0924261685061</v>
      </c>
      <c r="L3924">
        <v>-13.402210992637501</v>
      </c>
      <c r="M3924">
        <v>6376.9856046752466</v>
      </c>
      <c r="N3924">
        <v>36334.523130078174</v>
      </c>
      <c r="O3924">
        <v>64.063611477024196</v>
      </c>
      <c r="P3924">
        <v>53.877285935850423</v>
      </c>
      <c r="Q3924" s="6">
        <v>3922</v>
      </c>
    </row>
    <row r="3925" spans="1:17" x14ac:dyDescent="0.25">
      <c r="A3925">
        <v>127.96772446444072</v>
      </c>
      <c r="B3925">
        <v>-13.947631994797945</v>
      </c>
      <c r="C3925" s="6">
        <v>2008.7200000000003</v>
      </c>
      <c r="D3925">
        <v>3</v>
      </c>
      <c r="E3925">
        <v>0.65</v>
      </c>
      <c r="F3925">
        <v>19.899999999999999</v>
      </c>
      <c r="G3925">
        <v>54.048620189015942</v>
      </c>
      <c r="H3925">
        <v>15.354938841376397</v>
      </c>
      <c r="I3925">
        <v>17.967724464440721</v>
      </c>
      <c r="J3925">
        <v>6191.2938300250444</v>
      </c>
      <c r="K3925">
        <v>-1527.3598688526697</v>
      </c>
      <c r="L3925">
        <v>-13.857869877519983</v>
      </c>
      <c r="M3925">
        <v>6376.9073584840344</v>
      </c>
      <c r="N3925">
        <v>36357.133193350186</v>
      </c>
      <c r="O3925">
        <v>63.528901564659073</v>
      </c>
      <c r="P3925">
        <v>53.378288134096124</v>
      </c>
      <c r="Q3925" s="6">
        <v>3923</v>
      </c>
    </row>
    <row r="3926" spans="1:17" x14ac:dyDescent="0.25">
      <c r="A3926">
        <v>125.73833219155348</v>
      </c>
      <c r="B3926">
        <v>-11.705194543412174</v>
      </c>
      <c r="C3926" s="6">
        <v>2009.0000000000002</v>
      </c>
      <c r="D3926">
        <v>1.2</v>
      </c>
      <c r="E3926">
        <v>0.65</v>
      </c>
      <c r="F3926">
        <v>19.899999999999999</v>
      </c>
      <c r="G3926">
        <v>46.089820015575185</v>
      </c>
      <c r="H3926">
        <v>15.484383885176934</v>
      </c>
      <c r="I3926">
        <v>15.738332191553482</v>
      </c>
      <c r="J3926">
        <v>6246.3635018364585</v>
      </c>
      <c r="K3926">
        <v>-1285.4865948691984</v>
      </c>
      <c r="L3926">
        <v>-11.628975200142273</v>
      </c>
      <c r="M3926">
        <v>6377.2668740349127</v>
      </c>
      <c r="N3926">
        <v>36214.452336955517</v>
      </c>
      <c r="O3926">
        <v>67.099562990194116</v>
      </c>
      <c r="P3926">
        <v>54.249681769035831</v>
      </c>
      <c r="Q3926" s="6">
        <v>3924</v>
      </c>
    </row>
    <row r="3927" spans="1:17" x14ac:dyDescent="0.25">
      <c r="A3927">
        <v>125.23606161283892</v>
      </c>
      <c r="B3927">
        <v>-15.115661073896703</v>
      </c>
      <c r="C3927" s="6">
        <v>2009.2800000000002</v>
      </c>
      <c r="D3927">
        <v>1.2</v>
      </c>
      <c r="E3927">
        <v>0.65</v>
      </c>
      <c r="F3927">
        <v>19.899999999999999</v>
      </c>
      <c r="G3927">
        <v>46.089820015575185</v>
      </c>
      <c r="H3927">
        <v>22.433821107961315</v>
      </c>
      <c r="I3927">
        <v>15.236061612838924</v>
      </c>
      <c r="J3927">
        <v>6158.8672202648986</v>
      </c>
      <c r="K3927">
        <v>-1652.459090162462</v>
      </c>
      <c r="L3927">
        <v>-15.019055585923745</v>
      </c>
      <c r="M3927">
        <v>6376.6971451931158</v>
      </c>
      <c r="N3927">
        <v>36295.528118223796</v>
      </c>
      <c r="O3927">
        <v>64.998155659813378</v>
      </c>
      <c r="P3927">
        <v>46.246609651173848</v>
      </c>
      <c r="Q3927" s="6">
        <v>3925</v>
      </c>
    </row>
    <row r="3928" spans="1:17" x14ac:dyDescent="0.25">
      <c r="A3928">
        <v>129.29360280152687</v>
      </c>
      <c r="B3928">
        <v>-15.56788488929279</v>
      </c>
      <c r="C3928" s="6">
        <v>2009.5600000000002</v>
      </c>
      <c r="D3928">
        <v>3</v>
      </c>
      <c r="E3928">
        <v>0.65</v>
      </c>
      <c r="F3928">
        <v>19.899999999999999</v>
      </c>
      <c r="G3928">
        <v>54.048620189015942</v>
      </c>
      <c r="H3928">
        <v>16.639706363158641</v>
      </c>
      <c r="I3928">
        <v>19.293602801526873</v>
      </c>
      <c r="J3928">
        <v>6145.6279891298591</v>
      </c>
      <c r="K3928">
        <v>-1700.7153056591567</v>
      </c>
      <c r="L3928">
        <v>-15.468671997971533</v>
      </c>
      <c r="M3928">
        <v>6376.6116340639437</v>
      </c>
      <c r="N3928">
        <v>36460.001213352713</v>
      </c>
      <c r="O3928">
        <v>61.218547125138151</v>
      </c>
      <c r="P3928">
        <v>52.524525778275688</v>
      </c>
      <c r="Q3928" s="6">
        <v>3926</v>
      </c>
    </row>
    <row r="3929" spans="1:17" x14ac:dyDescent="0.25">
      <c r="A3929">
        <v>129.09313587064247</v>
      </c>
      <c r="B3929">
        <v>-14.122321819743606</v>
      </c>
      <c r="C3929" s="6">
        <v>2009.8400000000001</v>
      </c>
      <c r="D3929">
        <v>1.2</v>
      </c>
      <c r="E3929">
        <v>0.65</v>
      </c>
      <c r="F3929">
        <v>19.899999999999999</v>
      </c>
      <c r="G3929">
        <v>46.089820015575185</v>
      </c>
      <c r="H3929">
        <v>17.117252234276094</v>
      </c>
      <c r="I3929">
        <v>19.09313587064247</v>
      </c>
      <c r="J3929">
        <v>6186.6066096108543</v>
      </c>
      <c r="K3929">
        <v>-1546.1105118125677</v>
      </c>
      <c r="L3929">
        <v>-14.031526529134732</v>
      </c>
      <c r="M3929">
        <v>6376.87690463114</v>
      </c>
      <c r="N3929">
        <v>36407.051454485983</v>
      </c>
      <c r="O3929">
        <v>62.387830422503619</v>
      </c>
      <c r="P3929">
        <v>54.82066482991528</v>
      </c>
      <c r="Q3929" s="6">
        <v>3927</v>
      </c>
    </row>
    <row r="3930" spans="1:17" x14ac:dyDescent="0.25">
      <c r="A3930">
        <v>128.6894611685704</v>
      </c>
      <c r="B3930">
        <v>-14.054655273062856</v>
      </c>
      <c r="C3930" s="6">
        <v>2010.1200000000001</v>
      </c>
      <c r="D3930">
        <v>0.75</v>
      </c>
      <c r="E3930">
        <v>0.65</v>
      </c>
      <c r="F3930">
        <v>19.899999999999999</v>
      </c>
      <c r="G3930">
        <v>42.007420362456692</v>
      </c>
      <c r="H3930">
        <v>23.858589489551576</v>
      </c>
      <c r="I3930">
        <v>18.689461168570404</v>
      </c>
      <c r="J3930">
        <v>6188.4290075698009</v>
      </c>
      <c r="K3930">
        <v>-1538.8490671065413</v>
      </c>
      <c r="L3930">
        <v>-13.964259789807425</v>
      </c>
      <c r="M3930">
        <v>6376.8887424092654</v>
      </c>
      <c r="N3930">
        <v>36388.705565520941</v>
      </c>
      <c r="O3930">
        <v>62.801862767090945</v>
      </c>
      <c r="P3930">
        <v>54.325569097957377</v>
      </c>
      <c r="Q3930" s="6">
        <v>3928</v>
      </c>
    </row>
    <row r="3931" spans="1:17" x14ac:dyDescent="0.25">
      <c r="A3931">
        <v>125.38936289510843</v>
      </c>
      <c r="B3931">
        <v>-14.618443634491044</v>
      </c>
      <c r="C3931" s="6">
        <v>2010.4</v>
      </c>
      <c r="D3931">
        <v>3</v>
      </c>
      <c r="E3931">
        <v>0.65</v>
      </c>
      <c r="F3931">
        <v>19.899999999999999</v>
      </c>
      <c r="G3931">
        <v>54.048620189015942</v>
      </c>
      <c r="H3931">
        <v>19.194520994559078</v>
      </c>
      <c r="I3931">
        <v>15.389362895108434</v>
      </c>
      <c r="J3931">
        <v>6172.982980358006</v>
      </c>
      <c r="K3931">
        <v>-1599.2851348399022</v>
      </c>
      <c r="L3931">
        <v>-14.524732489276055</v>
      </c>
      <c r="M3931">
        <v>6376.7885191771484</v>
      </c>
      <c r="N3931">
        <v>36284.787874992646</v>
      </c>
      <c r="O3931">
        <v>65.267076045246753</v>
      </c>
      <c r="P3931">
        <v>47.481424438356939</v>
      </c>
      <c r="Q3931" s="6">
        <v>3929</v>
      </c>
    </row>
    <row r="3932" spans="1:17" x14ac:dyDescent="0.25">
      <c r="A3932">
        <v>125.8606278722461</v>
      </c>
      <c r="B3932">
        <v>-15.643573799687648</v>
      </c>
      <c r="C3932" s="6">
        <v>2010.6800000000003</v>
      </c>
      <c r="D3932">
        <v>0.75</v>
      </c>
      <c r="E3932">
        <v>0.65</v>
      </c>
      <c r="F3932">
        <v>19.899999999999999</v>
      </c>
      <c r="G3932">
        <v>42.007420362456692</v>
      </c>
      <c r="H3932">
        <v>15.409243870959498</v>
      </c>
      <c r="I3932">
        <v>15.860627872246098</v>
      </c>
      <c r="J3932">
        <v>6143.3748890465313</v>
      </c>
      <c r="K3932">
        <v>-1708.7818890329206</v>
      </c>
      <c r="L3932">
        <v>-15.54392688299462</v>
      </c>
      <c r="M3932">
        <v>6376.597099680549</v>
      </c>
      <c r="N3932">
        <v>36333.708177664121</v>
      </c>
      <c r="O3932">
        <v>64.071001884261221</v>
      </c>
      <c r="P3932">
        <v>46.49602694440663</v>
      </c>
      <c r="Q3932" s="6">
        <v>3930</v>
      </c>
    </row>
    <row r="3933" spans="1:17" x14ac:dyDescent="0.25">
      <c r="A3933">
        <v>128.85756087059389</v>
      </c>
      <c r="B3933">
        <v>-14.416831428460124</v>
      </c>
      <c r="C3933" s="6">
        <v>2010.9600000000003</v>
      </c>
      <c r="D3933">
        <v>0.75</v>
      </c>
      <c r="E3933">
        <v>0.65</v>
      </c>
      <c r="F3933">
        <v>19.899999999999999</v>
      </c>
      <c r="G3933">
        <v>42.007420362456692</v>
      </c>
      <c r="H3933">
        <v>19.461353427682717</v>
      </c>
      <c r="I3933">
        <v>18.857560870593886</v>
      </c>
      <c r="J3933">
        <v>6178.5749038618023</v>
      </c>
      <c r="K3933">
        <v>-1577.6901973244285</v>
      </c>
      <c r="L3933">
        <v>-14.324301906580081</v>
      </c>
      <c r="M3933">
        <v>6376.82477424027</v>
      </c>
      <c r="N3933">
        <v>36406.265917430661</v>
      </c>
      <c r="O3933">
        <v>62.403916378900739</v>
      </c>
      <c r="P3933">
        <v>53.909589813421789</v>
      </c>
      <c r="Q3933" s="6">
        <v>3931</v>
      </c>
    </row>
    <row r="3934" spans="1:17" x14ac:dyDescent="0.25">
      <c r="A3934">
        <v>125.30401747632931</v>
      </c>
      <c r="B3934">
        <v>-14.394321938752794</v>
      </c>
      <c r="C3934" s="6">
        <v>2011.2400000000002</v>
      </c>
      <c r="D3934">
        <v>3</v>
      </c>
      <c r="E3934">
        <v>0.65</v>
      </c>
      <c r="F3934">
        <v>19.899999999999999</v>
      </c>
      <c r="G3934">
        <v>54.048620189015942</v>
      </c>
      <c r="H3934">
        <v>23.756350884610775</v>
      </c>
      <c r="I3934">
        <v>15.304017476329307</v>
      </c>
      <c r="J3934">
        <v>6179.1945055622245</v>
      </c>
      <c r="K3934">
        <v>-1575.2779827612014</v>
      </c>
      <c r="L3934">
        <v>-14.301924625071093</v>
      </c>
      <c r="M3934">
        <v>6376.8287934162527</v>
      </c>
      <c r="N3934">
        <v>36275.003731353361</v>
      </c>
      <c r="O3934">
        <v>65.513141207865772</v>
      </c>
      <c r="P3934">
        <v>47.746235354480774</v>
      </c>
      <c r="Q3934" s="6">
        <v>3932</v>
      </c>
    </row>
    <row r="3935" spans="1:17" x14ac:dyDescent="0.25">
      <c r="A3935">
        <v>126.42236114359568</v>
      </c>
      <c r="B3935">
        <v>-16.165919768222942</v>
      </c>
      <c r="C3935" s="6">
        <v>2011.5200000000002</v>
      </c>
      <c r="D3935">
        <v>1.2</v>
      </c>
      <c r="E3935">
        <v>0.65</v>
      </c>
      <c r="F3935">
        <v>19.899999999999999</v>
      </c>
      <c r="G3935">
        <v>46.089820015575185</v>
      </c>
      <c r="H3935">
        <v>20.200595171181444</v>
      </c>
      <c r="I3935">
        <v>16.42236114359568</v>
      </c>
      <c r="J3935">
        <v>6127.5350461091075</v>
      </c>
      <c r="K3935">
        <v>-1764.370602442488</v>
      </c>
      <c r="L3935">
        <v>-16.063296508628458</v>
      </c>
      <c r="M3935">
        <v>6376.4950689276484</v>
      </c>
      <c r="N3935">
        <v>36370.734693585604</v>
      </c>
      <c r="O3935">
        <v>63.201313973417008</v>
      </c>
      <c r="P3935">
        <v>46.631010920423122</v>
      </c>
      <c r="Q3935" s="6">
        <v>3933</v>
      </c>
    </row>
    <row r="3936" spans="1:17" x14ac:dyDescent="0.25">
      <c r="A3936">
        <v>126.43418496632955</v>
      </c>
      <c r="B3936">
        <v>-14.668959438438931</v>
      </c>
      <c r="C3936" s="6">
        <v>2011.8000000000002</v>
      </c>
      <c r="D3936">
        <v>3</v>
      </c>
      <c r="E3936">
        <v>0.65</v>
      </c>
      <c r="F3936">
        <v>19.899999999999999</v>
      </c>
      <c r="G3936">
        <v>54.048620189015942</v>
      </c>
      <c r="H3936">
        <v>15.700569019591532</v>
      </c>
      <c r="I3936">
        <v>16.434184966329553</v>
      </c>
      <c r="J3936">
        <v>6171.5699546725273</v>
      </c>
      <c r="K3936">
        <v>-1604.6929112364382</v>
      </c>
      <c r="L3936">
        <v>-14.574952945071459</v>
      </c>
      <c r="M3936">
        <v>6376.7793630318693</v>
      </c>
      <c r="N3936">
        <v>36322.203216368573</v>
      </c>
      <c r="O3936">
        <v>64.351723678679036</v>
      </c>
      <c r="P3936">
        <v>49.353137469337405</v>
      </c>
      <c r="Q3936" s="6">
        <v>3934</v>
      </c>
    </row>
    <row r="3937" spans="1:17" x14ac:dyDescent="0.25">
      <c r="A3937">
        <v>125.86324754034189</v>
      </c>
      <c r="B3937">
        <v>-13.351177057941587</v>
      </c>
      <c r="C3937" s="6">
        <v>2012.0800000000002</v>
      </c>
      <c r="D3937">
        <v>3</v>
      </c>
      <c r="E3937">
        <v>0.65</v>
      </c>
      <c r="F3937">
        <v>19.899999999999999</v>
      </c>
      <c r="G3937">
        <v>54.048620189015942</v>
      </c>
      <c r="H3937">
        <v>20.783199104830942</v>
      </c>
      <c r="I3937">
        <v>15.863247540341888</v>
      </c>
      <c r="J3937">
        <v>6206.8659719469515</v>
      </c>
      <c r="K3937">
        <v>-1463.2343445474626</v>
      </c>
      <c r="L3937">
        <v>-13.264967269679085</v>
      </c>
      <c r="M3937">
        <v>6377.0086985024736</v>
      </c>
      <c r="N3937">
        <v>36262.927078931687</v>
      </c>
      <c r="O3937">
        <v>65.824537769105618</v>
      </c>
      <c r="P3937">
        <v>50.9018237432471</v>
      </c>
      <c r="Q3937" s="6">
        <v>3935</v>
      </c>
    </row>
    <row r="3938" spans="1:17" x14ac:dyDescent="0.25">
      <c r="A3938">
        <v>128.20875064565152</v>
      </c>
      <c r="B3938">
        <v>-16.045973666670847</v>
      </c>
      <c r="C3938" s="6">
        <v>2012.3600000000001</v>
      </c>
      <c r="D3938">
        <v>1.2</v>
      </c>
      <c r="E3938">
        <v>0.65</v>
      </c>
      <c r="F3938">
        <v>19.899999999999999</v>
      </c>
      <c r="G3938">
        <v>46.089820015575185</v>
      </c>
      <c r="H3938">
        <v>21.11856043587866</v>
      </c>
      <c r="I3938">
        <v>18.20875064565152</v>
      </c>
      <c r="J3938">
        <v>6131.2172257926868</v>
      </c>
      <c r="K3938">
        <v>-1751.6183594946197</v>
      </c>
      <c r="L3938">
        <v>-15.944030907035518</v>
      </c>
      <c r="M3938">
        <v>6376.5187639632641</v>
      </c>
      <c r="N3938">
        <v>36432.548091367062</v>
      </c>
      <c r="O3938">
        <v>61.812477176863005</v>
      </c>
      <c r="P3938">
        <v>49.960708207710589</v>
      </c>
      <c r="Q3938" s="6">
        <v>3936</v>
      </c>
    </row>
    <row r="3939" spans="1:17" x14ac:dyDescent="0.25">
      <c r="A3939">
        <v>129.30637136079673</v>
      </c>
      <c r="B3939">
        <v>-14.961979118203875</v>
      </c>
      <c r="C3939" s="6">
        <v>2012.64</v>
      </c>
      <c r="D3939">
        <v>1.2</v>
      </c>
      <c r="E3939">
        <v>0.65</v>
      </c>
      <c r="F3939">
        <v>19.899999999999999</v>
      </c>
      <c r="G3939">
        <v>46.089820015575185</v>
      </c>
      <c r="H3939">
        <v>17.67045657131602</v>
      </c>
      <c r="I3939">
        <v>19.306371360796732</v>
      </c>
      <c r="J3939">
        <v>6163.279505640392</v>
      </c>
      <c r="K3939">
        <v>-1636.0367323684959</v>
      </c>
      <c r="L3939">
        <v>-14.866265185224213</v>
      </c>
      <c r="M3939">
        <v>6376.7256844171879</v>
      </c>
      <c r="N3939">
        <v>36441.274697242508</v>
      </c>
      <c r="O3939">
        <v>61.627364875077731</v>
      </c>
      <c r="P3939">
        <v>53.610604508354911</v>
      </c>
      <c r="Q3939" s="6">
        <v>3937</v>
      </c>
    </row>
    <row r="3940" spans="1:17" x14ac:dyDescent="0.25">
      <c r="A3940">
        <v>129.79086202214401</v>
      </c>
      <c r="B3940">
        <v>-15.995521320260236</v>
      </c>
      <c r="C3940" s="6">
        <v>2012.9200000000003</v>
      </c>
      <c r="D3940">
        <v>1.2</v>
      </c>
      <c r="E3940">
        <v>0.65</v>
      </c>
      <c r="F3940">
        <v>19.899999999999999</v>
      </c>
      <c r="G3940">
        <v>46.089820015575185</v>
      </c>
      <c r="H3940">
        <v>22.223736528706599</v>
      </c>
      <c r="I3940">
        <v>19.790862022144012</v>
      </c>
      <c r="J3940">
        <v>6132.7580532478169</v>
      </c>
      <c r="K3940">
        <v>-1746.2521901174698</v>
      </c>
      <c r="L3940">
        <v>-15.893865326098378</v>
      </c>
      <c r="M3940">
        <v>6376.5286834739491</v>
      </c>
      <c r="N3940">
        <v>36494.607022914446</v>
      </c>
      <c r="O3940">
        <v>60.480774961295339</v>
      </c>
      <c r="P3940">
        <v>52.555588486930709</v>
      </c>
      <c r="Q3940" s="6">
        <v>3938</v>
      </c>
    </row>
    <row r="3941" spans="1:17" x14ac:dyDescent="0.25">
      <c r="A3941">
        <v>128.53197251077188</v>
      </c>
      <c r="B3941">
        <v>-16.157959409912763</v>
      </c>
      <c r="C3941" s="6">
        <v>2013.2000000000003</v>
      </c>
      <c r="D3941">
        <v>3</v>
      </c>
      <c r="E3941">
        <v>0.65</v>
      </c>
      <c r="F3941">
        <v>19.899999999999999</v>
      </c>
      <c r="G3941">
        <v>54.048620189015942</v>
      </c>
      <c r="H3941">
        <v>16.933320514651516</v>
      </c>
      <c r="I3941">
        <v>18.53197251077188</v>
      </c>
      <c r="J3941">
        <v>6127.7802463991011</v>
      </c>
      <c r="K3941">
        <v>-1763.5245200890408</v>
      </c>
      <c r="L3941">
        <v>-16.055381257334183</v>
      </c>
      <c r="M3941">
        <v>6376.4966463658011</v>
      </c>
      <c r="N3941">
        <v>36448.927526551604</v>
      </c>
      <c r="O3941">
        <v>61.45453929098484</v>
      </c>
      <c r="P3941">
        <v>50.301539198021416</v>
      </c>
      <c r="Q3941" s="6">
        <v>3939</v>
      </c>
    </row>
    <row r="3942" spans="1:17" x14ac:dyDescent="0.25">
      <c r="A3942">
        <v>128.54176731418374</v>
      </c>
      <c r="B3942">
        <v>-15.137759440522293</v>
      </c>
      <c r="C3942" s="6">
        <v>2013.4800000000002</v>
      </c>
      <c r="D3942">
        <v>1.2</v>
      </c>
      <c r="E3942">
        <v>0.65</v>
      </c>
      <c r="F3942">
        <v>19.899999999999999</v>
      </c>
      <c r="G3942">
        <v>46.089820015575185</v>
      </c>
      <c r="H3942">
        <v>20.958922375145161</v>
      </c>
      <c r="I3942">
        <v>18.541767314183744</v>
      </c>
      <c r="J3942">
        <v>6158.2291384487125</v>
      </c>
      <c r="K3942">
        <v>-1654.8195507644014</v>
      </c>
      <c r="L3942">
        <v>-15.041025979355494</v>
      </c>
      <c r="M3942">
        <v>6376.6930196796266</v>
      </c>
      <c r="N3942">
        <v>36415.937275885648</v>
      </c>
      <c r="O3942">
        <v>62.184321906391709</v>
      </c>
      <c r="P3942">
        <v>52.096363120742431</v>
      </c>
      <c r="Q3942" s="6">
        <v>3940</v>
      </c>
    </row>
    <row r="3943" spans="1:17" x14ac:dyDescent="0.25">
      <c r="A3943">
        <v>128.32353401431607</v>
      </c>
      <c r="B3943">
        <v>-16.095961400837481</v>
      </c>
      <c r="C3943" s="6">
        <v>2013.7600000000002</v>
      </c>
      <c r="D3943">
        <v>0.75</v>
      </c>
      <c r="E3943">
        <v>0.65</v>
      </c>
      <c r="F3943">
        <v>19.899999999999999</v>
      </c>
      <c r="G3943">
        <v>42.007420362456692</v>
      </c>
      <c r="H3943">
        <v>18.404358142469974</v>
      </c>
      <c r="I3943">
        <v>18.323534014316067</v>
      </c>
      <c r="J3943">
        <v>6129.6859209746881</v>
      </c>
      <c r="K3943">
        <v>-1756.9337969042958</v>
      </c>
      <c r="L3943">
        <v>-15.993734825703505</v>
      </c>
      <c r="M3943">
        <v>6376.5089082114409</v>
      </c>
      <c r="N3943">
        <v>36438.68373031159</v>
      </c>
      <c r="O3943">
        <v>61.677844154308225</v>
      </c>
      <c r="P3943">
        <v>50.065154604539686</v>
      </c>
      <c r="Q3943" s="6">
        <v>3941</v>
      </c>
    </row>
    <row r="3944" spans="1:17" x14ac:dyDescent="0.25">
      <c r="A3944">
        <v>128.49115994473357</v>
      </c>
      <c r="B3944">
        <v>-11.739404199979937</v>
      </c>
      <c r="C3944" s="6">
        <v>2014.0400000000002</v>
      </c>
      <c r="D3944">
        <v>0.75</v>
      </c>
      <c r="E3944">
        <v>0.65</v>
      </c>
      <c r="F3944">
        <v>19.899999999999999</v>
      </c>
      <c r="G3944">
        <v>42.007420362456692</v>
      </c>
      <c r="H3944">
        <v>23.292854423668295</v>
      </c>
      <c r="I3944">
        <v>18.491159944733567</v>
      </c>
      <c r="J3944">
        <v>6245.5946562269346</v>
      </c>
      <c r="K3944">
        <v>-1289.1919469510726</v>
      </c>
      <c r="L3944">
        <v>-11.662974567085032</v>
      </c>
      <c r="M3944">
        <v>6377.2618329478946</v>
      </c>
      <c r="N3944">
        <v>36317.971412994804</v>
      </c>
      <c r="O3944">
        <v>64.468765270196428</v>
      </c>
      <c r="P3944">
        <v>58.684010041865022</v>
      </c>
      <c r="Q3944" s="6">
        <v>3942</v>
      </c>
    </row>
    <row r="3945" spans="1:17" x14ac:dyDescent="0.25">
      <c r="A3945">
        <v>126.74851547893836</v>
      </c>
      <c r="B3945">
        <v>-15.46514484080139</v>
      </c>
      <c r="C3945" s="6">
        <v>2014.3200000000002</v>
      </c>
      <c r="D3945">
        <v>3</v>
      </c>
      <c r="E3945">
        <v>0.65</v>
      </c>
      <c r="F3945">
        <v>19.899999999999999</v>
      </c>
      <c r="G3945">
        <v>54.048620189015942</v>
      </c>
      <c r="H3945">
        <v>16.6735490923007</v>
      </c>
      <c r="I3945">
        <v>16.748515478938359</v>
      </c>
      <c r="J3945">
        <v>6148.6692669499189</v>
      </c>
      <c r="K3945">
        <v>-1689.7610741358108</v>
      </c>
      <c r="L3945">
        <v>-15.366522193021403</v>
      </c>
      <c r="M3945">
        <v>6376.6312612537868</v>
      </c>
      <c r="N3945">
        <v>36358.837809824901</v>
      </c>
      <c r="O3945">
        <v>63.480867710730159</v>
      </c>
      <c r="P3945">
        <v>48.456772745556464</v>
      </c>
      <c r="Q3945" s="6">
        <v>3943</v>
      </c>
    </row>
    <row r="3946" spans="1:17" x14ac:dyDescent="0.25">
      <c r="A3946">
        <v>125.2143260767441</v>
      </c>
      <c r="B3946">
        <v>-14.286978024375903</v>
      </c>
      <c r="C3946" s="6">
        <v>2014.6000000000001</v>
      </c>
      <c r="D3946">
        <v>1.2</v>
      </c>
      <c r="E3946">
        <v>0.65</v>
      </c>
      <c r="F3946">
        <v>19.899999999999999</v>
      </c>
      <c r="G3946">
        <v>46.089820015575185</v>
      </c>
      <c r="H3946">
        <v>23.102255280474019</v>
      </c>
      <c r="I3946">
        <v>15.214326076744101</v>
      </c>
      <c r="J3946">
        <v>6182.1362264043382</v>
      </c>
      <c r="K3946">
        <v>-1563.7712669017158</v>
      </c>
      <c r="L3946">
        <v>-14.19521196537114</v>
      </c>
      <c r="M3946">
        <v>6376.8478809681719</v>
      </c>
      <c r="N3946">
        <v>36268.748001814063</v>
      </c>
      <c r="O3946">
        <v>65.671513522829827</v>
      </c>
      <c r="P3946">
        <v>47.779399615141848</v>
      </c>
      <c r="Q3946" s="6">
        <v>3944</v>
      </c>
    </row>
    <row r="3947" spans="1:17" x14ac:dyDescent="0.25">
      <c r="A3947">
        <v>125.21423867581039</v>
      </c>
      <c r="B3947">
        <v>-16.068408632111627</v>
      </c>
      <c r="C3947" s="6">
        <v>2014.88</v>
      </c>
      <c r="D3947">
        <v>3</v>
      </c>
      <c r="E3947">
        <v>0.65</v>
      </c>
      <c r="F3947">
        <v>19.899999999999999</v>
      </c>
      <c r="G3947">
        <v>54.048620189015942</v>
      </c>
      <c r="H3947">
        <v>19.797050924739327</v>
      </c>
      <c r="I3947">
        <v>15.214238675810392</v>
      </c>
      <c r="J3947">
        <v>6130.5305362734207</v>
      </c>
      <c r="K3947">
        <v>-1754.004139991908</v>
      </c>
      <c r="L3947">
        <v>-15.966338455293922</v>
      </c>
      <c r="M3947">
        <v>6376.5143440040674</v>
      </c>
      <c r="N3947">
        <v>36326.531801448764</v>
      </c>
      <c r="O3947">
        <v>64.239651841278871</v>
      </c>
      <c r="P3947">
        <v>44.496328033598701</v>
      </c>
      <c r="Q3947" s="6">
        <v>3945</v>
      </c>
    </row>
    <row r="3948" spans="1:17" x14ac:dyDescent="0.25">
      <c r="A3948">
        <v>128.99227018924569</v>
      </c>
      <c r="B3948">
        <v>-16.010634753000957</v>
      </c>
      <c r="C3948" s="6">
        <v>2015.16</v>
      </c>
      <c r="D3948">
        <v>1.2</v>
      </c>
      <c r="E3948">
        <v>0.65</v>
      </c>
      <c r="F3948">
        <v>19.899999999999999</v>
      </c>
      <c r="G3948">
        <v>46.089820015575185</v>
      </c>
      <c r="H3948">
        <v>23.72013899665356</v>
      </c>
      <c r="I3948">
        <v>18.992270189245687</v>
      </c>
      <c r="J3948">
        <v>6132.2969816771856</v>
      </c>
      <c r="K3948">
        <v>-1747.8598118140874</v>
      </c>
      <c r="L3948">
        <v>-15.908892822947736</v>
      </c>
      <c r="M3948">
        <v>6376.5257149361441</v>
      </c>
      <c r="N3948">
        <v>36462.306294548056</v>
      </c>
      <c r="O3948">
        <v>61.166629746875358</v>
      </c>
      <c r="P3948">
        <v>51.292068977118696</v>
      </c>
      <c r="Q3948" s="6">
        <v>3946</v>
      </c>
    </row>
    <row r="3949" spans="1:17" x14ac:dyDescent="0.25">
      <c r="A3949">
        <v>129.40276663499742</v>
      </c>
      <c r="B3949">
        <v>-14.69398193506453</v>
      </c>
      <c r="C3949" s="6">
        <v>2015.4400000000003</v>
      </c>
      <c r="D3949">
        <v>0.75</v>
      </c>
      <c r="E3949">
        <v>0.65</v>
      </c>
      <c r="F3949">
        <v>19.899999999999999</v>
      </c>
      <c r="G3949">
        <v>42.007420362456692</v>
      </c>
      <c r="H3949">
        <v>20.196442668049098</v>
      </c>
      <c r="I3949">
        <v>19.40276663499742</v>
      </c>
      <c r="J3949">
        <v>6170.8682586568693</v>
      </c>
      <c r="K3949">
        <v>-1607.3711457937459</v>
      </c>
      <c r="L3949">
        <v>-14.599829251202451</v>
      </c>
      <c r="M3949">
        <v>6376.7748169454098</v>
      </c>
      <c r="N3949">
        <v>36436.977363594502</v>
      </c>
      <c r="O3949">
        <v>61.722624783744294</v>
      </c>
      <c r="P3949">
        <v>54.239123556606749</v>
      </c>
      <c r="Q3949" s="6">
        <v>3947</v>
      </c>
    </row>
    <row r="3950" spans="1:17" x14ac:dyDescent="0.25">
      <c r="A3950">
        <v>126.65339140387434</v>
      </c>
      <c r="B3950">
        <v>-15.969498430005835</v>
      </c>
      <c r="C3950" s="6">
        <v>2015.7200000000003</v>
      </c>
      <c r="D3950">
        <v>3</v>
      </c>
      <c r="E3950">
        <v>0.65</v>
      </c>
      <c r="F3950">
        <v>19.899999999999999</v>
      </c>
      <c r="G3950">
        <v>54.048620189015942</v>
      </c>
      <c r="H3950">
        <v>19.700703300360033</v>
      </c>
      <c r="I3950">
        <v>16.653391403874338</v>
      </c>
      <c r="J3950">
        <v>6133.5509487700901</v>
      </c>
      <c r="K3950">
        <v>-1743.483845688171</v>
      </c>
      <c r="L3950">
        <v>-15.867990469289568</v>
      </c>
      <c r="M3950">
        <v>6376.5337889274988</v>
      </c>
      <c r="N3950">
        <v>36372.213103271017</v>
      </c>
      <c r="O3950">
        <v>63.168426284331794</v>
      </c>
      <c r="P3950">
        <v>47.393422647743726</v>
      </c>
      <c r="Q3950" s="6">
        <v>3948</v>
      </c>
    </row>
    <row r="3951" spans="1:17" x14ac:dyDescent="0.25">
      <c r="A3951">
        <v>128.34110304781859</v>
      </c>
      <c r="B3951">
        <v>-16.445460410774221</v>
      </c>
      <c r="C3951" s="6">
        <v>2016.0000000000002</v>
      </c>
      <c r="D3951">
        <v>0.75</v>
      </c>
      <c r="E3951">
        <v>0.65</v>
      </c>
      <c r="F3951">
        <v>19.899999999999999</v>
      </c>
      <c r="G3951">
        <v>42.007420362456692</v>
      </c>
      <c r="H3951">
        <v>16.92691854177475</v>
      </c>
      <c r="I3951">
        <v>18.341103047818592</v>
      </c>
      <c r="J3951">
        <v>6118.8498219126459</v>
      </c>
      <c r="K3951">
        <v>-1794.0608058830705</v>
      </c>
      <c r="L3951">
        <v>-16.341258153660032</v>
      </c>
      <c r="M3951">
        <v>6376.4392350532307</v>
      </c>
      <c r="N3951">
        <v>36451.255205525988</v>
      </c>
      <c r="O3951">
        <v>61.402513384551334</v>
      </c>
      <c r="P3951">
        <v>49.503751687176667</v>
      </c>
      <c r="Q3951" s="6">
        <v>3949</v>
      </c>
    </row>
    <row r="3952" spans="1:17" x14ac:dyDescent="0.25">
      <c r="A3952">
        <v>126.16629418620292</v>
      </c>
      <c r="B3952">
        <v>-13.258901947912699</v>
      </c>
      <c r="C3952" s="6">
        <v>2016.2800000000002</v>
      </c>
      <c r="D3952">
        <v>0.75</v>
      </c>
      <c r="E3952">
        <v>0.65</v>
      </c>
      <c r="F3952">
        <v>19.899999999999999</v>
      </c>
      <c r="G3952">
        <v>42.007420362456692</v>
      </c>
      <c r="H3952">
        <v>17.368963224060458</v>
      </c>
      <c r="I3952">
        <v>16.166294186202919</v>
      </c>
      <c r="J3952">
        <v>6209.2153510057396</v>
      </c>
      <c r="K3952">
        <v>-1453.2996749063407</v>
      </c>
      <c r="L3952">
        <v>-13.173245072573842</v>
      </c>
      <c r="M3952">
        <v>6377.0240096967027</v>
      </c>
      <c r="N3952">
        <v>36270.836171264214</v>
      </c>
      <c r="O3952">
        <v>65.624552357283733</v>
      </c>
      <c r="P3952">
        <v>51.649998327268001</v>
      </c>
      <c r="Q3952" s="6">
        <v>3950</v>
      </c>
    </row>
    <row r="3953" spans="1:17" x14ac:dyDescent="0.25">
      <c r="A3953">
        <v>127.35639895984573</v>
      </c>
      <c r="B3953">
        <v>-15.798575898011503</v>
      </c>
      <c r="C3953" s="6">
        <v>2016.5600000000002</v>
      </c>
      <c r="D3953">
        <v>1.2</v>
      </c>
      <c r="E3953">
        <v>0.65</v>
      </c>
      <c r="F3953">
        <v>19.899999999999999</v>
      </c>
      <c r="G3953">
        <v>46.089820015575185</v>
      </c>
      <c r="H3953">
        <v>20.105819285298235</v>
      </c>
      <c r="I3953">
        <v>17.356398959845734</v>
      </c>
      <c r="J3953">
        <v>6138.7275070354872</v>
      </c>
      <c r="K3953">
        <v>-1725.2921624422875</v>
      </c>
      <c r="L3953">
        <v>-15.698042303206797</v>
      </c>
      <c r="M3953">
        <v>6376.5671369020274</v>
      </c>
      <c r="N3953">
        <v>36391.999824346058</v>
      </c>
      <c r="O3953">
        <v>62.717732938599745</v>
      </c>
      <c r="P3953">
        <v>48.941090416692255</v>
      </c>
      <c r="Q3953" s="6">
        <v>3951</v>
      </c>
    </row>
    <row r="3954" spans="1:17" x14ac:dyDescent="0.25">
      <c r="A3954">
        <v>129.77608505164451</v>
      </c>
      <c r="B3954">
        <v>-13.491380842114966</v>
      </c>
      <c r="C3954" s="6">
        <v>2016.8400000000001</v>
      </c>
      <c r="D3954">
        <v>0.75</v>
      </c>
      <c r="E3954">
        <v>0.65</v>
      </c>
      <c r="F3954">
        <v>19.899999999999999</v>
      </c>
      <c r="G3954">
        <v>42.007420362456692</v>
      </c>
      <c r="H3954">
        <v>19.454509300499463</v>
      </c>
      <c r="I3954">
        <v>19.776085051644515</v>
      </c>
      <c r="J3954">
        <v>6203.2656514232176</v>
      </c>
      <c r="K3954">
        <v>-1478.3220504382375</v>
      </c>
      <c r="L3954">
        <v>-13.40433265053816</v>
      </c>
      <c r="M3954">
        <v>6376.9852459402027</v>
      </c>
      <c r="N3954">
        <v>36417.329738803252</v>
      </c>
      <c r="O3954">
        <v>62.161742095180792</v>
      </c>
      <c r="P3954">
        <v>57.021961470724918</v>
      </c>
      <c r="Q3954" s="6">
        <v>3952</v>
      </c>
    </row>
    <row r="3955" spans="1:17" x14ac:dyDescent="0.25">
      <c r="A3955">
        <v>126.71563072169864</v>
      </c>
      <c r="B3955">
        <v>-13.355016167543107</v>
      </c>
      <c r="C3955" s="6">
        <v>2017.1200000000001</v>
      </c>
      <c r="D3955">
        <v>0.75</v>
      </c>
      <c r="E3955">
        <v>0.65</v>
      </c>
      <c r="F3955">
        <v>19.899999999999999</v>
      </c>
      <c r="G3955">
        <v>42.007420362456692</v>
      </c>
      <c r="H3955">
        <v>14.118362580120325</v>
      </c>
      <c r="I3955">
        <v>16.715630721698645</v>
      </c>
      <c r="J3955">
        <v>6206.767878907458</v>
      </c>
      <c r="K3955">
        <v>-1463.6475963464827</v>
      </c>
      <c r="L3955">
        <v>-13.268783394483689</v>
      </c>
      <c r="M3955">
        <v>6377.0080593432076</v>
      </c>
      <c r="N3955">
        <v>36293.138284399975</v>
      </c>
      <c r="O3955">
        <v>65.067099405641144</v>
      </c>
      <c r="P3955">
        <v>52.434399815898466</v>
      </c>
      <c r="Q3955" s="6">
        <v>3953</v>
      </c>
    </row>
    <row r="3956" spans="1:17" x14ac:dyDescent="0.25">
      <c r="A3956">
        <v>126.48839539660551</v>
      </c>
      <c r="B3956">
        <v>-15.801224456242526</v>
      </c>
      <c r="C3956" s="6">
        <v>2017.4</v>
      </c>
      <c r="D3956">
        <v>0.75</v>
      </c>
      <c r="E3956">
        <v>0.65</v>
      </c>
      <c r="F3956">
        <v>19.899999999999999</v>
      </c>
      <c r="G3956">
        <v>42.007420362456692</v>
      </c>
      <c r="H3956">
        <v>15.632933674124393</v>
      </c>
      <c r="I3956">
        <v>16.488395396605512</v>
      </c>
      <c r="J3956">
        <v>6138.6477074510285</v>
      </c>
      <c r="K3956">
        <v>-1725.5741700704305</v>
      </c>
      <c r="L3956">
        <v>-15.700675735837182</v>
      </c>
      <c r="M3956">
        <v>6376.566622611891</v>
      </c>
      <c r="N3956">
        <v>36360.711975591184</v>
      </c>
      <c r="O3956">
        <v>63.435341098111728</v>
      </c>
      <c r="P3956">
        <v>47.387299834660162</v>
      </c>
      <c r="Q3956" s="6">
        <v>3954</v>
      </c>
    </row>
    <row r="3957" spans="1:17" x14ac:dyDescent="0.25">
      <c r="A3957">
        <v>129.98171024178905</v>
      </c>
      <c r="B3957">
        <v>-16.188424114581011</v>
      </c>
      <c r="C3957" s="6">
        <v>2017.6800000000003</v>
      </c>
      <c r="D3957">
        <v>0.75</v>
      </c>
      <c r="E3957">
        <v>0.65</v>
      </c>
      <c r="F3957">
        <v>19.899999999999999</v>
      </c>
      <c r="G3957">
        <v>42.007420362456692</v>
      </c>
      <c r="H3957">
        <v>19.555125589872894</v>
      </c>
      <c r="I3957">
        <v>19.981710241789045</v>
      </c>
      <c r="J3957">
        <v>6126.841215288996</v>
      </c>
      <c r="K3957">
        <v>-1766.7623402270212</v>
      </c>
      <c r="L3957">
        <v>-16.085673377621944</v>
      </c>
      <c r="M3957">
        <v>6376.4906056708342</v>
      </c>
      <c r="N3957">
        <v>36509.05011191326</v>
      </c>
      <c r="O3957">
        <v>60.177924013865137</v>
      </c>
      <c r="P3957">
        <v>52.520807534464069</v>
      </c>
      <c r="Q3957" s="6">
        <v>3955</v>
      </c>
    </row>
    <row r="3958" spans="1:17" x14ac:dyDescent="0.25">
      <c r="A3958">
        <v>126.31355428255502</v>
      </c>
      <c r="B3958">
        <v>-12.155883426313626</v>
      </c>
      <c r="C3958" s="6">
        <v>2017.9600000000003</v>
      </c>
      <c r="D3958">
        <v>0.75</v>
      </c>
      <c r="E3958">
        <v>0.65</v>
      </c>
      <c r="F3958">
        <v>19.899999999999999</v>
      </c>
      <c r="G3958">
        <v>42.007420362456692</v>
      </c>
      <c r="H3958">
        <v>22.654937215235513</v>
      </c>
      <c r="I3958">
        <v>16.313554282555017</v>
      </c>
      <c r="J3958">
        <v>6236.0570085290583</v>
      </c>
      <c r="K3958">
        <v>-1334.26553583954</v>
      </c>
      <c r="L3958">
        <v>-12.076902409171538</v>
      </c>
      <c r="M3958">
        <v>6377.1993487544014</v>
      </c>
      <c r="N3958">
        <v>36246.10010895173</v>
      </c>
      <c r="O3958">
        <v>66.2630124573475</v>
      </c>
      <c r="P3958">
        <v>54.26616560328381</v>
      </c>
      <c r="Q3958" s="6">
        <v>3956</v>
      </c>
    </row>
    <row r="3959" spans="1:17" x14ac:dyDescent="0.25">
      <c r="A3959">
        <v>126.2853690691133</v>
      </c>
      <c r="B3959">
        <v>-13.857227241225795</v>
      </c>
      <c r="C3959" s="6">
        <v>2018.2400000000002</v>
      </c>
      <c r="D3959">
        <v>1.2</v>
      </c>
      <c r="E3959">
        <v>0.65</v>
      </c>
      <c r="F3959">
        <v>19.899999999999999</v>
      </c>
      <c r="G3959">
        <v>46.089820015575185</v>
      </c>
      <c r="H3959">
        <v>19.609501230659433</v>
      </c>
      <c r="I3959">
        <v>16.285369069113301</v>
      </c>
      <c r="J3959">
        <v>6193.6970603600648</v>
      </c>
      <c r="K3959">
        <v>-1517.6506312544304</v>
      </c>
      <c r="L3959">
        <v>-13.768001108913541</v>
      </c>
      <c r="M3959">
        <v>6376.9229816628558</v>
      </c>
      <c r="N3959">
        <v>36292.31958475594</v>
      </c>
      <c r="O3959">
        <v>65.084590672146348</v>
      </c>
      <c r="P3959">
        <v>50.654602552668102</v>
      </c>
      <c r="Q3959" s="6">
        <v>3957</v>
      </c>
    </row>
    <row r="3960" spans="1:17" x14ac:dyDescent="0.25">
      <c r="A3960">
        <v>125.82241804585283</v>
      </c>
      <c r="B3960">
        <v>-14.912460053866152</v>
      </c>
      <c r="C3960" s="6">
        <v>2018.5200000000002</v>
      </c>
      <c r="D3960">
        <v>1.2</v>
      </c>
      <c r="E3960">
        <v>0.65</v>
      </c>
      <c r="F3960">
        <v>19.899999999999999</v>
      </c>
      <c r="G3960">
        <v>46.089820015575185</v>
      </c>
      <c r="H3960">
        <v>20.702843278626716</v>
      </c>
      <c r="I3960">
        <v>15.822418045852828</v>
      </c>
      <c r="J3960">
        <v>6164.691824802363</v>
      </c>
      <c r="K3960">
        <v>-1630.7426890462909</v>
      </c>
      <c r="L3960">
        <v>-14.817033978672518</v>
      </c>
      <c r="M3960">
        <v>6376.7348237685883</v>
      </c>
      <c r="N3960">
        <v>36308.625487808022</v>
      </c>
      <c r="O3960">
        <v>64.678683112811214</v>
      </c>
      <c r="P3960">
        <v>47.758215566713666</v>
      </c>
      <c r="Q3960" s="6">
        <v>3958</v>
      </c>
    </row>
    <row r="3961" spans="1:17" x14ac:dyDescent="0.25">
      <c r="A3961">
        <v>128.12232060368638</v>
      </c>
      <c r="B3961">
        <v>-12.359762930770607</v>
      </c>
      <c r="C3961" s="6">
        <v>2018.8000000000002</v>
      </c>
      <c r="D3961">
        <v>0.75</v>
      </c>
      <c r="E3961">
        <v>0.65</v>
      </c>
      <c r="F3961">
        <v>19.899999999999999</v>
      </c>
      <c r="G3961">
        <v>42.007420362456692</v>
      </c>
      <c r="H3961">
        <v>20.063037750113647</v>
      </c>
      <c r="I3961">
        <v>18.122320603686376</v>
      </c>
      <c r="J3961">
        <v>6231.2685369198343</v>
      </c>
      <c r="K3961">
        <v>-1356.3053844700776</v>
      </c>
      <c r="L3961">
        <v>-12.279538928953391</v>
      </c>
      <c r="M3961">
        <v>6377.1680137149888</v>
      </c>
      <c r="N3961">
        <v>36319.100439704889</v>
      </c>
      <c r="O3961">
        <v>64.43858082495035</v>
      </c>
      <c r="P3961">
        <v>56.81443029551253</v>
      </c>
      <c r="Q3961" s="6">
        <v>3959</v>
      </c>
    </row>
    <row r="3962" spans="1:17" x14ac:dyDescent="0.25">
      <c r="A3962">
        <v>126.04962779445157</v>
      </c>
      <c r="B3962">
        <v>-12.313700294690731</v>
      </c>
      <c r="C3962" s="6">
        <v>2019.0800000000002</v>
      </c>
      <c r="D3962">
        <v>3</v>
      </c>
      <c r="E3962">
        <v>0.65</v>
      </c>
      <c r="F3962">
        <v>19.899999999999999</v>
      </c>
      <c r="G3962">
        <v>54.048620189015942</v>
      </c>
      <c r="H3962">
        <v>19.315926465325447</v>
      </c>
      <c r="I3962">
        <v>16.049627794451567</v>
      </c>
      <c r="J3962">
        <v>6232.3572631416182</v>
      </c>
      <c r="K3962">
        <v>-1351.3273699375582</v>
      </c>
      <c r="L3962">
        <v>-12.233756771424439</v>
      </c>
      <c r="M3962">
        <v>6377.1751360752542</v>
      </c>
      <c r="N3962">
        <v>36240.91914065076</v>
      </c>
      <c r="O3962">
        <v>66.396785196303114</v>
      </c>
      <c r="P3962">
        <v>53.449869247239512</v>
      </c>
      <c r="Q3962" s="6">
        <v>3960</v>
      </c>
    </row>
    <row r="3963" spans="1:17" x14ac:dyDescent="0.25">
      <c r="A3963">
        <v>129.19757175914262</v>
      </c>
      <c r="B3963">
        <v>-12.622085391366262</v>
      </c>
      <c r="C3963" s="6">
        <v>2019.3600000000001</v>
      </c>
      <c r="D3963">
        <v>3</v>
      </c>
      <c r="E3963">
        <v>0.65</v>
      </c>
      <c r="F3963">
        <v>19.899999999999999</v>
      </c>
      <c r="G3963">
        <v>54.048620189015942</v>
      </c>
      <c r="H3963">
        <v>18.303880616494443</v>
      </c>
      <c r="I3963">
        <v>19.197571759142619</v>
      </c>
      <c r="J3963">
        <v>6224.9920050889477</v>
      </c>
      <c r="K3963">
        <v>-1384.6382273304</v>
      </c>
      <c r="L3963">
        <v>-12.540268029343878</v>
      </c>
      <c r="M3963">
        <v>6377.1269772528431</v>
      </c>
      <c r="N3963">
        <v>36369.375762950935</v>
      </c>
      <c r="O3963">
        <v>63.251498561014152</v>
      </c>
      <c r="P3963">
        <v>57.888115783370999</v>
      </c>
      <c r="Q3963" s="6">
        <v>3961</v>
      </c>
    </row>
    <row r="3964" spans="1:17" x14ac:dyDescent="0.25">
      <c r="A3964">
        <v>129.44831845501378</v>
      </c>
      <c r="B3964">
        <v>-15.473655893373635</v>
      </c>
      <c r="C3964" s="6">
        <v>2019.64</v>
      </c>
      <c r="D3964">
        <v>1.2</v>
      </c>
      <c r="E3964">
        <v>0.65</v>
      </c>
      <c r="F3964">
        <v>19.899999999999999</v>
      </c>
      <c r="G3964">
        <v>46.089820015575185</v>
      </c>
      <c r="H3964">
        <v>19.279597800940088</v>
      </c>
      <c r="I3964">
        <v>19.448318455013776</v>
      </c>
      <c r="J3964">
        <v>6148.4180728388183</v>
      </c>
      <c r="K3964">
        <v>-1690.6687329380379</v>
      </c>
      <c r="L3964">
        <v>-15.374984301558381</v>
      </c>
      <c r="M3964">
        <v>6376.6296397819215</v>
      </c>
      <c r="N3964">
        <v>36463.327150334793</v>
      </c>
      <c r="O3964">
        <v>61.147572198571879</v>
      </c>
      <c r="P3964">
        <v>52.926331386349673</v>
      </c>
      <c r="Q3964" s="6">
        <v>3962</v>
      </c>
    </row>
    <row r="3965" spans="1:17" x14ac:dyDescent="0.25">
      <c r="A3965">
        <v>126.16726326742635</v>
      </c>
      <c r="B3965">
        <v>-13.825732623560056</v>
      </c>
      <c r="C3965" s="6">
        <v>2019.9200000000003</v>
      </c>
      <c r="D3965">
        <v>1.2</v>
      </c>
      <c r="E3965">
        <v>0.65</v>
      </c>
      <c r="F3965">
        <v>19.899999999999999</v>
      </c>
      <c r="G3965">
        <v>46.089820015575185</v>
      </c>
      <c r="H3965">
        <v>18.269418766677564</v>
      </c>
      <c r="I3965">
        <v>16.16726326742635</v>
      </c>
      <c r="J3965">
        <v>6194.5306793535747</v>
      </c>
      <c r="K3965">
        <v>-1514.2673182933834</v>
      </c>
      <c r="L3965">
        <v>-13.73669342130316</v>
      </c>
      <c r="M3965">
        <v>6376.9284023504679</v>
      </c>
      <c r="N3965">
        <v>36287.245193365772</v>
      </c>
      <c r="O3965">
        <v>65.210503997550973</v>
      </c>
      <c r="P3965">
        <v>50.501365575983094</v>
      </c>
      <c r="Q3965" s="6">
        <v>3963</v>
      </c>
    </row>
    <row r="3966" spans="1:17" x14ac:dyDescent="0.25">
      <c r="A3966">
        <v>125.543637179345</v>
      </c>
      <c r="B3966">
        <v>-13.292977861941411</v>
      </c>
      <c r="C3966" s="6">
        <v>2020.2000000000003</v>
      </c>
      <c r="D3966">
        <v>1.2</v>
      </c>
      <c r="E3966">
        <v>0.65</v>
      </c>
      <c r="F3966">
        <v>19.899999999999999</v>
      </c>
      <c r="G3966">
        <v>46.089820015575185</v>
      </c>
      <c r="H3966">
        <v>15.187428126153993</v>
      </c>
      <c r="I3966">
        <v>15.543637179344998</v>
      </c>
      <c r="J3966">
        <v>6208.3496233164997</v>
      </c>
      <c r="K3966">
        <v>-1456.9688422774079</v>
      </c>
      <c r="L3966">
        <v>-13.207116700687136</v>
      </c>
      <c r="M3966">
        <v>6377.0183669722401</v>
      </c>
      <c r="N3966">
        <v>36250.368488512009</v>
      </c>
      <c r="O3966">
        <v>66.146571990291406</v>
      </c>
      <c r="P3966">
        <v>50.420920544112874</v>
      </c>
      <c r="Q3966" s="6">
        <v>3964</v>
      </c>
    </row>
    <row r="3967" spans="1:17" x14ac:dyDescent="0.25">
      <c r="A3967">
        <v>125.81878111464462</v>
      </c>
      <c r="B3967">
        <v>-15.769709201070786</v>
      </c>
      <c r="C3967" s="6">
        <v>2020.4800000000002</v>
      </c>
      <c r="D3967">
        <v>0.75</v>
      </c>
      <c r="E3967">
        <v>0.65</v>
      </c>
      <c r="F3967">
        <v>19.899999999999999</v>
      </c>
      <c r="G3967">
        <v>42.007420362456692</v>
      </c>
      <c r="H3967">
        <v>15.288303098465615</v>
      </c>
      <c r="I3967">
        <v>15.818781114644622</v>
      </c>
      <c r="J3967">
        <v>6139.5963979276694</v>
      </c>
      <c r="K3967">
        <v>-1722.2183202304666</v>
      </c>
      <c r="L3967">
        <v>-15.669340515750996</v>
      </c>
      <c r="M3967">
        <v>6376.5727371358244</v>
      </c>
      <c r="N3967">
        <v>36336.501348174483</v>
      </c>
      <c r="O3967">
        <v>64.003903731823414</v>
      </c>
      <c r="P3967">
        <v>46.192408003556061</v>
      </c>
      <c r="Q3967" s="6">
        <v>3965</v>
      </c>
    </row>
    <row r="3968" spans="1:17" x14ac:dyDescent="0.25">
      <c r="A3968">
        <v>127.58970685545722</v>
      </c>
      <c r="B3968">
        <v>-13.106365502396958</v>
      </c>
      <c r="C3968" s="6">
        <v>2020.7600000000002</v>
      </c>
      <c r="D3968">
        <v>0.75</v>
      </c>
      <c r="E3968">
        <v>0.65</v>
      </c>
      <c r="F3968">
        <v>19.899999999999999</v>
      </c>
      <c r="G3968">
        <v>42.007420362456692</v>
      </c>
      <c r="H3968">
        <v>15.638986748168774</v>
      </c>
      <c r="I3968">
        <v>17.589706855457223</v>
      </c>
      <c r="J3968">
        <v>6213.0638880499964</v>
      </c>
      <c r="K3968">
        <v>-1436.8689543032478</v>
      </c>
      <c r="L3968">
        <v>-13.021624554722914</v>
      </c>
      <c r="M3968">
        <v>6377.0491035298955</v>
      </c>
      <c r="N3968">
        <v>36318.606170960251</v>
      </c>
      <c r="O3968">
        <v>64.446774274303081</v>
      </c>
      <c r="P3968">
        <v>54.424527442953192</v>
      </c>
      <c r="Q3968" s="6">
        <v>3966</v>
      </c>
    </row>
    <row r="3969" spans="1:17" x14ac:dyDescent="0.25">
      <c r="A3969">
        <v>129.05551905562686</v>
      </c>
      <c r="B3969">
        <v>-12.974215163587381</v>
      </c>
      <c r="C3969" s="6">
        <v>2021.0400000000002</v>
      </c>
      <c r="D3969">
        <v>0.75</v>
      </c>
      <c r="E3969">
        <v>0.65</v>
      </c>
      <c r="F3969">
        <v>19.899999999999999</v>
      </c>
      <c r="G3969">
        <v>42.007420362456692</v>
      </c>
      <c r="H3969">
        <v>22.692032014490643</v>
      </c>
      <c r="I3969">
        <v>19.05551905562686</v>
      </c>
      <c r="J3969">
        <v>6216.3626671666416</v>
      </c>
      <c r="K3969">
        <v>-1422.6260742146958</v>
      </c>
      <c r="L3969">
        <v>-12.89026965791674</v>
      </c>
      <c r="M3969">
        <v>6377.0706250424009</v>
      </c>
      <c r="N3969">
        <v>36372.95915155633</v>
      </c>
      <c r="O3969">
        <v>63.167232507012841</v>
      </c>
      <c r="P3969">
        <v>56.976735014082003</v>
      </c>
      <c r="Q3969" s="6">
        <v>3967</v>
      </c>
    </row>
    <row r="3970" spans="1:17" x14ac:dyDescent="0.25">
      <c r="A3970">
        <v>125.29064735148089</v>
      </c>
      <c r="B3970">
        <v>-12.348880009916634</v>
      </c>
      <c r="C3970" s="6">
        <v>2021.3200000000002</v>
      </c>
      <c r="D3970">
        <v>1.2</v>
      </c>
      <c r="E3970">
        <v>0.65</v>
      </c>
      <c r="F3970">
        <v>19.899999999999999</v>
      </c>
      <c r="G3970">
        <v>46.089820015575185</v>
      </c>
      <c r="H3970">
        <v>17.345639004024537</v>
      </c>
      <c r="I3970">
        <v>15.290647351480885</v>
      </c>
      <c r="J3970">
        <v>6231.5261246135206</v>
      </c>
      <c r="K3970">
        <v>-1355.1293386799359</v>
      </c>
      <c r="L3970">
        <v>-12.268722256436012</v>
      </c>
      <c r="M3970">
        <v>6377.16969872152</v>
      </c>
      <c r="N3970">
        <v>36215.899093980937</v>
      </c>
      <c r="O3970">
        <v>67.057366955787515</v>
      </c>
      <c r="P3970">
        <v>51.96548419682032</v>
      </c>
      <c r="Q3970" s="6">
        <v>3968</v>
      </c>
    </row>
    <row r="3971" spans="1:17" x14ac:dyDescent="0.25">
      <c r="A3971">
        <v>129.95404926281194</v>
      </c>
      <c r="B3971">
        <v>-11.591134047251593</v>
      </c>
      <c r="C3971" s="6">
        <v>2021.6000000000001</v>
      </c>
      <c r="D3971">
        <v>0.75</v>
      </c>
      <c r="E3971">
        <v>0.65</v>
      </c>
      <c r="F3971">
        <v>19.899999999999999</v>
      </c>
      <c r="G3971">
        <v>42.007420362456692</v>
      </c>
      <c r="H3971">
        <v>16.800391784952573</v>
      </c>
      <c r="I3971">
        <v>19.954049262811935</v>
      </c>
      <c r="J3971">
        <v>6248.9109559337576</v>
      </c>
      <c r="K3971">
        <v>-1273.1291141996942</v>
      </c>
      <c r="L3971">
        <v>-11.515616619811672</v>
      </c>
      <c r="M3971">
        <v>6377.2835813229949</v>
      </c>
      <c r="N3971">
        <v>36375.26249941322</v>
      </c>
      <c r="O3971">
        <v>63.120602868920749</v>
      </c>
      <c r="P3971">
        <v>61.038930029299742</v>
      </c>
      <c r="Q3971" s="6">
        <v>3969</v>
      </c>
    </row>
    <row r="3972" spans="1:17" x14ac:dyDescent="0.25">
      <c r="A3972">
        <v>129.4519535559285</v>
      </c>
      <c r="B3972">
        <v>-14.810648158354185</v>
      </c>
      <c r="C3972" s="6">
        <v>2021.88</v>
      </c>
      <c r="D3972">
        <v>3</v>
      </c>
      <c r="E3972">
        <v>0.65</v>
      </c>
      <c r="F3972">
        <v>19.899999999999999</v>
      </c>
      <c r="G3972">
        <v>54.048620189015942</v>
      </c>
      <c r="H3972">
        <v>19.846785832982167</v>
      </c>
      <c r="I3972">
        <v>19.451953555928498</v>
      </c>
      <c r="J3972">
        <v>6167.5811767223204</v>
      </c>
      <c r="K3972">
        <v>-1619.8543088566864</v>
      </c>
      <c r="L3972">
        <v>-14.715814809820372</v>
      </c>
      <c r="M3972">
        <v>6376.7535277271818</v>
      </c>
      <c r="N3972">
        <v>36442.598808662944</v>
      </c>
      <c r="O3972">
        <v>61.599278000587809</v>
      </c>
      <c r="P3972">
        <v>54.103270555626693</v>
      </c>
      <c r="Q3972" s="6">
        <v>3970</v>
      </c>
    </row>
    <row r="3973" spans="1:17" x14ac:dyDescent="0.25">
      <c r="A3973">
        <v>128.5716658556874</v>
      </c>
      <c r="B3973">
        <v>-12.385247934921587</v>
      </c>
      <c r="C3973" s="6">
        <v>2022.16</v>
      </c>
      <c r="D3973">
        <v>0.75</v>
      </c>
      <c r="E3973">
        <v>0.65</v>
      </c>
      <c r="F3973">
        <v>19.899999999999999</v>
      </c>
      <c r="G3973">
        <v>42.007420362456692</v>
      </c>
      <c r="H3973">
        <v>18.800071112710306</v>
      </c>
      <c r="I3973">
        <v>18.571665855687399</v>
      </c>
      <c r="J3973">
        <v>6230.6644579238955</v>
      </c>
      <c r="K3973">
        <v>-1359.0591935886816</v>
      </c>
      <c r="L3973">
        <v>-12.304868841426575</v>
      </c>
      <c r="M3973">
        <v>6377.1640624115971</v>
      </c>
      <c r="N3973">
        <v>36337.617926838378</v>
      </c>
      <c r="O3973">
        <v>63.995615934316874</v>
      </c>
      <c r="P3973">
        <v>57.447060464097945</v>
      </c>
      <c r="Q3973" s="6">
        <v>3971</v>
      </c>
    </row>
    <row r="3974" spans="1:17" x14ac:dyDescent="0.25">
      <c r="A3974">
        <v>125.86973100693859</v>
      </c>
      <c r="B3974">
        <v>-15.760619773722539</v>
      </c>
      <c r="C3974" s="6">
        <v>2022.4400000000003</v>
      </c>
      <c r="D3974">
        <v>0.75</v>
      </c>
      <c r="E3974">
        <v>0.65</v>
      </c>
      <c r="F3974">
        <v>19.899999999999999</v>
      </c>
      <c r="G3974">
        <v>42.007420362456692</v>
      </c>
      <c r="H3974">
        <v>16.137741851207181</v>
      </c>
      <c r="I3974">
        <v>15.869731006938594</v>
      </c>
      <c r="J3974">
        <v>6139.8696696558809</v>
      </c>
      <c r="K3974">
        <v>-1721.2503524869412</v>
      </c>
      <c r="L3974">
        <v>-15.660303035349665</v>
      </c>
      <c r="M3974">
        <v>6376.5744986079035</v>
      </c>
      <c r="N3974">
        <v>36337.926275145124</v>
      </c>
      <c r="O3974">
        <v>63.970174380970086</v>
      </c>
      <c r="P3974">
        <v>46.305390388139024</v>
      </c>
      <c r="Q3974" s="6">
        <v>3972</v>
      </c>
    </row>
    <row r="3975" spans="1:17" x14ac:dyDescent="0.25">
      <c r="A3975">
        <v>128.89615720438948</v>
      </c>
      <c r="B3975">
        <v>-15.930622560721478</v>
      </c>
      <c r="C3975" s="6">
        <v>2022.7200000000003</v>
      </c>
      <c r="D3975">
        <v>3</v>
      </c>
      <c r="E3975">
        <v>0.65</v>
      </c>
      <c r="F3975">
        <v>19.899999999999999</v>
      </c>
      <c r="G3975">
        <v>54.048620189015942</v>
      </c>
      <c r="H3975">
        <v>19.880260318012915</v>
      </c>
      <c r="I3975">
        <v>18.896157204389482</v>
      </c>
      <c r="J3975">
        <v>6134.7331177413844</v>
      </c>
      <c r="K3975">
        <v>-1739.3475291531995</v>
      </c>
      <c r="L3975">
        <v>-15.829335903386816</v>
      </c>
      <c r="M3975">
        <v>6376.5414021304896</v>
      </c>
      <c r="N3975">
        <v>36455.781351834339</v>
      </c>
      <c r="O3975">
        <v>61.307527564969227</v>
      </c>
      <c r="P3975">
        <v>51.275753992421095</v>
      </c>
      <c r="Q3975" s="6">
        <v>3973</v>
      </c>
    </row>
    <row r="3976" spans="1:17" x14ac:dyDescent="0.25">
      <c r="A3976">
        <v>125.65823943604732</v>
      </c>
      <c r="B3976">
        <v>-14.794092040521322</v>
      </c>
      <c r="C3976" s="6">
        <v>2023.0000000000002</v>
      </c>
      <c r="D3976">
        <v>1.2</v>
      </c>
      <c r="E3976">
        <v>0.65</v>
      </c>
      <c r="F3976">
        <v>19.899999999999999</v>
      </c>
      <c r="G3976">
        <v>46.089820015575185</v>
      </c>
      <c r="H3976">
        <v>22.336451808718998</v>
      </c>
      <c r="I3976">
        <v>15.658239436047324</v>
      </c>
      <c r="J3976">
        <v>6168.0491964556049</v>
      </c>
      <c r="K3976">
        <v>-1618.0832219129816</v>
      </c>
      <c r="L3976">
        <v>-14.699355190528948</v>
      </c>
      <c r="M3976">
        <v>6376.7565582302832</v>
      </c>
      <c r="N3976">
        <v>36299.309136651093</v>
      </c>
      <c r="O3976">
        <v>64.907076249595363</v>
      </c>
      <c r="P3976">
        <v>47.667393372661195</v>
      </c>
      <c r="Q3976" s="6">
        <v>3974</v>
      </c>
    </row>
    <row r="3977" spans="1:17" x14ac:dyDescent="0.25">
      <c r="A3977">
        <v>126.0516840022012</v>
      </c>
      <c r="B3977">
        <v>-13.202763613369523</v>
      </c>
      <c r="C3977" s="6">
        <v>2023.2800000000002</v>
      </c>
      <c r="D3977">
        <v>3</v>
      </c>
      <c r="E3977">
        <v>0.65</v>
      </c>
      <c r="F3977">
        <v>19.899999999999999</v>
      </c>
      <c r="G3977">
        <v>54.048620189015942</v>
      </c>
      <c r="H3977">
        <v>23.547897550147578</v>
      </c>
      <c r="I3977">
        <v>16.051684002201199</v>
      </c>
      <c r="J3977">
        <v>6210.6368289817929</v>
      </c>
      <c r="K3977">
        <v>-1447.2538088816993</v>
      </c>
      <c r="L3977">
        <v>-13.117443550464957</v>
      </c>
      <c r="M3977">
        <v>6377.0332764403547</v>
      </c>
      <c r="N3977">
        <v>36265.243161479702</v>
      </c>
      <c r="O3977">
        <v>65.766475306045066</v>
      </c>
      <c r="P3977">
        <v>51.556939041297966</v>
      </c>
      <c r="Q3977" s="6">
        <v>3975</v>
      </c>
    </row>
    <row r="3978" spans="1:17" x14ac:dyDescent="0.25">
      <c r="A3978">
        <v>126.79237449567053</v>
      </c>
      <c r="B3978">
        <v>-14.014132923665146</v>
      </c>
      <c r="C3978" s="6">
        <v>2023.5600000000002</v>
      </c>
      <c r="D3978">
        <v>3</v>
      </c>
      <c r="E3978">
        <v>0.65</v>
      </c>
      <c r="F3978">
        <v>19.899999999999999</v>
      </c>
      <c r="G3978">
        <v>54.048620189015942</v>
      </c>
      <c r="H3978">
        <v>17.621932528249111</v>
      </c>
      <c r="I3978">
        <v>16.792374495670529</v>
      </c>
      <c r="J3978">
        <v>6189.5162461147011</v>
      </c>
      <c r="K3978">
        <v>-1534.4995162651001</v>
      </c>
      <c r="L3978">
        <v>-13.923977105893959</v>
      </c>
      <c r="M3978">
        <v>6376.895806451259</v>
      </c>
      <c r="N3978">
        <v>36315.08379965667</v>
      </c>
      <c r="O3978">
        <v>64.527055049436527</v>
      </c>
      <c r="P3978">
        <v>51.254258840975368</v>
      </c>
      <c r="Q3978" s="6">
        <v>3976</v>
      </c>
    </row>
    <row r="3979" spans="1:17" x14ac:dyDescent="0.25">
      <c r="A3979">
        <v>129.10308554982734</v>
      </c>
      <c r="B3979">
        <v>-14.306565640545511</v>
      </c>
      <c r="C3979" s="6">
        <v>2023.8400000000001</v>
      </c>
      <c r="D3979">
        <v>3</v>
      </c>
      <c r="E3979">
        <v>0.65</v>
      </c>
      <c r="F3979">
        <v>19.899999999999999</v>
      </c>
      <c r="G3979">
        <v>54.048620189015942</v>
      </c>
      <c r="H3979">
        <v>22.702547112100298</v>
      </c>
      <c r="I3979">
        <v>19.103085549827341</v>
      </c>
      <c r="J3979">
        <v>6181.601044964912</v>
      </c>
      <c r="K3979">
        <v>-1565.871361690158</v>
      </c>
      <c r="L3979">
        <v>-14.214684297622451</v>
      </c>
      <c r="M3979">
        <v>6376.8444077359045</v>
      </c>
      <c r="N3979">
        <v>36412.930241144328</v>
      </c>
      <c r="O3979">
        <v>62.255588856098406</v>
      </c>
      <c r="P3979">
        <v>54.4926366621604</v>
      </c>
      <c r="Q3979" s="6">
        <v>3977</v>
      </c>
    </row>
    <row r="3980" spans="1:17" x14ac:dyDescent="0.25">
      <c r="A3980">
        <v>131.13941652822928</v>
      </c>
      <c r="B3980">
        <v>-12.756975863535299</v>
      </c>
      <c r="C3980" s="6">
        <v>2024.1200000000001</v>
      </c>
      <c r="D3980">
        <v>0.75</v>
      </c>
      <c r="E3980">
        <v>0.65</v>
      </c>
      <c r="F3980">
        <v>19.899999999999999</v>
      </c>
      <c r="G3980">
        <v>42.007420362456692</v>
      </c>
      <c r="H3980">
        <v>20.202832507044668</v>
      </c>
      <c r="I3980">
        <v>21.139416528229276</v>
      </c>
      <c r="J3980">
        <v>6221.7139775817714</v>
      </c>
      <c r="K3980">
        <v>-1399.1963853399964</v>
      </c>
      <c r="L3980">
        <v>-12.67434180797288</v>
      </c>
      <c r="M3980">
        <v>6377.1055615839459</v>
      </c>
      <c r="N3980">
        <v>36457.136794577702</v>
      </c>
      <c r="O3980">
        <v>61.293900145107052</v>
      </c>
      <c r="P3980">
        <v>60.269812161421697</v>
      </c>
      <c r="Q3980" s="6">
        <v>3978</v>
      </c>
    </row>
    <row r="3981" spans="1:17" x14ac:dyDescent="0.25">
      <c r="A3981">
        <v>125.83042651156471</v>
      </c>
      <c r="B3981">
        <v>-12.621239785086349</v>
      </c>
      <c r="C3981" s="6">
        <v>2024.4</v>
      </c>
      <c r="D3981">
        <v>0.75</v>
      </c>
      <c r="E3981">
        <v>0.65</v>
      </c>
      <c r="F3981">
        <v>19.899999999999999</v>
      </c>
      <c r="G3981">
        <v>42.007420362456692</v>
      </c>
      <c r="H3981">
        <v>19.915954374188157</v>
      </c>
      <c r="I3981">
        <v>15.83042651156471</v>
      </c>
      <c r="J3981">
        <v>6225.0124462900758</v>
      </c>
      <c r="K3981">
        <v>-1384.5469407883886</v>
      </c>
      <c r="L3981">
        <v>-12.539427548470195</v>
      </c>
      <c r="M3981">
        <v>6377.1271108323408</v>
      </c>
      <c r="N3981">
        <v>36241.513403812001</v>
      </c>
      <c r="O3981">
        <v>66.379672653416193</v>
      </c>
      <c r="P3981">
        <v>52.381503431695819</v>
      </c>
      <c r="Q3981" s="6">
        <v>3979</v>
      </c>
    </row>
    <row r="3982" spans="1:17" x14ac:dyDescent="0.25">
      <c r="A3982">
        <v>129.9702949066195</v>
      </c>
      <c r="B3982">
        <v>-14.385311429342007</v>
      </c>
      <c r="C3982" s="6">
        <v>2024.6800000000003</v>
      </c>
      <c r="D3982">
        <v>0.75</v>
      </c>
      <c r="E3982">
        <v>0.65</v>
      </c>
      <c r="F3982">
        <v>19.899999999999999</v>
      </c>
      <c r="G3982">
        <v>42.007420362456692</v>
      </c>
      <c r="H3982">
        <v>15.474308001414581</v>
      </c>
      <c r="I3982">
        <v>19.9702949066195</v>
      </c>
      <c r="J3982">
        <v>6179.442265099573</v>
      </c>
      <c r="K3982">
        <v>-1574.3123105790162</v>
      </c>
      <c r="L3982">
        <v>-14.292967054222585</v>
      </c>
      <c r="M3982">
        <v>6376.8304006723893</v>
      </c>
      <c r="N3982">
        <v>36451.486581426208</v>
      </c>
      <c r="O3982">
        <v>61.408373024359335</v>
      </c>
      <c r="P3982">
        <v>55.639963390298895</v>
      </c>
      <c r="Q3982" s="6">
        <v>3980</v>
      </c>
    </row>
    <row r="3983" spans="1:17" x14ac:dyDescent="0.25">
      <c r="A3983">
        <v>132.44301313121244</v>
      </c>
      <c r="B3983">
        <v>-12.568711950658333</v>
      </c>
      <c r="C3983" s="6">
        <v>2024.9600000000003</v>
      </c>
      <c r="D3983">
        <v>0.75</v>
      </c>
      <c r="E3983">
        <v>0.65</v>
      </c>
      <c r="F3983">
        <v>19.899999999999999</v>
      </c>
      <c r="G3983">
        <v>42.007420362456692</v>
      </c>
      <c r="H3983">
        <v>23.524082554262964</v>
      </c>
      <c r="I3983">
        <v>22.443013131212439</v>
      </c>
      <c r="J3983">
        <v>6226.2795801256461</v>
      </c>
      <c r="K3983">
        <v>-1378.8757740205683</v>
      </c>
      <c r="L3983">
        <v>-12.487218235130053</v>
      </c>
      <c r="M3983">
        <v>6377.1353921702512</v>
      </c>
      <c r="N3983">
        <v>36512.993117579805</v>
      </c>
      <c r="O3983">
        <v>60.113100584495875</v>
      </c>
      <c r="P3983">
        <v>62.217981691947244</v>
      </c>
      <c r="Q3983" s="6">
        <v>3981</v>
      </c>
    </row>
    <row r="3984" spans="1:17" x14ac:dyDescent="0.25">
      <c r="A3984">
        <v>130.69330405515709</v>
      </c>
      <c r="B3984">
        <v>-17.724722826498677</v>
      </c>
      <c r="C3984" s="6">
        <v>2025.2400000000002</v>
      </c>
      <c r="D3984">
        <v>0.75</v>
      </c>
      <c r="E3984">
        <v>0.65</v>
      </c>
      <c r="F3984">
        <v>19.899999999999999</v>
      </c>
      <c r="G3984">
        <v>42.007420362456692</v>
      </c>
      <c r="H3984">
        <v>16.84644430364051</v>
      </c>
      <c r="I3984">
        <v>20.693304055157085</v>
      </c>
      <c r="J3984">
        <v>6077.2567227585068</v>
      </c>
      <c r="K3984">
        <v>-1929.3864550182368</v>
      </c>
      <c r="L3984">
        <v>-17.613422378052686</v>
      </c>
      <c r="M3984">
        <v>6376.172940496619</v>
      </c>
      <c r="N3984">
        <v>36593.010946304959</v>
      </c>
      <c r="O3984">
        <v>58.469870636382403</v>
      </c>
      <c r="P3984">
        <v>51.132130992186475</v>
      </c>
      <c r="Q3984" s="6">
        <v>3982</v>
      </c>
    </row>
    <row r="3985" spans="1:17" x14ac:dyDescent="0.25">
      <c r="A3985">
        <v>123.42923727427507</v>
      </c>
      <c r="B3985">
        <v>-16.16568633953981</v>
      </c>
      <c r="C3985" s="6">
        <v>2025.5200000000002</v>
      </c>
      <c r="D3985">
        <v>1.2</v>
      </c>
      <c r="E3985">
        <v>0.65</v>
      </c>
      <c r="F3985">
        <v>19.899999999999999</v>
      </c>
      <c r="G3985">
        <v>46.089820015575185</v>
      </c>
      <c r="H3985">
        <v>19.127492419948538</v>
      </c>
      <c r="I3985">
        <v>13.429237274275067</v>
      </c>
      <c r="J3985">
        <v>6127.542238011365</v>
      </c>
      <c r="K3985">
        <v>-1764.3457924912695</v>
      </c>
      <c r="L3985">
        <v>-16.063064402546768</v>
      </c>
      <c r="M3985">
        <v>6376.4951151941596</v>
      </c>
      <c r="N3985">
        <v>36275.030717774898</v>
      </c>
      <c r="O3985">
        <v>65.50152144238821</v>
      </c>
      <c r="P3985">
        <v>40.616793504750966</v>
      </c>
      <c r="Q3985" s="6">
        <v>3983</v>
      </c>
    </row>
    <row r="3986" spans="1:17" x14ac:dyDescent="0.25">
      <c r="A3986">
        <v>126.77861857695652</v>
      </c>
      <c r="B3986">
        <v>-14.365368406389084</v>
      </c>
      <c r="C3986" s="6">
        <v>2025.8000000000002</v>
      </c>
      <c r="D3986">
        <v>3</v>
      </c>
      <c r="E3986">
        <v>0.65</v>
      </c>
      <c r="F3986">
        <v>19.899999999999999</v>
      </c>
      <c r="G3986">
        <v>54.048620189015942</v>
      </c>
      <c r="H3986">
        <v>20.799689781352857</v>
      </c>
      <c r="I3986">
        <v>16.778618576956518</v>
      </c>
      <c r="J3986">
        <v>6179.9900922796924</v>
      </c>
      <c r="K3986">
        <v>-1572.1748457756664</v>
      </c>
      <c r="L3986">
        <v>-14.273141232748747</v>
      </c>
      <c r="M3986">
        <v>6376.8339547431297</v>
      </c>
      <c r="N3986">
        <v>36325.162874769492</v>
      </c>
      <c r="O3986">
        <v>64.282383469773777</v>
      </c>
      <c r="P3986">
        <v>50.550023769184918</v>
      </c>
      <c r="Q3986" s="6">
        <v>3984</v>
      </c>
    </row>
    <row r="3987" spans="1:17" x14ac:dyDescent="0.25">
      <c r="A3987">
        <v>128.58822264701971</v>
      </c>
      <c r="B3987">
        <v>-13.338199110543588</v>
      </c>
      <c r="C3987" s="6">
        <v>2026.0800000000002</v>
      </c>
      <c r="D3987">
        <v>1.2</v>
      </c>
      <c r="E3987">
        <v>0.65</v>
      </c>
      <c r="F3987">
        <v>19.899999999999999</v>
      </c>
      <c r="G3987">
        <v>46.089820015575185</v>
      </c>
      <c r="H3987">
        <v>16.795662780075112</v>
      </c>
      <c r="I3987">
        <v>18.588222647019705</v>
      </c>
      <c r="J3987">
        <v>6207.1973660725043</v>
      </c>
      <c r="K3987">
        <v>-1461.8373166233089</v>
      </c>
      <c r="L3987">
        <v>-13.252067032771331</v>
      </c>
      <c r="M3987">
        <v>6377.0108578902282</v>
      </c>
      <c r="N3987">
        <v>36364.056515417025</v>
      </c>
      <c r="O3987">
        <v>63.371065733982419</v>
      </c>
      <c r="P3987">
        <v>55.550923935261274</v>
      </c>
      <c r="Q3987" s="6">
        <v>3985</v>
      </c>
    </row>
    <row r="3988" spans="1:17" x14ac:dyDescent="0.25">
      <c r="A3988">
        <v>131.98794057586016</v>
      </c>
      <c r="B3988">
        <v>-14.277013883689872</v>
      </c>
      <c r="C3988" s="6">
        <v>2026.3600000000001</v>
      </c>
      <c r="D3988">
        <v>0.75</v>
      </c>
      <c r="E3988">
        <v>0.65</v>
      </c>
      <c r="F3988">
        <v>19.899999999999999</v>
      </c>
      <c r="G3988">
        <v>42.007420362456692</v>
      </c>
      <c r="H3988">
        <v>22.286424980921804</v>
      </c>
      <c r="I3988">
        <v>21.987940575860165</v>
      </c>
      <c r="J3988">
        <v>6182.4081951769504</v>
      </c>
      <c r="K3988">
        <v>-1562.7028883707874</v>
      </c>
      <c r="L3988">
        <v>-14.185306485466091</v>
      </c>
      <c r="M3988">
        <v>6376.849646111591</v>
      </c>
      <c r="N3988">
        <v>36538.319615236906</v>
      </c>
      <c r="O3988">
        <v>59.584331289634655</v>
      </c>
      <c r="P3988">
        <v>58.58542438349069</v>
      </c>
      <c r="Q3988" s="6">
        <v>3986</v>
      </c>
    </row>
    <row r="3989" spans="1:17" x14ac:dyDescent="0.25">
      <c r="A3989">
        <v>127.2091121294515</v>
      </c>
      <c r="B3989">
        <v>-11.103642033936497</v>
      </c>
      <c r="C3989" s="6">
        <v>2026.64</v>
      </c>
      <c r="D3989">
        <v>0.75</v>
      </c>
      <c r="E3989">
        <v>0.65</v>
      </c>
      <c r="F3989">
        <v>19.899999999999999</v>
      </c>
      <c r="G3989">
        <v>42.007420362456692</v>
      </c>
      <c r="H3989">
        <v>19.878269020291402</v>
      </c>
      <c r="I3989">
        <v>17.209112129451498</v>
      </c>
      <c r="J3989">
        <v>6259.5210646526557</v>
      </c>
      <c r="K3989">
        <v>-1220.2583273670236</v>
      </c>
      <c r="L3989">
        <v>-11.031137810398755</v>
      </c>
      <c r="M3989">
        <v>6377.353239733462</v>
      </c>
      <c r="N3989">
        <v>36252.752255672698</v>
      </c>
      <c r="O3989">
        <v>66.096450883092359</v>
      </c>
      <c r="P3989">
        <v>58.127088780222259</v>
      </c>
      <c r="Q3989" s="6">
        <v>3987</v>
      </c>
    </row>
    <row r="3990" spans="1:17" x14ac:dyDescent="0.25">
      <c r="A3990">
        <v>128.70164679999829</v>
      </c>
      <c r="B3990">
        <v>-10.792775352001568</v>
      </c>
      <c r="C3990" s="6">
        <v>2026.9200000000003</v>
      </c>
      <c r="D3990">
        <v>0.75</v>
      </c>
      <c r="E3990">
        <v>0.65</v>
      </c>
      <c r="F3990">
        <v>19.899999999999999</v>
      </c>
      <c r="G3990">
        <v>42.007420362456692</v>
      </c>
      <c r="H3990">
        <v>20.831495688348291</v>
      </c>
      <c r="I3990">
        <v>18.701646799998286</v>
      </c>
      <c r="J3990">
        <v>6266.0517626690889</v>
      </c>
      <c r="K3990">
        <v>-1186.4979005105856</v>
      </c>
      <c r="L3990">
        <v>-10.722203521061161</v>
      </c>
      <c r="M3990">
        <v>6377.3961740168243</v>
      </c>
      <c r="N3990">
        <v>36303.990943971272</v>
      </c>
      <c r="O3990">
        <v>64.812752272655757</v>
      </c>
      <c r="P3990">
        <v>61.049686186823386</v>
      </c>
      <c r="Q3990" s="6">
        <v>3988</v>
      </c>
    </row>
    <row r="3991" spans="1:17" x14ac:dyDescent="0.25">
      <c r="A3991">
        <v>123.88813362799185</v>
      </c>
      <c r="B3991">
        <v>-10.915255499836872</v>
      </c>
      <c r="C3991" s="6">
        <v>2027.2000000000003</v>
      </c>
      <c r="D3991">
        <v>3</v>
      </c>
      <c r="E3991">
        <v>0.65</v>
      </c>
      <c r="F3991">
        <v>19.899999999999999</v>
      </c>
      <c r="G3991">
        <v>54.048620189015942</v>
      </c>
      <c r="H3991">
        <v>18.48426306623535</v>
      </c>
      <c r="I3991">
        <v>13.888133627991849</v>
      </c>
      <c r="J3991">
        <v>6263.5005794819281</v>
      </c>
      <c r="K3991">
        <v>-1199.8035088622426</v>
      </c>
      <c r="L3991">
        <v>-10.84392131911787</v>
      </c>
      <c r="M3991">
        <v>6377.3793966682424</v>
      </c>
      <c r="N3991">
        <v>36134.975295050404</v>
      </c>
      <c r="O3991">
        <v>69.342937433449706</v>
      </c>
      <c r="P3991">
        <v>52.55381369966377</v>
      </c>
      <c r="Q3991" s="6">
        <v>3989</v>
      </c>
    </row>
    <row r="3992" spans="1:17" x14ac:dyDescent="0.25">
      <c r="A3992">
        <v>129.46832729587098</v>
      </c>
      <c r="B3992">
        <v>-9.0098507540947494</v>
      </c>
      <c r="C3992" s="6">
        <v>2027.4800000000002</v>
      </c>
      <c r="D3992">
        <v>1.2</v>
      </c>
      <c r="E3992">
        <v>0.65</v>
      </c>
      <c r="F3992">
        <v>19.899999999999999</v>
      </c>
      <c r="G3992">
        <v>46.089820015575185</v>
      </c>
      <c r="H3992">
        <v>17.212426527540948</v>
      </c>
      <c r="I3992">
        <v>19.468327295870978</v>
      </c>
      <c r="J3992">
        <v>6299.9600684482184</v>
      </c>
      <c r="K3992">
        <v>-992.23866869247331</v>
      </c>
      <c r="L3992">
        <v>-8.9505139102999696</v>
      </c>
      <c r="M3992">
        <v>6377.6198099048434</v>
      </c>
      <c r="N3992">
        <v>36298.740207021867</v>
      </c>
      <c r="O3992">
        <v>64.948673345794504</v>
      </c>
      <c r="P3992">
        <v>66.105940826066032</v>
      </c>
      <c r="Q3992" s="6">
        <v>3990</v>
      </c>
    </row>
    <row r="3993" spans="1:17" x14ac:dyDescent="0.25">
      <c r="A3993">
        <v>130.19918019501264</v>
      </c>
      <c r="B3993">
        <v>-9.8031116792612885</v>
      </c>
      <c r="C3993" s="6">
        <v>2027.7600000000002</v>
      </c>
      <c r="D3993">
        <v>1.2</v>
      </c>
      <c r="E3993">
        <v>0.65</v>
      </c>
      <c r="F3993">
        <v>19.899999999999999</v>
      </c>
      <c r="G3993">
        <v>46.089820015575185</v>
      </c>
      <c r="H3993">
        <v>19.055571552839179</v>
      </c>
      <c r="I3993">
        <v>20.199180195012644</v>
      </c>
      <c r="J3993">
        <v>6285.6205218228897</v>
      </c>
      <c r="K3993">
        <v>-1078.7960541748751</v>
      </c>
      <c r="L3993">
        <v>-9.738745463441969</v>
      </c>
      <c r="M3993">
        <v>6377.5250897871301</v>
      </c>
      <c r="N3993">
        <v>36345.996448466241</v>
      </c>
      <c r="O3993">
        <v>63.808643336573503</v>
      </c>
      <c r="P3993">
        <v>65.166161246758548</v>
      </c>
      <c r="Q3993" s="6">
        <v>3991</v>
      </c>
    </row>
    <row r="3994" spans="1:17" x14ac:dyDescent="0.25">
      <c r="A3994">
        <v>132.44488092369977</v>
      </c>
      <c r="B3994">
        <v>-10.066107487828576</v>
      </c>
      <c r="C3994" s="6">
        <v>2028.0400000000002</v>
      </c>
      <c r="D3994">
        <v>3</v>
      </c>
      <c r="E3994">
        <v>0.65</v>
      </c>
      <c r="F3994">
        <v>19.899999999999999</v>
      </c>
      <c r="G3994">
        <v>54.048620189015942</v>
      </c>
      <c r="H3994">
        <v>16.939286764340604</v>
      </c>
      <c r="I3994">
        <v>22.44488092369977</v>
      </c>
      <c r="J3994">
        <v>6280.6019242635066</v>
      </c>
      <c r="K3994">
        <v>-1107.4491192046914</v>
      </c>
      <c r="L3994">
        <v>-10.000084448915171</v>
      </c>
      <c r="M3994">
        <v>6377.4919900137629</v>
      </c>
      <c r="N3994">
        <v>36455.121121304997</v>
      </c>
      <c r="O3994">
        <v>61.348123147350371</v>
      </c>
      <c r="P3994">
        <v>67.065926468187342</v>
      </c>
      <c r="Q3994" s="6">
        <v>3992</v>
      </c>
    </row>
    <row r="3995" spans="1:17" x14ac:dyDescent="0.25">
      <c r="A3995">
        <v>122.85258079486334</v>
      </c>
      <c r="B3995">
        <v>-15.710354520349268</v>
      </c>
      <c r="C3995" s="6">
        <v>2028.3200000000002</v>
      </c>
      <c r="D3995">
        <v>3</v>
      </c>
      <c r="E3995">
        <v>0.65</v>
      </c>
      <c r="F3995">
        <v>19.899999999999999</v>
      </c>
      <c r="G3995">
        <v>54.048620189015942</v>
      </c>
      <c r="H3995">
        <v>22.049429665770575</v>
      </c>
      <c r="I3995">
        <v>12.852580794863343</v>
      </c>
      <c r="J3995">
        <v>6141.3781069682573</v>
      </c>
      <c r="K3995">
        <v>-1715.8966468543861</v>
      </c>
      <c r="L3995">
        <v>-15.610325233346114</v>
      </c>
      <c r="M3995">
        <v>6376.5842231899624</v>
      </c>
      <c r="N3995">
        <v>36243.056320028001</v>
      </c>
      <c r="O3995">
        <v>66.321082677617824</v>
      </c>
      <c r="P3995">
        <v>40.118129492662113</v>
      </c>
      <c r="Q3995" s="6">
        <v>3993</v>
      </c>
    </row>
    <row r="3996" spans="1:17" x14ac:dyDescent="0.25">
      <c r="A3996">
        <v>130.41318740848163</v>
      </c>
      <c r="B3996">
        <v>-17.220999180704826</v>
      </c>
      <c r="C3996" s="6">
        <v>2028.6000000000001</v>
      </c>
      <c r="D3996">
        <v>1.2</v>
      </c>
      <c r="E3996">
        <v>0.65</v>
      </c>
      <c r="F3996">
        <v>19.899999999999999</v>
      </c>
      <c r="G3996">
        <v>46.089820015575185</v>
      </c>
      <c r="H3996">
        <v>16.770340016655197</v>
      </c>
      <c r="I3996">
        <v>20.413187408481633</v>
      </c>
      <c r="J3996">
        <v>6093.9956407229747</v>
      </c>
      <c r="K3996">
        <v>-1876.2095818558284</v>
      </c>
      <c r="L3996">
        <v>-17.112468226384493</v>
      </c>
      <c r="M3996">
        <v>6376.2798922411048</v>
      </c>
      <c r="N3996">
        <v>36562.921982153588</v>
      </c>
      <c r="O3996">
        <v>59.071495417674228</v>
      </c>
      <c r="P3996">
        <v>51.497194022648067</v>
      </c>
      <c r="Q3996" s="6">
        <v>3994</v>
      </c>
    </row>
    <row r="3997" spans="1:17" x14ac:dyDescent="0.25">
      <c r="A3997">
        <v>128.94442055493272</v>
      </c>
      <c r="B3997">
        <v>-12.311534890250636</v>
      </c>
      <c r="C3997" s="6">
        <v>2028.88</v>
      </c>
      <c r="D3997">
        <v>0.75</v>
      </c>
      <c r="E3997">
        <v>0.65</v>
      </c>
      <c r="F3997">
        <v>19.899999999999999</v>
      </c>
      <c r="G3997">
        <v>42.007420362456692</v>
      </c>
      <c r="H3997">
        <v>15.048171772352246</v>
      </c>
      <c r="I3997">
        <v>18.944420554932719</v>
      </c>
      <c r="J3997">
        <v>6232.4083455757818</v>
      </c>
      <c r="K3997">
        <v>-1351.0933323699296</v>
      </c>
      <c r="L3997">
        <v>-12.231604557326131</v>
      </c>
      <c r="M3997">
        <v>6377.1754702828375</v>
      </c>
      <c r="N3997">
        <v>36350.828771568355</v>
      </c>
      <c r="O3997">
        <v>63.684424586246244</v>
      </c>
      <c r="P3997">
        <v>58.150898156427715</v>
      </c>
      <c r="Q3997" s="6">
        <v>3995</v>
      </c>
    </row>
    <row r="3998" spans="1:17" x14ac:dyDescent="0.25">
      <c r="A3998">
        <v>122.80313825454635</v>
      </c>
      <c r="B3998">
        <v>-18.433649332708292</v>
      </c>
      <c r="C3998" s="6">
        <v>2029.16</v>
      </c>
      <c r="D3998">
        <v>3</v>
      </c>
      <c r="E3998">
        <v>0.65</v>
      </c>
      <c r="F3998">
        <v>19.899999999999999</v>
      </c>
      <c r="G3998">
        <v>54.048620189015942</v>
      </c>
      <c r="H3998">
        <v>17.645494190596928</v>
      </c>
      <c r="I3998">
        <v>12.803138254546354</v>
      </c>
      <c r="J3998">
        <v>6052.9067605296113</v>
      </c>
      <c r="K3998">
        <v>-2003.9769868617598</v>
      </c>
      <c r="L3998">
        <v>-18.318509185128516</v>
      </c>
      <c r="M3998">
        <v>6376.0178807416005</v>
      </c>
      <c r="N3998">
        <v>36341.81929807963</v>
      </c>
      <c r="O3998">
        <v>63.861053903328113</v>
      </c>
      <c r="P3998">
        <v>35.704156617131083</v>
      </c>
      <c r="Q3998" s="6">
        <v>3996</v>
      </c>
    </row>
    <row r="3999" spans="1:17" x14ac:dyDescent="0.25">
      <c r="A3999">
        <v>123.59310334458674</v>
      </c>
      <c r="B3999">
        <v>-9.8482976647665392</v>
      </c>
      <c r="C3999" s="6">
        <v>2029.4400000000003</v>
      </c>
      <c r="D3999">
        <v>0.75</v>
      </c>
      <c r="E3999">
        <v>0.65</v>
      </c>
      <c r="F3999">
        <v>19.899999999999999</v>
      </c>
      <c r="G3999">
        <v>42.007420362456692</v>
      </c>
      <c r="H3999">
        <v>21.316317945540995</v>
      </c>
      <c r="I3999">
        <v>13.593103344586737</v>
      </c>
      <c r="J3999">
        <v>6284.7676273624193</v>
      </c>
      <c r="K3999">
        <v>-1083.7206132665522</v>
      </c>
      <c r="L3999">
        <v>-9.7836463997650078</v>
      </c>
      <c r="M3999">
        <v>6377.5194627348246</v>
      </c>
      <c r="N3999">
        <v>36101.925522639518</v>
      </c>
      <c r="O3999">
        <v>70.353133456813907</v>
      </c>
      <c r="P3999">
        <v>54.72565139172859</v>
      </c>
      <c r="Q3999" s="6">
        <v>3997</v>
      </c>
    </row>
    <row r="4000" spans="1:17" x14ac:dyDescent="0.25">
      <c r="A4000">
        <v>132.5072236546313</v>
      </c>
      <c r="B4000">
        <v>-18.138616377503045</v>
      </c>
      <c r="C4000" s="6">
        <v>2029.7200000000003</v>
      </c>
      <c r="D4000">
        <v>3</v>
      </c>
      <c r="E4000">
        <v>0.65</v>
      </c>
      <c r="F4000">
        <v>19.899999999999999</v>
      </c>
      <c r="G4000">
        <v>54.048620189015942</v>
      </c>
      <c r="H4000">
        <v>15.512090224133283</v>
      </c>
      <c r="I4000">
        <v>22.507223654631304</v>
      </c>
      <c r="J4000">
        <v>6063.1527772472336</v>
      </c>
      <c r="K4000">
        <v>-1972.9707248444317</v>
      </c>
      <c r="L4000">
        <v>-18.0250658289469</v>
      </c>
      <c r="M4000">
        <v>6376.0830516339738</v>
      </c>
      <c r="N4000">
        <v>36689.488923181569</v>
      </c>
      <c r="O4000">
        <v>56.615995734839835</v>
      </c>
      <c r="P4000">
        <v>53.081811291699864</v>
      </c>
      <c r="Q4000" s="6">
        <v>3998</v>
      </c>
    </row>
    <row r="4001" spans="1:17" x14ac:dyDescent="0.25">
      <c r="A4001">
        <v>130.91561528774693</v>
      </c>
      <c r="B4001">
        <v>-9.6540147989225265</v>
      </c>
      <c r="C4001" s="6">
        <v>2030.0000000000002</v>
      </c>
      <c r="D4001">
        <v>0.75</v>
      </c>
      <c r="E4001">
        <v>0.65</v>
      </c>
      <c r="F4001">
        <v>19.899999999999999</v>
      </c>
      <c r="G4001">
        <v>42.007420362456692</v>
      </c>
      <c r="H4001">
        <v>15.018187661660942</v>
      </c>
      <c r="I4001">
        <v>20.915615287746931</v>
      </c>
      <c r="J4001">
        <v>6288.4071849774728</v>
      </c>
      <c r="K4001">
        <v>-1062.542196662765</v>
      </c>
      <c r="L4001">
        <v>-9.5905902603301225</v>
      </c>
      <c r="M4001">
        <v>6377.5434803508188</v>
      </c>
      <c r="N4001">
        <v>36374.984851774054</v>
      </c>
      <c r="O4001">
        <v>63.134706253854382</v>
      </c>
      <c r="P4001">
        <v>66.308166940247062</v>
      </c>
      <c r="Q4001" s="6">
        <v>3999</v>
      </c>
    </row>
    <row r="4002" spans="1:17" x14ac:dyDescent="0.25">
      <c r="A4002">
        <v>122.86014371753066</v>
      </c>
      <c r="B4002">
        <v>-17.669140172257794</v>
      </c>
      <c r="C4002" s="6">
        <v>2030.2800000000002</v>
      </c>
      <c r="D4002">
        <v>3</v>
      </c>
      <c r="E4002">
        <v>0.65</v>
      </c>
      <c r="F4002">
        <v>19.899999999999999</v>
      </c>
      <c r="G4002">
        <v>54.048620189015942</v>
      </c>
      <c r="H4002">
        <v>19.963759599713114</v>
      </c>
      <c r="I4002">
        <v>12.860143717530661</v>
      </c>
      <c r="J4002">
        <v>6079.1267354433739</v>
      </c>
      <c r="K4002">
        <v>-1923.5258472796847</v>
      </c>
      <c r="L4002">
        <v>-17.55814365985707</v>
      </c>
      <c r="M4002">
        <v>6376.1848742594848</v>
      </c>
      <c r="N4002">
        <v>36313.731866491726</v>
      </c>
      <c r="O4002">
        <v>64.537405421798667</v>
      </c>
      <c r="P4002">
        <v>36.949388284562502</v>
      </c>
      <c r="Q4002" s="6">
        <v>4000</v>
      </c>
    </row>
    <row r="4003" spans="1:17" x14ac:dyDescent="0.25">
      <c r="A4003">
        <v>123.34686610502528</v>
      </c>
      <c r="B4003">
        <v>-16.715865183940036</v>
      </c>
      <c r="C4003" s="6">
        <v>2030.5600000000002</v>
      </c>
      <c r="D4003">
        <v>0.75</v>
      </c>
      <c r="E4003">
        <v>0.65</v>
      </c>
      <c r="F4003">
        <v>19.899999999999999</v>
      </c>
      <c r="G4003">
        <v>42.007420362456692</v>
      </c>
      <c r="H4003">
        <v>23.766497370622915</v>
      </c>
      <c r="I4003">
        <v>13.346866105025285</v>
      </c>
      <c r="J4003">
        <v>6110.3104871564947</v>
      </c>
      <c r="K4003">
        <v>-1822.7407847381994</v>
      </c>
      <c r="L4003">
        <v>-16.61014489298525</v>
      </c>
      <c r="M4003">
        <v>6376.3844157800486</v>
      </c>
      <c r="N4003">
        <v>36292.124625497818</v>
      </c>
      <c r="O4003">
        <v>65.072070608930701</v>
      </c>
      <c r="P4003">
        <v>39.518197935362927</v>
      </c>
      <c r="Q4003" s="6">
        <v>4001</v>
      </c>
    </row>
    <row r="4004" spans="1:17" x14ac:dyDescent="0.25">
      <c r="A4004">
        <v>130.44855736105512</v>
      </c>
      <c r="B4004">
        <v>-34.052717654574373</v>
      </c>
      <c r="C4004" s="6">
        <v>2030.8400000000001</v>
      </c>
      <c r="D4004">
        <v>1.2</v>
      </c>
      <c r="E4004">
        <v>0.65</v>
      </c>
      <c r="F4004">
        <v>19.899999999999999</v>
      </c>
      <c r="G4004">
        <v>46.089820015575185</v>
      </c>
      <c r="H4004">
        <v>14.623648010528472</v>
      </c>
      <c r="I4004">
        <v>20.448557361055123</v>
      </c>
      <c r="J4004">
        <v>5289.9887709013528</v>
      </c>
      <c r="K4004">
        <v>-3551.294204039134</v>
      </c>
      <c r="L4004">
        <v>-33.87439330326977</v>
      </c>
      <c r="M4004">
        <v>6371.4732770297596</v>
      </c>
      <c r="N4004">
        <v>37422.251168498056</v>
      </c>
      <c r="O4004">
        <v>44.7472636753145</v>
      </c>
      <c r="P4004">
        <v>33.658747631629964</v>
      </c>
      <c r="Q4004" s="6">
        <v>4002</v>
      </c>
    </row>
    <row r="4005" spans="1:17" x14ac:dyDescent="0.25">
      <c r="A4005">
        <v>129.15575673122024</v>
      </c>
      <c r="B4005">
        <v>-36.333615502264742</v>
      </c>
      <c r="C4005" s="6">
        <v>2031.1200000000001</v>
      </c>
      <c r="D4005">
        <v>0.75</v>
      </c>
      <c r="E4005">
        <v>0.65</v>
      </c>
      <c r="F4005">
        <v>19.899999999999999</v>
      </c>
      <c r="G4005">
        <v>42.007420362456692</v>
      </c>
      <c r="H4005">
        <v>15.45422686385256</v>
      </c>
      <c r="I4005">
        <v>19.155756731220237</v>
      </c>
      <c r="J4005">
        <v>5144.1552166083438</v>
      </c>
      <c r="K4005">
        <v>-3758.078250104425</v>
      </c>
      <c r="L4005">
        <v>-36.150110017057543</v>
      </c>
      <c r="M4005">
        <v>6370.6738282905972</v>
      </c>
      <c r="N4005">
        <v>37531.610566923504</v>
      </c>
      <c r="O4005">
        <v>43.209156299201524</v>
      </c>
      <c r="P4005">
        <v>30.382862148362118</v>
      </c>
      <c r="Q4005" s="6">
        <v>4003</v>
      </c>
    </row>
    <row r="4006" spans="1:17" x14ac:dyDescent="0.25">
      <c r="A4006">
        <v>129.014703338516</v>
      </c>
      <c r="B4006">
        <v>-34.92089435404953</v>
      </c>
      <c r="C4006" s="6">
        <v>2031.4</v>
      </c>
      <c r="D4006">
        <v>3</v>
      </c>
      <c r="E4006">
        <v>0.65</v>
      </c>
      <c r="F4006">
        <v>19.899999999999999</v>
      </c>
      <c r="G4006">
        <v>54.048620189015942</v>
      </c>
      <c r="H4006">
        <v>23.434938911072535</v>
      </c>
      <c r="I4006">
        <v>19.014703338516</v>
      </c>
      <c r="J4006">
        <v>5235.4581410764395</v>
      </c>
      <c r="K4006">
        <v>-3630.6758868879037</v>
      </c>
      <c r="L4006">
        <v>-34.740463257170987</v>
      </c>
      <c r="M4006">
        <v>6371.1717401583855</v>
      </c>
      <c r="N4006">
        <v>37429.929820307116</v>
      </c>
      <c r="O4006">
        <v>44.633741141914875</v>
      </c>
      <c r="P4006">
        <v>31.048149422320812</v>
      </c>
      <c r="Q4006" s="6">
        <v>4004</v>
      </c>
    </row>
    <row r="4007" spans="1:17" x14ac:dyDescent="0.25">
      <c r="A4007">
        <v>131.67386258858807</v>
      </c>
      <c r="B4007">
        <v>-33.718149247128395</v>
      </c>
      <c r="C4007" s="6">
        <v>2031.6800000000003</v>
      </c>
      <c r="D4007">
        <v>1.2</v>
      </c>
      <c r="E4007">
        <v>0.65</v>
      </c>
      <c r="F4007">
        <v>19.899999999999999</v>
      </c>
      <c r="G4007">
        <v>46.089820015575185</v>
      </c>
      <c r="H4007">
        <v>21.638718003618859</v>
      </c>
      <c r="I4007">
        <v>21.673862588588065</v>
      </c>
      <c r="J4007">
        <v>5310.6790823857109</v>
      </c>
      <c r="K4007">
        <v>-3520.4868581939913</v>
      </c>
      <c r="L4007">
        <v>-33.540680432156144</v>
      </c>
      <c r="M4007">
        <v>6371.5885016850971</v>
      </c>
      <c r="N4007">
        <v>37446.404554743756</v>
      </c>
      <c r="O4007">
        <v>44.40839395913077</v>
      </c>
      <c r="P4007">
        <v>35.6001197750168</v>
      </c>
      <c r="Q4007" s="6">
        <v>4005</v>
      </c>
    </row>
    <row r="4008" spans="1:17" x14ac:dyDescent="0.25">
      <c r="A4008">
        <v>132.2315388576161</v>
      </c>
      <c r="B4008">
        <v>-32.601364421941803</v>
      </c>
      <c r="C4008" s="6">
        <v>2031.9600000000003</v>
      </c>
      <c r="D4008">
        <v>3</v>
      </c>
      <c r="E4008">
        <v>0.65</v>
      </c>
      <c r="F4008">
        <v>19.899999999999999</v>
      </c>
      <c r="G4008">
        <v>54.048620189015942</v>
      </c>
      <c r="H4008">
        <v>23.8810617240173</v>
      </c>
      <c r="I4008">
        <v>22.231538857616101</v>
      </c>
      <c r="J4008">
        <v>5378.4262220385335</v>
      </c>
      <c r="K4008">
        <v>-3416.7995671812087</v>
      </c>
      <c r="L4008">
        <v>-32.426925244709224</v>
      </c>
      <c r="M4008">
        <v>6371.96891927459</v>
      </c>
      <c r="N4008">
        <v>37397.584201347257</v>
      </c>
      <c r="O4008">
        <v>45.105839412422036</v>
      </c>
      <c r="P4008">
        <v>37.184492563173428</v>
      </c>
      <c r="Q4008" s="6">
        <v>4006</v>
      </c>
    </row>
    <row r="4009" spans="1:17" x14ac:dyDescent="0.25">
      <c r="A4009">
        <v>129.99612527382476</v>
      </c>
      <c r="B4009">
        <v>-35.590487472858243</v>
      </c>
      <c r="C4009" s="6">
        <v>2032.2400000000002</v>
      </c>
      <c r="D4009">
        <v>3</v>
      </c>
      <c r="E4009">
        <v>0.65</v>
      </c>
      <c r="F4009">
        <v>19.899999999999999</v>
      </c>
      <c r="G4009">
        <v>54.048620189015942</v>
      </c>
      <c r="H4009">
        <v>22.194052152606659</v>
      </c>
      <c r="I4009">
        <v>19.996125273824759</v>
      </c>
      <c r="J4009">
        <v>5192.5772651321258</v>
      </c>
      <c r="K4009">
        <v>-3691.338124314635</v>
      </c>
      <c r="L4009">
        <v>-35.408544206030442</v>
      </c>
      <c r="M4009">
        <v>6370.9368072824045</v>
      </c>
      <c r="N4009">
        <v>37508.92911308397</v>
      </c>
      <c r="O4009">
        <v>43.526040286728069</v>
      </c>
      <c r="P4009">
        <v>32.016084021855647</v>
      </c>
      <c r="Q4009" s="6">
        <v>4007</v>
      </c>
    </row>
    <row r="4010" spans="1:17" x14ac:dyDescent="0.25">
      <c r="A4010">
        <v>129.03824113135326</v>
      </c>
      <c r="B4010">
        <v>-33.236258632466622</v>
      </c>
      <c r="C4010" s="6">
        <v>2032.5200000000002</v>
      </c>
      <c r="D4010">
        <v>1.2</v>
      </c>
      <c r="E4010">
        <v>0.65</v>
      </c>
      <c r="F4010">
        <v>19.899999999999999</v>
      </c>
      <c r="G4010">
        <v>46.089820015575185</v>
      </c>
      <c r="H4010">
        <v>14.162395955494921</v>
      </c>
      <c r="I4010">
        <v>19.03824113135326</v>
      </c>
      <c r="J4010">
        <v>5340.1611611732196</v>
      </c>
      <c r="K4010">
        <v>-3475.9057731838275</v>
      </c>
      <c r="L4010">
        <v>-33.060064418672852</v>
      </c>
      <c r="M4010">
        <v>6371.753461281719</v>
      </c>
      <c r="N4010">
        <v>37319.160253177441</v>
      </c>
      <c r="O4010">
        <v>46.232599047969302</v>
      </c>
      <c r="P4010">
        <v>32.194160447151241</v>
      </c>
      <c r="Q4010" s="6">
        <v>4008</v>
      </c>
    </row>
    <row r="4011" spans="1:17" x14ac:dyDescent="0.25">
      <c r="A4011">
        <v>129.34542813256101</v>
      </c>
      <c r="B4011">
        <v>-36.197405690242974</v>
      </c>
      <c r="C4011" s="6">
        <v>2032.8000000000002</v>
      </c>
      <c r="D4011">
        <v>0.75</v>
      </c>
      <c r="E4011">
        <v>0.65</v>
      </c>
      <c r="F4011">
        <v>19.899999999999999</v>
      </c>
      <c r="G4011">
        <v>42.007420362456692</v>
      </c>
      <c r="H4011">
        <v>21.662453947189867</v>
      </c>
      <c r="I4011">
        <v>19.345428132561011</v>
      </c>
      <c r="J4011">
        <v>5153.0957939462305</v>
      </c>
      <c r="K4011">
        <v>-3745.8917608823103</v>
      </c>
      <c r="L4011">
        <v>-36.014177365046706</v>
      </c>
      <c r="M4011">
        <v>6370.722199706428</v>
      </c>
      <c r="N4011">
        <v>37528.449155394352</v>
      </c>
      <c r="O4011">
        <v>43.253396946112574</v>
      </c>
      <c r="P4011">
        <v>30.730911684620366</v>
      </c>
      <c r="Q4011" s="6">
        <v>4009</v>
      </c>
    </row>
    <row r="4012" spans="1:17" x14ac:dyDescent="0.25">
      <c r="A4012">
        <v>131.21367872446598</v>
      </c>
      <c r="B4012">
        <v>-36.501720720819819</v>
      </c>
      <c r="C4012" s="6">
        <v>2033.0800000000002</v>
      </c>
      <c r="D4012">
        <v>0.75</v>
      </c>
      <c r="E4012">
        <v>0.65</v>
      </c>
      <c r="F4012">
        <v>19.899999999999999</v>
      </c>
      <c r="G4012">
        <v>42.007420362456692</v>
      </c>
      <c r="H4012">
        <v>19.589422707127049</v>
      </c>
      <c r="I4012">
        <v>21.213678724465979</v>
      </c>
      <c r="J4012">
        <v>5133.0808961286757</v>
      </c>
      <c r="K4012">
        <v>-3773.0893992861425</v>
      </c>
      <c r="L4012">
        <v>-36.31787887738129</v>
      </c>
      <c r="M4012">
        <v>6370.6140285852061</v>
      </c>
      <c r="N4012">
        <v>37614.724596292843</v>
      </c>
      <c r="O4012">
        <v>42.077528671511473</v>
      </c>
      <c r="P4012">
        <v>33.125224937170849</v>
      </c>
      <c r="Q4012" s="6">
        <v>4010</v>
      </c>
    </row>
    <row r="4013" spans="1:17" x14ac:dyDescent="0.25">
      <c r="A4013">
        <v>128.22118042551585</v>
      </c>
      <c r="B4013">
        <v>-37.033503699767444</v>
      </c>
      <c r="C4013" s="6">
        <v>2033.3600000000001</v>
      </c>
      <c r="D4013">
        <v>0.75</v>
      </c>
      <c r="E4013">
        <v>0.65</v>
      </c>
      <c r="F4013">
        <v>19.899999999999999</v>
      </c>
      <c r="G4013">
        <v>42.007420362456692</v>
      </c>
      <c r="H4013">
        <v>20.260105275255526</v>
      </c>
      <c r="I4013">
        <v>18.221180425515854</v>
      </c>
      <c r="J4013">
        <v>5097.7571179759389</v>
      </c>
      <c r="K4013">
        <v>-3820.3633498785971</v>
      </c>
      <c r="L4013">
        <v>-36.848639440401932</v>
      </c>
      <c r="M4013">
        <v>6370.424142784369</v>
      </c>
      <c r="N4013">
        <v>37550.870133042874</v>
      </c>
      <c r="O4013">
        <v>42.941135349792042</v>
      </c>
      <c r="P4013">
        <v>28.65996512758657</v>
      </c>
      <c r="Q4013" s="6">
        <v>4011</v>
      </c>
    </row>
    <row r="4014" spans="1:17" x14ac:dyDescent="0.25">
      <c r="A4014">
        <v>131.91983016497423</v>
      </c>
      <c r="B4014">
        <v>-34.031749408258726</v>
      </c>
      <c r="C4014" s="6">
        <v>2033.64</v>
      </c>
      <c r="D4014">
        <v>1.2</v>
      </c>
      <c r="E4014">
        <v>0.65</v>
      </c>
      <c r="F4014">
        <v>19.899999999999999</v>
      </c>
      <c r="G4014">
        <v>46.089820015575185</v>
      </c>
      <c r="H4014">
        <v>21.118755095283731</v>
      </c>
      <c r="I4014">
        <v>21.919830164974229</v>
      </c>
      <c r="J4014">
        <v>5291.2907989793284</v>
      </c>
      <c r="K4014">
        <v>-3549.3669339281469</v>
      </c>
      <c r="L4014">
        <v>-33.85347796511266</v>
      </c>
      <c r="M4014">
        <v>6371.4805148431387</v>
      </c>
      <c r="N4014">
        <v>37476.159048079156</v>
      </c>
      <c r="O4014">
        <v>43.989899573387746</v>
      </c>
      <c r="P4014">
        <v>35.716780856003219</v>
      </c>
      <c r="Q4014" s="6">
        <v>4012</v>
      </c>
    </row>
    <row r="4015" spans="1:17" x14ac:dyDescent="0.25">
      <c r="A4015">
        <v>127.68235435029209</v>
      </c>
      <c r="B4015">
        <v>-37.315498607148349</v>
      </c>
      <c r="C4015" s="6">
        <v>2033.9200000000003</v>
      </c>
      <c r="D4015">
        <v>1.2</v>
      </c>
      <c r="E4015">
        <v>0.65</v>
      </c>
      <c r="F4015">
        <v>19.899999999999999</v>
      </c>
      <c r="G4015">
        <v>46.089820015575185</v>
      </c>
      <c r="H4015">
        <v>15.629888774811185</v>
      </c>
      <c r="I4015">
        <v>17.682354350292087</v>
      </c>
      <c r="J4015">
        <v>5078.8466586753439</v>
      </c>
      <c r="K4015">
        <v>-3845.2999956055496</v>
      </c>
      <c r="L4015">
        <v>-37.130117929589261</v>
      </c>
      <c r="M4015">
        <v>6370.3230246622297</v>
      </c>
      <c r="N4015">
        <v>37554.491930304692</v>
      </c>
      <c r="O4015">
        <v>42.890033816632474</v>
      </c>
      <c r="P4015">
        <v>27.739804428395978</v>
      </c>
      <c r="Q4015" s="6">
        <v>4013</v>
      </c>
    </row>
    <row r="4016" spans="1:17" x14ac:dyDescent="0.25">
      <c r="A4016">
        <v>127.74135601402153</v>
      </c>
      <c r="B4016">
        <v>-34.582164627433116</v>
      </c>
      <c r="C4016" s="6">
        <v>2034.2000000000003</v>
      </c>
      <c r="D4016">
        <v>0.75</v>
      </c>
      <c r="E4016">
        <v>0.65</v>
      </c>
      <c r="F4016">
        <v>19.899999999999999</v>
      </c>
      <c r="G4016">
        <v>42.007420362456692</v>
      </c>
      <c r="H4016">
        <v>22.99577793494079</v>
      </c>
      <c r="I4016">
        <v>17.741356014021534</v>
      </c>
      <c r="J4016">
        <v>5256.8779012542464</v>
      </c>
      <c r="K4016">
        <v>-3599.8011918509787</v>
      </c>
      <c r="L4016">
        <v>-34.402535965024001</v>
      </c>
      <c r="M4016">
        <v>6371.2898136520971</v>
      </c>
      <c r="N4016">
        <v>37365.589613722834</v>
      </c>
      <c r="O4016">
        <v>45.552532351865409</v>
      </c>
      <c r="P4016">
        <v>29.408970951997819</v>
      </c>
      <c r="Q4016" s="6">
        <v>4014</v>
      </c>
    </row>
    <row r="4017" spans="1:17" x14ac:dyDescent="0.25">
      <c r="A4017">
        <v>131.62389879069343</v>
      </c>
      <c r="B4017">
        <v>-34.511246879769729</v>
      </c>
      <c r="C4017" s="6">
        <v>2034.4800000000002</v>
      </c>
      <c r="D4017">
        <v>1.2</v>
      </c>
      <c r="E4017">
        <v>0.65</v>
      </c>
      <c r="F4017">
        <v>19.899999999999999</v>
      </c>
      <c r="G4017">
        <v>46.089820015575185</v>
      </c>
      <c r="H4017">
        <v>18.556074928903939</v>
      </c>
      <c r="I4017">
        <v>21.623898790693431</v>
      </c>
      <c r="J4017">
        <v>5261.3391432294084</v>
      </c>
      <c r="K4017">
        <v>-3593.3213667654927</v>
      </c>
      <c r="L4017">
        <v>-34.331789389754618</v>
      </c>
      <c r="M4017">
        <v>6371.3144660212301</v>
      </c>
      <c r="N4017">
        <v>37496.047504312446</v>
      </c>
      <c r="O4017">
        <v>43.710515041417679</v>
      </c>
      <c r="P4017">
        <v>34.97932558423755</v>
      </c>
      <c r="Q4017" s="6">
        <v>4015</v>
      </c>
    </row>
    <row r="4018" spans="1:17" x14ac:dyDescent="0.25">
      <c r="A4018">
        <v>131.15294039413536</v>
      </c>
      <c r="B4018">
        <v>-36.822388674878304</v>
      </c>
      <c r="C4018" s="6">
        <v>2034.7600000000002</v>
      </c>
      <c r="D4018">
        <v>3</v>
      </c>
      <c r="E4018">
        <v>0.65</v>
      </c>
      <c r="F4018">
        <v>19.899999999999999</v>
      </c>
      <c r="G4018">
        <v>54.048620189015942</v>
      </c>
      <c r="H4018">
        <v>16.850890506322269</v>
      </c>
      <c r="I4018">
        <v>21.152940394135356</v>
      </c>
      <c r="J4018">
        <v>5111.8333556903253</v>
      </c>
      <c r="K4018">
        <v>-3801.6345942968974</v>
      </c>
      <c r="L4018">
        <v>-36.637922725912624</v>
      </c>
      <c r="M4018">
        <v>6370.4996542581457</v>
      </c>
      <c r="N4018">
        <v>37634.70837571501</v>
      </c>
      <c r="O4018">
        <v>41.807338535254729</v>
      </c>
      <c r="P4018">
        <v>32.846166566687039</v>
      </c>
      <c r="Q4018" s="6">
        <v>4016</v>
      </c>
    </row>
    <row r="4019" spans="1:17" x14ac:dyDescent="0.25">
      <c r="A4019">
        <v>128.72032802832629</v>
      </c>
      <c r="B4019">
        <v>-36.802499981616904</v>
      </c>
      <c r="C4019" s="6">
        <v>2035.0400000000002</v>
      </c>
      <c r="D4019">
        <v>1.2</v>
      </c>
      <c r="E4019">
        <v>0.65</v>
      </c>
      <c r="F4019">
        <v>19.899999999999999</v>
      </c>
      <c r="G4019">
        <v>46.089820015575185</v>
      </c>
      <c r="H4019">
        <v>23.228626919587828</v>
      </c>
      <c r="I4019">
        <v>18.720328028326293</v>
      </c>
      <c r="J4019">
        <v>5113.1558632646365</v>
      </c>
      <c r="K4019">
        <v>-3799.8675621988436</v>
      </c>
      <c r="L4019">
        <v>-36.618072071819412</v>
      </c>
      <c r="M4019">
        <v>6370.5067594570928</v>
      </c>
      <c r="N4019">
        <v>37550.307011501973</v>
      </c>
      <c r="O4019">
        <v>42.950135353326004</v>
      </c>
      <c r="P4019">
        <v>29.496072998681843</v>
      </c>
      <c r="Q4019" s="6">
        <v>4017</v>
      </c>
    </row>
    <row r="4020" spans="1:17" x14ac:dyDescent="0.25">
      <c r="A4020">
        <v>132.26430474571791</v>
      </c>
      <c r="B4020">
        <v>-34.032531522575908</v>
      </c>
      <c r="C4020" s="6">
        <v>2035.3200000000002</v>
      </c>
      <c r="D4020">
        <v>1.2</v>
      </c>
      <c r="E4020">
        <v>0.65</v>
      </c>
      <c r="F4020">
        <v>19.899999999999999</v>
      </c>
      <c r="G4020">
        <v>46.089820015575185</v>
      </c>
      <c r="H4020">
        <v>22.968532239936863</v>
      </c>
      <c r="I4020">
        <v>22.264304745717908</v>
      </c>
      <c r="J4020">
        <v>5291.2422461546639</v>
      </c>
      <c r="K4020">
        <v>-3549.4388294227565</v>
      </c>
      <c r="L4020">
        <v>-33.854258104250341</v>
      </c>
      <c r="M4020">
        <v>6371.4802449121535</v>
      </c>
      <c r="N4020">
        <v>37489.668278165904</v>
      </c>
      <c r="O4020">
        <v>43.801773059324795</v>
      </c>
      <c r="P4020">
        <v>36.186031269186792</v>
      </c>
      <c r="Q4020" s="6">
        <v>4018</v>
      </c>
    </row>
    <row r="4021" spans="1:17" x14ac:dyDescent="0.25">
      <c r="A4021">
        <v>128.03648446978963</v>
      </c>
      <c r="B4021">
        <v>-35.263233060646598</v>
      </c>
      <c r="C4021" s="6">
        <v>2035.6000000000001</v>
      </c>
      <c r="D4021">
        <v>3</v>
      </c>
      <c r="E4021">
        <v>0.65</v>
      </c>
      <c r="F4021">
        <v>19.899999999999999</v>
      </c>
      <c r="G4021">
        <v>54.048620189015942</v>
      </c>
      <c r="H4021">
        <v>19.112262185206632</v>
      </c>
      <c r="I4021">
        <v>18.036484469789627</v>
      </c>
      <c r="J4021">
        <v>5213.6238660936378</v>
      </c>
      <c r="K4021">
        <v>-3661.7520649283792</v>
      </c>
      <c r="L4021">
        <v>-35.082016520076102</v>
      </c>
      <c r="M4021">
        <v>6371.0518756409774</v>
      </c>
      <c r="N4021">
        <v>37421.30357676914</v>
      </c>
      <c r="O4021">
        <v>44.753736913271801</v>
      </c>
      <c r="P4021">
        <v>29.423569484513045</v>
      </c>
      <c r="Q4021" s="6">
        <v>4019</v>
      </c>
    </row>
    <row r="4022" spans="1:17" x14ac:dyDescent="0.25">
      <c r="A4022">
        <v>130.59349011185529</v>
      </c>
      <c r="B4022">
        <v>-35.759461413965205</v>
      </c>
      <c r="C4022" s="6">
        <v>2035.88</v>
      </c>
      <c r="D4022">
        <v>1.2</v>
      </c>
      <c r="E4022">
        <v>0.65</v>
      </c>
      <c r="F4022">
        <v>19.899999999999999</v>
      </c>
      <c r="G4022">
        <v>46.089820015575185</v>
      </c>
      <c r="H4022">
        <v>18.746025354501089</v>
      </c>
      <c r="I4022">
        <v>20.593490111855289</v>
      </c>
      <c r="J4022">
        <v>5181.6435895310678</v>
      </c>
      <c r="K4022">
        <v>-3706.5679766946628</v>
      </c>
      <c r="L4022">
        <v>-35.577152168544501</v>
      </c>
      <c r="M4022">
        <v>6370.8772123457829</v>
      </c>
      <c r="N4022">
        <v>37541.518201851664</v>
      </c>
      <c r="O4022">
        <v>43.076338557149981</v>
      </c>
      <c r="P4022">
        <v>32.740110211828195</v>
      </c>
      <c r="Q4022" s="6">
        <v>4020</v>
      </c>
    </row>
    <row r="4023" spans="1:17" x14ac:dyDescent="0.25">
      <c r="A4023">
        <v>128.99492408442228</v>
      </c>
      <c r="B4023">
        <v>-34.435659913023684</v>
      </c>
      <c r="C4023" s="6">
        <v>2036.16</v>
      </c>
      <c r="D4023">
        <v>1.2</v>
      </c>
      <c r="E4023">
        <v>0.65</v>
      </c>
      <c r="F4023">
        <v>19.899999999999999</v>
      </c>
      <c r="G4023">
        <v>46.089820015575185</v>
      </c>
      <c r="H4023">
        <v>15.626769030146148</v>
      </c>
      <c r="I4023">
        <v>18.99492408442228</v>
      </c>
      <c r="J4023">
        <v>5266.0852222277272</v>
      </c>
      <c r="K4023">
        <v>-3586.4089200342546</v>
      </c>
      <c r="L4023">
        <v>-34.25638607168645</v>
      </c>
      <c r="M4023">
        <v>6371.3407152236432</v>
      </c>
      <c r="N4023">
        <v>37396.658601700066</v>
      </c>
      <c r="O4023">
        <v>45.108586957773561</v>
      </c>
      <c r="P4023">
        <v>31.33039633301572</v>
      </c>
      <c r="Q4023" s="6">
        <v>4021</v>
      </c>
    </row>
    <row r="4024" spans="1:17" x14ac:dyDescent="0.25">
      <c r="A4024">
        <v>127.75976882880509</v>
      </c>
      <c r="B4024">
        <v>-34.572840891131733</v>
      </c>
      <c r="C4024" s="6">
        <v>2036.4400000000003</v>
      </c>
      <c r="D4024">
        <v>1.2</v>
      </c>
      <c r="E4024">
        <v>0.65</v>
      </c>
      <c r="F4024">
        <v>19.899999999999999</v>
      </c>
      <c r="G4024">
        <v>46.089820015575185</v>
      </c>
      <c r="H4024">
        <v>15.000188986126419</v>
      </c>
      <c r="I4024">
        <v>17.759768828805093</v>
      </c>
      <c r="J4024">
        <v>5257.4648928928355</v>
      </c>
      <c r="K4024">
        <v>-3598.9495838296352</v>
      </c>
      <c r="L4024">
        <v>-34.393234670593571</v>
      </c>
      <c r="M4024">
        <v>6371.2930561188423</v>
      </c>
      <c r="N4024">
        <v>37365.540546856791</v>
      </c>
      <c r="O4024">
        <v>45.55329247086479</v>
      </c>
      <c r="P4024">
        <v>29.441894812387329</v>
      </c>
      <c r="Q4024" s="6">
        <v>4022</v>
      </c>
    </row>
    <row r="4025" spans="1:17" x14ac:dyDescent="0.25">
      <c r="A4025">
        <v>132.18217632261644</v>
      </c>
      <c r="B4025">
        <v>-36.880162494802029</v>
      </c>
      <c r="C4025" s="6">
        <v>2036.7200000000003</v>
      </c>
      <c r="D4025">
        <v>0.75</v>
      </c>
      <c r="E4025">
        <v>0.65</v>
      </c>
      <c r="F4025">
        <v>19.899999999999999</v>
      </c>
      <c r="G4025">
        <v>42.007420362456692</v>
      </c>
      <c r="H4025">
        <v>19.244789642422841</v>
      </c>
      <c r="I4025">
        <v>22.182176322616442</v>
      </c>
      <c r="J4025">
        <v>5107.9881566947352</v>
      </c>
      <c r="K4025">
        <v>-3806.76499932152</v>
      </c>
      <c r="L4025">
        <v>-36.695586550345702</v>
      </c>
      <c r="M4025">
        <v>6370.4790062438042</v>
      </c>
      <c r="N4025">
        <v>37676.654910775796</v>
      </c>
      <c r="O4025">
        <v>41.247699581833729</v>
      </c>
      <c r="P4025">
        <v>34.191680441836183</v>
      </c>
      <c r="Q4025" s="6">
        <v>4023</v>
      </c>
    </row>
    <row r="4026" spans="1:17" x14ac:dyDescent="0.25">
      <c r="A4026">
        <v>130.9634412134356</v>
      </c>
      <c r="B4026">
        <v>-34.965716649821836</v>
      </c>
      <c r="C4026" s="6">
        <v>2037.0000000000002</v>
      </c>
      <c r="D4026">
        <v>1.2</v>
      </c>
      <c r="E4026">
        <v>0.65</v>
      </c>
      <c r="F4026">
        <v>19.899999999999999</v>
      </c>
      <c r="G4026">
        <v>46.089820015575185</v>
      </c>
      <c r="H4026">
        <v>19.351276244391983</v>
      </c>
      <c r="I4026">
        <v>20.963441213435601</v>
      </c>
      <c r="J4026">
        <v>5232.6100259794748</v>
      </c>
      <c r="K4026">
        <v>-3634.7519952066441</v>
      </c>
      <c r="L4026">
        <v>-34.785181251806222</v>
      </c>
      <c r="M4026">
        <v>6371.1560764620735</v>
      </c>
      <c r="N4026">
        <v>37501.421498618205</v>
      </c>
      <c r="O4026">
        <v>43.633462127887377</v>
      </c>
      <c r="P4026">
        <v>33.764386274110713</v>
      </c>
      <c r="Q4026" s="6">
        <v>4024</v>
      </c>
    </row>
    <row r="4027" spans="1:17" x14ac:dyDescent="0.25">
      <c r="A4027">
        <v>131.53397945141688</v>
      </c>
      <c r="B4027">
        <v>-37.072554839812405</v>
      </c>
      <c r="C4027" s="6">
        <v>2037.2800000000002</v>
      </c>
      <c r="D4027">
        <v>0.75</v>
      </c>
      <c r="E4027">
        <v>0.65</v>
      </c>
      <c r="F4027">
        <v>19.899999999999999</v>
      </c>
      <c r="G4027">
        <v>42.007420362456692</v>
      </c>
      <c r="H4027">
        <v>15.916406202500255</v>
      </c>
      <c r="I4027">
        <v>21.533979451416883</v>
      </c>
      <c r="J4027">
        <v>5095.1457432607685</v>
      </c>
      <c r="K4027">
        <v>-3823.822096122251</v>
      </c>
      <c r="L4027">
        <v>-36.887617999262901</v>
      </c>
      <c r="M4027">
        <v>6370.4101569570148</v>
      </c>
      <c r="N4027">
        <v>37665.933384410622</v>
      </c>
      <c r="O4027">
        <v>41.389100848541595</v>
      </c>
      <c r="P4027">
        <v>33.207819749616661</v>
      </c>
      <c r="Q4027" s="6">
        <v>4025</v>
      </c>
    </row>
    <row r="4028" spans="1:17" x14ac:dyDescent="0.25">
      <c r="A4028">
        <v>130.70455286509346</v>
      </c>
      <c r="B4028">
        <v>-37.008202759990688</v>
      </c>
      <c r="C4028" s="6">
        <v>2037.5600000000002</v>
      </c>
      <c r="D4028">
        <v>3</v>
      </c>
      <c r="E4028">
        <v>0.65</v>
      </c>
      <c r="F4028">
        <v>19.899999999999999</v>
      </c>
      <c r="G4028">
        <v>54.048620189015942</v>
      </c>
      <c r="H4028">
        <v>21.675498346776887</v>
      </c>
      <c r="I4028">
        <v>20.704552865093461</v>
      </c>
      <c r="J4028">
        <v>5099.4477401275162</v>
      </c>
      <c r="K4028">
        <v>-3818.1215166009292</v>
      </c>
      <c r="L4028">
        <v>-36.823385708298972</v>
      </c>
      <c r="M4028">
        <v>6370.4332011114138</v>
      </c>
      <c r="N4028">
        <v>37631.667466066305</v>
      </c>
      <c r="O4028">
        <v>41.847089086577341</v>
      </c>
      <c r="P4028">
        <v>32.125249828862536</v>
      </c>
      <c r="Q4028" s="6">
        <v>4026</v>
      </c>
    </row>
    <row r="4029" spans="1:17" x14ac:dyDescent="0.25">
      <c r="A4029">
        <v>130.14096866698941</v>
      </c>
      <c r="B4029">
        <v>-36.42044157191156</v>
      </c>
      <c r="C4029" s="6">
        <v>2037.8400000000001</v>
      </c>
      <c r="D4029">
        <v>0.75</v>
      </c>
      <c r="E4029">
        <v>0.65</v>
      </c>
      <c r="F4029">
        <v>19.899999999999999</v>
      </c>
      <c r="G4029">
        <v>42.007420362456692</v>
      </c>
      <c r="H4029">
        <v>23.278484894578199</v>
      </c>
      <c r="I4029">
        <v>20.140968666989409</v>
      </c>
      <c r="J4029">
        <v>5138.4408865259657</v>
      </c>
      <c r="K4029">
        <v>-3765.8354883070838</v>
      </c>
      <c r="L4029">
        <v>-36.236761570886699</v>
      </c>
      <c r="M4029">
        <v>6370.6429557239198</v>
      </c>
      <c r="N4029">
        <v>37571.025036121428</v>
      </c>
      <c r="O4029">
        <v>42.669561095409975</v>
      </c>
      <c r="P4029">
        <v>31.705499825238054</v>
      </c>
      <c r="Q4029" s="6">
        <v>4027</v>
      </c>
    </row>
    <row r="4030" spans="1:17" x14ac:dyDescent="0.25">
      <c r="A4030">
        <v>131.40070186375374</v>
      </c>
      <c r="B4030">
        <v>-34.59390504314343</v>
      </c>
      <c r="C4030" s="6">
        <v>2038.1200000000001</v>
      </c>
      <c r="D4030">
        <v>1.2</v>
      </c>
      <c r="E4030">
        <v>0.65</v>
      </c>
      <c r="F4030">
        <v>19.899999999999999</v>
      </c>
      <c r="G4030">
        <v>46.089820015575185</v>
      </c>
      <c r="H4030">
        <v>14.729725548997177</v>
      </c>
      <c r="I4030">
        <v>21.400701863753739</v>
      </c>
      <c r="J4030">
        <v>5256.1385650805287</v>
      </c>
      <c r="K4030">
        <v>-3600.8733996206834</v>
      </c>
      <c r="L4030">
        <v>-34.414248148976455</v>
      </c>
      <c r="M4030">
        <v>6371.285730166449</v>
      </c>
      <c r="N4030">
        <v>37493.035860691736</v>
      </c>
      <c r="O4030">
        <v>43.751861970792959</v>
      </c>
      <c r="P4030">
        <v>34.616481725675371</v>
      </c>
      <c r="Q4030" s="6">
        <v>4028</v>
      </c>
    </row>
    <row r="4031" spans="1:17" x14ac:dyDescent="0.25">
      <c r="A4031">
        <v>128.62954934942897</v>
      </c>
      <c r="B4031">
        <v>-34.453491437243308</v>
      </c>
      <c r="C4031" s="6">
        <v>2038.4</v>
      </c>
      <c r="D4031">
        <v>1.2</v>
      </c>
      <c r="E4031">
        <v>0.65</v>
      </c>
      <c r="F4031">
        <v>19.899999999999999</v>
      </c>
      <c r="G4031">
        <v>46.089820015575185</v>
      </c>
      <c r="H4031">
        <v>15.508085934403477</v>
      </c>
      <c r="I4031">
        <v>18.62954934942897</v>
      </c>
      <c r="J4031">
        <v>5264.9664143603432</v>
      </c>
      <c r="K4031">
        <v>-3588.0401738112278</v>
      </c>
      <c r="L4031">
        <v>-34.274174159705481</v>
      </c>
      <c r="M4031">
        <v>6371.334525295757</v>
      </c>
      <c r="N4031">
        <v>37385.641710614771</v>
      </c>
      <c r="O4031">
        <v>45.265762036034175</v>
      </c>
      <c r="P4031">
        <v>30.789869326736628</v>
      </c>
      <c r="Q4031" s="6">
        <v>4029</v>
      </c>
    </row>
    <row r="4032" spans="1:17" x14ac:dyDescent="0.25">
      <c r="A4032">
        <v>130.76231368937221</v>
      </c>
      <c r="B4032">
        <v>-34.480684645048804</v>
      </c>
      <c r="C4032" s="6">
        <v>2038.6800000000003</v>
      </c>
      <c r="D4032">
        <v>1.2</v>
      </c>
      <c r="E4032">
        <v>0.65</v>
      </c>
      <c r="F4032">
        <v>19.899999999999999</v>
      </c>
      <c r="G4032">
        <v>46.089820015575185</v>
      </c>
      <c r="H4032">
        <v>20.524286170162796</v>
      </c>
      <c r="I4032">
        <v>20.762313689372206</v>
      </c>
      <c r="J4032">
        <v>5263.2592403926083</v>
      </c>
      <c r="K4032">
        <v>-3590.5271866041421</v>
      </c>
      <c r="L4032">
        <v>-34.301301260256032</v>
      </c>
      <c r="M4032">
        <v>6371.3250826905414</v>
      </c>
      <c r="N4032">
        <v>37461.852373378948</v>
      </c>
      <c r="O4032">
        <v>44.187339078114235</v>
      </c>
      <c r="P4032">
        <v>33.808523588595619</v>
      </c>
      <c r="Q4032" s="6">
        <v>4030</v>
      </c>
    </row>
    <row r="4033" spans="1:17" x14ac:dyDescent="0.25">
      <c r="A4033">
        <v>131.13366147057232</v>
      </c>
      <c r="B4033">
        <v>-32.849841217288706</v>
      </c>
      <c r="C4033" s="6">
        <v>2038.9600000000003</v>
      </c>
      <c r="D4033">
        <v>0.75</v>
      </c>
      <c r="E4033">
        <v>0.65</v>
      </c>
      <c r="F4033">
        <v>19.899999999999999</v>
      </c>
      <c r="G4033">
        <v>42.007420362456692</v>
      </c>
      <c r="H4033">
        <v>16.854482616928625</v>
      </c>
      <c r="I4033">
        <v>21.133661470572321</v>
      </c>
      <c r="J4033">
        <v>5363.5290189085508</v>
      </c>
      <c r="K4033">
        <v>-3439.9815525062131</v>
      </c>
      <c r="L4033">
        <v>-32.674704966602157</v>
      </c>
      <c r="M4033">
        <v>6371.8848560105962</v>
      </c>
      <c r="N4033">
        <v>37370.297054938928</v>
      </c>
      <c r="O4033">
        <v>45.494884710159411</v>
      </c>
      <c r="P4033">
        <v>35.473731033146926</v>
      </c>
      <c r="Q4033" s="6">
        <v>4031</v>
      </c>
    </row>
    <row r="4034" spans="1:17" x14ac:dyDescent="0.25">
      <c r="A4034">
        <v>131.7473199913313</v>
      </c>
      <c r="B4034">
        <v>-33.777809236713864</v>
      </c>
      <c r="C4034" s="6">
        <v>2039.2400000000002</v>
      </c>
      <c r="D4034">
        <v>1.2</v>
      </c>
      <c r="E4034">
        <v>0.65</v>
      </c>
      <c r="F4034">
        <v>19.899999999999999</v>
      </c>
      <c r="G4034">
        <v>46.089820015575185</v>
      </c>
      <c r="H4034">
        <v>14.133615824422748</v>
      </c>
      <c r="I4034">
        <v>21.747319991331295</v>
      </c>
      <c r="J4034">
        <v>5307.0028683941036</v>
      </c>
      <c r="K4034">
        <v>-3525.9891213138967</v>
      </c>
      <c r="L4034">
        <v>-33.600186093299463</v>
      </c>
      <c r="M4034">
        <v>6371.567996087555</v>
      </c>
      <c r="N4034">
        <v>37453.081198899898</v>
      </c>
      <c r="O4034">
        <v>44.314255738063885</v>
      </c>
      <c r="P4034">
        <v>35.659043257103804</v>
      </c>
      <c r="Q4034" s="6">
        <v>4032</v>
      </c>
    </row>
    <row r="4035" spans="1:17" x14ac:dyDescent="0.25">
      <c r="A4035">
        <v>131.96441880907531</v>
      </c>
      <c r="B4035">
        <v>-33.646490191821243</v>
      </c>
      <c r="C4035" s="6">
        <v>2039.5200000000002</v>
      </c>
      <c r="D4035">
        <v>0.75</v>
      </c>
      <c r="E4035">
        <v>0.65</v>
      </c>
      <c r="F4035">
        <v>19.899999999999999</v>
      </c>
      <c r="G4035">
        <v>42.007420362456692</v>
      </c>
      <c r="H4035">
        <v>18.176130915779837</v>
      </c>
      <c r="I4035">
        <v>21.964418809075312</v>
      </c>
      <c r="J4035">
        <v>5315.08704830022</v>
      </c>
      <c r="K4035">
        <v>-3513.8729717319993</v>
      </c>
      <c r="L4035">
        <v>-33.469207757890985</v>
      </c>
      <c r="M4035">
        <v>6371.6131075636895</v>
      </c>
      <c r="N4035">
        <v>37453.075954452754</v>
      </c>
      <c r="O4035">
        <v>44.315063773447712</v>
      </c>
      <c r="P4035">
        <v>36.050772254672317</v>
      </c>
      <c r="Q4035" s="6">
        <v>4033</v>
      </c>
    </row>
    <row r="4036" spans="1:17" x14ac:dyDescent="0.25">
      <c r="A4036">
        <v>128.0091004885152</v>
      </c>
      <c r="B4036">
        <v>-33.38231686227396</v>
      </c>
      <c r="C4036" s="6">
        <v>2039.8000000000002</v>
      </c>
      <c r="D4036">
        <v>1.2</v>
      </c>
      <c r="E4036">
        <v>0.65</v>
      </c>
      <c r="F4036">
        <v>19.899999999999999</v>
      </c>
      <c r="G4036">
        <v>46.089820015575185</v>
      </c>
      <c r="H4036">
        <v>23.682537751931442</v>
      </c>
      <c r="I4036">
        <v>18.009100488515202</v>
      </c>
      <c r="J4036">
        <v>5331.2651720824051</v>
      </c>
      <c r="K4036">
        <v>-3489.4438391916315</v>
      </c>
      <c r="L4036">
        <v>-33.205731063267102</v>
      </c>
      <c r="M4036">
        <v>6371.7035902442349</v>
      </c>
      <c r="N4036">
        <v>37294.272942418582</v>
      </c>
      <c r="O4036">
        <v>46.595878833666305</v>
      </c>
      <c r="P4036">
        <v>30.576409777517792</v>
      </c>
      <c r="Q4036" s="6">
        <v>4034</v>
      </c>
    </row>
    <row r="4037" spans="1:17" x14ac:dyDescent="0.25">
      <c r="A4037">
        <v>130.6506309754391</v>
      </c>
      <c r="B4037">
        <v>-33.194084294873107</v>
      </c>
      <c r="C4037" s="6">
        <v>2040.0800000000002</v>
      </c>
      <c r="D4037">
        <v>1.2</v>
      </c>
      <c r="E4037">
        <v>0.65</v>
      </c>
      <c r="F4037">
        <v>19.899999999999999</v>
      </c>
      <c r="G4037">
        <v>46.089820015575185</v>
      </c>
      <c r="H4037">
        <v>18.348199374037939</v>
      </c>
      <c r="I4037">
        <v>20.6506309754391</v>
      </c>
      <c r="J4037">
        <v>5342.7234165033615</v>
      </c>
      <c r="K4037">
        <v>-3471.9924985743228</v>
      </c>
      <c r="L4037">
        <v>-33.01800400054649</v>
      </c>
      <c r="M4037">
        <v>6371.7678406710429</v>
      </c>
      <c r="N4037">
        <v>37374.049872701049</v>
      </c>
      <c r="O4037">
        <v>45.4390446360647</v>
      </c>
      <c r="P4037">
        <v>34.543602330505919</v>
      </c>
      <c r="Q4037" s="6">
        <v>4035</v>
      </c>
    </row>
    <row r="4038" spans="1:17" x14ac:dyDescent="0.25">
      <c r="A4038">
        <v>129.50469089756095</v>
      </c>
      <c r="B4038">
        <v>-35.708865039337603</v>
      </c>
      <c r="C4038" s="6">
        <v>2040.3600000000001</v>
      </c>
      <c r="D4038">
        <v>1.2</v>
      </c>
      <c r="E4038">
        <v>0.65</v>
      </c>
      <c r="F4038">
        <v>19.899999999999999</v>
      </c>
      <c r="G4038">
        <v>46.089820015575185</v>
      </c>
      <c r="H4038">
        <v>20.817011705579645</v>
      </c>
      <c r="I4038">
        <v>19.504690897560948</v>
      </c>
      <c r="J4038">
        <v>5184.9222354485337</v>
      </c>
      <c r="K4038">
        <v>-3702.0109943415064</v>
      </c>
      <c r="L4038">
        <v>-35.52666471746933</v>
      </c>
      <c r="M4038">
        <v>6370.895069758566</v>
      </c>
      <c r="N4038">
        <v>37500.114175486764</v>
      </c>
      <c r="O4038">
        <v>43.647405458938735</v>
      </c>
      <c r="P4038">
        <v>31.252365596206516</v>
      </c>
      <c r="Q4038" s="6">
        <v>4036</v>
      </c>
    </row>
    <row r="4039" spans="1:17" x14ac:dyDescent="0.25">
      <c r="A4039">
        <v>128.43198645516628</v>
      </c>
      <c r="B4039">
        <v>-37.026447461839851</v>
      </c>
      <c r="C4039" s="6">
        <v>2040.64</v>
      </c>
      <c r="D4039">
        <v>0.75</v>
      </c>
      <c r="E4039">
        <v>0.65</v>
      </c>
      <c r="F4039">
        <v>19.899999999999999</v>
      </c>
      <c r="G4039">
        <v>42.007420362456692</v>
      </c>
      <c r="H4039">
        <v>23.099315631296967</v>
      </c>
      <c r="I4039">
        <v>18.431986455166282</v>
      </c>
      <c r="J4039">
        <v>5098.2287197892902</v>
      </c>
      <c r="K4039">
        <v>-3819.7381938927474</v>
      </c>
      <c r="L4039">
        <v>-36.841596353874998</v>
      </c>
      <c r="M4039">
        <v>6370.4266693187337</v>
      </c>
      <c r="N4039">
        <v>37556.989709616879</v>
      </c>
      <c r="O4039">
        <v>42.857535549182252</v>
      </c>
      <c r="P4039">
        <v>28.962143398833835</v>
      </c>
      <c r="Q4039" s="6">
        <v>4037</v>
      </c>
    </row>
    <row r="4040" spans="1:17" x14ac:dyDescent="0.25">
      <c r="A4040">
        <v>132.35946504869619</v>
      </c>
      <c r="B4040">
        <v>-36.631922232889934</v>
      </c>
      <c r="C4040" s="6">
        <v>2040.9200000000003</v>
      </c>
      <c r="D4040">
        <v>1.2</v>
      </c>
      <c r="E4040">
        <v>0.65</v>
      </c>
      <c r="F4040">
        <v>19.899999999999999</v>
      </c>
      <c r="G4040">
        <v>46.089820015575185</v>
      </c>
      <c r="H4040">
        <v>17.91303546193669</v>
      </c>
      <c r="I4040">
        <v>22.359465048696194</v>
      </c>
      <c r="J4040">
        <v>5124.4731160087804</v>
      </c>
      <c r="K4040">
        <v>-3784.6938177454444</v>
      </c>
      <c r="L4040">
        <v>-36.447824208616808</v>
      </c>
      <c r="M4040">
        <v>6370.5676364651626</v>
      </c>
      <c r="N4040">
        <v>37666.310600205463</v>
      </c>
      <c r="O4040">
        <v>41.386458182687875</v>
      </c>
      <c r="P4040">
        <v>34.582191947598425</v>
      </c>
      <c r="Q4040" s="6">
        <v>4038</v>
      </c>
    </row>
    <row r="4041" spans="1:17" x14ac:dyDescent="0.25">
      <c r="A4041">
        <v>127.59532192466541</v>
      </c>
      <c r="B4041">
        <v>-34.633926530632287</v>
      </c>
      <c r="C4041" s="6">
        <v>2041.2000000000003</v>
      </c>
      <c r="D4041">
        <v>3</v>
      </c>
      <c r="E4041">
        <v>0.65</v>
      </c>
      <c r="F4041">
        <v>19.899999999999999</v>
      </c>
      <c r="G4041">
        <v>54.048620189015942</v>
      </c>
      <c r="H4041">
        <v>19.761905087563861</v>
      </c>
      <c r="I4041">
        <v>17.595321924665413</v>
      </c>
      <c r="J4041">
        <v>5253.6166067595714</v>
      </c>
      <c r="K4041">
        <v>-3604.527287377668</v>
      </c>
      <c r="L4041">
        <v>-34.454173624180584</v>
      </c>
      <c r="M4041">
        <v>6371.2718052418832</v>
      </c>
      <c r="N4041">
        <v>37364.50567205769</v>
      </c>
      <c r="O4041">
        <v>45.567818015641606</v>
      </c>
      <c r="P4041">
        <v>29.161524811423213</v>
      </c>
      <c r="Q4041" s="6">
        <v>4039</v>
      </c>
    </row>
    <row r="4042" spans="1:17" x14ac:dyDescent="0.25">
      <c r="A4042">
        <v>130.28564347992958</v>
      </c>
      <c r="B4042">
        <v>-34.502381146787727</v>
      </c>
      <c r="C4042" s="6">
        <v>2041.4800000000002</v>
      </c>
      <c r="D4042">
        <v>1.2</v>
      </c>
      <c r="E4042">
        <v>0.65</v>
      </c>
      <c r="F4042">
        <v>19.899999999999999</v>
      </c>
      <c r="G4042">
        <v>46.089820015575185</v>
      </c>
      <c r="H4042">
        <v>15.260342856202296</v>
      </c>
      <c r="I4042">
        <v>20.285643479929576</v>
      </c>
      <c r="J4042">
        <v>5261.8962945446438</v>
      </c>
      <c r="K4042">
        <v>-3592.5109130725909</v>
      </c>
      <c r="L4042">
        <v>-34.322945132846804</v>
      </c>
      <c r="M4042">
        <v>6371.3175462449135</v>
      </c>
      <c r="N4042">
        <v>37446.007803152163</v>
      </c>
      <c r="O4042">
        <v>44.409551124329262</v>
      </c>
      <c r="P4042">
        <v>33.126149822207225</v>
      </c>
      <c r="Q4042" s="6">
        <v>4040</v>
      </c>
    </row>
    <row r="4043" spans="1:17" x14ac:dyDescent="0.25">
      <c r="A4043">
        <v>131.44490751879974</v>
      </c>
      <c r="B4043">
        <v>-36.032374978495419</v>
      </c>
      <c r="C4043" s="6">
        <v>2041.7600000000002</v>
      </c>
      <c r="D4043">
        <v>1.2</v>
      </c>
      <c r="E4043">
        <v>0.65</v>
      </c>
      <c r="F4043">
        <v>19.899999999999999</v>
      </c>
      <c r="G4043">
        <v>46.089820015575185</v>
      </c>
      <c r="H4043">
        <v>23.537822563577386</v>
      </c>
      <c r="I4043">
        <v>21.444907518799738</v>
      </c>
      <c r="J4043">
        <v>5163.8890000931478</v>
      </c>
      <c r="K4043">
        <v>-3731.0986581554589</v>
      </c>
      <c r="L4043">
        <v>-35.849487989999005</v>
      </c>
      <c r="M4043">
        <v>6370.7807058611324</v>
      </c>
      <c r="N4043">
        <v>37591.048070455472</v>
      </c>
      <c r="O4043">
        <v>42.399842822714554</v>
      </c>
      <c r="P4043">
        <v>33.733109531291539</v>
      </c>
      <c r="Q4043" s="6">
        <v>4041</v>
      </c>
    </row>
    <row r="4044" spans="1:17" x14ac:dyDescent="0.25">
      <c r="A4044">
        <v>131.56111184050309</v>
      </c>
      <c r="B4044">
        <v>-33.260617519936027</v>
      </c>
      <c r="C4044" s="6">
        <v>2042.0400000000002</v>
      </c>
      <c r="D4044">
        <v>3</v>
      </c>
      <c r="E4044">
        <v>0.65</v>
      </c>
      <c r="F4044">
        <v>19.899999999999999</v>
      </c>
      <c r="G4044">
        <v>54.048620189015942</v>
      </c>
      <c r="H4044">
        <v>15.251389266624077</v>
      </c>
      <c r="I4044">
        <v>21.561111840503088</v>
      </c>
      <c r="J4044">
        <v>5338.6799438388962</v>
      </c>
      <c r="K4044">
        <v>-3478.165139397855</v>
      </c>
      <c r="L4044">
        <v>-33.084357682236579</v>
      </c>
      <c r="M4044">
        <v>6371.7451518143898</v>
      </c>
      <c r="N4044">
        <v>37412.7584816706</v>
      </c>
      <c r="O4044">
        <v>44.886295469474348</v>
      </c>
      <c r="P4044">
        <v>35.771799104578832</v>
      </c>
      <c r="Q4044" s="6">
        <v>4042</v>
      </c>
    </row>
    <row r="4045" spans="1:17" x14ac:dyDescent="0.25">
      <c r="A4045">
        <v>130.57459754447447</v>
      </c>
      <c r="B4045">
        <v>-33.752600228349124</v>
      </c>
      <c r="C4045" s="6">
        <v>2042.3200000000002</v>
      </c>
      <c r="D4045">
        <v>1.2</v>
      </c>
      <c r="E4045">
        <v>0.65</v>
      </c>
      <c r="F4045">
        <v>19.899999999999999</v>
      </c>
      <c r="G4045">
        <v>46.089820015575185</v>
      </c>
      <c r="H4045">
        <v>18.520812843741915</v>
      </c>
      <c r="I4045">
        <v>20.574597544474472</v>
      </c>
      <c r="J4045">
        <v>5308.5569361899725</v>
      </c>
      <c r="K4045">
        <v>-3523.6646300937082</v>
      </c>
      <c r="L4045">
        <v>-33.575042202010764</v>
      </c>
      <c r="M4045">
        <v>6371.5766628162055</v>
      </c>
      <c r="N4045">
        <v>37407.273462369783</v>
      </c>
      <c r="O4045">
        <v>44.961412807355771</v>
      </c>
      <c r="P4045">
        <v>34.043005432112629</v>
      </c>
      <c r="Q4045" s="6">
        <v>4043</v>
      </c>
    </row>
    <row r="4046" spans="1:17" x14ac:dyDescent="0.25">
      <c r="A4046">
        <v>129.97384366612647</v>
      </c>
      <c r="B4046">
        <v>-33.684025105170889</v>
      </c>
      <c r="C4046" s="6">
        <v>2042.6000000000001</v>
      </c>
      <c r="D4046">
        <v>0.75</v>
      </c>
      <c r="E4046">
        <v>0.65</v>
      </c>
      <c r="F4046">
        <v>19.899999999999999</v>
      </c>
      <c r="G4046">
        <v>42.007420362456692</v>
      </c>
      <c r="H4046">
        <v>18.414932655933484</v>
      </c>
      <c r="I4046">
        <v>19.97384366612647</v>
      </c>
      <c r="J4046">
        <v>5312.7791999183473</v>
      </c>
      <c r="K4046">
        <v>-3517.3379942384295</v>
      </c>
      <c r="L4046">
        <v>-33.506644907235632</v>
      </c>
      <c r="M4046">
        <v>6371.6002222988109</v>
      </c>
      <c r="N4046">
        <v>37381.055553854909</v>
      </c>
      <c r="O4046">
        <v>45.335822946737771</v>
      </c>
      <c r="P4046">
        <v>33.23796692642366</v>
      </c>
      <c r="Q4046" s="6">
        <v>4044</v>
      </c>
    </row>
    <row r="4047" spans="1:17" x14ac:dyDescent="0.25">
      <c r="A4047">
        <v>130.57022425999352</v>
      </c>
      <c r="B4047">
        <v>-33.022483471369952</v>
      </c>
      <c r="C4047" s="6">
        <v>2042.88</v>
      </c>
      <c r="D4047">
        <v>0.75</v>
      </c>
      <c r="E4047">
        <v>0.65</v>
      </c>
      <c r="F4047">
        <v>19.899999999999999</v>
      </c>
      <c r="G4047">
        <v>42.007420362456692</v>
      </c>
      <c r="H4047">
        <v>17.553682614497312</v>
      </c>
      <c r="I4047">
        <v>20.570224259993523</v>
      </c>
      <c r="J4047">
        <v>5353.1189307022714</v>
      </c>
      <c r="K4047">
        <v>-3456.0508508758612</v>
      </c>
      <c r="L4047">
        <v>-32.846870614287482</v>
      </c>
      <c r="M4047">
        <v>6371.8262507763657</v>
      </c>
      <c r="N4047">
        <v>37360.099525568512</v>
      </c>
      <c r="O4047">
        <v>45.640586423219176</v>
      </c>
      <c r="P4047">
        <v>34.552529490589556</v>
      </c>
      <c r="Q4047" s="6">
        <v>4045</v>
      </c>
    </row>
    <row r="4048" spans="1:17" x14ac:dyDescent="0.25">
      <c r="A4048">
        <v>131.00264962917836</v>
      </c>
      <c r="B4048">
        <v>-36.118784921237534</v>
      </c>
      <c r="C4048" s="6">
        <v>2043.16</v>
      </c>
      <c r="D4048">
        <v>0.75</v>
      </c>
      <c r="E4048">
        <v>0.65</v>
      </c>
      <c r="F4048">
        <v>19.899999999999999</v>
      </c>
      <c r="G4048">
        <v>42.007420362456692</v>
      </c>
      <c r="H4048">
        <v>18.971817226280749</v>
      </c>
      <c r="I4048">
        <v>21.002649629178364</v>
      </c>
      <c r="J4048">
        <v>5158.2430377163464</v>
      </c>
      <c r="K4048">
        <v>-3738.8481409062997</v>
      </c>
      <c r="L4048">
        <v>-35.935718453804057</v>
      </c>
      <c r="M4048">
        <v>6370.7500858931562</v>
      </c>
      <c r="N4048">
        <v>37580.768666573211</v>
      </c>
      <c r="O4048">
        <v>42.538769392118276</v>
      </c>
      <c r="P4048">
        <v>33.076266021146608</v>
      </c>
      <c r="Q4048" s="6">
        <v>4046</v>
      </c>
    </row>
    <row r="4049" spans="1:17" x14ac:dyDescent="0.25">
      <c r="A4049">
        <v>129.04481994400282</v>
      </c>
      <c r="B4049">
        <v>-34.784645422924577</v>
      </c>
      <c r="C4049" s="6">
        <v>2043.4400000000003</v>
      </c>
      <c r="D4049">
        <v>0.75</v>
      </c>
      <c r="E4049">
        <v>0.65</v>
      </c>
      <c r="F4049">
        <v>19.899999999999999</v>
      </c>
      <c r="G4049">
        <v>42.007420362456692</v>
      </c>
      <c r="H4049">
        <v>17.190523636424089</v>
      </c>
      <c r="I4049">
        <v>19.044819944002825</v>
      </c>
      <c r="J4049">
        <v>5244.0960016025201</v>
      </c>
      <c r="K4049">
        <v>-3618.2720270922082</v>
      </c>
      <c r="L4049">
        <v>-34.604534077625601</v>
      </c>
      <c r="M4049">
        <v>6371.2192974391874</v>
      </c>
      <c r="N4049">
        <v>37421.750019410341</v>
      </c>
      <c r="O4049">
        <v>44.750174649203103</v>
      </c>
      <c r="P4049">
        <v>31.177929451476199</v>
      </c>
      <c r="Q4049" s="6">
        <v>4047</v>
      </c>
    </row>
    <row r="4050" spans="1:17" x14ac:dyDescent="0.25">
      <c r="A4050">
        <v>128.93505043035299</v>
      </c>
      <c r="B4050">
        <v>-34.657536776274199</v>
      </c>
      <c r="C4050" s="6">
        <v>2043.7200000000003</v>
      </c>
      <c r="D4050">
        <v>3</v>
      </c>
      <c r="E4050">
        <v>0.65</v>
      </c>
      <c r="F4050">
        <v>19.899999999999999</v>
      </c>
      <c r="G4050">
        <v>54.048620189015942</v>
      </c>
      <c r="H4050">
        <v>22.421207313951889</v>
      </c>
      <c r="I4050">
        <v>18.935050430352987</v>
      </c>
      <c r="J4050">
        <v>5252.1276000593189</v>
      </c>
      <c r="K4050">
        <v>-3606.6820439125145</v>
      </c>
      <c r="L4050">
        <v>-34.477727392332781</v>
      </c>
      <c r="M4050">
        <v>6371.2635868551079</v>
      </c>
      <c r="N4050">
        <v>37409.512250472711</v>
      </c>
      <c r="O4050">
        <v>44.924421024641916</v>
      </c>
      <c r="P4050">
        <v>31.101212518920654</v>
      </c>
      <c r="Q4050" s="6">
        <v>4048</v>
      </c>
    </row>
    <row r="4051" spans="1:17" x14ac:dyDescent="0.25">
      <c r="A4051">
        <v>131.75673513889478</v>
      </c>
      <c r="B4051">
        <v>-37.101618672348422</v>
      </c>
      <c r="C4051" s="6">
        <v>2044.0000000000002</v>
      </c>
      <c r="D4051">
        <v>3</v>
      </c>
      <c r="E4051">
        <v>0.65</v>
      </c>
      <c r="F4051">
        <v>19.899999999999999</v>
      </c>
      <c r="G4051">
        <v>54.048620189015942</v>
      </c>
      <c r="H4051">
        <v>15.855604243224782</v>
      </c>
      <c r="I4051">
        <v>21.756735138894783</v>
      </c>
      <c r="J4051">
        <v>5093.2006851911374</v>
      </c>
      <c r="K4051">
        <v>-3826.3951290446416</v>
      </c>
      <c r="L4051">
        <v>-36.916628035636464</v>
      </c>
      <c r="M4051">
        <v>6370.3997443808839</v>
      </c>
      <c r="N4051">
        <v>37676.131842555813</v>
      </c>
      <c r="O4051">
        <v>41.253449285230687</v>
      </c>
      <c r="P4051">
        <v>33.488522277994583</v>
      </c>
      <c r="Q4051" s="6">
        <v>4049</v>
      </c>
    </row>
    <row r="4052" spans="1:17" x14ac:dyDescent="0.25">
      <c r="A4052">
        <v>129.63107287170263</v>
      </c>
      <c r="B4052">
        <v>-32.635635679367425</v>
      </c>
      <c r="C4052" s="6">
        <v>2044.2800000000002</v>
      </c>
      <c r="D4052">
        <v>0.75</v>
      </c>
      <c r="E4052">
        <v>0.65</v>
      </c>
      <c r="F4052">
        <v>19.899999999999999</v>
      </c>
      <c r="G4052">
        <v>42.007420362456692</v>
      </c>
      <c r="H4052">
        <v>14.233489219169847</v>
      </c>
      <c r="I4052">
        <v>19.631072871702628</v>
      </c>
      <c r="J4052">
        <v>5376.3775335214023</v>
      </c>
      <c r="K4052">
        <v>-3420.0007344194396</v>
      </c>
      <c r="L4052">
        <v>-32.461099579942513</v>
      </c>
      <c r="M4052">
        <v>6371.9573449908767</v>
      </c>
      <c r="N4052">
        <v>37301.319635577609</v>
      </c>
      <c r="O4052">
        <v>46.496883438762886</v>
      </c>
      <c r="P4052">
        <v>33.481071916020369</v>
      </c>
      <c r="Q4052" s="6">
        <v>4050</v>
      </c>
    </row>
    <row r="4053" spans="1:17" x14ac:dyDescent="0.25">
      <c r="A4053">
        <v>132.08664891612705</v>
      </c>
      <c r="B4053">
        <v>-36.617942442135806</v>
      </c>
      <c r="C4053" s="6">
        <v>2044.5600000000002</v>
      </c>
      <c r="D4053">
        <v>1.2</v>
      </c>
      <c r="E4053">
        <v>0.65</v>
      </c>
      <c r="F4053">
        <v>19.899999999999999</v>
      </c>
      <c r="G4053">
        <v>46.089820015575185</v>
      </c>
      <c r="H4053">
        <v>22.150888717680381</v>
      </c>
      <c r="I4053">
        <v>22.086648916127047</v>
      </c>
      <c r="J4053">
        <v>5125.3986094127431</v>
      </c>
      <c r="K4053">
        <v>-3783.4487720616685</v>
      </c>
      <c r="L4053">
        <v>-36.433871742503896</v>
      </c>
      <c r="M4053">
        <v>6370.5726207449379</v>
      </c>
      <c r="N4053">
        <v>37655.019222988878</v>
      </c>
      <c r="O4053">
        <v>41.53692225370628</v>
      </c>
      <c r="P4053">
        <v>34.227696095880134</v>
      </c>
      <c r="Q4053" s="6">
        <v>4051</v>
      </c>
    </row>
    <row r="4054" spans="1:17" x14ac:dyDescent="0.25">
      <c r="A4054">
        <v>129.66646787075655</v>
      </c>
      <c r="B4054">
        <v>-33.944317801912099</v>
      </c>
      <c r="C4054" s="6">
        <v>2044.8400000000001</v>
      </c>
      <c r="D4054">
        <v>1.2</v>
      </c>
      <c r="E4054">
        <v>0.65</v>
      </c>
      <c r="F4054">
        <v>19.899999999999999</v>
      </c>
      <c r="G4054">
        <v>46.089820015575185</v>
      </c>
      <c r="H4054">
        <v>15.793369941247766</v>
      </c>
      <c r="I4054">
        <v>19.666467870756549</v>
      </c>
      <c r="J4054">
        <v>5296.7122319700838</v>
      </c>
      <c r="K4054">
        <v>-3541.3257068677171</v>
      </c>
      <c r="L4054">
        <v>-33.766267995824776</v>
      </c>
      <c r="M4054">
        <v>6371.5106709809133</v>
      </c>
      <c r="N4054">
        <v>37387.204914043716</v>
      </c>
      <c r="O4054">
        <v>45.24635569889611</v>
      </c>
      <c r="P4054">
        <v>32.620993910279644</v>
      </c>
      <c r="Q4054" s="6">
        <v>4052</v>
      </c>
    </row>
    <row r="4055" spans="1:17" x14ac:dyDescent="0.25">
      <c r="A4055">
        <v>131.09930090110109</v>
      </c>
      <c r="B4055">
        <v>-35.477489667769817</v>
      </c>
      <c r="C4055" s="6">
        <v>2045.1200000000001</v>
      </c>
      <c r="D4055">
        <v>1.2</v>
      </c>
      <c r="E4055">
        <v>0.65</v>
      </c>
      <c r="F4055">
        <v>19.899999999999999</v>
      </c>
      <c r="G4055">
        <v>46.089820015575185</v>
      </c>
      <c r="H4055">
        <v>18.254713507806237</v>
      </c>
      <c r="I4055">
        <v>21.099300901101088</v>
      </c>
      <c r="J4055">
        <v>5199.8636804852922</v>
      </c>
      <c r="K4055">
        <v>-3681.135754031774</v>
      </c>
      <c r="L4055">
        <v>-35.295794662557846</v>
      </c>
      <c r="M4055">
        <v>6370.9765919552028</v>
      </c>
      <c r="N4055">
        <v>37540.726358332948</v>
      </c>
      <c r="O4055">
        <v>43.08876423882414</v>
      </c>
      <c r="P4055">
        <v>33.617001130912456</v>
      </c>
      <c r="Q4055" s="6">
        <v>4053</v>
      </c>
    </row>
    <row r="4056" spans="1:17" x14ac:dyDescent="0.25">
      <c r="A4056">
        <v>128.29751390130767</v>
      </c>
      <c r="B4056">
        <v>-33.555889679357605</v>
      </c>
      <c r="C4056" s="6">
        <v>2045.4</v>
      </c>
      <c r="D4056">
        <v>0.75</v>
      </c>
      <c r="E4056">
        <v>0.65</v>
      </c>
      <c r="F4056">
        <v>19.899999999999999</v>
      </c>
      <c r="G4056">
        <v>42.007420362456692</v>
      </c>
      <c r="H4056">
        <v>19.925464578497149</v>
      </c>
      <c r="I4056">
        <v>18.297513901307667</v>
      </c>
      <c r="J4056">
        <v>5320.6482412241021</v>
      </c>
      <c r="K4056">
        <v>-3505.5030806543609</v>
      </c>
      <c r="L4056">
        <v>-33.378844473529739</v>
      </c>
      <c r="M4056">
        <v>6371.6441799050845</v>
      </c>
      <c r="N4056">
        <v>37315.106288435512</v>
      </c>
      <c r="O4056">
        <v>46.289855326702927</v>
      </c>
      <c r="P4056">
        <v>30.889016984679973</v>
      </c>
      <c r="Q4056" s="6">
        <v>4054</v>
      </c>
    </row>
    <row r="4057" spans="1:17" x14ac:dyDescent="0.25">
      <c r="A4057">
        <v>127.99674076719847</v>
      </c>
      <c r="B4057">
        <v>-35.504955537055736</v>
      </c>
      <c r="C4057" s="6">
        <v>2045.6800000000003</v>
      </c>
      <c r="D4057">
        <v>1.2</v>
      </c>
      <c r="E4057">
        <v>0.65</v>
      </c>
      <c r="F4057">
        <v>19.899999999999999</v>
      </c>
      <c r="G4057">
        <v>46.089820015575185</v>
      </c>
      <c r="H4057">
        <v>23.576610530365937</v>
      </c>
      <c r="I4057">
        <v>17.996740767198474</v>
      </c>
      <c r="J4057">
        <v>5198.0944679848872</v>
      </c>
      <c r="K4057">
        <v>-3683.6169023900297</v>
      </c>
      <c r="L4057">
        <v>-35.323199928670817</v>
      </c>
      <c r="M4057">
        <v>6370.9669267442132</v>
      </c>
      <c r="N4057">
        <v>37436.667176581577</v>
      </c>
      <c r="O4057">
        <v>44.535325034094122</v>
      </c>
      <c r="P4057">
        <v>29.220559234160511</v>
      </c>
      <c r="Q4057" s="6">
        <v>4055</v>
      </c>
    </row>
    <row r="4058" spans="1:17" x14ac:dyDescent="0.25">
      <c r="A4058">
        <v>128.70735365423752</v>
      </c>
      <c r="B4058">
        <v>-36.251076886860282</v>
      </c>
      <c r="C4058" s="6">
        <v>2045.9600000000003</v>
      </c>
      <c r="D4058">
        <v>0.75</v>
      </c>
      <c r="E4058">
        <v>0.65</v>
      </c>
      <c r="F4058">
        <v>19.899999999999999</v>
      </c>
      <c r="G4058">
        <v>42.007420362456692</v>
      </c>
      <c r="H4058">
        <v>16.810145782318095</v>
      </c>
      <c r="I4058">
        <v>18.707353654237522</v>
      </c>
      <c r="J4058">
        <v>5149.5763923833792</v>
      </c>
      <c r="K4058">
        <v>-3750.6961469711628</v>
      </c>
      <c r="L4058">
        <v>-36.067738858049601</v>
      </c>
      <c r="M4058">
        <v>6370.7031486246906</v>
      </c>
      <c r="N4058">
        <v>37511.167802408032</v>
      </c>
      <c r="O4058">
        <v>43.491371158678078</v>
      </c>
      <c r="P4058">
        <v>29.797772592898461</v>
      </c>
      <c r="Q4058" s="6">
        <v>4056</v>
      </c>
    </row>
    <row r="4059" spans="1:17" x14ac:dyDescent="0.25">
      <c r="A4059">
        <v>129.24534179732788</v>
      </c>
      <c r="B4059">
        <v>-36.797575318298705</v>
      </c>
      <c r="C4059" s="6">
        <v>2046.2400000000002</v>
      </c>
      <c r="D4059">
        <v>1.2</v>
      </c>
      <c r="E4059">
        <v>0.65</v>
      </c>
      <c r="F4059">
        <v>19.899999999999999</v>
      </c>
      <c r="G4059">
        <v>46.089820015575185</v>
      </c>
      <c r="H4059">
        <v>17.285392192364334</v>
      </c>
      <c r="I4059">
        <v>19.245341797327882</v>
      </c>
      <c r="J4059">
        <v>5113.483235525794</v>
      </c>
      <c r="K4059">
        <v>-3799.4299552648026</v>
      </c>
      <c r="L4059">
        <v>-36.613156841116975</v>
      </c>
      <c r="M4059">
        <v>6370.5085185538246</v>
      </c>
      <c r="N4059">
        <v>37567.069634647101</v>
      </c>
      <c r="O4059">
        <v>42.721324311765784</v>
      </c>
      <c r="P4059">
        <v>30.236003940613539</v>
      </c>
      <c r="Q4059" s="6">
        <v>4057</v>
      </c>
    </row>
    <row r="4060" spans="1:17" x14ac:dyDescent="0.25">
      <c r="A4060">
        <v>131.69842625792745</v>
      </c>
      <c r="B4060">
        <v>-33.393170121795663</v>
      </c>
      <c r="C4060" s="6">
        <v>2046.5200000000002</v>
      </c>
      <c r="D4060">
        <v>0.75</v>
      </c>
      <c r="E4060">
        <v>0.65</v>
      </c>
      <c r="F4060">
        <v>19.899999999999999</v>
      </c>
      <c r="G4060">
        <v>42.007420362456692</v>
      </c>
      <c r="H4060">
        <v>15.453023734430033</v>
      </c>
      <c r="I4060">
        <v>21.698426257927451</v>
      </c>
      <c r="J4060">
        <v>5330.6027456440015</v>
      </c>
      <c r="K4060">
        <v>-3490.4489293942988</v>
      </c>
      <c r="L4060">
        <v>-33.216555407323973</v>
      </c>
      <c r="M4060">
        <v>6371.6998799831408</v>
      </c>
      <c r="N4060">
        <v>37426.521365136374</v>
      </c>
      <c r="O4060">
        <v>44.690583404883974</v>
      </c>
      <c r="P4060">
        <v>35.866306727240776</v>
      </c>
      <c r="Q4060" s="6">
        <v>4058</v>
      </c>
    </row>
    <row r="4061" spans="1:17" x14ac:dyDescent="0.25">
      <c r="A4061">
        <v>130.08942884238235</v>
      </c>
      <c r="B4061">
        <v>-33.827056787831829</v>
      </c>
      <c r="C4061" s="6">
        <v>2046.8000000000002</v>
      </c>
      <c r="D4061">
        <v>0.75</v>
      </c>
      <c r="E4061">
        <v>0.65</v>
      </c>
      <c r="F4061">
        <v>19.899999999999999</v>
      </c>
      <c r="G4061">
        <v>42.007420362456692</v>
      </c>
      <c r="H4061">
        <v>18.506077123665335</v>
      </c>
      <c r="I4061">
        <v>20.089428842382347</v>
      </c>
      <c r="J4061">
        <v>5303.963920633716</v>
      </c>
      <c r="K4061">
        <v>-3530.5282303039194</v>
      </c>
      <c r="L4061">
        <v>-33.649306828994447</v>
      </c>
      <c r="M4061">
        <v>6371.5510557757525</v>
      </c>
      <c r="N4061">
        <v>37394.523990772635</v>
      </c>
      <c r="O4061">
        <v>45.142523594681151</v>
      </c>
      <c r="P4061">
        <v>33.304543121344388</v>
      </c>
      <c r="Q4061" s="6">
        <v>4059</v>
      </c>
    </row>
    <row r="4062" spans="1:17" x14ac:dyDescent="0.25">
      <c r="A4062">
        <v>131.62890517859091</v>
      </c>
      <c r="B4062">
        <v>-34.607099944375022</v>
      </c>
      <c r="C4062" s="6">
        <v>2047.0800000000002</v>
      </c>
      <c r="D4062">
        <v>3</v>
      </c>
      <c r="E4062">
        <v>0.65</v>
      </c>
      <c r="F4062">
        <v>19.899999999999999</v>
      </c>
      <c r="G4062">
        <v>54.048620189015942</v>
      </c>
      <c r="H4062">
        <v>20.29723314802224</v>
      </c>
      <c r="I4062">
        <v>21.628905178590912</v>
      </c>
      <c r="J4062">
        <v>5255.3073708257371</v>
      </c>
      <c r="K4062">
        <v>-3602.0782616781794</v>
      </c>
      <c r="L4062">
        <v>-34.427411356783701</v>
      </c>
      <c r="M4062">
        <v>6371.2811400149194</v>
      </c>
      <c r="N4062">
        <v>37502.536942580322</v>
      </c>
      <c r="O4062">
        <v>43.620007194703454</v>
      </c>
      <c r="P4062">
        <v>34.920845063004982</v>
      </c>
      <c r="Q4062" s="6">
        <v>4060</v>
      </c>
    </row>
    <row r="4063" spans="1:17" x14ac:dyDescent="0.25">
      <c r="A4063">
        <v>128.39662251539886</v>
      </c>
      <c r="B4063">
        <v>-36.044951307873568</v>
      </c>
      <c r="C4063" s="6">
        <v>2047.3600000000001</v>
      </c>
      <c r="D4063">
        <v>0.75</v>
      </c>
      <c r="E4063">
        <v>0.65</v>
      </c>
      <c r="F4063">
        <v>19.899999999999999</v>
      </c>
      <c r="G4063">
        <v>42.007420362456692</v>
      </c>
      <c r="H4063">
        <v>23.354678055529355</v>
      </c>
      <c r="I4063">
        <v>18.39662251539886</v>
      </c>
      <c r="J4063">
        <v>5163.0680038210876</v>
      </c>
      <c r="K4063">
        <v>-3732.2270605340955</v>
      </c>
      <c r="L4063">
        <v>-35.862038094365246</v>
      </c>
      <c r="M4063">
        <v>6370.7762512478848</v>
      </c>
      <c r="N4063">
        <v>37486.794415667449</v>
      </c>
      <c r="O4063">
        <v>43.830421882706361</v>
      </c>
      <c r="P4063">
        <v>29.476269697813567</v>
      </c>
      <c r="Q4063" s="6">
        <v>4061</v>
      </c>
    </row>
    <row r="4064" spans="1:17" x14ac:dyDescent="0.25">
      <c r="A4064">
        <v>128.79032032262214</v>
      </c>
      <c r="B4064">
        <v>-33.59362309550432</v>
      </c>
      <c r="C4064" s="6">
        <v>2047.64</v>
      </c>
      <c r="D4064">
        <v>0.75</v>
      </c>
      <c r="E4064">
        <v>0.65</v>
      </c>
      <c r="F4064">
        <v>19.899999999999999</v>
      </c>
      <c r="G4064">
        <v>42.007420362456692</v>
      </c>
      <c r="H4064">
        <v>17.02986197453157</v>
      </c>
      <c r="I4064">
        <v>18.790320322622136</v>
      </c>
      <c r="J4064">
        <v>5318.3337267412171</v>
      </c>
      <c r="K4064">
        <v>-3508.9900370520754</v>
      </c>
      <c r="L4064">
        <v>-33.416478874154642</v>
      </c>
      <c r="M4064">
        <v>6371.6312439691492</v>
      </c>
      <c r="N4064">
        <v>37334.020625456265</v>
      </c>
      <c r="O4064">
        <v>46.014359733354979</v>
      </c>
      <c r="P4064">
        <v>31.588545486166641</v>
      </c>
      <c r="Q4064" s="6">
        <v>4062</v>
      </c>
    </row>
    <row r="4065" spans="1:17" x14ac:dyDescent="0.25">
      <c r="A4065">
        <v>128.88021484353953</v>
      </c>
      <c r="B4065">
        <v>-33.182538281783536</v>
      </c>
      <c r="C4065" s="6">
        <v>2047.9200000000003</v>
      </c>
      <c r="D4065">
        <v>3</v>
      </c>
      <c r="E4065">
        <v>0.65</v>
      </c>
      <c r="F4065">
        <v>19.899999999999999</v>
      </c>
      <c r="G4065">
        <v>54.048620189015942</v>
      </c>
      <c r="H4065">
        <v>21.799592452815599</v>
      </c>
      <c r="I4065">
        <v>18.880214843539534</v>
      </c>
      <c r="J4065">
        <v>5343.4243764527782</v>
      </c>
      <c r="K4065">
        <v>-3470.9208423986856</v>
      </c>
      <c r="L4065">
        <v>-33.006489241318533</v>
      </c>
      <c r="M4065">
        <v>6371.771775657644</v>
      </c>
      <c r="N4065">
        <v>37310.267327219219</v>
      </c>
      <c r="O4065">
        <v>46.36272291053033</v>
      </c>
      <c r="P4065">
        <v>31.999598531492399</v>
      </c>
      <c r="Q4065" s="6">
        <v>4063</v>
      </c>
    </row>
    <row r="4066" spans="1:17" x14ac:dyDescent="0.25">
      <c r="A4066">
        <v>131.23056270059311</v>
      </c>
      <c r="B4066">
        <v>-34.407238687857856</v>
      </c>
      <c r="C4066" s="6">
        <v>2048.2000000000003</v>
      </c>
      <c r="D4066">
        <v>3</v>
      </c>
      <c r="E4066">
        <v>0.65</v>
      </c>
      <c r="F4066">
        <v>19.899999999999999</v>
      </c>
      <c r="G4066">
        <v>54.048620189015942</v>
      </c>
      <c r="H4066">
        <v>22.886285152693119</v>
      </c>
      <c r="I4066">
        <v>21.230562700593111</v>
      </c>
      <c r="J4066">
        <v>5267.867406044018</v>
      </c>
      <c r="K4066">
        <v>-3583.8081953184605</v>
      </c>
      <c r="L4066">
        <v>-34.228034221450699</v>
      </c>
      <c r="M4066">
        <v>6371.3505780558562</v>
      </c>
      <c r="N4066">
        <v>37474.366886790216</v>
      </c>
      <c r="O4066">
        <v>44.012808178638508</v>
      </c>
      <c r="P4066">
        <v>34.50864390108822</v>
      </c>
      <c r="Q4066" s="6">
        <v>4064</v>
      </c>
    </row>
    <row r="4067" spans="1:17" x14ac:dyDescent="0.25">
      <c r="A4067">
        <v>129.96049632605178</v>
      </c>
      <c r="B4067">
        <v>-32.659380910154184</v>
      </c>
      <c r="C4067" s="6">
        <v>2048.48</v>
      </c>
      <c r="D4067">
        <v>0.75</v>
      </c>
      <c r="E4067">
        <v>0.65</v>
      </c>
      <c r="F4067">
        <v>19.899999999999999</v>
      </c>
      <c r="G4067">
        <v>42.007420362456692</v>
      </c>
      <c r="H4067">
        <v>17.984861216405776</v>
      </c>
      <c r="I4067">
        <v>19.960496326051782</v>
      </c>
      <c r="J4067">
        <v>5374.9569470305623</v>
      </c>
      <c r="K4067">
        <v>-3422.2179909118586</v>
      </c>
      <c r="L4067">
        <v>-32.484777802943661</v>
      </c>
      <c r="M4067">
        <v>6371.949321812981</v>
      </c>
      <c r="N4067">
        <v>37314.65875299272</v>
      </c>
      <c r="O4067">
        <v>46.301628159608718</v>
      </c>
      <c r="P4067">
        <v>33.941246187789268</v>
      </c>
      <c r="Q4067" s="6">
        <v>4065</v>
      </c>
    </row>
    <row r="4068" spans="1:17" x14ac:dyDescent="0.25">
      <c r="A4068">
        <v>130.04392177756279</v>
      </c>
      <c r="B4068">
        <v>-33.037967454921187</v>
      </c>
      <c r="C4068" s="6">
        <v>2048.7600000000002</v>
      </c>
      <c r="D4068">
        <v>3</v>
      </c>
      <c r="E4068">
        <v>0.65</v>
      </c>
      <c r="F4068">
        <v>19.899999999999999</v>
      </c>
      <c r="G4068">
        <v>54.048620189015942</v>
      </c>
      <c r="H4068">
        <v>18.548938349082675</v>
      </c>
      <c r="I4068">
        <v>20.043921777562787</v>
      </c>
      <c r="J4068">
        <v>5352.1828887141091</v>
      </c>
      <c r="K4068">
        <v>-3457.4905658190041</v>
      </c>
      <c r="L4068">
        <v>-32.862312161954385</v>
      </c>
      <c r="M4068">
        <v>6371.8209867330334</v>
      </c>
      <c r="N4068">
        <v>37341.826980581645</v>
      </c>
      <c r="O4068">
        <v>45.904416063879211</v>
      </c>
      <c r="P4068">
        <v>33.790027044610355</v>
      </c>
      <c r="Q4068" s="6">
        <v>4066</v>
      </c>
    </row>
    <row r="4069" spans="1:17" x14ac:dyDescent="0.25">
      <c r="A4069">
        <v>127.76853941872167</v>
      </c>
      <c r="B4069">
        <v>-33.778125994955602</v>
      </c>
      <c r="C4069" s="6">
        <v>2049.0400000000004</v>
      </c>
      <c r="D4069">
        <v>0.75</v>
      </c>
      <c r="E4069">
        <v>0.65</v>
      </c>
      <c r="F4069">
        <v>19.899999999999999</v>
      </c>
      <c r="G4069">
        <v>42.007420362456692</v>
      </c>
      <c r="H4069">
        <v>18.737802105309299</v>
      </c>
      <c r="I4069">
        <v>17.768539418721673</v>
      </c>
      <c r="J4069">
        <v>5306.9833345512197</v>
      </c>
      <c r="K4069">
        <v>-3526.018324906518</v>
      </c>
      <c r="L4069">
        <v>-33.600502034198399</v>
      </c>
      <c r="M4069">
        <v>6371.5678871672517</v>
      </c>
      <c r="N4069">
        <v>37312.614777432471</v>
      </c>
      <c r="O4069">
        <v>46.324919640068941</v>
      </c>
      <c r="P4069">
        <v>29.958636452642331</v>
      </c>
      <c r="Q4069" s="6">
        <v>4067</v>
      </c>
    </row>
    <row r="4070" spans="1:17" x14ac:dyDescent="0.25">
      <c r="A4070">
        <v>128.346570705293</v>
      </c>
      <c r="B4070">
        <v>-33.612268337638746</v>
      </c>
      <c r="C4070" s="6">
        <v>2049.3200000000002</v>
      </c>
      <c r="D4070">
        <v>0.75</v>
      </c>
      <c r="E4070">
        <v>0.65</v>
      </c>
      <c r="F4070">
        <v>19.899999999999999</v>
      </c>
      <c r="G4070">
        <v>42.007420362456692</v>
      </c>
      <c r="H4070">
        <v>16.719860135600111</v>
      </c>
      <c r="I4070">
        <v>18.346570705293004</v>
      </c>
      <c r="J4070">
        <v>5317.189201092393</v>
      </c>
      <c r="K4070">
        <v>-3510.7124945082005</v>
      </c>
      <c r="L4070">
        <v>-33.435075302664025</v>
      </c>
      <c r="M4070">
        <v>6371.6248492287705</v>
      </c>
      <c r="N4070">
        <v>37320.430641860876</v>
      </c>
      <c r="O4070">
        <v>46.211879554462243</v>
      </c>
      <c r="P4070">
        <v>30.924044254983645</v>
      </c>
      <c r="Q4070" s="6">
        <v>4068</v>
      </c>
    </row>
    <row r="4071" spans="1:17" x14ac:dyDescent="0.25">
      <c r="A4071">
        <v>129.15856281300952</v>
      </c>
      <c r="B4071">
        <v>-34.164042703726054</v>
      </c>
      <c r="C4071" s="6">
        <v>2049.6000000000004</v>
      </c>
      <c r="D4071">
        <v>0.75</v>
      </c>
      <c r="E4071">
        <v>0.65</v>
      </c>
      <c r="F4071">
        <v>19.899999999999999</v>
      </c>
      <c r="G4071">
        <v>42.007420362456692</v>
      </c>
      <c r="H4071">
        <v>15.017571738496747</v>
      </c>
      <c r="I4071">
        <v>19.158562813009524</v>
      </c>
      <c r="J4071">
        <v>5283.0641343679808</v>
      </c>
      <c r="K4071">
        <v>-3561.5186278267333</v>
      </c>
      <c r="L4071">
        <v>-33.985439046001481</v>
      </c>
      <c r="M4071">
        <v>6371.4348136194658</v>
      </c>
      <c r="N4071">
        <v>37384.131651675765</v>
      </c>
      <c r="O4071">
        <v>45.289033342486114</v>
      </c>
      <c r="P4071">
        <v>31.744071601304796</v>
      </c>
      <c r="Q4071" s="6">
        <v>4069</v>
      </c>
    </row>
    <row r="4072" spans="1:17" x14ac:dyDescent="0.25">
      <c r="A4072">
        <v>129.3931196646671</v>
      </c>
      <c r="B4072">
        <v>-36.125666766996602</v>
      </c>
      <c r="C4072" s="6">
        <v>2049.88</v>
      </c>
      <c r="D4072">
        <v>3</v>
      </c>
      <c r="E4072">
        <v>0.65</v>
      </c>
      <c r="F4072">
        <v>19.899999999999999</v>
      </c>
      <c r="G4072">
        <v>54.048620189015942</v>
      </c>
      <c r="H4072">
        <v>18.840939885405003</v>
      </c>
      <c r="I4072">
        <v>19.393119664667097</v>
      </c>
      <c r="J4072">
        <v>5157.7928770865556</v>
      </c>
      <c r="K4072">
        <v>-3739.4649624666831</v>
      </c>
      <c r="L4072">
        <v>-35.942586076893612</v>
      </c>
      <c r="M4072">
        <v>6370.7476459549671</v>
      </c>
      <c r="N4072">
        <v>37525.073747169437</v>
      </c>
      <c r="O4072">
        <v>43.300257796674821</v>
      </c>
      <c r="P4072">
        <v>30.841094856954406</v>
      </c>
      <c r="Q4072" s="6">
        <v>4070</v>
      </c>
    </row>
    <row r="4073" spans="1:17" x14ac:dyDescent="0.25">
      <c r="A4073">
        <v>127.6892446375914</v>
      </c>
      <c r="B4073">
        <v>-36.264978777371986</v>
      </c>
      <c r="C4073" s="6">
        <v>2050.1600000000003</v>
      </c>
      <c r="D4073">
        <v>1.2</v>
      </c>
      <c r="E4073">
        <v>0.65</v>
      </c>
      <c r="F4073">
        <v>19.899999999999999</v>
      </c>
      <c r="G4073">
        <v>46.089820015575185</v>
      </c>
      <c r="H4073">
        <v>18.928985741514641</v>
      </c>
      <c r="I4073">
        <v>17.689244637591401</v>
      </c>
      <c r="J4073">
        <v>5148.6640596290308</v>
      </c>
      <c r="K4073">
        <v>-3751.9400463242009</v>
      </c>
      <c r="L4073">
        <v>-36.081612437768129</v>
      </c>
      <c r="M4073">
        <v>6370.6982121371075</v>
      </c>
      <c r="N4073">
        <v>37480.009121308554</v>
      </c>
      <c r="O4073">
        <v>43.923612622852744</v>
      </c>
      <c r="P4073">
        <v>28.332499771175726</v>
      </c>
      <c r="Q4073" s="6">
        <v>4071</v>
      </c>
    </row>
    <row r="4074" spans="1:17" x14ac:dyDescent="0.25">
      <c r="A4074">
        <v>131.21508473625326</v>
      </c>
      <c r="B4074">
        <v>-32.793852256728599</v>
      </c>
      <c r="C4074" s="6">
        <v>2050.44</v>
      </c>
      <c r="D4074">
        <v>3</v>
      </c>
      <c r="E4074">
        <v>0.65</v>
      </c>
      <c r="F4074">
        <v>19.899999999999999</v>
      </c>
      <c r="G4074">
        <v>54.048620189015942</v>
      </c>
      <c r="H4074">
        <v>22.553459842453414</v>
      </c>
      <c r="I4074">
        <v>21.21508473625326</v>
      </c>
      <c r="J4074">
        <v>5366.8946106195281</v>
      </c>
      <c r="K4074">
        <v>-3434.7635470125338</v>
      </c>
      <c r="L4074">
        <v>-32.618871933476449</v>
      </c>
      <c r="M4074">
        <v>6371.903827380248</v>
      </c>
      <c r="N4074">
        <v>37369.866656524369</v>
      </c>
      <c r="O4074">
        <v>45.501386183579157</v>
      </c>
      <c r="P4074">
        <v>35.629149794705448</v>
      </c>
      <c r="Q4074" s="6">
        <v>4072</v>
      </c>
    </row>
    <row r="4075" spans="1:17" x14ac:dyDescent="0.25">
      <c r="A4075">
        <v>128.47462088143075</v>
      </c>
      <c r="B4075">
        <v>-34.052398648575959</v>
      </c>
      <c r="C4075" s="6">
        <v>2050.7200000000003</v>
      </c>
      <c r="D4075">
        <v>1.2</v>
      </c>
      <c r="E4075">
        <v>0.65</v>
      </c>
      <c r="F4075">
        <v>19.899999999999999</v>
      </c>
      <c r="G4075">
        <v>46.089820015575185</v>
      </c>
      <c r="H4075">
        <v>16.256985807569215</v>
      </c>
      <c r="I4075">
        <v>18.474620881430752</v>
      </c>
      <c r="J4075">
        <v>5290.0085849689303</v>
      </c>
      <c r="K4075">
        <v>-3551.2648865226352</v>
      </c>
      <c r="L4075">
        <v>-33.874075101490845</v>
      </c>
      <c r="M4075">
        <v>6371.4733871604303</v>
      </c>
      <c r="N4075">
        <v>37353.755790958916</v>
      </c>
      <c r="O4075">
        <v>45.726087506813826</v>
      </c>
      <c r="P4075">
        <v>30.823032168558381</v>
      </c>
      <c r="Q4075" s="6">
        <v>4073</v>
      </c>
    </row>
    <row r="4076" spans="1:17" x14ac:dyDescent="0.25">
      <c r="A4076">
        <v>130.965020505551</v>
      </c>
      <c r="B4076">
        <v>-36.298031312825131</v>
      </c>
      <c r="C4076" s="6">
        <v>2051</v>
      </c>
      <c r="D4076">
        <v>0.75</v>
      </c>
      <c r="E4076">
        <v>0.65</v>
      </c>
      <c r="F4076">
        <v>19.899999999999999</v>
      </c>
      <c r="G4076">
        <v>42.007420362456692</v>
      </c>
      <c r="H4076">
        <v>23.932484302700452</v>
      </c>
      <c r="I4076">
        <v>20.965020505550996</v>
      </c>
      <c r="J4076">
        <v>5146.4937164525481</v>
      </c>
      <c r="K4076">
        <v>-3754.8966103324442</v>
      </c>
      <c r="L4076">
        <v>-36.114597835559124</v>
      </c>
      <c r="M4076">
        <v>6370.6864722549044</v>
      </c>
      <c r="N4076">
        <v>37591.704785197995</v>
      </c>
      <c r="O4076">
        <v>42.389490590465201</v>
      </c>
      <c r="P4076">
        <v>32.913040025159525</v>
      </c>
      <c r="Q4076" s="6">
        <v>4074</v>
      </c>
    </row>
    <row r="4077" spans="1:17" x14ac:dyDescent="0.25">
      <c r="A4077">
        <v>131.54851526331296</v>
      </c>
      <c r="B4077">
        <v>-35.785213888834278</v>
      </c>
      <c r="C4077" s="6">
        <v>2051.2800000000002</v>
      </c>
      <c r="D4077">
        <v>1.2</v>
      </c>
      <c r="E4077">
        <v>0.65</v>
      </c>
      <c r="F4077">
        <v>19.899999999999999</v>
      </c>
      <c r="G4077">
        <v>46.089820015575185</v>
      </c>
      <c r="H4077">
        <v>15.296838620305378</v>
      </c>
      <c r="I4077">
        <v>21.548515263312964</v>
      </c>
      <c r="J4077">
        <v>5179.9732730906262</v>
      </c>
      <c r="K4077">
        <v>-3708.8862858989314</v>
      </c>
      <c r="L4077">
        <v>-35.60284942130702</v>
      </c>
      <c r="M4077">
        <v>6370.8681191547503</v>
      </c>
      <c r="N4077">
        <v>37578.118726496112</v>
      </c>
      <c r="O4077">
        <v>42.57659830405197</v>
      </c>
      <c r="P4077">
        <v>34.031720828143833</v>
      </c>
      <c r="Q4077" s="6">
        <v>4075</v>
      </c>
    </row>
    <row r="4078" spans="1:17" x14ac:dyDescent="0.25">
      <c r="A4078">
        <v>130.47397415116561</v>
      </c>
      <c r="B4078">
        <v>-32.521953173993474</v>
      </c>
      <c r="C4078" s="6">
        <v>2051.5600000000004</v>
      </c>
      <c r="D4078">
        <v>1.2</v>
      </c>
      <c r="E4078">
        <v>0.65</v>
      </c>
      <c r="F4078">
        <v>19.899999999999999</v>
      </c>
      <c r="G4078">
        <v>46.089820015575185</v>
      </c>
      <c r="H4078">
        <v>15.134390831377761</v>
      </c>
      <c r="I4078">
        <v>20.473974151165606</v>
      </c>
      <c r="J4078">
        <v>5383.1659126760642</v>
      </c>
      <c r="K4078">
        <v>-3409.3773814638221</v>
      </c>
      <c r="L4078">
        <v>-32.347739534002017</v>
      </c>
      <c r="M4078">
        <v>6371.9957134821298</v>
      </c>
      <c r="N4078">
        <v>37324.785286783233</v>
      </c>
      <c r="O4078">
        <v>46.154811488453106</v>
      </c>
      <c r="P4078">
        <v>34.779119974512291</v>
      </c>
      <c r="Q4078" s="6">
        <v>4076</v>
      </c>
    </row>
    <row r="4079" spans="1:17" x14ac:dyDescent="0.25">
      <c r="A4079">
        <v>129.63745856571572</v>
      </c>
      <c r="B4079">
        <v>-37.253547012790506</v>
      </c>
      <c r="C4079" s="6">
        <v>2051.84</v>
      </c>
      <c r="D4079">
        <v>1.2</v>
      </c>
      <c r="E4079">
        <v>0.65</v>
      </c>
      <c r="F4079">
        <v>19.899999999999999</v>
      </c>
      <c r="G4079">
        <v>46.089820015575185</v>
      </c>
      <c r="H4079">
        <v>18.590949385487178</v>
      </c>
      <c r="I4079">
        <v>19.637458565715718</v>
      </c>
      <c r="J4079">
        <v>5083.0116999201673</v>
      </c>
      <c r="K4079">
        <v>-3839.8295325838021</v>
      </c>
      <c r="L4079">
        <v>-37.068278253713373</v>
      </c>
      <c r="M4079">
        <v>6370.3452638634944</v>
      </c>
      <c r="N4079">
        <v>37612.299140328294</v>
      </c>
      <c r="O4079">
        <v>42.106069641975324</v>
      </c>
      <c r="P4079">
        <v>30.517310565926351</v>
      </c>
      <c r="Q4079" s="6">
        <v>4077</v>
      </c>
    </row>
    <row r="4080" spans="1:17" x14ac:dyDescent="0.25">
      <c r="A4080">
        <v>130.57725195307407</v>
      </c>
      <c r="B4080">
        <v>-33.946855812758166</v>
      </c>
      <c r="C4080" s="6">
        <v>2052.1200000000003</v>
      </c>
      <c r="D4080">
        <v>1.2</v>
      </c>
      <c r="E4080">
        <v>0.65</v>
      </c>
      <c r="F4080">
        <v>19.899999999999999</v>
      </c>
      <c r="G4080">
        <v>46.089820015575185</v>
      </c>
      <c r="H4080">
        <v>17.00496376544546</v>
      </c>
      <c r="I4080">
        <v>20.577251953074068</v>
      </c>
      <c r="J4080">
        <v>5296.5550297941727</v>
      </c>
      <c r="K4080">
        <v>-3541.5592467890283</v>
      </c>
      <c r="L4080">
        <v>-33.768799549580173</v>
      </c>
      <c r="M4080">
        <v>6371.5097961279807</v>
      </c>
      <c r="N4080">
        <v>37420.022339425108</v>
      </c>
      <c r="O4080">
        <v>44.779422771550728</v>
      </c>
      <c r="P4080">
        <v>33.91251534347122</v>
      </c>
      <c r="Q4080" s="6">
        <v>4078</v>
      </c>
    </row>
    <row r="4081" spans="1:17" x14ac:dyDescent="0.25">
      <c r="A4081">
        <v>130.75232057679966</v>
      </c>
      <c r="B4081">
        <v>-35.24329415735523</v>
      </c>
      <c r="C4081" s="6">
        <v>2052.4</v>
      </c>
      <c r="D4081">
        <v>0.75</v>
      </c>
      <c r="E4081">
        <v>0.65</v>
      </c>
      <c r="F4081">
        <v>19.899999999999999</v>
      </c>
      <c r="G4081">
        <v>42.007420362456692</v>
      </c>
      <c r="H4081">
        <v>14.014311865924853</v>
      </c>
      <c r="I4081">
        <v>20.752320576799661</v>
      </c>
      <c r="J4081">
        <v>5214.9006873836552</v>
      </c>
      <c r="K4081">
        <v>-3659.9456229145094</v>
      </c>
      <c r="L4081">
        <v>-35.062122657335088</v>
      </c>
      <c r="M4081">
        <v>6371.0588713310126</v>
      </c>
      <c r="N4081">
        <v>37512.304280982513</v>
      </c>
      <c r="O4081">
        <v>43.481332213568251</v>
      </c>
      <c r="P4081">
        <v>33.290404896543734</v>
      </c>
      <c r="Q4081" s="6">
        <v>4079</v>
      </c>
    </row>
    <row r="4082" spans="1:17" x14ac:dyDescent="0.25">
      <c r="A4082">
        <v>131.07022347740903</v>
      </c>
      <c r="B4082">
        <v>-35.439618480063103</v>
      </c>
      <c r="C4082" s="6">
        <v>2052.6800000000003</v>
      </c>
      <c r="D4082">
        <v>0.75</v>
      </c>
      <c r="E4082">
        <v>0.65</v>
      </c>
      <c r="F4082">
        <v>19.899999999999999</v>
      </c>
      <c r="G4082">
        <v>42.007420362456692</v>
      </c>
      <c r="H4082">
        <v>22.671480692626599</v>
      </c>
      <c r="I4082">
        <v>21.07022347740903</v>
      </c>
      <c r="J4082">
        <v>5202.3011867450941</v>
      </c>
      <c r="K4082">
        <v>-3677.7132622436725</v>
      </c>
      <c r="L4082">
        <v>-35.258007310242348</v>
      </c>
      <c r="M4082">
        <v>6370.9899134194529</v>
      </c>
      <c r="N4082">
        <v>37537.107518546021</v>
      </c>
      <c r="O4082">
        <v>43.138633906392187</v>
      </c>
      <c r="P4082">
        <v>33.601579939503871</v>
      </c>
      <c r="Q4082" s="6">
        <v>4080</v>
      </c>
    </row>
    <row r="4083" spans="1:17" x14ac:dyDescent="0.25">
      <c r="A4083">
        <v>132.27990618347422</v>
      </c>
      <c r="B4083">
        <v>-33.178638012339697</v>
      </c>
      <c r="C4083" s="6">
        <v>2052.96</v>
      </c>
      <c r="D4083">
        <v>1.2</v>
      </c>
      <c r="E4083">
        <v>0.65</v>
      </c>
      <c r="F4083">
        <v>19.899999999999999</v>
      </c>
      <c r="G4083">
        <v>46.089820015575185</v>
      </c>
      <c r="H4083">
        <v>23.942095450702233</v>
      </c>
      <c r="I4083">
        <v>22.279906183474225</v>
      </c>
      <c r="J4083">
        <v>5343.6611132230937</v>
      </c>
      <c r="K4083">
        <v>-3470.5588030439421</v>
      </c>
      <c r="L4083">
        <v>-33.002599535935737</v>
      </c>
      <c r="M4083">
        <v>6371.7731047455291</v>
      </c>
      <c r="N4083">
        <v>37435.74000810209</v>
      </c>
      <c r="O4083">
        <v>44.561603469770354</v>
      </c>
      <c r="P4083">
        <v>36.821746590722277</v>
      </c>
      <c r="Q4083" s="6">
        <v>4081</v>
      </c>
    </row>
    <row r="4084" spans="1:17" x14ac:dyDescent="0.25">
      <c r="A4084">
        <v>129.17882511879154</v>
      </c>
      <c r="B4084">
        <v>-32.952427059135488</v>
      </c>
      <c r="C4084" s="6">
        <v>2053.2400000000002</v>
      </c>
      <c r="D4084">
        <v>1.2</v>
      </c>
      <c r="E4084">
        <v>0.65</v>
      </c>
      <c r="F4084">
        <v>19.899999999999999</v>
      </c>
      <c r="G4084">
        <v>46.089820015575185</v>
      </c>
      <c r="H4084">
        <v>14.909971226329581</v>
      </c>
      <c r="I4084">
        <v>19.178825118791536</v>
      </c>
      <c r="J4084">
        <v>5357.3491070443824</v>
      </c>
      <c r="K4084">
        <v>-3449.5338271620026</v>
      </c>
      <c r="L4084">
        <v>-32.777006839156215</v>
      </c>
      <c r="M4084">
        <v>6371.8500515536434</v>
      </c>
      <c r="N4084">
        <v>37305.678961936537</v>
      </c>
      <c r="O4084">
        <v>46.431182634361143</v>
      </c>
      <c r="P4084">
        <v>32.596768065243985</v>
      </c>
      <c r="Q4084" s="6">
        <v>4082</v>
      </c>
    </row>
    <row r="4085" spans="1:17" x14ac:dyDescent="0.25">
      <c r="A4085">
        <v>128.57047122438647</v>
      </c>
      <c r="B4085">
        <v>-32.603866676826676</v>
      </c>
      <c r="C4085" s="6">
        <v>2053.52</v>
      </c>
      <c r="D4085">
        <v>0.75</v>
      </c>
      <c r="E4085">
        <v>0.65</v>
      </c>
      <c r="F4085">
        <v>19.899999999999999</v>
      </c>
      <c r="G4085">
        <v>42.007420362456692</v>
      </c>
      <c r="H4085">
        <v>16.845860235310028</v>
      </c>
      <c r="I4085">
        <v>18.570471224386466</v>
      </c>
      <c r="J4085">
        <v>5378.2767058716763</v>
      </c>
      <c r="K4085">
        <v>-3417.0333355834537</v>
      </c>
      <c r="L4085">
        <v>-32.42942041457858</v>
      </c>
      <c r="M4085">
        <v>6371.9680744186462</v>
      </c>
      <c r="N4085">
        <v>37262.454507951006</v>
      </c>
      <c r="O4085">
        <v>47.070059463977621</v>
      </c>
      <c r="P4085">
        <v>31.943884245658982</v>
      </c>
      <c r="Q4085" s="6">
        <v>4083</v>
      </c>
    </row>
    <row r="4086" spans="1:17" x14ac:dyDescent="0.25">
      <c r="A4086">
        <v>129.98652436078987</v>
      </c>
      <c r="B4086">
        <v>-34.733144820754141</v>
      </c>
      <c r="C4086" s="6">
        <v>2053.8000000000002</v>
      </c>
      <c r="D4086">
        <v>1.2</v>
      </c>
      <c r="E4086">
        <v>0.65</v>
      </c>
      <c r="F4086">
        <v>19.899999999999999</v>
      </c>
      <c r="G4086">
        <v>46.089820015575185</v>
      </c>
      <c r="H4086">
        <v>22.670443996046259</v>
      </c>
      <c r="I4086">
        <v>19.986524360789872</v>
      </c>
      <c r="J4086">
        <v>5247.3532823033065</v>
      </c>
      <c r="K4086">
        <v>-3613.5782324891675</v>
      </c>
      <c r="L4086">
        <v>-34.553155395698155</v>
      </c>
      <c r="M4086">
        <v>6371.2372512423999</v>
      </c>
      <c r="N4086">
        <v>37450.734805308231</v>
      </c>
      <c r="O4086">
        <v>44.341813720317269</v>
      </c>
      <c r="P4086">
        <v>32.552181556060113</v>
      </c>
      <c r="Q4086" s="6">
        <v>4084</v>
      </c>
    </row>
    <row r="4087" spans="1:17" x14ac:dyDescent="0.25">
      <c r="A4087">
        <v>128.06530017466821</v>
      </c>
      <c r="B4087">
        <v>-37.086288018986536</v>
      </c>
      <c r="C4087" s="6">
        <v>2054.0800000000004</v>
      </c>
      <c r="D4087">
        <v>0.75</v>
      </c>
      <c r="E4087">
        <v>0.65</v>
      </c>
      <c r="F4087">
        <v>19.899999999999999</v>
      </c>
      <c r="G4087">
        <v>42.007420362456692</v>
      </c>
      <c r="H4087">
        <v>14.433575546667454</v>
      </c>
      <c r="I4087">
        <v>18.065300174668209</v>
      </c>
      <c r="J4087">
        <v>5094.2268324842098</v>
      </c>
      <c r="K4087">
        <v>-3825.0380214459951</v>
      </c>
      <c r="L4087">
        <v>-36.901325735131898</v>
      </c>
      <c r="M4087">
        <v>6370.4052372129045</v>
      </c>
      <c r="N4087">
        <v>37549.786178378774</v>
      </c>
      <c r="O4087">
        <v>42.955666860930521</v>
      </c>
      <c r="P4087">
        <v>28.40956144077736</v>
      </c>
      <c r="Q4087" s="6">
        <v>4085</v>
      </c>
    </row>
    <row r="4088" spans="1:17" x14ac:dyDescent="0.25">
      <c r="A4088">
        <v>127.57784410281972</v>
      </c>
      <c r="B4088">
        <v>-34.402896847805636</v>
      </c>
      <c r="C4088" s="6">
        <v>2054.36</v>
      </c>
      <c r="D4088">
        <v>1.2</v>
      </c>
      <c r="E4088">
        <v>0.65</v>
      </c>
      <c r="F4088">
        <v>19.899999999999999</v>
      </c>
      <c r="G4088">
        <v>46.089820015575185</v>
      </c>
      <c r="H4088">
        <v>19.519546830899866</v>
      </c>
      <c r="I4088">
        <v>17.577844102819725</v>
      </c>
      <c r="J4088">
        <v>5268.1395515106706</v>
      </c>
      <c r="K4088">
        <v>-3583.4108122924804</v>
      </c>
      <c r="L4088">
        <v>-34.223702995110038</v>
      </c>
      <c r="M4088">
        <v>6371.3520844359009</v>
      </c>
      <c r="N4088">
        <v>37348.346187101306</v>
      </c>
      <c r="O4088">
        <v>45.802150890388297</v>
      </c>
      <c r="P4088">
        <v>29.278789494138774</v>
      </c>
      <c r="Q4088" s="6">
        <v>4086</v>
      </c>
    </row>
    <row r="4089" spans="1:17" x14ac:dyDescent="0.25">
      <c r="A4089">
        <v>129.03057034438075</v>
      </c>
      <c r="B4089">
        <v>-34.902112578160747</v>
      </c>
      <c r="C4089" s="6">
        <v>2054.6400000000003</v>
      </c>
      <c r="D4089">
        <v>0.75</v>
      </c>
      <c r="E4089">
        <v>0.65</v>
      </c>
      <c r="F4089">
        <v>19.899999999999999</v>
      </c>
      <c r="G4089">
        <v>42.007420362456692</v>
      </c>
      <c r="H4089">
        <v>21.669900032412031</v>
      </c>
      <c r="I4089">
        <v>19.030570344380749</v>
      </c>
      <c r="J4089">
        <v>5236.6506252709059</v>
      </c>
      <c r="K4089">
        <v>-3628.9672320560462</v>
      </c>
      <c r="L4089">
        <v>-34.721725317202576</v>
      </c>
      <c r="M4089">
        <v>6371.1783009492601</v>
      </c>
      <c r="N4089">
        <v>37429.193379535391</v>
      </c>
      <c r="O4089">
        <v>44.644250473984947</v>
      </c>
      <c r="P4089">
        <v>31.082804726040127</v>
      </c>
      <c r="Q4089" s="6">
        <v>4087</v>
      </c>
    </row>
    <row r="4090" spans="1:17" x14ac:dyDescent="0.25">
      <c r="A4090">
        <v>127.98712000132095</v>
      </c>
      <c r="B4090">
        <v>-32.958144659169484</v>
      </c>
      <c r="C4090" s="6">
        <v>2054.92</v>
      </c>
      <c r="D4090">
        <v>3</v>
      </c>
      <c r="E4090">
        <v>0.65</v>
      </c>
      <c r="F4090">
        <v>19.899999999999999</v>
      </c>
      <c r="G4090">
        <v>54.048620189015942</v>
      </c>
      <c r="H4090">
        <v>22.231012483329533</v>
      </c>
      <c r="I4090">
        <v>17.987120001320946</v>
      </c>
      <c r="J4090">
        <v>5357.0041649106588</v>
      </c>
      <c r="K4090">
        <v>-3450.0659000694018</v>
      </c>
      <c r="L4090">
        <v>-32.782708678093776</v>
      </c>
      <c r="M4090">
        <v>6371.8481100613062</v>
      </c>
      <c r="N4090">
        <v>37265.89462246481</v>
      </c>
      <c r="O4090">
        <v>47.016965753017608</v>
      </c>
      <c r="P4090">
        <v>30.828467549997548</v>
      </c>
      <c r="Q4090" s="6">
        <v>4088</v>
      </c>
    </row>
    <row r="4091" spans="1:17" x14ac:dyDescent="0.25">
      <c r="A4091">
        <v>131.42976283068123</v>
      </c>
      <c r="B4091">
        <v>-35.053188639498636</v>
      </c>
      <c r="C4091" s="6">
        <v>2055.2000000000003</v>
      </c>
      <c r="D4091">
        <v>0.75</v>
      </c>
      <c r="E4091">
        <v>0.65</v>
      </c>
      <c r="F4091">
        <v>19.899999999999999</v>
      </c>
      <c r="G4091">
        <v>42.007420362456692</v>
      </c>
      <c r="H4091">
        <v>19.616984558961622</v>
      </c>
      <c r="I4091">
        <v>21.429762830681227</v>
      </c>
      <c r="J4091">
        <v>5227.0426078738237</v>
      </c>
      <c r="K4091">
        <v>-3642.7003009901478</v>
      </c>
      <c r="L4091">
        <v>-34.872450963439427</v>
      </c>
      <c r="M4091">
        <v>6371.1254819978312</v>
      </c>
      <c r="N4091">
        <v>37524.548848979677</v>
      </c>
      <c r="O4091">
        <v>43.313475086268028</v>
      </c>
      <c r="P4091">
        <v>34.34825431090929</v>
      </c>
      <c r="Q4091" s="6">
        <v>4089</v>
      </c>
    </row>
    <row r="4092" spans="1:17" x14ac:dyDescent="0.25">
      <c r="A4092">
        <v>131.66274486833214</v>
      </c>
      <c r="B4092">
        <v>-33.992983283068718</v>
      </c>
      <c r="C4092" s="6">
        <v>2055.48</v>
      </c>
      <c r="D4092">
        <v>3</v>
      </c>
      <c r="E4092">
        <v>0.65</v>
      </c>
      <c r="F4092">
        <v>19.899999999999999</v>
      </c>
      <c r="G4092">
        <v>54.048620189015942</v>
      </c>
      <c r="H4092">
        <v>18.718441195991424</v>
      </c>
      <c r="I4092">
        <v>21.66274486833214</v>
      </c>
      <c r="J4092">
        <v>5293.6961209822621</v>
      </c>
      <c r="K4092">
        <v>-3545.8025571131557</v>
      </c>
      <c r="L4092">
        <v>-33.814809907135711</v>
      </c>
      <c r="M4092">
        <v>6371.4938903943748</v>
      </c>
      <c r="N4092">
        <v>37463.728030790022</v>
      </c>
      <c r="O4092">
        <v>44.163818751044445</v>
      </c>
      <c r="P4092">
        <v>35.391131797527123</v>
      </c>
      <c r="Q4092" s="6">
        <v>4090</v>
      </c>
    </row>
    <row r="4093" spans="1:17" x14ac:dyDescent="0.25">
      <c r="A4093">
        <v>133.71684757746024</v>
      </c>
      <c r="B4093">
        <v>-37.030171438589875</v>
      </c>
      <c r="C4093" s="6">
        <v>2055.7600000000002</v>
      </c>
      <c r="D4093">
        <v>1.2</v>
      </c>
      <c r="E4093">
        <v>0.65</v>
      </c>
      <c r="F4093">
        <v>19.899999999999999</v>
      </c>
      <c r="G4093">
        <v>46.089820015575185</v>
      </c>
      <c r="H4093">
        <v>17.463925297212125</v>
      </c>
      <c r="I4093">
        <v>23.716847577460243</v>
      </c>
      <c r="J4093">
        <v>5097.9798384430223</v>
      </c>
      <c r="K4093">
        <v>-3820.0681312893444</v>
      </c>
      <c r="L4093">
        <v>-36.845313388491725</v>
      </c>
      <c r="M4093">
        <v>6370.4253359461018</v>
      </c>
      <c r="N4093">
        <v>37746.535669598532</v>
      </c>
      <c r="O4093">
        <v>40.327054591077314</v>
      </c>
      <c r="P4093">
        <v>36.110084661597611</v>
      </c>
      <c r="Q4093" s="6">
        <v>4091</v>
      </c>
    </row>
    <row r="4094" spans="1:17" x14ac:dyDescent="0.25">
      <c r="A4094">
        <v>131.81243417271594</v>
      </c>
      <c r="B4094">
        <v>-36.84591281122627</v>
      </c>
      <c r="C4094" s="6">
        <v>2056.0400000000004</v>
      </c>
      <c r="D4094">
        <v>3</v>
      </c>
      <c r="E4094">
        <v>0.65</v>
      </c>
      <c r="F4094">
        <v>19.899999999999999</v>
      </c>
      <c r="G4094">
        <v>54.048620189015942</v>
      </c>
      <c r="H4094">
        <v>21.923061597693518</v>
      </c>
      <c r="I4094">
        <v>21.812434172715939</v>
      </c>
      <c r="J4094">
        <v>5110.2683102833898</v>
      </c>
      <c r="K4094">
        <v>-3803.7240360797168</v>
      </c>
      <c r="L4094">
        <v>-36.661401984378529</v>
      </c>
      <c r="M4094">
        <v>6370.4912483840071</v>
      </c>
      <c r="N4094">
        <v>37660.467224618485</v>
      </c>
      <c r="O4094">
        <v>41.463081520316528</v>
      </c>
      <c r="P4094">
        <v>33.719593333972234</v>
      </c>
      <c r="Q4094" s="6">
        <v>4092</v>
      </c>
    </row>
    <row r="4095" spans="1:17" x14ac:dyDescent="0.25">
      <c r="A4095">
        <v>127.63902998104106</v>
      </c>
      <c r="B4095">
        <v>-31.033863085220776</v>
      </c>
      <c r="C4095" s="6">
        <v>2056.3200000000002</v>
      </c>
      <c r="D4095">
        <v>1.2</v>
      </c>
      <c r="E4095">
        <v>0.65</v>
      </c>
      <c r="F4095">
        <v>19.899999999999999</v>
      </c>
      <c r="G4095">
        <v>46.089820015575185</v>
      </c>
      <c r="H4095">
        <v>14.471703975538579</v>
      </c>
      <c r="I4095">
        <v>17.639029981041062</v>
      </c>
      <c r="J4095">
        <v>5470.0592230363191</v>
      </c>
      <c r="K4095">
        <v>-3269.1122465781505</v>
      </c>
      <c r="L4095">
        <v>-30.864120331753533</v>
      </c>
      <c r="M4095">
        <v>6372.4910972281432</v>
      </c>
      <c r="N4095">
        <v>37132.600421310985</v>
      </c>
      <c r="O4095">
        <v>49.045964987565128</v>
      </c>
      <c r="P4095">
        <v>31.664731174989331</v>
      </c>
      <c r="Q4095" s="6">
        <v>4093</v>
      </c>
    </row>
    <row r="4096" spans="1:17" x14ac:dyDescent="0.25">
      <c r="A4096">
        <v>125.36694027242986</v>
      </c>
      <c r="B4096">
        <v>-36.701617763888606</v>
      </c>
      <c r="C4096" s="6">
        <v>2056.6000000000004</v>
      </c>
      <c r="D4096">
        <v>0.75</v>
      </c>
      <c r="E4096">
        <v>0.65</v>
      </c>
      <c r="F4096">
        <v>19.899999999999999</v>
      </c>
      <c r="G4096">
        <v>42.007420362456692</v>
      </c>
      <c r="H4096">
        <v>18.881366992096552</v>
      </c>
      <c r="I4096">
        <v>15.366940272429858</v>
      </c>
      <c r="J4096">
        <v>5119.8545525494401</v>
      </c>
      <c r="K4096">
        <v>-3790.8976017347145</v>
      </c>
      <c r="L4096">
        <v>-36.517384166323346</v>
      </c>
      <c r="M4096">
        <v>6370.5427764123233</v>
      </c>
      <c r="N4096">
        <v>37444.434291887344</v>
      </c>
      <c r="O4096">
        <v>44.419035152117402</v>
      </c>
      <c r="P4096">
        <v>24.695089284190423</v>
      </c>
      <c r="Q4096" s="6">
        <v>4094</v>
      </c>
    </row>
    <row r="4097" spans="1:17" x14ac:dyDescent="0.25">
      <c r="A4097">
        <v>134.33443097080504</v>
      </c>
      <c r="B4097">
        <v>-32.982353100401063</v>
      </c>
      <c r="C4097" s="6">
        <v>2056.88</v>
      </c>
      <c r="D4097">
        <v>1.2</v>
      </c>
      <c r="E4097">
        <v>0.65</v>
      </c>
      <c r="F4097">
        <v>19.899999999999999</v>
      </c>
      <c r="G4097">
        <v>46.089820015575185</v>
      </c>
      <c r="H4097">
        <v>18.318069562679838</v>
      </c>
      <c r="I4097">
        <v>24.334430970805045</v>
      </c>
      <c r="J4097">
        <v>5355.5430807393705</v>
      </c>
      <c r="K4097">
        <v>-3452.3183320741864</v>
      </c>
      <c r="L4097">
        <v>-32.806850463624784</v>
      </c>
      <c r="M4097">
        <v>6371.8398877899344</v>
      </c>
      <c r="N4097">
        <v>37508.871616296856</v>
      </c>
      <c r="O4097">
        <v>43.541236636391524</v>
      </c>
      <c r="P4097">
        <v>39.717901121511275</v>
      </c>
      <c r="Q4097" s="6">
        <v>4095</v>
      </c>
    </row>
    <row r="4098" spans="1:17" x14ac:dyDescent="0.25">
      <c r="A4098">
        <v>134.91992589758138</v>
      </c>
      <c r="B4098">
        <v>-32.973521966468532</v>
      </c>
      <c r="C4098" s="6">
        <v>2057.1600000000003</v>
      </c>
      <c r="D4098">
        <v>3</v>
      </c>
      <c r="E4098">
        <v>0.65</v>
      </c>
      <c r="F4098">
        <v>19.899999999999999</v>
      </c>
      <c r="G4098">
        <v>54.048620189015942</v>
      </c>
      <c r="H4098">
        <v>18.595108413312101</v>
      </c>
      <c r="I4098">
        <v>24.919925897581379</v>
      </c>
      <c r="J4098">
        <v>5356.0761888005936</v>
      </c>
      <c r="K4098">
        <v>-3451.4967252014562</v>
      </c>
      <c r="L4098">
        <v>-32.79804363094393</v>
      </c>
      <c r="M4098">
        <v>6371.8428876042653</v>
      </c>
      <c r="N4098">
        <v>37533.956092087719</v>
      </c>
      <c r="O4098">
        <v>43.195396543580408</v>
      </c>
      <c r="P4098">
        <v>40.486161561340928</v>
      </c>
      <c r="Q4098" s="6">
        <v>4096</v>
      </c>
    </row>
    <row r="4099" spans="1:17" x14ac:dyDescent="0.25">
      <c r="A4099">
        <v>132.50999607194748</v>
      </c>
      <c r="B4099">
        <v>-36.976625423909837</v>
      </c>
      <c r="C4099" s="6">
        <v>2057.44</v>
      </c>
      <c r="D4099">
        <v>1.2</v>
      </c>
      <c r="E4099">
        <v>0.65</v>
      </c>
      <c r="F4099">
        <v>19.899999999999999</v>
      </c>
      <c r="G4099">
        <v>46.089820015575185</v>
      </c>
      <c r="H4099">
        <v>15.308195659104678</v>
      </c>
      <c r="I4099">
        <v>22.509996071947484</v>
      </c>
      <c r="J4099">
        <v>5101.5563552081094</v>
      </c>
      <c r="K4099">
        <v>-3815.3225189176774</v>
      </c>
      <c r="L4099">
        <v>-36.791867492346178</v>
      </c>
      <c r="M4099">
        <v>6370.4445032293143</v>
      </c>
      <c r="N4099">
        <v>37695.728705093963</v>
      </c>
      <c r="O4099">
        <v>40.994655303174888</v>
      </c>
      <c r="P4099">
        <v>34.566321408368225</v>
      </c>
      <c r="Q4099" s="6">
        <v>4097</v>
      </c>
    </row>
    <row r="4100" spans="1:17" x14ac:dyDescent="0.25">
      <c r="A4100">
        <v>125.6026950126402</v>
      </c>
      <c r="B4100">
        <v>-39.174623444008553</v>
      </c>
      <c r="C4100" s="6">
        <v>2057.7200000000003</v>
      </c>
      <c r="D4100">
        <v>3</v>
      </c>
      <c r="E4100">
        <v>0.65</v>
      </c>
      <c r="F4100">
        <v>19.899999999999999</v>
      </c>
      <c r="G4100">
        <v>54.048620189015942</v>
      </c>
      <c r="H4100">
        <v>14.213828795284899</v>
      </c>
      <c r="I4100">
        <v>15.602695012640197</v>
      </c>
      <c r="J4100">
        <v>4951.1067298445632</v>
      </c>
      <c r="K4100">
        <v>-4007.365769182828</v>
      </c>
      <c r="L4100">
        <v>-38.986288736974757</v>
      </c>
      <c r="M4100">
        <v>6369.6497751705629</v>
      </c>
      <c r="N4100">
        <v>37633.155731239931</v>
      </c>
      <c r="O4100">
        <v>41.815190816914921</v>
      </c>
      <c r="P4100">
        <v>23.849260646448961</v>
      </c>
      <c r="Q4100" s="6">
        <v>4098</v>
      </c>
    </row>
    <row r="4101" spans="1:17" x14ac:dyDescent="0.25">
      <c r="A4101">
        <v>126.64859217915726</v>
      </c>
      <c r="B4101">
        <v>-36.211756116405233</v>
      </c>
      <c r="C4101" s="6">
        <v>2058</v>
      </c>
      <c r="D4101">
        <v>0.75</v>
      </c>
      <c r="E4101">
        <v>0.65</v>
      </c>
      <c r="F4101">
        <v>19.899999999999999</v>
      </c>
      <c r="G4101">
        <v>42.007420362456692</v>
      </c>
      <c r="H4101">
        <v>15.122149334974528</v>
      </c>
      <c r="I4101">
        <v>16.648592179157262</v>
      </c>
      <c r="J4101">
        <v>5152.1552319644434</v>
      </c>
      <c r="K4101">
        <v>-3747.1766602991165</v>
      </c>
      <c r="L4101">
        <v>-36.028498396209216</v>
      </c>
      <c r="M4101">
        <v>6370.7171070256318</v>
      </c>
      <c r="N4101">
        <v>37445.179372908184</v>
      </c>
      <c r="O4101">
        <v>44.411402222259177</v>
      </c>
      <c r="P4101">
        <v>26.847625721948898</v>
      </c>
      <c r="Q4101" s="6">
        <v>4099</v>
      </c>
    </row>
    <row r="4102" spans="1:17" x14ac:dyDescent="0.25">
      <c r="A4102">
        <v>125.37799952632827</v>
      </c>
      <c r="B4102">
        <v>-30.615815832095361</v>
      </c>
      <c r="C4102" s="6">
        <v>2058.2800000000002</v>
      </c>
      <c r="D4102">
        <v>1.2</v>
      </c>
      <c r="E4102">
        <v>0.65</v>
      </c>
      <c r="F4102">
        <v>19.899999999999999</v>
      </c>
      <c r="G4102">
        <v>46.089820015575185</v>
      </c>
      <c r="H4102">
        <v>23.212480471556589</v>
      </c>
      <c r="I4102">
        <v>15.377999526328267</v>
      </c>
      <c r="J4102">
        <v>5493.8083035109557</v>
      </c>
      <c r="K4102">
        <v>-3229.3120378075519</v>
      </c>
      <c r="L4102">
        <v>-30.447411633593795</v>
      </c>
      <c r="M4102">
        <v>6372.6278655869037</v>
      </c>
      <c r="N4102">
        <v>37036.852984493518</v>
      </c>
      <c r="O4102">
        <v>50.555166522591612</v>
      </c>
      <c r="P4102">
        <v>28.370976850994126</v>
      </c>
      <c r="Q4102" s="6">
        <v>4100</v>
      </c>
    </row>
    <row r="4103" spans="1:17" x14ac:dyDescent="0.25">
      <c r="A4103">
        <v>140.55747737280825</v>
      </c>
      <c r="B4103">
        <v>-36.097451904924959</v>
      </c>
      <c r="C4103" s="6">
        <v>2058.5600000000004</v>
      </c>
      <c r="D4103">
        <v>3</v>
      </c>
      <c r="E4103">
        <v>0.65</v>
      </c>
      <c r="F4103">
        <v>19.899999999999999</v>
      </c>
      <c r="G4103">
        <v>54.048620189015942</v>
      </c>
      <c r="H4103">
        <v>21.882047916837358</v>
      </c>
      <c r="I4103">
        <v>30.55747737280825</v>
      </c>
      <c r="J4103">
        <v>5159.6380153804994</v>
      </c>
      <c r="K4103">
        <v>-3736.9357182984863</v>
      </c>
      <c r="L4103">
        <v>-35.91442959322837</v>
      </c>
      <c r="M4103">
        <v>6370.7576482279283</v>
      </c>
      <c r="N4103">
        <v>37996.384018950688</v>
      </c>
      <c r="O4103">
        <v>37.153605991382392</v>
      </c>
      <c r="P4103">
        <v>45.060068268945258</v>
      </c>
      <c r="Q4103" s="6">
        <v>4101</v>
      </c>
    </row>
    <row r="4104" spans="1:17" x14ac:dyDescent="0.25">
      <c r="A4104">
        <v>142.1496565786446</v>
      </c>
      <c r="B4104">
        <v>-33.105066567212404</v>
      </c>
      <c r="C4104" s="6">
        <v>2058.84</v>
      </c>
      <c r="D4104">
        <v>1.2</v>
      </c>
      <c r="E4104">
        <v>0.65</v>
      </c>
      <c r="F4104">
        <v>19.899999999999999</v>
      </c>
      <c r="G4104">
        <v>46.089820015575185</v>
      </c>
      <c r="H4104">
        <v>22.896749783187808</v>
      </c>
      <c r="I4104">
        <v>32.149656578644596</v>
      </c>
      <c r="J4104">
        <v>5348.1220730221885</v>
      </c>
      <c r="K4104">
        <v>-3463.7266187297746</v>
      </c>
      <c r="L4104">
        <v>-32.929227971070809</v>
      </c>
      <c r="M4104">
        <v>6371.7981604288398</v>
      </c>
      <c r="N4104">
        <v>37902.13879766321</v>
      </c>
      <c r="O4104">
        <v>38.347894284852195</v>
      </c>
      <c r="P4104">
        <v>49.009187890750418</v>
      </c>
      <c r="Q4104" s="6">
        <v>4102</v>
      </c>
    </row>
    <row r="4105" spans="1:17" x14ac:dyDescent="0.25">
      <c r="A4105">
        <v>140.15811387049988</v>
      </c>
      <c r="B4105">
        <v>-33.122135850432812</v>
      </c>
      <c r="C4105" s="6">
        <v>2059.1200000000003</v>
      </c>
      <c r="D4105">
        <v>3</v>
      </c>
      <c r="E4105">
        <v>0.65</v>
      </c>
      <c r="F4105">
        <v>19.899999999999999</v>
      </c>
      <c r="G4105">
        <v>54.048620189015942</v>
      </c>
      <c r="H4105">
        <v>16.142044144423615</v>
      </c>
      <c r="I4105">
        <v>30.158113870499875</v>
      </c>
      <c r="J4105">
        <v>5347.0878737684689</v>
      </c>
      <c r="K4105">
        <v>-3465.3122542690407</v>
      </c>
      <c r="L4105">
        <v>-32.946250777200646</v>
      </c>
      <c r="M4105">
        <v>6371.7923498328937</v>
      </c>
      <c r="N4105">
        <v>37796.004456067843</v>
      </c>
      <c r="O4105">
        <v>39.704284293027634</v>
      </c>
      <c r="P4105">
        <v>46.758275877441072</v>
      </c>
      <c r="Q4105" s="6">
        <v>4103</v>
      </c>
    </row>
    <row r="4106" spans="1:17" x14ac:dyDescent="0.25">
      <c r="A4106">
        <v>143.63396520451036</v>
      </c>
      <c r="B4106">
        <v>-35.33582599062332</v>
      </c>
      <c r="C4106" s="6">
        <v>2059.4</v>
      </c>
      <c r="D4106">
        <v>0.75</v>
      </c>
      <c r="E4106">
        <v>0.65</v>
      </c>
      <c r="F4106">
        <v>19.899999999999999</v>
      </c>
      <c r="G4106">
        <v>42.007420362456692</v>
      </c>
      <c r="H4106">
        <v>16.3328447667751</v>
      </c>
      <c r="I4106">
        <v>33.633965204510361</v>
      </c>
      <c r="J4106">
        <v>5208.9699108113937</v>
      </c>
      <c r="K4106">
        <v>-3668.3251961134974</v>
      </c>
      <c r="L4106">
        <v>-35.154446207094871</v>
      </c>
      <c r="M4106">
        <v>6371.0263911068196</v>
      </c>
      <c r="N4106">
        <v>38113.999634988984</v>
      </c>
      <c r="O4106">
        <v>35.714462663173599</v>
      </c>
      <c r="P4106">
        <v>48.9964673778817</v>
      </c>
      <c r="Q4106" s="6">
        <v>4104</v>
      </c>
    </row>
    <row r="4107" spans="1:17" x14ac:dyDescent="0.25">
      <c r="A4107">
        <v>144.29301103760409</v>
      </c>
      <c r="B4107">
        <v>-36.481799354932008</v>
      </c>
      <c r="C4107" s="6">
        <v>2059.6800000000003</v>
      </c>
      <c r="D4107">
        <v>0.75</v>
      </c>
      <c r="E4107">
        <v>0.65</v>
      </c>
      <c r="F4107">
        <v>19.899999999999999</v>
      </c>
      <c r="G4107">
        <v>42.007420362456692</v>
      </c>
      <c r="H4107">
        <v>20.936307362134514</v>
      </c>
      <c r="I4107">
        <v>34.293011037604089</v>
      </c>
      <c r="J4107">
        <v>5134.3955783210322</v>
      </c>
      <c r="K4107">
        <v>-3771.3121737915949</v>
      </c>
      <c r="L4107">
        <v>-36.297997042316474</v>
      </c>
      <c r="M4107">
        <v>6370.6211209638932</v>
      </c>
      <c r="N4107">
        <v>38218.975063554011</v>
      </c>
      <c r="O4107">
        <v>34.447292257080498</v>
      </c>
      <c r="P4107">
        <v>48.91705191001396</v>
      </c>
      <c r="Q4107" s="6">
        <v>4105</v>
      </c>
    </row>
    <row r="4108" spans="1:17" x14ac:dyDescent="0.25">
      <c r="A4108">
        <v>143.99189995929967</v>
      </c>
      <c r="B4108">
        <v>-32.127840809251673</v>
      </c>
      <c r="C4108" s="6">
        <v>2059.96</v>
      </c>
      <c r="D4108">
        <v>1.2</v>
      </c>
      <c r="E4108">
        <v>0.65</v>
      </c>
      <c r="F4108">
        <v>19.899999999999999</v>
      </c>
      <c r="G4108">
        <v>46.089820015575185</v>
      </c>
      <c r="H4108">
        <v>21.006922105887121</v>
      </c>
      <c r="I4108">
        <v>33.991899959299673</v>
      </c>
      <c r="J4108">
        <v>5406.535321357168</v>
      </c>
      <c r="K4108">
        <v>-3372.4461753661772</v>
      </c>
      <c r="L4108">
        <v>-31.954766182732918</v>
      </c>
      <c r="M4108">
        <v>6372.1281677964234</v>
      </c>
      <c r="N4108">
        <v>37952.663933466654</v>
      </c>
      <c r="O4108">
        <v>37.717014763374408</v>
      </c>
      <c r="P4108">
        <v>51.737810746396754</v>
      </c>
      <c r="Q4108" s="6">
        <v>4106</v>
      </c>
    </row>
    <row r="4109" spans="1:17" x14ac:dyDescent="0.25">
      <c r="A4109">
        <v>142.84297442589605</v>
      </c>
      <c r="B4109">
        <v>-33.579894294265543</v>
      </c>
      <c r="C4109" s="6">
        <v>2060.2400000000002</v>
      </c>
      <c r="D4109">
        <v>0.75</v>
      </c>
      <c r="E4109">
        <v>0.65</v>
      </c>
      <c r="F4109">
        <v>19.899999999999999</v>
      </c>
      <c r="G4109">
        <v>42.007420362456692</v>
      </c>
      <c r="H4109">
        <v>20.334901939750033</v>
      </c>
      <c r="I4109">
        <v>32.842974425896045</v>
      </c>
      <c r="J4109">
        <v>5319.1760994239976</v>
      </c>
      <c r="K4109">
        <v>-3507.7215283253145</v>
      </c>
      <c r="L4109">
        <v>-33.402786062978002</v>
      </c>
      <c r="M4109">
        <v>6371.6359513833158</v>
      </c>
      <c r="N4109">
        <v>37967.786265698858</v>
      </c>
      <c r="O4109">
        <v>37.521303686611162</v>
      </c>
      <c r="P4109">
        <v>49.409042135799922</v>
      </c>
      <c r="Q4109" s="6">
        <v>4107</v>
      </c>
    </row>
    <row r="4110" spans="1:17" x14ac:dyDescent="0.25">
      <c r="A4110">
        <v>140.80549324223574</v>
      </c>
      <c r="B4110">
        <v>-33.635291183738609</v>
      </c>
      <c r="C4110" s="6">
        <v>2060.52</v>
      </c>
      <c r="D4110">
        <v>3</v>
      </c>
      <c r="E4110">
        <v>0.65</v>
      </c>
      <c r="F4110">
        <v>19.899999999999999</v>
      </c>
      <c r="G4110">
        <v>54.048620189015942</v>
      </c>
      <c r="H4110">
        <v>19.806022216977475</v>
      </c>
      <c r="I4110">
        <v>30.805493242235741</v>
      </c>
      <c r="J4110">
        <v>5315.7751811188573</v>
      </c>
      <c r="K4110">
        <v>-3512.8388505049202</v>
      </c>
      <c r="L4110">
        <v>-33.458037977639194</v>
      </c>
      <c r="M4110">
        <v>6371.6169506504348</v>
      </c>
      <c r="N4110">
        <v>37860.112348532333</v>
      </c>
      <c r="O4110">
        <v>38.878856182594923</v>
      </c>
      <c r="P4110">
        <v>47.108500932467429</v>
      </c>
      <c r="Q4110" s="6">
        <v>4108</v>
      </c>
    </row>
    <row r="4111" spans="1:17" x14ac:dyDescent="0.25">
      <c r="A4111">
        <v>143.46866351023104</v>
      </c>
      <c r="B4111">
        <v>-35.717533937891808</v>
      </c>
      <c r="C4111" s="6">
        <v>2060.8000000000002</v>
      </c>
      <c r="D4111">
        <v>0.75</v>
      </c>
      <c r="E4111">
        <v>0.65</v>
      </c>
      <c r="F4111">
        <v>19.899999999999999</v>
      </c>
      <c r="G4111">
        <v>42.007420362456692</v>
      </c>
      <c r="H4111">
        <v>18.907434980166677</v>
      </c>
      <c r="I4111">
        <v>33.468663510231039</v>
      </c>
      <c r="J4111">
        <v>5184.3607783308344</v>
      </c>
      <c r="K4111">
        <v>-3702.7919648753236</v>
      </c>
      <c r="L4111">
        <v>-35.535314913449142</v>
      </c>
      <c r="M4111">
        <v>6370.8920109385272</v>
      </c>
      <c r="N4111">
        <v>38127.496429219449</v>
      </c>
      <c r="O4111">
        <v>35.549132457406394</v>
      </c>
      <c r="P4111">
        <v>48.5535966977763</v>
      </c>
      <c r="Q4111" s="6">
        <v>4109</v>
      </c>
    </row>
    <row r="4112" spans="1:17" x14ac:dyDescent="0.25">
      <c r="A4112">
        <v>141.07932663886882</v>
      </c>
      <c r="B4112">
        <v>-33.807688457046375</v>
      </c>
      <c r="C4112" s="6">
        <v>2061.0800000000004</v>
      </c>
      <c r="D4112">
        <v>1.2</v>
      </c>
      <c r="E4112">
        <v>0.65</v>
      </c>
      <c r="F4112">
        <v>19.899999999999999</v>
      </c>
      <c r="G4112">
        <v>46.089820015575185</v>
      </c>
      <c r="H4112">
        <v>19.64366925377745</v>
      </c>
      <c r="I4112">
        <v>31.079326638868821</v>
      </c>
      <c r="J4112">
        <v>5305.1595620388562</v>
      </c>
      <c r="K4112">
        <v>-3528.7433734397787</v>
      </c>
      <c r="L4112">
        <v>-33.629988310425176</v>
      </c>
      <c r="M4112">
        <v>6371.5577196073064</v>
      </c>
      <c r="N4112">
        <v>37884.767712171342</v>
      </c>
      <c r="O4112">
        <v>38.564482861557863</v>
      </c>
      <c r="P4112">
        <v>47.289291836498656</v>
      </c>
      <c r="Q4112" s="6">
        <v>4110</v>
      </c>
    </row>
    <row r="4113" spans="1:17" x14ac:dyDescent="0.25">
      <c r="A4113">
        <v>142.19998315076893</v>
      </c>
      <c r="B4113">
        <v>-34.229229934977973</v>
      </c>
      <c r="C4113" s="6">
        <v>2061.36</v>
      </c>
      <c r="D4113">
        <v>3</v>
      </c>
      <c r="E4113">
        <v>0.65</v>
      </c>
      <c r="F4113">
        <v>19.899999999999999</v>
      </c>
      <c r="G4113">
        <v>54.048620189015942</v>
      </c>
      <c r="H4113">
        <v>15.162202456607119</v>
      </c>
      <c r="I4113">
        <v>32.199983150768929</v>
      </c>
      <c r="J4113">
        <v>5279.0000844095775</v>
      </c>
      <c r="K4113">
        <v>-3567.4994509726471</v>
      </c>
      <c r="L4113">
        <v>-34.050463974316614</v>
      </c>
      <c r="M4113">
        <v>6371.4122629042349</v>
      </c>
      <c r="N4113">
        <v>37969.863881351797</v>
      </c>
      <c r="O4113">
        <v>37.492327713271017</v>
      </c>
      <c r="P4113">
        <v>48.227377170046466</v>
      </c>
      <c r="Q4113" s="6">
        <v>4111</v>
      </c>
    </row>
    <row r="4114" spans="1:17" x14ac:dyDescent="0.25">
      <c r="A4114">
        <v>144.74719686939832</v>
      </c>
      <c r="B4114">
        <v>-32.457130340071174</v>
      </c>
      <c r="C4114" s="6">
        <v>2061.6400000000003</v>
      </c>
      <c r="D4114">
        <v>0.75</v>
      </c>
      <c r="E4114">
        <v>0.65</v>
      </c>
      <c r="F4114">
        <v>19.899999999999999</v>
      </c>
      <c r="G4114">
        <v>42.007420362456692</v>
      </c>
      <c r="H4114">
        <v>20.761584129832148</v>
      </c>
      <c r="I4114">
        <v>34.747196869398323</v>
      </c>
      <c r="J4114">
        <v>5387.0272150210812</v>
      </c>
      <c r="K4114">
        <v>-3403.3139087889663</v>
      </c>
      <c r="L4114">
        <v>-32.283101792708919</v>
      </c>
      <c r="M4114">
        <v>6372.0175593868398</v>
      </c>
      <c r="N4114">
        <v>38015.101036064836</v>
      </c>
      <c r="O4114">
        <v>36.938899232474988</v>
      </c>
      <c r="P4114">
        <v>52.27141197904966</v>
      </c>
      <c r="Q4114" s="6">
        <v>4112</v>
      </c>
    </row>
    <row r="4115" spans="1:17" x14ac:dyDescent="0.25">
      <c r="A4115">
        <v>143.28354710485695</v>
      </c>
      <c r="B4115">
        <v>-32.897683251372129</v>
      </c>
      <c r="C4115" s="6">
        <v>2061.92</v>
      </c>
      <c r="D4115">
        <v>0.75</v>
      </c>
      <c r="E4115">
        <v>0.65</v>
      </c>
      <c r="F4115">
        <v>19.899999999999999</v>
      </c>
      <c r="G4115">
        <v>42.007420362456692</v>
      </c>
      <c r="H4115">
        <v>20.262715212920959</v>
      </c>
      <c r="I4115">
        <v>33.28354710485695</v>
      </c>
      <c r="J4115">
        <v>5360.6490899922155</v>
      </c>
      <c r="K4115">
        <v>-3444.437717984365</v>
      </c>
      <c r="L4115">
        <v>-32.722414289973706</v>
      </c>
      <c r="M4115">
        <v>6371.8686316580397</v>
      </c>
      <c r="N4115">
        <v>37954.101650713717</v>
      </c>
      <c r="O4115">
        <v>37.695453539582857</v>
      </c>
      <c r="P4115">
        <v>50.3966632919444</v>
      </c>
      <c r="Q4115" s="6">
        <v>4113</v>
      </c>
    </row>
    <row r="4116" spans="1:17" x14ac:dyDescent="0.25">
      <c r="A4116">
        <v>144.7024284818591</v>
      </c>
      <c r="B4116">
        <v>-32.147915556049753</v>
      </c>
      <c r="C4116" s="6">
        <v>2062.2000000000003</v>
      </c>
      <c r="D4116">
        <v>3</v>
      </c>
      <c r="E4116">
        <v>0.65</v>
      </c>
      <c r="F4116">
        <v>19.899999999999999</v>
      </c>
      <c r="G4116">
        <v>54.048620189015942</v>
      </c>
      <c r="H4116">
        <v>19.508402063596701</v>
      </c>
      <c r="I4116">
        <v>34.702428481859101</v>
      </c>
      <c r="J4116">
        <v>5405.3511423923592</v>
      </c>
      <c r="K4116">
        <v>-3374.3311489870148</v>
      </c>
      <c r="L4116">
        <v>-31.974782121918139</v>
      </c>
      <c r="M4116">
        <v>6372.1214423131023</v>
      </c>
      <c r="N4116">
        <v>37995.7455013937</v>
      </c>
      <c r="O4116">
        <v>37.180050817104707</v>
      </c>
      <c r="P4116">
        <v>52.461675294408479</v>
      </c>
      <c r="Q4116" s="6">
        <v>4114</v>
      </c>
    </row>
    <row r="4117" spans="1:17" x14ac:dyDescent="0.25">
      <c r="A4117">
        <v>141.01696917676958</v>
      </c>
      <c r="B4117">
        <v>-32.563562056575492</v>
      </c>
      <c r="C4117" s="6">
        <v>2062.48</v>
      </c>
      <c r="D4117">
        <v>3</v>
      </c>
      <c r="E4117">
        <v>0.65</v>
      </c>
      <c r="F4117">
        <v>19.899999999999999</v>
      </c>
      <c r="G4117">
        <v>54.048620189015942</v>
      </c>
      <c r="H4117">
        <v>16.026468653845537</v>
      </c>
      <c r="I4117">
        <v>31.016969176769578</v>
      </c>
      <c r="J4117">
        <v>5380.683761038028</v>
      </c>
      <c r="K4117">
        <v>-3413.2671702715743</v>
      </c>
      <c r="L4117">
        <v>-32.389230076142326</v>
      </c>
      <c r="M4117">
        <v>6371.9816785637458</v>
      </c>
      <c r="N4117">
        <v>37809.413226229626</v>
      </c>
      <c r="O4117">
        <v>39.533953063300856</v>
      </c>
      <c r="P4117">
        <v>48.165964548574266</v>
      </c>
      <c r="Q4117" s="6">
        <v>4115</v>
      </c>
    </row>
    <row r="4118" spans="1:17" x14ac:dyDescent="0.25">
      <c r="A4118">
        <v>142.52571280590146</v>
      </c>
      <c r="B4118">
        <v>-32.856482588022715</v>
      </c>
      <c r="C4118" s="6">
        <v>2062.7600000000002</v>
      </c>
      <c r="D4118">
        <v>1.2</v>
      </c>
      <c r="E4118">
        <v>0.65</v>
      </c>
      <c r="F4118">
        <v>19.899999999999999</v>
      </c>
      <c r="G4118">
        <v>46.089820015575185</v>
      </c>
      <c r="H4118">
        <v>20.367339508796242</v>
      </c>
      <c r="I4118">
        <v>32.525712805901463</v>
      </c>
      <c r="J4118">
        <v>5363.1294545604787</v>
      </c>
      <c r="K4118">
        <v>-3440.6002934470312</v>
      </c>
      <c r="L4118">
        <v>-32.681327885519792</v>
      </c>
      <c r="M4118">
        <v>6371.8826045088099</v>
      </c>
      <c r="N4118">
        <v>37908.9636938681</v>
      </c>
      <c r="O4118">
        <v>38.262862329371664</v>
      </c>
      <c r="P4118">
        <v>49.609891617047332</v>
      </c>
      <c r="Q4118" s="6">
        <v>4116</v>
      </c>
    </row>
    <row r="4119" spans="1:17" x14ac:dyDescent="0.25">
      <c r="A4119">
        <v>142.15066006816548</v>
      </c>
      <c r="B4119">
        <v>-35.089230375611798</v>
      </c>
      <c r="C4119" s="6">
        <v>2063.0400000000004</v>
      </c>
      <c r="D4119">
        <v>1.2</v>
      </c>
      <c r="E4119">
        <v>0.65</v>
      </c>
      <c r="F4119">
        <v>19.899999999999999</v>
      </c>
      <c r="G4119">
        <v>46.089820015575185</v>
      </c>
      <c r="H4119">
        <v>15.780014157930953</v>
      </c>
      <c r="I4119">
        <v>32.150660068165479</v>
      </c>
      <c r="J4119">
        <v>5224.7450708097595</v>
      </c>
      <c r="K4119">
        <v>-3645.9728598291581</v>
      </c>
      <c r="L4119">
        <v>-34.908409841800612</v>
      </c>
      <c r="M4119">
        <v>6371.1128658627358</v>
      </c>
      <c r="N4119">
        <v>38018.104963416743</v>
      </c>
      <c r="O4119">
        <v>36.88956395059347</v>
      </c>
      <c r="P4119">
        <v>47.5541400806569</v>
      </c>
      <c r="Q4119" s="6">
        <v>4117</v>
      </c>
    </row>
    <row r="4120" spans="1:17" x14ac:dyDescent="0.25">
      <c r="A4120">
        <v>144.96650715808718</v>
      </c>
      <c r="B4120">
        <v>-36.164964142068399</v>
      </c>
      <c r="C4120" s="6">
        <v>2063.3200000000002</v>
      </c>
      <c r="D4120">
        <v>1.2</v>
      </c>
      <c r="E4120">
        <v>0.65</v>
      </c>
      <c r="F4120">
        <v>19.899999999999999</v>
      </c>
      <c r="G4120">
        <v>46.089820015575185</v>
      </c>
      <c r="H4120">
        <v>20.256995120244937</v>
      </c>
      <c r="I4120">
        <v>34.966507158087182</v>
      </c>
      <c r="J4120">
        <v>5155.2208976193324</v>
      </c>
      <c r="K4120">
        <v>-3742.9861733898638</v>
      </c>
      <c r="L4120">
        <v>-35.981802438126827</v>
      </c>
      <c r="M4120">
        <v>6370.7337095062112</v>
      </c>
      <c r="N4120">
        <v>38237.99857626501</v>
      </c>
      <c r="O4120">
        <v>34.222495655671267</v>
      </c>
      <c r="P4120">
        <v>49.841763447581513</v>
      </c>
      <c r="Q4120" s="6">
        <v>4118</v>
      </c>
    </row>
    <row r="4121" spans="1:17" x14ac:dyDescent="0.25">
      <c r="A4121">
        <v>143.17910692588228</v>
      </c>
      <c r="B4121">
        <v>-34.048470248011832</v>
      </c>
      <c r="C4121" s="6">
        <v>2063.6000000000004</v>
      </c>
      <c r="D4121">
        <v>1.2</v>
      </c>
      <c r="E4121">
        <v>0.65</v>
      </c>
      <c r="F4121">
        <v>19.899999999999999</v>
      </c>
      <c r="G4121">
        <v>46.089820015575185</v>
      </c>
      <c r="H4121">
        <v>16.959871556414512</v>
      </c>
      <c r="I4121">
        <v>33.17910692588228</v>
      </c>
      <c r="J4121">
        <v>5290.2525719119722</v>
      </c>
      <c r="K4121">
        <v>-3550.9038469369739</v>
      </c>
      <c r="L4121">
        <v>-33.870156606296447</v>
      </c>
      <c r="M4121">
        <v>6371.4747433237962</v>
      </c>
      <c r="N4121">
        <v>38013.495000066694</v>
      </c>
      <c r="O4121">
        <v>36.951422283330849</v>
      </c>
      <c r="P4121">
        <v>49.42691597255223</v>
      </c>
      <c r="Q4121" s="6">
        <v>4119</v>
      </c>
    </row>
    <row r="4122" spans="1:17" x14ac:dyDescent="0.25">
      <c r="A4122">
        <v>140.66015717616327</v>
      </c>
      <c r="B4122">
        <v>-31.989232031365088</v>
      </c>
      <c r="C4122" s="6">
        <v>2063.88</v>
      </c>
      <c r="D4122">
        <v>3</v>
      </c>
      <c r="E4122">
        <v>0.65</v>
      </c>
      <c r="F4122">
        <v>19.899999999999999</v>
      </c>
      <c r="G4122">
        <v>54.048620189015942</v>
      </c>
      <c r="H4122">
        <v>17.982142848079825</v>
      </c>
      <c r="I4122">
        <v>30.660157176163267</v>
      </c>
      <c r="J4122">
        <v>5414.6935086628901</v>
      </c>
      <c r="K4122">
        <v>-3359.4199791649467</v>
      </c>
      <c r="L4122">
        <v>-31.816565757339511</v>
      </c>
      <c r="M4122">
        <v>6372.1745416434296</v>
      </c>
      <c r="N4122">
        <v>37757.629841302674</v>
      </c>
      <c r="O4122">
        <v>40.207950045079642</v>
      </c>
      <c r="P4122">
        <v>48.214997282591277</v>
      </c>
      <c r="Q4122" s="6">
        <v>4120</v>
      </c>
    </row>
    <row r="4123" spans="1:17" x14ac:dyDescent="0.25">
      <c r="A4123">
        <v>141.48131636903068</v>
      </c>
      <c r="B4123">
        <v>-36.443169677511833</v>
      </c>
      <c r="C4123" s="6">
        <v>2064.1600000000003</v>
      </c>
      <c r="D4123">
        <v>0.75</v>
      </c>
      <c r="E4123">
        <v>0.65</v>
      </c>
      <c r="F4123">
        <v>19.899999999999999</v>
      </c>
      <c r="G4123">
        <v>42.007420362456692</v>
      </c>
      <c r="H4123">
        <v>18.515078601577155</v>
      </c>
      <c r="I4123">
        <v>31.481316369030679</v>
      </c>
      <c r="J4123">
        <v>5136.94311514941</v>
      </c>
      <c r="K4123">
        <v>-3767.8646567133392</v>
      </c>
      <c r="L4123">
        <v>-36.259444271929901</v>
      </c>
      <c r="M4123">
        <v>6370.6348694294556</v>
      </c>
      <c r="N4123">
        <v>38065.352619801219</v>
      </c>
      <c r="O4123">
        <v>36.302177871944274</v>
      </c>
      <c r="P4123">
        <v>45.87036468251091</v>
      </c>
      <c r="Q4123" s="6">
        <v>4121</v>
      </c>
    </row>
    <row r="4124" spans="1:17" x14ac:dyDescent="0.25">
      <c r="A4124">
        <v>140.94810271933864</v>
      </c>
      <c r="B4124">
        <v>-33.882850808702024</v>
      </c>
      <c r="C4124" s="6">
        <v>2064.44</v>
      </c>
      <c r="D4124">
        <v>3</v>
      </c>
      <c r="E4124">
        <v>0.65</v>
      </c>
      <c r="F4124">
        <v>19.899999999999999</v>
      </c>
      <c r="G4124">
        <v>54.048620189015942</v>
      </c>
      <c r="H4124">
        <v>20.864418518461399</v>
      </c>
      <c r="I4124">
        <v>30.948102719338635</v>
      </c>
      <c r="J4124">
        <v>5300.5162641352599</v>
      </c>
      <c r="K4124">
        <v>-3535.667608043922</v>
      </c>
      <c r="L4124">
        <v>-33.704957809126917</v>
      </c>
      <c r="M4124">
        <v>6371.5318488518469</v>
      </c>
      <c r="N4124">
        <v>37882.227805965718</v>
      </c>
      <c r="O4124">
        <v>38.596344467988317</v>
      </c>
      <c r="P4124">
        <v>47.085263441866253</v>
      </c>
      <c r="Q4124" s="6">
        <v>4122</v>
      </c>
    </row>
    <row r="4125" spans="1:17" x14ac:dyDescent="0.25">
      <c r="A4125">
        <v>144.73216892415721</v>
      </c>
      <c r="B4125">
        <v>-33.142969104805907</v>
      </c>
      <c r="C4125" s="6">
        <v>2064.7200000000003</v>
      </c>
      <c r="D4125">
        <v>1.2</v>
      </c>
      <c r="E4125">
        <v>0.65</v>
      </c>
      <c r="F4125">
        <v>19.899999999999999</v>
      </c>
      <c r="G4125">
        <v>46.089820015575185</v>
      </c>
      <c r="H4125">
        <v>15.506950670253538</v>
      </c>
      <c r="I4125">
        <v>34.732168924157207</v>
      </c>
      <c r="J4125">
        <v>5345.8249779179841</v>
      </c>
      <c r="K4125">
        <v>-3467.2471287644908</v>
      </c>
      <c r="L4125">
        <v>-32.96702739002621</v>
      </c>
      <c r="M4125">
        <v>6371.7852558335189</v>
      </c>
      <c r="N4125">
        <v>38051.708080581659</v>
      </c>
      <c r="O4125">
        <v>36.48478303823422</v>
      </c>
      <c r="P4125">
        <v>51.73955556077825</v>
      </c>
      <c r="Q4125" s="6">
        <v>4123</v>
      </c>
    </row>
    <row r="4126" spans="1:17" x14ac:dyDescent="0.25">
      <c r="A4126">
        <v>141.30338508175078</v>
      </c>
      <c r="B4126">
        <v>-33.45195185611238</v>
      </c>
      <c r="C4126" s="6">
        <v>2065</v>
      </c>
      <c r="D4126">
        <v>1.2</v>
      </c>
      <c r="E4126">
        <v>0.65</v>
      </c>
      <c r="F4126">
        <v>19.899999999999999</v>
      </c>
      <c r="G4126">
        <v>46.089820015575185</v>
      </c>
      <c r="H4126">
        <v>18.632403546448089</v>
      </c>
      <c r="I4126">
        <v>31.303385081750775</v>
      </c>
      <c r="J4126">
        <v>5327.0116873622801</v>
      </c>
      <c r="K4126">
        <v>-3495.8903916080185</v>
      </c>
      <c r="L4126">
        <v>-33.275180972988494</v>
      </c>
      <c r="M4126">
        <v>6371.6797743947855</v>
      </c>
      <c r="N4126">
        <v>37875.96513811926</v>
      </c>
      <c r="O4126">
        <v>38.677959310228104</v>
      </c>
      <c r="P4126">
        <v>47.807511965697607</v>
      </c>
      <c r="Q4126" s="6">
        <v>4124</v>
      </c>
    </row>
    <row r="4127" spans="1:17" x14ac:dyDescent="0.25">
      <c r="A4127">
        <v>143.00167289989503</v>
      </c>
      <c r="B4127">
        <v>-36.126872570625267</v>
      </c>
      <c r="C4127" s="6">
        <v>2065.2800000000002</v>
      </c>
      <c r="D4127">
        <v>3</v>
      </c>
      <c r="E4127">
        <v>0.65</v>
      </c>
      <c r="F4127">
        <v>19.899999999999999</v>
      </c>
      <c r="G4127">
        <v>54.048620189015942</v>
      </c>
      <c r="H4127">
        <v>18.076512480903972</v>
      </c>
      <c r="I4127">
        <v>33.001672899895027</v>
      </c>
      <c r="J4127">
        <v>5157.7139944437813</v>
      </c>
      <c r="K4127">
        <v>-3739.5730334542345</v>
      </c>
      <c r="L4127">
        <v>-35.943789389579472</v>
      </c>
      <c r="M4127">
        <v>6370.7472184210337</v>
      </c>
      <c r="N4127">
        <v>38126.574689103829</v>
      </c>
      <c r="O4127">
        <v>35.558398673957043</v>
      </c>
      <c r="P4127">
        <v>47.766574003630602</v>
      </c>
      <c r="Q4127" s="6">
        <v>4125</v>
      </c>
    </row>
    <row r="4128" spans="1:17" x14ac:dyDescent="0.25">
      <c r="A4128">
        <v>140.75010109156736</v>
      </c>
      <c r="B4128">
        <v>-32.566847316344088</v>
      </c>
      <c r="C4128" s="6">
        <v>2065.5600000000004</v>
      </c>
      <c r="D4128">
        <v>3</v>
      </c>
      <c r="E4128">
        <v>0.65</v>
      </c>
      <c r="F4128">
        <v>19.899999999999999</v>
      </c>
      <c r="G4128">
        <v>54.048620189015942</v>
      </c>
      <c r="H4128">
        <v>20.516180576279474</v>
      </c>
      <c r="I4128">
        <v>30.750101091567359</v>
      </c>
      <c r="J4128">
        <v>5380.4876599265863</v>
      </c>
      <c r="K4128">
        <v>-3413.5742156938236</v>
      </c>
      <c r="L4128">
        <v>-32.392506007849491</v>
      </c>
      <c r="M4128">
        <v>6371.9805700168281</v>
      </c>
      <c r="N4128">
        <v>37795.252648905742</v>
      </c>
      <c r="O4128">
        <v>39.716724488219405</v>
      </c>
      <c r="P4128">
        <v>47.862177426052817</v>
      </c>
      <c r="Q4128" s="6">
        <v>4126</v>
      </c>
    </row>
    <row r="4129" spans="1:17" x14ac:dyDescent="0.25">
      <c r="A4129">
        <v>140.56934418995522</v>
      </c>
      <c r="B4129">
        <v>-34.787452545808023</v>
      </c>
      <c r="C4129" s="6">
        <v>2065.84</v>
      </c>
      <c r="D4129">
        <v>1.2</v>
      </c>
      <c r="E4129">
        <v>0.65</v>
      </c>
      <c r="F4129">
        <v>19.899999999999999</v>
      </c>
      <c r="G4129">
        <v>46.089820015575185</v>
      </c>
      <c r="H4129">
        <v>16.459677954752081</v>
      </c>
      <c r="I4129">
        <v>30.569344189955217</v>
      </c>
      <c r="J4129">
        <v>5243.9183362662125</v>
      </c>
      <c r="K4129">
        <v>-3618.5277868725366</v>
      </c>
      <c r="L4129">
        <v>-34.607334571716137</v>
      </c>
      <c r="M4129">
        <v>6371.2183184849082</v>
      </c>
      <c r="N4129">
        <v>37916.453931899123</v>
      </c>
      <c r="O4129">
        <v>38.159137292581285</v>
      </c>
      <c r="P4129">
        <v>45.993768919356413</v>
      </c>
      <c r="Q4129" s="6">
        <v>4127</v>
      </c>
    </row>
    <row r="4130" spans="1:17" x14ac:dyDescent="0.25">
      <c r="A4130">
        <v>141.37984837199105</v>
      </c>
      <c r="B4130">
        <v>-33.329246203069111</v>
      </c>
      <c r="C4130" s="6">
        <v>2066.1200000000003</v>
      </c>
      <c r="D4130">
        <v>1.2</v>
      </c>
      <c r="E4130">
        <v>0.65</v>
      </c>
      <c r="F4130">
        <v>19.899999999999999</v>
      </c>
      <c r="G4130">
        <v>46.089820015575185</v>
      </c>
      <c r="H4130">
        <v>22.087305027053883</v>
      </c>
      <c r="I4130">
        <v>31.379848371991045</v>
      </c>
      <c r="J4130">
        <v>5334.5015697942827</v>
      </c>
      <c r="K4130">
        <v>-3484.5273322807529</v>
      </c>
      <c r="L4130">
        <v>-33.152802159378687</v>
      </c>
      <c r="M4130">
        <v>6371.7217239572919</v>
      </c>
      <c r="N4130">
        <v>37872.970123971667</v>
      </c>
      <c r="O4130">
        <v>38.716623283872792</v>
      </c>
      <c r="P4130">
        <v>47.985737063917611</v>
      </c>
      <c r="Q4130" s="6">
        <v>4128</v>
      </c>
    </row>
    <row r="4131" spans="1:17" x14ac:dyDescent="0.25">
      <c r="A4131">
        <v>141.34893350177694</v>
      </c>
      <c r="B4131">
        <v>-35.080750922526946</v>
      </c>
      <c r="C4131" s="6">
        <v>2066.4</v>
      </c>
      <c r="D4131">
        <v>3</v>
      </c>
      <c r="E4131">
        <v>0.65</v>
      </c>
      <c r="F4131">
        <v>19.899999999999999</v>
      </c>
      <c r="G4131">
        <v>54.048620189015942</v>
      </c>
      <c r="H4131">
        <v>16.328472283820368</v>
      </c>
      <c r="I4131">
        <v>31.348933501776941</v>
      </c>
      <c r="J4131">
        <v>5225.2857932731422</v>
      </c>
      <c r="K4131">
        <v>-3645.2030610058764</v>
      </c>
      <c r="L4131">
        <v>-34.899949856808064</v>
      </c>
      <c r="M4131">
        <v>6371.1158345574559</v>
      </c>
      <c r="N4131">
        <v>37974.903172704093</v>
      </c>
      <c r="O4131">
        <v>37.425471072736812</v>
      </c>
      <c r="P4131">
        <v>46.666728852384438</v>
      </c>
      <c r="Q4131" s="6">
        <v>4129</v>
      </c>
    </row>
    <row r="4132" spans="1:17" x14ac:dyDescent="0.25">
      <c r="A4132">
        <v>143.9104535782956</v>
      </c>
      <c r="B4132">
        <v>-32.441347420599541</v>
      </c>
      <c r="C4132" s="6">
        <v>2066.6800000000003</v>
      </c>
      <c r="D4132">
        <v>0.75</v>
      </c>
      <c r="E4132">
        <v>0.65</v>
      </c>
      <c r="F4132">
        <v>19.899999999999999</v>
      </c>
      <c r="G4132">
        <v>42.007420362456692</v>
      </c>
      <c r="H4132">
        <v>22.54013378308035</v>
      </c>
      <c r="I4132">
        <v>33.910453578295602</v>
      </c>
      <c r="J4132">
        <v>5387.9663116523925</v>
      </c>
      <c r="K4132">
        <v>-3401.8369363916104</v>
      </c>
      <c r="L4132">
        <v>-32.267364073521158</v>
      </c>
      <c r="M4132">
        <v>6372.0228748254931</v>
      </c>
      <c r="N4132">
        <v>37964.996432421372</v>
      </c>
      <c r="O4132">
        <v>37.561423283010967</v>
      </c>
      <c r="P4132">
        <v>51.410609094310416</v>
      </c>
      <c r="Q4132" s="6">
        <v>4130</v>
      </c>
    </row>
    <row r="4133" spans="1:17" x14ac:dyDescent="0.25">
      <c r="A4133">
        <v>144.7302483855417</v>
      </c>
      <c r="B4133">
        <v>-33.40022071277177</v>
      </c>
      <c r="C4133" s="6">
        <v>2066.96</v>
      </c>
      <c r="D4133">
        <v>3</v>
      </c>
      <c r="E4133">
        <v>0.65</v>
      </c>
      <c r="F4133">
        <v>19.899999999999999</v>
      </c>
      <c r="G4133">
        <v>54.048620189015942</v>
      </c>
      <c r="H4133">
        <v>19.335738019903204</v>
      </c>
      <c r="I4133">
        <v>34.730248385541699</v>
      </c>
      <c r="J4133">
        <v>5330.172311657624</v>
      </c>
      <c r="K4133">
        <v>-3491.1017987313853</v>
      </c>
      <c r="L4133">
        <v>-33.22358722750684</v>
      </c>
      <c r="M4133">
        <v>6371.6974693614493</v>
      </c>
      <c r="N4133">
        <v>38065.831955660426</v>
      </c>
      <c r="O4133">
        <v>36.310444135571331</v>
      </c>
      <c r="P4133">
        <v>51.546780003541464</v>
      </c>
      <c r="Q4133" s="6">
        <v>4131</v>
      </c>
    </row>
    <row r="4134" spans="1:17" x14ac:dyDescent="0.25">
      <c r="A4134">
        <v>141.40364065296879</v>
      </c>
      <c r="B4134">
        <v>-32.531324895276498</v>
      </c>
      <c r="C4134" s="6">
        <v>2067.2400000000002</v>
      </c>
      <c r="D4134">
        <v>1.2</v>
      </c>
      <c r="E4134">
        <v>0.65</v>
      </c>
      <c r="F4134">
        <v>19.899999999999999</v>
      </c>
      <c r="G4134">
        <v>46.089820015575185</v>
      </c>
      <c r="H4134">
        <v>18.841783668416333</v>
      </c>
      <c r="I4134">
        <v>31.403640652968789</v>
      </c>
      <c r="J4134">
        <v>5382.6070964707442</v>
      </c>
      <c r="K4134">
        <v>-3410.2536478800062</v>
      </c>
      <c r="L4134">
        <v>-32.357084569095043</v>
      </c>
      <c r="M4134">
        <v>6371.9925531858635</v>
      </c>
      <c r="N4134">
        <v>37828.563175109899</v>
      </c>
      <c r="O4134">
        <v>39.287798515075522</v>
      </c>
      <c r="P4134">
        <v>48.624224022193957</v>
      </c>
      <c r="Q4134" s="6">
        <v>4132</v>
      </c>
    </row>
    <row r="4135" spans="1:17" x14ac:dyDescent="0.25">
      <c r="A4135">
        <v>143.28653371889828</v>
      </c>
      <c r="B4135">
        <v>-33.873334550023763</v>
      </c>
      <c r="C4135" s="6">
        <v>2067.52</v>
      </c>
      <c r="D4135">
        <v>3</v>
      </c>
      <c r="E4135">
        <v>0.65</v>
      </c>
      <c r="F4135">
        <v>19.899999999999999</v>
      </c>
      <c r="G4135">
        <v>54.048620189015942</v>
      </c>
      <c r="H4135">
        <v>14.764174014261496</v>
      </c>
      <c r="I4135">
        <v>33.286533718898283</v>
      </c>
      <c r="J4135">
        <v>5301.1046545021391</v>
      </c>
      <c r="K4135">
        <v>-3534.7912671884883</v>
      </c>
      <c r="L4135">
        <v>-33.695465900024089</v>
      </c>
      <c r="M4135">
        <v>6371.535125899899</v>
      </c>
      <c r="N4135">
        <v>38009.472300319663</v>
      </c>
      <c r="O4135">
        <v>37.001998020334732</v>
      </c>
      <c r="P4135">
        <v>49.670994993506405</v>
      </c>
      <c r="Q4135" s="6">
        <v>4133</v>
      </c>
    </row>
    <row r="4136" spans="1:17" x14ac:dyDescent="0.25">
      <c r="A4136">
        <v>144.95680615004289</v>
      </c>
      <c r="B4136">
        <v>-32.581648609155501</v>
      </c>
      <c r="C4136" s="6">
        <v>2067.8000000000002</v>
      </c>
      <c r="D4136">
        <v>0.75</v>
      </c>
      <c r="E4136">
        <v>0.65</v>
      </c>
      <c r="F4136">
        <v>19.899999999999999</v>
      </c>
      <c r="G4136">
        <v>42.007420362456692</v>
      </c>
      <c r="H4136">
        <v>15.910522313341437</v>
      </c>
      <c r="I4136">
        <v>34.956806150042894</v>
      </c>
      <c r="J4136">
        <v>5379.6039333348162</v>
      </c>
      <c r="K4136">
        <v>-3414.9574297701351</v>
      </c>
      <c r="L4136">
        <v>-32.407265302658992</v>
      </c>
      <c r="M4136">
        <v>6371.9755748663756</v>
      </c>
      <c r="N4136">
        <v>38034.328490207357</v>
      </c>
      <c r="O4136">
        <v>36.701057202200452</v>
      </c>
      <c r="P4136">
        <v>52.39314379434618</v>
      </c>
      <c r="Q4136" s="6">
        <v>4134</v>
      </c>
    </row>
    <row r="4137" spans="1:17" x14ac:dyDescent="0.25">
      <c r="A4137">
        <v>142.52509566791534</v>
      </c>
      <c r="B4137">
        <v>-33.243651282525477</v>
      </c>
      <c r="C4137" s="6">
        <v>2068.0800000000004</v>
      </c>
      <c r="D4137">
        <v>1.2</v>
      </c>
      <c r="E4137">
        <v>0.65</v>
      </c>
      <c r="F4137">
        <v>19.899999999999999</v>
      </c>
      <c r="G4137">
        <v>46.089820015575185</v>
      </c>
      <c r="H4137">
        <v>16.634456058568535</v>
      </c>
      <c r="I4137">
        <v>32.525095667915338</v>
      </c>
      <c r="J4137">
        <v>5339.711730407982</v>
      </c>
      <c r="K4137">
        <v>-3476.5915311916642</v>
      </c>
      <c r="L4137">
        <v>-33.067437139198425</v>
      </c>
      <c r="M4137">
        <v>6371.7509397817967</v>
      </c>
      <c r="N4137">
        <v>37930.861786562877</v>
      </c>
      <c r="O4137">
        <v>37.985220433843395</v>
      </c>
      <c r="P4137">
        <v>49.315295050425981</v>
      </c>
      <c r="Q4137" s="6">
        <v>4135</v>
      </c>
    </row>
    <row r="4138" spans="1:17" x14ac:dyDescent="0.25">
      <c r="A4138">
        <v>142.17328870076355</v>
      </c>
      <c r="B4138">
        <v>-36.817968354737559</v>
      </c>
      <c r="C4138" s="6">
        <v>2068.36</v>
      </c>
      <c r="D4138">
        <v>3</v>
      </c>
      <c r="E4138">
        <v>0.65</v>
      </c>
      <c r="F4138">
        <v>19.899999999999999</v>
      </c>
      <c r="G4138">
        <v>54.048620189015942</v>
      </c>
      <c r="H4138">
        <v>23.42548410279559</v>
      </c>
      <c r="I4138">
        <v>32.17328870076355</v>
      </c>
      <c r="J4138">
        <v>5112.1273402548068</v>
      </c>
      <c r="K4138">
        <v>-3801.2419054210291</v>
      </c>
      <c r="L4138">
        <v>-36.633510852426504</v>
      </c>
      <c r="M4138">
        <v>6370.5012335380316</v>
      </c>
      <c r="N4138">
        <v>38124.790830489801</v>
      </c>
      <c r="O4138">
        <v>35.576782033834313</v>
      </c>
      <c r="P4138">
        <v>46.390099981359846</v>
      </c>
      <c r="Q4138" s="6">
        <v>4136</v>
      </c>
    </row>
    <row r="4139" spans="1:17" x14ac:dyDescent="0.25">
      <c r="A4139">
        <v>141.85411862093574</v>
      </c>
      <c r="B4139">
        <v>-33.431170553917809</v>
      </c>
      <c r="C4139" s="6">
        <v>2068.6400000000003</v>
      </c>
      <c r="D4139">
        <v>3</v>
      </c>
      <c r="E4139">
        <v>0.65</v>
      </c>
      <c r="F4139">
        <v>19.899999999999999</v>
      </c>
      <c r="G4139">
        <v>54.048620189015942</v>
      </c>
      <c r="H4139">
        <v>21.594937430734845</v>
      </c>
      <c r="I4139">
        <v>31.854118620935736</v>
      </c>
      <c r="J4139">
        <v>5328.2818879675615</v>
      </c>
      <c r="K4139">
        <v>-3493.9670684955813</v>
      </c>
      <c r="L4139">
        <v>-33.254454796942795</v>
      </c>
      <c r="M4139">
        <v>6371.6868844423589</v>
      </c>
      <c r="N4139">
        <v>37904.604028345042</v>
      </c>
      <c r="O4139">
        <v>38.315185903082948</v>
      </c>
      <c r="P4139">
        <v>48.436731932534727</v>
      </c>
      <c r="Q4139" s="6">
        <v>4137</v>
      </c>
    </row>
    <row r="4140" spans="1:17" x14ac:dyDescent="0.25">
      <c r="A4140">
        <v>144.54885426169821</v>
      </c>
      <c r="B4140">
        <v>-33.823276883873014</v>
      </c>
      <c r="C4140" s="6">
        <v>2068.92</v>
      </c>
      <c r="D4140">
        <v>1.2</v>
      </c>
      <c r="E4140">
        <v>0.65</v>
      </c>
      <c r="F4140">
        <v>19.899999999999999</v>
      </c>
      <c r="G4140">
        <v>46.089820015575185</v>
      </c>
      <c r="H4140">
        <v>18.023408631529108</v>
      </c>
      <c r="I4140">
        <v>34.54885426169821</v>
      </c>
      <c r="J4140">
        <v>5304.1973084873907</v>
      </c>
      <c r="K4140">
        <v>-3530.1799307362517</v>
      </c>
      <c r="L4140">
        <v>-33.64553663998209</v>
      </c>
      <c r="M4140">
        <v>6371.5523564307214</v>
      </c>
      <c r="N4140">
        <v>38078.878326886923</v>
      </c>
      <c r="O4140">
        <v>36.148968491077646</v>
      </c>
      <c r="P4140">
        <v>51.046931652597138</v>
      </c>
      <c r="Q4140" s="6">
        <v>4138</v>
      </c>
    </row>
    <row r="4141" spans="1:17" x14ac:dyDescent="0.25">
      <c r="A4141">
        <v>141.38584037351083</v>
      </c>
      <c r="B4141">
        <v>-32.928030135525781</v>
      </c>
      <c r="C4141" s="6">
        <v>2069.2000000000003</v>
      </c>
      <c r="D4141">
        <v>0.75</v>
      </c>
      <c r="E4141">
        <v>0.65</v>
      </c>
      <c r="F4141">
        <v>19.899999999999999</v>
      </c>
      <c r="G4141">
        <v>42.007420362456692</v>
      </c>
      <c r="H4141">
        <v>16.273190905801886</v>
      </c>
      <c r="I4141">
        <v>31.385840373510831</v>
      </c>
      <c r="J4141">
        <v>5358.8203703031159</v>
      </c>
      <c r="K4141">
        <v>-3447.2630978853958</v>
      </c>
      <c r="L4141">
        <v>-32.752677246123291</v>
      </c>
      <c r="M4141">
        <v>6371.8583338942835</v>
      </c>
      <c r="N4141">
        <v>37850.196986025483</v>
      </c>
      <c r="O4141">
        <v>39.008832777360169</v>
      </c>
      <c r="P4141">
        <v>48.297987582940728</v>
      </c>
      <c r="Q4141" s="6">
        <v>4139</v>
      </c>
    </row>
    <row r="4142" spans="1:17" x14ac:dyDescent="0.25">
      <c r="A4142">
        <v>141.4617841341055</v>
      </c>
      <c r="B4142">
        <v>-32.585899005742903</v>
      </c>
      <c r="C4142" s="6">
        <v>2069.48</v>
      </c>
      <c r="D4142">
        <v>0.75</v>
      </c>
      <c r="E4142">
        <v>0.65</v>
      </c>
      <c r="F4142">
        <v>19.899999999999999</v>
      </c>
      <c r="G4142">
        <v>42.007420362456692</v>
      </c>
      <c r="H4142">
        <v>14.958696388465201</v>
      </c>
      <c r="I4142">
        <v>31.4617841341055</v>
      </c>
      <c r="J4142">
        <v>5379.3500925615817</v>
      </c>
      <c r="K4142">
        <v>-3415.3545972897532</v>
      </c>
      <c r="L4142">
        <v>-32.41150364750348</v>
      </c>
      <c r="M4142">
        <v>6371.9741402151467</v>
      </c>
      <c r="N4142">
        <v>37834.831170210513</v>
      </c>
      <c r="O4142">
        <v>39.20713285614692</v>
      </c>
      <c r="P4142">
        <v>48.646641072721813</v>
      </c>
      <c r="Q4142" s="6">
        <v>4140</v>
      </c>
    </row>
    <row r="4143" spans="1:17" x14ac:dyDescent="0.25">
      <c r="A4143">
        <v>143.69536904352725</v>
      </c>
      <c r="B4143">
        <v>-32.422480433250762</v>
      </c>
      <c r="C4143" s="6">
        <v>2069.7600000000002</v>
      </c>
      <c r="D4143">
        <v>3</v>
      </c>
      <c r="E4143">
        <v>0.65</v>
      </c>
      <c r="F4143">
        <v>19.899999999999999</v>
      </c>
      <c r="G4143">
        <v>54.048620189015942</v>
      </c>
      <c r="H4143">
        <v>19.573522544149803</v>
      </c>
      <c r="I4143">
        <v>33.695369043527251</v>
      </c>
      <c r="J4143">
        <v>5389.088375832127</v>
      </c>
      <c r="K4143">
        <v>-3400.0710210930033</v>
      </c>
      <c r="L4143">
        <v>-32.248551187832007</v>
      </c>
      <c r="M4143">
        <v>6372.0292270991176</v>
      </c>
      <c r="N4143">
        <v>37951.461161265332</v>
      </c>
      <c r="O4143">
        <v>37.730705915978753</v>
      </c>
      <c r="P4143">
        <v>51.198079283259112</v>
      </c>
      <c r="Q4143" s="6">
        <v>4141</v>
      </c>
    </row>
    <row r="4144" spans="1:17" x14ac:dyDescent="0.25">
      <c r="A4144">
        <v>140.59666974846479</v>
      </c>
      <c r="B4144">
        <v>-34.184436751402608</v>
      </c>
      <c r="C4144" s="6">
        <v>2070.0400000000004</v>
      </c>
      <c r="D4144">
        <v>3</v>
      </c>
      <c r="E4144">
        <v>0.65</v>
      </c>
      <c r="F4144">
        <v>19.899999999999999</v>
      </c>
      <c r="G4144">
        <v>54.048620189015942</v>
      </c>
      <c r="H4144">
        <v>16.410214715115778</v>
      </c>
      <c r="I4144">
        <v>30.596669748464791</v>
      </c>
      <c r="J4144">
        <v>5281.79341856885</v>
      </c>
      <c r="K4144">
        <v>-3563.3902388589322</v>
      </c>
      <c r="L4144">
        <v>-34.005782217580958</v>
      </c>
      <c r="M4144">
        <v>6371.427760779553</v>
      </c>
      <c r="N4144">
        <v>37881.634032941838</v>
      </c>
      <c r="O4144">
        <v>38.60241613279522</v>
      </c>
      <c r="P4144">
        <v>46.463464156994092</v>
      </c>
      <c r="Q4144" s="6">
        <v>4142</v>
      </c>
    </row>
    <row r="4145" spans="1:17" x14ac:dyDescent="0.25">
      <c r="A4145">
        <v>144.01826343867447</v>
      </c>
      <c r="B4145">
        <v>-36.519710755714485</v>
      </c>
      <c r="C4145" s="6">
        <v>2070.3200000000002</v>
      </c>
      <c r="D4145">
        <v>1.2</v>
      </c>
      <c r="E4145">
        <v>0.65</v>
      </c>
      <c r="F4145">
        <v>19.899999999999999</v>
      </c>
      <c r="G4145">
        <v>46.089820015575185</v>
      </c>
      <c r="H4145">
        <v>16.971346422044814</v>
      </c>
      <c r="I4145">
        <v>34.018263438674467</v>
      </c>
      <c r="J4145">
        <v>5131.8931346848995</v>
      </c>
      <c r="K4145">
        <v>-3774.6939390640396</v>
      </c>
      <c r="L4145">
        <v>-36.335833290037876</v>
      </c>
      <c r="M4145">
        <v>6370.607622466855</v>
      </c>
      <c r="N4145">
        <v>38206.008892003389</v>
      </c>
      <c r="O4145">
        <v>34.601731223241018</v>
      </c>
      <c r="P4145">
        <v>48.598515631753003</v>
      </c>
      <c r="Q4145" s="6">
        <v>4143</v>
      </c>
    </row>
    <row r="4146" spans="1:17" x14ac:dyDescent="0.25">
      <c r="A4146">
        <v>142.86825706660599</v>
      </c>
      <c r="B4146">
        <v>-36.787133827687192</v>
      </c>
      <c r="C4146" s="6">
        <v>2070.6000000000004</v>
      </c>
      <c r="D4146">
        <v>3</v>
      </c>
      <c r="E4146">
        <v>0.65</v>
      </c>
      <c r="F4146">
        <v>19.899999999999999</v>
      </c>
      <c r="G4146">
        <v>54.048620189015942</v>
      </c>
      <c r="H4146">
        <v>21.198374541822592</v>
      </c>
      <c r="I4146">
        <v>32.868257066605992</v>
      </c>
      <c r="J4146">
        <v>5114.1772194582882</v>
      </c>
      <c r="K4146">
        <v>-3798.5020296776493</v>
      </c>
      <c r="L4146">
        <v>-36.602735367932389</v>
      </c>
      <c r="M4146">
        <v>6370.5122479665106</v>
      </c>
      <c r="N4146">
        <v>38159.739748729997</v>
      </c>
      <c r="O4146">
        <v>35.155054980394127</v>
      </c>
      <c r="P4146">
        <v>47.175738637586974</v>
      </c>
      <c r="Q4146" s="6">
        <v>4144</v>
      </c>
    </row>
    <row r="4147" spans="1:17" x14ac:dyDescent="0.25">
      <c r="A4147">
        <v>141.87135541132059</v>
      </c>
      <c r="B4147">
        <v>-32.693281851312079</v>
      </c>
      <c r="C4147" s="6">
        <v>2070.88</v>
      </c>
      <c r="D4147">
        <v>1.2</v>
      </c>
      <c r="E4147">
        <v>0.65</v>
      </c>
      <c r="F4147">
        <v>19.899999999999999</v>
      </c>
      <c r="G4147">
        <v>46.089820015575185</v>
      </c>
      <c r="H4147">
        <v>22.514468841755502</v>
      </c>
      <c r="I4147">
        <v>31.871355411320593</v>
      </c>
      <c r="J4147">
        <v>5372.9271816396767</v>
      </c>
      <c r="K4147">
        <v>-3425.3825501961869</v>
      </c>
      <c r="L4147">
        <v>-32.518583284455133</v>
      </c>
      <c r="M4147">
        <v>6371.9378617804341</v>
      </c>
      <c r="N4147">
        <v>37863.390063060004</v>
      </c>
      <c r="O4147">
        <v>38.841622696156961</v>
      </c>
      <c r="P4147">
        <v>49.017793709729517</v>
      </c>
      <c r="Q4147" s="6">
        <v>4145</v>
      </c>
    </row>
    <row r="4148" spans="1:17" x14ac:dyDescent="0.25">
      <c r="A4148">
        <v>144.96275171775315</v>
      </c>
      <c r="B4148">
        <v>-34.697368674434841</v>
      </c>
      <c r="C4148" s="6">
        <v>2071.1600000000003</v>
      </c>
      <c r="D4148">
        <v>0.75</v>
      </c>
      <c r="E4148">
        <v>0.65</v>
      </c>
      <c r="F4148">
        <v>19.899999999999999</v>
      </c>
      <c r="G4148">
        <v>42.007420362456692</v>
      </c>
      <c r="H4148">
        <v>16.738897480917586</v>
      </c>
      <c r="I4148">
        <v>34.96275171775315</v>
      </c>
      <c r="J4148">
        <v>5249.6135313236719</v>
      </c>
      <c r="K4148">
        <v>-3610.3158747884881</v>
      </c>
      <c r="L4148">
        <v>-34.517464285441612</v>
      </c>
      <c r="M4148">
        <v>6371.2497160295288</v>
      </c>
      <c r="N4148">
        <v>38152.475536860198</v>
      </c>
      <c r="O4148">
        <v>35.252090546963565</v>
      </c>
      <c r="P4148">
        <v>50.851398980732398</v>
      </c>
      <c r="Q4148" s="6">
        <v>4146</v>
      </c>
    </row>
    <row r="4149" spans="1:17" x14ac:dyDescent="0.25">
      <c r="A4149">
        <v>142.65548296403111</v>
      </c>
      <c r="B4149">
        <v>-35.645447884275015</v>
      </c>
      <c r="C4149" s="6">
        <v>2071.44</v>
      </c>
      <c r="D4149">
        <v>1.2</v>
      </c>
      <c r="E4149">
        <v>0.65</v>
      </c>
      <c r="F4149">
        <v>19.899999999999999</v>
      </c>
      <c r="G4149">
        <v>46.089820015575185</v>
      </c>
      <c r="H4149">
        <v>17.049943193333199</v>
      </c>
      <c r="I4149">
        <v>32.655482964031108</v>
      </c>
      <c r="J4149">
        <v>5189.0259442143142</v>
      </c>
      <c r="K4149">
        <v>-3696.2952718451002</v>
      </c>
      <c r="L4149">
        <v>-35.463384886413728</v>
      </c>
      <c r="M4149">
        <v>6370.9174367899086</v>
      </c>
      <c r="N4149">
        <v>38078.735080131257</v>
      </c>
      <c r="O4149">
        <v>36.142304581753564</v>
      </c>
      <c r="P4149">
        <v>47.719522029853366</v>
      </c>
      <c r="Q4149" s="6">
        <v>4147</v>
      </c>
    </row>
    <row r="4150" spans="1:17" x14ac:dyDescent="0.25">
      <c r="A4150">
        <v>142.67203493116162</v>
      </c>
      <c r="B4150">
        <v>-32.301190275526864</v>
      </c>
      <c r="C4150" s="6">
        <v>2071.7200000000003</v>
      </c>
      <c r="D4150">
        <v>1.2</v>
      </c>
      <c r="E4150">
        <v>0.65</v>
      </c>
      <c r="F4150">
        <v>19.899999999999999</v>
      </c>
      <c r="G4150">
        <v>46.089820015575185</v>
      </c>
      <c r="H4150">
        <v>21.334671416394571</v>
      </c>
      <c r="I4150">
        <v>32.672034931161619</v>
      </c>
      <c r="J4150">
        <v>5396.2878150960287</v>
      </c>
      <c r="K4150">
        <v>-3388.7097998462805</v>
      </c>
      <c r="L4150">
        <v>-32.127610625899216</v>
      </c>
      <c r="M4150">
        <v>6372.0700161664963</v>
      </c>
      <c r="N4150">
        <v>37886.150692242336</v>
      </c>
      <c r="O4150">
        <v>38.55414148963888</v>
      </c>
      <c r="P4150">
        <v>50.196875087960208</v>
      </c>
      <c r="Q4150" s="6">
        <v>4148</v>
      </c>
    </row>
    <row r="4151" spans="1:17" x14ac:dyDescent="0.25">
      <c r="A4151">
        <v>140.53669785198264</v>
      </c>
      <c r="B4151">
        <v>-34.045516309288438</v>
      </c>
      <c r="C4151" s="6">
        <v>2072</v>
      </c>
      <c r="D4151">
        <v>1.2</v>
      </c>
      <c r="E4151">
        <v>0.65</v>
      </c>
      <c r="F4151">
        <v>19.899999999999999</v>
      </c>
      <c r="G4151">
        <v>46.089820015575185</v>
      </c>
      <c r="H4151">
        <v>20.683602333717495</v>
      </c>
      <c r="I4151">
        <v>30.536697851982638</v>
      </c>
      <c r="J4151">
        <v>5290.4360201140826</v>
      </c>
      <c r="K4151">
        <v>-3550.6323543837411</v>
      </c>
      <c r="L4151">
        <v>-33.867210118060378</v>
      </c>
      <c r="M4151">
        <v>6371.4757630330168</v>
      </c>
      <c r="N4151">
        <v>37870.225653255031</v>
      </c>
      <c r="O4151">
        <v>38.748058954533704</v>
      </c>
      <c r="P4151">
        <v>46.497472469517888</v>
      </c>
      <c r="Q4151" s="6">
        <v>4149</v>
      </c>
    </row>
    <row r="4152" spans="1:17" x14ac:dyDescent="0.25">
      <c r="A4152">
        <v>145.03034368557218</v>
      </c>
      <c r="B4152">
        <v>-36.28014908116932</v>
      </c>
      <c r="C4152" s="6">
        <v>2072.2800000000002</v>
      </c>
      <c r="D4152">
        <v>0.75</v>
      </c>
      <c r="E4152">
        <v>0.65</v>
      </c>
      <c r="F4152">
        <v>19.899999999999999</v>
      </c>
      <c r="G4152">
        <v>42.007420362456692</v>
      </c>
      <c r="H4152">
        <v>16.825790826138402</v>
      </c>
      <c r="I4152">
        <v>35.030343685572177</v>
      </c>
      <c r="J4152">
        <v>5147.6681385516968</v>
      </c>
      <c r="K4152">
        <v>-3753.2971901647793</v>
      </c>
      <c r="L4152">
        <v>-36.096751896805159</v>
      </c>
      <c r="M4152">
        <v>6370.6928243605589</v>
      </c>
      <c r="N4152">
        <v>38248.442498738725</v>
      </c>
      <c r="O4152">
        <v>34.098089311980054</v>
      </c>
      <c r="P4152">
        <v>49.831224986250461</v>
      </c>
      <c r="Q4152" s="6">
        <v>4150</v>
      </c>
    </row>
    <row r="4153" spans="1:17" x14ac:dyDescent="0.25">
      <c r="A4153">
        <v>144.76107761428341</v>
      </c>
      <c r="B4153">
        <v>-33.109778098769006</v>
      </c>
      <c r="C4153" s="6">
        <v>2072.5600000000004</v>
      </c>
      <c r="D4153">
        <v>1.2</v>
      </c>
      <c r="E4153">
        <v>0.65</v>
      </c>
      <c r="F4153">
        <v>19.899999999999999</v>
      </c>
      <c r="G4153">
        <v>46.089820015575185</v>
      </c>
      <c r="H4153">
        <v>19.922817654927741</v>
      </c>
      <c r="I4153">
        <v>34.761077614283408</v>
      </c>
      <c r="J4153">
        <v>5347.8366567076337</v>
      </c>
      <c r="K4153">
        <v>-3464.1643225175526</v>
      </c>
      <c r="L4153">
        <v>-32.933926667623091</v>
      </c>
      <c r="M4153">
        <v>6371.7965567200408</v>
      </c>
      <c r="N4153">
        <v>38051.582126059366</v>
      </c>
      <c r="O4153">
        <v>36.486480409774671</v>
      </c>
      <c r="P4153">
        <v>51.794288711080156</v>
      </c>
      <c r="Q4153" s="6">
        <v>4151</v>
      </c>
    </row>
    <row r="4154" spans="1:17" x14ac:dyDescent="0.25">
      <c r="A4154">
        <v>142.28999191710079</v>
      </c>
      <c r="B4154">
        <v>-32.603365064933676</v>
      </c>
      <c r="C4154" s="6">
        <v>2072.84</v>
      </c>
      <c r="D4154">
        <v>1.2</v>
      </c>
      <c r="E4154">
        <v>0.65</v>
      </c>
      <c r="F4154">
        <v>19.899999999999999</v>
      </c>
      <c r="G4154">
        <v>46.089820015575185</v>
      </c>
      <c r="H4154">
        <v>15.90447086774981</v>
      </c>
      <c r="I4154">
        <v>32.289991917100792</v>
      </c>
      <c r="J4154">
        <v>5378.3066792957052</v>
      </c>
      <c r="K4154">
        <v>-3416.9864739624531</v>
      </c>
      <c r="L4154">
        <v>-32.428920222869564</v>
      </c>
      <c r="M4154">
        <v>6371.9682437845804</v>
      </c>
      <c r="N4154">
        <v>37881.545239112515</v>
      </c>
      <c r="O4154">
        <v>38.611147870559478</v>
      </c>
      <c r="P4154">
        <v>49.54712980850082</v>
      </c>
      <c r="Q4154" s="6">
        <v>4152</v>
      </c>
    </row>
    <row r="4155" spans="1:17" x14ac:dyDescent="0.25">
      <c r="A4155">
        <v>144.37592992523611</v>
      </c>
      <c r="B4155">
        <v>-32.271293539545852</v>
      </c>
      <c r="C4155" s="6">
        <v>2073.1200000000003</v>
      </c>
      <c r="D4155">
        <v>1.2</v>
      </c>
      <c r="E4155">
        <v>0.65</v>
      </c>
      <c r="F4155">
        <v>19.899999999999999</v>
      </c>
      <c r="G4155">
        <v>46.089820015575185</v>
      </c>
      <c r="H4155">
        <v>16.199003333994327</v>
      </c>
      <c r="I4155">
        <v>34.375929925236107</v>
      </c>
      <c r="J4155">
        <v>5398.0586831938072</v>
      </c>
      <c r="K4155">
        <v>-3385.9070737048246</v>
      </c>
      <c r="L4155">
        <v>-32.097800537735054</v>
      </c>
      <c r="M4155">
        <v>6372.0800574826762</v>
      </c>
      <c r="N4155">
        <v>37983.035746188703</v>
      </c>
      <c r="O4155">
        <v>37.337403265246877</v>
      </c>
      <c r="P4155">
        <v>52.02844291128087</v>
      </c>
      <c r="Q4155" s="6">
        <v>4153</v>
      </c>
    </row>
    <row r="4156" spans="1:17" x14ac:dyDescent="0.25">
      <c r="A4156">
        <v>140.55071656800601</v>
      </c>
      <c r="B4156">
        <v>-36.310764633783016</v>
      </c>
      <c r="C4156" s="6">
        <v>2073.4</v>
      </c>
      <c r="D4156">
        <v>0.75</v>
      </c>
      <c r="E4156">
        <v>0.65</v>
      </c>
      <c r="F4156">
        <v>19.899999999999999</v>
      </c>
      <c r="G4156">
        <v>42.007420362456692</v>
      </c>
      <c r="H4156">
        <v>21.446437382935112</v>
      </c>
      <c r="I4156">
        <v>30.55071656800601</v>
      </c>
      <c r="J4156">
        <v>5145.6571445477211</v>
      </c>
      <c r="K4156">
        <v>-3756.0352817769249</v>
      </c>
      <c r="L4156">
        <v>-36.127305357025072</v>
      </c>
      <c r="M4156">
        <v>6370.6819483622057</v>
      </c>
      <c r="N4156">
        <v>38009.386345457824</v>
      </c>
      <c r="O4156">
        <v>36.991522379460832</v>
      </c>
      <c r="P4156">
        <v>44.906640551391583</v>
      </c>
      <c r="Q4156" s="6">
        <v>4154</v>
      </c>
    </row>
    <row r="4157" spans="1:17" x14ac:dyDescent="0.25">
      <c r="A4157">
        <v>142.21058331523707</v>
      </c>
      <c r="B4157">
        <v>-32.758836925092567</v>
      </c>
      <c r="C4157" s="6">
        <v>2073.6800000000003</v>
      </c>
      <c r="D4157">
        <v>0.75</v>
      </c>
      <c r="E4157">
        <v>0.65</v>
      </c>
      <c r="F4157">
        <v>19.899999999999999</v>
      </c>
      <c r="G4157">
        <v>42.007420362456692</v>
      </c>
      <c r="H4157">
        <v>16.243039556631235</v>
      </c>
      <c r="I4157">
        <v>32.210583315237074</v>
      </c>
      <c r="J4157">
        <v>5368.9968342777465</v>
      </c>
      <c r="K4157">
        <v>-3431.4985748196118</v>
      </c>
      <c r="L4157">
        <v>-32.583954456717834</v>
      </c>
      <c r="M4157">
        <v>6371.9156833305233</v>
      </c>
      <c r="N4157">
        <v>37885.87639408408</v>
      </c>
      <c r="O4157">
        <v>38.55545150970498</v>
      </c>
      <c r="P4157">
        <v>49.340488534364333</v>
      </c>
      <c r="Q4157" s="6">
        <v>4155</v>
      </c>
    </row>
    <row r="4158" spans="1:17" x14ac:dyDescent="0.25">
      <c r="A4158">
        <v>143.26713130572961</v>
      </c>
      <c r="B4158">
        <v>-34.634866223238994</v>
      </c>
      <c r="C4158" s="6">
        <v>2073.96</v>
      </c>
      <c r="D4158">
        <v>1.2</v>
      </c>
      <c r="E4158">
        <v>0.65</v>
      </c>
      <c r="F4158">
        <v>19.899999999999999</v>
      </c>
      <c r="G4158">
        <v>46.089820015575185</v>
      </c>
      <c r="H4158">
        <v>21.264944599576239</v>
      </c>
      <c r="I4158">
        <v>33.267131305729606</v>
      </c>
      <c r="J4158">
        <v>5253.5573610658921</v>
      </c>
      <c r="K4158">
        <v>-3604.613058692204</v>
      </c>
      <c r="L4158">
        <v>-34.455111066646786</v>
      </c>
      <c r="M4158">
        <v>6371.2714781983659</v>
      </c>
      <c r="N4158">
        <v>38052.412068400277</v>
      </c>
      <c r="O4158">
        <v>36.469278271301576</v>
      </c>
      <c r="P4158">
        <v>49.097469449281036</v>
      </c>
      <c r="Q4158" s="6">
        <v>4156</v>
      </c>
    </row>
    <row r="4159" spans="1:17" x14ac:dyDescent="0.25">
      <c r="A4159">
        <v>144.55466918179121</v>
      </c>
      <c r="B4159">
        <v>-34.708535219009477</v>
      </c>
      <c r="C4159" s="6">
        <v>2074.2400000000002</v>
      </c>
      <c r="D4159">
        <v>1.2</v>
      </c>
      <c r="E4159">
        <v>0.65</v>
      </c>
      <c r="F4159">
        <v>19.899999999999999</v>
      </c>
      <c r="G4159">
        <v>46.089820015575185</v>
      </c>
      <c r="H4159">
        <v>20.618096398264612</v>
      </c>
      <c r="I4159">
        <v>34.554669181791212</v>
      </c>
      <c r="J4159">
        <v>5248.9082765873864</v>
      </c>
      <c r="K4159">
        <v>-3611.3342798644076</v>
      </c>
      <c r="L4159">
        <v>-34.528604258318786</v>
      </c>
      <c r="M4159">
        <v>6371.2458261278343</v>
      </c>
      <c r="N4159">
        <v>38129.551833599777</v>
      </c>
      <c r="O4159">
        <v>35.528877209498333</v>
      </c>
      <c r="P4159">
        <v>50.416265260338129</v>
      </c>
      <c r="Q4159" s="6">
        <v>4157</v>
      </c>
    </row>
    <row r="4160" spans="1:17" x14ac:dyDescent="0.25">
      <c r="A4160">
        <v>144.0129327455214</v>
      </c>
      <c r="B4160">
        <v>-33.946108099945107</v>
      </c>
      <c r="C4160" s="6">
        <v>2074.52</v>
      </c>
      <c r="D4160">
        <v>1.2</v>
      </c>
      <c r="E4160">
        <v>0.65</v>
      </c>
      <c r="F4160">
        <v>19.899999999999999</v>
      </c>
      <c r="G4160">
        <v>46.089820015575185</v>
      </c>
      <c r="H4160">
        <v>16.931623034695654</v>
      </c>
      <c r="I4160">
        <v>34.012932745521397</v>
      </c>
      <c r="J4160">
        <v>5296.6013435546593</v>
      </c>
      <c r="K4160">
        <v>-3541.4904452782603</v>
      </c>
      <c r="L4160">
        <v>-33.768053738919072</v>
      </c>
      <c r="M4160">
        <v>6371.5100538680963</v>
      </c>
      <c r="N4160">
        <v>38054.892938279299</v>
      </c>
      <c r="O4160">
        <v>36.442020684826169</v>
      </c>
      <c r="P4160">
        <v>50.392985692379973</v>
      </c>
      <c r="Q4160" s="6">
        <v>4158</v>
      </c>
    </row>
    <row r="4161" spans="1:17" x14ac:dyDescent="0.25">
      <c r="A4161">
        <v>143.81116255341323</v>
      </c>
      <c r="B4161">
        <v>-32.435445886682906</v>
      </c>
      <c r="C4161" s="6">
        <v>2074.8000000000002</v>
      </c>
      <c r="D4161">
        <v>1.2</v>
      </c>
      <c r="E4161">
        <v>0.65</v>
      </c>
      <c r="F4161">
        <v>19.899999999999999</v>
      </c>
      <c r="G4161">
        <v>46.089820015575185</v>
      </c>
      <c r="H4161">
        <v>17.244334987185812</v>
      </c>
      <c r="I4161">
        <v>33.811162553413226</v>
      </c>
      <c r="J4161">
        <v>5388.3173526348537</v>
      </c>
      <c r="K4161">
        <v>-3401.284602819881</v>
      </c>
      <c r="L4161">
        <v>-32.261479454357861</v>
      </c>
      <c r="M4161">
        <v>6372.0248620109351</v>
      </c>
      <c r="N4161">
        <v>37958.89450473115</v>
      </c>
      <c r="O4161">
        <v>37.637670758933886</v>
      </c>
      <c r="P4161">
        <v>51.310471026467873</v>
      </c>
      <c r="Q4161" s="6">
        <v>4159</v>
      </c>
    </row>
    <row r="4162" spans="1:17" x14ac:dyDescent="0.25">
      <c r="A4162">
        <v>141.80771078145233</v>
      </c>
      <c r="B4162">
        <v>-32.752705662156856</v>
      </c>
      <c r="C4162" s="6">
        <v>2075.0800000000004</v>
      </c>
      <c r="D4162">
        <v>1.2</v>
      </c>
      <c r="E4162">
        <v>0.65</v>
      </c>
      <c r="F4162">
        <v>19.899999999999999</v>
      </c>
      <c r="G4162">
        <v>46.089820015575185</v>
      </c>
      <c r="H4162">
        <v>17.967324692103162</v>
      </c>
      <c r="I4162">
        <v>31.807710781452329</v>
      </c>
      <c r="J4162">
        <v>5369.3647318342873</v>
      </c>
      <c r="K4162">
        <v>-3430.926740614259</v>
      </c>
      <c r="L4162">
        <v>-32.577840355160831</v>
      </c>
      <c r="M4162">
        <v>6371.9177586443993</v>
      </c>
      <c r="N4162">
        <v>37863.25184915938</v>
      </c>
      <c r="O4162">
        <v>38.843099339967964</v>
      </c>
      <c r="P4162">
        <v>48.901665510690833</v>
      </c>
      <c r="Q4162" s="6">
        <v>4160</v>
      </c>
    </row>
    <row r="4163" spans="1:17" x14ac:dyDescent="0.25">
      <c r="A4163">
        <v>141.4259487801319</v>
      </c>
      <c r="B4163">
        <v>-34.757374790342737</v>
      </c>
      <c r="C4163" s="6">
        <v>2075.36</v>
      </c>
      <c r="D4163">
        <v>3</v>
      </c>
      <c r="E4163">
        <v>0.65</v>
      </c>
      <c r="F4163">
        <v>19.899999999999999</v>
      </c>
      <c r="G4163">
        <v>54.048620189015942</v>
      </c>
      <c r="H4163">
        <v>20.292296644851945</v>
      </c>
      <c r="I4163">
        <v>31.425948780131904</v>
      </c>
      <c r="J4163">
        <v>5245.8213279950296</v>
      </c>
      <c r="K4163">
        <v>-3615.7869256436638</v>
      </c>
      <c r="L4163">
        <v>-34.577327932106613</v>
      </c>
      <c r="M4163">
        <v>6371.228805882206</v>
      </c>
      <c r="N4163">
        <v>37959.524273512281</v>
      </c>
      <c r="O4163">
        <v>37.618866181399127</v>
      </c>
      <c r="P4163">
        <v>46.984303742879753</v>
      </c>
      <c r="Q4163" s="6">
        <v>4161</v>
      </c>
    </row>
    <row r="4164" spans="1:17" x14ac:dyDescent="0.25">
      <c r="A4164">
        <v>144.12536420564541</v>
      </c>
      <c r="B4164">
        <v>-35.673222997480039</v>
      </c>
      <c r="C4164" s="6">
        <v>2075.6400000000003</v>
      </c>
      <c r="D4164">
        <v>1.2</v>
      </c>
      <c r="E4164">
        <v>0.65</v>
      </c>
      <c r="F4164">
        <v>19.899999999999999</v>
      </c>
      <c r="G4164">
        <v>46.089820015575185</v>
      </c>
      <c r="H4164">
        <v>22.634222231092039</v>
      </c>
      <c r="I4164">
        <v>34.125364205645411</v>
      </c>
      <c r="J4164">
        <v>5187.2294073284238</v>
      </c>
      <c r="K4164">
        <v>-3698.7991656152885</v>
      </c>
      <c r="L4164">
        <v>-35.491099745680657</v>
      </c>
      <c r="M4164">
        <v>6370.9076426996762</v>
      </c>
      <c r="N4164">
        <v>38161.410138780171</v>
      </c>
      <c r="O4164">
        <v>35.140071249354826</v>
      </c>
      <c r="P4164">
        <v>49.287829867157015</v>
      </c>
      <c r="Q4164" s="6">
        <v>4162</v>
      </c>
    </row>
    <row r="4165" spans="1:17" x14ac:dyDescent="0.25">
      <c r="A4165">
        <v>141.53070720928642</v>
      </c>
      <c r="B4165">
        <v>-34.341654522570238</v>
      </c>
      <c r="C4165" s="6">
        <v>2075.92</v>
      </c>
      <c r="D4165">
        <v>1.2</v>
      </c>
      <c r="E4165">
        <v>0.65</v>
      </c>
      <c r="F4165">
        <v>19.899999999999999</v>
      </c>
      <c r="G4165">
        <v>46.089820015575185</v>
      </c>
      <c r="H4165">
        <v>14.362930473851355</v>
      </c>
      <c r="I4165">
        <v>31.530707209286419</v>
      </c>
      <c r="J4165">
        <v>5271.9749760048544</v>
      </c>
      <c r="K4165">
        <v>-3577.8034975852997</v>
      </c>
      <c r="L4165">
        <v>-34.162610814684712</v>
      </c>
      <c r="M4165">
        <v>6371.3733225227816</v>
      </c>
      <c r="N4165">
        <v>37940.345264441639</v>
      </c>
      <c r="O4165">
        <v>37.860935171661609</v>
      </c>
      <c r="P4165">
        <v>47.402572844133523</v>
      </c>
      <c r="Q4165" s="6">
        <v>4163</v>
      </c>
    </row>
    <row r="4166" spans="1:17" x14ac:dyDescent="0.25">
      <c r="A4166">
        <v>141.5966270392997</v>
      </c>
      <c r="B4166">
        <v>-35.146220487119415</v>
      </c>
      <c r="C4166" s="6">
        <v>2076.2000000000003</v>
      </c>
      <c r="D4166">
        <v>3</v>
      </c>
      <c r="E4166">
        <v>0.65</v>
      </c>
      <c r="F4166">
        <v>19.899999999999999</v>
      </c>
      <c r="G4166">
        <v>54.048620189015942</v>
      </c>
      <c r="H4166">
        <v>16.630791754298411</v>
      </c>
      <c r="I4166">
        <v>31.596627039299705</v>
      </c>
      <c r="J4166">
        <v>5221.1079189138836</v>
      </c>
      <c r="K4166">
        <v>-3651.1446017620037</v>
      </c>
      <c r="L4166">
        <v>-34.96526951863342</v>
      </c>
      <c r="M4166">
        <v>6371.0929049827146</v>
      </c>
      <c r="N4166">
        <v>37991.941334220399</v>
      </c>
      <c r="O4166">
        <v>37.21328764596614</v>
      </c>
      <c r="P4166">
        <v>46.897855647680565</v>
      </c>
      <c r="Q4166" s="6">
        <v>4164</v>
      </c>
    </row>
    <row r="4167" spans="1:17" x14ac:dyDescent="0.25">
      <c r="A4167">
        <v>144.69741326306189</v>
      </c>
      <c r="B4167">
        <v>-32.976899325565526</v>
      </c>
      <c r="C4167" s="6">
        <v>2076.48</v>
      </c>
      <c r="D4167">
        <v>3</v>
      </c>
      <c r="E4167">
        <v>0.65</v>
      </c>
      <c r="F4167">
        <v>19.899999999999999</v>
      </c>
      <c r="G4167">
        <v>54.048620189015942</v>
      </c>
      <c r="H4167">
        <v>18.739638212463817</v>
      </c>
      <c r="I4167">
        <v>34.69741326306189</v>
      </c>
      <c r="J4167">
        <v>5355.8723231903923</v>
      </c>
      <c r="K4167">
        <v>-3451.8109482609234</v>
      </c>
      <c r="L4167">
        <v>-32.801411694363445</v>
      </c>
      <c r="M4167">
        <v>6371.8417404115444</v>
      </c>
      <c r="N4167">
        <v>38040.516181436535</v>
      </c>
      <c r="O4167">
        <v>36.623087672945829</v>
      </c>
      <c r="P4167">
        <v>51.827479588643698</v>
      </c>
      <c r="Q4167" s="6">
        <v>4165</v>
      </c>
    </row>
    <row r="4168" spans="1:17" x14ac:dyDescent="0.25">
      <c r="A4168">
        <v>143.55657471675741</v>
      </c>
      <c r="B4168">
        <v>-35.490243834084538</v>
      </c>
      <c r="C4168" s="6">
        <v>2076.7600000000002</v>
      </c>
      <c r="D4168">
        <v>0.75</v>
      </c>
      <c r="E4168">
        <v>0.65</v>
      </c>
      <c r="F4168">
        <v>19.899999999999999</v>
      </c>
      <c r="G4168">
        <v>42.007420362456692</v>
      </c>
      <c r="H4168">
        <v>20.119635272373301</v>
      </c>
      <c r="I4168">
        <v>33.55657471675741</v>
      </c>
      <c r="J4168">
        <v>5199.0422704670282</v>
      </c>
      <c r="K4168">
        <v>-3682.288014561454</v>
      </c>
      <c r="L4168">
        <v>-35.308520666223835</v>
      </c>
      <c r="M4168">
        <v>6370.9721041836219</v>
      </c>
      <c r="N4168">
        <v>38118.835696241265</v>
      </c>
      <c r="O4168">
        <v>35.655095204790236</v>
      </c>
      <c r="P4168">
        <v>48.805702891931347</v>
      </c>
      <c r="Q4168" s="6">
        <v>4166</v>
      </c>
    </row>
    <row r="4169" spans="1:17" x14ac:dyDescent="0.25">
      <c r="A4169">
        <v>143.70276599035458</v>
      </c>
      <c r="B4169">
        <v>-33.696404745060555</v>
      </c>
      <c r="C4169" s="6">
        <v>2077.0400000000004</v>
      </c>
      <c r="D4169">
        <v>3</v>
      </c>
      <c r="E4169">
        <v>0.65</v>
      </c>
      <c r="F4169">
        <v>19.899999999999999</v>
      </c>
      <c r="G4169">
        <v>54.048620189015942</v>
      </c>
      <c r="H4169">
        <v>17.384778555316203</v>
      </c>
      <c r="I4169">
        <v>33.702765990354578</v>
      </c>
      <c r="J4169">
        <v>5312.0175322462883</v>
      </c>
      <c r="K4169">
        <v>-3518.4804893781861</v>
      </c>
      <c r="L4169">
        <v>-33.518992369435651</v>
      </c>
      <c r="M4169">
        <v>6371.5959709500494</v>
      </c>
      <c r="N4169">
        <v>38022.984368085257</v>
      </c>
      <c r="O4169">
        <v>36.835827963591079</v>
      </c>
      <c r="P4169">
        <v>50.246693588811645</v>
      </c>
      <c r="Q4169" s="6">
        <v>4167</v>
      </c>
    </row>
    <row r="4170" spans="1:17" x14ac:dyDescent="0.25">
      <c r="A4170">
        <v>141.9089805235468</v>
      </c>
      <c r="B4170">
        <v>-35.549892414870065</v>
      </c>
      <c r="C4170" s="6">
        <v>2077.3200000000002</v>
      </c>
      <c r="D4170">
        <v>1.2</v>
      </c>
      <c r="E4170">
        <v>0.65</v>
      </c>
      <c r="F4170">
        <v>19.899999999999999</v>
      </c>
      <c r="G4170">
        <v>46.089820015575185</v>
      </c>
      <c r="H4170">
        <v>15.575343168268423</v>
      </c>
      <c r="I4170">
        <v>31.908980523546802</v>
      </c>
      <c r="J4170">
        <v>5195.1972797401704</v>
      </c>
      <c r="K4170">
        <v>-3687.6745010407194</v>
      </c>
      <c r="L4170">
        <v>-35.368038012811404</v>
      </c>
      <c r="M4170">
        <v>6370.9511064711196</v>
      </c>
      <c r="N4170">
        <v>38032.930124196304</v>
      </c>
      <c r="O4170">
        <v>36.704522191961466</v>
      </c>
      <c r="P4170">
        <v>46.962158597501471</v>
      </c>
      <c r="Q4170" s="6">
        <v>4168</v>
      </c>
    </row>
    <row r="4171" spans="1:17" x14ac:dyDescent="0.25">
      <c r="A4171">
        <v>142.3856402940585</v>
      </c>
      <c r="B4171">
        <v>-33.166255808574483</v>
      </c>
      <c r="C4171" s="6">
        <v>2077.6000000000004</v>
      </c>
      <c r="D4171">
        <v>0.75</v>
      </c>
      <c r="E4171">
        <v>0.65</v>
      </c>
      <c r="F4171">
        <v>19.899999999999999</v>
      </c>
      <c r="G4171">
        <v>42.007420362456692</v>
      </c>
      <c r="H4171">
        <v>14.717046957540035</v>
      </c>
      <c r="I4171">
        <v>32.385640294058504</v>
      </c>
      <c r="J4171">
        <v>5344.4125182540911</v>
      </c>
      <c r="K4171">
        <v>-3469.4093297275431</v>
      </c>
      <c r="L4171">
        <v>-32.990250891478901</v>
      </c>
      <c r="M4171">
        <v>6371.7773236728508</v>
      </c>
      <c r="N4171">
        <v>37918.698668383789</v>
      </c>
      <c r="O4171">
        <v>38.138630891293261</v>
      </c>
      <c r="P4171">
        <v>49.221487020002698</v>
      </c>
      <c r="Q4171" s="6">
        <v>4169</v>
      </c>
    </row>
    <row r="4172" spans="1:17" x14ac:dyDescent="0.25">
      <c r="A4172">
        <v>140.66462647338017</v>
      </c>
      <c r="B4172">
        <v>-32.871547365839824</v>
      </c>
      <c r="C4172" s="6">
        <v>2077.88</v>
      </c>
      <c r="D4172">
        <v>0.75</v>
      </c>
      <c r="E4172">
        <v>0.65</v>
      </c>
      <c r="F4172">
        <v>19.899999999999999</v>
      </c>
      <c r="G4172">
        <v>42.007420362456692</v>
      </c>
      <c r="H4172">
        <v>21.637165207993526</v>
      </c>
      <c r="I4172">
        <v>30.664626473380167</v>
      </c>
      <c r="J4172">
        <v>5362.2228459181397</v>
      </c>
      <c r="K4172">
        <v>-3442.0036288395763</v>
      </c>
      <c r="L4172">
        <v>-32.696350843397347</v>
      </c>
      <c r="M4172">
        <v>6371.8774964865142</v>
      </c>
      <c r="N4172">
        <v>37808.187266525718</v>
      </c>
      <c r="O4172">
        <v>39.548255340836235</v>
      </c>
      <c r="P4172">
        <v>47.529182544207181</v>
      </c>
      <c r="Q4172" s="6">
        <v>4170</v>
      </c>
    </row>
    <row r="4173" spans="1:17" x14ac:dyDescent="0.25">
      <c r="A4173">
        <v>144.86285428770753</v>
      </c>
      <c r="B4173">
        <v>-36.356761283858091</v>
      </c>
      <c r="C4173" s="6">
        <v>2078.1600000000003</v>
      </c>
      <c r="D4173">
        <v>1.2</v>
      </c>
      <c r="E4173">
        <v>0.65</v>
      </c>
      <c r="F4173">
        <v>19.899999999999999</v>
      </c>
      <c r="G4173">
        <v>46.089820015575185</v>
      </c>
      <c r="H4173">
        <v>15.445252523936047</v>
      </c>
      <c r="I4173">
        <v>34.862854287707535</v>
      </c>
      <c r="J4173">
        <v>5142.6330684284458</v>
      </c>
      <c r="K4173">
        <v>-3760.1469821258693</v>
      </c>
      <c r="L4173">
        <v>-36.173209112499272</v>
      </c>
      <c r="M4173">
        <v>6370.6656013076099</v>
      </c>
      <c r="N4173">
        <v>38243.489937213642</v>
      </c>
      <c r="O4173">
        <v>34.156466710404636</v>
      </c>
      <c r="P4173">
        <v>49.603871055565243</v>
      </c>
      <c r="Q4173" s="6">
        <v>4171</v>
      </c>
    </row>
    <row r="4174" spans="1:17" x14ac:dyDescent="0.25">
      <c r="A4174">
        <v>144.65325596799769</v>
      </c>
      <c r="B4174">
        <v>-34.303776632482979</v>
      </c>
      <c r="C4174" s="6">
        <v>2078.44</v>
      </c>
      <c r="D4174">
        <v>3</v>
      </c>
      <c r="E4174">
        <v>0.65</v>
      </c>
      <c r="F4174">
        <v>19.899999999999999</v>
      </c>
      <c r="G4174">
        <v>54.048620189015942</v>
      </c>
      <c r="H4174">
        <v>15.320449341315017</v>
      </c>
      <c r="I4174">
        <v>34.653255967997694</v>
      </c>
      <c r="J4174">
        <v>5274.3441356111962</v>
      </c>
      <c r="K4174">
        <v>-3574.3333955584985</v>
      </c>
      <c r="L4174">
        <v>-34.124826196038619</v>
      </c>
      <c r="M4174">
        <v>6371.3864490753467</v>
      </c>
      <c r="N4174">
        <v>38112.105371045698</v>
      </c>
      <c r="O4174">
        <v>35.742177225497187</v>
      </c>
      <c r="P4174">
        <v>50.808467580173648</v>
      </c>
      <c r="Q4174" s="6">
        <v>4172</v>
      </c>
    </row>
    <row r="4175" spans="1:17" x14ac:dyDescent="0.25">
      <c r="A4175">
        <v>140.11647187381843</v>
      </c>
      <c r="B4175">
        <v>-33.419142309318552</v>
      </c>
      <c r="C4175" s="6">
        <v>2078.7200000000003</v>
      </c>
      <c r="D4175">
        <v>3</v>
      </c>
      <c r="E4175">
        <v>0.65</v>
      </c>
      <c r="F4175">
        <v>19.899999999999999</v>
      </c>
      <c r="G4175">
        <v>54.048620189015942</v>
      </c>
      <c r="H4175">
        <v>17.993681566424893</v>
      </c>
      <c r="I4175">
        <v>30.116471873818426</v>
      </c>
      <c r="J4175">
        <v>5329.0167610122417</v>
      </c>
      <c r="K4175">
        <v>-3492.8536390822187</v>
      </c>
      <c r="L4175">
        <v>-33.242458501750441</v>
      </c>
      <c r="M4175">
        <v>6371.6909987223407</v>
      </c>
      <c r="N4175">
        <v>37811.245847437182</v>
      </c>
      <c r="O4175">
        <v>39.5061553758079</v>
      </c>
      <c r="P4175">
        <v>46.484435261736628</v>
      </c>
      <c r="Q4175" s="6">
        <v>4173</v>
      </c>
    </row>
    <row r="4176" spans="1:17" x14ac:dyDescent="0.25">
      <c r="A4176">
        <v>141.9839855979904</v>
      </c>
      <c r="B4176">
        <v>-35.214307769786672</v>
      </c>
      <c r="C4176" s="6">
        <v>2079</v>
      </c>
      <c r="D4176">
        <v>0.75</v>
      </c>
      <c r="E4176">
        <v>0.65</v>
      </c>
      <c r="F4176">
        <v>19.899999999999999</v>
      </c>
      <c r="G4176">
        <v>42.007420362456692</v>
      </c>
      <c r="H4176">
        <v>18.133513890836333</v>
      </c>
      <c r="I4176">
        <v>31.983985597990397</v>
      </c>
      <c r="J4176">
        <v>5216.7557506538997</v>
      </c>
      <c r="K4176">
        <v>-3657.3187074763609</v>
      </c>
      <c r="L4176">
        <v>-35.033201903929616</v>
      </c>
      <c r="M4176">
        <v>6371.0690382413131</v>
      </c>
      <c r="N4176">
        <v>38016.663801037641</v>
      </c>
      <c r="O4176">
        <v>36.906776790852653</v>
      </c>
      <c r="P4176">
        <v>47.281072469922393</v>
      </c>
      <c r="Q4176" s="6">
        <v>4174</v>
      </c>
    </row>
    <row r="4177" spans="1:17" x14ac:dyDescent="0.25">
      <c r="A4177">
        <v>143.16622014926315</v>
      </c>
      <c r="B4177">
        <v>-33.012850985302194</v>
      </c>
      <c r="C4177" s="6">
        <v>2079.2800000000002</v>
      </c>
      <c r="D4177">
        <v>1.2</v>
      </c>
      <c r="E4177">
        <v>0.65</v>
      </c>
      <c r="F4177">
        <v>19.899999999999999</v>
      </c>
      <c r="G4177">
        <v>46.089820015575185</v>
      </c>
      <c r="H4177">
        <v>20.171230875671636</v>
      </c>
      <c r="I4177">
        <v>33.166220149263154</v>
      </c>
      <c r="J4177">
        <v>5353.7010388776407</v>
      </c>
      <c r="K4177">
        <v>-3455.1550877110394</v>
      </c>
      <c r="L4177">
        <v>-32.837264553087941</v>
      </c>
      <c r="M4177">
        <v>6371.8295248550876</v>
      </c>
      <c r="N4177">
        <v>37953.874467480186</v>
      </c>
      <c r="O4177">
        <v>37.69775749185952</v>
      </c>
      <c r="P4177">
        <v>50.1835395209038</v>
      </c>
      <c r="Q4177" s="6">
        <v>4175</v>
      </c>
    </row>
    <row r="4178" spans="1:17" x14ac:dyDescent="0.25">
      <c r="A4178">
        <v>142.14369302878126</v>
      </c>
      <c r="B4178">
        <v>-36.580918260030465</v>
      </c>
      <c r="C4178" s="6">
        <v>2079.5600000000004</v>
      </c>
      <c r="D4178">
        <v>3</v>
      </c>
      <c r="E4178">
        <v>0.65</v>
      </c>
      <c r="F4178">
        <v>19.899999999999999</v>
      </c>
      <c r="G4178">
        <v>54.048620189015942</v>
      </c>
      <c r="H4178">
        <v>19.083719870122682</v>
      </c>
      <c r="I4178">
        <v>32.143693028781257</v>
      </c>
      <c r="J4178">
        <v>5127.8482146145388</v>
      </c>
      <c r="K4178">
        <v>-3780.1503073496938</v>
      </c>
      <c r="L4178">
        <v>-36.396920138311444</v>
      </c>
      <c r="M4178">
        <v>6370.5858175117219</v>
      </c>
      <c r="N4178">
        <v>38108.52562526711</v>
      </c>
      <c r="O4178">
        <v>35.775132532375018</v>
      </c>
      <c r="P4178">
        <v>46.51611491336287</v>
      </c>
      <c r="Q4178" s="6">
        <v>4176</v>
      </c>
    </row>
    <row r="4179" spans="1:17" x14ac:dyDescent="0.25">
      <c r="A4179">
        <v>141.74290960056325</v>
      </c>
      <c r="B4179">
        <v>-34.189452281224966</v>
      </c>
      <c r="C4179" s="6">
        <v>2079.84</v>
      </c>
      <c r="D4179">
        <v>3</v>
      </c>
      <c r="E4179">
        <v>0.65</v>
      </c>
      <c r="F4179">
        <v>19.899999999999999</v>
      </c>
      <c r="G4179">
        <v>54.048620189015942</v>
      </c>
      <c r="H4179">
        <v>17.89080726127909</v>
      </c>
      <c r="I4179">
        <v>31.742909600563252</v>
      </c>
      <c r="J4179">
        <v>5281.4808073752065</v>
      </c>
      <c r="K4179">
        <v>-3563.8504577992317</v>
      </c>
      <c r="L4179">
        <v>-34.010785249209071</v>
      </c>
      <c r="M4179">
        <v>6371.4260259559205</v>
      </c>
      <c r="N4179">
        <v>37942.752072857329</v>
      </c>
      <c r="O4179">
        <v>37.831483942932792</v>
      </c>
      <c r="P4179">
        <v>47.750449190423886</v>
      </c>
      <c r="Q4179" s="6">
        <v>4177</v>
      </c>
    </row>
    <row r="4180" spans="1:17" x14ac:dyDescent="0.25">
      <c r="A4180">
        <v>141.70999543608596</v>
      </c>
      <c r="B4180">
        <v>-32.801221076936905</v>
      </c>
      <c r="C4180" s="6">
        <v>2080.1200000000003</v>
      </c>
      <c r="D4180">
        <v>1.2</v>
      </c>
      <c r="E4180">
        <v>0.65</v>
      </c>
      <c r="F4180">
        <v>19.899999999999999</v>
      </c>
      <c r="G4180">
        <v>46.089820015575185</v>
      </c>
      <c r="H4180">
        <v>22.374363201564762</v>
      </c>
      <c r="I4180">
        <v>31.709995436085961</v>
      </c>
      <c r="J4180">
        <v>5366.4519514223075</v>
      </c>
      <c r="K4180">
        <v>-3435.4504844916491</v>
      </c>
      <c r="L4180">
        <v>-32.626220193713294</v>
      </c>
      <c r="M4180">
        <v>6371.9013314958202</v>
      </c>
      <c r="N4180">
        <v>37860.641085242249</v>
      </c>
      <c r="O4180">
        <v>38.87614330081999</v>
      </c>
      <c r="P4180">
        <v>48.756130998491855</v>
      </c>
      <c r="Q4180" s="6">
        <v>4178</v>
      </c>
    </row>
    <row r="4181" spans="1:17" x14ac:dyDescent="0.25">
      <c r="A4181">
        <v>143.08492775098046</v>
      </c>
      <c r="B4181">
        <v>-35.396161407873798</v>
      </c>
      <c r="C4181" s="6">
        <v>2080.4</v>
      </c>
      <c r="D4181">
        <v>1.2</v>
      </c>
      <c r="E4181">
        <v>0.65</v>
      </c>
      <c r="F4181">
        <v>19.899999999999999</v>
      </c>
      <c r="G4181">
        <v>46.089820015575185</v>
      </c>
      <c r="H4181">
        <v>14.871393375989275</v>
      </c>
      <c r="I4181">
        <v>33.084927750980455</v>
      </c>
      <c r="J4181">
        <v>5205.0954108595888</v>
      </c>
      <c r="K4181">
        <v>-3673.7840057859144</v>
      </c>
      <c r="L4181">
        <v>-35.214646828647737</v>
      </c>
      <c r="M4181">
        <v>6371.0051920650594</v>
      </c>
      <c r="N4181">
        <v>38087.213601431264</v>
      </c>
      <c r="O4181">
        <v>36.040003707464663</v>
      </c>
      <c r="P4181">
        <v>48.361532296956788</v>
      </c>
      <c r="Q4181" s="6">
        <v>4179</v>
      </c>
    </row>
    <row r="4182" spans="1:17" x14ac:dyDescent="0.25">
      <c r="A4182">
        <v>138.9051377829521</v>
      </c>
      <c r="B4182">
        <v>-34.929150650099452</v>
      </c>
      <c r="C4182" s="6">
        <v>2080.6800000000003</v>
      </c>
      <c r="D4182">
        <v>3</v>
      </c>
      <c r="E4182">
        <v>0.65</v>
      </c>
      <c r="F4182">
        <v>19.899999999999999</v>
      </c>
      <c r="G4182">
        <v>54.048620189015942</v>
      </c>
      <c r="H4182">
        <v>20.939270809420471</v>
      </c>
      <c r="I4182">
        <v>28.905137782952096</v>
      </c>
      <c r="J4182">
        <v>5234.9337576036096</v>
      </c>
      <c r="K4182">
        <v>-3631.4268738157903</v>
      </c>
      <c r="L4182">
        <v>-34.748700307805422</v>
      </c>
      <c r="M4182">
        <v>6371.1688555844576</v>
      </c>
      <c r="N4182">
        <v>37841.104906793676</v>
      </c>
      <c r="O4182">
        <v>39.11528868439374</v>
      </c>
      <c r="P4182">
        <v>43.960046587041781</v>
      </c>
      <c r="Q4182" s="6">
        <v>4180</v>
      </c>
    </row>
    <row r="4183" spans="1:17" x14ac:dyDescent="0.25">
      <c r="A4183">
        <v>144.65181766525956</v>
      </c>
      <c r="B4183">
        <v>-34.410916455594297</v>
      </c>
      <c r="C4183" s="6">
        <v>2080.96</v>
      </c>
      <c r="D4183">
        <v>3</v>
      </c>
      <c r="E4183">
        <v>0.65</v>
      </c>
      <c r="F4183">
        <v>19.899999999999999</v>
      </c>
      <c r="G4183">
        <v>54.048620189015942</v>
      </c>
      <c r="H4183">
        <v>16.589967307335975</v>
      </c>
      <c r="I4183">
        <v>34.651817665259557</v>
      </c>
      <c r="J4183">
        <v>5267.6368607589393</v>
      </c>
      <c r="K4183">
        <v>-3584.1447838072472</v>
      </c>
      <c r="L4183">
        <v>-34.231703002021447</v>
      </c>
      <c r="M4183">
        <v>6371.3493020018132</v>
      </c>
      <c r="N4183">
        <v>38118.119573665412</v>
      </c>
      <c r="O4183">
        <v>35.668718943088336</v>
      </c>
      <c r="P4183">
        <v>50.730182835104934</v>
      </c>
      <c r="Q4183" s="6">
        <v>4181</v>
      </c>
    </row>
    <row r="4184" spans="1:17" x14ac:dyDescent="0.25">
      <c r="A4184">
        <v>140.50329823936019</v>
      </c>
      <c r="B4184">
        <v>-38.380806842214128</v>
      </c>
      <c r="C4184" s="6">
        <v>2081.2400000000002</v>
      </c>
      <c r="D4184">
        <v>1.2</v>
      </c>
      <c r="E4184">
        <v>0.65</v>
      </c>
      <c r="F4184">
        <v>19.899999999999999</v>
      </c>
      <c r="G4184">
        <v>46.089820015575185</v>
      </c>
      <c r="H4184">
        <v>16.094434782610087</v>
      </c>
      <c r="I4184">
        <v>30.503298239360191</v>
      </c>
      <c r="J4184">
        <v>5006.2975451915499</v>
      </c>
      <c r="K4184">
        <v>-3938.6675621630702</v>
      </c>
      <c r="L4184">
        <v>-38.193637337178032</v>
      </c>
      <c r="M4184">
        <v>6369.9385614169405</v>
      </c>
      <c r="N4184">
        <v>38139.835486807518</v>
      </c>
      <c r="O4184">
        <v>35.387534974271816</v>
      </c>
      <c r="P4184">
        <v>43.496333045948887</v>
      </c>
      <c r="Q4184" s="6">
        <v>4182</v>
      </c>
    </row>
    <row r="4185" spans="1:17" x14ac:dyDescent="0.25">
      <c r="A4185">
        <v>140.29835633278608</v>
      </c>
      <c r="B4185">
        <v>-35.185904774835272</v>
      </c>
      <c r="C4185" s="6">
        <v>2081.52</v>
      </c>
      <c r="D4185">
        <v>1.2</v>
      </c>
      <c r="E4185">
        <v>0.65</v>
      </c>
      <c r="F4185">
        <v>19.899999999999999</v>
      </c>
      <c r="G4185">
        <v>46.089820015575185</v>
      </c>
      <c r="H4185">
        <v>21.002743656669125</v>
      </c>
      <c r="I4185">
        <v>30.298356332786085</v>
      </c>
      <c r="J4185">
        <v>5218.5721801369264</v>
      </c>
      <c r="K4185">
        <v>-3654.7437646804174</v>
      </c>
      <c r="L4185">
        <v>-35.004863401400463</v>
      </c>
      <c r="M4185">
        <v>6371.0789969022881</v>
      </c>
      <c r="N4185">
        <v>37926.794270024504</v>
      </c>
      <c r="O4185">
        <v>38.027037985081073</v>
      </c>
      <c r="P4185">
        <v>45.399051821015838</v>
      </c>
      <c r="Q4185" s="6">
        <v>4183</v>
      </c>
    </row>
    <row r="4186" spans="1:17" x14ac:dyDescent="0.25">
      <c r="A4186">
        <v>145.4596693346208</v>
      </c>
      <c r="B4186">
        <v>-37.018939730326963</v>
      </c>
      <c r="C4186" s="6">
        <v>2081.8000000000002</v>
      </c>
      <c r="D4186">
        <v>1.2</v>
      </c>
      <c r="E4186">
        <v>0.65</v>
      </c>
      <c r="F4186">
        <v>19.899999999999999</v>
      </c>
      <c r="G4186">
        <v>46.089820015575185</v>
      </c>
      <c r="H4186">
        <v>20.445436672783806</v>
      </c>
      <c r="I4186">
        <v>35.459669334620799</v>
      </c>
      <c r="J4186">
        <v>5098.7304118990805</v>
      </c>
      <c r="K4186">
        <v>-3819.0729743338388</v>
      </c>
      <c r="L4186">
        <v>-36.834102627535032</v>
      </c>
      <c r="M4186">
        <v>6370.4293573127143</v>
      </c>
      <c r="N4186">
        <v>38316.81698760455</v>
      </c>
      <c r="O4186">
        <v>33.289053334860604</v>
      </c>
      <c r="P4186">
        <v>49.790772186108761</v>
      </c>
      <c r="Q4186" s="6">
        <v>4184</v>
      </c>
    </row>
    <row r="4187" spans="1:17" x14ac:dyDescent="0.25">
      <c r="A4187">
        <v>145.00218054979194</v>
      </c>
      <c r="B4187">
        <v>-30.93850886014781</v>
      </c>
      <c r="C4187" s="6">
        <v>2082.0800000000004</v>
      </c>
      <c r="D4187">
        <v>1.2</v>
      </c>
      <c r="E4187">
        <v>0.65</v>
      </c>
      <c r="F4187">
        <v>19.899999999999999</v>
      </c>
      <c r="G4187">
        <v>46.089820015575185</v>
      </c>
      <c r="H4187">
        <v>18.038171821243132</v>
      </c>
      <c r="I4187">
        <v>35.002180549791944</v>
      </c>
      <c r="J4187">
        <v>5475.5019444498221</v>
      </c>
      <c r="K4187">
        <v>-3260.0490881351557</v>
      </c>
      <c r="L4187">
        <v>-30.769068266871773</v>
      </c>
      <c r="M4187">
        <v>6372.5223891897504</v>
      </c>
      <c r="N4187">
        <v>37949.951723545266</v>
      </c>
      <c r="O4187">
        <v>37.756398738529263</v>
      </c>
      <c r="P4187">
        <v>53.71474430834715</v>
      </c>
      <c r="Q4187" s="6">
        <v>4185</v>
      </c>
    </row>
    <row r="4188" spans="1:17" x14ac:dyDescent="0.25">
      <c r="A4188">
        <v>142.04480881707403</v>
      </c>
      <c r="B4188">
        <v>-31.427234995361903</v>
      </c>
      <c r="C4188" s="6">
        <v>2082.36</v>
      </c>
      <c r="D4188">
        <v>3</v>
      </c>
      <c r="E4188">
        <v>0.65</v>
      </c>
      <c r="F4188">
        <v>19.899999999999999</v>
      </c>
      <c r="G4188">
        <v>54.048620189015942</v>
      </c>
      <c r="H4188">
        <v>16.472826494492381</v>
      </c>
      <c r="I4188">
        <v>32.044808817074028</v>
      </c>
      <c r="J4188">
        <v>5447.4458826813525</v>
      </c>
      <c r="K4188">
        <v>-3306.4064163169178</v>
      </c>
      <c r="L4188">
        <v>-31.256265542073859</v>
      </c>
      <c r="M4188">
        <v>6372.3614174498689</v>
      </c>
      <c r="N4188">
        <v>37802.660779590646</v>
      </c>
      <c r="O4188">
        <v>39.626525743690465</v>
      </c>
      <c r="P4188">
        <v>50.206087847735731</v>
      </c>
      <c r="Q4188" s="6">
        <v>4186</v>
      </c>
    </row>
    <row r="4189" spans="1:17" x14ac:dyDescent="0.25">
      <c r="A4189">
        <v>145.99046084424216</v>
      </c>
      <c r="B4189">
        <v>-37.645172450849842</v>
      </c>
      <c r="C4189" s="6">
        <v>2082.6400000000003</v>
      </c>
      <c r="D4189">
        <v>0.75</v>
      </c>
      <c r="E4189">
        <v>0.65</v>
      </c>
      <c r="F4189">
        <v>19.899999999999999</v>
      </c>
      <c r="G4189">
        <v>42.007420362456692</v>
      </c>
      <c r="H4189">
        <v>17.531309145807839</v>
      </c>
      <c r="I4189">
        <v>35.990460844242165</v>
      </c>
      <c r="J4189">
        <v>5056.5824274294237</v>
      </c>
      <c r="K4189">
        <v>-3874.3359335471205</v>
      </c>
      <c r="L4189">
        <v>-37.459210757113432</v>
      </c>
      <c r="M4189">
        <v>6370.2044528698198</v>
      </c>
      <c r="N4189">
        <v>38384.595880568057</v>
      </c>
      <c r="O4189">
        <v>32.496412601595097</v>
      </c>
      <c r="P4189">
        <v>49.937954730719184</v>
      </c>
      <c r="Q4189" s="6">
        <v>4187</v>
      </c>
    </row>
    <row r="4190" spans="1:17" x14ac:dyDescent="0.25">
      <c r="A4190">
        <v>144.67188803700745</v>
      </c>
      <c r="B4190">
        <v>-35.870864134690116</v>
      </c>
      <c r="C4190" s="6">
        <v>2082.92</v>
      </c>
      <c r="D4190">
        <v>3</v>
      </c>
      <c r="E4190">
        <v>0.65</v>
      </c>
      <c r="F4190">
        <v>19.899999999999999</v>
      </c>
      <c r="G4190">
        <v>54.048620189015942</v>
      </c>
      <c r="H4190">
        <v>20.393890492574798</v>
      </c>
      <c r="I4190">
        <v>34.671888037007449</v>
      </c>
      <c r="J4190">
        <v>5174.4104173512023</v>
      </c>
      <c r="K4190">
        <v>-3716.5914250747064</v>
      </c>
      <c r="L4190">
        <v>-35.688317060727414</v>
      </c>
      <c r="M4190">
        <v>6370.8378560540586</v>
      </c>
      <c r="N4190">
        <v>38203.908227334119</v>
      </c>
      <c r="O4190">
        <v>34.629754718141037</v>
      </c>
      <c r="P4190">
        <v>49.731331310352779</v>
      </c>
      <c r="Q4190" s="6">
        <v>4188</v>
      </c>
    </row>
    <row r="4191" spans="1:17" x14ac:dyDescent="0.25">
      <c r="A4191">
        <v>145.96868985631002</v>
      </c>
      <c r="B4191">
        <v>-35.439696616241015</v>
      </c>
      <c r="C4191" s="6">
        <v>2083.2000000000003</v>
      </c>
      <c r="D4191">
        <v>0.75</v>
      </c>
      <c r="E4191">
        <v>0.65</v>
      </c>
      <c r="F4191">
        <v>19.899999999999999</v>
      </c>
      <c r="G4191">
        <v>42.007420362456692</v>
      </c>
      <c r="H4191">
        <v>15.554458925287367</v>
      </c>
      <c r="I4191">
        <v>35.968689856310021</v>
      </c>
      <c r="J4191">
        <v>5202.2961600048948</v>
      </c>
      <c r="K4191">
        <v>-3677.7203251959841</v>
      </c>
      <c r="L4191">
        <v>-35.258085273124621</v>
      </c>
      <c r="M4191">
        <v>6370.9898859409068</v>
      </c>
      <c r="N4191">
        <v>38253.719337972478</v>
      </c>
      <c r="O4191">
        <v>34.039321136893335</v>
      </c>
      <c r="P4191">
        <v>51.374897378872873</v>
      </c>
      <c r="Q4191" s="6">
        <v>4189</v>
      </c>
    </row>
    <row r="4192" spans="1:17" x14ac:dyDescent="0.25">
      <c r="A4192">
        <v>140.74239346799197</v>
      </c>
      <c r="B4192">
        <v>-35.074816615955001</v>
      </c>
      <c r="C4192" s="6">
        <v>2083.48</v>
      </c>
      <c r="D4192">
        <v>3</v>
      </c>
      <c r="E4192">
        <v>0.65</v>
      </c>
      <c r="F4192">
        <v>19.899999999999999</v>
      </c>
      <c r="G4192">
        <v>54.048620189015942</v>
      </c>
      <c r="H4192">
        <v>19.771751816792033</v>
      </c>
      <c r="I4192">
        <v>30.742393467991974</v>
      </c>
      <c r="J4192">
        <v>5225.6641472051051</v>
      </c>
      <c r="K4192">
        <v>-3644.6642738561882</v>
      </c>
      <c r="L4192">
        <v>-34.894029184281216</v>
      </c>
      <c r="M4192">
        <v>6371.1179119922526</v>
      </c>
      <c r="N4192">
        <v>37942.854692562869</v>
      </c>
      <c r="O4192">
        <v>37.825944981090046</v>
      </c>
      <c r="P4192">
        <v>45.98531267559958</v>
      </c>
      <c r="Q4192" s="6">
        <v>4190</v>
      </c>
    </row>
    <row r="4193" spans="1:17" x14ac:dyDescent="0.25">
      <c r="A4193">
        <v>144.30292057704631</v>
      </c>
      <c r="B4193">
        <v>-34.31806230192349</v>
      </c>
      <c r="C4193" s="6">
        <v>2083.7600000000002</v>
      </c>
      <c r="D4193">
        <v>1.2</v>
      </c>
      <c r="E4193">
        <v>0.65</v>
      </c>
      <c r="F4193">
        <v>19.899999999999999</v>
      </c>
      <c r="G4193">
        <v>46.089820015575185</v>
      </c>
      <c r="H4193">
        <v>16.326608297248988</v>
      </c>
      <c r="I4193">
        <v>34.302920577046308</v>
      </c>
      <c r="J4193">
        <v>5273.4508767908192</v>
      </c>
      <c r="K4193">
        <v>-3575.6423280909335</v>
      </c>
      <c r="L4193">
        <v>-34.139076651480686</v>
      </c>
      <c r="M4193">
        <v>6371.3814992010493</v>
      </c>
      <c r="N4193">
        <v>38092.718545932898</v>
      </c>
      <c r="O4193">
        <v>35.977879052464154</v>
      </c>
      <c r="P4193">
        <v>50.430029182554847</v>
      </c>
      <c r="Q4193" s="6">
        <v>4191</v>
      </c>
    </row>
    <row r="4194" spans="1:17" x14ac:dyDescent="0.25">
      <c r="A4194">
        <v>139.56052785449458</v>
      </c>
      <c r="B4194">
        <v>-35.549380910054055</v>
      </c>
      <c r="C4194" s="6">
        <v>2084.0400000000004</v>
      </c>
      <c r="D4194">
        <v>3</v>
      </c>
      <c r="E4194">
        <v>0.65</v>
      </c>
      <c r="F4194">
        <v>19.899999999999999</v>
      </c>
      <c r="G4194">
        <v>54.048620189015942</v>
      </c>
      <c r="H4194">
        <v>21.25664776507984</v>
      </c>
      <c r="I4194">
        <v>29.56052785449458</v>
      </c>
      <c r="J4194">
        <v>5195.230275707896</v>
      </c>
      <c r="K4194">
        <v>-3687.6283270653885</v>
      </c>
      <c r="L4194">
        <v>-35.367527630029279</v>
      </c>
      <c r="M4194">
        <v>6370.9512865981815</v>
      </c>
      <c r="N4194">
        <v>37912.066688038474</v>
      </c>
      <c r="O4194">
        <v>38.210726948499413</v>
      </c>
      <c r="P4194">
        <v>44.289872272432881</v>
      </c>
      <c r="Q4194" s="6">
        <v>4192</v>
      </c>
    </row>
    <row r="4195" spans="1:17" x14ac:dyDescent="0.25">
      <c r="A4195">
        <v>140.77821199930497</v>
      </c>
      <c r="B4195">
        <v>-32.21834913532274</v>
      </c>
      <c r="C4195" s="6">
        <v>2084.3200000000002</v>
      </c>
      <c r="D4195">
        <v>0.75</v>
      </c>
      <c r="E4195">
        <v>0.65</v>
      </c>
      <c r="F4195">
        <v>19.899999999999999</v>
      </c>
      <c r="G4195">
        <v>42.007420362456692</v>
      </c>
      <c r="H4195">
        <v>15.865274353426351</v>
      </c>
      <c r="I4195">
        <v>30.778211999304972</v>
      </c>
      <c r="J4195">
        <v>5401.1911201562598</v>
      </c>
      <c r="K4195">
        <v>-3380.9414671468676</v>
      </c>
      <c r="L4195">
        <v>-32.045010040440253</v>
      </c>
      <c r="M4195">
        <v>6372.0978273036608</v>
      </c>
      <c r="N4195">
        <v>37776.93075232947</v>
      </c>
      <c r="O4195">
        <v>39.955766699322758</v>
      </c>
      <c r="P4195">
        <v>48.167112401278914</v>
      </c>
      <c r="Q4195" s="6">
        <v>4193</v>
      </c>
    </row>
    <row r="4196" spans="1:17" x14ac:dyDescent="0.25">
      <c r="A4196">
        <v>140.25268429941957</v>
      </c>
      <c r="B4196">
        <v>-37.538520976627431</v>
      </c>
      <c r="C4196" s="6">
        <v>2084.6000000000004</v>
      </c>
      <c r="D4196">
        <v>1.2</v>
      </c>
      <c r="E4196">
        <v>0.65</v>
      </c>
      <c r="F4196">
        <v>19.899999999999999</v>
      </c>
      <c r="G4196">
        <v>46.089820015575185</v>
      </c>
      <c r="H4196">
        <v>14.334499616449413</v>
      </c>
      <c r="I4196">
        <v>30.25268429941957</v>
      </c>
      <c r="J4196">
        <v>5063.8034536317291</v>
      </c>
      <c r="K4196">
        <v>-3864.9564792437541</v>
      </c>
      <c r="L4196">
        <v>-37.352744561104188</v>
      </c>
      <c r="M4196">
        <v>6370.242852785198</v>
      </c>
      <c r="N4196">
        <v>38072.669354828489</v>
      </c>
      <c r="O4196">
        <v>36.207470537940985</v>
      </c>
      <c r="P4196">
        <v>43.748664596411643</v>
      </c>
      <c r="Q4196" s="6">
        <v>4194</v>
      </c>
    </row>
    <row r="4197" spans="1:17" x14ac:dyDescent="0.25">
      <c r="A4197">
        <v>144.63576654640019</v>
      </c>
      <c r="B4197">
        <v>-37.496638689973487</v>
      </c>
      <c r="C4197" s="6">
        <v>2084.88</v>
      </c>
      <c r="D4197">
        <v>3</v>
      </c>
      <c r="E4197">
        <v>0.65</v>
      </c>
      <c r="F4197">
        <v>19.899999999999999</v>
      </c>
      <c r="G4197">
        <v>54.048620189015942</v>
      </c>
      <c r="H4197">
        <v>22.492671081966158</v>
      </c>
      <c r="I4197">
        <v>34.635766546400191</v>
      </c>
      <c r="J4197">
        <v>5066.634355644549</v>
      </c>
      <c r="K4197">
        <v>-3861.269518790783</v>
      </c>
      <c r="L4197">
        <v>-37.310935736041316</v>
      </c>
      <c r="M4197">
        <v>6370.2579218223545</v>
      </c>
      <c r="N4197">
        <v>38299.513084729915</v>
      </c>
      <c r="O4197">
        <v>33.489968133529921</v>
      </c>
      <c r="P4197">
        <v>48.613333860587502</v>
      </c>
      <c r="Q4197" s="6">
        <v>4195</v>
      </c>
    </row>
    <row r="4198" spans="1:17" x14ac:dyDescent="0.25">
      <c r="A4198">
        <v>146.26711407604347</v>
      </c>
      <c r="B4198">
        <v>-34.906422429836546</v>
      </c>
      <c r="C4198" s="6">
        <v>2085.1600000000003</v>
      </c>
      <c r="D4198">
        <v>3</v>
      </c>
      <c r="E4198">
        <v>0.65</v>
      </c>
      <c r="F4198">
        <v>19.899999999999999</v>
      </c>
      <c r="G4198">
        <v>54.048620189015942</v>
      </c>
      <c r="H4198">
        <v>19.575947277652666</v>
      </c>
      <c r="I4198">
        <v>36.26711407604347</v>
      </c>
      <c r="J4198">
        <v>5236.3770359219125</v>
      </c>
      <c r="K4198">
        <v>-3629.3593509476177</v>
      </c>
      <c r="L4198">
        <v>-34.726025103024135</v>
      </c>
      <c r="M4198">
        <v>6371.1767955881796</v>
      </c>
      <c r="N4198">
        <v>38241.065550952044</v>
      </c>
      <c r="O4198">
        <v>34.191696200980843</v>
      </c>
      <c r="P4198">
        <v>52.047720030751954</v>
      </c>
      <c r="Q4198" s="6">
        <v>4196</v>
      </c>
    </row>
    <row r="4199" spans="1:17" x14ac:dyDescent="0.25">
      <c r="A4199">
        <v>142.6047809998951</v>
      </c>
      <c r="B4199">
        <v>-35.093078398436411</v>
      </c>
      <c r="C4199" s="6">
        <v>2085.44</v>
      </c>
      <c r="D4199">
        <v>0.75</v>
      </c>
      <c r="E4199">
        <v>0.65</v>
      </c>
      <c r="F4199">
        <v>19.899999999999999</v>
      </c>
      <c r="G4199">
        <v>42.007420362456692</v>
      </c>
      <c r="H4199">
        <v>17.39095391301694</v>
      </c>
      <c r="I4199">
        <v>32.604780999895098</v>
      </c>
      <c r="J4199">
        <v>5224.499650128083</v>
      </c>
      <c r="K4199">
        <v>-3646.3221727596788</v>
      </c>
      <c r="L4199">
        <v>-34.912249035104622</v>
      </c>
      <c r="M4199">
        <v>6371.1115185458284</v>
      </c>
      <c r="N4199">
        <v>38042.919628358992</v>
      </c>
      <c r="O4199">
        <v>36.583744064334333</v>
      </c>
      <c r="P4199">
        <v>48.051086122637763</v>
      </c>
      <c r="Q4199" s="6">
        <v>4197</v>
      </c>
    </row>
    <row r="4200" spans="1:17" x14ac:dyDescent="0.25">
      <c r="A4200">
        <v>144.72675053993873</v>
      </c>
      <c r="B4200">
        <v>-32.882108403903942</v>
      </c>
      <c r="C4200" s="6">
        <v>2085.7200000000003</v>
      </c>
      <c r="D4200">
        <v>0.75</v>
      </c>
      <c r="E4200">
        <v>0.65</v>
      </c>
      <c r="F4200">
        <v>19.899999999999999</v>
      </c>
      <c r="G4200">
        <v>42.007420362456692</v>
      </c>
      <c r="H4200">
        <v>14.316110050814272</v>
      </c>
      <c r="I4200">
        <v>34.726750539938735</v>
      </c>
      <c r="J4200">
        <v>5361.5870541242157</v>
      </c>
      <c r="K4200">
        <v>-3442.9872853896327</v>
      </c>
      <c r="L4200">
        <v>-32.706882592703998</v>
      </c>
      <c r="M4200">
        <v>6371.8739148155664</v>
      </c>
      <c r="N4200">
        <v>38037.046401482934</v>
      </c>
      <c r="O4200">
        <v>36.666222304411974</v>
      </c>
      <c r="P4200">
        <v>51.928997428027593</v>
      </c>
      <c r="Q4200" s="6">
        <v>4198</v>
      </c>
    </row>
    <row r="4201" spans="1:17" x14ac:dyDescent="0.25">
      <c r="A4201">
        <v>145.41947122316068</v>
      </c>
      <c r="B4201">
        <v>-38.338496430426559</v>
      </c>
      <c r="C4201" s="6">
        <v>2086</v>
      </c>
      <c r="D4201">
        <v>3</v>
      </c>
      <c r="E4201">
        <v>0.65</v>
      </c>
      <c r="F4201">
        <v>19.899999999999999</v>
      </c>
      <c r="G4201">
        <v>54.048620189015942</v>
      </c>
      <c r="H4201">
        <v>14.208832879180292</v>
      </c>
      <c r="I4201">
        <v>35.419471223160684</v>
      </c>
      <c r="J4201">
        <v>5009.2122332122462</v>
      </c>
      <c r="K4201">
        <v>-3934.9848164443406</v>
      </c>
      <c r="L4201">
        <v>-38.151393063755165</v>
      </c>
      <c r="M4201">
        <v>6369.9539011684165</v>
      </c>
      <c r="N4201">
        <v>38394.652411708077</v>
      </c>
      <c r="O4201">
        <v>32.376902390414699</v>
      </c>
      <c r="P4201">
        <v>48.904162191459598</v>
      </c>
      <c r="Q4201" s="6">
        <v>4199</v>
      </c>
    </row>
    <row r="4202" spans="1:17" x14ac:dyDescent="0.25">
      <c r="A4202">
        <v>141.12055366883675</v>
      </c>
      <c r="B4202">
        <v>-35.872203780153789</v>
      </c>
      <c r="C4202" s="6">
        <v>2086.2800000000002</v>
      </c>
      <c r="D4202">
        <v>1.2</v>
      </c>
      <c r="E4202">
        <v>0.65</v>
      </c>
      <c r="F4202">
        <v>19.899999999999999</v>
      </c>
      <c r="G4202">
        <v>46.089820015575185</v>
      </c>
      <c r="H4202">
        <v>16.026119787557604</v>
      </c>
      <c r="I4202">
        <v>31.120553668836749</v>
      </c>
      <c r="J4202">
        <v>5174.323317274846</v>
      </c>
      <c r="K4202">
        <v>-3716.7118750540585</v>
      </c>
      <c r="L4202">
        <v>-35.689653862980073</v>
      </c>
      <c r="M4202">
        <v>6370.8373824688088</v>
      </c>
      <c r="N4202">
        <v>38011.288304538546</v>
      </c>
      <c r="O4202">
        <v>36.970097584920303</v>
      </c>
      <c r="P4202">
        <v>45.854703051681085</v>
      </c>
      <c r="Q4202" s="6">
        <v>4200</v>
      </c>
    </row>
    <row r="4203" spans="1:17" x14ac:dyDescent="0.25">
      <c r="A4203">
        <v>139.06089239281692</v>
      </c>
      <c r="B4203">
        <v>-33.264331035949319</v>
      </c>
      <c r="C4203" s="6">
        <v>2086.5600000000004</v>
      </c>
      <c r="D4203">
        <v>1.2</v>
      </c>
      <c r="E4203">
        <v>0.65</v>
      </c>
      <c r="F4203">
        <v>19.899999999999999</v>
      </c>
      <c r="G4203">
        <v>46.089820015575185</v>
      </c>
      <c r="H4203">
        <v>22.583499225133366</v>
      </c>
      <c r="I4203">
        <v>29.060892392816925</v>
      </c>
      <c r="J4203">
        <v>5338.4540471503524</v>
      </c>
      <c r="K4203">
        <v>-3478.5095255646766</v>
      </c>
      <c r="L4203">
        <v>-33.088061205023848</v>
      </c>
      <c r="M4203">
        <v>6371.7438847602916</v>
      </c>
      <c r="N4203">
        <v>37747.945403016078</v>
      </c>
      <c r="O4203">
        <v>40.328003532231946</v>
      </c>
      <c r="P4203">
        <v>45.373428696373232</v>
      </c>
      <c r="Q4203" s="6">
        <v>4201</v>
      </c>
    </row>
    <row r="4204" spans="1:17" x14ac:dyDescent="0.25">
      <c r="A4204">
        <v>107.38005915189254</v>
      </c>
      <c r="B4204">
        <v>-29.688739162304771</v>
      </c>
      <c r="C4204" s="6">
        <v>2086.84</v>
      </c>
      <c r="D4204">
        <v>3</v>
      </c>
      <c r="E4204">
        <v>0.65</v>
      </c>
      <c r="F4204">
        <v>19.899999999999999</v>
      </c>
      <c r="G4204">
        <v>54.048620189015942</v>
      </c>
      <c r="H4204">
        <v>23.685192256456268</v>
      </c>
      <c r="I4204">
        <v>-2.6199408481074613</v>
      </c>
      <c r="J4204">
        <v>5545.4296948139681</v>
      </c>
      <c r="K4204">
        <v>-3140.4474766321687</v>
      </c>
      <c r="L4204">
        <v>-29.523430281592471</v>
      </c>
      <c r="M4204">
        <v>6372.9271809436123</v>
      </c>
      <c r="N4204">
        <v>36759.776457704684</v>
      </c>
      <c r="O4204">
        <v>55.254837173342615</v>
      </c>
      <c r="P4204">
        <v>5.2784387034592166</v>
      </c>
      <c r="Q4204" s="6">
        <v>4202</v>
      </c>
    </row>
    <row r="4205" spans="1:17" x14ac:dyDescent="0.25">
      <c r="A4205">
        <v>108.01571393284915</v>
      </c>
      <c r="B4205">
        <v>-30.272650817327303</v>
      </c>
      <c r="C4205" s="6">
        <v>2087.1200000000003</v>
      </c>
      <c r="D4205">
        <v>1.2</v>
      </c>
      <c r="E4205">
        <v>0.65</v>
      </c>
      <c r="F4205">
        <v>19.899999999999999</v>
      </c>
      <c r="G4205">
        <v>46.089820015575185</v>
      </c>
      <c r="H4205">
        <v>15.421011615499827</v>
      </c>
      <c r="I4205">
        <v>-1.9842860671508475</v>
      </c>
      <c r="J4205">
        <v>5513.0847841205787</v>
      </c>
      <c r="K4205">
        <v>-3196.5141136722345</v>
      </c>
      <c r="L4205">
        <v>-30.10537208978667</v>
      </c>
      <c r="M4205">
        <v>6372.739310203081</v>
      </c>
      <c r="N4205">
        <v>36793.971360473886</v>
      </c>
      <c r="O4205">
        <v>54.640293157618053</v>
      </c>
      <c r="P4205">
        <v>3.9315661178766224</v>
      </c>
      <c r="Q4205" s="6">
        <v>4203</v>
      </c>
    </row>
    <row r="4206" spans="1:17" x14ac:dyDescent="0.25">
      <c r="A4206">
        <v>108.68349808256347</v>
      </c>
      <c r="B4206">
        <v>-32.347961960238365</v>
      </c>
      <c r="C4206" s="6">
        <v>2087.4</v>
      </c>
      <c r="D4206">
        <v>1.2</v>
      </c>
      <c r="E4206">
        <v>0.65</v>
      </c>
      <c r="F4206">
        <v>19.899999999999999</v>
      </c>
      <c r="G4206">
        <v>46.089820015575185</v>
      </c>
      <c r="H4206">
        <v>22.547874503743337</v>
      </c>
      <c r="I4206">
        <v>-1.3165019174365256</v>
      </c>
      <c r="J4206">
        <v>5393.5144463107181</v>
      </c>
      <c r="K4206">
        <v>-3393.0926720474172</v>
      </c>
      <c r="L4206">
        <v>-32.174247132803323</v>
      </c>
      <c r="M4206">
        <v>6372.0542969802364</v>
      </c>
      <c r="N4206">
        <v>36928.471945259116</v>
      </c>
      <c r="O4206">
        <v>52.314875517542156</v>
      </c>
      <c r="P4206">
        <v>2.4593980551503059</v>
      </c>
      <c r="Q4206" s="6">
        <v>4204</v>
      </c>
    </row>
    <row r="4207" spans="1:17" x14ac:dyDescent="0.25">
      <c r="A4207">
        <v>109.38778166279587</v>
      </c>
      <c r="B4207">
        <v>-33.275066985966674</v>
      </c>
      <c r="C4207" s="6">
        <v>2087.6800000000003</v>
      </c>
      <c r="D4207">
        <v>0.75</v>
      </c>
      <c r="E4207">
        <v>0.65</v>
      </c>
      <c r="F4207">
        <v>19.899999999999999</v>
      </c>
      <c r="G4207">
        <v>42.007420362456692</v>
      </c>
      <c r="H4207">
        <v>21.411731935594009</v>
      </c>
      <c r="I4207">
        <v>-0.61221833720412633</v>
      </c>
      <c r="J4207">
        <v>5337.8008428653993</v>
      </c>
      <c r="K4207">
        <v>-3479.5050810222174</v>
      </c>
      <c r="L4207">
        <v>-33.098768280745944</v>
      </c>
      <c r="M4207">
        <v>6371.7402212389352</v>
      </c>
      <c r="N4207">
        <v>36990.700284313483</v>
      </c>
      <c r="O4207">
        <v>51.282850918173217</v>
      </c>
      <c r="P4207">
        <v>1.1157461849690742</v>
      </c>
      <c r="Q4207" s="6">
        <v>4205</v>
      </c>
    </row>
    <row r="4208" spans="1:17" x14ac:dyDescent="0.25">
      <c r="A4208">
        <v>106.08654645475221</v>
      </c>
      <c r="B4208">
        <v>-31.313843015107224</v>
      </c>
      <c r="C4208" s="6">
        <v>2087.96</v>
      </c>
      <c r="D4208">
        <v>0.75</v>
      </c>
      <c r="E4208">
        <v>0.65</v>
      </c>
      <c r="F4208">
        <v>19.899999999999999</v>
      </c>
      <c r="G4208">
        <v>42.007420362456692</v>
      </c>
      <c r="H4208">
        <v>23.311637872156123</v>
      </c>
      <c r="I4208">
        <v>-3.9134535452477905</v>
      </c>
      <c r="J4208">
        <v>5453.9907239988961</v>
      </c>
      <c r="K4208">
        <v>-3295.6718371774691</v>
      </c>
      <c r="L4208">
        <v>-31.143223884581669</v>
      </c>
      <c r="M4208">
        <v>6372.3988949084724</v>
      </c>
      <c r="N4208">
        <v>36872.332855830173</v>
      </c>
      <c r="O4208">
        <v>53.270099295046172</v>
      </c>
      <c r="P4208">
        <v>7.4984719651593936</v>
      </c>
      <c r="Q4208" s="6">
        <v>4206</v>
      </c>
    </row>
    <row r="4209" spans="1:17" x14ac:dyDescent="0.25">
      <c r="A4209">
        <v>106.1242210171626</v>
      </c>
      <c r="B4209">
        <v>-31.644968570092196</v>
      </c>
      <c r="C4209" s="6">
        <v>2088.2400000000002</v>
      </c>
      <c r="D4209">
        <v>1.2</v>
      </c>
      <c r="E4209">
        <v>0.65</v>
      </c>
      <c r="F4209">
        <v>19.899999999999999</v>
      </c>
      <c r="G4209">
        <v>46.089820015575185</v>
      </c>
      <c r="H4209">
        <v>14.473539628046046</v>
      </c>
      <c r="I4209">
        <v>-3.875778982837403</v>
      </c>
      <c r="J4209">
        <v>5434.8187460811141</v>
      </c>
      <c r="K4209">
        <v>-3326.9829164828775</v>
      </c>
      <c r="L4209">
        <v>-31.473333912107538</v>
      </c>
      <c r="M4209">
        <v>6372.2892377326689</v>
      </c>
      <c r="N4209">
        <v>36893.902396842801</v>
      </c>
      <c r="O4209">
        <v>52.900867004513849</v>
      </c>
      <c r="P4209">
        <v>7.3578740317861486</v>
      </c>
      <c r="Q4209" s="6">
        <v>4207</v>
      </c>
    </row>
    <row r="4210" spans="1:17" x14ac:dyDescent="0.25">
      <c r="A4210">
        <v>107.46846896418577</v>
      </c>
      <c r="B4210">
        <v>-32.291208002136194</v>
      </c>
      <c r="C4210" s="6">
        <v>2088.52</v>
      </c>
      <c r="D4210">
        <v>1.2</v>
      </c>
      <c r="E4210">
        <v>0.65</v>
      </c>
      <c r="F4210">
        <v>19.899999999999999</v>
      </c>
      <c r="G4210">
        <v>46.089820015575185</v>
      </c>
      <c r="H4210">
        <v>22.874524374683844</v>
      </c>
      <c r="I4210">
        <v>-2.5315310358142256</v>
      </c>
      <c r="J4210">
        <v>5396.8792568994195</v>
      </c>
      <c r="K4210">
        <v>-3387.7740940031613</v>
      </c>
      <c r="L4210">
        <v>-32.117657262572941</v>
      </c>
      <c r="M4210">
        <v>6372.0733694418623</v>
      </c>
      <c r="N4210">
        <v>36929.021553454244</v>
      </c>
      <c r="O4210">
        <v>52.306092725326259</v>
      </c>
      <c r="P4210">
        <v>4.7310235195169614</v>
      </c>
      <c r="Q4210" s="6">
        <v>4208</v>
      </c>
    </row>
    <row r="4211" spans="1:17" x14ac:dyDescent="0.25">
      <c r="A4211">
        <v>107.10753061947159</v>
      </c>
      <c r="B4211">
        <v>-31.027405017359321</v>
      </c>
      <c r="C4211" s="6">
        <v>2088.8000000000002</v>
      </c>
      <c r="D4211">
        <v>0.75</v>
      </c>
      <c r="E4211">
        <v>0.65</v>
      </c>
      <c r="F4211">
        <v>19.899999999999999</v>
      </c>
      <c r="G4211">
        <v>42.007420362456692</v>
      </c>
      <c r="H4211">
        <v>18.725501044760744</v>
      </c>
      <c r="I4211">
        <v>-2.8924693805284107</v>
      </c>
      <c r="J4211">
        <v>5470.4283215842788</v>
      </c>
      <c r="K4211">
        <v>-3268.498706729441</v>
      </c>
      <c r="L4211">
        <v>-30.857682669283793</v>
      </c>
      <c r="M4211">
        <v>6372.4932183160008</v>
      </c>
      <c r="N4211">
        <v>36846.97101003705</v>
      </c>
      <c r="O4211">
        <v>53.70796273849605</v>
      </c>
      <c r="P4211">
        <v>5.5984503863426989</v>
      </c>
      <c r="Q4211" s="6">
        <v>4209</v>
      </c>
    </row>
    <row r="4212" spans="1:17" x14ac:dyDescent="0.25">
      <c r="A4212">
        <v>108.39312446510762</v>
      </c>
      <c r="B4212">
        <v>-31.694346408522982</v>
      </c>
      <c r="C4212" s="6">
        <v>2089.0800000000004</v>
      </c>
      <c r="D4212">
        <v>1.2</v>
      </c>
      <c r="E4212">
        <v>0.65</v>
      </c>
      <c r="F4212">
        <v>19.899999999999999</v>
      </c>
      <c r="G4212">
        <v>46.089820015575185</v>
      </c>
      <c r="H4212">
        <v>17.769620907093746</v>
      </c>
      <c r="I4212">
        <v>-1.6068755348923816</v>
      </c>
      <c r="J4212">
        <v>5431.9442201991169</v>
      </c>
      <c r="K4212">
        <v>-3331.6426883568502</v>
      </c>
      <c r="L4212">
        <v>-31.522562266255079</v>
      </c>
      <c r="M4212">
        <v>6372.2728295511833</v>
      </c>
      <c r="N4212">
        <v>36885.41962828509</v>
      </c>
      <c r="O4212">
        <v>53.044426008382914</v>
      </c>
      <c r="P4212">
        <v>3.0563565617863833</v>
      </c>
      <c r="Q4212" s="6">
        <v>4210</v>
      </c>
    </row>
    <row r="4213" spans="1:17" x14ac:dyDescent="0.25">
      <c r="A4213">
        <v>107.07547719632528</v>
      </c>
      <c r="B4213">
        <v>-30.333862864411373</v>
      </c>
      <c r="C4213" s="6">
        <v>2089.36</v>
      </c>
      <c r="D4213">
        <v>3</v>
      </c>
      <c r="E4213">
        <v>0.65</v>
      </c>
      <c r="F4213">
        <v>19.899999999999999</v>
      </c>
      <c r="G4213">
        <v>54.048620189015942</v>
      </c>
      <c r="H4213">
        <v>19.969091612371145</v>
      </c>
      <c r="I4213">
        <v>-2.9245228036747193</v>
      </c>
      <c r="J4213">
        <v>5509.6608169198571</v>
      </c>
      <c r="K4213">
        <v>-3202.3727667521825</v>
      </c>
      <c r="L4213">
        <v>-30.166381626146183</v>
      </c>
      <c r="M4213">
        <v>6372.7194865879683</v>
      </c>
      <c r="N4213">
        <v>36802.325353676577</v>
      </c>
      <c r="O4213">
        <v>54.492237350335166</v>
      </c>
      <c r="P4213">
        <v>5.7760874284656136</v>
      </c>
      <c r="Q4213" s="6">
        <v>4211</v>
      </c>
    </row>
    <row r="4214" spans="1:17" x14ac:dyDescent="0.25">
      <c r="A4214">
        <v>106.08983788657183</v>
      </c>
      <c r="B4214">
        <v>-32.617457058797449</v>
      </c>
      <c r="C4214" s="6">
        <v>2089.6400000000003</v>
      </c>
      <c r="D4214">
        <v>3</v>
      </c>
      <c r="E4214">
        <v>0.65</v>
      </c>
      <c r="F4214">
        <v>19.899999999999999</v>
      </c>
      <c r="G4214">
        <v>54.048620189015942</v>
      </c>
      <c r="H4214">
        <v>19.103535746575307</v>
      </c>
      <c r="I4214">
        <v>-3.9101621134281714</v>
      </c>
      <c r="J4214">
        <v>5377.4644662493802</v>
      </c>
      <c r="K4214">
        <v>-3418.3028787359435</v>
      </c>
      <c r="L4214">
        <v>-32.442972339176798</v>
      </c>
      <c r="M4214">
        <v>6371.9634851864284</v>
      </c>
      <c r="N4214">
        <v>36959.435660982068</v>
      </c>
      <c r="O4214">
        <v>51.799467604354142</v>
      </c>
      <c r="P4214">
        <v>7.2268188150125887</v>
      </c>
      <c r="Q4214" s="6">
        <v>4212</v>
      </c>
    </row>
    <row r="4215" spans="1:17" x14ac:dyDescent="0.25">
      <c r="A4215">
        <v>107.96253266020327</v>
      </c>
      <c r="B4215">
        <v>-30.1233695921545</v>
      </c>
      <c r="C4215" s="6">
        <v>2089.92</v>
      </c>
      <c r="D4215">
        <v>0.75</v>
      </c>
      <c r="E4215">
        <v>0.65</v>
      </c>
      <c r="F4215">
        <v>19.899999999999999</v>
      </c>
      <c r="G4215">
        <v>42.007420362456692</v>
      </c>
      <c r="H4215">
        <v>22.337240479069724</v>
      </c>
      <c r="I4215">
        <v>-2.0374673397967342</v>
      </c>
      <c r="J4215">
        <v>5521.4086083249595</v>
      </c>
      <c r="K4215">
        <v>-3182.2112093980209</v>
      </c>
      <c r="L4215">
        <v>-29.956587923354046</v>
      </c>
      <c r="M4215">
        <v>6372.7875534418517</v>
      </c>
      <c r="N4215">
        <v>36784.651624772217</v>
      </c>
      <c r="O4215">
        <v>54.806726016783941</v>
      </c>
      <c r="P4215">
        <v>4.054732843235028</v>
      </c>
      <c r="Q4215" s="6">
        <v>4213</v>
      </c>
    </row>
    <row r="4216" spans="1:17" x14ac:dyDescent="0.25">
      <c r="A4216">
        <v>105.56573338321047</v>
      </c>
      <c r="B4216">
        <v>-31.978174606961744</v>
      </c>
      <c r="C4216" s="6">
        <v>2090.2000000000003</v>
      </c>
      <c r="D4216">
        <v>0.75</v>
      </c>
      <c r="E4216">
        <v>0.65</v>
      </c>
      <c r="F4216">
        <v>19.899999999999999</v>
      </c>
      <c r="G4216">
        <v>42.007420362456692</v>
      </c>
      <c r="H4216">
        <v>20.126928666581826</v>
      </c>
      <c r="I4216">
        <v>-4.4342666167895288</v>
      </c>
      <c r="J4216">
        <v>5415.3429574061856</v>
      </c>
      <c r="K4216">
        <v>-3358.3799858043881</v>
      </c>
      <c r="L4216">
        <v>-31.805541082433642</v>
      </c>
      <c r="M4216">
        <v>6372.1782363160764</v>
      </c>
      <c r="N4216">
        <v>36920.451573014325</v>
      </c>
      <c r="O4216">
        <v>52.451499771433248</v>
      </c>
      <c r="P4216">
        <v>8.3304759568788</v>
      </c>
      <c r="Q4216" s="6">
        <v>4214</v>
      </c>
    </row>
    <row r="4217" spans="1:17" x14ac:dyDescent="0.25">
      <c r="A4217">
        <v>107.09691988021481</v>
      </c>
      <c r="B4217">
        <v>-31.29105186379719</v>
      </c>
      <c r="C4217" s="6">
        <v>2090.48</v>
      </c>
      <c r="D4217">
        <v>0.75</v>
      </c>
      <c r="E4217">
        <v>0.65</v>
      </c>
      <c r="F4217">
        <v>19.899999999999999</v>
      </c>
      <c r="G4217">
        <v>42.007420362456692</v>
      </c>
      <c r="H4217">
        <v>20.635702098062801</v>
      </c>
      <c r="I4217">
        <v>-2.9030801197851872</v>
      </c>
      <c r="J4217">
        <v>5455.3036215499314</v>
      </c>
      <c r="K4217">
        <v>-3293.5127078246182</v>
      </c>
      <c r="L4217">
        <v>-31.120503467488369</v>
      </c>
      <c r="M4217">
        <v>6372.4064182927041</v>
      </c>
      <c r="N4217">
        <v>36864.295576548655</v>
      </c>
      <c r="O4217">
        <v>53.407861789348949</v>
      </c>
      <c r="P4217">
        <v>5.576562102629488</v>
      </c>
      <c r="Q4217" s="6">
        <v>4215</v>
      </c>
    </row>
    <row r="4218" spans="1:17" x14ac:dyDescent="0.25">
      <c r="A4218">
        <v>109.68071189158712</v>
      </c>
      <c r="B4218">
        <v>-33.553319124784018</v>
      </c>
      <c r="C4218" s="6">
        <v>2090.7600000000002</v>
      </c>
      <c r="D4218">
        <v>1.2</v>
      </c>
      <c r="E4218">
        <v>0.65</v>
      </c>
      <c r="F4218">
        <v>19.899999999999999</v>
      </c>
      <c r="G4218">
        <v>46.089820015575185</v>
      </c>
      <c r="H4218">
        <v>17.967251855740606</v>
      </c>
      <c r="I4218">
        <v>-0.31928810841287714</v>
      </c>
      <c r="J4218">
        <v>5320.8058313429865</v>
      </c>
      <c r="K4218">
        <v>-3505.2654802570742</v>
      </c>
      <c r="L4218">
        <v>-33.376280675431204</v>
      </c>
      <c r="M4218">
        <v>6371.6450608877603</v>
      </c>
      <c r="N4218">
        <v>37009.797698086586</v>
      </c>
      <c r="O4218">
        <v>50.971188353266264</v>
      </c>
      <c r="P4218">
        <v>0.57766098527191023</v>
      </c>
      <c r="Q4218" s="6">
        <v>4216</v>
      </c>
    </row>
    <row r="4219" spans="1:17" x14ac:dyDescent="0.25">
      <c r="A4219">
        <v>108.44579261091511</v>
      </c>
      <c r="B4219">
        <v>-32.047986189086942</v>
      </c>
      <c r="C4219" s="6">
        <v>2091.0400000000004</v>
      </c>
      <c r="D4219">
        <v>0.75</v>
      </c>
      <c r="E4219">
        <v>0.65</v>
      </c>
      <c r="F4219">
        <v>19.899999999999999</v>
      </c>
      <c r="G4219">
        <v>42.007420362456692</v>
      </c>
      <c r="H4219">
        <v>23.439651250944365</v>
      </c>
      <c r="I4219">
        <v>-1.554207389084894</v>
      </c>
      <c r="J4219">
        <v>5411.2392466140718</v>
      </c>
      <c r="K4219">
        <v>-3364.9439608567527</v>
      </c>
      <c r="L4219">
        <v>-31.875146328711288</v>
      </c>
      <c r="M4219">
        <v>6372.1548979762529</v>
      </c>
      <c r="N4219">
        <v>36908.893733733639</v>
      </c>
      <c r="O4219">
        <v>52.645033834123637</v>
      </c>
      <c r="P4219">
        <v>2.9271581181431601</v>
      </c>
      <c r="Q4219" s="6">
        <v>4217</v>
      </c>
    </row>
    <row r="4220" spans="1:17" x14ac:dyDescent="0.25">
      <c r="A4220">
        <v>110.36333098289279</v>
      </c>
      <c r="B4220">
        <v>-30.962703715897959</v>
      </c>
      <c r="C4220" s="6">
        <v>2091.3200000000002</v>
      </c>
      <c r="D4220">
        <v>1.2</v>
      </c>
      <c r="E4220">
        <v>0.65</v>
      </c>
      <c r="F4220">
        <v>19.899999999999999</v>
      </c>
      <c r="G4220">
        <v>46.089820015575185</v>
      </c>
      <c r="H4220">
        <v>14.852185464502083</v>
      </c>
      <c r="I4220">
        <v>0.36333098289279064</v>
      </c>
      <c r="J4220">
        <v>5474.1223626609417</v>
      </c>
      <c r="K4220">
        <v>-3262.3495877495793</v>
      </c>
      <c r="L4220">
        <v>-30.793186276509076</v>
      </c>
      <c r="M4220">
        <v>6372.5144545990997</v>
      </c>
      <c r="N4220">
        <v>36834.896504705153</v>
      </c>
      <c r="O4220">
        <v>53.917648560434642</v>
      </c>
      <c r="P4220">
        <v>0.70618382730571361</v>
      </c>
      <c r="Q4220" s="6">
        <v>4218</v>
      </c>
    </row>
    <row r="4221" spans="1:17" x14ac:dyDescent="0.25">
      <c r="A4221">
        <v>105.58272356114018</v>
      </c>
      <c r="B4221">
        <v>-31.905122587486286</v>
      </c>
      <c r="C4221" s="6">
        <v>2091.6000000000004</v>
      </c>
      <c r="D4221">
        <v>1.2</v>
      </c>
      <c r="E4221">
        <v>0.65</v>
      </c>
      <c r="F4221">
        <v>19.899999999999999</v>
      </c>
      <c r="G4221">
        <v>46.089820015575185</v>
      </c>
      <c r="H4221">
        <v>20.117887750333551</v>
      </c>
      <c r="I4221">
        <v>-4.4172764388598154</v>
      </c>
      <c r="J4221">
        <v>5419.628534795419</v>
      </c>
      <c r="K4221">
        <v>-3351.5060605538101</v>
      </c>
      <c r="L4221">
        <v>-31.732706069034581</v>
      </c>
      <c r="M4221">
        <v>6372.2026277495024</v>
      </c>
      <c r="N4221">
        <v>36915.434218160168</v>
      </c>
      <c r="O4221">
        <v>52.536111331485138</v>
      </c>
      <c r="P4221">
        <v>8.3156289984961109</v>
      </c>
      <c r="Q4221" s="6">
        <v>4219</v>
      </c>
    </row>
    <row r="4222" spans="1:17" x14ac:dyDescent="0.25">
      <c r="A4222">
        <v>109.5723019230289</v>
      </c>
      <c r="B4222">
        <v>-33.115119193836236</v>
      </c>
      <c r="C4222" s="6">
        <v>2091.88</v>
      </c>
      <c r="D4222">
        <v>0.75</v>
      </c>
      <c r="E4222">
        <v>0.65</v>
      </c>
      <c r="F4222">
        <v>19.899999999999999</v>
      </c>
      <c r="G4222">
        <v>42.007420362456692</v>
      </c>
      <c r="H4222">
        <v>22.910433194767805</v>
      </c>
      <c r="I4222">
        <v>-0.42769807697109741</v>
      </c>
      <c r="J4222">
        <v>5347.5130587514896</v>
      </c>
      <c r="K4222">
        <v>-3464.6604851051493</v>
      </c>
      <c r="L4222">
        <v>-32.939253218377964</v>
      </c>
      <c r="M4222">
        <v>6371.7947385777234</v>
      </c>
      <c r="N4222">
        <v>36979.459912884202</v>
      </c>
      <c r="O4222">
        <v>51.467340485149656</v>
      </c>
      <c r="P4222">
        <v>0.78283251362457051</v>
      </c>
      <c r="Q4222" s="6">
        <v>4220</v>
      </c>
    </row>
    <row r="4223" spans="1:17" x14ac:dyDescent="0.25">
      <c r="A4223">
        <v>108.56341451991426</v>
      </c>
      <c r="B4223">
        <v>-31.319950383039199</v>
      </c>
      <c r="C4223" s="6">
        <v>2092.1600000000003</v>
      </c>
      <c r="D4223">
        <v>3</v>
      </c>
      <c r="E4223">
        <v>0.65</v>
      </c>
      <c r="F4223">
        <v>19.899999999999999</v>
      </c>
      <c r="G4223">
        <v>54.048620189015942</v>
      </c>
      <c r="H4223">
        <v>18.241023074334159</v>
      </c>
      <c r="I4223">
        <v>-1.4365854800857392</v>
      </c>
      <c r="J4223">
        <v>5453.6387588153157</v>
      </c>
      <c r="K4223">
        <v>-3296.2503338242668</v>
      </c>
      <c r="L4223">
        <v>-31.149312316052786</v>
      </c>
      <c r="M4223">
        <v>6372.3968783252385</v>
      </c>
      <c r="N4223">
        <v>36860.150837834102</v>
      </c>
      <c r="O4223">
        <v>53.478808296514352</v>
      </c>
      <c r="P4223">
        <v>2.7620767310995431</v>
      </c>
      <c r="Q4223" s="6">
        <v>4221</v>
      </c>
    </row>
    <row r="4224" spans="1:17" x14ac:dyDescent="0.25">
      <c r="A4224">
        <v>106.82487990239332</v>
      </c>
      <c r="B4224">
        <v>-32.699671822772736</v>
      </c>
      <c r="C4224" s="6">
        <v>2092.44</v>
      </c>
      <c r="D4224">
        <v>3</v>
      </c>
      <c r="E4224">
        <v>0.65</v>
      </c>
      <c r="F4224">
        <v>19.899999999999999</v>
      </c>
      <c r="G4224">
        <v>54.048620189015942</v>
      </c>
      <c r="H4224">
        <v>14.640939963223625</v>
      </c>
      <c r="I4224">
        <v>-3.1751200976066798</v>
      </c>
      <c r="J4224">
        <v>5372.5443812354806</v>
      </c>
      <c r="K4224">
        <v>-3425.9789037636915</v>
      </c>
      <c r="L4224">
        <v>-32.524955290057079</v>
      </c>
      <c r="M4224">
        <v>6371.9357009764935</v>
      </c>
      <c r="N4224">
        <v>36960.172126964986</v>
      </c>
      <c r="O4224">
        <v>51.786771635594363</v>
      </c>
      <c r="P4224">
        <v>5.862764871595993</v>
      </c>
      <c r="Q4224" s="6">
        <v>4222</v>
      </c>
    </row>
    <row r="4225" spans="1:17" x14ac:dyDescent="0.25">
      <c r="A4225">
        <v>108.94388164651178</v>
      </c>
      <c r="B4225">
        <v>-31.691919653575905</v>
      </c>
      <c r="C4225" s="6">
        <v>2092.7200000000003</v>
      </c>
      <c r="D4225">
        <v>0.75</v>
      </c>
      <c r="E4225">
        <v>0.65</v>
      </c>
      <c r="F4225">
        <v>19.899999999999999</v>
      </c>
      <c r="G4225">
        <v>42.007420362456692</v>
      </c>
      <c r="H4225">
        <v>22.170157728063721</v>
      </c>
      <c r="I4225">
        <v>-1.0561183534882161</v>
      </c>
      <c r="J4225">
        <v>5432.0855878388156</v>
      </c>
      <c r="K4225">
        <v>-3331.4137332686828</v>
      </c>
      <c r="L4225">
        <v>-31.520142846091709</v>
      </c>
      <c r="M4225">
        <v>6372.2736362947689</v>
      </c>
      <c r="N4225">
        <v>36883.871222190159</v>
      </c>
      <c r="O4225">
        <v>53.070765610778302</v>
      </c>
      <c r="P4225">
        <v>2.0097105568467248</v>
      </c>
      <c r="Q4225" s="6">
        <v>4223</v>
      </c>
    </row>
    <row r="4226" spans="1:17" x14ac:dyDescent="0.25">
      <c r="A4226">
        <v>107.21971982732776</v>
      </c>
      <c r="B4226">
        <v>-33.563403762184961</v>
      </c>
      <c r="C4226" s="6">
        <v>2093</v>
      </c>
      <c r="D4226">
        <v>3</v>
      </c>
      <c r="E4226">
        <v>0.65</v>
      </c>
      <c r="F4226">
        <v>19.899999999999999</v>
      </c>
      <c r="G4226">
        <v>54.048620189015942</v>
      </c>
      <c r="H4226">
        <v>17.677730199380729</v>
      </c>
      <c r="I4226">
        <v>-2.780280172672235</v>
      </c>
      <c r="J4226">
        <v>5320.1875222419494</v>
      </c>
      <c r="K4226">
        <v>-3506.1975791571385</v>
      </c>
      <c r="L4226">
        <v>-33.38633881439732</v>
      </c>
      <c r="M4226">
        <v>6371.6416044773196</v>
      </c>
      <c r="N4226">
        <v>37017.54119939942</v>
      </c>
      <c r="O4226">
        <v>50.8461517890549</v>
      </c>
      <c r="P4226">
        <v>5.0199759379229958</v>
      </c>
      <c r="Q4226" s="6">
        <v>4224</v>
      </c>
    </row>
    <row r="4227" spans="1:17" x14ac:dyDescent="0.25">
      <c r="A4227">
        <v>108.0972900113665</v>
      </c>
      <c r="B4227">
        <v>-29.171623342159275</v>
      </c>
      <c r="C4227" s="6">
        <v>2093.2800000000002</v>
      </c>
      <c r="D4227">
        <v>0.75</v>
      </c>
      <c r="E4227">
        <v>0.65</v>
      </c>
      <c r="F4227">
        <v>19.899999999999999</v>
      </c>
      <c r="G4227">
        <v>42.007420362456692</v>
      </c>
      <c r="H4227">
        <v>15.533257463286239</v>
      </c>
      <c r="I4227">
        <v>-1.9027099886335037</v>
      </c>
      <c r="J4227">
        <v>5573.593838101523</v>
      </c>
      <c r="K4227">
        <v>-3090.5256866873688</v>
      </c>
      <c r="L4227">
        <v>-29.008116041651256</v>
      </c>
      <c r="M4227">
        <v>6373.0916588573946</v>
      </c>
      <c r="N4227">
        <v>36724.35921714174</v>
      </c>
      <c r="O4227">
        <v>55.901574515216979</v>
      </c>
      <c r="P4227">
        <v>3.8989831567551656</v>
      </c>
      <c r="Q4227" s="6">
        <v>4225</v>
      </c>
    </row>
    <row r="4228" spans="1:17" x14ac:dyDescent="0.25">
      <c r="A4228">
        <v>108.95801970674923</v>
      </c>
      <c r="B4228">
        <v>-30.590023314125773</v>
      </c>
      <c r="C4228" s="6">
        <v>2093.5600000000004</v>
      </c>
      <c r="D4228">
        <v>0.75</v>
      </c>
      <c r="E4228">
        <v>0.65</v>
      </c>
      <c r="F4228">
        <v>19.899999999999999</v>
      </c>
      <c r="G4228">
        <v>42.007420362456692</v>
      </c>
      <c r="H4228">
        <v>19.474933731605688</v>
      </c>
      <c r="I4228">
        <v>-1.0419802932507736</v>
      </c>
      <c r="J4228">
        <v>5495.2639963932479</v>
      </c>
      <c r="K4228">
        <v>-3226.8508818043088</v>
      </c>
      <c r="L4228">
        <v>-30.421702873049281</v>
      </c>
      <c r="M4228">
        <v>6372.6362679394415</v>
      </c>
      <c r="N4228">
        <v>36811.624020904601</v>
      </c>
      <c r="O4228">
        <v>54.326782992712182</v>
      </c>
      <c r="P4228">
        <v>2.0469033992370012</v>
      </c>
      <c r="Q4228" s="6">
        <v>4226</v>
      </c>
    </row>
    <row r="4229" spans="1:17" x14ac:dyDescent="0.25">
      <c r="A4229">
        <v>107.20400451140814</v>
      </c>
      <c r="B4229">
        <v>-33.091175010460113</v>
      </c>
      <c r="C4229" s="6">
        <v>2093.84</v>
      </c>
      <c r="D4229">
        <v>3</v>
      </c>
      <c r="E4229">
        <v>0.65</v>
      </c>
      <c r="F4229">
        <v>19.899999999999999</v>
      </c>
      <c r="G4229">
        <v>54.048620189015942</v>
      </c>
      <c r="H4229">
        <v>23.461537537392676</v>
      </c>
      <c r="I4229">
        <v>-2.7959954885918563</v>
      </c>
      <c r="J4229">
        <v>5348.9633883765146</v>
      </c>
      <c r="K4229">
        <v>-3462.4359510516133</v>
      </c>
      <c r="L4229">
        <v>-32.915374284825411</v>
      </c>
      <c r="M4229">
        <v>6371.8028881413975</v>
      </c>
      <c r="N4229">
        <v>36984.897823497835</v>
      </c>
      <c r="O4229">
        <v>51.378671745476673</v>
      </c>
      <c r="P4229">
        <v>5.1115891733838419</v>
      </c>
      <c r="Q4229" s="6">
        <v>4227</v>
      </c>
    </row>
    <row r="4230" spans="1:17" x14ac:dyDescent="0.25">
      <c r="A4230">
        <v>106.92517922191378</v>
      </c>
      <c r="B4230">
        <v>-31.293965941667299</v>
      </c>
      <c r="C4230" s="6">
        <v>2094.1200000000003</v>
      </c>
      <c r="D4230">
        <v>0.75</v>
      </c>
      <c r="E4230">
        <v>0.65</v>
      </c>
      <c r="F4230">
        <v>19.899999999999999</v>
      </c>
      <c r="G4230">
        <v>42.007420362456692</v>
      </c>
      <c r="H4230">
        <v>19.962370442161941</v>
      </c>
      <c r="I4230">
        <v>-3.0748207780862202</v>
      </c>
      <c r="J4230">
        <v>5455.1358025442541</v>
      </c>
      <c r="K4230">
        <v>-3293.7888029115729</v>
      </c>
      <c r="L4230">
        <v>-31.123408495286185</v>
      </c>
      <c r="M4230">
        <v>6372.4054565278402</v>
      </c>
      <c r="N4230">
        <v>36865.462288066592</v>
      </c>
      <c r="O4230">
        <v>53.387836834978373</v>
      </c>
      <c r="P4230">
        <v>5.9043161241751525</v>
      </c>
      <c r="Q4230" s="6">
        <v>4228</v>
      </c>
    </row>
    <row r="4231" spans="1:17" x14ac:dyDescent="0.25">
      <c r="A4231">
        <v>110.45979303265362</v>
      </c>
      <c r="B4231">
        <v>-33.547447165557685</v>
      </c>
      <c r="C4231" s="6">
        <v>2094.4</v>
      </c>
      <c r="D4231">
        <v>0.75</v>
      </c>
      <c r="E4231">
        <v>0.65</v>
      </c>
      <c r="F4231">
        <v>19.899999999999999</v>
      </c>
      <c r="G4231">
        <v>42.007420362456692</v>
      </c>
      <c r="H4231">
        <v>22.179002868645505</v>
      </c>
      <c r="I4231">
        <v>0.45979303265362148</v>
      </c>
      <c r="J4231">
        <v>5321.1657767562092</v>
      </c>
      <c r="K4231">
        <v>-3504.7226996920708</v>
      </c>
      <c r="L4231">
        <v>-33.370424155455495</v>
      </c>
      <c r="M4231">
        <v>6371.6470732031594</v>
      </c>
      <c r="N4231">
        <v>37009.489046248622</v>
      </c>
      <c r="O4231">
        <v>50.976216595201343</v>
      </c>
      <c r="P4231">
        <v>0.8319721973138372</v>
      </c>
      <c r="Q4231" s="6">
        <v>4229</v>
      </c>
    </row>
    <row r="4232" spans="1:17" x14ac:dyDescent="0.25">
      <c r="A4232">
        <v>107.26027937918417</v>
      </c>
      <c r="B4232">
        <v>-32.941219837249051</v>
      </c>
      <c r="C4232" s="6">
        <v>2094.6800000000003</v>
      </c>
      <c r="D4232">
        <v>3</v>
      </c>
      <c r="E4232">
        <v>0.65</v>
      </c>
      <c r="F4232">
        <v>19.899999999999999</v>
      </c>
      <c r="G4232">
        <v>54.048620189015942</v>
      </c>
      <c r="H4232">
        <v>18.611115634159564</v>
      </c>
      <c r="I4232">
        <v>-2.7397206208158309</v>
      </c>
      <c r="J4232">
        <v>5358.0250824523264</v>
      </c>
      <c r="K4232">
        <v>-3448.4907982847603</v>
      </c>
      <c r="L4232">
        <v>-32.765830531206795</v>
      </c>
      <c r="M4232">
        <v>6371.8538566137031</v>
      </c>
      <c r="N4232">
        <v>36974.297006981804</v>
      </c>
      <c r="O4232">
        <v>51.553032303580061</v>
      </c>
      <c r="P4232">
        <v>5.0291915491614869</v>
      </c>
      <c r="Q4232" s="6">
        <v>4230</v>
      </c>
    </row>
    <row r="4233" spans="1:17" x14ac:dyDescent="0.25">
      <c r="A4233">
        <v>110.09100066400612</v>
      </c>
      <c r="B4233">
        <v>-30.472960260023282</v>
      </c>
      <c r="C4233" s="6">
        <v>2094.96</v>
      </c>
      <c r="D4233">
        <v>3</v>
      </c>
      <c r="E4233">
        <v>0.65</v>
      </c>
      <c r="F4233">
        <v>19.899999999999999</v>
      </c>
      <c r="G4233">
        <v>54.048620189015942</v>
      </c>
      <c r="H4233">
        <v>15.511592873999925</v>
      </c>
      <c r="I4233">
        <v>9.1000664006116949E-2</v>
      </c>
      <c r="J4233">
        <v>5501.8568639488376</v>
      </c>
      <c r="K4233">
        <v>-3215.6724679873741</v>
      </c>
      <c r="L4233">
        <v>-30.305021669605242</v>
      </c>
      <c r="M4233">
        <v>6372.6743501259307</v>
      </c>
      <c r="N4233">
        <v>36803.04524572051</v>
      </c>
      <c r="O4233">
        <v>54.47855713381756</v>
      </c>
      <c r="P4233">
        <v>0.17944144956217453</v>
      </c>
      <c r="Q4233" s="6">
        <v>4231</v>
      </c>
    </row>
    <row r="4234" spans="1:17" x14ac:dyDescent="0.25">
      <c r="A4234">
        <v>106.41728360149227</v>
      </c>
      <c r="B4234">
        <v>-31.56623183371179</v>
      </c>
      <c r="C4234" s="6">
        <v>2095.2400000000002</v>
      </c>
      <c r="D4234">
        <v>3</v>
      </c>
      <c r="E4234">
        <v>0.65</v>
      </c>
      <c r="F4234">
        <v>19.899999999999999</v>
      </c>
      <c r="G4234">
        <v>54.048620189015942</v>
      </c>
      <c r="H4234">
        <v>17.405313476201645</v>
      </c>
      <c r="I4234">
        <v>-3.5827163985077277</v>
      </c>
      <c r="J4234">
        <v>5439.3940409845382</v>
      </c>
      <c r="K4234">
        <v>-3319.5475092993802</v>
      </c>
      <c r="L4234">
        <v>-31.394836589652904</v>
      </c>
      <c r="M4234">
        <v>6372.3153719502798</v>
      </c>
      <c r="N4234">
        <v>36886.621197318251</v>
      </c>
      <c r="O4234">
        <v>53.02489925591739</v>
      </c>
      <c r="P4234">
        <v>6.820519968061582</v>
      </c>
      <c r="Q4234" s="6">
        <v>4232</v>
      </c>
    </row>
    <row r="4235" spans="1:17" x14ac:dyDescent="0.25">
      <c r="A4235">
        <v>109.22049136353296</v>
      </c>
      <c r="B4235">
        <v>-34.131138171828198</v>
      </c>
      <c r="C4235" s="6">
        <v>2095.52</v>
      </c>
      <c r="D4235">
        <v>0.75</v>
      </c>
      <c r="E4235">
        <v>0.65</v>
      </c>
      <c r="F4235">
        <v>19.899999999999999</v>
      </c>
      <c r="G4235">
        <v>42.007420362456692</v>
      </c>
      <c r="H4235">
        <v>16.360084448512879</v>
      </c>
      <c r="I4235">
        <v>-0.77950863646704249</v>
      </c>
      <c r="J4235">
        <v>5285.1129418713563</v>
      </c>
      <c r="K4235">
        <v>-3558.4979593253811</v>
      </c>
      <c r="L4235">
        <v>-33.952616789638</v>
      </c>
      <c r="M4235">
        <v>6371.4461886497165</v>
      </c>
      <c r="N4235">
        <v>37050.867614817289</v>
      </c>
      <c r="O4235">
        <v>50.308652246194939</v>
      </c>
      <c r="P4235">
        <v>1.3890917233100915</v>
      </c>
      <c r="Q4235" s="6">
        <v>4233</v>
      </c>
    </row>
    <row r="4236" spans="1:17" x14ac:dyDescent="0.25">
      <c r="A4236">
        <v>109.71723307698718</v>
      </c>
      <c r="B4236">
        <v>-31.33147851888582</v>
      </c>
      <c r="C4236" s="6">
        <v>2095.8000000000002</v>
      </c>
      <c r="D4236">
        <v>3</v>
      </c>
      <c r="E4236">
        <v>0.65</v>
      </c>
      <c r="F4236">
        <v>19.899999999999999</v>
      </c>
      <c r="G4236">
        <v>54.048620189015942</v>
      </c>
      <c r="H4236">
        <v>14.587639084346222</v>
      </c>
      <c r="I4236">
        <v>-0.28276692301281514</v>
      </c>
      <c r="J4236">
        <v>5452.9742279778084</v>
      </c>
      <c r="K4236">
        <v>-3297.342190847281</v>
      </c>
      <c r="L4236">
        <v>-31.16080472888261</v>
      </c>
      <c r="M4236">
        <v>6372.3930712513111</v>
      </c>
      <c r="N4236">
        <v>36859.025460000434</v>
      </c>
      <c r="O4236">
        <v>53.498067890010589</v>
      </c>
      <c r="P4236">
        <v>0.54378268246954364</v>
      </c>
      <c r="Q4236" s="6">
        <v>4234</v>
      </c>
    </row>
    <row r="4237" spans="1:17" x14ac:dyDescent="0.25">
      <c r="A4237">
        <v>106.21750226071045</v>
      </c>
      <c r="B4237">
        <v>-33.471421283644979</v>
      </c>
      <c r="C4237" s="6">
        <v>2096.0800000000004</v>
      </c>
      <c r="D4237">
        <v>0.75</v>
      </c>
      <c r="E4237">
        <v>0.65</v>
      </c>
      <c r="F4237">
        <v>19.899999999999999</v>
      </c>
      <c r="G4237">
        <v>42.007420362456692</v>
      </c>
      <c r="H4237">
        <v>21.356915392643401</v>
      </c>
      <c r="I4237">
        <v>-3.7824977392895534</v>
      </c>
      <c r="J4237">
        <v>5325.8210348040166</v>
      </c>
      <c r="K4237">
        <v>-3497.6918876115205</v>
      </c>
      <c r="L4237">
        <v>-33.294598838416711</v>
      </c>
      <c r="M4237">
        <v>6371.6731111556855</v>
      </c>
      <c r="N4237">
        <v>37017.211132301891</v>
      </c>
      <c r="O4237">
        <v>50.852086899244426</v>
      </c>
      <c r="P4237">
        <v>6.8356654521244034</v>
      </c>
      <c r="Q4237" s="6">
        <v>4235</v>
      </c>
    </row>
    <row r="4238" spans="1:17" x14ac:dyDescent="0.25">
      <c r="A4238">
        <v>109.69307528211611</v>
      </c>
      <c r="B4238">
        <v>-30.420651729835559</v>
      </c>
      <c r="C4238" s="6">
        <v>2096.36</v>
      </c>
      <c r="D4238">
        <v>0.75</v>
      </c>
      <c r="E4238">
        <v>0.65</v>
      </c>
      <c r="F4238">
        <v>19.899999999999999</v>
      </c>
      <c r="G4238">
        <v>42.007420362456692</v>
      </c>
      <c r="H4238">
        <v>23.309409460504774</v>
      </c>
      <c r="I4238">
        <v>-0.30692471788388787</v>
      </c>
      <c r="J4238">
        <v>5504.7954012956961</v>
      </c>
      <c r="K4238">
        <v>-3210.6732138777902</v>
      </c>
      <c r="L4238">
        <v>-30.25288466821058</v>
      </c>
      <c r="M4238">
        <v>6372.6913385506587</v>
      </c>
      <c r="N4238">
        <v>36799.763984522229</v>
      </c>
      <c r="O4238">
        <v>54.536821655164168</v>
      </c>
      <c r="P4238">
        <v>0.60614094333847113</v>
      </c>
      <c r="Q4238" s="6">
        <v>4236</v>
      </c>
    </row>
    <row r="4239" spans="1:17" x14ac:dyDescent="0.25">
      <c r="A4239">
        <v>105.91852205321921</v>
      </c>
      <c r="B4239">
        <v>-30.934004543724562</v>
      </c>
      <c r="C4239" s="6">
        <v>2096.6400000000003</v>
      </c>
      <c r="D4239">
        <v>0.75</v>
      </c>
      <c r="E4239">
        <v>0.65</v>
      </c>
      <c r="F4239">
        <v>19.899999999999999</v>
      </c>
      <c r="G4239">
        <v>42.007420362456692</v>
      </c>
      <c r="H4239">
        <v>19.415733047866581</v>
      </c>
      <c r="I4239">
        <v>-4.0814779467807938</v>
      </c>
      <c r="J4239">
        <v>5475.7586710794922</v>
      </c>
      <c r="K4239">
        <v>-3259.6207445516793</v>
      </c>
      <c r="L4239">
        <v>-30.764578270045305</v>
      </c>
      <c r="M4239">
        <v>6372.523865958753</v>
      </c>
      <c r="N4239">
        <v>36848.793070088912</v>
      </c>
      <c r="O4239">
        <v>53.677139358077866</v>
      </c>
      <c r="P4239">
        <v>7.9027969564424456</v>
      </c>
      <c r="Q4239" s="6">
        <v>4237</v>
      </c>
    </row>
    <row r="4240" spans="1:17" x14ac:dyDescent="0.25">
      <c r="A4240">
        <v>108.7714938387261</v>
      </c>
      <c r="B4240">
        <v>-32.319868857211929</v>
      </c>
      <c r="C4240" s="6">
        <v>2096.92</v>
      </c>
      <c r="D4240">
        <v>1.2</v>
      </c>
      <c r="E4240">
        <v>0.65</v>
      </c>
      <c r="F4240">
        <v>19.899999999999999</v>
      </c>
      <c r="G4240">
        <v>46.089820015575185</v>
      </c>
      <c r="H4240">
        <v>17.523044295127292</v>
      </c>
      <c r="I4240">
        <v>-1.2285061612738986</v>
      </c>
      <c r="J4240">
        <v>5395.1806835098423</v>
      </c>
      <c r="K4240">
        <v>-3390.4603964678799</v>
      </c>
      <c r="L4240">
        <v>-32.146235168161212</v>
      </c>
      <c r="M4240">
        <v>6372.063740087262</v>
      </c>
      <c r="N4240">
        <v>36926.3614416989</v>
      </c>
      <c r="O4240">
        <v>52.350308897261598</v>
      </c>
      <c r="P4240">
        <v>2.2969169730521335</v>
      </c>
      <c r="Q4240" s="6">
        <v>4238</v>
      </c>
    </row>
    <row r="4241" spans="1:17" x14ac:dyDescent="0.25">
      <c r="A4241">
        <v>107.30193038223476</v>
      </c>
      <c r="B4241">
        <v>-32.744020290224022</v>
      </c>
      <c r="C4241" s="6">
        <v>2097.2000000000003</v>
      </c>
      <c r="D4241">
        <v>3</v>
      </c>
      <c r="E4241">
        <v>0.65</v>
      </c>
      <c r="F4241">
        <v>19.899999999999999</v>
      </c>
      <c r="G4241">
        <v>54.048620189015942</v>
      </c>
      <c r="H4241">
        <v>22.83413990762979</v>
      </c>
      <c r="I4241">
        <v>-2.6980696177652419</v>
      </c>
      <c r="J4241">
        <v>5369.885779643997</v>
      </c>
      <c r="K4241">
        <v>-3430.1166301949706</v>
      </c>
      <c r="L4241">
        <v>-32.569179307198844</v>
      </c>
      <c r="M4241">
        <v>6371.920698122578</v>
      </c>
      <c r="N4241">
        <v>36960.584773618182</v>
      </c>
      <c r="O4241">
        <v>51.779671080869775</v>
      </c>
      <c r="P4241">
        <v>4.9793510286931557</v>
      </c>
      <c r="Q4241" s="6">
        <v>4239</v>
      </c>
    </row>
    <row r="4242" spans="1:17" x14ac:dyDescent="0.25">
      <c r="A4242">
        <v>108.240183803565</v>
      </c>
      <c r="B4242">
        <v>-32.856555347734201</v>
      </c>
      <c r="C4242" s="6">
        <v>2097.48</v>
      </c>
      <c r="D4242">
        <v>1.2</v>
      </c>
      <c r="E4242">
        <v>0.65</v>
      </c>
      <c r="F4242">
        <v>19.899999999999999</v>
      </c>
      <c r="G4242">
        <v>46.089820015575185</v>
      </c>
      <c r="H4242">
        <v>20.44849481638682</v>
      </c>
      <c r="I4242">
        <v>-1.759816196434997</v>
      </c>
      <c r="J4242">
        <v>5363.1250767232495</v>
      </c>
      <c r="K4242">
        <v>-3440.6070718268093</v>
      </c>
      <c r="L4242">
        <v>-32.681400443133839</v>
      </c>
      <c r="M4242">
        <v>6371.8825798410953</v>
      </c>
      <c r="N4242">
        <v>36964.385412789576</v>
      </c>
      <c r="O4242">
        <v>51.716336810527707</v>
      </c>
      <c r="P4242">
        <v>3.2412341534594664</v>
      </c>
      <c r="Q4242" s="6">
        <v>4240</v>
      </c>
    </row>
    <row r="4243" spans="1:17" x14ac:dyDescent="0.25">
      <c r="A4243">
        <v>107.9979650272968</v>
      </c>
      <c r="B4243">
        <v>-32.304902770483878</v>
      </c>
      <c r="C4243" s="6">
        <v>2097.7600000000002</v>
      </c>
      <c r="D4243">
        <v>0.75</v>
      </c>
      <c r="E4243">
        <v>0.65</v>
      </c>
      <c r="F4243">
        <v>19.899999999999999</v>
      </c>
      <c r="G4243">
        <v>42.007420362456692</v>
      </c>
      <c r="H4243">
        <v>23.228290200332079</v>
      </c>
      <c r="I4243">
        <v>-2.0020349727031999</v>
      </c>
      <c r="J4243">
        <v>5396.0678108794964</v>
      </c>
      <c r="K4243">
        <v>-3389.0577711379819</v>
      </c>
      <c r="L4243">
        <v>-32.131312374302958</v>
      </c>
      <c r="M4243">
        <v>6372.0687689101869</v>
      </c>
      <c r="N4243">
        <v>36927.694324934106</v>
      </c>
      <c r="O4243">
        <v>52.328152025883462</v>
      </c>
      <c r="P4243">
        <v>3.7423443417301825</v>
      </c>
      <c r="Q4243" s="6">
        <v>4241</v>
      </c>
    </row>
    <row r="4244" spans="1:17" x14ac:dyDescent="0.25">
      <c r="A4244">
        <v>108.83732159284133</v>
      </c>
      <c r="B4244">
        <v>-29.605488594279919</v>
      </c>
      <c r="C4244" s="6">
        <v>2098.0400000000004</v>
      </c>
      <c r="D4244">
        <v>1.2</v>
      </c>
      <c r="E4244">
        <v>0.65</v>
      </c>
      <c r="F4244">
        <v>19.899999999999999</v>
      </c>
      <c r="G4244">
        <v>46.089820015575185</v>
      </c>
      <c r="H4244">
        <v>19.695141881151141</v>
      </c>
      <c r="I4244">
        <v>-1.1626784071586656</v>
      </c>
      <c r="J4244">
        <v>5549.9944055726019</v>
      </c>
      <c r="K4244">
        <v>-3132.4274949919986</v>
      </c>
      <c r="L4244">
        <v>-29.440466146684585</v>
      </c>
      <c r="M4244">
        <v>6372.9537824519821</v>
      </c>
      <c r="N4244">
        <v>36749.205694652948</v>
      </c>
      <c r="O4244">
        <v>55.446170803393045</v>
      </c>
      <c r="P4244">
        <v>2.3524804314424386</v>
      </c>
      <c r="Q4244" s="6">
        <v>4242</v>
      </c>
    </row>
    <row r="4245" spans="1:17" x14ac:dyDescent="0.25">
      <c r="A4245">
        <v>110.11471332003501</v>
      </c>
      <c r="B4245">
        <v>-31.137898899614605</v>
      </c>
      <c r="C4245" s="6">
        <v>2098.3200000000002</v>
      </c>
      <c r="D4245">
        <v>3</v>
      </c>
      <c r="E4245">
        <v>0.65</v>
      </c>
      <c r="F4245">
        <v>19.899999999999999</v>
      </c>
      <c r="G4245">
        <v>54.048620189015942</v>
      </c>
      <c r="H4245">
        <v>19.56213719148856</v>
      </c>
      <c r="I4245">
        <v>0.11471332003500834</v>
      </c>
      <c r="J4245">
        <v>5464.1036766853294</v>
      </c>
      <c r="K4245">
        <v>-3278.9903713351828</v>
      </c>
      <c r="L4245">
        <v>-30.967828610718751</v>
      </c>
      <c r="M4245">
        <v>6372.4568923512525</v>
      </c>
      <c r="N4245">
        <v>36846.239530025523</v>
      </c>
      <c r="O4245">
        <v>53.719831470719463</v>
      </c>
      <c r="P4245">
        <v>0.22183907989396795</v>
      </c>
      <c r="Q4245" s="6">
        <v>4243</v>
      </c>
    </row>
    <row r="4246" spans="1:17" x14ac:dyDescent="0.25">
      <c r="A4246">
        <v>109.94716607833642</v>
      </c>
      <c r="B4246">
        <v>-31.596980087797245</v>
      </c>
      <c r="C4246" s="6">
        <v>2098.6000000000004</v>
      </c>
      <c r="D4246">
        <v>1.2</v>
      </c>
      <c r="E4246">
        <v>0.65</v>
      </c>
      <c r="F4246">
        <v>19.899999999999999</v>
      </c>
      <c r="G4246">
        <v>46.089820015575185</v>
      </c>
      <c r="H4246">
        <v>19.625189947139315</v>
      </c>
      <c r="I4246">
        <v>-5.2833921663577144E-2</v>
      </c>
      <c r="J4246">
        <v>5437.6085205125037</v>
      </c>
      <c r="K4246">
        <v>-3322.4519202506031</v>
      </c>
      <c r="L4246">
        <v>-31.425491194385529</v>
      </c>
      <c r="M4246">
        <v>6372.3051704016107</v>
      </c>
      <c r="N4246">
        <v>36876.510087451454</v>
      </c>
      <c r="O4246">
        <v>53.196803610651912</v>
      </c>
      <c r="P4246">
        <v>0.10083937081530177</v>
      </c>
      <c r="Q4246" s="6">
        <v>4244</v>
      </c>
    </row>
    <row r="4247" spans="1:17" x14ac:dyDescent="0.25">
      <c r="A4247">
        <v>106.73815780784646</v>
      </c>
      <c r="B4247">
        <v>-30.455802950901543</v>
      </c>
      <c r="C4247" s="6">
        <v>2098.88</v>
      </c>
      <c r="D4247">
        <v>3</v>
      </c>
      <c r="E4247">
        <v>0.65</v>
      </c>
      <c r="F4247">
        <v>19.899999999999999</v>
      </c>
      <c r="G4247">
        <v>54.048620189015942</v>
      </c>
      <c r="H4247">
        <v>19.596682516955177</v>
      </c>
      <c r="I4247">
        <v>-3.2618421921535372</v>
      </c>
      <c r="J4247">
        <v>5502.8212160322219</v>
      </c>
      <c r="K4247">
        <v>-3214.0329932775194</v>
      </c>
      <c r="L4247">
        <v>-30.287920560917396</v>
      </c>
      <c r="M4247">
        <v>6372.6799242932948</v>
      </c>
      <c r="N4247">
        <v>36812.145891757209</v>
      </c>
      <c r="O4247">
        <v>54.318568668713674</v>
      </c>
      <c r="P4247">
        <v>6.4152362738201809</v>
      </c>
      <c r="Q4247" s="6">
        <v>4245</v>
      </c>
    </row>
    <row r="4248" spans="1:17" x14ac:dyDescent="0.25">
      <c r="A4248">
        <v>107.41793797327159</v>
      </c>
      <c r="B4248">
        <v>-33.191364724403122</v>
      </c>
      <c r="C4248" s="6">
        <v>2099.1600000000003</v>
      </c>
      <c r="D4248">
        <v>1.2</v>
      </c>
      <c r="E4248">
        <v>0.65</v>
      </c>
      <c r="F4248">
        <v>19.899999999999999</v>
      </c>
      <c r="G4248">
        <v>46.089820015575185</v>
      </c>
      <c r="H4248">
        <v>18.497257714114046</v>
      </c>
      <c r="I4248">
        <v>-2.5820620267284085</v>
      </c>
      <c r="J4248">
        <v>5342.888541538402</v>
      </c>
      <c r="K4248">
        <v>-3471.740091124399</v>
      </c>
      <c r="L4248">
        <v>-33.0152917891077</v>
      </c>
      <c r="M4248">
        <v>6371.7687675890129</v>
      </c>
      <c r="N4248">
        <v>36990.741787840481</v>
      </c>
      <c r="O4248">
        <v>51.282740267371892</v>
      </c>
      <c r="P4248">
        <v>4.7091995987330195</v>
      </c>
      <c r="Q4248" s="6">
        <v>4246</v>
      </c>
    </row>
    <row r="4249" spans="1:17" x14ac:dyDescent="0.25">
      <c r="A4249">
        <v>107.00901344710445</v>
      </c>
      <c r="B4249">
        <v>-29.438637292024726</v>
      </c>
      <c r="C4249" s="6">
        <v>2099.44</v>
      </c>
      <c r="D4249">
        <v>0.75</v>
      </c>
      <c r="E4249">
        <v>0.65</v>
      </c>
      <c r="F4249">
        <v>19.899999999999999</v>
      </c>
      <c r="G4249">
        <v>42.007420362456692</v>
      </c>
      <c r="H4249">
        <v>14.558105306431703</v>
      </c>
      <c r="I4249">
        <v>-2.9909865528955493</v>
      </c>
      <c r="J4249">
        <v>5559.1077495207883</v>
      </c>
      <c r="K4249">
        <v>-3116.3341768940691</v>
      </c>
      <c r="L4249">
        <v>-29.274193086716558</v>
      </c>
      <c r="M4249">
        <v>6373.0069569128918</v>
      </c>
      <c r="N4249">
        <v>36746.136277288286</v>
      </c>
      <c r="O4249">
        <v>55.502940014860698</v>
      </c>
      <c r="P4249">
        <v>6.0682769244164474</v>
      </c>
      <c r="Q4249" s="6">
        <v>4247</v>
      </c>
    </row>
    <row r="4250" spans="1:17" x14ac:dyDescent="0.25">
      <c r="A4250">
        <v>110.31116139328353</v>
      </c>
      <c r="B4250">
        <v>-29.713254743468077</v>
      </c>
      <c r="C4250" s="6">
        <v>2099.7200000000003</v>
      </c>
      <c r="D4250">
        <v>3</v>
      </c>
      <c r="E4250">
        <v>0.65</v>
      </c>
      <c r="F4250">
        <v>19.899999999999999</v>
      </c>
      <c r="G4250">
        <v>54.048620189015942</v>
      </c>
      <c r="H4250">
        <v>19.372737923722607</v>
      </c>
      <c r="I4250">
        <v>0.31116139328352688</v>
      </c>
      <c r="J4250">
        <v>5544.0832498034424</v>
      </c>
      <c r="K4250">
        <v>-3142.8079505891933</v>
      </c>
      <c r="L4250">
        <v>-29.547861778689118</v>
      </c>
      <c r="M4250">
        <v>6372.9193385008211</v>
      </c>
      <c r="N4250">
        <v>36754.764216727519</v>
      </c>
      <c r="O4250">
        <v>55.344977498843669</v>
      </c>
      <c r="P4250">
        <v>0.6277534001383035</v>
      </c>
      <c r="Q4250" s="6">
        <v>4248</v>
      </c>
    </row>
    <row r="4251" spans="1:17" x14ac:dyDescent="0.25">
      <c r="A4251">
        <v>107.95551101917403</v>
      </c>
      <c r="B4251">
        <v>-29.627905855777463</v>
      </c>
      <c r="C4251" s="6">
        <v>2100</v>
      </c>
      <c r="D4251">
        <v>0.75</v>
      </c>
      <c r="E4251">
        <v>0.65</v>
      </c>
      <c r="F4251">
        <v>19.899999999999999</v>
      </c>
      <c r="G4251">
        <v>42.007420362456692</v>
      </c>
      <c r="H4251">
        <v>15.279209976548264</v>
      </c>
      <c r="I4251">
        <v>-2.0444889808259745</v>
      </c>
      <c r="J4251">
        <v>5548.766397182947</v>
      </c>
      <c r="K4251">
        <v>-3134.5877146391508</v>
      </c>
      <c r="L4251">
        <v>-29.462806142527569</v>
      </c>
      <c r="M4251">
        <v>6372.9466239152925</v>
      </c>
      <c r="N4251">
        <v>36753.354787379852</v>
      </c>
      <c r="O4251">
        <v>55.371027076612847</v>
      </c>
      <c r="P4251">
        <v>4.1301709854122555</v>
      </c>
      <c r="Q4251" s="6">
        <v>4249</v>
      </c>
    </row>
    <row r="4252" spans="1:17" x14ac:dyDescent="0.25">
      <c r="A4252">
        <v>107.59200861093451</v>
      </c>
      <c r="B4252">
        <v>-33.939235720826844</v>
      </c>
      <c r="C4252" s="6">
        <v>2100.2800000000002</v>
      </c>
      <c r="D4252">
        <v>0.75</v>
      </c>
      <c r="E4252">
        <v>0.65</v>
      </c>
      <c r="F4252">
        <v>19.899999999999999</v>
      </c>
      <c r="G4252">
        <v>42.007420362456692</v>
      </c>
      <c r="H4252">
        <v>15.885574894368775</v>
      </c>
      <c r="I4252">
        <v>-2.4079913890654865</v>
      </c>
      <c r="J4252">
        <v>5297.0269803426518</v>
      </c>
      <c r="K4252">
        <v>-3540.858048817347</v>
      </c>
      <c r="L4252">
        <v>-33.761198848521602</v>
      </c>
      <c r="M4252">
        <v>6371.5124226789812</v>
      </c>
      <c r="N4252">
        <v>37042.085979619224</v>
      </c>
      <c r="O4252">
        <v>50.449921774354465</v>
      </c>
      <c r="P4252">
        <v>4.3073826723087816</v>
      </c>
      <c r="Q4252" s="6">
        <v>4250</v>
      </c>
    </row>
    <row r="4253" spans="1:17" x14ac:dyDescent="0.25">
      <c r="A4253">
        <v>109.78758987231222</v>
      </c>
      <c r="B4253">
        <v>-32.606724508931201</v>
      </c>
      <c r="C4253" s="6">
        <v>2100.5600000000004</v>
      </c>
      <c r="D4253">
        <v>3</v>
      </c>
      <c r="E4253">
        <v>0.65</v>
      </c>
      <c r="F4253">
        <v>19.899999999999999</v>
      </c>
      <c r="G4253">
        <v>54.048620189015942</v>
      </c>
      <c r="H4253">
        <v>20.031766443773229</v>
      </c>
      <c r="I4253">
        <v>-0.21241012768777523</v>
      </c>
      <c r="J4253">
        <v>5378.105930489889</v>
      </c>
      <c r="K4253">
        <v>-3417.3003152372212</v>
      </c>
      <c r="L4253">
        <v>-32.432270156488762</v>
      </c>
      <c r="M4253">
        <v>6371.9671094639934</v>
      </c>
      <c r="N4253">
        <v>36944.463192479641</v>
      </c>
      <c r="O4253">
        <v>52.04707214280144</v>
      </c>
      <c r="P4253">
        <v>0.3941727791068565</v>
      </c>
      <c r="Q4253" s="6">
        <v>4251</v>
      </c>
    </row>
    <row r="4254" spans="1:17" x14ac:dyDescent="0.25">
      <c r="A4254">
        <v>110.13872899522079</v>
      </c>
      <c r="B4254">
        <v>-30.451408941414449</v>
      </c>
      <c r="C4254" s="6">
        <v>2100.84</v>
      </c>
      <c r="D4254">
        <v>1.2</v>
      </c>
      <c r="E4254">
        <v>0.65</v>
      </c>
      <c r="F4254">
        <v>19.899999999999999</v>
      </c>
      <c r="G4254">
        <v>46.089820015575185</v>
      </c>
      <c r="H4254">
        <v>20.444649254555195</v>
      </c>
      <c r="I4254">
        <v>0.13872899522078797</v>
      </c>
      <c r="J4254">
        <v>5503.0681084949292</v>
      </c>
      <c r="K4254">
        <v>-3213.6130758948002</v>
      </c>
      <c r="L4254">
        <v>-30.283540954074347</v>
      </c>
      <c r="M4254">
        <v>6372.6813515423792</v>
      </c>
      <c r="N4254">
        <v>36801.669276587323</v>
      </c>
      <c r="O4254">
        <v>54.502976330965282</v>
      </c>
      <c r="P4254">
        <v>0.27372961745303737</v>
      </c>
      <c r="Q4254" s="6">
        <v>4252</v>
      </c>
    </row>
    <row r="4255" spans="1:17" x14ac:dyDescent="0.25">
      <c r="A4255">
        <v>109.31026835286569</v>
      </c>
      <c r="B4255">
        <v>-32.733448881375097</v>
      </c>
      <c r="C4255" s="6">
        <v>2101.1200000000003</v>
      </c>
      <c r="D4255">
        <v>1.2</v>
      </c>
      <c r="E4255">
        <v>0.65</v>
      </c>
      <c r="F4255">
        <v>19.899999999999999</v>
      </c>
      <c r="G4255">
        <v>46.089820015575185</v>
      </c>
      <c r="H4255">
        <v>19.529666191170506</v>
      </c>
      <c r="I4255">
        <v>-0.6897316471343089</v>
      </c>
      <c r="J4255">
        <v>5370.5198068060008</v>
      </c>
      <c r="K4255">
        <v>-3429.1304984715648</v>
      </c>
      <c r="L4255">
        <v>-32.558637525887626</v>
      </c>
      <c r="M4255">
        <v>6371.9242753538283</v>
      </c>
      <c r="N4255">
        <v>36953.514550942178</v>
      </c>
      <c r="O4255">
        <v>51.896390816350369</v>
      </c>
      <c r="P4255">
        <v>1.2754038545582818</v>
      </c>
      <c r="Q4255" s="6">
        <v>4253</v>
      </c>
    </row>
    <row r="4256" spans="1:17" x14ac:dyDescent="0.25">
      <c r="A4256">
        <v>109.18290689350896</v>
      </c>
      <c r="B4256">
        <v>-32.802570263231516</v>
      </c>
      <c r="C4256" s="6">
        <v>2101.4</v>
      </c>
      <c r="D4256">
        <v>0.75</v>
      </c>
      <c r="E4256">
        <v>0.65</v>
      </c>
      <c r="F4256">
        <v>19.899999999999999</v>
      </c>
      <c r="G4256">
        <v>42.007420362456692</v>
      </c>
      <c r="H4256">
        <v>15.268589998692116</v>
      </c>
      <c r="I4256">
        <v>-0.81709310649104339</v>
      </c>
      <c r="J4256">
        <v>5366.3708935825571</v>
      </c>
      <c r="K4256">
        <v>-3435.5762524997217</v>
      </c>
      <c r="L4256">
        <v>-32.627565616850582</v>
      </c>
      <c r="M4256">
        <v>6371.9008744824396</v>
      </c>
      <c r="N4256">
        <v>36958.422747493918</v>
      </c>
      <c r="O4256">
        <v>51.81490769486016</v>
      </c>
      <c r="P4256">
        <v>1.5080128532385255</v>
      </c>
      <c r="Q4256" s="6">
        <v>4254</v>
      </c>
    </row>
    <row r="4257" spans="1:17" x14ac:dyDescent="0.25">
      <c r="A4257">
        <v>109.57037123862585</v>
      </c>
      <c r="B4257">
        <v>-29.261993950689018</v>
      </c>
      <c r="C4257" s="6">
        <v>2101.6800000000003</v>
      </c>
      <c r="D4257">
        <v>1.2</v>
      </c>
      <c r="E4257">
        <v>0.65</v>
      </c>
      <c r="F4257">
        <v>19.899999999999999</v>
      </c>
      <c r="G4257">
        <v>46.089820015575185</v>
      </c>
      <c r="H4257">
        <v>14.881966560301125</v>
      </c>
      <c r="I4257">
        <v>-0.42962876137414696</v>
      </c>
      <c r="J4257">
        <v>5568.7045672106087</v>
      </c>
      <c r="K4257">
        <v>-3099.2679835059657</v>
      </c>
      <c r="L4257">
        <v>-29.098167969797597</v>
      </c>
      <c r="M4257">
        <v>6373.063046169983</v>
      </c>
      <c r="N4257">
        <v>36726.619208152377</v>
      </c>
      <c r="O4257">
        <v>55.859549220377453</v>
      </c>
      <c r="P4257">
        <v>0.87888647882372661</v>
      </c>
      <c r="Q4257" s="6">
        <v>4255</v>
      </c>
    </row>
    <row r="4258" spans="1:17" x14ac:dyDescent="0.25">
      <c r="A4258">
        <v>110.17523082414849</v>
      </c>
      <c r="B4258">
        <v>-30.124717459783831</v>
      </c>
      <c r="C4258" s="6">
        <v>2101.96</v>
      </c>
      <c r="D4258">
        <v>1.2</v>
      </c>
      <c r="E4258">
        <v>0.65</v>
      </c>
      <c r="F4258">
        <v>19.899999999999999</v>
      </c>
      <c r="G4258">
        <v>46.089820015575185</v>
      </c>
      <c r="H4258">
        <v>14.152649722272244</v>
      </c>
      <c r="I4258">
        <v>0.17523082414848545</v>
      </c>
      <c r="J4258">
        <v>5521.3336197061772</v>
      </c>
      <c r="K4258">
        <v>-3182.3404465289263</v>
      </c>
      <c r="L4258">
        <v>-29.957931282835805</v>
      </c>
      <c r="M4258">
        <v>6372.787118499381</v>
      </c>
      <c r="N4258">
        <v>36780.765729709325</v>
      </c>
      <c r="O4258">
        <v>54.875883610959121</v>
      </c>
      <c r="P4258">
        <v>0.34914289010049648</v>
      </c>
      <c r="Q4258" s="6">
        <v>4256</v>
      </c>
    </row>
    <row r="4259" spans="1:17" x14ac:dyDescent="0.25">
      <c r="A4259">
        <v>108.06964769457836</v>
      </c>
      <c r="B4259">
        <v>-31.48909834605508</v>
      </c>
      <c r="C4259" s="6">
        <v>2102.2400000000002</v>
      </c>
      <c r="D4259">
        <v>3</v>
      </c>
      <c r="E4259">
        <v>0.65</v>
      </c>
      <c r="F4259">
        <v>19.899999999999999</v>
      </c>
      <c r="G4259">
        <v>54.048620189015942</v>
      </c>
      <c r="H4259">
        <v>15.426859593180133</v>
      </c>
      <c r="I4259">
        <v>-1.9303523054216356</v>
      </c>
      <c r="J4259">
        <v>5443.8662064719429</v>
      </c>
      <c r="K4259">
        <v>-3312.2575019462761</v>
      </c>
      <c r="L4259">
        <v>-31.317938890642402</v>
      </c>
      <c r="M4259">
        <v>6372.3409382397767</v>
      </c>
      <c r="N4259">
        <v>36872.890788364348</v>
      </c>
      <c r="O4259">
        <v>53.259346380894954</v>
      </c>
      <c r="P4259">
        <v>3.6918927307460443</v>
      </c>
      <c r="Q4259" s="6">
        <v>4257</v>
      </c>
    </row>
    <row r="4260" spans="1:17" x14ac:dyDescent="0.25">
      <c r="A4260">
        <v>107.8828047021637</v>
      </c>
      <c r="B4260">
        <v>-33.668063113796919</v>
      </c>
      <c r="C4260" s="6">
        <v>2102.52</v>
      </c>
      <c r="D4260">
        <v>1.2</v>
      </c>
      <c r="E4260">
        <v>0.65</v>
      </c>
      <c r="F4260">
        <v>19.899999999999999</v>
      </c>
      <c r="G4260">
        <v>46.089820015575185</v>
      </c>
      <c r="H4260">
        <v>18.310436638107916</v>
      </c>
      <c r="I4260">
        <v>-2.1171952978363038</v>
      </c>
      <c r="J4260">
        <v>5313.7609081288192</v>
      </c>
      <c r="K4260">
        <v>-3515.8646507332901</v>
      </c>
      <c r="L4260">
        <v>-33.490724453649236</v>
      </c>
      <c r="M4260">
        <v>6371.6057027278403</v>
      </c>
      <c r="N4260">
        <v>37021.853525758721</v>
      </c>
      <c r="O4260">
        <v>50.776014648916323</v>
      </c>
      <c r="P4260">
        <v>3.8151191695824558</v>
      </c>
      <c r="Q4260" s="6">
        <v>4258</v>
      </c>
    </row>
    <row r="4261" spans="1:17" x14ac:dyDescent="0.25">
      <c r="A4261">
        <v>107.63557127409359</v>
      </c>
      <c r="B4261">
        <v>-30.873956410168724</v>
      </c>
      <c r="C4261" s="6">
        <v>2102.8000000000002</v>
      </c>
      <c r="D4261">
        <v>1.2</v>
      </c>
      <c r="E4261">
        <v>0.65</v>
      </c>
      <c r="F4261">
        <v>19.899999999999999</v>
      </c>
      <c r="G4261">
        <v>46.089820015575185</v>
      </c>
      <c r="H4261">
        <v>19.711706773705128</v>
      </c>
      <c r="I4261">
        <v>-2.3644287259064072</v>
      </c>
      <c r="J4261">
        <v>5479.177921412781</v>
      </c>
      <c r="K4261">
        <v>-3253.9084941892397</v>
      </c>
      <c r="L4261">
        <v>-30.704721432566117</v>
      </c>
      <c r="M4261">
        <v>6372.5435410873552</v>
      </c>
      <c r="N4261">
        <v>36834.328226343372</v>
      </c>
      <c r="O4261">
        <v>53.928148067542438</v>
      </c>
      <c r="P4261">
        <v>4.6003710807673519</v>
      </c>
      <c r="Q4261" s="6">
        <v>4259</v>
      </c>
    </row>
    <row r="4262" spans="1:17" x14ac:dyDescent="0.25">
      <c r="A4262">
        <v>105.83825060275686</v>
      </c>
      <c r="B4262">
        <v>-32.277061361283238</v>
      </c>
      <c r="C4262" s="6">
        <v>2103.0800000000004</v>
      </c>
      <c r="D4262">
        <v>3</v>
      </c>
      <c r="E4262">
        <v>0.65</v>
      </c>
      <c r="F4262">
        <v>19.899999999999999</v>
      </c>
      <c r="G4262">
        <v>54.048620189015942</v>
      </c>
      <c r="H4262">
        <v>17.01966928877167</v>
      </c>
      <c r="I4262">
        <v>-4.1617493972431419</v>
      </c>
      <c r="J4262">
        <v>5397.717153337323</v>
      </c>
      <c r="K4262">
        <v>-3386.4478599758777</v>
      </c>
      <c r="L4262">
        <v>-32.10355162831074</v>
      </c>
      <c r="M4262">
        <v>6372.0781206579049</v>
      </c>
      <c r="N4262">
        <v>36938.301538517087</v>
      </c>
      <c r="O4262">
        <v>52.151626693245042</v>
      </c>
      <c r="P4262">
        <v>7.7592846864960805</v>
      </c>
      <c r="Q4262" s="6">
        <v>4260</v>
      </c>
    </row>
    <row r="4263" spans="1:17" x14ac:dyDescent="0.25">
      <c r="A4263">
        <v>109.57730660091698</v>
      </c>
      <c r="B4263">
        <v>-33.244188163734378</v>
      </c>
      <c r="C4263" s="6">
        <v>2103.36</v>
      </c>
      <c r="D4263">
        <v>1.2</v>
      </c>
      <c r="E4263">
        <v>0.65</v>
      </c>
      <c r="F4263">
        <v>19.899999999999999</v>
      </c>
      <c r="G4263">
        <v>46.089820015575185</v>
      </c>
      <c r="H4263">
        <v>20.406584324140795</v>
      </c>
      <c r="I4263">
        <v>-0.42269339908301617</v>
      </c>
      <c r="J4263">
        <v>5339.679087639689</v>
      </c>
      <c r="K4263">
        <v>-3476.64133121234</v>
      </c>
      <c r="L4263">
        <v>-33.067972573507099</v>
      </c>
      <c r="M4263">
        <v>6371.7507566500535</v>
      </c>
      <c r="N4263">
        <v>36988.379391191746</v>
      </c>
      <c r="O4263">
        <v>51.320863543997483</v>
      </c>
      <c r="P4263">
        <v>0.77101254695433596</v>
      </c>
      <c r="Q4263" s="6">
        <v>4261</v>
      </c>
    </row>
    <row r="4264" spans="1:17" x14ac:dyDescent="0.25">
      <c r="A4264">
        <v>106.41699620441086</v>
      </c>
      <c r="B4264">
        <v>-33.005425462149951</v>
      </c>
      <c r="C4264" s="6">
        <v>2103.6400000000003</v>
      </c>
      <c r="D4264">
        <v>3</v>
      </c>
      <c r="E4264">
        <v>0.65</v>
      </c>
      <c r="F4264">
        <v>19.899999999999999</v>
      </c>
      <c r="G4264">
        <v>54.048620189015942</v>
      </c>
      <c r="H4264">
        <v>15.31401592084441</v>
      </c>
      <c r="I4264">
        <v>-3.5830037955891356</v>
      </c>
      <c r="J4264">
        <v>5354.1496729690043</v>
      </c>
      <c r="K4264">
        <v>-3454.4644929532933</v>
      </c>
      <c r="L4264">
        <v>-32.829859413920914</v>
      </c>
      <c r="M4264">
        <v>6371.8320484480091</v>
      </c>
      <c r="N4264">
        <v>36983.662166156515</v>
      </c>
      <c r="O4264">
        <v>51.399419634232252</v>
      </c>
      <c r="P4264">
        <v>6.5575219336053499</v>
      </c>
      <c r="Q4264" s="6">
        <v>4262</v>
      </c>
    </row>
    <row r="4265" spans="1:17" x14ac:dyDescent="0.25">
      <c r="A4265">
        <v>107.48041924956425</v>
      </c>
      <c r="B4265">
        <v>-30.382439276384197</v>
      </c>
      <c r="C4265" s="6">
        <v>2103.92</v>
      </c>
      <c r="D4265">
        <v>0.75</v>
      </c>
      <c r="E4265">
        <v>0.65</v>
      </c>
      <c r="F4265">
        <v>19.899999999999999</v>
      </c>
      <c r="G4265">
        <v>42.007420362456692</v>
      </c>
      <c r="H4265">
        <v>14.586121093009979</v>
      </c>
      <c r="I4265">
        <v>-2.5195807504357504</v>
      </c>
      <c r="J4265">
        <v>5506.9391626215474</v>
      </c>
      <c r="K4265">
        <v>-3207.0194869747952</v>
      </c>
      <c r="L4265">
        <v>-30.214797871897925</v>
      </c>
      <c r="M4265">
        <v>6372.7037378691148</v>
      </c>
      <c r="N4265">
        <v>36803.319061956514</v>
      </c>
      <c r="O4265">
        <v>54.474371881307384</v>
      </c>
      <c r="P4265">
        <v>4.9723718379889261</v>
      </c>
      <c r="Q4265" s="6">
        <v>4263</v>
      </c>
    </row>
    <row r="4266" spans="1:17" x14ac:dyDescent="0.25">
      <c r="A4266">
        <v>107.59307810212739</v>
      </c>
      <c r="B4266">
        <v>-31.9740672073731</v>
      </c>
      <c r="C4266" s="6">
        <v>2104.2000000000003</v>
      </c>
      <c r="D4266">
        <v>0.75</v>
      </c>
      <c r="E4266">
        <v>0.65</v>
      </c>
      <c r="F4266">
        <v>19.899999999999999</v>
      </c>
      <c r="G4266">
        <v>42.007420362456692</v>
      </c>
      <c r="H4266">
        <v>23.665545107765844</v>
      </c>
      <c r="I4266">
        <v>-2.406921897872607</v>
      </c>
      <c r="J4266">
        <v>5415.5841507337818</v>
      </c>
      <c r="K4266">
        <v>-3357.9936375897209</v>
      </c>
      <c r="L4266">
        <v>-31.801445854521454</v>
      </c>
      <c r="M4266">
        <v>6372.1796085618917</v>
      </c>
      <c r="N4266">
        <v>36907.118337560154</v>
      </c>
      <c r="O4266">
        <v>52.675428553727805</v>
      </c>
      <c r="P4266">
        <v>4.5385062324706071</v>
      </c>
      <c r="Q4266" s="6">
        <v>4264</v>
      </c>
    </row>
    <row r="4267" spans="1:17" x14ac:dyDescent="0.25">
      <c r="A4267">
        <v>106.39835639507017</v>
      </c>
      <c r="B4267">
        <v>-33.088770063211093</v>
      </c>
      <c r="C4267" s="6">
        <v>2104.48</v>
      </c>
      <c r="D4267">
        <v>1.2</v>
      </c>
      <c r="E4267">
        <v>0.65</v>
      </c>
      <c r="F4267">
        <v>19.899999999999999</v>
      </c>
      <c r="G4267">
        <v>46.089820015575185</v>
      </c>
      <c r="H4267">
        <v>17.765349507126608</v>
      </c>
      <c r="I4267">
        <v>-3.6016436049298335</v>
      </c>
      <c r="J4267">
        <v>5349.1090074017266</v>
      </c>
      <c r="K4267">
        <v>-3462.2124864397329</v>
      </c>
      <c r="L4267">
        <v>-32.912975898010906</v>
      </c>
      <c r="M4267">
        <v>6371.8037065124254</v>
      </c>
      <c r="N4267">
        <v>36989.516631156512</v>
      </c>
      <c r="O4267">
        <v>51.30338406812082</v>
      </c>
      <c r="P4267">
        <v>6.5768332917221795</v>
      </c>
      <c r="Q4267" s="6">
        <v>4265</v>
      </c>
    </row>
    <row r="4268" spans="1:17" x14ac:dyDescent="0.25">
      <c r="A4268">
        <v>109.31926858961569</v>
      </c>
      <c r="B4268">
        <v>-30.833333489664629</v>
      </c>
      <c r="C4268" s="6">
        <v>2104.7600000000002</v>
      </c>
      <c r="D4268">
        <v>1.2</v>
      </c>
      <c r="E4268">
        <v>0.65</v>
      </c>
      <c r="F4268">
        <v>19.899999999999999</v>
      </c>
      <c r="G4268">
        <v>46.089820015575185</v>
      </c>
      <c r="H4268">
        <v>18.650396640528616</v>
      </c>
      <c r="I4268">
        <v>-0.68073141038431118</v>
      </c>
      <c r="J4268">
        <v>5481.4876509075539</v>
      </c>
      <c r="K4268">
        <v>-3250.0421221013794</v>
      </c>
      <c r="L4268">
        <v>-30.664228344683977</v>
      </c>
      <c r="M4268">
        <v>6372.5568387018138</v>
      </c>
      <c r="N4268">
        <v>36826.788912242948</v>
      </c>
      <c r="O4268">
        <v>54.059688209732414</v>
      </c>
      <c r="P4268">
        <v>1.3279709157081439</v>
      </c>
      <c r="Q4268" s="6">
        <v>4266</v>
      </c>
    </row>
    <row r="4269" spans="1:17" x14ac:dyDescent="0.25">
      <c r="A4269">
        <v>107.48883055345416</v>
      </c>
      <c r="B4269">
        <v>-32.032475929448736</v>
      </c>
      <c r="C4269" s="6">
        <v>2105.0400000000004</v>
      </c>
      <c r="D4269">
        <v>0.75</v>
      </c>
      <c r="E4269">
        <v>0.65</v>
      </c>
      <c r="F4269">
        <v>19.899999999999999</v>
      </c>
      <c r="G4269">
        <v>42.007420362456692</v>
      </c>
      <c r="H4269">
        <v>14.253411360455285</v>
      </c>
      <c r="I4269">
        <v>-2.5111694465458356</v>
      </c>
      <c r="J4269">
        <v>5412.1516759202223</v>
      </c>
      <c r="K4269">
        <v>-3363.486047662936</v>
      </c>
      <c r="L4269">
        <v>-31.859681823108474</v>
      </c>
      <c r="M4269">
        <v>6372.1600855588449</v>
      </c>
      <c r="N4269">
        <v>36911.515316489502</v>
      </c>
      <c r="O4269">
        <v>52.601052900512691</v>
      </c>
      <c r="P4269">
        <v>4.7267649249322403</v>
      </c>
      <c r="Q4269" s="6">
        <v>4267</v>
      </c>
    </row>
    <row r="4270" spans="1:17" x14ac:dyDescent="0.25">
      <c r="A4270">
        <v>110.21468761601126</v>
      </c>
      <c r="B4270">
        <v>-32.125240698385269</v>
      </c>
      <c r="C4270" s="6">
        <v>2105.3200000000002</v>
      </c>
      <c r="D4270">
        <v>1.2</v>
      </c>
      <c r="E4270">
        <v>0.65</v>
      </c>
      <c r="F4270">
        <v>19.899999999999999</v>
      </c>
      <c r="G4270">
        <v>46.089820015575185</v>
      </c>
      <c r="H4270">
        <v>14.159103591627451</v>
      </c>
      <c r="I4270">
        <v>0.21468761601126118</v>
      </c>
      <c r="J4270">
        <v>5406.6886493789088</v>
      </c>
      <c r="K4270">
        <v>-3372.2020008896579</v>
      </c>
      <c r="L4270">
        <v>-31.952173694905376</v>
      </c>
      <c r="M4270">
        <v>6372.1290387222189</v>
      </c>
      <c r="N4270">
        <v>36911.856859446227</v>
      </c>
      <c r="O4270">
        <v>52.594673146902622</v>
      </c>
      <c r="P4270">
        <v>0.40371659934659748</v>
      </c>
      <c r="Q4270" s="6">
        <v>4268</v>
      </c>
    </row>
    <row r="4271" spans="1:17" x14ac:dyDescent="0.25">
      <c r="A4271">
        <v>108.82713325927834</v>
      </c>
      <c r="B4271">
        <v>-33.612112444129572</v>
      </c>
      <c r="C4271" s="6">
        <v>2105.6000000000004</v>
      </c>
      <c r="D4271">
        <v>1.2</v>
      </c>
      <c r="E4271">
        <v>0.65</v>
      </c>
      <c r="F4271">
        <v>19.899999999999999</v>
      </c>
      <c r="G4271">
        <v>46.089820015575185</v>
      </c>
      <c r="H4271">
        <v>14.131337770686285</v>
      </c>
      <c r="I4271">
        <v>-1.1728667407216591</v>
      </c>
      <c r="J4271">
        <v>5317.1987728485392</v>
      </c>
      <c r="K4271">
        <v>-3510.6980945049086</v>
      </c>
      <c r="L4271">
        <v>-33.434919816977327</v>
      </c>
      <c r="M4271">
        <v>6371.6249027027952</v>
      </c>
      <c r="N4271">
        <v>37015.078300760564</v>
      </c>
      <c r="O4271">
        <v>50.885533110178073</v>
      </c>
      <c r="P4271">
        <v>2.118072224000636</v>
      </c>
      <c r="Q4271" s="6">
        <v>4269</v>
      </c>
    </row>
    <row r="4272" spans="1:17" x14ac:dyDescent="0.25">
      <c r="A4272">
        <v>106.43218609650529</v>
      </c>
      <c r="B4272">
        <v>-33.723017311887027</v>
      </c>
      <c r="C4272" s="6">
        <v>2105.88</v>
      </c>
      <c r="D4272">
        <v>0.75</v>
      </c>
      <c r="E4272">
        <v>0.65</v>
      </c>
      <c r="F4272">
        <v>19.899999999999999</v>
      </c>
      <c r="G4272">
        <v>42.007420362456692</v>
      </c>
      <c r="H4272">
        <v>22.305624701162085</v>
      </c>
      <c r="I4272">
        <v>-3.5678139034947094</v>
      </c>
      <c r="J4272">
        <v>5310.379331082775</v>
      </c>
      <c r="K4272">
        <v>-3520.9359667076428</v>
      </c>
      <c r="L4272">
        <v>-33.545535875470208</v>
      </c>
      <c r="M4272">
        <v>6371.5868291695297</v>
      </c>
      <c r="N4272">
        <v>37033.290446164217</v>
      </c>
      <c r="O4272">
        <v>50.592035692195417</v>
      </c>
      <c r="P4272">
        <v>6.4078938242523531</v>
      </c>
      <c r="Q4272" s="6">
        <v>4270</v>
      </c>
    </row>
    <row r="4273" spans="1:17" x14ac:dyDescent="0.25">
      <c r="A4273">
        <v>107.97463337941402</v>
      </c>
      <c r="B4273">
        <v>-29.96182491763555</v>
      </c>
      <c r="C4273" s="6">
        <v>2106.1600000000003</v>
      </c>
      <c r="D4273">
        <v>3</v>
      </c>
      <c r="E4273">
        <v>0.65</v>
      </c>
      <c r="F4273">
        <v>19.899999999999999</v>
      </c>
      <c r="G4273">
        <v>54.048620189015942</v>
      </c>
      <c r="H4273">
        <v>21.56736848738197</v>
      </c>
      <c r="I4273">
        <v>-2.0253666205859844</v>
      </c>
      <c r="J4273">
        <v>5530.3740053786214</v>
      </c>
      <c r="K4273">
        <v>-3166.7093138546397</v>
      </c>
      <c r="L4273">
        <v>-29.795586216978737</v>
      </c>
      <c r="M4273">
        <v>6372.8395961157921</v>
      </c>
      <c r="N4273">
        <v>36774.341714227434</v>
      </c>
      <c r="O4273">
        <v>54.991672646798996</v>
      </c>
      <c r="P4273">
        <v>4.0503437555461916</v>
      </c>
      <c r="Q4273" s="6">
        <v>4271</v>
      </c>
    </row>
    <row r="4274" spans="1:17" x14ac:dyDescent="0.25">
      <c r="A4274">
        <v>108.98996281024297</v>
      </c>
      <c r="B4274">
        <v>-33.533845720532383</v>
      </c>
      <c r="C4274" s="6">
        <v>2106.44</v>
      </c>
      <c r="D4274">
        <v>1.2</v>
      </c>
      <c r="E4274">
        <v>0.65</v>
      </c>
      <c r="F4274">
        <v>19.899999999999999</v>
      </c>
      <c r="G4274">
        <v>46.089820015575185</v>
      </c>
      <c r="H4274">
        <v>16.619709089066841</v>
      </c>
      <c r="I4274">
        <v>-1.0100371897570284</v>
      </c>
      <c r="J4274">
        <v>5321.9993171797232</v>
      </c>
      <c r="K4274">
        <v>-3503.4652965056675</v>
      </c>
      <c r="L4274">
        <v>-33.356858501412162</v>
      </c>
      <c r="M4274">
        <v>6371.6517337250143</v>
      </c>
      <c r="N4274">
        <v>37009.287102619543</v>
      </c>
      <c r="O4274">
        <v>50.979572374722196</v>
      </c>
      <c r="P4274">
        <v>1.827923973545333</v>
      </c>
      <c r="Q4274" s="6">
        <v>4272</v>
      </c>
    </row>
    <row r="4275" spans="1:17" x14ac:dyDescent="0.25">
      <c r="A4275">
        <v>105.73783133761329</v>
      </c>
      <c r="B4275">
        <v>-32.495631365430953</v>
      </c>
      <c r="C4275" s="6">
        <v>2106.7200000000003</v>
      </c>
      <c r="D4275">
        <v>3</v>
      </c>
      <c r="E4275">
        <v>0.65</v>
      </c>
      <c r="F4275">
        <v>19.899999999999999</v>
      </c>
      <c r="G4275">
        <v>54.048620189015942</v>
      </c>
      <c r="H4275">
        <v>21.819277622012173</v>
      </c>
      <c r="I4275">
        <v>-4.2621686623867134</v>
      </c>
      <c r="J4275">
        <v>5384.7346561086824</v>
      </c>
      <c r="K4275">
        <v>-3406.9157811913851</v>
      </c>
      <c r="L4275">
        <v>-32.321492776672372</v>
      </c>
      <c r="M4275">
        <v>6372.0045870062586</v>
      </c>
      <c r="N4275">
        <v>36953.856911921532</v>
      </c>
      <c r="O4275">
        <v>51.892353959018358</v>
      </c>
      <c r="P4275">
        <v>7.8977856943527875</v>
      </c>
      <c r="Q4275" s="6">
        <v>4273</v>
      </c>
    </row>
    <row r="4276" spans="1:17" x14ac:dyDescent="0.25">
      <c r="A4276">
        <v>105.91561987556275</v>
      </c>
      <c r="B4276">
        <v>-30.928535982852878</v>
      </c>
      <c r="C4276" s="6">
        <v>2107</v>
      </c>
      <c r="D4276">
        <v>0.75</v>
      </c>
      <c r="E4276">
        <v>0.65</v>
      </c>
      <c r="F4276">
        <v>19.899999999999999</v>
      </c>
      <c r="G4276">
        <v>42.007420362456692</v>
      </c>
      <c r="H4276">
        <v>20.810467579744842</v>
      </c>
      <c r="I4276">
        <v>-4.0843801244372457</v>
      </c>
      <c r="J4276">
        <v>5476.0703099876137</v>
      </c>
      <c r="K4276">
        <v>-3259.1006782184809</v>
      </c>
      <c r="L4276">
        <v>-30.759127099786269</v>
      </c>
      <c r="M4276">
        <v>6372.5256586923215</v>
      </c>
      <c r="N4276">
        <v>36848.46028904277</v>
      </c>
      <c r="O4276">
        <v>53.68292457612327</v>
      </c>
      <c r="P4276">
        <v>7.9096078732106161</v>
      </c>
      <c r="Q4276" s="6">
        <v>4274</v>
      </c>
    </row>
    <row r="4277" spans="1:17" x14ac:dyDescent="0.25">
      <c r="A4277">
        <v>106.68493290731483</v>
      </c>
      <c r="B4277">
        <v>-33.145343648190511</v>
      </c>
      <c r="C4277" s="6">
        <v>2107.2800000000002</v>
      </c>
      <c r="D4277">
        <v>3</v>
      </c>
      <c r="E4277">
        <v>0.65</v>
      </c>
      <c r="F4277">
        <v>19.899999999999999</v>
      </c>
      <c r="G4277">
        <v>54.048620189015942</v>
      </c>
      <c r="H4277">
        <v>17.265413999847347</v>
      </c>
      <c r="I4277">
        <v>-3.3150670926851689</v>
      </c>
      <c r="J4277">
        <v>5345.6809899946693</v>
      </c>
      <c r="K4277">
        <v>-3467.4676341409513</v>
      </c>
      <c r="L4277">
        <v>-32.969395483373773</v>
      </c>
      <c r="M4277">
        <v>6371.7844471235394</v>
      </c>
      <c r="N4277">
        <v>36991.57459604559</v>
      </c>
      <c r="O4277">
        <v>51.269493554651326</v>
      </c>
      <c r="P4277">
        <v>6.0472784049673782</v>
      </c>
      <c r="Q4277" s="6">
        <v>4275</v>
      </c>
    </row>
    <row r="4278" spans="1:17" x14ac:dyDescent="0.25">
      <c r="A4278">
        <v>108.42109142717433</v>
      </c>
      <c r="B4278">
        <v>-29.999996786828724</v>
      </c>
      <c r="C4278" s="6">
        <v>2107.5600000000004</v>
      </c>
      <c r="D4278">
        <v>3</v>
      </c>
      <c r="E4278">
        <v>0.65</v>
      </c>
      <c r="F4278">
        <v>19.899999999999999</v>
      </c>
      <c r="G4278">
        <v>54.048620189015942</v>
      </c>
      <c r="H4278">
        <v>15.514057434301044</v>
      </c>
      <c r="I4278">
        <v>-1.578908572825668</v>
      </c>
      <c r="J4278">
        <v>5528.2595092927413</v>
      </c>
      <c r="K4278">
        <v>-3170.3745480660245</v>
      </c>
      <c r="L4278">
        <v>-29.833629311427359</v>
      </c>
      <c r="M4278">
        <v>6372.8273142389853</v>
      </c>
      <c r="N4278">
        <v>36775.209230528468</v>
      </c>
      <c r="O4278">
        <v>54.975899960048395</v>
      </c>
      <c r="P4278">
        <v>3.1554230512262706</v>
      </c>
      <c r="Q4278" s="6">
        <v>4276</v>
      </c>
    </row>
    <row r="4279" spans="1:17" x14ac:dyDescent="0.25">
      <c r="A4279">
        <v>108.57201285221593</v>
      </c>
      <c r="B4279">
        <v>-32.273263306287745</v>
      </c>
      <c r="C4279" s="6">
        <v>2107.84</v>
      </c>
      <c r="D4279">
        <v>0.75</v>
      </c>
      <c r="E4279">
        <v>0.65</v>
      </c>
      <c r="F4279">
        <v>19.899999999999999</v>
      </c>
      <c r="G4279">
        <v>42.007420362456692</v>
      </c>
      <c r="H4279">
        <v>20.602590044210999</v>
      </c>
      <c r="I4279">
        <v>-1.4279871477840658</v>
      </c>
      <c r="J4279">
        <v>5397.9420536108255</v>
      </c>
      <c r="K4279">
        <v>-3386.0917612413082</v>
      </c>
      <c r="L4279">
        <v>-32.099764589836525</v>
      </c>
      <c r="M4279">
        <v>6372.0793960595411</v>
      </c>
      <c r="N4279">
        <v>36923.709147919777</v>
      </c>
      <c r="O4279">
        <v>52.394959656597841</v>
      </c>
      <c r="P4279">
        <v>2.6729573392241983</v>
      </c>
      <c r="Q4279" s="6">
        <v>4277</v>
      </c>
    </row>
    <row r="4280" spans="1:17" x14ac:dyDescent="0.25">
      <c r="A4280">
        <v>110.30984625752676</v>
      </c>
      <c r="B4280">
        <v>-33.531156365388043</v>
      </c>
      <c r="C4280" s="6">
        <v>2108.1200000000003</v>
      </c>
      <c r="D4280">
        <v>3</v>
      </c>
      <c r="E4280">
        <v>0.65</v>
      </c>
      <c r="F4280">
        <v>19.899999999999999</v>
      </c>
      <c r="G4280">
        <v>54.048620189015942</v>
      </c>
      <c r="H4280">
        <v>18.169541452691377</v>
      </c>
      <c r="I4280">
        <v>0.30984625752675754</v>
      </c>
      <c r="J4280">
        <v>5322.1640939743047</v>
      </c>
      <c r="K4280">
        <v>-3503.216652488316</v>
      </c>
      <c r="L4280">
        <v>-33.354176227770253</v>
      </c>
      <c r="M4280">
        <v>6371.6526551170991</v>
      </c>
      <c r="N4280">
        <v>37008.246083826249</v>
      </c>
      <c r="O4280">
        <v>50.996422196865055</v>
      </c>
      <c r="P4280">
        <v>0.56090657032682822</v>
      </c>
      <c r="Q4280" s="6">
        <v>4278</v>
      </c>
    </row>
    <row r="4281" spans="1:17" x14ac:dyDescent="0.25">
      <c r="A4281">
        <v>108.1228290275879</v>
      </c>
      <c r="B4281">
        <v>-29.323345617076114</v>
      </c>
      <c r="C4281" s="6">
        <v>2108.4</v>
      </c>
      <c r="D4281">
        <v>3</v>
      </c>
      <c r="E4281">
        <v>0.65</v>
      </c>
      <c r="F4281">
        <v>19.899999999999999</v>
      </c>
      <c r="G4281">
        <v>54.048620189015942</v>
      </c>
      <c r="H4281">
        <v>19.873892134891854</v>
      </c>
      <c r="I4281">
        <v>-1.8771709724121024</v>
      </c>
      <c r="J4281">
        <v>5565.3773988267139</v>
      </c>
      <c r="K4281">
        <v>-3105.1987055751088</v>
      </c>
      <c r="L4281">
        <v>-29.159304211356371</v>
      </c>
      <c r="M4281">
        <v>6373.0435894065977</v>
      </c>
      <c r="N4281">
        <v>36733.684054589939</v>
      </c>
      <c r="O4281">
        <v>55.730080725812975</v>
      </c>
      <c r="P4281">
        <v>3.8286757711112984</v>
      </c>
      <c r="Q4281" s="6">
        <v>4279</v>
      </c>
    </row>
    <row r="4282" spans="1:17" x14ac:dyDescent="0.25">
      <c r="A4282">
        <v>109.23989922419871</v>
      </c>
      <c r="B4282">
        <v>-32.975427036885222</v>
      </c>
      <c r="C4282" s="6">
        <v>2108.6800000000003</v>
      </c>
      <c r="D4282">
        <v>1.2</v>
      </c>
      <c r="E4282">
        <v>0.65</v>
      </c>
      <c r="F4282">
        <v>19.899999999999999</v>
      </c>
      <c r="G4282">
        <v>46.089820015575185</v>
      </c>
      <c r="H4282">
        <v>22.811607637184629</v>
      </c>
      <c r="I4282">
        <v>-0.76010077580129121</v>
      </c>
      <c r="J4282">
        <v>5355.9611964071692</v>
      </c>
      <c r="K4282">
        <v>-3451.673970782078</v>
      </c>
      <c r="L4282">
        <v>-32.79994345763965</v>
      </c>
      <c r="M4282">
        <v>6371.8422405136362</v>
      </c>
      <c r="N4282">
        <v>36970.20183905695</v>
      </c>
      <c r="O4282">
        <v>51.619957808552954</v>
      </c>
      <c r="P4282">
        <v>1.3963325053466862</v>
      </c>
      <c r="Q4282" s="6">
        <v>4280</v>
      </c>
    </row>
    <row r="4283" spans="1:17" x14ac:dyDescent="0.25">
      <c r="A4283">
        <v>104.89478509880254</v>
      </c>
      <c r="B4283">
        <v>-33.769034678664227</v>
      </c>
      <c r="C4283" s="6">
        <v>2108.96</v>
      </c>
      <c r="D4283">
        <v>0.75</v>
      </c>
      <c r="E4283">
        <v>0.65</v>
      </c>
      <c r="F4283">
        <v>19.899999999999999</v>
      </c>
      <c r="G4283">
        <v>42.007420362456692</v>
      </c>
      <c r="H4283">
        <v>20.900543149321546</v>
      </c>
      <c r="I4283">
        <v>-5.1052149011974564</v>
      </c>
      <c r="J4283">
        <v>5307.5439131363155</v>
      </c>
      <c r="K4283">
        <v>-3525.1801067621386</v>
      </c>
      <c r="L4283">
        <v>-33.5914341851595</v>
      </c>
      <c r="M4283">
        <v>6371.5710131004489</v>
      </c>
      <c r="N4283">
        <v>37048.766745221241</v>
      </c>
      <c r="O4283">
        <v>50.344505018395687</v>
      </c>
      <c r="P4283">
        <v>9.1308701241278385</v>
      </c>
      <c r="Q4283" s="6">
        <v>4281</v>
      </c>
    </row>
    <row r="4284" spans="1:17" x14ac:dyDescent="0.25">
      <c r="A4284">
        <v>106.24285857483301</v>
      </c>
      <c r="B4284">
        <v>-27.741962260258745</v>
      </c>
      <c r="C4284" s="6">
        <v>2109.2400000000002</v>
      </c>
      <c r="D4284">
        <v>1.2</v>
      </c>
      <c r="E4284">
        <v>0.65</v>
      </c>
      <c r="F4284">
        <v>19.899999999999999</v>
      </c>
      <c r="G4284">
        <v>46.089820015575185</v>
      </c>
      <c r="H4284">
        <v>17.937226189716093</v>
      </c>
      <c r="I4284">
        <v>-3.7571414251669921</v>
      </c>
      <c r="J4284">
        <v>5649.0903095125632</v>
      </c>
      <c r="K4284">
        <v>-2951.2282268790755</v>
      </c>
      <c r="L4284">
        <v>-27.583709657423242</v>
      </c>
      <c r="M4284">
        <v>6373.5366455490439</v>
      </c>
      <c r="N4284">
        <v>36648.089323401895</v>
      </c>
      <c r="O4284">
        <v>57.337205416541011</v>
      </c>
      <c r="P4284">
        <v>8.0299606092344238</v>
      </c>
      <c r="Q4284" s="6">
        <v>4282</v>
      </c>
    </row>
    <row r="4285" spans="1:17" x14ac:dyDescent="0.25">
      <c r="A4285">
        <v>106.95700705183864</v>
      </c>
      <c r="B4285">
        <v>-32.7938464989426</v>
      </c>
      <c r="C4285" s="6">
        <v>2109.52</v>
      </c>
      <c r="D4285">
        <v>0.75</v>
      </c>
      <c r="E4285">
        <v>0.65</v>
      </c>
      <c r="F4285">
        <v>19.899999999999999</v>
      </c>
      <c r="G4285">
        <v>42.007420362456692</v>
      </c>
      <c r="H4285">
        <v>22.737056454965476</v>
      </c>
      <c r="I4285">
        <v>-3.0429929481613556</v>
      </c>
      <c r="J4285">
        <v>5366.8949564660561</v>
      </c>
      <c r="K4285">
        <v>-3434.7630102372336</v>
      </c>
      <c r="L4285">
        <v>-32.618866191759935</v>
      </c>
      <c r="M4285">
        <v>6371.9038293303465</v>
      </c>
      <c r="N4285">
        <v>36965.835401771728</v>
      </c>
      <c r="O4285">
        <v>51.692916761850597</v>
      </c>
      <c r="P4285">
        <v>5.6056722585874521</v>
      </c>
      <c r="Q4285" s="6">
        <v>4283</v>
      </c>
    </row>
    <row r="4286" spans="1:17" x14ac:dyDescent="0.25">
      <c r="A4286">
        <v>108.06962406294591</v>
      </c>
      <c r="B4286">
        <v>-35.23464861772365</v>
      </c>
      <c r="C4286" s="6">
        <v>2109.8000000000002</v>
      </c>
      <c r="D4286">
        <v>0.75</v>
      </c>
      <c r="E4286">
        <v>0.65</v>
      </c>
      <c r="F4286">
        <v>19.899999999999999</v>
      </c>
      <c r="G4286">
        <v>42.007420362456692</v>
      </c>
      <c r="H4286">
        <v>18.719358490665179</v>
      </c>
      <c r="I4286">
        <v>-1.9303759370540945</v>
      </c>
      <c r="J4286">
        <v>5215.4541223806737</v>
      </c>
      <c r="K4286">
        <v>-3659.1622106074233</v>
      </c>
      <c r="L4286">
        <v>-35.053496674542487</v>
      </c>
      <c r="M4286">
        <v>6371.0619041251648</v>
      </c>
      <c r="N4286">
        <v>37132.794796615082</v>
      </c>
      <c r="O4286">
        <v>49.016464890551532</v>
      </c>
      <c r="P4286">
        <v>3.3434323088123015</v>
      </c>
      <c r="Q4286" s="6">
        <v>4284</v>
      </c>
    </row>
    <row r="4287" spans="1:17" x14ac:dyDescent="0.25">
      <c r="A4287">
        <v>106.38314138753579</v>
      </c>
      <c r="B4287">
        <v>-31.526515415135432</v>
      </c>
      <c r="C4287" s="6">
        <v>2110.0800000000004</v>
      </c>
      <c r="D4287">
        <v>0.75</v>
      </c>
      <c r="E4287">
        <v>0.65</v>
      </c>
      <c r="F4287">
        <v>19.899999999999999</v>
      </c>
      <c r="G4287">
        <v>42.007420362456692</v>
      </c>
      <c r="H4287">
        <v>14.4589184630566</v>
      </c>
      <c r="I4287">
        <v>-3.6168586124642133</v>
      </c>
      <c r="J4287">
        <v>5441.6980137757055</v>
      </c>
      <c r="K4287">
        <v>-3315.7945889558478</v>
      </c>
      <c r="L4287">
        <v>-31.355241425471757</v>
      </c>
      <c r="M4287">
        <v>6372.3285405948218</v>
      </c>
      <c r="N4287">
        <v>36884.227656885654</v>
      </c>
      <c r="O4287">
        <v>53.065852032043161</v>
      </c>
      <c r="P4287">
        <v>6.8927706656919758</v>
      </c>
      <c r="Q4287" s="6">
        <v>4285</v>
      </c>
    </row>
    <row r="4288" spans="1:17" x14ac:dyDescent="0.25">
      <c r="A4288">
        <v>110.42598139018467</v>
      </c>
      <c r="B4288">
        <v>-31.576948994121121</v>
      </c>
      <c r="C4288" s="6">
        <v>2110.36</v>
      </c>
      <c r="D4288">
        <v>0.75</v>
      </c>
      <c r="E4288">
        <v>0.65</v>
      </c>
      <c r="F4288">
        <v>19.899999999999999</v>
      </c>
      <c r="G4288">
        <v>42.007420362456692</v>
      </c>
      <c r="H4288">
        <v>18.093018062185728</v>
      </c>
      <c r="I4288">
        <v>0.42598139018467407</v>
      </c>
      <c r="J4288">
        <v>5438.7718840969846</v>
      </c>
      <c r="K4288">
        <v>-3320.5599353702983</v>
      </c>
      <c r="L4288">
        <v>-31.405521086697778</v>
      </c>
      <c r="M4288">
        <v>6372.3118168864166</v>
      </c>
      <c r="N4288">
        <v>36875.350268326627</v>
      </c>
      <c r="O4288">
        <v>53.216733836074752</v>
      </c>
      <c r="P4288">
        <v>0.81345583520781628</v>
      </c>
      <c r="Q4288" s="6">
        <v>4286</v>
      </c>
    </row>
    <row r="4289" spans="1:17" x14ac:dyDescent="0.25">
      <c r="A4289">
        <v>109.248110552375</v>
      </c>
      <c r="B4289">
        <v>-30.544322584621742</v>
      </c>
      <c r="C4289" s="6">
        <v>2110.6400000000003</v>
      </c>
      <c r="D4289">
        <v>3</v>
      </c>
      <c r="E4289">
        <v>0.65</v>
      </c>
      <c r="F4289">
        <v>19.899999999999999</v>
      </c>
      <c r="G4289">
        <v>54.048620189015942</v>
      </c>
      <c r="H4289">
        <v>19.244618545412052</v>
      </c>
      <c r="I4289">
        <v>-0.75188944762500398</v>
      </c>
      <c r="J4289">
        <v>5497.8405448912517</v>
      </c>
      <c r="K4289">
        <v>-3222.4884737673779</v>
      </c>
      <c r="L4289">
        <v>-30.376150883347965</v>
      </c>
      <c r="M4289">
        <v>6372.6511453722096</v>
      </c>
      <c r="N4289">
        <v>36808.176643486077</v>
      </c>
      <c r="O4289">
        <v>54.387691660095726</v>
      </c>
      <c r="P4289">
        <v>1.4792572092459804</v>
      </c>
      <c r="Q4289" s="6">
        <v>4287</v>
      </c>
    </row>
    <row r="4290" spans="1:17" x14ac:dyDescent="0.25">
      <c r="A4290">
        <v>110.09021143048064</v>
      </c>
      <c r="B4290">
        <v>-32.268898363698824</v>
      </c>
      <c r="C4290" s="6">
        <v>2110.92</v>
      </c>
      <c r="D4290">
        <v>0.75</v>
      </c>
      <c r="E4290">
        <v>0.65</v>
      </c>
      <c r="F4290">
        <v>19.899999999999999</v>
      </c>
      <c r="G4290">
        <v>42.007420362456692</v>
      </c>
      <c r="H4290">
        <v>15.994906474086607</v>
      </c>
      <c r="I4290">
        <v>9.0211430480636068E-2</v>
      </c>
      <c r="J4290">
        <v>5398.2004925803521</v>
      </c>
      <c r="K4290">
        <v>-3385.6824940098954</v>
      </c>
      <c r="L4290">
        <v>-32.095412311815466</v>
      </c>
      <c r="M4290">
        <v>6372.0808617232587</v>
      </c>
      <c r="N4290">
        <v>36921.507526934802</v>
      </c>
      <c r="O4290">
        <v>52.431824369465218</v>
      </c>
      <c r="P4290">
        <v>0.16896863051654398</v>
      </c>
      <c r="Q4290" s="6">
        <v>4288</v>
      </c>
    </row>
    <row r="4291" spans="1:17" x14ac:dyDescent="0.25">
      <c r="A4291">
        <v>104.70409032444513</v>
      </c>
      <c r="B4291">
        <v>-33.843726059823695</v>
      </c>
      <c r="C4291" s="6">
        <v>2111.2000000000003</v>
      </c>
      <c r="D4291">
        <v>0.75</v>
      </c>
      <c r="E4291">
        <v>0.65</v>
      </c>
      <c r="F4291">
        <v>19.899999999999999</v>
      </c>
      <c r="G4291">
        <v>42.007420362456692</v>
      </c>
      <c r="H4291">
        <v>17.239083247952763</v>
      </c>
      <c r="I4291">
        <v>-5.2959096755548671</v>
      </c>
      <c r="J4291">
        <v>5302.9344108571304</v>
      </c>
      <c r="K4291">
        <v>-3532.0640406229118</v>
      </c>
      <c r="L4291">
        <v>-33.665933295114819</v>
      </c>
      <c r="M4291">
        <v>6371.5453190661774</v>
      </c>
      <c r="N4291">
        <v>37055.807465978418</v>
      </c>
      <c r="O4291">
        <v>50.232004073053652</v>
      </c>
      <c r="P4291">
        <v>9.449668079942704</v>
      </c>
      <c r="Q4291" s="6">
        <v>4289</v>
      </c>
    </row>
    <row r="4292" spans="1:17" x14ac:dyDescent="0.25">
      <c r="A4292">
        <v>106.5565514264559</v>
      </c>
      <c r="B4292">
        <v>-29.584633856432696</v>
      </c>
      <c r="C4292" s="6">
        <v>2111.48</v>
      </c>
      <c r="D4292">
        <v>0.75</v>
      </c>
      <c r="E4292">
        <v>0.65</v>
      </c>
      <c r="F4292">
        <v>19.899999999999999</v>
      </c>
      <c r="G4292">
        <v>42.007420362456692</v>
      </c>
      <c r="H4292">
        <v>23.220207953112251</v>
      </c>
      <c r="I4292">
        <v>-3.4434485735441029</v>
      </c>
      <c r="J4292">
        <v>5551.1360568697464</v>
      </c>
      <c r="K4292">
        <v>-3130.4174218617914</v>
      </c>
      <c r="L4292">
        <v>-29.419683379196151</v>
      </c>
      <c r="M4292">
        <v>6372.9604389934211</v>
      </c>
      <c r="N4292">
        <v>36758.083817163832</v>
      </c>
      <c r="O4292">
        <v>55.286058197256921</v>
      </c>
      <c r="P4292">
        <v>6.9487957019269793</v>
      </c>
      <c r="Q4292" s="6">
        <v>4290</v>
      </c>
    </row>
    <row r="4293" spans="1:17" x14ac:dyDescent="0.25">
      <c r="A4293">
        <v>108.6829866151711</v>
      </c>
      <c r="B4293">
        <v>-33.438845264654852</v>
      </c>
      <c r="C4293" s="6">
        <v>2111.7600000000002</v>
      </c>
      <c r="D4293">
        <v>0.75</v>
      </c>
      <c r="E4293">
        <v>0.65</v>
      </c>
      <c r="F4293">
        <v>19.899999999999999</v>
      </c>
      <c r="G4293">
        <v>42.007420362456692</v>
      </c>
      <c r="H4293">
        <v>16.880379820994449</v>
      </c>
      <c r="I4293">
        <v>-1.317013384828897</v>
      </c>
      <c r="J4293">
        <v>5327.8128738754749</v>
      </c>
      <c r="K4293">
        <v>-3494.6774208952534</v>
      </c>
      <c r="L4293">
        <v>-33.262109138338516</v>
      </c>
      <c r="M4293">
        <v>6371.6842589026919</v>
      </c>
      <c r="N4293">
        <v>37003.330320369489</v>
      </c>
      <c r="O4293">
        <v>51.076614446623509</v>
      </c>
      <c r="P4293">
        <v>2.3890571985381035</v>
      </c>
      <c r="Q4293" s="6">
        <v>4291</v>
      </c>
    </row>
    <row r="4294" spans="1:17" x14ac:dyDescent="0.25">
      <c r="A4294">
        <v>110.26614352730887</v>
      </c>
      <c r="B4294">
        <v>-27.676099737129828</v>
      </c>
      <c r="C4294" s="6">
        <v>2112.0400000000004</v>
      </c>
      <c r="D4294">
        <v>0.75</v>
      </c>
      <c r="E4294">
        <v>0.65</v>
      </c>
      <c r="F4294">
        <v>19.899999999999999</v>
      </c>
      <c r="G4294">
        <v>42.007420362456692</v>
      </c>
      <c r="H4294">
        <v>17.661450456439521</v>
      </c>
      <c r="I4294">
        <v>0.26614352730886992</v>
      </c>
      <c r="J4294">
        <v>5652.4839977202391</v>
      </c>
      <c r="K4294">
        <v>-2944.7666782161232</v>
      </c>
      <c r="L4294">
        <v>-27.518098756192863</v>
      </c>
      <c r="M4294">
        <v>6373.5567882945388</v>
      </c>
      <c r="N4294">
        <v>36630.285519602454</v>
      </c>
      <c r="O4294">
        <v>57.678939197395962</v>
      </c>
      <c r="P4294">
        <v>0.57298649434970839</v>
      </c>
      <c r="Q4294" s="6">
        <v>4292</v>
      </c>
    </row>
    <row r="4295" spans="1:17" x14ac:dyDescent="0.25">
      <c r="A4295">
        <v>109.42496584488623</v>
      </c>
      <c r="B4295">
        <v>-31.210107930783558</v>
      </c>
      <c r="C4295" s="6">
        <v>2112.3200000000002</v>
      </c>
      <c r="D4295">
        <v>1.2</v>
      </c>
      <c r="E4295">
        <v>0.65</v>
      </c>
      <c r="F4295">
        <v>19.899999999999999</v>
      </c>
      <c r="G4295">
        <v>46.089820015575185</v>
      </c>
      <c r="H4295">
        <v>14.012137414844558</v>
      </c>
      <c r="I4295">
        <v>-0.57503415511376943</v>
      </c>
      <c r="J4295">
        <v>5459.9594623331113</v>
      </c>
      <c r="K4295">
        <v>-3285.8402947906511</v>
      </c>
      <c r="L4295">
        <v>-31.039811618726425</v>
      </c>
      <c r="M4295">
        <v>6372.4331124924956</v>
      </c>
      <c r="N4295">
        <v>36851.279540852513</v>
      </c>
      <c r="O4295">
        <v>53.632295149043621</v>
      </c>
      <c r="P4295">
        <v>1.109621937163304</v>
      </c>
      <c r="Q4295" s="6">
        <v>4293</v>
      </c>
    </row>
    <row r="4296" spans="1:17" x14ac:dyDescent="0.25">
      <c r="A4296">
        <v>105.38675588616205</v>
      </c>
      <c r="B4296">
        <v>-31.790568783957145</v>
      </c>
      <c r="C4296" s="6">
        <v>2112.6000000000004</v>
      </c>
      <c r="D4296">
        <v>1.2</v>
      </c>
      <c r="E4296">
        <v>0.65</v>
      </c>
      <c r="F4296">
        <v>19.899999999999999</v>
      </c>
      <c r="G4296">
        <v>46.089820015575185</v>
      </c>
      <c r="H4296">
        <v>23.222744879811373</v>
      </c>
      <c r="I4296">
        <v>-4.6132441138379505</v>
      </c>
      <c r="J4296">
        <v>5426.3310474827304</v>
      </c>
      <c r="K4296">
        <v>-3340.7161434366126</v>
      </c>
      <c r="L4296">
        <v>-31.618494802341441</v>
      </c>
      <c r="M4296">
        <v>6372.2408137085513</v>
      </c>
      <c r="N4296">
        <v>36909.47641656507</v>
      </c>
      <c r="O4296">
        <v>52.637002371007696</v>
      </c>
      <c r="P4296">
        <v>8.7081384520624248</v>
      </c>
      <c r="Q4296" s="6">
        <v>4294</v>
      </c>
    </row>
    <row r="4297" spans="1:17" x14ac:dyDescent="0.25">
      <c r="A4297">
        <v>104.60984756862831</v>
      </c>
      <c r="B4297">
        <v>-32.162215826219906</v>
      </c>
      <c r="C4297" s="6">
        <v>2112.88</v>
      </c>
      <c r="D4297">
        <v>0.75</v>
      </c>
      <c r="E4297">
        <v>0.65</v>
      </c>
      <c r="F4297">
        <v>19.899999999999999</v>
      </c>
      <c r="G4297">
        <v>42.007420362456692</v>
      </c>
      <c r="H4297">
        <v>18.109434818949314</v>
      </c>
      <c r="I4297">
        <v>-5.3901524313716891</v>
      </c>
      <c r="J4297">
        <v>5404.5071860147073</v>
      </c>
      <c r="K4297">
        <v>-3375.6736627728046</v>
      </c>
      <c r="L4297">
        <v>-31.989040552035604</v>
      </c>
      <c r="M4297">
        <v>6372.116650001205</v>
      </c>
      <c r="N4297">
        <v>36941.589833176055</v>
      </c>
      <c r="O4297">
        <v>52.097779113946608</v>
      </c>
      <c r="P4297">
        <v>10.051390534886739</v>
      </c>
      <c r="Q4297" s="6">
        <v>4295</v>
      </c>
    </row>
    <row r="4298" spans="1:17" x14ac:dyDescent="0.25">
      <c r="A4298">
        <v>111.43573940442073</v>
      </c>
      <c r="B4298">
        <v>-33.820233750834767</v>
      </c>
      <c r="C4298" s="6">
        <v>2113.1600000000003</v>
      </c>
      <c r="D4298">
        <v>0.75</v>
      </c>
      <c r="E4298">
        <v>0.65</v>
      </c>
      <c r="F4298">
        <v>19.899999999999999</v>
      </c>
      <c r="G4298">
        <v>42.007420362456692</v>
      </c>
      <c r="H4298">
        <v>21.987863258596679</v>
      </c>
      <c r="I4298">
        <v>1.4357394044207297</v>
      </c>
      <c r="J4298">
        <v>5304.3851880714019</v>
      </c>
      <c r="K4298">
        <v>-3529.8995099550225</v>
      </c>
      <c r="L4298">
        <v>-33.642501330513134</v>
      </c>
      <c r="M4298">
        <v>6371.5534035125211</v>
      </c>
      <c r="N4298">
        <v>37030.286872784876</v>
      </c>
      <c r="O4298">
        <v>50.63953097765858</v>
      </c>
      <c r="P4298">
        <v>2.5783305389105697</v>
      </c>
      <c r="Q4298" s="6">
        <v>4296</v>
      </c>
    </row>
    <row r="4299" spans="1:17" x14ac:dyDescent="0.25">
      <c r="A4299">
        <v>108.31624478694548</v>
      </c>
      <c r="B4299">
        <v>-32.399676283066405</v>
      </c>
      <c r="C4299" s="6">
        <v>2113.44</v>
      </c>
      <c r="D4299">
        <v>0.75</v>
      </c>
      <c r="E4299">
        <v>0.65</v>
      </c>
      <c r="F4299">
        <v>19.899999999999999</v>
      </c>
      <c r="G4299">
        <v>42.007420362456692</v>
      </c>
      <c r="H4299">
        <v>20.14023028549741</v>
      </c>
      <c r="I4299">
        <v>-1.6837552130545248</v>
      </c>
      <c r="J4299">
        <v>5390.4438115960711</v>
      </c>
      <c r="K4299">
        <v>-3397.9361086263752</v>
      </c>
      <c r="L4299">
        <v>-32.225812529501148</v>
      </c>
      <c r="M4299">
        <v>6372.0369023006551</v>
      </c>
      <c r="N4299">
        <v>36933.006498276285</v>
      </c>
      <c r="O4299">
        <v>52.238907321448401</v>
      </c>
      <c r="P4299">
        <v>3.1401349058323427</v>
      </c>
      <c r="Q4299" s="6">
        <v>4297</v>
      </c>
    </row>
    <row r="4300" spans="1:17" x14ac:dyDescent="0.25">
      <c r="A4300">
        <v>106.23398636203132</v>
      </c>
      <c r="B4300">
        <v>-29.788808236492585</v>
      </c>
      <c r="C4300" s="6">
        <v>2113.7200000000003</v>
      </c>
      <c r="D4300">
        <v>3</v>
      </c>
      <c r="E4300">
        <v>0.65</v>
      </c>
      <c r="F4300">
        <v>19.899999999999999</v>
      </c>
      <c r="G4300">
        <v>54.048620189015942</v>
      </c>
      <c r="H4300">
        <v>19.316084371039548</v>
      </c>
      <c r="I4300">
        <v>-3.7660136379686833</v>
      </c>
      <c r="J4300">
        <v>5539.9273177496871</v>
      </c>
      <c r="K4300">
        <v>-3150.0790197114579</v>
      </c>
      <c r="L4300">
        <v>-29.623156894908448</v>
      </c>
      <c r="M4300">
        <v>6372.8951439966077</v>
      </c>
      <c r="N4300">
        <v>36773.152742423212</v>
      </c>
      <c r="O4300">
        <v>55.014161002065251</v>
      </c>
      <c r="P4300">
        <v>7.5474503558967161</v>
      </c>
      <c r="Q4300" s="6">
        <v>4298</v>
      </c>
    </row>
    <row r="4301" spans="1:17" x14ac:dyDescent="0.25">
      <c r="A4301">
        <v>108.4914652534404</v>
      </c>
      <c r="B4301">
        <v>-34.121708402183536</v>
      </c>
      <c r="C4301" s="6">
        <v>2114</v>
      </c>
      <c r="D4301">
        <v>3</v>
      </c>
      <c r="E4301">
        <v>0.65</v>
      </c>
      <c r="F4301">
        <v>19.899999999999999</v>
      </c>
      <c r="G4301">
        <v>54.048620189015942</v>
      </c>
      <c r="H4301">
        <v>16.218842660575152</v>
      </c>
      <c r="I4301">
        <v>-1.5085347465596044</v>
      </c>
      <c r="J4301">
        <v>5285.6997665673907</v>
      </c>
      <c r="K4301">
        <v>-3557.6320832909596</v>
      </c>
      <c r="L4301">
        <v>-33.943210641748117</v>
      </c>
      <c r="M4301">
        <v>6371.4494475238316</v>
      </c>
      <c r="N4301">
        <v>37051.728501992329</v>
      </c>
      <c r="O4301">
        <v>50.295015439420894</v>
      </c>
      <c r="P4301">
        <v>2.6878850451263276</v>
      </c>
      <c r="Q4301" s="6">
        <v>4299</v>
      </c>
    </row>
    <row r="4302" spans="1:17" x14ac:dyDescent="0.25">
      <c r="A4302">
        <v>104.47928254590767</v>
      </c>
      <c r="B4302">
        <v>-27.689637309531019</v>
      </c>
      <c r="C4302" s="6">
        <v>2114.2800000000002</v>
      </c>
      <c r="D4302">
        <v>3</v>
      </c>
      <c r="E4302">
        <v>0.65</v>
      </c>
      <c r="F4302">
        <v>19.899999999999999</v>
      </c>
      <c r="G4302">
        <v>54.048620189015942</v>
      </c>
      <c r="H4302">
        <v>19.786223722296523</v>
      </c>
      <c r="I4302">
        <v>-5.5207174540923347</v>
      </c>
      <c r="J4302">
        <v>5651.7870584088914</v>
      </c>
      <c r="K4302">
        <v>-2946.0951169355817</v>
      </c>
      <c r="L4302">
        <v>-27.531584541666408</v>
      </c>
      <c r="M4302">
        <v>6373.5526507301965</v>
      </c>
      <c r="N4302">
        <v>36661.180278707216</v>
      </c>
      <c r="O4302">
        <v>57.088799905355799</v>
      </c>
      <c r="P4302">
        <v>11.750003114007335</v>
      </c>
      <c r="Q4302" s="6">
        <v>4300</v>
      </c>
    </row>
    <row r="4303" spans="1:17" x14ac:dyDescent="0.25">
      <c r="A4303">
        <v>109.66635352184154</v>
      </c>
      <c r="B4303">
        <v>-20.647527572922687</v>
      </c>
      <c r="C4303" s="6">
        <v>2114.5600000000004</v>
      </c>
      <c r="D4303">
        <v>3</v>
      </c>
      <c r="E4303">
        <v>0.65</v>
      </c>
      <c r="F4303">
        <v>19.899999999999999</v>
      </c>
      <c r="G4303">
        <v>54.048620189015942</v>
      </c>
      <c r="H4303">
        <v>20.07955988085968</v>
      </c>
      <c r="I4303">
        <v>-0.33364647815845672</v>
      </c>
      <c r="J4303">
        <v>5970.9408071268963</v>
      </c>
      <c r="K4303">
        <v>-2234.9210595766099</v>
      </c>
      <c r="L4303">
        <v>-20.520857243915646</v>
      </c>
      <c r="M4303">
        <v>6375.5004717082593</v>
      </c>
      <c r="N4303">
        <v>36262.254164648904</v>
      </c>
      <c r="O4303">
        <v>65.791551999760273</v>
      </c>
      <c r="P4303">
        <v>0.94612277929695998</v>
      </c>
      <c r="Q4303" s="6">
        <v>4301</v>
      </c>
    </row>
    <row r="4304" spans="1:17" x14ac:dyDescent="0.25">
      <c r="A4304">
        <v>108.62399787353274</v>
      </c>
      <c r="B4304">
        <v>-25.489657606425894</v>
      </c>
      <c r="C4304" s="6">
        <v>2114.84</v>
      </c>
      <c r="D4304">
        <v>1.2</v>
      </c>
      <c r="E4304">
        <v>0.65</v>
      </c>
      <c r="F4304">
        <v>19.899999999999999</v>
      </c>
      <c r="G4304">
        <v>46.089820015575185</v>
      </c>
      <c r="H4304">
        <v>20.682488013412129</v>
      </c>
      <c r="I4304">
        <v>-1.3760021264672559</v>
      </c>
      <c r="J4304">
        <v>5760.8832022448369</v>
      </c>
      <c r="K4304">
        <v>-2728.1373341440649</v>
      </c>
      <c r="L4304">
        <v>-25.34047267116593</v>
      </c>
      <c r="M4304">
        <v>6374.2065062137272</v>
      </c>
      <c r="N4304">
        <v>36507.258564719406</v>
      </c>
      <c r="O4304">
        <v>60.154582964274894</v>
      </c>
      <c r="P4304">
        <v>3.1947159914644687</v>
      </c>
      <c r="Q4304" s="6">
        <v>4302</v>
      </c>
    </row>
    <row r="4305" spans="1:17" x14ac:dyDescent="0.25">
      <c r="A4305">
        <v>109.93501747399569</v>
      </c>
      <c r="B4305">
        <v>-22.350276764075815</v>
      </c>
      <c r="C4305" s="6">
        <v>2115.1200000000003</v>
      </c>
      <c r="D4305">
        <v>0.75</v>
      </c>
      <c r="E4305">
        <v>0.65</v>
      </c>
      <c r="F4305">
        <v>19.899999999999999</v>
      </c>
      <c r="G4305">
        <v>42.007420362456692</v>
      </c>
      <c r="H4305">
        <v>21.458116730967859</v>
      </c>
      <c r="I4305">
        <v>-6.4982526004314423E-2</v>
      </c>
      <c r="J4305">
        <v>5901.8484433224285</v>
      </c>
      <c r="K4305">
        <v>-2410.3318403469325</v>
      </c>
      <c r="L4305">
        <v>-22.215245373844439</v>
      </c>
      <c r="M4305">
        <v>6375.0697744054223</v>
      </c>
      <c r="N4305">
        <v>36342.314299137353</v>
      </c>
      <c r="O4305">
        <v>63.820407311511993</v>
      </c>
      <c r="P4305">
        <v>0.17088574804956969</v>
      </c>
      <c r="Q4305" s="6">
        <v>4303</v>
      </c>
    </row>
    <row r="4306" spans="1:17" x14ac:dyDescent="0.25">
      <c r="A4306">
        <v>106.70444186224688</v>
      </c>
      <c r="B4306">
        <v>-21.897332377492123</v>
      </c>
      <c r="C4306" s="6">
        <v>2115.4</v>
      </c>
      <c r="D4306">
        <v>1.2</v>
      </c>
      <c r="E4306">
        <v>0.65</v>
      </c>
      <c r="F4306">
        <v>19.899999999999999</v>
      </c>
      <c r="G4306">
        <v>46.089820015575185</v>
      </c>
      <c r="H4306">
        <v>15.209894060833781</v>
      </c>
      <c r="I4306">
        <v>-3.2955581377531189</v>
      </c>
      <c r="J4306">
        <v>5920.7373924569611</v>
      </c>
      <c r="K4306">
        <v>-2363.8693600366614</v>
      </c>
      <c r="L4306">
        <v>-21.764480057019124</v>
      </c>
      <c r="M4306">
        <v>6375.1870264140634</v>
      </c>
      <c r="N4306">
        <v>36331.773853867257</v>
      </c>
      <c r="O4306">
        <v>64.073494236251122</v>
      </c>
      <c r="P4306">
        <v>8.7770406288488303</v>
      </c>
      <c r="Q4306" s="6">
        <v>4304</v>
      </c>
    </row>
    <row r="4307" spans="1:17" x14ac:dyDescent="0.25">
      <c r="A4307">
        <v>107.90927404231127</v>
      </c>
      <c r="B4307">
        <v>-24.355834002434616</v>
      </c>
      <c r="C4307" s="6">
        <v>2115.6800000000003</v>
      </c>
      <c r="D4307">
        <v>1.2</v>
      </c>
      <c r="E4307">
        <v>0.65</v>
      </c>
      <c r="F4307">
        <v>19.899999999999999</v>
      </c>
      <c r="G4307">
        <v>46.089820015575185</v>
      </c>
      <c r="H4307">
        <v>20.851225217601922</v>
      </c>
      <c r="I4307">
        <v>-2.0907259576887327</v>
      </c>
      <c r="J4307">
        <v>5813.8078692634062</v>
      </c>
      <c r="K4307">
        <v>-2614.2393945872786</v>
      </c>
      <c r="L4307">
        <v>-24.211564091113299</v>
      </c>
      <c r="M4307">
        <v>6374.5281827693861</v>
      </c>
      <c r="N4307">
        <v>36448.69352202677</v>
      </c>
      <c r="O4307">
        <v>61.404886530242258</v>
      </c>
      <c r="P4307">
        <v>5.0586926896424114</v>
      </c>
      <c r="Q4307" s="6">
        <v>4305</v>
      </c>
    </row>
    <row r="4308" spans="1:17" x14ac:dyDescent="0.25">
      <c r="A4308">
        <v>107.3153032784675</v>
      </c>
      <c r="B4308">
        <v>-22.393321181986504</v>
      </c>
      <c r="C4308" s="6">
        <v>2115.96</v>
      </c>
      <c r="D4308">
        <v>3</v>
      </c>
      <c r="E4308">
        <v>0.65</v>
      </c>
      <c r="F4308">
        <v>19.899999999999999</v>
      </c>
      <c r="G4308">
        <v>54.048620189015942</v>
      </c>
      <c r="H4308">
        <v>19.625558499883631</v>
      </c>
      <c r="I4308">
        <v>-2.6846967215325037</v>
      </c>
      <c r="J4308">
        <v>5900.034225732983</v>
      </c>
      <c r="K4308">
        <v>-2414.7396187345062</v>
      </c>
      <c r="L4308">
        <v>-22.258084444671784</v>
      </c>
      <c r="M4308">
        <v>6375.0585323671085</v>
      </c>
      <c r="N4308">
        <v>36351.924627781671</v>
      </c>
      <c r="O4308">
        <v>63.594592185288178</v>
      </c>
      <c r="P4308">
        <v>7.0170076577312868</v>
      </c>
      <c r="Q4308" s="6">
        <v>4306</v>
      </c>
    </row>
    <row r="4309" spans="1:17" x14ac:dyDescent="0.25">
      <c r="A4309">
        <v>109.93412540269314</v>
      </c>
      <c r="B4309">
        <v>-22.308232845070073</v>
      </c>
      <c r="C4309" s="6">
        <v>2116.2400000000002</v>
      </c>
      <c r="D4309">
        <v>0.75</v>
      </c>
      <c r="E4309">
        <v>0.65</v>
      </c>
      <c r="F4309">
        <v>19.899999999999999</v>
      </c>
      <c r="G4309">
        <v>42.007420362456692</v>
      </c>
      <c r="H4309">
        <v>18.556313592429255</v>
      </c>
      <c r="I4309">
        <v>-6.5874597306859073E-2</v>
      </c>
      <c r="J4309">
        <v>5903.6172856829053</v>
      </c>
      <c r="K4309">
        <v>-2406.0252217265293</v>
      </c>
      <c r="L4309">
        <v>-22.173402321157734</v>
      </c>
      <c r="M4309">
        <v>6375.0807385787812</v>
      </c>
      <c r="N4309">
        <v>36340.264087175412</v>
      </c>
      <c r="O4309">
        <v>63.869086946434138</v>
      </c>
      <c r="P4309">
        <v>0.17354140311393609</v>
      </c>
      <c r="Q4309" s="6">
        <v>4307</v>
      </c>
    </row>
    <row r="4310" spans="1:17" x14ac:dyDescent="0.25">
      <c r="A4310">
        <v>109.58626761111631</v>
      </c>
      <c r="B4310">
        <v>-23.710920210542625</v>
      </c>
      <c r="C4310" s="6">
        <v>2116.52</v>
      </c>
      <c r="D4310">
        <v>3</v>
      </c>
      <c r="E4310">
        <v>0.65</v>
      </c>
      <c r="F4310">
        <v>19.899999999999999</v>
      </c>
      <c r="G4310">
        <v>54.048620189015942</v>
      </c>
      <c r="H4310">
        <v>19.43804984320056</v>
      </c>
      <c r="I4310">
        <v>-0.41373238888368746</v>
      </c>
      <c r="J4310">
        <v>5842.8988648623999</v>
      </c>
      <c r="K4310">
        <v>-2549.0022659672054</v>
      </c>
      <c r="L4310">
        <v>-23.569546596042194</v>
      </c>
      <c r="M4310">
        <v>6374.7062439704832</v>
      </c>
      <c r="N4310">
        <v>36410.751379478708</v>
      </c>
      <c r="O4310">
        <v>62.242785316054125</v>
      </c>
      <c r="P4310">
        <v>1.0287793713291868</v>
      </c>
      <c r="Q4310" s="6">
        <v>4308</v>
      </c>
    </row>
    <row r="4311" spans="1:17" x14ac:dyDescent="0.25">
      <c r="A4311">
        <v>106.26396826026452</v>
      </c>
      <c r="B4311">
        <v>-22.401240805837705</v>
      </c>
      <c r="C4311" s="6">
        <v>2116.8000000000002</v>
      </c>
      <c r="D4311">
        <v>0.75</v>
      </c>
      <c r="E4311">
        <v>0.65</v>
      </c>
      <c r="F4311">
        <v>19.899999999999999</v>
      </c>
      <c r="G4311">
        <v>42.007420362456692</v>
      </c>
      <c r="H4311">
        <v>14.811522255547722</v>
      </c>
      <c r="I4311">
        <v>-3.7360317397354805</v>
      </c>
      <c r="J4311">
        <v>5899.7000711339961</v>
      </c>
      <c r="K4311">
        <v>-2415.5504477732811</v>
      </c>
      <c r="L4311">
        <v>-22.265966320282139</v>
      </c>
      <c r="M4311">
        <v>6375.0564621088788</v>
      </c>
      <c r="N4311">
        <v>36359.342400616013</v>
      </c>
      <c r="O4311">
        <v>63.421759106463732</v>
      </c>
      <c r="P4311">
        <v>9.72302810985245</v>
      </c>
      <c r="Q4311" s="6">
        <v>4309</v>
      </c>
    </row>
    <row r="4312" spans="1:17" x14ac:dyDescent="0.25">
      <c r="A4312">
        <v>108.45444755850741</v>
      </c>
      <c r="B4312">
        <v>-25.571679339679321</v>
      </c>
      <c r="C4312" s="6">
        <v>2117.0800000000004</v>
      </c>
      <c r="D4312">
        <v>0.75</v>
      </c>
      <c r="E4312">
        <v>0.65</v>
      </c>
      <c r="F4312">
        <v>19.899999999999999</v>
      </c>
      <c r="G4312">
        <v>42.007420362456692</v>
      </c>
      <c r="H4312">
        <v>19.754515042600012</v>
      </c>
      <c r="I4312">
        <v>-1.545552441492589</v>
      </c>
      <c r="J4312">
        <v>5756.9669997262508</v>
      </c>
      <c r="K4312">
        <v>-2736.3365260284991</v>
      </c>
      <c r="L4312">
        <v>-25.422147762489992</v>
      </c>
      <c r="M4312">
        <v>6374.1828197514687</v>
      </c>
      <c r="N4312">
        <v>36512.277395526515</v>
      </c>
      <c r="O4312">
        <v>60.04986035887341</v>
      </c>
      <c r="P4312">
        <v>3.5768669568876024</v>
      </c>
      <c r="Q4312" s="6">
        <v>4310</v>
      </c>
    </row>
    <row r="4313" spans="1:17" x14ac:dyDescent="0.25">
      <c r="A4313">
        <v>109.89983740279882</v>
      </c>
      <c r="B4313">
        <v>-21.307246285617783</v>
      </c>
      <c r="C4313" s="6">
        <v>2117.36</v>
      </c>
      <c r="D4313">
        <v>3</v>
      </c>
      <c r="E4313">
        <v>0.65</v>
      </c>
      <c r="F4313">
        <v>19.899999999999999</v>
      </c>
      <c r="G4313">
        <v>54.048620189015942</v>
      </c>
      <c r="H4313">
        <v>17.249216642075417</v>
      </c>
      <c r="I4313">
        <v>-0.1001625972011766</v>
      </c>
      <c r="J4313">
        <v>5944.7919735126743</v>
      </c>
      <c r="K4313">
        <v>-2303.1215259748597</v>
      </c>
      <c r="L4313">
        <v>-21.177282179539361</v>
      </c>
      <c r="M4313">
        <v>6375.3368830007312</v>
      </c>
      <c r="N4313">
        <v>36292.510332809165</v>
      </c>
      <c r="O4313">
        <v>65.028877435982949</v>
      </c>
      <c r="P4313">
        <v>0.27564792244350367</v>
      </c>
      <c r="Q4313" s="6">
        <v>4311</v>
      </c>
    </row>
    <row r="4314" spans="1:17" x14ac:dyDescent="0.25">
      <c r="A4314">
        <v>107.26607054912613</v>
      </c>
      <c r="B4314">
        <v>-23.937165057025844</v>
      </c>
      <c r="C4314" s="6">
        <v>2117.6400000000003</v>
      </c>
      <c r="D4314">
        <v>1.2</v>
      </c>
      <c r="E4314">
        <v>0.65</v>
      </c>
      <c r="F4314">
        <v>19.899999999999999</v>
      </c>
      <c r="G4314">
        <v>46.089820015575185</v>
      </c>
      <c r="H4314">
        <v>20.059344249885179</v>
      </c>
      <c r="I4314">
        <v>-2.7339294508738732</v>
      </c>
      <c r="J4314">
        <v>5832.7772487091597</v>
      </c>
      <c r="K4314">
        <v>-2571.9249849856687</v>
      </c>
      <c r="L4314">
        <v>-23.794767202185337</v>
      </c>
      <c r="M4314">
        <v>6374.6441909688356</v>
      </c>
      <c r="N4314">
        <v>36429.967878438714</v>
      </c>
      <c r="O4314">
        <v>61.81622218131119</v>
      </c>
      <c r="P4314">
        <v>6.7124613052992341</v>
      </c>
      <c r="Q4314" s="6">
        <v>4312</v>
      </c>
    </row>
    <row r="4315" spans="1:17" x14ac:dyDescent="0.25">
      <c r="A4315">
        <v>109.10655824075528</v>
      </c>
      <c r="B4315">
        <v>-24.53393046492058</v>
      </c>
      <c r="C4315" s="6">
        <v>2117.92</v>
      </c>
      <c r="D4315">
        <v>1.2</v>
      </c>
      <c r="E4315">
        <v>0.65</v>
      </c>
      <c r="F4315">
        <v>19.899999999999999</v>
      </c>
      <c r="G4315">
        <v>46.089820015575185</v>
      </c>
      <c r="H4315">
        <v>21.094634979660995</v>
      </c>
      <c r="I4315">
        <v>-0.89344175924472324</v>
      </c>
      <c r="J4315">
        <v>5805.6445710619491</v>
      </c>
      <c r="K4315">
        <v>-2632.1978786682853</v>
      </c>
      <c r="L4315">
        <v>-24.38887346083575</v>
      </c>
      <c r="M4315">
        <v>6374.4783753627171</v>
      </c>
      <c r="N4315">
        <v>36454.467171928423</v>
      </c>
      <c r="O4315">
        <v>61.278811837342872</v>
      </c>
      <c r="P4315">
        <v>2.1508321413335434</v>
      </c>
      <c r="Q4315" s="6">
        <v>4313</v>
      </c>
    </row>
    <row r="4316" spans="1:17" x14ac:dyDescent="0.25">
      <c r="A4316">
        <v>109.17425365576912</v>
      </c>
      <c r="B4316">
        <v>-25.483261653898357</v>
      </c>
      <c r="C4316" s="6">
        <v>2118.2000000000003</v>
      </c>
      <c r="D4316">
        <v>1.2</v>
      </c>
      <c r="E4316">
        <v>0.65</v>
      </c>
      <c r="F4316">
        <v>19.899999999999999</v>
      </c>
      <c r="G4316">
        <v>46.089820015575185</v>
      </c>
      <c r="H4316">
        <v>16.13136559339247</v>
      </c>
      <c r="I4316">
        <v>-0.825746344230879</v>
      </c>
      <c r="J4316">
        <v>5761.188087605532</v>
      </c>
      <c r="K4316">
        <v>-2727.4977397451394</v>
      </c>
      <c r="L4316">
        <v>-25.334103800453946</v>
      </c>
      <c r="M4316">
        <v>6374.2083509313316</v>
      </c>
      <c r="N4316">
        <v>36505.67909084478</v>
      </c>
      <c r="O4316">
        <v>60.187463918661734</v>
      </c>
      <c r="P4316">
        <v>1.918651513149914</v>
      </c>
      <c r="Q4316" s="6">
        <v>4314</v>
      </c>
    </row>
    <row r="4317" spans="1:17" x14ac:dyDescent="0.25">
      <c r="A4317">
        <v>106.44452036278736</v>
      </c>
      <c r="B4317">
        <v>-25.094209825637602</v>
      </c>
      <c r="C4317" s="6">
        <v>2118.48</v>
      </c>
      <c r="D4317">
        <v>0.75</v>
      </c>
      <c r="E4317">
        <v>0.65</v>
      </c>
      <c r="F4317">
        <v>19.899999999999999</v>
      </c>
      <c r="G4317">
        <v>42.007420362456692</v>
      </c>
      <c r="H4317">
        <v>17.266598267005918</v>
      </c>
      <c r="I4317">
        <v>-3.5554796372126418</v>
      </c>
      <c r="J4317">
        <v>5779.5987007050771</v>
      </c>
      <c r="K4317">
        <v>-2688.529963150706</v>
      </c>
      <c r="L4317">
        <v>-24.946713140914738</v>
      </c>
      <c r="M4317">
        <v>6374.319924819506</v>
      </c>
      <c r="N4317">
        <v>36496.590890059786</v>
      </c>
      <c r="O4317">
        <v>60.380032346213866</v>
      </c>
      <c r="P4317">
        <v>8.3349127401059651</v>
      </c>
      <c r="Q4317" s="6">
        <v>4315</v>
      </c>
    </row>
    <row r="4318" spans="1:17" x14ac:dyDescent="0.25">
      <c r="A4318">
        <v>108.94445660468097</v>
      </c>
      <c r="B4318">
        <v>-23.492784240665728</v>
      </c>
      <c r="C4318" s="6">
        <v>2118.7600000000002</v>
      </c>
      <c r="D4318">
        <v>3</v>
      </c>
      <c r="E4318">
        <v>0.65</v>
      </c>
      <c r="F4318">
        <v>19.899999999999999</v>
      </c>
      <c r="G4318">
        <v>54.048620189015942</v>
      </c>
      <c r="H4318">
        <v>14.625275098585925</v>
      </c>
      <c r="I4318">
        <v>-1.0555433953190345</v>
      </c>
      <c r="J4318">
        <v>5852.5716529541642</v>
      </c>
      <c r="K4318">
        <v>-2526.8640801330712</v>
      </c>
      <c r="L4318">
        <v>-23.352406449422602</v>
      </c>
      <c r="M4318">
        <v>6374.7656452946876</v>
      </c>
      <c r="N4318">
        <v>36400.532796438136</v>
      </c>
      <c r="O4318">
        <v>62.472962098893355</v>
      </c>
      <c r="P4318">
        <v>2.6463201630343631</v>
      </c>
      <c r="Q4318" s="6">
        <v>4316</v>
      </c>
    </row>
    <row r="4319" spans="1:17" x14ac:dyDescent="0.25">
      <c r="A4319">
        <v>108.61817299546007</v>
      </c>
      <c r="B4319">
        <v>-22.668994715975749</v>
      </c>
      <c r="C4319" s="6">
        <v>2119.0400000000004</v>
      </c>
      <c r="D4319">
        <v>0.75</v>
      </c>
      <c r="E4319">
        <v>0.65</v>
      </c>
      <c r="F4319">
        <v>19.899999999999999</v>
      </c>
      <c r="G4319">
        <v>42.007420362456692</v>
      </c>
      <c r="H4319">
        <v>15.789353674930334</v>
      </c>
      <c r="I4319">
        <v>-1.3818270045399288</v>
      </c>
      <c r="J4319">
        <v>5888.3365661394537</v>
      </c>
      <c r="K4319">
        <v>-2442.9368854220311</v>
      </c>
      <c r="L4319">
        <v>-22.532450061558698</v>
      </c>
      <c r="M4319">
        <v>6374.9861287920039</v>
      </c>
      <c r="N4319">
        <v>36359.954051516215</v>
      </c>
      <c r="O4319">
        <v>63.405449559883124</v>
      </c>
      <c r="P4319">
        <v>3.5813966968673374</v>
      </c>
      <c r="Q4319" s="6">
        <v>4317</v>
      </c>
    </row>
    <row r="4320" spans="1:17" x14ac:dyDescent="0.25">
      <c r="A4320">
        <v>110.04873467146638</v>
      </c>
      <c r="B4320">
        <v>-24.969489851103173</v>
      </c>
      <c r="C4320" s="6">
        <v>2119.3200000000002</v>
      </c>
      <c r="D4320">
        <v>3</v>
      </c>
      <c r="E4320">
        <v>0.65</v>
      </c>
      <c r="F4320">
        <v>19.899999999999999</v>
      </c>
      <c r="G4320">
        <v>54.048620189015942</v>
      </c>
      <c r="H4320">
        <v>15.282064142338172</v>
      </c>
      <c r="I4320">
        <v>4.8734671466377222E-2</v>
      </c>
      <c r="J4320">
        <v>5785.444407526903</v>
      </c>
      <c r="K4320">
        <v>-2676.0119767252731</v>
      </c>
      <c r="L4320">
        <v>-24.822531429884428</v>
      </c>
      <c r="M4320">
        <v>6374.3554256223761</v>
      </c>
      <c r="N4320">
        <v>36476.988768202951</v>
      </c>
      <c r="O4320">
        <v>60.793949280489237</v>
      </c>
      <c r="P4320">
        <v>0.11544778110720545</v>
      </c>
      <c r="Q4320" s="6">
        <v>4318</v>
      </c>
    </row>
    <row r="4321" spans="1:17" x14ac:dyDescent="0.25">
      <c r="A4321">
        <v>105.71573576139392</v>
      </c>
      <c r="B4321">
        <v>-25.183467810796863</v>
      </c>
      <c r="C4321" s="6">
        <v>2119.6000000000004</v>
      </c>
      <c r="D4321">
        <v>1.2</v>
      </c>
      <c r="E4321">
        <v>0.65</v>
      </c>
      <c r="F4321">
        <v>19.899999999999999</v>
      </c>
      <c r="G4321">
        <v>46.089820015575185</v>
      </c>
      <c r="H4321">
        <v>23.816964683351241</v>
      </c>
      <c r="I4321">
        <v>-4.2842642386060845</v>
      </c>
      <c r="J4321">
        <v>5775.3983382001188</v>
      </c>
      <c r="K4321">
        <v>-2697.4809767126508</v>
      </c>
      <c r="L4321">
        <v>-25.035587613183591</v>
      </c>
      <c r="M4321">
        <v>6374.2944381799098</v>
      </c>
      <c r="N4321">
        <v>36507.229905886175</v>
      </c>
      <c r="O4321">
        <v>60.157508810535077</v>
      </c>
      <c r="P4321">
        <v>9.9848315411823521</v>
      </c>
      <c r="Q4321" s="6">
        <v>4319</v>
      </c>
    </row>
    <row r="4322" spans="1:17" x14ac:dyDescent="0.25">
      <c r="A4322">
        <v>106.54049115121346</v>
      </c>
      <c r="B4322">
        <v>-25.228788155672735</v>
      </c>
      <c r="C4322" s="6">
        <v>2119.88</v>
      </c>
      <c r="D4322">
        <v>0.75</v>
      </c>
      <c r="E4322">
        <v>0.65</v>
      </c>
      <c r="F4322">
        <v>19.899999999999999</v>
      </c>
      <c r="G4322">
        <v>42.007420362456692</v>
      </c>
      <c r="H4322">
        <v>23.752730444703001</v>
      </c>
      <c r="I4322">
        <v>-3.4595088487865411</v>
      </c>
      <c r="J4322">
        <v>5773.2602671708928</v>
      </c>
      <c r="K4322">
        <v>-2702.0233478275468</v>
      </c>
      <c r="L4322">
        <v>-25.080713776826666</v>
      </c>
      <c r="M4322">
        <v>6374.281472032696</v>
      </c>
      <c r="N4322">
        <v>36503.208718229231</v>
      </c>
      <c r="O4322">
        <v>60.240827835072551</v>
      </c>
      <c r="P4322">
        <v>8.0724931260991557</v>
      </c>
      <c r="Q4322" s="6">
        <v>4320</v>
      </c>
    </row>
    <row r="4323" spans="1:17" x14ac:dyDescent="0.25">
      <c r="A4323">
        <v>106.27060718409069</v>
      </c>
      <c r="B4323">
        <v>-22.004794727102396</v>
      </c>
      <c r="C4323" s="6">
        <v>2120.1600000000003</v>
      </c>
      <c r="D4323">
        <v>1.2</v>
      </c>
      <c r="E4323">
        <v>0.65</v>
      </c>
      <c r="F4323">
        <v>19.899999999999999</v>
      </c>
      <c r="G4323">
        <v>46.089820015575185</v>
      </c>
      <c r="H4323">
        <v>17.753695380999986</v>
      </c>
      <c r="I4323">
        <v>-3.729392815909307</v>
      </c>
      <c r="J4323">
        <v>5916.2892733152103</v>
      </c>
      <c r="K4323">
        <v>-2374.9059714790087</v>
      </c>
      <c r="L4323">
        <v>-21.871422412584618</v>
      </c>
      <c r="M4323">
        <v>6375.1593814516727</v>
      </c>
      <c r="N4323">
        <v>36340.106805433628</v>
      </c>
      <c r="O4323">
        <v>63.875205605110835</v>
      </c>
      <c r="P4323">
        <v>9.8687452778835674</v>
      </c>
      <c r="Q4323" s="6">
        <v>4321</v>
      </c>
    </row>
    <row r="4324" spans="1:17" x14ac:dyDescent="0.25">
      <c r="A4324">
        <v>109.62179400437358</v>
      </c>
      <c r="B4324">
        <v>-20.736591954049043</v>
      </c>
      <c r="C4324" s="6">
        <v>2120.44</v>
      </c>
      <c r="D4324">
        <v>0.75</v>
      </c>
      <c r="E4324">
        <v>0.65</v>
      </c>
      <c r="F4324">
        <v>19.899999999999999</v>
      </c>
      <c r="G4324">
        <v>42.007420362456692</v>
      </c>
      <c r="H4324">
        <v>15.280765248048642</v>
      </c>
      <c r="I4324">
        <v>-0.37820599562641632</v>
      </c>
      <c r="J4324">
        <v>5967.4566142792301</v>
      </c>
      <c r="K4324">
        <v>-2244.1455743019555</v>
      </c>
      <c r="L4324">
        <v>-20.60947302201718</v>
      </c>
      <c r="M4324">
        <v>6375.4786331666101</v>
      </c>
      <c r="N4324">
        <v>36266.334813638838</v>
      </c>
      <c r="O4324">
        <v>65.68734365758327</v>
      </c>
      <c r="P4324">
        <v>1.0680524685224944</v>
      </c>
      <c r="Q4324" s="6">
        <v>4322</v>
      </c>
    </row>
    <row r="4325" spans="1:17" x14ac:dyDescent="0.25">
      <c r="A4325">
        <v>109.56628765880245</v>
      </c>
      <c r="B4325">
        <v>-25.584888584800069</v>
      </c>
      <c r="C4325" s="6">
        <v>2120.7200000000003</v>
      </c>
      <c r="D4325">
        <v>3</v>
      </c>
      <c r="E4325">
        <v>0.65</v>
      </c>
      <c r="F4325">
        <v>19.899999999999999</v>
      </c>
      <c r="G4325">
        <v>54.048620189015942</v>
      </c>
      <c r="H4325">
        <v>23.109514978446729</v>
      </c>
      <c r="I4325">
        <v>-0.43371234119754831</v>
      </c>
      <c r="J4325">
        <v>5756.335210968894</v>
      </c>
      <c r="K4325">
        <v>-2737.6564544988746</v>
      </c>
      <c r="L4325">
        <v>-25.435301296227184</v>
      </c>
      <c r="M4325">
        <v>6374.1789999889124</v>
      </c>
      <c r="N4325">
        <v>36510.778132028478</v>
      </c>
      <c r="O4325">
        <v>60.080819311422076</v>
      </c>
      <c r="P4325">
        <v>1.0042337367334702</v>
      </c>
      <c r="Q4325" s="6">
        <v>4323</v>
      </c>
    </row>
    <row r="4326" spans="1:17" x14ac:dyDescent="0.25">
      <c r="A4326">
        <v>109.8305038332867</v>
      </c>
      <c r="B4326">
        <v>-25.002973255834846</v>
      </c>
      <c r="C4326" s="6">
        <v>2121</v>
      </c>
      <c r="D4326">
        <v>3</v>
      </c>
      <c r="E4326">
        <v>0.65</v>
      </c>
      <c r="F4326">
        <v>19.899999999999999</v>
      </c>
      <c r="G4326">
        <v>54.048620189015942</v>
      </c>
      <c r="H4326">
        <v>20.277059998011723</v>
      </c>
      <c r="I4326">
        <v>-0.16949616671330148</v>
      </c>
      <c r="J4326">
        <v>5783.8777040118548</v>
      </c>
      <c r="K4326">
        <v>-2679.3738922532807</v>
      </c>
      <c r="L4326">
        <v>-24.855870055567124</v>
      </c>
      <c r="M4326">
        <v>6374.3459075778073</v>
      </c>
      <c r="N4326">
        <v>36478.824863012334</v>
      </c>
      <c r="O4326">
        <v>60.754773296435488</v>
      </c>
      <c r="P4326">
        <v>0.40101209300872109</v>
      </c>
      <c r="Q4326" s="6">
        <v>4324</v>
      </c>
    </row>
    <row r="4327" spans="1:17" x14ac:dyDescent="0.25">
      <c r="A4327">
        <v>107.30769278923626</v>
      </c>
      <c r="B4327">
        <v>-25.062466114176249</v>
      </c>
      <c r="C4327" s="6">
        <v>2121.2800000000002</v>
      </c>
      <c r="D4327">
        <v>0.75</v>
      </c>
      <c r="E4327">
        <v>0.65</v>
      </c>
      <c r="F4327">
        <v>19.899999999999999</v>
      </c>
      <c r="G4327">
        <v>42.007420362456692</v>
      </c>
      <c r="H4327">
        <v>16.886442508784505</v>
      </c>
      <c r="I4327">
        <v>-2.6923072107637438</v>
      </c>
      <c r="J4327">
        <v>5781.0891434249261</v>
      </c>
      <c r="K4327">
        <v>-2685.345074624378</v>
      </c>
      <c r="L4327">
        <v>-24.915106165109986</v>
      </c>
      <c r="M4327">
        <v>6374.3289728437258</v>
      </c>
      <c r="N4327">
        <v>36489.390034830911</v>
      </c>
      <c r="O4327">
        <v>60.531332923240903</v>
      </c>
      <c r="P4327">
        <v>6.3344326371203934</v>
      </c>
      <c r="Q4327" s="6">
        <v>4325</v>
      </c>
    </row>
    <row r="4328" spans="1:17" x14ac:dyDescent="0.25">
      <c r="A4328">
        <v>109.00986283799303</v>
      </c>
      <c r="B4328">
        <v>-25.450329888761583</v>
      </c>
      <c r="C4328" s="6">
        <v>2121.5600000000004</v>
      </c>
      <c r="D4328">
        <v>0.75</v>
      </c>
      <c r="E4328">
        <v>0.65</v>
      </c>
      <c r="F4328">
        <v>19.899999999999999</v>
      </c>
      <c r="G4328">
        <v>42.007420362456692</v>
      </c>
      <c r="H4328">
        <v>16.565829954842929</v>
      </c>
      <c r="I4328">
        <v>-0.99013716200697388</v>
      </c>
      <c r="J4328">
        <v>5762.7567603951875</v>
      </c>
      <c r="K4328">
        <v>-2724.2040379352429</v>
      </c>
      <c r="L4328">
        <v>-25.301311592290272</v>
      </c>
      <c r="M4328">
        <v>6374.2178437658622</v>
      </c>
      <c r="N4328">
        <v>36504.171696119112</v>
      </c>
      <c r="O4328">
        <v>60.21908200659319</v>
      </c>
      <c r="P4328">
        <v>2.3030876606067379</v>
      </c>
      <c r="Q4328" s="6">
        <v>4326</v>
      </c>
    </row>
    <row r="4329" spans="1:17" x14ac:dyDescent="0.25">
      <c r="A4329">
        <v>107.59657919073001</v>
      </c>
      <c r="B4329">
        <v>-23.245970897807677</v>
      </c>
      <c r="C4329" s="6">
        <v>2121.84</v>
      </c>
      <c r="D4329">
        <v>0.75</v>
      </c>
      <c r="E4329">
        <v>0.65</v>
      </c>
      <c r="F4329">
        <v>19.899999999999999</v>
      </c>
      <c r="G4329">
        <v>42.007420362456692</v>
      </c>
      <c r="H4329">
        <v>18.193816272406014</v>
      </c>
      <c r="I4329">
        <v>-2.4034208092699885</v>
      </c>
      <c r="J4329">
        <v>5863.4140315793875</v>
      </c>
      <c r="K4329">
        <v>-2501.7720369661306</v>
      </c>
      <c r="L4329">
        <v>-23.106729590090449</v>
      </c>
      <c r="M4329">
        <v>6374.8323452987934</v>
      </c>
      <c r="N4329">
        <v>36392.808689724094</v>
      </c>
      <c r="O4329">
        <v>62.648820922118688</v>
      </c>
      <c r="P4329">
        <v>6.0703137935785545</v>
      </c>
      <c r="Q4329" s="6">
        <v>4327</v>
      </c>
    </row>
    <row r="4330" spans="1:17" x14ac:dyDescent="0.25">
      <c r="A4330">
        <v>106.02116481353949</v>
      </c>
      <c r="B4330">
        <v>-23.57830280439109</v>
      </c>
      <c r="C4330" s="6">
        <v>2122.1200000000003</v>
      </c>
      <c r="D4330">
        <v>0.75</v>
      </c>
      <c r="E4330">
        <v>0.65</v>
      </c>
      <c r="F4330">
        <v>19.899999999999999</v>
      </c>
      <c r="G4330">
        <v>42.007420362456692</v>
      </c>
      <c r="H4330">
        <v>22.072923021231709</v>
      </c>
      <c r="I4330">
        <v>-3.9788351864605147</v>
      </c>
      <c r="J4330">
        <v>5848.7895865756191</v>
      </c>
      <c r="K4330">
        <v>-2535.5475023301183</v>
      </c>
      <c r="L4330">
        <v>-23.437533641658622</v>
      </c>
      <c r="M4330">
        <v>6374.7424077062051</v>
      </c>
      <c r="N4330">
        <v>36420.083146293044</v>
      </c>
      <c r="O4330">
        <v>62.036746816512739</v>
      </c>
      <c r="P4330">
        <v>9.8644244315823322</v>
      </c>
      <c r="Q4330" s="6">
        <v>4328</v>
      </c>
    </row>
    <row r="4331" spans="1:17" x14ac:dyDescent="0.25">
      <c r="A4331">
        <v>105.99521987691213</v>
      </c>
      <c r="B4331">
        <v>-24.27250896870429</v>
      </c>
      <c r="C4331" s="6">
        <v>2122.4</v>
      </c>
      <c r="D4331">
        <v>3</v>
      </c>
      <c r="E4331">
        <v>0.65</v>
      </c>
      <c r="F4331">
        <v>19.899999999999999</v>
      </c>
      <c r="G4331">
        <v>54.048620189015942</v>
      </c>
      <c r="H4331">
        <v>16.850668405733778</v>
      </c>
      <c r="I4331">
        <v>-4.004780123087869</v>
      </c>
      <c r="J4331">
        <v>5817.6079452781378</v>
      </c>
      <c r="K4331">
        <v>-2605.8287064147153</v>
      </c>
      <c r="L4331">
        <v>-24.128609213980393</v>
      </c>
      <c r="M4331">
        <v>6374.5513922266173</v>
      </c>
      <c r="N4331">
        <v>36456.256558681438</v>
      </c>
      <c r="O4331">
        <v>61.242286606424223</v>
      </c>
      <c r="P4331">
        <v>9.6653239422854167</v>
      </c>
      <c r="Q4331" s="6">
        <v>4329</v>
      </c>
    </row>
    <row r="4332" spans="1:17" x14ac:dyDescent="0.25">
      <c r="A4332">
        <v>107.86915550773433</v>
      </c>
      <c r="B4332">
        <v>-23.275619712445103</v>
      </c>
      <c r="C4332" s="6">
        <v>2122.6800000000003</v>
      </c>
      <c r="D4332">
        <v>3</v>
      </c>
      <c r="E4332">
        <v>0.65</v>
      </c>
      <c r="F4332">
        <v>19.899999999999999</v>
      </c>
      <c r="G4332">
        <v>54.048620189015942</v>
      </c>
      <c r="H4332">
        <v>21.516314974854616</v>
      </c>
      <c r="I4332">
        <v>-2.1308444922656662</v>
      </c>
      <c r="J4332">
        <v>5862.1173066042138</v>
      </c>
      <c r="K4332">
        <v>-2504.7886788366663</v>
      </c>
      <c r="L4332">
        <v>-23.136241338894838</v>
      </c>
      <c r="M4332">
        <v>6374.8243616602467</v>
      </c>
      <c r="N4332">
        <v>36393.030165484022</v>
      </c>
      <c r="O4332">
        <v>62.643586493541392</v>
      </c>
      <c r="P4332">
        <v>5.3790598425014773</v>
      </c>
      <c r="Q4332" s="6">
        <v>4330</v>
      </c>
    </row>
    <row r="4333" spans="1:17" x14ac:dyDescent="0.25">
      <c r="A4333">
        <v>107.18231632282428</v>
      </c>
      <c r="B4333">
        <v>-22.660497380184932</v>
      </c>
      <c r="C4333" s="6">
        <v>2122.96</v>
      </c>
      <c r="D4333">
        <v>0.75</v>
      </c>
      <c r="E4333">
        <v>0.65</v>
      </c>
      <c r="F4333">
        <v>19.899999999999999</v>
      </c>
      <c r="G4333">
        <v>42.007420362456692</v>
      </c>
      <c r="H4333">
        <v>14.70857195398122</v>
      </c>
      <c r="I4333">
        <v>-2.8176836771757223</v>
      </c>
      <c r="J4333">
        <v>5888.6991655770789</v>
      </c>
      <c r="K4333">
        <v>-2442.0685632287432</v>
      </c>
      <c r="L4333">
        <v>-22.523992853980264</v>
      </c>
      <c r="M4333">
        <v>6374.9883709837686</v>
      </c>
      <c r="N4333">
        <v>36365.803581342567</v>
      </c>
      <c r="O4333">
        <v>63.270112403363562</v>
      </c>
      <c r="P4333">
        <v>7.2800018922774008</v>
      </c>
      <c r="Q4333" s="6">
        <v>4331</v>
      </c>
    </row>
    <row r="4334" spans="1:17" x14ac:dyDescent="0.25">
      <c r="A4334">
        <v>105.923750905188</v>
      </c>
      <c r="B4334">
        <v>-24.816466280124061</v>
      </c>
      <c r="C4334" s="6">
        <v>2123.2400000000002</v>
      </c>
      <c r="D4334">
        <v>3</v>
      </c>
      <c r="E4334">
        <v>0.65</v>
      </c>
      <c r="F4334">
        <v>19.899999999999999</v>
      </c>
      <c r="G4334">
        <v>54.048620189015942</v>
      </c>
      <c r="H4334">
        <v>21.537156685493215</v>
      </c>
      <c r="I4334">
        <v>-4.0762490948119989</v>
      </c>
      <c r="J4334">
        <v>5792.579341531954</v>
      </c>
      <c r="K4334">
        <v>-2660.6361433712605</v>
      </c>
      <c r="L4334">
        <v>-24.670172053913618</v>
      </c>
      <c r="M4334">
        <v>6374.3988042290121</v>
      </c>
      <c r="N4334">
        <v>36485.6834343804</v>
      </c>
      <c r="O4334">
        <v>60.611260097812391</v>
      </c>
      <c r="P4334">
        <v>9.6365073419442151</v>
      </c>
      <c r="Q4334" s="6">
        <v>4332</v>
      </c>
    </row>
    <row r="4335" spans="1:17" x14ac:dyDescent="0.25">
      <c r="A4335">
        <v>109.53023634563495</v>
      </c>
      <c r="B4335">
        <v>-21.52339670141582</v>
      </c>
      <c r="C4335" s="6">
        <v>2123.52</v>
      </c>
      <c r="D4335">
        <v>0.75</v>
      </c>
      <c r="E4335">
        <v>0.65</v>
      </c>
      <c r="F4335">
        <v>19.899999999999999</v>
      </c>
      <c r="G4335">
        <v>42.007420362456692</v>
      </c>
      <c r="H4335">
        <v>22.293583056700623</v>
      </c>
      <c r="I4335">
        <v>-0.46976365436505318</v>
      </c>
      <c r="J4335">
        <v>5936.0535275940547</v>
      </c>
      <c r="K4335">
        <v>-2325.4018715412603</v>
      </c>
      <c r="L4335">
        <v>-21.392368215840911</v>
      </c>
      <c r="M4335">
        <v>6375.2823738740708</v>
      </c>
      <c r="N4335">
        <v>36302.872726608046</v>
      </c>
      <c r="O4335">
        <v>64.772858800274093</v>
      </c>
      <c r="P4335">
        <v>1.2802402628608676</v>
      </c>
      <c r="Q4335" s="6">
        <v>4333</v>
      </c>
    </row>
    <row r="4336" spans="1:17" x14ac:dyDescent="0.25">
      <c r="A4336">
        <v>107.8006967256117</v>
      </c>
      <c r="B4336">
        <v>-22.422356284068222</v>
      </c>
      <c r="C4336" s="6">
        <v>2123.8000000000002</v>
      </c>
      <c r="D4336">
        <v>3</v>
      </c>
      <c r="E4336">
        <v>0.65</v>
      </c>
      <c r="F4336">
        <v>19.899999999999999</v>
      </c>
      <c r="G4336">
        <v>54.048620189015942</v>
      </c>
      <c r="H4336">
        <v>19.375713126789144</v>
      </c>
      <c r="I4336">
        <v>-2.1993032743882992</v>
      </c>
      <c r="J4336">
        <v>5898.8085913339428</v>
      </c>
      <c r="K4336">
        <v>-2417.7120763471776</v>
      </c>
      <c r="L4336">
        <v>-22.286981203483148</v>
      </c>
      <c r="M4336">
        <v>6375.0509395070812</v>
      </c>
      <c r="N4336">
        <v>36350.873633124946</v>
      </c>
      <c r="O4336">
        <v>63.618929630005368</v>
      </c>
      <c r="P4336">
        <v>5.7493836266820511</v>
      </c>
      <c r="Q4336" s="6">
        <v>4334</v>
      </c>
    </row>
    <row r="4337" spans="1:17" x14ac:dyDescent="0.25">
      <c r="A4337">
        <v>107.48925763675582</v>
      </c>
      <c r="B4337">
        <v>-23.563359487651685</v>
      </c>
      <c r="C4337" s="6">
        <v>2124.0800000000004</v>
      </c>
      <c r="D4337">
        <v>0.75</v>
      </c>
      <c r="E4337">
        <v>0.65</v>
      </c>
      <c r="F4337">
        <v>19.899999999999999</v>
      </c>
      <c r="G4337">
        <v>42.007420362456692</v>
      </c>
      <c r="H4337">
        <v>22.686088002400982</v>
      </c>
      <c r="I4337">
        <v>-2.5107423632441765</v>
      </c>
      <c r="J4337">
        <v>5849.4513935672803</v>
      </c>
      <c r="K4337">
        <v>-2534.0305814388344</v>
      </c>
      <c r="L4337">
        <v>-23.422658622542098</v>
      </c>
      <c r="M4337">
        <v>6374.7464728703862</v>
      </c>
      <c r="N4337">
        <v>36409.496701153359</v>
      </c>
      <c r="O4337">
        <v>62.271893738757228</v>
      </c>
      <c r="P4337">
        <v>6.2595778571879768</v>
      </c>
      <c r="Q4337" s="6">
        <v>4335</v>
      </c>
    </row>
    <row r="4338" spans="1:17" x14ac:dyDescent="0.25">
      <c r="A4338">
        <v>108.23275573502235</v>
      </c>
      <c r="B4338">
        <v>-25.169725684495187</v>
      </c>
      <c r="C4338" s="6">
        <v>2124.36</v>
      </c>
      <c r="D4338">
        <v>1.2</v>
      </c>
      <c r="E4338">
        <v>0.65</v>
      </c>
      <c r="F4338">
        <v>19.899999999999999</v>
      </c>
      <c r="G4338">
        <v>46.089820015575185</v>
      </c>
      <c r="H4338">
        <v>21.354732641459009</v>
      </c>
      <c r="I4338">
        <v>-1.7672442649776485</v>
      </c>
      <c r="J4338">
        <v>5776.0459358412272</v>
      </c>
      <c r="K4338">
        <v>-2696.1033012891689</v>
      </c>
      <c r="L4338">
        <v>-25.021904439583491</v>
      </c>
      <c r="M4338">
        <v>6374.2983664220101</v>
      </c>
      <c r="N4338">
        <v>36491.01316758032</v>
      </c>
      <c r="O4338">
        <v>60.496397276313019</v>
      </c>
      <c r="P4338">
        <v>4.1493267471225508</v>
      </c>
      <c r="Q4338" s="6">
        <v>4336</v>
      </c>
    </row>
    <row r="4339" spans="1:17" x14ac:dyDescent="0.25">
      <c r="A4339">
        <v>110.23285129793176</v>
      </c>
      <c r="B4339">
        <v>-21.705462328016456</v>
      </c>
      <c r="C4339" s="6">
        <v>2124.6400000000003</v>
      </c>
      <c r="D4339">
        <v>0.75</v>
      </c>
      <c r="E4339">
        <v>0.65</v>
      </c>
      <c r="F4339">
        <v>19.899999999999999</v>
      </c>
      <c r="G4339">
        <v>42.007420362456692</v>
      </c>
      <c r="H4339">
        <v>20.995854123220202</v>
      </c>
      <c r="I4339">
        <v>0.2328512979317594</v>
      </c>
      <c r="J4339">
        <v>5928.6276979385575</v>
      </c>
      <c r="K4339">
        <v>-2344.1435845889137</v>
      </c>
      <c r="L4339">
        <v>-21.573543047673954</v>
      </c>
      <c r="M4339">
        <v>6375.236115308483</v>
      </c>
      <c r="N4339">
        <v>36311.313520662145</v>
      </c>
      <c r="O4339">
        <v>64.56610223096601</v>
      </c>
      <c r="P4339">
        <v>0.62958615882866653</v>
      </c>
      <c r="Q4339" s="6">
        <v>4337</v>
      </c>
    </row>
    <row r="4340" spans="1:17" x14ac:dyDescent="0.25">
      <c r="A4340">
        <v>110.25305334255613</v>
      </c>
      <c r="B4340">
        <v>-23.431201028832866</v>
      </c>
      <c r="C4340" s="6">
        <v>2124.92</v>
      </c>
      <c r="D4340">
        <v>1.2</v>
      </c>
      <c r="E4340">
        <v>0.65</v>
      </c>
      <c r="F4340">
        <v>19.899999999999999</v>
      </c>
      <c r="G4340">
        <v>46.089820015575185</v>
      </c>
      <c r="H4340">
        <v>18.969518071371297</v>
      </c>
      <c r="I4340">
        <v>0.25305334255612877</v>
      </c>
      <c r="J4340">
        <v>5855.2871213415247</v>
      </c>
      <c r="K4340">
        <v>-2520.607584128184</v>
      </c>
      <c r="L4340">
        <v>-23.291105839759176</v>
      </c>
      <c r="M4340">
        <v>6374.7823387557664</v>
      </c>
      <c r="N4340">
        <v>36396.305798396388</v>
      </c>
      <c r="O4340">
        <v>62.568490731356704</v>
      </c>
      <c r="P4340">
        <v>0.63635384629182712</v>
      </c>
      <c r="Q4340" s="6">
        <v>4338</v>
      </c>
    </row>
    <row r="4341" spans="1:17" x14ac:dyDescent="0.25">
      <c r="A4341">
        <v>109.83545875724201</v>
      </c>
      <c r="B4341">
        <v>-21.417963197977656</v>
      </c>
      <c r="C4341" s="6">
        <v>2125.2000000000003</v>
      </c>
      <c r="D4341">
        <v>1.2</v>
      </c>
      <c r="E4341">
        <v>0.65</v>
      </c>
      <c r="F4341">
        <v>19.899999999999999</v>
      </c>
      <c r="G4341">
        <v>46.089820015575185</v>
      </c>
      <c r="H4341">
        <v>17.510761861108666</v>
      </c>
      <c r="I4341">
        <v>-0.16454124275799131</v>
      </c>
      <c r="J4341">
        <v>5940.3264812230836</v>
      </c>
      <c r="K4341">
        <v>-2314.5380469998404</v>
      </c>
      <c r="L4341">
        <v>-21.287452972474945</v>
      </c>
      <c r="M4341">
        <v>6375.3090179637611</v>
      </c>
      <c r="N4341">
        <v>36297.710917742086</v>
      </c>
      <c r="O4341">
        <v>64.900056718209683</v>
      </c>
      <c r="P4341">
        <v>0.45058165557756896</v>
      </c>
      <c r="Q4341" s="6">
        <v>4339</v>
      </c>
    </row>
    <row r="4342" spans="1:17" x14ac:dyDescent="0.25">
      <c r="A4342">
        <v>106.0462849337151</v>
      </c>
      <c r="B4342">
        <v>-21.413987440571955</v>
      </c>
      <c r="C4342" s="6">
        <v>2125.48</v>
      </c>
      <c r="D4342">
        <v>1.2</v>
      </c>
      <c r="E4342">
        <v>0.65</v>
      </c>
      <c r="F4342">
        <v>19.899999999999999</v>
      </c>
      <c r="G4342">
        <v>46.089820015575185</v>
      </c>
      <c r="H4342">
        <v>23.808376753374837</v>
      </c>
      <c r="I4342">
        <v>-3.9537150662849001</v>
      </c>
      <c r="J4342">
        <v>5940.4872163947639</v>
      </c>
      <c r="K4342">
        <v>-2314.1282355682006</v>
      </c>
      <c r="L4342">
        <v>-21.283496792343662</v>
      </c>
      <c r="M4342">
        <v>6375.3100206032022</v>
      </c>
      <c r="N4342">
        <v>36313.915185198595</v>
      </c>
      <c r="O4342">
        <v>64.505470754523714</v>
      </c>
      <c r="P4342">
        <v>10.719386235793877</v>
      </c>
      <c r="Q4342" s="6">
        <v>4340</v>
      </c>
    </row>
    <row r="4343" spans="1:17" x14ac:dyDescent="0.25">
      <c r="A4343">
        <v>108.36999020034737</v>
      </c>
      <c r="B4343">
        <v>-23.927689903662394</v>
      </c>
      <c r="C4343" s="6">
        <v>2125.7600000000002</v>
      </c>
      <c r="D4343">
        <v>1.2</v>
      </c>
      <c r="E4343">
        <v>0.65</v>
      </c>
      <c r="F4343">
        <v>19.899999999999999</v>
      </c>
      <c r="G4343">
        <v>46.089820015575185</v>
      </c>
      <c r="H4343">
        <v>19.458462048886233</v>
      </c>
      <c r="I4343">
        <v>-1.6300097996526262</v>
      </c>
      <c r="J4343">
        <v>5833.2029643647611</v>
      </c>
      <c r="K4343">
        <v>-2570.9657690333211</v>
      </c>
      <c r="L4343">
        <v>-23.785334767555842</v>
      </c>
      <c r="M4343">
        <v>6374.6467987657898</v>
      </c>
      <c r="N4343">
        <v>36424.523306905357</v>
      </c>
      <c r="O4343">
        <v>61.936023504856173</v>
      </c>
      <c r="P4343">
        <v>4.0134339911970622</v>
      </c>
      <c r="Q4343" s="6">
        <v>4341</v>
      </c>
    </row>
    <row r="4344" spans="1:17" x14ac:dyDescent="0.25">
      <c r="A4344">
        <v>110.04323238161098</v>
      </c>
      <c r="B4344">
        <v>-23.152534485538233</v>
      </c>
      <c r="C4344" s="6">
        <v>2126.0400000000004</v>
      </c>
      <c r="D4344">
        <v>1.2</v>
      </c>
      <c r="E4344">
        <v>0.65</v>
      </c>
      <c r="F4344">
        <v>19.899999999999999</v>
      </c>
      <c r="G4344">
        <v>46.089820015575185</v>
      </c>
      <c r="H4344">
        <v>14.397408849774855</v>
      </c>
      <c r="I4344">
        <v>4.32323816109772E-2</v>
      </c>
      <c r="J4344">
        <v>5867.4903343690521</v>
      </c>
      <c r="K4344">
        <v>-2492.260967426032</v>
      </c>
      <c r="L4344">
        <v>-23.013726100507537</v>
      </c>
      <c r="M4344">
        <v>6374.8574535960879</v>
      </c>
      <c r="N4344">
        <v>36382.11487163898</v>
      </c>
      <c r="O4344">
        <v>62.892128530033929</v>
      </c>
      <c r="P4344">
        <v>0.10995549070290439</v>
      </c>
      <c r="Q4344" s="6">
        <v>4342</v>
      </c>
    </row>
    <row r="4345" spans="1:17" x14ac:dyDescent="0.25">
      <c r="A4345">
        <v>108.92095153777292</v>
      </c>
      <c r="B4345">
        <v>-22.880266612994259</v>
      </c>
      <c r="C4345" s="6">
        <v>2126.3200000000002</v>
      </c>
      <c r="D4345">
        <v>0.75</v>
      </c>
      <c r="E4345">
        <v>0.65</v>
      </c>
      <c r="F4345">
        <v>19.899999999999999</v>
      </c>
      <c r="G4345">
        <v>42.007420362456692</v>
      </c>
      <c r="H4345">
        <v>18.837545196077471</v>
      </c>
      <c r="I4345">
        <v>-1.0790484622270782</v>
      </c>
      <c r="J4345">
        <v>5879.2796357368334</v>
      </c>
      <c r="K4345">
        <v>-2464.5092039062006</v>
      </c>
      <c r="L4345">
        <v>-22.742728082580573</v>
      </c>
      <c r="M4345">
        <v>6374.9301683491567</v>
      </c>
      <c r="N4345">
        <v>36369.668928592291</v>
      </c>
      <c r="O4345">
        <v>63.179267207851886</v>
      </c>
      <c r="P4345">
        <v>2.7734428366739183</v>
      </c>
      <c r="Q4345" s="6">
        <v>4343</v>
      </c>
    </row>
    <row r="4346" spans="1:17" x14ac:dyDescent="0.25">
      <c r="A4346">
        <v>106.42504790913183</v>
      </c>
      <c r="B4346">
        <v>-25.229498152235493</v>
      </c>
      <c r="C4346" s="6">
        <v>2126.6000000000004</v>
      </c>
      <c r="D4346">
        <v>0.75</v>
      </c>
      <c r="E4346">
        <v>0.65</v>
      </c>
      <c r="F4346">
        <v>19.899999999999999</v>
      </c>
      <c r="G4346">
        <v>42.007420362456692</v>
      </c>
      <c r="H4346">
        <v>16.666693450264376</v>
      </c>
      <c r="I4346">
        <v>-3.574952090868166</v>
      </c>
      <c r="J4346">
        <v>5773.2267430834108</v>
      </c>
      <c r="K4346">
        <v>-2702.0944961820901</v>
      </c>
      <c r="L4346">
        <v>-25.081420734239874</v>
      </c>
      <c r="M4346">
        <v>6374.2812687667802</v>
      </c>
      <c r="N4346">
        <v>36504.071618766866</v>
      </c>
      <c r="O4346">
        <v>60.222850519372209</v>
      </c>
      <c r="P4346">
        <v>8.3386063495335332</v>
      </c>
      <c r="Q4346" s="6">
        <v>4344</v>
      </c>
    </row>
    <row r="4347" spans="1:17" x14ac:dyDescent="0.25">
      <c r="A4347">
        <v>107.72774653932144</v>
      </c>
      <c r="B4347">
        <v>-25.122373128086704</v>
      </c>
      <c r="C4347" s="6">
        <v>2126.88</v>
      </c>
      <c r="D4347">
        <v>3</v>
      </c>
      <c r="E4347">
        <v>0.65</v>
      </c>
      <c r="F4347">
        <v>19.899999999999999</v>
      </c>
      <c r="G4347">
        <v>54.048620189015942</v>
      </c>
      <c r="H4347">
        <v>23.666979284857653</v>
      </c>
      <c r="I4347">
        <v>-2.2722534606785558</v>
      </c>
      <c r="J4347">
        <v>5778.2748843130476</v>
      </c>
      <c r="K4347">
        <v>-2691.3549442361204</v>
      </c>
      <c r="L4347">
        <v>-24.974755280903764</v>
      </c>
      <c r="M4347">
        <v>6374.3118902786027</v>
      </c>
      <c r="N4347">
        <v>36490.51530899357</v>
      </c>
      <c r="O4347">
        <v>60.507219794804648</v>
      </c>
      <c r="P4347">
        <v>5.3394051230760464</v>
      </c>
      <c r="Q4347" s="6">
        <v>4345</v>
      </c>
    </row>
    <row r="4348" spans="1:17" x14ac:dyDescent="0.25">
      <c r="A4348">
        <v>107.1846671693875</v>
      </c>
      <c r="B4348">
        <v>-24.996263599470179</v>
      </c>
      <c r="C4348" s="6">
        <v>2127.1600000000003</v>
      </c>
      <c r="D4348">
        <v>1.2</v>
      </c>
      <c r="E4348">
        <v>0.65</v>
      </c>
      <c r="F4348">
        <v>19.899999999999999</v>
      </c>
      <c r="G4348">
        <v>46.089820015575185</v>
      </c>
      <c r="H4348">
        <v>23.180256219557204</v>
      </c>
      <c r="I4348">
        <v>-2.8153328306125047</v>
      </c>
      <c r="J4348">
        <v>5784.1918098044916</v>
      </c>
      <c r="K4348">
        <v>-2678.7002784949777</v>
      </c>
      <c r="L4348">
        <v>-24.849189395127592</v>
      </c>
      <c r="M4348">
        <v>6374.3478156293313</v>
      </c>
      <c r="N4348">
        <v>36486.501488978705</v>
      </c>
      <c r="O4348">
        <v>60.592643906330586</v>
      </c>
      <c r="P4348">
        <v>6.638083368362965</v>
      </c>
      <c r="Q4348" s="6">
        <v>4346</v>
      </c>
    </row>
    <row r="4349" spans="1:17" x14ac:dyDescent="0.25">
      <c r="A4349">
        <v>109.69179231584525</v>
      </c>
      <c r="B4349">
        <v>-23.070535418742129</v>
      </c>
      <c r="C4349" s="6">
        <v>2127.44</v>
      </c>
      <c r="D4349">
        <v>3</v>
      </c>
      <c r="E4349">
        <v>0.65</v>
      </c>
      <c r="F4349">
        <v>19.899999999999999</v>
      </c>
      <c r="G4349">
        <v>54.048620189015942</v>
      </c>
      <c r="H4349">
        <v>20.211916783299682</v>
      </c>
      <c r="I4349">
        <v>-0.30820768415475186</v>
      </c>
      <c r="J4349">
        <v>5871.0548434360862</v>
      </c>
      <c r="K4349">
        <v>-2483.9087527186057</v>
      </c>
      <c r="L4349">
        <v>-22.932108171526664</v>
      </c>
      <c r="M4349">
        <v>6374.8794236806107</v>
      </c>
      <c r="N4349">
        <v>36378.084006124423</v>
      </c>
      <c r="O4349">
        <v>62.984755501147255</v>
      </c>
      <c r="P4349">
        <v>0.78647506638065301</v>
      </c>
      <c r="Q4349" s="6">
        <v>4347</v>
      </c>
    </row>
    <row r="4350" spans="1:17" x14ac:dyDescent="0.25">
      <c r="A4350">
        <v>108.68293724538923</v>
      </c>
      <c r="B4350">
        <v>-21.726846491529475</v>
      </c>
      <c r="C4350" s="6">
        <v>2127.7200000000003</v>
      </c>
      <c r="D4350">
        <v>0.75</v>
      </c>
      <c r="E4350">
        <v>0.65</v>
      </c>
      <c r="F4350">
        <v>19.899999999999999</v>
      </c>
      <c r="G4350">
        <v>42.007420362456692</v>
      </c>
      <c r="H4350">
        <v>14.27109972680549</v>
      </c>
      <c r="I4350">
        <v>-1.3170627546107738</v>
      </c>
      <c r="J4350">
        <v>5927.751593671941</v>
      </c>
      <c r="K4350">
        <v>-2346.3433318488051</v>
      </c>
      <c r="L4350">
        <v>-21.594822931033288</v>
      </c>
      <c r="M4350">
        <v>6375.2306614891659</v>
      </c>
      <c r="N4350">
        <v>36314.091410325265</v>
      </c>
      <c r="O4350">
        <v>64.498719679601066</v>
      </c>
      <c r="P4350">
        <v>3.5539401801786323</v>
      </c>
      <c r="Q4350" s="6">
        <v>4348</v>
      </c>
    </row>
    <row r="4351" spans="1:17" x14ac:dyDescent="0.25">
      <c r="A4351">
        <v>107.98905386774059</v>
      </c>
      <c r="B4351">
        <v>-24.387371652754364</v>
      </c>
      <c r="C4351" s="6">
        <v>2128</v>
      </c>
      <c r="D4351">
        <v>0.75</v>
      </c>
      <c r="E4351">
        <v>0.65</v>
      </c>
      <c r="F4351">
        <v>19.899999999999999</v>
      </c>
      <c r="G4351">
        <v>42.007420362456692</v>
      </c>
      <c r="H4351">
        <v>20.20477047478472</v>
      </c>
      <c r="I4351">
        <v>-2.0109461322594058</v>
      </c>
      <c r="J4351">
        <v>5812.3663792141606</v>
      </c>
      <c r="K4351">
        <v>-2617.4213327761586</v>
      </c>
      <c r="L4351">
        <v>-24.242961957160784</v>
      </c>
      <c r="M4351">
        <v>6374.519382627278</v>
      </c>
      <c r="N4351">
        <v>36450.023333099583</v>
      </c>
      <c r="O4351">
        <v>61.375875364898612</v>
      </c>
      <c r="P4351">
        <v>4.860561849998132</v>
      </c>
      <c r="Q4351" s="6">
        <v>4349</v>
      </c>
    </row>
    <row r="4352" spans="1:17" x14ac:dyDescent="0.25">
      <c r="A4352">
        <v>108.38312950831251</v>
      </c>
      <c r="B4352">
        <v>-23.545015074899347</v>
      </c>
      <c r="C4352" s="6">
        <v>2128.2800000000002</v>
      </c>
      <c r="D4352">
        <v>3</v>
      </c>
      <c r="E4352">
        <v>0.65</v>
      </c>
      <c r="F4352">
        <v>19.899999999999999</v>
      </c>
      <c r="G4352">
        <v>54.048620189015942</v>
      </c>
      <c r="H4352">
        <v>23.663785401672612</v>
      </c>
      <c r="I4352">
        <v>-1.616870491687493</v>
      </c>
      <c r="J4352">
        <v>5850.2632849872552</v>
      </c>
      <c r="K4352">
        <v>-2532.1681777073459</v>
      </c>
      <c r="L4352">
        <v>-23.404398103922528</v>
      </c>
      <c r="M4352">
        <v>6374.7514605562164</v>
      </c>
      <c r="N4352">
        <v>36404.751640077098</v>
      </c>
      <c r="O4352">
        <v>62.378005821496231</v>
      </c>
      <c r="P4352">
        <v>4.0419013670431712</v>
      </c>
      <c r="Q4352" s="6">
        <v>4350</v>
      </c>
    </row>
    <row r="4353" spans="1:17" x14ac:dyDescent="0.25">
      <c r="A4353">
        <v>110.23394788034335</v>
      </c>
      <c r="B4353">
        <v>-20.63087815219977</v>
      </c>
      <c r="C4353" s="6">
        <v>2128.5600000000004</v>
      </c>
      <c r="D4353">
        <v>3</v>
      </c>
      <c r="E4353">
        <v>0.65</v>
      </c>
      <c r="F4353">
        <v>19.899999999999999</v>
      </c>
      <c r="G4353">
        <v>54.048620189015942</v>
      </c>
      <c r="H4353">
        <v>20.055826781199205</v>
      </c>
      <c r="I4353">
        <v>0.23394788034335079</v>
      </c>
      <c r="J4353">
        <v>5971.590536389248</v>
      </c>
      <c r="K4353">
        <v>-2233.1960675092964</v>
      </c>
      <c r="L4353">
        <v>-20.504291818591565</v>
      </c>
      <c r="M4353">
        <v>6375.5045455424633</v>
      </c>
      <c r="N4353">
        <v>36261.439563114545</v>
      </c>
      <c r="O4353">
        <v>65.812397338097213</v>
      </c>
      <c r="P4353">
        <v>0.66394585554998986</v>
      </c>
      <c r="Q4353" s="6">
        <v>4351</v>
      </c>
    </row>
    <row r="4354" spans="1:17" x14ac:dyDescent="0.25">
      <c r="A4354">
        <v>107.17545855846615</v>
      </c>
      <c r="B4354">
        <v>-25.08867512976116</v>
      </c>
      <c r="C4354" s="6">
        <v>2128.84</v>
      </c>
      <c r="D4354">
        <v>1.2</v>
      </c>
      <c r="E4354">
        <v>0.65</v>
      </c>
      <c r="F4354">
        <v>19.899999999999999</v>
      </c>
      <c r="G4354">
        <v>46.089820015575185</v>
      </c>
      <c r="H4354">
        <v>18.325293599553426</v>
      </c>
      <c r="I4354">
        <v>-2.824541441533853</v>
      </c>
      <c r="J4354">
        <v>5779.8586952971373</v>
      </c>
      <c r="K4354">
        <v>-2687.974718261421</v>
      </c>
      <c r="L4354">
        <v>-24.941202272728184</v>
      </c>
      <c r="M4354">
        <v>6374.3215030004949</v>
      </c>
      <c r="N4354">
        <v>36491.550699330255</v>
      </c>
      <c r="O4354">
        <v>60.485728935341214</v>
      </c>
      <c r="P4354">
        <v>6.6368904319851199</v>
      </c>
      <c r="Q4354" s="6">
        <v>4352</v>
      </c>
    </row>
    <row r="4355" spans="1:17" x14ac:dyDescent="0.25">
      <c r="A4355">
        <v>110.01026795693866</v>
      </c>
      <c r="B4355">
        <v>-22.868708881896644</v>
      </c>
      <c r="C4355" s="6">
        <v>2129.1200000000003</v>
      </c>
      <c r="D4355">
        <v>0.75</v>
      </c>
      <c r="E4355">
        <v>0.65</v>
      </c>
      <c r="F4355">
        <v>19.899999999999999</v>
      </c>
      <c r="G4355">
        <v>42.007420362456692</v>
      </c>
      <c r="H4355">
        <v>19.66779160820974</v>
      </c>
      <c r="I4355">
        <v>1.0267956938662337E-2</v>
      </c>
      <c r="J4355">
        <v>5879.7771619938349</v>
      </c>
      <c r="K4355">
        <v>-2463.3299296813261</v>
      </c>
      <c r="L4355">
        <v>-22.731224530381674</v>
      </c>
      <c r="M4355">
        <v>6374.9332402126438</v>
      </c>
      <c r="N4355">
        <v>36367.884030620116</v>
      </c>
      <c r="O4355">
        <v>63.220470352992002</v>
      </c>
      <c r="P4355">
        <v>2.6421530341724991E-2</v>
      </c>
      <c r="Q4355" s="6">
        <v>4353</v>
      </c>
    </row>
    <row r="4356" spans="1:17" x14ac:dyDescent="0.25">
      <c r="A4356">
        <v>109.17749770581763</v>
      </c>
      <c r="B4356">
        <v>-21.699309477329326</v>
      </c>
      <c r="C4356" s="6">
        <v>2129.4</v>
      </c>
      <c r="D4356">
        <v>1.2</v>
      </c>
      <c r="E4356">
        <v>0.65</v>
      </c>
      <c r="F4356">
        <v>19.899999999999999</v>
      </c>
      <c r="G4356">
        <v>46.089820015575185</v>
      </c>
      <c r="H4356">
        <v>22.191866924815514</v>
      </c>
      <c r="I4356">
        <v>-0.82250229418237097</v>
      </c>
      <c r="J4356">
        <v>5928.8796262963442</v>
      </c>
      <c r="K4356">
        <v>-2343.5105933092477</v>
      </c>
      <c r="L4356">
        <v>-21.567420214964105</v>
      </c>
      <c r="M4356">
        <v>6375.2376837310576</v>
      </c>
      <c r="N4356">
        <v>36311.673766002183</v>
      </c>
      <c r="O4356">
        <v>64.557425747365031</v>
      </c>
      <c r="P4356">
        <v>2.2236048673373752</v>
      </c>
      <c r="Q4356" s="6">
        <v>4354</v>
      </c>
    </row>
    <row r="4357" spans="1:17" x14ac:dyDescent="0.25">
      <c r="A4357">
        <v>106.09766866031292</v>
      </c>
      <c r="B4357">
        <v>-24.112497210016663</v>
      </c>
      <c r="C4357" s="6">
        <v>2129.6800000000003</v>
      </c>
      <c r="D4357">
        <v>3</v>
      </c>
      <c r="E4357">
        <v>0.65</v>
      </c>
      <c r="F4357">
        <v>19.899999999999999</v>
      </c>
      <c r="G4357">
        <v>54.048620189015942</v>
      </c>
      <c r="H4357">
        <v>23.219460699624893</v>
      </c>
      <c r="I4357">
        <v>-3.9023313396870805</v>
      </c>
      <c r="J4357">
        <v>5824.8709224665063</v>
      </c>
      <c r="K4357">
        <v>-2589.6621923346884</v>
      </c>
      <c r="L4357">
        <v>-23.969311667069309</v>
      </c>
      <c r="M4357">
        <v>6374.5957937584963</v>
      </c>
      <c r="N4357">
        <v>36447.053001911896</v>
      </c>
      <c r="O4357">
        <v>61.442292957207613</v>
      </c>
      <c r="P4357">
        <v>9.4794850991480946</v>
      </c>
      <c r="Q4357" s="6">
        <v>4355</v>
      </c>
    </row>
    <row r="4358" spans="1:17" x14ac:dyDescent="0.25">
      <c r="A4358">
        <v>109.38757527628859</v>
      </c>
      <c r="B4358">
        <v>-20.856815492269313</v>
      </c>
      <c r="C4358" s="6">
        <v>2129.96</v>
      </c>
      <c r="D4358">
        <v>0.75</v>
      </c>
      <c r="E4358">
        <v>0.65</v>
      </c>
      <c r="F4358">
        <v>19.899999999999999</v>
      </c>
      <c r="G4358">
        <v>42.007420362456692</v>
      </c>
      <c r="H4358">
        <v>18.299066600338499</v>
      </c>
      <c r="I4358">
        <v>-0.61242472371141332</v>
      </c>
      <c r="J4358">
        <v>5962.730686402404</v>
      </c>
      <c r="K4358">
        <v>-2256.5888235841358</v>
      </c>
      <c r="L4358">
        <v>-20.729092948277525</v>
      </c>
      <c r="M4358">
        <v>6375.4490318164817</v>
      </c>
      <c r="N4358">
        <v>36272.068501531619</v>
      </c>
      <c r="O4358">
        <v>65.541685166779928</v>
      </c>
      <c r="P4358">
        <v>1.7196799002214898</v>
      </c>
      <c r="Q4358" s="6">
        <v>4356</v>
      </c>
    </row>
    <row r="4359" spans="1:17" x14ac:dyDescent="0.25">
      <c r="A4359">
        <v>110.05932671657975</v>
      </c>
      <c r="B4359">
        <v>-24.620072722882799</v>
      </c>
      <c r="C4359" s="6">
        <v>2130.2400000000002</v>
      </c>
      <c r="D4359">
        <v>1.2</v>
      </c>
      <c r="E4359">
        <v>0.65</v>
      </c>
      <c r="F4359">
        <v>19.899999999999999</v>
      </c>
      <c r="G4359">
        <v>46.089820015575185</v>
      </c>
      <c r="H4359">
        <v>14.423203848695744</v>
      </c>
      <c r="I4359">
        <v>5.9326716579747085E-2</v>
      </c>
      <c r="J4359">
        <v>5801.6760314663316</v>
      </c>
      <c r="K4359">
        <v>-2640.8751214532954</v>
      </c>
      <c r="L4359">
        <v>-24.474637011720709</v>
      </c>
      <c r="M4359">
        <v>6374.4541869247032</v>
      </c>
      <c r="N4359">
        <v>36458.240077410344</v>
      </c>
      <c r="O4359">
        <v>61.196942054868479</v>
      </c>
      <c r="P4359">
        <v>0.14240690045017818</v>
      </c>
      <c r="Q4359" s="6">
        <v>4357</v>
      </c>
    </row>
    <row r="4360" spans="1:17" x14ac:dyDescent="0.25">
      <c r="A4360">
        <v>105.7707042957304</v>
      </c>
      <c r="B4360">
        <v>-21.462611744863558</v>
      </c>
      <c r="C4360" s="6">
        <v>2130.52</v>
      </c>
      <c r="D4360">
        <v>1.2</v>
      </c>
      <c r="E4360">
        <v>0.65</v>
      </c>
      <c r="F4360">
        <v>19.899999999999999</v>
      </c>
      <c r="G4360">
        <v>46.089820015575185</v>
      </c>
      <c r="H4360">
        <v>20.301381926050087</v>
      </c>
      <c r="I4360">
        <v>-4.2292957042696031</v>
      </c>
      <c r="J4360">
        <v>5938.5194353555889</v>
      </c>
      <c r="K4360">
        <v>-2319.1395578055617</v>
      </c>
      <c r="L4360">
        <v>-21.331881834108277</v>
      </c>
      <c r="M4360">
        <v>6375.2977477663453</v>
      </c>
      <c r="N4360">
        <v>36318.558365141238</v>
      </c>
      <c r="O4360">
        <v>64.39309656064728</v>
      </c>
      <c r="P4360">
        <v>11.425927159066083</v>
      </c>
      <c r="Q4360" s="6">
        <v>4358</v>
      </c>
    </row>
    <row r="4361" spans="1:17" x14ac:dyDescent="0.25">
      <c r="A4361">
        <v>106.19890401243212</v>
      </c>
      <c r="B4361">
        <v>-21.109257484375689</v>
      </c>
      <c r="C4361" s="6">
        <v>2130.8000000000002</v>
      </c>
      <c r="D4361">
        <v>0.75</v>
      </c>
      <c r="E4361">
        <v>0.65</v>
      </c>
      <c r="F4361">
        <v>19.899999999999999</v>
      </c>
      <c r="G4361">
        <v>42.007420362456692</v>
      </c>
      <c r="H4361">
        <v>21.267308589748659</v>
      </c>
      <c r="I4361">
        <v>-3.8010959875678765</v>
      </c>
      <c r="J4361">
        <v>5952.7221857166396</v>
      </c>
      <c r="K4361">
        <v>-2282.6849492237552</v>
      </c>
      <c r="L4361">
        <v>-20.980274771078989</v>
      </c>
      <c r="M4361">
        <v>6375.3864194835869</v>
      </c>
      <c r="N4361">
        <v>36298.508128024361</v>
      </c>
      <c r="O4361">
        <v>64.882972202332979</v>
      </c>
      <c r="P4361">
        <v>10.452272340441999</v>
      </c>
      <c r="Q4361" s="6">
        <v>4359</v>
      </c>
    </row>
    <row r="4362" spans="1:17" x14ac:dyDescent="0.25">
      <c r="A4362">
        <v>109.87376894643863</v>
      </c>
      <c r="B4362">
        <v>-21.179087574437357</v>
      </c>
      <c r="C4362" s="6">
        <v>2131.0800000000004</v>
      </c>
      <c r="D4362">
        <v>0.75</v>
      </c>
      <c r="E4362">
        <v>0.65</v>
      </c>
      <c r="F4362">
        <v>19.899999999999999</v>
      </c>
      <c r="G4362">
        <v>42.007420362456692</v>
      </c>
      <c r="H4362">
        <v>14.592007961746324</v>
      </c>
      <c r="I4362">
        <v>-0.12623105356136932</v>
      </c>
      <c r="J4362">
        <v>5949.933305330499</v>
      </c>
      <c r="K4362">
        <v>-2289.8959441344887</v>
      </c>
      <c r="L4362">
        <v>-21.049758026259909</v>
      </c>
      <c r="M4362">
        <v>6375.3689911129613</v>
      </c>
      <c r="N4362">
        <v>36286.548577466689</v>
      </c>
      <c r="O4362">
        <v>65.177354745983862</v>
      </c>
      <c r="P4362">
        <v>0.34939162402500656</v>
      </c>
      <c r="Q4362" s="6">
        <v>4360</v>
      </c>
    </row>
    <row r="4363" spans="1:17" x14ac:dyDescent="0.25">
      <c r="A4363">
        <v>107.12412075604418</v>
      </c>
      <c r="B4363">
        <v>-24.185956850698364</v>
      </c>
      <c r="C4363" s="6">
        <v>2131.36</v>
      </c>
      <c r="D4363">
        <v>0.75</v>
      </c>
      <c r="E4363">
        <v>0.65</v>
      </c>
      <c r="F4363">
        <v>19.899999999999999</v>
      </c>
      <c r="G4363">
        <v>42.007420362456692</v>
      </c>
      <c r="H4363">
        <v>16.231264386894679</v>
      </c>
      <c r="I4363">
        <v>-2.8758792439558221</v>
      </c>
      <c r="J4363">
        <v>5821.5421942539851</v>
      </c>
      <c r="K4363">
        <v>-2597.0865374841937</v>
      </c>
      <c r="L4363">
        <v>-24.04244286869978</v>
      </c>
      <c r="M4363">
        <v>6374.5754370515642</v>
      </c>
      <c r="N4363">
        <v>36443.758794853922</v>
      </c>
      <c r="O4363">
        <v>61.513197105151946</v>
      </c>
      <c r="P4363">
        <v>6.9904919587138972</v>
      </c>
      <c r="Q4363" s="6">
        <v>4361</v>
      </c>
    </row>
    <row r="4364" spans="1:17" x14ac:dyDescent="0.25">
      <c r="A4364">
        <v>108.7032391100617</v>
      </c>
      <c r="B4364">
        <v>-25.397489160758198</v>
      </c>
      <c r="C4364" s="6">
        <v>2131.6400000000003</v>
      </c>
      <c r="D4364">
        <v>0.75</v>
      </c>
      <c r="E4364">
        <v>0.65</v>
      </c>
      <c r="F4364">
        <v>19.899999999999999</v>
      </c>
      <c r="G4364">
        <v>42.007420362456692</v>
      </c>
      <c r="H4364">
        <v>23.459854981548901</v>
      </c>
      <c r="I4364">
        <v>-1.2967608899382981</v>
      </c>
      <c r="J4364">
        <v>5765.2698061566971</v>
      </c>
      <c r="K4364">
        <v>-2718.9172707335865</v>
      </c>
      <c r="L4364">
        <v>-25.248695199482341</v>
      </c>
      <c r="M4364">
        <v>6374.2330568371481</v>
      </c>
      <c r="N4364">
        <v>36501.98318878944</v>
      </c>
      <c r="O4364">
        <v>60.265081855338231</v>
      </c>
      <c r="P4364">
        <v>3.0212019642613868</v>
      </c>
      <c r="Q4364" s="6">
        <v>4362</v>
      </c>
    </row>
    <row r="4365" spans="1:17" x14ac:dyDescent="0.25">
      <c r="A4365">
        <v>107.10253479815934</v>
      </c>
      <c r="B4365">
        <v>-25.422455837941023</v>
      </c>
      <c r="C4365" s="6">
        <v>2131.92</v>
      </c>
      <c r="D4365">
        <v>1.2</v>
      </c>
      <c r="E4365">
        <v>0.65</v>
      </c>
      <c r="F4365">
        <v>19.899999999999999</v>
      </c>
      <c r="G4365">
        <v>46.089820015575185</v>
      </c>
      <c r="H4365">
        <v>23.819043552270372</v>
      </c>
      <c r="I4365">
        <v>-2.8974652018406601</v>
      </c>
      <c r="J4365">
        <v>5764.0830288615134</v>
      </c>
      <c r="K4365">
        <v>-2721.4154956134075</v>
      </c>
      <c r="L4365">
        <v>-25.273555817960602</v>
      </c>
      <c r="M4365">
        <v>6374.2258716940751</v>
      </c>
      <c r="N4365">
        <v>36510.158189694142</v>
      </c>
      <c r="O4365">
        <v>60.09491084224905</v>
      </c>
      <c r="P4365">
        <v>6.7241666297795089</v>
      </c>
      <c r="Q4365" s="6">
        <v>4363</v>
      </c>
    </row>
    <row r="4366" spans="1:17" x14ac:dyDescent="0.25">
      <c r="A4366">
        <v>105.5245190409025</v>
      </c>
      <c r="B4366">
        <v>-21.108888857173362</v>
      </c>
      <c r="C4366" s="6">
        <v>2132.2000000000003</v>
      </c>
      <c r="D4366">
        <v>0.75</v>
      </c>
      <c r="E4366">
        <v>0.65</v>
      </c>
      <c r="F4366">
        <v>19.899999999999999</v>
      </c>
      <c r="G4366">
        <v>42.007420362456692</v>
      </c>
      <c r="H4366">
        <v>20.41439343888414</v>
      </c>
      <c r="I4366">
        <v>-4.4754809590974958</v>
      </c>
      <c r="J4366">
        <v>5952.7368846007312</v>
      </c>
      <c r="K4366">
        <v>-2282.6468741285985</v>
      </c>
      <c r="L4366">
        <v>-20.979907976809098</v>
      </c>
      <c r="M4366">
        <v>6375.3865113618858</v>
      </c>
      <c r="N4366">
        <v>36304.363829542759</v>
      </c>
      <c r="O4366">
        <v>64.739777309529885</v>
      </c>
      <c r="P4366">
        <v>12.261658424202931</v>
      </c>
      <c r="Q4366" s="6">
        <v>4364</v>
      </c>
    </row>
    <row r="4367" spans="1:17" x14ac:dyDescent="0.25">
      <c r="A4367">
        <v>105.97950258635997</v>
      </c>
      <c r="B4367">
        <v>-21.598416934871089</v>
      </c>
      <c r="C4367" s="6">
        <v>2132.48</v>
      </c>
      <c r="D4367">
        <v>3</v>
      </c>
      <c r="E4367">
        <v>0.65</v>
      </c>
      <c r="F4367">
        <v>19.899999999999999</v>
      </c>
      <c r="G4367">
        <v>54.048620189015942</v>
      </c>
      <c r="H4367">
        <v>21.017879810946283</v>
      </c>
      <c r="I4367">
        <v>-4.0204974136400295</v>
      </c>
      <c r="J4367">
        <v>5933.000944645396</v>
      </c>
      <c r="K4367">
        <v>-2333.1272118677739</v>
      </c>
      <c r="L4367">
        <v>-21.467020758462525</v>
      </c>
      <c r="M4367">
        <v>6375.2633511033137</v>
      </c>
      <c r="N4367">
        <v>36323.135756034819</v>
      </c>
      <c r="O4367">
        <v>64.282085323415444</v>
      </c>
      <c r="P4367">
        <v>10.810167989363022</v>
      </c>
      <c r="Q4367" s="6">
        <v>4365</v>
      </c>
    </row>
    <row r="4368" spans="1:17" x14ac:dyDescent="0.25">
      <c r="A4368">
        <v>107.54022251997148</v>
      </c>
      <c r="B4368">
        <v>-21.172040147670351</v>
      </c>
      <c r="C4368" s="6">
        <v>2132.7600000000002</v>
      </c>
      <c r="D4368">
        <v>1.2</v>
      </c>
      <c r="E4368">
        <v>0.65</v>
      </c>
      <c r="F4368">
        <v>19.899999999999999</v>
      </c>
      <c r="G4368">
        <v>46.089820015575185</v>
      </c>
      <c r="H4368">
        <v>15.331081834386991</v>
      </c>
      <c r="I4368">
        <v>-2.4597774800285208</v>
      </c>
      <c r="J4368">
        <v>5950.2151658325683</v>
      </c>
      <c r="K4368">
        <v>-2289.1683441268833</v>
      </c>
      <c r="L4368">
        <v>-21.042745568364847</v>
      </c>
      <c r="M4368">
        <v>6375.3707521568122</v>
      </c>
      <c r="N4368">
        <v>36292.574686072869</v>
      </c>
      <c r="O4368">
        <v>65.028377988890099</v>
      </c>
      <c r="P4368">
        <v>6.7829106790898637</v>
      </c>
      <c r="Q4368" s="6">
        <v>4366</v>
      </c>
    </row>
    <row r="4369" spans="1:17" x14ac:dyDescent="0.25">
      <c r="A4369">
        <v>105.55482320161367</v>
      </c>
      <c r="B4369">
        <v>-22.594492606499788</v>
      </c>
      <c r="C4369" s="6">
        <v>2133.0400000000004</v>
      </c>
      <c r="D4369">
        <v>1.2</v>
      </c>
      <c r="E4369">
        <v>0.65</v>
      </c>
      <c r="F4369">
        <v>19.899999999999999</v>
      </c>
      <c r="G4369">
        <v>46.089820015575185</v>
      </c>
      <c r="H4369">
        <v>17.811759230368153</v>
      </c>
      <c r="I4369">
        <v>-4.4451767983863277</v>
      </c>
      <c r="J4369">
        <v>5891.5113310147062</v>
      </c>
      <c r="K4369">
        <v>-2435.3218969668783</v>
      </c>
      <c r="L4369">
        <v>-22.458300190089414</v>
      </c>
      <c r="M4369">
        <v>6375.0057651206107</v>
      </c>
      <c r="N4369">
        <v>36374.838081740098</v>
      </c>
      <c r="O4369">
        <v>63.062785000697858</v>
      </c>
      <c r="P4369">
        <v>11.438596028066431</v>
      </c>
      <c r="Q4369" s="6">
        <v>4367</v>
      </c>
    </row>
    <row r="4370" spans="1:17" x14ac:dyDescent="0.25">
      <c r="A4370">
        <v>109.98056134183727</v>
      </c>
      <c r="B4370">
        <v>-24.854550491593034</v>
      </c>
      <c r="C4370" s="6">
        <v>2133.3200000000002</v>
      </c>
      <c r="D4370">
        <v>1.2</v>
      </c>
      <c r="E4370">
        <v>0.65</v>
      </c>
      <c r="F4370">
        <v>19.899999999999999</v>
      </c>
      <c r="G4370">
        <v>46.089820015575185</v>
      </c>
      <c r="H4370">
        <v>15.478595115155397</v>
      </c>
      <c r="I4370">
        <v>-1.9438658162727052E-2</v>
      </c>
      <c r="J4370">
        <v>5790.8074652826908</v>
      </c>
      <c r="K4370">
        <v>-2664.4646019443448</v>
      </c>
      <c r="L4370">
        <v>-24.708090573467427</v>
      </c>
      <c r="M4370">
        <v>6374.3880267040677</v>
      </c>
      <c r="N4370">
        <v>36470.792689496593</v>
      </c>
      <c r="O4370">
        <v>60.926538145295986</v>
      </c>
      <c r="P4370">
        <v>4.6247696097407621E-2</v>
      </c>
      <c r="Q4370" s="6">
        <v>4368</v>
      </c>
    </row>
    <row r="4371" spans="1:17" x14ac:dyDescent="0.25">
      <c r="A4371">
        <v>106.7013383412242</v>
      </c>
      <c r="B4371">
        <v>-22.852921963215127</v>
      </c>
      <c r="C4371" s="6">
        <v>2133.6000000000004</v>
      </c>
      <c r="D4371">
        <v>1.2</v>
      </c>
      <c r="E4371">
        <v>0.65</v>
      </c>
      <c r="F4371">
        <v>19.899999999999999</v>
      </c>
      <c r="G4371">
        <v>46.089820015575185</v>
      </c>
      <c r="H4371">
        <v>17.102939295878247</v>
      </c>
      <c r="I4371">
        <v>-3.2986616587757993</v>
      </c>
      <c r="J4371">
        <v>5880.4563567449813</v>
      </c>
      <c r="K4371">
        <v>-2461.7189778544903</v>
      </c>
      <c r="L4371">
        <v>-22.715511651562721</v>
      </c>
      <c r="M4371">
        <v>6374.9374341644652</v>
      </c>
      <c r="N4371">
        <v>36378.391483533924</v>
      </c>
      <c r="O4371">
        <v>62.979440551482341</v>
      </c>
      <c r="P4371">
        <v>8.4414569530203281</v>
      </c>
      <c r="Q4371" s="6">
        <v>4369</v>
      </c>
    </row>
    <row r="4372" spans="1:17" x14ac:dyDescent="0.25">
      <c r="A4372">
        <v>107.8819964519051</v>
      </c>
      <c r="B4372">
        <v>-24.417141212135856</v>
      </c>
      <c r="C4372" s="6">
        <v>2133.88</v>
      </c>
      <c r="D4372">
        <v>0.75</v>
      </c>
      <c r="E4372">
        <v>0.65</v>
      </c>
      <c r="F4372">
        <v>19.899999999999999</v>
      </c>
      <c r="G4372">
        <v>42.007420362456692</v>
      </c>
      <c r="H4372">
        <v>21.155660269548235</v>
      </c>
      <c r="I4372">
        <v>-2.1180035480949044</v>
      </c>
      <c r="J4372">
        <v>5811.0040909867712</v>
      </c>
      <c r="K4372">
        <v>-2620.4241661547021</v>
      </c>
      <c r="L4372">
        <v>-24.272599728478731</v>
      </c>
      <c r="M4372">
        <v>6374.511067998279</v>
      </c>
      <c r="N4372">
        <v>36452.049164242562</v>
      </c>
      <c r="O4372">
        <v>61.33187488492635</v>
      </c>
      <c r="P4372">
        <v>5.1123866648166594</v>
      </c>
      <c r="Q4372" s="6">
        <v>4370</v>
      </c>
    </row>
    <row r="4373" spans="1:17" x14ac:dyDescent="0.25">
      <c r="A4373">
        <v>108.03042586853888</v>
      </c>
      <c r="B4373">
        <v>-22.400470108370509</v>
      </c>
      <c r="C4373" s="6">
        <v>2134.1600000000003</v>
      </c>
      <c r="D4373">
        <v>1.2</v>
      </c>
      <c r="E4373">
        <v>0.65</v>
      </c>
      <c r="F4373">
        <v>19.899999999999999</v>
      </c>
      <c r="G4373">
        <v>46.089820015575185</v>
      </c>
      <c r="H4373">
        <v>20.299915734032837</v>
      </c>
      <c r="I4373">
        <v>-1.9695741314611155</v>
      </c>
      <c r="J4373">
        <v>5899.7325942950429</v>
      </c>
      <c r="K4373">
        <v>-2415.4715440138111</v>
      </c>
      <c r="L4373">
        <v>-22.265199295830747</v>
      </c>
      <c r="M4373">
        <v>6375.0566636013345</v>
      </c>
      <c r="N4373">
        <v>36348.805610948199</v>
      </c>
      <c r="O4373">
        <v>63.667508077812016</v>
      </c>
      <c r="P4373">
        <v>5.156497951133562</v>
      </c>
      <c r="Q4373" s="6">
        <v>4371</v>
      </c>
    </row>
    <row r="4374" spans="1:17" x14ac:dyDescent="0.25">
      <c r="A4374">
        <v>106.44166387397885</v>
      </c>
      <c r="B4374">
        <v>-24.915557553322841</v>
      </c>
      <c r="C4374" s="6">
        <v>2134.44</v>
      </c>
      <c r="D4374">
        <v>3</v>
      </c>
      <c r="E4374">
        <v>0.65</v>
      </c>
      <c r="F4374">
        <v>19.899999999999999</v>
      </c>
      <c r="G4374">
        <v>54.048620189015942</v>
      </c>
      <c r="H4374">
        <v>15.381302937462173</v>
      </c>
      <c r="I4374">
        <v>-3.5583361260211461</v>
      </c>
      <c r="J4374">
        <v>5787.963777455112</v>
      </c>
      <c r="K4374">
        <v>-2670.5949898084623</v>
      </c>
      <c r="L4374">
        <v>-24.768832749498991</v>
      </c>
      <c r="M4374">
        <v>6374.3707366862891</v>
      </c>
      <c r="N4374">
        <v>36486.973693025328</v>
      </c>
      <c r="O4374">
        <v>60.583312769359829</v>
      </c>
      <c r="P4374">
        <v>8.396688955454584</v>
      </c>
      <c r="Q4374" s="6">
        <v>4372</v>
      </c>
    </row>
    <row r="4375" spans="1:17" x14ac:dyDescent="0.25">
      <c r="A4375">
        <v>106.69635802082674</v>
      </c>
      <c r="B4375">
        <v>-21.427649331341577</v>
      </c>
      <c r="C4375" s="6">
        <v>2134.7200000000003</v>
      </c>
      <c r="D4375">
        <v>1.2</v>
      </c>
      <c r="E4375">
        <v>0.65</v>
      </c>
      <c r="F4375">
        <v>19.899999999999999</v>
      </c>
      <c r="G4375">
        <v>46.089820015575185</v>
      </c>
      <c r="H4375">
        <v>21.620851785727993</v>
      </c>
      <c r="I4375">
        <v>-3.3036419791732641</v>
      </c>
      <c r="J4375">
        <v>5939.9347629518606</v>
      </c>
      <c r="K4375">
        <v>-2315.5364242547912</v>
      </c>
      <c r="L4375">
        <v>-21.297091420191894</v>
      </c>
      <c r="M4375">
        <v>6375.3065746028751</v>
      </c>
      <c r="N4375">
        <v>36309.601750949012</v>
      </c>
      <c r="O4375">
        <v>64.609826842654087</v>
      </c>
      <c r="P4375">
        <v>8.978801446170241</v>
      </c>
      <c r="Q4375" s="6">
        <v>4373</v>
      </c>
    </row>
    <row r="4376" spans="1:17" x14ac:dyDescent="0.25">
      <c r="A4376">
        <v>108.0224472749002</v>
      </c>
      <c r="B4376">
        <v>-21.687825133228102</v>
      </c>
      <c r="C4376" s="6">
        <v>2135</v>
      </c>
      <c r="D4376">
        <v>1.2</v>
      </c>
      <c r="E4376">
        <v>0.65</v>
      </c>
      <c r="F4376">
        <v>19.899999999999999</v>
      </c>
      <c r="G4376">
        <v>46.089820015575185</v>
      </c>
      <c r="H4376">
        <v>21.942480891868023</v>
      </c>
      <c r="I4376">
        <v>-1.9775527250997982</v>
      </c>
      <c r="J4376">
        <v>5929.3496702015736</v>
      </c>
      <c r="K4376">
        <v>-2342.3290390143929</v>
      </c>
      <c r="L4376">
        <v>-21.555991915808459</v>
      </c>
      <c r="M4376">
        <v>6375.2406102459845</v>
      </c>
      <c r="N4376">
        <v>36314.519562180911</v>
      </c>
      <c r="O4376">
        <v>64.488688044163439</v>
      </c>
      <c r="P4376">
        <v>5.3378840821336935</v>
      </c>
      <c r="Q4376" s="6">
        <v>4374</v>
      </c>
    </row>
    <row r="4377" spans="1:17" x14ac:dyDescent="0.25">
      <c r="A4377">
        <v>107.14307131555425</v>
      </c>
      <c r="B4377">
        <v>-21.338182987133813</v>
      </c>
      <c r="C4377" s="6">
        <v>2135.2800000000002</v>
      </c>
      <c r="D4377">
        <v>3</v>
      </c>
      <c r="E4377">
        <v>0.65</v>
      </c>
      <c r="F4377">
        <v>19.899999999999999</v>
      </c>
      <c r="G4377">
        <v>54.048620189015942</v>
      </c>
      <c r="H4377">
        <v>19.719067673434132</v>
      </c>
      <c r="I4377">
        <v>-2.856928684445748</v>
      </c>
      <c r="J4377">
        <v>5943.5464453010763</v>
      </c>
      <c r="K4377">
        <v>-2306.3124022791862</v>
      </c>
      <c r="L4377">
        <v>-21.208066089140708</v>
      </c>
      <c r="M4377">
        <v>6375.3291087094358</v>
      </c>
      <c r="N4377">
        <v>36302.526403831536</v>
      </c>
      <c r="O4377">
        <v>64.782801695194436</v>
      </c>
      <c r="P4377">
        <v>7.8092591814214556</v>
      </c>
      <c r="Q4377" s="6">
        <v>4375</v>
      </c>
    </row>
    <row r="4378" spans="1:17" x14ac:dyDescent="0.25">
      <c r="A4378">
        <v>106.63614356400099</v>
      </c>
      <c r="B4378">
        <v>-24.958220314636606</v>
      </c>
      <c r="C4378" s="6">
        <v>2135.5600000000004</v>
      </c>
      <c r="D4378">
        <v>3</v>
      </c>
      <c r="E4378">
        <v>0.65</v>
      </c>
      <c r="F4378">
        <v>19.899999999999999</v>
      </c>
      <c r="G4378">
        <v>54.048620189015942</v>
      </c>
      <c r="H4378">
        <v>14.500456970478652</v>
      </c>
      <c r="I4378">
        <v>-3.3638564359990113</v>
      </c>
      <c r="J4378">
        <v>5785.9712706635628</v>
      </c>
      <c r="K4378">
        <v>-2674.8802516491573</v>
      </c>
      <c r="L4378">
        <v>-24.811310666691266</v>
      </c>
      <c r="M4378">
        <v>6374.3586269998004</v>
      </c>
      <c r="N4378">
        <v>36487.89953192672</v>
      </c>
      <c r="O4378">
        <v>60.563490621435228</v>
      </c>
      <c r="P4378">
        <v>7.9301735044481063</v>
      </c>
      <c r="Q4378" s="6">
        <v>4376</v>
      </c>
    </row>
    <row r="4379" spans="1:17" x14ac:dyDescent="0.25">
      <c r="A4379">
        <v>109.44201941257612</v>
      </c>
      <c r="B4379">
        <v>-25.276757090998583</v>
      </c>
      <c r="C4379" s="6">
        <v>2135.84</v>
      </c>
      <c r="D4379">
        <v>1.2</v>
      </c>
      <c r="E4379">
        <v>0.65</v>
      </c>
      <c r="F4379">
        <v>19.899999999999999</v>
      </c>
      <c r="G4379">
        <v>46.089820015575185</v>
      </c>
      <c r="H4379">
        <v>20.675835643966451</v>
      </c>
      <c r="I4379">
        <v>-0.55798058742388434</v>
      </c>
      <c r="J4379">
        <v>5770.9933163702253</v>
      </c>
      <c r="K4379">
        <v>-2706.8293684703381</v>
      </c>
      <c r="L4379">
        <v>-25.128477583791344</v>
      </c>
      <c r="M4379">
        <v>6374.2677295202575</v>
      </c>
      <c r="N4379">
        <v>36493.98755926943</v>
      </c>
      <c r="O4379">
        <v>60.433161870903234</v>
      </c>
      <c r="P4379">
        <v>1.3065882009179055</v>
      </c>
      <c r="Q4379" s="6">
        <v>4377</v>
      </c>
    </row>
    <row r="4380" spans="1:17" x14ac:dyDescent="0.25">
      <c r="A4380">
        <v>107.54764603326841</v>
      </c>
      <c r="B4380">
        <v>-20.989476275042485</v>
      </c>
      <c r="C4380" s="6">
        <v>2136.1200000000003</v>
      </c>
      <c r="D4380">
        <v>1.2</v>
      </c>
      <c r="E4380">
        <v>0.65</v>
      </c>
      <c r="F4380">
        <v>19.899999999999999</v>
      </c>
      <c r="G4380">
        <v>46.089820015575185</v>
      </c>
      <c r="H4380">
        <v>20.100924540860824</v>
      </c>
      <c r="I4380">
        <v>-2.452353966731593</v>
      </c>
      <c r="J4380">
        <v>5957.4854911492866</v>
      </c>
      <c r="K4380">
        <v>-2270.3079996490842</v>
      </c>
      <c r="L4380">
        <v>-20.861090266125199</v>
      </c>
      <c r="M4380">
        <v>6375.4162052782785</v>
      </c>
      <c r="N4380">
        <v>36284.104486766693</v>
      </c>
      <c r="O4380">
        <v>65.239577337229804</v>
      </c>
      <c r="P4380">
        <v>6.8182096603144657</v>
      </c>
      <c r="Q4380" s="6">
        <v>4378</v>
      </c>
    </row>
    <row r="4381" spans="1:17" x14ac:dyDescent="0.25">
      <c r="A4381">
        <v>107.76847430180902</v>
      </c>
      <c r="B4381">
        <v>-24.420174019296752</v>
      </c>
      <c r="C4381" s="6">
        <v>2136.4</v>
      </c>
      <c r="D4381">
        <v>0.75</v>
      </c>
      <c r="E4381">
        <v>0.65</v>
      </c>
      <c r="F4381">
        <v>19.899999999999999</v>
      </c>
      <c r="G4381">
        <v>42.007420362456692</v>
      </c>
      <c r="H4381">
        <v>16.021429848872373</v>
      </c>
      <c r="I4381">
        <v>-2.2315256981909783</v>
      </c>
      <c r="J4381">
        <v>5810.8652184830617</v>
      </c>
      <c r="K4381">
        <v>-2620.7300440896061</v>
      </c>
      <c r="L4381">
        <v>-24.275619118283277</v>
      </c>
      <c r="M4381">
        <v>6374.5102205087178</v>
      </c>
      <c r="N4381">
        <v>36452.714899467974</v>
      </c>
      <c r="O4381">
        <v>61.317481575114478</v>
      </c>
      <c r="P4381">
        <v>5.3844780918080239</v>
      </c>
      <c r="Q4381" s="6">
        <v>4379</v>
      </c>
    </row>
    <row r="4382" spans="1:17" x14ac:dyDescent="0.25">
      <c r="A4382">
        <v>106.00735867204202</v>
      </c>
      <c r="B4382">
        <v>-25.43440745539225</v>
      </c>
      <c r="C4382" s="6">
        <v>2136.6800000000003</v>
      </c>
      <c r="D4382">
        <v>3</v>
      </c>
      <c r="E4382">
        <v>0.65</v>
      </c>
      <c r="F4382">
        <v>19.899999999999999</v>
      </c>
      <c r="G4382">
        <v>54.048620189015942</v>
      </c>
      <c r="H4382">
        <v>15.802727618055743</v>
      </c>
      <c r="I4382">
        <v>-3.9926413279579833</v>
      </c>
      <c r="J4382">
        <v>5763.5145285959343</v>
      </c>
      <c r="K4382">
        <v>-2722.6112226935948</v>
      </c>
      <c r="L4382">
        <v>-25.285456704583567</v>
      </c>
      <c r="M4382">
        <v>6374.2224303261901</v>
      </c>
      <c r="N4382">
        <v>36518.457446015986</v>
      </c>
      <c r="O4382">
        <v>59.923192881461752</v>
      </c>
      <c r="P4382">
        <v>9.2308810006244446</v>
      </c>
      <c r="Q4382" s="6">
        <v>4380</v>
      </c>
    </row>
    <row r="4383" spans="1:17" x14ac:dyDescent="0.25">
      <c r="A4383">
        <v>110.82600496040477</v>
      </c>
      <c r="B4383">
        <v>-25.609345405770814</v>
      </c>
      <c r="C4383" s="6">
        <v>2136.96</v>
      </c>
      <c r="D4383">
        <v>3</v>
      </c>
      <c r="E4383">
        <v>0.65</v>
      </c>
      <c r="F4383">
        <v>19.899999999999999</v>
      </c>
      <c r="G4383">
        <v>54.048620189015942</v>
      </c>
      <c r="H4383">
        <v>19.448744162564719</v>
      </c>
      <c r="I4383">
        <v>0.82600496040477367</v>
      </c>
      <c r="J4383">
        <v>5755.1646524636481</v>
      </c>
      <c r="K4383">
        <v>-2740.0999140823492</v>
      </c>
      <c r="L4383">
        <v>-25.459655051408358</v>
      </c>
      <c r="M4383">
        <v>6374.1719239538188</v>
      </c>
      <c r="N4383">
        <v>36512.628859726639</v>
      </c>
      <c r="O4383">
        <v>60.042296025607129</v>
      </c>
      <c r="P4383">
        <v>1.9104426042068066</v>
      </c>
      <c r="Q4383" s="6">
        <v>4381</v>
      </c>
    </row>
    <row r="4384" spans="1:17" x14ac:dyDescent="0.25">
      <c r="A4384">
        <v>105.72031449018365</v>
      </c>
      <c r="B4384">
        <v>-25.282885054431581</v>
      </c>
      <c r="C4384" s="6">
        <v>2137.2400000000002</v>
      </c>
      <c r="D4384">
        <v>3</v>
      </c>
      <c r="E4384">
        <v>0.65</v>
      </c>
      <c r="F4384">
        <v>19.899999999999999</v>
      </c>
      <c r="G4384">
        <v>54.048620189015942</v>
      </c>
      <c r="H4384">
        <v>14.515489306229272</v>
      </c>
      <c r="I4384">
        <v>-4.2796855098163462</v>
      </c>
      <c r="J4384">
        <v>5770.7034257416763</v>
      </c>
      <c r="K4384">
        <v>-2707.4431962717263</v>
      </c>
      <c r="L4384">
        <v>-25.134579372110661</v>
      </c>
      <c r="M4384">
        <v>6374.2659725575286</v>
      </c>
      <c r="N4384">
        <v>36512.592026040205</v>
      </c>
      <c r="O4384">
        <v>60.045540906309959</v>
      </c>
      <c r="P4384">
        <v>9.9384113220390109</v>
      </c>
      <c r="Q4384" s="6">
        <v>4382</v>
      </c>
    </row>
    <row r="4385" spans="1:17" x14ac:dyDescent="0.25">
      <c r="A4385">
        <v>104.00882515230123</v>
      </c>
      <c r="B4385">
        <v>-25.455851166725864</v>
      </c>
      <c r="C4385" s="6">
        <v>2137.52</v>
      </c>
      <c r="D4385">
        <v>0.75</v>
      </c>
      <c r="E4385">
        <v>0.65</v>
      </c>
      <c r="F4385">
        <v>19.899999999999999</v>
      </c>
      <c r="G4385">
        <v>42.007420362456692</v>
      </c>
      <c r="H4385">
        <v>16.313918584078493</v>
      </c>
      <c r="I4385">
        <v>-5.9911748476987725</v>
      </c>
      <c r="J4385">
        <v>5762.4938922438851</v>
      </c>
      <c r="K4385">
        <v>-2724.7563156725523</v>
      </c>
      <c r="L4385">
        <v>-25.306809458736648</v>
      </c>
      <c r="M4385">
        <v>6374.2162528381123</v>
      </c>
      <c r="N4385">
        <v>36539.818759740454</v>
      </c>
      <c r="O4385">
        <v>59.485510895668675</v>
      </c>
      <c r="P4385">
        <v>13.721487388271004</v>
      </c>
      <c r="Q4385" s="6">
        <v>4383</v>
      </c>
    </row>
    <row r="4386" spans="1:17" x14ac:dyDescent="0.25">
      <c r="A4386">
        <v>108.43794196138148</v>
      </c>
      <c r="B4386">
        <v>-24.058165198556331</v>
      </c>
      <c r="C4386" s="6">
        <v>2137.8000000000002</v>
      </c>
      <c r="D4386">
        <v>0.75</v>
      </c>
      <c r="E4386">
        <v>0.65</v>
      </c>
      <c r="F4386">
        <v>19.899999999999999</v>
      </c>
      <c r="G4386">
        <v>42.007420362456692</v>
      </c>
      <c r="H4386">
        <v>23.741327005581709</v>
      </c>
      <c r="I4386">
        <v>-1.5620580386185168</v>
      </c>
      <c r="J4386">
        <v>5827.32676129432</v>
      </c>
      <c r="K4386">
        <v>-2584.1683227944932</v>
      </c>
      <c r="L4386">
        <v>-23.91522317650892</v>
      </c>
      <c r="M4386">
        <v>6374.6108197623689</v>
      </c>
      <c r="N4386">
        <v>36431.092991648824</v>
      </c>
      <c r="O4386">
        <v>61.790601138155317</v>
      </c>
      <c r="P4386">
        <v>3.8269789371925418</v>
      </c>
      <c r="Q4386" s="6">
        <v>4384</v>
      </c>
    </row>
    <row r="4387" spans="1:17" x14ac:dyDescent="0.25">
      <c r="A4387">
        <v>103.26442759900335</v>
      </c>
      <c r="B4387">
        <v>-21.940133438963521</v>
      </c>
      <c r="C4387" s="6">
        <v>2138.0800000000004</v>
      </c>
      <c r="D4387">
        <v>3</v>
      </c>
      <c r="E4387">
        <v>0.65</v>
      </c>
      <c r="F4387">
        <v>19.899999999999999</v>
      </c>
      <c r="G4387">
        <v>54.048620189015942</v>
      </c>
      <c r="H4387">
        <v>21.404158911570704</v>
      </c>
      <c r="I4387">
        <v>-6.7355724009966451</v>
      </c>
      <c r="J4387">
        <v>5918.9682434090182</v>
      </c>
      <c r="K4387">
        <v>-2368.2661021624317</v>
      </c>
      <c r="L4387">
        <v>-21.807073787846807</v>
      </c>
      <c r="M4387">
        <v>6375.1760287176448</v>
      </c>
      <c r="N4387">
        <v>36369.852739558912</v>
      </c>
      <c r="O4387">
        <v>63.182351248874596</v>
      </c>
      <c r="P4387">
        <v>17.541135339751548</v>
      </c>
      <c r="Q4387" s="6">
        <v>4385</v>
      </c>
    </row>
    <row r="4388" spans="1:17" x14ac:dyDescent="0.25">
      <c r="A4388">
        <v>108.3488376545244</v>
      </c>
      <c r="B4388">
        <v>-21.500156501554684</v>
      </c>
      <c r="C4388" s="6">
        <v>2138.36</v>
      </c>
      <c r="D4388">
        <v>1.2</v>
      </c>
      <c r="E4388">
        <v>0.65</v>
      </c>
      <c r="F4388">
        <v>19.899999999999999</v>
      </c>
      <c r="G4388">
        <v>46.089820015575185</v>
      </c>
      <c r="H4388">
        <v>18.753524436963467</v>
      </c>
      <c r="I4388">
        <v>-1.6511623454755977</v>
      </c>
      <c r="J4388">
        <v>5936.9971163412456</v>
      </c>
      <c r="K4388">
        <v>-2323.0078750752923</v>
      </c>
      <c r="L4388">
        <v>-21.369242102434178</v>
      </c>
      <c r="M4388">
        <v>6375.2882560011431</v>
      </c>
      <c r="N4388">
        <v>36304.409207009005</v>
      </c>
      <c r="O4388">
        <v>64.735554475291877</v>
      </c>
      <c r="P4388">
        <v>4.4971610524002648</v>
      </c>
      <c r="Q4388" s="6">
        <v>4386</v>
      </c>
    </row>
    <row r="4389" spans="1:17" x14ac:dyDescent="0.25">
      <c r="A4389">
        <v>103.11917487606543</v>
      </c>
      <c r="B4389">
        <v>-20.781936575976481</v>
      </c>
      <c r="C4389" s="6">
        <v>2138.6400000000003</v>
      </c>
      <c r="D4389">
        <v>1.2</v>
      </c>
      <c r="E4389">
        <v>0.65</v>
      </c>
      <c r="F4389">
        <v>19.899999999999999</v>
      </c>
      <c r="G4389">
        <v>46.089820015575185</v>
      </c>
      <c r="H4389">
        <v>23.321084767829504</v>
      </c>
      <c r="I4389">
        <v>-6.8808251239345708</v>
      </c>
      <c r="J4389">
        <v>5965.6772142056388</v>
      </c>
      <c r="K4389">
        <v>-2248.839929342596</v>
      </c>
      <c r="L4389">
        <v>-20.654589718526712</v>
      </c>
      <c r="M4389">
        <v>6375.46748496908</v>
      </c>
      <c r="N4389">
        <v>36318.168910297922</v>
      </c>
      <c r="O4389">
        <v>64.407780761334166</v>
      </c>
      <c r="P4389">
        <v>18.783473887270496</v>
      </c>
      <c r="Q4389" s="6">
        <v>4387</v>
      </c>
    </row>
    <row r="4390" spans="1:17" x14ac:dyDescent="0.25">
      <c r="A4390">
        <v>107.57062820455886</v>
      </c>
      <c r="B4390">
        <v>-22.803956236657697</v>
      </c>
      <c r="C4390" s="6">
        <v>2138.92</v>
      </c>
      <c r="D4390">
        <v>3</v>
      </c>
      <c r="E4390">
        <v>0.65</v>
      </c>
      <c r="F4390">
        <v>19.899999999999999</v>
      </c>
      <c r="G4390">
        <v>54.048620189015942</v>
      </c>
      <c r="H4390">
        <v>22.604394875932488</v>
      </c>
      <c r="I4390">
        <v>-2.429371795441142</v>
      </c>
      <c r="J4390">
        <v>5882.560158644249</v>
      </c>
      <c r="K4390">
        <v>-2456.7211764706371</v>
      </c>
      <c r="L4390">
        <v>-22.666775835292388</v>
      </c>
      <c r="M4390">
        <v>6374.9504279631792</v>
      </c>
      <c r="N4390">
        <v>36370.789971845188</v>
      </c>
      <c r="O4390">
        <v>63.15407925603899</v>
      </c>
      <c r="P4390">
        <v>6.2469519241332714</v>
      </c>
      <c r="Q4390" s="6">
        <v>4388</v>
      </c>
    </row>
    <row r="4391" spans="1:17" x14ac:dyDescent="0.25">
      <c r="A4391">
        <v>109.75758772927523</v>
      </c>
      <c r="B4391">
        <v>-23.1420860853062</v>
      </c>
      <c r="C4391" s="6">
        <v>2139.2000000000003</v>
      </c>
      <c r="D4391">
        <v>1.2</v>
      </c>
      <c r="E4391">
        <v>0.65</v>
      </c>
      <c r="F4391">
        <v>19.899999999999999</v>
      </c>
      <c r="G4391">
        <v>46.089820015575185</v>
      </c>
      <c r="H4391">
        <v>19.600367952383287</v>
      </c>
      <c r="I4391">
        <v>-0.24241227072477045</v>
      </c>
      <c r="J4391">
        <v>5867.9451940781964</v>
      </c>
      <c r="K4391">
        <v>-2491.1969990580865</v>
      </c>
      <c r="L4391">
        <v>-23.003326202506955</v>
      </c>
      <c r="M4391">
        <v>6374.8602564151488</v>
      </c>
      <c r="N4391">
        <v>36381.647141711008</v>
      </c>
      <c r="O4391">
        <v>62.902868513945272</v>
      </c>
      <c r="P4391">
        <v>0.61678510549170906</v>
      </c>
      <c r="Q4391" s="6">
        <v>4389</v>
      </c>
    </row>
    <row r="4392" spans="1:17" x14ac:dyDescent="0.25">
      <c r="A4392">
        <v>107.07211285750147</v>
      </c>
      <c r="B4392">
        <v>-20.684735573738941</v>
      </c>
      <c r="C4392" s="6">
        <v>2139.48</v>
      </c>
      <c r="D4392">
        <v>1.2</v>
      </c>
      <c r="E4392">
        <v>0.65</v>
      </c>
      <c r="F4392">
        <v>19.899999999999999</v>
      </c>
      <c r="G4392">
        <v>46.089820015575185</v>
      </c>
      <c r="H4392">
        <v>21.135748987812633</v>
      </c>
      <c r="I4392">
        <v>-2.927887142498534</v>
      </c>
      <c r="J4392">
        <v>5969.4869808522853</v>
      </c>
      <c r="K4392">
        <v>-2238.7753880385126</v>
      </c>
      <c r="L4392">
        <v>-20.557877685964613</v>
      </c>
      <c r="M4392">
        <v>6375.491357742706</v>
      </c>
      <c r="N4392">
        <v>36272.884489169963</v>
      </c>
      <c r="O4392">
        <v>65.522550519962877</v>
      </c>
      <c r="P4392">
        <v>8.2389618053095397</v>
      </c>
      <c r="Q4392" s="6">
        <v>4390</v>
      </c>
    </row>
    <row r="4393" spans="1:17" x14ac:dyDescent="0.25">
      <c r="A4393">
        <v>106.71776224624695</v>
      </c>
      <c r="B4393">
        <v>-23.969571216438617</v>
      </c>
      <c r="C4393" s="6">
        <v>2139.7600000000002</v>
      </c>
      <c r="D4393">
        <v>3</v>
      </c>
      <c r="E4393">
        <v>0.65</v>
      </c>
      <c r="F4393">
        <v>19.899999999999999</v>
      </c>
      <c r="G4393">
        <v>54.048620189015942</v>
      </c>
      <c r="H4393">
        <v>17.652340898234321</v>
      </c>
      <c r="I4393">
        <v>-3.2822377537530514</v>
      </c>
      <c r="J4393">
        <v>5831.3200473013594</v>
      </c>
      <c r="K4393">
        <v>-2575.2050949730369</v>
      </c>
      <c r="L4393">
        <v>-23.827027375388319</v>
      </c>
      <c r="M4393">
        <v>6374.6352660551347</v>
      </c>
      <c r="N4393">
        <v>36435.039987607604</v>
      </c>
      <c r="O4393">
        <v>61.704871373707441</v>
      </c>
      <c r="P4393">
        <v>8.0350830712818215</v>
      </c>
      <c r="Q4393" s="6">
        <v>4391</v>
      </c>
    </row>
    <row r="4394" spans="1:17" x14ac:dyDescent="0.25">
      <c r="A4394">
        <v>110.31499826020959</v>
      </c>
      <c r="B4394">
        <v>-25.497215504221888</v>
      </c>
      <c r="C4394" s="6">
        <v>2140.0400000000004</v>
      </c>
      <c r="D4394">
        <v>1.2</v>
      </c>
      <c r="E4394">
        <v>0.65</v>
      </c>
      <c r="F4394">
        <v>19.899999999999999</v>
      </c>
      <c r="G4394">
        <v>46.089820015575185</v>
      </c>
      <c r="H4394">
        <v>17.26047901782573</v>
      </c>
      <c r="I4394">
        <v>0.31499826020959176</v>
      </c>
      <c r="J4394">
        <v>5760.5228363420356</v>
      </c>
      <c r="K4394">
        <v>-2728.8930797572029</v>
      </c>
      <c r="L4394">
        <v>-25.347998576749003</v>
      </c>
      <c r="M4394">
        <v>6374.2043259347156</v>
      </c>
      <c r="N4394">
        <v>36505.856261357701</v>
      </c>
      <c r="O4394">
        <v>60.183672633616325</v>
      </c>
      <c r="P4394">
        <v>0.73172656324410978</v>
      </c>
      <c r="Q4394" s="6">
        <v>4392</v>
      </c>
    </row>
    <row r="4395" spans="1:17" x14ac:dyDescent="0.25">
      <c r="A4395">
        <v>105.02685107978287</v>
      </c>
      <c r="B4395">
        <v>-21.241658732583033</v>
      </c>
      <c r="C4395" s="6">
        <v>2140.3200000000002</v>
      </c>
      <c r="D4395">
        <v>1.2</v>
      </c>
      <c r="E4395">
        <v>0.65</v>
      </c>
      <c r="F4395">
        <v>19.899999999999999</v>
      </c>
      <c r="G4395">
        <v>46.089820015575185</v>
      </c>
      <c r="H4395">
        <v>21.600457356054321</v>
      </c>
      <c r="I4395">
        <v>-4.9731489202171275</v>
      </c>
      <c r="J4395">
        <v>5947.4268492220444</v>
      </c>
      <c r="K4395">
        <v>-2296.3545053464454</v>
      </c>
      <c r="L4395">
        <v>-21.112019051321177</v>
      </c>
      <c r="M4395">
        <v>6375.3533346060258</v>
      </c>
      <c r="N4395">
        <v>36315.44605542803</v>
      </c>
      <c r="O4395">
        <v>64.469853106830428</v>
      </c>
      <c r="P4395">
        <v>13.505286696040667</v>
      </c>
      <c r="Q4395" s="6">
        <v>4393</v>
      </c>
    </row>
    <row r="4396" spans="1:17" x14ac:dyDescent="0.25">
      <c r="A4396">
        <v>109.92579833793</v>
      </c>
      <c r="B4396">
        <v>-23.054449515009896</v>
      </c>
      <c r="C4396" s="6">
        <v>2140.6000000000004</v>
      </c>
      <c r="D4396">
        <v>3</v>
      </c>
      <c r="E4396">
        <v>0.65</v>
      </c>
      <c r="F4396">
        <v>19.899999999999999</v>
      </c>
      <c r="G4396">
        <v>54.048620189015942</v>
      </c>
      <c r="H4396">
        <v>19.095689556784997</v>
      </c>
      <c r="I4396">
        <v>-7.4201662069995677E-2</v>
      </c>
      <c r="J4396">
        <v>5871.7526925756765</v>
      </c>
      <c r="K4396">
        <v>-2482.2696959178234</v>
      </c>
      <c r="L4396">
        <v>-22.916097168514924</v>
      </c>
      <c r="M4396">
        <v>6374.8837264723243</v>
      </c>
      <c r="N4396">
        <v>36377.183158532229</v>
      </c>
      <c r="O4396">
        <v>63.005480368959219</v>
      </c>
      <c r="P4396">
        <v>0.18947994762911832</v>
      </c>
      <c r="Q4396" s="6">
        <v>4394</v>
      </c>
    </row>
    <row r="4397" spans="1:17" x14ac:dyDescent="0.25">
      <c r="A4397">
        <v>105.10623365122945</v>
      </c>
      <c r="B4397">
        <v>-22.467768002583661</v>
      </c>
      <c r="C4397" s="6">
        <v>2140.88</v>
      </c>
      <c r="D4397">
        <v>0.75</v>
      </c>
      <c r="E4397">
        <v>0.65</v>
      </c>
      <c r="F4397">
        <v>19.899999999999999</v>
      </c>
      <c r="G4397">
        <v>42.007420362456692</v>
      </c>
      <c r="H4397">
        <v>20.728489405915653</v>
      </c>
      <c r="I4397">
        <v>-4.8937663487705549</v>
      </c>
      <c r="J4397">
        <v>5896.8886358326454</v>
      </c>
      <c r="K4397">
        <v>-2422.3598588658174</v>
      </c>
      <c r="L4397">
        <v>-22.33217682611625</v>
      </c>
      <c r="M4397">
        <v>6375.0390484495565</v>
      </c>
      <c r="N4397">
        <v>36372.986149012708</v>
      </c>
      <c r="O4397">
        <v>63.106251722967222</v>
      </c>
      <c r="P4397">
        <v>12.628119649247845</v>
      </c>
      <c r="Q4397" s="6">
        <v>4395</v>
      </c>
    </row>
    <row r="4398" spans="1:17" x14ac:dyDescent="0.25">
      <c r="A4398">
        <v>103.24106206956444</v>
      </c>
      <c r="B4398">
        <v>-23.418049852000262</v>
      </c>
      <c r="C4398" s="6">
        <v>2141.1600000000003</v>
      </c>
      <c r="D4398">
        <v>0.75</v>
      </c>
      <c r="E4398">
        <v>0.65</v>
      </c>
      <c r="F4398">
        <v>19.899999999999999</v>
      </c>
      <c r="G4398">
        <v>42.007420362456692</v>
      </c>
      <c r="H4398">
        <v>20.106493872312374</v>
      </c>
      <c r="I4398">
        <v>-6.7589379304355646</v>
      </c>
      <c r="J4398">
        <v>5855.8661389925201</v>
      </c>
      <c r="K4398">
        <v>-2519.2711295062845</v>
      </c>
      <c r="L4398">
        <v>-23.278015096349975</v>
      </c>
      <c r="M4398">
        <v>6374.7858992881511</v>
      </c>
      <c r="N4398">
        <v>36442.68704159047</v>
      </c>
      <c r="O4398">
        <v>61.542359879739173</v>
      </c>
      <c r="P4398">
        <v>16.604616757786932</v>
      </c>
      <c r="Q4398" s="6">
        <v>4396</v>
      </c>
    </row>
    <row r="4399" spans="1:17" x14ac:dyDescent="0.25">
      <c r="A4399">
        <v>108.63336462391071</v>
      </c>
      <c r="B4399">
        <v>-20.797122781174075</v>
      </c>
      <c r="C4399" s="6">
        <v>2141.44</v>
      </c>
      <c r="D4399">
        <v>0.75</v>
      </c>
      <c r="E4399">
        <v>0.65</v>
      </c>
      <c r="F4399">
        <v>19.899999999999999</v>
      </c>
      <c r="G4399">
        <v>42.007420362456692</v>
      </c>
      <c r="H4399">
        <v>17.30435793964147</v>
      </c>
      <c r="I4399">
        <v>-1.3666353760892918</v>
      </c>
      <c r="J4399">
        <v>5965.0804491891604</v>
      </c>
      <c r="K4399">
        <v>-2250.4117895656868</v>
      </c>
      <c r="L4399">
        <v>-20.669699660790926</v>
      </c>
      <c r="M4399">
        <v>6375.4637468904957</v>
      </c>
      <c r="N4399">
        <v>36270.916065107362</v>
      </c>
      <c r="O4399">
        <v>65.571182055322126</v>
      </c>
      <c r="P4399">
        <v>3.843978738628504</v>
      </c>
      <c r="Q4399" s="6">
        <v>4397</v>
      </c>
    </row>
    <row r="4400" spans="1:17" x14ac:dyDescent="0.25">
      <c r="A4400">
        <v>106.84232460392769</v>
      </c>
      <c r="B4400">
        <v>-21.074408889789414</v>
      </c>
      <c r="C4400" s="6">
        <v>2141.7200000000003</v>
      </c>
      <c r="D4400">
        <v>0.75</v>
      </c>
      <c r="E4400">
        <v>0.65</v>
      </c>
      <c r="F4400">
        <v>19.899999999999999</v>
      </c>
      <c r="G4400">
        <v>42.007420362456692</v>
      </c>
      <c r="H4400">
        <v>21.777749082380467</v>
      </c>
      <c r="I4400">
        <v>-3.1576753960723067</v>
      </c>
      <c r="J4400">
        <v>5954.110675586664</v>
      </c>
      <c r="K4400">
        <v>-2279.0850659287498</v>
      </c>
      <c r="L4400">
        <v>-20.945599548534123</v>
      </c>
      <c r="M4400">
        <v>6375.3950995114437</v>
      </c>
      <c r="N4400">
        <v>36292.186169958921</v>
      </c>
      <c r="O4400">
        <v>65.038742642957047</v>
      </c>
      <c r="P4400">
        <v>8.7224522093342074</v>
      </c>
      <c r="Q4400" s="6">
        <v>4398</v>
      </c>
    </row>
    <row r="4401" spans="1:17" x14ac:dyDescent="0.25">
      <c r="A4401">
        <v>107.7191072627962</v>
      </c>
      <c r="B4401">
        <v>-24.873061086932335</v>
      </c>
      <c r="C4401" s="6">
        <v>2142</v>
      </c>
      <c r="D4401">
        <v>1.2</v>
      </c>
      <c r="E4401">
        <v>0.65</v>
      </c>
      <c r="F4401">
        <v>19.899999999999999</v>
      </c>
      <c r="G4401">
        <v>46.089820015575185</v>
      </c>
      <c r="H4401">
        <v>20.879146277757101</v>
      </c>
      <c r="I4401">
        <v>-2.2808927372037999</v>
      </c>
      <c r="J4401">
        <v>5789.9453336073902</v>
      </c>
      <c r="K4401">
        <v>-2666.3249820527462</v>
      </c>
      <c r="L4401">
        <v>-24.726520728126026</v>
      </c>
      <c r="M4401">
        <v>6374.3827839313644</v>
      </c>
      <c r="N4401">
        <v>36477.090902309385</v>
      </c>
      <c r="O4401">
        <v>60.792525403165385</v>
      </c>
      <c r="P4401">
        <v>5.4095650800798873</v>
      </c>
      <c r="Q4401" s="6">
        <v>4399</v>
      </c>
    </row>
    <row r="4402" spans="1:17" x14ac:dyDescent="0.25">
      <c r="A4402">
        <v>103.70349017937092</v>
      </c>
      <c r="B4402">
        <v>-25.365796890363157</v>
      </c>
      <c r="C4402" s="6">
        <v>2142.2800000000002</v>
      </c>
      <c r="D4402">
        <v>3</v>
      </c>
      <c r="E4402">
        <v>0.65</v>
      </c>
      <c r="F4402">
        <v>19.899999999999999</v>
      </c>
      <c r="G4402">
        <v>54.048620189015942</v>
      </c>
      <c r="H4402">
        <v>20.546150335266876</v>
      </c>
      <c r="I4402">
        <v>-6.2965098206290833</v>
      </c>
      <c r="J4402">
        <v>5766.7747068674125</v>
      </c>
      <c r="K4402">
        <v>-2715.7453348158424</v>
      </c>
      <c r="L4402">
        <v>-25.217137719912017</v>
      </c>
      <c r="M4402">
        <v>6374.2421701202829</v>
      </c>
      <c r="N4402">
        <v>36538.705831298597</v>
      </c>
      <c r="O4402">
        <v>59.508829333164158</v>
      </c>
      <c r="P4402">
        <v>14.443408189139319</v>
      </c>
      <c r="Q4402" s="6">
        <v>4400</v>
      </c>
    </row>
    <row r="4403" spans="1:17" x14ac:dyDescent="0.25">
      <c r="A4403">
        <v>112.12687014540792</v>
      </c>
      <c r="B4403">
        <v>-24.077316693421103</v>
      </c>
      <c r="C4403" s="6">
        <v>2142.5600000000004</v>
      </c>
      <c r="D4403">
        <v>3</v>
      </c>
      <c r="E4403">
        <v>0.65</v>
      </c>
      <c r="F4403">
        <v>19.899999999999999</v>
      </c>
      <c r="G4403">
        <v>54.048620189015942</v>
      </c>
      <c r="H4403">
        <v>20.979182821029127</v>
      </c>
      <c r="I4403">
        <v>2.1268701454079206</v>
      </c>
      <c r="J4403">
        <v>5826.461699012586</v>
      </c>
      <c r="K4403">
        <v>-2586.1051185709166</v>
      </c>
      <c r="L4403">
        <v>-23.9342887743476</v>
      </c>
      <c r="M4403">
        <v>6374.6055261764495</v>
      </c>
      <c r="N4403">
        <v>36434.232330410952</v>
      </c>
      <c r="O4403">
        <v>61.721698534794776</v>
      </c>
      <c r="P4403">
        <v>5.2013727513647714</v>
      </c>
      <c r="Q4403" s="6">
        <v>4401</v>
      </c>
    </row>
    <row r="4404" spans="1:17" x14ac:dyDescent="0.25">
      <c r="A4404">
        <v>125.8968888478109</v>
      </c>
      <c r="B4404">
        <v>-13.850174736879378</v>
      </c>
      <c r="C4404" s="6">
        <v>2142.84</v>
      </c>
      <c r="D4404">
        <v>0.75</v>
      </c>
      <c r="E4404">
        <v>0.65</v>
      </c>
      <c r="F4404">
        <v>19.899999999999999</v>
      </c>
      <c r="G4404">
        <v>42.007420362456692</v>
      </c>
      <c r="H4404">
        <v>17.165788432828467</v>
      </c>
      <c r="I4404">
        <v>15.896888847810899</v>
      </c>
      <c r="J4404">
        <v>6193.8838921828674</v>
      </c>
      <c r="K4404">
        <v>-1516.8930542259825</v>
      </c>
      <c r="L4404">
        <v>-13.760990454028388</v>
      </c>
      <c r="M4404">
        <v>6376.9241964917082</v>
      </c>
      <c r="N4404">
        <v>36278.585731606807</v>
      </c>
      <c r="O4404">
        <v>65.426378171611262</v>
      </c>
      <c r="P4404">
        <v>49.951719976846249</v>
      </c>
      <c r="Q4404" s="6">
        <v>4402</v>
      </c>
    </row>
    <row r="4405" spans="1:17" x14ac:dyDescent="0.25">
      <c r="A4405">
        <v>128.83065246627586</v>
      </c>
      <c r="B4405">
        <v>-11.999532161161877</v>
      </c>
      <c r="C4405" s="6">
        <v>2143.1200000000003</v>
      </c>
      <c r="D4405">
        <v>1.2</v>
      </c>
      <c r="E4405">
        <v>0.65</v>
      </c>
      <c r="F4405">
        <v>19.899999999999999</v>
      </c>
      <c r="G4405">
        <v>46.089820015575185</v>
      </c>
      <c r="H4405">
        <v>19.412701306129023</v>
      </c>
      <c r="I4405">
        <v>18.830652466275865</v>
      </c>
      <c r="J4405">
        <v>6239.67599773655</v>
      </c>
      <c r="K4405">
        <v>-1317.3523565091186</v>
      </c>
      <c r="L4405">
        <v>-11.921507053668572</v>
      </c>
      <c r="M4405">
        <v>6377.2230467445415</v>
      </c>
      <c r="N4405">
        <v>36338.209552257518</v>
      </c>
      <c r="O4405">
        <v>63.983401525710931</v>
      </c>
      <c r="P4405">
        <v>58.631684183680974</v>
      </c>
      <c r="Q4405" s="6">
        <v>4403</v>
      </c>
    </row>
    <row r="4406" spans="1:17" x14ac:dyDescent="0.25">
      <c r="A4406">
        <v>127.75907674551968</v>
      </c>
      <c r="B4406">
        <v>-12.500227491340693</v>
      </c>
      <c r="C4406" s="6">
        <v>2143.4</v>
      </c>
      <c r="D4406">
        <v>0.75</v>
      </c>
      <c r="E4406">
        <v>0.65</v>
      </c>
      <c r="F4406">
        <v>19.899999999999999</v>
      </c>
      <c r="G4406">
        <v>42.007420362456692</v>
      </c>
      <c r="H4406">
        <v>16.529892025194375</v>
      </c>
      <c r="I4406">
        <v>17.759076745519678</v>
      </c>
      <c r="J4406">
        <v>6227.923820526903</v>
      </c>
      <c r="K4406">
        <v>-1371.480143505552</v>
      </c>
      <c r="L4406">
        <v>-12.419149463098902</v>
      </c>
      <c r="M4406">
        <v>6377.1461405801601</v>
      </c>
      <c r="N4406">
        <v>36308.665866917188</v>
      </c>
      <c r="O4406">
        <v>64.690724355347825</v>
      </c>
      <c r="P4406">
        <v>55.949151599790568</v>
      </c>
      <c r="Q4406" s="6">
        <v>4404</v>
      </c>
    </row>
    <row r="4407" spans="1:17" x14ac:dyDescent="0.25">
      <c r="A4407">
        <v>126.16909543348412</v>
      </c>
      <c r="B4407">
        <v>-13.909007458277857</v>
      </c>
      <c r="C4407" s="6">
        <v>2143.6800000000003</v>
      </c>
      <c r="D4407">
        <v>0.75</v>
      </c>
      <c r="E4407">
        <v>0.65</v>
      </c>
      <c r="F4407">
        <v>19.899999999999999</v>
      </c>
      <c r="G4407">
        <v>42.007420362456692</v>
      </c>
      <c r="H4407">
        <v>14.390438646670368</v>
      </c>
      <c r="I4407">
        <v>16.169095433484117</v>
      </c>
      <c r="J4407">
        <v>6192.3224629924307</v>
      </c>
      <c r="K4407">
        <v>-1523.2121483949925</v>
      </c>
      <c r="L4407">
        <v>-13.819474227180319</v>
      </c>
      <c r="M4407">
        <v>6376.9140447946083</v>
      </c>
      <c r="N4407">
        <v>36289.771026734314</v>
      </c>
      <c r="O4407">
        <v>65.147375579732952</v>
      </c>
      <c r="P4407">
        <v>50.33907845544843</v>
      </c>
      <c r="Q4407" s="6">
        <v>4405</v>
      </c>
    </row>
    <row r="4408" spans="1:17" x14ac:dyDescent="0.25">
      <c r="A4408">
        <v>127.33884518750079</v>
      </c>
      <c r="B4408">
        <v>-12.643856501928996</v>
      </c>
      <c r="C4408" s="6">
        <v>2143.96</v>
      </c>
      <c r="D4408">
        <v>0.75</v>
      </c>
      <c r="E4408">
        <v>0.65</v>
      </c>
      <c r="F4408">
        <v>19.899999999999999</v>
      </c>
      <c r="G4408">
        <v>42.007420362456692</v>
      </c>
      <c r="H4408">
        <v>18.633511941963956</v>
      </c>
      <c r="I4408">
        <v>17.338845187500795</v>
      </c>
      <c r="J4408">
        <v>6224.465258449145</v>
      </c>
      <c r="K4408">
        <v>-1386.9884028701053</v>
      </c>
      <c r="L4408">
        <v>-12.561907204735707</v>
      </c>
      <c r="M4408">
        <v>6377.1235352105696</v>
      </c>
      <c r="N4408">
        <v>36296.499626568984</v>
      </c>
      <c r="O4408">
        <v>64.987904847422882</v>
      </c>
      <c r="P4408">
        <v>54.965665971100911</v>
      </c>
      <c r="Q4408" s="6">
        <v>4406</v>
      </c>
    </row>
    <row r="4409" spans="1:17" x14ac:dyDescent="0.25">
      <c r="A4409">
        <v>126.38605913252242</v>
      </c>
      <c r="B4409">
        <v>-16.07093030028209</v>
      </c>
      <c r="C4409" s="6">
        <v>2144.2400000000002</v>
      </c>
      <c r="D4409">
        <v>0.75</v>
      </c>
      <c r="E4409">
        <v>0.65</v>
      </c>
      <c r="F4409">
        <v>19.899999999999999</v>
      </c>
      <c r="G4409">
        <v>42.007420362456692</v>
      </c>
      <c r="H4409">
        <v>22.055632820943899</v>
      </c>
      <c r="I4409">
        <v>16.386059132522419</v>
      </c>
      <c r="J4409">
        <v>6130.453294552819</v>
      </c>
      <c r="K4409">
        <v>-1754.2722828838835</v>
      </c>
      <c r="L4409">
        <v>-15.968845805776455</v>
      </c>
      <c r="M4409">
        <v>6376.5138468592813</v>
      </c>
      <c r="N4409">
        <v>36366.220962724059</v>
      </c>
      <c r="O4409">
        <v>63.306060832077684</v>
      </c>
      <c r="P4409">
        <v>46.728196368180164</v>
      </c>
      <c r="Q4409" s="6">
        <v>4407</v>
      </c>
    </row>
    <row r="4410" spans="1:17" x14ac:dyDescent="0.25">
      <c r="A4410">
        <v>127.31560101294778</v>
      </c>
      <c r="B4410">
        <v>-12.834039789839212</v>
      </c>
      <c r="C4410" s="6">
        <v>2144.52</v>
      </c>
      <c r="D4410">
        <v>3</v>
      </c>
      <c r="E4410">
        <v>0.65</v>
      </c>
      <c r="F4410">
        <v>19.899999999999999</v>
      </c>
      <c r="G4410">
        <v>54.048620189015942</v>
      </c>
      <c r="H4410">
        <v>21.281852167333689</v>
      </c>
      <c r="I4410">
        <v>17.315601012947781</v>
      </c>
      <c r="J4410">
        <v>6219.825820129352</v>
      </c>
      <c r="K4410">
        <v>-1407.5101584438962</v>
      </c>
      <c r="L4410">
        <v>-12.750939964921798</v>
      </c>
      <c r="M4410">
        <v>6377.0932311571651</v>
      </c>
      <c r="N4410">
        <v>36300.765592646239</v>
      </c>
      <c r="O4410">
        <v>64.882093880068709</v>
      </c>
      <c r="P4410">
        <v>54.530625334125709</v>
      </c>
      <c r="Q4410" s="6">
        <v>4408</v>
      </c>
    </row>
    <row r="4411" spans="1:17" x14ac:dyDescent="0.25">
      <c r="A4411">
        <v>127.63866894171873</v>
      </c>
      <c r="B4411">
        <v>-15.756549122627515</v>
      </c>
      <c r="C4411" s="6">
        <v>2144.8000000000002</v>
      </c>
      <c r="D4411">
        <v>3</v>
      </c>
      <c r="E4411">
        <v>0.65</v>
      </c>
      <c r="F4411">
        <v>19.899999999999999</v>
      </c>
      <c r="G4411">
        <v>54.048620189015942</v>
      </c>
      <c r="H4411">
        <v>18.428129640463023</v>
      </c>
      <c r="I4411">
        <v>17.638668941718734</v>
      </c>
      <c r="J4411">
        <v>6139.9920030688991</v>
      </c>
      <c r="K4411">
        <v>-1720.8168395542375</v>
      </c>
      <c r="L4411">
        <v>-15.656255651661416</v>
      </c>
      <c r="M4411">
        <v>6376.5752871775512</v>
      </c>
      <c r="N4411">
        <v>36401.139052674283</v>
      </c>
      <c r="O4411">
        <v>62.511750641291044</v>
      </c>
      <c r="P4411">
        <v>49.501505743245303</v>
      </c>
      <c r="Q4411" s="6">
        <v>4409</v>
      </c>
    </row>
    <row r="4412" spans="1:17" x14ac:dyDescent="0.25">
      <c r="A4412">
        <v>125.97586380400395</v>
      </c>
      <c r="B4412">
        <v>-12.718629584071891</v>
      </c>
      <c r="C4412" s="6">
        <v>2145.0800000000004</v>
      </c>
      <c r="D4412">
        <v>0.75</v>
      </c>
      <c r="E4412">
        <v>0.65</v>
      </c>
      <c r="F4412">
        <v>19.899999999999999</v>
      </c>
      <c r="G4412">
        <v>42.007420362456692</v>
      </c>
      <c r="H4412">
        <v>17.359140068659606</v>
      </c>
      <c r="I4412">
        <v>15.97586380400395</v>
      </c>
      <c r="J4412">
        <v>6222.6493359245724</v>
      </c>
      <c r="K4412">
        <v>-1395.0586042954089</v>
      </c>
      <c r="L4412">
        <v>-12.636227511916768</v>
      </c>
      <c r="M4412">
        <v>6377.1116712271214</v>
      </c>
      <c r="N4412">
        <v>36249.190305148455</v>
      </c>
      <c r="O4412">
        <v>66.180120945845076</v>
      </c>
      <c r="P4412">
        <v>52.438870213716797</v>
      </c>
      <c r="Q4412" s="6">
        <v>4410</v>
      </c>
    </row>
    <row r="4413" spans="1:17" x14ac:dyDescent="0.25">
      <c r="A4413">
        <v>126.9457372887783</v>
      </c>
      <c r="B4413">
        <v>-14.218023953172612</v>
      </c>
      <c r="C4413" s="6">
        <v>2145.36</v>
      </c>
      <c r="D4413">
        <v>1.2</v>
      </c>
      <c r="E4413">
        <v>0.65</v>
      </c>
      <c r="F4413">
        <v>19.899999999999999</v>
      </c>
      <c r="G4413">
        <v>46.089820015575185</v>
      </c>
      <c r="H4413">
        <v>14.506793969897068</v>
      </c>
      <c r="I4413">
        <v>16.945737288778304</v>
      </c>
      <c r="J4413">
        <v>6184.0144998323958</v>
      </c>
      <c r="K4413">
        <v>-1556.3769004945159</v>
      </c>
      <c r="L4413">
        <v>-14.126664064850081</v>
      </c>
      <c r="M4413">
        <v>6376.8600729928385</v>
      </c>
      <c r="N4413">
        <v>36326.768118314169</v>
      </c>
      <c r="O4413">
        <v>64.244741600072771</v>
      </c>
      <c r="P4413">
        <v>51.128011079948024</v>
      </c>
      <c r="Q4413" s="6">
        <v>4411</v>
      </c>
    </row>
    <row r="4414" spans="1:17" x14ac:dyDescent="0.25">
      <c r="A4414">
        <v>125.47165753654369</v>
      </c>
      <c r="B4414">
        <v>-16.263821708419769</v>
      </c>
      <c r="C4414" s="6">
        <v>2145.6400000000003</v>
      </c>
      <c r="D4414">
        <v>1.2</v>
      </c>
      <c r="E4414">
        <v>0.65</v>
      </c>
      <c r="F4414">
        <v>19.899999999999999</v>
      </c>
      <c r="G4414">
        <v>46.089820015575185</v>
      </c>
      <c r="H4414">
        <v>19.893105558981084</v>
      </c>
      <c r="I4414">
        <v>15.471657536543688</v>
      </c>
      <c r="J4414">
        <v>6124.5097785286043</v>
      </c>
      <c r="K4414">
        <v>-1774.7735629888425</v>
      </c>
      <c r="L4414">
        <v>-16.160644335393364</v>
      </c>
      <c r="M4414">
        <v>6376.4756117448305</v>
      </c>
      <c r="N4414">
        <v>36341.715854343878</v>
      </c>
      <c r="O4414">
        <v>63.87750449847902</v>
      </c>
      <c r="P4414">
        <v>44.663680174115967</v>
      </c>
      <c r="Q4414" s="6">
        <v>4412</v>
      </c>
    </row>
    <row r="4415" spans="1:17" x14ac:dyDescent="0.25">
      <c r="A4415">
        <v>127.16248602422861</v>
      </c>
      <c r="B4415">
        <v>-16.04398916693798</v>
      </c>
      <c r="C4415" s="6">
        <v>2145.92</v>
      </c>
      <c r="D4415">
        <v>3</v>
      </c>
      <c r="E4415">
        <v>0.65</v>
      </c>
      <c r="F4415">
        <v>19.899999999999999</v>
      </c>
      <c r="G4415">
        <v>54.048620189015942</v>
      </c>
      <c r="H4415">
        <v>18.928074813469436</v>
      </c>
      <c r="I4415">
        <v>17.162486024228613</v>
      </c>
      <c r="J4415">
        <v>6131.2779223272855</v>
      </c>
      <c r="K4415">
        <v>-1751.4073109995486</v>
      </c>
      <c r="L4415">
        <v>-15.94205768105922</v>
      </c>
      <c r="M4415">
        <v>6376.5191546674323</v>
      </c>
      <c r="N4415">
        <v>36393.096303415841</v>
      </c>
      <c r="O4415">
        <v>62.691511921441588</v>
      </c>
      <c r="P4415">
        <v>48.17469965909212</v>
      </c>
      <c r="Q4415" s="6">
        <v>4413</v>
      </c>
    </row>
    <row r="4416" spans="1:17" x14ac:dyDescent="0.25">
      <c r="A4416">
        <v>129.87484137071098</v>
      </c>
      <c r="B4416">
        <v>-12.519211763440186</v>
      </c>
      <c r="C4416" s="6">
        <v>2146.2000000000003</v>
      </c>
      <c r="D4416">
        <v>3</v>
      </c>
      <c r="E4416">
        <v>0.65</v>
      </c>
      <c r="F4416">
        <v>19.899999999999999</v>
      </c>
      <c r="G4416">
        <v>54.048620189015942</v>
      </c>
      <c r="H4416">
        <v>18.810802508119316</v>
      </c>
      <c r="I4416">
        <v>19.874841370710982</v>
      </c>
      <c r="J4416">
        <v>6227.4689144065424</v>
      </c>
      <c r="K4416">
        <v>-1373.5304463604639</v>
      </c>
      <c r="L4416">
        <v>-12.4380184582793</v>
      </c>
      <c r="M4416">
        <v>6377.1431665738046</v>
      </c>
      <c r="N4416">
        <v>36395.195653472787</v>
      </c>
      <c r="O4416">
        <v>62.662247454801879</v>
      </c>
      <c r="P4416">
        <v>59.051637303780311</v>
      </c>
      <c r="Q4416" s="6">
        <v>4414</v>
      </c>
    </row>
    <row r="4417" spans="1:17" x14ac:dyDescent="0.25">
      <c r="A4417">
        <v>126.01155834927803</v>
      </c>
      <c r="B4417">
        <v>-14.170862027108628</v>
      </c>
      <c r="C4417" s="6">
        <v>2146.48</v>
      </c>
      <c r="D4417">
        <v>3</v>
      </c>
      <c r="E4417">
        <v>0.65</v>
      </c>
      <c r="F4417">
        <v>19.899999999999999</v>
      </c>
      <c r="G4417">
        <v>54.048620189015942</v>
      </c>
      <c r="H4417">
        <v>14.981276901973549</v>
      </c>
      <c r="I4417">
        <v>16.011558349278033</v>
      </c>
      <c r="J4417">
        <v>6185.2940348708617</v>
      </c>
      <c r="K4417">
        <v>-1551.3181641835176</v>
      </c>
      <c r="L4417">
        <v>-14.079780246130897</v>
      </c>
      <c r="M4417">
        <v>6376.8683806657618</v>
      </c>
      <c r="N4417">
        <v>36292.129616424696</v>
      </c>
      <c r="O4417">
        <v>65.08752815238141</v>
      </c>
      <c r="P4417">
        <v>49.531858983255987</v>
      </c>
      <c r="Q4417" s="6">
        <v>4415</v>
      </c>
    </row>
    <row r="4418" spans="1:17" x14ac:dyDescent="0.25">
      <c r="A4418">
        <v>127.9112032994426</v>
      </c>
      <c r="B4418">
        <v>-11.862578877675737</v>
      </c>
      <c r="C4418" s="6">
        <v>2146.7600000000002</v>
      </c>
      <c r="D4418">
        <v>1.2</v>
      </c>
      <c r="E4418">
        <v>0.65</v>
      </c>
      <c r="F4418">
        <v>19.899999999999999</v>
      </c>
      <c r="G4418">
        <v>46.089820015575185</v>
      </c>
      <c r="H4418">
        <v>21.170689137211966</v>
      </c>
      <c r="I4418">
        <v>17.911203299442604</v>
      </c>
      <c r="J4418">
        <v>6242.8080286027134</v>
      </c>
      <c r="K4418">
        <v>-1302.5296278480007</v>
      </c>
      <c r="L4418">
        <v>-11.78539297622012</v>
      </c>
      <c r="M4418">
        <v>6377.2435670443347</v>
      </c>
      <c r="N4418">
        <v>36298.115917256291</v>
      </c>
      <c r="O4418">
        <v>64.951975712888355</v>
      </c>
      <c r="P4418">
        <v>57.54296932144662</v>
      </c>
      <c r="Q4418" s="6">
        <v>4416</v>
      </c>
    </row>
    <row r="4419" spans="1:17" x14ac:dyDescent="0.25">
      <c r="A4419">
        <v>126.06328645432146</v>
      </c>
      <c r="B4419">
        <v>-12.800324571175016</v>
      </c>
      <c r="C4419" s="6">
        <v>2147.0400000000004</v>
      </c>
      <c r="D4419">
        <v>0.75</v>
      </c>
      <c r="E4419">
        <v>0.65</v>
      </c>
      <c r="F4419">
        <v>19.899999999999999</v>
      </c>
      <c r="G4419">
        <v>42.007420362456692</v>
      </c>
      <c r="H4419">
        <v>15.85413810161875</v>
      </c>
      <c r="I4419">
        <v>16.063286454321457</v>
      </c>
      <c r="J4419">
        <v>6220.6532601899917</v>
      </c>
      <c r="K4419">
        <v>-1403.873216141789</v>
      </c>
      <c r="L4419">
        <v>-12.717428445718788</v>
      </c>
      <c r="M4419">
        <v>6377.0986342154583</v>
      </c>
      <c r="N4419">
        <v>36254.466493965658</v>
      </c>
      <c r="O4419">
        <v>66.043827593779369</v>
      </c>
      <c r="P4419">
        <v>52.423803536249871</v>
      </c>
      <c r="Q4419" s="6">
        <v>4417</v>
      </c>
    </row>
    <row r="4420" spans="1:17" x14ac:dyDescent="0.25">
      <c r="A4420">
        <v>129.94281119907066</v>
      </c>
      <c r="B4420">
        <v>-16.216074420384764</v>
      </c>
      <c r="C4420" s="6">
        <v>2147.3200000000002</v>
      </c>
      <c r="D4420">
        <v>3</v>
      </c>
      <c r="E4420">
        <v>0.65</v>
      </c>
      <c r="F4420">
        <v>19.899999999999999</v>
      </c>
      <c r="G4420">
        <v>54.048620189015942</v>
      </c>
      <c r="H4420">
        <v>20.059841385807808</v>
      </c>
      <c r="I4420">
        <v>19.942811199070661</v>
      </c>
      <c r="J4420">
        <v>6125.9874414313754</v>
      </c>
      <c r="K4420">
        <v>-1769.7006185708231</v>
      </c>
      <c r="L4420">
        <v>-16.11316714251647</v>
      </c>
      <c r="M4420">
        <v>6376.4851142259304</v>
      </c>
      <c r="N4420">
        <v>36508.335974278125</v>
      </c>
      <c r="O4420">
        <v>60.192633628635377</v>
      </c>
      <c r="P4420">
        <v>52.416272505801345</v>
      </c>
      <c r="Q4420" s="6">
        <v>4418</v>
      </c>
    </row>
    <row r="4421" spans="1:17" x14ac:dyDescent="0.25">
      <c r="A4421">
        <v>130.04524536702692</v>
      </c>
      <c r="B4421">
        <v>-12.320451574748841</v>
      </c>
      <c r="C4421" s="6">
        <v>2147.6000000000004</v>
      </c>
      <c r="D4421">
        <v>1.2</v>
      </c>
      <c r="E4421">
        <v>0.65</v>
      </c>
      <c r="F4421">
        <v>19.899999999999999</v>
      </c>
      <c r="G4421">
        <v>46.089820015575185</v>
      </c>
      <c r="H4421">
        <v>17.740539910021894</v>
      </c>
      <c r="I4421">
        <v>20.045245367026922</v>
      </c>
      <c r="J4421">
        <v>6232.1979419209983</v>
      </c>
      <c r="K4421">
        <v>-1352.057038173009</v>
      </c>
      <c r="L4421">
        <v>-12.240466929649553</v>
      </c>
      <c r="M4421">
        <v>6377.1740937312898</v>
      </c>
      <c r="N4421">
        <v>36397.378913331777</v>
      </c>
      <c r="O4421">
        <v>62.613841395824984</v>
      </c>
      <c r="P4421">
        <v>59.680178517721885</v>
      </c>
      <c r="Q4421" s="6">
        <v>4419</v>
      </c>
    </row>
    <row r="4422" spans="1:17" x14ac:dyDescent="0.25">
      <c r="A4422">
        <v>126.31746484894913</v>
      </c>
      <c r="B4422">
        <v>-13.978027206209623</v>
      </c>
      <c r="C4422" s="6">
        <v>2147.88</v>
      </c>
      <c r="D4422">
        <v>3</v>
      </c>
      <c r="E4422">
        <v>0.65</v>
      </c>
      <c r="F4422">
        <v>19.899999999999999</v>
      </c>
      <c r="G4422">
        <v>54.048620189015942</v>
      </c>
      <c r="H4422">
        <v>21.607045482930427</v>
      </c>
      <c r="I4422">
        <v>16.317464848949129</v>
      </c>
      <c r="J4422">
        <v>6190.482388997536</v>
      </c>
      <c r="K4422">
        <v>-1530.6233991055383</v>
      </c>
      <c r="L4422">
        <v>-13.888085082816957</v>
      </c>
      <c r="M4422">
        <v>6376.9020847413076</v>
      </c>
      <c r="N4422">
        <v>36297.031389332064</v>
      </c>
      <c r="O4422">
        <v>64.967715075246716</v>
      </c>
      <c r="P4422">
        <v>50.473888673755702</v>
      </c>
      <c r="Q4422" s="6">
        <v>4420</v>
      </c>
    </row>
    <row r="4423" spans="1:17" x14ac:dyDescent="0.25">
      <c r="A4423">
        <v>125.8959356423496</v>
      </c>
      <c r="B4423">
        <v>-12.499898603723395</v>
      </c>
      <c r="C4423" s="6">
        <v>2148.1600000000003</v>
      </c>
      <c r="D4423">
        <v>1.2</v>
      </c>
      <c r="E4423">
        <v>0.65</v>
      </c>
      <c r="F4423">
        <v>19.899999999999999</v>
      </c>
      <c r="G4423">
        <v>46.089820015575185</v>
      </c>
      <c r="H4423">
        <v>15.581244058524797</v>
      </c>
      <c r="I4423">
        <v>15.895935642349599</v>
      </c>
      <c r="J4423">
        <v>6227.9316954262731</v>
      </c>
      <c r="K4423">
        <v>-1371.4446223149789</v>
      </c>
      <c r="L4423">
        <v>-12.418822572874813</v>
      </c>
      <c r="M4423">
        <v>6377.1461920652127</v>
      </c>
      <c r="N4423">
        <v>36240.513704330122</v>
      </c>
      <c r="O4423">
        <v>66.406361697770805</v>
      </c>
      <c r="P4423">
        <v>52.764595151423066</v>
      </c>
      <c r="Q4423" s="6">
        <v>4421</v>
      </c>
    </row>
    <row r="4424" spans="1:17" x14ac:dyDescent="0.25">
      <c r="A4424">
        <v>127.53082473806421</v>
      </c>
      <c r="B4424">
        <v>-13.734823122791676</v>
      </c>
      <c r="C4424" s="6">
        <v>2148.44</v>
      </c>
      <c r="D4424">
        <v>1.2</v>
      </c>
      <c r="E4424">
        <v>0.65</v>
      </c>
      <c r="F4424">
        <v>19.899999999999999</v>
      </c>
      <c r="G4424">
        <v>46.089820015575185</v>
      </c>
      <c r="H4424">
        <v>20.95101255212294</v>
      </c>
      <c r="I4424">
        <v>17.530824738064211</v>
      </c>
      <c r="J4424">
        <v>6196.926482890688</v>
      </c>
      <c r="K4424">
        <v>-1504.49883937086</v>
      </c>
      <c r="L4424">
        <v>-13.646324093316075</v>
      </c>
      <c r="M4424">
        <v>6376.9439853287258</v>
      </c>
      <c r="N4424">
        <v>36334.212472229869</v>
      </c>
      <c r="O4424">
        <v>64.069714572345632</v>
      </c>
      <c r="P4424">
        <v>53.070851870484823</v>
      </c>
      <c r="Q4424" s="6">
        <v>4422</v>
      </c>
    </row>
    <row r="4425" spans="1:17" x14ac:dyDescent="0.25">
      <c r="A4425">
        <v>127.83135726985086</v>
      </c>
      <c r="B4425">
        <v>-13.36957148434804</v>
      </c>
      <c r="C4425" s="6">
        <v>2148.7200000000003</v>
      </c>
      <c r="D4425">
        <v>0.75</v>
      </c>
      <c r="E4425">
        <v>0.65</v>
      </c>
      <c r="F4425">
        <v>19.899999999999999</v>
      </c>
      <c r="G4425">
        <v>42.007420362456692</v>
      </c>
      <c r="H4425">
        <v>18.448859101300556</v>
      </c>
      <c r="I4425">
        <v>17.831357269850855</v>
      </c>
      <c r="J4425">
        <v>6206.3957244320927</v>
      </c>
      <c r="K4425">
        <v>-1465.2143101312654</v>
      </c>
      <c r="L4425">
        <v>-13.283251582369198</v>
      </c>
      <c r="M4425">
        <v>6377.0056345327466</v>
      </c>
      <c r="N4425">
        <v>36335.21882218586</v>
      </c>
      <c r="O4425">
        <v>64.047692302545428</v>
      </c>
      <c r="P4425">
        <v>54.289564123095339</v>
      </c>
      <c r="Q4425" s="6">
        <v>4423</v>
      </c>
    </row>
    <row r="4426" spans="1:17" x14ac:dyDescent="0.25">
      <c r="A4426">
        <v>126.07504237280898</v>
      </c>
      <c r="B4426">
        <v>-15.472508903550246</v>
      </c>
      <c r="C4426" s="6">
        <v>2149</v>
      </c>
      <c r="D4426">
        <v>3</v>
      </c>
      <c r="E4426">
        <v>0.65</v>
      </c>
      <c r="F4426">
        <v>19.899999999999999</v>
      </c>
      <c r="G4426">
        <v>54.048620189015942</v>
      </c>
      <c r="H4426">
        <v>16.109111549186423</v>
      </c>
      <c r="I4426">
        <v>16.07504237280898</v>
      </c>
      <c r="J4426">
        <v>6148.4519328209099</v>
      </c>
      <c r="K4426">
        <v>-1690.5464146666648</v>
      </c>
      <c r="L4426">
        <v>-15.373843907162097</v>
      </c>
      <c r="M4426">
        <v>6376.6298583461385</v>
      </c>
      <c r="N4426">
        <v>36335.391873646848</v>
      </c>
      <c r="O4426">
        <v>64.031997584770934</v>
      </c>
      <c r="P4426">
        <v>47.207086861370136</v>
      </c>
      <c r="Q4426" s="6">
        <v>4424</v>
      </c>
    </row>
    <row r="4427" spans="1:17" x14ac:dyDescent="0.25">
      <c r="A4427">
        <v>129.70818971753488</v>
      </c>
      <c r="B4427">
        <v>-16.229421367512877</v>
      </c>
      <c r="C4427" s="6">
        <v>2149.2800000000002</v>
      </c>
      <c r="D4427">
        <v>0.75</v>
      </c>
      <c r="E4427">
        <v>0.65</v>
      </c>
      <c r="F4427">
        <v>19.899999999999999</v>
      </c>
      <c r="G4427">
        <v>42.007420362456692</v>
      </c>
      <c r="H4427">
        <v>20.25057868242056</v>
      </c>
      <c r="I4427">
        <v>19.708189717534879</v>
      </c>
      <c r="J4427">
        <v>6125.5748121250999</v>
      </c>
      <c r="K4427">
        <v>-1771.1187960935458</v>
      </c>
      <c r="L4427">
        <v>-16.126438560535714</v>
      </c>
      <c r="M4427">
        <v>6376.4824604806454</v>
      </c>
      <c r="N4427">
        <v>36498.957040760164</v>
      </c>
      <c r="O4427">
        <v>60.38832063660093</v>
      </c>
      <c r="P4427">
        <v>52.038017574841994</v>
      </c>
      <c r="Q4427" s="6">
        <v>4425</v>
      </c>
    </row>
    <row r="4428" spans="1:17" x14ac:dyDescent="0.25">
      <c r="A4428">
        <v>129.54528253710379</v>
      </c>
      <c r="B4428">
        <v>-15.704876006579077</v>
      </c>
      <c r="C4428" s="6">
        <v>2149.5600000000004</v>
      </c>
      <c r="D4428">
        <v>3</v>
      </c>
      <c r="E4428">
        <v>0.65</v>
      </c>
      <c r="F4428">
        <v>19.899999999999999</v>
      </c>
      <c r="G4428">
        <v>54.048620189015942</v>
      </c>
      <c r="H4428">
        <v>18.340467446395699</v>
      </c>
      <c r="I4428">
        <v>19.545282537103787</v>
      </c>
      <c r="J4428">
        <v>6141.5422303804071</v>
      </c>
      <c r="K4428">
        <v>-1715.3130569828359</v>
      </c>
      <c r="L4428">
        <v>-15.604878067961781</v>
      </c>
      <c r="M4428">
        <v>6376.5852814027157</v>
      </c>
      <c r="N4428">
        <v>36474.826006727126</v>
      </c>
      <c r="O4428">
        <v>60.900554542260686</v>
      </c>
      <c r="P4428">
        <v>52.675645494863346</v>
      </c>
      <c r="Q4428" s="6">
        <v>4426</v>
      </c>
    </row>
    <row r="4429" spans="1:17" x14ac:dyDescent="0.25">
      <c r="A4429">
        <v>128.28136499491774</v>
      </c>
      <c r="B4429">
        <v>-12.025922941577221</v>
      </c>
      <c r="C4429" s="6">
        <v>2149.84</v>
      </c>
      <c r="D4429">
        <v>1.2</v>
      </c>
      <c r="E4429">
        <v>0.65</v>
      </c>
      <c r="F4429">
        <v>19.899999999999999</v>
      </c>
      <c r="G4429">
        <v>46.089820015575185</v>
      </c>
      <c r="H4429">
        <v>15.321215177733453</v>
      </c>
      <c r="I4429">
        <v>18.281364994917737</v>
      </c>
      <c r="J4429">
        <v>6239.0683834842148</v>
      </c>
      <c r="K4429">
        <v>-1320.2078376468398</v>
      </c>
      <c r="L4429">
        <v>-11.94773632224879</v>
      </c>
      <c r="M4429">
        <v>6377.2190669896609</v>
      </c>
      <c r="N4429">
        <v>36316.783781098202</v>
      </c>
      <c r="O4429">
        <v>64.496109736519429</v>
      </c>
      <c r="P4429">
        <v>57.760657390556005</v>
      </c>
      <c r="Q4429" s="6">
        <v>4427</v>
      </c>
    </row>
    <row r="4430" spans="1:17" x14ac:dyDescent="0.25">
      <c r="A4430">
        <v>125.57117521822914</v>
      </c>
      <c r="B4430">
        <v>-13.341465145352092</v>
      </c>
      <c r="C4430" s="6">
        <v>2150.1200000000003</v>
      </c>
      <c r="D4430">
        <v>0.75</v>
      </c>
      <c r="E4430">
        <v>0.65</v>
      </c>
      <c r="F4430">
        <v>19.899999999999999</v>
      </c>
      <c r="G4430">
        <v>42.007420362456692</v>
      </c>
      <c r="H4430">
        <v>17.908112679139585</v>
      </c>
      <c r="I4430">
        <v>15.571175218229143</v>
      </c>
      <c r="J4430">
        <v>6207.1139971392458</v>
      </c>
      <c r="K4430">
        <v>-1462.1889000955057</v>
      </c>
      <c r="L4430">
        <v>-13.25531350928035</v>
      </c>
      <c r="M4430">
        <v>6377.0103146415295</v>
      </c>
      <c r="N4430">
        <v>36252.682307204639</v>
      </c>
      <c r="O4430">
        <v>66.086712611801403</v>
      </c>
      <c r="P4430">
        <v>50.372659691548456</v>
      </c>
      <c r="Q4430" s="6">
        <v>4428</v>
      </c>
    </row>
    <row r="4431" spans="1:17" x14ac:dyDescent="0.25">
      <c r="A4431">
        <v>126.80310280008571</v>
      </c>
      <c r="B4431">
        <v>-14.7783192285382</v>
      </c>
      <c r="C4431" s="6">
        <v>2150.4</v>
      </c>
      <c r="D4431">
        <v>0.75</v>
      </c>
      <c r="E4431">
        <v>0.65</v>
      </c>
      <c r="F4431">
        <v>19.899999999999999</v>
      </c>
      <c r="G4431">
        <v>42.007420362456692</v>
      </c>
      <c r="H4431">
        <v>16.913998179145079</v>
      </c>
      <c r="I4431">
        <v>16.803102800085711</v>
      </c>
      <c r="J4431">
        <v>6168.4945964947265</v>
      </c>
      <c r="K4431">
        <v>-1616.3958055705534</v>
      </c>
      <c r="L4431">
        <v>-14.683674340706528</v>
      </c>
      <c r="M4431">
        <v>6376.7594424794415</v>
      </c>
      <c r="N4431">
        <v>36338.806358347385</v>
      </c>
      <c r="O4431">
        <v>63.955009911297772</v>
      </c>
      <c r="P4431">
        <v>49.812218490066698</v>
      </c>
      <c r="Q4431" s="6">
        <v>4429</v>
      </c>
    </row>
    <row r="4432" spans="1:17" x14ac:dyDescent="0.25">
      <c r="A4432">
        <v>126.77352419075099</v>
      </c>
      <c r="B4432">
        <v>-13.082186813008544</v>
      </c>
      <c r="C4432" s="6">
        <v>2150.6800000000003</v>
      </c>
      <c r="D4432">
        <v>3</v>
      </c>
      <c r="E4432">
        <v>0.65</v>
      </c>
      <c r="F4432">
        <v>19.899999999999999</v>
      </c>
      <c r="G4432">
        <v>54.048620189015942</v>
      </c>
      <c r="H4432">
        <v>21.61006252717921</v>
      </c>
      <c r="I4432">
        <v>16.77352419075099</v>
      </c>
      <c r="J4432">
        <v>6213.6699020093993</v>
      </c>
      <c r="K4432">
        <v>-1434.2635854524269</v>
      </c>
      <c r="L4432">
        <v>-12.997591269122445</v>
      </c>
      <c r="M4432">
        <v>6377.0530563648563</v>
      </c>
      <c r="N4432">
        <v>36287.567538695461</v>
      </c>
      <c r="O4432">
        <v>65.206533324407758</v>
      </c>
      <c r="P4432">
        <v>53.095051310822441</v>
      </c>
      <c r="Q4432" s="6">
        <v>4430</v>
      </c>
    </row>
    <row r="4433" spans="1:17" x14ac:dyDescent="0.25">
      <c r="A4433">
        <v>127.22876939845889</v>
      </c>
      <c r="B4433">
        <v>-14.02379273803639</v>
      </c>
      <c r="C4433" s="6">
        <v>2150.96</v>
      </c>
      <c r="D4433">
        <v>0.75</v>
      </c>
      <c r="E4433">
        <v>0.65</v>
      </c>
      <c r="F4433">
        <v>19.899999999999999</v>
      </c>
      <c r="G4433">
        <v>42.007420362456692</v>
      </c>
      <c r="H4433">
        <v>14.273138571184965</v>
      </c>
      <c r="I4433">
        <v>17.228769398458894</v>
      </c>
      <c r="J4433">
        <v>6189.257347182087</v>
      </c>
      <c r="K4433">
        <v>-1535.5364410432078</v>
      </c>
      <c r="L4433">
        <v>-13.933579771987276</v>
      </c>
      <c r="M4433">
        <v>6376.8941242127494</v>
      </c>
      <c r="N4433">
        <v>36331.379720362529</v>
      </c>
      <c r="O4433">
        <v>64.135627221417977</v>
      </c>
      <c r="P4433">
        <v>51.994660514920767</v>
      </c>
      <c r="Q4433" s="6">
        <v>4431</v>
      </c>
    </row>
    <row r="4434" spans="1:17" x14ac:dyDescent="0.25">
      <c r="A4434">
        <v>127.96977975412165</v>
      </c>
      <c r="B4434">
        <v>-12.440298507210416</v>
      </c>
      <c r="C4434" s="6">
        <v>2151.2400000000002</v>
      </c>
      <c r="D4434">
        <v>3</v>
      </c>
      <c r="E4434">
        <v>0.65</v>
      </c>
      <c r="F4434">
        <v>19.899999999999999</v>
      </c>
      <c r="G4434">
        <v>54.048620189015942</v>
      </c>
      <c r="H4434">
        <v>15.615916789776611</v>
      </c>
      <c r="I4434">
        <v>17.969779754121646</v>
      </c>
      <c r="J4434">
        <v>6229.3553928657429</v>
      </c>
      <c r="K4434">
        <v>-1365.0068403686851</v>
      </c>
      <c r="L4434">
        <v>-12.359584612950021</v>
      </c>
      <c r="M4434">
        <v>6377.155501074034</v>
      </c>
      <c r="N4434">
        <v>36315.244457402528</v>
      </c>
      <c r="O4434">
        <v>64.53133750025944</v>
      </c>
      <c r="P4434">
        <v>56.408158079812679</v>
      </c>
      <c r="Q4434" s="6">
        <v>4432</v>
      </c>
    </row>
    <row r="4435" spans="1:17" x14ac:dyDescent="0.25">
      <c r="A4435">
        <v>129.01714923269188</v>
      </c>
      <c r="B4435">
        <v>-13.579166900491643</v>
      </c>
      <c r="C4435" s="6">
        <v>2151.52</v>
      </c>
      <c r="D4435">
        <v>0.75</v>
      </c>
      <c r="E4435">
        <v>0.65</v>
      </c>
      <c r="F4435">
        <v>19.899999999999999</v>
      </c>
      <c r="G4435">
        <v>42.007420362456692</v>
      </c>
      <c r="H4435">
        <v>21.318546065386759</v>
      </c>
      <c r="I4435">
        <v>19.017149232691878</v>
      </c>
      <c r="J4435">
        <v>6200.9925641206291</v>
      </c>
      <c r="K4435">
        <v>-1487.7645272164139</v>
      </c>
      <c r="L4435">
        <v>-13.491594808535922</v>
      </c>
      <c r="M4435">
        <v>6376.9704459659224</v>
      </c>
      <c r="N4435">
        <v>36388.20920693862</v>
      </c>
      <c r="O4435">
        <v>62.815536818595383</v>
      </c>
      <c r="P4435">
        <v>55.736783359365724</v>
      </c>
      <c r="Q4435" s="6">
        <v>4433</v>
      </c>
    </row>
    <row r="4436" spans="1:17" x14ac:dyDescent="0.25">
      <c r="A4436">
        <v>127.86784188555404</v>
      </c>
      <c r="B4436">
        <v>-16.386403863781773</v>
      </c>
      <c r="C4436" s="6">
        <v>2151.8000000000002</v>
      </c>
      <c r="D4436">
        <v>3</v>
      </c>
      <c r="E4436">
        <v>0.65</v>
      </c>
      <c r="F4436">
        <v>19.899999999999999</v>
      </c>
      <c r="G4436">
        <v>54.048620189015942</v>
      </c>
      <c r="H4436">
        <v>20.04655429464259</v>
      </c>
      <c r="I4436">
        <v>17.867841885554043</v>
      </c>
      <c r="J4436">
        <v>6120.6967732114881</v>
      </c>
      <c r="K4436">
        <v>-1787.7918401884215</v>
      </c>
      <c r="L4436">
        <v>-16.282534375521095</v>
      </c>
      <c r="M4436">
        <v>6376.4511017842697</v>
      </c>
      <c r="N4436">
        <v>36431.051044991742</v>
      </c>
      <c r="O4436">
        <v>61.843440646011238</v>
      </c>
      <c r="P4436">
        <v>48.810174464866357</v>
      </c>
      <c r="Q4436" s="6">
        <v>4434</v>
      </c>
    </row>
    <row r="4437" spans="1:17" x14ac:dyDescent="0.25">
      <c r="A4437">
        <v>125.82189954953213</v>
      </c>
      <c r="B4437">
        <v>-14.906438111339082</v>
      </c>
      <c r="C4437" s="6">
        <v>2152.0800000000004</v>
      </c>
      <c r="D4437">
        <v>1.2</v>
      </c>
      <c r="E4437">
        <v>0.65</v>
      </c>
      <c r="F4437">
        <v>19.899999999999999</v>
      </c>
      <c r="G4437">
        <v>46.089820015575185</v>
      </c>
      <c r="H4437">
        <v>16.945722679210636</v>
      </c>
      <c r="I4437">
        <v>15.821899549532134</v>
      </c>
      <c r="J4437">
        <v>6164.8632624414449</v>
      </c>
      <c r="K4437">
        <v>-1630.0988063878797</v>
      </c>
      <c r="L4437">
        <v>-14.811047061411266</v>
      </c>
      <c r="M4437">
        <v>6376.7359333116001</v>
      </c>
      <c r="N4437">
        <v>36308.416475645696</v>
      </c>
      <c r="O4437">
        <v>64.683804938702835</v>
      </c>
      <c r="P4437">
        <v>47.768487867268107</v>
      </c>
      <c r="Q4437" s="6">
        <v>4435</v>
      </c>
    </row>
    <row r="4438" spans="1:17" x14ac:dyDescent="0.25">
      <c r="A4438">
        <v>127.31784832050057</v>
      </c>
      <c r="B4438">
        <v>-14.362576227483014</v>
      </c>
      <c r="C4438" s="6">
        <v>2152.36</v>
      </c>
      <c r="D4438">
        <v>3</v>
      </c>
      <c r="E4438">
        <v>0.65</v>
      </c>
      <c r="F4438">
        <v>19.899999999999999</v>
      </c>
      <c r="G4438">
        <v>54.048620189015942</v>
      </c>
      <c r="H4438">
        <v>18.784290800524417</v>
      </c>
      <c r="I4438">
        <v>17.317848320500573</v>
      </c>
      <c r="J4438">
        <v>6180.0667329129765</v>
      </c>
      <c r="K4438">
        <v>-1571.8755690900678</v>
      </c>
      <c r="L4438">
        <v>-14.270365466501493</v>
      </c>
      <c r="M4438">
        <v>6376.8344519800648</v>
      </c>
      <c r="N4438">
        <v>36344.865272864423</v>
      </c>
      <c r="O4438">
        <v>63.814196545914413</v>
      </c>
      <c r="P4438">
        <v>51.496102194941635</v>
      </c>
      <c r="Q4438" s="6">
        <v>4436</v>
      </c>
    </row>
    <row r="4439" spans="1:17" x14ac:dyDescent="0.25">
      <c r="A4439">
        <v>127.20310988794652</v>
      </c>
      <c r="B4439">
        <v>-11.675210887392449</v>
      </c>
      <c r="C4439" s="6">
        <v>2152.6400000000003</v>
      </c>
      <c r="D4439">
        <v>1.2</v>
      </c>
      <c r="E4439">
        <v>0.65</v>
      </c>
      <c r="F4439">
        <v>19.899999999999999</v>
      </c>
      <c r="G4439">
        <v>46.089820015575185</v>
      </c>
      <c r="H4439">
        <v>15.129107007506896</v>
      </c>
      <c r="I4439">
        <v>17.203109887946525</v>
      </c>
      <c r="J4439">
        <v>6247.0355492138215</v>
      </c>
      <c r="K4439">
        <v>-1282.2386040408799</v>
      </c>
      <c r="L4439">
        <v>-11.599175944732323</v>
      </c>
      <c r="M4439">
        <v>6377.2712809503355</v>
      </c>
      <c r="N4439">
        <v>36266.381426212276</v>
      </c>
      <c r="O4439">
        <v>65.745474564145127</v>
      </c>
      <c r="P4439">
        <v>56.831143556508756</v>
      </c>
      <c r="Q4439" s="6">
        <v>4437</v>
      </c>
    </row>
    <row r="4440" spans="1:17" x14ac:dyDescent="0.25">
      <c r="A4440">
        <v>128.38093108018143</v>
      </c>
      <c r="B4440">
        <v>-13.967805297209281</v>
      </c>
      <c r="C4440" s="6">
        <v>2152.92</v>
      </c>
      <c r="D4440">
        <v>1.2</v>
      </c>
      <c r="E4440">
        <v>0.65</v>
      </c>
      <c r="F4440">
        <v>19.899999999999999</v>
      </c>
      <c r="G4440">
        <v>46.089820015575185</v>
      </c>
      <c r="H4440">
        <v>19.087529168461881</v>
      </c>
      <c r="I4440">
        <v>18.380931080181426</v>
      </c>
      <c r="J4440">
        <v>6190.7554700379569</v>
      </c>
      <c r="K4440">
        <v>-1529.5259210827164</v>
      </c>
      <c r="L4440">
        <v>-13.877923698680164</v>
      </c>
      <c r="M4440">
        <v>6376.9038594814037</v>
      </c>
      <c r="N4440">
        <v>36373.872500645251</v>
      </c>
      <c r="O4440">
        <v>63.141264506359164</v>
      </c>
      <c r="P4440">
        <v>54.004892983942639</v>
      </c>
      <c r="Q4440" s="6">
        <v>4438</v>
      </c>
    </row>
    <row r="4441" spans="1:17" x14ac:dyDescent="0.25">
      <c r="A4441">
        <v>126.78185560630857</v>
      </c>
      <c r="B4441">
        <v>-15.90960663888384</v>
      </c>
      <c r="C4441" s="6">
        <v>2153.2000000000003</v>
      </c>
      <c r="D4441">
        <v>1.2</v>
      </c>
      <c r="E4441">
        <v>0.65</v>
      </c>
      <c r="F4441">
        <v>19.899999999999999</v>
      </c>
      <c r="G4441">
        <v>46.089820015575185</v>
      </c>
      <c r="H4441">
        <v>18.386038609958781</v>
      </c>
      <c r="I4441">
        <v>16.781855606308568</v>
      </c>
      <c r="J4441">
        <v>6135.3710164110635</v>
      </c>
      <c r="K4441">
        <v>-1737.1111485947711</v>
      </c>
      <c r="L4441">
        <v>-15.80843969306699</v>
      </c>
      <c r="M4441">
        <v>6376.5455108223896</v>
      </c>
      <c r="N4441">
        <v>36374.780850094787</v>
      </c>
      <c r="O4441">
        <v>63.109748842235945</v>
      </c>
      <c r="P4441">
        <v>47.73007235605936</v>
      </c>
      <c r="Q4441" s="6">
        <v>4439</v>
      </c>
    </row>
    <row r="4442" spans="1:17" x14ac:dyDescent="0.25">
      <c r="A4442">
        <v>126.3787323733179</v>
      </c>
      <c r="B4442">
        <v>-13.143942351182224</v>
      </c>
      <c r="C4442" s="6">
        <v>2153.48</v>
      </c>
      <c r="D4442">
        <v>3</v>
      </c>
      <c r="E4442">
        <v>0.65</v>
      </c>
      <c r="F4442">
        <v>19.899999999999999</v>
      </c>
      <c r="G4442">
        <v>54.048620189015942</v>
      </c>
      <c r="H4442">
        <v>22.547172263437105</v>
      </c>
      <c r="I4442">
        <v>16.378732373317902</v>
      </c>
      <c r="J4442">
        <v>6212.1198787786898</v>
      </c>
      <c r="K4442">
        <v>-1440.9175400787858</v>
      </c>
      <c r="L4442">
        <v>-13.058975545749721</v>
      </c>
      <c r="M4442">
        <v>6377.0429468229286</v>
      </c>
      <c r="N4442">
        <v>36275.098927117564</v>
      </c>
      <c r="O4442">
        <v>65.517773475751241</v>
      </c>
      <c r="P4442">
        <v>52.271128416118259</v>
      </c>
      <c r="Q4442" s="6">
        <v>4440</v>
      </c>
    </row>
    <row r="4443" spans="1:17" x14ac:dyDescent="0.25">
      <c r="A4443">
        <v>128.49396821829873</v>
      </c>
      <c r="B4443">
        <v>-12.430611383696462</v>
      </c>
      <c r="C4443" s="6">
        <v>2153.7600000000002</v>
      </c>
      <c r="D4443">
        <v>0.75</v>
      </c>
      <c r="E4443">
        <v>0.65</v>
      </c>
      <c r="F4443">
        <v>19.899999999999999</v>
      </c>
      <c r="G4443">
        <v>42.007420362456692</v>
      </c>
      <c r="H4443">
        <v>19.821879132985153</v>
      </c>
      <c r="I4443">
        <v>18.493968218298733</v>
      </c>
      <c r="J4443">
        <v>6229.5861607467295</v>
      </c>
      <c r="K4443">
        <v>-1363.9603360295491</v>
      </c>
      <c r="L4443">
        <v>-12.349956382184875</v>
      </c>
      <c r="M4443">
        <v>6377.1570101753823</v>
      </c>
      <c r="N4443">
        <v>36335.687017120232</v>
      </c>
      <c r="O4443">
        <v>64.041235159523112</v>
      </c>
      <c r="P4443">
        <v>57.236255122105327</v>
      </c>
      <c r="Q4443" s="6">
        <v>4441</v>
      </c>
    </row>
    <row r="4444" spans="1:17" x14ac:dyDescent="0.25">
      <c r="A4444">
        <v>126.77294647154717</v>
      </c>
      <c r="B4444">
        <v>-13.176808666466084</v>
      </c>
      <c r="C4444" s="6">
        <v>2154.0400000000004</v>
      </c>
      <c r="D4444">
        <v>1.2</v>
      </c>
      <c r="E4444">
        <v>0.65</v>
      </c>
      <c r="F4444">
        <v>19.899999999999999</v>
      </c>
      <c r="G4444">
        <v>46.089820015575185</v>
      </c>
      <c r="H4444">
        <v>17.10684795527974</v>
      </c>
      <c r="I4444">
        <v>16.772946471547172</v>
      </c>
      <c r="J4444">
        <v>6211.2920290712964</v>
      </c>
      <c r="K4444">
        <v>-1444.4581074049336</v>
      </c>
      <c r="L4444">
        <v>-13.091644434956041</v>
      </c>
      <c r="M4444">
        <v>6377.0375484587248</v>
      </c>
      <c r="N4444">
        <v>36290.189118734001</v>
      </c>
      <c r="O4444">
        <v>65.14100452741711</v>
      </c>
      <c r="P4444">
        <v>52.899064121763409</v>
      </c>
      <c r="Q4444" s="6">
        <v>4442</v>
      </c>
    </row>
    <row r="4445" spans="1:17" x14ac:dyDescent="0.25">
      <c r="A4445">
        <v>125.45108117534906</v>
      </c>
      <c r="B4445">
        <v>-15.626902268534575</v>
      </c>
      <c r="C4445" s="6">
        <v>2154.3200000000002</v>
      </c>
      <c r="D4445">
        <v>0.75</v>
      </c>
      <c r="E4445">
        <v>0.65</v>
      </c>
      <c r="F4445">
        <v>19.899999999999999</v>
      </c>
      <c r="G4445">
        <v>42.007420362456692</v>
      </c>
      <c r="H4445">
        <v>15.801974303888441</v>
      </c>
      <c r="I4445">
        <v>15.45108117534906</v>
      </c>
      <c r="J4445">
        <v>6143.87208193887</v>
      </c>
      <c r="K4445">
        <v>-1707.0053632269346</v>
      </c>
      <c r="L4445">
        <v>-15.527350892828883</v>
      </c>
      <c r="M4445">
        <v>6376.6003065358727</v>
      </c>
      <c r="N4445">
        <v>36319.398088056565</v>
      </c>
      <c r="O4445">
        <v>64.413624320702667</v>
      </c>
      <c r="P4445">
        <v>45.738313293194928</v>
      </c>
      <c r="Q4445" s="6">
        <v>4443</v>
      </c>
    </row>
    <row r="4446" spans="1:17" x14ac:dyDescent="0.25">
      <c r="A4446">
        <v>127.93995102935776</v>
      </c>
      <c r="B4446">
        <v>-16.241437124583047</v>
      </c>
      <c r="C4446" s="6">
        <v>2154.6000000000004</v>
      </c>
      <c r="D4446">
        <v>3</v>
      </c>
      <c r="E4446">
        <v>0.65</v>
      </c>
      <c r="F4446">
        <v>19.899999999999999</v>
      </c>
      <c r="G4446">
        <v>54.048620189015942</v>
      </c>
      <c r="H4446">
        <v>16.632079750190478</v>
      </c>
      <c r="I4446">
        <v>17.939951029357758</v>
      </c>
      <c r="J4446">
        <v>6125.2030543852634</v>
      </c>
      <c r="K4446">
        <v>-1772.3954475243506</v>
      </c>
      <c r="L4446">
        <v>-16.138386340533344</v>
      </c>
      <c r="M4446">
        <v>6376.4800697450319</v>
      </c>
      <c r="N4446">
        <v>36428.834975474492</v>
      </c>
      <c r="O4446">
        <v>61.892989368720357</v>
      </c>
      <c r="P4446">
        <v>49.177474805519999</v>
      </c>
      <c r="Q4446" s="6">
        <v>4444</v>
      </c>
    </row>
    <row r="4447" spans="1:17" x14ac:dyDescent="0.25">
      <c r="A4447">
        <v>126.75082649223351</v>
      </c>
      <c r="B4447">
        <v>-15.160036801702477</v>
      </c>
      <c r="C4447" s="6">
        <v>2154.88</v>
      </c>
      <c r="D4447">
        <v>1.2</v>
      </c>
      <c r="E4447">
        <v>0.65</v>
      </c>
      <c r="F4447">
        <v>19.899999999999999</v>
      </c>
      <c r="G4447">
        <v>46.089820015575185</v>
      </c>
      <c r="H4447">
        <v>15.787683316836315</v>
      </c>
      <c r="I4447">
        <v>16.750826492233514</v>
      </c>
      <c r="J4447">
        <v>6157.584965523165</v>
      </c>
      <c r="K4447">
        <v>-1657.1988862493497</v>
      </c>
      <c r="L4447">
        <v>-15.063174388527083</v>
      </c>
      <c r="M4447">
        <v>6376.6888552149858</v>
      </c>
      <c r="N4447">
        <v>36349.028954831556</v>
      </c>
      <c r="O4447">
        <v>63.711853113853351</v>
      </c>
      <c r="P4447">
        <v>49.013367761118062</v>
      </c>
      <c r="Q4447" s="6">
        <v>4445</v>
      </c>
    </row>
    <row r="4448" spans="1:17" x14ac:dyDescent="0.25">
      <c r="A4448">
        <v>125.29617885244112</v>
      </c>
      <c r="B4448">
        <v>-14.379373398293808</v>
      </c>
      <c r="C4448" s="6">
        <v>2155.1600000000003</v>
      </c>
      <c r="D4448">
        <v>1.2</v>
      </c>
      <c r="E4448">
        <v>0.65</v>
      </c>
      <c r="F4448">
        <v>19.899999999999999</v>
      </c>
      <c r="G4448">
        <v>46.089820015575185</v>
      </c>
      <c r="H4448">
        <v>22.49696180987765</v>
      </c>
      <c r="I4448">
        <v>15.296178852441116</v>
      </c>
      <c r="J4448">
        <v>6179.6054584097546</v>
      </c>
      <c r="K4448">
        <v>-1573.6759004277583</v>
      </c>
      <c r="L4448">
        <v>-14.287063915256121</v>
      </c>
      <c r="M4448">
        <v>6376.8314593687319</v>
      </c>
      <c r="N4448">
        <v>36274.284156416259</v>
      </c>
      <c r="O4448">
        <v>65.531323069123317</v>
      </c>
      <c r="P4448">
        <v>47.759911384075934</v>
      </c>
      <c r="Q4448" s="6">
        <v>4446</v>
      </c>
    </row>
    <row r="4449" spans="1:17" x14ac:dyDescent="0.25">
      <c r="A4449">
        <v>128.80628490174047</v>
      </c>
      <c r="B4449">
        <v>-16.027147532122669</v>
      </c>
      <c r="C4449" s="6">
        <v>2155.44</v>
      </c>
      <c r="D4449">
        <v>3</v>
      </c>
      <c r="E4449">
        <v>0.65</v>
      </c>
      <c r="F4449">
        <v>19.899999999999999</v>
      </c>
      <c r="G4449">
        <v>54.048620189015942</v>
      </c>
      <c r="H4449">
        <v>18.473736521265064</v>
      </c>
      <c r="I4449">
        <v>18.806284901740469</v>
      </c>
      <c r="J4449">
        <v>6131.7927341921277</v>
      </c>
      <c r="K4449">
        <v>-1749.616146008243</v>
      </c>
      <c r="L4449">
        <v>-15.925311741506091</v>
      </c>
      <c r="M4449">
        <v>6376.5224686708434</v>
      </c>
      <c r="N4449">
        <v>36455.401207012481</v>
      </c>
      <c r="O4449">
        <v>61.315207147537876</v>
      </c>
      <c r="P4449">
        <v>50.967429174894512</v>
      </c>
      <c r="Q4449" s="6">
        <v>4447</v>
      </c>
    </row>
    <row r="4450" spans="1:17" x14ac:dyDescent="0.25">
      <c r="A4450">
        <v>129.10671174977412</v>
      </c>
      <c r="B4450">
        <v>-13.747023260049419</v>
      </c>
      <c r="C4450" s="6">
        <v>2155.7200000000003</v>
      </c>
      <c r="D4450">
        <v>1.2</v>
      </c>
      <c r="E4450">
        <v>0.65</v>
      </c>
      <c r="F4450">
        <v>19.899999999999999</v>
      </c>
      <c r="G4450">
        <v>46.089820015575185</v>
      </c>
      <c r="H4450">
        <v>23.435076098694008</v>
      </c>
      <c r="I4450">
        <v>19.106711749774121</v>
      </c>
      <c r="J4450">
        <v>6196.6058653979817</v>
      </c>
      <c r="K4450">
        <v>-1505.8099945654133</v>
      </c>
      <c r="L4450">
        <v>-13.658451687465641</v>
      </c>
      <c r="M4450">
        <v>6376.9418995955857</v>
      </c>
      <c r="N4450">
        <v>36396.6743794707</v>
      </c>
      <c r="O4450">
        <v>62.622980434324589</v>
      </c>
      <c r="P4450">
        <v>55.550256606716069</v>
      </c>
      <c r="Q4450" s="6">
        <v>4448</v>
      </c>
    </row>
    <row r="4451" spans="1:17" x14ac:dyDescent="0.25">
      <c r="A4451">
        <v>129.50621769032659</v>
      </c>
      <c r="B4451">
        <v>-12.066974138563239</v>
      </c>
      <c r="C4451" s="6">
        <v>2156</v>
      </c>
      <c r="D4451">
        <v>1.2</v>
      </c>
      <c r="E4451">
        <v>0.65</v>
      </c>
      <c r="F4451">
        <v>19.899999999999999</v>
      </c>
      <c r="G4451">
        <v>46.089820015575185</v>
      </c>
      <c r="H4451">
        <v>15.612320963073474</v>
      </c>
      <c r="I4451">
        <v>19.506217690326594</v>
      </c>
      <c r="J4451">
        <v>6238.1206154720867</v>
      </c>
      <c r="K4451">
        <v>-1324.6490287514039</v>
      </c>
      <c r="L4451">
        <v>-11.988536416226877</v>
      </c>
      <c r="M4451">
        <v>6377.212860062763</v>
      </c>
      <c r="N4451">
        <v>36367.92632566276</v>
      </c>
      <c r="O4451">
        <v>63.287542637132105</v>
      </c>
      <c r="P4451">
        <v>59.453047728159383</v>
      </c>
      <c r="Q4451" s="6">
        <v>4449</v>
      </c>
    </row>
    <row r="4452" spans="1:17" x14ac:dyDescent="0.25">
      <c r="A4452">
        <v>125.39738655450373</v>
      </c>
      <c r="B4452">
        <v>-12.652966876198182</v>
      </c>
      <c r="C4452" s="6">
        <v>2156.2800000000002</v>
      </c>
      <c r="D4452">
        <v>1.2</v>
      </c>
      <c r="E4452">
        <v>0.65</v>
      </c>
      <c r="F4452">
        <v>19.899999999999999</v>
      </c>
      <c r="G4452">
        <v>46.089820015575185</v>
      </c>
      <c r="H4452">
        <v>15.020851039940739</v>
      </c>
      <c r="I4452">
        <v>15.397386554503726</v>
      </c>
      <c r="J4452">
        <v>6224.2445699130421</v>
      </c>
      <c r="K4452">
        <v>-1387.9718028454326</v>
      </c>
      <c r="L4452">
        <v>-12.570962383113724</v>
      </c>
      <c r="M4452">
        <v>6377.1220932005044</v>
      </c>
      <c r="N4452">
        <v>36227.638487981661</v>
      </c>
      <c r="O4452">
        <v>66.743413307763831</v>
      </c>
      <c r="P4452">
        <v>51.501935530465161</v>
      </c>
      <c r="Q4452" s="6">
        <v>4450</v>
      </c>
    </row>
    <row r="4453" spans="1:17" x14ac:dyDescent="0.25">
      <c r="A4453">
        <v>129.98337508899934</v>
      </c>
      <c r="B4453">
        <v>-14.206430424778617</v>
      </c>
      <c r="C4453" s="6">
        <v>2156.5600000000004</v>
      </c>
      <c r="D4453">
        <v>3</v>
      </c>
      <c r="E4453">
        <v>0.65</v>
      </c>
      <c r="F4453">
        <v>19.899999999999999</v>
      </c>
      <c r="G4453">
        <v>54.048620189015942</v>
      </c>
      <c r="H4453">
        <v>19.627840123463447</v>
      </c>
      <c r="I4453">
        <v>19.983375088999338</v>
      </c>
      <c r="J4453">
        <v>6184.329426571695</v>
      </c>
      <c r="K4453">
        <v>-1555.1334380411413</v>
      </c>
      <c r="L4453">
        <v>-14.115138879166363</v>
      </c>
      <c r="M4453">
        <v>6376.8621175680328</v>
      </c>
      <c r="N4453">
        <v>36446.736597974712</v>
      </c>
      <c r="O4453">
        <v>61.512279532327412</v>
      </c>
      <c r="P4453">
        <v>55.985190027293633</v>
      </c>
      <c r="Q4453" s="6">
        <v>4451</v>
      </c>
    </row>
    <row r="4454" spans="1:17" x14ac:dyDescent="0.25">
      <c r="A4454">
        <v>128.21309630941596</v>
      </c>
      <c r="B4454">
        <v>-15.356277080721078</v>
      </c>
      <c r="C4454" s="6">
        <v>2156.84</v>
      </c>
      <c r="D4454">
        <v>3</v>
      </c>
      <c r="E4454">
        <v>0.65</v>
      </c>
      <c r="F4454">
        <v>19.899999999999999</v>
      </c>
      <c r="G4454">
        <v>54.048620189015942</v>
      </c>
      <c r="H4454">
        <v>15.41766434816107</v>
      </c>
      <c r="I4454">
        <v>18.21309630941596</v>
      </c>
      <c r="J4454">
        <v>6151.8704644064564</v>
      </c>
      <c r="K4454">
        <v>-1678.1476804318695</v>
      </c>
      <c r="L4454">
        <v>-15.258281252399692</v>
      </c>
      <c r="M4454">
        <v>6376.6519309254581</v>
      </c>
      <c r="N4454">
        <v>36410.027707428162</v>
      </c>
      <c r="O4454">
        <v>62.314804244326552</v>
      </c>
      <c r="P4454">
        <v>51.17165284587221</v>
      </c>
      <c r="Q4454" s="6">
        <v>4452</v>
      </c>
    </row>
    <row r="4455" spans="1:17" x14ac:dyDescent="0.25">
      <c r="A4455">
        <v>125.25524524387863</v>
      </c>
      <c r="B4455">
        <v>-14.162508684691796</v>
      </c>
      <c r="C4455" s="6">
        <v>2157.1200000000003</v>
      </c>
      <c r="D4455">
        <v>1.2</v>
      </c>
      <c r="E4455">
        <v>0.65</v>
      </c>
      <c r="F4455">
        <v>19.899999999999999</v>
      </c>
      <c r="G4455">
        <v>46.089820015575185</v>
      </c>
      <c r="H4455">
        <v>14.923269867823318</v>
      </c>
      <c r="I4455">
        <v>15.255245243878633</v>
      </c>
      <c r="J4455">
        <v>6185.5202320912049</v>
      </c>
      <c r="K4455">
        <v>-1550.4220507987404</v>
      </c>
      <c r="L4455">
        <v>-14.071476187744222</v>
      </c>
      <c r="M4455">
        <v>6376.869849480433</v>
      </c>
      <c r="N4455">
        <v>36266.305107407468</v>
      </c>
      <c r="O4455">
        <v>65.734111574989811</v>
      </c>
      <c r="P4455">
        <v>48.103880042441716</v>
      </c>
      <c r="Q4455" s="6">
        <v>4453</v>
      </c>
    </row>
    <row r="4456" spans="1:17" x14ac:dyDescent="0.25">
      <c r="A4456">
        <v>126.4365454920285</v>
      </c>
      <c r="B4456">
        <v>-12.994097782702145</v>
      </c>
      <c r="C4456" s="6">
        <v>2157.4</v>
      </c>
      <c r="D4456">
        <v>1.2</v>
      </c>
      <c r="E4456">
        <v>0.65</v>
      </c>
      <c r="F4456">
        <v>19.899999999999999</v>
      </c>
      <c r="G4456">
        <v>46.089820015575185</v>
      </c>
      <c r="H4456">
        <v>15.875958008528224</v>
      </c>
      <c r="I4456">
        <v>16.4365454920285</v>
      </c>
      <c r="J4456">
        <v>6215.8684525753597</v>
      </c>
      <c r="K4456">
        <v>-1424.769456684412</v>
      </c>
      <c r="L4456">
        <v>-12.91003248562509</v>
      </c>
      <c r="M4456">
        <v>6377.0674000219251</v>
      </c>
      <c r="N4456">
        <v>36272.982111985511</v>
      </c>
      <c r="O4456">
        <v>65.57185509564745</v>
      </c>
      <c r="P4456">
        <v>52.686007787161522</v>
      </c>
      <c r="Q4456" s="6">
        <v>4454</v>
      </c>
    </row>
    <row r="4457" spans="1:17" x14ac:dyDescent="0.25">
      <c r="A4457">
        <v>126.67486624802079</v>
      </c>
      <c r="B4457">
        <v>-11.900653420321468</v>
      </c>
      <c r="C4457" s="6">
        <v>2157.6800000000003</v>
      </c>
      <c r="D4457">
        <v>3</v>
      </c>
      <c r="E4457">
        <v>0.65</v>
      </c>
      <c r="F4457">
        <v>19.899999999999999</v>
      </c>
      <c r="G4457">
        <v>54.048620189015942</v>
      </c>
      <c r="H4457">
        <v>23.607499734656791</v>
      </c>
      <c r="I4457">
        <v>16.674866248020791</v>
      </c>
      <c r="J4457">
        <v>6241.9408480419497</v>
      </c>
      <c r="K4457">
        <v>-1306.6512482694436</v>
      </c>
      <c r="L4457">
        <v>-11.823234033988721</v>
      </c>
      <c r="M4457">
        <v>6377.2378844652449</v>
      </c>
      <c r="N4457">
        <v>36252.537694179089</v>
      </c>
      <c r="O4457">
        <v>66.098090044458985</v>
      </c>
      <c r="P4457">
        <v>55.454586077585638</v>
      </c>
      <c r="Q4457" s="6">
        <v>4455</v>
      </c>
    </row>
    <row r="4458" spans="1:17" x14ac:dyDescent="0.25">
      <c r="A4458">
        <v>125.74422957620857</v>
      </c>
      <c r="B4458">
        <v>-14.418059051503011</v>
      </c>
      <c r="C4458" s="6">
        <v>2157.96</v>
      </c>
      <c r="D4458">
        <v>3</v>
      </c>
      <c r="E4458">
        <v>0.65</v>
      </c>
      <c r="F4458">
        <v>19.899999999999999</v>
      </c>
      <c r="G4458">
        <v>54.048620189015942</v>
      </c>
      <c r="H4458">
        <v>21.624003283866674</v>
      </c>
      <c r="I4458">
        <v>15.744229576208568</v>
      </c>
      <c r="J4458">
        <v>6178.5410847257672</v>
      </c>
      <c r="K4458">
        <v>-1577.8217478652941</v>
      </c>
      <c r="L4458">
        <v>-14.325522320876875</v>
      </c>
      <c r="M4458">
        <v>6376.8245548768982</v>
      </c>
      <c r="N4458">
        <v>36290.500107329615</v>
      </c>
      <c r="O4458">
        <v>65.126428970609112</v>
      </c>
      <c r="P4458">
        <v>48.548712744085904</v>
      </c>
      <c r="Q4458" s="6">
        <v>4456</v>
      </c>
    </row>
    <row r="4459" spans="1:17" x14ac:dyDescent="0.25">
      <c r="A4459">
        <v>125.83508259405636</v>
      </c>
      <c r="B4459">
        <v>-14.48429696510467</v>
      </c>
      <c r="C4459" s="6">
        <v>2158.2400000000002</v>
      </c>
      <c r="D4459">
        <v>3</v>
      </c>
      <c r="E4459">
        <v>0.65</v>
      </c>
      <c r="F4459">
        <v>19.899999999999999</v>
      </c>
      <c r="G4459">
        <v>54.048620189015942</v>
      </c>
      <c r="H4459">
        <v>15.388014204395166</v>
      </c>
      <c r="I4459">
        <v>15.83508259405636</v>
      </c>
      <c r="J4459">
        <v>6176.7121478533372</v>
      </c>
      <c r="K4459">
        <v>-1584.9186636831478</v>
      </c>
      <c r="L4459">
        <v>-14.391371527766619</v>
      </c>
      <c r="M4459">
        <v>6376.8126934958782</v>
      </c>
      <c r="N4459">
        <v>36295.639332400315</v>
      </c>
      <c r="O4459">
        <v>64.99912317495361</v>
      </c>
      <c r="P4459">
        <v>48.59334095145374</v>
      </c>
      <c r="Q4459" s="6">
        <v>4457</v>
      </c>
    </row>
    <row r="4460" spans="1:17" x14ac:dyDescent="0.25">
      <c r="A4460">
        <v>125.60105470664161</v>
      </c>
      <c r="B4460">
        <v>-14.058997576882224</v>
      </c>
      <c r="C4460" s="6">
        <v>2158.52</v>
      </c>
      <c r="D4460">
        <v>1.2</v>
      </c>
      <c r="E4460">
        <v>0.65</v>
      </c>
      <c r="F4460">
        <v>19.899999999999999</v>
      </c>
      <c r="G4460">
        <v>46.089820015575185</v>
      </c>
      <c r="H4460">
        <v>19.397705700573802</v>
      </c>
      <c r="I4460">
        <v>15.601054706641605</v>
      </c>
      <c r="J4460">
        <v>6188.3123183039725</v>
      </c>
      <c r="K4460">
        <v>-1539.3151125609561</v>
      </c>
      <c r="L4460">
        <v>-13.968576422119822</v>
      </c>
      <c r="M4460">
        <v>6376.8879843252098</v>
      </c>
      <c r="N4460">
        <v>36274.727518110696</v>
      </c>
      <c r="O4460">
        <v>65.522027512433155</v>
      </c>
      <c r="P4460">
        <v>48.977285238728903</v>
      </c>
      <c r="Q4460" s="6">
        <v>4458</v>
      </c>
    </row>
    <row r="4461" spans="1:17" x14ac:dyDescent="0.25">
      <c r="A4461">
        <v>126.1383828838425</v>
      </c>
      <c r="B4461">
        <v>-13.770339637875061</v>
      </c>
      <c r="C4461" s="6">
        <v>2158.8000000000002</v>
      </c>
      <c r="D4461">
        <v>3</v>
      </c>
      <c r="E4461">
        <v>0.65</v>
      </c>
      <c r="F4461">
        <v>19.899999999999999</v>
      </c>
      <c r="G4461">
        <v>54.048620189015942</v>
      </c>
      <c r="H4461">
        <v>23.161342818943723</v>
      </c>
      <c r="I4461">
        <v>16.138382883842496</v>
      </c>
      <c r="J4461">
        <v>6195.9923375249609</v>
      </c>
      <c r="K4461">
        <v>-1508.3156315584192</v>
      </c>
      <c r="L4461">
        <v>-13.681629468320914</v>
      </c>
      <c r="M4461">
        <v>6376.9379086730569</v>
      </c>
      <c r="N4461">
        <v>36284.605979419866</v>
      </c>
      <c r="O4461">
        <v>65.276454638174968</v>
      </c>
      <c r="P4461">
        <v>50.559012263632901</v>
      </c>
      <c r="Q4461" s="6">
        <v>4459</v>
      </c>
    </row>
    <row r="4462" spans="1:17" x14ac:dyDescent="0.25">
      <c r="A4462">
        <v>125.79164379094921</v>
      </c>
      <c r="B4462">
        <v>-11.689216753191726</v>
      </c>
      <c r="C4462" s="6">
        <v>2159.0800000000004</v>
      </c>
      <c r="D4462">
        <v>0.75</v>
      </c>
      <c r="E4462">
        <v>0.65</v>
      </c>
      <c r="F4462">
        <v>19.899999999999999</v>
      </c>
      <c r="G4462">
        <v>42.007420362456692</v>
      </c>
      <c r="H4462">
        <v>18.390195007817503</v>
      </c>
      <c r="I4462">
        <v>15.791643790949209</v>
      </c>
      <c r="J4462">
        <v>6246.7218363957718</v>
      </c>
      <c r="K4462">
        <v>-1283.7558376541995</v>
      </c>
      <c r="L4462">
        <v>-11.613095663648235</v>
      </c>
      <c r="M4462">
        <v>6377.2692237363635</v>
      </c>
      <c r="N4462">
        <v>36215.889768058718</v>
      </c>
      <c r="O4462">
        <v>67.061114375499599</v>
      </c>
      <c r="P4462">
        <v>54.382847486217976</v>
      </c>
      <c r="Q4462" s="6">
        <v>4460</v>
      </c>
    </row>
    <row r="4463" spans="1:17" x14ac:dyDescent="0.25">
      <c r="A4463">
        <v>129.08429155733634</v>
      </c>
      <c r="B4463">
        <v>-11.473397825390812</v>
      </c>
      <c r="C4463" s="6">
        <v>2159.36</v>
      </c>
      <c r="D4463">
        <v>0.75</v>
      </c>
      <c r="E4463">
        <v>0.65</v>
      </c>
      <c r="F4463">
        <v>19.899999999999999</v>
      </c>
      <c r="G4463">
        <v>42.007420362456692</v>
      </c>
      <c r="H4463">
        <v>20.783086197782989</v>
      </c>
      <c r="I4463">
        <v>19.084291557336343</v>
      </c>
      <c r="J4463">
        <v>6251.5146759851978</v>
      </c>
      <c r="K4463">
        <v>-1260.368209264534</v>
      </c>
      <c r="L4463">
        <v>-11.398606177687739</v>
      </c>
      <c r="M4463">
        <v>6377.3006646215927</v>
      </c>
      <c r="N4463">
        <v>36335.653486239782</v>
      </c>
      <c r="O4463">
        <v>64.046461573492593</v>
      </c>
      <c r="P4463">
        <v>60.103852888698228</v>
      </c>
      <c r="Q4463" s="6">
        <v>4461</v>
      </c>
    </row>
    <row r="4464" spans="1:17" x14ac:dyDescent="0.25">
      <c r="A4464">
        <v>128.09501665221219</v>
      </c>
      <c r="B4464">
        <v>-14.889858222807817</v>
      </c>
      <c r="C4464" s="6">
        <v>2159.6400000000003</v>
      </c>
      <c r="D4464">
        <v>1.2</v>
      </c>
      <c r="E4464">
        <v>0.65</v>
      </c>
      <c r="F4464">
        <v>19.899999999999999</v>
      </c>
      <c r="G4464">
        <v>46.089820015575185</v>
      </c>
      <c r="H4464">
        <v>18.526534780534853</v>
      </c>
      <c r="I4464">
        <v>18.095016652212195</v>
      </c>
      <c r="J4464">
        <v>6165.3349222846682</v>
      </c>
      <c r="K4464">
        <v>-1628.3259477905717</v>
      </c>
      <c r="L4464">
        <v>-14.794563627632982</v>
      </c>
      <c r="M4464">
        <v>6376.7389860485082</v>
      </c>
      <c r="N4464">
        <v>36390.642134160815</v>
      </c>
      <c r="O4464">
        <v>62.753525326427322</v>
      </c>
      <c r="P4464">
        <v>51.81824078572587</v>
      </c>
      <c r="Q4464" s="6">
        <v>4462</v>
      </c>
    </row>
    <row r="4465" spans="1:17" x14ac:dyDescent="0.25">
      <c r="A4465">
        <v>127.83590266334821</v>
      </c>
      <c r="B4465">
        <v>-13.609968273228413</v>
      </c>
      <c r="C4465" s="6">
        <v>2159.92</v>
      </c>
      <c r="D4465">
        <v>1.2</v>
      </c>
      <c r="E4465">
        <v>0.65</v>
      </c>
      <c r="F4465">
        <v>19.899999999999999</v>
      </c>
      <c r="G4465">
        <v>46.089820015575185</v>
      </c>
      <c r="H4465">
        <v>19.904726801735791</v>
      </c>
      <c r="I4465">
        <v>17.835902663348207</v>
      </c>
      <c r="J4465">
        <v>6200.1915770949108</v>
      </c>
      <c r="K4465">
        <v>-1491.0767848090725</v>
      </c>
      <c r="L4465">
        <v>-13.522212553958555</v>
      </c>
      <c r="M4465">
        <v>6376.965232057898</v>
      </c>
      <c r="N4465">
        <v>36342.239431938877</v>
      </c>
      <c r="O4465">
        <v>63.880133639772865</v>
      </c>
      <c r="P4465">
        <v>53.820732919104742</v>
      </c>
      <c r="Q4465" s="6">
        <v>4463</v>
      </c>
    </row>
    <row r="4466" spans="1:17" x14ac:dyDescent="0.25">
      <c r="A4466">
        <v>127.74374923146118</v>
      </c>
      <c r="B4466">
        <v>-11.836644394635409</v>
      </c>
      <c r="C4466" s="6">
        <v>2160.2000000000003</v>
      </c>
      <c r="D4466">
        <v>3</v>
      </c>
      <c r="E4466">
        <v>0.65</v>
      </c>
      <c r="F4466">
        <v>19.899999999999999</v>
      </c>
      <c r="G4466">
        <v>54.048620189015942</v>
      </c>
      <c r="H4466">
        <v>21.997692947697868</v>
      </c>
      <c r="I4466">
        <v>17.74374923146118</v>
      </c>
      <c r="J4466">
        <v>6243.3971392213898</v>
      </c>
      <c r="K4466">
        <v>-1299.7218620037936</v>
      </c>
      <c r="L4466">
        <v>-11.759617608825346</v>
      </c>
      <c r="M4466">
        <v>6377.2474278961799</v>
      </c>
      <c r="N4466">
        <v>36290.975562239968</v>
      </c>
      <c r="O4466">
        <v>65.128300542688876</v>
      </c>
      <c r="P4466">
        <v>57.338423425261347</v>
      </c>
      <c r="Q4466" s="6">
        <v>4464</v>
      </c>
    </row>
    <row r="4467" spans="1:17" x14ac:dyDescent="0.25">
      <c r="A4467">
        <v>127.6724461089082</v>
      </c>
      <c r="B4467">
        <v>-14.244281687239335</v>
      </c>
      <c r="C4467" s="6">
        <v>2160.48</v>
      </c>
      <c r="D4467">
        <v>0.75</v>
      </c>
      <c r="E4467">
        <v>0.65</v>
      </c>
      <c r="F4467">
        <v>19.899999999999999</v>
      </c>
      <c r="G4467">
        <v>42.007420362456692</v>
      </c>
      <c r="H4467">
        <v>19.02968356527392</v>
      </c>
      <c r="I4467">
        <v>17.672446108908204</v>
      </c>
      <c r="J4467">
        <v>6183.3003031005792</v>
      </c>
      <c r="K4467">
        <v>-1559.1929391883673</v>
      </c>
      <c r="L4467">
        <v>-14.152767067004227</v>
      </c>
      <c r="M4467">
        <v>6376.8554366504641</v>
      </c>
      <c r="N4467">
        <v>36354.632612154986</v>
      </c>
      <c r="O4467">
        <v>63.585691400380853</v>
      </c>
      <c r="P4467">
        <v>52.321839153545866</v>
      </c>
      <c r="Q4467" s="6">
        <v>4465</v>
      </c>
    </row>
    <row r="4468" spans="1:17" x14ac:dyDescent="0.25">
      <c r="A4468">
        <v>127.67276849327222</v>
      </c>
      <c r="B4468">
        <v>-13.958521349580481</v>
      </c>
      <c r="C4468" s="6">
        <v>2160.7600000000002</v>
      </c>
      <c r="D4468">
        <v>1.2</v>
      </c>
      <c r="E4468">
        <v>0.65</v>
      </c>
      <c r="F4468">
        <v>19.899999999999999</v>
      </c>
      <c r="G4468">
        <v>46.089820015575185</v>
      </c>
      <c r="H4468">
        <v>18.235316694110217</v>
      </c>
      <c r="I4468">
        <v>17.672768493272216</v>
      </c>
      <c r="J4468">
        <v>6191.0033233151853</v>
      </c>
      <c r="K4468">
        <v>-1528.5291061301718</v>
      </c>
      <c r="L4468">
        <v>-13.868694731988025</v>
      </c>
      <c r="M4468">
        <v>6376.9054703348684</v>
      </c>
      <c r="N4468">
        <v>36346.140306474183</v>
      </c>
      <c r="O4468">
        <v>63.78634149421984</v>
      </c>
      <c r="P4468">
        <v>52.871277678231053</v>
      </c>
      <c r="Q4468" s="6">
        <v>4466</v>
      </c>
    </row>
    <row r="4469" spans="1:17" x14ac:dyDescent="0.25">
      <c r="A4469">
        <v>126.44407443707138</v>
      </c>
      <c r="B4469">
        <v>-15.155534817558014</v>
      </c>
      <c r="C4469" s="6">
        <v>2161.0400000000004</v>
      </c>
      <c r="D4469">
        <v>3</v>
      </c>
      <c r="E4469">
        <v>0.65</v>
      </c>
      <c r="F4469">
        <v>19.899999999999999</v>
      </c>
      <c r="G4469">
        <v>54.048620189015942</v>
      </c>
      <c r="H4469">
        <v>15.376441035704087</v>
      </c>
      <c r="I4469">
        <v>16.444074437071379</v>
      </c>
      <c r="J4469">
        <v>6157.7152197366131</v>
      </c>
      <c r="K4469">
        <v>-1656.7180712621432</v>
      </c>
      <c r="L4469">
        <v>-15.058698459338499</v>
      </c>
      <c r="M4469">
        <v>6376.689697250642</v>
      </c>
      <c r="N4469">
        <v>36337.959228999207</v>
      </c>
      <c r="O4469">
        <v>63.972934454680036</v>
      </c>
      <c r="P4469">
        <v>48.466077752933906</v>
      </c>
      <c r="Q4469" s="6">
        <v>4467</v>
      </c>
    </row>
    <row r="4470" spans="1:17" x14ac:dyDescent="0.25">
      <c r="A4470">
        <v>129.46973849743716</v>
      </c>
      <c r="B4470">
        <v>-14.094013408914615</v>
      </c>
      <c r="C4470" s="6">
        <v>2161.3200000000002</v>
      </c>
      <c r="D4470">
        <v>0.75</v>
      </c>
      <c r="E4470">
        <v>0.65</v>
      </c>
      <c r="F4470">
        <v>19.899999999999999</v>
      </c>
      <c r="G4470">
        <v>42.007420362456692</v>
      </c>
      <c r="H4470">
        <v>17.19229392804985</v>
      </c>
      <c r="I4470">
        <v>19.469738497437163</v>
      </c>
      <c r="J4470">
        <v>6187.3700574106961</v>
      </c>
      <c r="K4470">
        <v>-1543.072931447542</v>
      </c>
      <c r="L4470">
        <v>-14.003385317409418</v>
      </c>
      <c r="M4470">
        <v>6376.8818633489318</v>
      </c>
      <c r="N4470">
        <v>36421.766743795408</v>
      </c>
      <c r="O4470">
        <v>62.060404770164652</v>
      </c>
      <c r="P4470">
        <v>55.440254206684664</v>
      </c>
      <c r="Q4470" s="6">
        <v>4468</v>
      </c>
    </row>
    <row r="4471" spans="1:17" x14ac:dyDescent="0.25">
      <c r="A4471">
        <v>125.85145935203649</v>
      </c>
      <c r="B4471">
        <v>-13.797428987793793</v>
      </c>
      <c r="C4471" s="6">
        <v>2161.6000000000004</v>
      </c>
      <c r="D4471">
        <v>0.75</v>
      </c>
      <c r="E4471">
        <v>0.65</v>
      </c>
      <c r="F4471">
        <v>19.899999999999999</v>
      </c>
      <c r="G4471">
        <v>42.007420362456692</v>
      </c>
      <c r="H4471">
        <v>21.382407897261878</v>
      </c>
      <c r="I4471">
        <v>15.851459352036485</v>
      </c>
      <c r="J4471">
        <v>6195.2782488879529</v>
      </c>
      <c r="K4471">
        <v>-1511.2264137994525</v>
      </c>
      <c r="L4471">
        <v>-13.708557867154155</v>
      </c>
      <c r="M4471">
        <v>6376.9332641097426</v>
      </c>
      <c r="N4471">
        <v>36275.467011506349</v>
      </c>
      <c r="O4471">
        <v>65.50492381762399</v>
      </c>
      <c r="P4471">
        <v>49.972250309209628</v>
      </c>
      <c r="Q4471" s="6">
        <v>4469</v>
      </c>
    </row>
    <row r="4472" spans="1:17" x14ac:dyDescent="0.25">
      <c r="A4472">
        <v>125.2893231076889</v>
      </c>
      <c r="B4472">
        <v>-12.843920445964748</v>
      </c>
      <c r="C4472" s="6">
        <v>2161.88</v>
      </c>
      <c r="D4472">
        <v>0.75</v>
      </c>
      <c r="E4472">
        <v>0.65</v>
      </c>
      <c r="F4472">
        <v>19.899999999999999</v>
      </c>
      <c r="G4472">
        <v>42.007420362456692</v>
      </c>
      <c r="H4472">
        <v>17.569910143225897</v>
      </c>
      <c r="I4472">
        <v>15.289323107688901</v>
      </c>
      <c r="J4472">
        <v>6219.5829228399189</v>
      </c>
      <c r="K4472">
        <v>-1408.5759181983365</v>
      </c>
      <c r="L4472">
        <v>-12.760760946033612</v>
      </c>
      <c r="M4472">
        <v>6377.0916452102392</v>
      </c>
      <c r="N4472">
        <v>36229.251331649342</v>
      </c>
      <c r="O4472">
        <v>66.699775252054309</v>
      </c>
      <c r="P4472">
        <v>50.882941600948946</v>
      </c>
      <c r="Q4472" s="6">
        <v>4470</v>
      </c>
    </row>
    <row r="4473" spans="1:17" x14ac:dyDescent="0.25">
      <c r="A4473">
        <v>128.12656546641847</v>
      </c>
      <c r="B4473">
        <v>-13.173271833377628</v>
      </c>
      <c r="C4473" s="6">
        <v>2162.1600000000003</v>
      </c>
      <c r="D4473">
        <v>1.2</v>
      </c>
      <c r="E4473">
        <v>0.65</v>
      </c>
      <c r="F4473">
        <v>19.899999999999999</v>
      </c>
      <c r="G4473">
        <v>46.089820015575185</v>
      </c>
      <c r="H4473">
        <v>21.111519717397972</v>
      </c>
      <c r="I4473">
        <v>18.126565466418469</v>
      </c>
      <c r="J4473">
        <v>6211.3812138362819</v>
      </c>
      <c r="K4473">
        <v>-1444.0771197525423</v>
      </c>
      <c r="L4473">
        <v>-13.088128842092557</v>
      </c>
      <c r="M4473">
        <v>6377.038129993507</v>
      </c>
      <c r="N4473">
        <v>36341.17973470992</v>
      </c>
      <c r="O4473">
        <v>63.907406558058057</v>
      </c>
      <c r="P4473">
        <v>55.156002315681107</v>
      </c>
      <c r="Q4473" s="6">
        <v>4471</v>
      </c>
    </row>
    <row r="4474" spans="1:17" x14ac:dyDescent="0.25">
      <c r="A4474">
        <v>126.11597578634911</v>
      </c>
      <c r="B4474">
        <v>-15.743277723741619</v>
      </c>
      <c r="C4474" s="6">
        <v>2162.44</v>
      </c>
      <c r="D4474">
        <v>0.75</v>
      </c>
      <c r="E4474">
        <v>0.65</v>
      </c>
      <c r="F4474">
        <v>19.899999999999999</v>
      </c>
      <c r="G4474">
        <v>42.007420362456692</v>
      </c>
      <c r="H4474">
        <v>14.762154849043007</v>
      </c>
      <c r="I4474">
        <v>16.115975786349111</v>
      </c>
      <c r="J4474">
        <v>6140.3906281232748</v>
      </c>
      <c r="K4474">
        <v>-1719.403413551614</v>
      </c>
      <c r="L4474">
        <v>-15.643060124613822</v>
      </c>
      <c r="M4474">
        <v>6376.5778568505766</v>
      </c>
      <c r="N4474">
        <v>36345.781262783246</v>
      </c>
      <c r="O4474">
        <v>63.784796908219995</v>
      </c>
      <c r="P4474">
        <v>46.800275376948221</v>
      </c>
      <c r="Q4474" s="6">
        <v>4472</v>
      </c>
    </row>
    <row r="4475" spans="1:17" x14ac:dyDescent="0.25">
      <c r="A4475">
        <v>128.49417228255868</v>
      </c>
      <c r="B4475">
        <v>-14.027959652637726</v>
      </c>
      <c r="C4475" s="6">
        <v>2162.7200000000003</v>
      </c>
      <c r="D4475">
        <v>3</v>
      </c>
      <c r="E4475">
        <v>0.65</v>
      </c>
      <c r="F4475">
        <v>19.899999999999999</v>
      </c>
      <c r="G4475">
        <v>54.048620189015942</v>
      </c>
      <c r="H4475">
        <v>22.057083082500654</v>
      </c>
      <c r="I4475">
        <v>18.494172282558679</v>
      </c>
      <c r="J4475">
        <v>6189.1456129749376</v>
      </c>
      <c r="K4475">
        <v>-1535.983721818704</v>
      </c>
      <c r="L4475">
        <v>-13.937722037907934</v>
      </c>
      <c r="M4475">
        <v>6376.8933982229119</v>
      </c>
      <c r="N4475">
        <v>36380.125664514482</v>
      </c>
      <c r="O4475">
        <v>62.997562018408821</v>
      </c>
      <c r="P4475">
        <v>54.069595313426447</v>
      </c>
      <c r="Q4475" s="6">
        <v>4473</v>
      </c>
    </row>
    <row r="4476" spans="1:17" x14ac:dyDescent="0.25">
      <c r="A4476">
        <v>127.55749398342799</v>
      </c>
      <c r="B4476">
        <v>-15.201783439191354</v>
      </c>
      <c r="C4476" s="6">
        <v>2163</v>
      </c>
      <c r="D4476">
        <v>1.2</v>
      </c>
      <c r="E4476">
        <v>0.65</v>
      </c>
      <c r="F4476">
        <v>19.899999999999999</v>
      </c>
      <c r="G4476">
        <v>46.089820015575185</v>
      </c>
      <c r="H4476">
        <v>21.547441311380137</v>
      </c>
      <c r="I4476">
        <v>17.557493983427989</v>
      </c>
      <c r="J4476">
        <v>6156.375323955298</v>
      </c>
      <c r="K4476">
        <v>-1661.6569768919146</v>
      </c>
      <c r="L4476">
        <v>-15.104679532956219</v>
      </c>
      <c r="M4476">
        <v>6376.6810362648121</v>
      </c>
      <c r="N4476">
        <v>36380.011975853835</v>
      </c>
      <c r="O4476">
        <v>62.99388628325147</v>
      </c>
      <c r="P4476">
        <v>50.349676940265269</v>
      </c>
      <c r="Q4476" s="6">
        <v>4474</v>
      </c>
    </row>
    <row r="4477" spans="1:17" x14ac:dyDescent="0.25">
      <c r="A4477">
        <v>127.55315581780734</v>
      </c>
      <c r="B4477">
        <v>-12.243872289116418</v>
      </c>
      <c r="C4477" s="6">
        <v>2163.2800000000002</v>
      </c>
      <c r="D4477">
        <v>1.2</v>
      </c>
      <c r="E4477">
        <v>0.65</v>
      </c>
      <c r="F4477">
        <v>19.899999999999999</v>
      </c>
      <c r="G4477">
        <v>46.089820015575185</v>
      </c>
      <c r="H4477">
        <v>15.432720877313226</v>
      </c>
      <c r="I4477">
        <v>17.553155817807337</v>
      </c>
      <c r="J4477">
        <v>6234.0000626016199</v>
      </c>
      <c r="K4477">
        <v>-1343.7793857002582</v>
      </c>
      <c r="L4477">
        <v>-12.164354343672143</v>
      </c>
      <c r="M4477">
        <v>6377.1858854787952</v>
      </c>
      <c r="N4477">
        <v>36294.058590533226</v>
      </c>
      <c r="O4477">
        <v>65.050094200695256</v>
      </c>
      <c r="P4477">
        <v>56.160493132505124</v>
      </c>
      <c r="Q4477" s="6">
        <v>4475</v>
      </c>
    </row>
    <row r="4478" spans="1:17" x14ac:dyDescent="0.25">
      <c r="A4478">
        <v>125.94429898998254</v>
      </c>
      <c r="B4478">
        <v>-15.171413908040401</v>
      </c>
      <c r="C4478" s="6">
        <v>2163.5600000000004</v>
      </c>
      <c r="D4478">
        <v>3</v>
      </c>
      <c r="E4478">
        <v>0.65</v>
      </c>
      <c r="F4478">
        <v>19.899999999999999</v>
      </c>
      <c r="G4478">
        <v>54.048620189015942</v>
      </c>
      <c r="H4478">
        <v>19.35754670922503</v>
      </c>
      <c r="I4478">
        <v>15.944298989982542</v>
      </c>
      <c r="J4478">
        <v>6157.2556273825849</v>
      </c>
      <c r="K4478">
        <v>-1658.4139242185272</v>
      </c>
      <c r="L4478">
        <v>-15.074485661133078</v>
      </c>
      <c r="M4478">
        <v>6376.6867262690903</v>
      </c>
      <c r="N4478">
        <v>36321.085869415176</v>
      </c>
      <c r="O4478">
        <v>64.375696908692362</v>
      </c>
      <c r="P4478">
        <v>47.508968089639637</v>
      </c>
      <c r="Q4478" s="6">
        <v>4476</v>
      </c>
    </row>
    <row r="4479" spans="1:17" x14ac:dyDescent="0.25">
      <c r="A4479">
        <v>128.30978371388181</v>
      </c>
      <c r="B4479">
        <v>-14.277072381286519</v>
      </c>
      <c r="C4479" s="6">
        <v>2163.84</v>
      </c>
      <c r="D4479">
        <v>0.75</v>
      </c>
      <c r="E4479">
        <v>0.65</v>
      </c>
      <c r="F4479">
        <v>19.899999999999999</v>
      </c>
      <c r="G4479">
        <v>42.007420362456692</v>
      </c>
      <c r="H4479">
        <v>17.229396817296578</v>
      </c>
      <c r="I4479">
        <v>18.309783713881814</v>
      </c>
      <c r="J4479">
        <v>6182.4065990422769</v>
      </c>
      <c r="K4479">
        <v>-1562.7091607556829</v>
      </c>
      <c r="L4479">
        <v>-14.185364638644227</v>
      </c>
      <c r="M4479">
        <v>6376.8496357520626</v>
      </c>
      <c r="N4479">
        <v>36380.2456396833</v>
      </c>
      <c r="O4479">
        <v>62.993524763932406</v>
      </c>
      <c r="P4479">
        <v>53.304437189773893</v>
      </c>
      <c r="Q4479" s="6">
        <v>4477</v>
      </c>
    </row>
    <row r="4480" spans="1:17" x14ac:dyDescent="0.25">
      <c r="A4480">
        <v>125.73010527524477</v>
      </c>
      <c r="B4480">
        <v>-15.05275253968785</v>
      </c>
      <c r="C4480" s="6">
        <v>2164.1200000000003</v>
      </c>
      <c r="D4480">
        <v>0.75</v>
      </c>
      <c r="E4480">
        <v>0.65</v>
      </c>
      <c r="F4480">
        <v>19.899999999999999</v>
      </c>
      <c r="G4480">
        <v>42.007420362456692</v>
      </c>
      <c r="H4480">
        <v>19.086430804516834</v>
      </c>
      <c r="I4480">
        <v>15.730105275244767</v>
      </c>
      <c r="J4480">
        <v>6160.6786877680797</v>
      </c>
      <c r="K4480">
        <v>-1645.7381278298089</v>
      </c>
      <c r="L4480">
        <v>-14.956511671211114</v>
      </c>
      <c r="M4480">
        <v>6376.7088595381701</v>
      </c>
      <c r="N4480">
        <v>36309.970798086877</v>
      </c>
      <c r="O4480">
        <v>64.645145386095066</v>
      </c>
      <c r="P4480">
        <v>47.321420260076302</v>
      </c>
      <c r="Q4480" s="6">
        <v>4478</v>
      </c>
    </row>
    <row r="4481" spans="1:17" x14ac:dyDescent="0.25">
      <c r="A4481">
        <v>129.50775278509727</v>
      </c>
      <c r="B4481">
        <v>-12.410927586674072</v>
      </c>
      <c r="C4481" s="6">
        <v>2164.4</v>
      </c>
      <c r="D4481">
        <v>1.2</v>
      </c>
      <c r="E4481">
        <v>0.65</v>
      </c>
      <c r="F4481">
        <v>19.899999999999999</v>
      </c>
      <c r="G4481">
        <v>46.089820015575185</v>
      </c>
      <c r="H4481">
        <v>23.113955482575207</v>
      </c>
      <c r="I4481">
        <v>19.507752785097267</v>
      </c>
      <c r="J4481">
        <v>6230.0545250943951</v>
      </c>
      <c r="K4481">
        <v>-1361.8337687181443</v>
      </c>
      <c r="L4481">
        <v>-12.330392280707997</v>
      </c>
      <c r="M4481">
        <v>6377.1600732042325</v>
      </c>
      <c r="N4481">
        <v>36376.795514237987</v>
      </c>
      <c r="O4481">
        <v>63.08174180952269</v>
      </c>
      <c r="P4481">
        <v>58.756529815079681</v>
      </c>
      <c r="Q4481" s="6">
        <v>4479</v>
      </c>
    </row>
    <row r="4482" spans="1:17" x14ac:dyDescent="0.25">
      <c r="A4482">
        <v>123.13181872261431</v>
      </c>
      <c r="B4482">
        <v>-13.190107222800972</v>
      </c>
      <c r="C4482" s="6">
        <v>2164.6800000000003</v>
      </c>
      <c r="D4482">
        <v>1.2</v>
      </c>
      <c r="E4482">
        <v>0.65</v>
      </c>
      <c r="F4482">
        <v>19.899999999999999</v>
      </c>
      <c r="G4482">
        <v>46.089820015575185</v>
      </c>
      <c r="H4482">
        <v>15.742711731477149</v>
      </c>
      <c r="I4482">
        <v>13.131818722614312</v>
      </c>
      <c r="J4482">
        <v>6210.9564820666283</v>
      </c>
      <c r="K4482">
        <v>-1445.8905795174135</v>
      </c>
      <c r="L4482">
        <v>-13.104863139175741</v>
      </c>
      <c r="M4482">
        <v>6377.0353605780383</v>
      </c>
      <c r="N4482">
        <v>36172.065698002851</v>
      </c>
      <c r="O4482">
        <v>68.257011389299848</v>
      </c>
      <c r="P4482">
        <v>45.634421929231877</v>
      </c>
      <c r="Q4482" s="6">
        <v>4480</v>
      </c>
    </row>
    <row r="4483" spans="1:17" x14ac:dyDescent="0.25">
      <c r="A4483">
        <v>132.06986599012365</v>
      </c>
      <c r="B4483">
        <v>-17.128529768407681</v>
      </c>
      <c r="C4483" s="6">
        <v>2164.96</v>
      </c>
      <c r="D4483">
        <v>3</v>
      </c>
      <c r="E4483">
        <v>0.65</v>
      </c>
      <c r="F4483">
        <v>19.899999999999999</v>
      </c>
      <c r="G4483">
        <v>54.048620189015942</v>
      </c>
      <c r="H4483">
        <v>23.378683125745596</v>
      </c>
      <c r="I4483">
        <v>22.069865990123645</v>
      </c>
      <c r="J4483">
        <v>6097.0175220840374</v>
      </c>
      <c r="K4483">
        <v>-1866.4322179136068</v>
      </c>
      <c r="L4483">
        <v>-17.02051085517714</v>
      </c>
      <c r="M4483">
        <v>6376.2992314245794</v>
      </c>
      <c r="N4483">
        <v>36633.244486262869</v>
      </c>
      <c r="O4483">
        <v>57.688547904967251</v>
      </c>
      <c r="P4483">
        <v>54.005280492998132</v>
      </c>
      <c r="Q4483" s="6">
        <v>4481</v>
      </c>
    </row>
    <row r="4484" spans="1:17" x14ac:dyDescent="0.25">
      <c r="A4484">
        <v>130.5333552869576</v>
      </c>
      <c r="B4484">
        <v>-16.517665498842032</v>
      </c>
      <c r="C4484" s="6">
        <v>2165.2400000000002</v>
      </c>
      <c r="D4484">
        <v>3</v>
      </c>
      <c r="E4484">
        <v>0.65</v>
      </c>
      <c r="F4484">
        <v>19.899999999999999</v>
      </c>
      <c r="G4484">
        <v>54.048620189015942</v>
      </c>
      <c r="H4484">
        <v>20.669198295344636</v>
      </c>
      <c r="I4484">
        <v>20.533355286957601</v>
      </c>
      <c r="J4484">
        <v>6116.582867025867</v>
      </c>
      <c r="K4484">
        <v>-1801.7229704582971</v>
      </c>
      <c r="L4484">
        <v>-16.413056980890218</v>
      </c>
      <c r="M4484">
        <v>6376.4246746489089</v>
      </c>
      <c r="N4484">
        <v>36543.704862675761</v>
      </c>
      <c r="O4484">
        <v>59.463601841965882</v>
      </c>
      <c r="P4484">
        <v>52.798711719833491</v>
      </c>
      <c r="Q4484" s="6">
        <v>4482</v>
      </c>
    </row>
    <row r="4485" spans="1:17" x14ac:dyDescent="0.25">
      <c r="A4485">
        <v>125.58284849478873</v>
      </c>
      <c r="B4485">
        <v>-9.0972650466557727</v>
      </c>
      <c r="C4485" s="6">
        <v>2165.52</v>
      </c>
      <c r="D4485">
        <v>0.75</v>
      </c>
      <c r="E4485">
        <v>0.65</v>
      </c>
      <c r="F4485">
        <v>19.899999999999999</v>
      </c>
      <c r="G4485">
        <v>42.007420362456692</v>
      </c>
      <c r="H4485">
        <v>21.595142403227555</v>
      </c>
      <c r="I4485">
        <v>15.582848494788735</v>
      </c>
      <c r="J4485">
        <v>6298.4387066251993</v>
      </c>
      <c r="K4485">
        <v>-1001.7863977474817</v>
      </c>
      <c r="L4485">
        <v>-9.03737170670842</v>
      </c>
      <c r="M4485">
        <v>6377.6097503552528</v>
      </c>
      <c r="N4485">
        <v>36150.727191655067</v>
      </c>
      <c r="O4485">
        <v>68.889511115476552</v>
      </c>
      <c r="P4485">
        <v>60.44915180675558</v>
      </c>
      <c r="Q4485" s="6">
        <v>4483</v>
      </c>
    </row>
    <row r="4486" spans="1:17" x14ac:dyDescent="0.25">
      <c r="A4486">
        <v>123.27434152099383</v>
      </c>
      <c r="B4486">
        <v>-14.727045786679179</v>
      </c>
      <c r="C4486" s="6">
        <v>2165.8000000000002</v>
      </c>
      <c r="D4486">
        <v>0.75</v>
      </c>
      <c r="E4486">
        <v>0.65</v>
      </c>
      <c r="F4486">
        <v>19.899999999999999</v>
      </c>
      <c r="G4486">
        <v>42.007420362456692</v>
      </c>
      <c r="H4486">
        <v>21.492161863521005</v>
      </c>
      <c r="I4486">
        <v>13.274341520993829</v>
      </c>
      <c r="J4486">
        <v>6169.9392660158301</v>
      </c>
      <c r="K4486">
        <v>-1610.9096096113169</v>
      </c>
      <c r="L4486">
        <v>-14.632700041032399</v>
      </c>
      <c r="M4486">
        <v>6376.7687990597597</v>
      </c>
      <c r="N4486">
        <v>36222.631143319886</v>
      </c>
      <c r="O4486">
        <v>66.863804744178367</v>
      </c>
      <c r="P4486">
        <v>42.862059048267419</v>
      </c>
      <c r="Q4486" s="6">
        <v>4484</v>
      </c>
    </row>
    <row r="4487" spans="1:17" x14ac:dyDescent="0.25">
      <c r="A4487">
        <v>127.51060601079621</v>
      </c>
      <c r="B4487">
        <v>-11.939961114712617</v>
      </c>
      <c r="C4487" s="6">
        <v>2166.0800000000004</v>
      </c>
      <c r="D4487">
        <v>0.75</v>
      </c>
      <c r="E4487">
        <v>0.65</v>
      </c>
      <c r="F4487">
        <v>19.899999999999999</v>
      </c>
      <c r="G4487">
        <v>42.007420362456692</v>
      </c>
      <c r="H4487">
        <v>17.142940763962997</v>
      </c>
      <c r="I4487">
        <v>17.510606010796209</v>
      </c>
      <c r="J4487">
        <v>6241.0427057102052</v>
      </c>
      <c r="K4487">
        <v>-1310.9057651339779</v>
      </c>
      <c r="L4487">
        <v>-11.862300823590179</v>
      </c>
      <c r="M4487">
        <v>6377.2319998224984</v>
      </c>
      <c r="N4487">
        <v>36284.64274787809</v>
      </c>
      <c r="O4487">
        <v>65.285090118309228</v>
      </c>
      <c r="P4487">
        <v>56.745654170073884</v>
      </c>
      <c r="Q4487" s="6">
        <v>4485</v>
      </c>
    </row>
    <row r="4488" spans="1:17" x14ac:dyDescent="0.25">
      <c r="A4488">
        <v>128.43865273696778</v>
      </c>
      <c r="B4488">
        <v>-12.37338075648192</v>
      </c>
      <c r="C4488" s="6">
        <v>2166.36</v>
      </c>
      <c r="D4488">
        <v>1.2</v>
      </c>
      <c r="E4488">
        <v>0.65</v>
      </c>
      <c r="F4488">
        <v>19.899999999999999</v>
      </c>
      <c r="G4488">
        <v>46.089820015575185</v>
      </c>
      <c r="H4488">
        <v>21.106394308615304</v>
      </c>
      <c r="I4488">
        <v>18.438652736967782</v>
      </c>
      <c r="J4488">
        <v>6230.9459018816578</v>
      </c>
      <c r="K4488">
        <v>-1357.776905840168</v>
      </c>
      <c r="L4488">
        <v>-12.293073874117313</v>
      </c>
      <c r="M4488">
        <v>6377.1659032997359</v>
      </c>
      <c r="N4488">
        <v>36331.980963048118</v>
      </c>
      <c r="O4488">
        <v>64.129704755647907</v>
      </c>
      <c r="P4488">
        <v>57.270895657294083</v>
      </c>
      <c r="Q4488" s="6">
        <v>4486</v>
      </c>
    </row>
    <row r="4489" spans="1:17" x14ac:dyDescent="0.25">
      <c r="A4489">
        <v>127.53679021715125</v>
      </c>
      <c r="B4489">
        <v>-13.408191815533829</v>
      </c>
      <c r="C4489" s="6">
        <v>2166.6400000000003</v>
      </c>
      <c r="D4489">
        <v>0.75</v>
      </c>
      <c r="E4489">
        <v>0.65</v>
      </c>
      <c r="F4489">
        <v>19.899999999999999</v>
      </c>
      <c r="G4489">
        <v>42.007420362456692</v>
      </c>
      <c r="H4489">
        <v>16.541455020955638</v>
      </c>
      <c r="I4489">
        <v>17.53679021715125</v>
      </c>
      <c r="J4489">
        <v>6205.4063378245673</v>
      </c>
      <c r="K4489">
        <v>-1469.3708981272507</v>
      </c>
      <c r="L4489">
        <v>-13.321640837240531</v>
      </c>
      <c r="M4489">
        <v>6376.9991887859442</v>
      </c>
      <c r="N4489">
        <v>36325.063455785079</v>
      </c>
      <c r="O4489">
        <v>64.289912863221033</v>
      </c>
      <c r="P4489">
        <v>53.728471745463757</v>
      </c>
      <c r="Q4489" s="6">
        <v>4487</v>
      </c>
    </row>
    <row r="4490" spans="1:17" x14ac:dyDescent="0.25">
      <c r="A4490">
        <v>127.84567293238456</v>
      </c>
      <c r="B4490">
        <v>-13.57632209391844</v>
      </c>
      <c r="C4490" s="6">
        <v>2166.92</v>
      </c>
      <c r="D4490">
        <v>1.2</v>
      </c>
      <c r="E4490">
        <v>0.65</v>
      </c>
      <c r="F4490">
        <v>19.899999999999999</v>
      </c>
      <c r="G4490">
        <v>46.089820015575185</v>
      </c>
      <c r="H4490">
        <v>20.019992088499041</v>
      </c>
      <c r="I4490">
        <v>17.845672932384559</v>
      </c>
      <c r="J4490">
        <v>6201.0664531433877</v>
      </c>
      <c r="K4490">
        <v>-1487.4585866884327</v>
      </c>
      <c r="L4490">
        <v>-13.488766966796808</v>
      </c>
      <c r="M4490">
        <v>6376.9709269694386</v>
      </c>
      <c r="N4490">
        <v>36341.650048346222</v>
      </c>
      <c r="O4490">
        <v>63.894230896852406</v>
      </c>
      <c r="P4490">
        <v>53.902960847958418</v>
      </c>
      <c r="Q4490" s="6">
        <v>4488</v>
      </c>
    </row>
    <row r="4491" spans="1:17" x14ac:dyDescent="0.25">
      <c r="A4491">
        <v>127.5776196414992</v>
      </c>
      <c r="B4491">
        <v>-16.204942757344206</v>
      </c>
      <c r="C4491" s="6">
        <v>2167.2000000000003</v>
      </c>
      <c r="D4491">
        <v>3</v>
      </c>
      <c r="E4491">
        <v>0.65</v>
      </c>
      <c r="F4491">
        <v>19.899999999999999</v>
      </c>
      <c r="G4491">
        <v>54.048620189015942</v>
      </c>
      <c r="H4491">
        <v>15.687291172827914</v>
      </c>
      <c r="I4491">
        <v>17.577619641499197</v>
      </c>
      <c r="J4491">
        <v>6126.331330762785</v>
      </c>
      <c r="K4491">
        <v>-1768.5177535430466</v>
      </c>
      <c r="L4491">
        <v>-16.102098489441563</v>
      </c>
      <c r="M4491">
        <v>6376.4873260191353</v>
      </c>
      <c r="N4491">
        <v>36413.913623123182</v>
      </c>
      <c r="O4491">
        <v>62.223443599004547</v>
      </c>
      <c r="P4491">
        <v>48.621680186709092</v>
      </c>
      <c r="Q4491" s="6">
        <v>4489</v>
      </c>
    </row>
    <row r="4492" spans="1:17" x14ac:dyDescent="0.25">
      <c r="A4492">
        <v>129.26563696033628</v>
      </c>
      <c r="B4492">
        <v>-13.897996957958949</v>
      </c>
      <c r="C4492" s="6">
        <v>2167.48</v>
      </c>
      <c r="D4492">
        <v>0.75</v>
      </c>
      <c r="E4492">
        <v>0.65</v>
      </c>
      <c r="F4492">
        <v>19.899999999999999</v>
      </c>
      <c r="G4492">
        <v>42.007420362456692</v>
      </c>
      <c r="H4492">
        <v>21.592689765468329</v>
      </c>
      <c r="I4492">
        <v>19.26563696033628</v>
      </c>
      <c r="J4492">
        <v>6192.6151774068203</v>
      </c>
      <c r="K4492">
        <v>-1522.0296542869805</v>
      </c>
      <c r="L4492">
        <v>-13.80852900384525</v>
      </c>
      <c r="M4492">
        <v>6376.9159476958966</v>
      </c>
      <c r="N4492">
        <v>36407.576074424192</v>
      </c>
      <c r="O4492">
        <v>62.377214289220525</v>
      </c>
      <c r="P4492">
        <v>55.50285182827016</v>
      </c>
      <c r="Q4492" s="6">
        <v>4490</v>
      </c>
    </row>
    <row r="4493" spans="1:17" x14ac:dyDescent="0.25">
      <c r="A4493">
        <v>129.54110188865857</v>
      </c>
      <c r="B4493">
        <v>-11.379228217265943</v>
      </c>
      <c r="C4493" s="6">
        <v>2167.7600000000002</v>
      </c>
      <c r="D4493">
        <v>0.75</v>
      </c>
      <c r="E4493">
        <v>0.65</v>
      </c>
      <c r="F4493">
        <v>19.899999999999999</v>
      </c>
      <c r="G4493">
        <v>42.007420362456692</v>
      </c>
      <c r="H4493">
        <v>20.171467574258813</v>
      </c>
      <c r="I4493">
        <v>19.541101888658574</v>
      </c>
      <c r="J4493">
        <v>6253.5783309290391</v>
      </c>
      <c r="K4493">
        <v>-1250.1578243660399</v>
      </c>
      <c r="L4493">
        <v>-11.305017975404477</v>
      </c>
      <c r="M4493">
        <v>6377.3142095155436</v>
      </c>
      <c r="N4493">
        <v>36352.523338005063</v>
      </c>
      <c r="O4493">
        <v>63.648929082028843</v>
      </c>
      <c r="P4493">
        <v>60.93049923766899</v>
      </c>
      <c r="Q4493" s="6">
        <v>4491</v>
      </c>
    </row>
    <row r="4494" spans="1:17" x14ac:dyDescent="0.25">
      <c r="A4494">
        <v>132.30499541924047</v>
      </c>
      <c r="B4494">
        <v>-16.936169269384962</v>
      </c>
      <c r="C4494" s="6">
        <v>2168.0400000000004</v>
      </c>
      <c r="D4494">
        <v>0.75</v>
      </c>
      <c r="E4494">
        <v>0.65</v>
      </c>
      <c r="F4494">
        <v>19.899999999999999</v>
      </c>
      <c r="G4494">
        <v>42.007420362456692</v>
      </c>
      <c r="H4494">
        <v>22.512940145071763</v>
      </c>
      <c r="I4494">
        <v>22.30499541924047</v>
      </c>
      <c r="J4494">
        <v>6103.2531585682882</v>
      </c>
      <c r="K4494">
        <v>-1846.0774809984782</v>
      </c>
      <c r="L4494">
        <v>-16.829219104796422</v>
      </c>
      <c r="M4494">
        <v>6376.3391678472899</v>
      </c>
      <c r="N4494">
        <v>36637.486497510967</v>
      </c>
      <c r="O4494">
        <v>57.607850874678036</v>
      </c>
      <c r="P4494">
        <v>54.621384808713785</v>
      </c>
      <c r="Q4494" s="6">
        <v>4492</v>
      </c>
    </row>
    <row r="4495" spans="1:17" x14ac:dyDescent="0.25">
      <c r="A4495">
        <v>128.84790937970905</v>
      </c>
      <c r="B4495">
        <v>-14.078991509612006</v>
      </c>
      <c r="C4495" s="6">
        <v>2168.3200000000002</v>
      </c>
      <c r="D4495">
        <v>3</v>
      </c>
      <c r="E4495">
        <v>0.65</v>
      </c>
      <c r="F4495">
        <v>19.899999999999999</v>
      </c>
      <c r="G4495">
        <v>54.048620189015942</v>
      </c>
      <c r="H4495">
        <v>21.12931627939831</v>
      </c>
      <c r="I4495">
        <v>18.847909379709051</v>
      </c>
      <c r="J4495">
        <v>6187.7745718382193</v>
      </c>
      <c r="K4495">
        <v>-1541.4608848247915</v>
      </c>
      <c r="L4495">
        <v>-13.988452178185238</v>
      </c>
      <c r="M4495">
        <v>6376.8844909824493</v>
      </c>
      <c r="N4495">
        <v>36395.80202430499</v>
      </c>
      <c r="O4495">
        <v>62.641004706651998</v>
      </c>
      <c r="P4495">
        <v>54.525721726070635</v>
      </c>
      <c r="Q4495" s="6">
        <v>4493</v>
      </c>
    </row>
    <row r="4496" spans="1:17" x14ac:dyDescent="0.25">
      <c r="A4496">
        <v>125.81387400305793</v>
      </c>
      <c r="B4496">
        <v>-16.711730815855496</v>
      </c>
      <c r="C4496" s="6">
        <v>2168.6000000000004</v>
      </c>
      <c r="D4496">
        <v>0.75</v>
      </c>
      <c r="E4496">
        <v>0.65</v>
      </c>
      <c r="F4496">
        <v>19.899999999999999</v>
      </c>
      <c r="G4496">
        <v>42.007420362456692</v>
      </c>
      <c r="H4496">
        <v>19.266883646083361</v>
      </c>
      <c r="I4496">
        <v>15.813874003057933</v>
      </c>
      <c r="J4496">
        <v>6110.442070144406</v>
      </c>
      <c r="K4496">
        <v>-1822.3025792323097</v>
      </c>
      <c r="L4496">
        <v>-16.606033664991152</v>
      </c>
      <c r="M4496">
        <v>6376.3852599154779</v>
      </c>
      <c r="N4496">
        <v>36368.837450343781</v>
      </c>
      <c r="O4496">
        <v>63.241781267346823</v>
      </c>
      <c r="P4496">
        <v>44.566007174142179</v>
      </c>
      <c r="Q4496" s="6">
        <v>4494</v>
      </c>
    </row>
    <row r="4497" spans="1:17" x14ac:dyDescent="0.25">
      <c r="A4497">
        <v>128.08986309641796</v>
      </c>
      <c r="B4497">
        <v>-14.497993688165117</v>
      </c>
      <c r="C4497" s="6">
        <v>2168.88</v>
      </c>
      <c r="D4497">
        <v>3</v>
      </c>
      <c r="E4497">
        <v>0.65</v>
      </c>
      <c r="F4497">
        <v>19.899999999999999</v>
      </c>
      <c r="G4497">
        <v>54.048620189015942</v>
      </c>
      <c r="H4497">
        <v>21.419617206980181</v>
      </c>
      <c r="I4497">
        <v>18.089863096417957</v>
      </c>
      <c r="J4497">
        <v>6176.3329340933024</v>
      </c>
      <c r="K4497">
        <v>-1586.3859098881442</v>
      </c>
      <c r="L4497">
        <v>-14.404987935146208</v>
      </c>
      <c r="M4497">
        <v>6376.8102345810175</v>
      </c>
      <c r="N4497">
        <v>36378.339989472253</v>
      </c>
      <c r="O4497">
        <v>63.035972744281011</v>
      </c>
      <c r="P4497">
        <v>52.533661033626061</v>
      </c>
      <c r="Q4497" s="6">
        <v>4495</v>
      </c>
    </row>
    <row r="4498" spans="1:17" x14ac:dyDescent="0.25">
      <c r="A4498">
        <v>129.59252224633033</v>
      </c>
      <c r="B4498">
        <v>-13.429684839640132</v>
      </c>
      <c r="C4498" s="6">
        <v>2169.1600000000003</v>
      </c>
      <c r="D4498">
        <v>1.2</v>
      </c>
      <c r="E4498">
        <v>0.65</v>
      </c>
      <c r="F4498">
        <v>19.899999999999999</v>
      </c>
      <c r="G4498">
        <v>46.089820015575185</v>
      </c>
      <c r="H4498">
        <v>20.566766884357655</v>
      </c>
      <c r="I4498">
        <v>19.592522246330333</v>
      </c>
      <c r="J4498">
        <v>6204.85450869746</v>
      </c>
      <c r="K4498">
        <v>-1471.6838428662322</v>
      </c>
      <c r="L4498">
        <v>-13.34300533002383</v>
      </c>
      <c r="M4498">
        <v>6376.9955941224171</v>
      </c>
      <c r="N4498">
        <v>36407.846599391254</v>
      </c>
      <c r="O4498">
        <v>62.373457808427453</v>
      </c>
      <c r="P4498">
        <v>56.875211016481494</v>
      </c>
      <c r="Q4498" s="6">
        <v>4496</v>
      </c>
    </row>
    <row r="4499" spans="1:17" x14ac:dyDescent="0.25">
      <c r="A4499">
        <v>132.45384833048598</v>
      </c>
      <c r="B4499">
        <v>-9.0736245583652408</v>
      </c>
      <c r="C4499" s="6">
        <v>2169.44</v>
      </c>
      <c r="D4499">
        <v>1.2</v>
      </c>
      <c r="E4499">
        <v>0.65</v>
      </c>
      <c r="F4499">
        <v>19.899999999999999</v>
      </c>
      <c r="G4499">
        <v>46.089820015575185</v>
      </c>
      <c r="H4499">
        <v>18.789220522543193</v>
      </c>
      <c r="I4499">
        <v>22.453848330485982</v>
      </c>
      <c r="J4499">
        <v>6298.8515843360947</v>
      </c>
      <c r="K4499">
        <v>-999.20451631876472</v>
      </c>
      <c r="L4499">
        <v>-9.0138816640265329</v>
      </c>
      <c r="M4499">
        <v>6377.6124801468732</v>
      </c>
      <c r="N4499">
        <v>36436.063963520675</v>
      </c>
      <c r="O4499">
        <v>61.766208525791555</v>
      </c>
      <c r="P4499">
        <v>69.113193221367055</v>
      </c>
      <c r="Q4499" s="6">
        <v>4497</v>
      </c>
    </row>
    <row r="4500" spans="1:17" x14ac:dyDescent="0.25">
      <c r="A4500">
        <v>127.06618010616089</v>
      </c>
      <c r="B4500">
        <v>-10.040536358786865</v>
      </c>
      <c r="C4500" s="6">
        <v>2169.7200000000003</v>
      </c>
      <c r="D4500">
        <v>1.2</v>
      </c>
      <c r="E4500">
        <v>0.65</v>
      </c>
      <c r="F4500">
        <v>19.899999999999999</v>
      </c>
      <c r="G4500">
        <v>46.089820015575185</v>
      </c>
      <c r="H4500">
        <v>19.917631377692256</v>
      </c>
      <c r="I4500">
        <v>17.066180106160886</v>
      </c>
      <c r="J4500">
        <v>6281.0956585117092</v>
      </c>
      <c r="K4500">
        <v>-1104.6641714205714</v>
      </c>
      <c r="L4500">
        <v>-9.9746741733906266</v>
      </c>
      <c r="M4500">
        <v>6377.4952452349926</v>
      </c>
      <c r="N4500">
        <v>36223.426136438618</v>
      </c>
      <c r="O4500">
        <v>66.867991539448056</v>
      </c>
      <c r="P4500">
        <v>60.40734806511194</v>
      </c>
      <c r="Q4500" s="6">
        <v>4498</v>
      </c>
    </row>
    <row r="4501" spans="1:17" x14ac:dyDescent="0.25">
      <c r="A4501">
        <v>127.4005214482159</v>
      </c>
      <c r="B4501">
        <v>-13.350811482237312</v>
      </c>
      <c r="C4501" s="6">
        <v>2170</v>
      </c>
      <c r="D4501">
        <v>1.2</v>
      </c>
      <c r="E4501">
        <v>0.65</v>
      </c>
      <c r="F4501">
        <v>19.899999999999999</v>
      </c>
      <c r="G4501">
        <v>46.089820015575185</v>
      </c>
      <c r="H4501">
        <v>22.04987382063668</v>
      </c>
      <c r="I4501">
        <v>17.400521448215898</v>
      </c>
      <c r="J4501">
        <v>6206.8753113215462</v>
      </c>
      <c r="K4501">
        <v>-1463.1949926862571</v>
      </c>
      <c r="L4501">
        <v>-13.264603882761113</v>
      </c>
      <c r="M4501">
        <v>6377.0087593569351</v>
      </c>
      <c r="N4501">
        <v>36318.295002813327</v>
      </c>
      <c r="O4501">
        <v>64.453016101154716</v>
      </c>
      <c r="P4501">
        <v>53.616477020144046</v>
      </c>
      <c r="Q4501" s="6">
        <v>4499</v>
      </c>
    </row>
    <row r="4502" spans="1:17" x14ac:dyDescent="0.25">
      <c r="A4502">
        <v>131.23331675577154</v>
      </c>
      <c r="B4502">
        <v>-9.2323230924173227</v>
      </c>
      <c r="C4502" s="6">
        <v>2170.2800000000002</v>
      </c>
      <c r="D4502">
        <v>1.2</v>
      </c>
      <c r="E4502">
        <v>0.65</v>
      </c>
      <c r="F4502">
        <v>19.899999999999999</v>
      </c>
      <c r="G4502">
        <v>46.089820015575185</v>
      </c>
      <c r="H4502">
        <v>23.913451883495085</v>
      </c>
      <c r="I4502">
        <v>21.23331675577154</v>
      </c>
      <c r="J4502">
        <v>6296.0595020325582</v>
      </c>
      <c r="K4502">
        <v>-1016.5334595466048</v>
      </c>
      <c r="L4502">
        <v>-9.1715710348137254</v>
      </c>
      <c r="M4502">
        <v>6377.5940234160607</v>
      </c>
      <c r="N4502">
        <v>36381.258762602723</v>
      </c>
      <c r="O4502">
        <v>62.992354785696236</v>
      </c>
      <c r="P4502">
        <v>67.563209533036897</v>
      </c>
      <c r="Q4502" s="6">
        <v>4500</v>
      </c>
    </row>
    <row r="4503" spans="1:17" x14ac:dyDescent="0.25">
      <c r="A4503">
        <v>129.73570426446679</v>
      </c>
      <c r="B4503">
        <v>-16.639629553446433</v>
      </c>
      <c r="C4503" s="6">
        <v>2170.5600000000004</v>
      </c>
      <c r="D4503">
        <v>1.2</v>
      </c>
      <c r="E4503">
        <v>0.65</v>
      </c>
      <c r="F4503">
        <v>19.899999999999999</v>
      </c>
      <c r="G4503">
        <v>46.089820015575185</v>
      </c>
      <c r="H4503">
        <v>23.916150409038025</v>
      </c>
      <c r="I4503">
        <v>19.73570426446679</v>
      </c>
      <c r="J4503">
        <v>6112.7317168712498</v>
      </c>
      <c r="K4503">
        <v>-1814.6590032475992</v>
      </c>
      <c r="L4503">
        <v>-16.534336304477627</v>
      </c>
      <c r="M4503">
        <v>6376.3999514233192</v>
      </c>
      <c r="N4503">
        <v>36514.051290475632</v>
      </c>
      <c r="O4503">
        <v>60.071689309063295</v>
      </c>
      <c r="P4503">
        <v>51.403828669688949</v>
      </c>
      <c r="Q4503" s="6">
        <v>4501</v>
      </c>
    </row>
    <row r="4504" spans="1:17" x14ac:dyDescent="0.25">
      <c r="A4504">
        <v>128.86109562391871</v>
      </c>
      <c r="B4504">
        <v>-35.022653588309105</v>
      </c>
      <c r="C4504" s="6">
        <v>2170.84</v>
      </c>
      <c r="D4504">
        <v>1.2</v>
      </c>
      <c r="E4504">
        <v>0.65</v>
      </c>
      <c r="F4504">
        <v>19.899999999999999</v>
      </c>
      <c r="G4504">
        <v>46.089820015575185</v>
      </c>
      <c r="H4504">
        <v>14.23396556048607</v>
      </c>
      <c r="I4504">
        <v>18.861095623918715</v>
      </c>
      <c r="J4504">
        <v>5228.9874908138063</v>
      </c>
      <c r="K4504">
        <v>-3639.9266292379971</v>
      </c>
      <c r="L4504">
        <v>-34.84198633355156</v>
      </c>
      <c r="M4504">
        <v>6371.1361659693912</v>
      </c>
      <c r="N4504">
        <v>37431.689940041972</v>
      </c>
      <c r="O4504">
        <v>44.608305809684637</v>
      </c>
      <c r="P4504">
        <v>30.763515355764596</v>
      </c>
      <c r="Q4504" s="6">
        <v>4502</v>
      </c>
    </row>
    <row r="4505" spans="1:17" x14ac:dyDescent="0.25">
      <c r="A4505">
        <v>131.80980812810273</v>
      </c>
      <c r="B4505">
        <v>-33.176717336892594</v>
      </c>
      <c r="C4505" s="6">
        <v>2171.1200000000003</v>
      </c>
      <c r="D4505">
        <v>1.2</v>
      </c>
      <c r="E4505">
        <v>0.65</v>
      </c>
      <c r="F4505">
        <v>19.899999999999999</v>
      </c>
      <c r="G4505">
        <v>46.089820015575185</v>
      </c>
      <c r="H4505">
        <v>18.740843816688951</v>
      </c>
      <c r="I4505">
        <v>21.809808128102731</v>
      </c>
      <c r="J4505">
        <v>5343.7776843915417</v>
      </c>
      <c r="K4505">
        <v>-3470.3805120616316</v>
      </c>
      <c r="L4505">
        <v>-33.00068406392154</v>
      </c>
      <c r="M4505">
        <v>6371.7737592210678</v>
      </c>
      <c r="N4505">
        <v>37417.079263920037</v>
      </c>
      <c r="O4505">
        <v>44.82547907372787</v>
      </c>
      <c r="P4505">
        <v>36.177032977561097</v>
      </c>
      <c r="Q4505" s="6">
        <v>4503</v>
      </c>
    </row>
    <row r="4506" spans="1:17" x14ac:dyDescent="0.25">
      <c r="A4506">
        <v>130.37726988095665</v>
      </c>
      <c r="B4506">
        <v>-36.523255084957327</v>
      </c>
      <c r="C4506" s="6">
        <v>2171.4</v>
      </c>
      <c r="D4506">
        <v>0.75</v>
      </c>
      <c r="E4506">
        <v>0.65</v>
      </c>
      <c r="F4506">
        <v>19.899999999999999</v>
      </c>
      <c r="G4506">
        <v>42.007420362456692</v>
      </c>
      <c r="H4506">
        <v>14.031859689039194</v>
      </c>
      <c r="I4506">
        <v>20.377269880956646</v>
      </c>
      <c r="J4506">
        <v>5131.6590665508684</v>
      </c>
      <c r="K4506">
        <v>-3775.0100160688171</v>
      </c>
      <c r="L4506">
        <v>-36.339370609645385</v>
      </c>
      <c r="M4506">
        <v>6370.6063602088634</v>
      </c>
      <c r="N4506">
        <v>37586.385523868208</v>
      </c>
      <c r="O4506">
        <v>42.460326458931668</v>
      </c>
      <c r="P4506">
        <v>31.969163663619725</v>
      </c>
      <c r="Q4506" s="6">
        <v>4504</v>
      </c>
    </row>
    <row r="4507" spans="1:17" x14ac:dyDescent="0.25">
      <c r="A4507">
        <v>132.21017640014534</v>
      </c>
      <c r="B4507">
        <v>-34.819327457830454</v>
      </c>
      <c r="C4507" s="6">
        <v>2171.6800000000003</v>
      </c>
      <c r="D4507">
        <v>0.75</v>
      </c>
      <c r="E4507">
        <v>0.65</v>
      </c>
      <c r="F4507">
        <v>19.899999999999999</v>
      </c>
      <c r="G4507">
        <v>42.007420362456692</v>
      </c>
      <c r="H4507">
        <v>19.166285472052252</v>
      </c>
      <c r="I4507">
        <v>22.210176400145343</v>
      </c>
      <c r="J4507">
        <v>5241.9000597578879</v>
      </c>
      <c r="K4507">
        <v>-3621.4313396033408</v>
      </c>
      <c r="L4507">
        <v>-34.639134334616699</v>
      </c>
      <c r="M4507">
        <v>6371.2071998916344</v>
      </c>
      <c r="N4507">
        <v>37538.839033694989</v>
      </c>
      <c r="O4507">
        <v>43.118294428496903</v>
      </c>
      <c r="P4507">
        <v>35.567517947694498</v>
      </c>
      <c r="Q4507" s="6">
        <v>4505</v>
      </c>
    </row>
    <row r="4508" spans="1:17" x14ac:dyDescent="0.25">
      <c r="A4508">
        <v>131.49210441757916</v>
      </c>
      <c r="B4508">
        <v>-36.986708627520166</v>
      </c>
      <c r="C4508" s="6">
        <v>2171.96</v>
      </c>
      <c r="D4508">
        <v>1.2</v>
      </c>
      <c r="E4508">
        <v>0.65</v>
      </c>
      <c r="F4508">
        <v>19.899999999999999</v>
      </c>
      <c r="G4508">
        <v>46.089820015575185</v>
      </c>
      <c r="H4508">
        <v>15.654298065832869</v>
      </c>
      <c r="I4508">
        <v>21.492104417579156</v>
      </c>
      <c r="J4508">
        <v>5100.8832058767675</v>
      </c>
      <c r="K4508">
        <v>-3816.2164132014991</v>
      </c>
      <c r="L4508">
        <v>-36.801931793520467</v>
      </c>
      <c r="M4508">
        <v>6370.4408946621716</v>
      </c>
      <c r="N4508">
        <v>37658.433107179684</v>
      </c>
      <c r="O4508">
        <v>41.489419273274123</v>
      </c>
      <c r="P4508">
        <v>33.203722433668744</v>
      </c>
      <c r="Q4508" s="6">
        <v>4506</v>
      </c>
    </row>
    <row r="4509" spans="1:17" x14ac:dyDescent="0.25">
      <c r="A4509">
        <v>128.11185091630918</v>
      </c>
      <c r="B4509">
        <v>-32.98600659496757</v>
      </c>
      <c r="C4509" s="6">
        <v>2172.2400000000002</v>
      </c>
      <c r="D4509">
        <v>1.2</v>
      </c>
      <c r="E4509">
        <v>0.65</v>
      </c>
      <c r="F4509">
        <v>19.899999999999999</v>
      </c>
      <c r="G4509">
        <v>46.089820015575185</v>
      </c>
      <c r="H4509">
        <v>16.55060225116587</v>
      </c>
      <c r="I4509">
        <v>18.11185091630918</v>
      </c>
      <c r="J4509">
        <v>5355.3224933950796</v>
      </c>
      <c r="K4509">
        <v>-3452.6582122138411</v>
      </c>
      <c r="L4509">
        <v>-32.810493909470374</v>
      </c>
      <c r="M4509">
        <v>6371.8386466255542</v>
      </c>
      <c r="N4509">
        <v>37271.789248290836</v>
      </c>
      <c r="O4509">
        <v>46.929555788408095</v>
      </c>
      <c r="P4509">
        <v>30.996154360787436</v>
      </c>
      <c r="Q4509" s="6">
        <v>4507</v>
      </c>
    </row>
    <row r="4510" spans="1:17" x14ac:dyDescent="0.25">
      <c r="A4510">
        <v>129.98403747260716</v>
      </c>
      <c r="B4510">
        <v>-34.241413743082774</v>
      </c>
      <c r="C4510" s="6">
        <v>2172.52</v>
      </c>
      <c r="D4510">
        <v>0.75</v>
      </c>
      <c r="E4510">
        <v>0.65</v>
      </c>
      <c r="F4510">
        <v>19.899999999999999</v>
      </c>
      <c r="G4510">
        <v>42.007420362456692</v>
      </c>
      <c r="H4510">
        <v>15.010399287387438</v>
      </c>
      <c r="I4510">
        <v>19.984037472607156</v>
      </c>
      <c r="J4510">
        <v>5278.2397344332012</v>
      </c>
      <c r="K4510">
        <v>-3568.6167896773154</v>
      </c>
      <c r="L4510">
        <v>-34.062617549478901</v>
      </c>
      <c r="M4510">
        <v>6371.4080457710679</v>
      </c>
      <c r="N4510">
        <v>37417.98199644655</v>
      </c>
      <c r="O4510">
        <v>44.806650339275919</v>
      </c>
      <c r="P4510">
        <v>32.874154955622373</v>
      </c>
      <c r="Q4510" s="6">
        <v>4508</v>
      </c>
    </row>
    <row r="4511" spans="1:17" x14ac:dyDescent="0.25">
      <c r="A4511">
        <v>129.4318902652777</v>
      </c>
      <c r="B4511">
        <v>-34.031787625121723</v>
      </c>
      <c r="C4511" s="6">
        <v>2172.8000000000002</v>
      </c>
      <c r="D4511">
        <v>1.2</v>
      </c>
      <c r="E4511">
        <v>0.65</v>
      </c>
      <c r="F4511">
        <v>19.899999999999999</v>
      </c>
      <c r="G4511">
        <v>46.089820015575185</v>
      </c>
      <c r="H4511">
        <v>18.566539745347441</v>
      </c>
      <c r="I4511">
        <v>19.431890265277701</v>
      </c>
      <c r="J4511">
        <v>5291.2884265400844</v>
      </c>
      <c r="K4511">
        <v>-3549.3704470106809</v>
      </c>
      <c r="L4511">
        <v>-33.853516085458359</v>
      </c>
      <c r="M4511">
        <v>6371.4805016534301</v>
      </c>
      <c r="N4511">
        <v>37384.784612096977</v>
      </c>
      <c r="O4511">
        <v>45.280456890419444</v>
      </c>
      <c r="P4511">
        <v>32.225589387254658</v>
      </c>
      <c r="Q4511" s="6">
        <v>4509</v>
      </c>
    </row>
    <row r="4512" spans="1:17" x14ac:dyDescent="0.25">
      <c r="A4512">
        <v>132.46817357666811</v>
      </c>
      <c r="B4512">
        <v>-35.447944457398705</v>
      </c>
      <c r="C4512" s="6">
        <v>2173.0800000000004</v>
      </c>
      <c r="D4512">
        <v>0.75</v>
      </c>
      <c r="E4512">
        <v>0.65</v>
      </c>
      <c r="F4512">
        <v>19.899999999999999</v>
      </c>
      <c r="G4512">
        <v>42.007420362456692</v>
      </c>
      <c r="H4512">
        <v>16.596535997904105</v>
      </c>
      <c r="I4512">
        <v>22.468173576668107</v>
      </c>
      <c r="J4512">
        <v>5201.7654965281499</v>
      </c>
      <c r="K4512">
        <v>-3678.4658330771344</v>
      </c>
      <c r="L4512">
        <v>-35.266314829242027</v>
      </c>
      <c r="M4512">
        <v>6370.9869852312995</v>
      </c>
      <c r="N4512">
        <v>37590.500816661523</v>
      </c>
      <c r="O4512">
        <v>42.410449325981041</v>
      </c>
      <c r="P4512">
        <v>35.492096166048128</v>
      </c>
      <c r="Q4512" s="6">
        <v>4510</v>
      </c>
    </row>
    <row r="4513" spans="1:17" x14ac:dyDescent="0.25">
      <c r="A4513">
        <v>132.35634345179767</v>
      </c>
      <c r="B4513">
        <v>-34.052622246838538</v>
      </c>
      <c r="C4513" s="6">
        <v>2173.36</v>
      </c>
      <c r="D4513">
        <v>1.2</v>
      </c>
      <c r="E4513">
        <v>0.65</v>
      </c>
      <c r="F4513">
        <v>19.899999999999999</v>
      </c>
      <c r="G4513">
        <v>46.089820015575185</v>
      </c>
      <c r="H4513">
        <v>15.120018795516307</v>
      </c>
      <c r="I4513">
        <v>22.35634345179767</v>
      </c>
      <c r="J4513">
        <v>5289.9946968739896</v>
      </c>
      <c r="K4513">
        <v>-3551.2854358208392</v>
      </c>
      <c r="L4513">
        <v>-33.87429813605614</v>
      </c>
      <c r="M4513">
        <v>6371.473309967495</v>
      </c>
      <c r="N4513">
        <v>37494.593436810683</v>
      </c>
      <c r="O4513">
        <v>43.733242660186491</v>
      </c>
      <c r="P4513">
        <v>36.296808264668805</v>
      </c>
      <c r="Q4513" s="6">
        <v>4511</v>
      </c>
    </row>
    <row r="4514" spans="1:17" x14ac:dyDescent="0.25">
      <c r="A4514">
        <v>128.55867478579339</v>
      </c>
      <c r="B4514">
        <v>-37.041350484010778</v>
      </c>
      <c r="C4514" s="6">
        <v>2173.6400000000003</v>
      </c>
      <c r="D4514">
        <v>1.2</v>
      </c>
      <c r="E4514">
        <v>0.65</v>
      </c>
      <c r="F4514">
        <v>19.899999999999999</v>
      </c>
      <c r="G4514">
        <v>46.089820015575185</v>
      </c>
      <c r="H4514">
        <v>15.985776409777372</v>
      </c>
      <c r="I4514">
        <v>18.558674785793386</v>
      </c>
      <c r="J4514">
        <v>5097.2325891383543</v>
      </c>
      <c r="K4514">
        <v>-3821.0584779414594</v>
      </c>
      <c r="L4514">
        <v>-36.856471612959965</v>
      </c>
      <c r="M4514">
        <v>6370.4213329749537</v>
      </c>
      <c r="N4514">
        <v>37562.063363561065</v>
      </c>
      <c r="O4514">
        <v>42.788205006411523</v>
      </c>
      <c r="P4514">
        <v>29.132505034695686</v>
      </c>
      <c r="Q4514" s="6">
        <v>4512</v>
      </c>
    </row>
    <row r="4515" spans="1:17" x14ac:dyDescent="0.25">
      <c r="A4515">
        <v>130.02385365306154</v>
      </c>
      <c r="B4515">
        <v>-33.292207506478007</v>
      </c>
      <c r="C4515" s="6">
        <v>2173.92</v>
      </c>
      <c r="D4515">
        <v>1.2</v>
      </c>
      <c r="E4515">
        <v>0.65</v>
      </c>
      <c r="F4515">
        <v>19.899999999999999</v>
      </c>
      <c r="G4515">
        <v>46.089820015575185</v>
      </c>
      <c r="H4515">
        <v>15.275956753934578</v>
      </c>
      <c r="I4515">
        <v>20.023853653061536</v>
      </c>
      <c r="J4515">
        <v>5336.757578186257</v>
      </c>
      <c r="K4515">
        <v>-3481.0942885716504</v>
      </c>
      <c r="L4515">
        <v>-33.115862753011065</v>
      </c>
      <c r="M4515">
        <v>6371.734370974249</v>
      </c>
      <c r="N4515">
        <v>37357.448253149669</v>
      </c>
      <c r="O4515">
        <v>45.677242266745637</v>
      </c>
      <c r="P4515">
        <v>33.581705673011221</v>
      </c>
      <c r="Q4515" s="6">
        <v>4513</v>
      </c>
    </row>
    <row r="4516" spans="1:17" x14ac:dyDescent="0.25">
      <c r="A4516">
        <v>128.06851824954646</v>
      </c>
      <c r="B4516">
        <v>-36.334750519824695</v>
      </c>
      <c r="C4516" s="6">
        <v>2174.2000000000003</v>
      </c>
      <c r="D4516">
        <v>3</v>
      </c>
      <c r="E4516">
        <v>0.65</v>
      </c>
      <c r="F4516">
        <v>19.899999999999999</v>
      </c>
      <c r="G4516">
        <v>54.048620189015942</v>
      </c>
      <c r="H4516">
        <v>20.367088937100327</v>
      </c>
      <c r="I4516">
        <v>18.068518249546457</v>
      </c>
      <c r="J4516">
        <v>5144.0805934773698</v>
      </c>
      <c r="K4516">
        <v>-3758.1797102625187</v>
      </c>
      <c r="L4516">
        <v>-36.151242742447828</v>
      </c>
      <c r="M4516">
        <v>6370.6734249072406</v>
      </c>
      <c r="N4516">
        <v>37496.674236665312</v>
      </c>
      <c r="O4516">
        <v>43.69155384998291</v>
      </c>
      <c r="P4516">
        <v>28.837981852478332</v>
      </c>
      <c r="Q4516" s="6">
        <v>4514</v>
      </c>
    </row>
    <row r="4517" spans="1:17" x14ac:dyDescent="0.25">
      <c r="A4517">
        <v>130.7283396227154</v>
      </c>
      <c r="B4517">
        <v>-37.119194964731093</v>
      </c>
      <c r="C4517" s="6">
        <v>2174.48</v>
      </c>
      <c r="D4517">
        <v>1.2</v>
      </c>
      <c r="E4517">
        <v>0.65</v>
      </c>
      <c r="F4517">
        <v>19.899999999999999</v>
      </c>
      <c r="G4517">
        <v>46.089820015575185</v>
      </c>
      <c r="H4517">
        <v>16.048677544358775</v>
      </c>
      <c r="I4517">
        <v>20.728339622715396</v>
      </c>
      <c r="J4517">
        <v>5092.0237774867155</v>
      </c>
      <c r="K4517">
        <v>-3827.9506926206536</v>
      </c>
      <c r="L4517">
        <v>-36.93417188703161</v>
      </c>
      <c r="M4517">
        <v>6370.3934459046577</v>
      </c>
      <c r="N4517">
        <v>37640.278538401952</v>
      </c>
      <c r="O4517">
        <v>41.73112913685835</v>
      </c>
      <c r="P4517">
        <v>32.091455991756852</v>
      </c>
      <c r="Q4517" s="6">
        <v>4515</v>
      </c>
    </row>
    <row r="4518" spans="1:17" x14ac:dyDescent="0.25">
      <c r="A4518">
        <v>127.64976371082126</v>
      </c>
      <c r="B4518">
        <v>-35.59762399655137</v>
      </c>
      <c r="C4518" s="6">
        <v>2174.7600000000002</v>
      </c>
      <c r="D4518">
        <v>0.75</v>
      </c>
      <c r="E4518">
        <v>0.65</v>
      </c>
      <c r="F4518">
        <v>19.899999999999999</v>
      </c>
      <c r="G4518">
        <v>42.007420362456692</v>
      </c>
      <c r="H4518">
        <v>15.830134009654653</v>
      </c>
      <c r="I4518">
        <v>17.649763710821261</v>
      </c>
      <c r="J4518">
        <v>5192.1164021403592</v>
      </c>
      <c r="K4518">
        <v>-3691.9819920475425</v>
      </c>
      <c r="L4518">
        <v>-35.415665145118382</v>
      </c>
      <c r="M4518">
        <v>6370.9342927845591</v>
      </c>
      <c r="N4518">
        <v>37432.225512896999</v>
      </c>
      <c r="O4518">
        <v>44.597435518537758</v>
      </c>
      <c r="P4518">
        <v>28.661387866233429</v>
      </c>
      <c r="Q4518" s="6">
        <v>4516</v>
      </c>
    </row>
    <row r="4519" spans="1:17" x14ac:dyDescent="0.25">
      <c r="A4519">
        <v>127.84507721639704</v>
      </c>
      <c r="B4519">
        <v>-36.020512796422111</v>
      </c>
      <c r="C4519" s="6">
        <v>2175.0400000000004</v>
      </c>
      <c r="D4519">
        <v>1.2</v>
      </c>
      <c r="E4519">
        <v>0.65</v>
      </c>
      <c r="F4519">
        <v>19.899999999999999</v>
      </c>
      <c r="G4519">
        <v>46.089820015575185</v>
      </c>
      <c r="H4519">
        <v>20.866052596365765</v>
      </c>
      <c r="I4519">
        <v>17.845077216397044</v>
      </c>
      <c r="J4519">
        <v>5164.6631474798551</v>
      </c>
      <c r="K4519">
        <v>-3730.0341691951239</v>
      </c>
      <c r="L4519">
        <v>-35.837650575948899</v>
      </c>
      <c r="M4519">
        <v>6370.7849069247095</v>
      </c>
      <c r="N4519">
        <v>37467.696305784411</v>
      </c>
      <c r="O4519">
        <v>44.096830372587505</v>
      </c>
      <c r="P4519">
        <v>28.697853205503353</v>
      </c>
      <c r="Q4519" s="6">
        <v>4517</v>
      </c>
    </row>
    <row r="4520" spans="1:17" x14ac:dyDescent="0.25">
      <c r="A4520">
        <v>132.46456030683765</v>
      </c>
      <c r="B4520">
        <v>-36.523267561055874</v>
      </c>
      <c r="C4520" s="6">
        <v>2175.3200000000002</v>
      </c>
      <c r="D4520">
        <v>1.2</v>
      </c>
      <c r="E4520">
        <v>0.65</v>
      </c>
      <c r="F4520">
        <v>19.899999999999999</v>
      </c>
      <c r="G4520">
        <v>46.089820015575185</v>
      </c>
      <c r="H4520">
        <v>18.215474212268237</v>
      </c>
      <c r="I4520">
        <v>22.464560306837654</v>
      </c>
      <c r="J4520">
        <v>5131.6582425923189</v>
      </c>
      <c r="K4520">
        <v>-3775.0111286399479</v>
      </c>
      <c r="L4520">
        <v>-36.339383061074848</v>
      </c>
      <c r="M4520">
        <v>6370.6063557656062</v>
      </c>
      <c r="N4520">
        <v>37662.89589305361</v>
      </c>
      <c r="O4520">
        <v>41.43248089343745</v>
      </c>
      <c r="P4520">
        <v>34.79023754702704</v>
      </c>
      <c r="Q4520" s="6">
        <v>4518</v>
      </c>
    </row>
    <row r="4521" spans="1:17" x14ac:dyDescent="0.25">
      <c r="A4521">
        <v>127.67634481794713</v>
      </c>
      <c r="B4521">
        <v>-36.018250815429234</v>
      </c>
      <c r="C4521" s="6">
        <v>2175.6000000000004</v>
      </c>
      <c r="D4521">
        <v>0.75</v>
      </c>
      <c r="E4521">
        <v>0.65</v>
      </c>
      <c r="F4521">
        <v>19.899999999999999</v>
      </c>
      <c r="G4521">
        <v>42.007420362456692</v>
      </c>
      <c r="H4521">
        <v>17.790580097771059</v>
      </c>
      <c r="I4521">
        <v>17.676344817947125</v>
      </c>
      <c r="J4521">
        <v>5164.8107432428551</v>
      </c>
      <c r="K4521">
        <v>-3729.8311655015468</v>
      </c>
      <c r="L4521">
        <v>-35.835393321479991</v>
      </c>
      <c r="M4521">
        <v>6370.7857079534106</v>
      </c>
      <c r="N4521">
        <v>37462.316676627051</v>
      </c>
      <c r="O4521">
        <v>44.172090758832361</v>
      </c>
      <c r="P4521">
        <v>28.455176776484564</v>
      </c>
      <c r="Q4521" s="6">
        <v>4519</v>
      </c>
    </row>
    <row r="4522" spans="1:17" x14ac:dyDescent="0.25">
      <c r="A4522">
        <v>128.37220339746227</v>
      </c>
      <c r="B4522">
        <v>-33.914771024274636</v>
      </c>
      <c r="C4522" s="6">
        <v>2175.88</v>
      </c>
      <c r="D4522">
        <v>3</v>
      </c>
      <c r="E4522">
        <v>0.65</v>
      </c>
      <c r="F4522">
        <v>19.899999999999999</v>
      </c>
      <c r="G4522">
        <v>54.048620189015942</v>
      </c>
      <c r="H4522">
        <v>21.70117244576312</v>
      </c>
      <c r="I4522">
        <v>18.372203397462272</v>
      </c>
      <c r="J4522">
        <v>5298.5415674696078</v>
      </c>
      <c r="K4522">
        <v>-3538.606398441812</v>
      </c>
      <c r="L4522">
        <v>-33.736796492170811</v>
      </c>
      <c r="M4522">
        <v>6371.5208533988671</v>
      </c>
      <c r="N4522">
        <v>37341.247590296633</v>
      </c>
      <c r="O4522">
        <v>45.907706989059882</v>
      </c>
      <c r="P4522">
        <v>30.762604974397963</v>
      </c>
      <c r="Q4522" s="6">
        <v>4520</v>
      </c>
    </row>
    <row r="4523" spans="1:17" x14ac:dyDescent="0.25">
      <c r="A4523">
        <v>132.30818625561253</v>
      </c>
      <c r="B4523">
        <v>-33.004903765954737</v>
      </c>
      <c r="C4523" s="6">
        <v>2176.1600000000003</v>
      </c>
      <c r="D4523">
        <v>1.2</v>
      </c>
      <c r="E4523">
        <v>0.65</v>
      </c>
      <c r="F4523">
        <v>19.899999999999999</v>
      </c>
      <c r="G4523">
        <v>46.089820015575185</v>
      </c>
      <c r="H4523">
        <v>17.301545949832015</v>
      </c>
      <c r="I4523">
        <v>22.308186255612526</v>
      </c>
      <c r="J4523">
        <v>5354.1811893426939</v>
      </c>
      <c r="K4523">
        <v>-3454.4159715694313</v>
      </c>
      <c r="L4523">
        <v>-32.829339150288341</v>
      </c>
      <c r="M4523">
        <v>6371.8322257373602</v>
      </c>
      <c r="N4523">
        <v>37425.91371641765</v>
      </c>
      <c r="O4523">
        <v>44.701352728617252</v>
      </c>
      <c r="P4523">
        <v>36.988443474466429</v>
      </c>
      <c r="Q4523" s="6">
        <v>4521</v>
      </c>
    </row>
    <row r="4524" spans="1:17" x14ac:dyDescent="0.25">
      <c r="A4524">
        <v>130.68465342656941</v>
      </c>
      <c r="B4524">
        <v>-34.066900796004063</v>
      </c>
      <c r="C4524" s="6">
        <v>2176.44</v>
      </c>
      <c r="D4524">
        <v>1.2</v>
      </c>
      <c r="E4524">
        <v>0.65</v>
      </c>
      <c r="F4524">
        <v>19.899999999999999</v>
      </c>
      <c r="G4524">
        <v>46.089820015575185</v>
      </c>
      <c r="H4524">
        <v>16.434804218182368</v>
      </c>
      <c r="I4524">
        <v>20.684653426569412</v>
      </c>
      <c r="J4524">
        <v>5289.1076630951884</v>
      </c>
      <c r="K4524">
        <v>-3552.5975632443919</v>
      </c>
      <c r="L4524">
        <v>-33.888540711024561</v>
      </c>
      <c r="M4524">
        <v>6371.4683800661078</v>
      </c>
      <c r="N4524">
        <v>37431.805816320972</v>
      </c>
      <c r="O4524">
        <v>44.612120668957623</v>
      </c>
      <c r="P4524">
        <v>33.980972115160483</v>
      </c>
      <c r="Q4524" s="6">
        <v>4522</v>
      </c>
    </row>
    <row r="4525" spans="1:17" x14ac:dyDescent="0.25">
      <c r="A4525">
        <v>127.8410912060135</v>
      </c>
      <c r="B4525">
        <v>-36.580219282875717</v>
      </c>
      <c r="C4525" s="6">
        <v>2176.7200000000003</v>
      </c>
      <c r="D4525">
        <v>1.2</v>
      </c>
      <c r="E4525">
        <v>0.65</v>
      </c>
      <c r="F4525">
        <v>19.899999999999999</v>
      </c>
      <c r="G4525">
        <v>46.089820015575185</v>
      </c>
      <c r="H4525">
        <v>20.486954216243014</v>
      </c>
      <c r="I4525">
        <v>17.841091206013502</v>
      </c>
      <c r="J4525">
        <v>5127.89443990581</v>
      </c>
      <c r="K4525">
        <v>-3780.0880208221956</v>
      </c>
      <c r="L4525">
        <v>-36.39622253429792</v>
      </c>
      <c r="M4525">
        <v>6370.5860666017525</v>
      </c>
      <c r="N4525">
        <v>37506.905773139508</v>
      </c>
      <c r="O4525">
        <v>43.548431914439568</v>
      </c>
      <c r="P4525">
        <v>28.372352533061484</v>
      </c>
      <c r="Q4525" s="6">
        <v>4523</v>
      </c>
    </row>
    <row r="4526" spans="1:17" x14ac:dyDescent="0.25">
      <c r="A4526">
        <v>130.54196401748274</v>
      </c>
      <c r="B4526">
        <v>-32.949766090052144</v>
      </c>
      <c r="C4526" s="6">
        <v>2177</v>
      </c>
      <c r="D4526">
        <v>0.75</v>
      </c>
      <c r="E4526">
        <v>0.65</v>
      </c>
      <c r="F4526">
        <v>19.899999999999999</v>
      </c>
      <c r="G4526">
        <v>42.007420362456692</v>
      </c>
      <c r="H4526">
        <v>23.478236404803688</v>
      </c>
      <c r="I4526">
        <v>20.541964017482741</v>
      </c>
      <c r="J4526">
        <v>5357.5096247805741</v>
      </c>
      <c r="K4526">
        <v>-3449.2861890434706</v>
      </c>
      <c r="L4526">
        <v>-32.774353207654642</v>
      </c>
      <c r="M4526">
        <v>6371.8509550634117</v>
      </c>
      <c r="N4526">
        <v>37354.416803997832</v>
      </c>
      <c r="O4526">
        <v>45.722933432628061</v>
      </c>
      <c r="P4526">
        <v>34.564711189697626</v>
      </c>
      <c r="Q4526" s="6">
        <v>4524</v>
      </c>
    </row>
    <row r="4527" spans="1:17" x14ac:dyDescent="0.25">
      <c r="A4527">
        <v>131.47280105243723</v>
      </c>
      <c r="B4527">
        <v>-34.947650913436739</v>
      </c>
      <c r="C4527" s="6">
        <v>2177.2800000000002</v>
      </c>
      <c r="D4527">
        <v>0.75</v>
      </c>
      <c r="E4527">
        <v>0.65</v>
      </c>
      <c r="F4527">
        <v>19.899999999999999</v>
      </c>
      <c r="G4527">
        <v>42.007420362456692</v>
      </c>
      <c r="H4527">
        <v>15.04241359733334</v>
      </c>
      <c r="I4527">
        <v>21.472801052437234</v>
      </c>
      <c r="J4527">
        <v>5233.7583518957154</v>
      </c>
      <c r="K4527">
        <v>-3633.1093741615923</v>
      </c>
      <c r="L4527">
        <v>-34.76715750128421</v>
      </c>
      <c r="M4527">
        <v>6371.1623908560832</v>
      </c>
      <c r="N4527">
        <v>37519.145839096593</v>
      </c>
      <c r="O4527">
        <v>43.388532117761606</v>
      </c>
      <c r="P4527">
        <v>34.477480045132239</v>
      </c>
      <c r="Q4527" s="6">
        <v>4525</v>
      </c>
    </row>
    <row r="4528" spans="1:17" x14ac:dyDescent="0.25">
      <c r="A4528">
        <v>127.8071214944184</v>
      </c>
      <c r="B4528">
        <v>-35.874691059705739</v>
      </c>
      <c r="C4528" s="6">
        <v>2177.5600000000004</v>
      </c>
      <c r="D4528">
        <v>1.2</v>
      </c>
      <c r="E4528">
        <v>0.65</v>
      </c>
      <c r="F4528">
        <v>19.899999999999999</v>
      </c>
      <c r="G4528">
        <v>46.089820015575185</v>
      </c>
      <c r="H4528">
        <v>17.340221203420903</v>
      </c>
      <c r="I4528">
        <v>17.807121494418396</v>
      </c>
      <c r="J4528">
        <v>5174.1615936553808</v>
      </c>
      <c r="K4528">
        <v>-3716.9355055885653</v>
      </c>
      <c r="L4528">
        <v>-35.692135864682676</v>
      </c>
      <c r="M4528">
        <v>6370.8365031574394</v>
      </c>
      <c r="N4528">
        <v>37456.347757833486</v>
      </c>
      <c r="O4528">
        <v>44.256532817541412</v>
      </c>
      <c r="P4528">
        <v>28.727707421707862</v>
      </c>
      <c r="Q4528" s="6">
        <v>4526</v>
      </c>
    </row>
    <row r="4529" spans="1:17" x14ac:dyDescent="0.25">
      <c r="A4529">
        <v>130.78439419310709</v>
      </c>
      <c r="B4529">
        <v>-36.525909333852233</v>
      </c>
      <c r="C4529" s="6">
        <v>2177.84</v>
      </c>
      <c r="D4529">
        <v>3</v>
      </c>
      <c r="E4529">
        <v>0.65</v>
      </c>
      <c r="F4529">
        <v>19.899999999999999</v>
      </c>
      <c r="G4529">
        <v>54.048620189015942</v>
      </c>
      <c r="H4529">
        <v>19.233392505668366</v>
      </c>
      <c r="I4529">
        <v>20.78439419310709</v>
      </c>
      <c r="J4529">
        <v>5131.4837665865489</v>
      </c>
      <c r="K4529">
        <v>-3775.2467079256953</v>
      </c>
      <c r="L4529">
        <v>-36.342019611058411</v>
      </c>
      <c r="M4529">
        <v>6370.6054149072106</v>
      </c>
      <c r="N4529">
        <v>37600.94558818431</v>
      </c>
      <c r="O4529">
        <v>42.263247190522726</v>
      </c>
      <c r="P4529">
        <v>32.525826189325926</v>
      </c>
      <c r="Q4529" s="6">
        <v>4527</v>
      </c>
    </row>
    <row r="4530" spans="1:17" x14ac:dyDescent="0.25">
      <c r="A4530">
        <v>131.44585214938877</v>
      </c>
      <c r="B4530">
        <v>-34.564647719392113</v>
      </c>
      <c r="C4530" s="6">
        <v>2178.1200000000003</v>
      </c>
      <c r="D4530">
        <v>3</v>
      </c>
      <c r="E4530">
        <v>0.65</v>
      </c>
      <c r="F4530">
        <v>19.899999999999999</v>
      </c>
      <c r="G4530">
        <v>54.048620189015942</v>
      </c>
      <c r="H4530">
        <v>23.337546394357229</v>
      </c>
      <c r="I4530">
        <v>21.44585214938877</v>
      </c>
      <c r="J4530">
        <v>5257.9805927790439</v>
      </c>
      <c r="K4530">
        <v>-3598.2011611363473</v>
      </c>
      <c r="L4530">
        <v>-34.385061235147589</v>
      </c>
      <c r="M4530">
        <v>6371.2959050764566</v>
      </c>
      <c r="N4530">
        <v>37492.810844583604</v>
      </c>
      <c r="O4530">
        <v>43.755150137816493</v>
      </c>
      <c r="P4530">
        <v>34.698449375405673</v>
      </c>
      <c r="Q4530" s="6">
        <v>4528</v>
      </c>
    </row>
    <row r="4531" spans="1:17" x14ac:dyDescent="0.25">
      <c r="A4531">
        <v>128.76346990190183</v>
      </c>
      <c r="B4531">
        <v>-34.763376817184813</v>
      </c>
      <c r="C4531" s="6">
        <v>2178.4</v>
      </c>
      <c r="D4531">
        <v>1.2</v>
      </c>
      <c r="E4531">
        <v>0.65</v>
      </c>
      <c r="F4531">
        <v>19.899999999999999</v>
      </c>
      <c r="G4531">
        <v>46.089820015575185</v>
      </c>
      <c r="H4531">
        <v>22.360940649871168</v>
      </c>
      <c r="I4531">
        <v>18.763469901901829</v>
      </c>
      <c r="J4531">
        <v>5245.4417009847048</v>
      </c>
      <c r="K4531">
        <v>-3616.3339441749617</v>
      </c>
      <c r="L4531">
        <v>-34.583315751957251</v>
      </c>
      <c r="M4531">
        <v>6371.2267134533322</v>
      </c>
      <c r="N4531">
        <v>37410.913799160189</v>
      </c>
      <c r="O4531">
        <v>44.903909270017515</v>
      </c>
      <c r="P4531">
        <v>30.786345592042824</v>
      </c>
      <c r="Q4531" s="6">
        <v>4529</v>
      </c>
    </row>
    <row r="4532" spans="1:17" x14ac:dyDescent="0.25">
      <c r="A4532">
        <v>131.26745988280572</v>
      </c>
      <c r="B4532">
        <v>-34.832839959108526</v>
      </c>
      <c r="C4532" s="6">
        <v>2178.6800000000003</v>
      </c>
      <c r="D4532">
        <v>3</v>
      </c>
      <c r="E4532">
        <v>0.65</v>
      </c>
      <c r="F4532">
        <v>19.899999999999999</v>
      </c>
      <c r="G4532">
        <v>54.048620189015942</v>
      </c>
      <c r="H4532">
        <v>16.077213981566185</v>
      </c>
      <c r="I4532">
        <v>21.267459882805724</v>
      </c>
      <c r="J4532">
        <v>5241.0439757038503</v>
      </c>
      <c r="K4532">
        <v>-3622.6618873767934</v>
      </c>
      <c r="L4532">
        <v>-34.65261504555513</v>
      </c>
      <c r="M4532">
        <v>6371.2024850505268</v>
      </c>
      <c r="N4532">
        <v>37503.838382829948</v>
      </c>
      <c r="O4532">
        <v>43.600724970521142</v>
      </c>
      <c r="P4532">
        <v>34.272211117375633</v>
      </c>
      <c r="Q4532" s="6">
        <v>4530</v>
      </c>
    </row>
    <row r="4533" spans="1:17" x14ac:dyDescent="0.25">
      <c r="A4533">
        <v>128.79615128348479</v>
      </c>
      <c r="B4533">
        <v>-33.686411742690765</v>
      </c>
      <c r="C4533" s="6">
        <v>2178.96</v>
      </c>
      <c r="D4533">
        <v>0.75</v>
      </c>
      <c r="E4533">
        <v>0.65</v>
      </c>
      <c r="F4533">
        <v>19.899999999999999</v>
      </c>
      <c r="G4533">
        <v>42.007420362456692</v>
      </c>
      <c r="H4533">
        <v>19.918114659427701</v>
      </c>
      <c r="I4533">
        <v>18.796151283484789</v>
      </c>
      <c r="J4533">
        <v>5312.6323793808097</v>
      </c>
      <c r="K4533">
        <v>-3517.5582654338195</v>
      </c>
      <c r="L4533">
        <v>-33.509025338737658</v>
      </c>
      <c r="M4533">
        <v>6371.5994027533761</v>
      </c>
      <c r="N4533">
        <v>37340.307164049795</v>
      </c>
      <c r="O4533">
        <v>45.922663375978296</v>
      </c>
      <c r="P4533">
        <v>31.534880434244737</v>
      </c>
      <c r="Q4533" s="6">
        <v>4531</v>
      </c>
    </row>
    <row r="4534" spans="1:17" x14ac:dyDescent="0.25">
      <c r="A4534">
        <v>131.09866966254069</v>
      </c>
      <c r="B4534">
        <v>-34.342560661109857</v>
      </c>
      <c r="C4534" s="6">
        <v>2179.2400000000002</v>
      </c>
      <c r="D4534">
        <v>0.75</v>
      </c>
      <c r="E4534">
        <v>0.65</v>
      </c>
      <c r="F4534">
        <v>19.899999999999999</v>
      </c>
      <c r="G4534">
        <v>42.007420362456692</v>
      </c>
      <c r="H4534">
        <v>23.048215880454833</v>
      </c>
      <c r="I4534">
        <v>21.098669662540686</v>
      </c>
      <c r="J4534">
        <v>5271.9182712152333</v>
      </c>
      <c r="K4534">
        <v>-3577.8864926105448</v>
      </c>
      <c r="L4534">
        <v>-34.163514725745365</v>
      </c>
      <c r="M4534">
        <v>6371.3730084164745</v>
      </c>
      <c r="N4534">
        <v>37465.191146326957</v>
      </c>
      <c r="O4534">
        <v>44.141385369206915</v>
      </c>
      <c r="P4534">
        <v>34.370035911314986</v>
      </c>
      <c r="Q4534" s="6">
        <v>4532</v>
      </c>
    </row>
    <row r="4535" spans="1:17" x14ac:dyDescent="0.25">
      <c r="A4535">
        <v>130.53212354955835</v>
      </c>
      <c r="B4535">
        <v>-32.809175764703546</v>
      </c>
      <c r="C4535" s="6">
        <v>2179.52</v>
      </c>
      <c r="D4535">
        <v>1.2</v>
      </c>
      <c r="E4535">
        <v>0.65</v>
      </c>
      <c r="F4535">
        <v>19.899999999999999</v>
      </c>
      <c r="G4535">
        <v>46.089820015575185</v>
      </c>
      <c r="H4535">
        <v>20.181996009098309</v>
      </c>
      <c r="I4535">
        <v>20.532123549558349</v>
      </c>
      <c r="J4535">
        <v>5365.9739982905376</v>
      </c>
      <c r="K4535">
        <v>-3436.1919748232995</v>
      </c>
      <c r="L4535">
        <v>-32.634152699803074</v>
      </c>
      <c r="M4535">
        <v>6371.8986368405285</v>
      </c>
      <c r="N4535">
        <v>37345.112104074644</v>
      </c>
      <c r="O4535">
        <v>45.858182487659718</v>
      </c>
      <c r="P4535">
        <v>34.652378068990828</v>
      </c>
      <c r="Q4535" s="6">
        <v>4533</v>
      </c>
    </row>
    <row r="4536" spans="1:17" x14ac:dyDescent="0.25">
      <c r="A4536">
        <v>130.39838464780283</v>
      </c>
      <c r="B4536">
        <v>-34.388019386632159</v>
      </c>
      <c r="C4536" s="6">
        <v>2179.8000000000002</v>
      </c>
      <c r="D4536">
        <v>3</v>
      </c>
      <c r="E4536">
        <v>0.65</v>
      </c>
      <c r="F4536">
        <v>19.899999999999999</v>
      </c>
      <c r="G4536">
        <v>54.048620189015942</v>
      </c>
      <c r="H4536">
        <v>21.981171473545515</v>
      </c>
      <c r="I4536">
        <v>20.398384647802828</v>
      </c>
      <c r="J4536">
        <v>5269.0718372602523</v>
      </c>
      <c r="K4536">
        <v>-3582.0490117340105</v>
      </c>
      <c r="L4536">
        <v>-34.208861933276687</v>
      </c>
      <c r="M4536">
        <v>6371.3572454127643</v>
      </c>
      <c r="N4536">
        <v>37442.494144101096</v>
      </c>
      <c r="O4536">
        <v>44.459632845914108</v>
      </c>
      <c r="P4536">
        <v>33.361183271729736</v>
      </c>
      <c r="Q4536" s="6">
        <v>4534</v>
      </c>
    </row>
    <row r="4537" spans="1:17" x14ac:dyDescent="0.25">
      <c r="A4537">
        <v>131.80840423929052</v>
      </c>
      <c r="B4537">
        <v>-36.828207708009352</v>
      </c>
      <c r="C4537" s="6">
        <v>2180.0800000000004</v>
      </c>
      <c r="D4537">
        <v>3</v>
      </c>
      <c r="E4537">
        <v>0.65</v>
      </c>
      <c r="F4537">
        <v>19.899999999999999</v>
      </c>
      <c r="G4537">
        <v>54.048620189015942</v>
      </c>
      <c r="H4537">
        <v>23.753323116062504</v>
      </c>
      <c r="I4537">
        <v>21.808404239290525</v>
      </c>
      <c r="J4537">
        <v>5111.4462996584953</v>
      </c>
      <c r="K4537">
        <v>-3802.1515067847017</v>
      </c>
      <c r="L4537">
        <v>-36.643730646308185</v>
      </c>
      <c r="M4537">
        <v>6370.497575137887</v>
      </c>
      <c r="N4537">
        <v>37659.094285488427</v>
      </c>
      <c r="O4537">
        <v>41.481466419882288</v>
      </c>
      <c r="P4537">
        <v>33.725112257701063</v>
      </c>
      <c r="Q4537" s="6">
        <v>4535</v>
      </c>
    </row>
    <row r="4538" spans="1:17" x14ac:dyDescent="0.25">
      <c r="A4538">
        <v>130.68453006413708</v>
      </c>
      <c r="B4538">
        <v>-34.5617690397413</v>
      </c>
      <c r="C4538" s="6">
        <v>2180.36</v>
      </c>
      <c r="D4538">
        <v>3</v>
      </c>
      <c r="E4538">
        <v>0.65</v>
      </c>
      <c r="F4538">
        <v>19.899999999999999</v>
      </c>
      <c r="G4538">
        <v>54.048620189015942</v>
      </c>
      <c r="H4538">
        <v>16.505749070118263</v>
      </c>
      <c r="I4538">
        <v>20.684530064137078</v>
      </c>
      <c r="J4538">
        <v>5258.1617589129874</v>
      </c>
      <c r="K4538">
        <v>-3597.9381847560426</v>
      </c>
      <c r="L4538">
        <v>-34.382189493339325</v>
      </c>
      <c r="M4538">
        <v>6371.2969059855095</v>
      </c>
      <c r="N4538">
        <v>37464.36920640881</v>
      </c>
      <c r="O4538">
        <v>44.151652299141197</v>
      </c>
      <c r="P4538">
        <v>33.645555927328253</v>
      </c>
      <c r="Q4538" s="6">
        <v>4536</v>
      </c>
    </row>
    <row r="4539" spans="1:17" x14ac:dyDescent="0.25">
      <c r="A4539">
        <v>128.58976278213453</v>
      </c>
      <c r="B4539">
        <v>-33.149770380557449</v>
      </c>
      <c r="C4539" s="6">
        <v>2180.6400000000003</v>
      </c>
      <c r="D4539">
        <v>1.2</v>
      </c>
      <c r="E4539">
        <v>0.65</v>
      </c>
      <c r="F4539">
        <v>19.899999999999999</v>
      </c>
      <c r="G4539">
        <v>46.089820015575185</v>
      </c>
      <c r="H4539">
        <v>22.440501979054279</v>
      </c>
      <c r="I4539">
        <v>18.589762782134528</v>
      </c>
      <c r="J4539">
        <v>5345.412536578765</v>
      </c>
      <c r="K4539">
        <v>-3467.8786946396904</v>
      </c>
      <c r="L4539">
        <v>-32.973810194500935</v>
      </c>
      <c r="M4539">
        <v>6371.7829394094488</v>
      </c>
      <c r="N4539">
        <v>37298.305554169347</v>
      </c>
      <c r="O4539">
        <v>46.538064179317814</v>
      </c>
      <c r="P4539">
        <v>31.59441785545404</v>
      </c>
      <c r="Q4539" s="6">
        <v>4537</v>
      </c>
    </row>
    <row r="4540" spans="1:17" x14ac:dyDescent="0.25">
      <c r="A4540">
        <v>128.1570106188309</v>
      </c>
      <c r="B4540">
        <v>-33.998221793868431</v>
      </c>
      <c r="C4540" s="6">
        <v>2180.92</v>
      </c>
      <c r="D4540">
        <v>3</v>
      </c>
      <c r="E4540">
        <v>0.65</v>
      </c>
      <c r="F4540">
        <v>19.899999999999999</v>
      </c>
      <c r="G4540">
        <v>54.048620189015942</v>
      </c>
      <c r="H4540">
        <v>22.449398698036674</v>
      </c>
      <c r="I4540">
        <v>18.157010618830896</v>
      </c>
      <c r="J4540">
        <v>5293.3712288914821</v>
      </c>
      <c r="K4540">
        <v>-3546.2843091984846</v>
      </c>
      <c r="L4540">
        <v>-33.820035147004084</v>
      </c>
      <c r="M4540">
        <v>6371.4920833760352</v>
      </c>
      <c r="N4540">
        <v>37339.747639963512</v>
      </c>
      <c r="O4540">
        <v>45.928944994954854</v>
      </c>
      <c r="P4540">
        <v>30.391662305991705</v>
      </c>
      <c r="Q4540" s="6">
        <v>4538</v>
      </c>
    </row>
    <row r="4541" spans="1:17" x14ac:dyDescent="0.25">
      <c r="A4541">
        <v>129.46702959068472</v>
      </c>
      <c r="B4541">
        <v>-36.26358533668666</v>
      </c>
      <c r="C4541" s="6">
        <v>2181.2000000000003</v>
      </c>
      <c r="D4541">
        <v>3</v>
      </c>
      <c r="E4541">
        <v>0.65</v>
      </c>
      <c r="F4541">
        <v>19.899999999999999</v>
      </c>
      <c r="G4541">
        <v>54.048620189015942</v>
      </c>
      <c r="H4541">
        <v>18.833418431576185</v>
      </c>
      <c r="I4541">
        <v>19.467029590684717</v>
      </c>
      <c r="J4541">
        <v>5148.7555200032002</v>
      </c>
      <c r="K4541">
        <v>-3751.8153752942644</v>
      </c>
      <c r="L4541">
        <v>-36.080221832842881</v>
      </c>
      <c r="M4541">
        <v>6370.6987069753868</v>
      </c>
      <c r="N4541">
        <v>37537.124523911596</v>
      </c>
      <c r="O4541">
        <v>43.133805626408233</v>
      </c>
      <c r="P4541">
        <v>30.861839475547271</v>
      </c>
      <c r="Q4541" s="6">
        <v>4539</v>
      </c>
    </row>
    <row r="4542" spans="1:17" x14ac:dyDescent="0.25">
      <c r="A4542">
        <v>127.52349958373458</v>
      </c>
      <c r="B4542">
        <v>-36.051785457818134</v>
      </c>
      <c r="C4542" s="6">
        <v>2181.48</v>
      </c>
      <c r="D4542">
        <v>1.2</v>
      </c>
      <c r="E4542">
        <v>0.65</v>
      </c>
      <c r="F4542">
        <v>19.899999999999999</v>
      </c>
      <c r="G4542">
        <v>46.089820015575185</v>
      </c>
      <c r="H4542">
        <v>20.612867659658363</v>
      </c>
      <c r="I4542">
        <v>17.523499583734576</v>
      </c>
      <c r="J4542">
        <v>5162.6217585966278</v>
      </c>
      <c r="K4542">
        <v>-3732.8401752851837</v>
      </c>
      <c r="L4542">
        <v>-35.868858008014641</v>
      </c>
      <c r="M4542">
        <v>6370.77383027827</v>
      </c>
      <c r="N4542">
        <v>37459.975093790912</v>
      </c>
      <c r="O4542">
        <v>44.204684565066486</v>
      </c>
      <c r="P4542">
        <v>28.214375435597027</v>
      </c>
      <c r="Q4542" s="6">
        <v>4540</v>
      </c>
    </row>
    <row r="4543" spans="1:17" x14ac:dyDescent="0.25">
      <c r="A4543">
        <v>131.12437458531636</v>
      </c>
      <c r="B4543">
        <v>-34.406403607277383</v>
      </c>
      <c r="C4543" s="6">
        <v>2181.7600000000002</v>
      </c>
      <c r="D4543">
        <v>3</v>
      </c>
      <c r="E4543">
        <v>0.65</v>
      </c>
      <c r="F4543">
        <v>19.899999999999999</v>
      </c>
      <c r="G4543">
        <v>54.048620189015942</v>
      </c>
      <c r="H4543">
        <v>14.388922109839658</v>
      </c>
      <c r="I4543">
        <v>21.12437458531636</v>
      </c>
      <c r="J4543">
        <v>5267.9197510433723</v>
      </c>
      <c r="K4543">
        <v>-3583.7317668953838</v>
      </c>
      <c r="L4543">
        <v>-34.227201181922233</v>
      </c>
      <c r="M4543">
        <v>6371.3508677899681</v>
      </c>
      <c r="N4543">
        <v>37470.343391940987</v>
      </c>
      <c r="O4543">
        <v>44.068995181213985</v>
      </c>
      <c r="P4543">
        <v>34.362194574991221</v>
      </c>
      <c r="Q4543" s="6">
        <v>4541</v>
      </c>
    </row>
    <row r="4544" spans="1:17" x14ac:dyDescent="0.25">
      <c r="A4544">
        <v>131.34634636360906</v>
      </c>
      <c r="B4544">
        <v>-36.839947744808669</v>
      </c>
      <c r="C4544" s="6">
        <v>2182.0400000000004</v>
      </c>
      <c r="D4544">
        <v>0.75</v>
      </c>
      <c r="E4544">
        <v>0.65</v>
      </c>
      <c r="F4544">
        <v>19.899999999999999</v>
      </c>
      <c r="G4544">
        <v>42.007420362456692</v>
      </c>
      <c r="H4544">
        <v>18.221789764720619</v>
      </c>
      <c r="I4544">
        <v>21.346346363609058</v>
      </c>
      <c r="J4544">
        <v>5110.6652440224816</v>
      </c>
      <c r="K4544">
        <v>-3803.1942718112718</v>
      </c>
      <c r="L4544">
        <v>-36.655448286003917</v>
      </c>
      <c r="M4544">
        <v>6370.4933800764165</v>
      </c>
      <c r="N4544">
        <v>37642.931897926625</v>
      </c>
      <c r="O4544">
        <v>41.697151457099366</v>
      </c>
      <c r="P4544">
        <v>33.096877561746048</v>
      </c>
      <c r="Q4544" s="6">
        <v>4542</v>
      </c>
    </row>
    <row r="4545" spans="1:17" x14ac:dyDescent="0.25">
      <c r="A4545">
        <v>130.87340201041079</v>
      </c>
      <c r="B4545">
        <v>-32.94347662481831</v>
      </c>
      <c r="C4545" s="6">
        <v>2182.3200000000002</v>
      </c>
      <c r="D4545">
        <v>3</v>
      </c>
      <c r="E4545">
        <v>0.65</v>
      </c>
      <c r="F4545">
        <v>19.899999999999999</v>
      </c>
      <c r="G4545">
        <v>54.048620189015942</v>
      </c>
      <c r="H4545">
        <v>17.284364361693147</v>
      </c>
      <c r="I4545">
        <v>20.873402010410786</v>
      </c>
      <c r="J4545">
        <v>5357.8889784329403</v>
      </c>
      <c r="K4545">
        <v>-3448.700842494774</v>
      </c>
      <c r="L4545">
        <v>-32.768081091516486</v>
      </c>
      <c r="M4545">
        <v>6371.8530904468707</v>
      </c>
      <c r="N4545">
        <v>37366.384761687084</v>
      </c>
      <c r="O4545">
        <v>45.550577532883274</v>
      </c>
      <c r="P4545">
        <v>35.038879282882533</v>
      </c>
      <c r="Q4545" s="6">
        <v>4543</v>
      </c>
    </row>
    <row r="4546" spans="1:17" x14ac:dyDescent="0.25">
      <c r="A4546">
        <v>127.91262950592427</v>
      </c>
      <c r="B4546">
        <v>-32.560012922141944</v>
      </c>
      <c r="C4546" s="6">
        <v>2182.6000000000004</v>
      </c>
      <c r="D4546">
        <v>0.75</v>
      </c>
      <c r="E4546">
        <v>0.65</v>
      </c>
      <c r="F4546">
        <v>19.899999999999999</v>
      </c>
      <c r="G4546">
        <v>42.007420362456692</v>
      </c>
      <c r="H4546">
        <v>19.653272047831809</v>
      </c>
      <c r="I4546">
        <v>17.912629505924272</v>
      </c>
      <c r="J4546">
        <v>5380.8955932467688</v>
      </c>
      <c r="K4546">
        <v>-3412.9354502640217</v>
      </c>
      <c r="L4546">
        <v>-32.38569102157274</v>
      </c>
      <c r="M4546">
        <v>6371.9828760827168</v>
      </c>
      <c r="N4546">
        <v>37237.757105518067</v>
      </c>
      <c r="O4546">
        <v>47.438005522991162</v>
      </c>
      <c r="P4546">
        <v>30.989192355349537</v>
      </c>
      <c r="Q4546" s="6">
        <v>4544</v>
      </c>
    </row>
    <row r="4547" spans="1:17" x14ac:dyDescent="0.25">
      <c r="A4547">
        <v>127.93430018645718</v>
      </c>
      <c r="B4547">
        <v>-33.046126543241598</v>
      </c>
      <c r="C4547" s="6">
        <v>2182.88</v>
      </c>
      <c r="D4547">
        <v>3</v>
      </c>
      <c r="E4547">
        <v>0.65</v>
      </c>
      <c r="F4547">
        <v>19.899999999999999</v>
      </c>
      <c r="G4547">
        <v>54.048620189015942</v>
      </c>
      <c r="H4547">
        <v>14.008473126321803</v>
      </c>
      <c r="I4547">
        <v>17.934300186457179</v>
      </c>
      <c r="J4547">
        <v>5351.6894958332932</v>
      </c>
      <c r="K4547">
        <v>-3458.2491049667919</v>
      </c>
      <c r="L4547">
        <v>-32.870448909783356</v>
      </c>
      <c r="M4547">
        <v>6371.8182123955812</v>
      </c>
      <c r="N4547">
        <v>37269.887317402434</v>
      </c>
      <c r="O4547">
        <v>46.957330971518296</v>
      </c>
      <c r="P4547">
        <v>30.689795294798415</v>
      </c>
      <c r="Q4547" s="6">
        <v>4545</v>
      </c>
    </row>
    <row r="4548" spans="1:17" x14ac:dyDescent="0.25">
      <c r="A4548">
        <v>132.12508464940859</v>
      </c>
      <c r="B4548">
        <v>-36.238476970169302</v>
      </c>
      <c r="C4548" s="6">
        <v>2183.1600000000003</v>
      </c>
      <c r="D4548">
        <v>0.75</v>
      </c>
      <c r="E4548">
        <v>0.65</v>
      </c>
      <c r="F4548">
        <v>19.899999999999999</v>
      </c>
      <c r="G4548">
        <v>42.007420362456692</v>
      </c>
      <c r="H4548">
        <v>18.985441560547425</v>
      </c>
      <c r="I4548">
        <v>22.125084649408592</v>
      </c>
      <c r="J4548">
        <v>5150.4030185277243</v>
      </c>
      <c r="K4548">
        <v>-3749.5685556168369</v>
      </c>
      <c r="L4548">
        <v>-36.055164637904156</v>
      </c>
      <c r="M4548">
        <v>6370.7076221193847</v>
      </c>
      <c r="N4548">
        <v>37630.546008945843</v>
      </c>
      <c r="O4548">
        <v>41.866319007417957</v>
      </c>
      <c r="P4548">
        <v>34.518664479758513</v>
      </c>
      <c r="Q4548" s="6">
        <v>4546</v>
      </c>
    </row>
    <row r="4549" spans="1:17" x14ac:dyDescent="0.25">
      <c r="A4549">
        <v>128.86064405780681</v>
      </c>
      <c r="B4549">
        <v>-36.941144110580325</v>
      </c>
      <c r="C4549" s="6">
        <v>2183.44</v>
      </c>
      <c r="D4549">
        <v>1.2</v>
      </c>
      <c r="E4549">
        <v>0.65</v>
      </c>
      <c r="F4549">
        <v>19.899999999999999</v>
      </c>
      <c r="G4549">
        <v>46.089820015575185</v>
      </c>
      <c r="H4549">
        <v>20.818293654937602</v>
      </c>
      <c r="I4549">
        <v>18.860644057806809</v>
      </c>
      <c r="J4549">
        <v>5103.9238088384936</v>
      </c>
      <c r="K4549">
        <v>-3812.1761066898994</v>
      </c>
      <c r="L4549">
        <v>-36.756452875363173</v>
      </c>
      <c r="M4549">
        <v>6370.4571982586767</v>
      </c>
      <c r="N4549">
        <v>37564.63471001976</v>
      </c>
      <c r="O4549">
        <v>42.753704098310557</v>
      </c>
      <c r="P4549">
        <v>29.614197049875489</v>
      </c>
      <c r="Q4549" s="6">
        <v>4547</v>
      </c>
    </row>
    <row r="4550" spans="1:17" x14ac:dyDescent="0.25">
      <c r="A4550">
        <v>129.87952750056985</v>
      </c>
      <c r="B4550">
        <v>-33.571824428379216</v>
      </c>
      <c r="C4550" s="6">
        <v>2183.7200000000003</v>
      </c>
      <c r="D4550">
        <v>1.2</v>
      </c>
      <c r="E4550">
        <v>0.65</v>
      </c>
      <c r="F4550">
        <v>19.899999999999999</v>
      </c>
      <c r="G4550">
        <v>46.089820015575185</v>
      </c>
      <c r="H4550">
        <v>18.42685710294267</v>
      </c>
      <c r="I4550">
        <v>19.87952750056985</v>
      </c>
      <c r="J4550">
        <v>5319.6711080586056</v>
      </c>
      <c r="K4550">
        <v>-3506.9757989612194</v>
      </c>
      <c r="L4550">
        <v>-33.394737371157802</v>
      </c>
      <c r="M4550">
        <v>6371.6387179761814</v>
      </c>
      <c r="N4550">
        <v>37370.388065563056</v>
      </c>
      <c r="O4550">
        <v>45.489441768924365</v>
      </c>
      <c r="P4550">
        <v>33.180383031603277</v>
      </c>
      <c r="Q4550" s="6">
        <v>4548</v>
      </c>
    </row>
    <row r="4551" spans="1:17" x14ac:dyDescent="0.25">
      <c r="A4551">
        <v>129.28899347395588</v>
      </c>
      <c r="B4551">
        <v>-32.573195483372146</v>
      </c>
      <c r="C4551" s="6">
        <v>2184</v>
      </c>
      <c r="D4551">
        <v>0.75</v>
      </c>
      <c r="E4551">
        <v>0.65</v>
      </c>
      <c r="F4551">
        <v>19.899999999999999</v>
      </c>
      <c r="G4551">
        <v>42.007420362456692</v>
      </c>
      <c r="H4551">
        <v>20.59825062881746</v>
      </c>
      <c r="I4551">
        <v>19.288993473955884</v>
      </c>
      <c r="J4551">
        <v>5380.108680025307</v>
      </c>
      <c r="K4551">
        <v>-3414.1674937287112</v>
      </c>
      <c r="L4551">
        <v>-32.398836156563327</v>
      </c>
      <c r="M4551">
        <v>6371.9784277818644</v>
      </c>
      <c r="N4551">
        <v>37285.251058952919</v>
      </c>
      <c r="O4551">
        <v>46.733329751849908</v>
      </c>
      <c r="P4551">
        <v>33.026454768627261</v>
      </c>
      <c r="Q4551" s="6">
        <v>4549</v>
      </c>
    </row>
    <row r="4552" spans="1:17" x14ac:dyDescent="0.25">
      <c r="A4552">
        <v>131.34867596551996</v>
      </c>
      <c r="B4552">
        <v>-32.622567933543557</v>
      </c>
      <c r="C4552" s="6">
        <v>2184.2800000000002</v>
      </c>
      <c r="D4552">
        <v>0.75</v>
      </c>
      <c r="E4552">
        <v>0.65</v>
      </c>
      <c r="F4552">
        <v>19.899999999999999</v>
      </c>
      <c r="G4552">
        <v>42.007420362456692</v>
      </c>
      <c r="H4552">
        <v>16.030717781580872</v>
      </c>
      <c r="I4552">
        <v>21.348675965519959</v>
      </c>
      <c r="J4552">
        <v>5377.1589325241039</v>
      </c>
      <c r="K4552">
        <v>-3418.7802610618442</v>
      </c>
      <c r="L4552">
        <v>-32.448068761546011</v>
      </c>
      <c r="M4552">
        <v>6371.9617590699536</v>
      </c>
      <c r="N4552">
        <v>37364.214159195784</v>
      </c>
      <c r="O4552">
        <v>45.583630522520508</v>
      </c>
      <c r="P4552">
        <v>35.943042823307074</v>
      </c>
      <c r="Q4552" s="6">
        <v>4550</v>
      </c>
    </row>
    <row r="4553" spans="1:17" x14ac:dyDescent="0.25">
      <c r="A4553">
        <v>127.56241545049312</v>
      </c>
      <c r="B4553">
        <v>-33.021770166641538</v>
      </c>
      <c r="C4553" s="6">
        <v>2184.5600000000004</v>
      </c>
      <c r="D4553">
        <v>1.2</v>
      </c>
      <c r="E4553">
        <v>0.65</v>
      </c>
      <c r="F4553">
        <v>19.899999999999999</v>
      </c>
      <c r="G4553">
        <v>46.089820015575185</v>
      </c>
      <c r="H4553">
        <v>20.444537643640437</v>
      </c>
      <c r="I4553">
        <v>17.56241545049312</v>
      </c>
      <c r="J4553">
        <v>5353.1620421627995</v>
      </c>
      <c r="K4553">
        <v>-3455.9845211418669</v>
      </c>
      <c r="L4553">
        <v>-32.846159265695213</v>
      </c>
      <c r="M4553">
        <v>6371.8264932454631</v>
      </c>
      <c r="N4553">
        <v>37256.318768984784</v>
      </c>
      <c r="O4553">
        <v>47.158652455445996</v>
      </c>
      <c r="P4553">
        <v>30.146875501758135</v>
      </c>
      <c r="Q4553" s="6">
        <v>4551</v>
      </c>
    </row>
    <row r="4554" spans="1:17" x14ac:dyDescent="0.25">
      <c r="A4554">
        <v>130.22430317551186</v>
      </c>
      <c r="B4554">
        <v>-35.61895810831993</v>
      </c>
      <c r="C4554" s="6">
        <v>2184.84</v>
      </c>
      <c r="D4554">
        <v>0.75</v>
      </c>
      <c r="E4554">
        <v>0.65</v>
      </c>
      <c r="F4554">
        <v>19.899999999999999</v>
      </c>
      <c r="G4554">
        <v>42.007420362456692</v>
      </c>
      <c r="H4554">
        <v>21.418934813348056</v>
      </c>
      <c r="I4554">
        <v>20.224303175511864</v>
      </c>
      <c r="J4554">
        <v>5190.7382047478486</v>
      </c>
      <c r="K4554">
        <v>-3693.9064493838746</v>
      </c>
      <c r="L4554">
        <v>-35.436952734975044</v>
      </c>
      <c r="M4554">
        <v>6370.9267745775178</v>
      </c>
      <c r="N4554">
        <v>37518.858437223382</v>
      </c>
      <c r="O4554">
        <v>43.388753607637788</v>
      </c>
      <c r="P4554">
        <v>32.316662623850327</v>
      </c>
      <c r="Q4554" s="6">
        <v>4552</v>
      </c>
    </row>
    <row r="4555" spans="1:17" x14ac:dyDescent="0.25">
      <c r="A4555">
        <v>131.54765545950355</v>
      </c>
      <c r="B4555">
        <v>-33.864819681489884</v>
      </c>
      <c r="C4555" s="6">
        <v>2185.1200000000003</v>
      </c>
      <c r="D4555">
        <v>1.2</v>
      </c>
      <c r="E4555">
        <v>0.65</v>
      </c>
      <c r="F4555">
        <v>19.899999999999999</v>
      </c>
      <c r="G4555">
        <v>46.089820015575185</v>
      </c>
      <c r="H4555">
        <v>21.361740867249402</v>
      </c>
      <c r="I4555">
        <v>21.547655459503545</v>
      </c>
      <c r="J4555">
        <v>5301.6310047459729</v>
      </c>
      <c r="K4555">
        <v>-3534.0070614685055</v>
      </c>
      <c r="L4555">
        <v>-33.686972835348222</v>
      </c>
      <c r="M4555">
        <v>6371.5380577214682</v>
      </c>
      <c r="N4555">
        <v>37451.020529463392</v>
      </c>
      <c r="O4555">
        <v>44.342701381328276</v>
      </c>
      <c r="P4555">
        <v>35.322386570677374</v>
      </c>
      <c r="Q4555" s="6">
        <v>4553</v>
      </c>
    </row>
    <row r="4556" spans="1:17" x14ac:dyDescent="0.25">
      <c r="A4556">
        <v>127.99888801101899</v>
      </c>
      <c r="B4556">
        <v>-36.367388358760287</v>
      </c>
      <c r="C4556" s="6">
        <v>2185.4</v>
      </c>
      <c r="D4556">
        <v>1.2</v>
      </c>
      <c r="E4556">
        <v>0.65</v>
      </c>
      <c r="F4556">
        <v>19.899999999999999</v>
      </c>
      <c r="G4556">
        <v>46.089820015575185</v>
      </c>
      <c r="H4556">
        <v>22.512501599746059</v>
      </c>
      <c r="I4556">
        <v>17.998888011018991</v>
      </c>
      <c r="J4556">
        <v>5141.9339126342293</v>
      </c>
      <c r="K4556">
        <v>-3761.0966093410816</v>
      </c>
      <c r="L4556">
        <v>-36.183814792093955</v>
      </c>
      <c r="M4556">
        <v>6370.6618232876663</v>
      </c>
      <c r="N4556">
        <v>37496.791815796183</v>
      </c>
      <c r="O4556">
        <v>43.689737262076541</v>
      </c>
      <c r="P4556">
        <v>28.719456461215543</v>
      </c>
      <c r="Q4556" s="6">
        <v>4554</v>
      </c>
    </row>
    <row r="4557" spans="1:17" x14ac:dyDescent="0.25">
      <c r="A4557">
        <v>131.64825085216179</v>
      </c>
      <c r="B4557">
        <v>-33.326637113150852</v>
      </c>
      <c r="C4557" s="6">
        <v>2185.6800000000003</v>
      </c>
      <c r="D4557">
        <v>3</v>
      </c>
      <c r="E4557">
        <v>0.65</v>
      </c>
      <c r="F4557">
        <v>19.899999999999999</v>
      </c>
      <c r="G4557">
        <v>54.048620189015942</v>
      </c>
      <c r="H4557">
        <v>18.356286810507303</v>
      </c>
      <c r="I4557">
        <v>21.648250852161794</v>
      </c>
      <c r="J4557">
        <v>5334.6605612459452</v>
      </c>
      <c r="K4557">
        <v>-3484.2855479674868</v>
      </c>
      <c r="L4557">
        <v>-33.150200054073622</v>
      </c>
      <c r="M4557">
        <v>6371.7226150773386</v>
      </c>
      <c r="N4557">
        <v>37420.333448031663</v>
      </c>
      <c r="O4557">
        <v>44.778524324035203</v>
      </c>
      <c r="P4557">
        <v>35.844876815489606</v>
      </c>
      <c r="Q4557" s="6">
        <v>4555</v>
      </c>
    </row>
    <row r="4558" spans="1:17" x14ac:dyDescent="0.25">
      <c r="A4558">
        <v>132.44711332695962</v>
      </c>
      <c r="B4558">
        <v>-37.363131367180635</v>
      </c>
      <c r="C4558" s="6">
        <v>2185.96</v>
      </c>
      <c r="D4558">
        <v>1.2</v>
      </c>
      <c r="E4558">
        <v>0.65</v>
      </c>
      <c r="F4558">
        <v>19.899999999999999</v>
      </c>
      <c r="G4558">
        <v>46.089820015575185</v>
      </c>
      <c r="H4558">
        <v>16.286983840487363</v>
      </c>
      <c r="I4558">
        <v>22.447113326959624</v>
      </c>
      <c r="J4558">
        <v>5075.6402302321549</v>
      </c>
      <c r="K4558">
        <v>-3849.5030485643792</v>
      </c>
      <c r="L4558">
        <v>-37.177665226700249</v>
      </c>
      <c r="M4558">
        <v>6370.3059163322423</v>
      </c>
      <c r="N4558">
        <v>37720.09476629852</v>
      </c>
      <c r="O4558">
        <v>40.671612925297552</v>
      </c>
      <c r="P4558">
        <v>34.24569141272196</v>
      </c>
      <c r="Q4558" s="6">
        <v>4556</v>
      </c>
    </row>
    <row r="4559" spans="1:17" x14ac:dyDescent="0.25">
      <c r="A4559">
        <v>128.20220885779412</v>
      </c>
      <c r="B4559">
        <v>-34.714930687390208</v>
      </c>
      <c r="C4559" s="6">
        <v>2186.2400000000002</v>
      </c>
      <c r="D4559">
        <v>3</v>
      </c>
      <c r="E4559">
        <v>0.65</v>
      </c>
      <c r="F4559">
        <v>19.899999999999999</v>
      </c>
      <c r="G4559">
        <v>54.048620189015942</v>
      </c>
      <c r="H4559">
        <v>23.751953806294861</v>
      </c>
      <c r="I4559">
        <v>18.202208857794119</v>
      </c>
      <c r="J4559">
        <v>5248.5042627051389</v>
      </c>
      <c r="K4559">
        <v>-3611.9174947966558</v>
      </c>
      <c r="L4559">
        <v>-34.534984520432516</v>
      </c>
      <c r="M4559">
        <v>6371.2435979840047</v>
      </c>
      <c r="N4559">
        <v>37389.272208964983</v>
      </c>
      <c r="O4559">
        <v>45.21236293657131</v>
      </c>
      <c r="P4559">
        <v>30.00215974238424</v>
      </c>
      <c r="Q4559" s="6">
        <v>4557</v>
      </c>
    </row>
    <row r="4560" spans="1:17" x14ac:dyDescent="0.25">
      <c r="A4560">
        <v>127.8368835720091</v>
      </c>
      <c r="B4560">
        <v>-34.676441931432407</v>
      </c>
      <c r="C4560" s="6">
        <v>2186.52</v>
      </c>
      <c r="D4560">
        <v>1.2</v>
      </c>
      <c r="E4560">
        <v>0.65</v>
      </c>
      <c r="F4560">
        <v>19.899999999999999</v>
      </c>
      <c r="G4560">
        <v>46.089820015575185</v>
      </c>
      <c r="H4560">
        <v>18.002800560613007</v>
      </c>
      <c r="I4560">
        <v>17.8368835720091</v>
      </c>
      <c r="J4560">
        <v>5250.9346809603658</v>
      </c>
      <c r="K4560">
        <v>-3608.4069604044421</v>
      </c>
      <c r="L4560">
        <v>-34.496587412664759</v>
      </c>
      <c r="M4560">
        <v>6371.2570043600945</v>
      </c>
      <c r="N4560">
        <v>37374.988533302632</v>
      </c>
      <c r="O4560">
        <v>45.417012394559876</v>
      </c>
      <c r="P4560">
        <v>29.491115083861061</v>
      </c>
      <c r="Q4560" s="6">
        <v>4558</v>
      </c>
    </row>
    <row r="4561" spans="1:17" x14ac:dyDescent="0.25">
      <c r="A4561">
        <v>127.57708785662692</v>
      </c>
      <c r="B4561">
        <v>-35.140786713926424</v>
      </c>
      <c r="C4561" s="6">
        <v>2186.8000000000002</v>
      </c>
      <c r="D4561">
        <v>0.75</v>
      </c>
      <c r="E4561">
        <v>0.65</v>
      </c>
      <c r="F4561">
        <v>19.899999999999999</v>
      </c>
      <c r="G4561">
        <v>42.007420362456692</v>
      </c>
      <c r="H4561">
        <v>15.954904176252981</v>
      </c>
      <c r="I4561">
        <v>17.577087856626918</v>
      </c>
      <c r="J4561">
        <v>5221.4549297290123</v>
      </c>
      <c r="K4561">
        <v>-3650.6516513514971</v>
      </c>
      <c r="L4561">
        <v>-34.95984815108141</v>
      </c>
      <c r="M4561">
        <v>6371.0948087990982</v>
      </c>
      <c r="N4561">
        <v>37398.488509595627</v>
      </c>
      <c r="O4561">
        <v>45.078424371888303</v>
      </c>
      <c r="P4561">
        <v>28.82649471843364</v>
      </c>
      <c r="Q4561" s="6">
        <v>4559</v>
      </c>
    </row>
    <row r="4562" spans="1:17" x14ac:dyDescent="0.25">
      <c r="A4562">
        <v>128.23801896924152</v>
      </c>
      <c r="B4562">
        <v>-34.34608000082315</v>
      </c>
      <c r="C4562" s="6">
        <v>2187.0800000000004</v>
      </c>
      <c r="D4562">
        <v>3</v>
      </c>
      <c r="E4562">
        <v>0.65</v>
      </c>
      <c r="F4562">
        <v>19.899999999999999</v>
      </c>
      <c r="G4562">
        <v>54.048620189015942</v>
      </c>
      <c r="H4562">
        <v>21.433980696067856</v>
      </c>
      <c r="I4562">
        <v>18.238018969241523</v>
      </c>
      <c r="J4562">
        <v>5271.6980236904828</v>
      </c>
      <c r="K4562">
        <v>-3578.2088275229376</v>
      </c>
      <c r="L4562">
        <v>-34.167025415874676</v>
      </c>
      <c r="M4562">
        <v>6371.3717884255684</v>
      </c>
      <c r="N4562">
        <v>37365.601383279231</v>
      </c>
      <c r="O4562">
        <v>45.553742563166232</v>
      </c>
      <c r="P4562">
        <v>30.28732191838585</v>
      </c>
      <c r="Q4562" s="6">
        <v>4560</v>
      </c>
    </row>
    <row r="4563" spans="1:17" x14ac:dyDescent="0.25">
      <c r="A4563">
        <v>131.17156744959664</v>
      </c>
      <c r="B4563">
        <v>-37.334985529945598</v>
      </c>
      <c r="C4563" s="6">
        <v>2187.36</v>
      </c>
      <c r="D4563">
        <v>0.75</v>
      </c>
      <c r="E4563">
        <v>0.65</v>
      </c>
      <c r="F4563">
        <v>19.899999999999999</v>
      </c>
      <c r="G4563">
        <v>42.007420362456692</v>
      </c>
      <c r="H4563">
        <v>17.255239036308886</v>
      </c>
      <c r="I4563">
        <v>21.171567449596637</v>
      </c>
      <c r="J4563">
        <v>5077.5353099983113</v>
      </c>
      <c r="K4563">
        <v>-3847.0198144810779</v>
      </c>
      <c r="L4563">
        <v>-37.149569827066266</v>
      </c>
      <c r="M4563">
        <v>6370.3160264848457</v>
      </c>
      <c r="N4563">
        <v>37671.164069982471</v>
      </c>
      <c r="O4563">
        <v>41.318149605980508</v>
      </c>
      <c r="P4563">
        <v>32.562928297923989</v>
      </c>
      <c r="Q4563" s="6">
        <v>4561</v>
      </c>
    </row>
    <row r="4564" spans="1:17" x14ac:dyDescent="0.25">
      <c r="A4564">
        <v>131.74556684750209</v>
      </c>
      <c r="B4564">
        <v>-32.552592921609353</v>
      </c>
      <c r="C4564" s="6">
        <v>2187.6400000000003</v>
      </c>
      <c r="D4564">
        <v>0.75</v>
      </c>
      <c r="E4564">
        <v>0.65</v>
      </c>
      <c r="F4564">
        <v>19.899999999999999</v>
      </c>
      <c r="G4564">
        <v>42.007420362456692</v>
      </c>
      <c r="H4564">
        <v>14.676103377189134</v>
      </c>
      <c r="I4564">
        <v>21.74556684750209</v>
      </c>
      <c r="J4564">
        <v>5381.3383936363089</v>
      </c>
      <c r="K4564">
        <v>-3412.2418978011065</v>
      </c>
      <c r="L4564">
        <v>-32.378292103122227</v>
      </c>
      <c r="M4564">
        <v>6371.9853794507026</v>
      </c>
      <c r="N4564">
        <v>37375.27302345886</v>
      </c>
      <c r="O4564">
        <v>45.425146610099517</v>
      </c>
      <c r="P4564">
        <v>36.549261221413303</v>
      </c>
      <c r="Q4564" s="6">
        <v>4562</v>
      </c>
    </row>
    <row r="4565" spans="1:17" x14ac:dyDescent="0.25">
      <c r="A4565">
        <v>131.69020711472666</v>
      </c>
      <c r="B4565">
        <v>-34.093045897818001</v>
      </c>
      <c r="C4565" s="6">
        <v>2187.92</v>
      </c>
      <c r="D4565">
        <v>3</v>
      </c>
      <c r="E4565">
        <v>0.65</v>
      </c>
      <c r="F4565">
        <v>19.899999999999999</v>
      </c>
      <c r="G4565">
        <v>54.048620189015942</v>
      </c>
      <c r="H4565">
        <v>17.915548410535944</v>
      </c>
      <c r="I4565">
        <v>21.690207114726661</v>
      </c>
      <c r="J4565">
        <v>5287.4825844659063</v>
      </c>
      <c r="K4565">
        <v>-3554.9996024294373</v>
      </c>
      <c r="L4565">
        <v>-33.914620055784425</v>
      </c>
      <c r="M4565">
        <v>6371.4593504395616</v>
      </c>
      <c r="N4565">
        <v>37471.274153084843</v>
      </c>
      <c r="O4565">
        <v>44.057747078727473</v>
      </c>
      <c r="P4565">
        <v>35.358984869189605</v>
      </c>
      <c r="Q4565" s="6">
        <v>4563</v>
      </c>
    </row>
    <row r="4566" spans="1:17" x14ac:dyDescent="0.25">
      <c r="A4566">
        <v>131.07275953119697</v>
      </c>
      <c r="B4566">
        <v>-35.977212486685289</v>
      </c>
      <c r="C4566" s="6">
        <v>2188.2000000000003</v>
      </c>
      <c r="D4566">
        <v>0.75</v>
      </c>
      <c r="E4566">
        <v>0.65</v>
      </c>
      <c r="F4566">
        <v>19.899999999999999</v>
      </c>
      <c r="G4566">
        <v>42.007420362456692</v>
      </c>
      <c r="H4566">
        <v>18.105749690964419</v>
      </c>
      <c r="I4566">
        <v>21.072759531196965</v>
      </c>
      <c r="J4566">
        <v>5167.487119846036</v>
      </c>
      <c r="K4566">
        <v>-3726.1471424308024</v>
      </c>
      <c r="L4566">
        <v>-35.794440941715415</v>
      </c>
      <c r="M4566">
        <v>6370.8002370832437</v>
      </c>
      <c r="N4566">
        <v>37573.640790987592</v>
      </c>
      <c r="O4566">
        <v>42.636420300251899</v>
      </c>
      <c r="P4566">
        <v>33.261174747139499</v>
      </c>
      <c r="Q4566" s="6">
        <v>4564</v>
      </c>
    </row>
    <row r="4567" spans="1:17" x14ac:dyDescent="0.25">
      <c r="A4567">
        <v>128.99658557081955</v>
      </c>
      <c r="B4567">
        <v>-34.955971895816049</v>
      </c>
      <c r="C4567" s="6">
        <v>2188.48</v>
      </c>
      <c r="D4567">
        <v>1.2</v>
      </c>
      <c r="E4567">
        <v>0.65</v>
      </c>
      <c r="F4567">
        <v>19.899999999999999</v>
      </c>
      <c r="G4567">
        <v>46.089820015575185</v>
      </c>
      <c r="H4567">
        <v>22.792738824187015</v>
      </c>
      <c r="I4567">
        <v>18.996585570819548</v>
      </c>
      <c r="J4567">
        <v>5233.2295038324219</v>
      </c>
      <c r="K4567">
        <v>-3633.8660010742356</v>
      </c>
      <c r="L4567">
        <v>-34.775459136311213</v>
      </c>
      <c r="M4567">
        <v>6371.1594826644696</v>
      </c>
      <c r="N4567">
        <v>37431.694150582996</v>
      </c>
      <c r="O4567">
        <v>44.608628892887879</v>
      </c>
      <c r="P4567">
        <v>30.999984296593389</v>
      </c>
      <c r="Q4567" s="6">
        <v>4565</v>
      </c>
    </row>
    <row r="4568" spans="1:17" x14ac:dyDescent="0.25">
      <c r="A4568">
        <v>128.40701177170502</v>
      </c>
      <c r="B4568">
        <v>-37.256637697564379</v>
      </c>
      <c r="C4568" s="6">
        <v>2188.7600000000002</v>
      </c>
      <c r="D4568">
        <v>3</v>
      </c>
      <c r="E4568">
        <v>0.65</v>
      </c>
      <c r="F4568">
        <v>19.899999999999999</v>
      </c>
      <c r="G4568">
        <v>54.048620189015942</v>
      </c>
      <c r="H4568">
        <v>21.763521120142727</v>
      </c>
      <c r="I4568">
        <v>18.407011771705015</v>
      </c>
      <c r="J4568">
        <v>5082.80405264615</v>
      </c>
      <c r="K4568">
        <v>-3840.1025522451087</v>
      </c>
      <c r="L4568">
        <v>-37.071363334536692</v>
      </c>
      <c r="M4568">
        <v>6370.3441547027523</v>
      </c>
      <c r="N4568">
        <v>37572.615002980179</v>
      </c>
      <c r="O4568">
        <v>42.643270825887377</v>
      </c>
      <c r="P4568">
        <v>28.798384390061621</v>
      </c>
      <c r="Q4568" s="6">
        <v>4566</v>
      </c>
    </row>
    <row r="4569" spans="1:17" x14ac:dyDescent="0.25">
      <c r="A4569">
        <v>127.56879410071031</v>
      </c>
      <c r="B4569">
        <v>-34.290073434787452</v>
      </c>
      <c r="C4569" s="6">
        <v>2189.0400000000004</v>
      </c>
      <c r="D4569">
        <v>3</v>
      </c>
      <c r="E4569">
        <v>0.65</v>
      </c>
      <c r="F4569">
        <v>19.899999999999999</v>
      </c>
      <c r="G4569">
        <v>54.048620189015942</v>
      </c>
      <c r="H4569">
        <v>20.204414299212551</v>
      </c>
      <c r="I4569">
        <v>17.568794100710306</v>
      </c>
      <c r="J4569">
        <v>5275.2006647999588</v>
      </c>
      <c r="K4569">
        <v>-3573.0776259581253</v>
      </c>
      <c r="L4569">
        <v>-34.111156818215868</v>
      </c>
      <c r="M4569">
        <v>6371.3911962010689</v>
      </c>
      <c r="N4569">
        <v>37340.468637674647</v>
      </c>
      <c r="O4569">
        <v>45.916785500225842</v>
      </c>
      <c r="P4569">
        <v>29.335842715548143</v>
      </c>
      <c r="Q4569" s="6">
        <v>4567</v>
      </c>
    </row>
    <row r="4570" spans="1:17" x14ac:dyDescent="0.25">
      <c r="A4570">
        <v>129.16152044813396</v>
      </c>
      <c r="B4570">
        <v>-35.206427897584291</v>
      </c>
      <c r="C4570" s="6">
        <v>2189.3200000000002</v>
      </c>
      <c r="D4570">
        <v>3</v>
      </c>
      <c r="E4570">
        <v>0.65</v>
      </c>
      <c r="F4570">
        <v>19.899999999999999</v>
      </c>
      <c r="G4570">
        <v>54.048620189015942</v>
      </c>
      <c r="H4570">
        <v>15.936992927472303</v>
      </c>
      <c r="I4570">
        <v>19.161520448133956</v>
      </c>
      <c r="J4570">
        <v>5217.2598133545816</v>
      </c>
      <c r="K4570">
        <v>-3656.6044274843248</v>
      </c>
      <c r="L4570">
        <v>-35.02533990614635</v>
      </c>
      <c r="M4570">
        <v>6371.0718014430395</v>
      </c>
      <c r="N4570">
        <v>37454.211332867737</v>
      </c>
      <c r="O4570">
        <v>44.290321593780902</v>
      </c>
      <c r="P4570">
        <v>31.078315894271665</v>
      </c>
      <c r="Q4570" s="6">
        <v>4568</v>
      </c>
    </row>
    <row r="4571" spans="1:17" x14ac:dyDescent="0.25">
      <c r="A4571">
        <v>130.05088127672792</v>
      </c>
      <c r="B4571">
        <v>-36.178925700509119</v>
      </c>
      <c r="C4571" s="6">
        <v>2189.6000000000004</v>
      </c>
      <c r="D4571">
        <v>1.2</v>
      </c>
      <c r="E4571">
        <v>0.65</v>
      </c>
      <c r="F4571">
        <v>19.899999999999999</v>
      </c>
      <c r="G4571">
        <v>46.089820015575185</v>
      </c>
      <c r="H4571">
        <v>19.424650657949392</v>
      </c>
      <c r="I4571">
        <v>20.050881276727921</v>
      </c>
      <c r="J4571">
        <v>5154.3065401752538</v>
      </c>
      <c r="K4571">
        <v>-3744.2367688089121</v>
      </c>
      <c r="L4571">
        <v>-35.995735296708773</v>
      </c>
      <c r="M4571">
        <v>6370.7287566646564</v>
      </c>
      <c r="N4571">
        <v>37551.192947760086</v>
      </c>
      <c r="O4571">
        <v>42.941501358717204</v>
      </c>
      <c r="P4571">
        <v>31.727680878321443</v>
      </c>
      <c r="Q4571" s="6">
        <v>4569</v>
      </c>
    </row>
    <row r="4572" spans="1:17" x14ac:dyDescent="0.25">
      <c r="A4572">
        <v>131.47200437496289</v>
      </c>
      <c r="B4572">
        <v>-33.543813561815</v>
      </c>
      <c r="C4572" s="6">
        <v>2189.88</v>
      </c>
      <c r="D4572">
        <v>1.2</v>
      </c>
      <c r="E4572">
        <v>0.65</v>
      </c>
      <c r="F4572">
        <v>19.899999999999999</v>
      </c>
      <c r="G4572">
        <v>46.089820015575185</v>
      </c>
      <c r="H4572">
        <v>14.029163571505725</v>
      </c>
      <c r="I4572">
        <v>21.472004374962893</v>
      </c>
      <c r="J4572">
        <v>5321.3884851128551</v>
      </c>
      <c r="K4572">
        <v>-3504.3868055916346</v>
      </c>
      <c r="L4572">
        <v>-33.366800109324494</v>
      </c>
      <c r="M4572">
        <v>6371.6483183471792</v>
      </c>
      <c r="N4572">
        <v>37427.442103637804</v>
      </c>
      <c r="O4572">
        <v>44.676718984181292</v>
      </c>
      <c r="P4572">
        <v>35.444887373769689</v>
      </c>
      <c r="Q4572" s="6">
        <v>4570</v>
      </c>
    </row>
    <row r="4573" spans="1:17" x14ac:dyDescent="0.25">
      <c r="A4573">
        <v>128.5979397880605</v>
      </c>
      <c r="B4573">
        <v>-37.103999648959373</v>
      </c>
      <c r="C4573" s="6">
        <v>2190.1600000000003</v>
      </c>
      <c r="D4573">
        <v>3</v>
      </c>
      <c r="E4573">
        <v>0.65</v>
      </c>
      <c r="F4573">
        <v>19.899999999999999</v>
      </c>
      <c r="G4573">
        <v>54.048620189015942</v>
      </c>
      <c r="H4573">
        <v>19.73957701519047</v>
      </c>
      <c r="I4573">
        <v>18.597939788060501</v>
      </c>
      <c r="J4573">
        <v>5093.0412832587181</v>
      </c>
      <c r="K4573">
        <v>-3826.6058747022917</v>
      </c>
      <c r="L4573">
        <v>-36.919004613554804</v>
      </c>
      <c r="M4573">
        <v>6370.3988912220957</v>
      </c>
      <c r="N4573">
        <v>37567.767533454244</v>
      </c>
      <c r="O4573">
        <v>42.710107063599523</v>
      </c>
      <c r="P4573">
        <v>29.152537673375967</v>
      </c>
      <c r="Q4573" s="6">
        <v>4571</v>
      </c>
    </row>
    <row r="4574" spans="1:17" x14ac:dyDescent="0.25">
      <c r="A4574">
        <v>131.03132774884412</v>
      </c>
      <c r="B4574">
        <v>-34.896241857513672</v>
      </c>
      <c r="C4574" s="6">
        <v>2190.44</v>
      </c>
      <c r="D4574">
        <v>1.2</v>
      </c>
      <c r="E4574">
        <v>0.65</v>
      </c>
      <c r="F4574">
        <v>19.899999999999999</v>
      </c>
      <c r="G4574">
        <v>46.089820015575185</v>
      </c>
      <c r="H4574">
        <v>19.068066344401764</v>
      </c>
      <c r="I4574">
        <v>21.03132774884412</v>
      </c>
      <c r="J4574">
        <v>5237.0232508018598</v>
      </c>
      <c r="K4574">
        <v>-3628.4330695372032</v>
      </c>
      <c r="L4574">
        <v>-34.715868314435362</v>
      </c>
      <c r="M4574">
        <v>6371.1803513595851</v>
      </c>
      <c r="N4574">
        <v>37499.291934158064</v>
      </c>
      <c r="O4574">
        <v>43.663366497187234</v>
      </c>
      <c r="P4574">
        <v>33.904248943323765</v>
      </c>
      <c r="Q4574" s="6">
        <v>4572</v>
      </c>
    </row>
    <row r="4575" spans="1:17" x14ac:dyDescent="0.25">
      <c r="A4575">
        <v>128.94562035510327</v>
      </c>
      <c r="B4575">
        <v>-34.990906193821601</v>
      </c>
      <c r="C4575" s="6">
        <v>2190.7200000000003</v>
      </c>
      <c r="D4575">
        <v>1.2</v>
      </c>
      <c r="E4575">
        <v>0.65</v>
      </c>
      <c r="F4575">
        <v>19.899999999999999</v>
      </c>
      <c r="G4575">
        <v>46.089820015575185</v>
      </c>
      <c r="H4575">
        <v>17.220177421111678</v>
      </c>
      <c r="I4575">
        <v>18.945620355103273</v>
      </c>
      <c r="J4575">
        <v>5231.008014007627</v>
      </c>
      <c r="K4575">
        <v>-3637.0417496886348</v>
      </c>
      <c r="L4575">
        <v>-34.810312373211843</v>
      </c>
      <c r="M4575">
        <v>6371.1472696516894</v>
      </c>
      <c r="N4575">
        <v>37432.354227150856</v>
      </c>
      <c r="O4575">
        <v>44.599111875107255</v>
      </c>
      <c r="P4575">
        <v>30.904835086678894</v>
      </c>
      <c r="Q4575" s="6">
        <v>4573</v>
      </c>
    </row>
    <row r="4576" spans="1:17" x14ac:dyDescent="0.25">
      <c r="A4576">
        <v>128.51914500692109</v>
      </c>
      <c r="B4576">
        <v>-32.898427085839685</v>
      </c>
      <c r="C4576" s="6">
        <v>2191</v>
      </c>
      <c r="D4576">
        <v>0.75</v>
      </c>
      <c r="E4576">
        <v>0.65</v>
      </c>
      <c r="F4576">
        <v>19.899999999999999</v>
      </c>
      <c r="G4576">
        <v>42.007420362456692</v>
      </c>
      <c r="H4576">
        <v>22.442597463783628</v>
      </c>
      <c r="I4576">
        <v>18.519145006921093</v>
      </c>
      <c r="J4576">
        <v>5360.6042841217377</v>
      </c>
      <c r="K4576">
        <v>-3444.5069824702596</v>
      </c>
      <c r="L4576">
        <v>-32.723156064934543</v>
      </c>
      <c r="M4576">
        <v>6371.8683793084347</v>
      </c>
      <c r="N4576">
        <v>37279.6612346244</v>
      </c>
      <c r="O4576">
        <v>46.813808257477554</v>
      </c>
      <c r="P4576">
        <v>31.662550854329311</v>
      </c>
      <c r="Q4576" s="6">
        <v>4574</v>
      </c>
    </row>
    <row r="4577" spans="1:17" x14ac:dyDescent="0.25">
      <c r="A4577">
        <v>128.71467437368503</v>
      </c>
      <c r="B4577">
        <v>-36.4875076234716</v>
      </c>
      <c r="C4577" s="6">
        <v>2191.2800000000002</v>
      </c>
      <c r="D4577">
        <v>0.75</v>
      </c>
      <c r="E4577">
        <v>0.65</v>
      </c>
      <c r="F4577">
        <v>19.899999999999999</v>
      </c>
      <c r="G4577">
        <v>42.007420362456692</v>
      </c>
      <c r="H4577">
        <v>18.26967142706334</v>
      </c>
      <c r="I4577">
        <v>18.714674373685028</v>
      </c>
      <c r="J4577">
        <v>5134.0189328760089</v>
      </c>
      <c r="K4577">
        <v>-3771.8214661314637</v>
      </c>
      <c r="L4577">
        <v>-36.303693974634413</v>
      </c>
      <c r="M4577">
        <v>6370.6190888719293</v>
      </c>
      <c r="N4577">
        <v>37527.949685607484</v>
      </c>
      <c r="O4577">
        <v>43.258636806750879</v>
      </c>
      <c r="P4577">
        <v>29.66988309285059</v>
      </c>
      <c r="Q4577" s="6">
        <v>4575</v>
      </c>
    </row>
    <row r="4578" spans="1:17" x14ac:dyDescent="0.25">
      <c r="A4578">
        <v>129.46842683614642</v>
      </c>
      <c r="B4578">
        <v>-35.483449000937036</v>
      </c>
      <c r="C4578" s="6">
        <v>2191.5600000000004</v>
      </c>
      <c r="D4578">
        <v>0.75</v>
      </c>
      <c r="E4578">
        <v>0.65</v>
      </c>
      <c r="F4578">
        <v>19.899999999999999</v>
      </c>
      <c r="G4578">
        <v>42.007420362456692</v>
      </c>
      <c r="H4578">
        <v>23.083821723086764</v>
      </c>
      <c r="I4578">
        <v>19.468426836146421</v>
      </c>
      <c r="J4578">
        <v>5199.4799120825737</v>
      </c>
      <c r="K4578">
        <v>-3681.6741656068762</v>
      </c>
      <c r="L4578">
        <v>-35.301740832372296</v>
      </c>
      <c r="M4578">
        <v>6370.9744951496468</v>
      </c>
      <c r="N4578">
        <v>37483.460678737909</v>
      </c>
      <c r="O4578">
        <v>43.879994299322767</v>
      </c>
      <c r="P4578">
        <v>31.340959028396892</v>
      </c>
      <c r="Q4578" s="6">
        <v>4576</v>
      </c>
    </row>
    <row r="4579" spans="1:17" x14ac:dyDescent="0.25">
      <c r="A4579">
        <v>129.03206164709331</v>
      </c>
      <c r="B4579">
        <v>-33.84306347877088</v>
      </c>
      <c r="C4579" s="6">
        <v>2191.84</v>
      </c>
      <c r="D4579">
        <v>3</v>
      </c>
      <c r="E4579">
        <v>0.65</v>
      </c>
      <c r="F4579">
        <v>19.899999999999999</v>
      </c>
      <c r="G4579">
        <v>54.048620189015942</v>
      </c>
      <c r="H4579">
        <v>15.826622095820829</v>
      </c>
      <c r="I4579">
        <v>19.032061647093315</v>
      </c>
      <c r="J4579">
        <v>5302.97534106079</v>
      </c>
      <c r="K4579">
        <v>-3532.0029998737032</v>
      </c>
      <c r="L4579">
        <v>-33.665272414393314</v>
      </c>
      <c r="M4579">
        <v>6371.545547119289</v>
      </c>
      <c r="N4579">
        <v>37358.608547858748</v>
      </c>
      <c r="O4579">
        <v>45.65733146445961</v>
      </c>
      <c r="P4579">
        <v>31.773880507717116</v>
      </c>
      <c r="Q4579" s="6">
        <v>4577</v>
      </c>
    </row>
    <row r="4580" spans="1:17" x14ac:dyDescent="0.25">
      <c r="A4580">
        <v>131.10223504756499</v>
      </c>
      <c r="B4580">
        <v>-37.281230530302381</v>
      </c>
      <c r="C4580" s="6">
        <v>2192.1200000000003</v>
      </c>
      <c r="D4580">
        <v>1.2</v>
      </c>
      <c r="E4580">
        <v>0.65</v>
      </c>
      <c r="F4580">
        <v>19.899999999999999</v>
      </c>
      <c r="G4580">
        <v>46.089820015575185</v>
      </c>
      <c r="H4580">
        <v>19.03097103213512</v>
      </c>
      <c r="I4580">
        <v>21.102235047564989</v>
      </c>
      <c r="J4580">
        <v>5081.151257581686</v>
      </c>
      <c r="K4580">
        <v>-3842.2745979760152</v>
      </c>
      <c r="L4580">
        <v>-37.095911652824078</v>
      </c>
      <c r="M4580">
        <v>6370.3353278046279</v>
      </c>
      <c r="N4580">
        <v>37664.911168230348</v>
      </c>
      <c r="O4580">
        <v>41.40157081005114</v>
      </c>
      <c r="P4580">
        <v>32.501449874244578</v>
      </c>
      <c r="Q4580" s="6">
        <v>4578</v>
      </c>
    </row>
    <row r="4581" spans="1:17" x14ac:dyDescent="0.25">
      <c r="A4581">
        <v>128.84039021101472</v>
      </c>
      <c r="B4581">
        <v>-36.779542898033313</v>
      </c>
      <c r="C4581" s="6">
        <v>2192.4</v>
      </c>
      <c r="D4581">
        <v>0.75</v>
      </c>
      <c r="E4581">
        <v>0.65</v>
      </c>
      <c r="F4581">
        <v>19.899999999999999</v>
      </c>
      <c r="G4581">
        <v>42.007420362456692</v>
      </c>
      <c r="H4581">
        <v>23.904977285910245</v>
      </c>
      <c r="I4581">
        <v>18.840390211014721</v>
      </c>
      <c r="J4581">
        <v>5114.6816365871364</v>
      </c>
      <c r="K4581">
        <v>-3797.8273524389729</v>
      </c>
      <c r="L4581">
        <v>-36.595159006216321</v>
      </c>
      <c r="M4581">
        <v>6370.5149589790053</v>
      </c>
      <c r="N4581">
        <v>37552.560160729365</v>
      </c>
      <c r="O4581">
        <v>42.919448699654005</v>
      </c>
      <c r="P4581">
        <v>29.678382151018194</v>
      </c>
      <c r="Q4581" s="6">
        <v>4579</v>
      </c>
    </row>
    <row r="4582" spans="1:17" x14ac:dyDescent="0.25">
      <c r="A4582">
        <v>128.24863320224438</v>
      </c>
      <c r="B4582">
        <v>-32.927259160215165</v>
      </c>
      <c r="C4582" s="6">
        <v>2192.6800000000003</v>
      </c>
      <c r="D4582">
        <v>0.75</v>
      </c>
      <c r="E4582">
        <v>0.65</v>
      </c>
      <c r="F4582">
        <v>19.899999999999999</v>
      </c>
      <c r="G4582">
        <v>42.007420362456692</v>
      </c>
      <c r="H4582">
        <v>19.115155644138113</v>
      </c>
      <c r="I4582">
        <v>18.248633202244378</v>
      </c>
      <c r="J4582">
        <v>5358.8668483286556</v>
      </c>
      <c r="K4582">
        <v>-3447.191329747463</v>
      </c>
      <c r="L4582">
        <v>-32.751908400613274</v>
      </c>
      <c r="M4582">
        <v>6371.8585955749186</v>
      </c>
      <c r="N4582">
        <v>37272.497250148408</v>
      </c>
      <c r="O4582">
        <v>46.919436026961492</v>
      </c>
      <c r="P4582">
        <v>31.240399299403808</v>
      </c>
      <c r="Q4582" s="6">
        <v>4580</v>
      </c>
    </row>
    <row r="4583" spans="1:17" x14ac:dyDescent="0.25">
      <c r="A4583">
        <v>130.09681779641775</v>
      </c>
      <c r="B4583">
        <v>-36.472730465230526</v>
      </c>
      <c r="C4583" s="6">
        <v>2192.96</v>
      </c>
      <c r="D4583">
        <v>0.75</v>
      </c>
      <c r="E4583">
        <v>0.65</v>
      </c>
      <c r="F4583">
        <v>19.899999999999999</v>
      </c>
      <c r="G4583">
        <v>42.007420362456692</v>
      </c>
      <c r="H4583">
        <v>14.521809758372305</v>
      </c>
      <c r="I4583">
        <v>20.096817796417753</v>
      </c>
      <c r="J4583">
        <v>5134.9938606369888</v>
      </c>
      <c r="K4583">
        <v>-3770.5029703126283</v>
      </c>
      <c r="L4583">
        <v>-36.288946177756706</v>
      </c>
      <c r="M4583">
        <v>6370.6243491447458</v>
      </c>
      <c r="N4583">
        <v>37573.126243081315</v>
      </c>
      <c r="O4583">
        <v>42.640680239881483</v>
      </c>
      <c r="P4583">
        <v>31.612797456950396</v>
      </c>
      <c r="Q4583" s="6">
        <v>4581</v>
      </c>
    </row>
    <row r="4584" spans="1:17" x14ac:dyDescent="0.25">
      <c r="A4584">
        <v>132.36193449495397</v>
      </c>
      <c r="B4584">
        <v>-34.784118440584294</v>
      </c>
      <c r="C4584" s="6">
        <v>2193.2400000000002</v>
      </c>
      <c r="D4584">
        <v>1.2</v>
      </c>
      <c r="E4584">
        <v>0.65</v>
      </c>
      <c r="F4584">
        <v>19.899999999999999</v>
      </c>
      <c r="G4584">
        <v>46.089820015575185</v>
      </c>
      <c r="H4584">
        <v>14.553206314919766</v>
      </c>
      <c r="I4584">
        <v>22.361934494953971</v>
      </c>
      <c r="J4584">
        <v>5244.129353383456</v>
      </c>
      <c r="K4584">
        <v>-3618.2240122455937</v>
      </c>
      <c r="L4584">
        <v>-34.604008339903466</v>
      </c>
      <c r="M4584">
        <v>6371.2194812146117</v>
      </c>
      <c r="N4584">
        <v>37542.439310721529</v>
      </c>
      <c r="O4584">
        <v>43.069100045931933</v>
      </c>
      <c r="P4584">
        <v>35.796419159526764</v>
      </c>
      <c r="Q4584" s="6">
        <v>4582</v>
      </c>
    </row>
    <row r="4585" spans="1:17" x14ac:dyDescent="0.25">
      <c r="A4585">
        <v>128.51387859937174</v>
      </c>
      <c r="B4585">
        <v>-35.228831369757529</v>
      </c>
      <c r="C4585" s="6">
        <v>2193.52</v>
      </c>
      <c r="D4585">
        <v>0.75</v>
      </c>
      <c r="E4585">
        <v>0.65</v>
      </c>
      <c r="F4585">
        <v>19.899999999999999</v>
      </c>
      <c r="G4585">
        <v>42.007420362456692</v>
      </c>
      <c r="H4585">
        <v>19.213600099341889</v>
      </c>
      <c r="I4585">
        <v>18.513878599371736</v>
      </c>
      <c r="J4585">
        <v>5215.8264403256171</v>
      </c>
      <c r="K4585">
        <v>-3658.6350365166795</v>
      </c>
      <c r="L4585">
        <v>-35.047692594868018</v>
      </c>
      <c r="M4585">
        <v>6371.0639445878433</v>
      </c>
      <c r="N4585">
        <v>37434.298625084521</v>
      </c>
      <c r="O4585">
        <v>44.570311787424117</v>
      </c>
      <c r="P4585">
        <v>30.135690678629313</v>
      </c>
      <c r="Q4585" s="6">
        <v>4583</v>
      </c>
    </row>
    <row r="4586" spans="1:17" x14ac:dyDescent="0.25">
      <c r="A4586">
        <v>131.38560508587383</v>
      </c>
      <c r="B4586">
        <v>-34.918785084070912</v>
      </c>
      <c r="C4586" s="6">
        <v>2193.8000000000002</v>
      </c>
      <c r="D4586">
        <v>0.75</v>
      </c>
      <c r="E4586">
        <v>0.65</v>
      </c>
      <c r="F4586">
        <v>19.899999999999999</v>
      </c>
      <c r="G4586">
        <v>42.007420362456692</v>
      </c>
      <c r="H4586">
        <v>21.93902058445164</v>
      </c>
      <c r="I4586">
        <v>21.385605085873834</v>
      </c>
      <c r="J4586">
        <v>5235.5920900136698</v>
      </c>
      <c r="K4586">
        <v>-3630.4840172088366</v>
      </c>
      <c r="L4586">
        <v>-34.738358906293023</v>
      </c>
      <c r="M4586">
        <v>6371.1724770423943</v>
      </c>
      <c r="N4586">
        <v>37513.958015289652</v>
      </c>
      <c r="O4586">
        <v>43.460295885234579</v>
      </c>
      <c r="P4586">
        <v>34.377189942831883</v>
      </c>
      <c r="Q4586" s="6">
        <v>4584</v>
      </c>
    </row>
    <row r="4587" spans="1:17" x14ac:dyDescent="0.25">
      <c r="A4587">
        <v>130.19495506217299</v>
      </c>
      <c r="B4587">
        <v>-34.903900683550241</v>
      </c>
      <c r="C4587" s="6">
        <v>2194.0800000000004</v>
      </c>
      <c r="D4587">
        <v>1.2</v>
      </c>
      <c r="E4587">
        <v>0.65</v>
      </c>
      <c r="F4587">
        <v>19.899999999999999</v>
      </c>
      <c r="G4587">
        <v>46.089820015575185</v>
      </c>
      <c r="H4587">
        <v>22.011793314986292</v>
      </c>
      <c r="I4587">
        <v>20.194955062172994</v>
      </c>
      <c r="J4587">
        <v>5236.5371199591791</v>
      </c>
      <c r="K4587">
        <v>-3629.1299199107521</v>
      </c>
      <c r="L4587">
        <v>-34.723509245896928</v>
      </c>
      <c r="M4587">
        <v>6371.1776764034603</v>
      </c>
      <c r="N4587">
        <v>37469.531189082532</v>
      </c>
      <c r="O4587">
        <v>44.077542010178441</v>
      </c>
      <c r="P4587">
        <v>32.734123675248576</v>
      </c>
      <c r="Q4587" s="6">
        <v>4585</v>
      </c>
    </row>
    <row r="4588" spans="1:17" x14ac:dyDescent="0.25">
      <c r="A4588">
        <v>128.621487944032</v>
      </c>
      <c r="B4588">
        <v>-36.859040473870806</v>
      </c>
      <c r="C4588" s="6">
        <v>2194.36</v>
      </c>
      <c r="D4588">
        <v>0.75</v>
      </c>
      <c r="E4588">
        <v>0.65</v>
      </c>
      <c r="F4588">
        <v>19.899999999999999</v>
      </c>
      <c r="G4588">
        <v>42.007420362456692</v>
      </c>
      <c r="H4588">
        <v>23.216479994464848</v>
      </c>
      <c r="I4588">
        <v>18.621487944031998</v>
      </c>
      <c r="J4588">
        <v>5109.3945598669943</v>
      </c>
      <c r="K4588">
        <v>-3804.8897748985501</v>
      </c>
      <c r="L4588">
        <v>-36.674504656816239</v>
      </c>
      <c r="M4588">
        <v>6370.4865565768187</v>
      </c>
      <c r="N4588">
        <v>37551.135205979575</v>
      </c>
      <c r="O4588">
        <v>42.93848939208371</v>
      </c>
      <c r="P4588">
        <v>29.324367145886278</v>
      </c>
      <c r="Q4588" s="6">
        <v>4586</v>
      </c>
    </row>
    <row r="4589" spans="1:17" x14ac:dyDescent="0.25">
      <c r="A4589">
        <v>130.16065175364545</v>
      </c>
      <c r="B4589">
        <v>-36.025838203246998</v>
      </c>
      <c r="C4589" s="6">
        <v>2194.6400000000003</v>
      </c>
      <c r="D4589">
        <v>0.75</v>
      </c>
      <c r="E4589">
        <v>0.65</v>
      </c>
      <c r="F4589">
        <v>19.899999999999999</v>
      </c>
      <c r="G4589">
        <v>42.007420362456692</v>
      </c>
      <c r="H4589">
        <v>18.918706709019823</v>
      </c>
      <c r="I4589">
        <v>20.160651753645453</v>
      </c>
      <c r="J4589">
        <v>5164.3156292808699</v>
      </c>
      <c r="K4589">
        <v>-3730.5120803260393</v>
      </c>
      <c r="L4589">
        <v>-35.842964859553668</v>
      </c>
      <c r="M4589">
        <v>6370.7830209710628</v>
      </c>
      <c r="N4589">
        <v>37544.463036988731</v>
      </c>
      <c r="O4589">
        <v>43.034489149652757</v>
      </c>
      <c r="P4589">
        <v>31.974203807060949</v>
      </c>
      <c r="Q4589" s="6">
        <v>4587</v>
      </c>
    </row>
    <row r="4590" spans="1:17" x14ac:dyDescent="0.25">
      <c r="A4590">
        <v>128.32580868703246</v>
      </c>
      <c r="B4590">
        <v>-33.172082921312963</v>
      </c>
      <c r="C4590" s="6">
        <v>2194.92</v>
      </c>
      <c r="D4590">
        <v>3</v>
      </c>
      <c r="E4590">
        <v>0.65</v>
      </c>
      <c r="F4590">
        <v>19.899999999999999</v>
      </c>
      <c r="G4590">
        <v>54.048620189015942</v>
      </c>
      <c r="H4590">
        <v>18.62186143218468</v>
      </c>
      <c r="I4590">
        <v>18.325808687032463</v>
      </c>
      <c r="J4590">
        <v>5344.058935285866</v>
      </c>
      <c r="K4590">
        <v>-3469.9502962362631</v>
      </c>
      <c r="L4590">
        <v>-32.996062206998133</v>
      </c>
      <c r="M4590">
        <v>6371.7753383306635</v>
      </c>
      <c r="N4590">
        <v>37290.942382640045</v>
      </c>
      <c r="O4590">
        <v>46.646059425682253</v>
      </c>
      <c r="P4590">
        <v>31.18843353131108</v>
      </c>
      <c r="Q4590" s="6">
        <v>4588</v>
      </c>
    </row>
    <row r="4591" spans="1:17" x14ac:dyDescent="0.25">
      <c r="A4591">
        <v>132.24874571985987</v>
      </c>
      <c r="B4591">
        <v>-33.079981534139769</v>
      </c>
      <c r="C4591" s="6">
        <v>2195.2000000000003</v>
      </c>
      <c r="D4591">
        <v>0.75</v>
      </c>
      <c r="E4591">
        <v>0.65</v>
      </c>
      <c r="F4591">
        <v>19.899999999999999</v>
      </c>
      <c r="G4591">
        <v>42.007420362456692</v>
      </c>
      <c r="H4591">
        <v>15.552210926253949</v>
      </c>
      <c r="I4591">
        <v>22.248745719859869</v>
      </c>
      <c r="J4591">
        <v>5349.6410706476336</v>
      </c>
      <c r="K4591">
        <v>-3461.3958163559105</v>
      </c>
      <c r="L4591">
        <v>-32.904211353583477</v>
      </c>
      <c r="M4591">
        <v>6371.8066968675494</v>
      </c>
      <c r="N4591">
        <v>37428.270998089014</v>
      </c>
      <c r="O4591">
        <v>44.667606444682306</v>
      </c>
      <c r="P4591">
        <v>36.851640729270919</v>
      </c>
      <c r="Q4591" s="6">
        <v>4589</v>
      </c>
    </row>
    <row r="4592" spans="1:17" x14ac:dyDescent="0.25">
      <c r="A4592">
        <v>126.7653719133945</v>
      </c>
      <c r="B4592">
        <v>-35.855765625738606</v>
      </c>
      <c r="C4592" s="6">
        <v>2195.48</v>
      </c>
      <c r="D4592">
        <v>1.2</v>
      </c>
      <c r="E4592">
        <v>0.65</v>
      </c>
      <c r="F4592">
        <v>19.899999999999999</v>
      </c>
      <c r="G4592">
        <v>46.089820015575185</v>
      </c>
      <c r="H4592">
        <v>14.000964082713681</v>
      </c>
      <c r="I4592">
        <v>16.765371913394503</v>
      </c>
      <c r="J4592">
        <v>5175.3918849245583</v>
      </c>
      <c r="K4592">
        <v>-3715.2337515174368</v>
      </c>
      <c r="L4592">
        <v>-35.67325062377256</v>
      </c>
      <c r="M4592">
        <v>6370.8431930912648</v>
      </c>
      <c r="N4592">
        <v>37423.540993490453</v>
      </c>
      <c r="O4592">
        <v>44.718641681486126</v>
      </c>
      <c r="P4592">
        <v>27.217445409774136</v>
      </c>
      <c r="Q4592" s="6">
        <v>4590</v>
      </c>
    </row>
    <row r="4593" spans="1:17" x14ac:dyDescent="0.25">
      <c r="A4593">
        <v>131.25146987586729</v>
      </c>
      <c r="B4593">
        <v>-37.513961454044015</v>
      </c>
      <c r="C4593" s="6">
        <v>2195.7600000000002</v>
      </c>
      <c r="D4593">
        <v>1.2</v>
      </c>
      <c r="E4593">
        <v>0.65</v>
      </c>
      <c r="F4593">
        <v>19.899999999999999</v>
      </c>
      <c r="G4593">
        <v>46.089820015575185</v>
      </c>
      <c r="H4593">
        <v>21.787562553294851</v>
      </c>
      <c r="I4593">
        <v>21.251469875867286</v>
      </c>
      <c r="J4593">
        <v>5065.4638069292478</v>
      </c>
      <c r="K4593">
        <v>-3862.7947154290787</v>
      </c>
      <c r="L4593">
        <v>-37.328228067943435</v>
      </c>
      <c r="M4593">
        <v>6370.2516899143766</v>
      </c>
      <c r="N4593">
        <v>37686.610016733379</v>
      </c>
      <c r="O4593">
        <v>41.112355325528348</v>
      </c>
      <c r="P4593">
        <v>32.564291268926318</v>
      </c>
      <c r="Q4593" s="6">
        <v>4591</v>
      </c>
    </row>
    <row r="4594" spans="1:17" x14ac:dyDescent="0.25">
      <c r="A4594">
        <v>131.39202116463775</v>
      </c>
      <c r="B4594">
        <v>-35.813715815829653</v>
      </c>
      <c r="C4594" s="6">
        <v>2196.0400000000004</v>
      </c>
      <c r="D4594">
        <v>0.75</v>
      </c>
      <c r="E4594">
        <v>0.65</v>
      </c>
      <c r="F4594">
        <v>19.899999999999999</v>
      </c>
      <c r="G4594">
        <v>42.007420362456692</v>
      </c>
      <c r="H4594">
        <v>22.422296892987085</v>
      </c>
      <c r="I4594">
        <v>21.392021164637754</v>
      </c>
      <c r="J4594">
        <v>5178.123403055215</v>
      </c>
      <c r="K4594">
        <v>-3711.4512444533111</v>
      </c>
      <c r="L4594">
        <v>-35.63129040168625</v>
      </c>
      <c r="M4594">
        <v>6370.8580518814069</v>
      </c>
      <c r="N4594">
        <v>37574.238945950026</v>
      </c>
      <c r="O4594">
        <v>42.629184732060885</v>
      </c>
      <c r="P4594">
        <v>33.80068163013749</v>
      </c>
      <c r="Q4594" s="6">
        <v>4592</v>
      </c>
    </row>
    <row r="4595" spans="1:17" x14ac:dyDescent="0.25">
      <c r="A4595">
        <v>133.78758343908606</v>
      </c>
      <c r="B4595">
        <v>-38.516295677888905</v>
      </c>
      <c r="C4595" s="6">
        <v>2196.3200000000002</v>
      </c>
      <c r="D4595">
        <v>1.2</v>
      </c>
      <c r="E4595">
        <v>0.65</v>
      </c>
      <c r="F4595">
        <v>19.899999999999999</v>
      </c>
      <c r="G4595">
        <v>46.089820015575185</v>
      </c>
      <c r="H4595">
        <v>21.350758426225983</v>
      </c>
      <c r="I4595">
        <v>23.787583439086063</v>
      </c>
      <c r="J4595">
        <v>4996.9455363143707</v>
      </c>
      <c r="K4595">
        <v>-3950.4463429972593</v>
      </c>
      <c r="L4595">
        <v>-38.328917122066564</v>
      </c>
      <c r="M4595">
        <v>6369.8894026342823</v>
      </c>
      <c r="N4595">
        <v>37852.399513305318</v>
      </c>
      <c r="O4595">
        <v>38.95275471531653</v>
      </c>
      <c r="P4595">
        <v>35.292105811530391</v>
      </c>
      <c r="Q4595" s="6">
        <v>4593</v>
      </c>
    </row>
    <row r="4596" spans="1:17" x14ac:dyDescent="0.25">
      <c r="A4596">
        <v>128.50869323723563</v>
      </c>
      <c r="B4596">
        <v>-35.847045146283143</v>
      </c>
      <c r="C4596" s="6">
        <v>2196.6000000000004</v>
      </c>
      <c r="D4596">
        <v>3</v>
      </c>
      <c r="E4596">
        <v>0.65</v>
      </c>
      <c r="F4596">
        <v>19.899999999999999</v>
      </c>
      <c r="G4596">
        <v>54.048620189015942</v>
      </c>
      <c r="H4596">
        <v>20.6438857883822</v>
      </c>
      <c r="I4596">
        <v>18.508693237235633</v>
      </c>
      <c r="J4596">
        <v>5175.9585892064752</v>
      </c>
      <c r="K4596">
        <v>-3714.4494807201195</v>
      </c>
      <c r="L4596">
        <v>-35.664548691235282</v>
      </c>
      <c r="M4596">
        <v>6370.846275182148</v>
      </c>
      <c r="N4596">
        <v>37476.651291722977</v>
      </c>
      <c r="O4596">
        <v>43.972800805201111</v>
      </c>
      <c r="P4596">
        <v>29.753884136666191</v>
      </c>
      <c r="Q4596" s="6">
        <v>4594</v>
      </c>
    </row>
    <row r="4597" spans="1:17" x14ac:dyDescent="0.25">
      <c r="A4597">
        <v>130.1479711308582</v>
      </c>
      <c r="B4597">
        <v>-36.734492612294481</v>
      </c>
      <c r="C4597" s="6">
        <v>2196.88</v>
      </c>
      <c r="D4597">
        <v>3</v>
      </c>
      <c r="E4597">
        <v>0.65</v>
      </c>
      <c r="F4597">
        <v>19.899999999999999</v>
      </c>
      <c r="G4597">
        <v>54.048620189015942</v>
      </c>
      <c r="H4597">
        <v>21.093237349691215</v>
      </c>
      <c r="I4597">
        <v>20.147971130858195</v>
      </c>
      <c r="J4597">
        <v>5117.6733741666903</v>
      </c>
      <c r="K4597">
        <v>-3793.8219533634033</v>
      </c>
      <c r="L4597">
        <v>-36.550195443173742</v>
      </c>
      <c r="M4597">
        <v>6370.5310436789168</v>
      </c>
      <c r="N4597">
        <v>37593.122444560657</v>
      </c>
      <c r="O4597">
        <v>42.367892821707734</v>
      </c>
      <c r="P4597">
        <v>31.526235532547773</v>
      </c>
      <c r="Q4597" s="6">
        <v>4595</v>
      </c>
    </row>
    <row r="4598" spans="1:17" x14ac:dyDescent="0.25">
      <c r="A4598">
        <v>134.64614046101491</v>
      </c>
      <c r="B4598">
        <v>-37.673586217068646</v>
      </c>
      <c r="C4598" s="6">
        <v>2197.1600000000003</v>
      </c>
      <c r="D4598">
        <v>0.75</v>
      </c>
      <c r="E4598">
        <v>0.65</v>
      </c>
      <c r="F4598">
        <v>19.899999999999999</v>
      </c>
      <c r="G4598">
        <v>42.007420362456692</v>
      </c>
      <c r="H4598">
        <v>19.755426304504223</v>
      </c>
      <c r="I4598">
        <v>24.646140461014909</v>
      </c>
      <c r="J4598">
        <v>5054.655656935256</v>
      </c>
      <c r="K4598">
        <v>-3876.8325393868467</v>
      </c>
      <c r="L4598">
        <v>-37.487575595624754</v>
      </c>
      <c r="M4598">
        <v>6370.1942159275059</v>
      </c>
      <c r="N4598">
        <v>37828.227868396934</v>
      </c>
      <c r="O4598">
        <v>39.266380289890925</v>
      </c>
      <c r="P4598">
        <v>36.896201238658648</v>
      </c>
      <c r="Q4598" s="6">
        <v>4596</v>
      </c>
    </row>
    <row r="4599" spans="1:17" x14ac:dyDescent="0.25">
      <c r="A4599">
        <v>126.86924218857257</v>
      </c>
      <c r="B4599">
        <v>-35.585082217447336</v>
      </c>
      <c r="C4599" s="6">
        <v>2197.44</v>
      </c>
      <c r="D4599">
        <v>3</v>
      </c>
      <c r="E4599">
        <v>0.65</v>
      </c>
      <c r="F4599">
        <v>19.899999999999999</v>
      </c>
      <c r="G4599">
        <v>54.048620189015942</v>
      </c>
      <c r="H4599">
        <v>14.785466865695451</v>
      </c>
      <c r="I4599">
        <v>16.869242188572571</v>
      </c>
      <c r="J4599">
        <v>5192.9262724035107</v>
      </c>
      <c r="K4599">
        <v>-3690.8504164766055</v>
      </c>
      <c r="L4599">
        <v>-35.403150762003776</v>
      </c>
      <c r="M4599">
        <v>6370.9387116361559</v>
      </c>
      <c r="N4599">
        <v>37407.706822995235</v>
      </c>
      <c r="O4599">
        <v>44.944691408367063</v>
      </c>
      <c r="P4599">
        <v>27.524251891353842</v>
      </c>
      <c r="Q4599" s="6">
        <v>4597</v>
      </c>
    </row>
    <row r="4600" spans="1:17" x14ac:dyDescent="0.25">
      <c r="A4600">
        <v>133.98817430264418</v>
      </c>
      <c r="B4600">
        <v>-39.49601098608305</v>
      </c>
      <c r="C4600" s="6">
        <v>2197.7200000000003</v>
      </c>
      <c r="D4600">
        <v>3</v>
      </c>
      <c r="E4600">
        <v>0.65</v>
      </c>
      <c r="F4600">
        <v>19.899999999999999</v>
      </c>
      <c r="G4600">
        <v>54.048620189015942</v>
      </c>
      <c r="H4600">
        <v>14.260433943951323</v>
      </c>
      <c r="I4600">
        <v>23.988174302644182</v>
      </c>
      <c r="J4600">
        <v>4928.4900381899033</v>
      </c>
      <c r="K4600">
        <v>-4034.9632407923068</v>
      </c>
      <c r="L4600">
        <v>-39.307245519115007</v>
      </c>
      <c r="M4600">
        <v>6369.5323541907119</v>
      </c>
      <c r="N4600">
        <v>37929.81862119912</v>
      </c>
      <c r="O4600">
        <v>37.967601317196547</v>
      </c>
      <c r="P4600">
        <v>34.977764384967983</v>
      </c>
      <c r="Q4600" s="6">
        <v>4598</v>
      </c>
    </row>
    <row r="4601" spans="1:17" x14ac:dyDescent="0.25">
      <c r="A4601">
        <v>125.50542239652113</v>
      </c>
      <c r="B4601">
        <v>-38.867052945182245</v>
      </c>
      <c r="C4601" s="6">
        <v>2198</v>
      </c>
      <c r="D4601">
        <v>3</v>
      </c>
      <c r="E4601">
        <v>0.65</v>
      </c>
      <c r="F4601">
        <v>19.899999999999999</v>
      </c>
      <c r="G4601">
        <v>54.048620189015942</v>
      </c>
      <c r="H4601">
        <v>15.224750943172424</v>
      </c>
      <c r="I4601">
        <v>15.505422396521126</v>
      </c>
      <c r="J4601">
        <v>4972.6046396479742</v>
      </c>
      <c r="K4601">
        <v>-3980.8377958679043</v>
      </c>
      <c r="L4601">
        <v>-38.679152630072018</v>
      </c>
      <c r="M4601">
        <v>6369.7618840313799</v>
      </c>
      <c r="N4601">
        <v>37607.430977610944</v>
      </c>
      <c r="O4601">
        <v>42.162718154285685</v>
      </c>
      <c r="P4601">
        <v>23.850365948564999</v>
      </c>
      <c r="Q4601" s="6">
        <v>4599</v>
      </c>
    </row>
    <row r="4602" spans="1:17" x14ac:dyDescent="0.25">
      <c r="A4602">
        <v>128.20120810360581</v>
      </c>
      <c r="B4602">
        <v>-32.111206215093802</v>
      </c>
      <c r="C4602" s="6">
        <v>2198.2800000000002</v>
      </c>
      <c r="D4602">
        <v>0.75</v>
      </c>
      <c r="E4602">
        <v>0.65</v>
      </c>
      <c r="F4602">
        <v>19.899999999999999</v>
      </c>
      <c r="G4602">
        <v>42.007420362456692</v>
      </c>
      <c r="H4602">
        <v>17.561585446143201</v>
      </c>
      <c r="I4602">
        <v>18.201208103605808</v>
      </c>
      <c r="J4602">
        <v>5407.5160676523501</v>
      </c>
      <c r="K4602">
        <v>-3370.8839146193186</v>
      </c>
      <c r="L4602">
        <v>-31.938180382600336</v>
      </c>
      <c r="M4602">
        <v>6372.1337390043536</v>
      </c>
      <c r="N4602">
        <v>37218.655747212048</v>
      </c>
      <c r="O4602">
        <v>47.727033911142293</v>
      </c>
      <c r="P4602">
        <v>31.739452986890768</v>
      </c>
      <c r="Q4602" s="6">
        <v>4600</v>
      </c>
    </row>
    <row r="4603" spans="1:17" x14ac:dyDescent="0.25">
      <c r="A4603">
        <v>144.65312423627472</v>
      </c>
      <c r="B4603">
        <v>-36.638583161324284</v>
      </c>
      <c r="C4603" s="6">
        <v>2198.5600000000004</v>
      </c>
      <c r="D4603">
        <v>1.2</v>
      </c>
      <c r="E4603">
        <v>0.65</v>
      </c>
      <c r="F4603">
        <v>19.899999999999999</v>
      </c>
      <c r="G4603">
        <v>46.089820015575185</v>
      </c>
      <c r="H4603">
        <v>21.923507296665342</v>
      </c>
      <c r="I4603">
        <v>34.653124236274721</v>
      </c>
      <c r="J4603">
        <v>5124.0320400402315</v>
      </c>
      <c r="K4603">
        <v>-3785.2869642538171</v>
      </c>
      <c r="L4603">
        <v>-36.454472133098079</v>
      </c>
      <c r="M4603">
        <v>6370.5652613491629</v>
      </c>
      <c r="N4603">
        <v>38248.510656839368</v>
      </c>
      <c r="O4603">
        <v>34.095671519461874</v>
      </c>
      <c r="P4603">
        <v>49.194415658942354</v>
      </c>
      <c r="Q4603" s="6">
        <v>4601</v>
      </c>
    </row>
    <row r="4604" spans="1:17" x14ac:dyDescent="0.25">
      <c r="A4604">
        <v>143.56769910944624</v>
      </c>
      <c r="B4604">
        <v>-35.144952308725607</v>
      </c>
      <c r="C4604" s="6">
        <v>2198.84</v>
      </c>
      <c r="D4604">
        <v>0.75</v>
      </c>
      <c r="E4604">
        <v>0.65</v>
      </c>
      <c r="F4604">
        <v>19.899999999999999</v>
      </c>
      <c r="G4604">
        <v>42.007420362456692</v>
      </c>
      <c r="H4604">
        <v>21.526508899463355</v>
      </c>
      <c r="I4604">
        <v>33.567699109446238</v>
      </c>
      <c r="J4604">
        <v>5221.1889113438547</v>
      </c>
      <c r="K4604">
        <v>-3651.0295558711664</v>
      </c>
      <c r="L4604">
        <v>-34.964004234989119</v>
      </c>
      <c r="M4604">
        <v>6371.0933493227703</v>
      </c>
      <c r="N4604">
        <v>38099.056463035246</v>
      </c>
      <c r="O4604">
        <v>35.896915056553645</v>
      </c>
      <c r="P4604">
        <v>49.059050210006973</v>
      </c>
      <c r="Q4604" s="6">
        <v>4602</v>
      </c>
    </row>
    <row r="4605" spans="1:17" x14ac:dyDescent="0.25">
      <c r="A4605">
        <v>142.51558909837991</v>
      </c>
      <c r="B4605">
        <v>-32.253290552717992</v>
      </c>
      <c r="C4605" s="6">
        <v>2199.1200000000003</v>
      </c>
      <c r="D4605">
        <v>1.2</v>
      </c>
      <c r="E4605">
        <v>0.65</v>
      </c>
      <c r="F4605">
        <v>19.899999999999999</v>
      </c>
      <c r="G4605">
        <v>46.089820015575185</v>
      </c>
      <c r="H4605">
        <v>16.828852090422398</v>
      </c>
      <c r="I4605">
        <v>32.515589098379905</v>
      </c>
      <c r="J4605">
        <v>5399.1243413346365</v>
      </c>
      <c r="K4605">
        <v>-3384.2189104053932</v>
      </c>
      <c r="L4605">
        <v>-32.079849818581479</v>
      </c>
      <c r="M4605">
        <v>6372.0861016418821</v>
      </c>
      <c r="N4605">
        <v>37874.656243643076</v>
      </c>
      <c r="O4605">
        <v>38.700325096302457</v>
      </c>
      <c r="P4605">
        <v>50.064586910808345</v>
      </c>
      <c r="Q4605" s="6">
        <v>4603</v>
      </c>
    </row>
    <row r="4606" spans="1:17" x14ac:dyDescent="0.25">
      <c r="A4606">
        <v>140.36524107632087</v>
      </c>
      <c r="B4606">
        <v>-33.76680364058651</v>
      </c>
      <c r="C4606" s="6">
        <v>2199.4</v>
      </c>
      <c r="D4606">
        <v>3</v>
      </c>
      <c r="E4606">
        <v>0.65</v>
      </c>
      <c r="F4606">
        <v>19.899999999999999</v>
      </c>
      <c r="G4606">
        <v>54.048620189015942</v>
      </c>
      <c r="H4606">
        <v>21.659940017460201</v>
      </c>
      <c r="I4606">
        <v>30.365241076320871</v>
      </c>
      <c r="J4606">
        <v>5307.6814604614565</v>
      </c>
      <c r="K4606">
        <v>-3524.9743919474686</v>
      </c>
      <c r="L4606">
        <v>-33.589208908743274</v>
      </c>
      <c r="M4606">
        <v>6371.5717801506153</v>
      </c>
      <c r="N4606">
        <v>37844.733193235603</v>
      </c>
      <c r="O4606">
        <v>39.074604631424982</v>
      </c>
      <c r="P4606">
        <v>46.508571720145468</v>
      </c>
      <c r="Q4606" s="6">
        <v>4604</v>
      </c>
    </row>
    <row r="4607" spans="1:17" x14ac:dyDescent="0.25">
      <c r="A4607">
        <v>141.40708945633381</v>
      </c>
      <c r="B4607">
        <v>-35.221137767132241</v>
      </c>
      <c r="C4607" s="6">
        <v>2199.6800000000003</v>
      </c>
      <c r="D4607">
        <v>0.75</v>
      </c>
      <c r="E4607">
        <v>0.65</v>
      </c>
      <c r="F4607">
        <v>19.899999999999999</v>
      </c>
      <c r="G4607">
        <v>42.007420362456692</v>
      </c>
      <c r="H4607">
        <v>19.3151046008864</v>
      </c>
      <c r="I4607">
        <v>31.407089456333807</v>
      </c>
      <c r="J4607">
        <v>5216.3187667499242</v>
      </c>
      <c r="K4607">
        <v>-3657.9377650302276</v>
      </c>
      <c r="L4607">
        <v>-35.040016419402079</v>
      </c>
      <c r="M4607">
        <v>6371.0666429713156</v>
      </c>
      <c r="N4607">
        <v>37986.456872254574</v>
      </c>
      <c r="O4607">
        <v>37.281053029988769</v>
      </c>
      <c r="P4607">
        <v>46.632511388351205</v>
      </c>
      <c r="Q4607" s="6">
        <v>4605</v>
      </c>
    </row>
    <row r="4608" spans="1:17" x14ac:dyDescent="0.25">
      <c r="A4608">
        <v>141.83046454493496</v>
      </c>
      <c r="B4608">
        <v>-36.267742708558956</v>
      </c>
      <c r="C4608" s="6">
        <v>2199.96</v>
      </c>
      <c r="D4608">
        <v>1.2</v>
      </c>
      <c r="E4608">
        <v>0.65</v>
      </c>
      <c r="F4608">
        <v>19.899999999999999</v>
      </c>
      <c r="G4608">
        <v>46.089820015575185</v>
      </c>
      <c r="H4608">
        <v>18.317981495841046</v>
      </c>
      <c r="I4608">
        <v>31.830464544934955</v>
      </c>
      <c r="J4608">
        <v>5148.4826362125314</v>
      </c>
      <c r="K4608">
        <v>-3752.187328537178</v>
      </c>
      <c r="L4608">
        <v>-36.084370745420088</v>
      </c>
      <c r="M4608">
        <v>6370.6972305876307</v>
      </c>
      <c r="N4608">
        <v>38072.700058300077</v>
      </c>
      <c r="O4608">
        <v>36.213124074237598</v>
      </c>
      <c r="P4608">
        <v>46.379914584641654</v>
      </c>
      <c r="Q4608" s="6">
        <v>4606</v>
      </c>
    </row>
    <row r="4609" spans="1:17" x14ac:dyDescent="0.25">
      <c r="A4609">
        <v>144.44526590913895</v>
      </c>
      <c r="B4609">
        <v>-34.419057000202628</v>
      </c>
      <c r="C4609" s="6">
        <v>2200.2400000000002</v>
      </c>
      <c r="D4609">
        <v>3</v>
      </c>
      <c r="E4609">
        <v>0.65</v>
      </c>
      <c r="F4609">
        <v>19.899999999999999</v>
      </c>
      <c r="G4609">
        <v>54.048620189015942</v>
      </c>
      <c r="H4609">
        <v>14.058418558287661</v>
      </c>
      <c r="I4609">
        <v>34.445265909138953</v>
      </c>
      <c r="J4609">
        <v>5267.1264836208138</v>
      </c>
      <c r="K4609">
        <v>-3584.8897527341846</v>
      </c>
      <c r="L4609">
        <v>-34.239823664479275</v>
      </c>
      <c r="M4609">
        <v>6371.3464772933457</v>
      </c>
      <c r="N4609">
        <v>38106.670623598722</v>
      </c>
      <c r="O4609">
        <v>35.807661074485537</v>
      </c>
      <c r="P4609">
        <v>50.50749137339335</v>
      </c>
      <c r="Q4609" s="6">
        <v>4607</v>
      </c>
    </row>
    <row r="4610" spans="1:17" x14ac:dyDescent="0.25">
      <c r="A4610">
        <v>143.62616907516912</v>
      </c>
      <c r="B4610">
        <v>-35.533887080286902</v>
      </c>
      <c r="C4610" s="6">
        <v>2200.5200000000004</v>
      </c>
      <c r="D4610">
        <v>1.2</v>
      </c>
      <c r="E4610">
        <v>0.65</v>
      </c>
      <c r="F4610">
        <v>19.899999999999999</v>
      </c>
      <c r="G4610">
        <v>46.089820015575185</v>
      </c>
      <c r="H4610">
        <v>23.557019719497781</v>
      </c>
      <c r="I4610">
        <v>33.626169075169116</v>
      </c>
      <c r="J4610">
        <v>5196.2295493825504</v>
      </c>
      <c r="K4610">
        <v>-3686.2295481372198</v>
      </c>
      <c r="L4610">
        <v>-35.352067814815911</v>
      </c>
      <c r="M4610">
        <v>6370.9567422355267</v>
      </c>
      <c r="N4610">
        <v>38125.287864667582</v>
      </c>
      <c r="O4610">
        <v>35.576717025258453</v>
      </c>
      <c r="P4610">
        <v>48.850226011495749</v>
      </c>
      <c r="Q4610" s="6">
        <v>4608</v>
      </c>
    </row>
    <row r="4611" spans="1:17" x14ac:dyDescent="0.25">
      <c r="A4611">
        <v>143.90198910857885</v>
      </c>
      <c r="B4611">
        <v>-35.404596267959249</v>
      </c>
      <c r="C4611" s="6">
        <v>2200.8000000000002</v>
      </c>
      <c r="D4611">
        <v>0.75</v>
      </c>
      <c r="E4611">
        <v>0.65</v>
      </c>
      <c r="F4611">
        <v>19.899999999999999</v>
      </c>
      <c r="G4611">
        <v>42.007420362456692</v>
      </c>
      <c r="H4611">
        <v>22.222791685325252</v>
      </c>
      <c r="I4611">
        <v>33.901989108578846</v>
      </c>
      <c r="J4611">
        <v>5204.5532967696572</v>
      </c>
      <c r="K4611">
        <v>-3674.5468237343612</v>
      </c>
      <c r="L4611">
        <v>-35.223062908283339</v>
      </c>
      <c r="M4611">
        <v>6371.0022271799744</v>
      </c>
      <c r="N4611">
        <v>38133.02931801138</v>
      </c>
      <c r="O4611">
        <v>35.483631244713585</v>
      </c>
      <c r="P4611">
        <v>49.235572485926625</v>
      </c>
      <c r="Q4611" s="6">
        <v>4609</v>
      </c>
    </row>
    <row r="4612" spans="1:17" x14ac:dyDescent="0.25">
      <c r="A4612">
        <v>143.17958333357035</v>
      </c>
      <c r="B4612">
        <v>-34.929345322665718</v>
      </c>
      <c r="C4612" s="6">
        <v>2201.0800000000004</v>
      </c>
      <c r="D4612">
        <v>1.2</v>
      </c>
      <c r="E4612">
        <v>0.65</v>
      </c>
      <c r="F4612">
        <v>19.899999999999999</v>
      </c>
      <c r="G4612">
        <v>46.089820015575185</v>
      </c>
      <c r="H4612">
        <v>20.191568746657953</v>
      </c>
      <c r="I4612">
        <v>33.179583333570349</v>
      </c>
      <c r="J4612">
        <v>5234.9213920187904</v>
      </c>
      <c r="K4612">
        <v>-3631.4445801970428</v>
      </c>
      <c r="L4612">
        <v>-34.748894526770414</v>
      </c>
      <c r="M4612">
        <v>6371.1687875662519</v>
      </c>
      <c r="N4612">
        <v>38064.802270326632</v>
      </c>
      <c r="O4612">
        <v>36.316017849872935</v>
      </c>
      <c r="P4612">
        <v>48.792884894777664</v>
      </c>
      <c r="Q4612" s="6">
        <v>4610</v>
      </c>
    </row>
    <row r="4613" spans="1:17" x14ac:dyDescent="0.25">
      <c r="A4613">
        <v>143.37067218729152</v>
      </c>
      <c r="B4613">
        <v>-36.212081348259538</v>
      </c>
      <c r="C4613" s="6">
        <v>2201.36</v>
      </c>
      <c r="D4613">
        <v>3</v>
      </c>
      <c r="E4613">
        <v>0.65</v>
      </c>
      <c r="F4613">
        <v>19.899999999999999</v>
      </c>
      <c r="G4613">
        <v>54.048620189015942</v>
      </c>
      <c r="H4613">
        <v>18.216430335506146</v>
      </c>
      <c r="I4613">
        <v>33.370672187291518</v>
      </c>
      <c r="J4613">
        <v>5152.1339117188209</v>
      </c>
      <c r="K4613">
        <v>-3747.2057780096184</v>
      </c>
      <c r="L4613">
        <v>-36.028822962399175</v>
      </c>
      <c r="M4613">
        <v>6370.7169915977074</v>
      </c>
      <c r="N4613">
        <v>38151.821945885975</v>
      </c>
      <c r="O4613">
        <v>35.253057363088672</v>
      </c>
      <c r="P4613">
        <v>48.109252358558457</v>
      </c>
      <c r="Q4613" s="6">
        <v>4611</v>
      </c>
    </row>
    <row r="4614" spans="1:17" x14ac:dyDescent="0.25">
      <c r="A4614">
        <v>142.34474101300569</v>
      </c>
      <c r="B4614">
        <v>-36.059934515471134</v>
      </c>
      <c r="C4614" s="6">
        <v>2201.6400000000003</v>
      </c>
      <c r="D4614">
        <v>3</v>
      </c>
      <c r="E4614">
        <v>0.65</v>
      </c>
      <c r="F4614">
        <v>19.899999999999999</v>
      </c>
      <c r="G4614">
        <v>54.048620189015942</v>
      </c>
      <c r="H4614">
        <v>15.549935478483462</v>
      </c>
      <c r="I4614">
        <v>32.344741013005688</v>
      </c>
      <c r="J4614">
        <v>5162.0895584112322</v>
      </c>
      <c r="K4614">
        <v>-3733.5711861975483</v>
      </c>
      <c r="L4614">
        <v>-35.876990103838374</v>
      </c>
      <c r="M4614">
        <v>6370.7709432581896</v>
      </c>
      <c r="N4614">
        <v>38087.16495296378</v>
      </c>
      <c r="O4614">
        <v>36.037501100446853</v>
      </c>
      <c r="P4614">
        <v>47.09208885845527</v>
      </c>
      <c r="Q4614" s="6">
        <v>4612</v>
      </c>
    </row>
    <row r="4615" spans="1:17" x14ac:dyDescent="0.25">
      <c r="A4615">
        <v>141.55875824516997</v>
      </c>
      <c r="B4615">
        <v>-34.274634300204831</v>
      </c>
      <c r="C4615" s="6">
        <v>2201.92</v>
      </c>
      <c r="D4615">
        <v>1.2</v>
      </c>
      <c r="E4615">
        <v>0.65</v>
      </c>
      <c r="F4615">
        <v>19.899999999999999</v>
      </c>
      <c r="G4615">
        <v>46.089820015575185</v>
      </c>
      <c r="H4615">
        <v>17.508691990126074</v>
      </c>
      <c r="I4615">
        <v>31.558758245169969</v>
      </c>
      <c r="J4615">
        <v>5276.1653379462432</v>
      </c>
      <c r="K4615">
        <v>-3571.6625320118283</v>
      </c>
      <c r="L4615">
        <v>-34.095755836708364</v>
      </c>
      <c r="M4615">
        <v>6371.3965436097715</v>
      </c>
      <c r="N4615">
        <v>37937.881602888003</v>
      </c>
      <c r="O4615">
        <v>37.892162735888505</v>
      </c>
      <c r="P4615">
        <v>47.482846552674111</v>
      </c>
      <c r="Q4615" s="6">
        <v>4613</v>
      </c>
    </row>
    <row r="4616" spans="1:17" x14ac:dyDescent="0.25">
      <c r="A4616">
        <v>144.81226724371581</v>
      </c>
      <c r="B4616">
        <v>-36.451876071947474</v>
      </c>
      <c r="C4616" s="6">
        <v>2202.2000000000003</v>
      </c>
      <c r="D4616">
        <v>3</v>
      </c>
      <c r="E4616">
        <v>0.65</v>
      </c>
      <c r="F4616">
        <v>19.899999999999999</v>
      </c>
      <c r="G4616">
        <v>54.048620189015942</v>
      </c>
      <c r="H4616">
        <v>23.059322947138355</v>
      </c>
      <c r="I4616">
        <v>34.812267243715809</v>
      </c>
      <c r="J4616">
        <v>5136.3691531610202</v>
      </c>
      <c r="K4616">
        <v>-3768.6418094475416</v>
      </c>
      <c r="L4616">
        <v>-36.268133303904222</v>
      </c>
      <c r="M4616">
        <v>6370.6317712971058</v>
      </c>
      <c r="N4616">
        <v>38246.294609986267</v>
      </c>
      <c r="O4616">
        <v>34.12277930429839</v>
      </c>
      <c r="P4616">
        <v>49.486917892228035</v>
      </c>
      <c r="Q4616" s="6">
        <v>4614</v>
      </c>
    </row>
    <row r="4617" spans="1:17" x14ac:dyDescent="0.25">
      <c r="A4617">
        <v>142.70468455794727</v>
      </c>
      <c r="B4617">
        <v>-35.687091706562349</v>
      </c>
      <c r="C4617" s="6">
        <v>2202.48</v>
      </c>
      <c r="D4617">
        <v>1.2</v>
      </c>
      <c r="E4617">
        <v>0.65</v>
      </c>
      <c r="F4617">
        <v>19.899999999999999</v>
      </c>
      <c r="G4617">
        <v>46.089820015575185</v>
      </c>
      <c r="H4617">
        <v>17.020748833950631</v>
      </c>
      <c r="I4617">
        <v>32.704684557947274</v>
      </c>
      <c r="J4617">
        <v>5186.331900560991</v>
      </c>
      <c r="K4617">
        <v>-3700.049091679206</v>
      </c>
      <c r="L4617">
        <v>-35.504938432551405</v>
      </c>
      <c r="M4617">
        <v>6370.9027510716796</v>
      </c>
      <c r="N4617">
        <v>38083.906563384444</v>
      </c>
      <c r="O4617">
        <v>36.078985185259036</v>
      </c>
      <c r="P4617">
        <v>47.744525474055585</v>
      </c>
      <c r="Q4617" s="6">
        <v>4615</v>
      </c>
    </row>
    <row r="4618" spans="1:17" x14ac:dyDescent="0.25">
      <c r="A4618">
        <v>142.85980469027896</v>
      </c>
      <c r="B4618">
        <v>-32.349823349541523</v>
      </c>
      <c r="C4618" s="6">
        <v>2202.7600000000002</v>
      </c>
      <c r="D4618">
        <v>0.75</v>
      </c>
      <c r="E4618">
        <v>0.65</v>
      </c>
      <c r="F4618">
        <v>19.899999999999999</v>
      </c>
      <c r="G4618">
        <v>42.007420362456692</v>
      </c>
      <c r="H4618">
        <v>19.645130109883759</v>
      </c>
      <c r="I4618">
        <v>32.859804690278963</v>
      </c>
      <c r="J4618">
        <v>5393.4039991242216</v>
      </c>
      <c r="K4618">
        <v>-3393.2670525844101</v>
      </c>
      <c r="L4618">
        <v>-32.176103151924146</v>
      </c>
      <c r="M4618">
        <v>6372.0536711427694</v>
      </c>
      <c r="N4618">
        <v>37899.493381239925</v>
      </c>
      <c r="O4618">
        <v>38.384918173463731</v>
      </c>
      <c r="P4618">
        <v>50.3619027740408</v>
      </c>
      <c r="Q4618" s="6">
        <v>4616</v>
      </c>
    </row>
    <row r="4619" spans="1:17" x14ac:dyDescent="0.25">
      <c r="A4619">
        <v>140.87972262272069</v>
      </c>
      <c r="B4619">
        <v>-36.445473913305186</v>
      </c>
      <c r="C4619" s="6">
        <v>2203.0400000000004</v>
      </c>
      <c r="D4619">
        <v>0.75</v>
      </c>
      <c r="E4619">
        <v>0.65</v>
      </c>
      <c r="F4619">
        <v>19.899999999999999</v>
      </c>
      <c r="G4619">
        <v>42.007420362456692</v>
      </c>
      <c r="H4619">
        <v>16.857536603610189</v>
      </c>
      <c r="I4619">
        <v>30.879722622720692</v>
      </c>
      <c r="J4619">
        <v>5136.7912218475331</v>
      </c>
      <c r="K4619">
        <v>-3768.0703464608328</v>
      </c>
      <c r="L4619">
        <v>-36.261743910924991</v>
      </c>
      <c r="M4619">
        <v>6370.6340495061659</v>
      </c>
      <c r="N4619">
        <v>38034.55261136184</v>
      </c>
      <c r="O4619">
        <v>36.68028559925834</v>
      </c>
      <c r="P4619">
        <v>45.189832430414235</v>
      </c>
      <c r="Q4619" s="6">
        <v>4617</v>
      </c>
    </row>
    <row r="4620" spans="1:17" x14ac:dyDescent="0.25">
      <c r="A4620">
        <v>143.67899248093332</v>
      </c>
      <c r="B4620">
        <v>-33.02586824702221</v>
      </c>
      <c r="C4620" s="6">
        <v>2203.3200000000002</v>
      </c>
      <c r="D4620">
        <v>3</v>
      </c>
      <c r="E4620">
        <v>0.65</v>
      </c>
      <c r="F4620">
        <v>19.899999999999999</v>
      </c>
      <c r="G4620">
        <v>54.048620189015942</v>
      </c>
      <c r="H4620">
        <v>19.487105783329646</v>
      </c>
      <c r="I4620">
        <v>33.678992480933317</v>
      </c>
      <c r="J4620">
        <v>5352.9143467522836</v>
      </c>
      <c r="K4620">
        <v>-3456.36559170793</v>
      </c>
      <c r="L4620">
        <v>-32.850246109154881</v>
      </c>
      <c r="M4620">
        <v>6371.8251001741201</v>
      </c>
      <c r="N4620">
        <v>37983.907742262068</v>
      </c>
      <c r="O4620">
        <v>37.323079769800792</v>
      </c>
      <c r="P4620">
        <v>50.721333430937712</v>
      </c>
      <c r="Q4620" s="6">
        <v>4618</v>
      </c>
    </row>
    <row r="4621" spans="1:17" x14ac:dyDescent="0.25">
      <c r="A4621">
        <v>140.35638032609342</v>
      </c>
      <c r="B4621">
        <v>-35.361458397107739</v>
      </c>
      <c r="C4621" s="6">
        <v>2203.6000000000004</v>
      </c>
      <c r="D4621">
        <v>0.75</v>
      </c>
      <c r="E4621">
        <v>0.65</v>
      </c>
      <c r="F4621">
        <v>19.899999999999999</v>
      </c>
      <c r="G4621">
        <v>42.007420362456692</v>
      </c>
      <c r="H4621">
        <v>16.891428463764989</v>
      </c>
      <c r="I4621">
        <v>30.356380326093415</v>
      </c>
      <c r="J4621">
        <v>5207.324606917412</v>
      </c>
      <c r="K4621">
        <v>-3670.644764073445</v>
      </c>
      <c r="L4621">
        <v>-35.180021250074248</v>
      </c>
      <c r="M4621">
        <v>6371.017387029121</v>
      </c>
      <c r="N4621">
        <v>37940.537987946162</v>
      </c>
      <c r="O4621">
        <v>37.853602319718497</v>
      </c>
      <c r="P4621">
        <v>45.341529424417914</v>
      </c>
      <c r="Q4621" s="6">
        <v>4619</v>
      </c>
    </row>
    <row r="4622" spans="1:17" x14ac:dyDescent="0.25">
      <c r="A4622">
        <v>143.97345232877231</v>
      </c>
      <c r="B4622">
        <v>-34.494071821304857</v>
      </c>
      <c r="C4622" s="6">
        <v>2203.88</v>
      </c>
      <c r="D4622">
        <v>3</v>
      </c>
      <c r="E4622">
        <v>0.65</v>
      </c>
      <c r="F4622">
        <v>19.899999999999999</v>
      </c>
      <c r="G4622">
        <v>54.048620189015942</v>
      </c>
      <c r="H4622">
        <v>14.609005117922116</v>
      </c>
      <c r="I4622">
        <v>33.973452328772311</v>
      </c>
      <c r="J4622">
        <v>5262.4183648254439</v>
      </c>
      <c r="K4622">
        <v>-3591.7512457266257</v>
      </c>
      <c r="L4622">
        <v>-34.314655951158635</v>
      </c>
      <c r="M4622">
        <v>6371.3204328169577</v>
      </c>
      <c r="N4622">
        <v>38083.998082673686</v>
      </c>
      <c r="O4622">
        <v>36.08339454558012</v>
      </c>
      <c r="P4622">
        <v>49.954792158714575</v>
      </c>
      <c r="Q4622" s="6">
        <v>4620</v>
      </c>
    </row>
    <row r="4623" spans="1:17" x14ac:dyDescent="0.25">
      <c r="A4623">
        <v>144.38503824067544</v>
      </c>
      <c r="B4623">
        <v>-34.92269814830874</v>
      </c>
      <c r="C4623" s="6">
        <v>2204.1600000000003</v>
      </c>
      <c r="D4623">
        <v>3</v>
      </c>
      <c r="E4623">
        <v>0.65</v>
      </c>
      <c r="F4623">
        <v>19.899999999999999</v>
      </c>
      <c r="G4623">
        <v>54.048620189015942</v>
      </c>
      <c r="H4623">
        <v>21.184220218686892</v>
      </c>
      <c r="I4623">
        <v>34.385038240675442</v>
      </c>
      <c r="J4623">
        <v>5235.3435856982078</v>
      </c>
      <c r="K4623">
        <v>-3630.8399651187037</v>
      </c>
      <c r="L4623">
        <v>-34.742262845513096</v>
      </c>
      <c r="M4623">
        <v>6371.1711099777067</v>
      </c>
      <c r="N4623">
        <v>38132.192314398992</v>
      </c>
      <c r="O4623">
        <v>35.495956966894155</v>
      </c>
      <c r="P4623">
        <v>50.086137796731499</v>
      </c>
      <c r="Q4623" s="6">
        <v>4621</v>
      </c>
    </row>
    <row r="4624" spans="1:17" x14ac:dyDescent="0.25">
      <c r="A4624">
        <v>140.29652994864207</v>
      </c>
      <c r="B4624">
        <v>-36.845600055044251</v>
      </c>
      <c r="C4624" s="6">
        <v>2204.44</v>
      </c>
      <c r="D4624">
        <v>3</v>
      </c>
      <c r="E4624">
        <v>0.65</v>
      </c>
      <c r="F4624">
        <v>19.899999999999999</v>
      </c>
      <c r="G4624">
        <v>54.048620189015942</v>
      </c>
      <c r="H4624">
        <v>21.415119914393422</v>
      </c>
      <c r="I4624">
        <v>30.296529948642075</v>
      </c>
      <c r="J4624">
        <v>5110.2891234150056</v>
      </c>
      <c r="K4624">
        <v>-3803.6962608641988</v>
      </c>
      <c r="L4624">
        <v>-36.661089824039621</v>
      </c>
      <c r="M4624">
        <v>6370.491360154725</v>
      </c>
      <c r="N4624">
        <v>38030.400769477099</v>
      </c>
      <c r="O4624">
        <v>36.729506294702553</v>
      </c>
      <c r="P4624">
        <v>44.25529403356969</v>
      </c>
      <c r="Q4624" s="6">
        <v>4622</v>
      </c>
    </row>
    <row r="4625" spans="1:17" x14ac:dyDescent="0.25">
      <c r="A4625">
        <v>142.70654019903384</v>
      </c>
      <c r="B4625">
        <v>-36.102628021245465</v>
      </c>
      <c r="C4625" s="6">
        <v>2204.7200000000003</v>
      </c>
      <c r="D4625">
        <v>3</v>
      </c>
      <c r="E4625">
        <v>0.65</v>
      </c>
      <c r="F4625">
        <v>19.899999999999999</v>
      </c>
      <c r="G4625">
        <v>54.048620189015942</v>
      </c>
      <c r="H4625">
        <v>18.420842741831283</v>
      </c>
      <c r="I4625">
        <v>32.706540199033839</v>
      </c>
      <c r="J4625">
        <v>5159.2996121722708</v>
      </c>
      <c r="K4625">
        <v>-3737.3997842502054</v>
      </c>
      <c r="L4625">
        <v>-35.919594986566175</v>
      </c>
      <c r="M4625">
        <v>6370.7558135180816</v>
      </c>
      <c r="N4625">
        <v>38109.157381113517</v>
      </c>
      <c r="O4625">
        <v>35.769692547095147</v>
      </c>
      <c r="P4625">
        <v>47.460664463148767</v>
      </c>
      <c r="Q4625" s="6">
        <v>4623</v>
      </c>
    </row>
    <row r="4626" spans="1:17" x14ac:dyDescent="0.25">
      <c r="A4626">
        <v>144.87539372399809</v>
      </c>
      <c r="B4626">
        <v>-33.896453444688511</v>
      </c>
      <c r="C4626" s="6">
        <v>2205</v>
      </c>
      <c r="D4626">
        <v>0.75</v>
      </c>
      <c r="E4626">
        <v>0.65</v>
      </c>
      <c r="F4626">
        <v>19.899999999999999</v>
      </c>
      <c r="G4626">
        <v>42.007420362456692</v>
      </c>
      <c r="H4626">
        <v>23.988223702467963</v>
      </c>
      <c r="I4626">
        <v>34.875393723998087</v>
      </c>
      <c r="J4626">
        <v>5299.6749587339</v>
      </c>
      <c r="K4626">
        <v>-3536.9200911319995</v>
      </c>
      <c r="L4626">
        <v>-33.718525673537911</v>
      </c>
      <c r="M4626">
        <v>6371.5271638190761</v>
      </c>
      <c r="N4626">
        <v>38102.036398302742</v>
      </c>
      <c r="O4626">
        <v>35.866376587044051</v>
      </c>
      <c r="P4626">
        <v>51.334346666813282</v>
      </c>
      <c r="Q4626" s="6">
        <v>4624</v>
      </c>
    </row>
    <row r="4627" spans="1:17" x14ac:dyDescent="0.25">
      <c r="A4627">
        <v>141.12280065438509</v>
      </c>
      <c r="B4627">
        <v>-32.880384321682385</v>
      </c>
      <c r="C4627" s="6">
        <v>2205.2800000000002</v>
      </c>
      <c r="D4627">
        <v>3</v>
      </c>
      <c r="E4627">
        <v>0.65</v>
      </c>
      <c r="F4627">
        <v>19.899999999999999</v>
      </c>
      <c r="G4627">
        <v>54.048620189015942</v>
      </c>
      <c r="H4627">
        <v>18.027545448707226</v>
      </c>
      <c r="I4627">
        <v>31.122800654385088</v>
      </c>
      <c r="J4627">
        <v>5361.6908591553838</v>
      </c>
      <c r="K4627">
        <v>-3442.8267120232149</v>
      </c>
      <c r="L4627">
        <v>-32.705163290232406</v>
      </c>
      <c r="M4627">
        <v>6371.8744995621946</v>
      </c>
      <c r="N4627">
        <v>37833.239356207225</v>
      </c>
      <c r="O4627">
        <v>39.226117857951479</v>
      </c>
      <c r="P4627">
        <v>48.039869865507399</v>
      </c>
      <c r="Q4627" s="6">
        <v>4625</v>
      </c>
    </row>
    <row r="4628" spans="1:17" x14ac:dyDescent="0.25">
      <c r="A4628">
        <v>140.59614146045089</v>
      </c>
      <c r="B4628">
        <v>-35.971958061291545</v>
      </c>
      <c r="C4628" s="6">
        <v>2205.5600000000004</v>
      </c>
      <c r="D4628">
        <v>1.2</v>
      </c>
      <c r="E4628">
        <v>0.65</v>
      </c>
      <c r="F4628">
        <v>19.899999999999999</v>
      </c>
      <c r="G4628">
        <v>46.089820015575185</v>
      </c>
      <c r="H4628">
        <v>22.547116947088377</v>
      </c>
      <c r="I4628">
        <v>30.596141460450895</v>
      </c>
      <c r="J4628">
        <v>5167.8296032363423</v>
      </c>
      <c r="K4628">
        <v>-3725.6753145071016</v>
      </c>
      <c r="L4628">
        <v>-35.789197547976855</v>
      </c>
      <c r="M4628">
        <v>6370.8020968488327</v>
      </c>
      <c r="N4628">
        <v>37990.531916673499</v>
      </c>
      <c r="O4628">
        <v>37.226832139424914</v>
      </c>
      <c r="P4628">
        <v>45.190462125592106</v>
      </c>
      <c r="Q4628" s="6">
        <v>4626</v>
      </c>
    </row>
    <row r="4629" spans="1:17" x14ac:dyDescent="0.25">
      <c r="A4629">
        <v>144.82610161071443</v>
      </c>
      <c r="B4629">
        <v>-35.625045004253629</v>
      </c>
      <c r="C4629" s="6">
        <v>2205.84</v>
      </c>
      <c r="D4629">
        <v>0.75</v>
      </c>
      <c r="E4629">
        <v>0.65</v>
      </c>
      <c r="F4629">
        <v>19.899999999999999</v>
      </c>
      <c r="G4629">
        <v>42.007420362456692</v>
      </c>
      <c r="H4629">
        <v>14.182761309145899</v>
      </c>
      <c r="I4629">
        <v>34.826101610714431</v>
      </c>
      <c r="J4629">
        <v>5190.3448550639923</v>
      </c>
      <c r="K4629">
        <v>-3694.4554289091138</v>
      </c>
      <c r="L4629">
        <v>-35.443026376056125</v>
      </c>
      <c r="M4629">
        <v>6370.924629179447</v>
      </c>
      <c r="N4629">
        <v>38198.247029944527</v>
      </c>
      <c r="O4629">
        <v>34.698507912862496</v>
      </c>
      <c r="P4629">
        <v>50.061830211383999</v>
      </c>
      <c r="Q4629" s="6">
        <v>4627</v>
      </c>
    </row>
    <row r="4630" spans="1:17" x14ac:dyDescent="0.25">
      <c r="A4630">
        <v>140.7490730862115</v>
      </c>
      <c r="B4630">
        <v>-36.262591750776018</v>
      </c>
      <c r="C4630" s="6">
        <v>2206.1200000000003</v>
      </c>
      <c r="D4630">
        <v>0.75</v>
      </c>
      <c r="E4630">
        <v>0.65</v>
      </c>
      <c r="F4630">
        <v>19.899999999999999</v>
      </c>
      <c r="G4630">
        <v>42.007420362456692</v>
      </c>
      <c r="H4630">
        <v>22.627385339377476</v>
      </c>
      <c r="I4630">
        <v>30.749073086211496</v>
      </c>
      <c r="J4630">
        <v>5148.8207335006873</v>
      </c>
      <c r="K4630">
        <v>-3751.7264778992899</v>
      </c>
      <c r="L4630">
        <v>-36.079230269220929</v>
      </c>
      <c r="M4630">
        <v>6370.6990598126013</v>
      </c>
      <c r="N4630">
        <v>38016.446690753932</v>
      </c>
      <c r="O4630">
        <v>36.904466683265305</v>
      </c>
      <c r="P4630">
        <v>45.165584848057748</v>
      </c>
      <c r="Q4630" s="6">
        <v>4628</v>
      </c>
    </row>
    <row r="4631" spans="1:17" x14ac:dyDescent="0.25">
      <c r="A4631">
        <v>142.85922455424151</v>
      </c>
      <c r="B4631">
        <v>-34.761496134001817</v>
      </c>
      <c r="C4631" s="6">
        <v>2206.4</v>
      </c>
      <c r="D4631">
        <v>1.2</v>
      </c>
      <c r="E4631">
        <v>0.65</v>
      </c>
      <c r="F4631">
        <v>19.899999999999999</v>
      </c>
      <c r="G4631">
        <v>46.089820015575185</v>
      </c>
      <c r="H4631">
        <v>17.56848927014412</v>
      </c>
      <c r="I4631">
        <v>32.859224554241507</v>
      </c>
      <c r="J4631">
        <v>5245.5606600288775</v>
      </c>
      <c r="K4631">
        <v>-3616.1625448709628</v>
      </c>
      <c r="L4631">
        <v>-34.581439519564874</v>
      </c>
      <c r="M4631">
        <v>6371.2273691157998</v>
      </c>
      <c r="N4631">
        <v>38037.234942831521</v>
      </c>
      <c r="O4631">
        <v>36.655226343212618</v>
      </c>
      <c r="P4631">
        <v>48.56475417165403</v>
      </c>
      <c r="Q4631" s="6">
        <v>4629</v>
      </c>
    </row>
    <row r="4632" spans="1:17" x14ac:dyDescent="0.25">
      <c r="A4632">
        <v>144.26242605739102</v>
      </c>
      <c r="B4632">
        <v>-35.238986532022224</v>
      </c>
      <c r="C4632" s="6">
        <v>2206.6800000000003</v>
      </c>
      <c r="D4632">
        <v>1.2</v>
      </c>
      <c r="E4632">
        <v>0.65</v>
      </c>
      <c r="F4632">
        <v>19.899999999999999</v>
      </c>
      <c r="G4632">
        <v>46.089820015575185</v>
      </c>
      <c r="H4632">
        <v>17.510426835229868</v>
      </c>
      <c r="I4632">
        <v>34.262426057391025</v>
      </c>
      <c r="J4632">
        <v>5215.1764502995302</v>
      </c>
      <c r="K4632">
        <v>-3659.5552993709557</v>
      </c>
      <c r="L4632">
        <v>-35.057824774108255</v>
      </c>
      <c r="M4632">
        <v>6371.060382456978</v>
      </c>
      <c r="N4632">
        <v>38143.616640879038</v>
      </c>
      <c r="O4632">
        <v>35.356478655635385</v>
      </c>
      <c r="P4632">
        <v>49.73454178958891</v>
      </c>
      <c r="Q4632" s="6">
        <v>4630</v>
      </c>
    </row>
    <row r="4633" spans="1:17" x14ac:dyDescent="0.25">
      <c r="A4633">
        <v>144.53208522120519</v>
      </c>
      <c r="B4633">
        <v>-34.156561895327641</v>
      </c>
      <c r="C4633" s="6">
        <v>2206.96</v>
      </c>
      <c r="D4633">
        <v>0.75</v>
      </c>
      <c r="E4633">
        <v>0.65</v>
      </c>
      <c r="F4633">
        <v>19.899999999999999</v>
      </c>
      <c r="G4633">
        <v>42.007420362456692</v>
      </c>
      <c r="H4633">
        <v>16.303354746929397</v>
      </c>
      <c r="I4633">
        <v>34.532085221205193</v>
      </c>
      <c r="J4633">
        <v>5283.5300817795296</v>
      </c>
      <c r="K4633">
        <v>-3560.8319841593539</v>
      </c>
      <c r="L4633">
        <v>-33.977976922239947</v>
      </c>
      <c r="M4633">
        <v>6371.4374001854121</v>
      </c>
      <c r="N4633">
        <v>38096.732728163937</v>
      </c>
      <c r="O4633">
        <v>35.929730449794</v>
      </c>
      <c r="P4633">
        <v>50.787461541951352</v>
      </c>
      <c r="Q4633" s="6">
        <v>4631</v>
      </c>
    </row>
    <row r="4634" spans="1:17" x14ac:dyDescent="0.25">
      <c r="A4634">
        <v>141.07172852534643</v>
      </c>
      <c r="B4634">
        <v>-33.001523558141514</v>
      </c>
      <c r="C4634" s="6">
        <v>2207.2400000000002</v>
      </c>
      <c r="D4634">
        <v>3</v>
      </c>
      <c r="E4634">
        <v>0.65</v>
      </c>
      <c r="F4634">
        <v>19.899999999999999</v>
      </c>
      <c r="G4634">
        <v>54.048620189015942</v>
      </c>
      <c r="H4634">
        <v>14.20930021605748</v>
      </c>
      <c r="I4634">
        <v>31.07172852534643</v>
      </c>
      <c r="J4634">
        <v>5354.3853815055645</v>
      </c>
      <c r="K4634">
        <v>-3454.1015818185474</v>
      </c>
      <c r="L4634">
        <v>-32.825968225832767</v>
      </c>
      <c r="M4634">
        <v>6371.8333744066067</v>
      </c>
      <c r="N4634">
        <v>37837.454751867168</v>
      </c>
      <c r="O4634">
        <v>39.171502089837688</v>
      </c>
      <c r="P4634">
        <v>47.889460262382777</v>
      </c>
      <c r="Q4634" s="6">
        <v>4632</v>
      </c>
    </row>
    <row r="4635" spans="1:17" x14ac:dyDescent="0.25">
      <c r="A4635">
        <v>144.38215300380557</v>
      </c>
      <c r="B4635">
        <v>-34.353838261821927</v>
      </c>
      <c r="C4635" s="6">
        <v>2207.5200000000004</v>
      </c>
      <c r="D4635">
        <v>1.2</v>
      </c>
      <c r="E4635">
        <v>0.65</v>
      </c>
      <c r="F4635">
        <v>19.899999999999999</v>
      </c>
      <c r="G4635">
        <v>46.089820015575185</v>
      </c>
      <c r="H4635">
        <v>15.683840347738192</v>
      </c>
      <c r="I4635">
        <v>34.38215300380557</v>
      </c>
      <c r="J4635">
        <v>5271.2124253675365</v>
      </c>
      <c r="K4635">
        <v>-3578.9193564034103</v>
      </c>
      <c r="L4635">
        <v>-34.174764618678374</v>
      </c>
      <c r="M4635">
        <v>6371.3690987878035</v>
      </c>
      <c r="N4635">
        <v>38099.314404057222</v>
      </c>
      <c r="O4635">
        <v>35.897408840036057</v>
      </c>
      <c r="P4635">
        <v>50.487826436933531</v>
      </c>
      <c r="Q4635" s="6">
        <v>4633</v>
      </c>
    </row>
    <row r="4636" spans="1:17" x14ac:dyDescent="0.25">
      <c r="A4636">
        <v>143.13133035930571</v>
      </c>
      <c r="B4636">
        <v>-32.169326585405983</v>
      </c>
      <c r="C4636" s="6">
        <v>2207.8000000000002</v>
      </c>
      <c r="D4636">
        <v>1.2</v>
      </c>
      <c r="E4636">
        <v>0.65</v>
      </c>
      <c r="F4636">
        <v>19.899999999999999</v>
      </c>
      <c r="G4636">
        <v>46.089820015575185</v>
      </c>
      <c r="H4636">
        <v>17.68707364126805</v>
      </c>
      <c r="I4636">
        <v>33.131330359305707</v>
      </c>
      <c r="J4636">
        <v>5404.0874062300409</v>
      </c>
      <c r="K4636">
        <v>-3376.3411457536727</v>
      </c>
      <c r="L4636">
        <v>-31.996130522394132</v>
      </c>
      <c r="M4636">
        <v>6372.1142666059704</v>
      </c>
      <c r="N4636">
        <v>37905.035189826056</v>
      </c>
      <c r="O4636">
        <v>38.31570934265833</v>
      </c>
      <c r="P4636">
        <v>50.793806665018167</v>
      </c>
      <c r="Q4636" s="6">
        <v>4634</v>
      </c>
    </row>
    <row r="4637" spans="1:17" x14ac:dyDescent="0.25">
      <c r="A4637">
        <v>143.20805822574977</v>
      </c>
      <c r="B4637">
        <v>-34.896290399479845</v>
      </c>
      <c r="C4637" s="6">
        <v>2208.0800000000004</v>
      </c>
      <c r="D4637">
        <v>3</v>
      </c>
      <c r="E4637">
        <v>0.65</v>
      </c>
      <c r="F4637">
        <v>19.899999999999999</v>
      </c>
      <c r="G4637">
        <v>54.048620189015942</v>
      </c>
      <c r="H4637">
        <v>17.735730923361835</v>
      </c>
      <c r="I4637">
        <v>33.208058225749767</v>
      </c>
      <c r="J4637">
        <v>5237.0201699790969</v>
      </c>
      <c r="K4637">
        <v>-3628.437486406448</v>
      </c>
      <c r="L4637">
        <v>-34.715916742944493</v>
      </c>
      <c r="M4637">
        <v>6371.1803344064456</v>
      </c>
      <c r="N4637">
        <v>38064.436795504465</v>
      </c>
      <c r="O4637">
        <v>36.320646773292381</v>
      </c>
      <c r="P4637">
        <v>48.847155825315397</v>
      </c>
      <c r="Q4637" s="6">
        <v>4635</v>
      </c>
    </row>
    <row r="4638" spans="1:17" x14ac:dyDescent="0.25">
      <c r="A4638">
        <v>142.53396965419259</v>
      </c>
      <c r="B4638">
        <v>-33.780388110547221</v>
      </c>
      <c r="C4638" s="6">
        <v>2208.36</v>
      </c>
      <c r="D4638">
        <v>0.75</v>
      </c>
      <c r="E4638">
        <v>0.65</v>
      </c>
      <c r="F4638">
        <v>19.899999999999999</v>
      </c>
      <c r="G4638">
        <v>42.007420362456692</v>
      </c>
      <c r="H4638">
        <v>14.162953250585767</v>
      </c>
      <c r="I4638">
        <v>32.533969654192589</v>
      </c>
      <c r="J4638">
        <v>5306.8438297154098</v>
      </c>
      <c r="K4638">
        <v>-3526.2268780327163</v>
      </c>
      <c r="L4638">
        <v>-33.602758313399853</v>
      </c>
      <c r="M4638">
        <v>6371.5671093027713</v>
      </c>
      <c r="N4638">
        <v>37962.114990695947</v>
      </c>
      <c r="O4638">
        <v>37.59114876151073</v>
      </c>
      <c r="P4638">
        <v>48.923881616565254</v>
      </c>
      <c r="Q4638" s="6">
        <v>4636</v>
      </c>
    </row>
    <row r="4639" spans="1:17" x14ac:dyDescent="0.25">
      <c r="A4639">
        <v>142.74211721727511</v>
      </c>
      <c r="B4639">
        <v>-34.485582483574703</v>
      </c>
      <c r="C4639" s="6">
        <v>2208.6400000000003</v>
      </c>
      <c r="D4639">
        <v>1.2</v>
      </c>
      <c r="E4639">
        <v>0.65</v>
      </c>
      <c r="F4639">
        <v>19.899999999999999</v>
      </c>
      <c r="G4639">
        <v>46.089820015575185</v>
      </c>
      <c r="H4639">
        <v>20.485249795338383</v>
      </c>
      <c r="I4639">
        <v>32.742117217275108</v>
      </c>
      <c r="J4639">
        <v>5262.9516306583264</v>
      </c>
      <c r="K4639">
        <v>-3590.9750439227696</v>
      </c>
      <c r="L4639">
        <v>-34.306187209147495</v>
      </c>
      <c r="M4639">
        <v>6371.3233815844942</v>
      </c>
      <c r="N4639">
        <v>38014.591296410486</v>
      </c>
      <c r="O4639">
        <v>36.93582386851822</v>
      </c>
      <c r="P4639">
        <v>48.635406381693087</v>
      </c>
      <c r="Q4639" s="6">
        <v>4637</v>
      </c>
    </row>
    <row r="4640" spans="1:17" x14ac:dyDescent="0.25">
      <c r="A4640">
        <v>143.70240295763031</v>
      </c>
      <c r="B4640">
        <v>-32.004783689330182</v>
      </c>
      <c r="C4640" s="6">
        <v>2208.92</v>
      </c>
      <c r="D4640">
        <v>3</v>
      </c>
      <c r="E4640">
        <v>0.65</v>
      </c>
      <c r="F4640">
        <v>19.899999999999999</v>
      </c>
      <c r="G4640">
        <v>54.048620189015942</v>
      </c>
      <c r="H4640">
        <v>19.998809483803218</v>
      </c>
      <c r="I4640">
        <v>33.702402957630312</v>
      </c>
      <c r="J4640">
        <v>5413.7797532599416</v>
      </c>
      <c r="K4640">
        <v>-3360.8824634312932</v>
      </c>
      <c r="L4640">
        <v>-31.832071398280636</v>
      </c>
      <c r="M4640">
        <v>6372.1693440936797</v>
      </c>
      <c r="N4640">
        <v>37929.064229918236</v>
      </c>
      <c r="O4640">
        <v>38.013616744452165</v>
      </c>
      <c r="P4640">
        <v>51.528841007572652</v>
      </c>
      <c r="Q4640" s="6">
        <v>4638</v>
      </c>
    </row>
    <row r="4641" spans="1:17" x14ac:dyDescent="0.25">
      <c r="A4641">
        <v>142.76091813230502</v>
      </c>
      <c r="B4641">
        <v>-34.739578697004248</v>
      </c>
      <c r="C4641" s="6">
        <v>2209.2000000000003</v>
      </c>
      <c r="D4641">
        <v>0.75</v>
      </c>
      <c r="E4641">
        <v>0.65</v>
      </c>
      <c r="F4641">
        <v>19.899999999999999</v>
      </c>
      <c r="G4641">
        <v>42.007420362456692</v>
      </c>
      <c r="H4641">
        <v>14.288164385657634</v>
      </c>
      <c r="I4641">
        <v>32.760918132305022</v>
      </c>
      <c r="J4641">
        <v>5246.9465883105568</v>
      </c>
      <c r="K4641">
        <v>-3614.1647775199094</v>
      </c>
      <c r="L4641">
        <v>-34.559574008984391</v>
      </c>
      <c r="M4641">
        <v>6371.2350089797601</v>
      </c>
      <c r="N4641">
        <v>38030.537790179878</v>
      </c>
      <c r="O4641">
        <v>36.737811117317392</v>
      </c>
      <c r="P4641">
        <v>48.47331425234276</v>
      </c>
      <c r="Q4641" s="6">
        <v>4639</v>
      </c>
    </row>
    <row r="4642" spans="1:17" x14ac:dyDescent="0.25">
      <c r="A4642">
        <v>143.76228655351952</v>
      </c>
      <c r="B4642">
        <v>-34.993934158413971</v>
      </c>
      <c r="C4642" s="6">
        <v>2209.48</v>
      </c>
      <c r="D4642">
        <v>3</v>
      </c>
      <c r="E4642">
        <v>0.65</v>
      </c>
      <c r="F4642">
        <v>19.899999999999999</v>
      </c>
      <c r="G4642">
        <v>54.048620189015942</v>
      </c>
      <c r="H4642">
        <v>14.863522865048058</v>
      </c>
      <c r="I4642">
        <v>33.762286553519516</v>
      </c>
      <c r="J4642">
        <v>5230.8153724100057</v>
      </c>
      <c r="K4642">
        <v>-3637.3169478816517</v>
      </c>
      <c r="L4642">
        <v>-34.813333324354765</v>
      </c>
      <c r="M4642">
        <v>6371.1462108154383</v>
      </c>
      <c r="N4642">
        <v>38101.086749522852</v>
      </c>
      <c r="O4642">
        <v>35.872912021391564</v>
      </c>
      <c r="P4642">
        <v>49.374046722741227</v>
      </c>
      <c r="Q4642" s="6">
        <v>4640</v>
      </c>
    </row>
    <row r="4643" spans="1:17" x14ac:dyDescent="0.25">
      <c r="A4643">
        <v>144.55159426511963</v>
      </c>
      <c r="B4643">
        <v>-36.186263854027388</v>
      </c>
      <c r="C4643" s="6">
        <v>2209.7600000000002</v>
      </c>
      <c r="D4643">
        <v>1.2</v>
      </c>
      <c r="E4643">
        <v>0.65</v>
      </c>
      <c r="F4643">
        <v>19.899999999999999</v>
      </c>
      <c r="G4643">
        <v>46.089820015575185</v>
      </c>
      <c r="H4643">
        <v>21.323750336946645</v>
      </c>
      <c r="I4643">
        <v>34.551594265119633</v>
      </c>
      <c r="J4643">
        <v>5153.825833600009</v>
      </c>
      <c r="K4643">
        <v>-3744.8939898681083</v>
      </c>
      <c r="L4643">
        <v>-36.003058383056761</v>
      </c>
      <c r="M4643">
        <v>6370.7261531502918</v>
      </c>
      <c r="N4643">
        <v>38215.788546953409</v>
      </c>
      <c r="O4643">
        <v>34.486594925098103</v>
      </c>
      <c r="P4643">
        <v>49.390212451415479</v>
      </c>
      <c r="Q4643" s="6">
        <v>4641</v>
      </c>
    </row>
    <row r="4644" spans="1:17" x14ac:dyDescent="0.25">
      <c r="A4644">
        <v>142.74143877811142</v>
      </c>
      <c r="B4644">
        <v>-33.28348549507843</v>
      </c>
      <c r="C4644" s="6">
        <v>2210.0400000000004</v>
      </c>
      <c r="D4644">
        <v>0.75</v>
      </c>
      <c r="E4644">
        <v>0.65</v>
      </c>
      <c r="F4644">
        <v>19.899999999999999</v>
      </c>
      <c r="G4644">
        <v>42.007420362456692</v>
      </c>
      <c r="H4644">
        <v>17.450132283206681</v>
      </c>
      <c r="I4644">
        <v>32.741438778111416</v>
      </c>
      <c r="J4644">
        <v>5337.288506689858</v>
      </c>
      <c r="K4644">
        <v>-3480.285653427386</v>
      </c>
      <c r="L4644">
        <v>-33.107164165560334</v>
      </c>
      <c r="M4644">
        <v>6371.737348094015</v>
      </c>
      <c r="N4644">
        <v>37945.208599414756</v>
      </c>
      <c r="O4644">
        <v>37.80499074048921</v>
      </c>
      <c r="P4644">
        <v>49.520660023067975</v>
      </c>
      <c r="Q4644" s="6">
        <v>4642</v>
      </c>
    </row>
    <row r="4645" spans="1:17" x14ac:dyDescent="0.25">
      <c r="A4645">
        <v>144.51175667166839</v>
      </c>
      <c r="B4645">
        <v>-32.274132541443478</v>
      </c>
      <c r="C4645" s="6">
        <v>2210.3200000000002</v>
      </c>
      <c r="D4645">
        <v>3</v>
      </c>
      <c r="E4645">
        <v>0.65</v>
      </c>
      <c r="F4645">
        <v>19.899999999999999</v>
      </c>
      <c r="G4645">
        <v>54.048620189015942</v>
      </c>
      <c r="H4645">
        <v>17.130744159738882</v>
      </c>
      <c r="I4645">
        <v>34.511756671668394</v>
      </c>
      <c r="J4645">
        <v>5397.8905843014618</v>
      </c>
      <c r="K4645">
        <v>-3386.173260446551</v>
      </c>
      <c r="L4645">
        <v>-32.100631303447628</v>
      </c>
      <c r="M4645">
        <v>6372.0791041742104</v>
      </c>
      <c r="N4645">
        <v>37991.223020570382</v>
      </c>
      <c r="O4645">
        <v>37.23562137762773</v>
      </c>
      <c r="P4645">
        <v>52.167417573904793</v>
      </c>
      <c r="Q4645" s="6">
        <v>4643</v>
      </c>
    </row>
    <row r="4646" spans="1:17" x14ac:dyDescent="0.25">
      <c r="A4646">
        <v>141.1159613923964</v>
      </c>
      <c r="B4646">
        <v>-34.007449898961511</v>
      </c>
      <c r="C4646" s="6">
        <v>2210.6000000000004</v>
      </c>
      <c r="D4646">
        <v>1.2</v>
      </c>
      <c r="E4646">
        <v>0.65</v>
      </c>
      <c r="F4646">
        <v>19.899999999999999</v>
      </c>
      <c r="G4646">
        <v>46.089820015575185</v>
      </c>
      <c r="H4646">
        <v>20.463455267699533</v>
      </c>
      <c r="I4646">
        <v>31.1159613923964</v>
      </c>
      <c r="J4646">
        <v>5292.7987946213789</v>
      </c>
      <c r="K4646">
        <v>-3547.1328873038537</v>
      </c>
      <c r="L4646">
        <v>-33.829239888602885</v>
      </c>
      <c r="M4646">
        <v>6371.4888998206761</v>
      </c>
      <c r="N4646">
        <v>37898.48126917769</v>
      </c>
      <c r="O4646">
        <v>38.389816068829148</v>
      </c>
      <c r="P4646">
        <v>47.18243850424853</v>
      </c>
      <c r="Q4646" s="6">
        <v>4644</v>
      </c>
    </row>
    <row r="4647" spans="1:17" x14ac:dyDescent="0.25">
      <c r="A4647">
        <v>140.83124050847445</v>
      </c>
      <c r="B4647">
        <v>-35.322523894912607</v>
      </c>
      <c r="C4647" s="6">
        <v>2210.88</v>
      </c>
      <c r="D4647">
        <v>1.2</v>
      </c>
      <c r="E4647">
        <v>0.65</v>
      </c>
      <c r="F4647">
        <v>19.899999999999999</v>
      </c>
      <c r="G4647">
        <v>46.089820015575185</v>
      </c>
      <c r="H4647">
        <v>20.147218750212904</v>
      </c>
      <c r="I4647">
        <v>30.831240508474451</v>
      </c>
      <c r="J4647">
        <v>5209.8233396375354</v>
      </c>
      <c r="K4647">
        <v>-3667.1211558296523</v>
      </c>
      <c r="L4647">
        <v>-35.141173937571047</v>
      </c>
      <c r="M4647">
        <v>6371.0310626903556</v>
      </c>
      <c r="N4647">
        <v>37962.559555805812</v>
      </c>
      <c r="O4647">
        <v>37.578242730053603</v>
      </c>
      <c r="P4647">
        <v>45.910798411447772</v>
      </c>
      <c r="Q4647" s="6">
        <v>4645</v>
      </c>
    </row>
    <row r="4648" spans="1:17" x14ac:dyDescent="0.25">
      <c r="A4648">
        <v>144.26124099686484</v>
      </c>
      <c r="B4648">
        <v>-32.776502131651512</v>
      </c>
      <c r="C4648" s="6">
        <v>2211.1600000000003</v>
      </c>
      <c r="D4648">
        <v>1.2</v>
      </c>
      <c r="E4648">
        <v>0.65</v>
      </c>
      <c r="F4648">
        <v>19.899999999999999</v>
      </c>
      <c r="G4648">
        <v>46.089820015575185</v>
      </c>
      <c r="H4648">
        <v>14.936748219827225</v>
      </c>
      <c r="I4648">
        <v>34.261240996864842</v>
      </c>
      <c r="J4648">
        <v>5367.9365150052508</v>
      </c>
      <c r="K4648">
        <v>-3433.1459089518007</v>
      </c>
      <c r="L4648">
        <v>-32.601570263042397</v>
      </c>
      <c r="M4648">
        <v>6371.9097028504102</v>
      </c>
      <c r="N4648">
        <v>38003.874686621508</v>
      </c>
      <c r="O4648">
        <v>37.076379592990435</v>
      </c>
      <c r="P4648">
        <v>51.523605059346323</v>
      </c>
      <c r="Q4648" s="6">
        <v>4646</v>
      </c>
    </row>
    <row r="4649" spans="1:17" x14ac:dyDescent="0.25">
      <c r="A4649">
        <v>140.87826464321256</v>
      </c>
      <c r="B4649">
        <v>-36.845704195878831</v>
      </c>
      <c r="C4649" s="6">
        <v>2211.44</v>
      </c>
      <c r="D4649">
        <v>1.2</v>
      </c>
      <c r="E4649">
        <v>0.65</v>
      </c>
      <c r="F4649">
        <v>19.899999999999999</v>
      </c>
      <c r="G4649">
        <v>46.089820015575185</v>
      </c>
      <c r="H4649">
        <v>17.766202100420006</v>
      </c>
      <c r="I4649">
        <v>30.87826464321256</v>
      </c>
      <c r="J4649">
        <v>5110.2821931232402</v>
      </c>
      <c r="K4649">
        <v>-3803.7055094040716</v>
      </c>
      <c r="L4649">
        <v>-36.661193766469303</v>
      </c>
      <c r="M4649">
        <v>6370.4913229376089</v>
      </c>
      <c r="N4649">
        <v>38059.667923496345</v>
      </c>
      <c r="O4649">
        <v>36.369890895146867</v>
      </c>
      <c r="P4649">
        <v>44.919168032306047</v>
      </c>
      <c r="Q4649" s="6">
        <v>4647</v>
      </c>
    </row>
    <row r="4650" spans="1:17" x14ac:dyDescent="0.25">
      <c r="A4650">
        <v>142.97833643721057</v>
      </c>
      <c r="B4650">
        <v>-34.439411677125555</v>
      </c>
      <c r="C4650" s="6">
        <v>2211.7200000000003</v>
      </c>
      <c r="D4650">
        <v>3</v>
      </c>
      <c r="E4650">
        <v>0.65</v>
      </c>
      <c r="F4650">
        <v>19.899999999999999</v>
      </c>
      <c r="G4650">
        <v>54.048620189015942</v>
      </c>
      <c r="H4650">
        <v>17.996954098456538</v>
      </c>
      <c r="I4650">
        <v>32.978336437210572</v>
      </c>
      <c r="J4650">
        <v>5265.8498667798813</v>
      </c>
      <c r="K4650">
        <v>-3586.7521653983272</v>
      </c>
      <c r="L4650">
        <v>-34.260128691035007</v>
      </c>
      <c r="M4650">
        <v>6371.3394129849403</v>
      </c>
      <c r="N4650">
        <v>38024.954247779831</v>
      </c>
      <c r="O4650">
        <v>36.8080637478147</v>
      </c>
      <c r="P4650">
        <v>48.925637249453267</v>
      </c>
      <c r="Q4650" s="6">
        <v>4648</v>
      </c>
    </row>
    <row r="4651" spans="1:17" x14ac:dyDescent="0.25">
      <c r="A4651">
        <v>144.46054578131293</v>
      </c>
      <c r="B4651">
        <v>-35.771210553784861</v>
      </c>
      <c r="C4651" s="6">
        <v>2212</v>
      </c>
      <c r="D4651">
        <v>3</v>
      </c>
      <c r="E4651">
        <v>0.65</v>
      </c>
      <c r="F4651">
        <v>19.899999999999999</v>
      </c>
      <c r="G4651">
        <v>54.048620189015942</v>
      </c>
      <c r="H4651">
        <v>14.240663116648015</v>
      </c>
      <c r="I4651">
        <v>34.460545781312931</v>
      </c>
      <c r="J4651">
        <v>5180.8816654817783</v>
      </c>
      <c r="K4651">
        <v>-3707.6257587336654</v>
      </c>
      <c r="L4651">
        <v>-35.588876095975444</v>
      </c>
      <c r="M4651">
        <v>6370.8730640745489</v>
      </c>
      <c r="N4651">
        <v>38186.069834420152</v>
      </c>
      <c r="O4651">
        <v>34.843572264130557</v>
      </c>
      <c r="P4651">
        <v>49.576254815156396</v>
      </c>
      <c r="Q4651" s="6">
        <v>4649</v>
      </c>
    </row>
    <row r="4652" spans="1:17" x14ac:dyDescent="0.25">
      <c r="A4652">
        <v>142.81978497076125</v>
      </c>
      <c r="B4652">
        <v>-34.690428322699354</v>
      </c>
      <c r="C4652" s="6">
        <v>2212.2800000000002</v>
      </c>
      <c r="D4652">
        <v>3</v>
      </c>
      <c r="E4652">
        <v>0.65</v>
      </c>
      <c r="F4652">
        <v>19.899999999999999</v>
      </c>
      <c r="G4652">
        <v>54.048620189015942</v>
      </c>
      <c r="H4652">
        <v>14.107923247877316</v>
      </c>
      <c r="I4652">
        <v>32.819784970761248</v>
      </c>
      <c r="J4652">
        <v>5250.0517682118543</v>
      </c>
      <c r="K4652">
        <v>-3609.6828363214909</v>
      </c>
      <c r="L4652">
        <v>-34.510540462560236</v>
      </c>
      <c r="M4652">
        <v>6371.2521334301618</v>
      </c>
      <c r="N4652">
        <v>38030.884305277061</v>
      </c>
      <c r="O4652">
        <v>36.733771018291073</v>
      </c>
      <c r="P4652">
        <v>48.572679486567957</v>
      </c>
      <c r="Q4652" s="6">
        <v>4650</v>
      </c>
    </row>
    <row r="4653" spans="1:17" x14ac:dyDescent="0.25">
      <c r="A4653">
        <v>142.31796031428055</v>
      </c>
      <c r="B4653">
        <v>-33.946664543662358</v>
      </c>
      <c r="C4653" s="6">
        <v>2212.5600000000004</v>
      </c>
      <c r="D4653">
        <v>3</v>
      </c>
      <c r="E4653">
        <v>0.65</v>
      </c>
      <c r="F4653">
        <v>19.899999999999999</v>
      </c>
      <c r="G4653">
        <v>54.048620189015942</v>
      </c>
      <c r="H4653">
        <v>17.996469127912412</v>
      </c>
      <c r="I4653">
        <v>32.317960314280555</v>
      </c>
      <c r="J4653">
        <v>5296.5668771976661</v>
      </c>
      <c r="K4653">
        <v>-3541.5416470366836</v>
      </c>
      <c r="L4653">
        <v>-33.768608767053927</v>
      </c>
      <c r="M4653">
        <v>6371.5098620596</v>
      </c>
      <c r="N4653">
        <v>37959.836124238063</v>
      </c>
      <c r="O4653">
        <v>37.618829368470223</v>
      </c>
      <c r="P4653">
        <v>48.564453452870367</v>
      </c>
      <c r="Q4653" s="6">
        <v>4651</v>
      </c>
    </row>
    <row r="4654" spans="1:17" x14ac:dyDescent="0.25">
      <c r="A4654">
        <v>142.71378975028225</v>
      </c>
      <c r="B4654">
        <v>-35.846144125528134</v>
      </c>
      <c r="C4654" s="6">
        <v>2212.84</v>
      </c>
      <c r="D4654">
        <v>1.2</v>
      </c>
      <c r="E4654">
        <v>0.65</v>
      </c>
      <c r="F4654">
        <v>19.899999999999999</v>
      </c>
      <c r="G4654">
        <v>46.089820015575185</v>
      </c>
      <c r="H4654">
        <v>15.328561615972092</v>
      </c>
      <c r="I4654">
        <v>32.713789750282245</v>
      </c>
      <c r="J4654">
        <v>5176.0171355948178</v>
      </c>
      <c r="K4654">
        <v>-3714.3684431380129</v>
      </c>
      <c r="L4654">
        <v>-35.66364958775295</v>
      </c>
      <c r="M4654">
        <v>6370.8465936130251</v>
      </c>
      <c r="N4654">
        <v>38093.997377510816</v>
      </c>
      <c r="O4654">
        <v>35.955245059812682</v>
      </c>
      <c r="P4654">
        <v>47.644580358892178</v>
      </c>
      <c r="Q4654" s="6">
        <v>4652</v>
      </c>
    </row>
    <row r="4655" spans="1:17" x14ac:dyDescent="0.25">
      <c r="A4655">
        <v>143.27117473650654</v>
      </c>
      <c r="B4655">
        <v>-35.77513778101072</v>
      </c>
      <c r="C4655" s="6">
        <v>2213.1200000000003</v>
      </c>
      <c r="D4655">
        <v>0.75</v>
      </c>
      <c r="E4655">
        <v>0.65</v>
      </c>
      <c r="F4655">
        <v>19.899999999999999</v>
      </c>
      <c r="G4655">
        <v>42.007420362456692</v>
      </c>
      <c r="H4655">
        <v>19.849685843697078</v>
      </c>
      <c r="I4655">
        <v>33.271174736506538</v>
      </c>
      <c r="J4655">
        <v>5180.6269386593813</v>
      </c>
      <c r="K4655">
        <v>-3707.9792949527355</v>
      </c>
      <c r="L4655">
        <v>-35.592794902611324</v>
      </c>
      <c r="M4655">
        <v>6370.8716773579317</v>
      </c>
      <c r="N4655">
        <v>38120.074965137312</v>
      </c>
      <c r="O4655">
        <v>35.638757974512664</v>
      </c>
      <c r="P4655">
        <v>48.300444860723147</v>
      </c>
      <c r="Q4655" s="6">
        <v>4653</v>
      </c>
    </row>
    <row r="4656" spans="1:17" x14ac:dyDescent="0.25">
      <c r="A4656">
        <v>140.58912685677603</v>
      </c>
      <c r="B4656">
        <v>-35.22655510350652</v>
      </c>
      <c r="C4656" s="6">
        <v>2213.4</v>
      </c>
      <c r="D4656">
        <v>1.2</v>
      </c>
      <c r="E4656">
        <v>0.65</v>
      </c>
      <c r="F4656">
        <v>19.899999999999999</v>
      </c>
      <c r="G4656">
        <v>46.089820015575185</v>
      </c>
      <c r="H4656">
        <v>18.957733435846091</v>
      </c>
      <c r="I4656">
        <v>30.589126856776033</v>
      </c>
      <c r="J4656">
        <v>5215.9721122058418</v>
      </c>
      <c r="K4656">
        <v>-3658.4287452171488</v>
      </c>
      <c r="L4656">
        <v>-35.045421483343979</v>
      </c>
      <c r="M4656">
        <v>6371.0647429719465</v>
      </c>
      <c r="N4656">
        <v>37944.194518749566</v>
      </c>
      <c r="O4656">
        <v>37.808419644990806</v>
      </c>
      <c r="P4656">
        <v>45.703006951570615</v>
      </c>
      <c r="Q4656" s="6">
        <v>4654</v>
      </c>
    </row>
    <row r="4657" spans="1:17" x14ac:dyDescent="0.25">
      <c r="A4657">
        <v>140.8660855872844</v>
      </c>
      <c r="B4657">
        <v>-36.284884419844268</v>
      </c>
      <c r="C4657" s="6">
        <v>2213.6800000000003</v>
      </c>
      <c r="D4657">
        <v>3</v>
      </c>
      <c r="E4657">
        <v>0.65</v>
      </c>
      <c r="F4657">
        <v>19.899999999999999</v>
      </c>
      <c r="G4657">
        <v>54.048620189015942</v>
      </c>
      <c r="H4657">
        <v>18.72478798392352</v>
      </c>
      <c r="I4657">
        <v>30.866085587284402</v>
      </c>
      <c r="J4657">
        <v>5147.3571923889012</v>
      </c>
      <c r="K4657">
        <v>-3753.72076290412</v>
      </c>
      <c r="L4657">
        <v>-36.10147761793327</v>
      </c>
      <c r="M4657">
        <v>6370.6911424032514</v>
      </c>
      <c r="N4657">
        <v>38023.810958822061</v>
      </c>
      <c r="O4657">
        <v>36.813440656021392</v>
      </c>
      <c r="P4657">
        <v>45.283395663435051</v>
      </c>
      <c r="Q4657" s="6">
        <v>4655</v>
      </c>
    </row>
    <row r="4658" spans="1:17" x14ac:dyDescent="0.25">
      <c r="A4658">
        <v>143.49001020300082</v>
      </c>
      <c r="B4658">
        <v>-36.199897250975944</v>
      </c>
      <c r="C4658" s="6">
        <v>2213.96</v>
      </c>
      <c r="D4658">
        <v>0.75</v>
      </c>
      <c r="E4658">
        <v>0.65</v>
      </c>
      <c r="F4658">
        <v>19.899999999999999</v>
      </c>
      <c r="G4658">
        <v>42.007420362456692</v>
      </c>
      <c r="H4658">
        <v>21.484372541014348</v>
      </c>
      <c r="I4658">
        <v>33.490010203000821</v>
      </c>
      <c r="J4658">
        <v>5152.9325142196512</v>
      </c>
      <c r="K4658">
        <v>-3746.1148653552864</v>
      </c>
      <c r="L4658">
        <v>-36.01666381885002</v>
      </c>
      <c r="M4658">
        <v>6370.7213155605787</v>
      </c>
      <c r="N4658">
        <v>38157.619904887986</v>
      </c>
      <c r="O4658">
        <v>35.183276258758482</v>
      </c>
      <c r="P4658">
        <v>48.246503872581116</v>
      </c>
      <c r="Q4658" s="6">
        <v>4656</v>
      </c>
    </row>
    <row r="4659" spans="1:17" x14ac:dyDescent="0.25">
      <c r="A4659">
        <v>143.05614286239523</v>
      </c>
      <c r="B4659">
        <v>-33.459557086907147</v>
      </c>
      <c r="C4659" s="6">
        <v>2214.2400000000002</v>
      </c>
      <c r="D4659">
        <v>0.75</v>
      </c>
      <c r="E4659">
        <v>0.65</v>
      </c>
      <c r="F4659">
        <v>19.899999999999999</v>
      </c>
      <c r="G4659">
        <v>42.007420362456692</v>
      </c>
      <c r="H4659">
        <v>18.382891527005853</v>
      </c>
      <c r="I4659">
        <v>33.056142862395234</v>
      </c>
      <c r="J4659">
        <v>5326.5466628878785</v>
      </c>
      <c r="K4659">
        <v>-3496.5941471363367</v>
      </c>
      <c r="L4659">
        <v>-33.282766052694114</v>
      </c>
      <c r="M4659">
        <v>6371.6771718057153</v>
      </c>
      <c r="N4659">
        <v>37972.885945619077</v>
      </c>
      <c r="O4659">
        <v>37.458279593132382</v>
      </c>
      <c r="P4659">
        <v>49.729286573764966</v>
      </c>
      <c r="Q4659" s="6">
        <v>4657</v>
      </c>
    </row>
    <row r="4660" spans="1:17" x14ac:dyDescent="0.25">
      <c r="A4660">
        <v>142.67984602312231</v>
      </c>
      <c r="B4660">
        <v>-32.567491375859511</v>
      </c>
      <c r="C4660" s="6">
        <v>2214.5200000000004</v>
      </c>
      <c r="D4660">
        <v>0.75</v>
      </c>
      <c r="E4660">
        <v>0.65</v>
      </c>
      <c r="F4660">
        <v>19.899999999999999</v>
      </c>
      <c r="G4660">
        <v>42.007420362456692</v>
      </c>
      <c r="H4660">
        <v>14.253913089751007</v>
      </c>
      <c r="I4660">
        <v>32.679846023122309</v>
      </c>
      <c r="J4660">
        <v>5380.449213162502</v>
      </c>
      <c r="K4660">
        <v>-3413.6344091855963</v>
      </c>
      <c r="L4660">
        <v>-32.393148238910605</v>
      </c>
      <c r="M4660">
        <v>6371.980352684468</v>
      </c>
      <c r="N4660">
        <v>37901.411266809613</v>
      </c>
      <c r="O4660">
        <v>38.359639290282843</v>
      </c>
      <c r="P4660">
        <v>49.999107593156104</v>
      </c>
      <c r="Q4660" s="6">
        <v>4658</v>
      </c>
    </row>
    <row r="4661" spans="1:17" x14ac:dyDescent="0.25">
      <c r="A4661">
        <v>142.2548132678271</v>
      </c>
      <c r="B4661">
        <v>-31.960885366983774</v>
      </c>
      <c r="C4661" s="6">
        <v>2214.8000000000002</v>
      </c>
      <c r="D4661">
        <v>1.2</v>
      </c>
      <c r="E4661">
        <v>0.65</v>
      </c>
      <c r="F4661">
        <v>19.899999999999999</v>
      </c>
      <c r="G4661">
        <v>46.089820015575185</v>
      </c>
      <c r="H4661">
        <v>20.593951229402109</v>
      </c>
      <c r="I4661">
        <v>32.254813267827103</v>
      </c>
      <c r="J4661">
        <v>5416.3580221621942</v>
      </c>
      <c r="K4661">
        <v>-3356.753618674747</v>
      </c>
      <c r="L4661">
        <v>-31.788303100443738</v>
      </c>
      <c r="M4661">
        <v>6372.1840118382306</v>
      </c>
      <c r="N4661">
        <v>37843.782866140209</v>
      </c>
      <c r="O4661">
        <v>39.09547935708521</v>
      </c>
      <c r="P4661">
        <v>50.010167136123819</v>
      </c>
      <c r="Q4661" s="6">
        <v>4659</v>
      </c>
    </row>
    <row r="4662" spans="1:17" x14ac:dyDescent="0.25">
      <c r="A4662">
        <v>141.12517026723333</v>
      </c>
      <c r="B4662">
        <v>-32.898052264258297</v>
      </c>
      <c r="C4662" s="6">
        <v>2215.0800000000004</v>
      </c>
      <c r="D4662">
        <v>1.2</v>
      </c>
      <c r="E4662">
        <v>0.65</v>
      </c>
      <c r="F4662">
        <v>19.899999999999999</v>
      </c>
      <c r="G4662">
        <v>46.089820015575185</v>
      </c>
      <c r="H4662">
        <v>22.976944214611311</v>
      </c>
      <c r="I4662">
        <v>31.125170267233329</v>
      </c>
      <c r="J4662">
        <v>5360.6268621173267</v>
      </c>
      <c r="K4662">
        <v>-3444.472079851525</v>
      </c>
      <c r="L4662">
        <v>-32.722782281133277</v>
      </c>
      <c r="M4662">
        <v>6371.8685064689262</v>
      </c>
      <c r="N4662">
        <v>37834.381158583652</v>
      </c>
      <c r="O4662">
        <v>39.211392960236189</v>
      </c>
      <c r="P4662">
        <v>48.02894815889622</v>
      </c>
      <c r="Q4662" s="6">
        <v>4660</v>
      </c>
    </row>
    <row r="4663" spans="1:17" x14ac:dyDescent="0.25">
      <c r="A4663">
        <v>140.88692744472112</v>
      </c>
      <c r="B4663">
        <v>-34.197180360313446</v>
      </c>
      <c r="C4663" s="6">
        <v>2215.36</v>
      </c>
      <c r="D4663">
        <v>0.75</v>
      </c>
      <c r="E4663">
        <v>0.65</v>
      </c>
      <c r="F4663">
        <v>19.899999999999999</v>
      </c>
      <c r="G4663">
        <v>42.007420362456692</v>
      </c>
      <c r="H4663">
        <v>15.519110920267398</v>
      </c>
      <c r="I4663">
        <v>30.886927444721124</v>
      </c>
      <c r="J4663">
        <v>5280.9990472942955</v>
      </c>
      <c r="K4663">
        <v>-3564.5595241397768</v>
      </c>
      <c r="L4663">
        <v>-34.018494081384326</v>
      </c>
      <c r="M4663">
        <v>6371.4233526472599</v>
      </c>
      <c r="N4663">
        <v>37897.61246747306</v>
      </c>
      <c r="O4663">
        <v>38.399888605680424</v>
      </c>
      <c r="P4663">
        <v>46.783903905988637</v>
      </c>
      <c r="Q4663" s="6">
        <v>4661</v>
      </c>
    </row>
    <row r="4664" spans="1:17" x14ac:dyDescent="0.25">
      <c r="A4664">
        <v>144.59806490950328</v>
      </c>
      <c r="B4664">
        <v>-34.272291213051332</v>
      </c>
      <c r="C4664" s="6">
        <v>2215.6400000000003</v>
      </c>
      <c r="D4664">
        <v>1.2</v>
      </c>
      <c r="E4664">
        <v>0.65</v>
      </c>
      <c r="F4664">
        <v>19.899999999999999</v>
      </c>
      <c r="G4664">
        <v>46.089820015575185</v>
      </c>
      <c r="H4664">
        <v>19.723747649368889</v>
      </c>
      <c r="I4664">
        <v>34.598064909503279</v>
      </c>
      <c r="J4664">
        <v>5276.3117059575579</v>
      </c>
      <c r="K4664">
        <v>-3571.4477509091407</v>
      </c>
      <c r="L4664">
        <v>-34.093418544298601</v>
      </c>
      <c r="M4664">
        <v>6371.3973550469063</v>
      </c>
      <c r="N4664">
        <v>38107.121272462995</v>
      </c>
      <c r="O4664">
        <v>35.802853895589237</v>
      </c>
      <c r="P4664">
        <v>50.773268629503242</v>
      </c>
      <c r="Q4664" s="6">
        <v>4662</v>
      </c>
    </row>
    <row r="4665" spans="1:17" x14ac:dyDescent="0.25">
      <c r="A4665">
        <v>141.68211032191078</v>
      </c>
      <c r="B4665">
        <v>-35.608582438190595</v>
      </c>
      <c r="C4665" s="6">
        <v>2215.92</v>
      </c>
      <c r="D4665">
        <v>0.75</v>
      </c>
      <c r="E4665">
        <v>0.65</v>
      </c>
      <c r="F4665">
        <v>19.899999999999999</v>
      </c>
      <c r="G4665">
        <v>42.007420362456692</v>
      </c>
      <c r="H4665">
        <v>20.061432008918963</v>
      </c>
      <c r="I4665">
        <v>31.682110321910784</v>
      </c>
      <c r="J4665">
        <v>5191.4085698516383</v>
      </c>
      <c r="K4665">
        <v>-3692.9705686019943</v>
      </c>
      <c r="L4665">
        <v>-35.426599677830779</v>
      </c>
      <c r="M4665">
        <v>6370.9304312391896</v>
      </c>
      <c r="N4665">
        <v>38024.484032833716</v>
      </c>
      <c r="O4665">
        <v>36.808358450765986</v>
      </c>
      <c r="P4665">
        <v>46.668425125166173</v>
      </c>
      <c r="Q4665" s="6">
        <v>4663</v>
      </c>
    </row>
    <row r="4666" spans="1:17" x14ac:dyDescent="0.25">
      <c r="A4666">
        <v>141.29025406836573</v>
      </c>
      <c r="B4666">
        <v>-33.929660502348028</v>
      </c>
      <c r="C4666" s="6">
        <v>2216.2000000000003</v>
      </c>
      <c r="D4666">
        <v>1.2</v>
      </c>
      <c r="E4666">
        <v>0.65</v>
      </c>
      <c r="F4666">
        <v>19.899999999999999</v>
      </c>
      <c r="G4666">
        <v>46.089820015575185</v>
      </c>
      <c r="H4666">
        <v>19.721759699132221</v>
      </c>
      <c r="I4666">
        <v>31.290254068365726</v>
      </c>
      <c r="J4666">
        <v>5297.6198886404845</v>
      </c>
      <c r="K4666">
        <v>-3539.9768530944143</v>
      </c>
      <c r="L4666">
        <v>-33.751648013923003</v>
      </c>
      <c r="M4666">
        <v>6371.5157227274776</v>
      </c>
      <c r="N4666">
        <v>37903.182063879322</v>
      </c>
      <c r="O4666">
        <v>38.330761156525895</v>
      </c>
      <c r="P4666">
        <v>47.436006480374807</v>
      </c>
      <c r="Q4666" s="6">
        <v>4664</v>
      </c>
    </row>
    <row r="4667" spans="1:17" x14ac:dyDescent="0.25">
      <c r="A4667">
        <v>144.64684637966459</v>
      </c>
      <c r="B4667">
        <v>-33.0796356289027</v>
      </c>
      <c r="C4667" s="6">
        <v>2216.48</v>
      </c>
      <c r="D4667">
        <v>0.75</v>
      </c>
      <c r="E4667">
        <v>0.65</v>
      </c>
      <c r="F4667">
        <v>19.899999999999999</v>
      </c>
      <c r="G4667">
        <v>42.007420362456692</v>
      </c>
      <c r="H4667">
        <v>17.543829648563165</v>
      </c>
      <c r="I4667">
        <v>34.646846379664595</v>
      </c>
      <c r="J4667">
        <v>5349.6620093972406</v>
      </c>
      <c r="K4667">
        <v>-3461.3636716227679</v>
      </c>
      <c r="L4667">
        <v>-32.903866392688236</v>
      </c>
      <c r="M4667">
        <v>6371.8068145556617</v>
      </c>
      <c r="N4667">
        <v>38043.192600270217</v>
      </c>
      <c r="O4667">
        <v>36.589699979918116</v>
      </c>
      <c r="P4667">
        <v>51.698114409081732</v>
      </c>
      <c r="Q4667" s="6">
        <v>4665</v>
      </c>
    </row>
    <row r="4668" spans="1:17" x14ac:dyDescent="0.25">
      <c r="A4668">
        <v>143.44356086261968</v>
      </c>
      <c r="B4668">
        <v>-35.73409413583915</v>
      </c>
      <c r="C4668" s="6">
        <v>2216.7600000000002</v>
      </c>
      <c r="D4668">
        <v>1.2</v>
      </c>
      <c r="E4668">
        <v>0.65</v>
      </c>
      <c r="F4668">
        <v>19.899999999999999</v>
      </c>
      <c r="G4668">
        <v>46.089820015575185</v>
      </c>
      <c r="H4668">
        <v>19.162431848398626</v>
      </c>
      <c r="I4668">
        <v>33.443560862619677</v>
      </c>
      <c r="J4668">
        <v>5183.2878960443186</v>
      </c>
      <c r="K4668">
        <v>-3704.283619934432</v>
      </c>
      <c r="L4668">
        <v>-35.551839430099697</v>
      </c>
      <c r="M4668">
        <v>6370.8861667898354</v>
      </c>
      <c r="N4668">
        <v>38127.1006875452</v>
      </c>
      <c r="O4668">
        <v>35.553846464367496</v>
      </c>
      <c r="P4668">
        <v>48.515091280076938</v>
      </c>
      <c r="Q4668" s="6">
        <v>4666</v>
      </c>
    </row>
    <row r="4669" spans="1:17" x14ac:dyDescent="0.25">
      <c r="A4669">
        <v>141.51359193823666</v>
      </c>
      <c r="B4669">
        <v>-34.407534789779696</v>
      </c>
      <c r="C4669" s="6">
        <v>2217.0400000000004</v>
      </c>
      <c r="D4669">
        <v>3</v>
      </c>
      <c r="E4669">
        <v>0.65</v>
      </c>
      <c r="F4669">
        <v>19.899999999999999</v>
      </c>
      <c r="G4669">
        <v>54.048620189015942</v>
      </c>
      <c r="H4669">
        <v>18.095520438279678</v>
      </c>
      <c r="I4669">
        <v>31.513591938236658</v>
      </c>
      <c r="J4669">
        <v>5267.848845344487</v>
      </c>
      <c r="K4669">
        <v>-3583.835295041024</v>
      </c>
      <c r="L4669">
        <v>-34.228329599695073</v>
      </c>
      <c r="M4669">
        <v>6371.3504753214629</v>
      </c>
      <c r="N4669">
        <v>37943.335476899287</v>
      </c>
      <c r="O4669">
        <v>37.823128083665353</v>
      </c>
      <c r="P4669">
        <v>47.335448008435925</v>
      </c>
      <c r="Q4669" s="6">
        <v>4667</v>
      </c>
    </row>
    <row r="4670" spans="1:17" x14ac:dyDescent="0.25">
      <c r="A4670">
        <v>144.8496959303389</v>
      </c>
      <c r="B4670">
        <v>-36.716115070625278</v>
      </c>
      <c r="C4670" s="6">
        <v>2217.3200000000002</v>
      </c>
      <c r="D4670">
        <v>1.2</v>
      </c>
      <c r="E4670">
        <v>0.65</v>
      </c>
      <c r="F4670">
        <v>19.899999999999999</v>
      </c>
      <c r="G4670">
        <v>46.089820015575185</v>
      </c>
      <c r="H4670">
        <v>22.72034813809293</v>
      </c>
      <c r="I4670">
        <v>34.849695930338896</v>
      </c>
      <c r="J4670">
        <v>5118.892894458003</v>
      </c>
      <c r="K4670">
        <v>-3792.1873484613702</v>
      </c>
      <c r="L4670">
        <v>-36.53185340915136</v>
      </c>
      <c r="M4670">
        <v>6370.5376029628078</v>
      </c>
      <c r="N4670">
        <v>38264.198593779984</v>
      </c>
      <c r="O4670">
        <v>33.909646687167601</v>
      </c>
      <c r="P4670">
        <v>49.350470736006244</v>
      </c>
      <c r="Q4670" s="6">
        <v>4668</v>
      </c>
    </row>
    <row r="4671" spans="1:17" x14ac:dyDescent="0.25">
      <c r="A4671">
        <v>143.2045471232565</v>
      </c>
      <c r="B4671">
        <v>-35.851518089141727</v>
      </c>
      <c r="C4671" s="6">
        <v>2217.6000000000004</v>
      </c>
      <c r="D4671">
        <v>0.75</v>
      </c>
      <c r="E4671">
        <v>0.65</v>
      </c>
      <c r="F4671">
        <v>19.899999999999999</v>
      </c>
      <c r="G4671">
        <v>42.007420362456692</v>
      </c>
      <c r="H4671">
        <v>23.806235518889967</v>
      </c>
      <c r="I4671">
        <v>33.204547123256503</v>
      </c>
      <c r="J4671">
        <v>5175.6679280156814</v>
      </c>
      <c r="K4671">
        <v>-3714.8517626354228</v>
      </c>
      <c r="L4671">
        <v>-35.669012118829393</v>
      </c>
      <c r="M4671">
        <v>6370.844694343572</v>
      </c>
      <c r="N4671">
        <v>38121.007561873179</v>
      </c>
      <c r="O4671">
        <v>35.627102361489236</v>
      </c>
      <c r="P4671">
        <v>48.175653441984842</v>
      </c>
      <c r="Q4671" s="6">
        <v>4669</v>
      </c>
    </row>
    <row r="4672" spans="1:17" x14ac:dyDescent="0.25">
      <c r="A4672">
        <v>142.70340406155739</v>
      </c>
      <c r="B4672">
        <v>-32.696666917672317</v>
      </c>
      <c r="C4672" s="6">
        <v>2217.88</v>
      </c>
      <c r="D4672">
        <v>1.2</v>
      </c>
      <c r="E4672">
        <v>0.65</v>
      </c>
      <c r="F4672">
        <v>19.899999999999999</v>
      </c>
      <c r="G4672">
        <v>46.089820015575185</v>
      </c>
      <c r="H4672">
        <v>14.214979302807278</v>
      </c>
      <c r="I4672">
        <v>32.703404061557393</v>
      </c>
      <c r="J4672">
        <v>5372.7244027176803</v>
      </c>
      <c r="K4672">
        <v>-3425.6984717786186</v>
      </c>
      <c r="L4672">
        <v>-32.521958832382715</v>
      </c>
      <c r="M4672">
        <v>6371.9367171296062</v>
      </c>
      <c r="N4672">
        <v>37909.963569723426</v>
      </c>
      <c r="O4672">
        <v>38.250996618512161</v>
      </c>
      <c r="P4672">
        <v>49.925273658790424</v>
      </c>
      <c r="Q4672" s="6">
        <v>4670</v>
      </c>
    </row>
    <row r="4673" spans="1:17" x14ac:dyDescent="0.25">
      <c r="A4673">
        <v>144.97099371060375</v>
      </c>
      <c r="B4673">
        <v>-32.453709353642004</v>
      </c>
      <c r="C4673" s="6">
        <v>2218.1600000000003</v>
      </c>
      <c r="D4673">
        <v>0.75</v>
      </c>
      <c r="E4673">
        <v>0.65</v>
      </c>
      <c r="F4673">
        <v>19.899999999999999</v>
      </c>
      <c r="G4673">
        <v>42.007420362456692</v>
      </c>
      <c r="H4673">
        <v>21.511334474925768</v>
      </c>
      <c r="I4673">
        <v>34.97099371060375</v>
      </c>
      <c r="J4673">
        <v>5387.2308012500207</v>
      </c>
      <c r="K4673">
        <v>-3402.9937930514998</v>
      </c>
      <c r="L4673">
        <v>-32.279690599087843</v>
      </c>
      <c r="M4673">
        <v>6372.0187116395045</v>
      </c>
      <c r="N4673">
        <v>38028.253104014031</v>
      </c>
      <c r="O4673">
        <v>36.776516969507512</v>
      </c>
      <c r="P4673">
        <v>52.504712010137922</v>
      </c>
      <c r="Q4673" s="6">
        <v>4671</v>
      </c>
    </row>
    <row r="4674" spans="1:17" x14ac:dyDescent="0.25">
      <c r="A4674">
        <v>144.94258966797349</v>
      </c>
      <c r="B4674">
        <v>-34.426951473279132</v>
      </c>
      <c r="C4674" s="6">
        <v>2218.44</v>
      </c>
      <c r="D4674">
        <v>3</v>
      </c>
      <c r="E4674">
        <v>0.65</v>
      </c>
      <c r="F4674">
        <v>19.899999999999999</v>
      </c>
      <c r="G4674">
        <v>54.048620189015942</v>
      </c>
      <c r="H4674">
        <v>16.792301569122412</v>
      </c>
      <c r="I4674">
        <v>34.942589667973493</v>
      </c>
      <c r="J4674">
        <v>5266.6314323703737</v>
      </c>
      <c r="K4674">
        <v>-3585.6121345006045</v>
      </c>
      <c r="L4674">
        <v>-34.247698870173096</v>
      </c>
      <c r="M4674">
        <v>6371.3437376670863</v>
      </c>
      <c r="N4674">
        <v>38135.901193254802</v>
      </c>
      <c r="O4674">
        <v>35.453362269042834</v>
      </c>
      <c r="P4674">
        <v>51.02246379380459</v>
      </c>
      <c r="Q4674" s="6">
        <v>4672</v>
      </c>
    </row>
    <row r="4675" spans="1:17" x14ac:dyDescent="0.25">
      <c r="A4675">
        <v>142.36208133606635</v>
      </c>
      <c r="B4675">
        <v>-35.159279826286351</v>
      </c>
      <c r="C4675" s="6">
        <v>2218.7200000000003</v>
      </c>
      <c r="D4675">
        <v>0.75</v>
      </c>
      <c r="E4675">
        <v>0.65</v>
      </c>
      <c r="F4675">
        <v>19.899999999999999</v>
      </c>
      <c r="G4675">
        <v>42.007420362456692</v>
      </c>
      <c r="H4675">
        <v>21.200393422550341</v>
      </c>
      <c r="I4675">
        <v>32.362081336066353</v>
      </c>
      <c r="J4675">
        <v>5220.2737328792873</v>
      </c>
      <c r="K4675">
        <v>-3652.3292086231854</v>
      </c>
      <c r="L4675">
        <v>-34.978299069053719</v>
      </c>
      <c r="M4675">
        <v>6371.0883288769046</v>
      </c>
      <c r="N4675">
        <v>38033.698030718668</v>
      </c>
      <c r="O4675">
        <v>36.696906921527123</v>
      </c>
      <c r="P4675">
        <v>47.73777893716133</v>
      </c>
      <c r="Q4675" s="6">
        <v>4673</v>
      </c>
    </row>
    <row r="4676" spans="1:17" x14ac:dyDescent="0.25">
      <c r="A4676">
        <v>142.61620609644405</v>
      </c>
      <c r="B4676">
        <v>-35.065915184134894</v>
      </c>
      <c r="C4676" s="6">
        <v>2219</v>
      </c>
      <c r="D4676">
        <v>3</v>
      </c>
      <c r="E4676">
        <v>0.65</v>
      </c>
      <c r="F4676">
        <v>19.899999999999999</v>
      </c>
      <c r="G4676">
        <v>54.048620189015942</v>
      </c>
      <c r="H4676">
        <v>14.422429237807721</v>
      </c>
      <c r="I4676">
        <v>32.616206096444046</v>
      </c>
      <c r="J4676">
        <v>5226.2315709831992</v>
      </c>
      <c r="K4676">
        <v>-3643.8560231991592</v>
      </c>
      <c r="L4676">
        <v>-34.885148217959383</v>
      </c>
      <c r="M4676">
        <v>6371.1210278369626</v>
      </c>
      <c r="N4676">
        <v>38041.926649657798</v>
      </c>
      <c r="O4676">
        <v>36.596080848608445</v>
      </c>
      <c r="P4676">
        <v>48.082826399019574</v>
      </c>
      <c r="Q4676" s="6">
        <v>4674</v>
      </c>
    </row>
    <row r="4677" spans="1:17" x14ac:dyDescent="0.25">
      <c r="A4677">
        <v>143.30516426640878</v>
      </c>
      <c r="B4677">
        <v>-35.381726397403014</v>
      </c>
      <c r="C4677" s="6">
        <v>2219.2800000000002</v>
      </c>
      <c r="D4677">
        <v>0.75</v>
      </c>
      <c r="E4677">
        <v>0.65</v>
      </c>
      <c r="F4677">
        <v>19.899999999999999</v>
      </c>
      <c r="G4677">
        <v>42.007420362456692</v>
      </c>
      <c r="H4677">
        <v>22.872753949907558</v>
      </c>
      <c r="I4677">
        <v>33.305164266408781</v>
      </c>
      <c r="J4677">
        <v>5206.022896303949</v>
      </c>
      <c r="K4677">
        <v>-3672.4783734920034</v>
      </c>
      <c r="L4677">
        <v>-35.200243994512384</v>
      </c>
      <c r="M4677">
        <v>6371.0102653038812</v>
      </c>
      <c r="N4677">
        <v>38098.481172422369</v>
      </c>
      <c r="O4677">
        <v>35.902820735017663</v>
      </c>
      <c r="P4677">
        <v>48.610196066466187</v>
      </c>
      <c r="Q4677" s="6">
        <v>4675</v>
      </c>
    </row>
    <row r="4678" spans="1:17" x14ac:dyDescent="0.25">
      <c r="A4678">
        <v>141.84930821157508</v>
      </c>
      <c r="B4678">
        <v>-33.789001431143191</v>
      </c>
      <c r="C4678" s="6">
        <v>2219.5600000000004</v>
      </c>
      <c r="D4678">
        <v>3</v>
      </c>
      <c r="E4678">
        <v>0.65</v>
      </c>
      <c r="F4678">
        <v>19.899999999999999</v>
      </c>
      <c r="G4678">
        <v>54.048620189015942</v>
      </c>
      <c r="H4678">
        <v>14.034354468057465</v>
      </c>
      <c r="I4678">
        <v>31.849308211575078</v>
      </c>
      <c r="J4678">
        <v>5306.3125697667738</v>
      </c>
      <c r="K4678">
        <v>-3527.0209234301428</v>
      </c>
      <c r="L4678">
        <v>-33.611349421224617</v>
      </c>
      <c r="M4678">
        <v>6371.5641472387988</v>
      </c>
      <c r="N4678">
        <v>37925.073956704211</v>
      </c>
      <c r="O4678">
        <v>38.055406840139092</v>
      </c>
      <c r="P4678">
        <v>48.163997821991096</v>
      </c>
      <c r="Q4678" s="6">
        <v>4676</v>
      </c>
    </row>
    <row r="4679" spans="1:17" x14ac:dyDescent="0.25">
      <c r="A4679">
        <v>140.67369142734256</v>
      </c>
      <c r="B4679">
        <v>-35.968647809577142</v>
      </c>
      <c r="C4679" s="6">
        <v>2219.84</v>
      </c>
      <c r="D4679">
        <v>3</v>
      </c>
      <c r="E4679">
        <v>0.65</v>
      </c>
      <c r="F4679">
        <v>19.899999999999999</v>
      </c>
      <c r="G4679">
        <v>54.048620189015942</v>
      </c>
      <c r="H4679">
        <v>15.872076687081586</v>
      </c>
      <c r="I4679">
        <v>30.673691427342561</v>
      </c>
      <c r="J4679">
        <v>5168.0453430357948</v>
      </c>
      <c r="K4679">
        <v>-3725.3780502604268</v>
      </c>
      <c r="L4679">
        <v>-35.785894249275898</v>
      </c>
      <c r="M4679">
        <v>6370.803268429825</v>
      </c>
      <c r="N4679">
        <v>37994.281797445037</v>
      </c>
      <c r="O4679">
        <v>37.180303768432353</v>
      </c>
      <c r="P4679">
        <v>45.281176813675323</v>
      </c>
      <c r="Q4679" s="6">
        <v>4677</v>
      </c>
    </row>
    <row r="4680" spans="1:17" x14ac:dyDescent="0.25">
      <c r="A4680">
        <v>140.29165997262595</v>
      </c>
      <c r="B4680">
        <v>-33.387064599065013</v>
      </c>
      <c r="C4680" s="6">
        <v>2220.1200000000003</v>
      </c>
      <c r="D4680">
        <v>3</v>
      </c>
      <c r="E4680">
        <v>0.65</v>
      </c>
      <c r="F4680">
        <v>19.899999999999999</v>
      </c>
      <c r="G4680">
        <v>54.048620189015942</v>
      </c>
      <c r="H4680">
        <v>16.179410798393146</v>
      </c>
      <c r="I4680">
        <v>30.291659972625951</v>
      </c>
      <c r="J4680">
        <v>5330.9754185234842</v>
      </c>
      <c r="K4680">
        <v>-3489.8835291245318</v>
      </c>
      <c r="L4680">
        <v>-33.210466147939243</v>
      </c>
      <c r="M4680">
        <v>6371.7019672734477</v>
      </c>
      <c r="N4680">
        <v>37818.501968323551</v>
      </c>
      <c r="O4680">
        <v>39.412911104852981</v>
      </c>
      <c r="P4680">
        <v>46.709872081203535</v>
      </c>
      <c r="Q4680" s="6">
        <v>4678</v>
      </c>
    </row>
    <row r="4681" spans="1:17" x14ac:dyDescent="0.25">
      <c r="A4681">
        <v>143.9092486890878</v>
      </c>
      <c r="B4681">
        <v>-34.403280814225127</v>
      </c>
      <c r="C4681" s="6">
        <v>2220.4</v>
      </c>
      <c r="D4681">
        <v>3</v>
      </c>
      <c r="E4681">
        <v>0.65</v>
      </c>
      <c r="F4681">
        <v>19.899999999999999</v>
      </c>
      <c r="G4681">
        <v>54.048620189015942</v>
      </c>
      <c r="H4681">
        <v>22.907887267103071</v>
      </c>
      <c r="I4681">
        <v>33.909248689087804</v>
      </c>
      <c r="J4681">
        <v>5268.1154858115106</v>
      </c>
      <c r="K4681">
        <v>-3583.4459552953208</v>
      </c>
      <c r="L4681">
        <v>-34.224086022750932</v>
      </c>
      <c r="M4681">
        <v>6371.3519512242801</v>
      </c>
      <c r="N4681">
        <v>38075.122370239129</v>
      </c>
      <c r="O4681">
        <v>36.192202056400873</v>
      </c>
      <c r="P4681">
        <v>49.951713243875737</v>
      </c>
      <c r="Q4681" s="6">
        <v>4679</v>
      </c>
    </row>
    <row r="4682" spans="1:17" x14ac:dyDescent="0.25">
      <c r="A4682">
        <v>142.0395613442451</v>
      </c>
      <c r="B4682">
        <v>-31.655599913842018</v>
      </c>
      <c r="C4682" s="6">
        <v>2220.6800000000003</v>
      </c>
      <c r="D4682">
        <v>3</v>
      </c>
      <c r="E4682">
        <v>0.65</v>
      </c>
      <c r="F4682">
        <v>19.899999999999999</v>
      </c>
      <c r="G4682">
        <v>54.048620189015942</v>
      </c>
      <c r="H4682">
        <v>15.213108466732296</v>
      </c>
      <c r="I4682">
        <v>32.039561344245101</v>
      </c>
      <c r="J4682">
        <v>5434.2001846102612</v>
      </c>
      <c r="K4682">
        <v>-3327.986399409102</v>
      </c>
      <c r="L4682">
        <v>-31.483933028104374</v>
      </c>
      <c r="M4682">
        <v>6372.2857061709146</v>
      </c>
      <c r="N4682">
        <v>37814.87439836502</v>
      </c>
      <c r="O4682">
        <v>39.467978147013078</v>
      </c>
      <c r="P4682">
        <v>50.017272417406723</v>
      </c>
      <c r="Q4682" s="6">
        <v>4680</v>
      </c>
    </row>
    <row r="4683" spans="1:17" x14ac:dyDescent="0.25">
      <c r="A4683">
        <v>140.30273729862597</v>
      </c>
      <c r="B4683">
        <v>-36.637442782699509</v>
      </c>
      <c r="C4683" s="6">
        <v>2220.96</v>
      </c>
      <c r="D4683">
        <v>0.75</v>
      </c>
      <c r="E4683">
        <v>0.65</v>
      </c>
      <c r="F4683">
        <v>19.899999999999999</v>
      </c>
      <c r="G4683">
        <v>42.007420362456692</v>
      </c>
      <c r="H4683">
        <v>21.979587780550339</v>
      </c>
      <c r="I4683">
        <v>30.302737298625971</v>
      </c>
      <c r="J4683">
        <v>5124.1075590060054</v>
      </c>
      <c r="K4683">
        <v>-3785.1854186978599</v>
      </c>
      <c r="L4683">
        <v>-36.453333980100034</v>
      </c>
      <c r="M4683">
        <v>6370.5656679909816</v>
      </c>
      <c r="N4683">
        <v>38017.493482621263</v>
      </c>
      <c r="O4683">
        <v>36.889735989959732</v>
      </c>
      <c r="P4683">
        <v>44.401800274839886</v>
      </c>
      <c r="Q4683" s="6">
        <v>4681</v>
      </c>
    </row>
    <row r="4684" spans="1:17" x14ac:dyDescent="0.25">
      <c r="A4684">
        <v>144.84561648323495</v>
      </c>
      <c r="B4684">
        <v>-34.952811515913673</v>
      </c>
      <c r="C4684" s="6">
        <v>2221.2400000000002</v>
      </c>
      <c r="D4684">
        <v>3</v>
      </c>
      <c r="E4684">
        <v>0.65</v>
      </c>
      <c r="F4684">
        <v>19.899999999999999</v>
      </c>
      <c r="G4684">
        <v>54.048620189015942</v>
      </c>
      <c r="H4684">
        <v>18.753382363197183</v>
      </c>
      <c r="I4684">
        <v>34.845616483234949</v>
      </c>
      <c r="J4684">
        <v>5233.4303778535168</v>
      </c>
      <c r="K4684">
        <v>-3633.5786366589368</v>
      </c>
      <c r="L4684">
        <v>-34.772306102910548</v>
      </c>
      <c r="M4684">
        <v>6371.1605872575701</v>
      </c>
      <c r="N4684">
        <v>38160.350986412632</v>
      </c>
      <c r="O4684">
        <v>35.156089130048386</v>
      </c>
      <c r="P4684">
        <v>50.549083598158028</v>
      </c>
      <c r="Q4684" s="6">
        <v>4682</v>
      </c>
    </row>
    <row r="4685" spans="1:17" x14ac:dyDescent="0.25">
      <c r="A4685">
        <v>143.15733375877466</v>
      </c>
      <c r="B4685">
        <v>-34.947145519429405</v>
      </c>
      <c r="C4685" s="6">
        <v>2221.5200000000004</v>
      </c>
      <c r="D4685">
        <v>3</v>
      </c>
      <c r="E4685">
        <v>0.65</v>
      </c>
      <c r="F4685">
        <v>19.899999999999999</v>
      </c>
      <c r="G4685">
        <v>54.048620189015942</v>
      </c>
      <c r="H4685">
        <v>14.025190147738096</v>
      </c>
      <c r="I4685">
        <v>33.157333758774655</v>
      </c>
      <c r="J4685">
        <v>5233.7904691363083</v>
      </c>
      <c r="K4685">
        <v>-3633.0634162448805</v>
      </c>
      <c r="L4685">
        <v>-34.766653282871658</v>
      </c>
      <c r="M4685">
        <v>6371.1625674816196</v>
      </c>
      <c r="N4685">
        <v>38064.618004565491</v>
      </c>
      <c r="O4685">
        <v>36.318191400562156</v>
      </c>
      <c r="P4685">
        <v>48.75617398687951</v>
      </c>
      <c r="Q4685" s="6">
        <v>4683</v>
      </c>
    </row>
    <row r="4686" spans="1:17" x14ac:dyDescent="0.25">
      <c r="A4686">
        <v>141.78146014212552</v>
      </c>
      <c r="B4686">
        <v>-34.928807264992685</v>
      </c>
      <c r="C4686" s="6">
        <v>2221.8000000000002</v>
      </c>
      <c r="D4686">
        <v>1.2</v>
      </c>
      <c r="E4686">
        <v>0.65</v>
      </c>
      <c r="F4686">
        <v>19.899999999999999</v>
      </c>
      <c r="G4686">
        <v>46.089820015575185</v>
      </c>
      <c r="H4686">
        <v>16.893762956099589</v>
      </c>
      <c r="I4686">
        <v>31.781460142125525</v>
      </c>
      <c r="J4686">
        <v>5234.9555692487111</v>
      </c>
      <c r="K4686">
        <v>-3631.3956412317584</v>
      </c>
      <c r="L4686">
        <v>-34.74835772283123</v>
      </c>
      <c r="M4686">
        <v>6371.1689755621073</v>
      </c>
      <c r="N4686">
        <v>37988.709294421664</v>
      </c>
      <c r="O4686">
        <v>37.254459659645732</v>
      </c>
      <c r="P4686">
        <v>47.258688122295347</v>
      </c>
      <c r="Q4686" s="6">
        <v>4684</v>
      </c>
    </row>
    <row r="4687" spans="1:17" x14ac:dyDescent="0.25">
      <c r="A4687">
        <v>140.27328034194599</v>
      </c>
      <c r="B4687">
        <v>-32.676067542474733</v>
      </c>
      <c r="C4687" s="6">
        <v>2222.0800000000004</v>
      </c>
      <c r="D4687">
        <v>1.2</v>
      </c>
      <c r="E4687">
        <v>0.65</v>
      </c>
      <c r="F4687">
        <v>19.899999999999999</v>
      </c>
      <c r="G4687">
        <v>46.089820015575185</v>
      </c>
      <c r="H4687">
        <v>18.628130791861274</v>
      </c>
      <c r="I4687">
        <v>30.273280341945991</v>
      </c>
      <c r="J4687">
        <v>5373.9580966027952</v>
      </c>
      <c r="K4687">
        <v>-3423.7757899265107</v>
      </c>
      <c r="L4687">
        <v>-32.501417417932153</v>
      </c>
      <c r="M4687">
        <v>6371.9436817763572</v>
      </c>
      <c r="N4687">
        <v>37776.17090291893</v>
      </c>
      <c r="O4687">
        <v>39.96338690588982</v>
      </c>
      <c r="P4687">
        <v>47.234299419200163</v>
      </c>
      <c r="Q4687" s="6">
        <v>4685</v>
      </c>
    </row>
    <row r="4688" spans="1:17" x14ac:dyDescent="0.25">
      <c r="A4688">
        <v>143.40912007466295</v>
      </c>
      <c r="B4688">
        <v>-33.737825733591492</v>
      </c>
      <c r="C4688" s="6">
        <v>2222.36</v>
      </c>
      <c r="D4688">
        <v>3</v>
      </c>
      <c r="E4688">
        <v>0.65</v>
      </c>
      <c r="F4688">
        <v>19.899999999999999</v>
      </c>
      <c r="G4688">
        <v>54.048620189015942</v>
      </c>
      <c r="H4688">
        <v>23.567210301348197</v>
      </c>
      <c r="I4688">
        <v>33.409120074662951</v>
      </c>
      <c r="J4688">
        <v>5309.4672658370837</v>
      </c>
      <c r="K4688">
        <v>-3522.3019790544499</v>
      </c>
      <c r="L4688">
        <v>-33.560305934725264</v>
      </c>
      <c r="M4688">
        <v>6371.5817407176382</v>
      </c>
      <c r="N4688">
        <v>38008.652670961928</v>
      </c>
      <c r="O4688">
        <v>37.012772133482137</v>
      </c>
      <c r="P4688">
        <v>49.902391334186831</v>
      </c>
      <c r="Q4688" s="6">
        <v>4686</v>
      </c>
    </row>
    <row r="4689" spans="1:17" x14ac:dyDescent="0.25">
      <c r="A4689">
        <v>146.31657205084969</v>
      </c>
      <c r="B4689">
        <v>-38.357391324377865</v>
      </c>
      <c r="C4689" s="6">
        <v>2222.6400000000003</v>
      </c>
      <c r="D4689">
        <v>1.2</v>
      </c>
      <c r="E4689">
        <v>0.65</v>
      </c>
      <c r="F4689">
        <v>19.899999999999999</v>
      </c>
      <c r="G4689">
        <v>46.089820015575185</v>
      </c>
      <c r="H4689">
        <v>16.331179826628382</v>
      </c>
      <c r="I4689">
        <v>36.316572050849686</v>
      </c>
      <c r="J4689">
        <v>5007.9109366903849</v>
      </c>
      <c r="K4689">
        <v>-3936.6297118933167</v>
      </c>
      <c r="L4689">
        <v>-38.17025837145232</v>
      </c>
      <c r="M4689">
        <v>6369.9470514584682</v>
      </c>
      <c r="N4689">
        <v>38446.233596186852</v>
      </c>
      <c r="O4689">
        <v>31.782309394963217</v>
      </c>
      <c r="P4689">
        <v>49.826109751180368</v>
      </c>
      <c r="Q4689" s="6">
        <v>4687</v>
      </c>
    </row>
    <row r="4690" spans="1:17" x14ac:dyDescent="0.25">
      <c r="A4690">
        <v>143.8403852681443</v>
      </c>
      <c r="B4690">
        <v>-35.272487676966371</v>
      </c>
      <c r="C4690" s="6">
        <v>2222.92</v>
      </c>
      <c r="D4690">
        <v>3</v>
      </c>
      <c r="E4690">
        <v>0.65</v>
      </c>
      <c r="F4690">
        <v>19.899999999999999</v>
      </c>
      <c r="G4690">
        <v>54.048620189015942</v>
      </c>
      <c r="H4690">
        <v>16.301194364917677</v>
      </c>
      <c r="I4690">
        <v>33.840385268144303</v>
      </c>
      <c r="J4690">
        <v>5213.0310161111138</v>
      </c>
      <c r="K4690">
        <v>-3662.5903736878267</v>
      </c>
      <c r="L4690">
        <v>-35.091250260608412</v>
      </c>
      <c r="M4690">
        <v>6371.0486280020814</v>
      </c>
      <c r="N4690">
        <v>38121.801090056862</v>
      </c>
      <c r="O4690">
        <v>35.620155181229428</v>
      </c>
      <c r="P4690">
        <v>49.261876045172713</v>
      </c>
      <c r="Q4690" s="6">
        <v>4688</v>
      </c>
    </row>
    <row r="4691" spans="1:17" x14ac:dyDescent="0.25">
      <c r="A4691">
        <v>139.3353308130485</v>
      </c>
      <c r="B4691">
        <v>-30.673735675260289</v>
      </c>
      <c r="C4691" s="6">
        <v>2223.2000000000003</v>
      </c>
      <c r="D4691">
        <v>0.75</v>
      </c>
      <c r="E4691">
        <v>0.65</v>
      </c>
      <c r="F4691">
        <v>19.899999999999999</v>
      </c>
      <c r="G4691">
        <v>42.007420362456692</v>
      </c>
      <c r="H4691">
        <v>19.554752754990449</v>
      </c>
      <c r="I4691">
        <v>29.3353308130485</v>
      </c>
      <c r="J4691">
        <v>5490.5353326924314</v>
      </c>
      <c r="K4691">
        <v>-3234.8364713498841</v>
      </c>
      <c r="L4691">
        <v>-30.505143885692235</v>
      </c>
      <c r="M4691">
        <v>6372.6089818785649</v>
      </c>
      <c r="N4691">
        <v>37613.695903576365</v>
      </c>
      <c r="O4691">
        <v>42.122038444427822</v>
      </c>
      <c r="P4691">
        <v>47.768018838763105</v>
      </c>
      <c r="Q4691" s="6">
        <v>4689</v>
      </c>
    </row>
    <row r="4692" spans="1:17" x14ac:dyDescent="0.25">
      <c r="A4692">
        <v>143.21061012704845</v>
      </c>
      <c r="B4692">
        <v>-36.232334827002177</v>
      </c>
      <c r="C4692" s="6">
        <v>2223.48</v>
      </c>
      <c r="D4692">
        <v>1.2</v>
      </c>
      <c r="E4692">
        <v>0.65</v>
      </c>
      <c r="F4692">
        <v>19.899999999999999</v>
      </c>
      <c r="G4692">
        <v>46.089820015575185</v>
      </c>
      <c r="H4692">
        <v>14.139348688994557</v>
      </c>
      <c r="I4692">
        <v>33.210610127048454</v>
      </c>
      <c r="J4692">
        <v>5150.8058874881754</v>
      </c>
      <c r="K4692">
        <v>-3749.0188180940768</v>
      </c>
      <c r="L4692">
        <v>-36.049035033975336</v>
      </c>
      <c r="M4692">
        <v>6370.7098026049152</v>
      </c>
      <c r="N4692">
        <v>38144.316985520236</v>
      </c>
      <c r="O4692">
        <v>35.343468624099657</v>
      </c>
      <c r="P4692">
        <v>47.922038432808101</v>
      </c>
      <c r="Q4692" s="6">
        <v>4690</v>
      </c>
    </row>
    <row r="4693" spans="1:17" x14ac:dyDescent="0.25">
      <c r="A4693">
        <v>143.98429041435924</v>
      </c>
      <c r="B4693">
        <v>-33.037996564434131</v>
      </c>
      <c r="C4693" s="6">
        <v>2223.7600000000002</v>
      </c>
      <c r="D4693">
        <v>0.75</v>
      </c>
      <c r="E4693">
        <v>0.65</v>
      </c>
      <c r="F4693">
        <v>19.899999999999999</v>
      </c>
      <c r="G4693">
        <v>42.007420362456692</v>
      </c>
      <c r="H4693">
        <v>18.539797120460342</v>
      </c>
      <c r="I4693">
        <v>33.984290414359236</v>
      </c>
      <c r="J4693">
        <v>5352.1811286093125</v>
      </c>
      <c r="K4693">
        <v>-3457.4932722132485</v>
      </c>
      <c r="L4693">
        <v>-32.862341191737023</v>
      </c>
      <c r="M4693">
        <v>6371.8209768355491</v>
      </c>
      <c r="N4693">
        <v>38002.205338566208</v>
      </c>
      <c r="O4693">
        <v>37.095861807037096</v>
      </c>
      <c r="P4693">
        <v>51.035342480654649</v>
      </c>
      <c r="Q4693" s="6">
        <v>4691</v>
      </c>
    </row>
    <row r="4694" spans="1:17" x14ac:dyDescent="0.25">
      <c r="A4694">
        <v>143.49048230317871</v>
      </c>
      <c r="B4694">
        <v>-34.064911485851368</v>
      </c>
      <c r="C4694" s="6">
        <v>2224.0400000000004</v>
      </c>
      <c r="D4694">
        <v>0.75</v>
      </c>
      <c r="E4694">
        <v>0.65</v>
      </c>
      <c r="F4694">
        <v>19.899999999999999</v>
      </c>
      <c r="G4694">
        <v>42.007420362456692</v>
      </c>
      <c r="H4694">
        <v>22.325597691643893</v>
      </c>
      <c r="I4694">
        <v>33.490482303178709</v>
      </c>
      <c r="J4694">
        <v>5289.2312657787716</v>
      </c>
      <c r="K4694">
        <v>-3552.4147686383226</v>
      </c>
      <c r="L4694">
        <v>-33.886556410207888</v>
      </c>
      <c r="M4694">
        <v>6371.4690669681022</v>
      </c>
      <c r="N4694">
        <v>38031.958366301078</v>
      </c>
      <c r="O4694">
        <v>36.723451465747708</v>
      </c>
      <c r="P4694">
        <v>49.749672078486448</v>
      </c>
      <c r="Q4694" s="6">
        <v>4692</v>
      </c>
    </row>
    <row r="4695" spans="1:17" x14ac:dyDescent="0.25">
      <c r="A4695">
        <v>141.07521654687289</v>
      </c>
      <c r="B4695">
        <v>-31.873692534200408</v>
      </c>
      <c r="C4695" s="6">
        <v>2224.3200000000002</v>
      </c>
      <c r="D4695">
        <v>1.2</v>
      </c>
      <c r="E4695">
        <v>0.65</v>
      </c>
      <c r="F4695">
        <v>19.899999999999999</v>
      </c>
      <c r="G4695">
        <v>46.089820015575185</v>
      </c>
      <c r="H4695">
        <v>20.225782543367941</v>
      </c>
      <c r="I4695">
        <v>31.075216546872895</v>
      </c>
      <c r="J4695">
        <v>5421.4696581876569</v>
      </c>
      <c r="K4695">
        <v>-3348.5469528697672</v>
      </c>
      <c r="L4695">
        <v>-31.701369724386563</v>
      </c>
      <c r="M4695">
        <v>6372.2131124298403</v>
      </c>
      <c r="N4695">
        <v>37773.625130393797</v>
      </c>
      <c r="O4695">
        <v>40.000369093506329</v>
      </c>
      <c r="P4695">
        <v>48.774747002313191</v>
      </c>
      <c r="Q4695" s="6">
        <v>4693</v>
      </c>
    </row>
    <row r="4696" spans="1:17" x14ac:dyDescent="0.25">
      <c r="A4696">
        <v>139.30069336008529</v>
      </c>
      <c r="B4696">
        <v>-38.373276867097765</v>
      </c>
      <c r="C4696" s="6">
        <v>2224.6000000000004</v>
      </c>
      <c r="D4696">
        <v>0.75</v>
      </c>
      <c r="E4696">
        <v>0.65</v>
      </c>
      <c r="F4696">
        <v>19.899999999999999</v>
      </c>
      <c r="G4696">
        <v>42.007420362456692</v>
      </c>
      <c r="H4696">
        <v>23.496148245350511</v>
      </c>
      <c r="I4696">
        <v>29.30069336008529</v>
      </c>
      <c r="J4696">
        <v>5006.8164720682398</v>
      </c>
      <c r="K4696">
        <v>-3938.0123001883053</v>
      </c>
      <c r="L4696">
        <v>-38.186119102902502</v>
      </c>
      <c r="M4696">
        <v>6369.9412918337202</v>
      </c>
      <c r="N4696">
        <v>38081.380772113458</v>
      </c>
      <c r="O4696">
        <v>36.09708412908109</v>
      </c>
      <c r="P4696">
        <v>42.113715435460904</v>
      </c>
      <c r="Q4696" s="6">
        <v>4694</v>
      </c>
    </row>
    <row r="4697" spans="1:17" x14ac:dyDescent="0.25">
      <c r="A4697">
        <v>144.65059771666196</v>
      </c>
      <c r="B4697">
        <v>-36.290729958246366</v>
      </c>
      <c r="C4697" s="6">
        <v>2224.88</v>
      </c>
      <c r="D4697">
        <v>0.75</v>
      </c>
      <c r="E4697">
        <v>0.65</v>
      </c>
      <c r="F4697">
        <v>19.899999999999999</v>
      </c>
      <c r="G4697">
        <v>42.007420362456692</v>
      </c>
      <c r="H4697">
        <v>15.300951346373273</v>
      </c>
      <c r="I4697">
        <v>34.650597716661963</v>
      </c>
      <c r="J4697">
        <v>5146.973296307081</v>
      </c>
      <c r="K4697">
        <v>-3754.2436072526989</v>
      </c>
      <c r="L4697">
        <v>-36.107311290845644</v>
      </c>
      <c r="M4697">
        <v>6370.6890659877554</v>
      </c>
      <c r="N4697">
        <v>38227.57963683024</v>
      </c>
      <c r="O4697">
        <v>34.345741196237668</v>
      </c>
      <c r="P4697">
        <v>49.424440722401869</v>
      </c>
      <c r="Q4697" s="6">
        <v>4695</v>
      </c>
    </row>
    <row r="4698" spans="1:17" x14ac:dyDescent="0.25">
      <c r="A4698">
        <v>139.50330018368223</v>
      </c>
      <c r="B4698">
        <v>-34.500093806806994</v>
      </c>
      <c r="C4698" s="6">
        <v>2225.1600000000003</v>
      </c>
      <c r="D4698">
        <v>3</v>
      </c>
      <c r="E4698">
        <v>0.65</v>
      </c>
      <c r="F4698">
        <v>19.899999999999999</v>
      </c>
      <c r="G4698">
        <v>54.048620189015942</v>
      </c>
      <c r="H4698">
        <v>20.019329835152288</v>
      </c>
      <c r="I4698">
        <v>29.503300183682228</v>
      </c>
      <c r="J4698">
        <v>5262.0400178988693</v>
      </c>
      <c r="K4698">
        <v>-3592.3018039700323</v>
      </c>
      <c r="L4698">
        <v>-34.320663336425646</v>
      </c>
      <c r="M4698">
        <v>6371.3183408754176</v>
      </c>
      <c r="N4698">
        <v>37844.555852087753</v>
      </c>
      <c r="O4698">
        <v>39.073265784580919</v>
      </c>
      <c r="P4698">
        <v>44.971724507436619</v>
      </c>
      <c r="Q4698" s="6">
        <v>4696</v>
      </c>
    </row>
    <row r="4699" spans="1:17" x14ac:dyDescent="0.25">
      <c r="A4699">
        <v>142.99875380045037</v>
      </c>
      <c r="B4699">
        <v>-31.035414804453655</v>
      </c>
      <c r="C4699" s="6">
        <v>2225.44</v>
      </c>
      <c r="D4699">
        <v>1.2</v>
      </c>
      <c r="E4699">
        <v>0.65</v>
      </c>
      <c r="F4699">
        <v>19.899999999999999</v>
      </c>
      <c r="G4699">
        <v>46.089820015575185</v>
      </c>
      <c r="H4699">
        <v>15.153272734569082</v>
      </c>
      <c r="I4699">
        <v>32.998753800450373</v>
      </c>
      <c r="J4699">
        <v>5469.9705271246239</v>
      </c>
      <c r="K4699">
        <v>-3269.2596594204806</v>
      </c>
      <c r="L4699">
        <v>-30.865667149338066</v>
      </c>
      <c r="M4699">
        <v>6372.4905875431587</v>
      </c>
      <c r="N4699">
        <v>37835.983035036559</v>
      </c>
      <c r="O4699">
        <v>39.199743537790326</v>
      </c>
      <c r="P4699">
        <v>51.552442345194912</v>
      </c>
      <c r="Q4699" s="6">
        <v>4697</v>
      </c>
    </row>
    <row r="4700" spans="1:17" x14ac:dyDescent="0.25">
      <c r="A4700">
        <v>144.27098413236831</v>
      </c>
      <c r="B4700">
        <v>-31.769048427146444</v>
      </c>
      <c r="C4700" s="6">
        <v>2225.7200000000003</v>
      </c>
      <c r="D4700">
        <v>0.75</v>
      </c>
      <c r="E4700">
        <v>0.65</v>
      </c>
      <c r="F4700">
        <v>19.899999999999999</v>
      </c>
      <c r="G4700">
        <v>42.007420362456692</v>
      </c>
      <c r="H4700">
        <v>20.781773725719571</v>
      </c>
      <c r="I4700">
        <v>34.270984132368312</v>
      </c>
      <c r="J4700">
        <v>5427.5877766849208</v>
      </c>
      <c r="K4700">
        <v>-3338.6876509111157</v>
      </c>
      <c r="L4700">
        <v>-31.597039101114291</v>
      </c>
      <c r="M4700">
        <v>6372.2479788506298</v>
      </c>
      <c r="N4700">
        <v>37949.772003736573</v>
      </c>
      <c r="O4700">
        <v>37.754867225014365</v>
      </c>
      <c r="P4700">
        <v>52.308338289380217</v>
      </c>
      <c r="Q4700" s="6">
        <v>4698</v>
      </c>
    </row>
    <row r="4701" spans="1:17" x14ac:dyDescent="0.25">
      <c r="A4701">
        <v>146.34737113054783</v>
      </c>
      <c r="B4701">
        <v>-33.759792576049882</v>
      </c>
      <c r="C4701" s="6">
        <v>2226</v>
      </c>
      <c r="D4701">
        <v>1.2</v>
      </c>
      <c r="E4701">
        <v>0.65</v>
      </c>
      <c r="F4701">
        <v>19.899999999999999</v>
      </c>
      <c r="G4701">
        <v>46.089820015575185</v>
      </c>
      <c r="H4701">
        <v>23.905281004945806</v>
      </c>
      <c r="I4701">
        <v>36.347371130547828</v>
      </c>
      <c r="J4701">
        <v>5308.1136521540457</v>
      </c>
      <c r="K4701">
        <v>-3524.3278962437312</v>
      </c>
      <c r="L4701">
        <v>-33.582215957282166</v>
      </c>
      <c r="M4701">
        <v>6371.5741904513616</v>
      </c>
      <c r="N4701">
        <v>38182.168118085392</v>
      </c>
      <c r="O4701">
        <v>34.899347719445267</v>
      </c>
      <c r="P4701">
        <v>52.939853058811011</v>
      </c>
      <c r="Q4701" s="6">
        <v>4699</v>
      </c>
    </row>
    <row r="4702" spans="1:17" x14ac:dyDescent="0.25">
      <c r="A4702">
        <v>143.84759445309538</v>
      </c>
      <c r="B4702">
        <v>-34.124011961299622</v>
      </c>
      <c r="C4702" s="6">
        <v>2226.2800000000002</v>
      </c>
      <c r="D4702">
        <v>3</v>
      </c>
      <c r="E4702">
        <v>0.65</v>
      </c>
      <c r="F4702">
        <v>19.899999999999999</v>
      </c>
      <c r="G4702">
        <v>54.048620189015942</v>
      </c>
      <c r="H4702">
        <v>17.099252255696882</v>
      </c>
      <c r="I4702">
        <v>33.847594453095383</v>
      </c>
      <c r="J4702">
        <v>5285.5564268462376</v>
      </c>
      <c r="K4702">
        <v>-3557.8436133294708</v>
      </c>
      <c r="L4702">
        <v>-33.945508428625644</v>
      </c>
      <c r="M4702">
        <v>6371.4486514673308</v>
      </c>
      <c r="N4702">
        <v>38055.593484848308</v>
      </c>
      <c r="O4702">
        <v>36.432607151331794</v>
      </c>
      <c r="P4702">
        <v>50.087960227601961</v>
      </c>
      <c r="Q4702" s="6">
        <v>4700</v>
      </c>
    </row>
    <row r="4703" spans="1:17" x14ac:dyDescent="0.25">
      <c r="A4703">
        <v>142.96135102497317</v>
      </c>
      <c r="B4703">
        <v>-35.341713137516571</v>
      </c>
      <c r="C4703" s="6">
        <v>2226.5600000000004</v>
      </c>
      <c r="D4703">
        <v>0.75</v>
      </c>
      <c r="E4703">
        <v>0.65</v>
      </c>
      <c r="F4703">
        <v>19.899999999999999</v>
      </c>
      <c r="G4703">
        <v>42.007420362456692</v>
      </c>
      <c r="H4703">
        <v>14.018448120873853</v>
      </c>
      <c r="I4703">
        <v>32.961351024973169</v>
      </c>
      <c r="J4703">
        <v>5208.592116522198</v>
      </c>
      <c r="K4703">
        <v>-3668.8580092885122</v>
      </c>
      <c r="L4703">
        <v>-35.160320166167708</v>
      </c>
      <c r="M4703">
        <v>6371.0243233421779</v>
      </c>
      <c r="N4703">
        <v>38077.194500991376</v>
      </c>
      <c r="O4703">
        <v>36.162537904458418</v>
      </c>
      <c r="P4703">
        <v>48.26530853335673</v>
      </c>
      <c r="Q4703" s="6">
        <v>4701</v>
      </c>
    </row>
    <row r="4704" spans="1:17" x14ac:dyDescent="0.25">
      <c r="A4704">
        <v>105.7334270091857</v>
      </c>
      <c r="B4704">
        <v>-29.56562306964096</v>
      </c>
      <c r="C4704" s="6">
        <v>2226.84</v>
      </c>
      <c r="D4704">
        <v>0.75</v>
      </c>
      <c r="E4704">
        <v>0.65</v>
      </c>
      <c r="F4704">
        <v>19.899999999999999</v>
      </c>
      <c r="G4704">
        <v>42.007420362456692</v>
      </c>
      <c r="H4704">
        <v>22.177756211700427</v>
      </c>
      <c r="I4704">
        <v>-4.2665729908142964</v>
      </c>
      <c r="J4704">
        <v>5552.1761240745145</v>
      </c>
      <c r="K4704">
        <v>-3128.5847205628038</v>
      </c>
      <c r="L4704">
        <v>-29.400738274998616</v>
      </c>
      <c r="M4704">
        <v>6372.9665044217936</v>
      </c>
      <c r="N4704">
        <v>36763.044971903277</v>
      </c>
      <c r="O4704">
        <v>55.196938083925339</v>
      </c>
      <c r="P4704">
        <v>8.5978340970681657</v>
      </c>
      <c r="Q4704" s="6">
        <v>4702</v>
      </c>
    </row>
    <row r="4705" spans="1:17" x14ac:dyDescent="0.25">
      <c r="A4705">
        <v>106.25365019294672</v>
      </c>
      <c r="B4705">
        <v>-32.061357103436741</v>
      </c>
      <c r="C4705" s="6">
        <v>2227.1200000000003</v>
      </c>
      <c r="D4705">
        <v>3</v>
      </c>
      <c r="E4705">
        <v>0.65</v>
      </c>
      <c r="F4705">
        <v>19.899999999999999</v>
      </c>
      <c r="G4705">
        <v>54.048620189015942</v>
      </c>
      <c r="H4705">
        <v>23.090884196885973</v>
      </c>
      <c r="I4705">
        <v>-3.7463498070532779</v>
      </c>
      <c r="J4705">
        <v>5410.4523510404233</v>
      </c>
      <c r="K4705">
        <v>-3366.20058723892</v>
      </c>
      <c r="L4705">
        <v>-31.888477840408004</v>
      </c>
      <c r="M4705">
        <v>6372.1504248100182</v>
      </c>
      <c r="N4705">
        <v>36920.723681707321</v>
      </c>
      <c r="O4705">
        <v>52.446372912587641</v>
      </c>
      <c r="P4705">
        <v>7.0321218949348756</v>
      </c>
      <c r="Q4705" s="6">
        <v>4703</v>
      </c>
    </row>
    <row r="4706" spans="1:17" x14ac:dyDescent="0.25">
      <c r="A4706">
        <v>105.92173670893193</v>
      </c>
      <c r="B4706">
        <v>-31.437636675819931</v>
      </c>
      <c r="C4706" s="6">
        <v>2227.4</v>
      </c>
      <c r="D4706">
        <v>0.75</v>
      </c>
      <c r="E4706">
        <v>0.65</v>
      </c>
      <c r="F4706">
        <v>19.899999999999999</v>
      </c>
      <c r="G4706">
        <v>42.007420362456692</v>
      </c>
      <c r="H4706">
        <v>22.540354020587472</v>
      </c>
      <c r="I4706">
        <v>-4.078263291068069</v>
      </c>
      <c r="J4706">
        <v>5446.8444415377035</v>
      </c>
      <c r="K4706">
        <v>-3307.3904819375498</v>
      </c>
      <c r="L4706">
        <v>-31.266635220122936</v>
      </c>
      <c r="M4706">
        <v>6372.3579756885338</v>
      </c>
      <c r="N4706">
        <v>36881.725912887581</v>
      </c>
      <c r="O4706">
        <v>53.10902906802125</v>
      </c>
      <c r="P4706">
        <v>7.7841856768442401</v>
      </c>
      <c r="Q4706" s="6">
        <v>4704</v>
      </c>
    </row>
    <row r="4707" spans="1:17" x14ac:dyDescent="0.25">
      <c r="A4707">
        <v>110.09617194604537</v>
      </c>
      <c r="B4707">
        <v>-34.088376211043773</v>
      </c>
      <c r="C4707" s="6">
        <v>2227.6800000000003</v>
      </c>
      <c r="D4707">
        <v>0.75</v>
      </c>
      <c r="E4707">
        <v>0.65</v>
      </c>
      <c r="F4707">
        <v>19.899999999999999</v>
      </c>
      <c r="G4707">
        <v>42.007420362456692</v>
      </c>
      <c r="H4707">
        <v>18.529510227241524</v>
      </c>
      <c r="I4707">
        <v>9.6171946045373602E-2</v>
      </c>
      <c r="J4707">
        <v>5287.7729150819305</v>
      </c>
      <c r="K4707">
        <v>-3554.5706361145708</v>
      </c>
      <c r="L4707">
        <v>-33.909962102793095</v>
      </c>
      <c r="M4707">
        <v>6371.4609634370354</v>
      </c>
      <c r="N4707">
        <v>37047.294772286899</v>
      </c>
      <c r="O4707">
        <v>50.365838224163888</v>
      </c>
      <c r="P4707">
        <v>0.17159094811332906</v>
      </c>
      <c r="Q4707" s="6">
        <v>4705</v>
      </c>
    </row>
    <row r="4708" spans="1:17" x14ac:dyDescent="0.25">
      <c r="A4708">
        <v>105.58488823732303</v>
      </c>
      <c r="B4708">
        <v>-33.815780461078504</v>
      </c>
      <c r="C4708" s="6">
        <v>2227.96</v>
      </c>
      <c r="D4708">
        <v>0.75</v>
      </c>
      <c r="E4708">
        <v>0.65</v>
      </c>
      <c r="F4708">
        <v>19.899999999999999</v>
      </c>
      <c r="G4708">
        <v>42.007420362456692</v>
      </c>
      <c r="H4708">
        <v>23.042955331181883</v>
      </c>
      <c r="I4708">
        <v>-4.4151117626769718</v>
      </c>
      <c r="J4708">
        <v>5304.6601021190982</v>
      </c>
      <c r="K4708">
        <v>-3529.4891273170397</v>
      </c>
      <c r="L4708">
        <v>-33.638059493289013</v>
      </c>
      <c r="M4708">
        <v>6371.5549357172931</v>
      </c>
      <c r="N4708">
        <v>37045.998701066397</v>
      </c>
      <c r="O4708">
        <v>50.388309629515469</v>
      </c>
      <c r="P4708">
        <v>7.8986841014223383</v>
      </c>
      <c r="Q4708" s="6">
        <v>4706</v>
      </c>
    </row>
    <row r="4709" spans="1:17" x14ac:dyDescent="0.25">
      <c r="A4709">
        <v>106.96130160839942</v>
      </c>
      <c r="B4709">
        <v>-30.121102189881903</v>
      </c>
      <c r="C4709" s="6">
        <v>2228.2400000000002</v>
      </c>
      <c r="D4709">
        <v>0.75</v>
      </c>
      <c r="E4709">
        <v>0.65</v>
      </c>
      <c r="F4709">
        <v>19.899999999999999</v>
      </c>
      <c r="G4709">
        <v>42.007420362456692</v>
      </c>
      <c r="H4709">
        <v>15.79587167860484</v>
      </c>
      <c r="I4709">
        <v>-3.0386983916005761</v>
      </c>
      <c r="J4709">
        <v>5521.5347483620644</v>
      </c>
      <c r="K4709">
        <v>-3181.9938009215971</v>
      </c>
      <c r="L4709">
        <v>-29.954328105580736</v>
      </c>
      <c r="M4709">
        <v>6372.7882850815931</v>
      </c>
      <c r="N4709">
        <v>36789.404552919696</v>
      </c>
      <c r="O4709">
        <v>54.722313848315217</v>
      </c>
      <c r="P4709">
        <v>6.0384694443262177</v>
      </c>
      <c r="Q4709" s="6">
        <v>4707</v>
      </c>
    </row>
    <row r="4710" spans="1:17" x14ac:dyDescent="0.25">
      <c r="A4710">
        <v>109.68251127005227</v>
      </c>
      <c r="B4710">
        <v>-29.916791409333996</v>
      </c>
      <c r="C4710" s="6">
        <v>2228.5200000000004</v>
      </c>
      <c r="D4710">
        <v>0.75</v>
      </c>
      <c r="E4710">
        <v>0.65</v>
      </c>
      <c r="F4710">
        <v>19.899999999999999</v>
      </c>
      <c r="G4710">
        <v>42.007420362456692</v>
      </c>
      <c r="H4710">
        <v>17.139035514163048</v>
      </c>
      <c r="I4710">
        <v>-0.31748872994772626</v>
      </c>
      <c r="J4710">
        <v>5532.86543958739</v>
      </c>
      <c r="K4710">
        <v>-3162.3834473884926</v>
      </c>
      <c r="L4710">
        <v>-29.750705009066728</v>
      </c>
      <c r="M4710">
        <v>6372.8540734036342</v>
      </c>
      <c r="N4710">
        <v>36767.623096025614</v>
      </c>
      <c r="O4710">
        <v>55.112255737723274</v>
      </c>
      <c r="P4710">
        <v>0.63655970237828818</v>
      </c>
      <c r="Q4710" s="6">
        <v>4708</v>
      </c>
    </row>
    <row r="4711" spans="1:17" x14ac:dyDescent="0.25">
      <c r="A4711">
        <v>106.45772920135005</v>
      </c>
      <c r="B4711">
        <v>-33.936527126895328</v>
      </c>
      <c r="C4711" s="6">
        <v>2228.8000000000002</v>
      </c>
      <c r="D4711">
        <v>1.2</v>
      </c>
      <c r="E4711">
        <v>0.65</v>
      </c>
      <c r="F4711">
        <v>19.899999999999999</v>
      </c>
      <c r="G4711">
        <v>46.089820015575185</v>
      </c>
      <c r="H4711">
        <v>21.680687729581265</v>
      </c>
      <c r="I4711">
        <v>-3.5422707986499518</v>
      </c>
      <c r="J4711">
        <v>5297.1947145557415</v>
      </c>
      <c r="K4711">
        <v>-3540.6087901198289</v>
      </c>
      <c r="L4711">
        <v>-33.758497150180844</v>
      </c>
      <c r="M4711">
        <v>6371.5133562279443</v>
      </c>
      <c r="N4711">
        <v>37048.090337210677</v>
      </c>
      <c r="O4711">
        <v>50.354170448523043</v>
      </c>
      <c r="P4711">
        <v>6.3272877281747979</v>
      </c>
      <c r="Q4711" s="6">
        <v>4709</v>
      </c>
    </row>
    <row r="4712" spans="1:17" x14ac:dyDescent="0.25">
      <c r="A4712">
        <v>108.97474380495584</v>
      </c>
      <c r="B4712">
        <v>-31.096671687990547</v>
      </c>
      <c r="C4712" s="6">
        <v>2229.0800000000004</v>
      </c>
      <c r="D4712">
        <v>0.75</v>
      </c>
      <c r="E4712">
        <v>0.65</v>
      </c>
      <c r="F4712">
        <v>19.899999999999999</v>
      </c>
      <c r="G4712">
        <v>42.007420362456692</v>
      </c>
      <c r="H4712">
        <v>22.866078614848782</v>
      </c>
      <c r="I4712">
        <v>-1.0252561950441645</v>
      </c>
      <c r="J4712">
        <v>5466.4658918142495</v>
      </c>
      <c r="K4712">
        <v>-3275.0771522523255</v>
      </c>
      <c r="L4712">
        <v>-30.926730927722986</v>
      </c>
      <c r="M4712">
        <v>6372.4704549784901</v>
      </c>
      <c r="N4712">
        <v>36844.527620191759</v>
      </c>
      <c r="O4712">
        <v>53.749726160838833</v>
      </c>
      <c r="P4712">
        <v>1.9844881923770392</v>
      </c>
      <c r="Q4712" s="6">
        <v>4710</v>
      </c>
    </row>
    <row r="4713" spans="1:17" x14ac:dyDescent="0.25">
      <c r="A4713">
        <v>109.48895514338405</v>
      </c>
      <c r="B4713">
        <v>-31.027710457956211</v>
      </c>
      <c r="C4713" s="6">
        <v>2229.36</v>
      </c>
      <c r="D4713">
        <v>0.75</v>
      </c>
      <c r="E4713">
        <v>0.65</v>
      </c>
      <c r="F4713">
        <v>19.899999999999999</v>
      </c>
      <c r="G4713">
        <v>42.007420362456692</v>
      </c>
      <c r="H4713">
        <v>18.229965565141661</v>
      </c>
      <c r="I4713">
        <v>-0.51104485661595334</v>
      </c>
      <c r="J4713">
        <v>5470.4108662760536</v>
      </c>
      <c r="K4713">
        <v>-3268.5277256163777</v>
      </c>
      <c r="L4713">
        <v>-30.857987144594439</v>
      </c>
      <c r="M4713">
        <v>6372.4931180028825</v>
      </c>
      <c r="N4713">
        <v>36839.264122759894</v>
      </c>
      <c r="O4713">
        <v>53.841377950323412</v>
      </c>
      <c r="P4713">
        <v>0.99137618628101698</v>
      </c>
      <c r="Q4713" s="6">
        <v>4711</v>
      </c>
    </row>
    <row r="4714" spans="1:17" x14ac:dyDescent="0.25">
      <c r="A4714">
        <v>107.98817748082676</v>
      </c>
      <c r="B4714">
        <v>-32.453308559300318</v>
      </c>
      <c r="C4714" s="6">
        <v>2229.6400000000003</v>
      </c>
      <c r="D4714">
        <v>0.75</v>
      </c>
      <c r="E4714">
        <v>0.65</v>
      </c>
      <c r="F4714">
        <v>19.899999999999999</v>
      </c>
      <c r="G4714">
        <v>42.007420362456692</v>
      </c>
      <c r="H4714">
        <v>16.208813459264768</v>
      </c>
      <c r="I4714">
        <v>-2.0118225191732364</v>
      </c>
      <c r="J4714">
        <v>5387.2546516529583</v>
      </c>
      <c r="K4714">
        <v>-3402.9562882963028</v>
      </c>
      <c r="L4714">
        <v>-32.279290952209138</v>
      </c>
      <c r="M4714">
        <v>6372.0188466303034</v>
      </c>
      <c r="N4714">
        <v>36937.777878631787</v>
      </c>
      <c r="O4714">
        <v>52.159128329019552</v>
      </c>
      <c r="P4714">
        <v>3.7453164214099988</v>
      </c>
      <c r="Q4714" s="6">
        <v>4712</v>
      </c>
    </row>
    <row r="4715" spans="1:17" x14ac:dyDescent="0.25">
      <c r="A4715">
        <v>106.17980830243063</v>
      </c>
      <c r="B4715">
        <v>-30.62015775817337</v>
      </c>
      <c r="C4715" s="6">
        <v>2229.92</v>
      </c>
      <c r="D4715">
        <v>1.2</v>
      </c>
      <c r="E4715">
        <v>0.65</v>
      </c>
      <c r="F4715">
        <v>19.899999999999999</v>
      </c>
      <c r="G4715">
        <v>46.089820015575185</v>
      </c>
      <c r="H4715">
        <v>15.61947963450743</v>
      </c>
      <c r="I4715">
        <v>-3.8201916975693706</v>
      </c>
      <c r="J4715">
        <v>5493.5631418887406</v>
      </c>
      <c r="K4715">
        <v>-3229.7262866146916</v>
      </c>
      <c r="L4715">
        <v>-30.451739473259629</v>
      </c>
      <c r="M4715">
        <v>6372.6264507162514</v>
      </c>
      <c r="N4715">
        <v>36826.507916460403</v>
      </c>
      <c r="O4715">
        <v>54.066089569434887</v>
      </c>
      <c r="P4715">
        <v>7.4687569534302742</v>
      </c>
      <c r="Q4715" s="6">
        <v>4713</v>
      </c>
    </row>
    <row r="4716" spans="1:17" x14ac:dyDescent="0.25">
      <c r="A4716">
        <v>109.7896869485967</v>
      </c>
      <c r="B4716">
        <v>-29.276800570048955</v>
      </c>
      <c r="C4716" s="6">
        <v>2230.2000000000003</v>
      </c>
      <c r="D4716">
        <v>3</v>
      </c>
      <c r="E4716">
        <v>0.65</v>
      </c>
      <c r="F4716">
        <v>19.899999999999999</v>
      </c>
      <c r="G4716">
        <v>54.048620189015942</v>
      </c>
      <c r="H4716">
        <v>22.144390171297808</v>
      </c>
      <c r="I4716">
        <v>-0.21031305140330403</v>
      </c>
      <c r="J4716">
        <v>5567.9021721540903</v>
      </c>
      <c r="K4716">
        <v>-3100.6996258741751</v>
      </c>
      <c r="L4716">
        <v>-29.112922530039722</v>
      </c>
      <c r="M4716">
        <v>6373.058352829863</v>
      </c>
      <c r="N4716">
        <v>36727.402909611228</v>
      </c>
      <c r="O4716">
        <v>55.845106768795112</v>
      </c>
      <c r="P4716">
        <v>0.43005612167328505</v>
      </c>
      <c r="Q4716" s="6">
        <v>4714</v>
      </c>
    </row>
    <row r="4717" spans="1:17" x14ac:dyDescent="0.25">
      <c r="A4717">
        <v>105.62077328910135</v>
      </c>
      <c r="B4717">
        <v>-29.734454320810741</v>
      </c>
      <c r="C4717" s="6">
        <v>2230.48</v>
      </c>
      <c r="D4717">
        <v>0.75</v>
      </c>
      <c r="E4717">
        <v>0.65</v>
      </c>
      <c r="F4717">
        <v>19.899999999999999</v>
      </c>
      <c r="G4717">
        <v>42.007420362456692</v>
      </c>
      <c r="H4717">
        <v>20.947055338700565</v>
      </c>
      <c r="I4717">
        <v>-4.3792267108986493</v>
      </c>
      <c r="J4717">
        <v>5542.9181081415745</v>
      </c>
      <c r="K4717">
        <v>-3144.8486867018314</v>
      </c>
      <c r="L4717">
        <v>-29.568988742416568</v>
      </c>
      <c r="M4717">
        <v>6372.9125535985513</v>
      </c>
      <c r="N4717">
        <v>36774.564738170993</v>
      </c>
      <c r="O4717">
        <v>54.989307126795389</v>
      </c>
      <c r="P4717">
        <v>8.7773455516279348</v>
      </c>
      <c r="Q4717" s="6">
        <v>4715</v>
      </c>
    </row>
    <row r="4718" spans="1:17" x14ac:dyDescent="0.25">
      <c r="A4718">
        <v>106.04711038003057</v>
      </c>
      <c r="B4718">
        <v>-31.159109125533988</v>
      </c>
      <c r="C4718" s="6">
        <v>2230.7600000000002</v>
      </c>
      <c r="D4718">
        <v>3</v>
      </c>
      <c r="E4718">
        <v>0.65</v>
      </c>
      <c r="F4718">
        <v>19.899999999999999</v>
      </c>
      <c r="G4718">
        <v>54.048620189015942</v>
      </c>
      <c r="H4718">
        <v>15.505223553015997</v>
      </c>
      <c r="I4718">
        <v>-3.9528896199694259</v>
      </c>
      <c r="J4718">
        <v>5462.8872816028907</v>
      </c>
      <c r="K4718">
        <v>-3281.0029583970131</v>
      </c>
      <c r="L4718">
        <v>-30.988972334402622</v>
      </c>
      <c r="M4718">
        <v>6372.4499107100537</v>
      </c>
      <c r="N4718">
        <v>36862.485641444808</v>
      </c>
      <c r="O4718">
        <v>53.439834773491981</v>
      </c>
      <c r="P4718">
        <v>7.6068015923776642</v>
      </c>
      <c r="Q4718" s="6">
        <v>4716</v>
      </c>
    </row>
    <row r="4719" spans="1:17" x14ac:dyDescent="0.25">
      <c r="A4719">
        <v>110.51120151447893</v>
      </c>
      <c r="B4719">
        <v>-30.188997071325801</v>
      </c>
      <c r="C4719" s="6">
        <v>2231.0400000000004</v>
      </c>
      <c r="D4719">
        <v>1.2</v>
      </c>
      <c r="E4719">
        <v>0.65</v>
      </c>
      <c r="F4719">
        <v>19.899999999999999</v>
      </c>
      <c r="G4719">
        <v>46.089820015575185</v>
      </c>
      <c r="H4719">
        <v>21.849260649558488</v>
      </c>
      <c r="I4719">
        <v>0.51120151447892681</v>
      </c>
      <c r="J4719">
        <v>5517.7538764516867</v>
      </c>
      <c r="K4719">
        <v>-3188.5017279130911</v>
      </c>
      <c r="L4719">
        <v>-30.021996328160778</v>
      </c>
      <c r="M4719">
        <v>6372.7663624208271</v>
      </c>
      <c r="N4719">
        <v>36785.087728796199</v>
      </c>
      <c r="O4719">
        <v>54.798503812447031</v>
      </c>
      <c r="P4719">
        <v>1.0165206543251031</v>
      </c>
      <c r="Q4719" s="6">
        <v>4717</v>
      </c>
    </row>
    <row r="4720" spans="1:17" x14ac:dyDescent="0.25">
      <c r="A4720">
        <v>109.44818304827808</v>
      </c>
      <c r="B4720">
        <v>-29.566105822472327</v>
      </c>
      <c r="C4720" s="6">
        <v>2231.3200000000002</v>
      </c>
      <c r="D4720">
        <v>1.2</v>
      </c>
      <c r="E4720">
        <v>0.65</v>
      </c>
      <c r="F4720">
        <v>19.899999999999999</v>
      </c>
      <c r="G4720">
        <v>46.089820015575185</v>
      </c>
      <c r="H4720">
        <v>18.634561103699539</v>
      </c>
      <c r="I4720">
        <v>-0.5518169517219178</v>
      </c>
      <c r="J4720">
        <v>5552.1497205575788</v>
      </c>
      <c r="K4720">
        <v>-3128.6312637012161</v>
      </c>
      <c r="L4720">
        <v>-29.4012193590167</v>
      </c>
      <c r="M4720">
        <v>6372.9663504286818</v>
      </c>
      <c r="N4720">
        <v>36745.719207929258</v>
      </c>
      <c r="O4720">
        <v>55.509580447541957</v>
      </c>
      <c r="P4720">
        <v>1.1182271748609707</v>
      </c>
      <c r="Q4720" s="6">
        <v>4718</v>
      </c>
    </row>
    <row r="4721" spans="1:17" x14ac:dyDescent="0.25">
      <c r="A4721">
        <v>110.32809284206188</v>
      </c>
      <c r="B4721">
        <v>-33.946302290778675</v>
      </c>
      <c r="C4721" s="6">
        <v>2231.6000000000004</v>
      </c>
      <c r="D4721">
        <v>3</v>
      </c>
      <c r="E4721">
        <v>0.65</v>
      </c>
      <c r="F4721">
        <v>19.899999999999999</v>
      </c>
      <c r="G4721">
        <v>54.048620189015942</v>
      </c>
      <c r="H4721">
        <v>15.703498944906435</v>
      </c>
      <c r="I4721">
        <v>0.32809284206187783</v>
      </c>
      <c r="J4721">
        <v>5296.5893153499055</v>
      </c>
      <c r="K4721">
        <v>-3541.5083139911335</v>
      </c>
      <c r="L4721">
        <v>-33.76824743572719</v>
      </c>
      <c r="M4721">
        <v>6371.509986929872</v>
      </c>
      <c r="N4721">
        <v>37037.358134488692</v>
      </c>
      <c r="O4721">
        <v>50.525432438764838</v>
      </c>
      <c r="P4721">
        <v>0.58752814181654844</v>
      </c>
      <c r="Q4721" s="6">
        <v>4719</v>
      </c>
    </row>
    <row r="4722" spans="1:17" x14ac:dyDescent="0.25">
      <c r="A4722">
        <v>107.80403170112631</v>
      </c>
      <c r="B4722">
        <v>-29.225787405970372</v>
      </c>
      <c r="C4722" s="6">
        <v>2231.88</v>
      </c>
      <c r="D4722">
        <v>0.75</v>
      </c>
      <c r="E4722">
        <v>0.65</v>
      </c>
      <c r="F4722">
        <v>19.899999999999999</v>
      </c>
      <c r="G4722">
        <v>42.007420362456692</v>
      </c>
      <c r="H4722">
        <v>21.494480755325355</v>
      </c>
      <c r="I4722">
        <v>-2.1959682988736944</v>
      </c>
      <c r="J4722">
        <v>5570.6650932551111</v>
      </c>
      <c r="K4722">
        <v>-3095.7663366064448</v>
      </c>
      <c r="L4722">
        <v>-29.062088908300659</v>
      </c>
      <c r="M4722">
        <v>6373.0745164384089</v>
      </c>
      <c r="N4722">
        <v>36728.887309181366</v>
      </c>
      <c r="O4722">
        <v>55.818338645214141</v>
      </c>
      <c r="P4722">
        <v>4.4905940294147921</v>
      </c>
      <c r="Q4722" s="6">
        <v>4720</v>
      </c>
    </row>
    <row r="4723" spans="1:17" x14ac:dyDescent="0.25">
      <c r="A4723">
        <v>109.73869173847292</v>
      </c>
      <c r="B4723">
        <v>-31.85076552248989</v>
      </c>
      <c r="C4723" s="6">
        <v>2232.1600000000003</v>
      </c>
      <c r="D4723">
        <v>1.2</v>
      </c>
      <c r="E4723">
        <v>0.65</v>
      </c>
      <c r="F4723">
        <v>19.899999999999999</v>
      </c>
      <c r="G4723">
        <v>46.089820015575185</v>
      </c>
      <c r="H4723">
        <v>20.096222408560031</v>
      </c>
      <c r="I4723">
        <v>-0.26130826152707698</v>
      </c>
      <c r="J4723">
        <v>5422.8116568872092</v>
      </c>
      <c r="K4723">
        <v>-3346.3877703378039</v>
      </c>
      <c r="L4723">
        <v>-31.678511199772121</v>
      </c>
      <c r="M4723">
        <v>6372.2207569683442</v>
      </c>
      <c r="N4723">
        <v>36893.471988613455</v>
      </c>
      <c r="O4723">
        <v>52.906731979048217</v>
      </c>
      <c r="P4723">
        <v>0.49516638549830017</v>
      </c>
      <c r="Q4723" s="6">
        <v>4721</v>
      </c>
    </row>
    <row r="4724" spans="1:17" x14ac:dyDescent="0.25">
      <c r="A4724">
        <v>107.744139034207</v>
      </c>
      <c r="B4724">
        <v>-29.794978264818628</v>
      </c>
      <c r="C4724" s="6">
        <v>2232.44</v>
      </c>
      <c r="D4724">
        <v>1.2</v>
      </c>
      <c r="E4724">
        <v>0.65</v>
      </c>
      <c r="F4724">
        <v>19.899999999999999</v>
      </c>
      <c r="G4724">
        <v>46.089820015575185</v>
      </c>
      <c r="H4724">
        <v>18.881642383997345</v>
      </c>
      <c r="I4724">
        <v>-2.2558609657930049</v>
      </c>
      <c r="J4724">
        <v>5539.5875006703473</v>
      </c>
      <c r="K4724">
        <v>-3150.6725684998137</v>
      </c>
      <c r="L4724">
        <v>-29.629305873659067</v>
      </c>
      <c r="M4724">
        <v>6372.893166488856</v>
      </c>
      <c r="N4724">
        <v>36764.74687677333</v>
      </c>
      <c r="O4724">
        <v>55.164730616439158</v>
      </c>
      <c r="P4724">
        <v>4.5327555854418424</v>
      </c>
      <c r="Q4724" s="6">
        <v>4722</v>
      </c>
    </row>
    <row r="4725" spans="1:17" x14ac:dyDescent="0.25">
      <c r="A4725">
        <v>109.39427689087543</v>
      </c>
      <c r="B4725">
        <v>-33.328827374276663</v>
      </c>
      <c r="C4725" s="6">
        <v>2232.7200000000003</v>
      </c>
      <c r="D4725">
        <v>1.2</v>
      </c>
      <c r="E4725">
        <v>0.65</v>
      </c>
      <c r="F4725">
        <v>19.899999999999999</v>
      </c>
      <c r="G4725">
        <v>46.089820015575185</v>
      </c>
      <c r="H4725">
        <v>23.257449735738007</v>
      </c>
      <c r="I4725">
        <v>-0.60572310912456828</v>
      </c>
      <c r="J4725">
        <v>5334.5270929257631</v>
      </c>
      <c r="K4725">
        <v>-3484.4885199054711</v>
      </c>
      <c r="L4725">
        <v>-33.152384451705451</v>
      </c>
      <c r="M4725">
        <v>6371.7218670083221</v>
      </c>
      <c r="N4725">
        <v>36994.42100587763</v>
      </c>
      <c r="O4725">
        <v>51.221953673687807</v>
      </c>
      <c r="P4725">
        <v>1.1023357045818558</v>
      </c>
      <c r="Q4725" s="6">
        <v>4723</v>
      </c>
    </row>
    <row r="4726" spans="1:17" x14ac:dyDescent="0.25">
      <c r="A4726">
        <v>108.49122062214451</v>
      </c>
      <c r="B4726">
        <v>-32.230487927092547</v>
      </c>
      <c r="C4726" s="6">
        <v>2233</v>
      </c>
      <c r="D4726">
        <v>3</v>
      </c>
      <c r="E4726">
        <v>0.65</v>
      </c>
      <c r="F4726">
        <v>19.899999999999999</v>
      </c>
      <c r="G4726">
        <v>54.048620189015942</v>
      </c>
      <c r="H4726">
        <v>15.955887852094689</v>
      </c>
      <c r="I4726">
        <v>-1.5087793778554897</v>
      </c>
      <c r="J4726">
        <v>5400.4733405848883</v>
      </c>
      <c r="K4726">
        <v>-3382.0802051950373</v>
      </c>
      <c r="L4726">
        <v>-32.057113493204987</v>
      </c>
      <c r="M4726">
        <v>6372.0937545472607</v>
      </c>
      <c r="N4726">
        <v>36921.044721518098</v>
      </c>
      <c r="O4726">
        <v>52.439835952395754</v>
      </c>
      <c r="P4726">
        <v>2.8273546235891778</v>
      </c>
      <c r="Q4726" s="6">
        <v>4724</v>
      </c>
    </row>
    <row r="4727" spans="1:17" x14ac:dyDescent="0.25">
      <c r="A4727">
        <v>110.22098190947199</v>
      </c>
      <c r="B4727">
        <v>-32.55285280333009</v>
      </c>
      <c r="C4727" s="6">
        <v>2233.2800000000002</v>
      </c>
      <c r="D4727">
        <v>1.2</v>
      </c>
      <c r="E4727">
        <v>0.65</v>
      </c>
      <c r="F4727">
        <v>19.899999999999999</v>
      </c>
      <c r="G4727">
        <v>46.089820015575185</v>
      </c>
      <c r="H4727">
        <v>16.744383974083703</v>
      </c>
      <c r="I4727">
        <v>0.22098190947198759</v>
      </c>
      <c r="J4727">
        <v>5381.3228863059894</v>
      </c>
      <c r="K4727">
        <v>-3412.2661900762951</v>
      </c>
      <c r="L4727">
        <v>-32.378551246257068</v>
      </c>
      <c r="M4727">
        <v>6371.9852917766857</v>
      </c>
      <c r="N4727">
        <v>36940.798185403495</v>
      </c>
      <c r="O4727">
        <v>52.108258837867446</v>
      </c>
      <c r="P4727">
        <v>0.41068298495490585</v>
      </c>
      <c r="Q4727" s="6">
        <v>4725</v>
      </c>
    </row>
    <row r="4728" spans="1:17" x14ac:dyDescent="0.25">
      <c r="A4728">
        <v>108.45694278352285</v>
      </c>
      <c r="B4728">
        <v>-31.051460257481345</v>
      </c>
      <c r="C4728" s="6">
        <v>2233.5600000000004</v>
      </c>
      <c r="D4728">
        <v>1.2</v>
      </c>
      <c r="E4728">
        <v>0.65</v>
      </c>
      <c r="F4728">
        <v>19.899999999999999</v>
      </c>
      <c r="G4728">
        <v>46.089820015575185</v>
      </c>
      <c r="H4728">
        <v>19.9853670605034</v>
      </c>
      <c r="I4728">
        <v>-1.5430572164771519</v>
      </c>
      <c r="J4728">
        <v>5469.0531374299571</v>
      </c>
      <c r="K4728">
        <v>-3270.7838336605018</v>
      </c>
      <c r="L4728">
        <v>-30.881661946250542</v>
      </c>
      <c r="M4728">
        <v>6372.4853163084927</v>
      </c>
      <c r="N4728">
        <v>36842.837427818013</v>
      </c>
      <c r="O4728">
        <v>53.779295555070775</v>
      </c>
      <c r="P4728">
        <v>2.9895431606241338</v>
      </c>
      <c r="Q4728" s="6">
        <v>4726</v>
      </c>
    </row>
    <row r="4729" spans="1:17" x14ac:dyDescent="0.25">
      <c r="A4729">
        <v>108.16391793167858</v>
      </c>
      <c r="B4729">
        <v>-30.508719167567605</v>
      </c>
      <c r="C4729" s="6">
        <v>2233.84</v>
      </c>
      <c r="D4729">
        <v>1.2</v>
      </c>
      <c r="E4729">
        <v>0.65</v>
      </c>
      <c r="F4729">
        <v>19.899999999999999</v>
      </c>
      <c r="G4729">
        <v>46.089820015575185</v>
      </c>
      <c r="H4729">
        <v>21.086112249134207</v>
      </c>
      <c r="I4729">
        <v>-1.8360820683214172</v>
      </c>
      <c r="J4729">
        <v>5499.8453955361929</v>
      </c>
      <c r="K4729">
        <v>-3219.0885124872634</v>
      </c>
      <c r="L4729">
        <v>-30.340663638047559</v>
      </c>
      <c r="M4729">
        <v>6372.6627265239867</v>
      </c>
      <c r="N4729">
        <v>36808.57440156793</v>
      </c>
      <c r="O4729">
        <v>54.380948640199563</v>
      </c>
      <c r="P4729">
        <v>3.6131293869089789</v>
      </c>
      <c r="Q4729" s="6">
        <v>4727</v>
      </c>
    </row>
    <row r="4730" spans="1:17" x14ac:dyDescent="0.25">
      <c r="A4730">
        <v>109.62093962102827</v>
      </c>
      <c r="B4730">
        <v>-32.579410479414406</v>
      </c>
      <c r="C4730" s="6">
        <v>2234.1200000000003</v>
      </c>
      <c r="D4730">
        <v>3</v>
      </c>
      <c r="E4730">
        <v>0.65</v>
      </c>
      <c r="F4730">
        <v>19.899999999999999</v>
      </c>
      <c r="G4730">
        <v>54.048620189015942</v>
      </c>
      <c r="H4730">
        <v>15.131974625541275</v>
      </c>
      <c r="I4730">
        <v>-0.37906037897172951</v>
      </c>
      <c r="J4730">
        <v>5379.7375862645886</v>
      </c>
      <c r="K4730">
        <v>-3414.7482859578145</v>
      </c>
      <c r="L4730">
        <v>-32.405033520535973</v>
      </c>
      <c r="M4730">
        <v>6371.976330269893</v>
      </c>
      <c r="N4730">
        <v>36942.694745754197</v>
      </c>
      <c r="O4730">
        <v>52.0765937861865</v>
      </c>
      <c r="P4730">
        <v>0.703935663603517</v>
      </c>
      <c r="Q4730" s="6">
        <v>4728</v>
      </c>
    </row>
    <row r="4731" spans="1:17" x14ac:dyDescent="0.25">
      <c r="A4731">
        <v>109.10356135598167</v>
      </c>
      <c r="B4731">
        <v>-32.939167872786285</v>
      </c>
      <c r="C4731" s="6">
        <v>2234.4</v>
      </c>
      <c r="D4731">
        <v>3</v>
      </c>
      <c r="E4731">
        <v>0.65</v>
      </c>
      <c r="F4731">
        <v>19.899999999999999</v>
      </c>
      <c r="G4731">
        <v>54.048620189015942</v>
      </c>
      <c r="H4731">
        <v>14.030969548777723</v>
      </c>
      <c r="I4731">
        <v>-0.89643864401833184</v>
      </c>
      <c r="J4731">
        <v>5358.1488266239385</v>
      </c>
      <c r="K4731">
        <v>-3448.2998128271483</v>
      </c>
      <c r="L4731">
        <v>-32.763784229766429</v>
      </c>
      <c r="M4731">
        <v>6371.8545532203761</v>
      </c>
      <c r="N4731">
        <v>36967.919340804328</v>
      </c>
      <c r="O4731">
        <v>51.657682124192945</v>
      </c>
      <c r="P4731">
        <v>1.6483076271124613</v>
      </c>
      <c r="Q4731" s="6">
        <v>4729</v>
      </c>
    </row>
    <row r="4732" spans="1:17" x14ac:dyDescent="0.25">
      <c r="A4732">
        <v>108.22035881500649</v>
      </c>
      <c r="B4732">
        <v>-33.246026878846479</v>
      </c>
      <c r="C4732" s="6">
        <v>2234.6800000000003</v>
      </c>
      <c r="D4732">
        <v>0.75</v>
      </c>
      <c r="E4732">
        <v>0.65</v>
      </c>
      <c r="F4732">
        <v>19.899999999999999</v>
      </c>
      <c r="G4732">
        <v>42.007420362456692</v>
      </c>
      <c r="H4732">
        <v>23.506248633069362</v>
      </c>
      <c r="I4732">
        <v>-1.7796411849935083</v>
      </c>
      <c r="J4732">
        <v>5339.567288865338</v>
      </c>
      <c r="K4732">
        <v>-3476.8118844414025</v>
      </c>
      <c r="L4732">
        <v>-33.069806333730675</v>
      </c>
      <c r="M4732">
        <v>6371.7501294474587</v>
      </c>
      <c r="N4732">
        <v>36991.276854641954</v>
      </c>
      <c r="O4732">
        <v>51.273660773555271</v>
      </c>
      <c r="P4732">
        <v>3.2437014095093755</v>
      </c>
      <c r="Q4732" s="6">
        <v>4730</v>
      </c>
    </row>
    <row r="4733" spans="1:17" x14ac:dyDescent="0.25">
      <c r="A4733">
        <v>105.96053009568239</v>
      </c>
      <c r="B4733">
        <v>-31.284318989645215</v>
      </c>
      <c r="C4733" s="6">
        <v>2234.96</v>
      </c>
      <c r="D4733">
        <v>1.2</v>
      </c>
      <c r="E4733">
        <v>0.65</v>
      </c>
      <c r="F4733">
        <v>19.899999999999999</v>
      </c>
      <c r="G4733">
        <v>46.089820015575185</v>
      </c>
      <c r="H4733">
        <v>17.241850329124283</v>
      </c>
      <c r="I4733">
        <v>-4.0394699043176132</v>
      </c>
      <c r="J4733">
        <v>5455.691307448682</v>
      </c>
      <c r="K4733">
        <v>-3292.8747677029332</v>
      </c>
      <c r="L4733">
        <v>-31.113791509926482</v>
      </c>
      <c r="M4733">
        <v>6372.4086402196262</v>
      </c>
      <c r="N4733">
        <v>36871.345944261026</v>
      </c>
      <c r="O4733">
        <v>53.287175246179743</v>
      </c>
      <c r="P4733">
        <v>7.7443098311112273</v>
      </c>
      <c r="Q4733" s="6">
        <v>4731</v>
      </c>
    </row>
    <row r="4734" spans="1:17" x14ac:dyDescent="0.25">
      <c r="A4734">
        <v>108.16608787769954</v>
      </c>
      <c r="B4734">
        <v>-29.687348190207473</v>
      </c>
      <c r="C4734" s="6">
        <v>2235.2400000000002</v>
      </c>
      <c r="D4734">
        <v>0.75</v>
      </c>
      <c r="E4734">
        <v>0.65</v>
      </c>
      <c r="F4734">
        <v>19.899999999999999</v>
      </c>
      <c r="G4734">
        <v>42.007420362456692</v>
      </c>
      <c r="H4734">
        <v>18.340533369289908</v>
      </c>
      <c r="I4734">
        <v>-1.8339121223004611</v>
      </c>
      <c r="J4734">
        <v>5545.5060593691414</v>
      </c>
      <c r="K4734">
        <v>-3140.3135303750482</v>
      </c>
      <c r="L4734">
        <v>-29.522044083892261</v>
      </c>
      <c r="M4734">
        <v>6372.9276257899292</v>
      </c>
      <c r="N4734">
        <v>36756.298104059322</v>
      </c>
      <c r="O4734">
        <v>55.317500919801525</v>
      </c>
      <c r="P4734">
        <v>3.6989941950648983</v>
      </c>
      <c r="Q4734" s="6">
        <v>4732</v>
      </c>
    </row>
    <row r="4735" spans="1:17" x14ac:dyDescent="0.25">
      <c r="A4735">
        <v>108.60199329467251</v>
      </c>
      <c r="B4735">
        <v>-31.635302219450683</v>
      </c>
      <c r="C4735" s="6">
        <v>2235.5200000000004</v>
      </c>
      <c r="D4735">
        <v>1.2</v>
      </c>
      <c r="E4735">
        <v>0.65</v>
      </c>
      <c r="F4735">
        <v>19.899999999999999</v>
      </c>
      <c r="G4735">
        <v>46.089820015575185</v>
      </c>
      <c r="H4735">
        <v>16.472283143656249</v>
      </c>
      <c r="I4735">
        <v>-1.3980067053274894</v>
      </c>
      <c r="J4735">
        <v>5435.3809990222035</v>
      </c>
      <c r="K4735">
        <v>-3326.0704202293705</v>
      </c>
      <c r="L4735">
        <v>-31.463696884371441</v>
      </c>
      <c r="M4735">
        <v>6372.292448158385</v>
      </c>
      <c r="N4735">
        <v>36880.901791066644</v>
      </c>
      <c r="O4735">
        <v>53.121687978764584</v>
      </c>
      <c r="P4735">
        <v>2.6639623608910878</v>
      </c>
      <c r="Q4735" s="6">
        <v>4733</v>
      </c>
    </row>
    <row r="4736" spans="1:17" x14ac:dyDescent="0.25">
      <c r="A4736">
        <v>106.86708110522237</v>
      </c>
      <c r="B4736">
        <v>-32.509723076277631</v>
      </c>
      <c r="C4736" s="6">
        <v>2235.8000000000002</v>
      </c>
      <c r="D4736">
        <v>1.2</v>
      </c>
      <c r="E4736">
        <v>0.65</v>
      </c>
      <c r="F4736">
        <v>19.899999999999999</v>
      </c>
      <c r="G4736">
        <v>46.089820015575185</v>
      </c>
      <c r="H4736">
        <v>19.313409366906857</v>
      </c>
      <c r="I4736">
        <v>-3.1329188947776316</v>
      </c>
      <c r="J4736">
        <v>5383.8949510747689</v>
      </c>
      <c r="K4736">
        <v>-3408.233718170778</v>
      </c>
      <c r="L4736">
        <v>-32.335544289688762</v>
      </c>
      <c r="M4736">
        <v>6371.9998369338173</v>
      </c>
      <c r="N4736">
        <v>36947.003089685604</v>
      </c>
      <c r="O4736">
        <v>52.0056392119686</v>
      </c>
      <c r="P4736">
        <v>5.81507508115057</v>
      </c>
      <c r="Q4736" s="6">
        <v>4734</v>
      </c>
    </row>
    <row r="4737" spans="1:17" x14ac:dyDescent="0.25">
      <c r="A4737">
        <v>108.0212259532025</v>
      </c>
      <c r="B4737">
        <v>-32.791429889887809</v>
      </c>
      <c r="C4737" s="6">
        <v>2236.0800000000004</v>
      </c>
      <c r="D4737">
        <v>3</v>
      </c>
      <c r="E4737">
        <v>0.65</v>
      </c>
      <c r="F4737">
        <v>19.899999999999999</v>
      </c>
      <c r="G4737">
        <v>54.048620189015942</v>
      </c>
      <c r="H4737">
        <v>23.842658991363301</v>
      </c>
      <c r="I4737">
        <v>-1.978774046797497</v>
      </c>
      <c r="J4737">
        <v>5367.0401074436832</v>
      </c>
      <c r="K4737">
        <v>-3434.5377164403876</v>
      </c>
      <c r="L4737">
        <v>-32.616456327873664</v>
      </c>
      <c r="M4737">
        <v>6371.9046477925785</v>
      </c>
      <c r="N4737">
        <v>36960.688533778914</v>
      </c>
      <c r="O4737">
        <v>51.77763916059596</v>
      </c>
      <c r="P4737">
        <v>3.6501961608610447</v>
      </c>
      <c r="Q4737" s="6">
        <v>4735</v>
      </c>
    </row>
    <row r="4738" spans="1:17" x14ac:dyDescent="0.25">
      <c r="A4738">
        <v>107.23354921724155</v>
      </c>
      <c r="B4738">
        <v>-32.263218638605757</v>
      </c>
      <c r="C4738" s="6">
        <v>2236.36</v>
      </c>
      <c r="D4738">
        <v>1.2</v>
      </c>
      <c r="E4738">
        <v>0.65</v>
      </c>
      <c r="F4738">
        <v>19.899999999999999</v>
      </c>
      <c r="G4738">
        <v>46.089820015575185</v>
      </c>
      <c r="H4738">
        <v>22.668130226899358</v>
      </c>
      <c r="I4738">
        <v>-2.7664507827584544</v>
      </c>
      <c r="J4738">
        <v>5398.5367300764156</v>
      </c>
      <c r="K4738">
        <v>-3385.1499206429639</v>
      </c>
      <c r="L4738">
        <v>-32.089749072041059</v>
      </c>
      <c r="M4738">
        <v>6372.0827687039055</v>
      </c>
      <c r="N4738">
        <v>36928.3005983361</v>
      </c>
      <c r="O4738">
        <v>52.318316941355747</v>
      </c>
      <c r="P4738">
        <v>5.1724011235856091</v>
      </c>
      <c r="Q4738" s="6">
        <v>4736</v>
      </c>
    </row>
    <row r="4739" spans="1:17" x14ac:dyDescent="0.25">
      <c r="A4739">
        <v>110.00770142116114</v>
      </c>
      <c r="B4739">
        <v>-30.905654550530286</v>
      </c>
      <c r="C4739" s="6">
        <v>2236.6400000000003</v>
      </c>
      <c r="D4739">
        <v>3</v>
      </c>
      <c r="E4739">
        <v>0.65</v>
      </c>
      <c r="F4739">
        <v>19.899999999999999</v>
      </c>
      <c r="G4739">
        <v>54.048620189015942</v>
      </c>
      <c r="H4739">
        <v>19.002120855164932</v>
      </c>
      <c r="I4739">
        <v>7.7014211611441397E-3</v>
      </c>
      <c r="J4739">
        <v>5477.3737214006687</v>
      </c>
      <c r="K4739">
        <v>-3256.9243103440881</v>
      </c>
      <c r="L4739">
        <v>-30.736318499507995</v>
      </c>
      <c r="M4739">
        <v>6372.5331577953302</v>
      </c>
      <c r="N4739">
        <v>36831.05184645878</v>
      </c>
      <c r="O4739">
        <v>53.984909441426957</v>
      </c>
      <c r="P4739">
        <v>1.4994221563610835E-2</v>
      </c>
      <c r="Q4739" s="6">
        <v>4737</v>
      </c>
    </row>
    <row r="4740" spans="1:17" x14ac:dyDescent="0.25">
      <c r="A4740">
        <v>108.28949805293095</v>
      </c>
      <c r="B4740">
        <v>-30.878168524175202</v>
      </c>
      <c r="C4740" s="6">
        <v>2236.92</v>
      </c>
      <c r="D4740">
        <v>1.2</v>
      </c>
      <c r="E4740">
        <v>0.65</v>
      </c>
      <c r="F4740">
        <v>19.899999999999999</v>
      </c>
      <c r="G4740">
        <v>46.089820015575185</v>
      </c>
      <c r="H4740">
        <v>15.412731432252968</v>
      </c>
      <c r="I4740">
        <v>-1.7105019470690479</v>
      </c>
      <c r="J4740">
        <v>5478.9382722461014</v>
      </c>
      <c r="K4740">
        <v>-3254.3092986821648</v>
      </c>
      <c r="L4740">
        <v>-30.70892010384652</v>
      </c>
      <c r="M4740">
        <v>6372.5421616943659</v>
      </c>
      <c r="N4740">
        <v>36832.057131037189</v>
      </c>
      <c r="O4740">
        <v>53.967609712999085</v>
      </c>
      <c r="P4740">
        <v>3.3301551998428911</v>
      </c>
      <c r="Q4740" s="6">
        <v>4738</v>
      </c>
    </row>
    <row r="4741" spans="1:17" x14ac:dyDescent="0.25">
      <c r="A4741">
        <v>106.86603229565274</v>
      </c>
      <c r="B4741">
        <v>-33.941029984762253</v>
      </c>
      <c r="C4741" s="6">
        <v>2237.2000000000003</v>
      </c>
      <c r="D4741">
        <v>0.75</v>
      </c>
      <c r="E4741">
        <v>0.65</v>
      </c>
      <c r="F4741">
        <v>19.899999999999999</v>
      </c>
      <c r="G4741">
        <v>42.007420362456692</v>
      </c>
      <c r="H4741">
        <v>23.255133847179597</v>
      </c>
      <c r="I4741">
        <v>-3.1339677043472562</v>
      </c>
      <c r="J4741">
        <v>5296.9158610161712</v>
      </c>
      <c r="K4741">
        <v>-3541.0231618760749</v>
      </c>
      <c r="L4741">
        <v>-33.762988545458192</v>
      </c>
      <c r="M4741">
        <v>6371.5118042445411</v>
      </c>
      <c r="N4741">
        <v>37045.905303175874</v>
      </c>
      <c r="O4741">
        <v>50.388967374131248</v>
      </c>
      <c r="P4741">
        <v>5.6007134189076293</v>
      </c>
      <c r="Q4741" s="6">
        <v>4739</v>
      </c>
    </row>
    <row r="4742" spans="1:17" x14ac:dyDescent="0.25">
      <c r="A4742">
        <v>106.10443122086068</v>
      </c>
      <c r="B4742">
        <v>-31.563166503791557</v>
      </c>
      <c r="C4742" s="6">
        <v>2237.48</v>
      </c>
      <c r="D4742">
        <v>1.2</v>
      </c>
      <c r="E4742">
        <v>0.65</v>
      </c>
      <c r="F4742">
        <v>19.899999999999999</v>
      </c>
      <c r="G4742">
        <v>46.089820015575185</v>
      </c>
      <c r="H4742">
        <v>22.619829767789383</v>
      </c>
      <c r="I4742">
        <v>-3.8955687791393245</v>
      </c>
      <c r="J4742">
        <v>5439.5719557228258</v>
      </c>
      <c r="K4742">
        <v>-3319.2579133785862</v>
      </c>
      <c r="L4742">
        <v>-31.39178060652322</v>
      </c>
      <c r="M4742">
        <v>6372.3163886464872</v>
      </c>
      <c r="N4742">
        <v>36888.632441975329</v>
      </c>
      <c r="O4742">
        <v>52.990771797345211</v>
      </c>
      <c r="P4742">
        <v>7.4121315457807206</v>
      </c>
      <c r="Q4742" s="6">
        <v>4740</v>
      </c>
    </row>
    <row r="4743" spans="1:17" x14ac:dyDescent="0.25">
      <c r="A4743">
        <v>106.14979587479827</v>
      </c>
      <c r="B4743">
        <v>-31.528360423846411</v>
      </c>
      <c r="C4743" s="6">
        <v>2237.7600000000002</v>
      </c>
      <c r="D4743">
        <v>3</v>
      </c>
      <c r="E4743">
        <v>0.65</v>
      </c>
      <c r="F4743">
        <v>19.899999999999999</v>
      </c>
      <c r="G4743">
        <v>54.048620189015942</v>
      </c>
      <c r="H4743">
        <v>17.518460288994369</v>
      </c>
      <c r="I4743">
        <v>-3.8502041252017278</v>
      </c>
      <c r="J4743">
        <v>5441.5910416743636</v>
      </c>
      <c r="K4743">
        <v>-3315.9689640649167</v>
      </c>
      <c r="L4743">
        <v>-31.357080794103855</v>
      </c>
      <c r="M4743">
        <v>6372.3279290595556</v>
      </c>
      <c r="N4743">
        <v>36885.999211279486</v>
      </c>
      <c r="O4743">
        <v>53.035727933064784</v>
      </c>
      <c r="P4743">
        <v>7.3336745976151896</v>
      </c>
      <c r="Q4743" s="6">
        <v>4741</v>
      </c>
    </row>
    <row r="4744" spans="1:17" x14ac:dyDescent="0.25">
      <c r="A4744">
        <v>109.51499324713353</v>
      </c>
      <c r="B4744">
        <v>-30.809830352037864</v>
      </c>
      <c r="C4744" s="6">
        <v>2238.0400000000004</v>
      </c>
      <c r="D4744">
        <v>0.75</v>
      </c>
      <c r="E4744">
        <v>0.65</v>
      </c>
      <c r="F4744">
        <v>19.899999999999999</v>
      </c>
      <c r="G4744">
        <v>42.007420362456692</v>
      </c>
      <c r="H4744">
        <v>15.26820947204298</v>
      </c>
      <c r="I4744">
        <v>-0.4850067528664681</v>
      </c>
      <c r="J4744">
        <v>5482.8227287553518</v>
      </c>
      <c r="K4744">
        <v>-3247.8044250221255</v>
      </c>
      <c r="L4744">
        <v>-30.640800478655947</v>
      </c>
      <c r="M4744">
        <v>6372.5645275783272</v>
      </c>
      <c r="N4744">
        <v>36825.043590998415</v>
      </c>
      <c r="O4744">
        <v>54.090302491758656</v>
      </c>
      <c r="P4744">
        <v>0.94686339975290801</v>
      </c>
      <c r="Q4744" s="6">
        <v>4742</v>
      </c>
    </row>
    <row r="4745" spans="1:17" x14ac:dyDescent="0.25">
      <c r="A4745">
        <v>105.97933087588903</v>
      </c>
      <c r="B4745">
        <v>-30.01181032771558</v>
      </c>
      <c r="C4745" s="6">
        <v>2238.3200000000002</v>
      </c>
      <c r="D4745">
        <v>3</v>
      </c>
      <c r="E4745">
        <v>0.65</v>
      </c>
      <c r="F4745">
        <v>19.899999999999999</v>
      </c>
      <c r="G4745">
        <v>54.048620189015942</v>
      </c>
      <c r="H4745">
        <v>16.620893128367925</v>
      </c>
      <c r="I4745">
        <v>-4.0206691241109667</v>
      </c>
      <c r="J4745">
        <v>5527.6046116703119</v>
      </c>
      <c r="K4745">
        <v>-3171.5085941564407</v>
      </c>
      <c r="L4745">
        <v>-29.845403058271373</v>
      </c>
      <c r="M4745">
        <v>6372.8235112677539</v>
      </c>
      <c r="N4745">
        <v>36789.148259841531</v>
      </c>
      <c r="O4745">
        <v>54.727637305581339</v>
      </c>
      <c r="P4745">
        <v>7.9993063600149226</v>
      </c>
      <c r="Q4745" s="6">
        <v>4743</v>
      </c>
    </row>
    <row r="4746" spans="1:17" x14ac:dyDescent="0.25">
      <c r="A4746">
        <v>106.88144679175259</v>
      </c>
      <c r="B4746">
        <v>-30.031133525703503</v>
      </c>
      <c r="C4746" s="6">
        <v>2238.6000000000004</v>
      </c>
      <c r="D4746">
        <v>0.75</v>
      </c>
      <c r="E4746">
        <v>0.65</v>
      </c>
      <c r="F4746">
        <v>19.899999999999999</v>
      </c>
      <c r="G4746">
        <v>42.007420362456692</v>
      </c>
      <c r="H4746">
        <v>17.893897287985126</v>
      </c>
      <c r="I4746">
        <v>-3.1185532082474055</v>
      </c>
      <c r="J4746">
        <v>5526.5329008000026</v>
      </c>
      <c r="K4746">
        <v>-3173.3632463569861</v>
      </c>
      <c r="L4746">
        <v>-29.864661226546282</v>
      </c>
      <c r="M4746">
        <v>6372.8172888412737</v>
      </c>
      <c r="N4746">
        <v>36784.163009829725</v>
      </c>
      <c r="O4746">
        <v>54.816072753140105</v>
      </c>
      <c r="P4746">
        <v>6.2129368906834896</v>
      </c>
      <c r="Q4746" s="6">
        <v>4744</v>
      </c>
    </row>
    <row r="4747" spans="1:17" x14ac:dyDescent="0.25">
      <c r="A4747">
        <v>107.17839771984191</v>
      </c>
      <c r="B4747">
        <v>-31.566821891209045</v>
      </c>
      <c r="C4747" s="6">
        <v>2238.88</v>
      </c>
      <c r="D4747">
        <v>0.75</v>
      </c>
      <c r="E4747">
        <v>0.65</v>
      </c>
      <c r="F4747">
        <v>19.899999999999999</v>
      </c>
      <c r="G4747">
        <v>42.007420362456692</v>
      </c>
      <c r="H4747">
        <v>21.967743148827005</v>
      </c>
      <c r="I4747">
        <v>-2.8216022801580891</v>
      </c>
      <c r="J4747">
        <v>5439.3597916838653</v>
      </c>
      <c r="K4747">
        <v>-3319.6032536886473</v>
      </c>
      <c r="L4747">
        <v>-31.395424848173615</v>
      </c>
      <c r="M4747">
        <v>6372.3151762359803</v>
      </c>
      <c r="N4747">
        <v>36882.046348875352</v>
      </c>
      <c r="O4747">
        <v>53.102679573723748</v>
      </c>
      <c r="P4747">
        <v>5.37846362239992</v>
      </c>
      <c r="Q4747" s="6">
        <v>4745</v>
      </c>
    </row>
    <row r="4748" spans="1:17" x14ac:dyDescent="0.25">
      <c r="A4748">
        <v>110.52070975506996</v>
      </c>
      <c r="B4748">
        <v>-31.603356750380687</v>
      </c>
      <c r="C4748" s="6">
        <v>2239.1600000000003</v>
      </c>
      <c r="D4748">
        <v>3</v>
      </c>
      <c r="E4748">
        <v>0.65</v>
      </c>
      <c r="F4748">
        <v>19.899999999999999</v>
      </c>
      <c r="G4748">
        <v>54.048620189015942</v>
      </c>
      <c r="H4748">
        <v>18.132223883311603</v>
      </c>
      <c r="I4748">
        <v>0.52070975506995865</v>
      </c>
      <c r="J4748">
        <v>5437.2380378698526</v>
      </c>
      <c r="K4748">
        <v>-3323.0541272249616</v>
      </c>
      <c r="L4748">
        <v>-31.43184846030999</v>
      </c>
      <c r="M4748">
        <v>6372.3030540712407</v>
      </c>
      <c r="N4748">
        <v>36877.187412338462</v>
      </c>
      <c r="O4748">
        <v>53.18520617117855</v>
      </c>
      <c r="P4748">
        <v>0.99358075995718986</v>
      </c>
      <c r="Q4748" s="6">
        <v>4746</v>
      </c>
    </row>
    <row r="4749" spans="1:17" x14ac:dyDescent="0.25">
      <c r="A4749">
        <v>107.17570556216948</v>
      </c>
      <c r="B4749">
        <v>-33.48627624560956</v>
      </c>
      <c r="C4749" s="6">
        <v>2239.44</v>
      </c>
      <c r="D4749">
        <v>0.75</v>
      </c>
      <c r="E4749">
        <v>0.65</v>
      </c>
      <c r="F4749">
        <v>19.899999999999999</v>
      </c>
      <c r="G4749">
        <v>42.007420362456692</v>
      </c>
      <c r="H4749">
        <v>20.632775396261824</v>
      </c>
      <c r="I4749">
        <v>-2.8242944378305168</v>
      </c>
      <c r="J4749">
        <v>5324.9121656192438</v>
      </c>
      <c r="K4749">
        <v>-3499.0661411524852</v>
      </c>
      <c r="L4749">
        <v>-33.309414513764501</v>
      </c>
      <c r="M4749">
        <v>6371.6680258563038</v>
      </c>
      <c r="N4749">
        <v>37012.397998191402</v>
      </c>
      <c r="O4749">
        <v>50.929632377428781</v>
      </c>
      <c r="P4749">
        <v>5.109474520798245</v>
      </c>
      <c r="Q4749" s="6">
        <v>4747</v>
      </c>
    </row>
    <row r="4750" spans="1:17" x14ac:dyDescent="0.25">
      <c r="A4750">
        <v>105.77737365739075</v>
      </c>
      <c r="B4750">
        <v>-33.075482520629137</v>
      </c>
      <c r="C4750" s="6">
        <v>2239.7200000000003</v>
      </c>
      <c r="D4750">
        <v>1.2</v>
      </c>
      <c r="E4750">
        <v>0.65</v>
      </c>
      <c r="F4750">
        <v>19.899999999999999</v>
      </c>
      <c r="G4750">
        <v>46.089820015575185</v>
      </c>
      <c r="H4750">
        <v>21.742838107807643</v>
      </c>
      <c r="I4750">
        <v>-4.2226263426092459</v>
      </c>
      <c r="J4750">
        <v>5349.9133950717014</v>
      </c>
      <c r="K4750">
        <v>-3460.9777164284219</v>
      </c>
      <c r="L4750">
        <v>-32.899724624639298</v>
      </c>
      <c r="M4750">
        <v>6371.8082275270735</v>
      </c>
      <c r="N4750">
        <v>36993.111540114354</v>
      </c>
      <c r="O4750">
        <v>51.244955594277542</v>
      </c>
      <c r="P4750">
        <v>7.7046443358465506</v>
      </c>
      <c r="Q4750" s="6">
        <v>4748</v>
      </c>
    </row>
    <row r="4751" spans="1:17" x14ac:dyDescent="0.25">
      <c r="A4751">
        <v>110.15335659971993</v>
      </c>
      <c r="B4751">
        <v>-30.667706944535276</v>
      </c>
      <c r="C4751" s="6">
        <v>2240</v>
      </c>
      <c r="D4751">
        <v>0.75</v>
      </c>
      <c r="E4751">
        <v>0.65</v>
      </c>
      <c r="F4751">
        <v>19.899999999999999</v>
      </c>
      <c r="G4751">
        <v>42.007420362456692</v>
      </c>
      <c r="H4751">
        <v>20.539230355346767</v>
      </c>
      <c r="I4751">
        <v>0.15335659971992754</v>
      </c>
      <c r="J4751">
        <v>5490.8762697214761</v>
      </c>
      <c r="K4751">
        <v>-3234.2615989714691</v>
      </c>
      <c r="L4751">
        <v>-30.49913464888596</v>
      </c>
      <c r="M4751">
        <v>6372.6109484238814</v>
      </c>
      <c r="N4751">
        <v>36815.626836050251</v>
      </c>
      <c r="O4751">
        <v>54.256007592069949</v>
      </c>
      <c r="P4751">
        <v>0.30066285816267818</v>
      </c>
      <c r="Q4751" s="6">
        <v>4749</v>
      </c>
    </row>
    <row r="4752" spans="1:17" x14ac:dyDescent="0.25">
      <c r="A4752">
        <v>109.14259033873265</v>
      </c>
      <c r="B4752">
        <v>-30.839219695331035</v>
      </c>
      <c r="C4752" s="6">
        <v>2240.2800000000002</v>
      </c>
      <c r="D4752">
        <v>1.2</v>
      </c>
      <c r="E4752">
        <v>0.65</v>
      </c>
      <c r="F4752">
        <v>19.899999999999999</v>
      </c>
      <c r="G4752">
        <v>46.089820015575185</v>
      </c>
      <c r="H4752">
        <v>23.45052114719892</v>
      </c>
      <c r="I4752">
        <v>-0.85740966126735429</v>
      </c>
      <c r="J4752">
        <v>5481.1531449929689</v>
      </c>
      <c r="K4752">
        <v>-3250.6024540668604</v>
      </c>
      <c r="L4752">
        <v>-30.670095716810394</v>
      </c>
      <c r="M4752">
        <v>6372.5549125332618</v>
      </c>
      <c r="N4752">
        <v>36827.431274527095</v>
      </c>
      <c r="O4752">
        <v>54.048446258051314</v>
      </c>
      <c r="P4752">
        <v>1.6722177694997955</v>
      </c>
      <c r="Q4752" s="6">
        <v>4750</v>
      </c>
    </row>
    <row r="4753" spans="1:17" x14ac:dyDescent="0.25">
      <c r="A4753">
        <v>109.61722807920835</v>
      </c>
      <c r="B4753">
        <v>-33.279795355554953</v>
      </c>
      <c r="C4753" s="6">
        <v>2240.5600000000004</v>
      </c>
      <c r="D4753">
        <v>0.75</v>
      </c>
      <c r="E4753">
        <v>0.65</v>
      </c>
      <c r="F4753">
        <v>19.899999999999999</v>
      </c>
      <c r="G4753">
        <v>42.007420362456692</v>
      </c>
      <c r="H4753">
        <v>17.160267939269765</v>
      </c>
      <c r="I4753">
        <v>-0.38277192079165445</v>
      </c>
      <c r="J4753">
        <v>5337.513096521594</v>
      </c>
      <c r="K4753">
        <v>-3479.9435092150638</v>
      </c>
      <c r="L4753">
        <v>-33.103483941224724</v>
      </c>
      <c r="M4753">
        <v>6371.7386075440654</v>
      </c>
      <c r="N4753">
        <v>36990.816429458617</v>
      </c>
      <c r="O4753">
        <v>51.280928035215993</v>
      </c>
      <c r="P4753">
        <v>0.69753807256785672</v>
      </c>
      <c r="Q4753" s="6">
        <v>4751</v>
      </c>
    </row>
    <row r="4754" spans="1:17" x14ac:dyDescent="0.25">
      <c r="A4754">
        <v>109.33923394527731</v>
      </c>
      <c r="B4754">
        <v>-30.228305412728925</v>
      </c>
      <c r="C4754" s="6">
        <v>2240.84</v>
      </c>
      <c r="D4754">
        <v>1.2</v>
      </c>
      <c r="E4754">
        <v>0.65</v>
      </c>
      <c r="F4754">
        <v>19.899999999999999</v>
      </c>
      <c r="G4754">
        <v>46.089820015575185</v>
      </c>
      <c r="H4754">
        <v>15.088264071151666</v>
      </c>
      <c r="I4754">
        <v>-0.66076605472268568</v>
      </c>
      <c r="J4754">
        <v>5515.56136531211</v>
      </c>
      <c r="K4754">
        <v>-3192.2675312012052</v>
      </c>
      <c r="L4754">
        <v>-30.061173869932595</v>
      </c>
      <c r="M4754">
        <v>6372.7536564098436</v>
      </c>
      <c r="N4754">
        <v>36787.76723071067</v>
      </c>
      <c r="O4754">
        <v>54.750614024323397</v>
      </c>
      <c r="P4754">
        <v>1.3123128808757107</v>
      </c>
      <c r="Q4754" s="6">
        <v>4752</v>
      </c>
    </row>
    <row r="4755" spans="1:17" x14ac:dyDescent="0.25">
      <c r="A4755">
        <v>107.1114512321398</v>
      </c>
      <c r="B4755">
        <v>-33.446366420021533</v>
      </c>
      <c r="C4755" s="6">
        <v>2241.1200000000003</v>
      </c>
      <c r="D4755">
        <v>0.75</v>
      </c>
      <c r="E4755">
        <v>0.65</v>
      </c>
      <c r="F4755">
        <v>19.899999999999999</v>
      </c>
      <c r="G4755">
        <v>42.007420362456692</v>
      </c>
      <c r="H4755">
        <v>22.424439426723612</v>
      </c>
      <c r="I4755">
        <v>-2.8885487678602004</v>
      </c>
      <c r="J4755">
        <v>5327.3531509280747</v>
      </c>
      <c r="K4755">
        <v>-3495.3735004835521</v>
      </c>
      <c r="L4755">
        <v>-33.269610344170218</v>
      </c>
      <c r="M4755">
        <v>6371.6816855980751</v>
      </c>
      <c r="N4755">
        <v>37009.962063942556</v>
      </c>
      <c r="O4755">
        <v>50.969250175159857</v>
      </c>
      <c r="P4755">
        <v>5.2307539786172068</v>
      </c>
      <c r="Q4755" s="6">
        <v>4753</v>
      </c>
    </row>
    <row r="4756" spans="1:17" x14ac:dyDescent="0.25">
      <c r="A4756">
        <v>106.27472513420517</v>
      </c>
      <c r="B4756">
        <v>-31.176942095723696</v>
      </c>
      <c r="C4756" s="6">
        <v>2241.4</v>
      </c>
      <c r="D4756">
        <v>0.75</v>
      </c>
      <c r="E4756">
        <v>0.65</v>
      </c>
      <c r="F4756">
        <v>19.899999999999999</v>
      </c>
      <c r="G4756">
        <v>42.007420362456692</v>
      </c>
      <c r="H4756">
        <v>19.829756229551489</v>
      </c>
      <c r="I4756">
        <v>-3.7252748657948302</v>
      </c>
      <c r="J4756">
        <v>5461.8639907421857</v>
      </c>
      <c r="K4756">
        <v>-3282.6947424123809</v>
      </c>
      <c r="L4756">
        <v>-31.006749463184669</v>
      </c>
      <c r="M4756">
        <v>6372.4440386109345</v>
      </c>
      <c r="N4756">
        <v>36861.990585777254</v>
      </c>
      <c r="O4756">
        <v>53.448208889624787</v>
      </c>
      <c r="P4756">
        <v>7.1685741689839722</v>
      </c>
      <c r="Q4756" s="6">
        <v>4754</v>
      </c>
    </row>
    <row r="4757" spans="1:17" x14ac:dyDescent="0.25">
      <c r="A4757">
        <v>107.50437931871332</v>
      </c>
      <c r="B4757">
        <v>-34.041924663744631</v>
      </c>
      <c r="C4757" s="6">
        <v>2241.6800000000003</v>
      </c>
      <c r="D4757">
        <v>1.2</v>
      </c>
      <c r="E4757">
        <v>0.65</v>
      </c>
      <c r="F4757">
        <v>19.899999999999999</v>
      </c>
      <c r="G4757">
        <v>46.089820015575185</v>
      </c>
      <c r="H4757">
        <v>19.441148807730343</v>
      </c>
      <c r="I4757">
        <v>-2.495620681286681</v>
      </c>
      <c r="J4757">
        <v>5290.6590527927865</v>
      </c>
      <c r="K4757">
        <v>-3550.3022384860978</v>
      </c>
      <c r="L4757">
        <v>-33.86362753398582</v>
      </c>
      <c r="M4757">
        <v>6371.4770028226321</v>
      </c>
      <c r="N4757">
        <v>37049.715181101412</v>
      </c>
      <c r="O4757">
        <v>50.327590834423589</v>
      </c>
      <c r="P4757">
        <v>4.4519030987880344</v>
      </c>
      <c r="Q4757" s="6">
        <v>4755</v>
      </c>
    </row>
    <row r="4758" spans="1:17" x14ac:dyDescent="0.25">
      <c r="A4758">
        <v>108.22623003828095</v>
      </c>
      <c r="B4758">
        <v>-33.486607097177689</v>
      </c>
      <c r="C4758" s="6">
        <v>2241.96</v>
      </c>
      <c r="D4758">
        <v>3</v>
      </c>
      <c r="E4758">
        <v>0.65</v>
      </c>
      <c r="F4758">
        <v>19.899999999999999</v>
      </c>
      <c r="G4758">
        <v>54.048620189015942</v>
      </c>
      <c r="H4758">
        <v>16.176063455553415</v>
      </c>
      <c r="I4758">
        <v>-1.7737699617190543</v>
      </c>
      <c r="J4758">
        <v>5324.8919190903789</v>
      </c>
      <c r="K4758">
        <v>-3499.0967460538013</v>
      </c>
      <c r="L4758">
        <v>-33.309744490875374</v>
      </c>
      <c r="M4758">
        <v>6371.6679125828832</v>
      </c>
      <c r="N4758">
        <v>37007.959154038632</v>
      </c>
      <c r="O4758">
        <v>51.001362096614002</v>
      </c>
      <c r="P4758">
        <v>3.212510476768502</v>
      </c>
      <c r="Q4758" s="6">
        <v>4756</v>
      </c>
    </row>
    <row r="4759" spans="1:17" x14ac:dyDescent="0.25">
      <c r="A4759">
        <v>110.44968778586919</v>
      </c>
      <c r="B4759">
        <v>-30.387211963921079</v>
      </c>
      <c r="C4759" s="6">
        <v>2242.2400000000002</v>
      </c>
      <c r="D4759">
        <v>3</v>
      </c>
      <c r="E4759">
        <v>0.65</v>
      </c>
      <c r="F4759">
        <v>19.899999999999999</v>
      </c>
      <c r="G4759">
        <v>54.048620189015942</v>
      </c>
      <c r="H4759">
        <v>17.625060953753572</v>
      </c>
      <c r="I4759">
        <v>0.44968778586918745</v>
      </c>
      <c r="J4759">
        <v>5506.6715433810041</v>
      </c>
      <c r="K4759">
        <v>-3207.4759098394838</v>
      </c>
      <c r="L4759">
        <v>-30.219554848791258</v>
      </c>
      <c r="M4759">
        <v>6372.7021897216218</v>
      </c>
      <c r="N4759">
        <v>36797.720006823409</v>
      </c>
      <c r="O4759">
        <v>54.573167107198493</v>
      </c>
      <c r="P4759">
        <v>0.8889368784647147</v>
      </c>
      <c r="Q4759" s="6">
        <v>4757</v>
      </c>
    </row>
    <row r="4760" spans="1:17" x14ac:dyDescent="0.25">
      <c r="A4760">
        <v>106.3287987483864</v>
      </c>
      <c r="B4760">
        <v>-31.371307812707322</v>
      </c>
      <c r="C4760" s="6">
        <v>2242.5200000000004</v>
      </c>
      <c r="D4760">
        <v>3</v>
      </c>
      <c r="E4760">
        <v>0.65</v>
      </c>
      <c r="F4760">
        <v>19.899999999999999</v>
      </c>
      <c r="G4760">
        <v>54.048620189015942</v>
      </c>
      <c r="H4760">
        <v>21.030486192893392</v>
      </c>
      <c r="I4760">
        <v>-3.6712012516135957</v>
      </c>
      <c r="J4760">
        <v>5450.6765982806864</v>
      </c>
      <c r="K4760">
        <v>-3301.1135031784906</v>
      </c>
      <c r="L4760">
        <v>-31.200510812714001</v>
      </c>
      <c r="M4760">
        <v>6372.3799117686067</v>
      </c>
      <c r="N4760">
        <v>36874.367414805158</v>
      </c>
      <c r="O4760">
        <v>53.234943042209416</v>
      </c>
      <c r="P4760">
        <v>7.026338764060819</v>
      </c>
      <c r="Q4760" s="6">
        <v>4758</v>
      </c>
    </row>
    <row r="4761" spans="1:17" x14ac:dyDescent="0.25">
      <c r="A4761">
        <v>106.50619579039451</v>
      </c>
      <c r="B4761">
        <v>-31.182831757154499</v>
      </c>
      <c r="C4761" s="6">
        <v>2242.8000000000002</v>
      </c>
      <c r="D4761">
        <v>3</v>
      </c>
      <c r="E4761">
        <v>0.65</v>
      </c>
      <c r="F4761">
        <v>19.899999999999999</v>
      </c>
      <c r="G4761">
        <v>54.048620189015942</v>
      </c>
      <c r="H4761">
        <v>21.751416459546785</v>
      </c>
      <c r="I4761">
        <v>-3.4938042096054858</v>
      </c>
      <c r="J4761">
        <v>5461.5259141117313</v>
      </c>
      <c r="K4761">
        <v>-3283.2534157847676</v>
      </c>
      <c r="L4761">
        <v>-31.012620696397125</v>
      </c>
      <c r="M4761">
        <v>6372.4420988170868</v>
      </c>
      <c r="N4761">
        <v>36860.787230360656</v>
      </c>
      <c r="O4761">
        <v>53.468832593069806</v>
      </c>
      <c r="P4761">
        <v>6.725104093516264</v>
      </c>
      <c r="Q4761" s="6">
        <v>4759</v>
      </c>
    </row>
    <row r="4762" spans="1:17" x14ac:dyDescent="0.25">
      <c r="A4762">
        <v>107.17357646990369</v>
      </c>
      <c r="B4762">
        <v>-34.163952223234354</v>
      </c>
      <c r="C4762" s="6">
        <v>2243.0800000000004</v>
      </c>
      <c r="D4762">
        <v>3</v>
      </c>
      <c r="E4762">
        <v>0.65</v>
      </c>
      <c r="F4762">
        <v>19.899999999999999</v>
      </c>
      <c r="G4762">
        <v>54.048620189015942</v>
      </c>
      <c r="H4762">
        <v>14.206288903194441</v>
      </c>
      <c r="I4762">
        <v>-2.8264235300963065</v>
      </c>
      <c r="J4762">
        <v>5283.0697705480325</v>
      </c>
      <c r="K4762">
        <v>-3561.5103232195611</v>
      </c>
      <c r="L4762">
        <v>-33.985348791428258</v>
      </c>
      <c r="M4762">
        <v>6371.4348449056542</v>
      </c>
      <c r="N4762">
        <v>37059.946862096353</v>
      </c>
      <c r="O4762">
        <v>50.164170983990857</v>
      </c>
      <c r="P4762">
        <v>5.0243064025610806</v>
      </c>
      <c r="Q4762" s="6">
        <v>4760</v>
      </c>
    </row>
    <row r="4763" spans="1:17" x14ac:dyDescent="0.25">
      <c r="A4763">
        <v>107.16361009001436</v>
      </c>
      <c r="B4763">
        <v>-32.064271257453257</v>
      </c>
      <c r="C4763" s="6">
        <v>2243.36</v>
      </c>
      <c r="D4763">
        <v>1.2</v>
      </c>
      <c r="E4763">
        <v>0.65</v>
      </c>
      <c r="F4763">
        <v>19.899999999999999</v>
      </c>
      <c r="G4763">
        <v>46.089820015575185</v>
      </c>
      <c r="H4763">
        <v>23.125523294375441</v>
      </c>
      <c r="I4763">
        <v>-2.8363899099856411</v>
      </c>
      <c r="J4763">
        <v>5410.2808101726432</v>
      </c>
      <c r="K4763">
        <v>-3366.4744414808656</v>
      </c>
      <c r="L4763">
        <v>-31.891383411700666</v>
      </c>
      <c r="M4763">
        <v>6372.149449759183</v>
      </c>
      <c r="N4763">
        <v>36915.284775587425</v>
      </c>
      <c r="O4763">
        <v>52.537525886459292</v>
      </c>
      <c r="P4763">
        <v>5.3318309000632516</v>
      </c>
      <c r="Q4763" s="6">
        <v>4761</v>
      </c>
    </row>
    <row r="4764" spans="1:17" x14ac:dyDescent="0.25">
      <c r="A4764">
        <v>106.90947777551024</v>
      </c>
      <c r="B4764">
        <v>-32.450691694825167</v>
      </c>
      <c r="C4764" s="6">
        <v>2243.6400000000003</v>
      </c>
      <c r="D4764">
        <v>0.75</v>
      </c>
      <c r="E4764">
        <v>0.65</v>
      </c>
      <c r="F4764">
        <v>19.899999999999999</v>
      </c>
      <c r="G4764">
        <v>42.007420362456692</v>
      </c>
      <c r="H4764">
        <v>18.110547170670777</v>
      </c>
      <c r="I4764">
        <v>-3.0905222244897601</v>
      </c>
      <c r="J4764">
        <v>5387.4103691023383</v>
      </c>
      <c r="K4764">
        <v>-3402.7114083882798</v>
      </c>
      <c r="L4764">
        <v>-32.276681580577254</v>
      </c>
      <c r="M4764">
        <v>6372.019727989481</v>
      </c>
      <c r="N4764">
        <v>36942.753500810803</v>
      </c>
      <c r="O4764">
        <v>52.076498638329767</v>
      </c>
      <c r="P4764">
        <v>5.7459874910134561</v>
      </c>
      <c r="Q4764" s="6">
        <v>4762</v>
      </c>
    </row>
    <row r="4765" spans="1:17" x14ac:dyDescent="0.25">
      <c r="A4765">
        <v>108.37116120078865</v>
      </c>
      <c r="B4765">
        <v>-31.818175779662305</v>
      </c>
      <c r="C4765" s="6">
        <v>2243.92</v>
      </c>
      <c r="D4765">
        <v>0.75</v>
      </c>
      <c r="E4765">
        <v>0.65</v>
      </c>
      <c r="F4765">
        <v>19.899999999999999</v>
      </c>
      <c r="G4765">
        <v>42.007420362456692</v>
      </c>
      <c r="H4765">
        <v>16.909509396650861</v>
      </c>
      <c r="I4765">
        <v>-1.6288387992113513</v>
      </c>
      <c r="J4765">
        <v>5424.7177537445968</v>
      </c>
      <c r="K4765">
        <v>-3343.317676566478</v>
      </c>
      <c r="L4765">
        <v>-31.646018997362237</v>
      </c>
      <c r="M4765">
        <v>6372.2316180623639</v>
      </c>
      <c r="N4765">
        <v>36893.736090080762</v>
      </c>
      <c r="O4765">
        <v>52.902485235502148</v>
      </c>
      <c r="P4765">
        <v>3.087295631319837</v>
      </c>
      <c r="Q4765" s="6">
        <v>4763</v>
      </c>
    </row>
    <row r="4766" spans="1:17" x14ac:dyDescent="0.25">
      <c r="A4766">
        <v>105.76799974320809</v>
      </c>
      <c r="B4766">
        <v>-29.566137629303171</v>
      </c>
      <c r="C4766" s="6">
        <v>2244.2000000000003</v>
      </c>
      <c r="D4766">
        <v>0.75</v>
      </c>
      <c r="E4766">
        <v>0.65</v>
      </c>
      <c r="F4766">
        <v>19.899999999999999</v>
      </c>
      <c r="G4766">
        <v>42.007420362456692</v>
      </c>
      <c r="H4766">
        <v>15.777863790619135</v>
      </c>
      <c r="I4766">
        <v>-4.2320002567919062</v>
      </c>
      <c r="J4766">
        <v>5552.1479809119</v>
      </c>
      <c r="K4766">
        <v>-3128.6343302518817</v>
      </c>
      <c r="L4766">
        <v>-29.401251055897131</v>
      </c>
      <c r="M4766">
        <v>6372.966340282579</v>
      </c>
      <c r="N4766">
        <v>36762.792423369436</v>
      </c>
      <c r="O4766">
        <v>55.201472851224601</v>
      </c>
      <c r="P4766">
        <v>8.528808846152554</v>
      </c>
      <c r="Q4766" s="6">
        <v>4764</v>
      </c>
    </row>
    <row r="4767" spans="1:17" x14ac:dyDescent="0.25">
      <c r="A4767">
        <v>108.23311163515818</v>
      </c>
      <c r="B4767">
        <v>-32.001467794929283</v>
      </c>
      <c r="C4767" s="6">
        <v>2244.48</v>
      </c>
      <c r="D4767">
        <v>1.2</v>
      </c>
      <c r="E4767">
        <v>0.65</v>
      </c>
      <c r="F4767">
        <v>19.899999999999999</v>
      </c>
      <c r="G4767">
        <v>46.089820015575185</v>
      </c>
      <c r="H4767">
        <v>18.083220709511856</v>
      </c>
      <c r="I4767">
        <v>-1.7668883648418188</v>
      </c>
      <c r="J4767">
        <v>5413.9746159014912</v>
      </c>
      <c r="K4767">
        <v>-3360.5706558707279</v>
      </c>
      <c r="L4767">
        <v>-31.828765311290727</v>
      </c>
      <c r="M4767">
        <v>6372.1704524224015</v>
      </c>
      <c r="N4767">
        <v>36906.437920632939</v>
      </c>
      <c r="O4767">
        <v>52.686698646726313</v>
      </c>
      <c r="P4767">
        <v>3.3314208340250562</v>
      </c>
      <c r="Q4767" s="6">
        <v>4765</v>
      </c>
    </row>
    <row r="4768" spans="1:17" x14ac:dyDescent="0.25">
      <c r="A4768">
        <v>109.91692761818817</v>
      </c>
      <c r="B4768">
        <v>-31.274667179474953</v>
      </c>
      <c r="C4768" s="6">
        <v>2244.7600000000002</v>
      </c>
      <c r="D4768">
        <v>0.75</v>
      </c>
      <c r="E4768">
        <v>0.65</v>
      </c>
      <c r="F4768">
        <v>19.899999999999999</v>
      </c>
      <c r="G4768">
        <v>42.007420362456692</v>
      </c>
      <c r="H4768">
        <v>20.245627438071551</v>
      </c>
      <c r="I4768">
        <v>-8.3072381811831519E-2</v>
      </c>
      <c r="J4768">
        <v>5456.2469372453406</v>
      </c>
      <c r="K4768">
        <v>-3291.9601799781972</v>
      </c>
      <c r="L4768">
        <v>-31.104169700771227</v>
      </c>
      <c r="M4768">
        <v>6372.4118249498943</v>
      </c>
      <c r="N4768">
        <v>36855.215350806218</v>
      </c>
      <c r="O4768">
        <v>53.564015034327817</v>
      </c>
      <c r="P4768">
        <v>0.16001853229354709</v>
      </c>
      <c r="Q4768" s="6">
        <v>4766</v>
      </c>
    </row>
    <row r="4769" spans="1:17" x14ac:dyDescent="0.25">
      <c r="A4769">
        <v>107.75557487512916</v>
      </c>
      <c r="B4769">
        <v>-31.170752198984534</v>
      </c>
      <c r="C4769" s="6">
        <v>2245.0400000000004</v>
      </c>
      <c r="D4769">
        <v>3</v>
      </c>
      <c r="E4769">
        <v>0.65</v>
      </c>
      <c r="F4769">
        <v>19.899999999999999</v>
      </c>
      <c r="G4769">
        <v>54.048620189015942</v>
      </c>
      <c r="H4769">
        <v>14.636564653903672</v>
      </c>
      <c r="I4769">
        <v>-2.244425124870844</v>
      </c>
      <c r="J4769">
        <v>5462.2192391625549</v>
      </c>
      <c r="K4769">
        <v>-3282.1075528337888</v>
      </c>
      <c r="L4769">
        <v>-31.000578941789481</v>
      </c>
      <c r="M4769">
        <v>6372.4460770606884</v>
      </c>
      <c r="N4769">
        <v>36853.175997845901</v>
      </c>
      <c r="O4769">
        <v>53.599873133383056</v>
      </c>
      <c r="P4769">
        <v>4.3302525176152695</v>
      </c>
      <c r="Q4769" s="6">
        <v>4767</v>
      </c>
    </row>
    <row r="4770" spans="1:17" x14ac:dyDescent="0.25">
      <c r="A4770">
        <v>106.67248816883213</v>
      </c>
      <c r="B4770">
        <v>-32.144817428184417</v>
      </c>
      <c r="C4770" s="6">
        <v>2245.3200000000002</v>
      </c>
      <c r="D4770">
        <v>0.75</v>
      </c>
      <c r="E4770">
        <v>0.65</v>
      </c>
      <c r="F4770">
        <v>19.899999999999999</v>
      </c>
      <c r="G4770">
        <v>42.007420362456692</v>
      </c>
      <c r="H4770">
        <v>23.039363915139994</v>
      </c>
      <c r="I4770">
        <v>-3.3275118311678682</v>
      </c>
      <c r="J4770">
        <v>5405.5339396133641</v>
      </c>
      <c r="K4770">
        <v>-3374.0402684271808</v>
      </c>
      <c r="L4770">
        <v>-31.971693064286146</v>
      </c>
      <c r="M4770">
        <v>6372.1224804047943</v>
      </c>
      <c r="N4770">
        <v>36923.539709441866</v>
      </c>
      <c r="O4770">
        <v>52.398675362972156</v>
      </c>
      <c r="P4770">
        <v>6.2363001432370151</v>
      </c>
      <c r="Q4770" s="6">
        <v>4768</v>
      </c>
    </row>
    <row r="4771" spans="1:17" x14ac:dyDescent="0.25">
      <c r="A4771">
        <v>108.89147455320521</v>
      </c>
      <c r="B4771">
        <v>-29.582724421233046</v>
      </c>
      <c r="C4771" s="6">
        <v>2245.6000000000004</v>
      </c>
      <c r="D4771">
        <v>0.75</v>
      </c>
      <c r="E4771">
        <v>0.65</v>
      </c>
      <c r="F4771">
        <v>19.899999999999999</v>
      </c>
      <c r="G4771">
        <v>42.007420362456692</v>
      </c>
      <c r="H4771">
        <v>20.4050921012091</v>
      </c>
      <c r="I4771">
        <v>-1.1085254467947863</v>
      </c>
      <c r="J4771">
        <v>5551.2405483747207</v>
      </c>
      <c r="K4771">
        <v>-3130.2333614902304</v>
      </c>
      <c r="L4771">
        <v>-29.417780537863784</v>
      </c>
      <c r="M4771">
        <v>6372.9610483123233</v>
      </c>
      <c r="N4771">
        <v>36747.658151238007</v>
      </c>
      <c r="O4771">
        <v>55.474340983659737</v>
      </c>
      <c r="P4771">
        <v>2.2445659091421555</v>
      </c>
      <c r="Q4771" s="6">
        <v>4769</v>
      </c>
    </row>
    <row r="4772" spans="1:17" x14ac:dyDescent="0.25">
      <c r="A4772">
        <v>107.67397504412088</v>
      </c>
      <c r="B4772">
        <v>-33.37922729543385</v>
      </c>
      <c r="C4772" s="6">
        <v>2245.88</v>
      </c>
      <c r="D4772">
        <v>0.75</v>
      </c>
      <c r="E4772">
        <v>0.65</v>
      </c>
      <c r="F4772">
        <v>19.899999999999999</v>
      </c>
      <c r="G4772">
        <v>42.007420362456692</v>
      </c>
      <c r="H4772">
        <v>18.20180607378725</v>
      </c>
      <c r="I4772">
        <v>-2.3260249558791202</v>
      </c>
      <c r="J4772">
        <v>5331.4537081259477</v>
      </c>
      <c r="K4772">
        <v>-3489.1577003720199</v>
      </c>
      <c r="L4772">
        <v>-33.202649732327018</v>
      </c>
      <c r="M4772">
        <v>6371.7046463215229</v>
      </c>
      <c r="N4772">
        <v>37002.586889750666</v>
      </c>
      <c r="O4772">
        <v>51.089062617796536</v>
      </c>
      <c r="P4772">
        <v>4.2224312821020868</v>
      </c>
      <c r="Q4772" s="6">
        <v>4770</v>
      </c>
    </row>
    <row r="4773" spans="1:17" x14ac:dyDescent="0.25">
      <c r="A4773">
        <v>110.12371950010026</v>
      </c>
      <c r="B4773">
        <v>-29.444239122967165</v>
      </c>
      <c r="C4773" s="6">
        <v>2246.1600000000003</v>
      </c>
      <c r="D4773">
        <v>3</v>
      </c>
      <c r="E4773">
        <v>0.65</v>
      </c>
      <c r="F4773">
        <v>19.899999999999999</v>
      </c>
      <c r="G4773">
        <v>54.048620189015942</v>
      </c>
      <c r="H4773">
        <v>16.631420274024222</v>
      </c>
      <c r="I4773">
        <v>0.12371950010026467</v>
      </c>
      <c r="J4773">
        <v>5558.8025442176095</v>
      </c>
      <c r="K4773">
        <v>-3116.8749142591546</v>
      </c>
      <c r="L4773">
        <v>-29.279775413737188</v>
      </c>
      <c r="M4773">
        <v>6373.0051746988393</v>
      </c>
      <c r="N4773">
        <v>36737.810663127457</v>
      </c>
      <c r="O4773">
        <v>55.654055426231309</v>
      </c>
      <c r="P4773">
        <v>0.25167791822910884</v>
      </c>
      <c r="Q4773" s="6">
        <v>4771</v>
      </c>
    </row>
    <row r="4774" spans="1:17" x14ac:dyDescent="0.25">
      <c r="A4774">
        <v>110.45392351435115</v>
      </c>
      <c r="B4774">
        <v>-31.482948453798684</v>
      </c>
      <c r="C4774" s="6">
        <v>2246.44</v>
      </c>
      <c r="D4774">
        <v>3</v>
      </c>
      <c r="E4774">
        <v>0.65</v>
      </c>
      <c r="F4774">
        <v>19.899999999999999</v>
      </c>
      <c r="G4774">
        <v>54.048620189015942</v>
      </c>
      <c r="H4774">
        <v>15.198342373772572</v>
      </c>
      <c r="I4774">
        <v>0.4539235143511462</v>
      </c>
      <c r="J4774">
        <v>5444.2223496817578</v>
      </c>
      <c r="K4774">
        <v>-3311.6760106974361</v>
      </c>
      <c r="L4774">
        <v>-31.311807851121255</v>
      </c>
      <c r="M4774">
        <v>6372.3429751232979</v>
      </c>
      <c r="N4774">
        <v>36869.146423822465</v>
      </c>
      <c r="O4774">
        <v>53.323418087272877</v>
      </c>
      <c r="P4774">
        <v>0.86912919286156542</v>
      </c>
      <c r="Q4774" s="6">
        <v>4772</v>
      </c>
    </row>
    <row r="4775" spans="1:17" x14ac:dyDescent="0.25">
      <c r="A4775">
        <v>110.04449794387213</v>
      </c>
      <c r="B4775">
        <v>-33.891428361248437</v>
      </c>
      <c r="C4775" s="6">
        <v>2246.7200000000003</v>
      </c>
      <c r="D4775">
        <v>3</v>
      </c>
      <c r="E4775">
        <v>0.65</v>
      </c>
      <c r="F4775">
        <v>19.899999999999999</v>
      </c>
      <c r="G4775">
        <v>54.048620189015942</v>
      </c>
      <c r="H4775">
        <v>23.098666653795785</v>
      </c>
      <c r="I4775">
        <v>4.4497943872130463E-2</v>
      </c>
      <c r="J4775">
        <v>5299.9857884806661</v>
      </c>
      <c r="K4775">
        <v>-3536.4574219873612</v>
      </c>
      <c r="L4775">
        <v>-33.71351343075321</v>
      </c>
      <c r="M4775">
        <v>6371.5288946709261</v>
      </c>
      <c r="N4775">
        <v>37033.397516520396</v>
      </c>
      <c r="O4775">
        <v>50.589196961732895</v>
      </c>
      <c r="P4775">
        <v>7.979959438507514E-2</v>
      </c>
      <c r="Q4775" s="6">
        <v>4773</v>
      </c>
    </row>
    <row r="4776" spans="1:17" x14ac:dyDescent="0.25">
      <c r="A4776">
        <v>109.25559215235535</v>
      </c>
      <c r="B4776">
        <v>-29.592632240108504</v>
      </c>
      <c r="C4776" s="6">
        <v>2247</v>
      </c>
      <c r="D4776">
        <v>3</v>
      </c>
      <c r="E4776">
        <v>0.65</v>
      </c>
      <c r="F4776">
        <v>19.899999999999999</v>
      </c>
      <c r="G4776">
        <v>54.048620189015942</v>
      </c>
      <c r="H4776">
        <v>14.36073993628902</v>
      </c>
      <c r="I4776">
        <v>-0.74440784764465207</v>
      </c>
      <c r="J4776">
        <v>5550.6982881219828</v>
      </c>
      <c r="K4776">
        <v>-3131.1883903149032</v>
      </c>
      <c r="L4776">
        <v>-29.427654149914929</v>
      </c>
      <c r="M4776">
        <v>6372.9578863666711</v>
      </c>
      <c r="N4776">
        <v>36747.625237176486</v>
      </c>
      <c r="O4776">
        <v>55.474865553122108</v>
      </c>
      <c r="P4776">
        <v>1.5071541691992756</v>
      </c>
      <c r="Q4776" s="6">
        <v>4774</v>
      </c>
    </row>
    <row r="4777" spans="1:17" x14ac:dyDescent="0.25">
      <c r="A4777">
        <v>108.70260459131403</v>
      </c>
      <c r="B4777">
        <v>-33.167535664479928</v>
      </c>
      <c r="C4777" s="6">
        <v>2247.2800000000002</v>
      </c>
      <c r="D4777">
        <v>0.75</v>
      </c>
      <c r="E4777">
        <v>0.65</v>
      </c>
      <c r="F4777">
        <v>19.899999999999999</v>
      </c>
      <c r="G4777">
        <v>42.007420362456692</v>
      </c>
      <c r="H4777">
        <v>20.026385869997366</v>
      </c>
      <c r="I4777">
        <v>-1.297395408685972</v>
      </c>
      <c r="J4777">
        <v>5344.3348627100531</v>
      </c>
      <c r="K4777">
        <v>-3469.5281496158959</v>
      </c>
      <c r="L4777">
        <v>-32.991527277091762</v>
      </c>
      <c r="M4777">
        <v>6371.7768876315167</v>
      </c>
      <c r="N4777">
        <v>36984.472580459682</v>
      </c>
      <c r="O4777">
        <v>51.385095294533322</v>
      </c>
      <c r="P4777">
        <v>2.3705040334842882</v>
      </c>
      <c r="Q4777" s="6">
        <v>4775</v>
      </c>
    </row>
    <row r="4778" spans="1:17" x14ac:dyDescent="0.25">
      <c r="A4778">
        <v>108.43436778288077</v>
      </c>
      <c r="B4778">
        <v>-32.688060607762871</v>
      </c>
      <c r="C4778" s="6">
        <v>2247.5600000000004</v>
      </c>
      <c r="D4778">
        <v>0.75</v>
      </c>
      <c r="E4778">
        <v>0.65</v>
      </c>
      <c r="F4778">
        <v>19.899999999999999</v>
      </c>
      <c r="G4778">
        <v>42.007420362456692</v>
      </c>
      <c r="H4778">
        <v>16.055170845912798</v>
      </c>
      <c r="I4778">
        <v>-1.5656322171192301</v>
      </c>
      <c r="J4778">
        <v>5373.2399180562143</v>
      </c>
      <c r="K4778">
        <v>-3424.8952386555097</v>
      </c>
      <c r="L4778">
        <v>-32.513376727228419</v>
      </c>
      <c r="M4778">
        <v>6371.9396272059839</v>
      </c>
      <c r="N4778">
        <v>36952.258279516522</v>
      </c>
      <c r="O4778">
        <v>51.917461412745773</v>
      </c>
      <c r="P4778">
        <v>2.8972201191629061</v>
      </c>
      <c r="Q4778" s="6">
        <v>4776</v>
      </c>
    </row>
    <row r="4779" spans="1:17" x14ac:dyDescent="0.25">
      <c r="A4779">
        <v>109.17212246161378</v>
      </c>
      <c r="B4779">
        <v>-31.555949307506008</v>
      </c>
      <c r="C4779" s="6">
        <v>2247.84</v>
      </c>
      <c r="D4779">
        <v>0.75</v>
      </c>
      <c r="E4779">
        <v>0.65</v>
      </c>
      <c r="F4779">
        <v>19.899999999999999</v>
      </c>
      <c r="G4779">
        <v>42.007420362456692</v>
      </c>
      <c r="H4779">
        <v>23.615177508533904</v>
      </c>
      <c r="I4779">
        <v>-0.82787753838621825</v>
      </c>
      <c r="J4779">
        <v>5439.9907873122302</v>
      </c>
      <c r="K4779">
        <v>-3318.576034368632</v>
      </c>
      <c r="L4779">
        <v>-31.38458542459405</v>
      </c>
      <c r="M4779">
        <v>6372.3187821959891</v>
      </c>
      <c r="N4779">
        <v>36874.435177233085</v>
      </c>
      <c r="O4779">
        <v>53.232501901389178</v>
      </c>
      <c r="P4779">
        <v>1.5816471249803357</v>
      </c>
      <c r="Q4779" s="6">
        <v>4777</v>
      </c>
    </row>
    <row r="4780" spans="1:17" x14ac:dyDescent="0.25">
      <c r="A4780">
        <v>105.65457299356932</v>
      </c>
      <c r="B4780">
        <v>-32.987069367309545</v>
      </c>
      <c r="C4780" s="6">
        <v>2248.1200000000003</v>
      </c>
      <c r="D4780">
        <v>1.2</v>
      </c>
      <c r="E4780">
        <v>0.65</v>
      </c>
      <c r="F4780">
        <v>19.899999999999999</v>
      </c>
      <c r="G4780">
        <v>46.089820015575185</v>
      </c>
      <c r="H4780">
        <v>15.757065166178867</v>
      </c>
      <c r="I4780">
        <v>-4.3454270064306826</v>
      </c>
      <c r="J4780">
        <v>5355.2583222079193</v>
      </c>
      <c r="K4780">
        <v>-3452.7570780238625</v>
      </c>
      <c r="L4780">
        <v>-32.811553759253563</v>
      </c>
      <c r="M4780">
        <v>6371.8382855672862</v>
      </c>
      <c r="N4780">
        <v>36988.018093609659</v>
      </c>
      <c r="O4780">
        <v>51.328486593169806</v>
      </c>
      <c r="P4780">
        <v>7.9453325990902508</v>
      </c>
      <c r="Q4780" s="6">
        <v>4778</v>
      </c>
    </row>
    <row r="4781" spans="1:17" x14ac:dyDescent="0.25">
      <c r="A4781">
        <v>108.11514203405622</v>
      </c>
      <c r="B4781">
        <v>-32.103780082098112</v>
      </c>
      <c r="C4781" s="6">
        <v>2248.4</v>
      </c>
      <c r="D4781">
        <v>0.75</v>
      </c>
      <c r="E4781">
        <v>0.65</v>
      </c>
      <c r="F4781">
        <v>19.899999999999999</v>
      </c>
      <c r="G4781">
        <v>42.007420362456692</v>
      </c>
      <c r="H4781">
        <v>20.682257517811117</v>
      </c>
      <c r="I4781">
        <v>-1.8848579659437803</v>
      </c>
      <c r="J4781">
        <v>5407.9537520581407</v>
      </c>
      <c r="K4781">
        <v>-3370.1863885532348</v>
      </c>
      <c r="L4781">
        <v>-31.930776051331279</v>
      </c>
      <c r="M4781">
        <v>6372.1362256302418</v>
      </c>
      <c r="N4781">
        <v>36913.711939796769</v>
      </c>
      <c r="O4781">
        <v>52.563657503644748</v>
      </c>
      <c r="P4781">
        <v>3.5433586467299256</v>
      </c>
      <c r="Q4781" s="6">
        <v>4779</v>
      </c>
    </row>
    <row r="4782" spans="1:17" x14ac:dyDescent="0.25">
      <c r="A4782">
        <v>106.8060895297436</v>
      </c>
      <c r="B4782">
        <v>-31.759667587535759</v>
      </c>
      <c r="C4782" s="6">
        <v>2248.6800000000003</v>
      </c>
      <c r="D4782">
        <v>1.2</v>
      </c>
      <c r="E4782">
        <v>0.65</v>
      </c>
      <c r="F4782">
        <v>19.899999999999999</v>
      </c>
      <c r="G4782">
        <v>46.089820015575185</v>
      </c>
      <c r="H4782">
        <v>18.872581387775007</v>
      </c>
      <c r="I4782">
        <v>-3.1939104702563981</v>
      </c>
      <c r="J4782">
        <v>5428.1353519302911</v>
      </c>
      <c r="K4782">
        <v>-3337.8032745279779</v>
      </c>
      <c r="L4782">
        <v>-31.587686475464235</v>
      </c>
      <c r="M4782">
        <v>6372.251101324011</v>
      </c>
      <c r="N4782">
        <v>36896.964481498238</v>
      </c>
      <c r="O4782">
        <v>52.848256563685972</v>
      </c>
      <c r="P4782">
        <v>6.0516387454808447</v>
      </c>
      <c r="Q4782" s="6">
        <v>4780</v>
      </c>
    </row>
    <row r="4783" spans="1:17" x14ac:dyDescent="0.25">
      <c r="A4783">
        <v>104.90139472236763</v>
      </c>
      <c r="B4783">
        <v>-34.538811020795137</v>
      </c>
      <c r="C4783" s="6">
        <v>2248.96</v>
      </c>
      <c r="D4783">
        <v>1.2</v>
      </c>
      <c r="E4783">
        <v>0.65</v>
      </c>
      <c r="F4783">
        <v>19.899999999999999</v>
      </c>
      <c r="G4783">
        <v>46.089820015575185</v>
      </c>
      <c r="H4783">
        <v>16.759014353106494</v>
      </c>
      <c r="I4783">
        <v>-5.0986052776323731</v>
      </c>
      <c r="J4783">
        <v>5259.6061173866401</v>
      </c>
      <c r="K4783">
        <v>-3595.8405767451709</v>
      </c>
      <c r="L4783">
        <v>-34.359286869664949</v>
      </c>
      <c r="M4783">
        <v>6371.3048870241646</v>
      </c>
      <c r="N4783">
        <v>37102.960140310082</v>
      </c>
      <c r="O4783">
        <v>49.484625361281978</v>
      </c>
      <c r="P4783">
        <v>8.9432810561845812</v>
      </c>
      <c r="Q4783" s="6">
        <v>4781</v>
      </c>
    </row>
    <row r="4784" spans="1:17" x14ac:dyDescent="0.25">
      <c r="A4784">
        <v>106.73831158700661</v>
      </c>
      <c r="B4784">
        <v>-32.023575349872338</v>
      </c>
      <c r="C4784" s="6">
        <v>2249.2400000000002</v>
      </c>
      <c r="D4784">
        <v>1.2</v>
      </c>
      <c r="E4784">
        <v>0.65</v>
      </c>
      <c r="F4784">
        <v>19.899999999999999</v>
      </c>
      <c r="G4784">
        <v>46.089820015575185</v>
      </c>
      <c r="H4784">
        <v>20.143534529774879</v>
      </c>
      <c r="I4784">
        <v>-3.2616884129933936</v>
      </c>
      <c r="J4784">
        <v>5412.675095240962</v>
      </c>
      <c r="K4784">
        <v>-3362.6493126614478</v>
      </c>
      <c r="L4784">
        <v>-31.850807522308013</v>
      </c>
      <c r="M4784">
        <v>6372.1630618326353</v>
      </c>
      <c r="N4784">
        <v>36914.996680102406</v>
      </c>
      <c r="O4784">
        <v>52.542640870654317</v>
      </c>
      <c r="P4784">
        <v>6.13412564470155</v>
      </c>
      <c r="Q4784" s="6">
        <v>4782</v>
      </c>
    </row>
    <row r="4785" spans="1:17" x14ac:dyDescent="0.25">
      <c r="A4785">
        <v>106.31197526025427</v>
      </c>
      <c r="B4785">
        <v>-30.484492208990609</v>
      </c>
      <c r="C4785" s="6">
        <v>2249.5200000000004</v>
      </c>
      <c r="D4785">
        <v>1.2</v>
      </c>
      <c r="E4785">
        <v>0.65</v>
      </c>
      <c r="F4785">
        <v>19.899999999999999</v>
      </c>
      <c r="G4785">
        <v>46.089820015575185</v>
      </c>
      <c r="H4785">
        <v>17.970416501784641</v>
      </c>
      <c r="I4785">
        <v>-3.6880247397457282</v>
      </c>
      <c r="J4785">
        <v>5501.2084163100662</v>
      </c>
      <c r="K4785">
        <v>-3216.7742488893118</v>
      </c>
      <c r="L4785">
        <v>-30.316515878235389</v>
      </c>
      <c r="M4785">
        <v>6372.6706025023841</v>
      </c>
      <c r="N4785">
        <v>36816.829061196448</v>
      </c>
      <c r="O4785">
        <v>54.236233942604869</v>
      </c>
      <c r="P4785">
        <v>7.2410923805407537</v>
      </c>
      <c r="Q4785" s="6">
        <v>4783</v>
      </c>
    </row>
    <row r="4786" spans="1:17" x14ac:dyDescent="0.25">
      <c r="A4786">
        <v>106.77421420960347</v>
      </c>
      <c r="B4786">
        <v>-35.53400071153829</v>
      </c>
      <c r="C4786" s="6">
        <v>2249.8000000000002</v>
      </c>
      <c r="D4786">
        <v>0.75</v>
      </c>
      <c r="E4786">
        <v>0.65</v>
      </c>
      <c r="F4786">
        <v>19.899999999999999</v>
      </c>
      <c r="G4786">
        <v>42.007420362456692</v>
      </c>
      <c r="H4786">
        <v>22.418907123673169</v>
      </c>
      <c r="I4786">
        <v>-3.2257857903965288</v>
      </c>
      <c r="J4786">
        <v>5196.2222221277088</v>
      </c>
      <c r="K4786">
        <v>-3686.2398077075495</v>
      </c>
      <c r="L4786">
        <v>-35.352181196412687</v>
      </c>
      <c r="M4786">
        <v>6370.9567022278225</v>
      </c>
      <c r="N4786">
        <v>37160.592036943628</v>
      </c>
      <c r="O4786">
        <v>48.586821533758837</v>
      </c>
      <c r="P4786">
        <v>5.5389029448108085</v>
      </c>
      <c r="Q4786" s="6">
        <v>4784</v>
      </c>
    </row>
    <row r="4787" spans="1:17" x14ac:dyDescent="0.25">
      <c r="A4787">
        <v>109.78487912352921</v>
      </c>
      <c r="B4787">
        <v>-29.450557240202325</v>
      </c>
      <c r="C4787" s="6">
        <v>2250.0800000000004</v>
      </c>
      <c r="D4787">
        <v>0.75</v>
      </c>
      <c r="E4787">
        <v>0.65</v>
      </c>
      <c r="F4787">
        <v>19.899999999999999</v>
      </c>
      <c r="G4787">
        <v>42.007420362456692</v>
      </c>
      <c r="H4787">
        <v>16.859940760162431</v>
      </c>
      <c r="I4787">
        <v>-0.2151208764707917</v>
      </c>
      <c r="J4787">
        <v>5558.4582496458152</v>
      </c>
      <c r="K4787">
        <v>-3117.484758532577</v>
      </c>
      <c r="L4787">
        <v>-29.286071540659808</v>
      </c>
      <c r="M4787">
        <v>6373.0031643439925</v>
      </c>
      <c r="N4787">
        <v>36738.235551699399</v>
      </c>
      <c r="O4787">
        <v>55.646280711955235</v>
      </c>
      <c r="P4787">
        <v>0.43752251291616051</v>
      </c>
      <c r="Q4787" s="6">
        <v>4785</v>
      </c>
    </row>
    <row r="4788" spans="1:17" x14ac:dyDescent="0.25">
      <c r="A4788">
        <v>107.02553940926025</v>
      </c>
      <c r="B4788">
        <v>-34.394588648188133</v>
      </c>
      <c r="C4788" s="6">
        <v>2250.36</v>
      </c>
      <c r="D4788">
        <v>3</v>
      </c>
      <c r="E4788">
        <v>0.65</v>
      </c>
      <c r="F4788">
        <v>19.899999999999999</v>
      </c>
      <c r="G4788">
        <v>54.048620189015942</v>
      </c>
      <c r="H4788">
        <v>19.792169761958711</v>
      </c>
      <c r="I4788">
        <v>-2.9744605907397528</v>
      </c>
      <c r="J4788">
        <v>5268.6602229341606</v>
      </c>
      <c r="K4788">
        <v>-3582.6503550613938</v>
      </c>
      <c r="L4788">
        <v>-34.215415116477956</v>
      </c>
      <c r="M4788">
        <v>6371.3549666731151</v>
      </c>
      <c r="N4788">
        <v>37077.087054888296</v>
      </c>
      <c r="O4788">
        <v>49.891593316732255</v>
      </c>
      <c r="P4788">
        <v>5.2555121585978091</v>
      </c>
      <c r="Q4788" s="6">
        <v>4786</v>
      </c>
    </row>
    <row r="4789" spans="1:17" x14ac:dyDescent="0.25">
      <c r="A4789">
        <v>108.07274912511258</v>
      </c>
      <c r="B4789">
        <v>-28.481850641456468</v>
      </c>
      <c r="C4789" s="6">
        <v>2250.6400000000003</v>
      </c>
      <c r="D4789">
        <v>3</v>
      </c>
      <c r="E4789">
        <v>0.65</v>
      </c>
      <c r="F4789">
        <v>19.899999999999999</v>
      </c>
      <c r="G4789">
        <v>54.048620189015942</v>
      </c>
      <c r="H4789">
        <v>21.652601865294869</v>
      </c>
      <c r="I4789">
        <v>-1.9272508748874202</v>
      </c>
      <c r="J4789">
        <v>5610.4547327197306</v>
      </c>
      <c r="K4789">
        <v>-3023.550036638208</v>
      </c>
      <c r="L4789">
        <v>-28.320828821172061</v>
      </c>
      <c r="M4789">
        <v>6373.3081780149414</v>
      </c>
      <c r="N4789">
        <v>36682.167186174855</v>
      </c>
      <c r="O4789">
        <v>56.687860096026313</v>
      </c>
      <c r="P4789">
        <v>4.0362069259458861</v>
      </c>
      <c r="Q4789" s="6">
        <v>4787</v>
      </c>
    </row>
    <row r="4790" spans="1:17" x14ac:dyDescent="0.25">
      <c r="A4790">
        <v>109.80587607642829</v>
      </c>
      <c r="B4790">
        <v>-29.879237451203551</v>
      </c>
      <c r="C4790" s="6">
        <v>2250.92</v>
      </c>
      <c r="D4790">
        <v>3</v>
      </c>
      <c r="E4790">
        <v>0.65</v>
      </c>
      <c r="F4790">
        <v>19.899999999999999</v>
      </c>
      <c r="G4790">
        <v>54.048620189015942</v>
      </c>
      <c r="H4790">
        <v>20.052141307898431</v>
      </c>
      <c r="I4790">
        <v>-0.19412392357170916</v>
      </c>
      <c r="J4790">
        <v>5534.9404616797565</v>
      </c>
      <c r="K4790">
        <v>-3158.7745839707318</v>
      </c>
      <c r="L4790">
        <v>-29.713278368225097</v>
      </c>
      <c r="M4790">
        <v>6372.8661359453636</v>
      </c>
      <c r="N4790">
        <v>36765.184545508513</v>
      </c>
      <c r="O4790">
        <v>55.156270202980856</v>
      </c>
      <c r="P4790">
        <v>0.38966674842263499</v>
      </c>
      <c r="Q4790" s="6">
        <v>4788</v>
      </c>
    </row>
    <row r="4791" spans="1:17" x14ac:dyDescent="0.25">
      <c r="A4791">
        <v>111.60081503274556</v>
      </c>
      <c r="B4791">
        <v>-33.127304730341912</v>
      </c>
      <c r="C4791" s="6">
        <v>2251.2000000000003</v>
      </c>
      <c r="D4791">
        <v>3</v>
      </c>
      <c r="E4791">
        <v>0.65</v>
      </c>
      <c r="F4791">
        <v>19.899999999999999</v>
      </c>
      <c r="G4791">
        <v>54.048620189015942</v>
      </c>
      <c r="H4791">
        <v>16.99501349635015</v>
      </c>
      <c r="I4791">
        <v>1.6008150327455581</v>
      </c>
      <c r="J4791">
        <v>5346.7746062636861</v>
      </c>
      <c r="K4791">
        <v>-3465.79235274144</v>
      </c>
      <c r="L4791">
        <v>-32.951405595293444</v>
      </c>
      <c r="M4791">
        <v>6371.7905899760426</v>
      </c>
      <c r="N4791">
        <v>36982.51050575103</v>
      </c>
      <c r="O4791">
        <v>51.417402276785168</v>
      </c>
      <c r="P4791">
        <v>2.9274196521478357</v>
      </c>
      <c r="Q4791" s="6">
        <v>4789</v>
      </c>
    </row>
    <row r="4792" spans="1:17" x14ac:dyDescent="0.25">
      <c r="A4792">
        <v>110.20388191712104</v>
      </c>
      <c r="B4792">
        <v>-30.251149677452887</v>
      </c>
      <c r="C4792" s="6">
        <v>2251.48</v>
      </c>
      <c r="D4792">
        <v>3</v>
      </c>
      <c r="E4792">
        <v>0.65</v>
      </c>
      <c r="F4792">
        <v>19.899999999999999</v>
      </c>
      <c r="G4792">
        <v>54.048620189015942</v>
      </c>
      <c r="H4792">
        <v>21.699354856553875</v>
      </c>
      <c r="I4792">
        <v>0.20388191712103776</v>
      </c>
      <c r="J4792">
        <v>5514.2859821761913</v>
      </c>
      <c r="K4792">
        <v>-3194.4553680511954</v>
      </c>
      <c r="L4792">
        <v>-30.083942263546742</v>
      </c>
      <c r="M4792">
        <v>6372.7462676381474</v>
      </c>
      <c r="N4792">
        <v>36788.847340869404</v>
      </c>
      <c r="O4792">
        <v>54.731276845523169</v>
      </c>
      <c r="P4792">
        <v>0.40469016235256394</v>
      </c>
      <c r="Q4792" s="6">
        <v>4790</v>
      </c>
    </row>
    <row r="4793" spans="1:17" x14ac:dyDescent="0.25">
      <c r="A4793">
        <v>104.28375098320323</v>
      </c>
      <c r="B4793">
        <v>-31.034086330685984</v>
      </c>
      <c r="C4793" s="6">
        <v>2251.7600000000002</v>
      </c>
      <c r="D4793">
        <v>3</v>
      </c>
      <c r="E4793">
        <v>0.65</v>
      </c>
      <c r="F4793">
        <v>19.899999999999999</v>
      </c>
      <c r="G4793">
        <v>54.048620189015942</v>
      </c>
      <c r="H4793">
        <v>16.930826855429739</v>
      </c>
      <c r="I4793">
        <v>-5.7162490167967661</v>
      </c>
      <c r="J4793">
        <v>5470.0464626244566</v>
      </c>
      <c r="K4793">
        <v>-3269.1334549733479</v>
      </c>
      <c r="L4793">
        <v>-30.864342871989269</v>
      </c>
      <c r="M4793">
        <v>6372.4910239008032</v>
      </c>
      <c r="N4793">
        <v>36870.550716525198</v>
      </c>
      <c r="O4793">
        <v>53.302508923970443</v>
      </c>
      <c r="P4793">
        <v>10.987934390047489</v>
      </c>
      <c r="Q4793" s="6">
        <v>4791</v>
      </c>
    </row>
    <row r="4794" spans="1:17" x14ac:dyDescent="0.25">
      <c r="A4794">
        <v>109.01299334612942</v>
      </c>
      <c r="B4794">
        <v>-28.530876002266851</v>
      </c>
      <c r="C4794" s="6">
        <v>2252.0400000000004</v>
      </c>
      <c r="D4794">
        <v>0.75</v>
      </c>
      <c r="E4794">
        <v>0.65</v>
      </c>
      <c r="F4794">
        <v>19.899999999999999</v>
      </c>
      <c r="G4794">
        <v>42.007420362456692</v>
      </c>
      <c r="H4794">
        <v>15.819513751607904</v>
      </c>
      <c r="I4794">
        <v>-0.98700665387057995</v>
      </c>
      <c r="J4794">
        <v>5607.8616232065478</v>
      </c>
      <c r="K4794">
        <v>-3028.3246855963475</v>
      </c>
      <c r="L4794">
        <v>-28.369674445381019</v>
      </c>
      <c r="M4794">
        <v>6373.2928997830468</v>
      </c>
      <c r="N4794">
        <v>36682.453637065111</v>
      </c>
      <c r="O4794">
        <v>56.682138911945309</v>
      </c>
      <c r="P4794">
        <v>2.0657660577288897</v>
      </c>
      <c r="Q4794" s="6">
        <v>4792</v>
      </c>
    </row>
    <row r="4795" spans="1:17" x14ac:dyDescent="0.25">
      <c r="A4795">
        <v>104.27097654231336</v>
      </c>
      <c r="B4795">
        <v>-32.038146388294685</v>
      </c>
      <c r="C4795" s="6">
        <v>2252.3200000000002</v>
      </c>
      <c r="D4795">
        <v>0.75</v>
      </c>
      <c r="E4795">
        <v>0.65</v>
      </c>
      <c r="F4795">
        <v>19.899999999999999</v>
      </c>
      <c r="G4795">
        <v>42.007420362456692</v>
      </c>
      <c r="H4795">
        <v>16.508842559378724</v>
      </c>
      <c r="I4795">
        <v>-5.7290234576866368</v>
      </c>
      <c r="J4795">
        <v>5411.8181432103893</v>
      </c>
      <c r="K4795">
        <v>-3364.0190803007813</v>
      </c>
      <c r="L4795">
        <v>-31.865335548702159</v>
      </c>
      <c r="M4795">
        <v>6372.1581891702017</v>
      </c>
      <c r="N4795">
        <v>36936.828383142485</v>
      </c>
      <c r="O4795">
        <v>52.177752369461949</v>
      </c>
      <c r="P4795">
        <v>10.709275711673049</v>
      </c>
      <c r="Q4795" s="6">
        <v>4793</v>
      </c>
    </row>
    <row r="4796" spans="1:17" x14ac:dyDescent="0.25">
      <c r="A4796">
        <v>108.59515748035579</v>
      </c>
      <c r="B4796">
        <v>-28.521347983594957</v>
      </c>
      <c r="C4796" s="6">
        <v>2252.6000000000004</v>
      </c>
      <c r="D4796">
        <v>0.75</v>
      </c>
      <c r="E4796">
        <v>0.65</v>
      </c>
      <c r="F4796">
        <v>19.899999999999999</v>
      </c>
      <c r="G4796">
        <v>42.007420362456692</v>
      </c>
      <c r="H4796">
        <v>23.749797677655629</v>
      </c>
      <c r="I4796">
        <v>-1.4048425196442054</v>
      </c>
      <c r="J4796">
        <v>5608.3659121512464</v>
      </c>
      <c r="K4796">
        <v>-3027.3969094713711</v>
      </c>
      <c r="L4796">
        <v>-28.360181321556702</v>
      </c>
      <c r="M4796">
        <v>6373.2958704313187</v>
      </c>
      <c r="N4796">
        <v>36682.855778674042</v>
      </c>
      <c r="O4796">
        <v>56.674681688970807</v>
      </c>
      <c r="P4796">
        <v>2.9401700420765211</v>
      </c>
      <c r="Q4796" s="6">
        <v>4794</v>
      </c>
    </row>
    <row r="4797" spans="1:17" x14ac:dyDescent="0.25">
      <c r="A4797">
        <v>108.22669238948158</v>
      </c>
      <c r="B4797">
        <v>-27.933217631292841</v>
      </c>
      <c r="C4797" s="6">
        <v>2252.88</v>
      </c>
      <c r="D4797">
        <v>0.75</v>
      </c>
      <c r="E4797">
        <v>0.65</v>
      </c>
      <c r="F4797">
        <v>19.899999999999999</v>
      </c>
      <c r="G4797">
        <v>42.007420362456692</v>
      </c>
      <c r="H4797">
        <v>22.375687895964205</v>
      </c>
      <c r="I4797">
        <v>-1.7733076105184153</v>
      </c>
      <c r="J4797">
        <v>5639.1932667660649</v>
      </c>
      <c r="K4797">
        <v>-2969.9698242754657</v>
      </c>
      <c r="L4797">
        <v>-27.774239073201709</v>
      </c>
      <c r="M4797">
        <v>6373.4779718020964</v>
      </c>
      <c r="N4797">
        <v>36648.604331020128</v>
      </c>
      <c r="O4797">
        <v>57.325976826156499</v>
      </c>
      <c r="P4797">
        <v>3.7812527575590411</v>
      </c>
      <c r="Q4797" s="6">
        <v>4795</v>
      </c>
    </row>
    <row r="4798" spans="1:17" x14ac:dyDescent="0.25">
      <c r="A4798">
        <v>108.59320693260008</v>
      </c>
      <c r="B4798">
        <v>-35.289120580897119</v>
      </c>
      <c r="C4798" s="6">
        <v>2253.1600000000003</v>
      </c>
      <c r="D4798">
        <v>1.2</v>
      </c>
      <c r="E4798">
        <v>0.65</v>
      </c>
      <c r="F4798">
        <v>19.899999999999999</v>
      </c>
      <c r="G4798">
        <v>46.089820015575185</v>
      </c>
      <c r="H4798">
        <v>20.978273088326013</v>
      </c>
      <c r="I4798">
        <v>-1.4067930673999172</v>
      </c>
      <c r="J4798">
        <v>5211.9651709878417</v>
      </c>
      <c r="K4798">
        <v>-3664.0967906377628</v>
      </c>
      <c r="L4798">
        <v>-35.10784569281369</v>
      </c>
      <c r="M4798">
        <v>6371.0427902151368</v>
      </c>
      <c r="N4798">
        <v>37135.176129377018</v>
      </c>
      <c r="O4798">
        <v>48.979311939731751</v>
      </c>
      <c r="P4798">
        <v>2.4341747309558017</v>
      </c>
      <c r="Q4798" s="6">
        <v>4796</v>
      </c>
    </row>
    <row r="4799" spans="1:17" x14ac:dyDescent="0.25">
      <c r="A4799">
        <v>104.64270740261719</v>
      </c>
      <c r="B4799">
        <v>-33.437595333800765</v>
      </c>
      <c r="C4799" s="6">
        <v>2253.44</v>
      </c>
      <c r="D4799">
        <v>3</v>
      </c>
      <c r="E4799">
        <v>0.65</v>
      </c>
      <c r="F4799">
        <v>19.899999999999999</v>
      </c>
      <c r="G4799">
        <v>54.048620189015942</v>
      </c>
      <c r="H4799">
        <v>20.3807731192312</v>
      </c>
      <c r="I4799">
        <v>-5.3572925973828092</v>
      </c>
      <c r="J4799">
        <v>5327.8892657148117</v>
      </c>
      <c r="K4799">
        <v>-3494.5617345842493</v>
      </c>
      <c r="L4799">
        <v>-33.260862524047049</v>
      </c>
      <c r="M4799">
        <v>6371.6846865283269</v>
      </c>
      <c r="N4799">
        <v>37028.150242062293</v>
      </c>
      <c r="O4799">
        <v>50.67636352223473</v>
      </c>
      <c r="P4799">
        <v>9.6582527755304373</v>
      </c>
      <c r="Q4799" s="6">
        <v>4797</v>
      </c>
    </row>
    <row r="4800" spans="1:17" x14ac:dyDescent="0.25">
      <c r="A4800">
        <v>104.2083885444095</v>
      </c>
      <c r="B4800">
        <v>-31.916326461255</v>
      </c>
      <c r="C4800" s="6">
        <v>2253.7200000000003</v>
      </c>
      <c r="D4800">
        <v>1.2</v>
      </c>
      <c r="E4800">
        <v>0.65</v>
      </c>
      <c r="F4800">
        <v>19.899999999999999</v>
      </c>
      <c r="G4800">
        <v>46.089820015575185</v>
      </c>
      <c r="H4800">
        <v>23.477368214059027</v>
      </c>
      <c r="I4800">
        <v>-5.7916114555904983</v>
      </c>
      <c r="J4800">
        <v>5418.9718347641392</v>
      </c>
      <c r="K4800">
        <v>-3352.5606532228667</v>
      </c>
      <c r="L4800">
        <v>-31.743876588422463</v>
      </c>
      <c r="M4800">
        <v>6372.1988888848373</v>
      </c>
      <c r="N4800">
        <v>36929.387564107885</v>
      </c>
      <c r="O4800">
        <v>52.302547825529111</v>
      </c>
      <c r="P4800">
        <v>10.860348974668419</v>
      </c>
      <c r="Q4800" s="6">
        <v>4798</v>
      </c>
    </row>
    <row r="4801" spans="1:17" x14ac:dyDescent="0.25">
      <c r="A4801">
        <v>110.45395455799907</v>
      </c>
      <c r="B4801">
        <v>-28.666292588019687</v>
      </c>
      <c r="C4801" s="6">
        <v>2254</v>
      </c>
      <c r="D4801">
        <v>0.75</v>
      </c>
      <c r="E4801">
        <v>0.65</v>
      </c>
      <c r="F4801">
        <v>19.899999999999999</v>
      </c>
      <c r="G4801">
        <v>42.007420362456692</v>
      </c>
      <c r="H4801">
        <v>17.901687727683601</v>
      </c>
      <c r="I4801">
        <v>0.4539545579990687</v>
      </c>
      <c r="J4801">
        <v>5600.6776885644576</v>
      </c>
      <c r="K4801">
        <v>-3041.5017283634406</v>
      </c>
      <c r="L4801">
        <v>-28.504597008430348</v>
      </c>
      <c r="M4801">
        <v>6373.2506097612004</v>
      </c>
      <c r="N4801">
        <v>36689.94866192637</v>
      </c>
      <c r="O4801">
        <v>56.541127078630282</v>
      </c>
      <c r="P4801">
        <v>0.94624931339622531</v>
      </c>
      <c r="Q4801" s="6">
        <v>4799</v>
      </c>
    </row>
    <row r="4802" spans="1:17" x14ac:dyDescent="0.25">
      <c r="A4802">
        <v>109.6615586160447</v>
      </c>
      <c r="B4802">
        <v>-29.152822658457147</v>
      </c>
      <c r="C4802" s="6">
        <v>2254.2800000000002</v>
      </c>
      <c r="D4802">
        <v>3</v>
      </c>
      <c r="E4802">
        <v>0.65</v>
      </c>
      <c r="F4802">
        <v>19.899999999999999</v>
      </c>
      <c r="G4802">
        <v>54.048620189015942</v>
      </c>
      <c r="H4802">
        <v>15.583766344233412</v>
      </c>
      <c r="I4802">
        <v>-0.3384413839552991</v>
      </c>
      <c r="J4802">
        <v>5574.60925969245</v>
      </c>
      <c r="K4802">
        <v>-3088.7059874118167</v>
      </c>
      <c r="L4802">
        <v>-28.98938185963544</v>
      </c>
      <c r="M4802">
        <v>6373.0976043775145</v>
      </c>
      <c r="N4802">
        <v>36719.777582187016</v>
      </c>
      <c r="O4802">
        <v>55.985727546428841</v>
      </c>
      <c r="P4802">
        <v>0.69472477488534079</v>
      </c>
      <c r="Q4802" s="6">
        <v>4800</v>
      </c>
    </row>
    <row r="4803" spans="1:17" x14ac:dyDescent="0.25">
      <c r="A4803">
        <v>109.70292186305808</v>
      </c>
      <c r="B4803">
        <v>-23.386026975457298</v>
      </c>
      <c r="C4803" s="6">
        <v>2254.5600000000004</v>
      </c>
      <c r="D4803">
        <v>3</v>
      </c>
      <c r="E4803">
        <v>0.65</v>
      </c>
      <c r="F4803">
        <v>19.899999999999999</v>
      </c>
      <c r="G4803">
        <v>54.048620189015942</v>
      </c>
      <c r="H4803">
        <v>19.686076607597336</v>
      </c>
      <c r="I4803">
        <v>-0.29707813694191998</v>
      </c>
      <c r="J4803">
        <v>5857.2747493721017</v>
      </c>
      <c r="K4803">
        <v>-2516.0163406816378</v>
      </c>
      <c r="L4803">
        <v>-23.246139496635234</v>
      </c>
      <c r="M4803">
        <v>6374.7945626670225</v>
      </c>
      <c r="N4803">
        <v>36394.030307629102</v>
      </c>
      <c r="O4803">
        <v>62.620142876090377</v>
      </c>
      <c r="P4803">
        <v>0.74841495320265028</v>
      </c>
      <c r="Q4803" s="6">
        <v>4801</v>
      </c>
    </row>
    <row r="4804" spans="1:17" x14ac:dyDescent="0.25">
      <c r="A4804">
        <v>107.71142322526127</v>
      </c>
      <c r="B4804">
        <v>-24.565864608331541</v>
      </c>
      <c r="C4804" s="6">
        <v>2254.84</v>
      </c>
      <c r="D4804">
        <v>0.75</v>
      </c>
      <c r="E4804">
        <v>0.65</v>
      </c>
      <c r="F4804">
        <v>19.899999999999999</v>
      </c>
      <c r="G4804">
        <v>42.007420362456692</v>
      </c>
      <c r="H4804">
        <v>23.248936678252548</v>
      </c>
      <c r="I4804">
        <v>-2.2885767747387291</v>
      </c>
      <c r="J4804">
        <v>5804.1749048118645</v>
      </c>
      <c r="K4804">
        <v>-2635.4153385757941</v>
      </c>
      <c r="L4804">
        <v>-24.420667060063572</v>
      </c>
      <c r="M4804">
        <v>6374.4694157591175</v>
      </c>
      <c r="N4804">
        <v>36460.703194436654</v>
      </c>
      <c r="O4804">
        <v>61.144466743181219</v>
      </c>
      <c r="P4804">
        <v>5.490897623494031</v>
      </c>
      <c r="Q4804" s="6">
        <v>4802</v>
      </c>
    </row>
    <row r="4805" spans="1:17" x14ac:dyDescent="0.25">
      <c r="A4805">
        <v>109.48038495412246</v>
      </c>
      <c r="B4805">
        <v>-20.733134311760544</v>
      </c>
      <c r="C4805" s="6">
        <v>2255.1200000000003</v>
      </c>
      <c r="D4805">
        <v>0.75</v>
      </c>
      <c r="E4805">
        <v>0.65</v>
      </c>
      <c r="F4805">
        <v>19.899999999999999</v>
      </c>
      <c r="G4805">
        <v>42.007420362456692</v>
      </c>
      <c r="H4805">
        <v>14.143267874177646</v>
      </c>
      <c r="I4805">
        <v>-0.51961504587754348</v>
      </c>
      <c r="J4805">
        <v>5967.5921452025659</v>
      </c>
      <c r="K4805">
        <v>-2243.7875610919273</v>
      </c>
      <c r="L4805">
        <v>-20.606032772596141</v>
      </c>
      <c r="M4805">
        <v>6375.4794824228102</v>
      </c>
      <c r="N4805">
        <v>36266.311555624212</v>
      </c>
      <c r="O4805">
        <v>65.687960316306302</v>
      </c>
      <c r="P4805">
        <v>1.4674930530594124</v>
      </c>
      <c r="Q4805" s="6">
        <v>4803</v>
      </c>
    </row>
    <row r="4806" spans="1:17" x14ac:dyDescent="0.25">
      <c r="A4806">
        <v>109.33461328241654</v>
      </c>
      <c r="B4806">
        <v>-23.217900670012391</v>
      </c>
      <c r="C4806" s="6">
        <v>2255.4</v>
      </c>
      <c r="D4806">
        <v>3</v>
      </c>
      <c r="E4806">
        <v>0.65</v>
      </c>
      <c r="F4806">
        <v>19.899999999999999</v>
      </c>
      <c r="G4806">
        <v>54.048620189015942</v>
      </c>
      <c r="H4806">
        <v>19.443081137003347</v>
      </c>
      <c r="I4806">
        <v>-0.66538671758345913</v>
      </c>
      <c r="J4806">
        <v>5864.6402720248543</v>
      </c>
      <c r="K4806">
        <v>-2498.9154021234626</v>
      </c>
      <c r="L4806">
        <v>-23.078789266847178</v>
      </c>
      <c r="M4806">
        <v>6374.8398965954921</v>
      </c>
      <c r="N4806">
        <v>36385.870989739116</v>
      </c>
      <c r="O4806">
        <v>62.806174037692102</v>
      </c>
      <c r="P4806">
        <v>1.6874054183936982</v>
      </c>
      <c r="Q4806" s="6">
        <v>4804</v>
      </c>
    </row>
    <row r="4807" spans="1:17" x14ac:dyDescent="0.25">
      <c r="A4807">
        <v>109.06666417796946</v>
      </c>
      <c r="B4807">
        <v>-22.250760533348995</v>
      </c>
      <c r="C4807" s="6">
        <v>2255.6800000000003</v>
      </c>
      <c r="D4807">
        <v>3</v>
      </c>
      <c r="E4807">
        <v>0.65</v>
      </c>
      <c r="F4807">
        <v>19.899999999999999</v>
      </c>
      <c r="G4807">
        <v>54.048620189015942</v>
      </c>
      <c r="H4807">
        <v>17.391890510247414</v>
      </c>
      <c r="I4807">
        <v>-0.93333582203054277</v>
      </c>
      <c r="J4807">
        <v>5906.0300923480663</v>
      </c>
      <c r="K4807">
        <v>-2400.1361894200945</v>
      </c>
      <c r="L4807">
        <v>-22.116205051815605</v>
      </c>
      <c r="M4807">
        <v>6375.0956996334507</v>
      </c>
      <c r="N4807">
        <v>36338.371816326886</v>
      </c>
      <c r="O4807">
        <v>63.914242703383024</v>
      </c>
      <c r="P4807">
        <v>2.4635316168803398</v>
      </c>
      <c r="Q4807" s="6">
        <v>4805</v>
      </c>
    </row>
    <row r="4808" spans="1:17" x14ac:dyDescent="0.25">
      <c r="A4808">
        <v>107.98654044845051</v>
      </c>
      <c r="B4808">
        <v>-22.660272005491471</v>
      </c>
      <c r="C4808" s="6">
        <v>2255.96</v>
      </c>
      <c r="D4808">
        <v>0.75</v>
      </c>
      <c r="E4808">
        <v>0.65</v>
      </c>
      <c r="F4808">
        <v>19.899999999999999</v>
      </c>
      <c r="G4808">
        <v>42.007420362456692</v>
      </c>
      <c r="H4808">
        <v>21.913999291950329</v>
      </c>
      <c r="I4808">
        <v>-2.013459551549488</v>
      </c>
      <c r="J4808">
        <v>5888.7087810374969</v>
      </c>
      <c r="K4808">
        <v>-2442.045532014411</v>
      </c>
      <c r="L4808">
        <v>-22.523768543769052</v>
      </c>
      <c r="M4808">
        <v>6374.9884304443776</v>
      </c>
      <c r="N4808">
        <v>36361.753084091404</v>
      </c>
      <c r="O4808">
        <v>63.363804224684287</v>
      </c>
      <c r="P4808">
        <v>5.2138633486260391</v>
      </c>
      <c r="Q4808" s="6">
        <v>4806</v>
      </c>
    </row>
    <row r="4809" spans="1:17" x14ac:dyDescent="0.25">
      <c r="A4809">
        <v>108.61822176744785</v>
      </c>
      <c r="B4809">
        <v>-21.831791945887865</v>
      </c>
      <c r="C4809" s="6">
        <v>2256.2400000000002</v>
      </c>
      <c r="D4809">
        <v>0.75</v>
      </c>
      <c r="E4809">
        <v>0.65</v>
      </c>
      <c r="F4809">
        <v>19.899999999999999</v>
      </c>
      <c r="G4809">
        <v>42.007420362456692</v>
      </c>
      <c r="H4809">
        <v>20.779015001224792</v>
      </c>
      <c r="I4809">
        <v>-1.3817782325521506</v>
      </c>
      <c r="J4809">
        <v>5923.4400714342464</v>
      </c>
      <c r="K4809">
        <v>-2357.1342006735263</v>
      </c>
      <c r="L4809">
        <v>-21.699257677182516</v>
      </c>
      <c r="M4809">
        <v>6375.2038335929128</v>
      </c>
      <c r="N4809">
        <v>36319.274040009346</v>
      </c>
      <c r="O4809">
        <v>64.372943662993819</v>
      </c>
      <c r="P4809">
        <v>3.7111484248991382</v>
      </c>
      <c r="Q4809" s="6">
        <v>4807</v>
      </c>
    </row>
    <row r="4810" spans="1:17" x14ac:dyDescent="0.25">
      <c r="A4810">
        <v>105.50398549043886</v>
      </c>
      <c r="B4810">
        <v>-23.853304489276322</v>
      </c>
      <c r="C4810" s="6">
        <v>2256.5200000000004</v>
      </c>
      <c r="D4810">
        <v>3</v>
      </c>
      <c r="E4810">
        <v>0.65</v>
      </c>
      <c r="F4810">
        <v>19.899999999999999</v>
      </c>
      <c r="G4810">
        <v>54.048620189015942</v>
      </c>
      <c r="H4810">
        <v>21.965597209984857</v>
      </c>
      <c r="I4810">
        <v>-4.4960145095611352</v>
      </c>
      <c r="J4810">
        <v>5836.5395473866256</v>
      </c>
      <c r="K4810">
        <v>-2563.432968788054</v>
      </c>
      <c r="L4810">
        <v>-23.7112852568333</v>
      </c>
      <c r="M4810">
        <v>6374.6672441530318</v>
      </c>
      <c r="N4810">
        <v>36438.719810255454</v>
      </c>
      <c r="O4810">
        <v>61.625424883026916</v>
      </c>
      <c r="P4810">
        <v>11.003417158623602</v>
      </c>
      <c r="Q4810" s="6">
        <v>4808</v>
      </c>
    </row>
    <row r="4811" spans="1:17" x14ac:dyDescent="0.25">
      <c r="A4811">
        <v>108.04017172795795</v>
      </c>
      <c r="B4811">
        <v>-21.896669725688554</v>
      </c>
      <c r="C4811" s="6">
        <v>2256.8000000000002</v>
      </c>
      <c r="D4811">
        <v>3</v>
      </c>
      <c r="E4811">
        <v>0.65</v>
      </c>
      <c r="F4811">
        <v>19.899999999999999</v>
      </c>
      <c r="G4811">
        <v>54.048620189015942</v>
      </c>
      <c r="H4811">
        <v>16.106052670666685</v>
      </c>
      <c r="I4811">
        <v>-1.9598282720420457</v>
      </c>
      <c r="J4811">
        <v>5920.7647567686236</v>
      </c>
      <c r="K4811">
        <v>-2363.8012788764863</v>
      </c>
      <c r="L4811">
        <v>-21.763820617451941</v>
      </c>
      <c r="M4811">
        <v>6375.1871965465871</v>
      </c>
      <c r="N4811">
        <v>36324.397637933878</v>
      </c>
      <c r="O4811">
        <v>64.249491543666224</v>
      </c>
      <c r="P4811">
        <v>5.2425341414003039</v>
      </c>
      <c r="Q4811" s="6">
        <v>4809</v>
      </c>
    </row>
    <row r="4812" spans="1:17" x14ac:dyDescent="0.25">
      <c r="A4812">
        <v>105.64728151741713</v>
      </c>
      <c r="B4812">
        <v>-23.977313734966444</v>
      </c>
      <c r="C4812" s="6">
        <v>2257.0800000000004</v>
      </c>
      <c r="D4812">
        <v>1.2</v>
      </c>
      <c r="E4812">
        <v>0.65</v>
      </c>
      <c r="F4812">
        <v>19.899999999999999</v>
      </c>
      <c r="G4812">
        <v>46.089820015575185</v>
      </c>
      <c r="H4812">
        <v>21.633930791042509</v>
      </c>
      <c r="I4812">
        <v>-4.3527184825828726</v>
      </c>
      <c r="J4812">
        <v>5830.971615521642</v>
      </c>
      <c r="K4812">
        <v>-2575.9886628198346</v>
      </c>
      <c r="L4812">
        <v>-23.834735041521789</v>
      </c>
      <c r="M4812">
        <v>6374.6331323453733</v>
      </c>
      <c r="N4812">
        <v>36443.834693993733</v>
      </c>
      <c r="O4812">
        <v>61.513156879332904</v>
      </c>
      <c r="P4812">
        <v>10.608821580580658</v>
      </c>
      <c r="Q4812" s="6">
        <v>4810</v>
      </c>
    </row>
    <row r="4813" spans="1:17" x14ac:dyDescent="0.25">
      <c r="A4813">
        <v>108.27863688696921</v>
      </c>
      <c r="B4813">
        <v>-21.383169419121646</v>
      </c>
      <c r="C4813" s="6">
        <v>2257.36</v>
      </c>
      <c r="D4813">
        <v>0.75</v>
      </c>
      <c r="E4813">
        <v>0.65</v>
      </c>
      <c r="F4813">
        <v>19.899999999999999</v>
      </c>
      <c r="G4813">
        <v>42.007420362456692</v>
      </c>
      <c r="H4813">
        <v>21.664271787013377</v>
      </c>
      <c r="I4813">
        <v>-1.7213631130307903</v>
      </c>
      <c r="J4813">
        <v>5941.7321853798239</v>
      </c>
      <c r="K4813">
        <v>-2310.951217120577</v>
      </c>
      <c r="L4813">
        <v>-21.252830608418318</v>
      </c>
      <c r="M4813">
        <v>6375.3177874275079</v>
      </c>
      <c r="N4813">
        <v>36299.165765787322</v>
      </c>
      <c r="O4813">
        <v>64.864662168356489</v>
      </c>
      <c r="P4813">
        <v>4.7119642649378797</v>
      </c>
      <c r="Q4813" s="6">
        <v>4811</v>
      </c>
    </row>
    <row r="4814" spans="1:17" x14ac:dyDescent="0.25">
      <c r="A4814">
        <v>107.52495584482988</v>
      </c>
      <c r="B4814">
        <v>-24.340099643399284</v>
      </c>
      <c r="C4814" s="6">
        <v>2257.6400000000003</v>
      </c>
      <c r="D4814">
        <v>0.75</v>
      </c>
      <c r="E4814">
        <v>0.65</v>
      </c>
      <c r="F4814">
        <v>19.899999999999999</v>
      </c>
      <c r="G4814">
        <v>42.007420362456692</v>
      </c>
      <c r="H4814">
        <v>21.59328920842939</v>
      </c>
      <c r="I4814">
        <v>-2.4750441551701243</v>
      </c>
      <c r="J4814">
        <v>5814.5263817705772</v>
      </c>
      <c r="K4814">
        <v>-2612.6516112868462</v>
      </c>
      <c r="L4814">
        <v>-24.195899536401711</v>
      </c>
      <c r="M4814">
        <v>6374.532570021569</v>
      </c>
      <c r="N4814">
        <v>36449.66082070132</v>
      </c>
      <c r="O4814">
        <v>61.384080427084122</v>
      </c>
      <c r="P4814">
        <v>5.987023476004727</v>
      </c>
      <c r="Q4814" s="6">
        <v>4812</v>
      </c>
    </row>
    <row r="4815" spans="1:17" x14ac:dyDescent="0.25">
      <c r="A4815">
        <v>107.79478867357849</v>
      </c>
      <c r="B4815">
        <v>-22.525975641866363</v>
      </c>
      <c r="C4815" s="6">
        <v>2257.92</v>
      </c>
      <c r="D4815">
        <v>0.75</v>
      </c>
      <c r="E4815">
        <v>0.65</v>
      </c>
      <c r="F4815">
        <v>19.899999999999999</v>
      </c>
      <c r="G4815">
        <v>42.007420362456692</v>
      </c>
      <c r="H4815">
        <v>22.254123249892373</v>
      </c>
      <c r="I4815">
        <v>-2.2052113264215052</v>
      </c>
      <c r="J4815">
        <v>5894.4222816635556</v>
      </c>
      <c r="K4815">
        <v>-2428.3150841469287</v>
      </c>
      <c r="L4815">
        <v>-22.390107973704175</v>
      </c>
      <c r="M4815">
        <v>6375.0237789726953</v>
      </c>
      <c r="N4815">
        <v>36355.979627292487</v>
      </c>
      <c r="O4815">
        <v>63.498963507840813</v>
      </c>
      <c r="P4815">
        <v>5.7397612663600759</v>
      </c>
      <c r="Q4815" s="6">
        <v>4813</v>
      </c>
    </row>
    <row r="4816" spans="1:17" x14ac:dyDescent="0.25">
      <c r="A4816">
        <v>109.46049138305867</v>
      </c>
      <c r="B4816">
        <v>-21.159751665148029</v>
      </c>
      <c r="C4816" s="6">
        <v>2258.2000000000003</v>
      </c>
      <c r="D4816">
        <v>0.75</v>
      </c>
      <c r="E4816">
        <v>0.65</v>
      </c>
      <c r="F4816">
        <v>19.899999999999999</v>
      </c>
      <c r="G4816">
        <v>42.007420362456692</v>
      </c>
      <c r="H4816">
        <v>15.282428277488744</v>
      </c>
      <c r="I4816">
        <v>-0.53950861694133323</v>
      </c>
      <c r="J4816">
        <v>5950.7064267224687</v>
      </c>
      <c r="K4816">
        <v>-2287.8995584600166</v>
      </c>
      <c r="L4816">
        <v>-21.030518079067601</v>
      </c>
      <c r="M4816">
        <v>6375.3738217172513</v>
      </c>
      <c r="N4816">
        <v>36285.940830748259</v>
      </c>
      <c r="O4816">
        <v>65.192589388878574</v>
      </c>
      <c r="P4816">
        <v>1.4943150204408884</v>
      </c>
      <c r="Q4816" s="6">
        <v>4814</v>
      </c>
    </row>
    <row r="4817" spans="1:17" x14ac:dyDescent="0.25">
      <c r="A4817">
        <v>106.07981504345004</v>
      </c>
      <c r="B4817">
        <v>-24.591845248474293</v>
      </c>
      <c r="C4817" s="6">
        <v>2258.48</v>
      </c>
      <c r="D4817">
        <v>3</v>
      </c>
      <c r="E4817">
        <v>0.65</v>
      </c>
      <c r="F4817">
        <v>19.899999999999999</v>
      </c>
      <c r="G4817">
        <v>54.048620189015942</v>
      </c>
      <c r="H4817">
        <v>19.843253312871852</v>
      </c>
      <c r="I4817">
        <v>-3.92018495654996</v>
      </c>
      <c r="J4817">
        <v>5802.9779019985426</v>
      </c>
      <c r="K4817">
        <v>-2638.0323707613952</v>
      </c>
      <c r="L4817">
        <v>-24.446533489984301</v>
      </c>
      <c r="M4817">
        <v>6374.4621200747906</v>
      </c>
      <c r="N4817">
        <v>36472.431916343732</v>
      </c>
      <c r="O4817">
        <v>60.893657104441871</v>
      </c>
      <c r="P4817">
        <v>9.3509042951961874</v>
      </c>
      <c r="Q4817" s="6">
        <v>4815</v>
      </c>
    </row>
    <row r="4818" spans="1:17" x14ac:dyDescent="0.25">
      <c r="A4818">
        <v>106.08536152881982</v>
      </c>
      <c r="B4818">
        <v>-21.247605099748629</v>
      </c>
      <c r="C4818" s="6">
        <v>2258.7600000000002</v>
      </c>
      <c r="D4818">
        <v>3</v>
      </c>
      <c r="E4818">
        <v>0.65</v>
      </c>
      <c r="F4818">
        <v>19.899999999999999</v>
      </c>
      <c r="G4818">
        <v>54.048620189015942</v>
      </c>
      <c r="H4818">
        <v>15.103650872614564</v>
      </c>
      <c r="I4818">
        <v>-3.9146384711801829</v>
      </c>
      <c r="J4818">
        <v>5947.188283551347</v>
      </c>
      <c r="K4818">
        <v>-2296.9681461439159</v>
      </c>
      <c r="L4818">
        <v>-21.117935977317256</v>
      </c>
      <c r="M4818">
        <v>6375.3518447541574</v>
      </c>
      <c r="N4818">
        <v>36305.836406188537</v>
      </c>
      <c r="O4818">
        <v>64.702791716524132</v>
      </c>
      <c r="P4818">
        <v>10.692951142496186</v>
      </c>
      <c r="Q4818" s="6">
        <v>4816</v>
      </c>
    </row>
    <row r="4819" spans="1:17" x14ac:dyDescent="0.25">
      <c r="A4819">
        <v>107.99398619722642</v>
      </c>
      <c r="B4819">
        <v>-22.529001208102741</v>
      </c>
      <c r="C4819" s="6">
        <v>2259.0400000000004</v>
      </c>
      <c r="D4819">
        <v>1.2</v>
      </c>
      <c r="E4819">
        <v>0.65</v>
      </c>
      <c r="F4819">
        <v>19.899999999999999</v>
      </c>
      <c r="G4819">
        <v>46.089820015575185</v>
      </c>
      <c r="H4819">
        <v>14.411019101011002</v>
      </c>
      <c r="I4819">
        <v>-2.0060138027735803</v>
      </c>
      <c r="J4819">
        <v>5894.2939175228403</v>
      </c>
      <c r="K4819">
        <v>-2428.6245625580354</v>
      </c>
      <c r="L4819">
        <v>-22.393119183436387</v>
      </c>
      <c r="M4819">
        <v>6375.0229844297</v>
      </c>
      <c r="N4819">
        <v>36355.255032572597</v>
      </c>
      <c r="O4819">
        <v>63.515815861247219</v>
      </c>
      <c r="P4819">
        <v>5.2231924743616611</v>
      </c>
      <c r="Q4819" s="6">
        <v>4817</v>
      </c>
    </row>
    <row r="4820" spans="1:17" x14ac:dyDescent="0.25">
      <c r="A4820">
        <v>107.30267508592371</v>
      </c>
      <c r="B4820">
        <v>-20.711124403117189</v>
      </c>
      <c r="C4820" s="6">
        <v>2259.3200000000002</v>
      </c>
      <c r="D4820">
        <v>1.2</v>
      </c>
      <c r="E4820">
        <v>0.65</v>
      </c>
      <c r="F4820">
        <v>19.899999999999999</v>
      </c>
      <c r="G4820">
        <v>46.089820015575185</v>
      </c>
      <c r="H4820">
        <v>19.163017994639375</v>
      </c>
      <c r="I4820">
        <v>-2.6973249140762903</v>
      </c>
      <c r="J4820">
        <v>5968.4543707389284</v>
      </c>
      <c r="K4820">
        <v>-2241.5084100232912</v>
      </c>
      <c r="L4820">
        <v>-20.584133622760191</v>
      </c>
      <c r="M4820">
        <v>6375.4848857006755</v>
      </c>
      <c r="N4820">
        <v>36272.712170225866</v>
      </c>
      <c r="O4820">
        <v>65.526671054937054</v>
      </c>
      <c r="P4820">
        <v>7.5879283174892755</v>
      </c>
      <c r="Q4820" s="6">
        <v>4818</v>
      </c>
    </row>
    <row r="4821" spans="1:17" x14ac:dyDescent="0.25">
      <c r="A4821">
        <v>108.94936458299793</v>
      </c>
      <c r="B4821">
        <v>-25.026763034031841</v>
      </c>
      <c r="C4821" s="6">
        <v>2259.6000000000004</v>
      </c>
      <c r="D4821">
        <v>0.75</v>
      </c>
      <c r="E4821">
        <v>0.65</v>
      </c>
      <c r="F4821">
        <v>19.899999999999999</v>
      </c>
      <c r="G4821">
        <v>42.007420362456692</v>
      </c>
      <c r="H4821">
        <v>20.097908206960035</v>
      </c>
      <c r="I4821">
        <v>-1.05063541700207</v>
      </c>
      <c r="J4821">
        <v>5782.7633716288929</v>
      </c>
      <c r="K4821">
        <v>-2681.7619676393997</v>
      </c>
      <c r="L4821">
        <v>-24.879557090339443</v>
      </c>
      <c r="M4821">
        <v>6374.3391393406346</v>
      </c>
      <c r="N4821">
        <v>36481.206064354345</v>
      </c>
      <c r="O4821">
        <v>60.704191992698362</v>
      </c>
      <c r="P4821">
        <v>2.4822519259802496</v>
      </c>
      <c r="Q4821" s="6">
        <v>4819</v>
      </c>
    </row>
    <row r="4822" spans="1:17" x14ac:dyDescent="0.25">
      <c r="A4822">
        <v>106.35584671979332</v>
      </c>
      <c r="B4822">
        <v>-21.960996768191766</v>
      </c>
      <c r="C4822" s="6">
        <v>2259.88</v>
      </c>
      <c r="D4822">
        <v>1.2</v>
      </c>
      <c r="E4822">
        <v>0.65</v>
      </c>
      <c r="F4822">
        <v>19.899999999999999</v>
      </c>
      <c r="G4822">
        <v>46.089820015575185</v>
      </c>
      <c r="H4822">
        <v>21.206528799962129</v>
      </c>
      <c r="I4822">
        <v>-3.6441532802066803</v>
      </c>
      <c r="J4822">
        <v>5918.1046797694207</v>
      </c>
      <c r="K4822">
        <v>-2370.4088180483295</v>
      </c>
      <c r="L4822">
        <v>-21.827836160851302</v>
      </c>
      <c r="M4822">
        <v>6375.1706616678111</v>
      </c>
      <c r="N4822">
        <v>36337.349914250852</v>
      </c>
      <c r="O4822">
        <v>63.940712063156525</v>
      </c>
      <c r="P4822">
        <v>9.6648062363871361</v>
      </c>
      <c r="Q4822" s="6">
        <v>4820</v>
      </c>
    </row>
    <row r="4823" spans="1:17" x14ac:dyDescent="0.25">
      <c r="A4823">
        <v>106.89047211037212</v>
      </c>
      <c r="B4823">
        <v>-21.71126244131262</v>
      </c>
      <c r="C4823" s="6">
        <v>2260.1600000000003</v>
      </c>
      <c r="D4823">
        <v>0.75</v>
      </c>
      <c r="E4823">
        <v>0.65</v>
      </c>
      <c r="F4823">
        <v>19.899999999999999</v>
      </c>
      <c r="G4823">
        <v>42.007420362456692</v>
      </c>
      <c r="H4823">
        <v>16.485280061379065</v>
      </c>
      <c r="I4823">
        <v>-3.1095278896278842</v>
      </c>
      <c r="J4823">
        <v>5928.3901499952517</v>
      </c>
      <c r="K4823">
        <v>-2344.7402627030897</v>
      </c>
      <c r="L4823">
        <v>-21.579314869427655</v>
      </c>
      <c r="M4823">
        <v>6375.2346364743062</v>
      </c>
      <c r="N4823">
        <v>36321.666269928959</v>
      </c>
      <c r="O4823">
        <v>64.316433869962353</v>
      </c>
      <c r="P4823">
        <v>8.3542828895092587</v>
      </c>
      <c r="Q4823" s="6">
        <v>4821</v>
      </c>
    </row>
    <row r="4824" spans="1:17" x14ac:dyDescent="0.25">
      <c r="A4824">
        <v>109.48822855016962</v>
      </c>
      <c r="B4824">
        <v>-22.267092910122713</v>
      </c>
      <c r="C4824" s="6">
        <v>2260.44</v>
      </c>
      <c r="D4824">
        <v>0.75</v>
      </c>
      <c r="E4824">
        <v>0.65</v>
      </c>
      <c r="F4824">
        <v>19.899999999999999</v>
      </c>
      <c r="G4824">
        <v>42.007420362456692</v>
      </c>
      <c r="H4824">
        <v>19.460835836701335</v>
      </c>
      <c r="I4824">
        <v>-0.51177144983037692</v>
      </c>
      <c r="J4824">
        <v>5905.3450279231884</v>
      </c>
      <c r="K4824">
        <v>-2401.8099657688481</v>
      </c>
      <c r="L4824">
        <v>-22.132459212813661</v>
      </c>
      <c r="M4824">
        <v>6375.0914511466954</v>
      </c>
      <c r="N4824">
        <v>36338.530090217464</v>
      </c>
      <c r="O4824">
        <v>63.910371035499658</v>
      </c>
      <c r="P4824">
        <v>1.3503745624761967</v>
      </c>
      <c r="Q4824" s="6">
        <v>4822</v>
      </c>
    </row>
    <row r="4825" spans="1:17" x14ac:dyDescent="0.25">
      <c r="A4825">
        <v>110.06306475865163</v>
      </c>
      <c r="B4825">
        <v>-23.203946372134531</v>
      </c>
      <c r="C4825" s="6">
        <v>2260.7200000000003</v>
      </c>
      <c r="D4825">
        <v>1.2</v>
      </c>
      <c r="E4825">
        <v>0.65</v>
      </c>
      <c r="F4825">
        <v>19.899999999999999</v>
      </c>
      <c r="G4825">
        <v>46.089820015575185</v>
      </c>
      <c r="H4825">
        <v>22.58308351021028</v>
      </c>
      <c r="I4825">
        <v>6.3064758651634634E-2</v>
      </c>
      <c r="J4825">
        <v>5865.2493393622572</v>
      </c>
      <c r="K4825">
        <v>-2497.4950894630119</v>
      </c>
      <c r="L4825">
        <v>-23.06489959660508</v>
      </c>
      <c r="M4825">
        <v>6374.843647869433</v>
      </c>
      <c r="N4825">
        <v>36384.711686722512</v>
      </c>
      <c r="O4825">
        <v>62.832626510769998</v>
      </c>
      <c r="P4825">
        <v>0.16006036845690633</v>
      </c>
      <c r="Q4825" s="6">
        <v>4823</v>
      </c>
    </row>
    <row r="4826" spans="1:17" x14ac:dyDescent="0.25">
      <c r="A4826">
        <v>106.52846280281508</v>
      </c>
      <c r="B4826">
        <v>-21.840964673756872</v>
      </c>
      <c r="C4826" s="6">
        <v>2261</v>
      </c>
      <c r="D4826">
        <v>3</v>
      </c>
      <c r="E4826">
        <v>0.65</v>
      </c>
      <c r="F4826">
        <v>19.899999999999999</v>
      </c>
      <c r="G4826">
        <v>54.048620189015942</v>
      </c>
      <c r="H4826">
        <v>16.918893562778848</v>
      </c>
      <c r="I4826">
        <v>-3.4715371971849152</v>
      </c>
      <c r="J4826">
        <v>5923.0622822999212</v>
      </c>
      <c r="K4826">
        <v>-2358.0770044038732</v>
      </c>
      <c r="L4826">
        <v>-21.708385850552038</v>
      </c>
      <c r="M4826">
        <v>6375.2014837730658</v>
      </c>
      <c r="N4826">
        <v>36330.32877605292</v>
      </c>
      <c r="O4826">
        <v>64.108328625161903</v>
      </c>
      <c r="P4826">
        <v>9.2612243634712321</v>
      </c>
      <c r="Q4826" s="6">
        <v>4824</v>
      </c>
    </row>
    <row r="4827" spans="1:17" x14ac:dyDescent="0.25">
      <c r="A4827">
        <v>109.84146167669289</v>
      </c>
      <c r="B4827">
        <v>-22.474922107483515</v>
      </c>
      <c r="C4827" s="6">
        <v>2261.2800000000002</v>
      </c>
      <c r="D4827">
        <v>0.75</v>
      </c>
      <c r="E4827">
        <v>0.65</v>
      </c>
      <c r="F4827">
        <v>19.899999999999999</v>
      </c>
      <c r="G4827">
        <v>42.007420362456692</v>
      </c>
      <c r="H4827">
        <v>23.182325161507794</v>
      </c>
      <c r="I4827">
        <v>-0.15853832330711271</v>
      </c>
      <c r="J4827">
        <v>5896.5858316215736</v>
      </c>
      <c r="K4827">
        <v>-2423.0919282419281</v>
      </c>
      <c r="L4827">
        <v>-22.339296918373353</v>
      </c>
      <c r="M4827">
        <v>6375.0371734125183</v>
      </c>
      <c r="N4827">
        <v>36348.435501548134</v>
      </c>
      <c r="O4827">
        <v>63.675588528902729</v>
      </c>
      <c r="P4827">
        <v>0.41471268492989594</v>
      </c>
      <c r="Q4827" s="6">
        <v>4825</v>
      </c>
    </row>
    <row r="4828" spans="1:17" x14ac:dyDescent="0.25">
      <c r="A4828">
        <v>107.33477864169672</v>
      </c>
      <c r="B4828">
        <v>-21.895049917844673</v>
      </c>
      <c r="C4828" s="6">
        <v>2261.5600000000004</v>
      </c>
      <c r="D4828">
        <v>1.2</v>
      </c>
      <c r="E4828">
        <v>0.65</v>
      </c>
      <c r="F4828">
        <v>19.899999999999999</v>
      </c>
      <c r="G4828">
        <v>46.089820015575185</v>
      </c>
      <c r="H4828">
        <v>17.599955857789571</v>
      </c>
      <c r="I4828">
        <v>-2.6652213583032847</v>
      </c>
      <c r="J4828">
        <v>5920.8316436671967</v>
      </c>
      <c r="K4828">
        <v>-2363.6348577421163</v>
      </c>
      <c r="L4828">
        <v>-21.762208662001271</v>
      </c>
      <c r="M4828">
        <v>6375.187612406743</v>
      </c>
      <c r="N4828">
        <v>36327.734086422097</v>
      </c>
      <c r="O4828">
        <v>64.169755429004539</v>
      </c>
      <c r="P4828">
        <v>7.1154877737260502</v>
      </c>
      <c r="Q4828" s="6">
        <v>4826</v>
      </c>
    </row>
    <row r="4829" spans="1:17" x14ac:dyDescent="0.25">
      <c r="A4829">
        <v>108.39235918234971</v>
      </c>
      <c r="B4829">
        <v>-24.2152082289943</v>
      </c>
      <c r="C4829" s="6">
        <v>2261.84</v>
      </c>
      <c r="D4829">
        <v>3</v>
      </c>
      <c r="E4829">
        <v>0.65</v>
      </c>
      <c r="F4829">
        <v>19.899999999999999</v>
      </c>
      <c r="G4829">
        <v>54.048620189015942</v>
      </c>
      <c r="H4829">
        <v>23.496031520132604</v>
      </c>
      <c r="I4829">
        <v>-1.6076408176502923</v>
      </c>
      <c r="J4829">
        <v>5820.2140477111761</v>
      </c>
      <c r="K4829">
        <v>-2600.041717206675</v>
      </c>
      <c r="L4829">
        <v>-24.071563724498528</v>
      </c>
      <c r="M4829">
        <v>6374.5673180530102</v>
      </c>
      <c r="N4829">
        <v>36439.461595643814</v>
      </c>
      <c r="O4829">
        <v>61.606459439321711</v>
      </c>
      <c r="P4829">
        <v>3.9144238385371057</v>
      </c>
      <c r="Q4829" s="6">
        <v>4827</v>
      </c>
    </row>
    <row r="4830" spans="1:17" x14ac:dyDescent="0.25">
      <c r="A4830">
        <v>107.17208062884643</v>
      </c>
      <c r="B4830">
        <v>-22.813331523427365</v>
      </c>
      <c r="C4830" s="6">
        <v>2262.1200000000003</v>
      </c>
      <c r="D4830">
        <v>3</v>
      </c>
      <c r="E4830">
        <v>0.65</v>
      </c>
      <c r="F4830">
        <v>19.899999999999999</v>
      </c>
      <c r="G4830">
        <v>54.048620189015942</v>
      </c>
      <c r="H4830">
        <v>20.608372677790939</v>
      </c>
      <c r="I4830">
        <v>-2.8279193711535697</v>
      </c>
      <c r="J4830">
        <v>5882.1576830834829</v>
      </c>
      <c r="K4830">
        <v>-2457.6782237993002</v>
      </c>
      <c r="L4830">
        <v>-22.676107071165642</v>
      </c>
      <c r="M4830">
        <v>6374.9479417792363</v>
      </c>
      <c r="N4830">
        <v>36373.431013815039</v>
      </c>
      <c r="O4830">
        <v>63.093339884066729</v>
      </c>
      <c r="P4830">
        <v>7.260342850187393</v>
      </c>
      <c r="Q4830" s="6">
        <v>4828</v>
      </c>
    </row>
    <row r="4831" spans="1:17" x14ac:dyDescent="0.25">
      <c r="A4831">
        <v>106.88777469337745</v>
      </c>
      <c r="B4831">
        <v>-24.235651352667219</v>
      </c>
      <c r="C4831" s="6">
        <v>2262.4</v>
      </c>
      <c r="D4831">
        <v>1.2</v>
      </c>
      <c r="E4831">
        <v>0.65</v>
      </c>
      <c r="F4831">
        <v>19.899999999999999</v>
      </c>
      <c r="G4831">
        <v>46.089820015575185</v>
      </c>
      <c r="H4831">
        <v>21.832264169321324</v>
      </c>
      <c r="I4831">
        <v>-3.1122253066225483</v>
      </c>
      <c r="J4831">
        <v>5819.2849376666909</v>
      </c>
      <c r="K4831">
        <v>-2602.106629188123</v>
      </c>
      <c r="L4831">
        <v>-24.091915717267625</v>
      </c>
      <c r="M4831">
        <v>6374.5616394713134</v>
      </c>
      <c r="N4831">
        <v>36447.815054497085</v>
      </c>
      <c r="O4831">
        <v>61.424834714866812</v>
      </c>
      <c r="P4831">
        <v>7.5452665916406136</v>
      </c>
      <c r="Q4831" s="6">
        <v>4829</v>
      </c>
    </row>
    <row r="4832" spans="1:17" x14ac:dyDescent="0.25">
      <c r="A4832">
        <v>109.82374627303588</v>
      </c>
      <c r="B4832">
        <v>-22.786403192923071</v>
      </c>
      <c r="C4832" s="6">
        <v>2262.6800000000003</v>
      </c>
      <c r="D4832">
        <v>0.75</v>
      </c>
      <c r="E4832">
        <v>0.65</v>
      </c>
      <c r="F4832">
        <v>19.899999999999999</v>
      </c>
      <c r="G4832">
        <v>42.007420362456692</v>
      </c>
      <c r="H4832">
        <v>15.778040068482598</v>
      </c>
      <c r="I4832">
        <v>-0.17625372696412001</v>
      </c>
      <c r="J4832">
        <v>5883.3132781462418</v>
      </c>
      <c r="K4832">
        <v>-2454.9291539631868</v>
      </c>
      <c r="L4832">
        <v>-22.649305305836954</v>
      </c>
      <c r="M4832">
        <v>6374.9550806096104</v>
      </c>
      <c r="N4832">
        <v>36363.82009939984</v>
      </c>
      <c r="O4832">
        <v>63.314955979822216</v>
      </c>
      <c r="P4832">
        <v>0.45507882440079966</v>
      </c>
      <c r="Q4832" s="6">
        <v>4830</v>
      </c>
    </row>
    <row r="4833" spans="1:17" x14ac:dyDescent="0.25">
      <c r="A4833">
        <v>110.34295699287475</v>
      </c>
      <c r="B4833">
        <v>-22.143431936448216</v>
      </c>
      <c r="C4833" s="6">
        <v>2262.96</v>
      </c>
      <c r="D4833">
        <v>3</v>
      </c>
      <c r="E4833">
        <v>0.65</v>
      </c>
      <c r="F4833">
        <v>19.899999999999999</v>
      </c>
      <c r="G4833">
        <v>54.048620189015942</v>
      </c>
      <c r="H4833">
        <v>21.710830611019727</v>
      </c>
      <c r="I4833">
        <v>0.3429569928747469</v>
      </c>
      <c r="J4833">
        <v>5910.5201021363555</v>
      </c>
      <c r="K4833">
        <v>-2389.1321622356886</v>
      </c>
      <c r="L4833">
        <v>-22.009391530752811</v>
      </c>
      <c r="M4833">
        <v>6375.1235569506362</v>
      </c>
      <c r="N4833">
        <v>36332.380009634653</v>
      </c>
      <c r="O4833">
        <v>64.057126186445672</v>
      </c>
      <c r="P4833">
        <v>0.90981204575267338</v>
      </c>
      <c r="Q4833" s="6">
        <v>4831</v>
      </c>
    </row>
    <row r="4834" spans="1:17" x14ac:dyDescent="0.25">
      <c r="A4834">
        <v>109.00790211454429</v>
      </c>
      <c r="B4834">
        <v>-20.688785109638442</v>
      </c>
      <c r="C4834" s="6">
        <v>2263.2400000000002</v>
      </c>
      <c r="D4834">
        <v>0.75</v>
      </c>
      <c r="E4834">
        <v>0.65</v>
      </c>
      <c r="F4834">
        <v>19.899999999999999</v>
      </c>
      <c r="G4834">
        <v>42.007420362456692</v>
      </c>
      <c r="H4834">
        <v>14.046095211551645</v>
      </c>
      <c r="I4834">
        <v>-0.99209788545570632</v>
      </c>
      <c r="J4834">
        <v>5969.3286021446074</v>
      </c>
      <c r="K4834">
        <v>-2239.1948182155675</v>
      </c>
      <c r="L4834">
        <v>-20.561906821699349</v>
      </c>
      <c r="M4834">
        <v>6375.4903650076312</v>
      </c>
      <c r="N4834">
        <v>36265.049653978451</v>
      </c>
      <c r="O4834">
        <v>65.720276771683274</v>
      </c>
      <c r="P4834">
        <v>2.8061895275787268</v>
      </c>
      <c r="Q4834" s="6">
        <v>4832</v>
      </c>
    </row>
    <row r="4835" spans="1:17" x14ac:dyDescent="0.25">
      <c r="A4835">
        <v>106.2256723795991</v>
      </c>
      <c r="B4835">
        <v>-22.827503024910719</v>
      </c>
      <c r="C4835" s="6">
        <v>2263.5200000000004</v>
      </c>
      <c r="D4835">
        <v>3</v>
      </c>
      <c r="E4835">
        <v>0.65</v>
      </c>
      <c r="F4835">
        <v>19.899999999999999</v>
      </c>
      <c r="G4835">
        <v>54.048620189015942</v>
      </c>
      <c r="H4835">
        <v>20.796418347917328</v>
      </c>
      <c r="I4835">
        <v>-3.7743276204008964</v>
      </c>
      <c r="J4835">
        <v>5881.5490106888692</v>
      </c>
      <c r="K4835">
        <v>-2459.1247550543385</v>
      </c>
      <c r="L4835">
        <v>-22.690212013871818</v>
      </c>
      <c r="M4835">
        <v>6374.9441821914234</v>
      </c>
      <c r="N4835">
        <v>36380.619217570696</v>
      </c>
      <c r="O4835">
        <v>62.928776475106091</v>
      </c>
      <c r="P4835">
        <v>9.6504892814019261</v>
      </c>
      <c r="Q4835" s="6">
        <v>4833</v>
      </c>
    </row>
    <row r="4836" spans="1:17" x14ac:dyDescent="0.25">
      <c r="A4836">
        <v>108.98883129799837</v>
      </c>
      <c r="B4836">
        <v>-22.985079196885284</v>
      </c>
      <c r="C4836" s="6">
        <v>2263.8000000000002</v>
      </c>
      <c r="D4836">
        <v>1.2</v>
      </c>
      <c r="E4836">
        <v>0.65</v>
      </c>
      <c r="F4836">
        <v>19.899999999999999</v>
      </c>
      <c r="G4836">
        <v>46.089820015575185</v>
      </c>
      <c r="H4836">
        <v>20.885334958254191</v>
      </c>
      <c r="I4836">
        <v>-1.0111687020016262</v>
      </c>
      <c r="J4836">
        <v>5874.7568723721233</v>
      </c>
      <c r="K4836">
        <v>-2475.1990741569225</v>
      </c>
      <c r="L4836">
        <v>-22.84705035498002</v>
      </c>
      <c r="M4836">
        <v>6374.9022554224921</v>
      </c>
      <c r="N4836">
        <v>36374.758914577367</v>
      </c>
      <c r="O4836">
        <v>63.061534481089488</v>
      </c>
      <c r="P4836">
        <v>2.587984930716603</v>
      </c>
      <c r="Q4836" s="6">
        <v>4834</v>
      </c>
    </row>
    <row r="4837" spans="1:17" x14ac:dyDescent="0.25">
      <c r="A4837">
        <v>110.10021357666892</v>
      </c>
      <c r="B4837">
        <v>-22.1230283408314</v>
      </c>
      <c r="C4837" s="6">
        <v>2264.0800000000004</v>
      </c>
      <c r="D4837">
        <v>1.2</v>
      </c>
      <c r="E4837">
        <v>0.65</v>
      </c>
      <c r="F4837">
        <v>19.899999999999999</v>
      </c>
      <c r="G4837">
        <v>46.089820015575185</v>
      </c>
      <c r="H4837">
        <v>22.762206668857992</v>
      </c>
      <c r="I4837">
        <v>0.10021357666892072</v>
      </c>
      <c r="J4837">
        <v>5911.371332081706</v>
      </c>
      <c r="K4837">
        <v>-2387.0393185908256</v>
      </c>
      <c r="L4837">
        <v>-21.989086064629543</v>
      </c>
      <c r="M4837">
        <v>6375.1288406004778</v>
      </c>
      <c r="N4837">
        <v>36331.280672404391</v>
      </c>
      <c r="O4837">
        <v>64.083429438086256</v>
      </c>
      <c r="P4837">
        <v>0.26610158476735085</v>
      </c>
      <c r="Q4837" s="6">
        <v>4835</v>
      </c>
    </row>
    <row r="4838" spans="1:17" x14ac:dyDescent="0.25">
      <c r="A4838">
        <v>105.85349762610348</v>
      </c>
      <c r="B4838">
        <v>-20.979480868153324</v>
      </c>
      <c r="C4838" s="6">
        <v>2264.36</v>
      </c>
      <c r="D4838">
        <v>1.2</v>
      </c>
      <c r="E4838">
        <v>0.65</v>
      </c>
      <c r="F4838">
        <v>19.899999999999999</v>
      </c>
      <c r="G4838">
        <v>46.089820015575185</v>
      </c>
      <c r="H4838">
        <v>23.919652067638538</v>
      </c>
      <c r="I4838">
        <v>-4.1465023738965243</v>
      </c>
      <c r="J4838">
        <v>5957.8818027718298</v>
      </c>
      <c r="K4838">
        <v>-2269.2747360207172</v>
      </c>
      <c r="L4838">
        <v>-20.851144753394411</v>
      </c>
      <c r="M4838">
        <v>6375.4186845525373</v>
      </c>
      <c r="N4838">
        <v>36295.424735393259</v>
      </c>
      <c r="O4838">
        <v>64.959726021369164</v>
      </c>
      <c r="P4838">
        <v>11.446816470200419</v>
      </c>
      <c r="Q4838" s="6">
        <v>4836</v>
      </c>
    </row>
    <row r="4839" spans="1:17" x14ac:dyDescent="0.25">
      <c r="A4839">
        <v>106.7310593850477</v>
      </c>
      <c r="B4839">
        <v>-22.851373855113497</v>
      </c>
      <c r="C4839" s="6">
        <v>2264.6400000000003</v>
      </c>
      <c r="D4839">
        <v>0.75</v>
      </c>
      <c r="E4839">
        <v>0.65</v>
      </c>
      <c r="F4839">
        <v>19.899999999999999</v>
      </c>
      <c r="G4839">
        <v>42.007420362456692</v>
      </c>
      <c r="H4839">
        <v>21.590379691924596</v>
      </c>
      <c r="I4839">
        <v>-3.2689406149522995</v>
      </c>
      <c r="J4839">
        <v>5880.5229364551824</v>
      </c>
      <c r="K4839">
        <v>-2461.5609936429114</v>
      </c>
      <c r="L4839">
        <v>-22.713970806242209</v>
      </c>
      <c r="M4839">
        <v>6374.937845312671</v>
      </c>
      <c r="N4839">
        <v>36378.111990955229</v>
      </c>
      <c r="O4839">
        <v>62.985840465695901</v>
      </c>
      <c r="P4839">
        <v>8.3668456054161808</v>
      </c>
      <c r="Q4839" s="6">
        <v>4837</v>
      </c>
    </row>
    <row r="4840" spans="1:17" x14ac:dyDescent="0.25">
      <c r="A4840">
        <v>109.1965650775729</v>
      </c>
      <c r="B4840">
        <v>-22.978996577000313</v>
      </c>
      <c r="C4840" s="6">
        <v>2264.92</v>
      </c>
      <c r="D4840">
        <v>1.2</v>
      </c>
      <c r="E4840">
        <v>0.65</v>
      </c>
      <c r="F4840">
        <v>19.899999999999999</v>
      </c>
      <c r="G4840">
        <v>46.089820015575185</v>
      </c>
      <c r="H4840">
        <v>19.245115177931556</v>
      </c>
      <c r="I4840">
        <v>-0.80343492242710113</v>
      </c>
      <c r="J4840">
        <v>5875.0198793163463</v>
      </c>
      <c r="K4840">
        <v>-2474.5789281610355</v>
      </c>
      <c r="L4840">
        <v>-22.84099613940376</v>
      </c>
      <c r="M4840">
        <v>6374.9038780252113</v>
      </c>
      <c r="N4840">
        <v>36374.063398979699</v>
      </c>
      <c r="O4840">
        <v>63.077527745978706</v>
      </c>
      <c r="P4840">
        <v>2.057262537431936</v>
      </c>
      <c r="Q4840" s="6">
        <v>4838</v>
      </c>
    </row>
    <row r="4841" spans="1:17" x14ac:dyDescent="0.25">
      <c r="A4841">
        <v>109.5126484167765</v>
      </c>
      <c r="B4841">
        <v>-23.583695389632769</v>
      </c>
      <c r="C4841" s="6">
        <v>2265.2000000000003</v>
      </c>
      <c r="D4841">
        <v>3</v>
      </c>
      <c r="E4841">
        <v>0.65</v>
      </c>
      <c r="F4841">
        <v>19.899999999999999</v>
      </c>
      <c r="G4841">
        <v>54.048620189015942</v>
      </c>
      <c r="H4841">
        <v>18.954563512821743</v>
      </c>
      <c r="I4841">
        <v>-0.48735158322350003</v>
      </c>
      <c r="J4841">
        <v>5848.5506632509132</v>
      </c>
      <c r="K4841">
        <v>-2536.0948709364252</v>
      </c>
      <c r="L4841">
        <v>-23.44290158971997</v>
      </c>
      <c r="M4841">
        <v>6374.7409402267276</v>
      </c>
      <c r="N4841">
        <v>36404.280619829435</v>
      </c>
      <c r="O4841">
        <v>62.388242819371847</v>
      </c>
      <c r="P4841">
        <v>1.217956109182738</v>
      </c>
      <c r="Q4841" s="6">
        <v>4839</v>
      </c>
    </row>
    <row r="4842" spans="1:17" x14ac:dyDescent="0.25">
      <c r="A4842">
        <v>105.95313038837259</v>
      </c>
      <c r="B4842">
        <v>-21.004297771252205</v>
      </c>
      <c r="C4842" s="6">
        <v>2265.48</v>
      </c>
      <c r="D4842">
        <v>3</v>
      </c>
      <c r="E4842">
        <v>0.65</v>
      </c>
      <c r="F4842">
        <v>19.899999999999999</v>
      </c>
      <c r="G4842">
        <v>54.048620189015942</v>
      </c>
      <c r="H4842">
        <v>20.818530080049786</v>
      </c>
      <c r="I4842">
        <v>-4.0468696116274145</v>
      </c>
      <c r="J4842">
        <v>5956.8974954503055</v>
      </c>
      <c r="K4842">
        <v>-2271.8400296030641</v>
      </c>
      <c r="L4842">
        <v>-20.875837806302023</v>
      </c>
      <c r="M4842">
        <v>6375.4125271553194</v>
      </c>
      <c r="N4842">
        <v>36295.704454251245</v>
      </c>
      <c r="O4842">
        <v>64.952650275499565</v>
      </c>
      <c r="P4842">
        <v>11.165580318911982</v>
      </c>
      <c r="Q4842" s="6">
        <v>4840</v>
      </c>
    </row>
    <row r="4843" spans="1:17" x14ac:dyDescent="0.25">
      <c r="A4843">
        <v>109.16574261717197</v>
      </c>
      <c r="B4843">
        <v>-20.796212160814584</v>
      </c>
      <c r="C4843" s="6">
        <v>2265.7600000000002</v>
      </c>
      <c r="D4843">
        <v>0.75</v>
      </c>
      <c r="E4843">
        <v>0.65</v>
      </c>
      <c r="F4843">
        <v>19.899999999999999</v>
      </c>
      <c r="G4843">
        <v>42.007420362456692</v>
      </c>
      <c r="H4843">
        <v>22.907126773061144</v>
      </c>
      <c r="I4843">
        <v>-0.83425738282802797</v>
      </c>
      <c r="J4843">
        <v>5965.1162451719447</v>
      </c>
      <c r="K4843">
        <v>-2250.3175394626273</v>
      </c>
      <c r="L4843">
        <v>-20.668793612434239</v>
      </c>
      <c r="M4843">
        <v>6375.463971102603</v>
      </c>
      <c r="N4843">
        <v>36269.637056192827</v>
      </c>
      <c r="O4843">
        <v>65.603429045306541</v>
      </c>
      <c r="P4843">
        <v>2.348571707954473</v>
      </c>
      <c r="Q4843" s="6">
        <v>4841</v>
      </c>
    </row>
    <row r="4844" spans="1:17" x14ac:dyDescent="0.25">
      <c r="A4844">
        <v>106.32476117468042</v>
      </c>
      <c r="B4844">
        <v>-23.641929722526037</v>
      </c>
      <c r="C4844" s="6">
        <v>2266.0400000000004</v>
      </c>
      <c r="D4844">
        <v>1.2</v>
      </c>
      <c r="E4844">
        <v>0.65</v>
      </c>
      <c r="F4844">
        <v>19.899999999999999</v>
      </c>
      <c r="G4844">
        <v>46.089820015575185</v>
      </c>
      <c r="H4844">
        <v>15.596152731442587</v>
      </c>
      <c r="I4844">
        <v>-3.6752388253195818</v>
      </c>
      <c r="J4844">
        <v>5845.9672467485707</v>
      </c>
      <c r="K4844">
        <v>-2542.0044751347868</v>
      </c>
      <c r="L4844">
        <v>-23.500870182427303</v>
      </c>
      <c r="M4844">
        <v>6374.7250765552499</v>
      </c>
      <c r="N4844">
        <v>36420.946110499855</v>
      </c>
      <c r="O4844">
        <v>62.01717896715089</v>
      </c>
      <c r="P4844">
        <v>9.1000303962212605</v>
      </c>
      <c r="Q4844" s="6">
        <v>4842</v>
      </c>
    </row>
    <row r="4845" spans="1:17" x14ac:dyDescent="0.25">
      <c r="A4845">
        <v>106.91551558891786</v>
      </c>
      <c r="B4845">
        <v>-24.01613290003624</v>
      </c>
      <c r="C4845" s="6">
        <v>2266.3200000000002</v>
      </c>
      <c r="D4845">
        <v>3</v>
      </c>
      <c r="E4845">
        <v>0.65</v>
      </c>
      <c r="F4845">
        <v>19.899999999999999</v>
      </c>
      <c r="G4845">
        <v>54.048620189015942</v>
      </c>
      <c r="H4845">
        <v>21.587311511710787</v>
      </c>
      <c r="I4845">
        <v>-3.0844844110821441</v>
      </c>
      <c r="J4845">
        <v>5829.2230591716279</v>
      </c>
      <c r="K4845">
        <v>-2579.9165892139376</v>
      </c>
      <c r="L4845">
        <v>-23.873379620890187</v>
      </c>
      <c r="M4845">
        <v>6374.6224265347282</v>
      </c>
      <c r="N4845">
        <v>36436.167533341562</v>
      </c>
      <c r="O4845">
        <v>61.679870184216355</v>
      </c>
      <c r="P4845">
        <v>7.5421626513113278</v>
      </c>
      <c r="Q4845" s="6">
        <v>4843</v>
      </c>
    </row>
    <row r="4846" spans="1:17" x14ac:dyDescent="0.25">
      <c r="A4846">
        <v>108.43746299084181</v>
      </c>
      <c r="B4846">
        <v>-21.839229271327085</v>
      </c>
      <c r="C4846" s="6">
        <v>2266.6000000000004</v>
      </c>
      <c r="D4846">
        <v>3</v>
      </c>
      <c r="E4846">
        <v>0.65</v>
      </c>
      <c r="F4846">
        <v>19.899999999999999</v>
      </c>
      <c r="G4846">
        <v>54.048620189015942</v>
      </c>
      <c r="H4846">
        <v>17.997040142772708</v>
      </c>
      <c r="I4846">
        <v>-1.5625370091581914</v>
      </c>
      <c r="J4846">
        <v>5923.1337684135597</v>
      </c>
      <c r="K4846">
        <v>-2357.8986384813566</v>
      </c>
      <c r="L4846">
        <v>-21.706658876421439</v>
      </c>
      <c r="M4846">
        <v>6375.2019283998561</v>
      </c>
      <c r="N4846">
        <v>36320.18652441966</v>
      </c>
      <c r="O4846">
        <v>64.350948505969555</v>
      </c>
      <c r="P4846">
        <v>4.1938648048272622</v>
      </c>
      <c r="Q4846" s="6">
        <v>4844</v>
      </c>
    </row>
    <row r="4847" spans="1:17" x14ac:dyDescent="0.25">
      <c r="A4847">
        <v>109.07787149703699</v>
      </c>
      <c r="B4847">
        <v>-24.833062512675379</v>
      </c>
      <c r="C4847" s="6">
        <v>2266.88</v>
      </c>
      <c r="D4847">
        <v>3</v>
      </c>
      <c r="E4847">
        <v>0.65</v>
      </c>
      <c r="F4847">
        <v>19.899999999999999</v>
      </c>
      <c r="G4847">
        <v>54.048620189015942</v>
      </c>
      <c r="H4847">
        <v>20.928514796810749</v>
      </c>
      <c r="I4847">
        <v>-0.9221285029630053</v>
      </c>
      <c r="J4847">
        <v>5791.8075121491893</v>
      </c>
      <c r="K4847">
        <v>-2662.3046408692603</v>
      </c>
      <c r="L4847">
        <v>-24.686696050104821</v>
      </c>
      <c r="M4847">
        <v>6374.3941091355327</v>
      </c>
      <c r="N4847">
        <v>36470.504387268105</v>
      </c>
      <c r="O4847">
        <v>60.932846082660767</v>
      </c>
      <c r="P4847">
        <v>2.194785776099343</v>
      </c>
      <c r="Q4847" s="6">
        <v>4845</v>
      </c>
    </row>
    <row r="4848" spans="1:17" x14ac:dyDescent="0.25">
      <c r="A4848">
        <v>109.4905720472857</v>
      </c>
      <c r="B4848">
        <v>-21.843294934814033</v>
      </c>
      <c r="C4848" s="6">
        <v>2267.1600000000003</v>
      </c>
      <c r="D4848">
        <v>0.75</v>
      </c>
      <c r="E4848">
        <v>0.65</v>
      </c>
      <c r="F4848">
        <v>19.899999999999999</v>
      </c>
      <c r="G4848">
        <v>42.007420362456692</v>
      </c>
      <c r="H4848">
        <v>23.260908665662768</v>
      </c>
      <c r="I4848">
        <v>-0.50942795271430441</v>
      </c>
      <c r="J4848">
        <v>5922.9662837629157</v>
      </c>
      <c r="K4848">
        <v>-2358.3165069814222</v>
      </c>
      <c r="L4848">
        <v>-21.710704795029997</v>
      </c>
      <c r="M4848">
        <v>6375.2008866931665</v>
      </c>
      <c r="N4848">
        <v>36318.095647714428</v>
      </c>
      <c r="O4848">
        <v>64.401206373023911</v>
      </c>
      <c r="P4848">
        <v>1.3689503346718961</v>
      </c>
      <c r="Q4848" s="6">
        <v>4846</v>
      </c>
    </row>
    <row r="4849" spans="1:17" x14ac:dyDescent="0.25">
      <c r="A4849">
        <v>108.2965382689373</v>
      </c>
      <c r="B4849">
        <v>-22.115053531812659</v>
      </c>
      <c r="C4849" s="6">
        <v>2267.44</v>
      </c>
      <c r="D4849">
        <v>1.2</v>
      </c>
      <c r="E4849">
        <v>0.65</v>
      </c>
      <c r="F4849">
        <v>19.899999999999999</v>
      </c>
      <c r="G4849">
        <v>46.089820015575185</v>
      </c>
      <c r="H4849">
        <v>15.378638260618066</v>
      </c>
      <c r="I4849">
        <v>-1.7034617310627027</v>
      </c>
      <c r="J4849">
        <v>5911.7038348009301</v>
      </c>
      <c r="K4849">
        <v>-2386.2212431696685</v>
      </c>
      <c r="L4849">
        <v>-21.981149628166918</v>
      </c>
      <c r="M4849">
        <v>6375.1309046759361</v>
      </c>
      <c r="N4849">
        <v>36333.916585007792</v>
      </c>
      <c r="O4849">
        <v>64.020857999997475</v>
      </c>
      <c r="P4849">
        <v>4.5168087222509596</v>
      </c>
      <c r="Q4849" s="6">
        <v>4847</v>
      </c>
    </row>
    <row r="4850" spans="1:17" x14ac:dyDescent="0.25">
      <c r="A4850">
        <v>106.68784457461297</v>
      </c>
      <c r="B4850">
        <v>-24.218653154541958</v>
      </c>
      <c r="C4850" s="6">
        <v>2267.7200000000003</v>
      </c>
      <c r="D4850">
        <v>0.75</v>
      </c>
      <c r="E4850">
        <v>0.65</v>
      </c>
      <c r="F4850">
        <v>19.899999999999999</v>
      </c>
      <c r="G4850">
        <v>42.007420362456692</v>
      </c>
      <c r="H4850">
        <v>21.868165829237771</v>
      </c>
      <c r="I4850">
        <v>-3.3121554253870329</v>
      </c>
      <c r="J4850">
        <v>5820.0575326796325</v>
      </c>
      <c r="K4850">
        <v>-2600.3897038919526</v>
      </c>
      <c r="L4850">
        <v>-24.074993288241785</v>
      </c>
      <c r="M4850">
        <v>6374.5663613933939</v>
      </c>
      <c r="N4850">
        <v>36448.239883907605</v>
      </c>
      <c r="O4850">
        <v>61.415766569739297</v>
      </c>
      <c r="P4850">
        <v>8.0301085042623122</v>
      </c>
      <c r="Q4850" s="6">
        <v>4848</v>
      </c>
    </row>
    <row r="4851" spans="1:17" x14ac:dyDescent="0.25">
      <c r="A4851">
        <v>108.46481186964159</v>
      </c>
      <c r="B4851">
        <v>-21.721831520376497</v>
      </c>
      <c r="C4851" s="6">
        <v>2268</v>
      </c>
      <c r="D4851">
        <v>3</v>
      </c>
      <c r="E4851">
        <v>0.65</v>
      </c>
      <c r="F4851">
        <v>19.899999999999999</v>
      </c>
      <c r="G4851">
        <v>54.048620189015942</v>
      </c>
      <c r="H4851">
        <v>20.854705189515791</v>
      </c>
      <c r="I4851">
        <v>-1.5351881303584065</v>
      </c>
      <c r="J4851">
        <v>5927.9571297824432</v>
      </c>
      <c r="K4851">
        <v>-2345.8274803748827</v>
      </c>
      <c r="L4851">
        <v>-21.589832408900357</v>
      </c>
      <c r="M4851">
        <v>6375.2319408959911</v>
      </c>
      <c r="N4851">
        <v>36314.505197257262</v>
      </c>
      <c r="O4851">
        <v>64.488762932591541</v>
      </c>
      <c r="P4851">
        <v>4.1417909701735782</v>
      </c>
      <c r="Q4851" s="6">
        <v>4849</v>
      </c>
    </row>
    <row r="4852" spans="1:17" x14ac:dyDescent="0.25">
      <c r="A4852">
        <v>110.41419613751329</v>
      </c>
      <c r="B4852">
        <v>-24.669719965795679</v>
      </c>
      <c r="C4852" s="6">
        <v>2268.2800000000002</v>
      </c>
      <c r="D4852">
        <v>0.75</v>
      </c>
      <c r="E4852">
        <v>0.65</v>
      </c>
      <c r="F4852">
        <v>19.899999999999999</v>
      </c>
      <c r="G4852">
        <v>42.007420362456692</v>
      </c>
      <c r="H4852">
        <v>14.632510055007694</v>
      </c>
      <c r="I4852">
        <v>0.41419613751328654</v>
      </c>
      <c r="J4852">
        <v>5799.3828573240617</v>
      </c>
      <c r="K4852">
        <v>-2645.8734965228932</v>
      </c>
      <c r="L4852">
        <v>-24.524066583723801</v>
      </c>
      <c r="M4852">
        <v>6374.4402174172501</v>
      </c>
      <c r="N4852">
        <v>36461.061248982936</v>
      </c>
      <c r="O4852">
        <v>61.135982863019343</v>
      </c>
      <c r="P4852">
        <v>0.99227350008892456</v>
      </c>
      <c r="Q4852" s="6">
        <v>4850</v>
      </c>
    </row>
    <row r="4853" spans="1:17" x14ac:dyDescent="0.25">
      <c r="A4853">
        <v>110.39386234930437</v>
      </c>
      <c r="B4853">
        <v>-21.547553507953971</v>
      </c>
      <c r="C4853" s="6">
        <v>2268.5600000000004</v>
      </c>
      <c r="D4853">
        <v>0.75</v>
      </c>
      <c r="E4853">
        <v>0.65</v>
      </c>
      <c r="F4853">
        <v>19.899999999999999</v>
      </c>
      <c r="G4853">
        <v>42.007420362456692</v>
      </c>
      <c r="H4853">
        <v>14.29998454626106</v>
      </c>
      <c r="I4853">
        <v>0.3938623493043707</v>
      </c>
      <c r="J4853">
        <v>5935.0716912178759</v>
      </c>
      <c r="K4853">
        <v>-2327.8898897557742</v>
      </c>
      <c r="L4853">
        <v>-21.416406527018541</v>
      </c>
      <c r="M4853">
        <v>6375.2762543063936</v>
      </c>
      <c r="N4853">
        <v>36303.943134791982</v>
      </c>
      <c r="O4853">
        <v>64.746540479295149</v>
      </c>
      <c r="P4853">
        <v>1.0722874559011115</v>
      </c>
      <c r="Q4853" s="6">
        <v>4851</v>
      </c>
    </row>
    <row r="4854" spans="1:17" x14ac:dyDescent="0.25">
      <c r="A4854">
        <v>105.48243229167493</v>
      </c>
      <c r="B4854">
        <v>-23.420533527159691</v>
      </c>
      <c r="C4854" s="6">
        <v>2268.84</v>
      </c>
      <c r="D4854">
        <v>3</v>
      </c>
      <c r="E4854">
        <v>0.65</v>
      </c>
      <c r="F4854">
        <v>19.899999999999999</v>
      </c>
      <c r="G4854">
        <v>54.048620189015942</v>
      </c>
      <c r="H4854">
        <v>14.255505880934292</v>
      </c>
      <c r="I4854">
        <v>-4.5175677083250747</v>
      </c>
      <c r="J4854">
        <v>5855.7568117597057</v>
      </c>
      <c r="K4854">
        <v>-2519.5235366322067</v>
      </c>
      <c r="L4854">
        <v>-23.280487356065652</v>
      </c>
      <c r="M4854">
        <v>6374.7852269793257</v>
      </c>
      <c r="N4854">
        <v>36416.76577977839</v>
      </c>
      <c r="O4854">
        <v>62.111412912350062</v>
      </c>
      <c r="P4854">
        <v>11.24267606876794</v>
      </c>
      <c r="Q4854" s="6">
        <v>4852</v>
      </c>
    </row>
    <row r="4855" spans="1:17" x14ac:dyDescent="0.25">
      <c r="A4855">
        <v>110.13356101426821</v>
      </c>
      <c r="B4855">
        <v>-24.10766626993977</v>
      </c>
      <c r="C4855" s="6">
        <v>2269.1200000000003</v>
      </c>
      <c r="D4855">
        <v>1.2</v>
      </c>
      <c r="E4855">
        <v>0.65</v>
      </c>
      <c r="F4855">
        <v>19.899999999999999</v>
      </c>
      <c r="G4855">
        <v>46.089820015575185</v>
      </c>
      <c r="H4855">
        <v>21.558379799708426</v>
      </c>
      <c r="I4855">
        <v>0.13356101426820999</v>
      </c>
      <c r="J4855">
        <v>5825.0894955065432</v>
      </c>
      <c r="K4855">
        <v>-2589.1737967602839</v>
      </c>
      <c r="L4855">
        <v>-23.964502358986799</v>
      </c>
      <c r="M4855">
        <v>6374.5971308382095</v>
      </c>
      <c r="N4855">
        <v>36431.191953388538</v>
      </c>
      <c r="O4855">
        <v>61.788045710891865</v>
      </c>
      <c r="P4855">
        <v>0.3269897354736131</v>
      </c>
      <c r="Q4855" s="6">
        <v>4853</v>
      </c>
    </row>
    <row r="4856" spans="1:17" x14ac:dyDescent="0.25">
      <c r="A4856">
        <v>109.88869877777422</v>
      </c>
      <c r="B4856">
        <v>-22.796709712997185</v>
      </c>
      <c r="C4856" s="6">
        <v>2269.4</v>
      </c>
      <c r="D4856">
        <v>1.2</v>
      </c>
      <c r="E4856">
        <v>0.65</v>
      </c>
      <c r="F4856">
        <v>19.899999999999999</v>
      </c>
      <c r="G4856">
        <v>46.089820015575185</v>
      </c>
      <c r="H4856">
        <v>18.787364219304386</v>
      </c>
      <c r="I4856">
        <v>-0.11130122222577654</v>
      </c>
      <c r="J4856">
        <v>5882.8711400253615</v>
      </c>
      <c r="K4856">
        <v>-2455.9813930337373</v>
      </c>
      <c r="L4856">
        <v>-22.659563370278494</v>
      </c>
      <c r="M4856">
        <v>6374.9523490824022</v>
      </c>
      <c r="N4856">
        <v>36364.312872881703</v>
      </c>
      <c r="O4856">
        <v>63.303479426086035</v>
      </c>
      <c r="P4856">
        <v>0.28725460548531279</v>
      </c>
      <c r="Q4856" s="6">
        <v>4854</v>
      </c>
    </row>
    <row r="4857" spans="1:17" x14ac:dyDescent="0.25">
      <c r="A4857">
        <v>109.67622246504227</v>
      </c>
      <c r="B4857">
        <v>-24.939737346114327</v>
      </c>
      <c r="C4857" s="6">
        <v>2269.6800000000003</v>
      </c>
      <c r="D4857">
        <v>0.75</v>
      </c>
      <c r="E4857">
        <v>0.65</v>
      </c>
      <c r="F4857">
        <v>19.899999999999999</v>
      </c>
      <c r="G4857">
        <v>42.007420362456692</v>
      </c>
      <c r="H4857">
        <v>18.533894620506196</v>
      </c>
      <c r="I4857">
        <v>-0.32377753495772765</v>
      </c>
      <c r="J4857">
        <v>5786.8348859472917</v>
      </c>
      <c r="K4857">
        <v>-2673.0239086799893</v>
      </c>
      <c r="L4857">
        <v>-24.79290773925295</v>
      </c>
      <c r="M4857">
        <v>6374.3638752107217</v>
      </c>
      <c r="N4857">
        <v>36475.487328635551</v>
      </c>
      <c r="O4857">
        <v>60.826040355635982</v>
      </c>
      <c r="P4857">
        <v>0.76781748599183619</v>
      </c>
      <c r="Q4857" s="6">
        <v>4855</v>
      </c>
    </row>
    <row r="4858" spans="1:17" x14ac:dyDescent="0.25">
      <c r="A4858">
        <v>106.35135472832293</v>
      </c>
      <c r="B4858">
        <v>-23.32693567169628</v>
      </c>
      <c r="C4858" s="6">
        <v>2269.96</v>
      </c>
      <c r="D4858">
        <v>3</v>
      </c>
      <c r="E4858">
        <v>0.65</v>
      </c>
      <c r="F4858">
        <v>19.899999999999999</v>
      </c>
      <c r="G4858">
        <v>54.048620189015942</v>
      </c>
      <c r="H4858">
        <v>18.422641829167773</v>
      </c>
      <c r="I4858">
        <v>-3.6486452716770685</v>
      </c>
      <c r="J4858">
        <v>5859.8692441464764</v>
      </c>
      <c r="K4858">
        <v>-2510.0083010526432</v>
      </c>
      <c r="L4858">
        <v>-23.187320416012817</v>
      </c>
      <c r="M4858">
        <v>6374.8105250153885</v>
      </c>
      <c r="N4858">
        <v>36404.695239520479</v>
      </c>
      <c r="O4858">
        <v>62.380970243583171</v>
      </c>
      <c r="P4858">
        <v>9.1482153735515137</v>
      </c>
      <c r="Q4858" s="6">
        <v>4856</v>
      </c>
    </row>
    <row r="4859" spans="1:17" x14ac:dyDescent="0.25">
      <c r="A4859">
        <v>106.07495852267722</v>
      </c>
      <c r="B4859">
        <v>-24.994261812235976</v>
      </c>
      <c r="C4859" s="6">
        <v>2270.2400000000002</v>
      </c>
      <c r="D4859">
        <v>3</v>
      </c>
      <c r="E4859">
        <v>0.65</v>
      </c>
      <c r="F4859">
        <v>19.899999999999999</v>
      </c>
      <c r="G4859">
        <v>54.048620189015942</v>
      </c>
      <c r="H4859">
        <v>14.35087855495842</v>
      </c>
      <c r="I4859">
        <v>-3.9250414773227789</v>
      </c>
      <c r="J4859">
        <v>5784.2855061209839</v>
      </c>
      <c r="K4859">
        <v>-2678.499302713718</v>
      </c>
      <c r="L4859">
        <v>-24.847196260212723</v>
      </c>
      <c r="M4859">
        <v>6374.3483848122987</v>
      </c>
      <c r="N4859">
        <v>36494.0033122124</v>
      </c>
      <c r="O4859">
        <v>60.434991119234631</v>
      </c>
      <c r="P4859">
        <v>9.2234843833292501</v>
      </c>
      <c r="Q4859" s="6">
        <v>4857</v>
      </c>
    </row>
    <row r="4860" spans="1:17" x14ac:dyDescent="0.25">
      <c r="A4860">
        <v>107.76806196539692</v>
      </c>
      <c r="B4860">
        <v>-20.985704660621277</v>
      </c>
      <c r="C4860" s="6">
        <v>2270.5200000000004</v>
      </c>
      <c r="D4860">
        <v>3</v>
      </c>
      <c r="E4860">
        <v>0.65</v>
      </c>
      <c r="F4860">
        <v>19.899999999999999</v>
      </c>
      <c r="G4860">
        <v>54.048620189015942</v>
      </c>
      <c r="H4860">
        <v>15.287405163164259</v>
      </c>
      <c r="I4860">
        <v>-2.2319380346030755</v>
      </c>
      <c r="J4860">
        <v>5957.6350545291034</v>
      </c>
      <c r="K4860">
        <v>-2269.9181213497136</v>
      </c>
      <c r="L4860">
        <v>-20.857337476682066</v>
      </c>
      <c r="M4860">
        <v>6375.4171409081782</v>
      </c>
      <c r="N4860">
        <v>36282.84258080618</v>
      </c>
      <c r="O4860">
        <v>65.271002488220375</v>
      </c>
      <c r="P4860">
        <v>6.2108262792142295</v>
      </c>
      <c r="Q4860" s="6">
        <v>4858</v>
      </c>
    </row>
    <row r="4861" spans="1:17" x14ac:dyDescent="0.25">
      <c r="A4861">
        <v>106.49744513924718</v>
      </c>
      <c r="B4861">
        <v>-23.333820365101968</v>
      </c>
      <c r="C4861" s="6">
        <v>2270.8000000000002</v>
      </c>
      <c r="D4861">
        <v>1.2</v>
      </c>
      <c r="E4861">
        <v>0.65</v>
      </c>
      <c r="F4861">
        <v>19.899999999999999</v>
      </c>
      <c r="G4861">
        <v>46.089820015575185</v>
      </c>
      <c r="H4861">
        <v>21.575527037263846</v>
      </c>
      <c r="I4861">
        <v>-3.5025548607528236</v>
      </c>
      <c r="J4861">
        <v>5859.567281004458</v>
      </c>
      <c r="K4861">
        <v>-2510.7084295941208</v>
      </c>
      <c r="L4861">
        <v>-23.194173362475698</v>
      </c>
      <c r="M4861">
        <v>6374.8086668583992</v>
      </c>
      <c r="N4861">
        <v>36403.964751385734</v>
      </c>
      <c r="O4861">
        <v>62.397266722245</v>
      </c>
      <c r="P4861">
        <v>8.784429009221439</v>
      </c>
      <c r="Q4861" s="6">
        <v>4859</v>
      </c>
    </row>
    <row r="4862" spans="1:17" x14ac:dyDescent="0.25">
      <c r="A4862">
        <v>106.04125303728503</v>
      </c>
      <c r="B4862">
        <v>-23.387752610041218</v>
      </c>
      <c r="C4862" s="6">
        <v>2271.0800000000004</v>
      </c>
      <c r="D4862">
        <v>1.2</v>
      </c>
      <c r="E4862">
        <v>0.65</v>
      </c>
      <c r="F4862">
        <v>19.899999999999999</v>
      </c>
      <c r="G4862">
        <v>46.089820015575185</v>
      </c>
      <c r="H4862">
        <v>15.671108437568243</v>
      </c>
      <c r="I4862">
        <v>-3.9587469627149687</v>
      </c>
      <c r="J4862">
        <v>5857.1988893213265</v>
      </c>
      <c r="K4862">
        <v>-2516.1917530253668</v>
      </c>
      <c r="L4862">
        <v>-23.247857190404037</v>
      </c>
      <c r="M4862">
        <v>6374.7940960520327</v>
      </c>
      <c r="N4862">
        <v>36410.214180450603</v>
      </c>
      <c r="O4862">
        <v>62.257270688510332</v>
      </c>
      <c r="P4862">
        <v>9.8893770110926678</v>
      </c>
      <c r="Q4862" s="6">
        <v>4860</v>
      </c>
    </row>
    <row r="4863" spans="1:17" x14ac:dyDescent="0.25">
      <c r="A4863">
        <v>108.14012673659349</v>
      </c>
      <c r="B4863">
        <v>-23.889173017020823</v>
      </c>
      <c r="C4863" s="6">
        <v>2271.36</v>
      </c>
      <c r="D4863">
        <v>0.75</v>
      </c>
      <c r="E4863">
        <v>0.65</v>
      </c>
      <c r="F4863">
        <v>19.899999999999999</v>
      </c>
      <c r="G4863">
        <v>42.007420362456692</v>
      </c>
      <c r="H4863">
        <v>14.016861533510625</v>
      </c>
      <c r="I4863">
        <v>-1.8598732634065129</v>
      </c>
      <c r="J4863">
        <v>5834.9318773265304</v>
      </c>
      <c r="K4863">
        <v>-2567.0658046963526</v>
      </c>
      <c r="L4863">
        <v>-23.746991693502927</v>
      </c>
      <c r="M4863">
        <v>6374.6573914746696</v>
      </c>
      <c r="N4863">
        <v>36423.349735919524</v>
      </c>
      <c r="O4863">
        <v>61.962195278898008</v>
      </c>
      <c r="P4863">
        <v>4.5844384977736841</v>
      </c>
      <c r="Q4863" s="6">
        <v>4861</v>
      </c>
    </row>
    <row r="4864" spans="1:17" x14ac:dyDescent="0.25">
      <c r="A4864">
        <v>106.47171749690827</v>
      </c>
      <c r="B4864">
        <v>-25.009578440950918</v>
      </c>
      <c r="C4864" s="6">
        <v>2271.6400000000003</v>
      </c>
      <c r="D4864">
        <v>0.75</v>
      </c>
      <c r="E4864">
        <v>0.65</v>
      </c>
      <c r="F4864">
        <v>19.899999999999999</v>
      </c>
      <c r="G4864">
        <v>42.007420362456692</v>
      </c>
      <c r="H4864">
        <v>23.577672298806277</v>
      </c>
      <c r="I4864">
        <v>-3.5282825030917309</v>
      </c>
      <c r="J4864">
        <v>5783.5684116094535</v>
      </c>
      <c r="K4864">
        <v>-2680.0369823147839</v>
      </c>
      <c r="L4864">
        <v>-24.862446704063654</v>
      </c>
      <c r="M4864">
        <v>6374.3440288661568</v>
      </c>
      <c r="N4864">
        <v>36491.821509585927</v>
      </c>
      <c r="O4864">
        <v>60.480647086513954</v>
      </c>
      <c r="P4864">
        <v>8.2976996665134291</v>
      </c>
      <c r="Q4864" s="6">
        <v>4862</v>
      </c>
    </row>
    <row r="4865" spans="1:17" x14ac:dyDescent="0.25">
      <c r="A4865">
        <v>109.11593501452268</v>
      </c>
      <c r="B4865">
        <v>-25.179975059267512</v>
      </c>
      <c r="C4865" s="6">
        <v>2271.92</v>
      </c>
      <c r="D4865">
        <v>1.2</v>
      </c>
      <c r="E4865">
        <v>0.65</v>
      </c>
      <c r="F4865">
        <v>19.899999999999999</v>
      </c>
      <c r="G4865">
        <v>46.089820015575185</v>
      </c>
      <c r="H4865">
        <v>23.18674740802847</v>
      </c>
      <c r="I4865">
        <v>-0.88406498547732326</v>
      </c>
      <c r="J4865">
        <v>5775.5629655329867</v>
      </c>
      <c r="K4865">
        <v>-2697.1308359229402</v>
      </c>
      <c r="L4865">
        <v>-25.032109842095011</v>
      </c>
      <c r="M4865">
        <v>6374.2954367461325</v>
      </c>
      <c r="N4865">
        <v>36489.190589124024</v>
      </c>
      <c r="O4865">
        <v>60.534626135373529</v>
      </c>
      <c r="P4865">
        <v>2.0771435518283679</v>
      </c>
      <c r="Q4865" s="6">
        <v>4863</v>
      </c>
    </row>
    <row r="4866" spans="1:17" x14ac:dyDescent="0.25">
      <c r="A4866">
        <v>110.29318880717145</v>
      </c>
      <c r="B4866">
        <v>-23.760576633000969</v>
      </c>
      <c r="C4866" s="6">
        <v>2272.2000000000003</v>
      </c>
      <c r="D4866">
        <v>3</v>
      </c>
      <c r="E4866">
        <v>0.65</v>
      </c>
      <c r="F4866">
        <v>19.899999999999999</v>
      </c>
      <c r="G4866">
        <v>54.048620189015942</v>
      </c>
      <c r="H4866">
        <v>14.970680965451084</v>
      </c>
      <c r="I4866">
        <v>0.2931888071714468</v>
      </c>
      <c r="J4866">
        <v>5840.6851431295763</v>
      </c>
      <c r="K4866">
        <v>-2554.0367279090615</v>
      </c>
      <c r="L4866">
        <v>-23.618977464968971</v>
      </c>
      <c r="M4866">
        <v>6374.6926630766275</v>
      </c>
      <c r="N4866">
        <v>36413.224586687698</v>
      </c>
      <c r="O4866">
        <v>62.187373593613174</v>
      </c>
      <c r="P4866">
        <v>0.72763519201411153</v>
      </c>
      <c r="Q4866" s="6">
        <v>4864</v>
      </c>
    </row>
    <row r="4867" spans="1:17" x14ac:dyDescent="0.25">
      <c r="A4867">
        <v>107.44362460251592</v>
      </c>
      <c r="B4867">
        <v>-23.636119345007657</v>
      </c>
      <c r="C4867" s="6">
        <v>2272.48</v>
      </c>
      <c r="D4867">
        <v>3</v>
      </c>
      <c r="E4867">
        <v>0.65</v>
      </c>
      <c r="F4867">
        <v>19.899999999999999</v>
      </c>
      <c r="G4867">
        <v>54.048620189015942</v>
      </c>
      <c r="H4867">
        <v>20.038682994937083</v>
      </c>
      <c r="I4867">
        <v>-2.5563753974840751</v>
      </c>
      <c r="J4867">
        <v>5846.2252798175887</v>
      </c>
      <c r="K4867">
        <v>-2541.4149555794124</v>
      </c>
      <c r="L4867">
        <v>-23.495086293369901</v>
      </c>
      <c r="M4867">
        <v>6374.7266607142419</v>
      </c>
      <c r="N4867">
        <v>36413.463798480647</v>
      </c>
      <c r="O4867">
        <v>62.183029752691084</v>
      </c>
      <c r="P4867">
        <v>6.3542224163262455</v>
      </c>
      <c r="Q4867" s="6">
        <v>4865</v>
      </c>
    </row>
    <row r="4868" spans="1:17" x14ac:dyDescent="0.25">
      <c r="A4868">
        <v>110.2744184622581</v>
      </c>
      <c r="B4868">
        <v>-24.102531786483482</v>
      </c>
      <c r="C4868" s="6">
        <v>2272.7600000000002</v>
      </c>
      <c r="D4868">
        <v>1.2</v>
      </c>
      <c r="E4868">
        <v>0.65</v>
      </c>
      <c r="F4868">
        <v>19.899999999999999</v>
      </c>
      <c r="G4868">
        <v>46.089820015575185</v>
      </c>
      <c r="H4868">
        <v>22.571415923950028</v>
      </c>
      <c r="I4868">
        <v>0.27441846225809741</v>
      </c>
      <c r="J4868">
        <v>5825.3217568938908</v>
      </c>
      <c r="K4868">
        <v>-2588.6546938714823</v>
      </c>
      <c r="L4868">
        <v>-23.95939087116502</v>
      </c>
      <c r="M4868">
        <v>6374.5985517085064</v>
      </c>
      <c r="N4868">
        <v>36430.982402047892</v>
      </c>
      <c r="O4868">
        <v>61.792680384808058</v>
      </c>
      <c r="P4868">
        <v>0.67195789076518653</v>
      </c>
      <c r="Q4868" s="6">
        <v>4866</v>
      </c>
    </row>
    <row r="4869" spans="1:17" x14ac:dyDescent="0.25">
      <c r="A4869">
        <v>109.34763615451526</v>
      </c>
      <c r="B4869">
        <v>-23.341086969274748</v>
      </c>
      <c r="C4869" s="6">
        <v>2273.0400000000004</v>
      </c>
      <c r="D4869">
        <v>3</v>
      </c>
      <c r="E4869">
        <v>0.65</v>
      </c>
      <c r="F4869">
        <v>19.899999999999999</v>
      </c>
      <c r="G4869">
        <v>54.048620189015942</v>
      </c>
      <c r="H4869">
        <v>18.74688942982025</v>
      </c>
      <c r="I4869">
        <v>-0.65236384548474291</v>
      </c>
      <c r="J4869">
        <v>5859.2484756861832</v>
      </c>
      <c r="K4869">
        <v>-2511.4473572791835</v>
      </c>
      <c r="L4869">
        <v>-23.201406467313529</v>
      </c>
      <c r="M4869">
        <v>6374.8067051649068</v>
      </c>
      <c r="N4869">
        <v>36392.094516883146</v>
      </c>
      <c r="O4869">
        <v>62.664208783120706</v>
      </c>
      <c r="P4869">
        <v>1.646153206200208</v>
      </c>
      <c r="Q4869" s="6">
        <v>4867</v>
      </c>
    </row>
    <row r="4870" spans="1:17" x14ac:dyDescent="0.25">
      <c r="A4870">
        <v>108.64627273143313</v>
      </c>
      <c r="B4870">
        <v>-24.881899213116927</v>
      </c>
      <c r="C4870" s="6">
        <v>2273.3200000000002</v>
      </c>
      <c r="D4870">
        <v>1.2</v>
      </c>
      <c r="E4870">
        <v>0.65</v>
      </c>
      <c r="F4870">
        <v>19.899999999999999</v>
      </c>
      <c r="G4870">
        <v>46.089820015575185</v>
      </c>
      <c r="H4870">
        <v>17.785407334973261</v>
      </c>
      <c r="I4870">
        <v>-1.3537272685668711</v>
      </c>
      <c r="J4870">
        <v>5789.5334848085095</v>
      </c>
      <c r="K4870">
        <v>-2667.2131482634018</v>
      </c>
      <c r="L4870">
        <v>-24.735320468291022</v>
      </c>
      <c r="M4870">
        <v>6374.3802796811651</v>
      </c>
      <c r="N4870">
        <v>36474.131791168023</v>
      </c>
      <c r="O4870">
        <v>60.855280682032557</v>
      </c>
      <c r="P4870">
        <v>3.2146420440675132</v>
      </c>
      <c r="Q4870" s="6">
        <v>4868</v>
      </c>
    </row>
    <row r="4871" spans="1:17" x14ac:dyDescent="0.25">
      <c r="A4871">
        <v>107.23567692503961</v>
      </c>
      <c r="B4871">
        <v>-23.626654133664065</v>
      </c>
      <c r="C4871" s="6">
        <v>2273.6000000000004</v>
      </c>
      <c r="D4871">
        <v>3</v>
      </c>
      <c r="E4871">
        <v>0.65</v>
      </c>
      <c r="F4871">
        <v>19.899999999999999</v>
      </c>
      <c r="G4871">
        <v>54.048620189015942</v>
      </c>
      <c r="H4871">
        <v>21.727219708523727</v>
      </c>
      <c r="I4871">
        <v>-2.7643230749603873</v>
      </c>
      <c r="J4871">
        <v>5846.6454919754278</v>
      </c>
      <c r="K4871">
        <v>-2540.4545623530416</v>
      </c>
      <c r="L4871">
        <v>-23.485664244552058</v>
      </c>
      <c r="M4871">
        <v>6374.7292406985389</v>
      </c>
      <c r="N4871">
        <v>36414.118611090242</v>
      </c>
      <c r="O4871">
        <v>62.168555242929379</v>
      </c>
      <c r="P4871">
        <v>6.8696865701783514</v>
      </c>
      <c r="Q4871" s="6">
        <v>4869</v>
      </c>
    </row>
    <row r="4872" spans="1:17" x14ac:dyDescent="0.25">
      <c r="A4872">
        <v>108.92707835748134</v>
      </c>
      <c r="B4872">
        <v>-21.07964801066219</v>
      </c>
      <c r="C4872" s="6">
        <v>2273.88</v>
      </c>
      <c r="D4872">
        <v>1.2</v>
      </c>
      <c r="E4872">
        <v>0.65</v>
      </c>
      <c r="F4872">
        <v>19.899999999999999</v>
      </c>
      <c r="G4872">
        <v>46.089820015575185</v>
      </c>
      <c r="H4872">
        <v>16.571481945709984</v>
      </c>
      <c r="I4872">
        <v>-1.072921642518665</v>
      </c>
      <c r="J4872">
        <v>5953.9020709007682</v>
      </c>
      <c r="K4872">
        <v>-2279.6263236282866</v>
      </c>
      <c r="L4872">
        <v>-20.950812592648742</v>
      </c>
      <c r="M4872">
        <v>6375.3937953082923</v>
      </c>
      <c r="N4872">
        <v>36283.137343594193</v>
      </c>
      <c r="O4872">
        <v>65.262908491123483</v>
      </c>
      <c r="P4872">
        <v>2.9807672575700814</v>
      </c>
      <c r="Q4872" s="6">
        <v>4870</v>
      </c>
    </row>
    <row r="4873" spans="1:17" x14ac:dyDescent="0.25">
      <c r="A4873">
        <v>109.56710110932585</v>
      </c>
      <c r="B4873">
        <v>-24.176423037710677</v>
      </c>
      <c r="C4873" s="6">
        <v>2274.1600000000003</v>
      </c>
      <c r="D4873">
        <v>0.75</v>
      </c>
      <c r="E4873">
        <v>0.65</v>
      </c>
      <c r="F4873">
        <v>19.899999999999999</v>
      </c>
      <c r="G4873">
        <v>42.007420362456692</v>
      </c>
      <c r="H4873">
        <v>22.859819724784913</v>
      </c>
      <c r="I4873">
        <v>-0.43289889067415288</v>
      </c>
      <c r="J4873">
        <v>5821.9747459064502</v>
      </c>
      <c r="K4873">
        <v>-2596.123220704575</v>
      </c>
      <c r="L4873">
        <v>-24.032951628634557</v>
      </c>
      <c r="M4873">
        <v>6374.5780816501074</v>
      </c>
      <c r="N4873">
        <v>36434.967330751024</v>
      </c>
      <c r="O4873">
        <v>61.704853978319633</v>
      </c>
      <c r="P4873">
        <v>1.056917326568156</v>
      </c>
      <c r="Q4873" s="6">
        <v>4871</v>
      </c>
    </row>
    <row r="4874" spans="1:17" x14ac:dyDescent="0.25">
      <c r="A4874">
        <v>106.75984707586609</v>
      </c>
      <c r="B4874">
        <v>-20.98898545226746</v>
      </c>
      <c r="C4874" s="6">
        <v>2274.44</v>
      </c>
      <c r="D4874">
        <v>3</v>
      </c>
      <c r="E4874">
        <v>0.65</v>
      </c>
      <c r="F4874">
        <v>19.899999999999999</v>
      </c>
      <c r="G4874">
        <v>54.048620189015942</v>
      </c>
      <c r="H4874">
        <v>21.67037423291805</v>
      </c>
      <c r="I4874">
        <v>-3.2401529241339091</v>
      </c>
      <c r="J4874">
        <v>5957.5049561840879</v>
      </c>
      <c r="K4874">
        <v>-2270.2572629982747</v>
      </c>
      <c r="L4874">
        <v>-20.860601893032317</v>
      </c>
      <c r="M4874">
        <v>6375.41632704519</v>
      </c>
      <c r="N4874">
        <v>36288.808248594127</v>
      </c>
      <c r="O4874">
        <v>65.122894967322466</v>
      </c>
      <c r="P4874">
        <v>8.9813076381825869</v>
      </c>
      <c r="Q4874" s="6">
        <v>4872</v>
      </c>
    </row>
    <row r="4875" spans="1:17" x14ac:dyDescent="0.25">
      <c r="A4875">
        <v>109.41865751680095</v>
      </c>
      <c r="B4875">
        <v>-23.943587497273679</v>
      </c>
      <c r="C4875" s="6">
        <v>2274.7200000000003</v>
      </c>
      <c r="D4875">
        <v>3</v>
      </c>
      <c r="E4875">
        <v>0.65</v>
      </c>
      <c r="F4875">
        <v>19.899999999999999</v>
      </c>
      <c r="G4875">
        <v>54.048620189015942</v>
      </c>
      <c r="H4875">
        <v>15.535598827964236</v>
      </c>
      <c r="I4875">
        <v>-0.58134248319905169</v>
      </c>
      <c r="J4875">
        <v>5832.4885999956605</v>
      </c>
      <c r="K4875">
        <v>-2572.5751205460188</v>
      </c>
      <c r="L4875">
        <v>-23.801160695655511</v>
      </c>
      <c r="M4875">
        <v>6374.6424229074764</v>
      </c>
      <c r="N4875">
        <v>36422.964640517333</v>
      </c>
      <c r="O4875">
        <v>61.970265130415825</v>
      </c>
      <c r="P4875">
        <v>1.4322039795475432</v>
      </c>
      <c r="Q4875" s="6">
        <v>4873</v>
      </c>
    </row>
    <row r="4876" spans="1:17" x14ac:dyDescent="0.25">
      <c r="A4876">
        <v>107.59747460580573</v>
      </c>
      <c r="B4876">
        <v>-23.030792820416583</v>
      </c>
      <c r="C4876" s="6">
        <v>2275</v>
      </c>
      <c r="D4876">
        <v>0.75</v>
      </c>
      <c r="E4876">
        <v>0.65</v>
      </c>
      <c r="F4876">
        <v>19.899999999999999</v>
      </c>
      <c r="G4876">
        <v>42.007420362456692</v>
      </c>
      <c r="H4876">
        <v>23.063610260414073</v>
      </c>
      <c r="I4876">
        <v>-2.4025253941942708</v>
      </c>
      <c r="J4876">
        <v>5872.7781440476638</v>
      </c>
      <c r="K4876">
        <v>-2479.8588713552276</v>
      </c>
      <c r="L4876">
        <v>-22.892550705168603</v>
      </c>
      <c r="M4876">
        <v>6374.8900501140524</v>
      </c>
      <c r="N4876">
        <v>36381.973155508575</v>
      </c>
      <c r="O4876">
        <v>62.896316029069808</v>
      </c>
      <c r="P4876">
        <v>6.1212261266490762</v>
      </c>
      <c r="Q4876" s="6">
        <v>4874</v>
      </c>
    </row>
    <row r="4877" spans="1:17" x14ac:dyDescent="0.25">
      <c r="A4877">
        <v>108.48138586518741</v>
      </c>
      <c r="B4877">
        <v>-24.873764113417721</v>
      </c>
      <c r="C4877" s="6">
        <v>2275.2800000000002</v>
      </c>
      <c r="D4877">
        <v>0.75</v>
      </c>
      <c r="E4877">
        <v>0.65</v>
      </c>
      <c r="F4877">
        <v>19.899999999999999</v>
      </c>
      <c r="G4877">
        <v>42.007420362456692</v>
      </c>
      <c r="H4877">
        <v>22.392504138858321</v>
      </c>
      <c r="I4877">
        <v>-1.5186141348125943</v>
      </c>
      <c r="J4877">
        <v>5789.912578233505</v>
      </c>
      <c r="K4877">
        <v>-2666.3956332937969</v>
      </c>
      <c r="L4877">
        <v>-24.727220700697981</v>
      </c>
      <c r="M4877">
        <v>6374.3825847555445</v>
      </c>
      <c r="N4877">
        <v>36474.176844117057</v>
      </c>
      <c r="O4877">
        <v>60.854385904138347</v>
      </c>
      <c r="P4877">
        <v>3.6064896174358636</v>
      </c>
      <c r="Q4877" s="6">
        <v>4875</v>
      </c>
    </row>
    <row r="4878" spans="1:17" x14ac:dyDescent="0.25">
      <c r="A4878">
        <v>110.17814649433626</v>
      </c>
      <c r="B4878">
        <v>-22.705109318179279</v>
      </c>
      <c r="C4878" s="6">
        <v>2275.5600000000004</v>
      </c>
      <c r="D4878">
        <v>1.2</v>
      </c>
      <c r="E4878">
        <v>0.65</v>
      </c>
      <c r="F4878">
        <v>19.899999999999999</v>
      </c>
      <c r="G4878">
        <v>46.089820015575185</v>
      </c>
      <c r="H4878">
        <v>19.880884587787104</v>
      </c>
      <c r="I4878">
        <v>0.17814649433626073</v>
      </c>
      <c r="J4878">
        <v>5886.7940381551034</v>
      </c>
      <c r="K4878">
        <v>-2446.6267592477293</v>
      </c>
      <c r="L4878">
        <v>-22.568394247613348</v>
      </c>
      <c r="M4878">
        <v>6374.9765918570647</v>
      </c>
      <c r="N4878">
        <v>36359.788394478455</v>
      </c>
      <c r="O4878">
        <v>63.409007482582325</v>
      </c>
      <c r="P4878">
        <v>0.46152490077431546</v>
      </c>
      <c r="Q4878" s="6">
        <v>4876</v>
      </c>
    </row>
    <row r="4879" spans="1:17" x14ac:dyDescent="0.25">
      <c r="A4879">
        <v>108.0286085430818</v>
      </c>
      <c r="B4879">
        <v>-24.124254282182392</v>
      </c>
      <c r="C4879" s="6">
        <v>2275.84</v>
      </c>
      <c r="D4879">
        <v>3</v>
      </c>
      <c r="E4879">
        <v>0.65</v>
      </c>
      <c r="F4879">
        <v>19.899999999999999</v>
      </c>
      <c r="G4879">
        <v>54.048620189015942</v>
      </c>
      <c r="H4879">
        <v>22.658456063155512</v>
      </c>
      <c r="I4879">
        <v>-1.9713914569181981</v>
      </c>
      <c r="J4879">
        <v>5824.3388080255636</v>
      </c>
      <c r="K4879">
        <v>-2590.8507262618737</v>
      </c>
      <c r="L4879">
        <v>-23.981016110290795</v>
      </c>
      <c r="M4879">
        <v>6374.5925388564501</v>
      </c>
      <c r="N4879">
        <v>36436.031065619129</v>
      </c>
      <c r="O4879">
        <v>61.682012769876614</v>
      </c>
      <c r="P4879">
        <v>4.8139121967573395</v>
      </c>
      <c r="Q4879" s="6">
        <v>4877</v>
      </c>
    </row>
    <row r="4880" spans="1:17" x14ac:dyDescent="0.25">
      <c r="A4880">
        <v>109.53998068462982</v>
      </c>
      <c r="B4880">
        <v>-24.927681079640937</v>
      </c>
      <c r="C4880" s="6">
        <v>2276.1200000000003</v>
      </c>
      <c r="D4880">
        <v>1.2</v>
      </c>
      <c r="E4880">
        <v>0.65</v>
      </c>
      <c r="F4880">
        <v>19.899999999999999</v>
      </c>
      <c r="G4880">
        <v>46.089820015575185</v>
      </c>
      <c r="H4880">
        <v>17.222730619142137</v>
      </c>
      <c r="I4880">
        <v>-0.46001931537017526</v>
      </c>
      <c r="J4880">
        <v>5787.3978901950659</v>
      </c>
      <c r="K4880">
        <v>-2671.812886017829</v>
      </c>
      <c r="L4880">
        <v>-24.780903715549908</v>
      </c>
      <c r="M4880">
        <v>6374.3672970205616</v>
      </c>
      <c r="N4880">
        <v>36474.945931531736</v>
      </c>
      <c r="O4880">
        <v>60.837630404764539</v>
      </c>
      <c r="P4880">
        <v>1.091345102180993</v>
      </c>
      <c r="Q4880" s="6">
        <v>4878</v>
      </c>
    </row>
    <row r="4881" spans="1:17" x14ac:dyDescent="0.25">
      <c r="A4881">
        <v>108.46548998337141</v>
      </c>
      <c r="B4881">
        <v>-22.665201174082231</v>
      </c>
      <c r="C4881" s="6">
        <v>2276.4</v>
      </c>
      <c r="D4881">
        <v>3</v>
      </c>
      <c r="E4881">
        <v>0.65</v>
      </c>
      <c r="F4881">
        <v>19.899999999999999</v>
      </c>
      <c r="G4881">
        <v>54.048620189015942</v>
      </c>
      <c r="H4881">
        <v>16.012862906161278</v>
      </c>
      <c r="I4881">
        <v>-1.5345100166285874</v>
      </c>
      <c r="J4881">
        <v>5888.4984606212629</v>
      </c>
      <c r="K4881">
        <v>-2442.5492390819163</v>
      </c>
      <c r="L4881">
        <v>-22.528674432989547</v>
      </c>
      <c r="M4881">
        <v>6374.9871298755288</v>
      </c>
      <c r="N4881">
        <v>36360.229595622484</v>
      </c>
      <c r="O4881">
        <v>63.399086456907085</v>
      </c>
      <c r="P4881">
        <v>3.9767193708770421</v>
      </c>
      <c r="Q4881" s="6">
        <v>4879</v>
      </c>
    </row>
    <row r="4882" spans="1:17" x14ac:dyDescent="0.25">
      <c r="A4882">
        <v>103.29607232327869</v>
      </c>
      <c r="B4882">
        <v>-23.490455018710826</v>
      </c>
      <c r="C4882" s="6">
        <v>2276.6800000000003</v>
      </c>
      <c r="D4882">
        <v>3</v>
      </c>
      <c r="E4882">
        <v>0.65</v>
      </c>
      <c r="F4882">
        <v>19.899999999999999</v>
      </c>
      <c r="G4882">
        <v>54.048620189015942</v>
      </c>
      <c r="H4882">
        <v>14.477140843511707</v>
      </c>
      <c r="I4882">
        <v>-6.7039276767213067</v>
      </c>
      <c r="J4882">
        <v>5852.6744811001581</v>
      </c>
      <c r="K4882">
        <v>-2526.6274969642891</v>
      </c>
      <c r="L4882">
        <v>-23.350087904432328</v>
      </c>
      <c r="M4882">
        <v>6374.7662772949598</v>
      </c>
      <c r="N4882">
        <v>36445.588505711261</v>
      </c>
      <c r="O4882">
        <v>61.478792038852752</v>
      </c>
      <c r="P4882">
        <v>16.430319158125876</v>
      </c>
      <c r="Q4882" s="6">
        <v>4880</v>
      </c>
    </row>
    <row r="4883" spans="1:17" x14ac:dyDescent="0.25">
      <c r="A4883">
        <v>109.31833473451545</v>
      </c>
      <c r="B4883">
        <v>-25.339144914989483</v>
      </c>
      <c r="C4883" s="6">
        <v>2276.96</v>
      </c>
      <c r="D4883">
        <v>0.75</v>
      </c>
      <c r="E4883">
        <v>0.65</v>
      </c>
      <c r="F4883">
        <v>19.899999999999999</v>
      </c>
      <c r="G4883">
        <v>42.007420362456692</v>
      </c>
      <c r="H4883">
        <v>18.232791841717237</v>
      </c>
      <c r="I4883">
        <v>-0.68166526548455408</v>
      </c>
      <c r="J4883">
        <v>5768.038906928432</v>
      </c>
      <c r="K4883">
        <v>-2713.0772257657177</v>
      </c>
      <c r="L4883">
        <v>-25.190599238358121</v>
      </c>
      <c r="M4883">
        <v>6374.2498276117749</v>
      </c>
      <c r="N4883">
        <v>36497.553164171426</v>
      </c>
      <c r="O4883">
        <v>60.358030025454916</v>
      </c>
      <c r="P4883">
        <v>1.5924322497157655</v>
      </c>
      <c r="Q4883" s="6">
        <v>4881</v>
      </c>
    </row>
    <row r="4884" spans="1:17" x14ac:dyDescent="0.25">
      <c r="A4884">
        <v>108.04453664275128</v>
      </c>
      <c r="B4884">
        <v>-22.293505846192165</v>
      </c>
      <c r="C4884" s="6">
        <v>2277.2400000000002</v>
      </c>
      <c r="D4884">
        <v>1.2</v>
      </c>
      <c r="E4884">
        <v>0.65</v>
      </c>
      <c r="F4884">
        <v>19.899999999999999</v>
      </c>
      <c r="G4884">
        <v>46.089820015575185</v>
      </c>
      <c r="H4884">
        <v>14.678909117334051</v>
      </c>
      <c r="I4884">
        <v>-1.9554633572487177</v>
      </c>
      <c r="J4884">
        <v>5904.2361201078884</v>
      </c>
      <c r="K4884">
        <v>-2404.5164126959958</v>
      </c>
      <c r="L4884">
        <v>-22.158745749248812</v>
      </c>
      <c r="M4884">
        <v>6375.0845751967145</v>
      </c>
      <c r="N4884">
        <v>36343.531415510122</v>
      </c>
      <c r="O4884">
        <v>63.792199601947019</v>
      </c>
      <c r="P4884">
        <v>5.142901709343084</v>
      </c>
      <c r="Q4884" s="6">
        <v>4882</v>
      </c>
    </row>
    <row r="4885" spans="1:17" x14ac:dyDescent="0.25">
      <c r="A4885">
        <v>106.23597327979174</v>
      </c>
      <c r="B4885">
        <v>-25.573456784394782</v>
      </c>
      <c r="C4885" s="6">
        <v>2277.5200000000004</v>
      </c>
      <c r="D4885">
        <v>1.2</v>
      </c>
      <c r="E4885">
        <v>0.65</v>
      </c>
      <c r="F4885">
        <v>19.899999999999999</v>
      </c>
      <c r="G4885">
        <v>46.089820015575185</v>
      </c>
      <c r="H4885">
        <v>17.374062085493371</v>
      </c>
      <c r="I4885">
        <v>-3.764026720208264</v>
      </c>
      <c r="J4885">
        <v>5756.8820036006146</v>
      </c>
      <c r="K4885">
        <v>-2736.5141448138666</v>
      </c>
      <c r="L4885">
        <v>-25.423917708805366</v>
      </c>
      <c r="M4885">
        <v>6374.1823058449618</v>
      </c>
      <c r="N4885">
        <v>36524.29542414716</v>
      </c>
      <c r="O4885">
        <v>59.801971119547844</v>
      </c>
      <c r="P4885">
        <v>8.6656094412468381</v>
      </c>
      <c r="Q4885" s="6">
        <v>4883</v>
      </c>
    </row>
    <row r="4886" spans="1:17" x14ac:dyDescent="0.25">
      <c r="A4886">
        <v>103.10472198985966</v>
      </c>
      <c r="B4886">
        <v>-25.58809762080692</v>
      </c>
      <c r="C4886" s="6">
        <v>2277.8000000000002</v>
      </c>
      <c r="D4886">
        <v>3</v>
      </c>
      <c r="E4886">
        <v>0.65</v>
      </c>
      <c r="F4886">
        <v>19.899999999999999</v>
      </c>
      <c r="G4886">
        <v>54.048620189015942</v>
      </c>
      <c r="H4886">
        <v>15.214530805566969</v>
      </c>
      <c r="I4886">
        <v>-6.8952780101403448</v>
      </c>
      <c r="J4886">
        <v>5756.1816789549439</v>
      </c>
      <c r="K4886">
        <v>-2737.9770944887891</v>
      </c>
      <c r="L4886">
        <v>-25.438496802557236</v>
      </c>
      <c r="M4886">
        <v>6374.1780718051659</v>
      </c>
      <c r="N4886">
        <v>36558.812808603121</v>
      </c>
      <c r="O4886">
        <v>59.100449564928397</v>
      </c>
      <c r="P4886">
        <v>15.642015847718735</v>
      </c>
      <c r="Q4886" s="6">
        <v>4884</v>
      </c>
    </row>
    <row r="4887" spans="1:17" x14ac:dyDescent="0.25">
      <c r="A4887">
        <v>111.13016121038007</v>
      </c>
      <c r="B4887">
        <v>-24.22469941647303</v>
      </c>
      <c r="C4887" s="6">
        <v>2278.0800000000004</v>
      </c>
      <c r="D4887">
        <v>3</v>
      </c>
      <c r="E4887">
        <v>0.65</v>
      </c>
      <c r="F4887">
        <v>19.899999999999999</v>
      </c>
      <c r="G4887">
        <v>54.048620189015942</v>
      </c>
      <c r="H4887">
        <v>18.251073119933665</v>
      </c>
      <c r="I4887">
        <v>1.1301612103800664</v>
      </c>
      <c r="J4887">
        <v>5819.7827790694628</v>
      </c>
      <c r="K4887">
        <v>-2601.0004403332887</v>
      </c>
      <c r="L4887">
        <v>-24.081012593333167</v>
      </c>
      <c r="M4887">
        <v>6374.5646820914326</v>
      </c>
      <c r="N4887">
        <v>36438.619294547119</v>
      </c>
      <c r="O4887">
        <v>61.6247450685483</v>
      </c>
      <c r="P4887">
        <v>2.7526041659536169</v>
      </c>
      <c r="Q4887" s="6">
        <v>4885</v>
      </c>
    </row>
    <row r="4888" spans="1:17" x14ac:dyDescent="0.25">
      <c r="A4888">
        <v>108.8328865472546</v>
      </c>
      <c r="B4888">
        <v>-24.599593690221649</v>
      </c>
      <c r="C4888" s="6">
        <v>2278.36</v>
      </c>
      <c r="D4888">
        <v>0.75</v>
      </c>
      <c r="E4888">
        <v>0.65</v>
      </c>
      <c r="F4888">
        <v>19.899999999999999</v>
      </c>
      <c r="G4888">
        <v>42.007420362456692</v>
      </c>
      <c r="H4888">
        <v>23.511521750027264</v>
      </c>
      <c r="I4888">
        <v>-1.1671134527453972</v>
      </c>
      <c r="J4888">
        <v>5802.6206784810465</v>
      </c>
      <c r="K4888">
        <v>-2638.8127686275138</v>
      </c>
      <c r="L4888">
        <v>-24.454247892762552</v>
      </c>
      <c r="M4888">
        <v>6374.4599431016468</v>
      </c>
      <c r="N4888">
        <v>36458.537215806442</v>
      </c>
      <c r="O4888">
        <v>61.190714781831495</v>
      </c>
      <c r="P4888">
        <v>2.8018644570263218</v>
      </c>
      <c r="Q4888" s="6">
        <v>4886</v>
      </c>
    </row>
    <row r="4889" spans="1:17" x14ac:dyDescent="0.25">
      <c r="A4889">
        <v>103.14623025172921</v>
      </c>
      <c r="B4889">
        <v>-23.413625275120378</v>
      </c>
      <c r="C4889" s="6">
        <v>2278.6400000000003</v>
      </c>
      <c r="D4889">
        <v>3</v>
      </c>
      <c r="E4889">
        <v>0.65</v>
      </c>
      <c r="F4889">
        <v>19.899999999999999</v>
      </c>
      <c r="G4889">
        <v>54.048620189015942</v>
      </c>
      <c r="H4889">
        <v>20.681531573910227</v>
      </c>
      <c r="I4889">
        <v>-6.8537697482707927</v>
      </c>
      <c r="J4889">
        <v>5856.0608742835375</v>
      </c>
      <c r="K4889">
        <v>-2518.8214638584077</v>
      </c>
      <c r="L4889">
        <v>-23.273610858257282</v>
      </c>
      <c r="M4889">
        <v>6374.7870968455318</v>
      </c>
      <c r="N4889">
        <v>36443.792537029469</v>
      </c>
      <c r="O4889">
        <v>61.518365534161767</v>
      </c>
      <c r="P4889">
        <v>16.829434803408407</v>
      </c>
      <c r="Q4889" s="6">
        <v>4887</v>
      </c>
    </row>
    <row r="4890" spans="1:17" x14ac:dyDescent="0.25">
      <c r="A4890">
        <v>109.79767512613913</v>
      </c>
      <c r="B4890">
        <v>-23.839922632101771</v>
      </c>
      <c r="C4890" s="6">
        <v>2278.92</v>
      </c>
      <c r="D4890">
        <v>3</v>
      </c>
      <c r="E4890">
        <v>0.65</v>
      </c>
      <c r="F4890">
        <v>19.899999999999999</v>
      </c>
      <c r="G4890">
        <v>54.048620189015942</v>
      </c>
      <c r="H4890">
        <v>17.940187559335008</v>
      </c>
      <c r="I4890">
        <v>-0.20232487386087428</v>
      </c>
      <c r="J4890">
        <v>5837.1387536600614</v>
      </c>
      <c r="K4890">
        <v>-2562.0773743036289</v>
      </c>
      <c r="L4890">
        <v>-23.697963929369813</v>
      </c>
      <c r="M4890">
        <v>6374.6709171061302</v>
      </c>
      <c r="N4890">
        <v>36417.280637328753</v>
      </c>
      <c r="O4890">
        <v>62.096742482732211</v>
      </c>
      <c r="P4890">
        <v>0.50056708153696261</v>
      </c>
      <c r="Q4890" s="6">
        <v>4888</v>
      </c>
    </row>
    <row r="4891" spans="1:17" x14ac:dyDescent="0.25">
      <c r="A4891">
        <v>112.04954188491368</v>
      </c>
      <c r="B4891">
        <v>-23.704626821441021</v>
      </c>
      <c r="C4891" s="6">
        <v>2279.2000000000003</v>
      </c>
      <c r="D4891">
        <v>3</v>
      </c>
      <c r="E4891">
        <v>0.65</v>
      </c>
      <c r="F4891">
        <v>19.899999999999999</v>
      </c>
      <c r="G4891">
        <v>54.048620189015942</v>
      </c>
      <c r="H4891">
        <v>23.300004126419857</v>
      </c>
      <c r="I4891">
        <v>2.0495418849136797</v>
      </c>
      <c r="J4891">
        <v>5843.1791164433644</v>
      </c>
      <c r="K4891">
        <v>-2548.3640703173778</v>
      </c>
      <c r="L4891">
        <v>-23.563281823431065</v>
      </c>
      <c r="M4891">
        <v>6374.7079636422886</v>
      </c>
      <c r="N4891">
        <v>36414.579215606194</v>
      </c>
      <c r="O4891">
        <v>62.157718098024617</v>
      </c>
      <c r="P4891">
        <v>5.0868553957519334</v>
      </c>
      <c r="Q4891" s="6">
        <v>4889</v>
      </c>
    </row>
    <row r="4892" spans="1:17" x14ac:dyDescent="0.25">
      <c r="A4892">
        <v>105.91523760472262</v>
      </c>
      <c r="B4892">
        <v>-21.629093334131483</v>
      </c>
      <c r="C4892" s="6">
        <v>2279.48</v>
      </c>
      <c r="D4892">
        <v>0.75</v>
      </c>
      <c r="E4892">
        <v>0.65</v>
      </c>
      <c r="F4892">
        <v>19.899999999999999</v>
      </c>
      <c r="G4892">
        <v>42.007420362456692</v>
      </c>
      <c r="H4892">
        <v>16.403666706074912</v>
      </c>
      <c r="I4892">
        <v>-4.0847623952773802</v>
      </c>
      <c r="J4892">
        <v>5931.7497967892778</v>
      </c>
      <c r="K4892">
        <v>-2336.2850355077535</v>
      </c>
      <c r="L4892">
        <v>-21.497547063385749</v>
      </c>
      <c r="M4892">
        <v>6375.2555571402081</v>
      </c>
      <c r="N4892">
        <v>36325.128916478578</v>
      </c>
      <c r="O4892">
        <v>64.234114761188621</v>
      </c>
      <c r="P4892">
        <v>10.964895253703785</v>
      </c>
      <c r="Q4892" s="6">
        <v>4890</v>
      </c>
    </row>
    <row r="4893" spans="1:17" x14ac:dyDescent="0.25">
      <c r="A4893">
        <v>103.39423825777502</v>
      </c>
      <c r="B4893">
        <v>-23.222672571620727</v>
      </c>
      <c r="C4893" s="6">
        <v>2279.7600000000002</v>
      </c>
      <c r="D4893">
        <v>3</v>
      </c>
      <c r="E4893">
        <v>0.65</v>
      </c>
      <c r="F4893">
        <v>19.899999999999999</v>
      </c>
      <c r="G4893">
        <v>54.048620189015942</v>
      </c>
      <c r="H4893">
        <v>22.367687429739888</v>
      </c>
      <c r="I4893">
        <v>-6.6057617422249848</v>
      </c>
      <c r="J4893">
        <v>5864.4319118168796</v>
      </c>
      <c r="K4893">
        <v>-2499.4010679277922</v>
      </c>
      <c r="L4893">
        <v>-23.08353907549288</v>
      </c>
      <c r="M4893">
        <v>6374.838613384245</v>
      </c>
      <c r="N4893">
        <v>36430.741786207465</v>
      </c>
      <c r="O4893">
        <v>61.804723687425941</v>
      </c>
      <c r="P4893">
        <v>16.367286832360541</v>
      </c>
      <c r="Q4893" s="6">
        <v>4891</v>
      </c>
    </row>
    <row r="4894" spans="1:17" x14ac:dyDescent="0.25">
      <c r="A4894">
        <v>112.33837146581065</v>
      </c>
      <c r="B4894">
        <v>-21.996495084416726</v>
      </c>
      <c r="C4894" s="6">
        <v>2280.0400000000004</v>
      </c>
      <c r="D4894">
        <v>0.75</v>
      </c>
      <c r="E4894">
        <v>0.65</v>
      </c>
      <c r="F4894">
        <v>19.899999999999999</v>
      </c>
      <c r="G4894">
        <v>42.007420362456692</v>
      </c>
      <c r="H4894">
        <v>14.651190981399271</v>
      </c>
      <c r="I4894">
        <v>2.3383714658106527</v>
      </c>
      <c r="J4894">
        <v>5916.6335546471564</v>
      </c>
      <c r="K4894">
        <v>-2374.0538728941351</v>
      </c>
      <c r="L4894">
        <v>-21.863162864316681</v>
      </c>
      <c r="M4894">
        <v>6375.1615204150157</v>
      </c>
      <c r="N4894">
        <v>36330.886653332898</v>
      </c>
      <c r="O4894">
        <v>64.093813718966501</v>
      </c>
      <c r="P4894">
        <v>6.2220451005331174</v>
      </c>
      <c r="Q4894" s="6">
        <v>4892</v>
      </c>
    </row>
    <row r="4895" spans="1:17" x14ac:dyDescent="0.25">
      <c r="A4895">
        <v>111.13942897790203</v>
      </c>
      <c r="B4895">
        <v>-21.816758412746161</v>
      </c>
      <c r="C4895" s="6">
        <v>2280.3200000000002</v>
      </c>
      <c r="D4895">
        <v>0.75</v>
      </c>
      <c r="E4895">
        <v>0.65</v>
      </c>
      <c r="F4895">
        <v>19.899999999999999</v>
      </c>
      <c r="G4895">
        <v>42.007420362456692</v>
      </c>
      <c r="H4895">
        <v>15.393435110926333</v>
      </c>
      <c r="I4895">
        <v>1.1394289779020284</v>
      </c>
      <c r="J4895">
        <v>5924.0589171098754</v>
      </c>
      <c r="K4895">
        <v>-2355.5888752321503</v>
      </c>
      <c r="L4895">
        <v>-21.684297195274883</v>
      </c>
      <c r="M4895">
        <v>6375.2076830881751</v>
      </c>
      <c r="N4895">
        <v>36317.916484638823</v>
      </c>
      <c r="O4895">
        <v>64.405732666329683</v>
      </c>
      <c r="P4895">
        <v>3.0634349162826982</v>
      </c>
      <c r="Q4895" s="6">
        <v>4893</v>
      </c>
    </row>
    <row r="4896" spans="1:17" x14ac:dyDescent="0.25">
      <c r="A4896">
        <v>107.33699013000692</v>
      </c>
      <c r="B4896">
        <v>-24.016868413787293</v>
      </c>
      <c r="C4896" s="6">
        <v>2280.6000000000004</v>
      </c>
      <c r="D4896">
        <v>1.2</v>
      </c>
      <c r="E4896">
        <v>0.65</v>
      </c>
      <c r="F4896">
        <v>19.899999999999999</v>
      </c>
      <c r="G4896">
        <v>46.089820015575185</v>
      </c>
      <c r="H4896">
        <v>23.157745966893224</v>
      </c>
      <c r="I4896">
        <v>-2.6630098699930755</v>
      </c>
      <c r="J4896">
        <v>5829.1899031842831</v>
      </c>
      <c r="K4896">
        <v>-2579.9910010997392</v>
      </c>
      <c r="L4896">
        <v>-23.874111829246527</v>
      </c>
      <c r="M4896">
        <v>6374.6222235628384</v>
      </c>
      <c r="N4896">
        <v>36433.717957721157</v>
      </c>
      <c r="O4896">
        <v>61.733422052150232</v>
      </c>
      <c r="P4896">
        <v>6.5193659082035937</v>
      </c>
      <c r="Q4896" s="6">
        <v>4894</v>
      </c>
    </row>
    <row r="4897" spans="1:17" x14ac:dyDescent="0.25">
      <c r="A4897">
        <v>109.76853698510324</v>
      </c>
      <c r="B4897">
        <v>-24.985430891800704</v>
      </c>
      <c r="C4897" s="6">
        <v>2280.88</v>
      </c>
      <c r="D4897">
        <v>0.75</v>
      </c>
      <c r="E4897">
        <v>0.65</v>
      </c>
      <c r="F4897">
        <v>19.899999999999999</v>
      </c>
      <c r="G4897">
        <v>42.007420362456692</v>
      </c>
      <c r="H4897">
        <v>18.15661376174706</v>
      </c>
      <c r="I4897">
        <v>-0.23146301489676091</v>
      </c>
      <c r="J4897">
        <v>5784.6987649916782</v>
      </c>
      <c r="K4897">
        <v>-2677.6126560107214</v>
      </c>
      <c r="L4897">
        <v>-24.838403518155111</v>
      </c>
      <c r="M4897">
        <v>6374.3508953716246</v>
      </c>
      <c r="N4897">
        <v>36477.902004380288</v>
      </c>
      <c r="O4897">
        <v>60.7744631932662</v>
      </c>
      <c r="P4897">
        <v>0.54797326182150996</v>
      </c>
      <c r="Q4897" s="6">
        <v>4895</v>
      </c>
    </row>
    <row r="4898" spans="1:17" x14ac:dyDescent="0.25">
      <c r="A4898">
        <v>111.35785911364007</v>
      </c>
      <c r="B4898">
        <v>-21.499073603874642</v>
      </c>
      <c r="C4898" s="6">
        <v>2281.1600000000003</v>
      </c>
      <c r="D4898">
        <v>1.2</v>
      </c>
      <c r="E4898">
        <v>0.65</v>
      </c>
      <c r="F4898">
        <v>19.899999999999999</v>
      </c>
      <c r="G4898">
        <v>46.089820015575185</v>
      </c>
      <c r="H4898">
        <v>16.071084921986937</v>
      </c>
      <c r="I4898">
        <v>1.3578591136400746</v>
      </c>
      <c r="J4898">
        <v>5937.04105995176</v>
      </c>
      <c r="K4898">
        <v>-2322.8963155229171</v>
      </c>
      <c r="L4898">
        <v>-21.368164522799351</v>
      </c>
      <c r="M4898">
        <v>6375.2885299587078</v>
      </c>
      <c r="N4898">
        <v>36303.43146010636</v>
      </c>
      <c r="O4898">
        <v>64.75941462617827</v>
      </c>
      <c r="P4898">
        <v>3.7006152461896678</v>
      </c>
      <c r="Q4898" s="6">
        <v>4896</v>
      </c>
    </row>
    <row r="4899" spans="1:17" x14ac:dyDescent="0.25">
      <c r="A4899">
        <v>112.02020138831507</v>
      </c>
      <c r="B4899">
        <v>-23.725902695341649</v>
      </c>
      <c r="C4899" s="6">
        <v>2281.44</v>
      </c>
      <c r="D4899">
        <v>0.75</v>
      </c>
      <c r="E4899">
        <v>0.65</v>
      </c>
      <c r="F4899">
        <v>19.899999999999999</v>
      </c>
      <c r="G4899">
        <v>42.007420362456692</v>
      </c>
      <c r="H4899">
        <v>20.044212407279161</v>
      </c>
      <c r="I4899">
        <v>2.0202013883150727</v>
      </c>
      <c r="J4899">
        <v>5842.2313952401264</v>
      </c>
      <c r="K4899">
        <v>-2550.5214776083972</v>
      </c>
      <c r="L4899">
        <v>-23.584460981681833</v>
      </c>
      <c r="M4899">
        <v>6374.7021485926007</v>
      </c>
      <c r="N4899">
        <v>36415.551838483298</v>
      </c>
      <c r="O4899">
        <v>62.135964366513875</v>
      </c>
      <c r="P4899">
        <v>5.0101319339344963</v>
      </c>
      <c r="Q4899" s="6">
        <v>4897</v>
      </c>
    </row>
    <row r="4900" spans="1:17" x14ac:dyDescent="0.25">
      <c r="A4900">
        <v>105.8718958855375</v>
      </c>
      <c r="B4900">
        <v>-21.896638477330171</v>
      </c>
      <c r="C4900" s="6">
        <v>2281.7200000000003</v>
      </c>
      <c r="D4900">
        <v>0.75</v>
      </c>
      <c r="E4900">
        <v>0.65</v>
      </c>
      <c r="F4900">
        <v>19.899999999999999</v>
      </c>
      <c r="G4900">
        <v>42.007420362456692</v>
      </c>
      <c r="H4900">
        <v>14.965532476554271</v>
      </c>
      <c r="I4900">
        <v>-4.1281041144625021</v>
      </c>
      <c r="J4900">
        <v>5920.7660471550598</v>
      </c>
      <c r="K4900">
        <v>-2363.7980683976662</v>
      </c>
      <c r="L4900">
        <v>-21.763789520573212</v>
      </c>
      <c r="M4900">
        <v>6375.1872045693444</v>
      </c>
      <c r="N4900">
        <v>36338.203770022876</v>
      </c>
      <c r="O4900">
        <v>63.921020891587482</v>
      </c>
      <c r="P4900">
        <v>10.953069069947164</v>
      </c>
      <c r="Q4900" s="6">
        <v>4898</v>
      </c>
    </row>
    <row r="4901" spans="1:17" x14ac:dyDescent="0.25">
      <c r="A4901">
        <v>112.7750471997407</v>
      </c>
      <c r="B4901">
        <v>-23.407393561186147</v>
      </c>
      <c r="C4901" s="6">
        <v>2282</v>
      </c>
      <c r="D4901">
        <v>0.75</v>
      </c>
      <c r="E4901">
        <v>0.65</v>
      </c>
      <c r="F4901">
        <v>19.899999999999999</v>
      </c>
      <c r="G4901">
        <v>42.007420362456692</v>
      </c>
      <c r="H4901">
        <v>23.366334254180064</v>
      </c>
      <c r="I4901">
        <v>2.7750471997406976</v>
      </c>
      <c r="J4901">
        <v>5856.3350865395432</v>
      </c>
      <c r="K4901">
        <v>-2518.1881154756111</v>
      </c>
      <c r="L4901">
        <v>-23.267407795739349</v>
      </c>
      <c r="M4901">
        <v>6374.7887832269962</v>
      </c>
      <c r="N4901">
        <v>36402.982074741776</v>
      </c>
      <c r="O4901">
        <v>62.418701998811429</v>
      </c>
      <c r="P4901">
        <v>6.9564401286348012</v>
      </c>
      <c r="Q4901" s="6">
        <v>4899</v>
      </c>
    </row>
    <row r="4902" spans="1:17" x14ac:dyDescent="0.25">
      <c r="A4902">
        <v>104.13364877256237</v>
      </c>
      <c r="B4902">
        <v>-22.738966258727633</v>
      </c>
      <c r="C4902" s="6">
        <v>2282.2800000000002</v>
      </c>
      <c r="D4902">
        <v>1.2</v>
      </c>
      <c r="E4902">
        <v>0.65</v>
      </c>
      <c r="F4902">
        <v>19.899999999999999</v>
      </c>
      <c r="G4902">
        <v>46.089820015575185</v>
      </c>
      <c r="H4902">
        <v>19.664717522817035</v>
      </c>
      <c r="I4902">
        <v>-5.866351227437633</v>
      </c>
      <c r="J4902">
        <v>5885.345821171225</v>
      </c>
      <c r="K4902">
        <v>-2450.0850964400379</v>
      </c>
      <c r="L4902">
        <v>-22.602091621298136</v>
      </c>
      <c r="M4902">
        <v>6374.9676402767091</v>
      </c>
      <c r="N4902">
        <v>36397.15574087124</v>
      </c>
      <c r="O4902">
        <v>62.554731479694723</v>
      </c>
      <c r="P4902">
        <v>14.88585915283354</v>
      </c>
      <c r="Q4902" s="6">
        <v>4900</v>
      </c>
    </row>
    <row r="4903" spans="1:17" x14ac:dyDescent="0.25">
      <c r="A4903">
        <v>109.69275429786987</v>
      </c>
      <c r="B4903">
        <v>-25.588636250032344</v>
      </c>
      <c r="C4903" s="6">
        <v>2282.5600000000004</v>
      </c>
      <c r="D4903">
        <v>0.75</v>
      </c>
      <c r="E4903">
        <v>0.65</v>
      </c>
      <c r="F4903">
        <v>19.899999999999999</v>
      </c>
      <c r="G4903">
        <v>42.007420362456692</v>
      </c>
      <c r="H4903">
        <v>17.93876281432269</v>
      </c>
      <c r="I4903">
        <v>-0.3072457021301318</v>
      </c>
      <c r="J4903">
        <v>5756.1559071970078</v>
      </c>
      <c r="K4903">
        <v>-2738.0309123358456</v>
      </c>
      <c r="L4903">
        <v>-25.439033161040712</v>
      </c>
      <c r="M4903">
        <v>6374.1779160034175</v>
      </c>
      <c r="N4903">
        <v>36510.890130289139</v>
      </c>
      <c r="O4903">
        <v>60.078469369854993</v>
      </c>
      <c r="P4903">
        <v>0.71134051862721126</v>
      </c>
      <c r="Q4903" s="6">
        <v>4901</v>
      </c>
    </row>
    <row r="4904" spans="1:17" x14ac:dyDescent="0.25">
      <c r="A4904">
        <v>127.39840293563297</v>
      </c>
      <c r="B4904">
        <v>-14.342644930206216</v>
      </c>
      <c r="C4904" s="6">
        <v>2282.84</v>
      </c>
      <c r="D4904">
        <v>3</v>
      </c>
      <c r="E4904">
        <v>0.65</v>
      </c>
      <c r="F4904">
        <v>19.899999999999999</v>
      </c>
      <c r="G4904">
        <v>54.048620189015942</v>
      </c>
      <c r="H4904">
        <v>23.09584056170744</v>
      </c>
      <c r="I4904">
        <v>17.398402935632973</v>
      </c>
      <c r="J4904">
        <v>6180.6133894655059</v>
      </c>
      <c r="K4904">
        <v>-1569.7391480921506</v>
      </c>
      <c r="L4904">
        <v>-14.250551352250881</v>
      </c>
      <c r="M4904">
        <v>6376.8379988120569</v>
      </c>
      <c r="N4904">
        <v>36347.267951813454</v>
      </c>
      <c r="O4904">
        <v>63.757759346300737</v>
      </c>
      <c r="P4904">
        <v>51.671751211294811</v>
      </c>
      <c r="Q4904" s="6">
        <v>4902</v>
      </c>
    </row>
    <row r="4905" spans="1:17" x14ac:dyDescent="0.25">
      <c r="A4905">
        <v>127.08868788612465</v>
      </c>
      <c r="B4905">
        <v>-12.434812818820527</v>
      </c>
      <c r="C4905" s="6">
        <v>2283.1200000000003</v>
      </c>
      <c r="D4905">
        <v>0.75</v>
      </c>
      <c r="E4905">
        <v>0.65</v>
      </c>
      <c r="F4905">
        <v>19.899999999999999</v>
      </c>
      <c r="G4905">
        <v>42.007420362456692</v>
      </c>
      <c r="H4905">
        <v>14.263902514110249</v>
      </c>
      <c r="I4905">
        <v>17.088687886124646</v>
      </c>
      <c r="J4905">
        <v>6229.486095376451</v>
      </c>
      <c r="K4905">
        <v>-1364.4142236676992</v>
      </c>
      <c r="L4905">
        <v>-12.354132273612938</v>
      </c>
      <c r="M4905">
        <v>6377.1563557933305</v>
      </c>
      <c r="N4905">
        <v>36281.584662294954</v>
      </c>
      <c r="O4905">
        <v>65.358926264025911</v>
      </c>
      <c r="P4905">
        <v>54.99148874205067</v>
      </c>
      <c r="Q4905" s="6">
        <v>4903</v>
      </c>
    </row>
    <row r="4906" spans="1:17" x14ac:dyDescent="0.25">
      <c r="A4906">
        <v>130.08115855390261</v>
      </c>
      <c r="B4906">
        <v>-13.409353199411616</v>
      </c>
      <c r="C4906" s="6">
        <v>2283.4</v>
      </c>
      <c r="D4906">
        <v>0.75</v>
      </c>
      <c r="E4906">
        <v>0.65</v>
      </c>
      <c r="F4906">
        <v>19.899999999999999</v>
      </c>
      <c r="G4906">
        <v>42.007420362456692</v>
      </c>
      <c r="H4906">
        <v>23.712661167517446</v>
      </c>
      <c r="I4906">
        <v>20.081158553902611</v>
      </c>
      <c r="J4906">
        <v>6205.3765417233208</v>
      </c>
      <c r="K4906">
        <v>-1469.495884180378</v>
      </c>
      <c r="L4906">
        <v>-13.322795274643923</v>
      </c>
      <c r="M4906">
        <v>6376.9989946834048</v>
      </c>
      <c r="N4906">
        <v>36428.069786416883</v>
      </c>
      <c r="O4906">
        <v>61.92453731392677</v>
      </c>
      <c r="P4906">
        <v>57.610545466710889</v>
      </c>
      <c r="Q4906" s="6">
        <v>4904</v>
      </c>
    </row>
    <row r="4907" spans="1:17" x14ac:dyDescent="0.25">
      <c r="A4907">
        <v>126.88833703047342</v>
      </c>
      <c r="B4907">
        <v>-16.293078203983548</v>
      </c>
      <c r="C4907" s="6">
        <v>2283.6800000000003</v>
      </c>
      <c r="D4907">
        <v>3</v>
      </c>
      <c r="E4907">
        <v>0.65</v>
      </c>
      <c r="F4907">
        <v>19.899999999999999</v>
      </c>
      <c r="G4907">
        <v>54.048620189015942</v>
      </c>
      <c r="H4907">
        <v>23.565159053059883</v>
      </c>
      <c r="I4907">
        <v>16.888337030473423</v>
      </c>
      <c r="J4907">
        <v>6123.6022689744377</v>
      </c>
      <c r="K4907">
        <v>-1777.8813422769842</v>
      </c>
      <c r="L4907">
        <v>-16.189735474222172</v>
      </c>
      <c r="M4907">
        <v>6376.4697769067716</v>
      </c>
      <c r="N4907">
        <v>36391.645074256354</v>
      </c>
      <c r="O4907">
        <v>62.72292149084133</v>
      </c>
      <c r="P4907">
        <v>47.259671850500489</v>
      </c>
      <c r="Q4907" s="6">
        <v>4905</v>
      </c>
    </row>
    <row r="4908" spans="1:17" x14ac:dyDescent="0.25">
      <c r="A4908">
        <v>125.96276930392985</v>
      </c>
      <c r="B4908">
        <v>-12.484835387325182</v>
      </c>
      <c r="C4908" s="6">
        <v>2283.96</v>
      </c>
      <c r="D4908">
        <v>1.2</v>
      </c>
      <c r="E4908">
        <v>0.65</v>
      </c>
      <c r="F4908">
        <v>19.899999999999999</v>
      </c>
      <c r="G4908">
        <v>46.089820015575185</v>
      </c>
      <c r="H4908">
        <v>21.357604221969783</v>
      </c>
      <c r="I4908">
        <v>15.962769303929846</v>
      </c>
      <c r="J4908">
        <v>6228.292150997152</v>
      </c>
      <c r="K4908">
        <v>-1369.8176866257077</v>
      </c>
      <c r="L4908">
        <v>-12.403850849422884</v>
      </c>
      <c r="M4908">
        <v>6377.148548745382</v>
      </c>
      <c r="N4908">
        <v>36242.430564490576</v>
      </c>
      <c r="O4908">
        <v>66.356538719548453</v>
      </c>
      <c r="P4908">
        <v>52.919229988691946</v>
      </c>
      <c r="Q4908" s="6">
        <v>4906</v>
      </c>
    </row>
    <row r="4909" spans="1:17" x14ac:dyDescent="0.25">
      <c r="A4909">
        <v>129.44764966403619</v>
      </c>
      <c r="B4909">
        <v>-12.274615967173457</v>
      </c>
      <c r="C4909" s="6">
        <v>2284.2400000000002</v>
      </c>
      <c r="D4909">
        <v>3</v>
      </c>
      <c r="E4909">
        <v>0.65</v>
      </c>
      <c r="F4909">
        <v>19.899999999999999</v>
      </c>
      <c r="G4909">
        <v>54.048620189015942</v>
      </c>
      <c r="H4909">
        <v>18.31775207091718</v>
      </c>
      <c r="I4909">
        <v>19.447649664036192</v>
      </c>
      <c r="J4909">
        <v>6233.2779099702566</v>
      </c>
      <c r="K4909">
        <v>-1347.102832924531</v>
      </c>
      <c r="L4909">
        <v>-12.194910591693084</v>
      </c>
      <c r="M4909">
        <v>6377.1811598382919</v>
      </c>
      <c r="N4909">
        <v>36370.749844718048</v>
      </c>
      <c r="O4909">
        <v>63.221415974042742</v>
      </c>
      <c r="P4909">
        <v>58.947660603849648</v>
      </c>
      <c r="Q4909" s="6">
        <v>4907</v>
      </c>
    </row>
    <row r="4910" spans="1:17" x14ac:dyDescent="0.25">
      <c r="A4910">
        <v>130.005787412204</v>
      </c>
      <c r="B4910">
        <v>-15.902219468034595</v>
      </c>
      <c r="C4910" s="6">
        <v>2284.5200000000004</v>
      </c>
      <c r="D4910">
        <v>0.75</v>
      </c>
      <c r="E4910">
        <v>0.65</v>
      </c>
      <c r="F4910">
        <v>19.899999999999999</v>
      </c>
      <c r="G4910">
        <v>42.007420362456692</v>
      </c>
      <c r="H4910">
        <v>17.536972418533054</v>
      </c>
      <c r="I4910">
        <v>20.005787412204</v>
      </c>
      <c r="J4910">
        <v>6135.5950449047414</v>
      </c>
      <c r="K4910">
        <v>-1736.3249983952803</v>
      </c>
      <c r="L4910">
        <v>-15.801094614064658</v>
      </c>
      <c r="M4910">
        <v>6376.5469538859343</v>
      </c>
      <c r="N4910">
        <v>36500.575931847728</v>
      </c>
      <c r="O4910">
        <v>60.356166278793751</v>
      </c>
      <c r="P4910">
        <v>53.036249292920964</v>
      </c>
      <c r="Q4910" s="6">
        <v>4908</v>
      </c>
    </row>
    <row r="4911" spans="1:17" x14ac:dyDescent="0.25">
      <c r="A4911">
        <v>125.22453198697519</v>
      </c>
      <c r="B4911">
        <v>-12.905157059349158</v>
      </c>
      <c r="C4911" s="6">
        <v>2284.8000000000002</v>
      </c>
      <c r="D4911">
        <v>0.75</v>
      </c>
      <c r="E4911">
        <v>0.65</v>
      </c>
      <c r="F4911">
        <v>19.899999999999999</v>
      </c>
      <c r="G4911">
        <v>42.007420362456692</v>
      </c>
      <c r="H4911">
        <v>19.903970574506502</v>
      </c>
      <c r="I4911">
        <v>15.224531986975194</v>
      </c>
      <c r="J4911">
        <v>6218.0734332298689</v>
      </c>
      <c r="K4911">
        <v>-1415.1801808111877</v>
      </c>
      <c r="L4911">
        <v>-12.821627934905921</v>
      </c>
      <c r="M4911">
        <v>6377.0817906939128</v>
      </c>
      <c r="N4911">
        <v>36228.790744309103</v>
      </c>
      <c r="O4911">
        <v>66.711587393713643</v>
      </c>
      <c r="P4911">
        <v>50.626636541255337</v>
      </c>
      <c r="Q4911" s="6">
        <v>4909</v>
      </c>
    </row>
    <row r="4912" spans="1:17" x14ac:dyDescent="0.25">
      <c r="A4912">
        <v>128.97282678662467</v>
      </c>
      <c r="B4912">
        <v>-11.499290984883581</v>
      </c>
      <c r="C4912" s="6">
        <v>2285.0800000000004</v>
      </c>
      <c r="D4912">
        <v>0.75</v>
      </c>
      <c r="E4912">
        <v>0.65</v>
      </c>
      <c r="F4912">
        <v>19.899999999999999</v>
      </c>
      <c r="G4912">
        <v>42.007420362456692</v>
      </c>
      <c r="H4912">
        <v>22.9245800658326</v>
      </c>
      <c r="I4912">
        <v>18.972826786624665</v>
      </c>
      <c r="J4912">
        <v>6250.9443035941895</v>
      </c>
      <c r="K4912">
        <v>-1263.1751032196723</v>
      </c>
      <c r="L4912">
        <v>-11.424339612159173</v>
      </c>
      <c r="M4912">
        <v>6377.2969217397022</v>
      </c>
      <c r="N4912">
        <v>36331.677218596196</v>
      </c>
      <c r="O4912">
        <v>64.141001932504253</v>
      </c>
      <c r="P4912">
        <v>59.8920750522392</v>
      </c>
      <c r="Q4912" s="6">
        <v>4910</v>
      </c>
    </row>
    <row r="4913" spans="1:17" x14ac:dyDescent="0.25">
      <c r="A4913">
        <v>129.96810622682705</v>
      </c>
      <c r="B4913">
        <v>-15.754017823565086</v>
      </c>
      <c r="C4913" s="6">
        <v>2285.36</v>
      </c>
      <c r="D4913">
        <v>1.2</v>
      </c>
      <c r="E4913">
        <v>0.65</v>
      </c>
      <c r="F4913">
        <v>19.899999999999999</v>
      </c>
      <c r="G4913">
        <v>46.089820015575185</v>
      </c>
      <c r="H4913">
        <v>23.615349473207054</v>
      </c>
      <c r="I4913">
        <v>19.968106226827047</v>
      </c>
      <c r="J4913">
        <v>6140.0680594861042</v>
      </c>
      <c r="K4913">
        <v>-1720.5472589978745</v>
      </c>
      <c r="L4913">
        <v>-15.653738822246405</v>
      </c>
      <c r="M4913">
        <v>6376.5757774503518</v>
      </c>
      <c r="N4913">
        <v>36494.130720785746</v>
      </c>
      <c r="O4913">
        <v>60.492043720150455</v>
      </c>
      <c r="P4913">
        <v>53.23085863455136</v>
      </c>
      <c r="Q4913" s="6">
        <v>4911</v>
      </c>
    </row>
    <row r="4914" spans="1:17" x14ac:dyDescent="0.25">
      <c r="A4914">
        <v>128.36466265718886</v>
      </c>
      <c r="B4914">
        <v>-12.635885655376434</v>
      </c>
      <c r="C4914" s="6">
        <v>2285.6400000000003</v>
      </c>
      <c r="D4914">
        <v>0.75</v>
      </c>
      <c r="E4914">
        <v>0.65</v>
      </c>
      <c r="F4914">
        <v>19.899999999999999</v>
      </c>
      <c r="G4914">
        <v>42.007420362456692</v>
      </c>
      <c r="H4914">
        <v>18.259333021363087</v>
      </c>
      <c r="I4914">
        <v>18.364662657188859</v>
      </c>
      <c r="J4914">
        <v>6224.6582148345269</v>
      </c>
      <c r="K4914">
        <v>-1386.1279785688339</v>
      </c>
      <c r="L4914">
        <v>-12.553984656895604</v>
      </c>
      <c r="M4914">
        <v>6377.1247960564706</v>
      </c>
      <c r="N4914">
        <v>36335.951088351518</v>
      </c>
      <c r="O4914">
        <v>64.033969054862396</v>
      </c>
      <c r="P4914">
        <v>56.616845946409079</v>
      </c>
      <c r="Q4914" s="6">
        <v>4912</v>
      </c>
    </row>
    <row r="4915" spans="1:17" x14ac:dyDescent="0.25">
      <c r="A4915">
        <v>129.46876165232607</v>
      </c>
      <c r="B4915">
        <v>-11.91959248493102</v>
      </c>
      <c r="C4915" s="6">
        <v>2285.92</v>
      </c>
      <c r="D4915">
        <v>0.75</v>
      </c>
      <c r="E4915">
        <v>0.65</v>
      </c>
      <c r="F4915">
        <v>19.899999999999999</v>
      </c>
      <c r="G4915">
        <v>42.007420362456692</v>
      </c>
      <c r="H4915">
        <v>15.386463448061706</v>
      </c>
      <c r="I4915">
        <v>19.468761652326066</v>
      </c>
      <c r="J4915">
        <v>6241.5084736390754</v>
      </c>
      <c r="K4915">
        <v>-1308.7012167639257</v>
      </c>
      <c r="L4915">
        <v>-11.842057008830515</v>
      </c>
      <c r="M4915">
        <v>6377.2350514363006</v>
      </c>
      <c r="N4915">
        <v>36362.649341395751</v>
      </c>
      <c r="O4915">
        <v>63.4104414884861</v>
      </c>
      <c r="P4915">
        <v>59.703978755725153</v>
      </c>
      <c r="Q4915" s="6">
        <v>4913</v>
      </c>
    </row>
    <row r="4916" spans="1:17" x14ac:dyDescent="0.25">
      <c r="A4916">
        <v>128.20639646880537</v>
      </c>
      <c r="B4916">
        <v>-12.758518269417795</v>
      </c>
      <c r="C4916" s="6">
        <v>2286.2000000000003</v>
      </c>
      <c r="D4916">
        <v>1.2</v>
      </c>
      <c r="E4916">
        <v>0.65</v>
      </c>
      <c r="F4916">
        <v>19.899999999999999</v>
      </c>
      <c r="G4916">
        <v>46.089820015575185</v>
      </c>
      <c r="H4916">
        <v>14.065947324389489</v>
      </c>
      <c r="I4916">
        <v>18.206396468805366</v>
      </c>
      <c r="J4916">
        <v>6221.6762965882081</v>
      </c>
      <c r="K4916">
        <v>-1399.3628068299454</v>
      </c>
      <c r="L4916">
        <v>-12.675874885832274</v>
      </c>
      <c r="M4916">
        <v>6377.1053154755518</v>
      </c>
      <c r="N4916">
        <v>36332.974519701842</v>
      </c>
      <c r="O4916">
        <v>64.104159078352239</v>
      </c>
      <c r="P4916">
        <v>56.120872724216824</v>
      </c>
      <c r="Q4916" s="6">
        <v>4914</v>
      </c>
    </row>
    <row r="4917" spans="1:17" x14ac:dyDescent="0.25">
      <c r="A4917">
        <v>128.56113817077153</v>
      </c>
      <c r="B4917">
        <v>-14.831516390044332</v>
      </c>
      <c r="C4917" s="6">
        <v>2286.48</v>
      </c>
      <c r="D4917">
        <v>3</v>
      </c>
      <c r="E4917">
        <v>0.65</v>
      </c>
      <c r="F4917">
        <v>19.899999999999999</v>
      </c>
      <c r="G4917">
        <v>54.048620189015942</v>
      </c>
      <c r="H4917">
        <v>20.25349310195628</v>
      </c>
      <c r="I4917">
        <v>18.561138170771528</v>
      </c>
      <c r="J4917">
        <v>6166.9905291924824</v>
      </c>
      <c r="K4917">
        <v>-1622.0864940365154</v>
      </c>
      <c r="L4917">
        <v>-14.736561454230731</v>
      </c>
      <c r="M4917">
        <v>6376.7497035155338</v>
      </c>
      <c r="N4917">
        <v>36407.096391247738</v>
      </c>
      <c r="O4917">
        <v>62.383154485208642</v>
      </c>
      <c r="P4917">
        <v>52.680570385834791</v>
      </c>
      <c r="Q4917" s="6">
        <v>4915</v>
      </c>
    </row>
    <row r="4918" spans="1:17" x14ac:dyDescent="0.25">
      <c r="A4918">
        <v>125.54605521699904</v>
      </c>
      <c r="B4918">
        <v>-15.207236771477906</v>
      </c>
      <c r="C4918" s="6">
        <v>2286.7600000000002</v>
      </c>
      <c r="D4918">
        <v>0.75</v>
      </c>
      <c r="E4918">
        <v>0.65</v>
      </c>
      <c r="F4918">
        <v>19.899999999999999</v>
      </c>
      <c r="G4918">
        <v>42.007420362456692</v>
      </c>
      <c r="H4918">
        <v>15.32878131667402</v>
      </c>
      <c r="I4918">
        <v>15.546055216999036</v>
      </c>
      <c r="J4918">
        <v>6156.2170691821566</v>
      </c>
      <c r="K4918">
        <v>-1662.2392700615098</v>
      </c>
      <c r="L4918">
        <v>-15.110101334268183</v>
      </c>
      <c r="M4918">
        <v>6376.6800134415062</v>
      </c>
      <c r="N4918">
        <v>36308.762507922758</v>
      </c>
      <c r="O4918">
        <v>64.67361436922765</v>
      </c>
      <c r="P4918">
        <v>46.682799957667712</v>
      </c>
      <c r="Q4918" s="6">
        <v>4916</v>
      </c>
    </row>
    <row r="4919" spans="1:17" x14ac:dyDescent="0.25">
      <c r="A4919">
        <v>127.03225608874968</v>
      </c>
      <c r="B4919">
        <v>-15.790213299495525</v>
      </c>
      <c r="C4919" s="6">
        <v>2287.0400000000004</v>
      </c>
      <c r="D4919">
        <v>3</v>
      </c>
      <c r="E4919">
        <v>0.65</v>
      </c>
      <c r="F4919">
        <v>19.899999999999999</v>
      </c>
      <c r="G4919">
        <v>54.048620189015942</v>
      </c>
      <c r="H4919">
        <v>22.216148725280185</v>
      </c>
      <c r="I4919">
        <v>17.032256088749676</v>
      </c>
      <c r="J4919">
        <v>6138.9793817822911</v>
      </c>
      <c r="K4919">
        <v>-1724.4017234616883</v>
      </c>
      <c r="L4919">
        <v>-15.689727468086087</v>
      </c>
      <c r="M4919">
        <v>6376.5687602209482</v>
      </c>
      <c r="N4919">
        <v>36379.82435575642</v>
      </c>
      <c r="O4919">
        <v>62.994859305552595</v>
      </c>
      <c r="P4919">
        <v>48.386527905793045</v>
      </c>
      <c r="Q4919" s="6">
        <v>4917</v>
      </c>
    </row>
    <row r="4920" spans="1:17" x14ac:dyDescent="0.25">
      <c r="A4920">
        <v>127.18117108771492</v>
      </c>
      <c r="B4920">
        <v>-16.316127401322099</v>
      </c>
      <c r="C4920" s="6">
        <v>2287.3200000000002</v>
      </c>
      <c r="D4920">
        <v>1.2</v>
      </c>
      <c r="E4920">
        <v>0.65</v>
      </c>
      <c r="F4920">
        <v>19.899999999999999</v>
      </c>
      <c r="G4920">
        <v>46.089820015575185</v>
      </c>
      <c r="H4920">
        <v>19.861109656660989</v>
      </c>
      <c r="I4920">
        <v>17.181171087714915</v>
      </c>
      <c r="J4920">
        <v>6122.8861848154711</v>
      </c>
      <c r="K4920">
        <v>-1780.3294290566471</v>
      </c>
      <c r="L4920">
        <v>-16.212654473522104</v>
      </c>
      <c r="M4920">
        <v>6376.4651734459676</v>
      </c>
      <c r="N4920">
        <v>36403.058024130347</v>
      </c>
      <c r="O4920">
        <v>62.465452010509352</v>
      </c>
      <c r="P4920">
        <v>47.74117203265989</v>
      </c>
      <c r="Q4920" s="6">
        <v>4918</v>
      </c>
    </row>
    <row r="4921" spans="1:17" x14ac:dyDescent="0.25">
      <c r="A4921">
        <v>128.8293364756143</v>
      </c>
      <c r="B4921">
        <v>-15.906044946111466</v>
      </c>
      <c r="C4921" s="6">
        <v>2287.6000000000004</v>
      </c>
      <c r="D4921">
        <v>0.75</v>
      </c>
      <c r="E4921">
        <v>0.65</v>
      </c>
      <c r="F4921">
        <v>19.899999999999999</v>
      </c>
      <c r="G4921">
        <v>42.007420362456692</v>
      </c>
      <c r="H4921">
        <v>22.359268228173221</v>
      </c>
      <c r="I4921">
        <v>18.829336475614298</v>
      </c>
      <c r="J4921">
        <v>6135.4790434621473</v>
      </c>
      <c r="K4921">
        <v>-1736.7321131834913</v>
      </c>
      <c r="L4921">
        <v>-15.804898293865808</v>
      </c>
      <c r="M4921">
        <v>6376.5462066643868</v>
      </c>
      <c r="N4921">
        <v>36452.290186389437</v>
      </c>
      <c r="O4921">
        <v>61.383087796324666</v>
      </c>
      <c r="P4921">
        <v>51.211199990144465</v>
      </c>
      <c r="Q4921" s="6">
        <v>4919</v>
      </c>
    </row>
    <row r="4922" spans="1:17" x14ac:dyDescent="0.25">
      <c r="A4922">
        <v>127.13729282733873</v>
      </c>
      <c r="B4922">
        <v>-15.826990280094428</v>
      </c>
      <c r="C4922" s="6">
        <v>2287.88</v>
      </c>
      <c r="D4922">
        <v>0.75</v>
      </c>
      <c r="E4922">
        <v>0.65</v>
      </c>
      <c r="F4922">
        <v>19.899999999999999</v>
      </c>
      <c r="G4922">
        <v>42.007420362456692</v>
      </c>
      <c r="H4922">
        <v>14.239240102652785</v>
      </c>
      <c r="I4922">
        <v>17.137292827338726</v>
      </c>
      <c r="J4922">
        <v>6137.8707162738601</v>
      </c>
      <c r="K4922">
        <v>-1728.3174204002896</v>
      </c>
      <c r="L4922">
        <v>-15.726294458621723</v>
      </c>
      <c r="M4922">
        <v>6376.5616154281215</v>
      </c>
      <c r="N4922">
        <v>36384.882673550077</v>
      </c>
      <c r="O4922">
        <v>62.879205856219649</v>
      </c>
      <c r="P4922">
        <v>48.50771603572273</v>
      </c>
      <c r="Q4922" s="6">
        <v>4920</v>
      </c>
    </row>
    <row r="4923" spans="1:17" x14ac:dyDescent="0.25">
      <c r="A4923">
        <v>126.61701279913702</v>
      </c>
      <c r="B4923">
        <v>-15.590235576518207</v>
      </c>
      <c r="C4923" s="6">
        <v>2288.1600000000003</v>
      </c>
      <c r="D4923">
        <v>3</v>
      </c>
      <c r="E4923">
        <v>0.65</v>
      </c>
      <c r="F4923">
        <v>19.899999999999999</v>
      </c>
      <c r="G4923">
        <v>54.048620189015942</v>
      </c>
      <c r="H4923">
        <v>14.393996261315445</v>
      </c>
      <c r="I4923">
        <v>16.617012799137015</v>
      </c>
      <c r="J4923">
        <v>6144.9637664481997</v>
      </c>
      <c r="K4923">
        <v>-1703.0976451148338</v>
      </c>
      <c r="L4923">
        <v>-15.490894447352476</v>
      </c>
      <c r="M4923">
        <v>6376.6073487205513</v>
      </c>
      <c r="N4923">
        <v>36358.253248567707</v>
      </c>
      <c r="O4923">
        <v>63.493754558744989</v>
      </c>
      <c r="P4923">
        <v>47.995501884566742</v>
      </c>
      <c r="Q4923" s="6">
        <v>4921</v>
      </c>
    </row>
    <row r="4924" spans="1:17" x14ac:dyDescent="0.25">
      <c r="A4924">
        <v>129.18925480116346</v>
      </c>
      <c r="B4924">
        <v>-11.87967664913365</v>
      </c>
      <c r="C4924" s="6">
        <v>2288.44</v>
      </c>
      <c r="D4924">
        <v>1.2</v>
      </c>
      <c r="E4924">
        <v>0.65</v>
      </c>
      <c r="F4924">
        <v>19.899999999999999</v>
      </c>
      <c r="G4924">
        <v>46.089820015575185</v>
      </c>
      <c r="H4924">
        <v>20.749837963633642</v>
      </c>
      <c r="I4924">
        <v>19.189254801163457</v>
      </c>
      <c r="J4924">
        <v>6242.4189512065432</v>
      </c>
      <c r="K4924">
        <v>-1304.3805545014945</v>
      </c>
      <c r="L4924">
        <v>-11.802385882117617</v>
      </c>
      <c r="M4924">
        <v>6377.2410173478802</v>
      </c>
      <c r="N4924">
        <v>36349.965133477206</v>
      </c>
      <c r="O4924">
        <v>63.706675892727553</v>
      </c>
      <c r="P4924">
        <v>59.395762571668669</v>
      </c>
      <c r="Q4924" s="6">
        <v>4922</v>
      </c>
    </row>
    <row r="4925" spans="1:17" x14ac:dyDescent="0.25">
      <c r="A4925">
        <v>128.28048361190272</v>
      </c>
      <c r="B4925">
        <v>-14.344480968514622</v>
      </c>
      <c r="C4925" s="6">
        <v>2288.7200000000003</v>
      </c>
      <c r="D4925">
        <v>0.75</v>
      </c>
      <c r="E4925">
        <v>0.65</v>
      </c>
      <c r="F4925">
        <v>19.899999999999999</v>
      </c>
      <c r="G4925">
        <v>42.007420362456692</v>
      </c>
      <c r="H4925">
        <v>19.139116870594751</v>
      </c>
      <c r="I4925">
        <v>18.280483611902724</v>
      </c>
      <c r="J4925">
        <v>6180.5630634795652</v>
      </c>
      <c r="K4925">
        <v>-1569.935959479559</v>
      </c>
      <c r="L4925">
        <v>-14.252376594003222</v>
      </c>
      <c r="M4925">
        <v>6376.8376722725907</v>
      </c>
      <c r="N4925">
        <v>36381.122088316792</v>
      </c>
      <c r="O4925">
        <v>62.973135107814649</v>
      </c>
      <c r="P4925">
        <v>53.130566684553635</v>
      </c>
      <c r="Q4925" s="6">
        <v>4923</v>
      </c>
    </row>
    <row r="4926" spans="1:17" x14ac:dyDescent="0.25">
      <c r="A4926">
        <v>128.38045523588761</v>
      </c>
      <c r="B4926">
        <v>-14.446126749201634</v>
      </c>
      <c r="C4926" s="6">
        <v>2289</v>
      </c>
      <c r="D4926">
        <v>3</v>
      </c>
      <c r="E4926">
        <v>0.65</v>
      </c>
      <c r="F4926">
        <v>19.899999999999999</v>
      </c>
      <c r="G4926">
        <v>54.048620189015942</v>
      </c>
      <c r="H4926">
        <v>16.782051617010723</v>
      </c>
      <c r="I4926">
        <v>18.380455235887609</v>
      </c>
      <c r="J4926">
        <v>6177.7670927654135</v>
      </c>
      <c r="K4926">
        <v>-1580.8292529650496</v>
      </c>
      <c r="L4926">
        <v>-14.3534252477462</v>
      </c>
      <c r="M4926">
        <v>6376.8195348061454</v>
      </c>
      <c r="N4926">
        <v>36388.123996571725</v>
      </c>
      <c r="O4926">
        <v>62.813045071769146</v>
      </c>
      <c r="P4926">
        <v>53.101210207192828</v>
      </c>
      <c r="Q4926" s="6">
        <v>4924</v>
      </c>
    </row>
    <row r="4927" spans="1:17" x14ac:dyDescent="0.25">
      <c r="A4927">
        <v>126.20958880216537</v>
      </c>
      <c r="B4927">
        <v>-15.402670191164532</v>
      </c>
      <c r="C4927" s="6">
        <v>2289.2800000000002</v>
      </c>
      <c r="D4927">
        <v>3</v>
      </c>
      <c r="E4927">
        <v>0.65</v>
      </c>
      <c r="F4927">
        <v>19.899999999999999</v>
      </c>
      <c r="G4927">
        <v>54.048620189015942</v>
      </c>
      <c r="H4927">
        <v>16.733500163233625</v>
      </c>
      <c r="I4927">
        <v>16.209588802165371</v>
      </c>
      <c r="J4927">
        <v>6150.5090021503356</v>
      </c>
      <c r="K4927">
        <v>-1683.0973634185771</v>
      </c>
      <c r="L4927">
        <v>-15.304407076757689</v>
      </c>
      <c r="M4927">
        <v>6376.6431388528308</v>
      </c>
      <c r="N4927">
        <v>36337.760090492142</v>
      </c>
      <c r="O4927">
        <v>63.976222402818379</v>
      </c>
      <c r="P4927">
        <v>47.584113830030354</v>
      </c>
      <c r="Q4927" s="6">
        <v>4925</v>
      </c>
    </row>
    <row r="4928" spans="1:17" x14ac:dyDescent="0.25">
      <c r="A4928">
        <v>125.58213211141512</v>
      </c>
      <c r="B4928">
        <v>-14.918603914337545</v>
      </c>
      <c r="C4928" s="6">
        <v>2289.5600000000004</v>
      </c>
      <c r="D4928">
        <v>0.75</v>
      </c>
      <c r="E4928">
        <v>0.65</v>
      </c>
      <c r="F4928">
        <v>19.899999999999999</v>
      </c>
      <c r="G4928">
        <v>42.007420362456692</v>
      </c>
      <c r="H4928">
        <v>15.012984532294945</v>
      </c>
      <c r="I4928">
        <v>15.58213211141512</v>
      </c>
      <c r="J4928">
        <v>6164.5168464677663</v>
      </c>
      <c r="K4928">
        <v>-1631.3995892819416</v>
      </c>
      <c r="L4928">
        <v>-14.823142109077581</v>
      </c>
      <c r="M4928">
        <v>6376.733691341844</v>
      </c>
      <c r="N4928">
        <v>36300.694839486343</v>
      </c>
      <c r="O4928">
        <v>64.872351570103206</v>
      </c>
      <c r="P4928">
        <v>47.287378472085564</v>
      </c>
      <c r="Q4928" s="6">
        <v>4926</v>
      </c>
    </row>
    <row r="4929" spans="1:17" x14ac:dyDescent="0.25">
      <c r="A4929">
        <v>128.97737274816851</v>
      </c>
      <c r="B4929">
        <v>-15.738904868580574</v>
      </c>
      <c r="C4929" s="6">
        <v>2289.84</v>
      </c>
      <c r="D4929">
        <v>0.75</v>
      </c>
      <c r="E4929">
        <v>0.65</v>
      </c>
      <c r="F4929">
        <v>19.899999999999999</v>
      </c>
      <c r="G4929">
        <v>42.007420362456692</v>
      </c>
      <c r="H4929">
        <v>18.826451875925102</v>
      </c>
      <c r="I4929">
        <v>18.977372748168506</v>
      </c>
      <c r="J4929">
        <v>6140.5219011368254</v>
      </c>
      <c r="K4929">
        <v>-1718.9376773781817</v>
      </c>
      <c r="L4929">
        <v>-15.638712273490194</v>
      </c>
      <c r="M4929">
        <v>6376.5787031174732</v>
      </c>
      <c r="N4929">
        <v>36452.720339533458</v>
      </c>
      <c r="O4929">
        <v>61.374685831211629</v>
      </c>
      <c r="P4929">
        <v>51.733947239447353</v>
      </c>
      <c r="Q4929" s="6">
        <v>4927</v>
      </c>
    </row>
    <row r="4930" spans="1:17" x14ac:dyDescent="0.25">
      <c r="A4930">
        <v>125.50573180108803</v>
      </c>
      <c r="B4930">
        <v>-16.089273846624209</v>
      </c>
      <c r="C4930" s="6">
        <v>2290.1200000000003</v>
      </c>
      <c r="D4930">
        <v>1.2</v>
      </c>
      <c r="E4930">
        <v>0.65</v>
      </c>
      <c r="F4930">
        <v>19.899999999999999</v>
      </c>
      <c r="G4930">
        <v>46.089820015575185</v>
      </c>
      <c r="H4930">
        <v>19.939281074951158</v>
      </c>
      <c r="I4930">
        <v>15.505731801088032</v>
      </c>
      <c r="J4930">
        <v>6129.8910540245497</v>
      </c>
      <c r="K4930">
        <v>-1756.2227529407464</v>
      </c>
      <c r="L4930">
        <v>-15.987085223573027</v>
      </c>
      <c r="M4930">
        <v>6376.5102283425358</v>
      </c>
      <c r="N4930">
        <v>36336.833913684219</v>
      </c>
      <c r="O4930">
        <v>63.994092012626481</v>
      </c>
      <c r="P4930">
        <v>45.030736118245436</v>
      </c>
      <c r="Q4930" s="6">
        <v>4928</v>
      </c>
    </row>
    <row r="4931" spans="1:17" x14ac:dyDescent="0.25">
      <c r="A4931">
        <v>128.16808506535131</v>
      </c>
      <c r="B4931">
        <v>-11.48589587420814</v>
      </c>
      <c r="C4931" s="6">
        <v>2290.4</v>
      </c>
      <c r="D4931">
        <v>3</v>
      </c>
      <c r="E4931">
        <v>0.65</v>
      </c>
      <c r="F4931">
        <v>19.899999999999999</v>
      </c>
      <c r="G4931">
        <v>54.048620189015942</v>
      </c>
      <c r="H4931">
        <v>17.70198034226431</v>
      </c>
      <c r="I4931">
        <v>18.168085065351306</v>
      </c>
      <c r="J4931">
        <v>6251.239528489843</v>
      </c>
      <c r="K4931">
        <v>-1261.7230657426037</v>
      </c>
      <c r="L4931">
        <v>-11.411027123244743</v>
      </c>
      <c r="M4931">
        <v>6377.2988590139657</v>
      </c>
      <c r="N4931">
        <v>36298.888096898234</v>
      </c>
      <c r="O4931">
        <v>64.934762195762517</v>
      </c>
      <c r="P4931">
        <v>58.751199728623504</v>
      </c>
      <c r="Q4931" s="6">
        <v>4929</v>
      </c>
    </row>
    <row r="4932" spans="1:17" x14ac:dyDescent="0.25">
      <c r="A4932">
        <v>126.35181803832579</v>
      </c>
      <c r="B4932">
        <v>-15.967465929881961</v>
      </c>
      <c r="C4932" s="6">
        <v>2290.6800000000003</v>
      </c>
      <c r="D4932">
        <v>3</v>
      </c>
      <c r="E4932">
        <v>0.65</v>
      </c>
      <c r="F4932">
        <v>19.899999999999999</v>
      </c>
      <c r="G4932">
        <v>54.048620189015942</v>
      </c>
      <c r="H4932">
        <v>15.684194224597746</v>
      </c>
      <c r="I4932">
        <v>16.351818038325789</v>
      </c>
      <c r="J4932">
        <v>6133.6128243161183</v>
      </c>
      <c r="K4932">
        <v>-1743.2676111557278</v>
      </c>
      <c r="L4932">
        <v>-15.865969534715095</v>
      </c>
      <c r="M4932">
        <v>6376.5341873716752</v>
      </c>
      <c r="N4932">
        <v>36361.512024281583</v>
      </c>
      <c r="O4932">
        <v>63.4157841666077</v>
      </c>
      <c r="P4932">
        <v>46.844837380574212</v>
      </c>
      <c r="Q4932" s="6">
        <v>4930</v>
      </c>
    </row>
    <row r="4933" spans="1:17" x14ac:dyDescent="0.25">
      <c r="A4933">
        <v>129.00306308598701</v>
      </c>
      <c r="B4933">
        <v>-14.103562615979486</v>
      </c>
      <c r="C4933" s="6">
        <v>2290.96</v>
      </c>
      <c r="D4933">
        <v>1.2</v>
      </c>
      <c r="E4933">
        <v>0.65</v>
      </c>
      <c r="F4933">
        <v>19.899999999999999</v>
      </c>
      <c r="G4933">
        <v>46.089820015575185</v>
      </c>
      <c r="H4933">
        <v>18.558563406549993</v>
      </c>
      <c r="I4933">
        <v>19.003063085987009</v>
      </c>
      <c r="J4933">
        <v>6187.1126933726855</v>
      </c>
      <c r="K4933">
        <v>-1544.0976323691011</v>
      </c>
      <c r="L4933">
        <v>-14.012878113797766</v>
      </c>
      <c r="M4933">
        <v>6376.880191659654</v>
      </c>
      <c r="N4933">
        <v>36402.821573493733</v>
      </c>
      <c r="O4933">
        <v>62.482776244536609</v>
      </c>
      <c r="P4933">
        <v>54.718240370055348</v>
      </c>
      <c r="Q4933" s="6">
        <v>4931</v>
      </c>
    </row>
    <row r="4934" spans="1:17" x14ac:dyDescent="0.25">
      <c r="A4934">
        <v>126.47855964953095</v>
      </c>
      <c r="B4934">
        <v>-15.3788363448592</v>
      </c>
      <c r="C4934" s="6">
        <v>2291.2400000000002</v>
      </c>
      <c r="D4934">
        <v>3</v>
      </c>
      <c r="E4934">
        <v>0.65</v>
      </c>
      <c r="F4934">
        <v>19.899999999999999</v>
      </c>
      <c r="G4934">
        <v>54.048620189015942</v>
      </c>
      <c r="H4934">
        <v>22.964233744372315</v>
      </c>
      <c r="I4934">
        <v>16.478559649530951</v>
      </c>
      <c r="J4934">
        <v>6151.2089366677919</v>
      </c>
      <c r="K4934">
        <v>-1680.5546644327667</v>
      </c>
      <c r="L4934">
        <v>-15.280710513273608</v>
      </c>
      <c r="M4934">
        <v>6376.6476586595591</v>
      </c>
      <c r="N4934">
        <v>36346.40884492256</v>
      </c>
      <c r="O4934">
        <v>63.772160328885121</v>
      </c>
      <c r="P4934">
        <v>48.122757885159686</v>
      </c>
      <c r="Q4934" s="6">
        <v>4932</v>
      </c>
    </row>
    <row r="4935" spans="1:17" x14ac:dyDescent="0.25">
      <c r="A4935">
        <v>129.574566781736</v>
      </c>
      <c r="B4935">
        <v>-11.553694017281492</v>
      </c>
      <c r="C4935" s="6">
        <v>2291.5200000000004</v>
      </c>
      <c r="D4935">
        <v>1.2</v>
      </c>
      <c r="E4935">
        <v>0.65</v>
      </c>
      <c r="F4935">
        <v>19.899999999999999</v>
      </c>
      <c r="G4935">
        <v>46.089820015575185</v>
      </c>
      <c r="H4935">
        <v>19.114109004847514</v>
      </c>
      <c r="I4935">
        <v>19.574566781735996</v>
      </c>
      <c r="J4935">
        <v>6249.7417826443252</v>
      </c>
      <c r="K4935">
        <v>-1269.0717253703945</v>
      </c>
      <c r="L4935">
        <v>-11.478407250793294</v>
      </c>
      <c r="M4935">
        <v>6377.2890317018609</v>
      </c>
      <c r="N4935">
        <v>36358.129396654142</v>
      </c>
      <c r="O4935">
        <v>63.517201795331658</v>
      </c>
      <c r="P4935">
        <v>60.609179639177682</v>
      </c>
      <c r="Q4935" s="6">
        <v>4933</v>
      </c>
    </row>
    <row r="4936" spans="1:17" x14ac:dyDescent="0.25">
      <c r="A4936">
        <v>128.68310046473516</v>
      </c>
      <c r="B4936">
        <v>-16.440932387318778</v>
      </c>
      <c r="C4936" s="6">
        <v>2291.8000000000002</v>
      </c>
      <c r="D4936">
        <v>3</v>
      </c>
      <c r="E4936">
        <v>0.65</v>
      </c>
      <c r="F4936">
        <v>19.899999999999999</v>
      </c>
      <c r="G4936">
        <v>54.048620189015942</v>
      </c>
      <c r="H4936">
        <v>14.968141295273101</v>
      </c>
      <c r="I4936">
        <v>18.683100464735162</v>
      </c>
      <c r="J4936">
        <v>6118.9916616896198</v>
      </c>
      <c r="K4936">
        <v>-1793.5802136840232</v>
      </c>
      <c r="L4936">
        <v>-16.336755628958343</v>
      </c>
      <c r="M4936">
        <v>6376.4401462529167</v>
      </c>
      <c r="N4936">
        <v>36464.51129254196</v>
      </c>
      <c r="O4936">
        <v>61.116958186727388</v>
      </c>
      <c r="P4936">
        <v>50.071366827457538</v>
      </c>
      <c r="Q4936" s="6">
        <v>4934</v>
      </c>
    </row>
    <row r="4937" spans="1:17" x14ac:dyDescent="0.25">
      <c r="A4937">
        <v>127.26462650976434</v>
      </c>
      <c r="B4937">
        <v>-14.809202879328817</v>
      </c>
      <c r="C4937" s="6">
        <v>2292.0800000000004</v>
      </c>
      <c r="D4937">
        <v>1.2</v>
      </c>
      <c r="E4937">
        <v>0.65</v>
      </c>
      <c r="F4937">
        <v>19.899999999999999</v>
      </c>
      <c r="G4937">
        <v>46.089820015575185</v>
      </c>
      <c r="H4937">
        <v>17.598429343576889</v>
      </c>
      <c r="I4937">
        <v>17.264626509764341</v>
      </c>
      <c r="J4937">
        <v>6167.6220532787638</v>
      </c>
      <c r="K4937">
        <v>-1619.6997057484975</v>
      </c>
      <c r="L4937">
        <v>-14.714377953458994</v>
      </c>
      <c r="M4937">
        <v>6376.7537924003564</v>
      </c>
      <c r="N4937">
        <v>36356.656477525219</v>
      </c>
      <c r="O4937">
        <v>63.535380101043941</v>
      </c>
      <c r="P4937">
        <v>50.565147087940147</v>
      </c>
      <c r="Q4937" s="6">
        <v>4935</v>
      </c>
    </row>
    <row r="4938" spans="1:17" x14ac:dyDescent="0.25">
      <c r="A4938">
        <v>128.01482484161733</v>
      </c>
      <c r="B4938">
        <v>-11.543055500524666</v>
      </c>
      <c r="C4938" s="6">
        <v>2292.36</v>
      </c>
      <c r="D4938">
        <v>1.2</v>
      </c>
      <c r="E4938">
        <v>0.65</v>
      </c>
      <c r="F4938">
        <v>19.899999999999999</v>
      </c>
      <c r="G4938">
        <v>46.089820015575185</v>
      </c>
      <c r="H4938">
        <v>15.877574276093412</v>
      </c>
      <c r="I4938">
        <v>18.014824841617326</v>
      </c>
      <c r="J4938">
        <v>6249.9773764277479</v>
      </c>
      <c r="K4938">
        <v>-1267.9187286186907</v>
      </c>
      <c r="L4938">
        <v>-11.467834299189487</v>
      </c>
      <c r="M4938">
        <v>6377.2905773722368</v>
      </c>
      <c r="N4938">
        <v>36294.248961379504</v>
      </c>
      <c r="O4938">
        <v>65.048761661471445</v>
      </c>
      <c r="P4938">
        <v>58.395357841359974</v>
      </c>
      <c r="Q4938" s="6">
        <v>4936</v>
      </c>
    </row>
    <row r="4939" spans="1:17" x14ac:dyDescent="0.25">
      <c r="A4939">
        <v>127.69795917420409</v>
      </c>
      <c r="B4939">
        <v>-15.181823607557622</v>
      </c>
      <c r="C4939" s="6">
        <v>2292.6400000000003</v>
      </c>
      <c r="D4939">
        <v>0.75</v>
      </c>
      <c r="E4939">
        <v>0.65</v>
      </c>
      <c r="F4939">
        <v>19.899999999999999</v>
      </c>
      <c r="G4939">
        <v>42.007420362456692</v>
      </c>
      <c r="H4939">
        <v>19.901072039462942</v>
      </c>
      <c r="I4939">
        <v>17.697959174204087</v>
      </c>
      <c r="J4939">
        <v>6156.9540815435112</v>
      </c>
      <c r="K4939">
        <v>-1659.5255900458194</v>
      </c>
      <c r="L4939">
        <v>-15.084835138103371</v>
      </c>
      <c r="M4939">
        <v>6376.6847770806608</v>
      </c>
      <c r="N4939">
        <v>36384.670572541138</v>
      </c>
      <c r="O4939">
        <v>62.887660716758155</v>
      </c>
      <c r="P4939">
        <v>50.624654205971197</v>
      </c>
      <c r="Q4939" s="6">
        <v>4937</v>
      </c>
    </row>
    <row r="4940" spans="1:17" x14ac:dyDescent="0.25">
      <c r="A4940">
        <v>128.73401277201617</v>
      </c>
      <c r="B4940">
        <v>-11.748894801305916</v>
      </c>
      <c r="C4940" s="6">
        <v>2292.92</v>
      </c>
      <c r="D4940">
        <v>3</v>
      </c>
      <c r="E4940">
        <v>0.65</v>
      </c>
      <c r="F4940">
        <v>19.899999999999999</v>
      </c>
      <c r="G4940">
        <v>54.048620189015942</v>
      </c>
      <c r="H4940">
        <v>19.6531446465535</v>
      </c>
      <c r="I4940">
        <v>18.734012772016172</v>
      </c>
      <c r="J4940">
        <v>6245.3809671868821</v>
      </c>
      <c r="K4940">
        <v>-1290.2198230473905</v>
      </c>
      <c r="L4940">
        <v>-11.672406848011057</v>
      </c>
      <c r="M4940">
        <v>6377.2604319632892</v>
      </c>
      <c r="N4940">
        <v>36328.013938468495</v>
      </c>
      <c r="O4940">
        <v>64.2273701173294</v>
      </c>
      <c r="P4940">
        <v>59.019227722691411</v>
      </c>
      <c r="Q4940" s="6">
        <v>4938</v>
      </c>
    </row>
    <row r="4941" spans="1:17" x14ac:dyDescent="0.25">
      <c r="A4941">
        <v>125.32370101803497</v>
      </c>
      <c r="B4941">
        <v>-13.677554620399247</v>
      </c>
      <c r="C4941" s="6">
        <v>2293.2000000000003</v>
      </c>
      <c r="D4941">
        <v>0.75</v>
      </c>
      <c r="E4941">
        <v>0.65</v>
      </c>
      <c r="F4941">
        <v>19.899999999999999</v>
      </c>
      <c r="G4941">
        <v>42.007420362456692</v>
      </c>
      <c r="H4941">
        <v>22.25222476522427</v>
      </c>
      <c r="I4941">
        <v>15.323701018034967</v>
      </c>
      <c r="J4941">
        <v>6198.4277535229594</v>
      </c>
      <c r="K4941">
        <v>-1498.3432694458361</v>
      </c>
      <c r="L4941">
        <v>-13.589396326940729</v>
      </c>
      <c r="M4941">
        <v>6376.9537530655898</v>
      </c>
      <c r="N4941">
        <v>36254.110429405919</v>
      </c>
      <c r="O4941">
        <v>66.048106635793047</v>
      </c>
      <c r="P4941">
        <v>49.207761100301617</v>
      </c>
      <c r="Q4941" s="6">
        <v>4939</v>
      </c>
    </row>
    <row r="4942" spans="1:17" x14ac:dyDescent="0.25">
      <c r="A4942">
        <v>128.24010574931251</v>
      </c>
      <c r="B4942">
        <v>-13.978415401368984</v>
      </c>
      <c r="C4942" s="6">
        <v>2293.48</v>
      </c>
      <c r="D4942">
        <v>3</v>
      </c>
      <c r="E4942">
        <v>0.65</v>
      </c>
      <c r="F4942">
        <v>19.899999999999999</v>
      </c>
      <c r="G4942">
        <v>54.048620189015942</v>
      </c>
      <c r="H4942">
        <v>16.158592301477288</v>
      </c>
      <c r="I4942">
        <v>18.240105749312505</v>
      </c>
      <c r="J4942">
        <v>6190.472014396194</v>
      </c>
      <c r="K4942">
        <v>-1530.6650768415659</v>
      </c>
      <c r="L4942">
        <v>-13.888470979660715</v>
      </c>
      <c r="M4942">
        <v>6376.9020173188228</v>
      </c>
      <c r="N4942">
        <v>36368.642519565699</v>
      </c>
      <c r="O4942">
        <v>63.261707896976979</v>
      </c>
      <c r="P4942">
        <v>53.759767847618761</v>
      </c>
      <c r="Q4942" s="6">
        <v>4940</v>
      </c>
    </row>
    <row r="4943" spans="1:17" x14ac:dyDescent="0.25">
      <c r="A4943">
        <v>129.28370761759973</v>
      </c>
      <c r="B4943">
        <v>-12.07489204878255</v>
      </c>
      <c r="C4943" s="6">
        <v>2293.7600000000002</v>
      </c>
      <c r="D4943">
        <v>3</v>
      </c>
      <c r="E4943">
        <v>0.65</v>
      </c>
      <c r="F4943">
        <v>19.899999999999999</v>
      </c>
      <c r="G4943">
        <v>54.048620189015942</v>
      </c>
      <c r="H4943">
        <v>21.326295689026573</v>
      </c>
      <c r="I4943">
        <v>19.283707617599731</v>
      </c>
      <c r="J4943">
        <v>6237.9374446395032</v>
      </c>
      <c r="K4943">
        <v>-1325.5055641830345</v>
      </c>
      <c r="L4943">
        <v>-11.996405912314335</v>
      </c>
      <c r="M4943">
        <v>6377.2116605861374</v>
      </c>
      <c r="N4943">
        <v>36358.798340975191</v>
      </c>
      <c r="O4943">
        <v>63.499282615197359</v>
      </c>
      <c r="P4943">
        <v>59.124880414068116</v>
      </c>
      <c r="Q4943" s="6">
        <v>4941</v>
      </c>
    </row>
    <row r="4944" spans="1:17" x14ac:dyDescent="0.25">
      <c r="A4944">
        <v>127.12470929942806</v>
      </c>
      <c r="B4944">
        <v>-13.415085260626443</v>
      </c>
      <c r="C4944" s="6">
        <v>2294.0400000000004</v>
      </c>
      <c r="D4944">
        <v>0.75</v>
      </c>
      <c r="E4944">
        <v>0.65</v>
      </c>
      <c r="F4944">
        <v>19.899999999999999</v>
      </c>
      <c r="G4944">
        <v>42.007420362456692</v>
      </c>
      <c r="H4944">
        <v>21.952908173099207</v>
      </c>
      <c r="I4944">
        <v>17.124709299428062</v>
      </c>
      <c r="J4944">
        <v>6205.2294446060969</v>
      </c>
      <c r="K4944">
        <v>-1470.1127496635731</v>
      </c>
      <c r="L4944">
        <v>-13.328493053294102</v>
      </c>
      <c r="M4944">
        <v>6376.9980364533494</v>
      </c>
      <c r="N4944">
        <v>36309.824434481445</v>
      </c>
      <c r="O4944">
        <v>64.657846990426748</v>
      </c>
      <c r="P4944">
        <v>53.020792909982262</v>
      </c>
      <c r="Q4944" s="6">
        <v>4942</v>
      </c>
    </row>
    <row r="4945" spans="1:17" x14ac:dyDescent="0.25">
      <c r="A4945">
        <v>128.07599067072982</v>
      </c>
      <c r="B4945">
        <v>-13.866554497990082</v>
      </c>
      <c r="C4945" s="6">
        <v>2294.3200000000002</v>
      </c>
      <c r="D4945">
        <v>1.2</v>
      </c>
      <c r="E4945">
        <v>0.65</v>
      </c>
      <c r="F4945">
        <v>19.899999999999999</v>
      </c>
      <c r="G4945">
        <v>46.089820015575185</v>
      </c>
      <c r="H4945">
        <v>15.1697602098203</v>
      </c>
      <c r="I4945">
        <v>18.075990670729823</v>
      </c>
      <c r="J4945">
        <v>6193.4498234245775</v>
      </c>
      <c r="K4945">
        <v>-1518.652526562438</v>
      </c>
      <c r="L4945">
        <v>-13.777273026099444</v>
      </c>
      <c r="M4945">
        <v>6376.9213741203057</v>
      </c>
      <c r="N4945">
        <v>36358.956220004417</v>
      </c>
      <c r="O4945">
        <v>63.486854362132632</v>
      </c>
      <c r="P4945">
        <v>53.710657669668024</v>
      </c>
      <c r="Q4945" s="6">
        <v>4943</v>
      </c>
    </row>
    <row r="4946" spans="1:17" x14ac:dyDescent="0.25">
      <c r="A4946">
        <v>128.60967792164016</v>
      </c>
      <c r="B4946">
        <v>-12.807325340965814</v>
      </c>
      <c r="C4946" s="6">
        <v>2294.6000000000004</v>
      </c>
      <c r="D4946">
        <v>3</v>
      </c>
      <c r="E4946">
        <v>0.65</v>
      </c>
      <c r="F4946">
        <v>19.899999999999999</v>
      </c>
      <c r="G4946">
        <v>54.048620189015942</v>
      </c>
      <c r="H4946">
        <v>14.73759442189168</v>
      </c>
      <c r="I4946">
        <v>18.609677921640156</v>
      </c>
      <c r="J4946">
        <v>6220.4816232878757</v>
      </c>
      <c r="K4946">
        <v>-1404.6284454156901</v>
      </c>
      <c r="L4946">
        <v>-12.724386909127785</v>
      </c>
      <c r="M4946">
        <v>6377.0975133937745</v>
      </c>
      <c r="N4946">
        <v>36350.330964360372</v>
      </c>
      <c r="O4946">
        <v>63.693729781583521</v>
      </c>
      <c r="P4946">
        <v>56.642265183443534</v>
      </c>
      <c r="Q4946" s="6">
        <v>4944</v>
      </c>
    </row>
    <row r="4947" spans="1:17" x14ac:dyDescent="0.25">
      <c r="A4947">
        <v>128.04361515973034</v>
      </c>
      <c r="B4947">
        <v>-15.410139004814781</v>
      </c>
      <c r="C4947" s="6">
        <v>2294.88</v>
      </c>
      <c r="D4947">
        <v>3</v>
      </c>
      <c r="E4947">
        <v>0.65</v>
      </c>
      <c r="F4947">
        <v>19.899999999999999</v>
      </c>
      <c r="G4947">
        <v>54.048620189015942</v>
      </c>
      <c r="H4947">
        <v>21.105925726635313</v>
      </c>
      <c r="I4947">
        <v>18.043615159730336</v>
      </c>
      <c r="J4947">
        <v>6150.2894456714912</v>
      </c>
      <c r="K4947">
        <v>-1683.894110310167</v>
      </c>
      <c r="L4947">
        <v>-15.311832883954175</v>
      </c>
      <c r="M4947">
        <v>6376.6417211785865</v>
      </c>
      <c r="N4947">
        <v>36405.209615538646</v>
      </c>
      <c r="O4947">
        <v>62.422297156517544</v>
      </c>
      <c r="P4947">
        <v>50.795550941383347</v>
      </c>
      <c r="Q4947" s="6">
        <v>4945</v>
      </c>
    </row>
    <row r="4948" spans="1:17" x14ac:dyDescent="0.25">
      <c r="A4948">
        <v>127.51723773658659</v>
      </c>
      <c r="B4948">
        <v>-14.922561579447299</v>
      </c>
      <c r="C4948" s="6">
        <v>2295.1600000000003</v>
      </c>
      <c r="D4948">
        <v>0.75</v>
      </c>
      <c r="E4948">
        <v>0.65</v>
      </c>
      <c r="F4948">
        <v>19.899999999999999</v>
      </c>
      <c r="G4948">
        <v>42.007420362456692</v>
      </c>
      <c r="H4948">
        <v>22.949517016157831</v>
      </c>
      <c r="I4948">
        <v>17.517237736586594</v>
      </c>
      <c r="J4948">
        <v>6164.4040940487175</v>
      </c>
      <c r="K4948">
        <v>-1631.8227322301475</v>
      </c>
      <c r="L4948">
        <v>-14.827076760403502</v>
      </c>
      <c r="M4948">
        <v>6376.7329616463985</v>
      </c>
      <c r="N4948">
        <v>36369.635216819697</v>
      </c>
      <c r="O4948">
        <v>63.233751875803627</v>
      </c>
      <c r="P4948">
        <v>50.789961256580973</v>
      </c>
      <c r="Q4948" s="6">
        <v>4946</v>
      </c>
    </row>
    <row r="4949" spans="1:17" x14ac:dyDescent="0.25">
      <c r="A4949">
        <v>129.70592521952776</v>
      </c>
      <c r="B4949">
        <v>-15.033589349235914</v>
      </c>
      <c r="C4949" s="6">
        <v>2295.44</v>
      </c>
      <c r="D4949">
        <v>0.75</v>
      </c>
      <c r="E4949">
        <v>0.65</v>
      </c>
      <c r="F4949">
        <v>19.899999999999999</v>
      </c>
      <c r="G4949">
        <v>42.007420362456692</v>
      </c>
      <c r="H4949">
        <v>23.917252698879167</v>
      </c>
      <c r="I4949">
        <v>19.705925219527757</v>
      </c>
      <c r="J4949">
        <v>6161.2290283588409</v>
      </c>
      <c r="K4949">
        <v>-1643.6904016742956</v>
      </c>
      <c r="L4949">
        <v>-14.937459642603962</v>
      </c>
      <c r="M4949">
        <v>6376.7124191426283</v>
      </c>
      <c r="N4949">
        <v>36460.106109048749</v>
      </c>
      <c r="O4949">
        <v>61.219071064684925</v>
      </c>
      <c r="P4949">
        <v>54.087982702918382</v>
      </c>
      <c r="Q4949" s="6">
        <v>4947</v>
      </c>
    </row>
    <row r="4950" spans="1:17" x14ac:dyDescent="0.25">
      <c r="A4950">
        <v>127.15041006189573</v>
      </c>
      <c r="B4950">
        <v>-12.961793257632715</v>
      </c>
      <c r="C4950" s="6">
        <v>2295.7200000000003</v>
      </c>
      <c r="D4950">
        <v>3</v>
      </c>
      <c r="E4950">
        <v>0.65</v>
      </c>
      <c r="F4950">
        <v>19.899999999999999</v>
      </c>
      <c r="G4950">
        <v>54.048620189015942</v>
      </c>
      <c r="H4950">
        <v>22.185179525475164</v>
      </c>
      <c r="I4950">
        <v>17.150410061895727</v>
      </c>
      <c r="J4950">
        <v>6216.671055789162</v>
      </c>
      <c r="K4950">
        <v>-1421.2868848450407</v>
      </c>
      <c r="L4950">
        <v>-12.877922613428369</v>
      </c>
      <c r="M4950">
        <v>6377.0726375759004</v>
      </c>
      <c r="N4950">
        <v>36298.092492150747</v>
      </c>
      <c r="O4950">
        <v>64.947078098951792</v>
      </c>
      <c r="P4950">
        <v>53.989346859955347</v>
      </c>
      <c r="Q4950" s="6">
        <v>4948</v>
      </c>
    </row>
    <row r="4951" spans="1:17" x14ac:dyDescent="0.25">
      <c r="A4951">
        <v>128.9782556993224</v>
      </c>
      <c r="B4951">
        <v>-16.099730262323959</v>
      </c>
      <c r="C4951" s="6">
        <v>2296</v>
      </c>
      <c r="D4951">
        <v>1.2</v>
      </c>
      <c r="E4951">
        <v>0.65</v>
      </c>
      <c r="F4951">
        <v>19.899999999999999</v>
      </c>
      <c r="G4951">
        <v>46.089820015575185</v>
      </c>
      <c r="H4951">
        <v>16.170534526365614</v>
      </c>
      <c r="I4951">
        <v>18.978255699322403</v>
      </c>
      <c r="J4951">
        <v>6129.5702788529234</v>
      </c>
      <c r="K4951">
        <v>-1757.3345049772361</v>
      </c>
      <c r="L4951">
        <v>-15.997482301214612</v>
      </c>
      <c r="M4951">
        <v>6376.5081640174103</v>
      </c>
      <c r="N4951">
        <v>36464.720564087496</v>
      </c>
      <c r="O4951">
        <v>61.114340535782603</v>
      </c>
      <c r="P4951">
        <v>51.118646386700711</v>
      </c>
      <c r="Q4951" s="6">
        <v>4949</v>
      </c>
    </row>
    <row r="4952" spans="1:17" x14ac:dyDescent="0.25">
      <c r="A4952">
        <v>126.18804382539862</v>
      </c>
      <c r="B4952">
        <v>-13.468899239588074</v>
      </c>
      <c r="C4952" s="6">
        <v>2296.2800000000002</v>
      </c>
      <c r="D4952">
        <v>0.75</v>
      </c>
      <c r="E4952">
        <v>0.65</v>
      </c>
      <c r="F4952">
        <v>19.899999999999999</v>
      </c>
      <c r="G4952">
        <v>42.007420362456692</v>
      </c>
      <c r="H4952">
        <v>16.729585779638192</v>
      </c>
      <c r="I4952">
        <v>16.188043825398623</v>
      </c>
      <c r="J4952">
        <v>6203.8454488480329</v>
      </c>
      <c r="K4952">
        <v>-1475.9033272762388</v>
      </c>
      <c r="L4952">
        <v>-13.381985346956801</v>
      </c>
      <c r="M4952">
        <v>6376.9890218391874</v>
      </c>
      <c r="N4952">
        <v>36277.58768768439</v>
      </c>
      <c r="O4952">
        <v>65.453513556953297</v>
      </c>
      <c r="P4952">
        <v>51.258804191688007</v>
      </c>
      <c r="Q4952" s="6">
        <v>4950</v>
      </c>
    </row>
    <row r="4953" spans="1:17" x14ac:dyDescent="0.25">
      <c r="A4953">
        <v>129.91925702268696</v>
      </c>
      <c r="B4953">
        <v>-15.991624679291863</v>
      </c>
      <c r="C4953" s="6">
        <v>2296.5600000000004</v>
      </c>
      <c r="D4953">
        <v>0.75</v>
      </c>
      <c r="E4953">
        <v>0.65</v>
      </c>
      <c r="F4953">
        <v>19.899999999999999</v>
      </c>
      <c r="G4953">
        <v>42.007420362456692</v>
      </c>
      <c r="H4953">
        <v>20.603962102962235</v>
      </c>
      <c r="I4953">
        <v>19.919257022686963</v>
      </c>
      <c r="J4953">
        <v>6132.8768607736347</v>
      </c>
      <c r="K4953">
        <v>-1745.8376835575996</v>
      </c>
      <c r="L4953">
        <v>-15.889990846215458</v>
      </c>
      <c r="M4953">
        <v>6376.5294484337201</v>
      </c>
      <c r="N4953">
        <v>36499.870558624287</v>
      </c>
      <c r="O4953">
        <v>60.370455590449787</v>
      </c>
      <c r="P4953">
        <v>52.755972981605019</v>
      </c>
      <c r="Q4953" s="6">
        <v>4951</v>
      </c>
    </row>
    <row r="4954" spans="1:17" x14ac:dyDescent="0.25">
      <c r="A4954">
        <v>129.71242511409508</v>
      </c>
      <c r="B4954">
        <v>-13.217760528958237</v>
      </c>
      <c r="C4954" s="6">
        <v>2296.84</v>
      </c>
      <c r="D4954">
        <v>3</v>
      </c>
      <c r="E4954">
        <v>0.65</v>
      </c>
      <c r="F4954">
        <v>19.899999999999999</v>
      </c>
      <c r="G4954">
        <v>54.048620189015942</v>
      </c>
      <c r="H4954">
        <v>16.054714641523699</v>
      </c>
      <c r="I4954">
        <v>19.712425114095083</v>
      </c>
      <c r="J4954">
        <v>6210.2576727799624</v>
      </c>
      <c r="K4954">
        <v>-1448.8690482484285</v>
      </c>
      <c r="L4954">
        <v>-13.132350457418321</v>
      </c>
      <c r="M4954">
        <v>6377.030804480617</v>
      </c>
      <c r="N4954">
        <v>36407.019477009781</v>
      </c>
      <c r="O4954">
        <v>62.392987796962814</v>
      </c>
      <c r="P4954">
        <v>57.455366026484185</v>
      </c>
      <c r="Q4954" s="6">
        <v>4952</v>
      </c>
    </row>
    <row r="4955" spans="1:17" x14ac:dyDescent="0.25">
      <c r="A4955">
        <v>127.42783642240566</v>
      </c>
      <c r="B4955">
        <v>-13.45262424015797</v>
      </c>
      <c r="C4955" s="6">
        <v>2297.1200000000003</v>
      </c>
      <c r="D4955">
        <v>1.2</v>
      </c>
      <c r="E4955">
        <v>0.65</v>
      </c>
      <c r="F4955">
        <v>19.899999999999999</v>
      </c>
      <c r="G4955">
        <v>46.089820015575185</v>
      </c>
      <c r="H4955">
        <v>23.51768405624334</v>
      </c>
      <c r="I4955">
        <v>17.427836422405662</v>
      </c>
      <c r="J4955">
        <v>6204.2645859618497</v>
      </c>
      <c r="K4955">
        <v>-1474.1522133701003</v>
      </c>
      <c r="L4955">
        <v>-13.365807603028173</v>
      </c>
      <c r="M4955">
        <v>6376.9917516650694</v>
      </c>
      <c r="N4955">
        <v>36322.21173694585</v>
      </c>
      <c r="O4955">
        <v>64.358151893062157</v>
      </c>
      <c r="P4955">
        <v>53.45795808835846</v>
      </c>
      <c r="Q4955" s="6">
        <v>4953</v>
      </c>
    </row>
    <row r="4956" spans="1:17" x14ac:dyDescent="0.25">
      <c r="A4956">
        <v>129.08336624751107</v>
      </c>
      <c r="B4956">
        <v>-15.782795332723179</v>
      </c>
      <c r="C4956" s="6">
        <v>2297.4</v>
      </c>
      <c r="D4956">
        <v>0.75</v>
      </c>
      <c r="E4956">
        <v>0.65</v>
      </c>
      <c r="F4956">
        <v>19.899999999999999</v>
      </c>
      <c r="G4956">
        <v>42.007420362456692</v>
      </c>
      <c r="H4956">
        <v>22.221002093125058</v>
      </c>
      <c r="I4956">
        <v>19.083366247511066</v>
      </c>
      <c r="J4956">
        <v>6139.2026960440799</v>
      </c>
      <c r="K4956">
        <v>-1723.6118374937662</v>
      </c>
      <c r="L4956">
        <v>-15.682351876503242</v>
      </c>
      <c r="M4956">
        <v>6376.5701995244699</v>
      </c>
      <c r="N4956">
        <v>36458.444794120223</v>
      </c>
      <c r="O4956">
        <v>61.250906452293641</v>
      </c>
      <c r="P4956">
        <v>51.825495916782288</v>
      </c>
      <c r="Q4956" s="6">
        <v>4954</v>
      </c>
    </row>
    <row r="4957" spans="1:17" x14ac:dyDescent="0.25">
      <c r="A4957">
        <v>128.63978176497895</v>
      </c>
      <c r="B4957">
        <v>-11.639936649596208</v>
      </c>
      <c r="C4957" s="6">
        <v>2297.6800000000003</v>
      </c>
      <c r="D4957">
        <v>3</v>
      </c>
      <c r="E4957">
        <v>0.65</v>
      </c>
      <c r="F4957">
        <v>19.899999999999999</v>
      </c>
      <c r="G4957">
        <v>54.048620189015942</v>
      </c>
      <c r="H4957">
        <v>20.093145009746987</v>
      </c>
      <c r="I4957">
        <v>18.639781764978949</v>
      </c>
      <c r="J4957">
        <v>6247.8240006157548</v>
      </c>
      <c r="K4957">
        <v>-1278.4170679993042</v>
      </c>
      <c r="L4957">
        <v>-11.564118750457657</v>
      </c>
      <c r="M4957">
        <v>6377.2764517795677</v>
      </c>
      <c r="N4957">
        <v>36321.509779251108</v>
      </c>
      <c r="O4957">
        <v>64.383934469057849</v>
      </c>
      <c r="P4957">
        <v>59.11443477879132</v>
      </c>
      <c r="Q4957" s="6">
        <v>4955</v>
      </c>
    </row>
    <row r="4958" spans="1:17" x14ac:dyDescent="0.25">
      <c r="A4958">
        <v>126.70647262929977</v>
      </c>
      <c r="B4958">
        <v>-14.418312717017059</v>
      </c>
      <c r="C4958" s="6">
        <v>2297.96</v>
      </c>
      <c r="D4958">
        <v>0.75</v>
      </c>
      <c r="E4958">
        <v>0.65</v>
      </c>
      <c r="F4958">
        <v>19.899999999999999</v>
      </c>
      <c r="G4958">
        <v>42.007420362456692</v>
      </c>
      <c r="H4958">
        <v>20.554929816703016</v>
      </c>
      <c r="I4958">
        <v>16.706472629299768</v>
      </c>
      <c r="J4958">
        <v>6178.5340962772589</v>
      </c>
      <c r="K4958">
        <v>-1577.848930254024</v>
      </c>
      <c r="L4958">
        <v>-14.325774496858353</v>
      </c>
      <c r="M4958">
        <v>6376.8245095473976</v>
      </c>
      <c r="N4958">
        <v>36324.177866563339</v>
      </c>
      <c r="O4958">
        <v>64.305712602212708</v>
      </c>
      <c r="P4958">
        <v>50.320292872393765</v>
      </c>
      <c r="Q4958" s="6">
        <v>4956</v>
      </c>
    </row>
    <row r="4959" spans="1:17" x14ac:dyDescent="0.25">
      <c r="A4959">
        <v>128.91077113384048</v>
      </c>
      <c r="B4959">
        <v>-16.383027722194928</v>
      </c>
      <c r="C4959" s="6">
        <v>2298.2400000000002</v>
      </c>
      <c r="D4959">
        <v>3</v>
      </c>
      <c r="E4959">
        <v>0.65</v>
      </c>
      <c r="F4959">
        <v>19.899999999999999</v>
      </c>
      <c r="G4959">
        <v>54.048620189015942</v>
      </c>
      <c r="H4959">
        <v>17.759804806605363</v>
      </c>
      <c r="I4959">
        <v>18.910771133840484</v>
      </c>
      <c r="J4959">
        <v>6120.8021640452871</v>
      </c>
      <c r="K4959">
        <v>-1787.4333998598313</v>
      </c>
      <c r="L4959">
        <v>-16.279177270885882</v>
      </c>
      <c r="M4959">
        <v>6376.451779031654</v>
      </c>
      <c r="N4959">
        <v>36471.591193254208</v>
      </c>
      <c r="O4959">
        <v>60.965851509489397</v>
      </c>
      <c r="P4959">
        <v>50.534799950171468</v>
      </c>
      <c r="Q4959" s="6">
        <v>4957</v>
      </c>
    </row>
    <row r="4960" spans="1:17" x14ac:dyDescent="0.25">
      <c r="A4960">
        <v>130.16853726523289</v>
      </c>
      <c r="B4960">
        <v>-13.106534858081417</v>
      </c>
      <c r="C4960" s="6">
        <v>2298.5200000000004</v>
      </c>
      <c r="D4960">
        <v>3</v>
      </c>
      <c r="E4960">
        <v>0.65</v>
      </c>
      <c r="F4960">
        <v>19.899999999999999</v>
      </c>
      <c r="G4960">
        <v>54.048620189015942</v>
      </c>
      <c r="H4960">
        <v>19.506234672260696</v>
      </c>
      <c r="I4960">
        <v>20.168537265232885</v>
      </c>
      <c r="J4960">
        <v>6213.059639442703</v>
      </c>
      <c r="K4960">
        <v>-1436.8872022992437</v>
      </c>
      <c r="L4960">
        <v>-13.021792892161113</v>
      </c>
      <c r="M4960">
        <v>6377.0490758189435</v>
      </c>
      <c r="N4960">
        <v>36423.499439444771</v>
      </c>
      <c r="O4960">
        <v>62.026834007044897</v>
      </c>
      <c r="P4960">
        <v>58.310142515339336</v>
      </c>
      <c r="Q4960" s="6">
        <v>4958</v>
      </c>
    </row>
    <row r="4961" spans="1:17" x14ac:dyDescent="0.25">
      <c r="A4961">
        <v>129.70477792371176</v>
      </c>
      <c r="B4961">
        <v>-11.94147226872324</v>
      </c>
      <c r="C4961" s="6">
        <v>2298.8000000000002</v>
      </c>
      <c r="D4961">
        <v>1.2</v>
      </c>
      <c r="E4961">
        <v>0.65</v>
      </c>
      <c r="F4961">
        <v>19.899999999999999</v>
      </c>
      <c r="G4961">
        <v>46.089820015575185</v>
      </c>
      <c r="H4961">
        <v>17.651857947406736</v>
      </c>
      <c r="I4961">
        <v>19.70477792371176</v>
      </c>
      <c r="J4961">
        <v>6241.0081190095307</v>
      </c>
      <c r="K4961">
        <v>-1311.0693146853264</v>
      </c>
      <c r="L4961">
        <v>-11.863802719090675</v>
      </c>
      <c r="M4961">
        <v>6377.2317732267129</v>
      </c>
      <c r="N4961">
        <v>36373.187565382825</v>
      </c>
      <c r="O4961">
        <v>63.166771821432015</v>
      </c>
      <c r="P4961">
        <v>59.983593800558047</v>
      </c>
      <c r="Q4961" s="6">
        <v>4959</v>
      </c>
    </row>
    <row r="4962" spans="1:17" x14ac:dyDescent="0.25">
      <c r="A4962">
        <v>125.91504817285289</v>
      </c>
      <c r="B4962">
        <v>-12.614132461484937</v>
      </c>
      <c r="C4962" s="6">
        <v>2299.0800000000004</v>
      </c>
      <c r="D4962">
        <v>3</v>
      </c>
      <c r="E4962">
        <v>0.65</v>
      </c>
      <c r="F4962">
        <v>19.899999999999999</v>
      </c>
      <c r="G4962">
        <v>54.048620189015942</v>
      </c>
      <c r="H4962">
        <v>23.040428950990432</v>
      </c>
      <c r="I4962">
        <v>15.915048172852892</v>
      </c>
      <c r="J4962">
        <v>6225.1842013521755</v>
      </c>
      <c r="K4962">
        <v>-1383.7796654049828</v>
      </c>
      <c r="L4962">
        <v>-12.532363306716563</v>
      </c>
      <c r="M4962">
        <v>6377.1282332373594</v>
      </c>
      <c r="N4962">
        <v>36244.246805452494</v>
      </c>
      <c r="O4962">
        <v>66.30865890212732</v>
      </c>
      <c r="P4962">
        <v>52.552243047132791</v>
      </c>
      <c r="Q4962" s="6">
        <v>4960</v>
      </c>
    </row>
    <row r="4963" spans="1:17" x14ac:dyDescent="0.25">
      <c r="A4963">
        <v>129.03994850456044</v>
      </c>
      <c r="B4963">
        <v>-12.265049695571742</v>
      </c>
      <c r="C4963" s="6">
        <v>2299.36</v>
      </c>
      <c r="D4963">
        <v>0.75</v>
      </c>
      <c r="E4963">
        <v>0.65</v>
      </c>
      <c r="F4963">
        <v>19.899999999999999</v>
      </c>
      <c r="G4963">
        <v>42.007420362456692</v>
      </c>
      <c r="H4963">
        <v>22.874498879737715</v>
      </c>
      <c r="I4963">
        <v>19.039948504560442</v>
      </c>
      <c r="J4963">
        <v>6233.50280788488</v>
      </c>
      <c r="K4963">
        <v>-1346.0687423927936</v>
      </c>
      <c r="L4963">
        <v>-12.185402631502676</v>
      </c>
      <c r="M4963">
        <v>6377.1826314725849</v>
      </c>
      <c r="N4963">
        <v>36353.552382026704</v>
      </c>
      <c r="O4963">
        <v>63.62085363674742</v>
      </c>
      <c r="P4963">
        <v>58.385227051112913</v>
      </c>
      <c r="Q4963" s="6">
        <v>4961</v>
      </c>
    </row>
    <row r="4964" spans="1:17" x14ac:dyDescent="0.25">
      <c r="A4964">
        <v>128.48123624293743</v>
      </c>
      <c r="B4964">
        <v>-13.436088687965107</v>
      </c>
      <c r="C4964" s="6">
        <v>2299.6400000000003</v>
      </c>
      <c r="D4964">
        <v>0.75</v>
      </c>
      <c r="E4964">
        <v>0.65</v>
      </c>
      <c r="F4964">
        <v>19.899999999999999</v>
      </c>
      <c r="G4964">
        <v>42.007420362456692</v>
      </c>
      <c r="H4964">
        <v>14.236760107557073</v>
      </c>
      <c r="I4964">
        <v>18.481236242937428</v>
      </c>
      <c r="J4964">
        <v>6204.6899232162814</v>
      </c>
      <c r="K4964">
        <v>-1472.3729456616816</v>
      </c>
      <c r="L4964">
        <v>-13.349370891776752</v>
      </c>
      <c r="M4964">
        <v>6376.9945220595982</v>
      </c>
      <c r="N4964">
        <v>36362.539024481899</v>
      </c>
      <c r="O4964">
        <v>63.405774940934961</v>
      </c>
      <c r="P4964">
        <v>55.192621802359263</v>
      </c>
      <c r="Q4964" s="6">
        <v>4962</v>
      </c>
    </row>
    <row r="4965" spans="1:17" x14ac:dyDescent="0.25">
      <c r="A4965">
        <v>129.69561456573328</v>
      </c>
      <c r="B4965">
        <v>-13.597273462440342</v>
      </c>
      <c r="C4965" s="6">
        <v>2299.92</v>
      </c>
      <c r="D4965">
        <v>0.75</v>
      </c>
      <c r="E4965">
        <v>0.65</v>
      </c>
      <c r="F4965">
        <v>19.899999999999999</v>
      </c>
      <c r="G4965">
        <v>42.007420362456692</v>
      </c>
      <c r="H4965">
        <v>15.259308754566971</v>
      </c>
      <c r="I4965">
        <v>19.69561456573328</v>
      </c>
      <c r="J4965">
        <v>6200.521920493421</v>
      </c>
      <c r="K4965">
        <v>-1489.7116863288124</v>
      </c>
      <c r="L4965">
        <v>-13.509593413149627</v>
      </c>
      <c r="M4965">
        <v>6376.967382298898</v>
      </c>
      <c r="N4965">
        <v>36416.911183213415</v>
      </c>
      <c r="O4965">
        <v>62.170529718992981</v>
      </c>
      <c r="P4965">
        <v>56.7048657989885</v>
      </c>
      <c r="Q4965" s="6">
        <v>4963</v>
      </c>
    </row>
    <row r="4966" spans="1:17" x14ac:dyDescent="0.25">
      <c r="A4966">
        <v>128.29974617765956</v>
      </c>
      <c r="B4966">
        <v>-15.092348213047197</v>
      </c>
      <c r="C4966" s="6">
        <v>2300.2000000000003</v>
      </c>
      <c r="D4966">
        <v>3</v>
      </c>
      <c r="E4966">
        <v>0.65</v>
      </c>
      <c r="F4966">
        <v>19.899999999999999</v>
      </c>
      <c r="G4966">
        <v>54.048620189015942</v>
      </c>
      <c r="H4966">
        <v>21.82424439579589</v>
      </c>
      <c r="I4966">
        <v>18.299746177659557</v>
      </c>
      <c r="J4966">
        <v>6159.5393819019682</v>
      </c>
      <c r="K4966">
        <v>-1649.9686404928918</v>
      </c>
      <c r="L4966">
        <v>-14.995877793255918</v>
      </c>
      <c r="M4966">
        <v>6376.7014915088539</v>
      </c>
      <c r="N4966">
        <v>36404.979440860399</v>
      </c>
      <c r="O4966">
        <v>62.429183864414696</v>
      </c>
      <c r="P4966">
        <v>51.786122015564317</v>
      </c>
      <c r="Q4966" s="6">
        <v>4964</v>
      </c>
    </row>
    <row r="4967" spans="1:17" x14ac:dyDescent="0.25">
      <c r="A4967">
        <v>126.71842154722758</v>
      </c>
      <c r="B4967">
        <v>-14.569992049472246</v>
      </c>
      <c r="C4967" s="6">
        <v>2300.48</v>
      </c>
      <c r="D4967">
        <v>1.2</v>
      </c>
      <c r="E4967">
        <v>0.65</v>
      </c>
      <c r="F4967">
        <v>19.899999999999999</v>
      </c>
      <c r="G4967">
        <v>46.089820015575185</v>
      </c>
      <c r="H4967">
        <v>22.888750791187391</v>
      </c>
      <c r="I4967">
        <v>16.718421547227578</v>
      </c>
      <c r="J4967">
        <v>6174.3337799860483</v>
      </c>
      <c r="K4967">
        <v>-1594.0971889245995</v>
      </c>
      <c r="L4967">
        <v>-14.476564455025416</v>
      </c>
      <c r="M4967">
        <v>6376.7972740564774</v>
      </c>
      <c r="N4967">
        <v>36329.272362278236</v>
      </c>
      <c r="O4967">
        <v>64.182913160851555</v>
      </c>
      <c r="P4967">
        <v>50.053050052533287</v>
      </c>
      <c r="Q4967" s="6">
        <v>4965</v>
      </c>
    </row>
    <row r="4968" spans="1:17" x14ac:dyDescent="0.25">
      <c r="A4968">
        <v>129.33964805082681</v>
      </c>
      <c r="B4968">
        <v>-14.701467824464251</v>
      </c>
      <c r="C4968" s="6">
        <v>2300.7600000000002</v>
      </c>
      <c r="D4968">
        <v>3</v>
      </c>
      <c r="E4968">
        <v>0.65</v>
      </c>
      <c r="F4968">
        <v>19.899999999999999</v>
      </c>
      <c r="G4968">
        <v>54.048620189015942</v>
      </c>
      <c r="H4968">
        <v>23.955300110293642</v>
      </c>
      <c r="I4968">
        <v>19.33964805082681</v>
      </c>
      <c r="J4968">
        <v>6170.658107220097</v>
      </c>
      <c r="K4968">
        <v>-1608.172325035782</v>
      </c>
      <c r="L4968">
        <v>-14.607271419155046</v>
      </c>
      <c r="M4968">
        <v>6376.7734555347115</v>
      </c>
      <c r="N4968">
        <v>36434.597290412174</v>
      </c>
      <c r="O4968">
        <v>61.774712131742127</v>
      </c>
      <c r="P4968">
        <v>54.129862712023986</v>
      </c>
      <c r="Q4968" s="6">
        <v>4966</v>
      </c>
    </row>
    <row r="4969" spans="1:17" x14ac:dyDescent="0.25">
      <c r="A4969">
        <v>129.09473157708325</v>
      </c>
      <c r="B4969">
        <v>-15.574057818316652</v>
      </c>
      <c r="C4969" s="6">
        <v>2301.0400000000004</v>
      </c>
      <c r="D4969">
        <v>0.75</v>
      </c>
      <c r="E4969">
        <v>0.65</v>
      </c>
      <c r="F4969">
        <v>19.899999999999999</v>
      </c>
      <c r="G4969">
        <v>42.007420362456692</v>
      </c>
      <c r="H4969">
        <v>22.572833861604977</v>
      </c>
      <c r="I4969">
        <v>19.094731577083252</v>
      </c>
      <c r="J4969">
        <v>6145.4446336811179</v>
      </c>
      <c r="K4969">
        <v>-1701.3732979717333</v>
      </c>
      <c r="L4969">
        <v>-15.474809503613029</v>
      </c>
      <c r="M4969">
        <v>6376.610451069695</v>
      </c>
      <c r="N4969">
        <v>36452.090262647667</v>
      </c>
      <c r="O4969">
        <v>61.389196797272859</v>
      </c>
      <c r="P4969">
        <v>52.204086401018905</v>
      </c>
      <c r="Q4969" s="6">
        <v>4967</v>
      </c>
    </row>
    <row r="4970" spans="1:17" x14ac:dyDescent="0.25">
      <c r="A4970">
        <v>129.21652572586058</v>
      </c>
      <c r="B4970">
        <v>-14.522336319290879</v>
      </c>
      <c r="C4970" s="6">
        <v>2301.3200000000002</v>
      </c>
      <c r="D4970">
        <v>3</v>
      </c>
      <c r="E4970">
        <v>0.65</v>
      </c>
      <c r="F4970">
        <v>19.899999999999999</v>
      </c>
      <c r="G4970">
        <v>54.048620189015942</v>
      </c>
      <c r="H4970">
        <v>19.817573695953218</v>
      </c>
      <c r="I4970">
        <v>19.216525725860578</v>
      </c>
      <c r="J4970">
        <v>6175.6581061524685</v>
      </c>
      <c r="K4970">
        <v>-1588.993367472656</v>
      </c>
      <c r="L4970">
        <v>-14.429187876484731</v>
      </c>
      <c r="M4970">
        <v>6376.8058592024572</v>
      </c>
      <c r="N4970">
        <v>36424.071270638233</v>
      </c>
      <c r="O4970">
        <v>62.007276921438702</v>
      </c>
      <c r="P4970">
        <v>54.26841933983966</v>
      </c>
      <c r="Q4970" s="6">
        <v>4968</v>
      </c>
    </row>
    <row r="4971" spans="1:17" x14ac:dyDescent="0.25">
      <c r="A4971">
        <v>127.38864134844641</v>
      </c>
      <c r="B4971">
        <v>-12.575265828781083</v>
      </c>
      <c r="C4971" s="6">
        <v>2301.6000000000004</v>
      </c>
      <c r="D4971">
        <v>3</v>
      </c>
      <c r="E4971">
        <v>0.65</v>
      </c>
      <c r="F4971">
        <v>19.899999999999999</v>
      </c>
      <c r="G4971">
        <v>54.048620189015942</v>
      </c>
      <c r="H4971">
        <v>14.988007321262254</v>
      </c>
      <c r="I4971">
        <v>17.388641348446413</v>
      </c>
      <c r="J4971">
        <v>6226.1217644759063</v>
      </c>
      <c r="K4971">
        <v>-1379.5834255464461</v>
      </c>
      <c r="L4971">
        <v>-12.493732356651112</v>
      </c>
      <c r="M4971">
        <v>6377.1343606766695</v>
      </c>
      <c r="N4971">
        <v>36296.540628509698</v>
      </c>
      <c r="O4971">
        <v>64.987242342833014</v>
      </c>
      <c r="P4971">
        <v>55.191641591894602</v>
      </c>
      <c r="Q4971" s="6">
        <v>4969</v>
      </c>
    </row>
    <row r="4972" spans="1:17" x14ac:dyDescent="0.25">
      <c r="A4972">
        <v>127.13759777872485</v>
      </c>
      <c r="B4972">
        <v>-15.08372280210925</v>
      </c>
      <c r="C4972" s="6">
        <v>2301.88</v>
      </c>
      <c r="D4972">
        <v>3</v>
      </c>
      <c r="E4972">
        <v>0.65</v>
      </c>
      <c r="F4972">
        <v>19.899999999999999</v>
      </c>
      <c r="G4972">
        <v>54.048620189015942</v>
      </c>
      <c r="H4972">
        <v>18.346507948026659</v>
      </c>
      <c r="I4972">
        <v>17.137597778724853</v>
      </c>
      <c r="J4972">
        <v>6159.7878145129653</v>
      </c>
      <c r="K4972">
        <v>-1649.047143260455</v>
      </c>
      <c r="L4972">
        <v>-14.987302371586578</v>
      </c>
      <c r="M4972">
        <v>6376.703098037251</v>
      </c>
      <c r="N4972">
        <v>36360.639898421192</v>
      </c>
      <c r="O4972">
        <v>63.441120942209629</v>
      </c>
      <c r="P4972">
        <v>49.838288816797103</v>
      </c>
      <c r="Q4972" s="6">
        <v>4970</v>
      </c>
    </row>
    <row r="4973" spans="1:17" x14ac:dyDescent="0.25">
      <c r="A4973">
        <v>126.62106886175751</v>
      </c>
      <c r="B4973">
        <v>-13.06136279831356</v>
      </c>
      <c r="C4973" s="6">
        <v>2302.1600000000003</v>
      </c>
      <c r="D4973">
        <v>3</v>
      </c>
      <c r="E4973">
        <v>0.65</v>
      </c>
      <c r="F4973">
        <v>19.899999999999999</v>
      </c>
      <c r="G4973">
        <v>54.048620189015942</v>
      </c>
      <c r="H4973">
        <v>16.819751691229332</v>
      </c>
      <c r="I4973">
        <v>16.621068861757507</v>
      </c>
      <c r="J4973">
        <v>6214.1909523300783</v>
      </c>
      <c r="K4973">
        <v>-1432.0194978630975</v>
      </c>
      <c r="L4973">
        <v>-12.976892532019841</v>
      </c>
      <c r="M4973">
        <v>6377.0564553154991</v>
      </c>
      <c r="N4973">
        <v>36281.467829777124</v>
      </c>
      <c r="O4973">
        <v>65.358589913928498</v>
      </c>
      <c r="P4973">
        <v>52.871860163426966</v>
      </c>
      <c r="Q4973" s="6">
        <v>4971</v>
      </c>
    </row>
    <row r="4974" spans="1:17" x14ac:dyDescent="0.25">
      <c r="A4974">
        <v>127.02155182321248</v>
      </c>
      <c r="B4974">
        <v>-11.852922053240217</v>
      </c>
      <c r="C4974" s="6">
        <v>2302.44</v>
      </c>
      <c r="D4974">
        <v>0.75</v>
      </c>
      <c r="E4974">
        <v>0.65</v>
      </c>
      <c r="F4974">
        <v>19.899999999999999</v>
      </c>
      <c r="G4974">
        <v>42.007420362456692</v>
      </c>
      <c r="H4974">
        <v>17.212137411830604</v>
      </c>
      <c r="I4974">
        <v>17.021551823212477</v>
      </c>
      <c r="J4974">
        <v>6243.0275352957042</v>
      </c>
      <c r="K4974">
        <v>-1301.4841738422979</v>
      </c>
      <c r="L4974">
        <v>-11.775795391912476</v>
      </c>
      <c r="M4974">
        <v>6377.2450055821382</v>
      </c>
      <c r="N4974">
        <v>36264.060427320816</v>
      </c>
      <c r="O4974">
        <v>65.803558481115402</v>
      </c>
      <c r="P4974">
        <v>56.141124509516899</v>
      </c>
      <c r="Q4974" s="6">
        <v>4972</v>
      </c>
    </row>
    <row r="4975" spans="1:17" x14ac:dyDescent="0.25">
      <c r="A4975">
        <v>127.38355465200415</v>
      </c>
      <c r="B4975">
        <v>-15.486100825338314</v>
      </c>
      <c r="C4975" s="6">
        <v>2302.7200000000003</v>
      </c>
      <c r="D4975">
        <v>1.2</v>
      </c>
      <c r="E4975">
        <v>0.65</v>
      </c>
      <c r="F4975">
        <v>19.899999999999999</v>
      </c>
      <c r="G4975">
        <v>46.089820015575185</v>
      </c>
      <c r="H4975">
        <v>17.503706436271283</v>
      </c>
      <c r="I4975">
        <v>17.38355465200415</v>
      </c>
      <c r="J4975">
        <v>6148.0505316666504</v>
      </c>
      <c r="K4975">
        <v>-1691.9958532596554</v>
      </c>
      <c r="L4975">
        <v>-15.38735768269078</v>
      </c>
      <c r="M4975">
        <v>6376.627267401981</v>
      </c>
      <c r="N4975">
        <v>36382.707150535738</v>
      </c>
      <c r="O4975">
        <v>62.930733221067179</v>
      </c>
      <c r="P4975">
        <v>49.540116359085538</v>
      </c>
      <c r="Q4975" s="6">
        <v>4973</v>
      </c>
    </row>
    <row r="4976" spans="1:17" x14ac:dyDescent="0.25">
      <c r="A4976">
        <v>128.62487903144816</v>
      </c>
      <c r="B4976">
        <v>-13.355589830015974</v>
      </c>
      <c r="C4976" s="6">
        <v>2303</v>
      </c>
      <c r="D4976">
        <v>3</v>
      </c>
      <c r="E4976">
        <v>0.65</v>
      </c>
      <c r="F4976">
        <v>19.899999999999999</v>
      </c>
      <c r="G4976">
        <v>54.048620189015942</v>
      </c>
      <c r="H4976">
        <v>21.497607381893296</v>
      </c>
      <c r="I4976">
        <v>18.62487903144816</v>
      </c>
      <c r="J4976">
        <v>6206.7532188846008</v>
      </c>
      <c r="K4976">
        <v>-1463.7093463217791</v>
      </c>
      <c r="L4976">
        <v>-13.269353622563996</v>
      </c>
      <c r="M4976">
        <v>6377.0079638215975</v>
      </c>
      <c r="N4976">
        <v>36366.013158311347</v>
      </c>
      <c r="O4976">
        <v>63.325658432265683</v>
      </c>
      <c r="P4976">
        <v>55.573274831784715</v>
      </c>
      <c r="Q4976" s="6">
        <v>4974</v>
      </c>
    </row>
    <row r="4977" spans="1:17" x14ac:dyDescent="0.25">
      <c r="A4977">
        <v>125.95837427620643</v>
      </c>
      <c r="B4977">
        <v>-15.005204913934524</v>
      </c>
      <c r="C4977" s="6">
        <v>2303.2800000000002</v>
      </c>
      <c r="D4977">
        <v>0.75</v>
      </c>
      <c r="E4977">
        <v>0.65</v>
      </c>
      <c r="F4977">
        <v>19.899999999999999</v>
      </c>
      <c r="G4977">
        <v>42.007420362456692</v>
      </c>
      <c r="H4977">
        <v>15.605925767627587</v>
      </c>
      <c r="I4977">
        <v>15.958374276206428</v>
      </c>
      <c r="J4977">
        <v>6162.0429301803879</v>
      </c>
      <c r="K4977">
        <v>-1640.6569868732065</v>
      </c>
      <c r="L4977">
        <v>-14.909239938088861</v>
      </c>
      <c r="M4977">
        <v>6376.7176840410593</v>
      </c>
      <c r="N4977">
        <v>36316.230272678869</v>
      </c>
      <c r="O4977">
        <v>64.493735158479936</v>
      </c>
      <c r="P4977">
        <v>47.842392409911859</v>
      </c>
      <c r="Q4977" s="6">
        <v>4975</v>
      </c>
    </row>
    <row r="4978" spans="1:17" x14ac:dyDescent="0.25">
      <c r="A4978">
        <v>125.29609978970139</v>
      </c>
      <c r="B4978">
        <v>-12.188637948933689</v>
      </c>
      <c r="C4978" s="6">
        <v>2303.5600000000004</v>
      </c>
      <c r="D4978">
        <v>1.2</v>
      </c>
      <c r="E4978">
        <v>0.65</v>
      </c>
      <c r="F4978">
        <v>19.899999999999999</v>
      </c>
      <c r="G4978">
        <v>46.089820015575185</v>
      </c>
      <c r="H4978">
        <v>21.433698060969249</v>
      </c>
      <c r="I4978">
        <v>15.296099789701387</v>
      </c>
      <c r="J4978">
        <v>6235.2930034254787</v>
      </c>
      <c r="K4978">
        <v>-1337.8075006146314</v>
      </c>
      <c r="L4978">
        <v>-12.109456969625182</v>
      </c>
      <c r="M4978">
        <v>6377.1943476161596</v>
      </c>
      <c r="N4978">
        <v>36211.855103195834</v>
      </c>
      <c r="O4978">
        <v>67.166782220490802</v>
      </c>
      <c r="P4978">
        <v>52.332890182316831</v>
      </c>
      <c r="Q4978" s="6">
        <v>4976</v>
      </c>
    </row>
    <row r="4979" spans="1:17" x14ac:dyDescent="0.25">
      <c r="A4979">
        <v>125.3031934155767</v>
      </c>
      <c r="B4979">
        <v>-12.37805330848261</v>
      </c>
      <c r="C4979" s="6">
        <v>2303.84</v>
      </c>
      <c r="D4979">
        <v>3</v>
      </c>
      <c r="E4979">
        <v>0.65</v>
      </c>
      <c r="F4979">
        <v>19.899999999999999</v>
      </c>
      <c r="G4979">
        <v>54.048620189015942</v>
      </c>
      <c r="H4979">
        <v>14.567065372427455</v>
      </c>
      <c r="I4979">
        <v>15.3031934155767</v>
      </c>
      <c r="J4979">
        <v>6230.8351185975707</v>
      </c>
      <c r="K4979">
        <v>-1358.2817973100414</v>
      </c>
      <c r="L4979">
        <v>-12.297717992264714</v>
      </c>
      <c r="M4979">
        <v>6377.1651786708962</v>
      </c>
      <c r="N4979">
        <v>36217.093367305548</v>
      </c>
      <c r="O4979">
        <v>67.025248309197337</v>
      </c>
      <c r="P4979">
        <v>51.924814062922543</v>
      </c>
      <c r="Q4979" s="6">
        <v>4977</v>
      </c>
    </row>
    <row r="4980" spans="1:17" x14ac:dyDescent="0.25">
      <c r="A4980">
        <v>125.69083155057581</v>
      </c>
      <c r="B4980">
        <v>-13.824903439165881</v>
      </c>
      <c r="C4980" s="6">
        <v>2304.1200000000003</v>
      </c>
      <c r="D4980">
        <v>1.2</v>
      </c>
      <c r="E4980">
        <v>0.65</v>
      </c>
      <c r="F4980">
        <v>19.899999999999999</v>
      </c>
      <c r="G4980">
        <v>46.089820015575185</v>
      </c>
      <c r="H4980">
        <v>14.238745090993257</v>
      </c>
      <c r="I4980">
        <v>15.690831550575808</v>
      </c>
      <c r="J4980">
        <v>6194.5526015626247</v>
      </c>
      <c r="K4980">
        <v>-1514.1782369922958</v>
      </c>
      <c r="L4980">
        <v>-13.735869159810445</v>
      </c>
      <c r="M4980">
        <v>6376.9285449115223</v>
      </c>
      <c r="N4980">
        <v>36270.790936976737</v>
      </c>
      <c r="O4980">
        <v>65.622547878168263</v>
      </c>
      <c r="P4980">
        <v>49.614384985937754</v>
      </c>
      <c r="Q4980" s="6">
        <v>4978</v>
      </c>
    </row>
    <row r="4981" spans="1:17" x14ac:dyDescent="0.25">
      <c r="A4981">
        <v>125.30282350727209</v>
      </c>
      <c r="B4981">
        <v>-13.139583017663112</v>
      </c>
      <c r="C4981" s="6">
        <v>2304.4</v>
      </c>
      <c r="D4981">
        <v>3</v>
      </c>
      <c r="E4981">
        <v>0.65</v>
      </c>
      <c r="F4981">
        <v>19.899999999999999</v>
      </c>
      <c r="G4981">
        <v>54.048620189015942</v>
      </c>
      <c r="H4981">
        <v>18.571713450593194</v>
      </c>
      <c r="I4981">
        <v>15.302823507272095</v>
      </c>
      <c r="J4981">
        <v>6212.2295306703463</v>
      </c>
      <c r="K4981">
        <v>-1440.4478901311213</v>
      </c>
      <c r="L4981">
        <v>-13.054642406828298</v>
      </c>
      <c r="M4981">
        <v>6377.0436619107377</v>
      </c>
      <c r="N4981">
        <v>36237.946341442985</v>
      </c>
      <c r="O4981">
        <v>66.469852642037566</v>
      </c>
      <c r="P4981">
        <v>50.280326256058274</v>
      </c>
      <c r="Q4981" s="6">
        <v>4979</v>
      </c>
    </row>
    <row r="4982" spans="1:17" x14ac:dyDescent="0.25">
      <c r="A4982">
        <v>124.15447661524584</v>
      </c>
      <c r="B4982">
        <v>-12.697780473597195</v>
      </c>
      <c r="C4982" s="6">
        <v>2304.6800000000003</v>
      </c>
      <c r="D4982">
        <v>0.75</v>
      </c>
      <c r="E4982">
        <v>0.65</v>
      </c>
      <c r="F4982">
        <v>19.899999999999999</v>
      </c>
      <c r="G4982">
        <v>42.007420362456692</v>
      </c>
      <c r="H4982">
        <v>20.465886383000814</v>
      </c>
      <c r="I4982">
        <v>14.154476615245841</v>
      </c>
      <c r="J4982">
        <v>6223.1567327132007</v>
      </c>
      <c r="K4982">
        <v>-1392.8086096011752</v>
      </c>
      <c r="L4982">
        <v>-12.615504593685678</v>
      </c>
      <c r="M4982">
        <v>6377.1149858609888</v>
      </c>
      <c r="N4982">
        <v>36188.766044113552</v>
      </c>
      <c r="O4982">
        <v>67.793543196201171</v>
      </c>
      <c r="P4982">
        <v>48.925056098905095</v>
      </c>
      <c r="Q4982" s="6">
        <v>4980</v>
      </c>
    </row>
    <row r="4983" spans="1:17" x14ac:dyDescent="0.25">
      <c r="A4983">
        <v>131.46766795102795</v>
      </c>
      <c r="B4983">
        <v>-16.634079973131968</v>
      </c>
      <c r="C4983" s="6">
        <v>2304.96</v>
      </c>
      <c r="D4983">
        <v>3</v>
      </c>
      <c r="E4983">
        <v>0.65</v>
      </c>
      <c r="F4983">
        <v>19.899999999999999</v>
      </c>
      <c r="G4983">
        <v>54.048620189015942</v>
      </c>
      <c r="H4983">
        <v>22.018936427985725</v>
      </c>
      <c r="I4983">
        <v>21.467667951027948</v>
      </c>
      <c r="J4983">
        <v>6112.9075499183091</v>
      </c>
      <c r="K4983">
        <v>-1814.0705657897997</v>
      </c>
      <c r="L4983">
        <v>-16.528817839634264</v>
      </c>
      <c r="M4983">
        <v>6376.4010798814397</v>
      </c>
      <c r="N4983">
        <v>36588.861602212673</v>
      </c>
      <c r="O4983">
        <v>58.557532247820738</v>
      </c>
      <c r="P4983">
        <v>53.948623717258592</v>
      </c>
      <c r="Q4983" s="6">
        <v>4981</v>
      </c>
    </row>
    <row r="4984" spans="1:17" x14ac:dyDescent="0.25">
      <c r="A4984">
        <v>127.05839657268733</v>
      </c>
      <c r="B4984">
        <v>-17.065496977799445</v>
      </c>
      <c r="C4984" s="6">
        <v>2305.2400000000002</v>
      </c>
      <c r="D4984">
        <v>3</v>
      </c>
      <c r="E4984">
        <v>0.65</v>
      </c>
      <c r="F4984">
        <v>19.899999999999999</v>
      </c>
      <c r="G4984">
        <v>54.048620189015942</v>
      </c>
      <c r="H4984">
        <v>17.812840211671052</v>
      </c>
      <c r="I4984">
        <v>17.058396572687329</v>
      </c>
      <c r="J4984">
        <v>6099.0683588969077</v>
      </c>
      <c r="K4984">
        <v>-1859.7646320247438</v>
      </c>
      <c r="L4984">
        <v>-16.957827743013599</v>
      </c>
      <c r="M4984">
        <v>6376.3123616262365</v>
      </c>
      <c r="N4984">
        <v>36424.924783495502</v>
      </c>
      <c r="O4984">
        <v>61.97440865777083</v>
      </c>
      <c r="P4984">
        <v>46.276901222042568</v>
      </c>
      <c r="Q4984" s="6">
        <v>4982</v>
      </c>
    </row>
    <row r="4985" spans="1:17" x14ac:dyDescent="0.25">
      <c r="A4985">
        <v>124.99931256618609</v>
      </c>
      <c r="B4985">
        <v>-14.851127249262195</v>
      </c>
      <c r="C4985" s="6">
        <v>2305.5200000000004</v>
      </c>
      <c r="D4985">
        <v>0.75</v>
      </c>
      <c r="E4985">
        <v>0.65</v>
      </c>
      <c r="F4985">
        <v>19.899999999999999</v>
      </c>
      <c r="G4985">
        <v>42.007420362456692</v>
      </c>
      <c r="H4985">
        <v>15.73950215637052</v>
      </c>
      <c r="I4985">
        <v>14.999312566186092</v>
      </c>
      <c r="J4985">
        <v>6166.4347279736539</v>
      </c>
      <c r="K4985">
        <v>-1624.1839909608077</v>
      </c>
      <c r="L4985">
        <v>-14.756058097682123</v>
      </c>
      <c r="M4985">
        <v>6376.7461052524968</v>
      </c>
      <c r="N4985">
        <v>36279.331289396301</v>
      </c>
      <c r="O4985">
        <v>65.401893598700951</v>
      </c>
      <c r="P4985">
        <v>46.270633350861999</v>
      </c>
      <c r="Q4985" s="6">
        <v>4983</v>
      </c>
    </row>
    <row r="4986" spans="1:17" x14ac:dyDescent="0.25">
      <c r="A4986">
        <v>132.66484739027015</v>
      </c>
      <c r="B4986">
        <v>-15.212914853962342</v>
      </c>
      <c r="C4986" s="6">
        <v>2305.8000000000002</v>
      </c>
      <c r="D4986">
        <v>1.2</v>
      </c>
      <c r="E4986">
        <v>0.65</v>
      </c>
      <c r="F4986">
        <v>19.899999999999999</v>
      </c>
      <c r="G4986">
        <v>46.089820015575185</v>
      </c>
      <c r="H4986">
        <v>18.22066634983932</v>
      </c>
      <c r="I4986">
        <v>22.664847390270154</v>
      </c>
      <c r="J4986">
        <v>6156.0522332208357</v>
      </c>
      <c r="K4986">
        <v>-1662.8455457848236</v>
      </c>
      <c r="L4986">
        <v>-15.115746589988348</v>
      </c>
      <c r="M4986">
        <v>6376.6789481108162</v>
      </c>
      <c r="N4986">
        <v>36598.32463137625</v>
      </c>
      <c r="O4986">
        <v>58.37781643977037</v>
      </c>
      <c r="P4986">
        <v>57.85531957357982</v>
      </c>
      <c r="Q4986" s="6">
        <v>4984</v>
      </c>
    </row>
    <row r="4987" spans="1:17" x14ac:dyDescent="0.25">
      <c r="A4987">
        <v>122.97544511723473</v>
      </c>
      <c r="B4987">
        <v>-18.716728732512205</v>
      </c>
      <c r="C4987" s="6">
        <v>2306.0800000000004</v>
      </c>
      <c r="D4987">
        <v>3</v>
      </c>
      <c r="E4987">
        <v>0.65</v>
      </c>
      <c r="F4987">
        <v>19.899999999999999</v>
      </c>
      <c r="G4987">
        <v>54.048620189015942</v>
      </c>
      <c r="H4987">
        <v>18.934332071362817</v>
      </c>
      <c r="I4987">
        <v>12.975445117234727</v>
      </c>
      <c r="J4987">
        <v>6042.9256045374141</v>
      </c>
      <c r="K4987">
        <v>-2033.6779298777619</v>
      </c>
      <c r="L4987">
        <v>-18.600074775380548</v>
      </c>
      <c r="M4987">
        <v>6375.9544998726087</v>
      </c>
      <c r="N4987">
        <v>36357.800263118945</v>
      </c>
      <c r="O4987">
        <v>63.484624869862174</v>
      </c>
      <c r="P4987">
        <v>35.680484557253081</v>
      </c>
      <c r="Q4987" s="6">
        <v>4985</v>
      </c>
    </row>
    <row r="4988" spans="1:17" x14ac:dyDescent="0.25">
      <c r="A4988">
        <v>130.52853423743167</v>
      </c>
      <c r="B4988">
        <v>-13.728606508474932</v>
      </c>
      <c r="C4988" s="6">
        <v>2306.36</v>
      </c>
      <c r="D4988">
        <v>1.2</v>
      </c>
      <c r="E4988">
        <v>0.65</v>
      </c>
      <c r="F4988">
        <v>19.899999999999999</v>
      </c>
      <c r="G4988">
        <v>46.089820015575185</v>
      </c>
      <c r="H4988">
        <v>22.114707222103775</v>
      </c>
      <c r="I4988">
        <v>20.528534237431671</v>
      </c>
      <c r="J4988">
        <v>6197.0897469388938</v>
      </c>
      <c r="K4988">
        <v>-1503.8307107957885</v>
      </c>
      <c r="L4988">
        <v>-13.640144449663303</v>
      </c>
      <c r="M4988">
        <v>6376.9450474618116</v>
      </c>
      <c r="N4988">
        <v>36456.493129754308</v>
      </c>
      <c r="O4988">
        <v>61.303343160323841</v>
      </c>
      <c r="P4988">
        <v>57.633996026207441</v>
      </c>
      <c r="Q4988" s="6">
        <v>4986</v>
      </c>
    </row>
    <row r="4989" spans="1:17" x14ac:dyDescent="0.25">
      <c r="A4989">
        <v>126.13048267677729</v>
      </c>
      <c r="B4989">
        <v>-17.829527028738468</v>
      </c>
      <c r="C4989" s="6">
        <v>2306.6400000000003</v>
      </c>
      <c r="D4989">
        <v>0.75</v>
      </c>
      <c r="E4989">
        <v>0.65</v>
      </c>
      <c r="F4989">
        <v>19.899999999999999</v>
      </c>
      <c r="G4989">
        <v>42.007420362456692</v>
      </c>
      <c r="H4989">
        <v>20.289859832375402</v>
      </c>
      <c r="I4989">
        <v>16.130482676777291</v>
      </c>
      <c r="J4989">
        <v>6073.715217458287</v>
      </c>
      <c r="K4989">
        <v>-1940.4321016675924</v>
      </c>
      <c r="L4989">
        <v>-17.717654623276392</v>
      </c>
      <c r="M4989">
        <v>6376.1503498558186</v>
      </c>
      <c r="N4989">
        <v>36420.434382828018</v>
      </c>
      <c r="O4989">
        <v>62.069057312529488</v>
      </c>
      <c r="P4989">
        <v>43.36698285574878</v>
      </c>
      <c r="Q4989" s="6">
        <v>4987</v>
      </c>
    </row>
    <row r="4990" spans="1:17" x14ac:dyDescent="0.25">
      <c r="A4990">
        <v>131.00619837078625</v>
      </c>
      <c r="B4990">
        <v>-13.444731669927535</v>
      </c>
      <c r="C4990" s="6">
        <v>2306.92</v>
      </c>
      <c r="D4990">
        <v>1.2</v>
      </c>
      <c r="E4990">
        <v>0.65</v>
      </c>
      <c r="F4990">
        <v>19.899999999999999</v>
      </c>
      <c r="G4990">
        <v>46.089820015575185</v>
      </c>
      <c r="H4990">
        <v>16.282746387022229</v>
      </c>
      <c r="I4990">
        <v>21.006198370786251</v>
      </c>
      <c r="J4990">
        <v>6204.467667446228</v>
      </c>
      <c r="K4990">
        <v>-1473.3029676482843</v>
      </c>
      <c r="L4990">
        <v>-13.357962206908962</v>
      </c>
      <c r="M4990">
        <v>6376.9930743938312</v>
      </c>
      <c r="N4990">
        <v>36469.719861735743</v>
      </c>
      <c r="O4990">
        <v>61.020622823314838</v>
      </c>
      <c r="P4990">
        <v>58.804826055761296</v>
      </c>
      <c r="Q4990" s="6">
        <v>4988</v>
      </c>
    </row>
    <row r="4991" spans="1:17" x14ac:dyDescent="0.25">
      <c r="A4991">
        <v>124.12304405449356</v>
      </c>
      <c r="B4991">
        <v>-12.890693064428026</v>
      </c>
      <c r="C4991" s="6">
        <v>2307.2000000000003</v>
      </c>
      <c r="D4991">
        <v>0.75</v>
      </c>
      <c r="E4991">
        <v>0.65</v>
      </c>
      <c r="F4991">
        <v>19.899999999999999</v>
      </c>
      <c r="G4991">
        <v>42.007420362456692</v>
      </c>
      <c r="H4991">
        <v>21.982085325744588</v>
      </c>
      <c r="I4991">
        <v>14.123044054493562</v>
      </c>
      <c r="J4991">
        <v>6218.4306097097888</v>
      </c>
      <c r="K4991">
        <v>-1413.6204068374543</v>
      </c>
      <c r="L4991">
        <v>-12.807251210678176</v>
      </c>
      <c r="M4991">
        <v>6377.0841222617528</v>
      </c>
      <c r="N4991">
        <v>36193.12873964855</v>
      </c>
      <c r="O4991">
        <v>67.672145840310762</v>
      </c>
      <c r="P4991">
        <v>48.438002483936273</v>
      </c>
      <c r="Q4991" s="6">
        <v>4989</v>
      </c>
    </row>
    <row r="4992" spans="1:17" x14ac:dyDescent="0.25">
      <c r="A4992">
        <v>122.90561797231013</v>
      </c>
      <c r="B4992">
        <v>-15.588529816765776</v>
      </c>
      <c r="C4992" s="6">
        <v>2307.48</v>
      </c>
      <c r="D4992">
        <v>1.2</v>
      </c>
      <c r="E4992">
        <v>0.65</v>
      </c>
      <c r="F4992">
        <v>19.899999999999999</v>
      </c>
      <c r="G4992">
        <v>46.089820015575185</v>
      </c>
      <c r="H4992">
        <v>17.700482178112292</v>
      </c>
      <c r="I4992">
        <v>12.905617972310125</v>
      </c>
      <c r="J4992">
        <v>6145.0144913979948</v>
      </c>
      <c r="K4992">
        <v>-1702.915838696003</v>
      </c>
      <c r="L4992">
        <v>-15.489198472343871</v>
      </c>
      <c r="M4992">
        <v>6376.6076759647895</v>
      </c>
      <c r="N4992">
        <v>36240.41089730426</v>
      </c>
      <c r="O4992">
        <v>66.390674579472247</v>
      </c>
      <c r="P4992">
        <v>40.453025238319434</v>
      </c>
      <c r="Q4992" s="6">
        <v>4990</v>
      </c>
    </row>
    <row r="4993" spans="1:17" x14ac:dyDescent="0.25">
      <c r="A4993">
        <v>126.97384607036182</v>
      </c>
      <c r="B4993">
        <v>-17.840675296536535</v>
      </c>
      <c r="C4993" s="6">
        <v>2307.7600000000002</v>
      </c>
      <c r="D4993">
        <v>0.75</v>
      </c>
      <c r="E4993">
        <v>0.65</v>
      </c>
      <c r="F4993">
        <v>19.899999999999999</v>
      </c>
      <c r="G4993">
        <v>42.007420362456692</v>
      </c>
      <c r="H4993">
        <v>16.077025918041066</v>
      </c>
      <c r="I4993">
        <v>16.973846070361816</v>
      </c>
      <c r="J4993">
        <v>6073.3373082682765</v>
      </c>
      <c r="K4993">
        <v>-1941.6066782227624</v>
      </c>
      <c r="L4993">
        <v>-17.728742137922129</v>
      </c>
      <c r="M4993">
        <v>6376.1479400122598</v>
      </c>
      <c r="N4993">
        <v>36450.326096029828</v>
      </c>
      <c r="O4993">
        <v>61.414535093874022</v>
      </c>
      <c r="P4993">
        <v>44.893245561649664</v>
      </c>
      <c r="Q4993" s="6">
        <v>4991</v>
      </c>
    </row>
    <row r="4994" spans="1:17" x14ac:dyDescent="0.25">
      <c r="A4994">
        <v>127.7234414567569</v>
      </c>
      <c r="B4994">
        <v>-15.119848212477914</v>
      </c>
      <c r="C4994" s="6">
        <v>2308.0400000000004</v>
      </c>
      <c r="D4994">
        <v>3</v>
      </c>
      <c r="E4994">
        <v>0.65</v>
      </c>
      <c r="F4994">
        <v>19.899999999999999</v>
      </c>
      <c r="G4994">
        <v>54.048620189015942</v>
      </c>
      <c r="H4994">
        <v>18.060183561807381</v>
      </c>
      <c r="I4994">
        <v>17.723441456756902</v>
      </c>
      <c r="J4994">
        <v>6158.7463882570646</v>
      </c>
      <c r="K4994">
        <v>-1652.9063623771367</v>
      </c>
      <c r="L4994">
        <v>-15.023218472113228</v>
      </c>
      <c r="M4994">
        <v>6376.6963639220157</v>
      </c>
      <c r="N4994">
        <v>36383.659509077152</v>
      </c>
      <c r="O4994">
        <v>62.911046190131401</v>
      </c>
      <c r="P4994">
        <v>50.779934536796922</v>
      </c>
      <c r="Q4994" s="6">
        <v>4992</v>
      </c>
    </row>
    <row r="4995" spans="1:17" x14ac:dyDescent="0.25">
      <c r="A4995">
        <v>123.894710069632</v>
      </c>
      <c r="B4995">
        <v>-10.498718460769217</v>
      </c>
      <c r="C4995" s="6">
        <v>2308.3200000000002</v>
      </c>
      <c r="D4995">
        <v>0.75</v>
      </c>
      <c r="E4995">
        <v>0.65</v>
      </c>
      <c r="F4995">
        <v>19.899999999999999</v>
      </c>
      <c r="G4995">
        <v>42.007420362456692</v>
      </c>
      <c r="H4995">
        <v>16.981900879448276</v>
      </c>
      <c r="I4995">
        <v>13.894710069631998</v>
      </c>
      <c r="J4995">
        <v>6272.0605355019179</v>
      </c>
      <c r="K4995">
        <v>-1154.5314872339543</v>
      </c>
      <c r="L4995">
        <v>-10.429982110691656</v>
      </c>
      <c r="M4995">
        <v>6377.435716337347</v>
      </c>
      <c r="N4995">
        <v>36125.489463730781</v>
      </c>
      <c r="O4995">
        <v>69.62849800694697</v>
      </c>
      <c r="P4995">
        <v>53.625295251194544</v>
      </c>
      <c r="Q4995" s="6">
        <v>4993</v>
      </c>
    </row>
    <row r="4996" spans="1:17" x14ac:dyDescent="0.25">
      <c r="A4996">
        <v>128.40946005666964</v>
      </c>
      <c r="B4996">
        <v>-17.657048411252863</v>
      </c>
      <c r="C4996" s="6">
        <v>2308.6000000000004</v>
      </c>
      <c r="D4996">
        <v>0.75</v>
      </c>
      <c r="E4996">
        <v>0.65</v>
      </c>
      <c r="F4996">
        <v>19.899999999999999</v>
      </c>
      <c r="G4996">
        <v>42.007420362456692</v>
      </c>
      <c r="H4996">
        <v>21.520655025740815</v>
      </c>
      <c r="I4996">
        <v>18.409460056669644</v>
      </c>
      <c r="J4996">
        <v>6079.5327940472453</v>
      </c>
      <c r="K4996">
        <v>-1922.2506622462795</v>
      </c>
      <c r="L4996">
        <v>-17.546118073718883</v>
      </c>
      <c r="M4996">
        <v>6376.1874660648245</v>
      </c>
      <c r="N4996">
        <v>36496.996041128747</v>
      </c>
      <c r="O4996">
        <v>60.421505209861742</v>
      </c>
      <c r="P4996">
        <v>47.656849740052806</v>
      </c>
      <c r="Q4996" s="6">
        <v>4994</v>
      </c>
    </row>
    <row r="4997" spans="1:17" x14ac:dyDescent="0.25">
      <c r="A4997">
        <v>122.96596417841657</v>
      </c>
      <c r="B4997">
        <v>-16.146011433117753</v>
      </c>
      <c r="C4997" s="6">
        <v>2308.88</v>
      </c>
      <c r="D4997">
        <v>1.2</v>
      </c>
      <c r="E4997">
        <v>0.65</v>
      </c>
      <c r="F4997">
        <v>19.899999999999999</v>
      </c>
      <c r="G4997">
        <v>46.089820015575185</v>
      </c>
      <c r="H4997">
        <v>16.102229355240585</v>
      </c>
      <c r="I4997">
        <v>12.96596417841657</v>
      </c>
      <c r="J4997">
        <v>6128.1480550102124</v>
      </c>
      <c r="K4997">
        <v>-1762.2545431215801</v>
      </c>
      <c r="L4997">
        <v>-16.043500997955597</v>
      </c>
      <c r="M4997">
        <v>6376.4990126932589</v>
      </c>
      <c r="N4997">
        <v>36261.194534843715</v>
      </c>
      <c r="O4997">
        <v>65.851699962890734</v>
      </c>
      <c r="P4997">
        <v>39.623200698667048</v>
      </c>
      <c r="Q4997" s="6">
        <v>4995</v>
      </c>
    </row>
    <row r="4998" spans="1:17" x14ac:dyDescent="0.25">
      <c r="A4998">
        <v>128.54569521218187</v>
      </c>
      <c r="B4998">
        <v>-11.77217114263563</v>
      </c>
      <c r="C4998" s="6">
        <v>2309.1600000000003</v>
      </c>
      <c r="D4998">
        <v>0.75</v>
      </c>
      <c r="E4998">
        <v>0.65</v>
      </c>
      <c r="F4998">
        <v>19.899999999999999</v>
      </c>
      <c r="G4998">
        <v>42.007420362456692</v>
      </c>
      <c r="H4998">
        <v>16.335472191342827</v>
      </c>
      <c r="I4998">
        <v>18.545695212181869</v>
      </c>
      <c r="J4998">
        <v>6244.8561589433475</v>
      </c>
      <c r="K4998">
        <v>-1292.7406115694707</v>
      </c>
      <c r="L4998">
        <v>-11.695540189844378</v>
      </c>
      <c r="M4998">
        <v>6377.2569914261467</v>
      </c>
      <c r="N4998">
        <v>36320.97530700788</v>
      </c>
      <c r="O4998">
        <v>64.396191020056179</v>
      </c>
      <c r="P4998">
        <v>58.694500769913596</v>
      </c>
      <c r="Q4998" s="6">
        <v>4996</v>
      </c>
    </row>
    <row r="4999" spans="1:17" x14ac:dyDescent="0.25">
      <c r="A4999">
        <v>125.20187951738025</v>
      </c>
      <c r="B4999">
        <v>-9.5921505970253307</v>
      </c>
      <c r="C4999" s="6">
        <v>2309.44</v>
      </c>
      <c r="D4999">
        <v>1.2</v>
      </c>
      <c r="E4999">
        <v>0.65</v>
      </c>
      <c r="F4999">
        <v>19.899999999999999</v>
      </c>
      <c r="G4999">
        <v>46.089820015575185</v>
      </c>
      <c r="H4999">
        <v>23.260520061263048</v>
      </c>
      <c r="I4999">
        <v>15.201879517380249</v>
      </c>
      <c r="J4999">
        <v>6289.5510199537985</v>
      </c>
      <c r="K4999">
        <v>-1055.795967902794</v>
      </c>
      <c r="L4999">
        <v>-9.5291172859566586</v>
      </c>
      <c r="M4999">
        <v>6377.5510314259081</v>
      </c>
      <c r="N4999">
        <v>36147.755101322866</v>
      </c>
      <c r="O4999">
        <v>68.973746846171878</v>
      </c>
      <c r="P4999">
        <v>58.481947246660823</v>
      </c>
      <c r="Q4999" s="6">
        <v>4997</v>
      </c>
    </row>
    <row r="5000" spans="1:17" x14ac:dyDescent="0.25">
      <c r="A5000">
        <v>128.76149841724947</v>
      </c>
      <c r="B5000">
        <v>-17.76173360606569</v>
      </c>
      <c r="C5000" s="6">
        <v>2309.7200000000003</v>
      </c>
      <c r="D5000">
        <v>0.75</v>
      </c>
      <c r="E5000">
        <v>0.65</v>
      </c>
      <c r="F5000">
        <v>19.899999999999999</v>
      </c>
      <c r="G5000">
        <v>42.007420362456692</v>
      </c>
      <c r="H5000">
        <v>17.76766294075043</v>
      </c>
      <c r="I5000">
        <v>18.76149841724947</v>
      </c>
      <c r="J5000">
        <v>6076.008380087419</v>
      </c>
      <c r="K5000">
        <v>-1933.2878644525324</v>
      </c>
      <c r="L5000">
        <v>-17.650231006361174</v>
      </c>
      <c r="M5000">
        <v>6376.1649760441405</v>
      </c>
      <c r="N5000">
        <v>36514.597262026902</v>
      </c>
      <c r="O5000">
        <v>60.054165631708599</v>
      </c>
      <c r="P5000">
        <v>48.073507625502664</v>
      </c>
      <c r="Q5000" s="6">
        <v>4998</v>
      </c>
    </row>
    <row r="5001" spans="1:17" x14ac:dyDescent="0.25">
      <c r="A5001">
        <v>126.88901491017879</v>
      </c>
      <c r="B5001">
        <v>-14.595150868303664</v>
      </c>
      <c r="C5001" s="6">
        <v>2310</v>
      </c>
      <c r="D5001">
        <v>1.2</v>
      </c>
      <c r="E5001">
        <v>0.65</v>
      </c>
      <c r="F5001">
        <v>19.899999999999999</v>
      </c>
      <c r="G5001">
        <v>46.089820015575185</v>
      </c>
      <c r="H5001">
        <v>15.360083300796832</v>
      </c>
      <c r="I5001">
        <v>16.889014910178787</v>
      </c>
      <c r="J5001">
        <v>6173.6329162626789</v>
      </c>
      <c r="K5001">
        <v>-1596.7912054248932</v>
      </c>
      <c r="L5001">
        <v>-14.501576005055442</v>
      </c>
      <c r="M5001">
        <v>6376.792731341071</v>
      </c>
      <c r="N5001">
        <v>36336.217397485081</v>
      </c>
      <c r="O5001">
        <v>64.017414977776724</v>
      </c>
      <c r="P5001">
        <v>50.308669086978952</v>
      </c>
      <c r="Q5001" s="6">
        <v>4999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01"/>
  <sheetViews>
    <sheetView workbookViewId="0">
      <selection sqref="A1:XFD1048576"/>
    </sheetView>
  </sheetViews>
  <sheetFormatPr defaultRowHeight="15" x14ac:dyDescent="0.25"/>
  <cols>
    <col min="2" max="2" width="14.85546875" customWidth="1"/>
    <col min="3" max="3" width="9.5703125" bestFit="1" customWidth="1"/>
    <col min="4" max="4" width="18.42578125" bestFit="1" customWidth="1"/>
    <col min="6" max="6" width="10.28515625" bestFit="1" customWidth="1"/>
    <col min="9" max="9" width="21.5703125" bestFit="1" customWidth="1"/>
    <col min="10" max="10" width="21.85546875" bestFit="1" customWidth="1"/>
    <col min="13" max="13" width="21.85546875" bestFit="1" customWidth="1"/>
    <col min="14" max="14" width="12" bestFit="1" customWidth="1"/>
    <col min="15" max="15" width="15.5703125" bestFit="1" customWidth="1"/>
    <col min="16" max="16" width="19.140625" bestFit="1" customWidth="1"/>
  </cols>
  <sheetData>
    <row r="1" spans="1:16" x14ac:dyDescent="0.25">
      <c r="A1" t="s">
        <v>1</v>
      </c>
      <c r="B1" t="s">
        <v>0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43</v>
      </c>
      <c r="I1" t="s">
        <v>32</v>
      </c>
      <c r="J1" t="s">
        <v>36</v>
      </c>
      <c r="K1" t="s">
        <v>37</v>
      </c>
      <c r="L1" t="s">
        <v>39</v>
      </c>
      <c r="M1" t="s">
        <v>33</v>
      </c>
      <c r="N1" t="s">
        <v>41</v>
      </c>
      <c r="O1" t="s">
        <v>40</v>
      </c>
      <c r="P1" t="s">
        <v>42</v>
      </c>
    </row>
    <row r="2" spans="1:16" x14ac:dyDescent="0.25">
      <c r="A2">
        <f ca="1">130+(RAND()*5-2.5)</f>
        <v>131.98076103129358</v>
      </c>
      <c r="B2">
        <f ca="1">-35+(RAND()*5-2.5)</f>
        <v>-35.488919687745742</v>
      </c>
      <c r="C2" s="6">
        <v>20135.9375</v>
      </c>
      <c r="D2">
        <v>1.2</v>
      </c>
      <c r="E2" s="1">
        <v>0.65</v>
      </c>
      <c r="F2">
        <v>19.899999999999999</v>
      </c>
      <c r="G2">
        <f t="shared" ref="G2" si="0">20.4+20*LOG(F2)+20*LOG(D2)+10*LOG(E2)</f>
        <v>46.089820015575185</v>
      </c>
      <c r="H2">
        <f ca="1">RAND()*(24-14)+14</f>
        <v>22.679459040461438</v>
      </c>
      <c r="I2">
        <f ca="1">User_Model_Calcs!A2-Sat_Data!$B$5</f>
        <v>21.980761031293582</v>
      </c>
      <c r="J2">
        <f ca="1">(Earth_Data!$B$1/SQRT(1-Earth_Data!$B$2^2*SIN(RADIANS(User_Model_Calcs!B2))^2))*COS(RADIANS(User_Model_Calcs!B2))</f>
        <v>5199.1275618344789</v>
      </c>
      <c r="K2">
        <f ca="1">((Earth_Data!$B$1*(1-Earth_Data!$B$2^2))/SQRT(1-Earth_Data!$B$2^2*SIN(RADIANS(User_Model_Calcs!B2))^2))*SIN(RADIANS(User_Model_Calcs!B2))</f>
        <v>-3682.1683944720357</v>
      </c>
      <c r="L2">
        <f t="shared" ref="L2" ca="1" si="1">DEGREES(ATAN((K2/J2)))</f>
        <v>-35.307199442080652</v>
      </c>
      <c r="M2">
        <f t="shared" ref="M2" ca="1" si="2">SQRT(J2^2+K2^2)</f>
        <v>6370.9725701399548</v>
      </c>
      <c r="N2">
        <f ca="1">SQRT(User_Model_Calcs!M2^2+Sat_Data!$B$3^2-2*User_Model_Calcs!M2*Sat_Data!$B$3*COS(RADIANS(L2))*COS(RADIANS(I2)))</f>
        <v>37574.464984430655</v>
      </c>
      <c r="O2">
        <f ca="1">DEGREES(ACOS(((Earth_Data!$B$1+Sat_Data!$B$2)/User_Model_Calcs!N2)*SQRT(1-COS(RADIANS(User_Model_Calcs!I2))^2*COS(RADIANS(User_Model_Calcs!B2))^2)))</f>
        <v>42.627893692519301</v>
      </c>
      <c r="P2">
        <f t="shared" ref="P2:P65" ca="1" si="3">DEGREES(ASIN(SIN(RADIANS(ABS(I2)))/(SIN(ACOS(COS(RADIANS(I2))*COS(RADIANS(B2)))))))</f>
        <v>34.809717839807242</v>
      </c>
    </row>
    <row r="3" spans="1:16" x14ac:dyDescent="0.25">
      <c r="A3">
        <f t="shared" ref="A3:A66" ca="1" si="4">130+(RAND()*5-2.5)</f>
        <v>129.20582657703116</v>
      </c>
      <c r="B3">
        <f t="shared" ref="B3:B66" ca="1" si="5">-35+(RAND()*5-2.5)</f>
        <v>-35.559568185814619</v>
      </c>
      <c r="C3" s="6">
        <v>20135.9375</v>
      </c>
      <c r="D3">
        <f t="shared" ref="D3:D65" ca="1" si="6">CHOOSE(RANDBETWEEN(1,3),0.75,1.2,3)</f>
        <v>3</v>
      </c>
      <c r="E3" s="1">
        <v>0.65</v>
      </c>
      <c r="F3">
        <v>19.899999999999999</v>
      </c>
      <c r="G3">
        <f t="shared" ref="G3:G66" ca="1" si="7">20.4+20*LOG(F3)+20*LOG(D3)+10*LOG(E3)</f>
        <v>54.048620189015942</v>
      </c>
      <c r="H3">
        <f t="shared" ref="H3:H66" ca="1" si="8">RAND()*(24-14)+14</f>
        <v>16.619110017987836</v>
      </c>
      <c r="I3">
        <f ca="1">User_Model_Calcs!A3-Sat_Data!$B$5</f>
        <v>19.205826577031161</v>
      </c>
      <c r="J3">
        <f ca="1">(Earth_Data!$B$1/SQRT(1-Earth_Data!$B$2^2*SIN(RADIANS(User_Model_Calcs!B3))^2))*COS(RADIANS(User_Model_Calcs!B3))</f>
        <v>5194.5730404318074</v>
      </c>
      <c r="K3">
        <f ca="1">((Earth_Data!$B$1*(1-Earth_Data!$B$2^2))/SQRT(1-Earth_Data!$B$2^2*SIN(RADIANS(User_Model_Calcs!B3))^2))*SIN(RADIANS(User_Model_Calcs!B3))</f>
        <v>-3688.5478863700851</v>
      </c>
      <c r="L3">
        <f t="shared" ref="L3:L66" ca="1" si="9">DEGREES(ATAN((K3/J3)))</f>
        <v>-35.377692569928641</v>
      </c>
      <c r="M3">
        <f t="shared" ref="M3:M66" ca="1" si="10">SQRT(J3^2+K3^2)</f>
        <v>6370.9476989240911</v>
      </c>
      <c r="N3">
        <f ca="1">SQRT(User_Model_Calcs!M3^2+Sat_Data!$B$3^2-2*User_Model_Calcs!M3*Sat_Data!$B$3*COS(RADIANS(L3))*COS(RADIANS(I3)))</f>
        <v>37479.792113724332</v>
      </c>
      <c r="O3">
        <f ca="1">DEGREES(ACOS(((Earth_Data!$B$1+Sat_Data!$B$2)/User_Model_Calcs!N3)*SQRT(1-COS(RADIANS(User_Model_Calcs!I3))^2*COS(RADIANS(User_Model_Calcs!B3))^2)))</f>
        <v>43.93065524081419</v>
      </c>
      <c r="P3">
        <f t="shared" ca="1" si="3"/>
        <v>30.921825834776797</v>
      </c>
    </row>
    <row r="4" spans="1:16" x14ac:dyDescent="0.25">
      <c r="A4">
        <f t="shared" ca="1" si="4"/>
        <v>131.96633691100379</v>
      </c>
      <c r="B4">
        <f t="shared" ca="1" si="5"/>
        <v>-32.586962355606538</v>
      </c>
      <c r="C4" s="6">
        <v>20135.9375</v>
      </c>
      <c r="D4">
        <f t="shared" ca="1" si="6"/>
        <v>3</v>
      </c>
      <c r="E4" s="1">
        <v>0.65</v>
      </c>
      <c r="F4">
        <v>19.899999999999999</v>
      </c>
      <c r="G4">
        <f t="shared" ca="1" si="7"/>
        <v>54.048620189015942</v>
      </c>
      <c r="H4">
        <f t="shared" ca="1" si="8"/>
        <v>17.535430072686502</v>
      </c>
      <c r="I4">
        <f ca="1">User_Model_Calcs!A4-Sat_Data!$B$5</f>
        <v>21.966336911003793</v>
      </c>
      <c r="J4">
        <f ca="1">(Earth_Data!$B$1/SQRT(1-Earth_Data!$B$2^2*SIN(RADIANS(User_Model_Calcs!B4))^2))*COS(RADIANS(User_Model_Calcs!B4))</f>
        <v>5379.2865828998438</v>
      </c>
      <c r="K4">
        <f ca="1">((Earth_Data!$B$1*(1-Earth_Data!$B$2^2))/SQRT(1-Earth_Data!$B$2^2*SIN(RADIANS(User_Model_Calcs!B4))^2))*SIN(RADIANS(User_Model_Calcs!B4))</f>
        <v>-3415.4539564156635</v>
      </c>
      <c r="L4">
        <f t="shared" ca="1" si="9"/>
        <v>-32.412563982900551</v>
      </c>
      <c r="M4">
        <f t="shared" ca="1" si="10"/>
        <v>6371.9737812832909</v>
      </c>
      <c r="N4">
        <f ca="1">SQRT(User_Model_Calcs!M4^2+Sat_Data!$B$3^2-2*User_Model_Calcs!M4*Sat_Data!$B$3*COS(RADIANS(L4))*COS(RADIANS(I4)))</f>
        <v>37386.124363584953</v>
      </c>
      <c r="O4">
        <f ca="1">DEGREES(ACOS(((Earth_Data!$B$1+Sat_Data!$B$2)/User_Model_Calcs!N4)*SQRT(1-COS(RADIANS(User_Model_Calcs!I4))^2*COS(RADIANS(User_Model_Calcs!B4))^2)))</f>
        <v>45.269536388841544</v>
      </c>
      <c r="P4">
        <f t="shared" ca="1" si="3"/>
        <v>36.82961391439477</v>
      </c>
    </row>
    <row r="5" spans="1:16" x14ac:dyDescent="0.25">
      <c r="A5">
        <f t="shared" ca="1" si="4"/>
        <v>128.96853570552486</v>
      </c>
      <c r="B5">
        <f t="shared" ca="1" si="5"/>
        <v>-35.74222834921413</v>
      </c>
      <c r="C5" s="6">
        <v>20135.9375</v>
      </c>
      <c r="D5">
        <f t="shared" ca="1" si="6"/>
        <v>0.75</v>
      </c>
      <c r="E5" s="1">
        <v>0.65</v>
      </c>
      <c r="F5">
        <v>19.899999999999999</v>
      </c>
      <c r="G5">
        <f t="shared" ca="1" si="7"/>
        <v>42.007420362456692</v>
      </c>
      <c r="H5">
        <f t="shared" ca="1" si="8"/>
        <v>22.121902115582948</v>
      </c>
      <c r="I5">
        <f ca="1">User_Model_Calcs!A5-Sat_Data!$B$5</f>
        <v>18.968535705524857</v>
      </c>
      <c r="J5">
        <f ca="1">(Earth_Data!$B$1/SQRT(1-Earth_Data!$B$2^2*SIN(RADIANS(User_Model_Calcs!B5))^2))*COS(RADIANS(User_Model_Calcs!B5))</f>
        <v>5182.7607473959033</v>
      </c>
      <c r="K5">
        <f ca="1">((Earth_Data!$B$1*(1-Earth_Data!$B$2^2))/SQRT(1-Earth_Data!$B$2^2*SIN(RADIANS(User_Model_Calcs!B5))^2))*SIN(RADIANS(User_Model_Calcs!B5))</f>
        <v>-3705.016194786182</v>
      </c>
      <c r="L5">
        <f t="shared" ca="1" si="9"/>
        <v>-35.559956139388582</v>
      </c>
      <c r="M5">
        <f t="shared" ca="1" si="10"/>
        <v>6370.8832957742698</v>
      </c>
      <c r="N5">
        <f ca="1">SQRT(User_Model_Calcs!M5^2+Sat_Data!$B$3^2-2*User_Model_Calcs!M5*Sat_Data!$B$3*COS(RADIANS(L5))*COS(RADIANS(I5)))</f>
        <v>37484.433640482814</v>
      </c>
      <c r="O5">
        <f ca="1">DEGREES(ACOS(((Earth_Data!$B$1+Sat_Data!$B$2)/User_Model_Calcs!N5)*SQRT(1-COS(RADIANS(User_Model_Calcs!I5))^2*COS(RADIANS(User_Model_Calcs!B5))^2)))</f>
        <v>43.86498512225279</v>
      </c>
      <c r="P5">
        <f t="shared" ca="1" si="3"/>
        <v>30.472973459452657</v>
      </c>
    </row>
    <row r="6" spans="1:16" x14ac:dyDescent="0.25">
      <c r="A6">
        <f t="shared" ca="1" si="4"/>
        <v>132.47038811496117</v>
      </c>
      <c r="B6">
        <f t="shared" ca="1" si="5"/>
        <v>-34.458492657186781</v>
      </c>
      <c r="C6" s="6">
        <v>20135.9375</v>
      </c>
      <c r="D6">
        <f t="shared" ca="1" si="6"/>
        <v>3</v>
      </c>
      <c r="E6" s="1">
        <v>0.65</v>
      </c>
      <c r="F6">
        <v>19.899999999999999</v>
      </c>
      <c r="G6">
        <f t="shared" ca="1" si="7"/>
        <v>54.048620189015942</v>
      </c>
      <c r="H6">
        <f t="shared" ca="1" si="8"/>
        <v>22.529017227359034</v>
      </c>
      <c r="I6">
        <f ca="1">User_Model_Calcs!A6-Sat_Data!$B$5</f>
        <v>22.470388114961168</v>
      </c>
      <c r="J6">
        <f ca="1">(Earth_Data!$B$1/SQRT(1-Earth_Data!$B$2^2*SIN(RADIANS(User_Model_Calcs!B6))^2))*COS(RADIANS(User_Model_Calcs!B6))</f>
        <v>5264.652529798951</v>
      </c>
      <c r="K6">
        <f ca="1">((Earth_Data!$B$1*(1-Earth_Data!$B$2^2))/SQRT(1-Earth_Data!$B$2^2*SIN(RADIANS(User_Model_Calcs!B6))^2))*SIN(RADIANS(User_Model_Calcs!B6))</f>
        <v>-3588.4976310116017</v>
      </c>
      <c r="L6">
        <f t="shared" ca="1" si="9"/>
        <v>-34.279163209496502</v>
      </c>
      <c r="M6">
        <f t="shared" ca="1" si="10"/>
        <v>6371.3327889299871</v>
      </c>
      <c r="N6">
        <f ca="1">SQRT(User_Model_Calcs!M6^2+Sat_Data!$B$3^2-2*User_Model_Calcs!M6*Sat_Data!$B$3*COS(RADIANS(L6))*COS(RADIANS(I6)))</f>
        <v>37525.406232293855</v>
      </c>
      <c r="O6">
        <f ca="1">DEGREES(ACOS(((Earth_Data!$B$1+Sat_Data!$B$2)/User_Model_Calcs!N6)*SQRT(1-COS(RADIANS(User_Model_Calcs!I6))^2*COS(RADIANS(User_Model_Calcs!B6))^2)))</f>
        <v>43.304952850873924</v>
      </c>
      <c r="P6">
        <f t="shared" ca="1" si="3"/>
        <v>36.166920675552085</v>
      </c>
    </row>
    <row r="7" spans="1:16" x14ac:dyDescent="0.25">
      <c r="A7">
        <f t="shared" ca="1" si="4"/>
        <v>129.52286247193749</v>
      </c>
      <c r="B7">
        <f t="shared" ca="1" si="5"/>
        <v>-36.411497220833567</v>
      </c>
      <c r="C7" s="6">
        <v>20135.9375</v>
      </c>
      <c r="D7">
        <f t="shared" ca="1" si="6"/>
        <v>0.75</v>
      </c>
      <c r="E7" s="1">
        <v>0.65</v>
      </c>
      <c r="F7">
        <v>19.899999999999999</v>
      </c>
      <c r="G7">
        <f t="shared" ca="1" si="7"/>
        <v>42.007420362456692</v>
      </c>
      <c r="H7">
        <f t="shared" ca="1" si="8"/>
        <v>20.163876904215069</v>
      </c>
      <c r="I7">
        <f ca="1">User_Model_Calcs!A7-Sat_Data!$B$5</f>
        <v>19.522862471937486</v>
      </c>
      <c r="J7">
        <f ca="1">(Earth_Data!$B$1/SQRT(1-Earth_Data!$B$2^2*SIN(RADIANS(User_Model_Calcs!B7))^2))*COS(RADIANS(User_Model_Calcs!B7))</f>
        <v>5139.0300927175467</v>
      </c>
      <c r="K7">
        <f ca="1">((Earth_Data!$B$1*(1-Earth_Data!$B$2^2))/SQRT(1-Earth_Data!$B$2^2*SIN(RADIANS(User_Model_Calcs!B7))^2))*SIN(RADIANS(User_Model_Calcs!B7))</f>
        <v>-3765.0367746424099</v>
      </c>
      <c r="L7">
        <f t="shared" ca="1" si="9"/>
        <v>-36.227835119791052</v>
      </c>
      <c r="M7">
        <f t="shared" ca="1" si="10"/>
        <v>6370.6461374232858</v>
      </c>
      <c r="N7">
        <f ca="1">SQRT(User_Model_Calcs!M7^2+Sat_Data!$B$3^2-2*User_Model_Calcs!M7*Sat_Data!$B$3*COS(RADIANS(L7))*COS(RADIANS(I7)))</f>
        <v>37549.29059359456</v>
      </c>
      <c r="O7">
        <f ca="1">DEGREES(ACOS(((Earth_Data!$B$1+Sat_Data!$B$2)/User_Model_Calcs!N7)*SQRT(1-COS(RADIANS(User_Model_Calcs!I7))^2*COS(RADIANS(User_Model_Calcs!B7))^2)))</f>
        <v>42.966231345799464</v>
      </c>
      <c r="P7">
        <f t="shared" ca="1" si="3"/>
        <v>30.851446678937137</v>
      </c>
    </row>
    <row r="8" spans="1:16" x14ac:dyDescent="0.25">
      <c r="A8">
        <f t="shared" ca="1" si="4"/>
        <v>129.83875888424367</v>
      </c>
      <c r="B8">
        <f t="shared" ca="1" si="5"/>
        <v>-34.030200891984137</v>
      </c>
      <c r="C8" s="6">
        <v>20135.9375</v>
      </c>
      <c r="D8">
        <f t="shared" ca="1" si="6"/>
        <v>3</v>
      </c>
      <c r="E8" s="1">
        <v>0.65</v>
      </c>
      <c r="F8">
        <v>19.899999999999999</v>
      </c>
      <c r="G8">
        <f t="shared" ca="1" si="7"/>
        <v>54.048620189015942</v>
      </c>
      <c r="H8">
        <f t="shared" ca="1" si="8"/>
        <v>23.04678840072452</v>
      </c>
      <c r="I8">
        <f ca="1">User_Model_Calcs!A8-Sat_Data!$B$5</f>
        <v>19.838758884243674</v>
      </c>
      <c r="J8">
        <f ca="1">(Earth_Data!$B$1/SQRT(1-Earth_Data!$B$2^2*SIN(RADIANS(User_Model_Calcs!B8))^2))*COS(RADIANS(User_Model_Calcs!B8))</f>
        <v>5291.3869263086763</v>
      </c>
      <c r="K8">
        <f ca="1">((Earth_Data!$B$1*(1-Earth_Data!$B$2^2))/SQRT(1-Earth_Data!$B$2^2*SIN(RADIANS(User_Model_Calcs!B8))^2))*SIN(RADIANS(User_Model_Calcs!B8))</f>
        <v>-3549.2245853621921</v>
      </c>
      <c r="L8">
        <f t="shared" ca="1" si="9"/>
        <v>-33.851933359907036</v>
      </c>
      <c r="M8">
        <f t="shared" ca="1" si="10"/>
        <v>6371.4810492733795</v>
      </c>
      <c r="N8">
        <f ca="1">SQRT(User_Model_Calcs!M8^2+Sat_Data!$B$3^2-2*User_Model_Calcs!M8*Sat_Data!$B$3*COS(RADIANS(L8))*COS(RADIANS(I8)))</f>
        <v>37398.917911953205</v>
      </c>
      <c r="O8">
        <f ca="1">DEGREES(ACOS(((Earth_Data!$B$1+Sat_Data!$B$2)/User_Model_Calcs!N8)*SQRT(1-COS(RADIANS(User_Model_Calcs!I8))^2*COS(RADIANS(User_Model_Calcs!B8))^2)))</f>
        <v>45.078724171756136</v>
      </c>
      <c r="P8">
        <f t="shared" ca="1" si="3"/>
        <v>32.809380193798248</v>
      </c>
    </row>
    <row r="9" spans="1:16" x14ac:dyDescent="0.25">
      <c r="A9">
        <f t="shared" ca="1" si="4"/>
        <v>127.9914508866722</v>
      </c>
      <c r="B9">
        <f t="shared" ca="1" si="5"/>
        <v>-33.165060325421202</v>
      </c>
      <c r="C9" s="6">
        <v>20135.9375</v>
      </c>
      <c r="D9">
        <f t="shared" ca="1" si="6"/>
        <v>0.75</v>
      </c>
      <c r="E9" s="1">
        <v>0.65</v>
      </c>
      <c r="F9">
        <v>19.899999999999999</v>
      </c>
      <c r="G9">
        <f t="shared" ca="1" si="7"/>
        <v>42.007420362456692</v>
      </c>
      <c r="H9">
        <f t="shared" ca="1" si="8"/>
        <v>22.784744996674871</v>
      </c>
      <c r="I9">
        <f ca="1">User_Model_Calcs!A9-Sat_Data!$B$5</f>
        <v>17.991450886672197</v>
      </c>
      <c r="J9">
        <f ca="1">(Earth_Data!$B$1/SQRT(1-Earth_Data!$B$2^2*SIN(RADIANS(User_Model_Calcs!B9))^2))*COS(RADIANS(User_Model_Calcs!B9))</f>
        <v>5344.4850520505452</v>
      </c>
      <c r="K9">
        <f ca="1">((Earth_Data!$B$1*(1-Earth_Data!$B$2^2))/SQRT(1-Earth_Data!$B$2^2*SIN(RADIANS(User_Model_Calcs!B9))^2))*SIN(RADIANS(User_Model_Calcs!B9))</f>
        <v>-3469.2983413332458</v>
      </c>
      <c r="L9">
        <f t="shared" ca="1" si="9"/>
        <v>-32.989058650159926</v>
      </c>
      <c r="M9">
        <f t="shared" ca="1" si="10"/>
        <v>6371.7777309609073</v>
      </c>
      <c r="N9">
        <f ca="1">SQRT(User_Model_Calcs!M9^2+Sat_Data!$B$3^2-2*User_Model_Calcs!M9*Sat_Data!$B$3*COS(RADIANS(L9))*COS(RADIANS(I9)))</f>
        <v>37279.493619371569</v>
      </c>
      <c r="O9">
        <f ca="1">DEGREES(ACOS(((Earth_Data!$B$1+Sat_Data!$B$2)/User_Model_Calcs!N9)*SQRT(1-COS(RADIANS(User_Model_Calcs!I9))^2*COS(RADIANS(User_Model_Calcs!B9))^2)))</f>
        <v>46.814701833075148</v>
      </c>
      <c r="P9">
        <f t="shared" ca="1" si="3"/>
        <v>30.695239593198544</v>
      </c>
    </row>
    <row r="10" spans="1:16" x14ac:dyDescent="0.25">
      <c r="A10">
        <f t="shared" ca="1" si="4"/>
        <v>129.18970411539314</v>
      </c>
      <c r="B10">
        <f t="shared" ca="1" si="5"/>
        <v>-37.257103479703325</v>
      </c>
      <c r="C10" s="6">
        <v>20135.9375</v>
      </c>
      <c r="D10">
        <f t="shared" ca="1" si="6"/>
        <v>3</v>
      </c>
      <c r="E10" s="1">
        <v>0.65</v>
      </c>
      <c r="F10">
        <v>19.899999999999999</v>
      </c>
      <c r="G10">
        <f t="shared" ca="1" si="7"/>
        <v>54.048620189015942</v>
      </c>
      <c r="H10">
        <f t="shared" ca="1" si="8"/>
        <v>23.02466860710058</v>
      </c>
      <c r="I10">
        <f ca="1">User_Model_Calcs!A10-Sat_Data!$B$5</f>
        <v>19.189704115393141</v>
      </c>
      <c r="J10">
        <f ca="1">(Earth_Data!$B$1/SQRT(1-Earth_Data!$B$2^2*SIN(RADIANS(User_Model_Calcs!B10))^2))*COS(RADIANS(User_Model_Calcs!B10))</f>
        <v>5082.7727578443883</v>
      </c>
      <c r="K10">
        <f ca="1">((Earth_Data!$B$1*(1-Earth_Data!$B$2^2))/SQRT(1-Earth_Data!$B$2^2*SIN(RADIANS(User_Model_Calcs!B10))^2))*SIN(RADIANS(User_Model_Calcs!B10))</f>
        <v>-3840.1436967576051</v>
      </c>
      <c r="L10">
        <f t="shared" ca="1" si="9"/>
        <v>-37.071828272317859</v>
      </c>
      <c r="M10">
        <f t="shared" ca="1" si="10"/>
        <v>6370.343987543547</v>
      </c>
      <c r="N10">
        <f ca="1">SQRT(User_Model_Calcs!M10^2+Sat_Data!$B$3^2-2*User_Model_Calcs!M10*Sat_Data!$B$3*COS(RADIANS(L10))*COS(RADIANS(I10)))</f>
        <v>37597.748063794548</v>
      </c>
      <c r="O10">
        <f ca="1">DEGREES(ACOS(((Earth_Data!$B$1+Sat_Data!$B$2)/User_Model_Calcs!N10)*SQRT(1-COS(RADIANS(User_Model_Calcs!I10))^2*COS(RADIANS(User_Model_Calcs!B10))^2)))</f>
        <v>42.302428016520565</v>
      </c>
      <c r="P10">
        <f t="shared" ca="1" si="3"/>
        <v>29.894248688519347</v>
      </c>
    </row>
    <row r="11" spans="1:16" x14ac:dyDescent="0.25">
      <c r="A11">
        <f t="shared" ca="1" si="4"/>
        <v>127.77735309381744</v>
      </c>
      <c r="B11">
        <f t="shared" ca="1" si="5"/>
        <v>-36.966482305306258</v>
      </c>
      <c r="C11" s="6">
        <v>20135.9375</v>
      </c>
      <c r="D11">
        <f t="shared" ca="1" si="6"/>
        <v>3</v>
      </c>
      <c r="E11" s="1">
        <v>0.65</v>
      </c>
      <c r="F11">
        <v>19.899999999999999</v>
      </c>
      <c r="G11">
        <f t="shared" ca="1" si="7"/>
        <v>54.048620189015942</v>
      </c>
      <c r="H11">
        <f t="shared" ca="1" si="8"/>
        <v>16.250741423064699</v>
      </c>
      <c r="I11">
        <f ca="1">User_Model_Calcs!A11-Sat_Data!$B$5</f>
        <v>17.777353093817439</v>
      </c>
      <c r="J11">
        <f ca="1">(Earth_Data!$B$1/SQRT(1-Earth_Data!$B$2^2*SIN(RADIANS(User_Model_Calcs!B11))^2))*COS(RADIANS(User_Model_Calcs!B11))</f>
        <v>5102.2333445491349</v>
      </c>
      <c r="K11">
        <f ca="1">((Earth_Data!$B$1*(1-Earth_Data!$B$2^2))/SQRT(1-Earth_Data!$B$2^2*SIN(RADIANS(User_Model_Calcs!B11))^2))*SIN(RADIANS(User_Model_Calcs!B11))</f>
        <v>-3814.4231950884746</v>
      </c>
      <c r="L11">
        <f t="shared" ca="1" si="9"/>
        <v>-36.781743411525959</v>
      </c>
      <c r="M11">
        <f t="shared" ca="1" si="10"/>
        <v>6370.4481328598868</v>
      </c>
      <c r="N11">
        <f ca="1">SQRT(User_Model_Calcs!M11^2+Sat_Data!$B$3^2-2*User_Model_Calcs!M11*Sat_Data!$B$3*COS(RADIANS(L11))*COS(RADIANS(I11)))</f>
        <v>37532.382321476864</v>
      </c>
      <c r="O11">
        <f ca="1">DEGREES(ACOS(((Earth_Data!$B$1+Sat_Data!$B$2)/User_Model_Calcs!N11)*SQRT(1-COS(RADIANS(User_Model_Calcs!I11))^2*COS(RADIANS(User_Model_Calcs!B11))^2)))</f>
        <v>43.194982149265591</v>
      </c>
      <c r="P11">
        <f t="shared" ca="1" si="3"/>
        <v>28.065820588141836</v>
      </c>
    </row>
    <row r="12" spans="1:16" x14ac:dyDescent="0.25">
      <c r="A12">
        <f t="shared" ca="1" si="4"/>
        <v>132.48571341621215</v>
      </c>
      <c r="B12">
        <f t="shared" ca="1" si="5"/>
        <v>-37.459293098018051</v>
      </c>
      <c r="C12" s="6">
        <v>20135.9375</v>
      </c>
      <c r="D12">
        <f t="shared" ca="1" si="6"/>
        <v>1.2</v>
      </c>
      <c r="E12" s="1">
        <v>0.65</v>
      </c>
      <c r="F12">
        <v>19.899999999999999</v>
      </c>
      <c r="G12">
        <f t="shared" ca="1" si="7"/>
        <v>46.089820015575185</v>
      </c>
      <c r="H12">
        <f t="shared" ca="1" si="8"/>
        <v>22.333069691830005</v>
      </c>
      <c r="I12">
        <f ca="1">User_Model_Calcs!A12-Sat_Data!$B$5</f>
        <v>22.48571341621215</v>
      </c>
      <c r="J12">
        <f ca="1">(Earth_Data!$B$1/SQRT(1-Earth_Data!$B$2^2*SIN(RADIANS(User_Model_Calcs!B12))^2))*COS(RADIANS(User_Model_Calcs!B12))</f>
        <v>5069.1563234212763</v>
      </c>
      <c r="K12">
        <f ca="1">((Earth_Data!$B$1*(1-Earth_Data!$B$2^2))/SQRT(1-Earth_Data!$B$2^2*SIN(RADIANS(User_Model_Calcs!B12))^2))*SIN(RADIANS(User_Model_Calcs!B12))</f>
        <v>-3857.9802079980791</v>
      </c>
      <c r="L12">
        <f t="shared" ca="1" si="9"/>
        <v>-37.273655982181658</v>
      </c>
      <c r="M12">
        <f t="shared" ca="1" si="10"/>
        <v>6370.2713534500881</v>
      </c>
      <c r="N12">
        <f ca="1">SQRT(User_Model_Calcs!M12^2+Sat_Data!$B$3^2-2*User_Model_Calcs!M12*Sat_Data!$B$3*COS(RADIANS(L12))*COS(RADIANS(I12)))</f>
        <v>37728.245517975214</v>
      </c>
      <c r="O12">
        <f ca="1">DEGREES(ACOS(((Earth_Data!$B$1+Sat_Data!$B$2)/User_Model_Calcs!N12)*SQRT(1-COS(RADIANS(User_Model_Calcs!I12))^2*COS(RADIANS(User_Model_Calcs!B12))^2)))</f>
        <v>40.56412828311089</v>
      </c>
      <c r="P12">
        <f t="shared" ca="1" si="3"/>
        <v>34.238054647027923</v>
      </c>
    </row>
    <row r="13" spans="1:16" x14ac:dyDescent="0.25">
      <c r="A13">
        <f t="shared" ca="1" si="4"/>
        <v>131.71476124690233</v>
      </c>
      <c r="B13">
        <f t="shared" ca="1" si="5"/>
        <v>-35.138930165694084</v>
      </c>
      <c r="C13" s="6">
        <v>20135.9375</v>
      </c>
      <c r="D13">
        <f t="shared" ca="1" si="6"/>
        <v>0.75</v>
      </c>
      <c r="E13" s="1">
        <v>0.65</v>
      </c>
      <c r="F13">
        <v>19.899999999999999</v>
      </c>
      <c r="G13">
        <f t="shared" ca="1" si="7"/>
        <v>42.007420362456692</v>
      </c>
      <c r="H13">
        <f t="shared" ca="1" si="8"/>
        <v>20.791100509401765</v>
      </c>
      <c r="I13">
        <f ca="1">User_Model_Calcs!A13-Sat_Data!$B$5</f>
        <v>21.714761246902327</v>
      </c>
      <c r="J13">
        <f ca="1">(Earth_Data!$B$1/SQRT(1-Earth_Data!$B$2^2*SIN(RADIANS(User_Model_Calcs!B13))^2))*COS(RADIANS(User_Model_Calcs!B13))</f>
        <v>5221.5734815490796</v>
      </c>
      <c r="K13">
        <f ca="1">((Earth_Data!$B$1*(1-Earth_Data!$B$2^2))/SQRT(1-Earth_Data!$B$2^2*SIN(RADIANS(User_Model_Calcs!B13))^2))*SIN(RADIANS(User_Model_Calcs!B13))</f>
        <v>-3650.4832183650078</v>
      </c>
      <c r="L13">
        <f t="shared" ca="1" si="9"/>
        <v>-34.957995842950666</v>
      </c>
      <c r="M13">
        <f t="shared" ca="1" si="10"/>
        <v>6371.095459242556</v>
      </c>
      <c r="N13">
        <f ca="1">SQRT(User_Model_Calcs!M13^2+Sat_Data!$B$3^2-2*User_Model_Calcs!M13*Sat_Data!$B$3*COS(RADIANS(L13))*COS(RADIANS(I13)))</f>
        <v>37540.990936807837</v>
      </c>
      <c r="O13">
        <f ca="1">DEGREES(ACOS(((Earth_Data!$B$1+Sat_Data!$B$2)/User_Model_Calcs!N13)*SQRT(1-COS(RADIANS(User_Model_Calcs!I13))^2*COS(RADIANS(User_Model_Calcs!B13))^2)))</f>
        <v>43.087008581672393</v>
      </c>
      <c r="P13">
        <f t="shared" ca="1" si="3"/>
        <v>34.680445362441873</v>
      </c>
    </row>
    <row r="14" spans="1:16" x14ac:dyDescent="0.25">
      <c r="A14">
        <f t="shared" ca="1" si="4"/>
        <v>131.19895750311565</v>
      </c>
      <c r="B14">
        <f t="shared" ca="1" si="5"/>
        <v>-33.02914850116376</v>
      </c>
      <c r="C14" s="6">
        <v>20135.9375</v>
      </c>
      <c r="D14">
        <f t="shared" ca="1" si="6"/>
        <v>3</v>
      </c>
      <c r="E14" s="1">
        <v>0.65</v>
      </c>
      <c r="F14">
        <v>19.899999999999999</v>
      </c>
      <c r="G14">
        <f t="shared" ca="1" si="7"/>
        <v>54.048620189015942</v>
      </c>
      <c r="H14">
        <f t="shared" ca="1" si="8"/>
        <v>18.281501018816641</v>
      </c>
      <c r="I14">
        <f ca="1">User_Model_Calcs!A14-Sat_Data!$B$5</f>
        <v>21.198957503115651</v>
      </c>
      <c r="J14">
        <f ca="1">(Earth_Data!$B$1/SQRT(1-Earth_Data!$B$2^2*SIN(RADIANS(User_Model_Calcs!B14))^2))*COS(RADIANS(User_Model_Calcs!B14))</f>
        <v>5352.7160624860217</v>
      </c>
      <c r="K14">
        <f ca="1">((Earth_Data!$B$1*(1-Earth_Data!$B$2^2))/SQRT(1-Earth_Data!$B$2^2*SIN(RADIANS(User_Model_Calcs!B14))^2))*SIN(RADIANS(User_Model_Calcs!B14))</f>
        <v>-3456.6706020074939</v>
      </c>
      <c r="L14">
        <f t="shared" ca="1" si="9"/>
        <v>-32.853517371430854</v>
      </c>
      <c r="M14">
        <f t="shared" ca="1" si="10"/>
        <v>6371.8239850437421</v>
      </c>
      <c r="N14">
        <f ca="1">SQRT(User_Model_Calcs!M14^2+Sat_Data!$B$3^2-2*User_Model_Calcs!M14*Sat_Data!$B$3*COS(RADIANS(L14))*COS(RADIANS(I14)))</f>
        <v>37384.148752417088</v>
      </c>
      <c r="O14">
        <f ca="1">DEGREES(ACOS(((Earth_Data!$B$1+Sat_Data!$B$2)/User_Model_Calcs!N14)*SQRT(1-COS(RADIANS(User_Model_Calcs!I14))^2*COS(RADIANS(User_Model_Calcs!B14))^2)))</f>
        <v>45.295292310531131</v>
      </c>
      <c r="P14">
        <f t="shared" ca="1" si="3"/>
        <v>35.434594371194308</v>
      </c>
    </row>
    <row r="15" spans="1:16" x14ac:dyDescent="0.25">
      <c r="A15">
        <f t="shared" ca="1" si="4"/>
        <v>130.09033735111302</v>
      </c>
      <c r="B15">
        <f t="shared" ca="1" si="5"/>
        <v>-36.930441467076584</v>
      </c>
      <c r="C15" s="6">
        <v>20135.9375</v>
      </c>
      <c r="D15">
        <f t="shared" ca="1" si="6"/>
        <v>1.2</v>
      </c>
      <c r="E15" s="1">
        <v>0.65</v>
      </c>
      <c r="F15">
        <v>19.899999999999999</v>
      </c>
      <c r="G15">
        <f t="shared" ca="1" si="7"/>
        <v>46.089820015575185</v>
      </c>
      <c r="H15">
        <f t="shared" ca="1" si="8"/>
        <v>16.697642400254786</v>
      </c>
      <c r="I15">
        <f ca="1">User_Model_Calcs!A15-Sat_Data!$B$5</f>
        <v>20.090337351113021</v>
      </c>
      <c r="J15">
        <f ca="1">(Earth_Data!$B$1/SQRT(1-Earth_Data!$B$2^2*SIN(RADIANS(User_Model_Calcs!B15))^2))*COS(RADIANS(User_Model_Calcs!B15))</f>
        <v>5104.637546222777</v>
      </c>
      <c r="K15">
        <f ca="1">((Earth_Data!$B$1*(1-Earth_Data!$B$2^2))/SQRT(1-Earth_Data!$B$2^2*SIN(RADIANS(User_Model_Calcs!B15))^2))*SIN(RADIANS(User_Model_Calcs!B15))</f>
        <v>-3811.2267335213951</v>
      </c>
      <c r="L15">
        <f t="shared" ca="1" si="9"/>
        <v>-36.745770405724137</v>
      </c>
      <c r="M15">
        <f t="shared" ca="1" si="10"/>
        <v>6370.4610266930804</v>
      </c>
      <c r="N15">
        <f ca="1">SQRT(User_Model_Calcs!M15^2+Sat_Data!$B$3^2-2*User_Model_Calcs!M15*Sat_Data!$B$3*COS(RADIANS(L15))*COS(RADIANS(I15)))</f>
        <v>37604.853943696122</v>
      </c>
      <c r="O15">
        <f ca="1">DEGREES(ACOS(((Earth_Data!$B$1+Sat_Data!$B$2)/User_Model_Calcs!N15)*SQRT(1-COS(RADIANS(User_Model_Calcs!I15))^2*COS(RADIANS(User_Model_Calcs!B15))^2)))</f>
        <v>42.208244444764247</v>
      </c>
      <c r="P15">
        <f t="shared" ca="1" si="3"/>
        <v>31.33043693516094</v>
      </c>
    </row>
    <row r="16" spans="1:16" x14ac:dyDescent="0.25">
      <c r="A16">
        <f t="shared" ca="1" si="4"/>
        <v>128.35742791097132</v>
      </c>
      <c r="B16">
        <f t="shared" ca="1" si="5"/>
        <v>-35.679696234736092</v>
      </c>
      <c r="C16" s="6">
        <v>20135.9375</v>
      </c>
      <c r="D16">
        <f t="shared" ca="1" si="6"/>
        <v>3</v>
      </c>
      <c r="E16" s="1">
        <v>0.65</v>
      </c>
      <c r="F16">
        <v>19.899999999999999</v>
      </c>
      <c r="G16">
        <f t="shared" ca="1" si="7"/>
        <v>54.048620189015942</v>
      </c>
      <c r="H16">
        <f t="shared" ca="1" si="8"/>
        <v>20.966758032663616</v>
      </c>
      <c r="I16">
        <f ca="1">User_Model_Calcs!A16-Sat_Data!$B$5</f>
        <v>18.357427910971325</v>
      </c>
      <c r="J16">
        <f ca="1">(Earth_Data!$B$1/SQRT(1-Earth_Data!$B$2^2*SIN(RADIANS(User_Model_Calcs!B16))^2))*COS(RADIANS(User_Model_Calcs!B16))</f>
        <v>5186.8105328351594</v>
      </c>
      <c r="K16">
        <f ca="1">((Earth_Data!$B$1*(1-Earth_Data!$B$2^2))/SQRT(1-Earth_Data!$B$2^2*SIN(RADIANS(User_Model_Calcs!B16))^2))*SIN(RADIANS(User_Model_Calcs!B16))</f>
        <v>-3699.3825968405172</v>
      </c>
      <c r="L16">
        <f t="shared" ca="1" si="9"/>
        <v>-35.497558964737074</v>
      </c>
      <c r="M16">
        <f t="shared" ca="1" si="10"/>
        <v>6370.9053596279582</v>
      </c>
      <c r="N16">
        <f ca="1">SQRT(User_Model_Calcs!M16^2+Sat_Data!$B$3^2-2*User_Model_Calcs!M16*Sat_Data!$B$3*COS(RADIANS(L16))*COS(RADIANS(I16)))</f>
        <v>37460.208538253581</v>
      </c>
      <c r="O16">
        <f ca="1">DEGREES(ACOS(((Earth_Data!$B$1+Sat_Data!$B$2)/User_Model_Calcs!N16)*SQRT(1-COS(RADIANS(User_Model_Calcs!I16))^2*COS(RADIANS(User_Model_Calcs!B16))^2)))</f>
        <v>44.203549393373393</v>
      </c>
      <c r="P16">
        <f t="shared" ca="1" si="3"/>
        <v>29.636870539383143</v>
      </c>
    </row>
    <row r="17" spans="1:16" x14ac:dyDescent="0.25">
      <c r="A17">
        <f t="shared" ca="1" si="4"/>
        <v>129.27999878811821</v>
      </c>
      <c r="B17">
        <f t="shared" ca="1" si="5"/>
        <v>-37.478740551628007</v>
      </c>
      <c r="C17" s="6">
        <v>20135.9375</v>
      </c>
      <c r="D17">
        <f t="shared" ca="1" si="6"/>
        <v>0.75</v>
      </c>
      <c r="E17" s="1">
        <v>0.65</v>
      </c>
      <c r="F17">
        <v>19.899999999999999</v>
      </c>
      <c r="G17">
        <f t="shared" ca="1" si="7"/>
        <v>42.007420362456692</v>
      </c>
      <c r="H17">
        <f t="shared" ca="1" si="8"/>
        <v>17.242279310886243</v>
      </c>
      <c r="I17">
        <f ca="1">User_Model_Calcs!A17-Sat_Data!$B$5</f>
        <v>19.279998788118206</v>
      </c>
      <c r="J17">
        <f ca="1">(Earth_Data!$B$1/SQRT(1-Earth_Data!$B$2^2*SIN(RADIANS(User_Model_Calcs!B17))^2))*COS(RADIANS(User_Model_Calcs!B17))</f>
        <v>5067.8432960192195</v>
      </c>
      <c r="K17">
        <f ca="1">((Earth_Data!$B$1*(1-Earth_Data!$B$2^2))/SQRT(1-Earth_Data!$B$2^2*SIN(RADIANS(User_Model_Calcs!B17))^2))*SIN(RADIANS(User_Model_Calcs!B17))</f>
        <v>-3859.6932959187652</v>
      </c>
      <c r="L17">
        <f t="shared" ca="1" si="9"/>
        <v>-37.29306911179853</v>
      </c>
      <c r="M17">
        <f t="shared" ca="1" si="10"/>
        <v>6370.2643596296066</v>
      </c>
      <c r="N17">
        <f ca="1">SQRT(User_Model_Calcs!M17^2+Sat_Data!$B$3^2-2*User_Model_Calcs!M17*Sat_Data!$B$3*COS(RADIANS(L17))*COS(RADIANS(I17)))</f>
        <v>37616.492978740731</v>
      </c>
      <c r="O17">
        <f ca="1">DEGREES(ACOS(((Earth_Data!$B$1+Sat_Data!$B$2)/User_Model_Calcs!N17)*SQRT(1-COS(RADIANS(User_Model_Calcs!I17))^2*COS(RADIANS(User_Model_Calcs!B17))^2)))</f>
        <v>42.04835809174542</v>
      </c>
      <c r="P17">
        <f t="shared" ca="1" si="3"/>
        <v>29.894276001713546</v>
      </c>
    </row>
    <row r="18" spans="1:16" x14ac:dyDescent="0.25">
      <c r="A18">
        <f t="shared" ca="1" si="4"/>
        <v>128.35352455917598</v>
      </c>
      <c r="B18">
        <f t="shared" ca="1" si="5"/>
        <v>-35.176025045778474</v>
      </c>
      <c r="C18" s="6">
        <v>20135.9375</v>
      </c>
      <c r="D18">
        <f t="shared" ca="1" si="6"/>
        <v>1.2</v>
      </c>
      <c r="E18" s="1">
        <v>0.65</v>
      </c>
      <c r="F18">
        <v>19.899999999999999</v>
      </c>
      <c r="G18">
        <f t="shared" ca="1" si="7"/>
        <v>46.089820015575185</v>
      </c>
      <c r="H18">
        <f t="shared" ca="1" si="8"/>
        <v>22.964777933977267</v>
      </c>
      <c r="I18">
        <f ca="1">User_Model_Calcs!A18-Sat_Data!$B$5</f>
        <v>18.35352455917598</v>
      </c>
      <c r="J18">
        <f ca="1">(Earth_Data!$B$1/SQRT(1-Earth_Data!$B$2^2*SIN(RADIANS(User_Model_Calcs!B18))^2))*COS(RADIANS(User_Model_Calcs!B18))</f>
        <v>5219.2037077141504</v>
      </c>
      <c r="K18">
        <f ca="1">((Earth_Data!$B$1*(1-Earth_Data!$B$2^2))/SQRT(1-Earth_Data!$B$2^2*SIN(RADIANS(User_Model_Calcs!B18))^2))*SIN(RADIANS(User_Model_Calcs!B18))</f>
        <v>-3653.8478855392568</v>
      </c>
      <c r="L18">
        <f t="shared" ca="1" si="9"/>
        <v>-34.995006147036896</v>
      </c>
      <c r="M18">
        <f t="shared" ca="1" si="10"/>
        <v>6371.0824600908154</v>
      </c>
      <c r="N18">
        <f ca="1">SQRT(User_Model_Calcs!M18^2+Sat_Data!$B$3^2-2*User_Model_Calcs!M18*Sat_Data!$B$3*COS(RADIANS(L18))*COS(RADIANS(I18)))</f>
        <v>37425.49118828011</v>
      </c>
      <c r="O18">
        <f ca="1">DEGREES(ACOS(((Earth_Data!$B$1+Sat_Data!$B$2)/User_Model_Calcs!N18)*SQRT(1-COS(RADIANS(User_Model_Calcs!I18))^2*COS(RADIANS(User_Model_Calcs!B18))^2)))</f>
        <v>44.694996669143997</v>
      </c>
      <c r="P18">
        <f t="shared" ca="1" si="3"/>
        <v>29.936492226280738</v>
      </c>
    </row>
    <row r="19" spans="1:16" x14ac:dyDescent="0.25">
      <c r="A19">
        <f t="shared" ca="1" si="4"/>
        <v>127.92544369315351</v>
      </c>
      <c r="B19">
        <f t="shared" ca="1" si="5"/>
        <v>-36.265888679719609</v>
      </c>
      <c r="C19" s="6">
        <v>20135.9375</v>
      </c>
      <c r="D19">
        <f t="shared" ca="1" si="6"/>
        <v>0.75</v>
      </c>
      <c r="E19" s="1">
        <v>0.65</v>
      </c>
      <c r="F19">
        <v>19.899999999999999</v>
      </c>
      <c r="G19">
        <f t="shared" ca="1" si="7"/>
        <v>42.007420362456692</v>
      </c>
      <c r="H19">
        <f t="shared" ca="1" si="8"/>
        <v>15.444762632134214</v>
      </c>
      <c r="I19">
        <f ca="1">User_Model_Calcs!A19-Sat_Data!$B$5</f>
        <v>17.925443693153511</v>
      </c>
      <c r="J19">
        <f ca="1">(Earth_Data!$B$1/SQRT(1-Earth_Data!$B$2^2*SIN(RADIANS(User_Model_Calcs!B19))^2))*COS(RADIANS(User_Model_Calcs!B19))</f>
        <v>5148.6043353032974</v>
      </c>
      <c r="K19">
        <f ca="1">((Earth_Data!$B$1*(1-Earth_Data!$B$2^2))/SQRT(1-Earth_Data!$B$2^2*SIN(RADIANS(User_Model_Calcs!B19))^2))*SIN(RADIANS(User_Model_Calcs!B19))</f>
        <v>-3752.0214540318439</v>
      </c>
      <c r="L19">
        <f t="shared" ca="1" si="9"/>
        <v>-36.082520488627168</v>
      </c>
      <c r="M19">
        <f t="shared" ca="1" si="10"/>
        <v>6370.6978890086402</v>
      </c>
      <c r="N19">
        <f ca="1">SQRT(User_Model_Calcs!M19^2+Sat_Data!$B$3^2-2*User_Model_Calcs!M19*Sat_Data!$B$3*COS(RADIANS(L19))*COS(RADIANS(I19)))</f>
        <v>37487.37449865981</v>
      </c>
      <c r="O19">
        <f ca="1">DEGREES(ACOS(((Earth_Data!$B$1+Sat_Data!$B$2)/User_Model_Calcs!N19)*SQRT(1-COS(RADIANS(User_Model_Calcs!I19))^2*COS(RADIANS(User_Model_Calcs!B19))^2)))</f>
        <v>43.821096396387567</v>
      </c>
      <c r="P19">
        <f t="shared" ca="1" si="3"/>
        <v>28.672171342482802</v>
      </c>
    </row>
    <row r="20" spans="1:16" x14ac:dyDescent="0.25">
      <c r="A20">
        <f t="shared" ca="1" si="4"/>
        <v>129.07659496636484</v>
      </c>
      <c r="B20">
        <f t="shared" ca="1" si="5"/>
        <v>-36.905622235163897</v>
      </c>
      <c r="C20" s="6">
        <v>20135.9375</v>
      </c>
      <c r="D20">
        <f t="shared" ca="1" si="6"/>
        <v>1.2</v>
      </c>
      <c r="E20" s="1">
        <v>0.65</v>
      </c>
      <c r="F20">
        <v>19.899999999999999</v>
      </c>
      <c r="G20">
        <f t="shared" ca="1" si="7"/>
        <v>46.089820015575185</v>
      </c>
      <c r="H20">
        <f t="shared" ca="1" si="8"/>
        <v>17.211944478358536</v>
      </c>
      <c r="I20">
        <f ca="1">User_Model_Calcs!A20-Sat_Data!$B$5</f>
        <v>19.076594966364837</v>
      </c>
      <c r="J20">
        <f ca="1">(Earth_Data!$B$1/SQRT(1-Earth_Data!$B$2^2*SIN(RADIANS(User_Model_Calcs!B20))^2))*COS(RADIANS(User_Model_Calcs!B20))</f>
        <v>5106.2920024788464</v>
      </c>
      <c r="K20">
        <f ca="1">((Earth_Data!$B$1*(1-Earth_Data!$B$2^2))/SQRT(1-Earth_Data!$B$2^2*SIN(RADIANS(User_Model_Calcs!B20))^2))*SIN(RADIANS(User_Model_Calcs!B20))</f>
        <v>-3809.0246483875758</v>
      </c>
      <c r="L20">
        <f t="shared" ca="1" si="9"/>
        <v>-36.720998055534736</v>
      </c>
      <c r="M20">
        <f t="shared" ca="1" si="10"/>
        <v>6370.4699031235932</v>
      </c>
      <c r="N20">
        <f ca="1">SQRT(User_Model_Calcs!M20^2+Sat_Data!$B$3^2-2*User_Model_Calcs!M20*Sat_Data!$B$3*COS(RADIANS(L20))*COS(RADIANS(I20)))</f>
        <v>37569.143019382282</v>
      </c>
      <c r="O20">
        <f ca="1">DEGREES(ACOS(((Earth_Data!$B$1+Sat_Data!$B$2)/User_Model_Calcs!N20)*SQRT(1-COS(RADIANS(User_Model_Calcs!I20))^2*COS(RADIANS(User_Model_Calcs!B20))^2)))</f>
        <v>42.692483311323159</v>
      </c>
      <c r="P20">
        <f t="shared" ca="1" si="3"/>
        <v>29.937384855130453</v>
      </c>
    </row>
    <row r="21" spans="1:16" x14ac:dyDescent="0.25">
      <c r="A21">
        <f t="shared" ca="1" si="4"/>
        <v>131.70073113342909</v>
      </c>
      <c r="B21">
        <f t="shared" ca="1" si="5"/>
        <v>-33.167161841922251</v>
      </c>
      <c r="C21" s="6">
        <v>20135.9375</v>
      </c>
      <c r="D21">
        <f t="shared" ca="1" si="6"/>
        <v>1.2</v>
      </c>
      <c r="E21" s="1">
        <v>0.65</v>
      </c>
      <c r="F21">
        <v>19.899999999999999</v>
      </c>
      <c r="G21">
        <f t="shared" ca="1" si="7"/>
        <v>46.089820015575185</v>
      </c>
      <c r="H21">
        <f t="shared" ca="1" si="8"/>
        <v>15.83999896345885</v>
      </c>
      <c r="I21">
        <f ca="1">User_Model_Calcs!A21-Sat_Data!$B$5</f>
        <v>21.700731133429088</v>
      </c>
      <c r="J21">
        <f ca="1">(Earth_Data!$B$1/SQRT(1-Earth_Data!$B$2^2*SIN(RADIANS(User_Model_Calcs!B21))^2))*COS(RADIANS(User_Model_Calcs!B21))</f>
        <v>5344.3575447536141</v>
      </c>
      <c r="K21">
        <f ca="1">((Earth_Data!$B$1*(1-Earth_Data!$B$2^2))/SQRT(1-Earth_Data!$B$2^2*SIN(RADIANS(User_Model_Calcs!B21))^2))*SIN(RADIANS(User_Model_Calcs!B21))</f>
        <v>-3469.4934446713082</v>
      </c>
      <c r="L21">
        <f t="shared" ca="1" si="9"/>
        <v>-32.991154468107055</v>
      </c>
      <c r="M21">
        <f t="shared" ca="1" si="10"/>
        <v>6371.7770149921334</v>
      </c>
      <c r="N21">
        <f ca="1">SQRT(User_Model_Calcs!M21^2+Sat_Data!$B$3^2-2*User_Model_Calcs!M21*Sat_Data!$B$3*COS(RADIANS(L21))*COS(RADIANS(I21)))</f>
        <v>37412.223375491856</v>
      </c>
      <c r="O21">
        <f ca="1">DEGREES(ACOS(((Earth_Data!$B$1+Sat_Data!$B$2)/User_Model_Calcs!N21)*SQRT(1-COS(RADIANS(User_Model_Calcs!I21))^2*COS(RADIANS(User_Model_Calcs!B21))^2)))</f>
        <v>44.894417664194414</v>
      </c>
      <c r="P21">
        <f t="shared" ca="1" si="3"/>
        <v>36.033138115436586</v>
      </c>
    </row>
    <row r="22" spans="1:16" x14ac:dyDescent="0.25">
      <c r="A22">
        <f t="shared" ca="1" si="4"/>
        <v>127.95480922716101</v>
      </c>
      <c r="B22">
        <f t="shared" ca="1" si="5"/>
        <v>-35.400098603121172</v>
      </c>
      <c r="C22" s="6">
        <v>20135.9375</v>
      </c>
      <c r="D22">
        <f t="shared" ca="1" si="6"/>
        <v>0.75</v>
      </c>
      <c r="E22" s="1">
        <v>0.65</v>
      </c>
      <c r="F22">
        <v>19.899999999999999</v>
      </c>
      <c r="G22">
        <f t="shared" ca="1" si="7"/>
        <v>42.007420362456692</v>
      </c>
      <c r="H22">
        <f t="shared" ca="1" si="8"/>
        <v>19.256359729004366</v>
      </c>
      <c r="I22">
        <f ca="1">User_Model_Calcs!A22-Sat_Data!$B$5</f>
        <v>17.954809227161007</v>
      </c>
      <c r="J22">
        <f ca="1">(Earth_Data!$B$1/SQRT(1-Earth_Data!$B$2^2*SIN(RADIANS(User_Model_Calcs!B22))^2))*COS(RADIANS(User_Model_Calcs!B22))</f>
        <v>5204.842378761864</v>
      </c>
      <c r="K22">
        <f ca="1">((Earth_Data!$B$1*(1-Earth_Data!$B$2^2))/SQRT(1-Earth_Data!$B$2^2*SIN(RADIANS(User_Model_Calcs!B22))^2))*SIN(RADIANS(User_Model_Calcs!B22))</f>
        <v>-3674.1400811475396</v>
      </c>
      <c r="L22">
        <f t="shared" ca="1" si="9"/>
        <v>-35.218575255668902</v>
      </c>
      <c r="M22">
        <f t="shared" ca="1" si="10"/>
        <v>6371.0038081647936</v>
      </c>
      <c r="N22">
        <f ca="1">SQRT(User_Model_Calcs!M22^2+Sat_Data!$B$3^2-2*User_Model_Calcs!M22*Sat_Data!$B$3*COS(RADIANS(L22))*COS(RADIANS(I22)))</f>
        <v>37428.120282226409</v>
      </c>
      <c r="O22">
        <f ca="1">DEGREES(ACOS(((Earth_Data!$B$1+Sat_Data!$B$2)/User_Model_Calcs!N22)*SQRT(1-COS(RADIANS(User_Model_Calcs!I22))^2*COS(RADIANS(User_Model_Calcs!B22))^2)))</f>
        <v>44.656544504732665</v>
      </c>
      <c r="P22">
        <f t="shared" ca="1" si="3"/>
        <v>29.222442122106248</v>
      </c>
    </row>
    <row r="23" spans="1:16" x14ac:dyDescent="0.25">
      <c r="A23">
        <f t="shared" ca="1" si="4"/>
        <v>127.78847703961122</v>
      </c>
      <c r="B23">
        <f t="shared" ca="1" si="5"/>
        <v>-35.970159853696934</v>
      </c>
      <c r="C23" s="6">
        <v>20135.9375</v>
      </c>
      <c r="D23">
        <f t="shared" ca="1" si="6"/>
        <v>0.75</v>
      </c>
      <c r="E23" s="1">
        <v>0.65</v>
      </c>
      <c r="F23">
        <v>19.899999999999999</v>
      </c>
      <c r="G23">
        <f t="shared" ca="1" si="7"/>
        <v>42.007420362456692</v>
      </c>
      <c r="H23">
        <f t="shared" ca="1" si="8"/>
        <v>16.459535993468087</v>
      </c>
      <c r="I23">
        <f ca="1">User_Model_Calcs!A23-Sat_Data!$B$5</f>
        <v>17.788477039611223</v>
      </c>
      <c r="J23">
        <f ca="1">(Earth_Data!$B$1/SQRT(1-Earth_Data!$B$2^2*SIN(RADIANS(User_Model_Calcs!B23))^2))*COS(RADIANS(User_Model_Calcs!B23))</f>
        <v>5167.9468003807369</v>
      </c>
      <c r="K23">
        <f ca="1">((Earth_Data!$B$1*(1-Earth_Data!$B$2^2))/SQRT(1-Earth_Data!$B$2^2*SIN(RADIANS(User_Model_Calcs!B23))^2))*SIN(RADIANS(User_Model_Calcs!B23))</f>
        <v>-3725.5138350122975</v>
      </c>
      <c r="L23">
        <f t="shared" ca="1" si="9"/>
        <v>-35.787403117123013</v>
      </c>
      <c r="M23">
        <f t="shared" ca="1" si="10"/>
        <v>6370.8027332851498</v>
      </c>
      <c r="N23">
        <f ca="1">SQRT(User_Model_Calcs!M23^2+Sat_Data!$B$3^2-2*User_Model_Calcs!M23*Sat_Data!$B$3*COS(RADIANS(L23))*COS(RADIANS(I23)))</f>
        <v>37462.423643023933</v>
      </c>
      <c r="O23">
        <f ca="1">DEGREES(ACOS(((Earth_Data!$B$1+Sat_Data!$B$2)/User_Model_Calcs!N23)*SQRT(1-COS(RADIANS(User_Model_Calcs!I23))^2*COS(RADIANS(User_Model_Calcs!B23))^2)))</f>
        <v>44.170869559668951</v>
      </c>
      <c r="P23">
        <f t="shared" ca="1" si="3"/>
        <v>28.645239422462335</v>
      </c>
    </row>
    <row r="24" spans="1:16" x14ac:dyDescent="0.25">
      <c r="A24">
        <f t="shared" ca="1" si="4"/>
        <v>130.02278974025626</v>
      </c>
      <c r="B24">
        <f t="shared" ca="1" si="5"/>
        <v>-33.04014371931796</v>
      </c>
      <c r="C24" s="6">
        <v>20135.9375</v>
      </c>
      <c r="D24">
        <f t="shared" ca="1" si="6"/>
        <v>1.2</v>
      </c>
      <c r="E24" s="1">
        <v>0.65</v>
      </c>
      <c r="F24">
        <v>19.899999999999999</v>
      </c>
      <c r="G24">
        <f t="shared" ca="1" si="7"/>
        <v>46.089820015575185</v>
      </c>
      <c r="H24">
        <f t="shared" ca="1" si="8"/>
        <v>17.982042722116514</v>
      </c>
      <c r="I24">
        <f ca="1">User_Model_Calcs!A24-Sat_Data!$B$5</f>
        <v>20.022789740256258</v>
      </c>
      <c r="J24">
        <f ca="1">(Earth_Data!$B$1/SQRT(1-Earth_Data!$B$2^2*SIN(RADIANS(User_Model_Calcs!B24))^2))*COS(RADIANS(User_Model_Calcs!B24))</f>
        <v>5352.0512972158376</v>
      </c>
      <c r="K24">
        <f ca="1">((Earth_Data!$B$1*(1-Earth_Data!$B$2^2))/SQRT(1-Earth_Data!$B$2^2*SIN(RADIANS(User_Model_Calcs!B24))^2))*SIN(RADIANS(User_Model_Calcs!B24))</f>
        <v>-3457.6928968813736</v>
      </c>
      <c r="L24">
        <f t="shared" ca="1" si="9"/>
        <v>-32.864482466109429</v>
      </c>
      <c r="M24">
        <f t="shared" ca="1" si="10"/>
        <v>6371.8202467720039</v>
      </c>
      <c r="N24">
        <f ca="1">SQRT(User_Model_Calcs!M24^2+Sat_Data!$B$3^2-2*User_Model_Calcs!M24*Sat_Data!$B$3*COS(RADIANS(L24))*COS(RADIANS(I24)))</f>
        <v>37341.202893456342</v>
      </c>
      <c r="O24">
        <f ca="1">DEGREES(ACOS(((Earth_Data!$B$1+Sat_Data!$B$2)/User_Model_Calcs!N24)*SQRT(1-COS(RADIANS(User_Model_Calcs!I24))^2*COS(RADIANS(User_Model_Calcs!B24))^2)))</f>
        <v>45.91344211602614</v>
      </c>
      <c r="P24">
        <f t="shared" ca="1" si="3"/>
        <v>33.758139192291239</v>
      </c>
    </row>
    <row r="25" spans="1:16" x14ac:dyDescent="0.25">
      <c r="A25">
        <f t="shared" ca="1" si="4"/>
        <v>131.2909829928202</v>
      </c>
      <c r="B25">
        <f t="shared" ca="1" si="5"/>
        <v>-36.318452843765556</v>
      </c>
      <c r="C25" s="6">
        <v>20135.9375</v>
      </c>
      <c r="D25">
        <f t="shared" ca="1" si="6"/>
        <v>1.2</v>
      </c>
      <c r="E25" s="1">
        <v>0.65</v>
      </c>
      <c r="F25">
        <v>19.899999999999999</v>
      </c>
      <c r="G25">
        <f t="shared" ca="1" si="7"/>
        <v>46.089820015575185</v>
      </c>
      <c r="H25">
        <f t="shared" ca="1" si="8"/>
        <v>20.175476611729579</v>
      </c>
      <c r="I25">
        <f ca="1">User_Model_Calcs!A25-Sat_Data!$B$5</f>
        <v>21.290982992820204</v>
      </c>
      <c r="J25">
        <f ca="1">(Earth_Data!$B$1/SQRT(1-Earth_Data!$B$2^2*SIN(RADIANS(User_Model_Calcs!B25))^2))*COS(RADIANS(User_Model_Calcs!B25))</f>
        <v>5145.1519101681915</v>
      </c>
      <c r="K25">
        <f ca="1">((Earth_Data!$B$1*(1-Earth_Data!$B$2^2))/SQRT(1-Earth_Data!$B$2^2*SIN(RADIANS(User_Model_Calcs!B25))^2))*SIN(RADIANS(User_Model_Calcs!B25))</f>
        <v>-3756.7227076136014</v>
      </c>
      <c r="L25">
        <f t="shared" ca="1" si="9"/>
        <v>-36.134978007112089</v>
      </c>
      <c r="M25">
        <f t="shared" ca="1" si="10"/>
        <v>6370.6792165833513</v>
      </c>
      <c r="N25">
        <f ca="1">SQRT(User_Model_Calcs!M25^2+Sat_Data!$B$3^2-2*User_Model_Calcs!M25*Sat_Data!$B$3*COS(RADIANS(L25))*COS(RADIANS(I25)))</f>
        <v>37604.940895772219</v>
      </c>
      <c r="O25">
        <f ca="1">DEGREES(ACOS(((Earth_Data!$B$1+Sat_Data!$B$2)/User_Model_Calcs!N25)*SQRT(1-COS(RADIANS(User_Model_Calcs!I25))^2*COS(RADIANS(User_Model_Calcs!B25))^2)))</f>
        <v>42.210431400830593</v>
      </c>
      <c r="P25">
        <f t="shared" ca="1" si="3"/>
        <v>33.344037301823697</v>
      </c>
    </row>
    <row r="26" spans="1:16" x14ac:dyDescent="0.25">
      <c r="A26">
        <f t="shared" ca="1" si="4"/>
        <v>129.92888151992267</v>
      </c>
      <c r="B26">
        <f t="shared" ca="1" si="5"/>
        <v>-32.707617239827478</v>
      </c>
      <c r="C26" s="6">
        <v>20135.9375</v>
      </c>
      <c r="D26">
        <f t="shared" ca="1" si="6"/>
        <v>0.75</v>
      </c>
      <c r="E26" s="1">
        <v>0.65</v>
      </c>
      <c r="F26">
        <v>19.899999999999999</v>
      </c>
      <c r="G26">
        <f t="shared" ca="1" si="7"/>
        <v>42.007420362456692</v>
      </c>
      <c r="H26">
        <f t="shared" ca="1" si="8"/>
        <v>21.746375157516042</v>
      </c>
      <c r="I26">
        <f ca="1">User_Model_Calcs!A26-Sat_Data!$B$5</f>
        <v>19.928881519922669</v>
      </c>
      <c r="J26">
        <f ca="1">(Earth_Data!$B$1/SQRT(1-Earth_Data!$B$2^2*SIN(RADIANS(User_Model_Calcs!B26))^2))*COS(RADIANS(User_Model_Calcs!B26))</f>
        <v>5372.0683063275437</v>
      </c>
      <c r="K26">
        <f ca="1">((Earth_Data!$B$1*(1-Earth_Data!$B$2^2))/SQRT(1-Earth_Data!$B$2^2*SIN(RADIANS(User_Model_Calcs!B26))^2))*SIN(RADIANS(User_Model_Calcs!B26))</f>
        <v>-3426.720362896423</v>
      </c>
      <c r="L26">
        <f t="shared" ca="1" si="9"/>
        <v>-32.532878380080376</v>
      </c>
      <c r="M26">
        <f t="shared" ca="1" si="10"/>
        <v>6371.9330138771766</v>
      </c>
      <c r="N26">
        <f ca="1">SQRT(User_Model_Calcs!M26^2+Sat_Data!$B$3^2-2*User_Model_Calcs!M26*Sat_Data!$B$3*COS(RADIANS(L26))*COS(RADIANS(I26)))</f>
        <v>37316.581355278693</v>
      </c>
      <c r="O26">
        <f ca="1">DEGREES(ACOS(((Earth_Data!$B$1+Sat_Data!$B$2)/User_Model_Calcs!N26)*SQRT(1-COS(RADIANS(User_Model_Calcs!I26))^2*COS(RADIANS(User_Model_Calcs!B26))^2)))</f>
        <v>46.273289277984404</v>
      </c>
      <c r="P26">
        <f t="shared" ca="1" si="3"/>
        <v>33.860796935906123</v>
      </c>
    </row>
    <row r="27" spans="1:16" x14ac:dyDescent="0.25">
      <c r="A27">
        <f t="shared" ca="1" si="4"/>
        <v>129.96079252630716</v>
      </c>
      <c r="B27">
        <f t="shared" ca="1" si="5"/>
        <v>-36.544582946867394</v>
      </c>
      <c r="C27" s="6">
        <v>20135.9375</v>
      </c>
      <c r="D27">
        <f t="shared" ca="1" si="6"/>
        <v>1.2</v>
      </c>
      <c r="E27" s="1">
        <v>0.65</v>
      </c>
      <c r="F27">
        <v>19.899999999999999</v>
      </c>
      <c r="G27">
        <f t="shared" ca="1" si="7"/>
        <v>46.089820015575185</v>
      </c>
      <c r="H27">
        <f t="shared" ca="1" si="8"/>
        <v>19.796585444871777</v>
      </c>
      <c r="I27">
        <f ca="1">User_Model_Calcs!A27-Sat_Data!$B$5</f>
        <v>19.960792526307159</v>
      </c>
      <c r="J27">
        <f ca="1">(Earth_Data!$B$1/SQRT(1-Earth_Data!$B$2^2*SIN(RADIANS(User_Model_Calcs!B27))^2))*COS(RADIANS(User_Model_Calcs!B27))</f>
        <v>5130.2501550241386</v>
      </c>
      <c r="K27">
        <f ca="1">((Earth_Data!$B$1*(1-Earth_Data!$B$2^2))/SQRT(1-Earth_Data!$B$2^2*SIN(RADIANS(User_Model_Calcs!B27))^2))*SIN(RADIANS(User_Model_Calcs!B27))</f>
        <v>-3776.9116952253653</v>
      </c>
      <c r="L27">
        <f t="shared" ca="1" si="9"/>
        <v>-36.360656350606234</v>
      </c>
      <c r="M27">
        <f t="shared" ca="1" si="10"/>
        <v>6370.598763590071</v>
      </c>
      <c r="N27">
        <f ca="1">SQRT(User_Model_Calcs!M27^2+Sat_Data!$B$3^2-2*User_Model_Calcs!M27*Sat_Data!$B$3*COS(RADIANS(L27))*COS(RADIANS(I27)))</f>
        <v>37573.43996832431</v>
      </c>
      <c r="O27">
        <f ca="1">DEGREES(ACOS(((Earth_Data!$B$1+Sat_Data!$B$2)/User_Model_Calcs!N27)*SQRT(1-COS(RADIANS(User_Model_Calcs!I27))^2*COS(RADIANS(User_Model_Calcs!B27))^2)))</f>
        <v>42.63601424918901</v>
      </c>
      <c r="P27">
        <f t="shared" ca="1" si="3"/>
        <v>31.38123672412971</v>
      </c>
    </row>
    <row r="28" spans="1:16" x14ac:dyDescent="0.25">
      <c r="A28">
        <f t="shared" ca="1" si="4"/>
        <v>128.98462732457173</v>
      </c>
      <c r="B28">
        <f t="shared" ca="1" si="5"/>
        <v>-34.718538718108306</v>
      </c>
      <c r="C28" s="6">
        <v>20135.9375</v>
      </c>
      <c r="D28">
        <f t="shared" ca="1" si="6"/>
        <v>3</v>
      </c>
      <c r="E28" s="1">
        <v>0.65</v>
      </c>
      <c r="F28">
        <v>19.899999999999999</v>
      </c>
      <c r="G28">
        <f t="shared" ca="1" si="7"/>
        <v>54.048620189015942</v>
      </c>
      <c r="H28">
        <f t="shared" ca="1" si="8"/>
        <v>18.68526579518619</v>
      </c>
      <c r="I28">
        <f ca="1">User_Model_Calcs!A28-Sat_Data!$B$5</f>
        <v>18.984627324571733</v>
      </c>
      <c r="J28">
        <f ca="1">(Earth_Data!$B$1/SQRT(1-Earth_Data!$B$2^2*SIN(RADIANS(User_Model_Calcs!B28))^2))*COS(RADIANS(User_Model_Calcs!B28))</f>
        <v>5248.2763076437886</v>
      </c>
      <c r="K28">
        <f ca="1">((Earth_Data!$B$1*(1-Earth_Data!$B$2^2))/SQRT(1-Earth_Data!$B$2^2*SIN(RADIANS(User_Model_Calcs!B28))^2))*SIN(RADIANS(User_Model_Calcs!B28))</f>
        <v>-3612.2464983561417</v>
      </c>
      <c r="L28">
        <f t="shared" ca="1" si="9"/>
        <v>-34.538583976413051</v>
      </c>
      <c r="M28">
        <f t="shared" ca="1" si="10"/>
        <v>6371.2423408830819</v>
      </c>
      <c r="N28">
        <f ca="1">SQRT(User_Model_Calcs!M28^2+Sat_Data!$B$3^2-2*User_Model_Calcs!M28*Sat_Data!$B$3*COS(RADIANS(L28))*COS(RADIANS(I28)))</f>
        <v>37415.277071286102</v>
      </c>
      <c r="O28">
        <f ca="1">DEGREES(ACOS(((Earth_Data!$B$1+Sat_Data!$B$2)/User_Model_Calcs!N28)*SQRT(1-COS(RADIANS(User_Model_Calcs!I28))^2*COS(RADIANS(User_Model_Calcs!B28))^2)))</f>
        <v>44.842259056305387</v>
      </c>
      <c r="P28">
        <f t="shared" ca="1" si="3"/>
        <v>31.133600698918695</v>
      </c>
    </row>
    <row r="29" spans="1:16" x14ac:dyDescent="0.25">
      <c r="A29">
        <f t="shared" ca="1" si="4"/>
        <v>129.71529957111991</v>
      </c>
      <c r="B29">
        <f t="shared" ca="1" si="5"/>
        <v>-33.22388807359409</v>
      </c>
      <c r="C29" s="6">
        <v>20135.9375</v>
      </c>
      <c r="D29">
        <f t="shared" ca="1" si="6"/>
        <v>0.75</v>
      </c>
      <c r="E29" s="1">
        <v>0.65</v>
      </c>
      <c r="F29">
        <v>19.899999999999999</v>
      </c>
      <c r="G29">
        <f t="shared" ca="1" si="7"/>
        <v>42.007420362456692</v>
      </c>
      <c r="H29">
        <f t="shared" ca="1" si="8"/>
        <v>17.055236918818906</v>
      </c>
      <c r="I29">
        <f ca="1">User_Model_Calcs!A29-Sat_Data!$B$5</f>
        <v>19.715299571119914</v>
      </c>
      <c r="J29">
        <f ca="1">(Earth_Data!$B$1/SQRT(1-Earth_Data!$B$2^2*SIN(RADIANS(User_Model_Calcs!B29))^2))*COS(RADIANS(User_Model_Calcs!B29))</f>
        <v>5340.9130211548982</v>
      </c>
      <c r="K29">
        <f ca="1">((Earth_Data!$B$1*(1-Earth_Data!$B$2^2))/SQRT(1-Earth_Data!$B$2^2*SIN(RADIANS(User_Model_Calcs!B29))^2))*SIN(RADIANS(User_Model_Calcs!B29))</f>
        <v>-3474.7581258626492</v>
      </c>
      <c r="L29">
        <f t="shared" ca="1" si="9"/>
        <v>-33.047727235204825</v>
      </c>
      <c r="M29">
        <f t="shared" ca="1" si="10"/>
        <v>6371.7576800118859</v>
      </c>
      <c r="N29">
        <f ca="1">SQRT(User_Model_Calcs!M29^2+Sat_Data!$B$3^2-2*User_Model_Calcs!M29*Sat_Data!$B$3*COS(RADIANS(L29))*COS(RADIANS(I29)))</f>
        <v>37342.008883421273</v>
      </c>
      <c r="O29">
        <f ca="1">DEGREES(ACOS(((Earth_Data!$B$1+Sat_Data!$B$2)/User_Model_Calcs!N29)*SQRT(1-COS(RADIANS(User_Model_Calcs!I29))^2*COS(RADIANS(User_Model_Calcs!B29))^2)))</f>
        <v>45.90070629932638</v>
      </c>
      <c r="P29">
        <f t="shared" ca="1" si="3"/>
        <v>33.186052108162862</v>
      </c>
    </row>
    <row r="30" spans="1:16" x14ac:dyDescent="0.25">
      <c r="A30">
        <f t="shared" ca="1" si="4"/>
        <v>127.5928792844178</v>
      </c>
      <c r="B30">
        <f t="shared" ca="1" si="5"/>
        <v>-34.36046943858932</v>
      </c>
      <c r="C30" s="6">
        <v>20135.9375</v>
      </c>
      <c r="D30">
        <f t="shared" ca="1" si="6"/>
        <v>0.75</v>
      </c>
      <c r="E30" s="1">
        <v>0.65</v>
      </c>
      <c r="F30">
        <v>19.899999999999999</v>
      </c>
      <c r="G30">
        <f t="shared" ca="1" si="7"/>
        <v>42.007420362456692</v>
      </c>
      <c r="H30">
        <f t="shared" ca="1" si="8"/>
        <v>20.88185953049091</v>
      </c>
      <c r="I30">
        <f ca="1">User_Model_Calcs!A30-Sat_Data!$B$5</f>
        <v>17.592879284417805</v>
      </c>
      <c r="J30">
        <f ca="1">(Earth_Data!$B$1/SQRT(1-Earth_Data!$B$2^2*SIN(RADIANS(User_Model_Calcs!B30))^2))*COS(RADIANS(User_Model_Calcs!B30))</f>
        <v>5270.7972957742741</v>
      </c>
      <c r="K30">
        <f ca="1">((Earth_Data!$B$1*(1-Earth_Data!$B$2^2))/SQRT(1-Earth_Data!$B$2^2*SIN(RADIANS(User_Model_Calcs!B30))^2))*SIN(RADIANS(User_Model_Calcs!B30))</f>
        <v>-3579.5266115298969</v>
      </c>
      <c r="L30">
        <f t="shared" ca="1" si="9"/>
        <v>-34.181379516308681</v>
      </c>
      <c r="M30">
        <f t="shared" ca="1" si="10"/>
        <v>6371.3667996586182</v>
      </c>
      <c r="N30">
        <f ca="1">SQRT(User_Model_Calcs!M30^2+Sat_Data!$B$3^2-2*User_Model_Calcs!M30*Sat_Data!$B$3*COS(RADIANS(L30))*COS(RADIANS(I30)))</f>
        <v>37345.96004029279</v>
      </c>
      <c r="O30">
        <f ca="1">DEGREES(ACOS(((Earth_Data!$B$1+Sat_Data!$B$2)/User_Model_Calcs!N30)*SQRT(1-COS(RADIANS(User_Model_Calcs!I30))^2*COS(RADIANS(User_Model_Calcs!B30))^2)))</f>
        <v>45.836894993355266</v>
      </c>
      <c r="P30">
        <f t="shared" ca="1" si="3"/>
        <v>29.327534936824598</v>
      </c>
    </row>
    <row r="31" spans="1:16" x14ac:dyDescent="0.25">
      <c r="A31">
        <f t="shared" ca="1" si="4"/>
        <v>130.56157472175929</v>
      </c>
      <c r="B31">
        <f t="shared" ca="1" si="5"/>
        <v>-36.024709498554429</v>
      </c>
      <c r="C31" s="6">
        <v>20135.9375</v>
      </c>
      <c r="D31">
        <f t="shared" ca="1" si="6"/>
        <v>0.75</v>
      </c>
      <c r="E31" s="1">
        <v>0.65</v>
      </c>
      <c r="F31">
        <v>19.899999999999999</v>
      </c>
      <c r="G31">
        <f t="shared" ca="1" si="7"/>
        <v>42.007420362456692</v>
      </c>
      <c r="H31">
        <f t="shared" ca="1" si="8"/>
        <v>20.449553628288704</v>
      </c>
      <c r="I31">
        <f ca="1">User_Model_Calcs!A31-Sat_Data!$B$5</f>
        <v>20.561574721759285</v>
      </c>
      <c r="J31">
        <f ca="1">(Earth_Data!$B$1/SQRT(1-Earth_Data!$B$2^2*SIN(RADIANS(User_Model_Calcs!B31))^2))*COS(RADIANS(User_Model_Calcs!B31))</f>
        <v>5164.3892885011956</v>
      </c>
      <c r="K31">
        <f ca="1">((Earth_Data!$B$1*(1-Earth_Data!$B$2^2))/SQRT(1-Earth_Data!$B$2^2*SIN(RADIANS(User_Model_Calcs!B31))^2))*SIN(RADIANS(User_Model_Calcs!B31))</f>
        <v>-3730.4107910954599</v>
      </c>
      <c r="L31">
        <f t="shared" ca="1" si="9"/>
        <v>-35.841838511869604</v>
      </c>
      <c r="M31">
        <f t="shared" ca="1" si="10"/>
        <v>6370.7834207032447</v>
      </c>
      <c r="N31">
        <f ca="1">SQRT(User_Model_Calcs!M31^2+Sat_Data!$B$3^2-2*User_Model_Calcs!M31*Sat_Data!$B$3*COS(RADIANS(L31))*COS(RADIANS(I31)))</f>
        <v>37558.5034169805</v>
      </c>
      <c r="O31">
        <f ca="1">DEGREES(ACOS(((Earth_Data!$B$1+Sat_Data!$B$2)/User_Model_Calcs!N31)*SQRT(1-COS(RADIANS(User_Model_Calcs!I31))^2*COS(RADIANS(User_Model_Calcs!B31))^2)))</f>
        <v>42.842451944242171</v>
      </c>
      <c r="P31">
        <f t="shared" ca="1" si="3"/>
        <v>32.529603068809891</v>
      </c>
    </row>
    <row r="32" spans="1:16" x14ac:dyDescent="0.25">
      <c r="A32">
        <f t="shared" ca="1" si="4"/>
        <v>129.24685175897923</v>
      </c>
      <c r="B32">
        <f t="shared" ca="1" si="5"/>
        <v>-35.315321928484011</v>
      </c>
      <c r="C32" s="6">
        <v>20135.9375</v>
      </c>
      <c r="D32">
        <f t="shared" ca="1" si="6"/>
        <v>0.75</v>
      </c>
      <c r="E32" s="1">
        <v>0.65</v>
      </c>
      <c r="F32">
        <v>19.899999999999999</v>
      </c>
      <c r="G32">
        <f t="shared" ca="1" si="7"/>
        <v>42.007420362456692</v>
      </c>
      <c r="H32">
        <f t="shared" ca="1" si="8"/>
        <v>19.462364480067819</v>
      </c>
      <c r="I32">
        <f ca="1">User_Model_Calcs!A32-Sat_Data!$B$5</f>
        <v>19.246851758979233</v>
      </c>
      <c r="J32">
        <f ca="1">(Earth_Data!$B$1/SQRT(1-Earth_Data!$B$2^2*SIN(RADIANS(User_Model_Calcs!B32))^2))*COS(RADIANS(User_Model_Calcs!B32))</f>
        <v>5210.2852821585175</v>
      </c>
      <c r="K32">
        <f ca="1">((Earth_Data!$B$1*(1-Earth_Data!$B$2^2))/SQRT(1-Earth_Data!$B$2^2*SIN(RADIANS(User_Model_Calcs!B32))^2))*SIN(RADIANS(User_Model_Calcs!B32))</f>
        <v>-3666.4691876878728</v>
      </c>
      <c r="L32">
        <f t="shared" ca="1" si="9"/>
        <v>-35.133988135775809</v>
      </c>
      <c r="M32">
        <f t="shared" ca="1" si="10"/>
        <v>6371.0335916350523</v>
      </c>
      <c r="N32">
        <f ca="1">SQRT(User_Model_Calcs!M32^2+Sat_Data!$B$3^2-2*User_Model_Calcs!M32*Sat_Data!$B$3*COS(RADIANS(L32))*COS(RADIANS(I32)))</f>
        <v>37464.493441445986</v>
      </c>
      <c r="O32">
        <f ca="1">DEGREES(ACOS(((Earth_Data!$B$1+Sat_Data!$B$2)/User_Model_Calcs!N32)*SQRT(1-COS(RADIANS(User_Model_Calcs!I32))^2*COS(RADIANS(User_Model_Calcs!B32))^2)))</f>
        <v>44.145646692445418</v>
      </c>
      <c r="P32">
        <f t="shared" ca="1" si="3"/>
        <v>31.131698114517238</v>
      </c>
    </row>
    <row r="33" spans="1:16" x14ac:dyDescent="0.25">
      <c r="A33">
        <f t="shared" ca="1" si="4"/>
        <v>128.12807595469141</v>
      </c>
      <c r="B33">
        <f t="shared" ca="1" si="5"/>
        <v>-36.387011665133379</v>
      </c>
      <c r="C33" s="6">
        <v>20135.9375</v>
      </c>
      <c r="D33">
        <f t="shared" ca="1" si="6"/>
        <v>0.75</v>
      </c>
      <c r="E33" s="1">
        <v>0.65</v>
      </c>
      <c r="F33">
        <v>19.899999999999999</v>
      </c>
      <c r="G33">
        <f t="shared" ca="1" si="7"/>
        <v>42.007420362456692</v>
      </c>
      <c r="H33">
        <f t="shared" ca="1" si="8"/>
        <v>20.450260833741805</v>
      </c>
      <c r="I33">
        <f ca="1">User_Model_Calcs!A33-Sat_Data!$B$5</f>
        <v>18.128075954691411</v>
      </c>
      <c r="J33">
        <f ca="1">(Earth_Data!$B$1/SQRT(1-Earth_Data!$B$2^2*SIN(RADIANS(User_Model_Calcs!B33))^2))*COS(RADIANS(User_Model_Calcs!B33))</f>
        <v>5140.6424281868649</v>
      </c>
      <c r="K33">
        <f ca="1">((Earth_Data!$B$1*(1-Earth_Data!$B$2^2))/SQRT(1-Earth_Data!$B$2^2*SIN(RADIANS(User_Model_Calcs!B33))^2))*SIN(RADIANS(User_Model_Calcs!B33))</f>
        <v>-3762.8497964333387</v>
      </c>
      <c r="L33">
        <f t="shared" ca="1" si="9"/>
        <v>-36.20339865739264</v>
      </c>
      <c r="M33">
        <f t="shared" ca="1" si="10"/>
        <v>6370.6548458532397</v>
      </c>
      <c r="N33">
        <f ca="1">SQRT(User_Model_Calcs!M33^2+Sat_Data!$B$3^2-2*User_Model_Calcs!M33*Sat_Data!$B$3*COS(RADIANS(L33))*COS(RADIANS(I33)))</f>
        <v>37502.212757794427</v>
      </c>
      <c r="O33">
        <f ca="1">DEGREES(ACOS(((Earth_Data!$B$1+Sat_Data!$B$2)/User_Model_Calcs!N33)*SQRT(1-COS(RADIANS(User_Model_Calcs!I33))^2*COS(RADIANS(User_Model_Calcs!B33))^2)))</f>
        <v>43.614489892370393</v>
      </c>
      <c r="P33">
        <f t="shared" ca="1" si="3"/>
        <v>28.893244349758472</v>
      </c>
    </row>
    <row r="34" spans="1:16" x14ac:dyDescent="0.25">
      <c r="A34">
        <f t="shared" ca="1" si="4"/>
        <v>128.28223683302349</v>
      </c>
      <c r="B34">
        <f t="shared" ca="1" si="5"/>
        <v>-34.830088227466582</v>
      </c>
      <c r="C34" s="6">
        <v>20135.9375</v>
      </c>
      <c r="D34">
        <f t="shared" ca="1" si="6"/>
        <v>3</v>
      </c>
      <c r="E34" s="1">
        <v>0.65</v>
      </c>
      <c r="F34">
        <v>19.899999999999999</v>
      </c>
      <c r="G34">
        <f t="shared" ca="1" si="7"/>
        <v>54.048620189015942</v>
      </c>
      <c r="H34">
        <f t="shared" ca="1" si="8"/>
        <v>16.458871360419117</v>
      </c>
      <c r="I34">
        <f ca="1">User_Model_Calcs!A34-Sat_Data!$B$5</f>
        <v>18.282236833023489</v>
      </c>
      <c r="J34">
        <f ca="1">(Earth_Data!$B$1/SQRT(1-Earth_Data!$B$2^2*SIN(RADIANS(User_Model_Calcs!B34))^2))*COS(RADIANS(User_Model_Calcs!B34))</f>
        <v>5241.2183352535885</v>
      </c>
      <c r="K34">
        <f ca="1">((Earth_Data!$B$1*(1-Earth_Data!$B$2^2))/SQRT(1-Earth_Data!$B$2^2*SIN(RADIANS(User_Model_Calcs!B34))^2))*SIN(RADIANS(User_Model_Calcs!B34))</f>
        <v>-3622.4113105994784</v>
      </c>
      <c r="L34">
        <f t="shared" ca="1" si="9"/>
        <v>-34.649869784566341</v>
      </c>
      <c r="M34">
        <f t="shared" ca="1" si="10"/>
        <v>6371.2034452650651</v>
      </c>
      <c r="N34">
        <f ca="1">SQRT(User_Model_Calcs!M34^2+Sat_Data!$B$3^2-2*User_Model_Calcs!M34*Sat_Data!$B$3*COS(RADIANS(L34))*COS(RADIANS(I34)))</f>
        <v>37399.65345311234</v>
      </c>
      <c r="O34">
        <f ca="1">DEGREES(ACOS(((Earth_Data!$B$1+Sat_Data!$B$2)/User_Model_Calcs!N34)*SQRT(1-COS(RADIANS(User_Model_Calcs!I34))^2*COS(RADIANS(User_Model_Calcs!B34))^2)))</f>
        <v>45.063636142328939</v>
      </c>
      <c r="P34">
        <f t="shared" ca="1" si="3"/>
        <v>30.046921151932484</v>
      </c>
    </row>
    <row r="35" spans="1:16" x14ac:dyDescent="0.25">
      <c r="A35">
        <f t="shared" ca="1" si="4"/>
        <v>129.59551034408975</v>
      </c>
      <c r="B35">
        <f t="shared" ca="1" si="5"/>
        <v>-34.235400277672596</v>
      </c>
      <c r="C35" s="6">
        <v>20135.9375</v>
      </c>
      <c r="D35">
        <f t="shared" ca="1" si="6"/>
        <v>1.2</v>
      </c>
      <c r="E35" s="1">
        <v>0.65</v>
      </c>
      <c r="F35">
        <v>19.899999999999999</v>
      </c>
      <c r="G35">
        <f t="shared" ca="1" si="7"/>
        <v>46.089820015575185</v>
      </c>
      <c r="H35">
        <f t="shared" ca="1" si="8"/>
        <v>19.765774084221643</v>
      </c>
      <c r="I35">
        <f ca="1">User_Model_Calcs!A35-Sat_Data!$B$5</f>
        <v>19.595510344089746</v>
      </c>
      <c r="J35">
        <f ca="1">(Earth_Data!$B$1/SQRT(1-Earth_Data!$B$2^2*SIN(RADIANS(User_Model_Calcs!B35))^2))*COS(RADIANS(User_Model_Calcs!B35))</f>
        <v>5278.615044216971</v>
      </c>
      <c r="K35">
        <f ca="1">((Earth_Data!$B$1*(1-Earth_Data!$B$2^2))/SQRT(1-Earth_Data!$B$2^2*SIN(RADIANS(User_Model_Calcs!B35))^2))*SIN(RADIANS(User_Model_Calcs!B35))</f>
        <v>-3568.0653336155601</v>
      </c>
      <c r="L35">
        <f t="shared" ca="1" si="9"/>
        <v>-34.056619001875603</v>
      </c>
      <c r="M35">
        <f t="shared" ca="1" si="10"/>
        <v>6371.4101272781718</v>
      </c>
      <c r="N35">
        <f ca="1">SQRT(User_Model_Calcs!M35^2+Sat_Data!$B$3^2-2*User_Model_Calcs!M35*Sat_Data!$B$3*COS(RADIANS(L35))*COS(RADIANS(I35)))</f>
        <v>37403.926081232676</v>
      </c>
      <c r="O35">
        <f ca="1">DEGREES(ACOS(((Earth_Data!$B$1+Sat_Data!$B$2)/User_Model_Calcs!N35)*SQRT(1-COS(RADIANS(User_Model_Calcs!I35))^2*COS(RADIANS(User_Model_Calcs!B35))^2)))</f>
        <v>45.00625138120499</v>
      </c>
      <c r="P35">
        <f t="shared" ca="1" si="3"/>
        <v>32.324612488704894</v>
      </c>
    </row>
    <row r="36" spans="1:16" x14ac:dyDescent="0.25">
      <c r="A36">
        <f t="shared" ca="1" si="4"/>
        <v>128.70849285517883</v>
      </c>
      <c r="B36">
        <f t="shared" ca="1" si="5"/>
        <v>-35.902831797158356</v>
      </c>
      <c r="C36" s="6">
        <v>20135.9375</v>
      </c>
      <c r="D36">
        <f t="shared" ca="1" si="6"/>
        <v>0.75</v>
      </c>
      <c r="E36" s="1">
        <v>0.65</v>
      </c>
      <c r="F36">
        <v>19.899999999999999</v>
      </c>
      <c r="G36">
        <f t="shared" ca="1" si="7"/>
        <v>42.007420362456692</v>
      </c>
      <c r="H36">
        <f t="shared" ca="1" si="8"/>
        <v>20.63562365022235</v>
      </c>
      <c r="I36">
        <f ca="1">User_Model_Calcs!A36-Sat_Data!$B$5</f>
        <v>18.708492855178832</v>
      </c>
      <c r="J36">
        <f ca="1">(Earth_Data!$B$1/SQRT(1-Earth_Data!$B$2^2*SIN(RADIANS(User_Model_Calcs!B36))^2))*COS(RADIANS(User_Model_Calcs!B36))</f>
        <v>5172.3311941074544</v>
      </c>
      <c r="K36">
        <f ca="1">((Earth_Data!$B$1*(1-Earth_Data!$B$2^2))/SQRT(1-Earth_Data!$B$2^2*SIN(RADIANS(User_Model_Calcs!B36))^2))*SIN(RADIANS(User_Model_Calcs!B36))</f>
        <v>-3719.4651478816531</v>
      </c>
      <c r="L36">
        <f t="shared" ca="1" si="9"/>
        <v>-35.720216984840718</v>
      </c>
      <c r="M36">
        <f t="shared" ca="1" si="10"/>
        <v>6370.8265529555374</v>
      </c>
      <c r="N36">
        <f ca="1">SQRT(User_Model_Calcs!M36^2+Sat_Data!$B$3^2-2*User_Model_Calcs!M36*Sat_Data!$B$3*COS(RADIANS(L36))*COS(RADIANS(I36)))</f>
        <v>37486.99196173883</v>
      </c>
      <c r="O36">
        <f ca="1">DEGREES(ACOS(((Earth_Data!$B$1+Sat_Data!$B$2)/User_Model_Calcs!N36)*SQRT(1-COS(RADIANS(User_Model_Calcs!I36))^2*COS(RADIANS(User_Model_Calcs!B36))^2)))</f>
        <v>43.828482886684981</v>
      </c>
      <c r="P36">
        <f t="shared" ca="1" si="3"/>
        <v>30.005949373223725</v>
      </c>
    </row>
    <row r="37" spans="1:16" x14ac:dyDescent="0.25">
      <c r="A37">
        <f t="shared" ca="1" si="4"/>
        <v>132.3612298141291</v>
      </c>
      <c r="B37">
        <f t="shared" ca="1" si="5"/>
        <v>-32.78541318489561</v>
      </c>
      <c r="C37" s="6">
        <v>20135.9375</v>
      </c>
      <c r="D37">
        <f t="shared" ca="1" si="6"/>
        <v>3</v>
      </c>
      <c r="E37" s="1">
        <v>0.65</v>
      </c>
      <c r="F37">
        <v>19.899999999999999</v>
      </c>
      <c r="G37">
        <f t="shared" ca="1" si="7"/>
        <v>54.048620189015942</v>
      </c>
      <c r="H37">
        <f t="shared" ca="1" si="8"/>
        <v>19.748007575450607</v>
      </c>
      <c r="I37">
        <f ca="1">User_Model_Calcs!A37-Sat_Data!$B$5</f>
        <v>22.361229814129103</v>
      </c>
      <c r="J37">
        <f ca="1">(Earth_Data!$B$1/SQRT(1-Earth_Data!$B$2^2*SIN(RADIANS(User_Model_Calcs!B37))^2))*COS(RADIANS(User_Model_Calcs!B37))</f>
        <v>5367.4014527176241</v>
      </c>
      <c r="K37">
        <f ca="1">((Earth_Data!$B$1*(1-Earth_Data!$B$2^2))/SQRT(1-Earth_Data!$B$2^2*SIN(RADIANS(User_Model_Calcs!B37))^2))*SIN(RADIANS(User_Model_Calcs!B37))</f>
        <v>-3433.9767694126926</v>
      </c>
      <c r="L37">
        <f t="shared" ca="1" si="9"/>
        <v>-32.61045642191872</v>
      </c>
      <c r="M37">
        <f t="shared" ca="1" si="10"/>
        <v>6371.9066854044004</v>
      </c>
      <c r="N37">
        <f ca="1">SQRT(User_Model_Calcs!M37^2+Sat_Data!$B$3^2-2*User_Model_Calcs!M37*Sat_Data!$B$3*COS(RADIANS(L37))*COS(RADIANS(I37)))</f>
        <v>37414.272721555084</v>
      </c>
      <c r="O37">
        <f ca="1">DEGREES(ACOS(((Earth_Data!$B$1+Sat_Data!$B$2)/User_Model_Calcs!N37)*SQRT(1-COS(RADIANS(User_Model_Calcs!I37))^2*COS(RADIANS(User_Model_Calcs!B37))^2)))</f>
        <v>44.86747722040748</v>
      </c>
      <c r="P37">
        <f t="shared" ca="1" si="3"/>
        <v>37.224320359368349</v>
      </c>
    </row>
    <row r="38" spans="1:16" x14ac:dyDescent="0.25">
      <c r="A38">
        <f t="shared" ca="1" si="4"/>
        <v>131.40520369068983</v>
      </c>
      <c r="B38">
        <f t="shared" ca="1" si="5"/>
        <v>-36.669550212470583</v>
      </c>
      <c r="C38" s="6">
        <v>20135.9375</v>
      </c>
      <c r="D38">
        <f t="shared" ca="1" si="6"/>
        <v>0.75</v>
      </c>
      <c r="E38" s="1">
        <v>0.65</v>
      </c>
      <c r="F38">
        <v>19.899999999999999</v>
      </c>
      <c r="G38">
        <f t="shared" ca="1" si="7"/>
        <v>42.007420362456692</v>
      </c>
      <c r="H38">
        <f t="shared" ca="1" si="8"/>
        <v>18.049370952462663</v>
      </c>
      <c r="I38">
        <f ca="1">User_Model_Calcs!A38-Sat_Data!$B$5</f>
        <v>21.405203690689831</v>
      </c>
      <c r="J38">
        <f ca="1">(Earth_Data!$B$1/SQRT(1-Earth_Data!$B$2^2*SIN(RADIANS(User_Model_Calcs!B38))^2))*COS(RADIANS(User_Model_Calcs!B38))</f>
        <v>5121.9805398615481</v>
      </c>
      <c r="K38">
        <f ca="1">((Earth_Data!$B$1*(1-Earth_Data!$B$2^2))/SQRT(1-Earth_Data!$B$2^2*SIN(RADIANS(User_Model_Calcs!B38))^2))*SIN(RADIANS(User_Model_Calcs!B38))</f>
        <v>-3788.0438727354444</v>
      </c>
      <c r="L38">
        <f t="shared" ca="1" si="9"/>
        <v>-36.485378858425214</v>
      </c>
      <c r="M38">
        <f t="shared" ca="1" si="10"/>
        <v>6370.5542170590579</v>
      </c>
      <c r="N38">
        <f ca="1">SQRT(User_Model_Calcs!M38^2+Sat_Data!$B$3^2-2*User_Model_Calcs!M38*Sat_Data!$B$3*COS(RADIANS(L38))*COS(RADIANS(I38)))</f>
        <v>37633.284196702916</v>
      </c>
      <c r="O38">
        <f ca="1">DEGREES(ACOS(((Earth_Data!$B$1+Sat_Data!$B$2)/User_Model_Calcs!N38)*SQRT(1-COS(RADIANS(User_Model_Calcs!I38))^2*COS(RADIANS(User_Model_Calcs!B38))^2)))</f>
        <v>41.827258652521024</v>
      </c>
      <c r="P38">
        <f t="shared" ca="1" si="3"/>
        <v>33.280833902469688</v>
      </c>
    </row>
    <row r="39" spans="1:16" x14ac:dyDescent="0.25">
      <c r="A39">
        <f t="shared" ca="1" si="4"/>
        <v>129.98150720811239</v>
      </c>
      <c r="B39">
        <f t="shared" ca="1" si="5"/>
        <v>-35.27121673358473</v>
      </c>
      <c r="C39" s="6">
        <v>20135.9375</v>
      </c>
      <c r="D39">
        <f t="shared" ca="1" si="6"/>
        <v>1.2</v>
      </c>
      <c r="E39" s="1">
        <v>0.65</v>
      </c>
      <c r="F39">
        <v>19.899999999999999</v>
      </c>
      <c r="G39">
        <f t="shared" ca="1" si="7"/>
        <v>46.089820015575185</v>
      </c>
      <c r="H39">
        <f t="shared" ca="1" si="8"/>
        <v>23.950975751836971</v>
      </c>
      <c r="I39">
        <f ca="1">User_Model_Calcs!A39-Sat_Data!$B$5</f>
        <v>19.98150720811239</v>
      </c>
      <c r="J39">
        <f ca="1">(Earth_Data!$B$1/SQRT(1-Earth_Data!$B$2^2*SIN(RADIANS(User_Model_Calcs!B39))^2))*COS(RADIANS(User_Model_Calcs!B39))</f>
        <v>5213.1124407172611</v>
      </c>
      <c r="K39">
        <f ca="1">((Earth_Data!$B$1*(1-Earth_Data!$B$2^2))/SQRT(1-Earth_Data!$B$2^2*SIN(RADIANS(User_Model_Calcs!B39))^2))*SIN(RADIANS(User_Model_Calcs!B39))</f>
        <v>-3662.4752537152303</v>
      </c>
      <c r="L39">
        <f t="shared" ca="1" si="9"/>
        <v>-35.089982182997737</v>
      </c>
      <c r="M39">
        <f t="shared" ca="1" si="10"/>
        <v>6371.0490740252126</v>
      </c>
      <c r="N39">
        <f ca="1">SQRT(User_Model_Calcs!M39^2+Sat_Data!$B$3^2-2*User_Model_Calcs!M39*Sat_Data!$B$3*COS(RADIANS(L39))*COS(RADIANS(I39)))</f>
        <v>37486.738339086558</v>
      </c>
      <c r="O39">
        <f ca="1">DEGREES(ACOS(((Earth_Data!$B$1+Sat_Data!$B$2)/User_Model_Calcs!N39)*SQRT(1-COS(RADIANS(User_Model_Calcs!I39))^2*COS(RADIANS(User_Model_Calcs!B39))^2)))</f>
        <v>43.835586100722665</v>
      </c>
      <c r="P39">
        <f t="shared" ca="1" si="3"/>
        <v>32.197628902541219</v>
      </c>
    </row>
    <row r="40" spans="1:16" x14ac:dyDescent="0.25">
      <c r="A40">
        <f t="shared" ca="1" si="4"/>
        <v>132.18627046501462</v>
      </c>
      <c r="B40">
        <f t="shared" ca="1" si="5"/>
        <v>-36.199738553897049</v>
      </c>
      <c r="C40" s="6">
        <v>20135.9375</v>
      </c>
      <c r="D40">
        <f t="shared" ca="1" si="6"/>
        <v>0.75</v>
      </c>
      <c r="E40" s="1">
        <v>0.65</v>
      </c>
      <c r="F40">
        <v>19.899999999999999</v>
      </c>
      <c r="G40">
        <f t="shared" ca="1" si="7"/>
        <v>42.007420362456692</v>
      </c>
      <c r="H40">
        <f t="shared" ca="1" si="8"/>
        <v>17.065762969351859</v>
      </c>
      <c r="I40">
        <f ca="1">User_Model_Calcs!A40-Sat_Data!$B$5</f>
        <v>22.186270465014616</v>
      </c>
      <c r="J40">
        <f ca="1">(Earth_Data!$B$1/SQRT(1-Earth_Data!$B$2^2*SIN(RADIANS(User_Model_Calcs!B40))^2))*COS(RADIANS(User_Model_Calcs!B40))</f>
        <v>5152.9429144242959</v>
      </c>
      <c r="K40">
        <f ca="1">((Earth_Data!$B$1*(1-Earth_Data!$B$2^2))/SQRT(1-Earth_Data!$B$2^2*SIN(RADIANS(User_Model_Calcs!B40))^2))*SIN(RADIANS(User_Model_Calcs!B40))</f>
        <v>-3746.1006551828937</v>
      </c>
      <c r="L40">
        <f t="shared" ca="1" si="9"/>
        <v>-36.016505447009905</v>
      </c>
      <c r="M40">
        <f t="shared" ca="1" si="10"/>
        <v>6370.7213718759713</v>
      </c>
      <c r="N40">
        <f ca="1">SQRT(User_Model_Calcs!M40^2+Sat_Data!$B$3^2-2*User_Model_Calcs!M40*Sat_Data!$B$3*COS(RADIANS(L40))*COS(RADIANS(I40)))</f>
        <v>37630.237259044639</v>
      </c>
      <c r="O40">
        <f ca="1">DEGREES(ACOS(((Earth_Data!$B$1+Sat_Data!$B$2)/User_Model_Calcs!N40)*SQRT(1-COS(RADIANS(User_Model_Calcs!I40))^2*COS(RADIANS(User_Model_Calcs!B40))^2)))</f>
        <v>41.870670966222399</v>
      </c>
      <c r="P40">
        <f t="shared" ca="1" si="3"/>
        <v>34.625227599807488</v>
      </c>
    </row>
    <row r="41" spans="1:16" x14ac:dyDescent="0.25">
      <c r="A41">
        <f t="shared" ca="1" si="4"/>
        <v>131.08573584803872</v>
      </c>
      <c r="B41">
        <f t="shared" ca="1" si="5"/>
        <v>-34.258136378143725</v>
      </c>
      <c r="C41" s="6">
        <v>20135.9375</v>
      </c>
      <c r="D41">
        <f t="shared" ca="1" si="6"/>
        <v>1.2</v>
      </c>
      <c r="E41" s="1">
        <v>0.65</v>
      </c>
      <c r="F41">
        <v>19.899999999999999</v>
      </c>
      <c r="G41">
        <f t="shared" ca="1" si="7"/>
        <v>46.089820015575185</v>
      </c>
      <c r="H41">
        <f t="shared" ca="1" si="8"/>
        <v>18.934161904497781</v>
      </c>
      <c r="I41">
        <f ca="1">User_Model_Calcs!A41-Sat_Data!$B$5</f>
        <v>21.085735848038723</v>
      </c>
      <c r="J41">
        <f ca="1">(Earth_Data!$B$1/SQRT(1-Earth_Data!$B$2^2*SIN(RADIANS(User_Model_Calcs!B41))^2))*COS(RADIANS(User_Model_Calcs!B41))</f>
        <v>5277.1957424358925</v>
      </c>
      <c r="K41">
        <f ca="1">((Earth_Data!$B$1*(1-Earth_Data!$B$2^2))/SQRT(1-Earth_Data!$B$2^2*SIN(RADIANS(User_Model_Calcs!B41))^2))*SIN(RADIANS(User_Model_Calcs!B41))</f>
        <v>-3570.1501102349835</v>
      </c>
      <c r="L41">
        <f t="shared" ca="1" si="9"/>
        <v>-34.079298741397729</v>
      </c>
      <c r="M41">
        <f t="shared" ca="1" si="10"/>
        <v>6371.4022564577081</v>
      </c>
      <c r="N41">
        <f ca="1">SQRT(User_Model_Calcs!M41^2+Sat_Data!$B$3^2-2*User_Model_Calcs!M41*Sat_Data!$B$3*COS(RADIANS(L41))*COS(RADIANS(I41)))</f>
        <v>37459.171953484532</v>
      </c>
      <c r="O41">
        <f ca="1">DEGREES(ACOS(((Earth_Data!$B$1+Sat_Data!$B$2)/User_Model_Calcs!N41)*SQRT(1-COS(RADIANS(User_Model_Calcs!I41))^2*COS(RADIANS(User_Model_Calcs!B41))^2)))</f>
        <v>44.226138385930611</v>
      </c>
      <c r="P41">
        <f t="shared" ca="1" si="3"/>
        <v>34.409765529704792</v>
      </c>
    </row>
    <row r="42" spans="1:16" x14ac:dyDescent="0.25">
      <c r="A42">
        <f t="shared" ca="1" si="4"/>
        <v>130.57128151574369</v>
      </c>
      <c r="B42">
        <f t="shared" ca="1" si="5"/>
        <v>-34.23389236760881</v>
      </c>
      <c r="C42" s="6">
        <v>20135.9375</v>
      </c>
      <c r="D42">
        <f t="shared" ca="1" si="6"/>
        <v>1.2</v>
      </c>
      <c r="E42" s="1">
        <v>0.65</v>
      </c>
      <c r="F42">
        <v>19.899999999999999</v>
      </c>
      <c r="G42">
        <f t="shared" ca="1" si="7"/>
        <v>46.089820015575185</v>
      </c>
      <c r="H42">
        <f t="shared" ca="1" si="8"/>
        <v>20.478604376205954</v>
      </c>
      <c r="I42">
        <f ca="1">User_Model_Calcs!A42-Sat_Data!$B$5</f>
        <v>20.571281515743692</v>
      </c>
      <c r="J42">
        <f ca="1">(Earth_Data!$B$1/SQRT(1-Earth_Data!$B$2^2*SIN(RADIANS(User_Model_Calcs!B42))^2))*COS(RADIANS(User_Model_Calcs!B42))</f>
        <v>5278.709146108813</v>
      </c>
      <c r="K42">
        <f ca="1">((Earth_Data!$B$1*(1-Earth_Data!$B$2^2))/SQRT(1-Earth_Data!$B$2^2*SIN(RADIANS(User_Model_Calcs!B42))^2))*SIN(RADIANS(User_Model_Calcs!B42))</f>
        <v>-3567.9270468338182</v>
      </c>
      <c r="L42">
        <f t="shared" ca="1" si="9"/>
        <v>-34.055114833766034</v>
      </c>
      <c r="M42">
        <f t="shared" ca="1" si="10"/>
        <v>6371.4106492001538</v>
      </c>
      <c r="N42">
        <f ca="1">SQRT(User_Model_Calcs!M42^2+Sat_Data!$B$3^2-2*User_Model_Calcs!M42*Sat_Data!$B$3*COS(RADIANS(L42))*COS(RADIANS(I42)))</f>
        <v>37438.60848779323</v>
      </c>
      <c r="O42">
        <f ca="1">DEGREES(ACOS(((Earth_Data!$B$1+Sat_Data!$B$2)/User_Model_Calcs!N42)*SQRT(1-COS(RADIANS(User_Model_Calcs!I42))^2*COS(RADIANS(User_Model_Calcs!B42))^2)))</f>
        <v>44.515229081210379</v>
      </c>
      <c r="P42">
        <f t="shared" ca="1" si="3"/>
        <v>33.708043443593375</v>
      </c>
    </row>
    <row r="43" spans="1:16" x14ac:dyDescent="0.25">
      <c r="A43">
        <f t="shared" ca="1" si="4"/>
        <v>129.43981010895001</v>
      </c>
      <c r="B43">
        <f t="shared" ca="1" si="5"/>
        <v>-34.396024801372619</v>
      </c>
      <c r="C43" s="6">
        <v>20135.9375</v>
      </c>
      <c r="D43">
        <f t="shared" ca="1" si="6"/>
        <v>0.75</v>
      </c>
      <c r="E43" s="1">
        <v>0.65</v>
      </c>
      <c r="F43">
        <v>19.899999999999999</v>
      </c>
      <c r="G43">
        <f t="shared" ca="1" si="7"/>
        <v>42.007420362456692</v>
      </c>
      <c r="H43">
        <f t="shared" ca="1" si="8"/>
        <v>21.371800045079389</v>
      </c>
      <c r="I43">
        <f ca="1">User_Model_Calcs!A43-Sat_Data!$B$5</f>
        <v>19.439810108950013</v>
      </c>
      <c r="J43">
        <f ca="1">(Earth_Data!$B$1/SQRT(1-Earth_Data!$B$2^2*SIN(RADIANS(User_Model_Calcs!B43))^2))*COS(RADIANS(User_Model_Calcs!B43))</f>
        <v>5268.5702277437704</v>
      </c>
      <c r="K43">
        <f ca="1">((Earth_Data!$B$1*(1-Earth_Data!$B$2^2))/SQRT(1-Earth_Data!$B$2^2*SIN(RADIANS(User_Model_Calcs!B43))^2))*SIN(RADIANS(User_Model_Calcs!B43))</f>
        <v>-3582.7818128202571</v>
      </c>
      <c r="L43">
        <f t="shared" ca="1" si="9"/>
        <v>-34.216847755908859</v>
      </c>
      <c r="M43">
        <f t="shared" ca="1" si="10"/>
        <v>6371.3544684740036</v>
      </c>
      <c r="N43">
        <f ca="1">SQRT(User_Model_Calcs!M43^2+Sat_Data!$B$3^2-2*User_Model_Calcs!M43*Sat_Data!$B$3*COS(RADIANS(L43))*COS(RADIANS(I43)))</f>
        <v>37409.191498888322</v>
      </c>
      <c r="O43">
        <f ca="1">DEGREES(ACOS(((Earth_Data!$B$1+Sat_Data!$B$2)/User_Model_Calcs!N43)*SQRT(1-COS(RADIANS(User_Model_Calcs!I43))^2*COS(RADIANS(User_Model_Calcs!B43))^2)))</f>
        <v>44.93048067108311</v>
      </c>
      <c r="P43">
        <f t="shared" ca="1" si="3"/>
        <v>31.995767136185723</v>
      </c>
    </row>
    <row r="44" spans="1:16" x14ac:dyDescent="0.25">
      <c r="A44">
        <f t="shared" ca="1" si="4"/>
        <v>130.26854177330725</v>
      </c>
      <c r="B44">
        <f t="shared" ca="1" si="5"/>
        <v>-36.860775968335922</v>
      </c>
      <c r="C44" s="6">
        <v>20135.9375</v>
      </c>
      <c r="D44">
        <f t="shared" ca="1" si="6"/>
        <v>1.2</v>
      </c>
      <c r="E44" s="1">
        <v>0.65</v>
      </c>
      <c r="F44">
        <v>19.899999999999999</v>
      </c>
      <c r="G44">
        <f t="shared" ca="1" si="7"/>
        <v>46.089820015575185</v>
      </c>
      <c r="H44">
        <f t="shared" ca="1" si="8"/>
        <v>18.238978391598749</v>
      </c>
      <c r="I44">
        <f ca="1">User_Model_Calcs!A44-Sat_Data!$B$5</f>
        <v>20.268541773307248</v>
      </c>
      <c r="J44">
        <f ca="1">(Earth_Data!$B$1/SQRT(1-Earth_Data!$B$2^2*SIN(RADIANS(User_Model_Calcs!B44))^2))*COS(RADIANS(User_Model_Calcs!B44))</f>
        <v>5109.2790287663511</v>
      </c>
      <c r="K44">
        <f ca="1">((Earth_Data!$B$1*(1-Earth_Data!$B$2^2))/SQRT(1-Earth_Data!$B$2^2*SIN(RADIANS(User_Model_Calcs!B44))^2))*SIN(RADIANS(User_Model_Calcs!B44))</f>
        <v>-3805.043872330908</v>
      </c>
      <c r="L44">
        <f t="shared" ca="1" si="9"/>
        <v>-36.676236850434407</v>
      </c>
      <c r="M44">
        <f t="shared" ca="1" si="10"/>
        <v>6370.4859362653506</v>
      </c>
      <c r="N44">
        <f ca="1">SQRT(User_Model_Calcs!M44^2+Sat_Data!$B$3^2-2*User_Model_Calcs!M44*Sat_Data!$B$3*COS(RADIANS(L44))*COS(RADIANS(I44)))</f>
        <v>37606.117044055893</v>
      </c>
      <c r="O44">
        <f ca="1">DEGREES(ACOS(((Earth_Data!$B$1+Sat_Data!$B$2)/User_Model_Calcs!N44)*SQRT(1-COS(RADIANS(User_Model_Calcs!I44))^2*COS(RADIANS(User_Model_Calcs!B44))^2)))</f>
        <v>42.191582553867264</v>
      </c>
      <c r="P44">
        <f t="shared" ca="1" si="3"/>
        <v>31.616839477365794</v>
      </c>
    </row>
    <row r="45" spans="1:16" x14ac:dyDescent="0.25">
      <c r="A45">
        <f t="shared" ca="1" si="4"/>
        <v>129.01760938484443</v>
      </c>
      <c r="B45">
        <f t="shared" ca="1" si="5"/>
        <v>-33.76154895608186</v>
      </c>
      <c r="C45" s="6">
        <v>20135.9375</v>
      </c>
      <c r="D45">
        <f t="shared" ca="1" si="6"/>
        <v>0.75</v>
      </c>
      <c r="E45" s="1">
        <v>0.65</v>
      </c>
      <c r="F45">
        <v>19.899999999999999</v>
      </c>
      <c r="G45">
        <f t="shared" ca="1" si="7"/>
        <v>42.007420362456692</v>
      </c>
      <c r="H45">
        <f t="shared" ca="1" si="8"/>
        <v>17.073338343706101</v>
      </c>
      <c r="I45">
        <f ca="1">User_Model_Calcs!A45-Sat_Data!$B$5</f>
        <v>19.017609384844434</v>
      </c>
      <c r="J45">
        <f ca="1">(Earth_Data!$B$1/SQRT(1-Earth_Data!$B$2^2*SIN(RADIANS(User_Model_Calcs!B45))^2))*COS(RADIANS(User_Model_Calcs!B45))</f>
        <v>5308.0053889278252</v>
      </c>
      <c r="K45">
        <f ca="1">((Earth_Data!$B$1*(1-Earth_Data!$B$2^2))/SQRT(1-Earth_Data!$B$2^2*SIN(RADIANS(User_Model_Calcs!B45))^2))*SIN(RADIANS(User_Model_Calcs!B45))</f>
        <v>-3524.4898583056934</v>
      </c>
      <c r="L45">
        <f t="shared" ca="1" si="9"/>
        <v>-33.583967798714113</v>
      </c>
      <c r="M45">
        <f t="shared" ca="1" si="10"/>
        <v>6371.5735866571076</v>
      </c>
      <c r="N45">
        <f ca="1">SQRT(User_Model_Calcs!M45^2+Sat_Data!$B$3^2-2*User_Model_Calcs!M45*Sat_Data!$B$3*COS(RADIANS(L45))*COS(RADIANS(I45)))</f>
        <v>37352.753536218843</v>
      </c>
      <c r="O45">
        <f ca="1">DEGREES(ACOS(((Earth_Data!$B$1+Sat_Data!$B$2)/User_Model_Calcs!N45)*SQRT(1-COS(RADIANS(User_Model_Calcs!I45))^2*COS(RADIANS(User_Model_Calcs!B45))^2)))</f>
        <v>45.742246452388855</v>
      </c>
      <c r="P45">
        <f t="shared" ca="1" si="3"/>
        <v>31.807400523501329</v>
      </c>
    </row>
    <row r="46" spans="1:16" x14ac:dyDescent="0.25">
      <c r="A46">
        <f t="shared" ca="1" si="4"/>
        <v>130.51857941041652</v>
      </c>
      <c r="B46">
        <f t="shared" ca="1" si="5"/>
        <v>-35.077553131115053</v>
      </c>
      <c r="C46" s="6">
        <v>20135.9375</v>
      </c>
      <c r="D46">
        <f t="shared" ca="1" si="6"/>
        <v>1.2</v>
      </c>
      <c r="E46" s="1">
        <v>0.65</v>
      </c>
      <c r="F46">
        <v>19.899999999999999</v>
      </c>
      <c r="G46">
        <f t="shared" ca="1" si="7"/>
        <v>46.089820015575185</v>
      </c>
      <c r="H46">
        <f t="shared" ca="1" si="8"/>
        <v>16.060316018209786</v>
      </c>
      <c r="I46">
        <f ca="1">User_Model_Calcs!A46-Sat_Data!$B$5</f>
        <v>20.518579410416521</v>
      </c>
      <c r="J46">
        <f ca="1">(Earth_Data!$B$1/SQRT(1-Earth_Data!$B$2^2*SIN(RADIANS(User_Model_Calcs!B46))^2))*COS(RADIANS(User_Model_Calcs!B46))</f>
        <v>5225.489682027076</v>
      </c>
      <c r="K46">
        <f ca="1">((Earth_Data!$B$1*(1-Earth_Data!$B$2^2))/SQRT(1-Earth_Data!$B$2^2*SIN(RADIANS(User_Model_Calcs!B46))^2))*SIN(RADIANS(User_Model_Calcs!B46))</f>
        <v>-3644.9127321535152</v>
      </c>
      <c r="L46">
        <f t="shared" ca="1" si="9"/>
        <v>-34.896759411348327</v>
      </c>
      <c r="M46">
        <f t="shared" ca="1" si="10"/>
        <v>6371.11695403453</v>
      </c>
      <c r="N46">
        <f ca="1">SQRT(User_Model_Calcs!M46^2+Sat_Data!$B$3^2-2*User_Model_Calcs!M46*Sat_Data!$B$3*COS(RADIANS(L46))*COS(RADIANS(I46)))</f>
        <v>37492.734694989616</v>
      </c>
      <c r="O46">
        <f ca="1">DEGREES(ACOS(((Earth_Data!$B$1+Sat_Data!$B$2)/User_Model_Calcs!N46)*SQRT(1-COS(RADIANS(User_Model_Calcs!I46))^2*COS(RADIANS(User_Model_Calcs!B46))^2)))</f>
        <v>43.753337591801547</v>
      </c>
      <c r="P46">
        <f t="shared" ca="1" si="3"/>
        <v>33.073551492714238</v>
      </c>
    </row>
    <row r="47" spans="1:16" x14ac:dyDescent="0.25">
      <c r="A47">
        <f t="shared" ca="1" si="4"/>
        <v>131.60055534633227</v>
      </c>
      <c r="B47">
        <f t="shared" ca="1" si="5"/>
        <v>-34.160282411329632</v>
      </c>
      <c r="C47" s="6">
        <v>20135.9375</v>
      </c>
      <c r="D47">
        <f t="shared" ca="1" si="6"/>
        <v>3</v>
      </c>
      <c r="E47" s="1">
        <v>0.65</v>
      </c>
      <c r="F47">
        <v>19.899999999999999</v>
      </c>
      <c r="G47">
        <f t="shared" ca="1" si="7"/>
        <v>54.048620189015942</v>
      </c>
      <c r="H47">
        <f t="shared" ca="1" si="8"/>
        <v>19.721207685268144</v>
      </c>
      <c r="I47">
        <f ca="1">User_Model_Calcs!A47-Sat_Data!$B$5</f>
        <v>21.600555346332271</v>
      </c>
      <c r="J47">
        <f ca="1">(Earth_Data!$B$1/SQRT(1-Earth_Data!$B$2^2*SIN(RADIANS(User_Model_Calcs!B47))^2))*COS(RADIANS(User_Model_Calcs!B47))</f>
        <v>5283.2983581013286</v>
      </c>
      <c r="K47">
        <f ca="1">((Earth_Data!$B$1*(1-Earth_Data!$B$2^2))/SQRT(1-Earth_Data!$B$2^2*SIN(RADIANS(User_Model_Calcs!B47))^2))*SIN(RADIANS(User_Model_Calcs!B47))</f>
        <v>-3561.1734880074205</v>
      </c>
      <c r="L47">
        <f t="shared" ca="1" si="9"/>
        <v>-33.981688144081254</v>
      </c>
      <c r="M47">
        <f t="shared" ca="1" si="10"/>
        <v>6371.4361138132062</v>
      </c>
      <c r="N47">
        <f ca="1">SQRT(User_Model_Calcs!M47^2+Sat_Data!$B$3^2-2*User_Model_Calcs!M47*Sat_Data!$B$3*COS(RADIANS(L47))*COS(RADIANS(I47)))</f>
        <v>37472.213859620242</v>
      </c>
      <c r="O47">
        <f ca="1">DEGREES(ACOS(((Earth_Data!$B$1+Sat_Data!$B$2)/User_Model_Calcs!N47)*SQRT(1-COS(RADIANS(User_Model_Calcs!I47))^2*COS(RADIANS(User_Model_Calcs!B47))^2)))</f>
        <v>44.044247117265819</v>
      </c>
      <c r="P47">
        <f t="shared" ca="1" si="3"/>
        <v>35.188930348646096</v>
      </c>
    </row>
    <row r="48" spans="1:16" x14ac:dyDescent="0.25">
      <c r="A48">
        <f t="shared" ca="1" si="4"/>
        <v>130.95248620061966</v>
      </c>
      <c r="B48">
        <f t="shared" ca="1" si="5"/>
        <v>-32.554624727590074</v>
      </c>
      <c r="C48" s="6">
        <v>20135.9375</v>
      </c>
      <c r="D48">
        <f t="shared" ca="1" si="6"/>
        <v>3</v>
      </c>
      <c r="E48" s="1">
        <v>0.65</v>
      </c>
      <c r="F48">
        <v>19.899999999999999</v>
      </c>
      <c r="G48">
        <f t="shared" ca="1" si="7"/>
        <v>54.048620189015942</v>
      </c>
      <c r="H48">
        <f t="shared" ca="1" si="8"/>
        <v>18.515323955332558</v>
      </c>
      <c r="I48">
        <f ca="1">User_Model_Calcs!A48-Sat_Data!$B$5</f>
        <v>20.95248620061966</v>
      </c>
      <c r="J48">
        <f ca="1">(Earth_Data!$B$1/SQRT(1-Earth_Data!$B$2^2*SIN(RADIANS(User_Model_Calcs!B48))^2))*COS(RADIANS(User_Model_Calcs!B48))</f>
        <v>5381.2171513494432</v>
      </c>
      <c r="K48">
        <f ca="1">((Earth_Data!$B$1*(1-Earth_Data!$B$2^2))/SQRT(1-Earth_Data!$B$2^2*SIN(RADIANS(User_Model_Calcs!B48))^2))*SIN(RADIANS(User_Model_Calcs!B48))</f>
        <v>-3412.4318176986117</v>
      </c>
      <c r="L48">
        <f t="shared" ca="1" si="9"/>
        <v>-32.380318135075029</v>
      </c>
      <c r="M48">
        <f t="shared" ca="1" si="10"/>
        <v>6371.9846939881509</v>
      </c>
      <c r="N48">
        <f ca="1">SQRT(User_Model_Calcs!M48^2+Sat_Data!$B$3^2-2*User_Model_Calcs!M48*Sat_Data!$B$3*COS(RADIANS(L48))*COS(RADIANS(I48)))</f>
        <v>37344.796806539722</v>
      </c>
      <c r="O48">
        <f ca="1">DEGREES(ACOS(((Earth_Data!$B$1+Sat_Data!$B$2)/User_Model_Calcs!N48)*SQRT(1-COS(RADIANS(User_Model_Calcs!I48))^2*COS(RADIANS(User_Model_Calcs!B48))^2)))</f>
        <v>45.864205225554649</v>
      </c>
      <c r="P48">
        <f t="shared" ca="1" si="3"/>
        <v>35.435546190756192</v>
      </c>
    </row>
    <row r="49" spans="1:16" x14ac:dyDescent="0.25">
      <c r="A49">
        <f t="shared" ca="1" si="4"/>
        <v>128.26209440770063</v>
      </c>
      <c r="B49">
        <f t="shared" ca="1" si="5"/>
        <v>-34.066278707709166</v>
      </c>
      <c r="C49" s="6">
        <v>20135.9375</v>
      </c>
      <c r="D49">
        <f t="shared" ca="1" si="6"/>
        <v>1.2</v>
      </c>
      <c r="E49" s="1">
        <v>0.65</v>
      </c>
      <c r="F49">
        <v>19.899999999999999</v>
      </c>
      <c r="G49">
        <f t="shared" ca="1" si="7"/>
        <v>46.089820015575185</v>
      </c>
      <c r="H49">
        <f t="shared" ca="1" si="8"/>
        <v>16.201781163769461</v>
      </c>
      <c r="I49">
        <f ca="1">User_Model_Calcs!A49-Sat_Data!$B$5</f>
        <v>18.26209440770063</v>
      </c>
      <c r="J49">
        <f ca="1">(Earth_Data!$B$1/SQRT(1-Earth_Data!$B$2^2*SIN(RADIANS(User_Model_Calcs!B49))^2))*COS(RADIANS(User_Model_Calcs!B49))</f>
        <v>5289.1463162674418</v>
      </c>
      <c r="K49">
        <f ca="1">((Earth_Data!$B$1*(1-Earth_Data!$B$2^2))/SQRT(1-Earth_Data!$B$2^2*SIN(RADIANS(User_Model_Calcs!B49))^2))*SIN(RADIANS(User_Model_Calcs!B49))</f>
        <v>-3552.5404009764052</v>
      </c>
      <c r="L49">
        <f t="shared" ca="1" si="9"/>
        <v>-33.887920189135052</v>
      </c>
      <c r="M49">
        <f t="shared" ca="1" si="10"/>
        <v>6371.4685948731667</v>
      </c>
      <c r="N49">
        <f ca="1">SQRT(User_Model_Calcs!M49^2+Sat_Data!$B$3^2-2*User_Model_Calcs!M49*Sat_Data!$B$3*COS(RADIANS(L49))*COS(RADIANS(I49)))</f>
        <v>37347.699045751637</v>
      </c>
      <c r="O49">
        <f ca="1">DEGREES(ACOS(((Earth_Data!$B$1+Sat_Data!$B$2)/User_Model_Calcs!N49)*SQRT(1-COS(RADIANS(User_Model_Calcs!I49))^2*COS(RADIANS(User_Model_Calcs!B49))^2)))</f>
        <v>45.813478216309491</v>
      </c>
      <c r="P49">
        <f t="shared" ca="1" si="3"/>
        <v>30.502287765438023</v>
      </c>
    </row>
    <row r="50" spans="1:16" x14ac:dyDescent="0.25">
      <c r="A50">
        <f t="shared" ca="1" si="4"/>
        <v>129.9635609567666</v>
      </c>
      <c r="B50">
        <f t="shared" ca="1" si="5"/>
        <v>-35.760685183075914</v>
      </c>
      <c r="C50" s="6">
        <v>20135.9375</v>
      </c>
      <c r="D50">
        <f t="shared" ca="1" si="6"/>
        <v>1.2</v>
      </c>
      <c r="E50" s="1">
        <v>0.65</v>
      </c>
      <c r="F50">
        <v>19.899999999999999</v>
      </c>
      <c r="G50">
        <f t="shared" ca="1" si="7"/>
        <v>46.089820015575185</v>
      </c>
      <c r="H50">
        <f t="shared" ca="1" si="8"/>
        <v>15.832420717559241</v>
      </c>
      <c r="I50">
        <f ca="1">User_Model_Calcs!A50-Sat_Data!$B$5</f>
        <v>19.963560956766599</v>
      </c>
      <c r="J50">
        <f ca="1">(Earth_Data!$B$1/SQRT(1-Earth_Data!$B$2^2*SIN(RADIANS(User_Model_Calcs!B50))^2))*COS(RADIANS(User_Model_Calcs!B50))</f>
        <v>5181.5642390925595</v>
      </c>
      <c r="K50">
        <f ca="1">((Earth_Data!$B$1*(1-Earth_Data!$B$2^2))/SQRT(1-Earth_Data!$B$2^2*SIN(RADIANS(User_Model_Calcs!B50))^2))*SIN(RADIANS(User_Model_Calcs!B50))</f>
        <v>-3706.6781605473161</v>
      </c>
      <c r="L50">
        <f t="shared" ca="1" si="9"/>
        <v>-35.578373310152372</v>
      </c>
      <c r="M50">
        <f t="shared" ca="1" si="10"/>
        <v>6370.8767802965149</v>
      </c>
      <c r="N50">
        <f ca="1">SQRT(User_Model_Calcs!M50^2+Sat_Data!$B$3^2-2*User_Model_Calcs!M50*Sat_Data!$B$3*COS(RADIANS(L50))*COS(RADIANS(I50)))</f>
        <v>37519.419836078909</v>
      </c>
      <c r="O50">
        <f ca="1">DEGREES(ACOS(((Earth_Data!$B$1+Sat_Data!$B$2)/User_Model_Calcs!N50)*SQRT(1-COS(RADIANS(User_Model_Calcs!I50))^2*COS(RADIANS(User_Model_Calcs!B50))^2)))</f>
        <v>43.380217082671273</v>
      </c>
      <c r="P50">
        <f t="shared" ca="1" si="3"/>
        <v>31.864129600573449</v>
      </c>
    </row>
    <row r="51" spans="1:16" x14ac:dyDescent="0.25">
      <c r="A51">
        <f t="shared" ca="1" si="4"/>
        <v>127.74823919809357</v>
      </c>
      <c r="B51">
        <f t="shared" ca="1" si="5"/>
        <v>-37.344224175194832</v>
      </c>
      <c r="C51" s="6">
        <v>20135.9375</v>
      </c>
      <c r="D51">
        <f t="shared" ca="1" si="6"/>
        <v>1.2</v>
      </c>
      <c r="E51" s="1">
        <v>0.65</v>
      </c>
      <c r="F51">
        <v>19.899999999999999</v>
      </c>
      <c r="G51">
        <f t="shared" ca="1" si="7"/>
        <v>46.089820015575185</v>
      </c>
      <c r="H51">
        <f t="shared" ca="1" si="8"/>
        <v>23.733435032908957</v>
      </c>
      <c r="I51">
        <f ca="1">User_Model_Calcs!A51-Sat_Data!$B$5</f>
        <v>17.748239198093572</v>
      </c>
      <c r="J51">
        <f ca="1">(Earth_Data!$B$1/SQRT(1-Earth_Data!$B$2^2*SIN(RADIANS(User_Model_Calcs!B51))^2))*COS(RADIANS(User_Model_Calcs!B51))</f>
        <v>5076.9134007580833</v>
      </c>
      <c r="K51">
        <f ca="1">((Earth_Data!$B$1*(1-Earth_Data!$B$2^2))/SQRT(1-Earth_Data!$B$2^2*SIN(RADIANS(User_Model_Calcs!B51))^2))*SIN(RADIANS(User_Model_Calcs!B51))</f>
        <v>-3847.8350174705938</v>
      </c>
      <c r="L51">
        <f t="shared" ca="1" si="9"/>
        <v>-37.158791896896425</v>
      </c>
      <c r="M51">
        <f t="shared" ca="1" si="10"/>
        <v>6370.3127082169158</v>
      </c>
      <c r="N51">
        <f ca="1">SQRT(User_Model_Calcs!M51^2+Sat_Data!$B$3^2-2*User_Model_Calcs!M51*Sat_Data!$B$3*COS(RADIANS(L51))*COS(RADIANS(I51)))</f>
        <v>37558.552441877095</v>
      </c>
      <c r="O51">
        <f ca="1">DEGREES(ACOS(((Earth_Data!$B$1+Sat_Data!$B$2)/User_Model_Calcs!N51)*SQRT(1-COS(RADIANS(User_Model_Calcs!I51))^2*COS(RADIANS(User_Model_Calcs!B51))^2)))</f>
        <v>42.834413623886313</v>
      </c>
      <c r="P51">
        <f t="shared" ca="1" si="3"/>
        <v>27.81799952530622</v>
      </c>
    </row>
    <row r="52" spans="1:16" x14ac:dyDescent="0.25">
      <c r="A52">
        <f t="shared" ca="1" si="4"/>
        <v>128.18443778250898</v>
      </c>
      <c r="B52">
        <f t="shared" ca="1" si="5"/>
        <v>-35.276691652789644</v>
      </c>
      <c r="C52" s="6">
        <v>20135.9375</v>
      </c>
      <c r="D52">
        <f t="shared" ca="1" si="6"/>
        <v>3</v>
      </c>
      <c r="E52" s="1">
        <v>0.65</v>
      </c>
      <c r="F52">
        <v>19.899999999999999</v>
      </c>
      <c r="G52">
        <f t="shared" ca="1" si="7"/>
        <v>54.048620189015942</v>
      </c>
      <c r="H52">
        <f t="shared" ca="1" si="8"/>
        <v>22.487106849349665</v>
      </c>
      <c r="I52">
        <f ca="1">User_Model_Calcs!A52-Sat_Data!$B$5</f>
        <v>18.184437782508979</v>
      </c>
      <c r="J52">
        <f ca="1">(Earth_Data!$B$1/SQRT(1-Earth_Data!$B$2^2*SIN(RADIANS(User_Model_Calcs!B52))^2))*COS(RADIANS(User_Model_Calcs!B52))</f>
        <v>5212.7616647317172</v>
      </c>
      <c r="K52">
        <f ca="1">((Earth_Data!$B$1*(1-Earth_Data!$B$2^2))/SQRT(1-Earth_Data!$B$2^2*SIN(RADIANS(User_Model_Calcs!B52))^2))*SIN(RADIANS(User_Model_Calcs!B52))</f>
        <v>-3662.9711502453752</v>
      </c>
      <c r="L52">
        <f t="shared" ca="1" si="9"/>
        <v>-35.095444759681627</v>
      </c>
      <c r="M52">
        <f t="shared" ca="1" si="10"/>
        <v>6371.0471526136516</v>
      </c>
      <c r="N52">
        <f ca="1">SQRT(User_Model_Calcs!M52^2+Sat_Data!$B$3^2-2*User_Model_Calcs!M52*Sat_Data!$B$3*COS(RADIANS(L52))*COS(RADIANS(I52)))</f>
        <v>37426.940688691742</v>
      </c>
      <c r="O52">
        <f ca="1">DEGREES(ACOS(((Earth_Data!$B$1+Sat_Data!$B$2)/User_Model_Calcs!N52)*SQRT(1-COS(RADIANS(User_Model_Calcs!I52))^2*COS(RADIANS(User_Model_Calcs!B52))^2)))</f>
        <v>44.673925559864671</v>
      </c>
      <c r="P52">
        <f t="shared" ca="1" si="3"/>
        <v>29.630153295566373</v>
      </c>
    </row>
    <row r="53" spans="1:16" x14ac:dyDescent="0.25">
      <c r="A53">
        <f t="shared" ca="1" si="4"/>
        <v>132.46163982333459</v>
      </c>
      <c r="B53">
        <f t="shared" ca="1" si="5"/>
        <v>-34.482300881336755</v>
      </c>
      <c r="C53" s="6">
        <v>20135.9375</v>
      </c>
      <c r="D53">
        <f t="shared" ca="1" si="6"/>
        <v>3</v>
      </c>
      <c r="E53" s="1">
        <v>0.65</v>
      </c>
      <c r="F53">
        <v>19.899999999999999</v>
      </c>
      <c r="G53">
        <f t="shared" ca="1" si="7"/>
        <v>54.048620189015942</v>
      </c>
      <c r="H53">
        <f t="shared" ca="1" si="8"/>
        <v>23.688425361089273</v>
      </c>
      <c r="I53">
        <f ca="1">User_Model_Calcs!A53-Sat_Data!$B$5</f>
        <v>22.461639823334593</v>
      </c>
      <c r="J53">
        <f ca="1">(Earth_Data!$B$1/SQRT(1-Earth_Data!$B$2^2*SIN(RADIANS(User_Model_Calcs!B53))^2))*COS(RADIANS(User_Model_Calcs!B53))</f>
        <v>5263.1577366068732</v>
      </c>
      <c r="K53">
        <f ca="1">((Earth_Data!$B$1*(1-Earth_Data!$B$2^2))/SQRT(1-Earth_Data!$B$2^2*SIN(RADIANS(User_Model_Calcs!B53))^2))*SIN(RADIANS(User_Model_Calcs!B53))</f>
        <v>-3590.674977775534</v>
      </c>
      <c r="L53">
        <f t="shared" ca="1" si="9"/>
        <v>-34.302913572509475</v>
      </c>
      <c r="M53">
        <f t="shared" ca="1" si="10"/>
        <v>6371.3245213556747</v>
      </c>
      <c r="N53">
        <f ca="1">SQRT(User_Model_Calcs!M53^2+Sat_Data!$B$3^2-2*User_Model_Calcs!M53*Sat_Data!$B$3*COS(RADIANS(L53))*COS(RADIANS(I53)))</f>
        <v>37526.611814526819</v>
      </c>
      <c r="O53">
        <f ca="1">DEGREES(ACOS(((Earth_Data!$B$1+Sat_Data!$B$2)/User_Model_Calcs!N53)*SQRT(1-COS(RADIANS(User_Model_Calcs!I53))^2*COS(RADIANS(User_Model_Calcs!B53))^2)))</f>
        <v>43.288221361398698</v>
      </c>
      <c r="P53">
        <f t="shared" ca="1" si="3"/>
        <v>36.138600577910019</v>
      </c>
    </row>
    <row r="54" spans="1:16" x14ac:dyDescent="0.25">
      <c r="A54">
        <f t="shared" ca="1" si="4"/>
        <v>130.90319996907101</v>
      </c>
      <c r="B54">
        <f t="shared" ca="1" si="5"/>
        <v>-34.747644877592343</v>
      </c>
      <c r="C54" s="6">
        <v>20135.9375</v>
      </c>
      <c r="D54">
        <f t="shared" ca="1" si="6"/>
        <v>3</v>
      </c>
      <c r="E54" s="1">
        <v>0.65</v>
      </c>
      <c r="F54">
        <v>19.899999999999999</v>
      </c>
      <c r="G54">
        <f t="shared" ca="1" si="7"/>
        <v>54.048620189015942</v>
      </c>
      <c r="H54">
        <f t="shared" ca="1" si="8"/>
        <v>15.63150201487306</v>
      </c>
      <c r="I54">
        <f ca="1">User_Model_Calcs!A54-Sat_Data!$B$5</f>
        <v>20.903199969071011</v>
      </c>
      <c r="J54">
        <f ca="1">(Earth_Data!$B$1/SQRT(1-Earth_Data!$B$2^2*SIN(RADIANS(User_Model_Calcs!B54))^2))*COS(RADIANS(User_Model_Calcs!B54))</f>
        <v>5246.4366205063307</v>
      </c>
      <c r="K54">
        <f ca="1">((Earth_Data!$B$1*(1-Earth_Data!$B$2^2))/SQRT(1-Earth_Data!$B$2^2*SIN(RADIANS(User_Model_Calcs!B54))^2))*SIN(RADIANS(User_Model_Calcs!B54))</f>
        <v>-3614.9000681067641</v>
      </c>
      <c r="L54">
        <f t="shared" ca="1" si="9"/>
        <v>-34.567621067104646</v>
      </c>
      <c r="M54">
        <f t="shared" ca="1" si="10"/>
        <v>6371.2321975727882</v>
      </c>
      <c r="N54">
        <f ca="1">SQRT(User_Model_Calcs!M54^2+Sat_Data!$B$3^2-2*User_Model_Calcs!M54*Sat_Data!$B$3*COS(RADIANS(L54))*COS(RADIANS(I54)))</f>
        <v>37484.698118268527</v>
      </c>
      <c r="O54">
        <f ca="1">DEGREES(ACOS(((Earth_Data!$B$1+Sat_Data!$B$2)/User_Model_Calcs!N54)*SQRT(1-COS(RADIANS(User_Model_Calcs!I54))^2*COS(RADIANS(User_Model_Calcs!B54))^2)))</f>
        <v>43.866916480503569</v>
      </c>
      <c r="P54">
        <f t="shared" ca="1" si="3"/>
        <v>33.825669293757805</v>
      </c>
    </row>
    <row r="55" spans="1:16" x14ac:dyDescent="0.25">
      <c r="A55">
        <f t="shared" ca="1" si="4"/>
        <v>131.95760158054566</v>
      </c>
      <c r="B55">
        <f t="shared" ca="1" si="5"/>
        <v>-32.765061646121083</v>
      </c>
      <c r="C55" s="6">
        <v>20135.9375</v>
      </c>
      <c r="D55">
        <f t="shared" ca="1" si="6"/>
        <v>1.2</v>
      </c>
      <c r="E55" s="1">
        <v>0.65</v>
      </c>
      <c r="F55">
        <v>19.899999999999999</v>
      </c>
      <c r="G55">
        <f t="shared" ca="1" si="7"/>
        <v>46.089820015575185</v>
      </c>
      <c r="H55">
        <f t="shared" ca="1" si="8"/>
        <v>23.77195730067476</v>
      </c>
      <c r="I55">
        <f ca="1">User_Model_Calcs!A55-Sat_Data!$B$5</f>
        <v>21.957601580545656</v>
      </c>
      <c r="J55">
        <f ca="1">(Earth_Data!$B$1/SQRT(1-Earth_Data!$B$2^2*SIN(RADIANS(User_Model_Calcs!B55))^2))*COS(RADIANS(User_Model_Calcs!B55))</f>
        <v>5368.6232659383513</v>
      </c>
      <c r="K55">
        <f ca="1">((Earth_Data!$B$1*(1-Earth_Data!$B$2^2))/SQRT(1-Earth_Data!$B$2^2*SIN(RADIANS(User_Model_Calcs!B55))^2))*SIN(RADIANS(User_Model_Calcs!B55))</f>
        <v>-3432.0790857200645</v>
      </c>
      <c r="L55">
        <f t="shared" ca="1" si="9"/>
        <v>-32.590161762939111</v>
      </c>
      <c r="M55">
        <f t="shared" ca="1" si="10"/>
        <v>6371.9135761725174</v>
      </c>
      <c r="N55">
        <f ca="1">SQRT(User_Model_Calcs!M55^2+Sat_Data!$B$3^2-2*User_Model_Calcs!M55*Sat_Data!$B$3*COS(RADIANS(L55))*COS(RADIANS(I55)))</f>
        <v>37396.920368189501</v>
      </c>
      <c r="O55">
        <f ca="1">DEGREES(ACOS(((Earth_Data!$B$1+Sat_Data!$B$2)/User_Model_Calcs!N55)*SQRT(1-COS(RADIANS(User_Model_Calcs!I55))^2*COS(RADIANS(User_Model_Calcs!B55))^2)))</f>
        <v>45.114382285877106</v>
      </c>
      <c r="P55">
        <f t="shared" ca="1" si="3"/>
        <v>36.684409876772555</v>
      </c>
    </row>
    <row r="56" spans="1:16" x14ac:dyDescent="0.25">
      <c r="A56">
        <f t="shared" ca="1" si="4"/>
        <v>130.87675197307189</v>
      </c>
      <c r="B56">
        <f t="shared" ca="1" si="5"/>
        <v>-34.455593480950199</v>
      </c>
      <c r="C56" s="6">
        <v>20135.9375</v>
      </c>
      <c r="D56">
        <f t="shared" ca="1" si="6"/>
        <v>0.75</v>
      </c>
      <c r="E56" s="1">
        <v>0.65</v>
      </c>
      <c r="F56">
        <v>19.899999999999999</v>
      </c>
      <c r="G56">
        <f t="shared" ca="1" si="7"/>
        <v>42.007420362456692</v>
      </c>
      <c r="H56">
        <f t="shared" ca="1" si="8"/>
        <v>23.011917630794514</v>
      </c>
      <c r="I56">
        <f ca="1">User_Model_Calcs!A56-Sat_Data!$B$5</f>
        <v>20.87675197307189</v>
      </c>
      <c r="J56">
        <f ca="1">(Earth_Data!$B$1/SQRT(1-Earth_Data!$B$2^2*SIN(RADIANS(User_Model_Calcs!B56))^2))*COS(RADIANS(User_Model_Calcs!B56))</f>
        <v>5264.8344916316464</v>
      </c>
      <c r="K56">
        <f ca="1">((Earth_Data!$B$1*(1-Earth_Data!$B$2^2))/SQRT(1-Earth_Data!$B$2^2*SIN(RADIANS(User_Model_Calcs!B56))^2))*SIN(RADIANS(User_Model_Calcs!B56))</f>
        <v>-3588.2324491969484</v>
      </c>
      <c r="L56">
        <f t="shared" ca="1" si="9"/>
        <v>-34.276271087558584</v>
      </c>
      <c r="M56">
        <f t="shared" ca="1" si="10"/>
        <v>6371.3337955050029</v>
      </c>
      <c r="N56">
        <f ca="1">SQRT(User_Model_Calcs!M56^2+Sat_Data!$B$3^2-2*User_Model_Calcs!M56*Sat_Data!$B$3*COS(RADIANS(L56))*COS(RADIANS(I56)))</f>
        <v>37464.402574757129</v>
      </c>
      <c r="O56">
        <f ca="1">DEGREES(ACOS(((Earth_Data!$B$1+Sat_Data!$B$2)/User_Model_Calcs!N56)*SQRT(1-COS(RADIANS(User_Model_Calcs!I56))^2*COS(RADIANS(User_Model_Calcs!B56))^2)))</f>
        <v>44.151783295347897</v>
      </c>
      <c r="P56">
        <f t="shared" ca="1" si="3"/>
        <v>33.984902416144813</v>
      </c>
    </row>
    <row r="57" spans="1:16" x14ac:dyDescent="0.25">
      <c r="A57">
        <f t="shared" ca="1" si="4"/>
        <v>128.12654403350447</v>
      </c>
      <c r="B57">
        <f t="shared" ca="1" si="5"/>
        <v>-33.31603540143275</v>
      </c>
      <c r="C57" s="6">
        <v>20135.9375</v>
      </c>
      <c r="D57">
        <f t="shared" ca="1" si="6"/>
        <v>1.2</v>
      </c>
      <c r="E57" s="1">
        <v>0.65</v>
      </c>
      <c r="F57">
        <v>19.899999999999999</v>
      </c>
      <c r="G57">
        <f t="shared" ca="1" si="7"/>
        <v>46.089820015575185</v>
      </c>
      <c r="H57">
        <f t="shared" ca="1" si="8"/>
        <v>14.293554923907619</v>
      </c>
      <c r="I57">
        <f ca="1">User_Model_Calcs!A57-Sat_Data!$B$5</f>
        <v>18.126544033504473</v>
      </c>
      <c r="J57">
        <f ca="1">(Earth_Data!$B$1/SQRT(1-Earth_Data!$B$2^2*SIN(RADIANS(User_Model_Calcs!B57))^2))*COS(RADIANS(User_Model_Calcs!B57))</f>
        <v>5335.3064892380717</v>
      </c>
      <c r="K57">
        <f ca="1">((Earth_Data!$B$1*(1-Earth_Data!$B$2^2))/SQRT(1-Earth_Data!$B$2^2*SIN(RADIANS(User_Model_Calcs!B57))^2))*SIN(RADIANS(User_Model_Calcs!B57))</f>
        <v>-3483.3030141182144</v>
      </c>
      <c r="L57">
        <f t="shared" ca="1" si="9"/>
        <v>-33.13962673845478</v>
      </c>
      <c r="M57">
        <f t="shared" ca="1" si="10"/>
        <v>6371.7262356657257</v>
      </c>
      <c r="N57">
        <f ca="1">SQRT(User_Model_Calcs!M57^2+Sat_Data!$B$3^2-2*User_Model_Calcs!M57*Sat_Data!$B$3*COS(RADIANS(L57))*COS(RADIANS(I57)))</f>
        <v>37293.766298835828</v>
      </c>
      <c r="O57">
        <f ca="1">DEGREES(ACOS(((Earth_Data!$B$1+Sat_Data!$B$2)/User_Model_Calcs!N57)*SQRT(1-COS(RADIANS(User_Model_Calcs!I57))^2*COS(RADIANS(User_Model_Calcs!B57))^2)))</f>
        <v>46.603712072165166</v>
      </c>
      <c r="P57">
        <f t="shared" ca="1" si="3"/>
        <v>30.79542174382582</v>
      </c>
    </row>
    <row r="58" spans="1:16" x14ac:dyDescent="0.25">
      <c r="A58">
        <f t="shared" ca="1" si="4"/>
        <v>127.92757918006107</v>
      </c>
      <c r="B58">
        <f t="shared" ca="1" si="5"/>
        <v>-32.523776776355888</v>
      </c>
      <c r="C58" s="6">
        <v>20135.9375</v>
      </c>
      <c r="D58">
        <f t="shared" ca="1" si="6"/>
        <v>3</v>
      </c>
      <c r="E58" s="1">
        <v>0.65</v>
      </c>
      <c r="F58">
        <v>19.899999999999999</v>
      </c>
      <c r="G58">
        <f t="shared" ca="1" si="7"/>
        <v>54.048620189015942</v>
      </c>
      <c r="H58">
        <f t="shared" ca="1" si="8"/>
        <v>18.269272458980993</v>
      </c>
      <c r="I58">
        <f ca="1">User_Model_Calcs!A58-Sat_Data!$B$5</f>
        <v>17.927579180061073</v>
      </c>
      <c r="J58">
        <f ca="1">(Earth_Data!$B$1/SQRT(1-Earth_Data!$B$2^2*SIN(RADIANS(User_Model_Calcs!B58))^2))*COS(RADIANS(User_Model_Calcs!B58))</f>
        <v>5383.0571863652149</v>
      </c>
      <c r="K58">
        <f ca="1">((Earth_Data!$B$1*(1-Earth_Data!$B$2^2))/SQRT(1-Earth_Data!$B$2^2*SIN(RADIANS(User_Model_Calcs!B58))^2))*SIN(RADIANS(User_Model_Calcs!B58))</f>
        <v>-3409.5478973831046</v>
      </c>
      <c r="L58">
        <f t="shared" ca="1" si="9"/>
        <v>-32.349557942160331</v>
      </c>
      <c r="M58">
        <f t="shared" ca="1" si="10"/>
        <v>6371.995098572168</v>
      </c>
      <c r="N58">
        <f ca="1">SQRT(User_Model_Calcs!M58^2+Sat_Data!$B$3^2-2*User_Model_Calcs!M58*Sat_Data!$B$3*COS(RADIANS(L58))*COS(RADIANS(I58)))</f>
        <v>37235.919572675986</v>
      </c>
      <c r="O58">
        <f ca="1">DEGREES(ACOS(((Earth_Data!$B$1+Sat_Data!$B$2)/User_Model_Calcs!N58)*SQRT(1-COS(RADIANS(User_Model_Calcs!I58))^2*COS(RADIANS(User_Model_Calcs!B58))^2)))</f>
        <v>47.465692309805171</v>
      </c>
      <c r="P58">
        <f t="shared" ca="1" si="3"/>
        <v>31.036817538836686</v>
      </c>
    </row>
    <row r="59" spans="1:16" x14ac:dyDescent="0.25">
      <c r="A59">
        <f t="shared" ca="1" si="4"/>
        <v>128.94646338637969</v>
      </c>
      <c r="B59">
        <f t="shared" ca="1" si="5"/>
        <v>-33.912862437992132</v>
      </c>
      <c r="C59" s="6">
        <v>20135.9375</v>
      </c>
      <c r="D59">
        <f t="shared" ca="1" si="6"/>
        <v>3</v>
      </c>
      <c r="E59" s="1">
        <v>0.65</v>
      </c>
      <c r="F59">
        <v>19.899999999999999</v>
      </c>
      <c r="G59">
        <f t="shared" ca="1" si="7"/>
        <v>54.048620189015942</v>
      </c>
      <c r="H59">
        <f t="shared" ca="1" si="8"/>
        <v>15.530170629339885</v>
      </c>
      <c r="I59">
        <f ca="1">User_Model_Calcs!A59-Sat_Data!$B$5</f>
        <v>18.946463386379691</v>
      </c>
      <c r="J59">
        <f ca="1">(Earth_Data!$B$1/SQRT(1-Earth_Data!$B$2^2*SIN(RADIANS(User_Model_Calcs!B59))^2))*COS(RADIANS(User_Model_Calcs!B59))</f>
        <v>5298.6596856277665</v>
      </c>
      <c r="K59">
        <f ca="1">((Earth_Data!$B$1*(1-Earth_Data!$B$2^2))/SQRT(1-Earth_Data!$B$2^2*SIN(RADIANS(User_Model_Calcs!B59))^2))*SIN(RADIANS(User_Model_Calcs!B59))</f>
        <v>-3538.4307116103614</v>
      </c>
      <c r="L59">
        <f t="shared" ca="1" si="9"/>
        <v>-33.734892774727847</v>
      </c>
      <c r="M59">
        <f t="shared" ca="1" si="10"/>
        <v>6371.5215109865521</v>
      </c>
      <c r="N59">
        <f ca="1">SQRT(User_Model_Calcs!M59^2+Sat_Data!$B$3^2-2*User_Model_Calcs!M59*Sat_Data!$B$3*COS(RADIANS(L59))*COS(RADIANS(I59)))</f>
        <v>37360.301800972404</v>
      </c>
      <c r="O59">
        <f ca="1">DEGREES(ACOS(((Earth_Data!$B$1+Sat_Data!$B$2)/User_Model_Calcs!N59)*SQRT(1-COS(RADIANS(User_Model_Calcs!I59))^2*COS(RADIANS(User_Model_Calcs!B59))^2)))</f>
        <v>45.632532539995957</v>
      </c>
      <c r="P59">
        <f t="shared" ca="1" si="3"/>
        <v>31.603059732128369</v>
      </c>
    </row>
    <row r="60" spans="1:16" x14ac:dyDescent="0.25">
      <c r="A60">
        <f t="shared" ca="1" si="4"/>
        <v>127.74525769494086</v>
      </c>
      <c r="B60">
        <f t="shared" ca="1" si="5"/>
        <v>-36.812787171950269</v>
      </c>
      <c r="C60" s="6">
        <v>20135.9375</v>
      </c>
      <c r="D60">
        <f t="shared" ca="1" si="6"/>
        <v>0.75</v>
      </c>
      <c r="E60" s="1">
        <v>0.65</v>
      </c>
      <c r="F60">
        <v>19.899999999999999</v>
      </c>
      <c r="G60">
        <f t="shared" ca="1" si="7"/>
        <v>42.007420362456692</v>
      </c>
      <c r="H60">
        <f t="shared" ca="1" si="8"/>
        <v>21.429371653372058</v>
      </c>
      <c r="I60">
        <f ca="1">User_Model_Calcs!A60-Sat_Data!$B$5</f>
        <v>17.745257694940861</v>
      </c>
      <c r="J60">
        <f ca="1">(Earth_Data!$B$1/SQRT(1-Earth_Data!$B$2^2*SIN(RADIANS(User_Model_Calcs!B60))^2))*COS(RADIANS(User_Model_Calcs!B60))</f>
        <v>5112.4718890662971</v>
      </c>
      <c r="K60">
        <f ca="1">((Earth_Data!$B$1*(1-Earth_Data!$B$2^2))/SQRT(1-Earth_Data!$B$2^2*SIN(RADIANS(User_Model_Calcs!B60))^2))*SIN(RADIANS(User_Model_Calcs!B60))</f>
        <v>-3800.7815951376206</v>
      </c>
      <c r="L60">
        <f t="shared" ca="1" si="9"/>
        <v>-36.62833957577746</v>
      </c>
      <c r="M60">
        <f t="shared" ca="1" si="10"/>
        <v>6370.5030845632582</v>
      </c>
      <c r="N60">
        <f ca="1">SQRT(User_Model_Calcs!M60^2+Sat_Data!$B$3^2-2*User_Model_Calcs!M60*Sat_Data!$B$3*COS(RADIANS(L60))*COS(RADIANS(I60)))</f>
        <v>37520.455485673039</v>
      </c>
      <c r="O60">
        <f ca="1">DEGREES(ACOS(((Earth_Data!$B$1+Sat_Data!$B$2)/User_Model_Calcs!N60)*SQRT(1-COS(RADIANS(User_Model_Calcs!I60))^2*COS(RADIANS(User_Model_Calcs!B60))^2)))</f>
        <v>43.36000584494618</v>
      </c>
      <c r="P60">
        <f t="shared" ca="1" si="3"/>
        <v>28.104988736089215</v>
      </c>
    </row>
    <row r="61" spans="1:16" x14ac:dyDescent="0.25">
      <c r="A61">
        <f t="shared" ca="1" si="4"/>
        <v>128.69988567990836</v>
      </c>
      <c r="B61">
        <f t="shared" ca="1" si="5"/>
        <v>-33.64649033985549</v>
      </c>
      <c r="C61" s="6">
        <v>20135.9375</v>
      </c>
      <c r="D61">
        <f t="shared" ca="1" si="6"/>
        <v>1.2</v>
      </c>
      <c r="E61" s="1">
        <v>0.65</v>
      </c>
      <c r="F61">
        <v>19.899999999999999</v>
      </c>
      <c r="G61">
        <f t="shared" ca="1" si="7"/>
        <v>46.089820015575185</v>
      </c>
      <c r="H61">
        <f t="shared" ca="1" si="8"/>
        <v>15.389835729773573</v>
      </c>
      <c r="I61">
        <f ca="1">User_Model_Calcs!A61-Sat_Data!$B$5</f>
        <v>18.699885679908363</v>
      </c>
      <c r="J61">
        <f ca="1">(Earth_Data!$B$1/SQRT(1-Earth_Data!$B$2^2*SIN(RADIANS(User_Model_Calcs!B61))^2))*COS(RADIANS(User_Model_Calcs!B61))</f>
        <v>5315.0870392027828</v>
      </c>
      <c r="K61">
        <f ca="1">((Earth_Data!$B$1*(1-Earth_Data!$B$2^2))/SQRT(1-Earth_Data!$B$2^2*SIN(RADIANS(User_Model_Calcs!B61))^2))*SIN(RADIANS(User_Model_Calcs!B61))</f>
        <v>-3513.8729854006679</v>
      </c>
      <c r="L61">
        <f t="shared" ca="1" si="9"/>
        <v>-33.469207905539058</v>
      </c>
      <c r="M61">
        <f t="shared" ca="1" si="10"/>
        <v>6371.6131075128851</v>
      </c>
      <c r="N61">
        <f ca="1">SQRT(User_Model_Calcs!M61^2+Sat_Data!$B$3^2-2*User_Model_Calcs!M61*Sat_Data!$B$3*COS(RADIANS(L61))*COS(RADIANS(I61)))</f>
        <v>37334.44409052952</v>
      </c>
      <c r="O61">
        <f ca="1">DEGREES(ACOS(((Earth_Data!$B$1+Sat_Data!$B$2)/User_Model_Calcs!N61)*SQRT(1-COS(RADIANS(User_Model_Calcs!I61))^2*COS(RADIANS(User_Model_Calcs!B61))^2)))</f>
        <v>46.007905202980893</v>
      </c>
      <c r="P61">
        <f t="shared" ca="1" si="3"/>
        <v>31.420716182738659</v>
      </c>
    </row>
    <row r="62" spans="1:16" x14ac:dyDescent="0.25">
      <c r="A62">
        <f t="shared" ca="1" si="4"/>
        <v>130.76817443475957</v>
      </c>
      <c r="B62">
        <f t="shared" ca="1" si="5"/>
        <v>-34.799108750187727</v>
      </c>
      <c r="C62" s="6">
        <v>20135.9375</v>
      </c>
      <c r="D62">
        <f t="shared" ca="1" si="6"/>
        <v>1.2</v>
      </c>
      <c r="E62" s="1">
        <v>0.65</v>
      </c>
      <c r="F62">
        <v>19.899999999999999</v>
      </c>
      <c r="G62">
        <f t="shared" ca="1" si="7"/>
        <v>46.089820015575185</v>
      </c>
      <c r="H62">
        <f t="shared" ca="1" si="8"/>
        <v>17.372583203405505</v>
      </c>
      <c r="I62">
        <f ca="1">User_Model_Calcs!A62-Sat_Data!$B$5</f>
        <v>20.768174434759572</v>
      </c>
      <c r="J62">
        <f ca="1">(Earth_Data!$B$1/SQRT(1-Earth_Data!$B$2^2*SIN(RADIANS(User_Model_Calcs!B62))^2))*COS(RADIANS(User_Model_Calcs!B62))</f>
        <v>5243.1804696754998</v>
      </c>
      <c r="K62">
        <f ca="1">((Earth_Data!$B$1*(1-Earth_Data!$B$2^2))/SQRT(1-Earth_Data!$B$2^2*SIN(RADIANS(User_Model_Calcs!B62))^2))*SIN(RADIANS(User_Model_Calcs!B62))</f>
        <v>-3619.5897034801619</v>
      </c>
      <c r="L62">
        <f t="shared" ca="1" si="9"/>
        <v>-34.618963269350132</v>
      </c>
      <c r="M62">
        <f t="shared" ca="1" si="10"/>
        <v>6371.2142531173913</v>
      </c>
      <c r="N62">
        <f ca="1">SQRT(User_Model_Calcs!M62^2+Sat_Data!$B$3^2-2*User_Model_Calcs!M62*Sat_Data!$B$3*COS(RADIANS(L62))*COS(RADIANS(I62)))</f>
        <v>37483.172963724617</v>
      </c>
      <c r="O62">
        <f ca="1">DEGREES(ACOS(((Earth_Data!$B$1+Sat_Data!$B$2)/User_Model_Calcs!N62)*SQRT(1-COS(RADIANS(User_Model_Calcs!I62))^2*COS(RADIANS(User_Model_Calcs!B62))^2)))</f>
        <v>43.887858142209467</v>
      </c>
      <c r="P62">
        <f t="shared" ca="1" si="3"/>
        <v>33.60391318760675</v>
      </c>
    </row>
    <row r="63" spans="1:16" x14ac:dyDescent="0.25">
      <c r="A63">
        <f t="shared" ca="1" si="4"/>
        <v>127.68398690909393</v>
      </c>
      <c r="B63">
        <f t="shared" ca="1" si="5"/>
        <v>-33.332355411615644</v>
      </c>
      <c r="C63" s="6">
        <v>20135.9375</v>
      </c>
      <c r="D63">
        <f t="shared" ca="1" si="6"/>
        <v>1.2</v>
      </c>
      <c r="E63" s="1">
        <v>0.65</v>
      </c>
      <c r="F63">
        <v>19.899999999999999</v>
      </c>
      <c r="G63">
        <f t="shared" ca="1" si="7"/>
        <v>46.089820015575185</v>
      </c>
      <c r="H63">
        <f t="shared" ca="1" si="8"/>
        <v>21.841009430851837</v>
      </c>
      <c r="I63">
        <f ca="1">User_Model_Calcs!A63-Sat_Data!$B$5</f>
        <v>17.683986909093932</v>
      </c>
      <c r="J63">
        <f ca="1">(Earth_Data!$B$1/SQRT(1-Earth_Data!$B$2^2*SIN(RADIANS(User_Model_Calcs!B63))^2))*COS(RADIANS(User_Model_Calcs!B63))</f>
        <v>5334.3120878917798</v>
      </c>
      <c r="K63">
        <f ca="1">((Earth_Data!$B$1*(1-Earth_Data!$B$2^2))/SQRT(1-Earth_Data!$B$2^2*SIN(RADIANS(User_Model_Calcs!B63))^2))*SIN(RADIANS(User_Model_Calcs!B63))</f>
        <v>-3484.8154532555577</v>
      </c>
      <c r="L63">
        <f t="shared" ca="1" si="9"/>
        <v>-33.155903046382747</v>
      </c>
      <c r="M63">
        <f t="shared" ca="1" si="10"/>
        <v>6371.720661977979</v>
      </c>
      <c r="N63">
        <f ca="1">SQRT(User_Model_Calcs!M63^2+Sat_Data!$B$3^2-2*User_Model_Calcs!M63*Sat_Data!$B$3*COS(RADIANS(L63))*COS(RADIANS(I63)))</f>
        <v>37280.509674607274</v>
      </c>
      <c r="O63">
        <f ca="1">DEGREES(ACOS(((Earth_Data!$B$1+Sat_Data!$B$2)/User_Model_Calcs!N63)*SQRT(1-COS(RADIANS(User_Model_Calcs!I63))^2*COS(RADIANS(User_Model_Calcs!B63))^2)))</f>
        <v>46.798721453407353</v>
      </c>
      <c r="P63">
        <f t="shared" ca="1" si="3"/>
        <v>30.123551673924531</v>
      </c>
    </row>
    <row r="64" spans="1:16" x14ac:dyDescent="0.25">
      <c r="A64">
        <f t="shared" ca="1" si="4"/>
        <v>130.13227955880953</v>
      </c>
      <c r="B64">
        <f t="shared" ca="1" si="5"/>
        <v>-34.676665208232571</v>
      </c>
      <c r="C64" s="6">
        <v>20135.9375</v>
      </c>
      <c r="D64">
        <f t="shared" ca="1" si="6"/>
        <v>1.2</v>
      </c>
      <c r="E64" s="1">
        <v>0.65</v>
      </c>
      <c r="F64">
        <v>19.899999999999999</v>
      </c>
      <c r="G64">
        <f t="shared" ca="1" si="7"/>
        <v>46.089820015575185</v>
      </c>
      <c r="H64">
        <f t="shared" ca="1" si="8"/>
        <v>21.266180258655496</v>
      </c>
      <c r="I64">
        <f ca="1">User_Model_Calcs!A64-Sat_Data!$B$5</f>
        <v>20.132279558809529</v>
      </c>
      <c r="J64">
        <f ca="1">(Earth_Data!$B$1/SQRT(1-Earth_Data!$B$2^2*SIN(RADIANS(User_Model_Calcs!B64))^2))*COS(RADIANS(User_Model_Calcs!B64))</f>
        <v>5250.920588726658</v>
      </c>
      <c r="K64">
        <f ca="1">((Earth_Data!$B$1*(1-Earth_Data!$B$2^2))/SQRT(1-Earth_Data!$B$2^2*SIN(RADIANS(User_Model_Calcs!B64))^2))*SIN(RADIANS(User_Model_Calcs!B64))</f>
        <v>-3608.4273299794145</v>
      </c>
      <c r="L64">
        <f t="shared" ca="1" si="9"/>
        <v>-34.496810156872385</v>
      </c>
      <c r="M64">
        <f t="shared" ca="1" si="10"/>
        <v>6371.2569266084283</v>
      </c>
      <c r="N64">
        <f ca="1">SQRT(User_Model_Calcs!M64^2+Sat_Data!$B$3^2-2*User_Model_Calcs!M64*Sat_Data!$B$3*COS(RADIANS(L64))*COS(RADIANS(I64)))</f>
        <v>37452.122038944151</v>
      </c>
      <c r="O64">
        <f ca="1">DEGREES(ACOS(((Earth_Data!$B$1+Sat_Data!$B$2)/User_Model_Calcs!N64)*SQRT(1-COS(RADIANS(User_Model_Calcs!I64))^2*COS(RADIANS(User_Model_Calcs!B64))^2)))</f>
        <v>44.322655752606551</v>
      </c>
      <c r="P64">
        <f t="shared" ca="1" si="3"/>
        <v>32.79481938787945</v>
      </c>
    </row>
    <row r="65" spans="1:16" x14ac:dyDescent="0.25">
      <c r="A65">
        <f t="shared" ca="1" si="4"/>
        <v>132.15182512298898</v>
      </c>
      <c r="B65">
        <f t="shared" ca="1" si="5"/>
        <v>-34.972991613231898</v>
      </c>
      <c r="C65" s="6">
        <v>20135.9375</v>
      </c>
      <c r="D65">
        <f t="shared" ca="1" si="6"/>
        <v>0.75</v>
      </c>
      <c r="E65" s="1">
        <v>0.65</v>
      </c>
      <c r="F65">
        <v>19.899999999999999</v>
      </c>
      <c r="G65">
        <f t="shared" ca="1" si="7"/>
        <v>42.007420362456692</v>
      </c>
      <c r="H65">
        <f t="shared" ca="1" si="8"/>
        <v>17.036336793353577</v>
      </c>
      <c r="I65">
        <f ca="1">User_Model_Calcs!A65-Sat_Data!$B$5</f>
        <v>22.151825122988981</v>
      </c>
      <c r="J65">
        <f ca="1">(Earth_Data!$B$1/SQRT(1-Earth_Data!$B$2^2*SIN(RADIANS(User_Model_Calcs!B65))^2))*COS(RADIANS(User_Model_Calcs!B65))</f>
        <v>5232.1474548030828</v>
      </c>
      <c r="K65">
        <f ca="1">((Earth_Data!$B$1*(1-Earth_Data!$B$2^2))/SQRT(1-Earth_Data!$B$2^2*SIN(RADIANS(User_Model_Calcs!B65))^2))*SIN(RADIANS(User_Model_Calcs!B65))</f>
        <v>-3635.4133679326374</v>
      </c>
      <c r="L65">
        <f t="shared" ca="1" si="9"/>
        <v>-34.792439327966875</v>
      </c>
      <c r="M65">
        <f t="shared" ca="1" si="10"/>
        <v>6371.1535332736803</v>
      </c>
      <c r="N65">
        <f ca="1">SQRT(User_Model_Calcs!M65^2+Sat_Data!$B$3^2-2*User_Model_Calcs!M65*Sat_Data!$B$3*COS(RADIANS(L65))*COS(RADIANS(I65)))</f>
        <v>37546.711021240291</v>
      </c>
      <c r="O65">
        <f ca="1">DEGREES(ACOS(((Earth_Data!$B$1+Sat_Data!$B$2)/User_Model_Calcs!N65)*SQRT(1-COS(RADIANS(User_Model_Calcs!I65))^2*COS(RADIANS(User_Model_Calcs!B65))^2)))</f>
        <v>43.009522375832205</v>
      </c>
      <c r="P65">
        <f t="shared" ca="1" si="3"/>
        <v>35.384511403815786</v>
      </c>
    </row>
    <row r="66" spans="1:16" x14ac:dyDescent="0.25">
      <c r="A66">
        <f t="shared" ca="1" si="4"/>
        <v>132.19928570802668</v>
      </c>
      <c r="B66">
        <f t="shared" ca="1" si="5"/>
        <v>-37.291153003197344</v>
      </c>
      <c r="C66" s="6">
        <v>20135.9375</v>
      </c>
      <c r="D66">
        <f t="shared" ref="D66:D129" ca="1" si="11">CHOOSE(RANDBETWEEN(1,3),0.75,1.2,3)</f>
        <v>0.75</v>
      </c>
      <c r="E66" s="1">
        <v>0.65</v>
      </c>
      <c r="F66">
        <v>19.899999999999999</v>
      </c>
      <c r="G66">
        <f t="shared" ca="1" si="7"/>
        <v>42.007420362456692</v>
      </c>
      <c r="H66">
        <f t="shared" ca="1" si="8"/>
        <v>18.556577493279178</v>
      </c>
      <c r="I66">
        <f ca="1">User_Model_Calcs!A66-Sat_Data!$B$5</f>
        <v>22.199285708026679</v>
      </c>
      <c r="J66">
        <f ca="1">(Earth_Data!$B$1/SQRT(1-Earth_Data!$B$2^2*SIN(RADIANS(User_Model_Calcs!B66))^2))*COS(RADIANS(User_Model_Calcs!B66))</f>
        <v>5080.4841382931872</v>
      </c>
      <c r="K66">
        <f ca="1">((Earth_Data!$B$1*(1-Earth_Data!$B$2^2))/SQRT(1-Earth_Data!$B$2^2*SIN(RADIANS(User_Model_Calcs!B66))^2))*SIN(RADIANS(User_Model_Calcs!B66))</f>
        <v>-3843.1507551712903</v>
      </c>
      <c r="L66">
        <f t="shared" ca="1" si="9"/>
        <v>-37.105816204028905</v>
      </c>
      <c r="M66">
        <f t="shared" ca="1" si="10"/>
        <v>6370.3317658048491</v>
      </c>
      <c r="N66">
        <f ca="1">SQRT(User_Model_Calcs!M66^2+Sat_Data!$B$3^2-2*User_Model_Calcs!M66*Sat_Data!$B$3*COS(RADIANS(L66))*COS(RADIANS(I66)))</f>
        <v>37705.761828596733</v>
      </c>
      <c r="O66">
        <f ca="1">DEGREES(ACOS(((Earth_Data!$B$1+Sat_Data!$B$2)/User_Model_Calcs!N66)*SQRT(1-COS(RADIANS(User_Model_Calcs!I66))^2*COS(RADIANS(User_Model_Calcs!B66))^2)))</f>
        <v>40.860589011164784</v>
      </c>
      <c r="P66">
        <f t="shared" ref="P66:P129" ca="1" si="12">DEGREES(ASIN(SIN(RADIANS(ABS(I66)))/(SIN(ACOS(COS(RADIANS(I66))*COS(RADIANS(B66)))))))</f>
        <v>33.962051626436249</v>
      </c>
    </row>
    <row r="67" spans="1:16" x14ac:dyDescent="0.25">
      <c r="A67">
        <f t="shared" ref="A67:A89" ca="1" si="13">130+(RAND()*5-2.5)</f>
        <v>132.02580937017149</v>
      </c>
      <c r="B67">
        <f t="shared" ref="B67:B90" ca="1" si="14">-35+(RAND()*5-2.5)</f>
        <v>-35.051139639636489</v>
      </c>
      <c r="C67" s="6">
        <v>20135.9375</v>
      </c>
      <c r="D67">
        <f t="shared" ca="1" si="11"/>
        <v>3</v>
      </c>
      <c r="E67" s="1">
        <v>0.65</v>
      </c>
      <c r="F67">
        <v>19.899999999999999</v>
      </c>
      <c r="G67">
        <f t="shared" ref="G67:G130" ca="1" si="15">20.4+20*LOG(F67)+20*LOG(D67)+10*LOG(E67)</f>
        <v>54.048620189015942</v>
      </c>
      <c r="H67">
        <f t="shared" ref="H67:H130" ca="1" si="16">RAND()*(24-14)+14</f>
        <v>21.044017453027845</v>
      </c>
      <c r="I67">
        <f ca="1">User_Model_Calcs!A67-Sat_Data!$B$5</f>
        <v>22.025809370171487</v>
      </c>
      <c r="J67">
        <f ca="1">(Earth_Data!$B$1/SQRT(1-Earth_Data!$B$2^2*SIN(RADIANS(User_Model_Calcs!B67))^2))*COS(RADIANS(User_Model_Calcs!B67))</f>
        <v>5227.1731623286814</v>
      </c>
      <c r="K67">
        <f ca="1">((Earth_Data!$B$1*(1-Earth_Data!$B$2^2))/SQRT(1-Earth_Data!$B$2^2*SIN(RADIANS(User_Model_Calcs!B67))^2))*SIN(RADIANS(User_Model_Calcs!B67))</f>
        <v>-3642.5142107287525</v>
      </c>
      <c r="L67">
        <f t="shared" ref="L67:L130" ca="1" si="17">DEGREES(ATAN((K67/J67)))</f>
        <v>-34.870406682668552</v>
      </c>
      <c r="M67">
        <f t="shared" ref="M67:M130" ca="1" si="18">SQRT(J67^2+K67^2)</f>
        <v>6371.1261990585408</v>
      </c>
      <c r="N67">
        <f ca="1">SQRT(User_Model_Calcs!M67^2+Sat_Data!$B$3^2-2*User_Model_Calcs!M67*Sat_Data!$B$3*COS(RADIANS(L67))*COS(RADIANS(I67)))</f>
        <v>37547.02520994276</v>
      </c>
      <c r="O67">
        <f ca="1">DEGREES(ACOS(((Earth_Data!$B$1+Sat_Data!$B$2)/User_Model_Calcs!N67)*SQRT(1-COS(RADIANS(User_Model_Calcs!I67))^2*COS(RADIANS(User_Model_Calcs!B67))^2)))</f>
        <v>43.004789413383101</v>
      </c>
      <c r="P67">
        <f t="shared" ca="1" si="12"/>
        <v>35.161414161043851</v>
      </c>
    </row>
    <row r="68" spans="1:16" x14ac:dyDescent="0.25">
      <c r="A68">
        <f t="shared" ca="1" si="13"/>
        <v>131.61660744486704</v>
      </c>
      <c r="B68">
        <f t="shared" ca="1" si="14"/>
        <v>-34.853587073823796</v>
      </c>
      <c r="C68" s="6">
        <v>20135.9375</v>
      </c>
      <c r="D68">
        <f t="shared" ca="1" si="11"/>
        <v>3</v>
      </c>
      <c r="E68" s="1">
        <v>0.65</v>
      </c>
      <c r="F68">
        <v>19.899999999999999</v>
      </c>
      <c r="G68">
        <f t="shared" ca="1" si="15"/>
        <v>54.048620189015942</v>
      </c>
      <c r="H68">
        <f t="shared" ca="1" si="16"/>
        <v>22.642100330802542</v>
      </c>
      <c r="I68">
        <f ca="1">User_Model_Calcs!A68-Sat_Data!$B$5</f>
        <v>21.616607444867043</v>
      </c>
      <c r="J68">
        <f ca="1">(Earth_Data!$B$1/SQRT(1-Earth_Data!$B$2^2*SIN(RADIANS(User_Model_Calcs!B68))^2))*COS(RADIANS(User_Model_Calcs!B68))</f>
        <v>5239.7289744445243</v>
      </c>
      <c r="K68">
        <f ca="1">((Earth_Data!$B$1*(1-Earth_Data!$B$2^2))/SQRT(1-Earth_Data!$B$2^2*SIN(RADIANS(User_Model_Calcs!B68))^2))*SIN(RADIANS(User_Model_Calcs!B68))</f>
        <v>-3624.5508845336162</v>
      </c>
      <c r="L68">
        <f t="shared" ca="1" si="17"/>
        <v>-34.673313427107011</v>
      </c>
      <c r="M68">
        <f t="shared" ca="1" si="18"/>
        <v>6371.1952442384691</v>
      </c>
      <c r="N68">
        <f ca="1">SQRT(User_Model_Calcs!M68^2+Sat_Data!$B$3^2-2*User_Model_Calcs!M68*Sat_Data!$B$3*COS(RADIANS(L68))*COS(RADIANS(I68)))</f>
        <v>37518.334689505034</v>
      </c>
      <c r="O68">
        <f ca="1">DEGREES(ACOS(((Earth_Data!$B$1+Sat_Data!$B$2)/User_Model_Calcs!N68)*SQRT(1-COS(RADIANS(User_Model_Calcs!I68))^2*COS(RADIANS(User_Model_Calcs!B68))^2)))</f>
        <v>43.400243473668759</v>
      </c>
      <c r="P68">
        <f t="shared" ca="1" si="12"/>
        <v>34.737316932423653</v>
      </c>
    </row>
    <row r="69" spans="1:16" x14ac:dyDescent="0.25">
      <c r="A69">
        <f t="shared" ca="1" si="13"/>
        <v>130.34124159284244</v>
      </c>
      <c r="B69">
        <f t="shared" ca="1" si="14"/>
        <v>-36.922734399569578</v>
      </c>
      <c r="C69" s="6">
        <v>20135.9375</v>
      </c>
      <c r="D69">
        <f t="shared" ca="1" si="11"/>
        <v>0.75</v>
      </c>
      <c r="E69" s="1">
        <v>0.65</v>
      </c>
      <c r="F69">
        <v>19.899999999999999</v>
      </c>
      <c r="G69">
        <f t="shared" ca="1" si="15"/>
        <v>42.007420362456692</v>
      </c>
      <c r="H69">
        <f t="shared" ca="1" si="16"/>
        <v>20.5928547801207</v>
      </c>
      <c r="I69">
        <f ca="1">User_Model_Calcs!A69-Sat_Data!$B$5</f>
        <v>20.341241592842437</v>
      </c>
      <c r="J69">
        <f ca="1">(Earth_Data!$B$1/SQRT(1-Earth_Data!$B$2^2*SIN(RADIANS(User_Model_Calcs!B69))^2))*COS(RADIANS(User_Model_Calcs!B69))</f>
        <v>5105.1514041398659</v>
      </c>
      <c r="K69">
        <f ca="1">((Earth_Data!$B$1*(1-Earth_Data!$B$2^2))/SQRT(1-Earth_Data!$B$2^2*SIN(RADIANS(User_Model_Calcs!B69))^2))*SIN(RADIANS(User_Model_Calcs!B69))</f>
        <v>-3810.5430000704755</v>
      </c>
      <c r="L69">
        <f t="shared" ca="1" si="17"/>
        <v>-36.738077881512417</v>
      </c>
      <c r="M69">
        <f t="shared" ca="1" si="18"/>
        <v>6370.4637833188681</v>
      </c>
      <c r="N69">
        <f ca="1">SQRT(User_Model_Calcs!M69^2+Sat_Data!$B$3^2-2*User_Model_Calcs!M69*Sat_Data!$B$3*COS(RADIANS(L69))*COS(RADIANS(I69)))</f>
        <v>37612.974318662447</v>
      </c>
      <c r="O69">
        <f ca="1">DEGREES(ACOS(((Earth_Data!$B$1+Sat_Data!$B$2)/User_Model_Calcs!N69)*SQRT(1-COS(RADIANS(User_Model_Calcs!I69))^2*COS(RADIANS(User_Model_Calcs!B69))^2)))</f>
        <v>42.09879450227519</v>
      </c>
      <c r="P69">
        <f t="shared" ca="1" si="12"/>
        <v>31.679746871205804</v>
      </c>
    </row>
    <row r="70" spans="1:16" x14ac:dyDescent="0.25">
      <c r="A70">
        <f t="shared" ca="1" si="13"/>
        <v>129.00216332960235</v>
      </c>
      <c r="B70">
        <f t="shared" ca="1" si="14"/>
        <v>-32.89013956134135</v>
      </c>
      <c r="C70" s="6">
        <v>20135.9375</v>
      </c>
      <c r="D70">
        <f t="shared" ca="1" si="11"/>
        <v>3</v>
      </c>
      <c r="E70" s="1">
        <v>0.65</v>
      </c>
      <c r="F70">
        <v>19.899999999999999</v>
      </c>
      <c r="G70">
        <f t="shared" ca="1" si="15"/>
        <v>54.048620189015942</v>
      </c>
      <c r="H70">
        <f t="shared" ca="1" si="16"/>
        <v>17.760726009978097</v>
      </c>
      <c r="I70">
        <f ca="1">User_Model_Calcs!A70-Sat_Data!$B$5</f>
        <v>19.002163329602354</v>
      </c>
      <c r="J70">
        <f ca="1">(Earth_Data!$B$1/SQRT(1-Earth_Data!$B$2^2*SIN(RADIANS(User_Model_Calcs!B70))^2))*COS(RADIANS(User_Model_Calcs!B70))</f>
        <v>5361.1034432101023</v>
      </c>
      <c r="K70">
        <f ca="1">((Earth_Data!$B$1*(1-Earth_Data!$B$2^2))/SQRT(1-Earth_Data!$B$2^2*SIN(RADIANS(User_Model_Calcs!B70))^2))*SIN(RADIANS(User_Model_Calcs!B70))</f>
        <v>-3443.7352311663522</v>
      </c>
      <c r="L70">
        <f t="shared" ca="1" si="17"/>
        <v>-32.714891493335045</v>
      </c>
      <c r="M70">
        <f t="shared" ca="1" si="18"/>
        <v>6371.8711907237721</v>
      </c>
      <c r="N70">
        <f ca="1">SQRT(User_Model_Calcs!M70^2+Sat_Data!$B$3^2-2*User_Model_Calcs!M70*Sat_Data!$B$3*COS(RADIANS(L70))*COS(RADIANS(I70)))</f>
        <v>37295.563012049039</v>
      </c>
      <c r="O70">
        <f ca="1">DEGREES(ACOS(((Earth_Data!$B$1+Sat_Data!$B$2)/User_Model_Calcs!N70)*SQRT(1-COS(RADIANS(User_Model_Calcs!I70))^2*COS(RADIANS(User_Model_Calcs!B70))^2)))</f>
        <v>46.579837451616967</v>
      </c>
      <c r="P70">
        <f t="shared" ca="1" si="12"/>
        <v>32.381384616576135</v>
      </c>
    </row>
    <row r="71" spans="1:16" x14ac:dyDescent="0.25">
      <c r="A71">
        <f t="shared" ca="1" si="13"/>
        <v>130.57545215627115</v>
      </c>
      <c r="B71">
        <f t="shared" ca="1" si="14"/>
        <v>-37.337254923356674</v>
      </c>
      <c r="C71" s="6">
        <v>20135.9375</v>
      </c>
      <c r="D71">
        <f t="shared" ca="1" si="11"/>
        <v>3</v>
      </c>
      <c r="E71" s="1">
        <v>0.65</v>
      </c>
      <c r="F71">
        <v>19.899999999999999</v>
      </c>
      <c r="G71">
        <f t="shared" ca="1" si="15"/>
        <v>54.048620189015942</v>
      </c>
      <c r="H71">
        <f t="shared" ca="1" si="16"/>
        <v>21.651309053337965</v>
      </c>
      <c r="I71">
        <f ca="1">User_Model_Calcs!A71-Sat_Data!$B$5</f>
        <v>20.575452156271155</v>
      </c>
      <c r="J71">
        <f ca="1">(Earth_Data!$B$1/SQRT(1-Earth_Data!$B$2^2*SIN(RADIANS(User_Model_Calcs!B71))^2))*COS(RADIANS(User_Model_Calcs!B71))</f>
        <v>5077.382555633917</v>
      </c>
      <c r="K71">
        <f ca="1">((Earth_Data!$B$1*(1-Earth_Data!$B$2^2))/SQRT(1-Earth_Data!$B$2^2*SIN(RADIANS(User_Model_Calcs!B71))^2))*SIN(RADIANS(User_Model_Calcs!B71))</f>
        <v>-3847.2200712271069</v>
      </c>
      <c r="L71">
        <f t="shared" ca="1" si="17"/>
        <v>-37.151835147086949</v>
      </c>
      <c r="M71">
        <f t="shared" ca="1" si="18"/>
        <v>6370.3152114089544</v>
      </c>
      <c r="N71">
        <f ca="1">SQRT(User_Model_Calcs!M71^2+Sat_Data!$B$3^2-2*User_Model_Calcs!M71*Sat_Data!$B$3*COS(RADIANS(L71))*COS(RADIANS(I71)))</f>
        <v>37650.250547595009</v>
      </c>
      <c r="O71">
        <f ca="1">DEGREES(ACOS(((Earth_Data!$B$1+Sat_Data!$B$2)/User_Model_Calcs!N71)*SQRT(1-COS(RADIANS(User_Model_Calcs!I71))^2*COS(RADIANS(User_Model_Calcs!B71))^2)))</f>
        <v>41.596653072572366</v>
      </c>
      <c r="P71">
        <f t="shared" ca="1" si="12"/>
        <v>31.754740532287524</v>
      </c>
    </row>
    <row r="72" spans="1:16" x14ac:dyDescent="0.25">
      <c r="A72">
        <f t="shared" ca="1" si="13"/>
        <v>129.06965346486425</v>
      </c>
      <c r="B72">
        <f t="shared" ca="1" si="14"/>
        <v>-33.825723045272085</v>
      </c>
      <c r="C72" s="6">
        <v>20135.9375</v>
      </c>
      <c r="D72">
        <f t="shared" ca="1" si="11"/>
        <v>1.2</v>
      </c>
      <c r="E72" s="1">
        <v>0.65</v>
      </c>
      <c r="F72">
        <v>19.899999999999999</v>
      </c>
      <c r="G72">
        <f t="shared" ca="1" si="15"/>
        <v>46.089820015575185</v>
      </c>
      <c r="H72">
        <f t="shared" ca="1" si="16"/>
        <v>18.959893408693087</v>
      </c>
      <c r="I72">
        <f ca="1">User_Model_Calcs!A72-Sat_Data!$B$5</f>
        <v>19.069653464864246</v>
      </c>
      <c r="J72">
        <f ca="1">(Earth_Data!$B$1/SQRT(1-Earth_Data!$B$2^2*SIN(RADIANS(User_Model_Calcs!B72))^2))*COS(RADIANS(User_Model_Calcs!B72))</f>
        <v>5304.046274390601</v>
      </c>
      <c r="K72">
        <f ca="1">((Earth_Data!$B$1*(1-Earth_Data!$B$2^2))/SQRT(1-Earth_Data!$B$2^2*SIN(RADIANS(User_Model_Calcs!B72))^2))*SIN(RADIANS(User_Model_Calcs!B72))</f>
        <v>-3530.405334217287</v>
      </c>
      <c r="L72">
        <f t="shared" ca="1" si="17"/>
        <v>-33.64797651401048</v>
      </c>
      <c r="M72">
        <f t="shared" ca="1" si="18"/>
        <v>6371.5515147212527</v>
      </c>
      <c r="N72">
        <f ca="1">SQRT(User_Model_Calcs!M72^2+Sat_Data!$B$3^2-2*User_Model_Calcs!M72*Sat_Data!$B$3*COS(RADIANS(L72))*COS(RADIANS(I72)))</f>
        <v>37358.74895377869</v>
      </c>
      <c r="O72">
        <f ca="1">DEGREES(ACOS(((Earth_Data!$B$1+Sat_Data!$B$2)/User_Model_Calcs!N72)*SQRT(1-COS(RADIANS(User_Model_Calcs!I72))^2*COS(RADIANS(User_Model_Calcs!B72))^2)))</f>
        <v>45.655408988237745</v>
      </c>
      <c r="P72">
        <f t="shared" ca="1" si="12"/>
        <v>31.840041733946098</v>
      </c>
    </row>
    <row r="73" spans="1:16" x14ac:dyDescent="0.25">
      <c r="A73">
        <f t="shared" ca="1" si="13"/>
        <v>128.657155158965</v>
      </c>
      <c r="B73">
        <f t="shared" ca="1" si="14"/>
        <v>-37.280943544831331</v>
      </c>
      <c r="C73" s="6">
        <v>20135.9375</v>
      </c>
      <c r="D73">
        <f t="shared" ca="1" si="11"/>
        <v>3</v>
      </c>
      <c r="E73" s="1">
        <v>0.65</v>
      </c>
      <c r="F73">
        <v>19.899999999999999</v>
      </c>
      <c r="G73">
        <f t="shared" ca="1" si="15"/>
        <v>54.048620189015942</v>
      </c>
      <c r="H73">
        <f t="shared" ca="1" si="16"/>
        <v>15.224533716277914</v>
      </c>
      <c r="I73">
        <f ca="1">User_Model_Calcs!A73-Sat_Data!$B$5</f>
        <v>18.657155158964997</v>
      </c>
      <c r="J73">
        <f ca="1">(Earth_Data!$B$1/SQRT(1-Earth_Data!$B$2^2*SIN(RADIANS(User_Model_Calcs!B73))^2))*COS(RADIANS(User_Model_Calcs!B73))</f>
        <v>5081.1705502496516</v>
      </c>
      <c r="K73">
        <f ca="1">((Earth_Data!$B$1*(1-Earth_Data!$B$2^2))/SQRT(1-Earth_Data!$B$2^2*SIN(RADIANS(User_Model_Calcs!B73))^2))*SIN(RADIANS(User_Model_Calcs!B73))</f>
        <v>-3842.2492553797288</v>
      </c>
      <c r="L73">
        <f t="shared" ca="1" si="17"/>
        <v>-37.095625186028002</v>
      </c>
      <c r="M73">
        <f t="shared" ca="1" si="18"/>
        <v>6370.3354308223379</v>
      </c>
      <c r="N73">
        <f ca="1">SQRT(User_Model_Calcs!M73^2+Sat_Data!$B$3^2-2*User_Model_Calcs!M73*Sat_Data!$B$3*COS(RADIANS(L73))*COS(RADIANS(I73)))</f>
        <v>37582.2639475303</v>
      </c>
      <c r="O73">
        <f ca="1">DEGREES(ACOS(((Earth_Data!$B$1+Sat_Data!$B$2)/User_Model_Calcs!N73)*SQRT(1-COS(RADIANS(User_Model_Calcs!I73))^2*COS(RADIANS(User_Model_Calcs!B73))^2)))</f>
        <v>42.512032543116476</v>
      </c>
      <c r="P73">
        <f t="shared" ca="1" si="12"/>
        <v>29.136568293017181</v>
      </c>
    </row>
    <row r="74" spans="1:16" x14ac:dyDescent="0.25">
      <c r="A74">
        <f t="shared" ca="1" si="13"/>
        <v>128.8184503069167</v>
      </c>
      <c r="B74">
        <f t="shared" ca="1" si="14"/>
        <v>-33.350895551704355</v>
      </c>
      <c r="C74" s="6">
        <v>20135.9375</v>
      </c>
      <c r="D74">
        <f t="shared" ca="1" si="11"/>
        <v>1.2</v>
      </c>
      <c r="E74" s="1">
        <v>0.65</v>
      </c>
      <c r="F74">
        <v>19.899999999999999</v>
      </c>
      <c r="G74">
        <f t="shared" ca="1" si="15"/>
        <v>46.089820015575185</v>
      </c>
      <c r="H74">
        <f t="shared" ca="1" si="16"/>
        <v>16.924153897645919</v>
      </c>
      <c r="I74">
        <f ca="1">User_Model_Calcs!A74-Sat_Data!$B$5</f>
        <v>18.818450306916702</v>
      </c>
      <c r="J74">
        <f ca="1">(Earth_Data!$B$1/SQRT(1-Earth_Data!$B$2^2*SIN(RADIANS(User_Model_Calcs!B74))^2))*COS(RADIANS(User_Model_Calcs!B74))</f>
        <v>5333.1818850675663</v>
      </c>
      <c r="K74">
        <f ca="1">((Earth_Data!$B$1*(1-Earth_Data!$B$2^2))/SQRT(1-Earth_Data!$B$2^2*SIN(RADIANS(User_Model_Calcs!B74))^2))*SIN(RADIANS(User_Model_Calcs!B74))</f>
        <v>-3486.5333015951478</v>
      </c>
      <c r="L74">
        <f t="shared" ca="1" si="17"/>
        <v>-33.174393608281875</v>
      </c>
      <c r="M74">
        <f t="shared" ca="1" si="18"/>
        <v>6371.7143283691557</v>
      </c>
      <c r="N74">
        <f ca="1">SQRT(User_Model_Calcs!M74^2+Sat_Data!$B$3^2-2*User_Model_Calcs!M74*Sat_Data!$B$3*COS(RADIANS(L74))*COS(RADIANS(I74)))</f>
        <v>37319.109609126645</v>
      </c>
      <c r="O74">
        <f ca="1">DEGREES(ACOS(((Earth_Data!$B$1+Sat_Data!$B$2)/User_Model_Calcs!N74)*SQRT(1-COS(RADIANS(User_Model_Calcs!I74))^2*COS(RADIANS(User_Model_Calcs!B74))^2)))</f>
        <v>46.232666433145226</v>
      </c>
      <c r="P74">
        <f t="shared" ca="1" si="12"/>
        <v>31.793855029271068</v>
      </c>
    </row>
    <row r="75" spans="1:16" x14ac:dyDescent="0.25">
      <c r="A75">
        <f t="shared" ca="1" si="13"/>
        <v>131.92781159231853</v>
      </c>
      <c r="B75">
        <f t="shared" ca="1" si="14"/>
        <v>-35.162794442500825</v>
      </c>
      <c r="C75" s="6">
        <v>20135.9375</v>
      </c>
      <c r="D75">
        <f t="shared" ca="1" si="11"/>
        <v>1.2</v>
      </c>
      <c r="E75" s="1">
        <v>0.65</v>
      </c>
      <c r="F75">
        <v>19.899999999999999</v>
      </c>
      <c r="G75">
        <f t="shared" ca="1" si="15"/>
        <v>46.089820015575185</v>
      </c>
      <c r="H75">
        <f t="shared" ca="1" si="16"/>
        <v>22.700641260725835</v>
      </c>
      <c r="I75">
        <f ca="1">User_Model_Calcs!A75-Sat_Data!$B$5</f>
        <v>21.927811592318534</v>
      </c>
      <c r="J75">
        <f ca="1">(Earth_Data!$B$1/SQRT(1-Earth_Data!$B$2^2*SIN(RADIANS(User_Model_Calcs!B75))^2))*COS(RADIANS(User_Model_Calcs!B75))</f>
        <v>5220.049184768638</v>
      </c>
      <c r="K75">
        <f ca="1">((Earth_Data!$B$1*(1-Earth_Data!$B$2^2))/SQRT(1-Earth_Data!$B$2^2*SIN(RADIANS(User_Model_Calcs!B75))^2))*SIN(RADIANS(User_Model_Calcs!B75))</f>
        <v>-3652.6479858639009</v>
      </c>
      <c r="L75">
        <f t="shared" ca="1" si="17"/>
        <v>-34.981805674723148</v>
      </c>
      <c r="M75">
        <f t="shared" ca="1" si="18"/>
        <v>6371.087097194586</v>
      </c>
      <c r="N75">
        <f ca="1">SQRT(User_Model_Calcs!M75^2+Sat_Data!$B$3^2-2*User_Model_Calcs!M75*Sat_Data!$B$3*COS(RADIANS(L75))*COS(RADIANS(I75)))</f>
        <v>37550.682408172826</v>
      </c>
      <c r="O75">
        <f ca="1">DEGREES(ACOS(((Earth_Data!$B$1+Sat_Data!$B$2)/User_Model_Calcs!N75)*SQRT(1-COS(RADIANS(User_Model_Calcs!I75))^2*COS(RADIANS(User_Model_Calcs!B75))^2)))</f>
        <v>42.954112305328373</v>
      </c>
      <c r="P75">
        <f t="shared" ca="1" si="12"/>
        <v>34.953961517728224</v>
      </c>
    </row>
    <row r="76" spans="1:16" x14ac:dyDescent="0.25">
      <c r="A76">
        <f t="shared" ca="1" si="13"/>
        <v>129.36488009970168</v>
      </c>
      <c r="B76">
        <f t="shared" ca="1" si="14"/>
        <v>-35.114571716940176</v>
      </c>
      <c r="C76" s="6">
        <v>20135.9375</v>
      </c>
      <c r="D76">
        <f t="shared" ca="1" si="11"/>
        <v>1.2</v>
      </c>
      <c r="E76" s="1">
        <v>0.65</v>
      </c>
      <c r="F76">
        <v>19.899999999999999</v>
      </c>
      <c r="G76">
        <f t="shared" ca="1" si="15"/>
        <v>46.089820015575185</v>
      </c>
      <c r="H76">
        <f t="shared" ca="1" si="16"/>
        <v>16.205188196057382</v>
      </c>
      <c r="I76">
        <f ca="1">User_Model_Calcs!A76-Sat_Data!$B$5</f>
        <v>19.364880099701679</v>
      </c>
      <c r="J76">
        <f ca="1">(Earth_Data!$B$1/SQRT(1-Earth_Data!$B$2^2*SIN(RADIANS(User_Model_Calcs!B76))^2))*COS(RADIANS(User_Model_Calcs!B76))</f>
        <v>5223.1284066758244</v>
      </c>
      <c r="K76">
        <f ca="1">((Earth_Data!$B$1*(1-Earth_Data!$B$2^2))/SQRT(1-Earth_Data!$B$2^2*SIN(RADIANS(User_Model_Calcs!B76))^2))*SIN(RADIANS(User_Model_Calcs!B76))</f>
        <v>-3648.2729779885699</v>
      </c>
      <c r="L76">
        <f t="shared" ca="1" si="17"/>
        <v>-34.933693095695318</v>
      </c>
      <c r="M76">
        <f t="shared" ca="1" si="18"/>
        <v>6371.1039918169226</v>
      </c>
      <c r="N76">
        <f ca="1">SQRT(User_Model_Calcs!M76^2+Sat_Data!$B$3^2-2*User_Model_Calcs!M76*Sat_Data!$B$3*COS(RADIANS(L76))*COS(RADIANS(I76)))</f>
        <v>37454.861316835362</v>
      </c>
      <c r="O76">
        <f ca="1">DEGREES(ACOS(((Earth_Data!$B$1+Sat_Data!$B$2)/User_Model_Calcs!N76)*SQRT(1-COS(RADIANS(User_Model_Calcs!I76))^2*COS(RADIANS(User_Model_Calcs!B76))^2)))</f>
        <v>44.281726868549725</v>
      </c>
      <c r="P76">
        <f t="shared" ca="1" si="12"/>
        <v>31.425759541453829</v>
      </c>
    </row>
    <row r="77" spans="1:16" x14ac:dyDescent="0.25">
      <c r="A77">
        <f t="shared" ca="1" si="13"/>
        <v>129.21830032586749</v>
      </c>
      <c r="B77">
        <f t="shared" ca="1" si="14"/>
        <v>-33.107539047810121</v>
      </c>
      <c r="C77" s="6">
        <v>20135.9375</v>
      </c>
      <c r="D77">
        <f t="shared" ca="1" si="11"/>
        <v>0.75</v>
      </c>
      <c r="E77" s="1">
        <v>0.65</v>
      </c>
      <c r="F77">
        <v>19.899999999999999</v>
      </c>
      <c r="G77">
        <f t="shared" ca="1" si="15"/>
        <v>42.007420362456692</v>
      </c>
      <c r="H77">
        <f t="shared" ca="1" si="16"/>
        <v>23.024009959383065</v>
      </c>
      <c r="I77">
        <f ca="1">User_Model_Calcs!A77-Sat_Data!$B$5</f>
        <v>19.218300325867489</v>
      </c>
      <c r="J77">
        <f ca="1">(Earth_Data!$B$1/SQRT(1-Earth_Data!$B$2^2*SIN(RADIANS(User_Model_Calcs!B77))^2))*COS(RADIANS(User_Model_Calcs!B77))</f>
        <v>5347.9722990009886</v>
      </c>
      <c r="K77">
        <f ca="1">((Earth_Data!$B$1*(1-Earth_Data!$B$2^2))/SQRT(1-Earth_Data!$B$2^2*SIN(RADIANS(User_Model_Calcs!B77))^2))*SIN(RADIANS(User_Model_Calcs!B77))</f>
        <v>-3463.9563163777348</v>
      </c>
      <c r="L77">
        <f t="shared" ca="1" si="17"/>
        <v>-32.931693715624917</v>
      </c>
      <c r="M77">
        <f t="shared" ca="1" si="18"/>
        <v>6371.7973188618553</v>
      </c>
      <c r="N77">
        <f ca="1">SQRT(User_Model_Calcs!M77^2+Sat_Data!$B$3^2-2*User_Model_Calcs!M77*Sat_Data!$B$3*COS(RADIANS(L77))*COS(RADIANS(I77)))</f>
        <v>37317.047452498991</v>
      </c>
      <c r="O77">
        <f ca="1">DEGREES(ACOS(((Earth_Data!$B$1+Sat_Data!$B$2)/User_Model_Calcs!N77)*SQRT(1-COS(RADIANS(User_Model_Calcs!I77))^2*COS(RADIANS(User_Model_Calcs!B77))^2)))</f>
        <v>46.26416088009757</v>
      </c>
      <c r="P77">
        <f t="shared" ca="1" si="12"/>
        <v>32.546198016003466</v>
      </c>
    </row>
    <row r="78" spans="1:16" x14ac:dyDescent="0.25">
      <c r="A78">
        <f t="shared" ca="1" si="13"/>
        <v>129.36915129973769</v>
      </c>
      <c r="B78">
        <f t="shared" ca="1" si="14"/>
        <v>-35.963255107389585</v>
      </c>
      <c r="C78" s="6">
        <v>20135.9375</v>
      </c>
      <c r="D78">
        <f t="shared" ca="1" si="11"/>
        <v>0.75</v>
      </c>
      <c r="E78" s="1">
        <v>0.65</v>
      </c>
      <c r="F78">
        <v>19.899999999999999</v>
      </c>
      <c r="G78">
        <f t="shared" ca="1" si="15"/>
        <v>42.007420362456692</v>
      </c>
      <c r="H78">
        <f t="shared" ca="1" si="16"/>
        <v>19.88475626462294</v>
      </c>
      <c r="I78">
        <f ca="1">User_Model_Calcs!A78-Sat_Data!$B$5</f>
        <v>19.369151299737695</v>
      </c>
      <c r="J78">
        <f ca="1">(Earth_Data!$B$1/SQRT(1-Earth_Data!$B$2^2*SIN(RADIANS(User_Model_Calcs!B78))^2))*COS(RADIANS(User_Model_Calcs!B78))</f>
        <v>5168.3967658251831</v>
      </c>
      <c r="K78">
        <f ca="1">((Earth_Data!$B$1*(1-Earth_Data!$B$2^2))/SQRT(1-Earth_Data!$B$2^2*SIN(RADIANS(User_Model_Calcs!B78))^2))*SIN(RADIANS(User_Model_Calcs!B78))</f>
        <v>-3724.893753330593</v>
      </c>
      <c r="L78">
        <f t="shared" ca="1" si="17"/>
        <v>-35.780512879390834</v>
      </c>
      <c r="M78">
        <f t="shared" ca="1" si="18"/>
        <v>6370.8051769453359</v>
      </c>
      <c r="N78">
        <f ca="1">SQRT(User_Model_Calcs!M78^2+Sat_Data!$B$3^2-2*User_Model_Calcs!M78*Sat_Data!$B$3*COS(RADIANS(L78))*COS(RADIANS(I78)))</f>
        <v>37513.036609652794</v>
      </c>
      <c r="O78">
        <f ca="1">DEGREES(ACOS(((Earth_Data!$B$1+Sat_Data!$B$2)/User_Model_Calcs!N78)*SQRT(1-COS(RADIANS(User_Model_Calcs!I78))^2*COS(RADIANS(User_Model_Calcs!B78))^2)))</f>
        <v>43.467176701200316</v>
      </c>
      <c r="P78">
        <f t="shared" ca="1" si="12"/>
        <v>30.905667151727823</v>
      </c>
    </row>
    <row r="79" spans="1:16" x14ac:dyDescent="0.25">
      <c r="A79">
        <f t="shared" ca="1" si="13"/>
        <v>131.52090993031672</v>
      </c>
      <c r="B79">
        <f t="shared" ca="1" si="14"/>
        <v>-32.802383692387238</v>
      </c>
      <c r="C79" s="6">
        <v>20135.9375</v>
      </c>
      <c r="D79">
        <f t="shared" ca="1" si="11"/>
        <v>1.2</v>
      </c>
      <c r="E79" s="1">
        <v>0.65</v>
      </c>
      <c r="F79">
        <v>19.899999999999999</v>
      </c>
      <c r="G79">
        <f t="shared" ca="1" si="15"/>
        <v>46.089820015575185</v>
      </c>
      <c r="H79">
        <f t="shared" ca="1" si="16"/>
        <v>19.027665586499772</v>
      </c>
      <c r="I79">
        <f ca="1">User_Model_Calcs!A79-Sat_Data!$B$5</f>
        <v>21.520909930316719</v>
      </c>
      <c r="J79">
        <f ca="1">(Earth_Data!$B$1/SQRT(1-Earth_Data!$B$2^2*SIN(RADIANS(User_Model_Calcs!B79))^2))*COS(RADIANS(User_Model_Calcs!B79))</f>
        <v>5366.3821027603626</v>
      </c>
      <c r="K79">
        <f ca="1">((Earth_Data!$B$1*(1-Earth_Data!$B$2^2))/SQRT(1-Earth_Data!$B$2^2*SIN(RADIANS(User_Model_Calcs!B79))^2))*SIN(RADIANS(User_Model_Calcs!B79))</f>
        <v>-3435.5588609117035</v>
      </c>
      <c r="L79">
        <f t="shared" ca="1" si="17"/>
        <v>-32.62737956636763</v>
      </c>
      <c r="M79">
        <f t="shared" ca="1" si="18"/>
        <v>6371.9009376806589</v>
      </c>
      <c r="N79">
        <f ca="1">SQRT(User_Model_Calcs!M79^2+Sat_Data!$B$3^2-2*User_Model_Calcs!M79*Sat_Data!$B$3*COS(RADIANS(L79))*COS(RADIANS(I79)))</f>
        <v>37382.17872630382</v>
      </c>
      <c r="O79">
        <f ca="1">DEGREES(ACOS(((Earth_Data!$B$1+Sat_Data!$B$2)/User_Model_Calcs!N79)*SQRT(1-COS(RADIANS(User_Model_Calcs!I79))^2*COS(RADIANS(User_Model_Calcs!B79))^2)))</f>
        <v>45.324773158622889</v>
      </c>
      <c r="P79">
        <f t="shared" ca="1" si="12"/>
        <v>36.050682993635071</v>
      </c>
    </row>
    <row r="80" spans="1:16" x14ac:dyDescent="0.25">
      <c r="A80">
        <f t="shared" ca="1" si="13"/>
        <v>127.5108954694017</v>
      </c>
      <c r="B80">
        <f t="shared" ca="1" si="14"/>
        <v>-35.997361570914521</v>
      </c>
      <c r="C80" s="6">
        <v>20135.9375</v>
      </c>
      <c r="D80">
        <f t="shared" ca="1" si="11"/>
        <v>1.2</v>
      </c>
      <c r="E80" s="1">
        <v>0.65</v>
      </c>
      <c r="F80">
        <v>19.899999999999999</v>
      </c>
      <c r="G80">
        <f t="shared" ca="1" si="15"/>
        <v>46.089820015575185</v>
      </c>
      <c r="H80">
        <f t="shared" ca="1" si="16"/>
        <v>17.838399243019921</v>
      </c>
      <c r="I80">
        <f ca="1">User_Model_Calcs!A80-Sat_Data!$B$5</f>
        <v>17.510895469401703</v>
      </c>
      <c r="J80">
        <f ca="1">(Earth_Data!$B$1/SQRT(1-Earth_Data!$B$2^2*SIN(RADIANS(User_Model_Calcs!B80))^2))*COS(RADIANS(User_Model_Calcs!B80))</f>
        <v>5166.17339890318</v>
      </c>
      <c r="K80">
        <f ca="1">((Earth_Data!$B$1*(1-Earth_Data!$B$2^2))/SQRT(1-Earth_Data!$B$2^2*SIN(RADIANS(User_Model_Calcs!B80))^2))*SIN(RADIANS(User_Model_Calcs!B80))</f>
        <v>-3727.9561681466203</v>
      </c>
      <c r="L80">
        <f t="shared" ca="1" si="17"/>
        <v>-35.814547779804101</v>
      </c>
      <c r="M80">
        <f t="shared" ca="1" si="18"/>
        <v>6370.7931044068027</v>
      </c>
      <c r="N80">
        <f ca="1">SQRT(User_Model_Calcs!M80^2+Sat_Data!$B$3^2-2*User_Model_Calcs!M80*Sat_Data!$B$3*COS(RADIANS(L80))*COS(RADIANS(I80)))</f>
        <v>37455.780978516566</v>
      </c>
      <c r="O80">
        <f ca="1">DEGREES(ACOS(((Earth_Data!$B$1+Sat_Data!$B$2)/User_Model_Calcs!N80)*SQRT(1-COS(RADIANS(User_Model_Calcs!I80))^2*COS(RADIANS(User_Model_Calcs!B80))^2)))</f>
        <v>44.263774361106371</v>
      </c>
      <c r="P80">
        <f t="shared" ca="1" si="12"/>
        <v>28.227262353518668</v>
      </c>
    </row>
    <row r="81" spans="1:16" x14ac:dyDescent="0.25">
      <c r="A81">
        <f t="shared" ca="1" si="13"/>
        <v>132.12108905944942</v>
      </c>
      <c r="B81">
        <f t="shared" ca="1" si="14"/>
        <v>-32.812750744283711</v>
      </c>
      <c r="C81" s="6">
        <v>20135.9375</v>
      </c>
      <c r="D81">
        <f t="shared" ca="1" si="11"/>
        <v>0.75</v>
      </c>
      <c r="E81" s="1">
        <v>0.65</v>
      </c>
      <c r="F81">
        <v>19.899999999999999</v>
      </c>
      <c r="G81">
        <f t="shared" ca="1" si="15"/>
        <v>42.007420362456692</v>
      </c>
      <c r="H81">
        <f t="shared" ca="1" si="16"/>
        <v>14.134606647366182</v>
      </c>
      <c r="I81">
        <f ca="1">User_Model_Calcs!A81-Sat_Data!$B$5</f>
        <v>22.121089059449417</v>
      </c>
      <c r="J81">
        <f ca="1">(Earth_Data!$B$1/SQRT(1-Earth_Data!$B$2^2*SIN(RADIANS(User_Model_Calcs!B81))^2))*COS(RADIANS(User_Model_Calcs!B81))</f>
        <v>5365.7591638410895</v>
      </c>
      <c r="K81">
        <f ca="1">((Earth_Data!$B$1*(1-Earth_Data!$B$2^2))/SQRT(1-Earth_Data!$B$2^2*SIN(RADIANS(User_Model_Calcs!B81))^2))*SIN(RADIANS(User_Model_Calcs!B81))</f>
        <v>-3436.5251925919829</v>
      </c>
      <c r="L81">
        <f t="shared" ca="1" si="17"/>
        <v>-32.637717714915851</v>
      </c>
      <c r="M81">
        <f t="shared" ca="1" si="18"/>
        <v>6371.8974257017035</v>
      </c>
      <c r="N81">
        <f ca="1">SQRT(User_Model_Calcs!M81^2+Sat_Data!$B$3^2-2*User_Model_Calcs!M81*Sat_Data!$B$3*COS(RADIANS(L81))*COS(RADIANS(I81)))</f>
        <v>37406.388966017323</v>
      </c>
      <c r="O81">
        <f ca="1">DEGREES(ACOS(((Earth_Data!$B$1+Sat_Data!$B$2)/User_Model_Calcs!N81)*SQRT(1-COS(RADIANS(User_Model_Calcs!I81))^2*COS(RADIANS(User_Model_Calcs!B81))^2)))</f>
        <v>44.979301545939421</v>
      </c>
      <c r="P81">
        <f t="shared" ca="1" si="12"/>
        <v>36.874314470628256</v>
      </c>
    </row>
    <row r="82" spans="1:16" x14ac:dyDescent="0.25">
      <c r="A82">
        <f t="shared" ca="1" si="13"/>
        <v>132.0460498825442</v>
      </c>
      <c r="B82">
        <f t="shared" ca="1" si="14"/>
        <v>-36.59788553037906</v>
      </c>
      <c r="C82" s="6">
        <v>20135.9375</v>
      </c>
      <c r="D82">
        <f t="shared" ca="1" si="11"/>
        <v>0.75</v>
      </c>
      <c r="E82" s="1">
        <v>0.65</v>
      </c>
      <c r="F82">
        <v>19.899999999999999</v>
      </c>
      <c r="G82">
        <f t="shared" ca="1" si="15"/>
        <v>42.007420362456692</v>
      </c>
      <c r="H82">
        <f t="shared" ca="1" si="16"/>
        <v>23.209748640974787</v>
      </c>
      <c r="I82">
        <f ca="1">User_Model_Calcs!A82-Sat_Data!$B$5</f>
        <v>22.046049882544196</v>
      </c>
      <c r="J82">
        <f ca="1">(Earth_Data!$B$1/SQRT(1-Earth_Data!$B$2^2*SIN(RADIANS(User_Model_Calcs!B82))^2))*COS(RADIANS(User_Model_Calcs!B82))</f>
        <v>5126.7258873817746</v>
      </c>
      <c r="K82">
        <f ca="1">((Earth_Data!$B$1*(1-Earth_Data!$B$2^2))/SQRT(1-Earth_Data!$B$2^2*SIN(RADIANS(User_Model_Calcs!B82))^2))*SIN(RADIANS(User_Model_Calcs!B82))</f>
        <v>-3781.6621063851899</v>
      </c>
      <c r="L82">
        <f t="shared" ca="1" si="17"/>
        <v>-36.413854109947422</v>
      </c>
      <c r="M82">
        <f t="shared" ca="1" si="18"/>
        <v>6370.5797704149436</v>
      </c>
      <c r="N82">
        <f ca="1">SQRT(User_Model_Calcs!M82^2+Sat_Data!$B$3^2-2*User_Model_Calcs!M82*Sat_Data!$B$3*COS(RADIANS(L82))*COS(RADIANS(I82)))</f>
        <v>37652.114997726698</v>
      </c>
      <c r="O82">
        <f ca="1">DEGREES(ACOS(((Earth_Data!$B$1+Sat_Data!$B$2)/User_Model_Calcs!N82)*SQRT(1-COS(RADIANS(User_Model_Calcs!I82))^2*COS(RADIANS(User_Model_Calcs!B82))^2)))</f>
        <v>41.57577628285825</v>
      </c>
      <c r="P82">
        <f t="shared" ca="1" si="12"/>
        <v>34.186033039660856</v>
      </c>
    </row>
    <row r="83" spans="1:16" x14ac:dyDescent="0.25">
      <c r="A83">
        <f t="shared" ca="1" si="13"/>
        <v>127.62849391272169</v>
      </c>
      <c r="B83">
        <f t="shared" ca="1" si="14"/>
        <v>-32.797175678859382</v>
      </c>
      <c r="C83" s="6">
        <v>20135.9375</v>
      </c>
      <c r="D83">
        <f t="shared" ca="1" si="11"/>
        <v>0.75</v>
      </c>
      <c r="E83" s="1">
        <v>0.65</v>
      </c>
      <c r="F83">
        <v>19.899999999999999</v>
      </c>
      <c r="G83">
        <f t="shared" ca="1" si="15"/>
        <v>42.007420362456692</v>
      </c>
      <c r="H83">
        <f t="shared" ca="1" si="16"/>
        <v>17.164576641248825</v>
      </c>
      <c r="I83">
        <f ca="1">User_Model_Calcs!A83-Sat_Data!$B$5</f>
        <v>17.628493912721694</v>
      </c>
      <c r="J83">
        <f ca="1">(Earth_Data!$B$1/SQRT(1-Earth_Data!$B$2^2*SIN(RADIANS(User_Model_Calcs!B83))^2))*COS(RADIANS(User_Model_Calcs!B83))</f>
        <v>5366.6949772644894</v>
      </c>
      <c r="K83">
        <f ca="1">((Earth_Data!$B$1*(1-Earth_Data!$B$2^2))/SQRT(1-Earth_Data!$B$2^2*SIN(RADIANS(User_Model_Calcs!B83))^2))*SIN(RADIANS(User_Model_Calcs!B83))</f>
        <v>-3435.0733706142519</v>
      </c>
      <c r="L83">
        <f t="shared" ca="1" si="17"/>
        <v>-32.622186081397786</v>
      </c>
      <c r="M83">
        <f t="shared" ca="1" si="18"/>
        <v>6371.9027017445151</v>
      </c>
      <c r="N83">
        <f ca="1">SQRT(User_Model_Calcs!M83^2+Sat_Data!$B$3^2-2*User_Model_Calcs!M83*Sat_Data!$B$3*COS(RADIANS(L83))*COS(RADIANS(I83)))</f>
        <v>37243.845420404745</v>
      </c>
      <c r="O83">
        <f ca="1">DEGREES(ACOS(((Earth_Data!$B$1+Sat_Data!$B$2)/User_Model_Calcs!N83)*SQRT(1-COS(RADIANS(User_Model_Calcs!I83))^2*COS(RADIANS(User_Model_Calcs!B83))^2)))</f>
        <v>47.34568455801449</v>
      </c>
      <c r="P83">
        <f t="shared" ca="1" si="12"/>
        <v>30.397805954521871</v>
      </c>
    </row>
    <row r="84" spans="1:16" x14ac:dyDescent="0.25">
      <c r="A84">
        <f t="shared" ca="1" si="13"/>
        <v>131.65791905016914</v>
      </c>
      <c r="B84">
        <f t="shared" ca="1" si="14"/>
        <v>-35.01930207520347</v>
      </c>
      <c r="C84" s="6">
        <v>20135.9375</v>
      </c>
      <c r="D84">
        <f t="shared" ca="1" si="11"/>
        <v>1.2</v>
      </c>
      <c r="E84" s="1">
        <v>0.65</v>
      </c>
      <c r="F84">
        <v>19.899999999999999</v>
      </c>
      <c r="G84">
        <f t="shared" ca="1" si="15"/>
        <v>46.089820015575185</v>
      </c>
      <c r="H84">
        <f t="shared" ca="1" si="16"/>
        <v>22.323063179472822</v>
      </c>
      <c r="I84">
        <f ca="1">User_Model_Calcs!A84-Sat_Data!$B$5</f>
        <v>21.657919050169141</v>
      </c>
      <c r="J84">
        <f ca="1">(Earth_Data!$B$1/SQRT(1-Earth_Data!$B$2^2*SIN(RADIANS(User_Model_Calcs!B84))^2))*COS(RADIANS(User_Model_Calcs!B84))</f>
        <v>5229.2008696356279</v>
      </c>
      <c r="K84">
        <f ca="1">((Earth_Data!$B$1*(1-Earth_Data!$B$2^2))/SQRT(1-Earth_Data!$B$2^2*SIN(RADIANS(User_Model_Calcs!B84))^2))*SIN(RADIANS(User_Model_Calcs!B84))</f>
        <v>-3639.6221300437032</v>
      </c>
      <c r="L84">
        <f t="shared" ca="1" si="17"/>
        <v>-34.838642562314348</v>
      </c>
      <c r="M84">
        <f t="shared" ca="1" si="18"/>
        <v>6371.1373383801629</v>
      </c>
      <c r="N84">
        <f ca="1">SQRT(User_Model_Calcs!M84^2+Sat_Data!$B$3^2-2*User_Model_Calcs!M84*Sat_Data!$B$3*COS(RADIANS(L84))*COS(RADIANS(I84)))</f>
        <v>37530.88479916854</v>
      </c>
      <c r="O84">
        <f ca="1">DEGREES(ACOS(((Earth_Data!$B$1+Sat_Data!$B$2)/User_Model_Calcs!N84)*SQRT(1-COS(RADIANS(User_Model_Calcs!I84))^2*COS(RADIANS(User_Model_Calcs!B84))^2)))</f>
        <v>43.226464079626005</v>
      </c>
      <c r="P84">
        <f t="shared" ca="1" si="12"/>
        <v>34.682693104259783</v>
      </c>
    </row>
    <row r="85" spans="1:16" x14ac:dyDescent="0.25">
      <c r="A85">
        <f t="shared" ca="1" si="13"/>
        <v>127.69909557553186</v>
      </c>
      <c r="B85">
        <f t="shared" ca="1" si="14"/>
        <v>-36.119825906067007</v>
      </c>
      <c r="C85" s="6">
        <v>20135.9375</v>
      </c>
      <c r="D85">
        <f t="shared" ca="1" si="11"/>
        <v>3</v>
      </c>
      <c r="E85" s="1">
        <v>0.65</v>
      </c>
      <c r="F85">
        <v>19.899999999999999</v>
      </c>
      <c r="G85">
        <f t="shared" ca="1" si="15"/>
        <v>54.048620189015942</v>
      </c>
      <c r="H85">
        <f t="shared" ca="1" si="16"/>
        <v>16.80627336859871</v>
      </c>
      <c r="I85">
        <f ca="1">User_Model_Calcs!A85-Sat_Data!$B$5</f>
        <v>17.699095575531857</v>
      </c>
      <c r="J85">
        <f ca="1">(Earth_Data!$B$1/SQRT(1-Earth_Data!$B$2^2*SIN(RADIANS(User_Model_Calcs!B85))^2))*COS(RADIANS(User_Model_Calcs!B85))</f>
        <v>5158.1749487987936</v>
      </c>
      <c r="K85">
        <f ca="1">((Earth_Data!$B$1*(1-Earth_Data!$B$2^2))/SQRT(1-Earth_Data!$B$2^2*SIN(RADIANS(User_Model_Calcs!B85))^2))*SIN(RADIANS(User_Model_Calcs!B85))</f>
        <v>-3738.941448062656</v>
      </c>
      <c r="L85">
        <f t="shared" ca="1" si="17"/>
        <v>-35.936757286560351</v>
      </c>
      <c r="M85">
        <f t="shared" ca="1" si="18"/>
        <v>6370.7497168273931</v>
      </c>
      <c r="N85">
        <f ca="1">SQRT(User_Model_Calcs!M85^2+Sat_Data!$B$3^2-2*User_Model_Calcs!M85*Sat_Data!$B$3*COS(RADIANS(L85))*COS(RADIANS(I85)))</f>
        <v>37470.126166139635</v>
      </c>
      <c r="O85">
        <f ca="1">DEGREES(ACOS(((Earth_Data!$B$1+Sat_Data!$B$2)/User_Model_Calcs!N85)*SQRT(1-COS(RADIANS(User_Model_Calcs!I85))^2*COS(RADIANS(User_Model_Calcs!B85))^2)))</f>
        <v>44.062309141850001</v>
      </c>
      <c r="P85">
        <f t="shared" ca="1" si="12"/>
        <v>28.429690688728304</v>
      </c>
    </row>
    <row r="86" spans="1:16" x14ac:dyDescent="0.25">
      <c r="A86">
        <f t="shared" ca="1" si="13"/>
        <v>131.92188405808253</v>
      </c>
      <c r="B86">
        <f t="shared" ca="1" si="14"/>
        <v>-32.929535273392531</v>
      </c>
      <c r="C86" s="6">
        <v>20135.9375</v>
      </c>
      <c r="D86">
        <f t="shared" ca="1" si="11"/>
        <v>0.75</v>
      </c>
      <c r="E86" s="1">
        <v>0.65</v>
      </c>
      <c r="F86">
        <v>19.899999999999999</v>
      </c>
      <c r="G86">
        <f t="shared" ca="1" si="15"/>
        <v>42.007420362456692</v>
      </c>
      <c r="H86">
        <f t="shared" ca="1" si="16"/>
        <v>23.402659570261022</v>
      </c>
      <c r="I86">
        <f ca="1">User_Model_Calcs!A86-Sat_Data!$B$5</f>
        <v>21.921884058082526</v>
      </c>
      <c r="J86">
        <f ca="1">(Earth_Data!$B$1/SQRT(1-Earth_Data!$B$2^2*SIN(RADIANS(User_Model_Calcs!B86))^2))*COS(RADIANS(User_Model_Calcs!B86))</f>
        <v>5358.7296306988892</v>
      </c>
      <c r="K86">
        <f ca="1">((Earth_Data!$B$1*(1-Earth_Data!$B$2^2))/SQRT(1-Earth_Data!$B$2^2*SIN(RADIANS(User_Model_Calcs!B86))^2))*SIN(RADIANS(User_Model_Calcs!B86))</f>
        <v>-3447.4032055784664</v>
      </c>
      <c r="L86">
        <f t="shared" ca="1" si="17"/>
        <v>-32.754178226447642</v>
      </c>
      <c r="M86">
        <f t="shared" ca="1" si="18"/>
        <v>6371.8578230185685</v>
      </c>
      <c r="N86">
        <f ca="1">SQRT(User_Model_Calcs!M86^2+Sat_Data!$B$3^2-2*User_Model_Calcs!M86*Sat_Data!$B$3*COS(RADIANS(L86))*COS(RADIANS(I86)))</f>
        <v>37405.848229142335</v>
      </c>
      <c r="O86">
        <f ca="1">DEGREES(ACOS(((Earth_Data!$B$1+Sat_Data!$B$2)/User_Model_Calcs!N86)*SQRT(1-COS(RADIANS(User_Model_Calcs!I86))^2*COS(RADIANS(User_Model_Calcs!B86))^2)))</f>
        <v>44.986334433945473</v>
      </c>
      <c r="P86">
        <f t="shared" ca="1" si="12"/>
        <v>36.513142607317292</v>
      </c>
    </row>
    <row r="87" spans="1:16" x14ac:dyDescent="0.25">
      <c r="A87">
        <f t="shared" ca="1" si="13"/>
        <v>132.48552326205257</v>
      </c>
      <c r="B87">
        <f t="shared" ca="1" si="14"/>
        <v>-35.58214944747305</v>
      </c>
      <c r="C87" s="6">
        <v>20135.9375</v>
      </c>
      <c r="D87">
        <f t="shared" ca="1" si="11"/>
        <v>0.75</v>
      </c>
      <c r="E87" s="1">
        <v>0.65</v>
      </c>
      <c r="F87">
        <v>19.899999999999999</v>
      </c>
      <c r="G87">
        <f t="shared" ca="1" si="15"/>
        <v>42.007420362456692</v>
      </c>
      <c r="H87">
        <f t="shared" ca="1" si="16"/>
        <v>15.578743382418704</v>
      </c>
      <c r="I87">
        <f ca="1">User_Model_Calcs!A87-Sat_Data!$B$5</f>
        <v>22.485523262052567</v>
      </c>
      <c r="J87">
        <f ca="1">(Earth_Data!$B$1/SQRT(1-Earth_Data!$B$2^2*SIN(RADIANS(User_Model_Calcs!B87))^2))*COS(RADIANS(User_Model_Calcs!B87))</f>
        <v>5193.1156165105367</v>
      </c>
      <c r="K87">
        <f ca="1">((Earth_Data!$B$1*(1-Earth_Data!$B$2^2))/SQRT(1-Earth_Data!$B$2^2*SIN(RADIANS(User_Model_Calcs!B87))^2))*SIN(RADIANS(User_Model_Calcs!B87))</f>
        <v>-3690.585783581927</v>
      </c>
      <c r="L87">
        <f t="shared" ca="1" si="17"/>
        <v>-35.40022440332239</v>
      </c>
      <c r="M87">
        <f t="shared" ca="1" si="18"/>
        <v>6370.9397448431919</v>
      </c>
      <c r="N87">
        <f ca="1">SQRT(User_Model_Calcs!M87^2+Sat_Data!$B$3^2-2*User_Model_Calcs!M87*Sat_Data!$B$3*COS(RADIANS(L87))*COS(RADIANS(I87)))</f>
        <v>37600.131742947393</v>
      </c>
      <c r="O87">
        <f ca="1">DEGREES(ACOS(((Earth_Data!$B$1+Sat_Data!$B$2)/User_Model_Calcs!N87)*SQRT(1-COS(RADIANS(User_Model_Calcs!I87))^2*COS(RADIANS(User_Model_Calcs!B87))^2)))</f>
        <v>42.279402481866278</v>
      </c>
      <c r="P87">
        <f t="shared" ca="1" si="12"/>
        <v>35.426446912965353</v>
      </c>
    </row>
    <row r="88" spans="1:16" x14ac:dyDescent="0.25">
      <c r="A88">
        <f t="shared" ca="1" si="13"/>
        <v>131.35453752945156</v>
      </c>
      <c r="B88">
        <f t="shared" ca="1" si="14"/>
        <v>-33.662670261823997</v>
      </c>
      <c r="C88" s="6">
        <v>20135.9375</v>
      </c>
      <c r="D88">
        <f t="shared" ca="1" si="11"/>
        <v>1.2</v>
      </c>
      <c r="E88" s="1">
        <v>0.65</v>
      </c>
      <c r="F88">
        <v>19.899999999999999</v>
      </c>
      <c r="G88">
        <f t="shared" ca="1" si="15"/>
        <v>46.089820015575185</v>
      </c>
      <c r="H88">
        <f t="shared" ca="1" si="16"/>
        <v>20.928690008982997</v>
      </c>
      <c r="I88">
        <f ca="1">User_Model_Calcs!A88-Sat_Data!$B$5</f>
        <v>21.354537529451562</v>
      </c>
      <c r="J88">
        <f ca="1">(Earth_Data!$B$1/SQRT(1-Earth_Data!$B$2^2*SIN(RADIANS(User_Model_Calcs!B88))^2))*COS(RADIANS(User_Model_Calcs!B88))</f>
        <v>5314.0924906364271</v>
      </c>
      <c r="K88">
        <f ca="1">((Earth_Data!$B$1*(1-Earth_Data!$B$2^2))/SQRT(1-Earth_Data!$B$2^2*SIN(RADIANS(User_Model_Calcs!B88))^2))*SIN(RADIANS(User_Model_Calcs!B88))</f>
        <v>-3515.3668120874631</v>
      </c>
      <c r="L88">
        <f t="shared" ca="1" si="17"/>
        <v>-33.485345647854849</v>
      </c>
      <c r="M88">
        <f t="shared" ca="1" si="18"/>
        <v>6371.6075540293941</v>
      </c>
      <c r="N88">
        <f ca="1">SQRT(User_Model_Calcs!M88^2+Sat_Data!$B$3^2-2*User_Model_Calcs!M88*Sat_Data!$B$3*COS(RADIANS(L88))*COS(RADIANS(I88)))</f>
        <v>37430.602903524668</v>
      </c>
      <c r="O88">
        <f ca="1">DEGREES(ACOS(((Earth_Data!$B$1+Sat_Data!$B$2)/User_Model_Calcs!N88)*SQRT(1-COS(RADIANS(User_Model_Calcs!I88))^2*COS(RADIANS(User_Model_Calcs!B88))^2)))</f>
        <v>44.631390207826776</v>
      </c>
      <c r="P88">
        <f t="shared" ca="1" si="12"/>
        <v>35.197475770636878</v>
      </c>
    </row>
    <row r="89" spans="1:16" x14ac:dyDescent="0.25">
      <c r="A89">
        <f t="shared" ca="1" si="13"/>
        <v>128.17435157650706</v>
      </c>
      <c r="B89">
        <f t="shared" ca="1" si="14"/>
        <v>-33.034967113042264</v>
      </c>
      <c r="C89" s="6">
        <v>20135.9375</v>
      </c>
      <c r="D89">
        <f t="shared" ca="1" si="11"/>
        <v>0.75</v>
      </c>
      <c r="E89" s="1">
        <v>0.65</v>
      </c>
      <c r="F89">
        <v>19.899999999999999</v>
      </c>
      <c r="G89">
        <f t="shared" ca="1" si="15"/>
        <v>42.007420362456692</v>
      </c>
      <c r="H89">
        <f t="shared" ca="1" si="16"/>
        <v>21.950598252808728</v>
      </c>
      <c r="I89">
        <f ca="1">User_Model_Calcs!A89-Sat_Data!$B$5</f>
        <v>18.174351576507064</v>
      </c>
      <c r="J89">
        <f ca="1">(Earth_Data!$B$1/SQRT(1-Earth_Data!$B$2^2*SIN(RADIANS(User_Model_Calcs!B89))^2))*COS(RADIANS(User_Model_Calcs!B89))</f>
        <v>5352.3642967707856</v>
      </c>
      <c r="K89">
        <f ca="1">((Earth_Data!$B$1*(1-Earth_Data!$B$2^2))/SQRT(1-Earth_Data!$B$2^2*SIN(RADIANS(User_Model_Calcs!B89))^2))*SIN(RADIANS(User_Model_Calcs!B89))</f>
        <v>-3457.2116107694292</v>
      </c>
      <c r="L89">
        <f t="shared" ca="1" si="17"/>
        <v>-32.859320038913793</v>
      </c>
      <c r="M89">
        <f t="shared" ca="1" si="18"/>
        <v>6371.8220068505971</v>
      </c>
      <c r="N89">
        <f ca="1">SQRT(User_Model_Calcs!M89^2+Sat_Data!$B$3^2-2*User_Model_Calcs!M89*Sat_Data!$B$3*COS(RADIANS(L89))*COS(RADIANS(I89)))</f>
        <v>37277.023445724255</v>
      </c>
      <c r="O89">
        <f ca="1">DEGREES(ACOS(((Earth_Data!$B$1+Sat_Data!$B$2)/User_Model_Calcs!N89)*SQRT(1-COS(RADIANS(User_Model_Calcs!I89))^2*COS(RADIANS(User_Model_Calcs!B89))^2)))</f>
        <v>46.85192794923951</v>
      </c>
      <c r="P89">
        <f t="shared" ca="1" si="12"/>
        <v>31.05615907354991</v>
      </c>
    </row>
    <row r="90" spans="1:16" x14ac:dyDescent="0.25">
      <c r="A90">
        <f ca="1">130+(RAND()*10-5)</f>
        <v>129.09378620054673</v>
      </c>
      <c r="B90">
        <f t="shared" ca="1" si="14"/>
        <v>-35.896339879208135</v>
      </c>
      <c r="C90" s="6">
        <v>20135.9375</v>
      </c>
      <c r="D90">
        <f t="shared" ca="1" si="11"/>
        <v>0.75</v>
      </c>
      <c r="E90" s="1">
        <v>0.65</v>
      </c>
      <c r="F90">
        <v>19.899999999999999</v>
      </c>
      <c r="G90">
        <f t="shared" ca="1" si="15"/>
        <v>42.007420362456692</v>
      </c>
      <c r="H90">
        <f t="shared" ca="1" si="16"/>
        <v>23.353308700684053</v>
      </c>
      <c r="I90">
        <f ca="1">User_Model_Calcs!A90-Sat_Data!$B$5</f>
        <v>19.093786200546731</v>
      </c>
      <c r="J90">
        <f ca="1">(Earth_Data!$B$1/SQRT(1-Earth_Data!$B$2^2*SIN(RADIANS(User_Model_Calcs!B90))^2))*COS(RADIANS(User_Model_Calcs!B90))</f>
        <v>5172.7535685239445</v>
      </c>
      <c r="K90">
        <f ca="1">((Earth_Data!$B$1*(1-Earth_Data!$B$2^2))/SQRT(1-Earth_Data!$B$2^2*SIN(RADIANS(User_Model_Calcs!B90))^2))*SIN(RADIANS(User_Model_Calcs!B90))</f>
        <v>-3718.8816516302718</v>
      </c>
      <c r="L90">
        <f t="shared" ca="1" si="17"/>
        <v>-35.713738804697776</v>
      </c>
      <c r="M90">
        <f t="shared" ca="1" si="18"/>
        <v>6370.8288487063828</v>
      </c>
      <c r="N90">
        <f ca="1">SQRT(User_Model_Calcs!M90^2+Sat_Data!$B$3^2-2*User_Model_Calcs!M90*Sat_Data!$B$3*COS(RADIANS(L90))*COS(RADIANS(I90)))</f>
        <v>37499.21433919741</v>
      </c>
      <c r="O90">
        <f ca="1">DEGREES(ACOS(((Earth_Data!$B$1+Sat_Data!$B$2)/User_Model_Calcs!N90)*SQRT(1-COS(RADIANS(User_Model_Calcs!I90))^2*COS(RADIANS(User_Model_Calcs!B90))^2)))</f>
        <v>43.65881884816757</v>
      </c>
      <c r="P90">
        <f t="shared" ca="1" si="12"/>
        <v>30.55730584959948</v>
      </c>
    </row>
    <row r="91" spans="1:16" x14ac:dyDescent="0.25">
      <c r="A91">
        <f t="shared" ref="A91:A100" ca="1" si="19">130+(RAND()*10-5)</f>
        <v>134.18135012618802</v>
      </c>
      <c r="B91">
        <f ca="1">-35+(RAND()*10-5)</f>
        <v>-34.780130379968369</v>
      </c>
      <c r="C91" s="6">
        <v>20135.9375</v>
      </c>
      <c r="D91">
        <f t="shared" ca="1" si="11"/>
        <v>3</v>
      </c>
      <c r="E91" s="1">
        <v>0.65</v>
      </c>
      <c r="F91">
        <v>19.899999999999999</v>
      </c>
      <c r="G91">
        <f t="shared" ca="1" si="15"/>
        <v>54.048620189015942</v>
      </c>
      <c r="H91">
        <f t="shared" ca="1" si="16"/>
        <v>17.237691197475474</v>
      </c>
      <c r="I91">
        <f ca="1">User_Model_Calcs!A91-Sat_Data!$B$5</f>
        <v>24.181350126188022</v>
      </c>
      <c r="J91">
        <f ca="1">(Earth_Data!$B$1/SQRT(1-Earth_Data!$B$2^2*SIN(RADIANS(User_Model_Calcs!B91))^2))*COS(RADIANS(User_Model_Calcs!B91))</f>
        <v>5244.3817362804275</v>
      </c>
      <c r="K91">
        <f ca="1">((Earth_Data!$B$1*(1-Earth_Data!$B$2^2))/SQRT(1-Earth_Data!$B$2^2*SIN(RADIANS(User_Model_Calcs!B91))^2))*SIN(RADIANS(User_Model_Calcs!B91))</f>
        <v>-3617.8606389909464</v>
      </c>
      <c r="L91">
        <f t="shared" ca="1" si="17"/>
        <v>-34.600029700191783</v>
      </c>
      <c r="M91">
        <f t="shared" ca="1" si="18"/>
        <v>6371.2208719359032</v>
      </c>
      <c r="N91">
        <f ca="1">SQRT(User_Model_Calcs!M91^2+Sat_Data!$B$3^2-2*User_Model_Calcs!M91*Sat_Data!$B$3*COS(RADIANS(L91))*COS(RADIANS(I91)))</f>
        <v>37615.998312870266</v>
      </c>
      <c r="O91">
        <f ca="1">DEGREES(ACOS(((Earth_Data!$B$1+Sat_Data!$B$2)/User_Model_Calcs!N91)*SQRT(1-COS(RADIANS(User_Model_Calcs!I91))^2*COS(RADIANS(User_Model_Calcs!B91))^2)))</f>
        <v>42.069693117858506</v>
      </c>
      <c r="P91">
        <f t="shared" ca="1" si="12"/>
        <v>38.208897566082051</v>
      </c>
    </row>
    <row r="92" spans="1:16" x14ac:dyDescent="0.25">
      <c r="A92">
        <f t="shared" ca="1" si="19"/>
        <v>134.25016201515388</v>
      </c>
      <c r="B92">
        <f t="shared" ref="B92:B100" ca="1" si="20">-35+(RAND()*10-5)</f>
        <v>-35.249647704812389</v>
      </c>
      <c r="C92" s="6">
        <v>20135.9375</v>
      </c>
      <c r="D92">
        <f t="shared" ca="1" si="11"/>
        <v>1.2</v>
      </c>
      <c r="E92" s="1">
        <v>0.65</v>
      </c>
      <c r="F92">
        <v>19.899999999999999</v>
      </c>
      <c r="G92">
        <f t="shared" ca="1" si="15"/>
        <v>46.089820015575185</v>
      </c>
      <c r="H92">
        <f t="shared" ca="1" si="16"/>
        <v>14.060647847072111</v>
      </c>
      <c r="I92">
        <f ca="1">User_Model_Calcs!A92-Sat_Data!$B$5</f>
        <v>24.250162015153876</v>
      </c>
      <c r="J92">
        <f ca="1">(Earth_Data!$B$1/SQRT(1-Earth_Data!$B$2^2*SIN(RADIANS(User_Model_Calcs!B92))^2))*COS(RADIANS(User_Model_Calcs!B92))</f>
        <v>5214.4938959614083</v>
      </c>
      <c r="K92">
        <f ca="1">((Earth_Data!$B$1*(1-Earth_Data!$B$2^2))/SQRT(1-Earth_Data!$B$2^2*SIN(RADIANS(User_Model_Calcs!B92))^2))*SIN(RADIANS(User_Model_Calcs!B92))</f>
        <v>-3660.5212946911179</v>
      </c>
      <c r="L92">
        <f t="shared" ca="1" si="17"/>
        <v>-35.068461843088976</v>
      </c>
      <c r="M92">
        <f t="shared" ca="1" si="18"/>
        <v>6371.0566423401015</v>
      </c>
      <c r="N92">
        <f ca="1">SQRT(User_Model_Calcs!M92^2+Sat_Data!$B$3^2-2*User_Model_Calcs!M92*Sat_Data!$B$3*COS(RADIANS(L92))*COS(RADIANS(I92)))</f>
        <v>37649.396927286383</v>
      </c>
      <c r="O92">
        <f ca="1">DEGREES(ACOS(((Earth_Data!$B$1+Sat_Data!$B$2)/User_Model_Calcs!N92)*SQRT(1-COS(RADIANS(User_Model_Calcs!I92))^2*COS(RADIANS(User_Model_Calcs!B92))^2)))</f>
        <v>41.619296845074004</v>
      </c>
      <c r="P92">
        <f t="shared" ca="1" si="12"/>
        <v>37.97281860298331</v>
      </c>
    </row>
    <row r="93" spans="1:16" x14ac:dyDescent="0.25">
      <c r="A93">
        <f t="shared" ca="1" si="19"/>
        <v>131.64567930720096</v>
      </c>
      <c r="B93">
        <f t="shared" ca="1" si="20"/>
        <v>-39.951448925883611</v>
      </c>
      <c r="C93" s="6">
        <v>20135.9375</v>
      </c>
      <c r="D93">
        <f t="shared" ca="1" si="11"/>
        <v>3</v>
      </c>
      <c r="E93" s="1">
        <v>0.65</v>
      </c>
      <c r="F93">
        <v>19.899999999999999</v>
      </c>
      <c r="G93">
        <f t="shared" ca="1" si="15"/>
        <v>54.048620189015942</v>
      </c>
      <c r="H93">
        <f t="shared" ca="1" si="16"/>
        <v>20.293861126079101</v>
      </c>
      <c r="I93">
        <f ca="1">User_Model_Calcs!A93-Sat_Data!$B$5</f>
        <v>21.645679307200965</v>
      </c>
      <c r="J93">
        <f ca="1">(Earth_Data!$B$1/SQRT(1-Earth_Data!$B$2^2*SIN(RADIANS(User_Model_Calcs!B93))^2))*COS(RADIANS(User_Model_Calcs!B93))</f>
        <v>4896.1734444332815</v>
      </c>
      <c r="K93">
        <f ca="1">((Earth_Data!$B$1*(1-Earth_Data!$B$2^2))/SQRT(1-Earth_Data!$B$2^2*SIN(RADIANS(User_Model_Calcs!B93))^2))*SIN(RADIANS(User_Model_Calcs!B93))</f>
        <v>-4073.8559753269828</v>
      </c>
      <c r="L93">
        <f t="shared" ca="1" si="17"/>
        <v>-39.762113649990127</v>
      </c>
      <c r="M93">
        <f t="shared" ca="1" si="18"/>
        <v>6369.3655025976514</v>
      </c>
      <c r="N93">
        <f ca="1">SQRT(User_Model_Calcs!M93^2+Sat_Data!$B$3^2-2*User_Model_Calcs!M93*Sat_Data!$B$3*COS(RADIANS(L93))*COS(RADIANS(I93)))</f>
        <v>37876.28850463478</v>
      </c>
      <c r="O93">
        <f ca="1">DEGREES(ACOS(((Earth_Data!$B$1+Sat_Data!$B$2)/User_Model_Calcs!N93)*SQRT(1-COS(RADIANS(User_Model_Calcs!I93))^2*COS(RADIANS(User_Model_Calcs!B93))^2)))</f>
        <v>38.641260066523998</v>
      </c>
      <c r="P93">
        <f t="shared" ca="1" si="12"/>
        <v>31.716652269206428</v>
      </c>
    </row>
    <row r="94" spans="1:16" x14ac:dyDescent="0.25">
      <c r="A94">
        <f t="shared" ca="1" si="19"/>
        <v>133.8697582181982</v>
      </c>
      <c r="B94">
        <f t="shared" ca="1" si="20"/>
        <v>-30.961123941405763</v>
      </c>
      <c r="C94" s="6">
        <v>20135.9375</v>
      </c>
      <c r="D94">
        <f t="shared" ca="1" si="11"/>
        <v>0.75</v>
      </c>
      <c r="E94" s="1">
        <v>0.65</v>
      </c>
      <c r="F94">
        <v>19.899999999999999</v>
      </c>
      <c r="G94">
        <f t="shared" ca="1" si="15"/>
        <v>42.007420362456692</v>
      </c>
      <c r="H94">
        <f t="shared" ca="1" si="16"/>
        <v>21.30696674590547</v>
      </c>
      <c r="I94">
        <f ca="1">User_Model_Calcs!A94-Sat_Data!$B$5</f>
        <v>23.8697582181982</v>
      </c>
      <c r="J94">
        <f ca="1">(Earth_Data!$B$1/SQRT(1-Earth_Data!$B$2^2*SIN(RADIANS(User_Model_Calcs!B94))^2))*COS(RADIANS(User_Model_Calcs!B94))</f>
        <v>5474.2124706231962</v>
      </c>
      <c r="K94">
        <f ca="1">((Earth_Data!$B$1*(1-Earth_Data!$B$2^2))/SQRT(1-Earth_Data!$B$2^2*SIN(RADIANS(User_Model_Calcs!B94))^2))*SIN(RADIANS(User_Model_Calcs!B94))</f>
        <v>-3262.1993968639617</v>
      </c>
      <c r="L94">
        <f t="shared" ca="1" si="17"/>
        <v>-30.791611515921357</v>
      </c>
      <c r="M94">
        <f t="shared" ca="1" si="18"/>
        <v>6372.5149727894805</v>
      </c>
      <c r="N94">
        <f ca="1">SQRT(User_Model_Calcs!M94^2+Sat_Data!$B$3^2-2*User_Model_Calcs!M94*Sat_Data!$B$3*COS(RADIANS(L94))*COS(RADIANS(I94)))</f>
        <v>37366.791349552266</v>
      </c>
      <c r="O94">
        <f ca="1">DEGREES(ACOS(((Earth_Data!$B$1+Sat_Data!$B$2)/User_Model_Calcs!N94)*SQRT(1-COS(RADIANS(User_Model_Calcs!I94))^2*COS(RADIANS(User_Model_Calcs!B94))^2)))</f>
        <v>45.555871677309995</v>
      </c>
      <c r="P94">
        <f t="shared" ca="1" si="12"/>
        <v>40.700346252664403</v>
      </c>
    </row>
    <row r="95" spans="1:16" x14ac:dyDescent="0.25">
      <c r="A95">
        <f t="shared" ca="1" si="19"/>
        <v>128.67133058368532</v>
      </c>
      <c r="B95">
        <f t="shared" ca="1" si="20"/>
        <v>-36.298398702742091</v>
      </c>
      <c r="C95" s="6">
        <v>20135.9375</v>
      </c>
      <c r="D95">
        <f t="shared" ca="1" si="11"/>
        <v>1.2</v>
      </c>
      <c r="E95" s="1">
        <v>0.65</v>
      </c>
      <c r="F95">
        <v>19.899999999999999</v>
      </c>
      <c r="G95">
        <f t="shared" ca="1" si="15"/>
        <v>46.089820015575185</v>
      </c>
      <c r="H95">
        <f t="shared" ca="1" si="16"/>
        <v>21.251059275382765</v>
      </c>
      <c r="I95">
        <f ca="1">User_Model_Calcs!A95-Sat_Data!$B$5</f>
        <v>18.671330583685318</v>
      </c>
      <c r="J95">
        <f ca="1">(Earth_Data!$B$1/SQRT(1-Earth_Data!$B$2^2*SIN(RADIANS(User_Model_Calcs!B95))^2))*COS(RADIANS(User_Model_Calcs!B95))</f>
        <v>5146.469582715561</v>
      </c>
      <c r="K95">
        <f ca="1">((Earth_Data!$B$1*(1-Earth_Data!$B$2^2))/SQRT(1-Earth_Data!$B$2^2*SIN(RADIANS(User_Model_Calcs!B95))^2))*SIN(RADIANS(User_Model_Calcs!B95))</f>
        <v>-3754.9294665794901</v>
      </c>
      <c r="L95">
        <f t="shared" ca="1" si="17"/>
        <v>-36.114964480586451</v>
      </c>
      <c r="M95">
        <f t="shared" ca="1" si="18"/>
        <v>6370.6863417377108</v>
      </c>
      <c r="N95">
        <f ca="1">SQRT(User_Model_Calcs!M95^2+Sat_Data!$B$3^2-2*User_Model_Calcs!M95*Sat_Data!$B$3*COS(RADIANS(L95))*COS(RADIANS(I95)))</f>
        <v>37513.307130306144</v>
      </c>
      <c r="O95">
        <f ca="1">DEGREES(ACOS(((Earth_Data!$B$1+Sat_Data!$B$2)/User_Model_Calcs!N95)*SQRT(1-COS(RADIANS(User_Model_Calcs!I95))^2*COS(RADIANS(User_Model_Calcs!B95))^2)))</f>
        <v>43.461549160962996</v>
      </c>
      <c r="P95">
        <f t="shared" ca="1" si="12"/>
        <v>29.718852476755863</v>
      </c>
    </row>
    <row r="96" spans="1:16" x14ac:dyDescent="0.25">
      <c r="A96">
        <f t="shared" ca="1" si="19"/>
        <v>128.59854037481622</v>
      </c>
      <c r="B96">
        <f t="shared" ca="1" si="20"/>
        <v>-31.868162530993253</v>
      </c>
      <c r="C96" s="6">
        <v>20135.9375</v>
      </c>
      <c r="D96">
        <f t="shared" ca="1" si="11"/>
        <v>1.2</v>
      </c>
      <c r="E96" s="1">
        <v>0.65</v>
      </c>
      <c r="F96">
        <v>19.899999999999999</v>
      </c>
      <c r="G96">
        <f t="shared" ca="1" si="15"/>
        <v>46.089820015575185</v>
      </c>
      <c r="H96">
        <f t="shared" ca="1" si="16"/>
        <v>15.421265999891938</v>
      </c>
      <c r="I96">
        <f ca="1">User_Model_Calcs!A96-Sat_Data!$B$5</f>
        <v>18.598540374816224</v>
      </c>
      <c r="J96">
        <f ca="1">(Earth_Data!$B$1/SQRT(1-Earth_Data!$B$2^2*SIN(RADIANS(User_Model_Calcs!B96))^2))*COS(RADIANS(User_Model_Calcs!B96))</f>
        <v>5421.7934282488195</v>
      </c>
      <c r="K96">
        <f ca="1">((Earth_Data!$B$1*(1-Earth_Data!$B$2^2))/SQRT(1-Earth_Data!$B$2^2*SIN(RADIANS(User_Model_Calcs!B96))^2))*SIN(RADIANS(User_Model_Calcs!B96))</f>
        <v>-3348.0262057226701</v>
      </c>
      <c r="L96">
        <f t="shared" ca="1" si="17"/>
        <v>-31.69585623023751</v>
      </c>
      <c r="M96">
        <f t="shared" ca="1" si="18"/>
        <v>6372.2149565757609</v>
      </c>
      <c r="N96">
        <f ca="1">SQRT(User_Model_Calcs!M96^2+Sat_Data!$B$3^2-2*User_Model_Calcs!M96*Sat_Data!$B$3*COS(RADIANS(L96))*COS(RADIANS(I96)))</f>
        <v>37216.749297047922</v>
      </c>
      <c r="O96">
        <f ca="1">DEGREES(ACOS(((Earth_Data!$B$1+Sat_Data!$B$2)/User_Model_Calcs!N96)*SQRT(1-COS(RADIANS(User_Model_Calcs!I96))^2*COS(RADIANS(User_Model_Calcs!B96))^2)))</f>
        <v>47.757161899133123</v>
      </c>
      <c r="P96">
        <f t="shared" ca="1" si="12"/>
        <v>32.512122306024345</v>
      </c>
    </row>
    <row r="97" spans="1:16" x14ac:dyDescent="0.25">
      <c r="A97">
        <f t="shared" ca="1" si="19"/>
        <v>131.78758477253737</v>
      </c>
      <c r="B97">
        <f t="shared" ca="1" si="20"/>
        <v>-36.102480512660165</v>
      </c>
      <c r="C97" s="6">
        <v>20135.9375</v>
      </c>
      <c r="D97">
        <f t="shared" ca="1" si="11"/>
        <v>1.2</v>
      </c>
      <c r="E97" s="1">
        <v>0.65</v>
      </c>
      <c r="F97">
        <v>19.899999999999999</v>
      </c>
      <c r="G97">
        <f t="shared" ca="1" si="15"/>
        <v>46.089820015575185</v>
      </c>
      <c r="H97">
        <f t="shared" ca="1" si="16"/>
        <v>21.904357946342198</v>
      </c>
      <c r="I97">
        <f ca="1">User_Model_Calcs!A97-Sat_Data!$B$5</f>
        <v>21.787584772537372</v>
      </c>
      <c r="J97">
        <f ca="1">(Earth_Data!$B$1/SQRT(1-Earth_Data!$B$2^2*SIN(RADIANS(User_Model_Calcs!B97))^2))*COS(RADIANS(User_Model_Calcs!B97))</f>
        <v>5159.3092565466095</v>
      </c>
      <c r="K97">
        <f ca="1">((Earth_Data!$B$1*(1-Earth_Data!$B$2^2))/SQRT(1-Earth_Data!$B$2^2*SIN(RADIANS(User_Model_Calcs!B97))^2))*SIN(RADIANS(User_Model_Calcs!B97))</f>
        <v>-3737.3865597502104</v>
      </c>
      <c r="L97">
        <f t="shared" ca="1" si="17"/>
        <v>-35.919447783481196</v>
      </c>
      <c r="M97">
        <f t="shared" ca="1" si="18"/>
        <v>6370.7558658050175</v>
      </c>
      <c r="N97">
        <f ca="1">SQRT(User_Model_Calcs!M97^2+Sat_Data!$B$3^2-2*User_Model_Calcs!M97*Sat_Data!$B$3*COS(RADIANS(L97))*COS(RADIANS(I97)))</f>
        <v>37608.571264926235</v>
      </c>
      <c r="O97">
        <f ca="1">DEGREES(ACOS(((Earth_Data!$B$1+Sat_Data!$B$2)/User_Model_Calcs!N97)*SQRT(1-COS(RADIANS(User_Model_Calcs!I97))^2*COS(RADIANS(User_Model_Calcs!B97))^2)))</f>
        <v>42.162630122181447</v>
      </c>
      <c r="P97">
        <f t="shared" ca="1" si="12"/>
        <v>34.152009392682523</v>
      </c>
    </row>
    <row r="98" spans="1:16" x14ac:dyDescent="0.25">
      <c r="A98">
        <f t="shared" ca="1" si="19"/>
        <v>125.76288619120804</v>
      </c>
      <c r="B98">
        <f t="shared" ca="1" si="20"/>
        <v>-33.806498287772044</v>
      </c>
      <c r="C98" s="6">
        <v>20135.9375</v>
      </c>
      <c r="D98">
        <f t="shared" ca="1" si="11"/>
        <v>0.75</v>
      </c>
      <c r="E98" s="1">
        <v>0.65</v>
      </c>
      <c r="F98">
        <v>19.899999999999999</v>
      </c>
      <c r="G98">
        <f t="shared" ca="1" si="15"/>
        <v>42.007420362456692</v>
      </c>
      <c r="H98">
        <f t="shared" ca="1" si="16"/>
        <v>17.120741573584386</v>
      </c>
      <c r="I98">
        <f ca="1">User_Model_Calcs!A98-Sat_Data!$B$5</f>
        <v>15.76288619120804</v>
      </c>
      <c r="J98">
        <f ca="1">(Earth_Data!$B$1/SQRT(1-Earth_Data!$B$2^2*SIN(RADIANS(User_Model_Calcs!B98))^2))*COS(RADIANS(User_Model_Calcs!B98))</f>
        <v>5305.233013498224</v>
      </c>
      <c r="K98">
        <f ca="1">((Earth_Data!$B$1*(1-Earth_Data!$B$2^2))/SQRT(1-Earth_Data!$B$2^2*SIN(RADIANS(User_Model_Calcs!B98))^2))*SIN(RADIANS(User_Model_Calcs!B98))</f>
        <v>-3528.6336823388674</v>
      </c>
      <c r="L98">
        <f t="shared" ca="1" si="17"/>
        <v>-33.628801204712815</v>
      </c>
      <c r="M98">
        <f t="shared" ca="1" si="18"/>
        <v>6371.558129033102</v>
      </c>
      <c r="N98">
        <f ca="1">SQRT(User_Model_Calcs!M98^2+Sat_Data!$B$3^2-2*User_Model_Calcs!M98*Sat_Data!$B$3*COS(RADIANS(L98))*COS(RADIANS(I98)))</f>
        <v>37253.918227074842</v>
      </c>
      <c r="O98">
        <f ca="1">DEGREES(ACOS(((Earth_Data!$B$1+Sat_Data!$B$2)/User_Model_Calcs!N98)*SQRT(1-COS(RADIANS(User_Model_Calcs!I98))^2*COS(RADIANS(User_Model_Calcs!B98))^2)))</f>
        <v>47.189608554081197</v>
      </c>
      <c r="P98">
        <f t="shared" ca="1" si="12"/>
        <v>26.899942106682403</v>
      </c>
    </row>
    <row r="99" spans="1:16" x14ac:dyDescent="0.25">
      <c r="A99">
        <f t="shared" ca="1" si="19"/>
        <v>134.95985342885552</v>
      </c>
      <c r="B99">
        <f t="shared" ca="1" si="20"/>
        <v>-31.075198169101569</v>
      </c>
      <c r="C99" s="6">
        <v>20135.9375</v>
      </c>
      <c r="D99">
        <f t="shared" ca="1" si="11"/>
        <v>1.2</v>
      </c>
      <c r="E99" s="1">
        <v>0.65</v>
      </c>
      <c r="F99">
        <v>19.899999999999999</v>
      </c>
      <c r="G99">
        <f t="shared" ca="1" si="15"/>
        <v>46.089820015575185</v>
      </c>
      <c r="H99">
        <f t="shared" ca="1" si="16"/>
        <v>21.661281968336585</v>
      </c>
      <c r="I99">
        <f ca="1">User_Model_Calcs!A99-Sat_Data!$B$5</f>
        <v>24.959853428855524</v>
      </c>
      <c r="J99">
        <f ca="1">(Earth_Data!$B$1/SQRT(1-Earth_Data!$B$2^2*SIN(RADIANS(User_Model_Calcs!B99))^2))*COS(RADIANS(User_Model_Calcs!B99))</f>
        <v>5467.6951488227314</v>
      </c>
      <c r="K99">
        <f ca="1">((Earth_Data!$B$1*(1-Earth_Data!$B$2^2))/SQRT(1-Earth_Data!$B$2^2*SIN(RADIANS(User_Model_Calcs!B99))^2))*SIN(RADIANS(User_Model_Calcs!B99))</f>
        <v>-3273.0382581549966</v>
      </c>
      <c r="L99">
        <f t="shared" ca="1" si="17"/>
        <v>-30.905325013602333</v>
      </c>
      <c r="M99">
        <f t="shared" ca="1" si="18"/>
        <v>6372.4775150490668</v>
      </c>
      <c r="N99">
        <f ca="1">SQRT(User_Model_Calcs!M99^2+Sat_Data!$B$3^2-2*User_Model_Calcs!M99*Sat_Data!$B$3*COS(RADIANS(L99))*COS(RADIANS(I99)))</f>
        <v>37421.987377444719</v>
      </c>
      <c r="O99">
        <f ca="1">DEGREES(ACOS(((Earth_Data!$B$1+Sat_Data!$B$2)/User_Model_Calcs!N99)*SQRT(1-COS(RADIANS(User_Model_Calcs!I99))^2*COS(RADIANS(User_Model_Calcs!B99))^2)))</f>
        <v>44.767543643410008</v>
      </c>
      <c r="P99">
        <f t="shared" ca="1" si="12"/>
        <v>42.042881565024182</v>
      </c>
    </row>
    <row r="100" spans="1:16" x14ac:dyDescent="0.25">
      <c r="A100">
        <f t="shared" ca="1" si="19"/>
        <v>131.9667849107654</v>
      </c>
      <c r="B100">
        <f t="shared" ca="1" si="20"/>
        <v>-38.864584118031836</v>
      </c>
      <c r="C100" s="6">
        <v>20135.9375</v>
      </c>
      <c r="D100">
        <f t="shared" ca="1" si="11"/>
        <v>3</v>
      </c>
      <c r="E100" s="1">
        <v>0.65</v>
      </c>
      <c r="F100">
        <v>19.899999999999999</v>
      </c>
      <c r="G100">
        <f t="shared" ca="1" si="15"/>
        <v>54.048620189015942</v>
      </c>
      <c r="H100">
        <f t="shared" ca="1" si="16"/>
        <v>23.929331052951461</v>
      </c>
      <c r="I100">
        <f ca="1">User_Model_Calcs!A100-Sat_Data!$B$5</f>
        <v>21.966784910765398</v>
      </c>
      <c r="J100">
        <f ca="1">(Earth_Data!$B$1/SQRT(1-Earth_Data!$B$2^2*SIN(RADIANS(User_Model_Calcs!B100))^2))*COS(RADIANS(User_Model_Calcs!B100))</f>
        <v>4972.7766193544921</v>
      </c>
      <c r="K100">
        <f ca="1">((Earth_Data!$B$1*(1-Earth_Data!$B$2^2))/SQRT(1-Earth_Data!$B$2^2*SIN(RADIANS(User_Model_Calcs!B100))^2))*SIN(RADIANS(User_Model_Calcs!B100))</f>
        <v>-3980.6243987067419</v>
      </c>
      <c r="L100">
        <f t="shared" ca="1" si="17"/>
        <v>-38.676687377231545</v>
      </c>
      <c r="M100">
        <f t="shared" ca="1" si="18"/>
        <v>6369.7627828340746</v>
      </c>
      <c r="N100">
        <f ca="1">SQRT(User_Model_Calcs!M100^2+Sat_Data!$B$3^2-2*User_Model_Calcs!M100*Sat_Data!$B$3*COS(RADIANS(L100))*COS(RADIANS(I100)))</f>
        <v>37808.557451981855</v>
      </c>
      <c r="O100">
        <f ca="1">DEGREES(ACOS(((Earth_Data!$B$1+Sat_Data!$B$2)/User_Model_Calcs!N100)*SQRT(1-COS(RADIANS(User_Model_Calcs!I100))^2*COS(RADIANS(User_Model_Calcs!B100))^2)))</f>
        <v>39.513050342515811</v>
      </c>
      <c r="P100">
        <f t="shared" ca="1" si="12"/>
        <v>32.733341384196876</v>
      </c>
    </row>
    <row r="101" spans="1:16" x14ac:dyDescent="0.25">
      <c r="A101" s="5">
        <f ca="1">142.56313432703+(RAND()*5-2.5)</f>
        <v>143.42767825168804</v>
      </c>
      <c r="B101">
        <f ca="1">-34.4534087301148+(RAND()*5-2.5)</f>
        <v>-35.276154656092416</v>
      </c>
      <c r="C101" s="6">
        <v>20135.9375</v>
      </c>
      <c r="D101">
        <f t="shared" ca="1" si="11"/>
        <v>0.75</v>
      </c>
      <c r="E101" s="1">
        <v>0.65</v>
      </c>
      <c r="F101">
        <v>19.899999999999999</v>
      </c>
      <c r="G101">
        <f t="shared" ca="1" si="15"/>
        <v>42.007420362456692</v>
      </c>
      <c r="H101">
        <f t="shared" ca="1" si="16"/>
        <v>18.800498778916879</v>
      </c>
      <c r="I101">
        <f ca="1">User_Model_Calcs!A101-Sat_Data!$B$5</f>
        <v>33.427678251688036</v>
      </c>
      <c r="J101">
        <f ca="1">(Earth_Data!$B$1/SQRT(1-Earth_Data!$B$2^2*SIN(RADIANS(User_Model_Calcs!B101))^2))*COS(RADIANS(User_Model_Calcs!B101))</f>
        <v>5212.7960720152996</v>
      </c>
      <c r="K101">
        <f ca="1">((Earth_Data!$B$1*(1-Earth_Data!$B$2^2))/SQRT(1-Earth_Data!$B$2^2*SIN(RADIANS(User_Model_Calcs!B101))^2))*SIN(RADIANS(User_Model_Calcs!B101))</f>
        <v>-3662.9225126708866</v>
      </c>
      <c r="L101">
        <f t="shared" ca="1" si="17"/>
        <v>-35.094908973284532</v>
      </c>
      <c r="M101">
        <f t="shared" ca="1" si="18"/>
        <v>6371.0473410773948</v>
      </c>
      <c r="N101">
        <f ca="1">SQRT(User_Model_Calcs!M101^2+Sat_Data!$B$3^2-2*User_Model_Calcs!M101*Sat_Data!$B$3*COS(RADIANS(L101))*COS(RADIANS(I101)))</f>
        <v>38099.007165706622</v>
      </c>
      <c r="O101">
        <f ca="1">DEGREES(ACOS(((Earth_Data!$B$1+Sat_Data!$B$2)/User_Model_Calcs!N101)*SQRT(1-COS(RADIANS(User_Model_Calcs!I101))^2*COS(RADIANS(User_Model_Calcs!B101))^2)))</f>
        <v>35.896908866371454</v>
      </c>
      <c r="P101">
        <f t="shared" ca="1" si="12"/>
        <v>48.816284520394078</v>
      </c>
    </row>
    <row r="102" spans="1:16" x14ac:dyDescent="0.25">
      <c r="A102" s="5">
        <f t="shared" ref="A102:A165" ca="1" si="21">142.56313432703+(RAND()*5-2.5)</f>
        <v>140.71731704088415</v>
      </c>
      <c r="B102">
        <f t="shared" ref="B102:B165" ca="1" si="22">-34.4534087301148+(RAND()*5-2.5)</f>
        <v>-32.816118370528528</v>
      </c>
      <c r="C102" s="6">
        <v>20135.9375</v>
      </c>
      <c r="D102">
        <f t="shared" ca="1" si="11"/>
        <v>1.2</v>
      </c>
      <c r="E102" s="1">
        <v>0.65</v>
      </c>
      <c r="F102">
        <v>19.899999999999999</v>
      </c>
      <c r="G102">
        <f t="shared" ca="1" si="15"/>
        <v>46.089820015575185</v>
      </c>
      <c r="H102">
        <f t="shared" ca="1" si="16"/>
        <v>22.909375821796182</v>
      </c>
      <c r="I102">
        <f ca="1">User_Model_Calcs!A102-Sat_Data!$B$5</f>
        <v>30.717317040884154</v>
      </c>
      <c r="J102">
        <f ca="1">(Earth_Data!$B$1/SQRT(1-Earth_Data!$B$2^2*SIN(RADIANS(User_Model_Calcs!B102))^2))*COS(RADIANS(User_Model_Calcs!B102))</f>
        <v>5365.5567709320276</v>
      </c>
      <c r="K102">
        <f ca="1">((Earth_Data!$B$1*(1-Earth_Data!$B$2^2))/SQRT(1-Earth_Data!$B$2^2*SIN(RADIANS(User_Model_Calcs!B102))^2))*SIN(RADIANS(User_Model_Calcs!B102))</f>
        <v>-3436.8390712215705</v>
      </c>
      <c r="L102">
        <f t="shared" ca="1" si="17"/>
        <v>-32.64107595712774</v>
      </c>
      <c r="M102">
        <f t="shared" ca="1" si="18"/>
        <v>6371.8962847467692</v>
      </c>
      <c r="N102">
        <f ca="1">SQRT(User_Model_Calcs!M102^2+Sat_Data!$B$3^2-2*User_Model_Calcs!M102*Sat_Data!$B$3*COS(RADIANS(L102))*COS(RADIANS(I102)))</f>
        <v>37807.800962153415</v>
      </c>
      <c r="O102">
        <f ca="1">DEGREES(ACOS(((Earth_Data!$B$1+Sat_Data!$B$2)/User_Model_Calcs!N102)*SQRT(1-COS(RADIANS(User_Model_Calcs!I102))^2*COS(RADIANS(User_Model_Calcs!B102))^2)))</f>
        <v>39.553506217790193</v>
      </c>
      <c r="P102">
        <f t="shared" ca="1" si="12"/>
        <v>47.631720962888295</v>
      </c>
    </row>
    <row r="103" spans="1:16" x14ac:dyDescent="0.25">
      <c r="A103" s="5">
        <f t="shared" ca="1" si="21"/>
        <v>141.92408169482155</v>
      </c>
      <c r="B103">
        <f t="shared" ca="1" si="22"/>
        <v>-32.640452326922784</v>
      </c>
      <c r="C103" s="6">
        <v>20135.9375</v>
      </c>
      <c r="D103">
        <f t="shared" ca="1" si="11"/>
        <v>0.75</v>
      </c>
      <c r="E103" s="1">
        <v>0.65</v>
      </c>
      <c r="F103">
        <v>19.899999999999999</v>
      </c>
      <c r="G103">
        <f t="shared" ca="1" si="15"/>
        <v>42.007420362456692</v>
      </c>
      <c r="H103">
        <f t="shared" ca="1" si="16"/>
        <v>16.493515025321035</v>
      </c>
      <c r="I103">
        <f ca="1">User_Model_Calcs!A103-Sat_Data!$B$5</f>
        <v>31.924081694821552</v>
      </c>
      <c r="J103">
        <f ca="1">(Earth_Data!$B$1/SQRT(1-Earth_Data!$B$2^2*SIN(RADIANS(User_Model_Calcs!B103))^2))*COS(RADIANS(User_Model_Calcs!B103))</f>
        <v>5376.0894466200207</v>
      </c>
      <c r="K103">
        <f ca="1">((Earth_Data!$B$1*(1-Earth_Data!$B$2^2))/SQRT(1-Earth_Data!$B$2^2*SIN(RADIANS(User_Model_Calcs!B103))^2))*SIN(RADIANS(User_Model_Calcs!B103))</f>
        <v>-3420.4505450454731</v>
      </c>
      <c r="L103">
        <f t="shared" ca="1" si="17"/>
        <v>-32.465902625517998</v>
      </c>
      <c r="M103">
        <f t="shared" ca="1" si="18"/>
        <v>6371.9557177652323</v>
      </c>
      <c r="N103">
        <f ca="1">SQRT(User_Model_Calcs!M103^2+Sat_Data!$B$3^2-2*User_Model_Calcs!M103*Sat_Data!$B$3*COS(RADIANS(L103))*COS(RADIANS(I103)))</f>
        <v>37863.313651160475</v>
      </c>
      <c r="O103">
        <f ca="1">DEGREES(ACOS(((Earth_Data!$B$1+Sat_Data!$B$2)/User_Model_Calcs!N103)*SQRT(1-COS(RADIANS(User_Model_Calcs!I103))^2*COS(RADIANS(User_Model_Calcs!B103))^2)))</f>
        <v>38.842849084772404</v>
      </c>
      <c r="P103">
        <f t="shared" ca="1" si="12"/>
        <v>49.11675157541606</v>
      </c>
    </row>
    <row r="104" spans="1:16" x14ac:dyDescent="0.25">
      <c r="A104" s="5">
        <f t="shared" ca="1" si="21"/>
        <v>140.94709475254547</v>
      </c>
      <c r="B104">
        <f t="shared" ca="1" si="22"/>
        <v>-32.725648770932537</v>
      </c>
      <c r="C104" s="6">
        <v>20135.9375</v>
      </c>
      <c r="D104">
        <f t="shared" ca="1" si="11"/>
        <v>0.75</v>
      </c>
      <c r="E104" s="1">
        <v>0.65</v>
      </c>
      <c r="F104">
        <v>19.899999999999999</v>
      </c>
      <c r="G104">
        <f t="shared" ca="1" si="15"/>
        <v>42.007420362456692</v>
      </c>
      <c r="H104">
        <f t="shared" ca="1" si="16"/>
        <v>21.640864283305412</v>
      </c>
      <c r="I104">
        <f ca="1">User_Model_Calcs!A104-Sat_Data!$B$5</f>
        <v>30.947094752545468</v>
      </c>
      <c r="J104">
        <f ca="1">(Earth_Data!$B$1/SQRT(1-Earth_Data!$B$2^2*SIN(RADIANS(User_Model_Calcs!B104))^2))*COS(RADIANS(User_Model_Calcs!B104))</f>
        <v>5370.9875061880985</v>
      </c>
      <c r="K104">
        <f ca="1">((Earth_Data!$B$1*(1-Earth_Data!$B$2^2))/SQRT(1-Earth_Data!$B$2^2*SIN(RADIANS(User_Model_Calcs!B104))^2))*SIN(RADIANS(User_Model_Calcs!B104))</f>
        <v>-3428.4028075886308</v>
      </c>
      <c r="L104">
        <f t="shared" ca="1" si="17"/>
        <v>-32.550859291311497</v>
      </c>
      <c r="M104">
        <f t="shared" ca="1" si="18"/>
        <v>6371.9269144200216</v>
      </c>
      <c r="N104">
        <f ca="1">SQRT(User_Model_Calcs!M104^2+Sat_Data!$B$3^2-2*User_Model_Calcs!M104*Sat_Data!$B$3*COS(RADIANS(L104))*COS(RADIANS(I104)))</f>
        <v>37814.910367680815</v>
      </c>
      <c r="O104">
        <f ca="1">DEGREES(ACOS(((Earth_Data!$B$1+Sat_Data!$B$2)/User_Model_Calcs!N104)*SQRT(1-COS(RADIANS(User_Model_Calcs!I104))^2*COS(RADIANS(User_Model_Calcs!B104))^2)))</f>
        <v>39.462357573408823</v>
      </c>
      <c r="P104">
        <f t="shared" ca="1" si="12"/>
        <v>47.96146871340914</v>
      </c>
    </row>
    <row r="105" spans="1:16" x14ac:dyDescent="0.25">
      <c r="A105" s="5">
        <f t="shared" ca="1" si="21"/>
        <v>144.76141543979838</v>
      </c>
      <c r="B105">
        <f t="shared" ca="1" si="22"/>
        <v>-34.659353563195531</v>
      </c>
      <c r="C105" s="6">
        <v>20135.9375</v>
      </c>
      <c r="D105">
        <f t="shared" ca="1" si="11"/>
        <v>3</v>
      </c>
      <c r="E105" s="1">
        <v>0.65</v>
      </c>
      <c r="F105">
        <v>19.899999999999999</v>
      </c>
      <c r="G105">
        <f t="shared" ca="1" si="15"/>
        <v>54.048620189015942</v>
      </c>
      <c r="H105">
        <f t="shared" ca="1" si="16"/>
        <v>15.330928673567605</v>
      </c>
      <c r="I105">
        <f ca="1">User_Model_Calcs!A105-Sat_Data!$B$5</f>
        <v>34.761415439798384</v>
      </c>
      <c r="J105">
        <f ca="1">(Earth_Data!$B$1/SQRT(1-Earth_Data!$B$2^2*SIN(RADIANS(User_Model_Calcs!B105))^2))*COS(RADIANS(User_Model_Calcs!B105))</f>
        <v>5252.0129853197996</v>
      </c>
      <c r="K105">
        <f ca="1">((Earth_Data!$B$1*(1-Earth_Data!$B$2^2))/SQRT(1-Earth_Data!$B$2^2*SIN(RADIANS(User_Model_Calcs!B105))^2))*SIN(RADIANS(User_Model_Calcs!B105))</f>
        <v>-3606.8478253868911</v>
      </c>
      <c r="L105">
        <f t="shared" ca="1" si="17"/>
        <v>-34.479539838404598</v>
      </c>
      <c r="M105">
        <f t="shared" ca="1" si="18"/>
        <v>6371.2629543494704</v>
      </c>
      <c r="N105">
        <f ca="1">SQRT(User_Model_Calcs!M105^2+Sat_Data!$B$3^2-2*User_Model_Calcs!M105*Sat_Data!$B$3*COS(RADIANS(L105))*COS(RADIANS(I105)))</f>
        <v>38138.643635639128</v>
      </c>
      <c r="O105">
        <f ca="1">DEGREES(ACOS(((Earth_Data!$B$1+Sat_Data!$B$2)/User_Model_Calcs!N105)*SQRT(1-COS(RADIANS(User_Model_Calcs!I105))^2*COS(RADIANS(User_Model_Calcs!B105))^2)))</f>
        <v>35.419168142182045</v>
      </c>
      <c r="P105">
        <f t="shared" ca="1" si="12"/>
        <v>50.668005175689203</v>
      </c>
    </row>
    <row r="106" spans="1:16" x14ac:dyDescent="0.25">
      <c r="A106" s="5">
        <f t="shared" ca="1" si="21"/>
        <v>144.91258465684228</v>
      </c>
      <c r="B106">
        <f t="shared" ca="1" si="22"/>
        <v>-32.605534383466875</v>
      </c>
      <c r="C106" s="6">
        <v>20135.9375</v>
      </c>
      <c r="D106">
        <f t="shared" ca="1" si="11"/>
        <v>0.75</v>
      </c>
      <c r="E106" s="1">
        <v>0.65</v>
      </c>
      <c r="F106">
        <v>19.899999999999999</v>
      </c>
      <c r="G106">
        <f t="shared" ca="1" si="15"/>
        <v>42.007420362456692</v>
      </c>
      <c r="H106">
        <f t="shared" ca="1" si="16"/>
        <v>18.365787940735419</v>
      </c>
      <c r="I106">
        <f ca="1">User_Model_Calcs!A106-Sat_Data!$B$5</f>
        <v>34.912584656842284</v>
      </c>
      <c r="J106">
        <f ca="1">(Earth_Data!$B$1/SQRT(1-Earth_Data!$B$2^2*SIN(RADIANS(User_Model_Calcs!B106))^2))*COS(RADIANS(User_Model_Calcs!B106))</f>
        <v>5378.1770504067827</v>
      </c>
      <c r="K106">
        <f ca="1">((Earth_Data!$B$1*(1-Earth_Data!$B$2^2))/SQRT(1-Earth_Data!$B$2^2*SIN(RADIANS(User_Model_Calcs!B106))^2))*SIN(RADIANS(User_Model_Calcs!B106))</f>
        <v>-3417.1891343290695</v>
      </c>
      <c r="L106">
        <f t="shared" ca="1" si="17"/>
        <v>-32.431083399922848</v>
      </c>
      <c r="M106">
        <f t="shared" ca="1" si="18"/>
        <v>6371.9675113185303</v>
      </c>
      <c r="N106">
        <f ca="1">SQRT(User_Model_Calcs!M106^2+Sat_Data!$B$3^2-2*User_Model_Calcs!M106*Sat_Data!$B$3*COS(RADIANS(L106))*COS(RADIANS(I106)))</f>
        <v>38032.98844821503</v>
      </c>
      <c r="O106">
        <f ca="1">DEGREES(ACOS(((Earth_Data!$B$1+Sat_Data!$B$2)/User_Model_Calcs!N106)*SQRT(1-COS(RADIANS(User_Model_Calcs!I106))^2*COS(RADIANS(User_Model_Calcs!B106))^2)))</f>
        <v>36.71745749977471</v>
      </c>
      <c r="P106">
        <f t="shared" ca="1" si="12"/>
        <v>52.329525565569412</v>
      </c>
    </row>
    <row r="107" spans="1:16" x14ac:dyDescent="0.25">
      <c r="A107" s="5">
        <f t="shared" ca="1" si="21"/>
        <v>143.46429594049135</v>
      </c>
      <c r="B107">
        <f t="shared" ca="1" si="22"/>
        <v>-33.26153119728523</v>
      </c>
      <c r="C107" s="6">
        <v>20135.9375</v>
      </c>
      <c r="D107">
        <f t="shared" ca="1" si="11"/>
        <v>3</v>
      </c>
      <c r="E107" s="1">
        <v>0.65</v>
      </c>
      <c r="F107">
        <v>19.899999999999999</v>
      </c>
      <c r="G107">
        <f t="shared" ca="1" si="15"/>
        <v>54.048620189015942</v>
      </c>
      <c r="H107">
        <f t="shared" ca="1" si="16"/>
        <v>18.811109452662159</v>
      </c>
      <c r="I107">
        <f ca="1">User_Model_Calcs!A107-Sat_Data!$B$5</f>
        <v>33.464295940491354</v>
      </c>
      <c r="J107">
        <f ca="1">(Earth_Data!$B$1/SQRT(1-Earth_Data!$B$2^2*SIN(RADIANS(User_Model_Calcs!B107))^2))*COS(RADIANS(User_Model_Calcs!B107))</f>
        <v>5338.6243660651162</v>
      </c>
      <c r="K107">
        <f ca="1">((Earth_Data!$B$1*(1-Earth_Data!$B$2^2))/SQRT(1-Earth_Data!$B$2^2*SIN(RADIANS(User_Model_Calcs!B107))^2))*SIN(RADIANS(User_Model_Calcs!B107))</f>
        <v>-3478.2498738680474</v>
      </c>
      <c r="L107">
        <f t="shared" ca="1" si="17"/>
        <v>-33.085268900568437</v>
      </c>
      <c r="M107">
        <f t="shared" ca="1" si="18"/>
        <v>6371.7448400738122</v>
      </c>
      <c r="N107">
        <f ca="1">SQRT(User_Model_Calcs!M107^2+Sat_Data!$B$3^2-2*User_Model_Calcs!M107*Sat_Data!$B$3*COS(RADIANS(L107))*COS(RADIANS(I107)))</f>
        <v>37984.814882803767</v>
      </c>
      <c r="O107">
        <f ca="1">DEGREES(ACOS(((Earth_Data!$B$1+Sat_Data!$B$2)/User_Model_Calcs!N107)*SQRT(1-COS(RADIANS(User_Model_Calcs!I107))^2*COS(RADIANS(User_Model_Calcs!B107))^2)))</f>
        <v>37.310704729549535</v>
      </c>
      <c r="P107">
        <f t="shared" ca="1" si="12"/>
        <v>50.315539159543661</v>
      </c>
    </row>
    <row r="108" spans="1:16" x14ac:dyDescent="0.25">
      <c r="A108" s="5">
        <f t="shared" ca="1" si="21"/>
        <v>144.23213296972946</v>
      </c>
      <c r="B108">
        <f t="shared" ca="1" si="22"/>
        <v>-35.582960609091465</v>
      </c>
      <c r="C108" s="6">
        <v>20135.9375</v>
      </c>
      <c r="D108">
        <f t="shared" ca="1" si="11"/>
        <v>0.75</v>
      </c>
      <c r="E108" s="1">
        <v>0.65</v>
      </c>
      <c r="F108">
        <v>19.899999999999999</v>
      </c>
      <c r="G108">
        <f t="shared" ca="1" si="15"/>
        <v>42.007420362456692</v>
      </c>
      <c r="H108">
        <f t="shared" ca="1" si="16"/>
        <v>19.309529325766174</v>
      </c>
      <c r="I108">
        <f ca="1">User_Model_Calcs!A108-Sat_Data!$B$5</f>
        <v>34.232132969729463</v>
      </c>
      <c r="J108">
        <f ca="1">(Earth_Data!$B$1/SQRT(1-Earth_Data!$B$2^2*SIN(RADIANS(User_Model_Calcs!B108))^2))*COS(RADIANS(User_Model_Calcs!B108))</f>
        <v>5193.0632480424292</v>
      </c>
      <c r="K108">
        <f ca="1">((Earth_Data!$B$1*(1-Earth_Data!$B$2^2))/SQRT(1-Earth_Data!$B$2^2*SIN(RADIANS(User_Model_Calcs!B108))^2))*SIN(RADIANS(User_Model_Calcs!B108))</f>
        <v>-3690.6589781572811</v>
      </c>
      <c r="L108">
        <f t="shared" ca="1" si="17"/>
        <v>-35.401033791480096</v>
      </c>
      <c r="M108">
        <f t="shared" ca="1" si="18"/>
        <v>6370.9394590768106</v>
      </c>
      <c r="N108">
        <f ca="1">SQRT(User_Model_Calcs!M108^2+Sat_Data!$B$3^2-2*User_Model_Calcs!M108*Sat_Data!$B$3*COS(RADIANS(L108))*COS(RADIANS(I108)))</f>
        <v>38162.086159959137</v>
      </c>
      <c r="O108">
        <f ca="1">DEGREES(ACOS(((Earth_Data!$B$1+Sat_Data!$B$2)/User_Model_Calcs!N108)*SQRT(1-COS(RADIANS(User_Model_Calcs!I108))^2*COS(RADIANS(User_Model_Calcs!B108))^2)))</f>
        <v>35.132349622072077</v>
      </c>
      <c r="P108">
        <f t="shared" ca="1" si="12"/>
        <v>49.463599061880281</v>
      </c>
    </row>
    <row r="109" spans="1:16" x14ac:dyDescent="0.25">
      <c r="A109" s="5">
        <f t="shared" ca="1" si="21"/>
        <v>143.52072616638017</v>
      </c>
      <c r="B109">
        <f t="shared" ca="1" si="22"/>
        <v>-33.434304660453364</v>
      </c>
      <c r="C109" s="6">
        <v>20135.9375</v>
      </c>
      <c r="D109">
        <f t="shared" ca="1" si="11"/>
        <v>0.75</v>
      </c>
      <c r="E109" s="1">
        <v>0.65</v>
      </c>
      <c r="F109">
        <v>19.899999999999999</v>
      </c>
      <c r="G109">
        <f t="shared" ca="1" si="15"/>
        <v>42.007420362456692</v>
      </c>
      <c r="H109">
        <f t="shared" ca="1" si="16"/>
        <v>22.688317768015562</v>
      </c>
      <c r="I109">
        <f ca="1">User_Model_Calcs!A109-Sat_Data!$B$5</f>
        <v>33.520726166380172</v>
      </c>
      <c r="J109">
        <f ca="1">(Earth_Data!$B$1/SQRT(1-Earth_Data!$B$2^2*SIN(RADIANS(User_Model_Calcs!B109))^2))*COS(RADIANS(User_Model_Calcs!B109))</f>
        <v>5328.0903691695012</v>
      </c>
      <c r="K109">
        <f ca="1">((Earth_Data!$B$1*(1-Earth_Data!$B$2^2))/SQRT(1-Earth_Data!$B$2^2*SIN(RADIANS(User_Model_Calcs!B109))^2))*SIN(RADIANS(User_Model_Calcs!B109))</f>
        <v>-3494.2571611913531</v>
      </c>
      <c r="L109">
        <f t="shared" ca="1" si="17"/>
        <v>-33.257580583764394</v>
      </c>
      <c r="M109">
        <f t="shared" ca="1" si="18"/>
        <v>6371.6858122928379</v>
      </c>
      <c r="N109">
        <f ca="1">SQRT(User_Model_Calcs!M109^2+Sat_Data!$B$3^2-2*User_Model_Calcs!M109*Sat_Data!$B$3*COS(RADIANS(L109))*COS(RADIANS(I109)))</f>
        <v>37997.77181205785</v>
      </c>
      <c r="O109">
        <f ca="1">DEGREES(ACOS(((Earth_Data!$B$1+Sat_Data!$B$2)/User_Model_Calcs!N109)*SQRT(1-COS(RADIANS(User_Model_Calcs!I109))^2*COS(RADIANS(User_Model_Calcs!B109))^2)))</f>
        <v>37.148994430642823</v>
      </c>
      <c r="P109">
        <f t="shared" ca="1" si="12"/>
        <v>50.246762799843339</v>
      </c>
    </row>
    <row r="110" spans="1:16" x14ac:dyDescent="0.25">
      <c r="A110" s="5">
        <f t="shared" ca="1" si="21"/>
        <v>141.70459432271616</v>
      </c>
      <c r="B110">
        <f t="shared" ca="1" si="22"/>
        <v>-34.43630270215651</v>
      </c>
      <c r="C110" s="6">
        <v>20135.9375</v>
      </c>
      <c r="D110">
        <f t="shared" ca="1" si="11"/>
        <v>1.2</v>
      </c>
      <c r="E110" s="1">
        <v>0.65</v>
      </c>
      <c r="F110">
        <v>19.899999999999999</v>
      </c>
      <c r="G110">
        <f t="shared" ca="1" si="15"/>
        <v>46.089820015575185</v>
      </c>
      <c r="H110">
        <f t="shared" ca="1" si="16"/>
        <v>16.224915555958219</v>
      </c>
      <c r="I110">
        <f ca="1">User_Model_Calcs!A110-Sat_Data!$B$5</f>
        <v>31.704594322716162</v>
      </c>
      <c r="J110">
        <f ca="1">(Earth_Data!$B$1/SQRT(1-Earth_Data!$B$2^2*SIN(RADIANS(User_Model_Calcs!B110))^2))*COS(RADIANS(User_Model_Calcs!B110))</f>
        <v>5266.0449004229577</v>
      </c>
      <c r="K110">
        <f ca="1">((Earth_Data!$B$1*(1-Earth_Data!$B$2^2))/SQRT(1-Earth_Data!$B$2^2*SIN(RADIANS(User_Model_Calcs!B110))^2))*SIN(RADIANS(User_Model_Calcs!B110))</f>
        <v>-3586.4677292856281</v>
      </c>
      <c r="L110">
        <f t="shared" ca="1" si="17"/>
        <v>-34.257027293832714</v>
      </c>
      <c r="M110">
        <f t="shared" ca="1" si="18"/>
        <v>6371.34049211607</v>
      </c>
      <c r="N110">
        <f ca="1">SQRT(User_Model_Calcs!M110^2+Sat_Data!$B$3^2-2*User_Model_Calcs!M110*Sat_Data!$B$3*COS(RADIANS(L110))*COS(RADIANS(I110)))</f>
        <v>37955.265340110716</v>
      </c>
      <c r="O110">
        <f ca="1">DEGREES(ACOS(((Earth_Data!$B$1+Sat_Data!$B$2)/User_Model_Calcs!N110)*SQRT(1-COS(RADIANS(User_Model_Calcs!I110))^2*COS(RADIANS(User_Model_Calcs!B110))^2)))</f>
        <v>37.67363436564203</v>
      </c>
      <c r="P110">
        <f t="shared" ca="1" si="12"/>
        <v>47.527716965699128</v>
      </c>
    </row>
    <row r="111" spans="1:16" x14ac:dyDescent="0.25">
      <c r="A111" s="5">
        <f t="shared" ca="1" si="21"/>
        <v>143.21027323057686</v>
      </c>
      <c r="B111">
        <f t="shared" ca="1" si="22"/>
        <v>-36.45700263039663</v>
      </c>
      <c r="C111" s="6">
        <v>20135.9375</v>
      </c>
      <c r="D111">
        <f t="shared" ca="1" si="11"/>
        <v>3</v>
      </c>
      <c r="E111" s="1">
        <v>0.65</v>
      </c>
      <c r="F111">
        <v>19.899999999999999</v>
      </c>
      <c r="G111">
        <f t="shared" ca="1" si="15"/>
        <v>54.048620189015942</v>
      </c>
      <c r="H111">
        <f t="shared" ca="1" si="16"/>
        <v>19.512010380405144</v>
      </c>
      <c r="I111">
        <f ca="1">User_Model_Calcs!A111-Sat_Data!$B$5</f>
        <v>33.21027323057686</v>
      </c>
      <c r="J111">
        <f ca="1">(Earth_Data!$B$1/SQRT(1-Earth_Data!$B$2^2*SIN(RADIANS(User_Model_Calcs!B111))^2))*COS(RADIANS(User_Model_Calcs!B111))</f>
        <v>5136.03113332456</v>
      </c>
      <c r="K111">
        <f ca="1">((Earth_Data!$B$1*(1-Earth_Data!$B$2^2))/SQRT(1-Earth_Data!$B$2^2*SIN(RADIANS(User_Model_Calcs!B111))^2))*SIN(RADIANS(User_Model_Calcs!B111))</f>
        <v>-3769.0993775426582</v>
      </c>
      <c r="L111">
        <f t="shared" ca="1" si="17"/>
        <v>-36.273249646785338</v>
      </c>
      <c r="M111">
        <f t="shared" ca="1" si="18"/>
        <v>6370.6299468947045</v>
      </c>
      <c r="N111">
        <f ca="1">SQRT(User_Model_Calcs!M111^2+Sat_Data!$B$3^2-2*User_Model_Calcs!M111*Sat_Data!$B$3*COS(RADIANS(L111))*COS(RADIANS(I111)))</f>
        <v>38157.947128263091</v>
      </c>
      <c r="O111">
        <f ca="1">DEGREES(ACOS(((Earth_Data!$B$1+Sat_Data!$B$2)/User_Model_Calcs!N111)*SQRT(1-COS(RADIANS(User_Model_Calcs!I111))^2*COS(RADIANS(User_Model_Calcs!B111))^2)))</f>
        <v>35.178153985604482</v>
      </c>
      <c r="P111">
        <f t="shared" ca="1" si="12"/>
        <v>47.769750541163305</v>
      </c>
    </row>
    <row r="112" spans="1:16" x14ac:dyDescent="0.25">
      <c r="A112" s="5">
        <f t="shared" ca="1" si="21"/>
        <v>141.92852594113199</v>
      </c>
      <c r="B112">
        <f t="shared" ca="1" si="22"/>
        <v>-34.754666515319023</v>
      </c>
      <c r="C112" s="6">
        <v>20135.9375</v>
      </c>
      <c r="D112">
        <f t="shared" ca="1" si="11"/>
        <v>1.2</v>
      </c>
      <c r="E112" s="1">
        <v>0.65</v>
      </c>
      <c r="F112">
        <v>19.899999999999999</v>
      </c>
      <c r="G112">
        <f t="shared" ca="1" si="15"/>
        <v>46.089820015575185</v>
      </c>
      <c r="H112">
        <f t="shared" ca="1" si="16"/>
        <v>16.110559970308504</v>
      </c>
      <c r="I112">
        <f ca="1">User_Model_Calcs!A112-Sat_Data!$B$5</f>
        <v>31.928525941131994</v>
      </c>
      <c r="J112">
        <f ca="1">(Earth_Data!$B$1/SQRT(1-Earth_Data!$B$2^2*SIN(RADIANS(User_Model_Calcs!B112))^2))*COS(RADIANS(User_Model_Calcs!B112))</f>
        <v>5245.9926069693774</v>
      </c>
      <c r="K112">
        <f ca="1">((Earth_Data!$B$1*(1-Earth_Data!$B$2^2))/SQRT(1-Earth_Data!$B$2^2*SIN(RADIANS(User_Model_Calcs!B112))^2))*SIN(RADIANS(User_Model_Calcs!B112))</f>
        <v>-3615.5400834102547</v>
      </c>
      <c r="L112">
        <f t="shared" ca="1" si="17"/>
        <v>-34.574626070235844</v>
      </c>
      <c r="M112">
        <f t="shared" ca="1" si="18"/>
        <v>6371.2297499873284</v>
      </c>
      <c r="N112">
        <f ca="1">SQRT(User_Model_Calcs!M112^2+Sat_Data!$B$3^2-2*User_Model_Calcs!M112*Sat_Data!$B$3*COS(RADIANS(L112))*COS(RADIANS(I112)))</f>
        <v>37986.193719249983</v>
      </c>
      <c r="O112">
        <f ca="1">DEGREES(ACOS(((Earth_Data!$B$1+Sat_Data!$B$2)/User_Model_Calcs!N112)*SQRT(1-COS(RADIANS(User_Model_Calcs!I112))^2*COS(RADIANS(User_Model_Calcs!B112))^2)))</f>
        <v>37.28654499340562</v>
      </c>
      <c r="P112">
        <f t="shared" ca="1" si="12"/>
        <v>47.546787243468728</v>
      </c>
    </row>
    <row r="113" spans="1:16" x14ac:dyDescent="0.25">
      <c r="A113" s="5">
        <f t="shared" ca="1" si="21"/>
        <v>142.72863800457142</v>
      </c>
      <c r="B113">
        <f t="shared" ca="1" si="22"/>
        <v>-33.592560360365603</v>
      </c>
      <c r="C113" s="6">
        <v>20135.9375</v>
      </c>
      <c r="D113">
        <f t="shared" ca="1" si="11"/>
        <v>0.75</v>
      </c>
      <c r="E113" s="1">
        <v>0.65</v>
      </c>
      <c r="F113">
        <v>19.899999999999999</v>
      </c>
      <c r="G113">
        <f t="shared" ca="1" si="15"/>
        <v>42.007420362456692</v>
      </c>
      <c r="H113">
        <f t="shared" ca="1" si="16"/>
        <v>14.376413552165268</v>
      </c>
      <c r="I113">
        <f ca="1">User_Model_Calcs!A113-Sat_Data!$B$5</f>
        <v>32.728638004571422</v>
      </c>
      <c r="J113">
        <f ca="1">(Earth_Data!$B$1/SQRT(1-Earth_Data!$B$2^2*SIN(RADIANS(User_Model_Calcs!B113))^2))*COS(RADIANS(User_Model_Calcs!B113))</f>
        <v>5318.3989450334866</v>
      </c>
      <c r="K113">
        <f ca="1">((Earth_Data!$B$1*(1-Earth_Data!$B$2^2))/SQRT(1-Earth_Data!$B$2^2*SIN(RADIANS(User_Model_Calcs!B113))^2))*SIN(RADIANS(User_Model_Calcs!B113))</f>
        <v>-3508.89184994888</v>
      </c>
      <c r="L113">
        <f t="shared" ca="1" si="17"/>
        <v>-33.415418923529941</v>
      </c>
      <c r="M113">
        <f t="shared" ca="1" si="18"/>
        <v>6371.6316084007067</v>
      </c>
      <c r="N113">
        <f ca="1">SQRT(User_Model_Calcs!M113^2+Sat_Data!$B$3^2-2*User_Model_Calcs!M113*Sat_Data!$B$3*COS(RADIANS(L113))*COS(RADIANS(I113)))</f>
        <v>37962.128031996886</v>
      </c>
      <c r="O113">
        <f ca="1">DEGREES(ACOS(((Earth_Data!$B$1+Sat_Data!$B$2)/User_Model_Calcs!N113)*SQRT(1-COS(RADIANS(User_Model_Calcs!I113))^2*COS(RADIANS(User_Model_Calcs!B113))^2)))</f>
        <v>37.591871064996283</v>
      </c>
      <c r="P113">
        <f t="shared" ca="1" si="12"/>
        <v>49.275475990999183</v>
      </c>
    </row>
    <row r="114" spans="1:16" x14ac:dyDescent="0.25">
      <c r="A114" s="5">
        <f t="shared" ca="1" si="21"/>
        <v>140.45221906684245</v>
      </c>
      <c r="B114">
        <f t="shared" ca="1" si="22"/>
        <v>-34.838005278425442</v>
      </c>
      <c r="C114" s="6">
        <v>20135.9375</v>
      </c>
      <c r="D114">
        <f t="shared" ca="1" si="11"/>
        <v>1.2</v>
      </c>
      <c r="E114" s="1">
        <v>0.65</v>
      </c>
      <c r="F114">
        <v>19.899999999999999</v>
      </c>
      <c r="G114">
        <f t="shared" ca="1" si="15"/>
        <v>46.089820015575185</v>
      </c>
      <c r="H114">
        <f t="shared" ca="1" si="16"/>
        <v>20.766031277350287</v>
      </c>
      <c r="I114">
        <f ca="1">User_Model_Calcs!A114-Sat_Data!$B$5</f>
        <v>30.452219066842446</v>
      </c>
      <c r="J114">
        <f ca="1">(Earth_Data!$B$1/SQRT(1-Earth_Data!$B$2^2*SIN(RADIANS(User_Model_Calcs!B114))^2))*COS(RADIANS(User_Model_Calcs!B114))</f>
        <v>5240.7166499049217</v>
      </c>
      <c r="K114">
        <f ca="1">((Earth_Data!$B$1*(1-Earth_Data!$B$2^2))/SQRT(1-Earth_Data!$B$2^2*SIN(RADIANS(User_Model_Calcs!B114))^2))*SIN(RADIANS(User_Model_Calcs!B114))</f>
        <v>-3623.1322267316641</v>
      </c>
      <c r="L114">
        <f t="shared" ca="1" si="17"/>
        <v>-34.65776822318027</v>
      </c>
      <c r="M114">
        <f t="shared" ca="1" si="18"/>
        <v>6371.2006825222679</v>
      </c>
      <c r="N114">
        <f ca="1">SQRT(User_Model_Calcs!M114^2+Sat_Data!$B$3^2-2*User_Model_Calcs!M114*Sat_Data!$B$3*COS(RADIANS(L114))*COS(RADIANS(I114)))</f>
        <v>37913.467965554635</v>
      </c>
      <c r="O114">
        <f ca="1">DEGREES(ACOS(((Earth_Data!$B$1+Sat_Data!$B$2)/User_Model_Calcs!N114)*SQRT(1-COS(RADIANS(User_Model_Calcs!I114))^2*COS(RADIANS(User_Model_Calcs!B114))^2)))</f>
        <v>38.196530314627324</v>
      </c>
      <c r="P114">
        <f t="shared" ca="1" si="12"/>
        <v>45.82361639033639</v>
      </c>
    </row>
    <row r="115" spans="1:16" x14ac:dyDescent="0.25">
      <c r="A115" s="5">
        <f t="shared" ca="1" si="21"/>
        <v>142.85316813129043</v>
      </c>
      <c r="B115">
        <f t="shared" ca="1" si="22"/>
        <v>-34.146748138535123</v>
      </c>
      <c r="C115" s="6">
        <v>20135.9375</v>
      </c>
      <c r="D115">
        <f t="shared" ca="1" si="11"/>
        <v>0.75</v>
      </c>
      <c r="E115" s="1">
        <v>0.65</v>
      </c>
      <c r="F115">
        <v>19.899999999999999</v>
      </c>
      <c r="G115">
        <f t="shared" ca="1" si="15"/>
        <v>42.007420362456692</v>
      </c>
      <c r="H115">
        <f t="shared" ca="1" si="16"/>
        <v>22.617537491943395</v>
      </c>
      <c r="I115">
        <f ca="1">User_Model_Calcs!A115-Sat_Data!$B$5</f>
        <v>32.853168131290431</v>
      </c>
      <c r="J115">
        <f ca="1">(Earth_Data!$B$1/SQRT(1-Earth_Data!$B$2^2*SIN(RADIANS(User_Model_Calcs!B115))^2))*COS(RADIANS(User_Model_Calcs!B115))</f>
        <v>5284.1412017038792</v>
      </c>
      <c r="K115">
        <f ca="1">((Earth_Data!$B$1*(1-Earth_Data!$B$2^2))/SQRT(1-Earth_Data!$B$2^2*SIN(RADIANS(User_Model_Calcs!B115))^2))*SIN(RADIANS(User_Model_Calcs!B115))</f>
        <v>-3559.9311143425748</v>
      </c>
      <c r="L115">
        <f t="shared" ca="1" si="17"/>
        <v>-33.9681876954307</v>
      </c>
      <c r="M115">
        <f t="shared" ca="1" si="18"/>
        <v>6371.440792976804</v>
      </c>
      <c r="N115">
        <f ca="1">SQRT(User_Model_Calcs!M115^2+Sat_Data!$B$3^2-2*User_Model_Calcs!M115*Sat_Data!$B$3*COS(RADIANS(L115))*COS(RADIANS(I115)))</f>
        <v>38000.993476536583</v>
      </c>
      <c r="O115">
        <f ca="1">DEGREES(ACOS(((Earth_Data!$B$1+Sat_Data!$B$2)/User_Model_Calcs!N115)*SQRT(1-COS(RADIANS(User_Model_Calcs!I115))^2*COS(RADIANS(User_Model_Calcs!B115))^2)))</f>
        <v>37.105725352028671</v>
      </c>
      <c r="P115">
        <f t="shared" ca="1" si="12"/>
        <v>49.002275022105863</v>
      </c>
    </row>
    <row r="116" spans="1:16" x14ac:dyDescent="0.25">
      <c r="A116" s="5">
        <f t="shared" ca="1" si="21"/>
        <v>143.9526123345407</v>
      </c>
      <c r="B116">
        <f t="shared" ca="1" si="22"/>
        <v>-32.868607898764864</v>
      </c>
      <c r="C116" s="6">
        <v>20135.9375</v>
      </c>
      <c r="D116">
        <f t="shared" ca="1" si="11"/>
        <v>1.2</v>
      </c>
      <c r="E116" s="1">
        <v>0.65</v>
      </c>
      <c r="F116">
        <v>19.899999999999999</v>
      </c>
      <c r="G116">
        <f t="shared" ca="1" si="15"/>
        <v>46.089820015575185</v>
      </c>
      <c r="H116">
        <f t="shared" ca="1" si="16"/>
        <v>15.877159673758763</v>
      </c>
      <c r="I116">
        <f ca="1">User_Model_Calcs!A116-Sat_Data!$B$5</f>
        <v>33.952612334540703</v>
      </c>
      <c r="J116">
        <f ca="1">(Earth_Data!$B$1/SQRT(1-Earth_Data!$B$2^2*SIN(RADIANS(User_Model_Calcs!B116))^2))*COS(RADIANS(User_Model_Calcs!B116))</f>
        <v>5362.3997742042102</v>
      </c>
      <c r="K116">
        <f ca="1">((Earth_Data!$B$1*(1-Earth_Data!$B$2^2))/SQRT(1-Earth_Data!$B$2^2*SIN(RADIANS(User_Model_Calcs!B116))^2))*SIN(RADIANS(User_Model_Calcs!B116))</f>
        <v>-3441.7298259175109</v>
      </c>
      <c r="L116">
        <f t="shared" ca="1" si="17"/>
        <v>-32.693419532517588</v>
      </c>
      <c r="M116">
        <f t="shared" ca="1" si="18"/>
        <v>6371.8784932699045</v>
      </c>
      <c r="N116">
        <f ca="1">SQRT(User_Model_Calcs!M116^2+Sat_Data!$B$3^2-2*User_Model_Calcs!M116*Sat_Data!$B$3*COS(RADIANS(L116))*COS(RADIANS(I116)))</f>
        <v>37990.974181448677</v>
      </c>
      <c r="O116">
        <f ca="1">DEGREES(ACOS(((Earth_Data!$B$1+Sat_Data!$B$2)/User_Model_Calcs!N116)*SQRT(1-COS(RADIANS(User_Model_Calcs!I116))^2*COS(RADIANS(User_Model_Calcs!B116))^2)))</f>
        <v>37.235982211628396</v>
      </c>
      <c r="P116">
        <f t="shared" ca="1" si="12"/>
        <v>51.129646201106056</v>
      </c>
    </row>
    <row r="117" spans="1:16" x14ac:dyDescent="0.25">
      <c r="A117" s="5">
        <f t="shared" ca="1" si="21"/>
        <v>140.58925315097119</v>
      </c>
      <c r="B117">
        <f t="shared" ca="1" si="22"/>
        <v>-34.019476946894322</v>
      </c>
      <c r="C117" s="6">
        <v>20135.9375</v>
      </c>
      <c r="D117">
        <f t="shared" ca="1" si="11"/>
        <v>3</v>
      </c>
      <c r="E117" s="1">
        <v>0.65</v>
      </c>
      <c r="F117">
        <v>19.899999999999999</v>
      </c>
      <c r="G117">
        <f t="shared" ca="1" si="15"/>
        <v>54.048620189015942</v>
      </c>
      <c r="H117">
        <f t="shared" ca="1" si="16"/>
        <v>21.432400083474114</v>
      </c>
      <c r="I117">
        <f ca="1">User_Model_Calcs!A117-Sat_Data!$B$5</f>
        <v>30.589253150971189</v>
      </c>
      <c r="J117">
        <f ca="1">(Earth_Data!$B$1/SQRT(1-Earth_Data!$B$2^2*SIN(RADIANS(User_Model_Calcs!B117))^2))*COS(RADIANS(User_Model_Calcs!B117))</f>
        <v>5292.0525309862096</v>
      </c>
      <c r="K117">
        <f ca="1">((Earth_Data!$B$1*(1-Earth_Data!$B$2^2))/SQRT(1-Earth_Data!$B$2^2*SIN(RADIANS(User_Model_Calcs!B117))^2))*SIN(RADIANS(User_Model_Calcs!B117))</f>
        <v>-3548.238708044752</v>
      </c>
      <c r="L117">
        <f t="shared" ca="1" si="17"/>
        <v>-33.841236514395462</v>
      </c>
      <c r="M117">
        <f t="shared" ca="1" si="18"/>
        <v>6371.4847500393998</v>
      </c>
      <c r="N117">
        <f ca="1">SQRT(User_Model_Calcs!M117^2+Sat_Data!$B$3^2-2*User_Model_Calcs!M117*Sat_Data!$B$3*COS(RADIANS(L117))*COS(RADIANS(I117)))</f>
        <v>37871.425129791962</v>
      </c>
      <c r="O117">
        <f ca="1">DEGREES(ACOS(((Earth_Data!$B$1+Sat_Data!$B$2)/User_Model_Calcs!N117)*SQRT(1-COS(RADIANS(User_Model_Calcs!I117))^2*COS(RADIANS(User_Model_Calcs!B117))^2)))</f>
        <v>38.732927830896529</v>
      </c>
      <c r="P117">
        <f t="shared" ca="1" si="12"/>
        <v>46.576653557016009</v>
      </c>
    </row>
    <row r="118" spans="1:16" x14ac:dyDescent="0.25">
      <c r="A118" s="5">
        <f t="shared" ca="1" si="21"/>
        <v>141.21177260473786</v>
      </c>
      <c r="B118">
        <f t="shared" ca="1" si="22"/>
        <v>-34.225067110505734</v>
      </c>
      <c r="C118" s="6">
        <v>20135.9375</v>
      </c>
      <c r="D118">
        <f t="shared" ca="1" si="11"/>
        <v>1.2</v>
      </c>
      <c r="E118" s="1">
        <v>0.65</v>
      </c>
      <c r="F118">
        <v>19.899999999999999</v>
      </c>
      <c r="G118">
        <f t="shared" ca="1" si="15"/>
        <v>46.089820015575185</v>
      </c>
      <c r="H118">
        <f t="shared" ca="1" si="16"/>
        <v>14.279530580712704</v>
      </c>
      <c r="I118">
        <f ca="1">User_Model_Calcs!A118-Sat_Data!$B$5</f>
        <v>31.21177260473786</v>
      </c>
      <c r="J118">
        <f ca="1">(Earth_Data!$B$1/SQRT(1-Earth_Data!$B$2^2*SIN(RADIANS(User_Model_Calcs!B118))^2))*COS(RADIANS(User_Model_Calcs!B118))</f>
        <v>5279.2598173024044</v>
      </c>
      <c r="K118">
        <f ca="1">((Earth_Data!$B$1*(1-Earth_Data!$B$2^2))/SQRT(1-Earth_Data!$B$2^2*SIN(RADIANS(User_Model_Calcs!B118))^2))*SIN(RADIANS(User_Model_Calcs!B118))</f>
        <v>-3567.117654892721</v>
      </c>
      <c r="L118">
        <f t="shared" ca="1" si="17"/>
        <v>-34.046311486874949</v>
      </c>
      <c r="M118">
        <f t="shared" ca="1" si="18"/>
        <v>6371.4137036007287</v>
      </c>
      <c r="N118">
        <f ca="1">SQRT(User_Model_Calcs!M118^2+Sat_Data!$B$3^2-2*User_Model_Calcs!M118*Sat_Data!$B$3*COS(RADIANS(L118))*COS(RADIANS(I118)))</f>
        <v>37916.442654050777</v>
      </c>
      <c r="O118">
        <f ca="1">DEGREES(ACOS(((Earth_Data!$B$1+Sat_Data!$B$2)/User_Model_Calcs!N118)*SQRT(1-COS(RADIANS(User_Model_Calcs!I118))^2*COS(RADIANS(User_Model_Calcs!B118))^2)))</f>
        <v>38.161998154762721</v>
      </c>
      <c r="P118">
        <f t="shared" ca="1" si="12"/>
        <v>47.130160612498074</v>
      </c>
    </row>
    <row r="119" spans="1:16" x14ac:dyDescent="0.25">
      <c r="A119" s="5">
        <f t="shared" ca="1" si="21"/>
        <v>143.25203897348638</v>
      </c>
      <c r="B119">
        <f t="shared" ca="1" si="22"/>
        <v>-34.412832676167177</v>
      </c>
      <c r="C119" s="6">
        <v>20135.9375</v>
      </c>
      <c r="D119">
        <f t="shared" ca="1" si="11"/>
        <v>1.2</v>
      </c>
      <c r="E119" s="1">
        <v>0.65</v>
      </c>
      <c r="F119">
        <v>19.899999999999999</v>
      </c>
      <c r="G119">
        <f t="shared" ca="1" si="15"/>
        <v>46.089820015575185</v>
      </c>
      <c r="H119">
        <f t="shared" ca="1" si="16"/>
        <v>22.319089527786879</v>
      </c>
      <c r="I119">
        <f ca="1">User_Model_Calcs!A119-Sat_Data!$B$5</f>
        <v>33.252038973486378</v>
      </c>
      <c r="J119">
        <f ca="1">(Earth_Data!$B$1/SQRT(1-Earth_Data!$B$2^2*SIN(RADIANS(User_Model_Calcs!B119))^2))*COS(RADIANS(User_Model_Calcs!B119))</f>
        <v>5267.5167315562421</v>
      </c>
      <c r="K119">
        <f ca="1">((Earth_Data!$B$1*(1-Earth_Data!$B$2^2))/SQRT(1-Earth_Data!$B$2^2*SIN(RADIANS(User_Model_Calcs!B119))^2))*SIN(RADIANS(User_Model_Calcs!B119))</f>
        <v>-3584.3201501059712</v>
      </c>
      <c r="L119">
        <f t="shared" ca="1" si="17"/>
        <v>-34.233614541193958</v>
      </c>
      <c r="M119">
        <f t="shared" ca="1" si="18"/>
        <v>6371.3486371160579</v>
      </c>
      <c r="N119">
        <f ca="1">SQRT(User_Model_Calcs!M119^2+Sat_Data!$B$3^2-2*User_Model_Calcs!M119*Sat_Data!$B$3*COS(RADIANS(L119))*COS(RADIANS(I119)))</f>
        <v>38038.646388406603</v>
      </c>
      <c r="O119">
        <f ca="1">DEGREES(ACOS(((Earth_Data!$B$1+Sat_Data!$B$2)/User_Model_Calcs!N119)*SQRT(1-COS(RADIANS(User_Model_Calcs!I119))^2*COS(RADIANS(User_Model_Calcs!B119))^2)))</f>
        <v>36.639482397055311</v>
      </c>
      <c r="P119">
        <f t="shared" ca="1" si="12"/>
        <v>49.240869386568491</v>
      </c>
    </row>
    <row r="120" spans="1:16" x14ac:dyDescent="0.25">
      <c r="A120" s="5">
        <f t="shared" ca="1" si="21"/>
        <v>140.82063202223068</v>
      </c>
      <c r="B120">
        <f t="shared" ca="1" si="22"/>
        <v>-34.413630738762564</v>
      </c>
      <c r="C120" s="6">
        <v>20135.9375</v>
      </c>
      <c r="D120">
        <f t="shared" ca="1" si="11"/>
        <v>3</v>
      </c>
      <c r="E120" s="1">
        <v>0.65</v>
      </c>
      <c r="F120">
        <v>19.899999999999999</v>
      </c>
      <c r="G120">
        <f t="shared" ca="1" si="15"/>
        <v>54.048620189015942</v>
      </c>
      <c r="H120">
        <f t="shared" ca="1" si="16"/>
        <v>17.649226658008619</v>
      </c>
      <c r="I120">
        <f ca="1">User_Model_Calcs!A120-Sat_Data!$B$5</f>
        <v>30.820632022230683</v>
      </c>
      <c r="J120">
        <f ca="1">(Earth_Data!$B$1/SQRT(1-Earth_Data!$B$2^2*SIN(RADIANS(User_Model_Calcs!B120))^2))*COS(RADIANS(User_Model_Calcs!B120))</f>
        <v>5267.4666987150631</v>
      </c>
      <c r="K120">
        <f ca="1">((Earth_Data!$B$1*(1-Earth_Data!$B$2^2))/SQRT(1-Earth_Data!$B$2^2*SIN(RADIANS(User_Model_Calcs!B120))^2))*SIN(RADIANS(User_Model_Calcs!B120))</f>
        <v>-3584.3931850403146</v>
      </c>
      <c r="L120">
        <f t="shared" ca="1" si="17"/>
        <v>-34.234410654327455</v>
      </c>
      <c r="M120">
        <f t="shared" ca="1" si="18"/>
        <v>6371.3483602009719</v>
      </c>
      <c r="N120">
        <f ca="1">SQRT(User_Model_Calcs!M120^2+Sat_Data!$B$3^2-2*User_Model_Calcs!M120*Sat_Data!$B$3*COS(RADIANS(L120))*COS(RADIANS(I120)))</f>
        <v>37907.041694856758</v>
      </c>
      <c r="O120">
        <f ca="1">DEGREES(ACOS(((Earth_Data!$B$1+Sat_Data!$B$2)/User_Model_Calcs!N120)*SQRT(1-COS(RADIANS(User_Model_Calcs!I120))^2*COS(RADIANS(User_Model_Calcs!B120))^2)))</f>
        <v>38.27967201230841</v>
      </c>
      <c r="P120">
        <f t="shared" ca="1" si="12"/>
        <v>46.550390341567173</v>
      </c>
    </row>
    <row r="121" spans="1:16" x14ac:dyDescent="0.25">
      <c r="A121" s="5">
        <f t="shared" ca="1" si="21"/>
        <v>141.82358037179284</v>
      </c>
      <c r="B121">
        <f t="shared" ca="1" si="22"/>
        <v>-32.864043063031886</v>
      </c>
      <c r="C121" s="6">
        <v>20135.9375</v>
      </c>
      <c r="D121">
        <f t="shared" ca="1" si="11"/>
        <v>3</v>
      </c>
      <c r="E121" s="1">
        <v>0.65</v>
      </c>
      <c r="F121">
        <v>19.899999999999999</v>
      </c>
      <c r="G121">
        <f t="shared" ca="1" si="15"/>
        <v>54.048620189015942</v>
      </c>
      <c r="H121">
        <f t="shared" ca="1" si="16"/>
        <v>19.717153983077239</v>
      </c>
      <c r="I121">
        <f ca="1">User_Model_Calcs!A121-Sat_Data!$B$5</f>
        <v>31.823580371792843</v>
      </c>
      <c r="J121">
        <f ca="1">(Earth_Data!$B$1/SQRT(1-Earth_Data!$B$2^2*SIN(RADIANS(User_Model_Calcs!B121))^2))*COS(RADIANS(User_Model_Calcs!B121))</f>
        <v>5362.6745063935659</v>
      </c>
      <c r="K121">
        <f ca="1">((Earth_Data!$B$1*(1-Earth_Data!$B$2^2))/SQRT(1-Earth_Data!$B$2^2*SIN(RADIANS(User_Model_Calcs!B121))^2))*SIN(RADIANS(User_Model_Calcs!B121))</f>
        <v>-3441.3046068326685</v>
      </c>
      <c r="L121">
        <f t="shared" ca="1" si="17"/>
        <v>-32.688867366562071</v>
      </c>
      <c r="M121">
        <f t="shared" ca="1" si="18"/>
        <v>6371.8800411284592</v>
      </c>
      <c r="N121">
        <f ca="1">SQRT(User_Model_Calcs!M121^2+Sat_Data!$B$3^2-2*User_Model_Calcs!M121*Sat_Data!$B$3*COS(RADIANS(L121))*COS(RADIANS(I121)))</f>
        <v>37870.44813072485</v>
      </c>
      <c r="O121">
        <f ca="1">DEGREES(ACOS(((Earth_Data!$B$1+Sat_Data!$B$2)/User_Model_Calcs!N121)*SQRT(1-COS(RADIANS(User_Model_Calcs!I121))^2*COS(RADIANS(User_Model_Calcs!B121))^2)))</f>
        <v>38.750936709573686</v>
      </c>
      <c r="P121">
        <f t="shared" ca="1" si="12"/>
        <v>48.833649340434796</v>
      </c>
    </row>
    <row r="122" spans="1:16" x14ac:dyDescent="0.25">
      <c r="A122" s="5">
        <f t="shared" ca="1" si="21"/>
        <v>140.17983139952941</v>
      </c>
      <c r="B122">
        <f t="shared" ca="1" si="22"/>
        <v>-32.180452232588763</v>
      </c>
      <c r="C122" s="6">
        <v>20135.9375</v>
      </c>
      <c r="D122">
        <f t="shared" ca="1" si="11"/>
        <v>3</v>
      </c>
      <c r="E122" s="1">
        <v>0.65</v>
      </c>
      <c r="F122">
        <v>19.899999999999999</v>
      </c>
      <c r="G122">
        <f t="shared" ca="1" si="15"/>
        <v>54.048620189015942</v>
      </c>
      <c r="H122">
        <f t="shared" ca="1" si="16"/>
        <v>22.461563988274968</v>
      </c>
      <c r="I122">
        <f ca="1">User_Model_Calcs!A122-Sat_Data!$B$5</f>
        <v>30.179831399529405</v>
      </c>
      <c r="J122">
        <f ca="1">(Earth_Data!$B$1/SQRT(1-Earth_Data!$B$2^2*SIN(RADIANS(User_Model_Calcs!B122))^2))*COS(RADIANS(User_Model_Calcs!B122))</f>
        <v>5403.4304425842165</v>
      </c>
      <c r="K122">
        <f ca="1">((Earth_Data!$B$1*(1-Earth_Data!$B$2^2))/SQRT(1-Earth_Data!$B$2^2*SIN(RADIANS(User_Model_Calcs!B122))^2))*SIN(RADIANS(User_Model_Calcs!B122))</f>
        <v>-3377.3854009899196</v>
      </c>
      <c r="L122">
        <f t="shared" ca="1" si="17"/>
        <v>-32.007223664244307</v>
      </c>
      <c r="M122">
        <f t="shared" ca="1" si="18"/>
        <v>6372.1105369151983</v>
      </c>
      <c r="N122">
        <f ca="1">SQRT(User_Model_Calcs!M122^2+Sat_Data!$B$3^2-2*User_Model_Calcs!M122*Sat_Data!$B$3*COS(RADIANS(L122))*COS(RADIANS(I122)))</f>
        <v>37742.822568474941</v>
      </c>
      <c r="O122">
        <f ca="1">DEGREES(ACOS(((Earth_Data!$B$1+Sat_Data!$B$2)/User_Model_Calcs!N122)*SQRT(1-COS(RADIANS(User_Model_Calcs!I122))^2*COS(RADIANS(User_Model_Calcs!B122))^2)))</f>
        <v>40.400349508514431</v>
      </c>
      <c r="P122">
        <f t="shared" ca="1" si="12"/>
        <v>47.515974338438028</v>
      </c>
    </row>
    <row r="123" spans="1:16" x14ac:dyDescent="0.25">
      <c r="A123" s="5">
        <f t="shared" ca="1" si="21"/>
        <v>142.33309494421906</v>
      </c>
      <c r="B123">
        <f t="shared" ca="1" si="22"/>
        <v>-36.775333277797479</v>
      </c>
      <c r="C123" s="6">
        <v>20135.9375</v>
      </c>
      <c r="D123">
        <f t="shared" ca="1" si="11"/>
        <v>0.75</v>
      </c>
      <c r="E123" s="1">
        <v>0.65</v>
      </c>
      <c r="F123">
        <v>19.899999999999999</v>
      </c>
      <c r="G123">
        <f t="shared" ca="1" si="15"/>
        <v>42.007420362456692</v>
      </c>
      <c r="H123">
        <f t="shared" ca="1" si="16"/>
        <v>15.679253444912277</v>
      </c>
      <c r="I123">
        <f ca="1">User_Model_Calcs!A123-Sat_Data!$B$5</f>
        <v>32.333094944219056</v>
      </c>
      <c r="J123">
        <f ca="1">(Earth_Data!$B$1/SQRT(1-Earth_Data!$B$2^2*SIN(RADIANS(User_Model_Calcs!B123))^2))*COS(RADIANS(User_Model_Calcs!B123))</f>
        <v>5114.9613269615411</v>
      </c>
      <c r="K123">
        <f ca="1">((Earth_Data!$B$1*(1-Earth_Data!$B$2^2))/SQRT(1-Earth_Data!$B$2^2*SIN(RADIANS(User_Model_Calcs!B123))^2))*SIN(RADIANS(User_Model_Calcs!B123))</f>
        <v>-3797.4531755047688</v>
      </c>
      <c r="L123">
        <f t="shared" ca="1" si="17"/>
        <v>-36.590957470329386</v>
      </c>
      <c r="M123">
        <f t="shared" ca="1" si="18"/>
        <v>6370.5164623022065</v>
      </c>
      <c r="N123">
        <f ca="1">SQRT(User_Model_Calcs!M123^2+Sat_Data!$B$3^2-2*User_Model_Calcs!M123*Sat_Data!$B$3*COS(RADIANS(L123))*COS(RADIANS(I123)))</f>
        <v>38130.560037580144</v>
      </c>
      <c r="O123">
        <f ca="1">DEGREES(ACOS(((Earth_Data!$B$1+Sat_Data!$B$2)/User_Model_Calcs!N123)*SQRT(1-COS(RADIANS(User_Model_Calcs!I123))^2*COS(RADIANS(User_Model_Calcs!B123))^2)))</f>
        <v>35.507159115065981</v>
      </c>
      <c r="P123">
        <f t="shared" ca="1" si="12"/>
        <v>46.595364614880175</v>
      </c>
    </row>
    <row r="124" spans="1:16" x14ac:dyDescent="0.25">
      <c r="A124" s="5">
        <f t="shared" ca="1" si="21"/>
        <v>141.32617192305017</v>
      </c>
      <c r="B124">
        <f t="shared" ca="1" si="22"/>
        <v>-35.275957021113697</v>
      </c>
      <c r="C124" s="6">
        <v>20135.9375</v>
      </c>
      <c r="D124">
        <f t="shared" ca="1" si="11"/>
        <v>3</v>
      </c>
      <c r="E124" s="1">
        <v>0.65</v>
      </c>
      <c r="F124">
        <v>19.899999999999999</v>
      </c>
      <c r="G124">
        <f t="shared" ca="1" si="15"/>
        <v>54.048620189015942</v>
      </c>
      <c r="H124">
        <f t="shared" ca="1" si="16"/>
        <v>14.178552809824398</v>
      </c>
      <c r="I124">
        <f ca="1">User_Model_Calcs!A124-Sat_Data!$B$5</f>
        <v>31.326171923050168</v>
      </c>
      <c r="J124">
        <f ca="1">(Earth_Data!$B$1/SQRT(1-Earth_Data!$B$2^2*SIN(RADIANS(User_Model_Calcs!B124))^2))*COS(RADIANS(User_Model_Calcs!B124))</f>
        <v>5212.8087350740398</v>
      </c>
      <c r="K124">
        <f ca="1">((Earth_Data!$B$1*(1-Earth_Data!$B$2^2))/SQRT(1-Earth_Data!$B$2^2*SIN(RADIANS(User_Model_Calcs!B124))^2))*SIN(RADIANS(User_Model_Calcs!B124))</f>
        <v>-3662.9046121343313</v>
      </c>
      <c r="L124">
        <f t="shared" ca="1" si="17"/>
        <v>-35.094711783757752</v>
      </c>
      <c r="M124">
        <f t="shared" ca="1" si="18"/>
        <v>6371.0474104388177</v>
      </c>
      <c r="N124">
        <f ca="1">SQRT(User_Model_Calcs!M124^2+Sat_Data!$B$3^2-2*User_Model_Calcs!M124*Sat_Data!$B$3*COS(RADIANS(L124))*COS(RADIANS(I124)))</f>
        <v>37985.525457279909</v>
      </c>
      <c r="O124">
        <f ca="1">DEGREES(ACOS(((Earth_Data!$B$1+Sat_Data!$B$2)/User_Model_Calcs!N124)*SQRT(1-COS(RADIANS(User_Model_Calcs!I124))^2*COS(RADIANS(User_Model_Calcs!B124))^2)))</f>
        <v>37.292367327792114</v>
      </c>
      <c r="P124">
        <f t="shared" ca="1" si="12"/>
        <v>46.502887169186792</v>
      </c>
    </row>
    <row r="125" spans="1:16" x14ac:dyDescent="0.25">
      <c r="A125" s="5">
        <f t="shared" ca="1" si="21"/>
        <v>144.68756673418491</v>
      </c>
      <c r="B125">
        <f t="shared" ca="1" si="22"/>
        <v>-31.986566048777448</v>
      </c>
      <c r="C125" s="6">
        <v>20135.9375</v>
      </c>
      <c r="D125">
        <f t="shared" ca="1" si="11"/>
        <v>3</v>
      </c>
      <c r="E125" s="1">
        <v>0.65</v>
      </c>
      <c r="F125">
        <v>19.899999999999999</v>
      </c>
      <c r="G125">
        <f t="shared" ca="1" si="15"/>
        <v>54.048620189015942</v>
      </c>
      <c r="H125">
        <f t="shared" ca="1" si="16"/>
        <v>18.117482150920452</v>
      </c>
      <c r="I125">
        <f ca="1">User_Model_Calcs!A125-Sat_Data!$B$5</f>
        <v>34.687566734184912</v>
      </c>
      <c r="J125">
        <f ca="1">(Earth_Data!$B$1/SQRT(1-Earth_Data!$B$2^2*SIN(RADIANS(User_Model_Calcs!B125))^2))*COS(RADIANS(User_Model_Calcs!B125))</f>
        <v>5414.8501114265719</v>
      </c>
      <c r="K125">
        <f ca="1">((Earth_Data!$B$1*(1-Earth_Data!$B$2^2))/SQRT(1-Earth_Data!$B$2^2*SIN(RADIANS(User_Model_Calcs!B125))^2))*SIN(RADIANS(User_Model_Calcs!B125))</f>
        <v>-3359.1692445335275</v>
      </c>
      <c r="L125">
        <f t="shared" ca="1" si="17"/>
        <v>-31.813907668424243</v>
      </c>
      <c r="M125">
        <f t="shared" ca="1" si="18"/>
        <v>6372.1754325062575</v>
      </c>
      <c r="N125">
        <f ca="1">SQRT(User_Model_Calcs!M125^2+Sat_Data!$B$3^2-2*User_Model_Calcs!M125*Sat_Data!$B$3*COS(RADIANS(L125))*COS(RADIANS(I125)))</f>
        <v>37986.200150281329</v>
      </c>
      <c r="O125">
        <f ca="1">DEGREES(ACOS(((Earth_Data!$B$1+Sat_Data!$B$2)/User_Model_Calcs!N125)*SQRT(1-COS(RADIANS(User_Model_Calcs!I125))^2*COS(RADIANS(User_Model_Calcs!B125))^2)))</f>
        <v>37.299349993533752</v>
      </c>
      <c r="P125">
        <f t="shared" ca="1" si="12"/>
        <v>52.570704379091339</v>
      </c>
    </row>
    <row r="126" spans="1:16" x14ac:dyDescent="0.25">
      <c r="A126" s="5">
        <f t="shared" ca="1" si="21"/>
        <v>141.30585298533043</v>
      </c>
      <c r="B126">
        <f t="shared" ca="1" si="22"/>
        <v>-32.675581973474372</v>
      </c>
      <c r="C126" s="6">
        <v>20135.9375</v>
      </c>
      <c r="D126">
        <f t="shared" ca="1" si="11"/>
        <v>0.75</v>
      </c>
      <c r="E126" s="1">
        <v>0.65</v>
      </c>
      <c r="F126">
        <v>19.899999999999999</v>
      </c>
      <c r="G126">
        <f t="shared" ca="1" si="15"/>
        <v>42.007420362456692</v>
      </c>
      <c r="H126">
        <f t="shared" ca="1" si="16"/>
        <v>17.418669491635647</v>
      </c>
      <c r="I126">
        <f ca="1">User_Model_Calcs!A126-Sat_Data!$B$5</f>
        <v>31.305852985330432</v>
      </c>
      <c r="J126">
        <f ca="1">(Earth_Data!$B$1/SQRT(1-Earth_Data!$B$2^2*SIN(RADIANS(User_Model_Calcs!B126))^2))*COS(RADIANS(User_Model_Calcs!B126))</f>
        <v>5373.9871688782305</v>
      </c>
      <c r="K126">
        <f ca="1">((Earth_Data!$B$1*(1-Earth_Data!$B$2^2))/SQRT(1-Earth_Data!$B$2^2*SIN(RADIANS(User_Model_Calcs!B126))^2))*SIN(RADIANS(User_Model_Calcs!B126))</f>
        <v>-3423.7304631465213</v>
      </c>
      <c r="L126">
        <f t="shared" ca="1" si="17"/>
        <v>-32.500933216268905</v>
      </c>
      <c r="M126">
        <f t="shared" ca="1" si="18"/>
        <v>6371.943845919026</v>
      </c>
      <c r="N126">
        <f ca="1">SQRT(User_Model_Calcs!M126^2+Sat_Data!$B$3^2-2*User_Model_Calcs!M126*Sat_Data!$B$3*COS(RADIANS(L126))*COS(RADIANS(I126)))</f>
        <v>37831.435921185235</v>
      </c>
      <c r="O126">
        <f ca="1">DEGREES(ACOS(((Earth_Data!$B$1+Sat_Data!$B$2)/User_Model_Calcs!N126)*SQRT(1-COS(RADIANS(User_Model_Calcs!I126))^2*COS(RADIANS(User_Model_Calcs!B126))^2)))</f>
        <v>39.250238734929859</v>
      </c>
      <c r="P126">
        <f t="shared" ca="1" si="12"/>
        <v>48.403093400105902</v>
      </c>
    </row>
    <row r="127" spans="1:16" x14ac:dyDescent="0.25">
      <c r="A127" s="5">
        <f t="shared" ca="1" si="21"/>
        <v>142.50753934456333</v>
      </c>
      <c r="B127">
        <f t="shared" ca="1" si="22"/>
        <v>-34.167947467537772</v>
      </c>
      <c r="C127" s="6">
        <v>20135.9375</v>
      </c>
      <c r="D127">
        <f t="shared" ca="1" si="11"/>
        <v>1.2</v>
      </c>
      <c r="E127" s="1">
        <v>0.65</v>
      </c>
      <c r="F127">
        <v>19.899999999999999</v>
      </c>
      <c r="G127">
        <f t="shared" ca="1" si="15"/>
        <v>46.089820015575185</v>
      </c>
      <c r="H127">
        <f t="shared" ca="1" si="16"/>
        <v>15.721158749075478</v>
      </c>
      <c r="I127">
        <f ca="1">User_Model_Calcs!A127-Sat_Data!$B$5</f>
        <v>32.507539344563327</v>
      </c>
      <c r="J127">
        <f ca="1">(Earth_Data!$B$1/SQRT(1-Earth_Data!$B$2^2*SIN(RADIANS(User_Model_Calcs!B127))^2))*COS(RADIANS(User_Model_Calcs!B127))</f>
        <v>5282.8208875725813</v>
      </c>
      <c r="K127">
        <f ca="1">((Earth_Data!$B$1*(1-Earth_Data!$B$2^2))/SQRT(1-Earth_Data!$B$2^2*SIN(RADIANS(User_Model_Calcs!B127))^2))*SIN(RADIANS(User_Model_Calcs!B127))</f>
        <v>-3561.877011962139</v>
      </c>
      <c r="L127">
        <f t="shared" ca="1" si="17"/>
        <v>-33.989334061797045</v>
      </c>
      <c r="M127">
        <f t="shared" ca="1" si="18"/>
        <v>6371.4334633987582</v>
      </c>
      <c r="N127">
        <f ca="1">SQRT(User_Model_Calcs!M127^2+Sat_Data!$B$3^2-2*User_Model_Calcs!M127*Sat_Data!$B$3*COS(RADIANS(L127))*COS(RADIANS(I127)))</f>
        <v>37983.126516452081</v>
      </c>
      <c r="O127">
        <f ca="1">DEGREES(ACOS(((Earth_Data!$B$1+Sat_Data!$B$2)/User_Model_Calcs!N127)*SQRT(1-COS(RADIANS(User_Model_Calcs!I127))^2*COS(RADIANS(User_Model_Calcs!B127))^2)))</f>
        <v>37.327455747230871</v>
      </c>
      <c r="P127">
        <f t="shared" ca="1" si="12"/>
        <v>48.6098912365578</v>
      </c>
    </row>
    <row r="128" spans="1:16" x14ac:dyDescent="0.25">
      <c r="A128" s="5">
        <f t="shared" ca="1" si="21"/>
        <v>143.04054531191809</v>
      </c>
      <c r="B128">
        <f t="shared" ca="1" si="22"/>
        <v>-35.322915555496088</v>
      </c>
      <c r="C128" s="6">
        <v>20135.9375</v>
      </c>
      <c r="D128">
        <f t="shared" ca="1" si="11"/>
        <v>0.75</v>
      </c>
      <c r="E128" s="1">
        <v>0.65</v>
      </c>
      <c r="F128">
        <v>19.899999999999999</v>
      </c>
      <c r="G128">
        <f t="shared" ca="1" si="15"/>
        <v>42.007420362456692</v>
      </c>
      <c r="H128">
        <f t="shared" ca="1" si="16"/>
        <v>23.656999145754806</v>
      </c>
      <c r="I128">
        <f ca="1">User_Model_Calcs!A128-Sat_Data!$B$5</f>
        <v>33.040545311918095</v>
      </c>
      <c r="J128">
        <f ca="1">(Earth_Data!$B$1/SQRT(1-Earth_Data!$B$2^2*SIN(RADIANS(User_Model_Calcs!B128))^2))*COS(RADIANS(User_Model_Calcs!B128))</f>
        <v>5209.7982157059068</v>
      </c>
      <c r="K128">
        <f ca="1">((Earth_Data!$B$1*(1-Earth_Data!$B$2^2))/SQRT(1-Earth_Data!$B$2^2*SIN(RADIANS(User_Model_Calcs!B128))^2))*SIN(RADIANS(User_Model_Calcs!B128))</f>
        <v>-3667.1566098124376</v>
      </c>
      <c r="L128">
        <f t="shared" ca="1" si="17"/>
        <v>-35.141564719409644</v>
      </c>
      <c r="M128">
        <f t="shared" ca="1" si="18"/>
        <v>6371.0309251535973</v>
      </c>
      <c r="N128">
        <f ca="1">SQRT(User_Model_Calcs!M128^2+Sat_Data!$B$3^2-2*User_Model_Calcs!M128*Sat_Data!$B$3*COS(RADIANS(L128))*COS(RADIANS(I128)))</f>
        <v>38080.417893188584</v>
      </c>
      <c r="O128">
        <f ca="1">DEGREES(ACOS(((Earth_Data!$B$1+Sat_Data!$B$2)/User_Model_Calcs!N128)*SQRT(1-COS(RADIANS(User_Model_Calcs!I128))^2*COS(RADIANS(User_Model_Calcs!B128))^2)))</f>
        <v>36.123259813593329</v>
      </c>
      <c r="P128">
        <f t="shared" ca="1" si="12"/>
        <v>48.364586335627344</v>
      </c>
    </row>
    <row r="129" spans="1:16" x14ac:dyDescent="0.25">
      <c r="A129" s="5">
        <f t="shared" ca="1" si="21"/>
        <v>144.56055222541909</v>
      </c>
      <c r="B129">
        <f t="shared" ca="1" si="22"/>
        <v>-34.254619952376885</v>
      </c>
      <c r="C129" s="6">
        <v>20135.9375</v>
      </c>
      <c r="D129">
        <f t="shared" ca="1" si="11"/>
        <v>3</v>
      </c>
      <c r="E129" s="1">
        <v>0.65</v>
      </c>
      <c r="F129">
        <v>19.899999999999999</v>
      </c>
      <c r="G129">
        <f t="shared" ca="1" si="15"/>
        <v>54.048620189015942</v>
      </c>
      <c r="H129">
        <f t="shared" ca="1" si="16"/>
        <v>19.176780557308724</v>
      </c>
      <c r="I129">
        <f ca="1">User_Model_Calcs!A129-Sat_Data!$B$5</f>
        <v>34.560552225419087</v>
      </c>
      <c r="J129">
        <f ca="1">(Earth_Data!$B$1/SQRT(1-Earth_Data!$B$2^2*SIN(RADIANS(User_Model_Calcs!B129))^2))*COS(RADIANS(User_Model_Calcs!B129))</f>
        <v>5277.4153098473635</v>
      </c>
      <c r="K129">
        <f ca="1">((Earth_Data!$B$1*(1-Earth_Data!$B$2^2))/SQRT(1-Earth_Data!$B$2^2*SIN(RADIANS(User_Model_Calcs!B129))^2))*SIN(RADIANS(User_Model_Calcs!B129))</f>
        <v>-3569.8277094520422</v>
      </c>
      <c r="L129">
        <f t="shared" ca="1" si="17"/>
        <v>-34.075791025229769</v>
      </c>
      <c r="M129">
        <f t="shared" ca="1" si="18"/>
        <v>6371.4034739437866</v>
      </c>
      <c r="N129">
        <f ca="1">SQRT(User_Model_Calcs!M129^2+Sat_Data!$B$3^2-2*User_Model_Calcs!M129*Sat_Data!$B$3*COS(RADIANS(L129))*COS(RADIANS(I129)))</f>
        <v>38103.947232275139</v>
      </c>
      <c r="O129">
        <f ca="1">DEGREES(ACOS(((Earth_Data!$B$1+Sat_Data!$B$2)/User_Model_Calcs!N129)*SQRT(1-COS(RADIANS(User_Model_Calcs!I129))^2*COS(RADIANS(User_Model_Calcs!B129))^2)))</f>
        <v>35.841512702640799</v>
      </c>
      <c r="P129">
        <f t="shared" ca="1" si="12"/>
        <v>50.74664722166083</v>
      </c>
    </row>
    <row r="130" spans="1:16" x14ac:dyDescent="0.25">
      <c r="A130" s="5">
        <f t="shared" ca="1" si="21"/>
        <v>142.52817024787589</v>
      </c>
      <c r="B130">
        <f t="shared" ca="1" si="22"/>
        <v>-32.926793983299298</v>
      </c>
      <c r="C130" s="6">
        <v>20135.9375</v>
      </c>
      <c r="D130">
        <f t="shared" ref="D130:D193" ca="1" si="23">CHOOSE(RANDBETWEEN(1,3),0.75,1.2,3)</f>
        <v>0.75</v>
      </c>
      <c r="E130" s="1">
        <v>0.65</v>
      </c>
      <c r="F130">
        <v>19.899999999999999</v>
      </c>
      <c r="G130">
        <f t="shared" ca="1" si="15"/>
        <v>42.007420362456692</v>
      </c>
      <c r="H130">
        <f t="shared" ca="1" si="16"/>
        <v>17.139983296406378</v>
      </c>
      <c r="I130">
        <f ca="1">User_Model_Calcs!A130-Sat_Data!$B$5</f>
        <v>32.528170247875892</v>
      </c>
      <c r="J130">
        <f ca="1">(Earth_Data!$B$1/SQRT(1-Earth_Data!$B$2^2*SIN(RADIANS(User_Model_Calcs!B130))^2))*COS(RADIANS(User_Model_Calcs!B130))</f>
        <v>5358.8948909157489</v>
      </c>
      <c r="K130">
        <f ca="1">((Earth_Data!$B$1*(1-Earth_Data!$B$2^2))/SQRT(1-Earth_Data!$B$2^2*SIN(RADIANS(User_Model_Calcs!B130))^2))*SIN(RADIANS(User_Model_Calcs!B130))</f>
        <v>-3447.1480273089492</v>
      </c>
      <c r="L130">
        <f t="shared" ca="1" si="17"/>
        <v>-32.751444508798535</v>
      </c>
      <c r="M130">
        <f t="shared" ca="1" si="18"/>
        <v>6371.858753461418</v>
      </c>
      <c r="N130">
        <f ca="1">SQRT(User_Model_Calcs!M130^2+Sat_Data!$B$3^2-2*User_Model_Calcs!M130*Sat_Data!$B$3*COS(RADIANS(L130))*COS(RADIANS(I130)))</f>
        <v>37913.068059874124</v>
      </c>
      <c r="O130">
        <f ca="1">DEGREES(ACOS(((Earth_Data!$B$1+Sat_Data!$B$2)/User_Model_Calcs!N130)*SQRT(1-COS(RADIANS(User_Model_Calcs!I130))^2*COS(RADIANS(User_Model_Calcs!B130))^2)))</f>
        <v>38.21074070000067</v>
      </c>
      <c r="P130">
        <f t="shared" ref="P130:P193" ca="1" si="24">DEGREES(ASIN(SIN(RADIANS(ABS(I130)))/(SIN(ACOS(COS(RADIANS(I130))*COS(RADIANS(B130)))))))</f>
        <v>49.558901988661454</v>
      </c>
    </row>
    <row r="131" spans="1:16" x14ac:dyDescent="0.25">
      <c r="A131" s="5">
        <f t="shared" ca="1" si="21"/>
        <v>144.59034724200211</v>
      </c>
      <c r="B131">
        <f t="shared" ca="1" si="22"/>
        <v>-36.721926258639392</v>
      </c>
      <c r="C131" s="6">
        <v>20135.9375</v>
      </c>
      <c r="D131">
        <f t="shared" ca="1" si="23"/>
        <v>0.75</v>
      </c>
      <c r="E131" s="1">
        <v>0.65</v>
      </c>
      <c r="F131">
        <v>19.899999999999999</v>
      </c>
      <c r="G131">
        <f t="shared" ref="G131:G194" ca="1" si="25">20.4+20*LOG(F131)+20*LOG(D131)+10*LOG(E131)</f>
        <v>42.007420362456692</v>
      </c>
      <c r="H131">
        <f t="shared" ref="H131:H194" ca="1" si="26">RAND()*(24-14)+14</f>
        <v>21.495425716126775</v>
      </c>
      <c r="I131">
        <f ca="1">User_Model_Calcs!A131-Sat_Data!$B$5</f>
        <v>34.59034724200211</v>
      </c>
      <c r="J131">
        <f ca="1">(Earth_Data!$B$1/SQRT(1-Earth_Data!$B$2^2*SIN(RADIANS(User_Model_Calcs!B131))^2))*COS(RADIANS(User_Model_Calcs!B131))</f>
        <v>5118.5073253414275</v>
      </c>
      <c r="K131">
        <f ca="1">((Earth_Data!$B$1*(1-Earth_Data!$B$2^2))/SQRT(1-Earth_Data!$B$2^2*SIN(RADIANS(User_Model_Calcs!B131))^2))*SIN(RADIANS(User_Model_Calcs!B131))</f>
        <v>-3792.7042708916988</v>
      </c>
      <c r="L131">
        <f t="shared" ref="L131:L194" ca="1" si="27">DEGREES(ATAN((K131/J131)))</f>
        <v>-36.537653361068372</v>
      </c>
      <c r="M131">
        <f t="shared" ref="M131:M194" ca="1" si="28">SQRT(J131^2+K131^2)</f>
        <v>6370.5355289813733</v>
      </c>
      <c r="N131">
        <f ca="1">SQRT(User_Model_Calcs!M131^2+Sat_Data!$B$3^2-2*User_Model_Calcs!M131*Sat_Data!$B$3*COS(RADIANS(L131))*COS(RADIANS(I131)))</f>
        <v>38250.003103701398</v>
      </c>
      <c r="O131">
        <f ca="1">DEGREES(ACOS(((Earth_Data!$B$1+Sat_Data!$B$2)/User_Model_Calcs!N131)*SQRT(1-COS(RADIANS(User_Model_Calcs!I131))^2*COS(RADIANS(User_Model_Calcs!B131))^2)))</f>
        <v>34.077611278076454</v>
      </c>
      <c r="P131">
        <f t="shared" ca="1" si="24"/>
        <v>49.072613424816744</v>
      </c>
    </row>
    <row r="132" spans="1:16" x14ac:dyDescent="0.25">
      <c r="A132" s="5">
        <f t="shared" ca="1" si="21"/>
        <v>143.69076122564431</v>
      </c>
      <c r="B132">
        <f t="shared" ca="1" si="22"/>
        <v>-35.084954073870172</v>
      </c>
      <c r="C132" s="6">
        <v>20135.9375</v>
      </c>
      <c r="D132">
        <f t="shared" ca="1" si="23"/>
        <v>0.75</v>
      </c>
      <c r="E132" s="1">
        <v>0.65</v>
      </c>
      <c r="F132">
        <v>19.899999999999999</v>
      </c>
      <c r="G132">
        <f t="shared" ca="1" si="25"/>
        <v>42.007420362456692</v>
      </c>
      <c r="H132">
        <f t="shared" ca="1" si="26"/>
        <v>14.01576610195921</v>
      </c>
      <c r="I132">
        <f ca="1">User_Model_Calcs!A132-Sat_Data!$B$5</f>
        <v>33.690761225644309</v>
      </c>
      <c r="J132">
        <f ca="1">(Earth_Data!$B$1/SQRT(1-Earth_Data!$B$2^2*SIN(RADIANS(User_Model_Calcs!B132))^2))*COS(RADIANS(User_Model_Calcs!B132))</f>
        <v>5225.0177787233952</v>
      </c>
      <c r="K132">
        <f ca="1">((Earth_Data!$B$1*(1-Earth_Data!$B$2^2))/SQRT(1-Earth_Data!$B$2^2*SIN(RADIANS(User_Model_Calcs!B132))^2))*SIN(RADIANS(User_Model_Calcs!B132))</f>
        <v>-3645.5846498413939</v>
      </c>
      <c r="L132">
        <f t="shared" ca="1" si="27"/>
        <v>-34.9041433561055</v>
      </c>
      <c r="M132">
        <f t="shared" ca="1" si="28"/>
        <v>6371.114363055709</v>
      </c>
      <c r="N132">
        <f ca="1">SQRT(User_Model_Calcs!M132^2+Sat_Data!$B$3^2-2*User_Model_Calcs!M132*Sat_Data!$B$3*COS(RADIANS(L132))*COS(RADIANS(I132)))</f>
        <v>38102.407438798655</v>
      </c>
      <c r="O132">
        <f ca="1">DEGREES(ACOS(((Earth_Data!$B$1+Sat_Data!$B$2)/User_Model_Calcs!N132)*SQRT(1-COS(RADIANS(User_Model_Calcs!I132))^2*COS(RADIANS(User_Model_Calcs!B132))^2)))</f>
        <v>35.856431052001078</v>
      </c>
      <c r="P132">
        <f t="shared" ca="1" si="24"/>
        <v>49.233305416500826</v>
      </c>
    </row>
    <row r="133" spans="1:16" x14ac:dyDescent="0.25">
      <c r="A133" s="5">
        <f t="shared" ca="1" si="21"/>
        <v>144.88022352838715</v>
      </c>
      <c r="B133">
        <f t="shared" ca="1" si="22"/>
        <v>-35.027612559577349</v>
      </c>
      <c r="C133" s="6">
        <v>20135.9375</v>
      </c>
      <c r="D133">
        <f t="shared" ca="1" si="23"/>
        <v>0.75</v>
      </c>
      <c r="E133" s="1">
        <v>0.65</v>
      </c>
      <c r="F133">
        <v>19.899999999999999</v>
      </c>
      <c r="G133">
        <f t="shared" ca="1" si="25"/>
        <v>42.007420362456692</v>
      </c>
      <c r="H133">
        <f t="shared" ca="1" si="26"/>
        <v>21.643969460680175</v>
      </c>
      <c r="I133">
        <f ca="1">User_Model_Calcs!A133-Sat_Data!$B$5</f>
        <v>34.880223528387148</v>
      </c>
      <c r="J133">
        <f ca="1">(Earth_Data!$B$1/SQRT(1-Earth_Data!$B$2^2*SIN(RADIANS(User_Model_Calcs!B133))^2))*COS(RADIANS(User_Model_Calcs!B133))</f>
        <v>5228.671738004321</v>
      </c>
      <c r="K133">
        <f ca="1">((Earth_Data!$B$1*(1-Earth_Data!$B$2^2))/SQRT(1-Earth_Data!$B$2^2*SIN(RADIANS(User_Model_Calcs!B133))^2))*SIN(RADIANS(User_Model_Calcs!B133))</f>
        <v>-3640.3771502417012</v>
      </c>
      <c r="L133">
        <f t="shared" ca="1" si="27"/>
        <v>-34.846933854304311</v>
      </c>
      <c r="M133">
        <f t="shared" ca="1" si="28"/>
        <v>6371.134431151725</v>
      </c>
      <c r="N133">
        <f ca="1">SQRT(User_Model_Calcs!M133^2+Sat_Data!$B$3^2-2*User_Model_Calcs!M133*Sat_Data!$B$3*COS(RADIANS(L133))*COS(RADIANS(I133)))</f>
        <v>38166.655897301345</v>
      </c>
      <c r="O133">
        <f ca="1">DEGREES(ACOS(((Earth_Data!$B$1+Sat_Data!$B$2)/User_Model_Calcs!N133)*SQRT(1-COS(RADIANS(User_Model_Calcs!I133))^2*COS(RADIANS(User_Model_Calcs!B133))^2)))</f>
        <v>35.07991510446697</v>
      </c>
      <c r="P133">
        <f t="shared" ca="1" si="24"/>
        <v>50.532851814533309</v>
      </c>
    </row>
    <row r="134" spans="1:16" x14ac:dyDescent="0.25">
      <c r="A134" s="5">
        <f t="shared" ca="1" si="21"/>
        <v>142.71680354162939</v>
      </c>
      <c r="B134">
        <f t="shared" ca="1" si="22"/>
        <v>-36.202455661646503</v>
      </c>
      <c r="C134" s="6">
        <v>20135.9375</v>
      </c>
      <c r="D134">
        <f t="shared" ca="1" si="23"/>
        <v>0.75</v>
      </c>
      <c r="E134" s="1">
        <v>0.65</v>
      </c>
      <c r="F134">
        <v>19.899999999999999</v>
      </c>
      <c r="G134">
        <f t="shared" ca="1" si="25"/>
        <v>42.007420362456692</v>
      </c>
      <c r="H134">
        <f t="shared" ca="1" si="26"/>
        <v>14.721583596168497</v>
      </c>
      <c r="I134">
        <f ca="1">User_Model_Calcs!A134-Sat_Data!$B$5</f>
        <v>32.716803541629389</v>
      </c>
      <c r="J134">
        <f ca="1">(Earth_Data!$B$1/SQRT(1-Earth_Data!$B$2^2*SIN(RADIANS(User_Model_Calcs!B134))^2))*COS(RADIANS(User_Model_Calcs!B134))</f>
        <v>5152.7648434420898</v>
      </c>
      <c r="K134">
        <f ca="1">((Earth_Data!$B$1*(1-Earth_Data!$B$2^2))/SQRT(1-Earth_Data!$B$2^2*SIN(RADIANS(User_Model_Calcs!B134))^2))*SIN(RADIANS(User_Model_Calcs!B134))</f>
        <v>-3746.3439485512763</v>
      </c>
      <c r="L134">
        <f t="shared" ca="1" si="27"/>
        <v>-36.019216987007034</v>
      </c>
      <c r="M134">
        <f t="shared" ca="1" si="28"/>
        <v>6370.7204076665894</v>
      </c>
      <c r="N134">
        <f ca="1">SQRT(User_Model_Calcs!M134^2+Sat_Data!$B$3^2-2*User_Model_Calcs!M134*Sat_Data!$B$3*COS(RADIANS(L134))*COS(RADIANS(I134)))</f>
        <v>38115.786525051881</v>
      </c>
      <c r="O134">
        <f ca="1">DEGREES(ACOS(((Earth_Data!$B$1+Sat_Data!$B$2)/User_Model_Calcs!N134)*SQRT(1-COS(RADIANS(User_Model_Calcs!I134))^2*COS(RADIANS(User_Model_Calcs!B134))^2)))</f>
        <v>35.688773196259639</v>
      </c>
      <c r="P134">
        <f t="shared" ca="1" si="24"/>
        <v>47.403838371666254</v>
      </c>
    </row>
    <row r="135" spans="1:16" x14ac:dyDescent="0.25">
      <c r="A135" s="5">
        <f t="shared" ca="1" si="21"/>
        <v>140.47566131892034</v>
      </c>
      <c r="B135">
        <f t="shared" ca="1" si="22"/>
        <v>-36.58375097003649</v>
      </c>
      <c r="C135" s="6">
        <v>20135.9375</v>
      </c>
      <c r="D135">
        <f t="shared" ca="1" si="23"/>
        <v>1.2</v>
      </c>
      <c r="E135" s="1">
        <v>0.65</v>
      </c>
      <c r="F135">
        <v>19.899999999999999</v>
      </c>
      <c r="G135">
        <f t="shared" ca="1" si="25"/>
        <v>46.089820015575185</v>
      </c>
      <c r="H135">
        <f t="shared" ca="1" si="26"/>
        <v>14.933861247877468</v>
      </c>
      <c r="I135">
        <f ca="1">User_Model_Calcs!A135-Sat_Data!$B$5</f>
        <v>30.475661318920345</v>
      </c>
      <c r="J135">
        <f ca="1">(Earth_Data!$B$1/SQRT(1-Earth_Data!$B$2^2*SIN(RADIANS(User_Model_Calcs!B135))^2))*COS(RADIANS(User_Model_Calcs!B135))</f>
        <v>5127.6608718367834</v>
      </c>
      <c r="K135">
        <f ca="1">((Earth_Data!$B$1*(1-Earth_Data!$B$2^2))/SQRT(1-Earth_Data!$B$2^2*SIN(RADIANS(User_Model_Calcs!B135))^2))*SIN(RADIANS(User_Model_Calcs!B135))</f>
        <v>-3780.4027271679124</v>
      </c>
      <c r="L135">
        <f t="shared" ca="1" si="27"/>
        <v>-36.399747284574431</v>
      </c>
      <c r="M135">
        <f t="shared" ca="1" si="28"/>
        <v>6370.5848080175929</v>
      </c>
      <c r="N135">
        <f ca="1">SQRT(User_Model_Calcs!M135^2+Sat_Data!$B$3^2-2*User_Model_Calcs!M135*Sat_Data!$B$3*COS(RADIANS(L135))*COS(RADIANS(I135)))</f>
        <v>38022.776513929457</v>
      </c>
      <c r="O135">
        <f ca="1">DEGREES(ACOS(((Earth_Data!$B$1+Sat_Data!$B$2)/User_Model_Calcs!N135)*SQRT(1-COS(RADIANS(User_Model_Calcs!I135))^2*COS(RADIANS(User_Model_Calcs!B135))^2)))</f>
        <v>36.824772222977714</v>
      </c>
      <c r="P135">
        <f t="shared" ca="1" si="24"/>
        <v>44.636040818197053</v>
      </c>
    </row>
    <row r="136" spans="1:16" x14ac:dyDescent="0.25">
      <c r="A136" s="5">
        <f t="shared" ca="1" si="21"/>
        <v>141.6055027306418</v>
      </c>
      <c r="B136">
        <f t="shared" ca="1" si="22"/>
        <v>-35.73347294750684</v>
      </c>
      <c r="C136" s="6">
        <v>20135.9375</v>
      </c>
      <c r="D136">
        <f t="shared" ca="1" si="23"/>
        <v>3</v>
      </c>
      <c r="E136" s="1">
        <v>0.65</v>
      </c>
      <c r="F136">
        <v>19.899999999999999</v>
      </c>
      <c r="G136">
        <f t="shared" ca="1" si="25"/>
        <v>54.048620189015942</v>
      </c>
      <c r="H136">
        <f t="shared" ca="1" si="26"/>
        <v>16.394193152471264</v>
      </c>
      <c r="I136">
        <f ca="1">User_Model_Calcs!A136-Sat_Data!$B$5</f>
        <v>31.605502730641803</v>
      </c>
      <c r="J136">
        <f ca="1">(Earth_Data!$B$1/SQRT(1-Earth_Data!$B$2^2*SIN(RADIANS(User_Model_Calcs!B136))^2))*COS(RADIANS(User_Model_Calcs!B136))</f>
        <v>5183.3281486865526</v>
      </c>
      <c r="K136">
        <f ca="1">((Earth_Data!$B$1*(1-Earth_Data!$B$2^2))/SQRT(1-Earth_Data!$B$2^2*SIN(RADIANS(User_Model_Calcs!B136))^2))*SIN(RADIANS(User_Model_Calcs!B136))</f>
        <v>-3704.2276720982659</v>
      </c>
      <c r="L136">
        <f t="shared" ca="1" si="27"/>
        <v>-35.551219579110047</v>
      </c>
      <c r="M136">
        <f t="shared" ca="1" si="28"/>
        <v>6370.8863860301972</v>
      </c>
      <c r="N136">
        <f ca="1">SQRT(User_Model_Calcs!M136^2+Sat_Data!$B$3^2-2*User_Model_Calcs!M136*Sat_Data!$B$3*COS(RADIANS(L136))*COS(RADIANS(I136)))</f>
        <v>38028.069546723884</v>
      </c>
      <c r="O136">
        <f ca="1">DEGREES(ACOS(((Earth_Data!$B$1+Sat_Data!$B$2)/User_Model_Calcs!N136)*SQRT(1-COS(RADIANS(User_Model_Calcs!I136))^2*COS(RADIANS(User_Model_Calcs!B136))^2)))</f>
        <v>36.763547608769763</v>
      </c>
      <c r="P136">
        <f t="shared" ca="1" si="24"/>
        <v>46.49593364561413</v>
      </c>
    </row>
    <row r="137" spans="1:16" x14ac:dyDescent="0.25">
      <c r="A137" s="5">
        <f t="shared" ca="1" si="21"/>
        <v>141.45372383251853</v>
      </c>
      <c r="B137">
        <f t="shared" ca="1" si="22"/>
        <v>-33.461506152870285</v>
      </c>
      <c r="C137" s="6">
        <v>20135.9375</v>
      </c>
      <c r="D137">
        <f t="shared" ca="1" si="23"/>
        <v>3</v>
      </c>
      <c r="E137" s="1">
        <v>0.65</v>
      </c>
      <c r="F137">
        <v>19.899999999999999</v>
      </c>
      <c r="G137">
        <f t="shared" ca="1" si="25"/>
        <v>54.048620189015942</v>
      </c>
      <c r="H137">
        <f t="shared" ca="1" si="26"/>
        <v>21.00651184918858</v>
      </c>
      <c r="I137">
        <f ca="1">User_Model_Calcs!A137-Sat_Data!$B$5</f>
        <v>31.453723832518534</v>
      </c>
      <c r="J137">
        <f ca="1">(Earth_Data!$B$1/SQRT(1-Earth_Data!$B$2^2*SIN(RADIANS(User_Model_Calcs!B137))^2))*COS(RADIANS(User_Model_Calcs!B137))</f>
        <v>5326.427471444259</v>
      </c>
      <c r="K137">
        <f ca="1">((Earth_Data!$B$1*(1-Earth_Data!$B$2^2))/SQRT(1-Earth_Data!$B$2^2*SIN(RADIANS(User_Model_Calcs!B137))^2))*SIN(RADIANS(User_Model_Calcs!B137))</f>
        <v>-3496.7744955660623</v>
      </c>
      <c r="L137">
        <f t="shared" ca="1" si="27"/>
        <v>-33.284709956340684</v>
      </c>
      <c r="M137">
        <f t="shared" ca="1" si="28"/>
        <v>6371.6765047668086</v>
      </c>
      <c r="N137">
        <f ca="1">SQRT(User_Model_Calcs!M137^2+Sat_Data!$B$3^2-2*User_Model_Calcs!M137*Sat_Data!$B$3*COS(RADIANS(L137))*COS(RADIANS(I137)))</f>
        <v>37884.620366667172</v>
      </c>
      <c r="O137">
        <f ca="1">DEGREES(ACOS(((Earth_Data!$B$1+Sat_Data!$B$2)/User_Model_Calcs!N137)*SQRT(1-COS(RADIANS(User_Model_Calcs!I137))^2*COS(RADIANS(User_Model_Calcs!B137))^2)))</f>
        <v>38.568021517951976</v>
      </c>
      <c r="P137">
        <f t="shared" ca="1" si="24"/>
        <v>47.968556771243371</v>
      </c>
    </row>
    <row r="138" spans="1:16" x14ac:dyDescent="0.25">
      <c r="A138" s="5">
        <f t="shared" ca="1" si="21"/>
        <v>141.57166163947946</v>
      </c>
      <c r="B138">
        <f t="shared" ca="1" si="22"/>
        <v>-34.054376540044274</v>
      </c>
      <c r="C138" s="6">
        <v>20135.9375</v>
      </c>
      <c r="D138">
        <f t="shared" ca="1" si="23"/>
        <v>1.2</v>
      </c>
      <c r="E138" s="1">
        <v>0.65</v>
      </c>
      <c r="F138">
        <v>19.899999999999999</v>
      </c>
      <c r="G138">
        <f t="shared" ca="1" si="25"/>
        <v>46.089820015575185</v>
      </c>
      <c r="H138">
        <f t="shared" ca="1" si="26"/>
        <v>14.411335068787746</v>
      </c>
      <c r="I138">
        <f ca="1">User_Model_Calcs!A138-Sat_Data!$B$5</f>
        <v>31.571661639479458</v>
      </c>
      <c r="J138">
        <f ca="1">(Earth_Data!$B$1/SQRT(1-Earth_Data!$B$2^2*SIN(RADIANS(User_Model_Calcs!B138))^2))*COS(RADIANS(User_Model_Calcs!B138))</f>
        <v>5289.8857317305938</v>
      </c>
      <c r="K138">
        <f ca="1">((Earth_Data!$B$1*(1-Earth_Data!$B$2^2))/SQRT(1-Earth_Data!$B$2^2*SIN(RADIANS(User_Model_Calcs!B138))^2))*SIN(RADIANS(User_Model_Calcs!B138))</f>
        <v>-3551.4466583593316</v>
      </c>
      <c r="L138">
        <f t="shared" ca="1" si="27"/>
        <v>-33.876048007016628</v>
      </c>
      <c r="M138">
        <f t="shared" ca="1" si="28"/>
        <v>6371.4727043234352</v>
      </c>
      <c r="N138">
        <f ca="1">SQRT(User_Model_Calcs!M138^2+Sat_Data!$B$3^2-2*User_Model_Calcs!M138*Sat_Data!$B$3*COS(RADIANS(L138))*COS(RADIANS(I138)))</f>
        <v>37925.591897270744</v>
      </c>
      <c r="O138">
        <f ca="1">DEGREES(ACOS(((Earth_Data!$B$1+Sat_Data!$B$2)/User_Model_Calcs!N138)*SQRT(1-COS(RADIANS(User_Model_Calcs!I138))^2*COS(RADIANS(User_Model_Calcs!B138))^2)))</f>
        <v>38.047621956049603</v>
      </c>
      <c r="P138">
        <f t="shared" ca="1" si="24"/>
        <v>47.658866696831893</v>
      </c>
    </row>
    <row r="139" spans="1:16" x14ac:dyDescent="0.25">
      <c r="A139" s="5">
        <f t="shared" ca="1" si="21"/>
        <v>140.32280697148792</v>
      </c>
      <c r="B139">
        <f t="shared" ca="1" si="22"/>
        <v>-33.297469034114371</v>
      </c>
      <c r="C139" s="6">
        <v>20135.9375</v>
      </c>
      <c r="D139">
        <f t="shared" ca="1" si="23"/>
        <v>1.2</v>
      </c>
      <c r="E139" s="1">
        <v>0.65</v>
      </c>
      <c r="F139">
        <v>19.899999999999999</v>
      </c>
      <c r="G139">
        <f t="shared" ca="1" si="25"/>
        <v>46.089820015575185</v>
      </c>
      <c r="H139">
        <f t="shared" ca="1" si="26"/>
        <v>23.955213808746116</v>
      </c>
      <c r="I139">
        <f ca="1">User_Model_Calcs!A139-Sat_Data!$B$5</f>
        <v>30.322806971487921</v>
      </c>
      <c r="J139">
        <f ca="1">(Earth_Data!$B$1/SQRT(1-Earth_Data!$B$2^2*SIN(RADIANS(User_Model_Calcs!B139))^2))*COS(RADIANS(User_Model_Calcs!B139))</f>
        <v>5336.4372372478292</v>
      </c>
      <c r="K139">
        <f ca="1">((Earth_Data!$B$1*(1-Earth_Data!$B$2^2))/SQRT(1-Earth_Data!$B$2^2*SIN(RADIANS(User_Model_Calcs!B139))^2))*SIN(RADIANS(User_Model_Calcs!B139))</f>
        <v>-3481.5820567985306</v>
      </c>
      <c r="L139">
        <f t="shared" ca="1" si="27"/>
        <v>-33.12111015809203</v>
      </c>
      <c r="M139">
        <f t="shared" ca="1" si="28"/>
        <v>6371.73257484232</v>
      </c>
      <c r="N139">
        <f ca="1">SQRT(User_Model_Calcs!M139^2+Sat_Data!$B$3^2-2*User_Model_Calcs!M139*Sat_Data!$B$3*COS(RADIANS(L139))*COS(RADIANS(I139)))</f>
        <v>37814.881082904772</v>
      </c>
      <c r="O139">
        <f ca="1">DEGREES(ACOS(((Earth_Data!$B$1+Sat_Data!$B$2)/User_Model_Calcs!N139)*SQRT(1-COS(RADIANS(User_Model_Calcs!I139))^2*COS(RADIANS(User_Model_Calcs!B139))^2)))</f>
        <v>39.459941523673017</v>
      </c>
      <c r="P139">
        <f t="shared" ca="1" si="24"/>
        <v>46.813510581608746</v>
      </c>
    </row>
    <row r="140" spans="1:16" x14ac:dyDescent="0.25">
      <c r="A140" s="5">
        <f t="shared" ca="1" si="21"/>
        <v>141.23652687976849</v>
      </c>
      <c r="B140">
        <f t="shared" ca="1" si="22"/>
        <v>-32.534371834367903</v>
      </c>
      <c r="C140" s="6">
        <v>20135.9375</v>
      </c>
      <c r="D140">
        <f t="shared" ca="1" si="23"/>
        <v>3</v>
      </c>
      <c r="E140" s="1">
        <v>0.65</v>
      </c>
      <c r="F140">
        <v>19.899999999999999</v>
      </c>
      <c r="G140">
        <f t="shared" ca="1" si="25"/>
        <v>54.048620189015942</v>
      </c>
      <c r="H140">
        <f t="shared" ca="1" si="26"/>
        <v>21.545436293037021</v>
      </c>
      <c r="I140">
        <f ca="1">User_Model_Calcs!A140-Sat_Data!$B$5</f>
        <v>31.236526879768491</v>
      </c>
      <c r="J140">
        <f ca="1">(Earth_Data!$B$1/SQRT(1-Earth_Data!$B$2^2*SIN(RADIANS(User_Model_Calcs!B140))^2))*COS(RADIANS(User_Model_Calcs!B140))</f>
        <v>5382.4253827904213</v>
      </c>
      <c r="K140">
        <f ca="1">((Earth_Data!$B$1*(1-Earth_Data!$B$2^2))/SQRT(1-Earth_Data!$B$2^2*SIN(RADIANS(User_Model_Calcs!B140))^2))*SIN(RADIANS(User_Model_Calcs!B140))</f>
        <v>-3410.5385206818119</v>
      </c>
      <c r="L140">
        <f t="shared" ca="1" si="27"/>
        <v>-32.360122835957398</v>
      </c>
      <c r="M140">
        <f t="shared" ca="1" si="28"/>
        <v>6371.9915256033646</v>
      </c>
      <c r="N140">
        <f ca="1">SQRT(User_Model_Calcs!M140^2+Sat_Data!$B$3^2-2*User_Model_Calcs!M140*Sat_Data!$B$3*COS(RADIANS(L140))*COS(RADIANS(I140)))</f>
        <v>37819.638983576726</v>
      </c>
      <c r="O140">
        <f ca="1">DEGREES(ACOS(((Earth_Data!$B$1+Sat_Data!$B$2)/User_Model_Calcs!N140)*SQRT(1-COS(RADIANS(User_Model_Calcs!I140))^2*COS(RADIANS(User_Model_Calcs!B140))^2)))</f>
        <v>39.402443586093135</v>
      </c>
      <c r="P140">
        <f t="shared" ca="1" si="24"/>
        <v>48.435118121864072</v>
      </c>
    </row>
    <row r="141" spans="1:16" x14ac:dyDescent="0.25">
      <c r="A141" s="5">
        <f t="shared" ca="1" si="21"/>
        <v>140.21230239354895</v>
      </c>
      <c r="B141">
        <f t="shared" ca="1" si="22"/>
        <v>-36.728052008216771</v>
      </c>
      <c r="C141" s="6">
        <v>20135.9375</v>
      </c>
      <c r="D141">
        <f t="shared" ca="1" si="23"/>
        <v>1.2</v>
      </c>
      <c r="E141" s="1">
        <v>0.65</v>
      </c>
      <c r="F141">
        <v>19.899999999999999</v>
      </c>
      <c r="G141">
        <f t="shared" ca="1" si="25"/>
        <v>46.089820015575185</v>
      </c>
      <c r="H141">
        <f t="shared" ca="1" si="26"/>
        <v>16.21646252166915</v>
      </c>
      <c r="I141">
        <f ca="1">User_Model_Calcs!A141-Sat_Data!$B$5</f>
        <v>30.212302393548953</v>
      </c>
      <c r="J141">
        <f ca="1">(Earth_Data!$B$1/SQRT(1-Earth_Data!$B$2^2*SIN(RADIANS(User_Model_Calcs!B141))^2))*COS(RADIANS(User_Model_Calcs!B141))</f>
        <v>5118.1008280701499</v>
      </c>
      <c r="K141">
        <f ca="1">((Earth_Data!$B$1*(1-Earth_Data!$B$2^2))/SQRT(1-Earth_Data!$B$2^2*SIN(RADIANS(User_Model_Calcs!B141))^2))*SIN(RADIANS(User_Model_Calcs!B141))</f>
        <v>-3793.2491327131934</v>
      </c>
      <c r="L141">
        <f t="shared" ca="1" si="27"/>
        <v>-36.543767274520334</v>
      </c>
      <c r="M141">
        <f t="shared" ca="1" si="28"/>
        <v>6370.5333425955596</v>
      </c>
      <c r="N141">
        <f ca="1">SQRT(User_Model_Calcs!M141^2+Sat_Data!$B$3^2-2*User_Model_Calcs!M141*Sat_Data!$B$3*COS(RADIANS(L141))*COS(RADIANS(I141)))</f>
        <v>38018.725177606968</v>
      </c>
      <c r="O141">
        <f ca="1">DEGREES(ACOS(((Earth_Data!$B$1+Sat_Data!$B$2)/User_Model_Calcs!N141)*SQRT(1-COS(RADIANS(User_Model_Calcs!I141))^2*COS(RADIANS(User_Model_Calcs!B141))^2)))</f>
        <v>36.874088449710996</v>
      </c>
      <c r="P141">
        <f t="shared" ca="1" si="24"/>
        <v>44.237137593817465</v>
      </c>
    </row>
    <row r="142" spans="1:16" x14ac:dyDescent="0.25">
      <c r="A142" s="5">
        <f t="shared" ca="1" si="21"/>
        <v>142.75199393623151</v>
      </c>
      <c r="B142">
        <f t="shared" ca="1" si="22"/>
        <v>-36.624046814953047</v>
      </c>
      <c r="C142" s="6">
        <v>20135.9375</v>
      </c>
      <c r="D142">
        <f t="shared" ca="1" si="23"/>
        <v>3</v>
      </c>
      <c r="E142" s="1">
        <v>0.65</v>
      </c>
      <c r="F142">
        <v>19.899999999999999</v>
      </c>
      <c r="G142">
        <f t="shared" ca="1" si="25"/>
        <v>54.048620189015942</v>
      </c>
      <c r="H142">
        <f t="shared" ca="1" si="26"/>
        <v>17.959336648888268</v>
      </c>
      <c r="I142">
        <f ca="1">User_Model_Calcs!A142-Sat_Data!$B$5</f>
        <v>32.751993936231514</v>
      </c>
      <c r="J142">
        <f ca="1">(Earth_Data!$B$1/SQRT(1-Earth_Data!$B$2^2*SIN(RADIANS(User_Model_Calcs!B142))^2))*COS(RADIANS(User_Model_Calcs!B142))</f>
        <v>5124.9945239153376</v>
      </c>
      <c r="K142">
        <f ca="1">((Earth_Data!$B$1*(1-Earth_Data!$B$2^2))/SQRT(1-Earth_Data!$B$2^2*SIN(RADIANS(User_Model_Calcs!B142))^2))*SIN(RADIANS(User_Model_Calcs!B142))</f>
        <v>-3783.9924573282078</v>
      </c>
      <c r="L142">
        <f t="shared" ca="1" si="27"/>
        <v>-36.439964178450808</v>
      </c>
      <c r="M142">
        <f t="shared" ca="1" si="28"/>
        <v>6370.5704444169651</v>
      </c>
      <c r="N142">
        <f ca="1">SQRT(User_Model_Calcs!M142^2+Sat_Data!$B$3^2-2*User_Model_Calcs!M142*Sat_Data!$B$3*COS(RADIANS(L142))*COS(RADIANS(I142)))</f>
        <v>38143.480519899422</v>
      </c>
      <c r="O142">
        <f ca="1">DEGREES(ACOS(((Earth_Data!$B$1+Sat_Data!$B$2)/User_Model_Calcs!N142)*SQRT(1-COS(RADIANS(User_Model_Calcs!I142))^2*COS(RADIANS(User_Model_Calcs!B142))^2)))</f>
        <v>35.351751564239549</v>
      </c>
      <c r="P142">
        <f t="shared" ca="1" si="24"/>
        <v>47.157522363545986</v>
      </c>
    </row>
    <row r="143" spans="1:16" x14ac:dyDescent="0.25">
      <c r="A143" s="5">
        <f t="shared" ca="1" si="21"/>
        <v>140.97584401123717</v>
      </c>
      <c r="B143">
        <f t="shared" ca="1" si="22"/>
        <v>-35.136359181481211</v>
      </c>
      <c r="C143" s="6">
        <v>20135.9375</v>
      </c>
      <c r="D143">
        <f t="shared" ca="1" si="23"/>
        <v>1.2</v>
      </c>
      <c r="E143" s="1">
        <v>0.65</v>
      </c>
      <c r="F143">
        <v>19.899999999999999</v>
      </c>
      <c r="G143">
        <f t="shared" ca="1" si="25"/>
        <v>46.089820015575185</v>
      </c>
      <c r="H143">
        <f t="shared" ca="1" si="26"/>
        <v>20.36840898817502</v>
      </c>
      <c r="I143">
        <f ca="1">User_Model_Calcs!A143-Sat_Data!$B$5</f>
        <v>30.975844011237172</v>
      </c>
      <c r="J143">
        <f ca="1">(Earth_Data!$B$1/SQRT(1-Earth_Data!$B$2^2*SIN(RADIANS(User_Model_Calcs!B143))^2))*COS(RADIANS(User_Model_Calcs!B143))</f>
        <v>5221.7376453500292</v>
      </c>
      <c r="K143">
        <f ca="1">((Earth_Data!$B$1*(1-Earth_Data!$B$2^2))/SQRT(1-Earth_Data!$B$2^2*SIN(RADIANS(User_Model_Calcs!B143))^2))*SIN(RADIANS(User_Model_Calcs!B143))</f>
        <v>-3650.2499628215728</v>
      </c>
      <c r="L143">
        <f t="shared" ca="1" si="27"/>
        <v>-34.955430731763713</v>
      </c>
      <c r="M143">
        <f t="shared" ca="1" si="28"/>
        <v>6371.0963599638453</v>
      </c>
      <c r="N143">
        <f ca="1">SQRT(User_Model_Calcs!M143^2+Sat_Data!$B$3^2-2*User_Model_Calcs!M143*Sat_Data!$B$3*COS(RADIANS(L143))*COS(RADIANS(I143)))</f>
        <v>37958.725045484571</v>
      </c>
      <c r="O143">
        <f ca="1">DEGREES(ACOS(((Earth_Data!$B$1+Sat_Data!$B$2)/User_Model_Calcs!N143)*SQRT(1-COS(RADIANS(User_Model_Calcs!I143))^2*COS(RADIANS(User_Model_Calcs!B143))^2)))</f>
        <v>37.627033334833833</v>
      </c>
      <c r="P143">
        <f t="shared" ca="1" si="24"/>
        <v>46.206472783838713</v>
      </c>
    </row>
    <row r="144" spans="1:16" x14ac:dyDescent="0.25">
      <c r="A144" s="5">
        <f t="shared" ca="1" si="21"/>
        <v>143.52156403839885</v>
      </c>
      <c r="B144">
        <f t="shared" ca="1" si="22"/>
        <v>-33.532258156917685</v>
      </c>
      <c r="C144" s="6">
        <v>20135.9375</v>
      </c>
      <c r="D144">
        <f t="shared" ca="1" si="23"/>
        <v>1.2</v>
      </c>
      <c r="E144" s="1">
        <v>0.65</v>
      </c>
      <c r="F144">
        <v>19.899999999999999</v>
      </c>
      <c r="G144">
        <f t="shared" ca="1" si="25"/>
        <v>46.089820015575185</v>
      </c>
      <c r="H144">
        <f t="shared" ca="1" si="26"/>
        <v>16.233515560382337</v>
      </c>
      <c r="I144">
        <f ca="1">User_Model_Calcs!A144-Sat_Data!$B$5</f>
        <v>33.52156403839885</v>
      </c>
      <c r="J144">
        <f ca="1">(Earth_Data!$B$1/SQRT(1-Earth_Data!$B$2^2*SIN(RADIANS(User_Model_Calcs!B144))^2))*COS(RADIANS(User_Model_Calcs!B144))</f>
        <v>5322.0965886252116</v>
      </c>
      <c r="K144">
        <f ca="1">((Earth_Data!$B$1*(1-Earth_Data!$B$2^2))/SQRT(1-Earth_Data!$B$2^2*SIN(RADIANS(User_Model_Calcs!B144))^2))*SIN(RADIANS(User_Model_Calcs!B144))</f>
        <v>-3503.3185194183206</v>
      </c>
      <c r="L144">
        <f t="shared" ca="1" si="27"/>
        <v>-33.35527511791863</v>
      </c>
      <c r="M144">
        <f t="shared" ca="1" si="28"/>
        <v>6371.6522776400379</v>
      </c>
      <c r="N144">
        <f ca="1">SQRT(User_Model_Calcs!M144^2+Sat_Data!$B$3^2-2*User_Model_Calcs!M144*Sat_Data!$B$3*COS(RADIANS(L144))*COS(RADIANS(I144)))</f>
        <v>38003.358304731068</v>
      </c>
      <c r="O144">
        <f ca="1">DEGREES(ACOS(((Earth_Data!$B$1+Sat_Data!$B$2)/User_Model_Calcs!N144)*SQRT(1-COS(RADIANS(User_Model_Calcs!I144))^2*COS(RADIANS(User_Model_Calcs!B144))^2)))</f>
        <v>37.079288000739297</v>
      </c>
      <c r="P144">
        <f t="shared" ca="1" si="24"/>
        <v>50.174836425791014</v>
      </c>
    </row>
    <row r="145" spans="1:16" x14ac:dyDescent="0.25">
      <c r="A145" s="5">
        <f t="shared" ca="1" si="21"/>
        <v>143.93087648515689</v>
      </c>
      <c r="B145">
        <f t="shared" ca="1" si="22"/>
        <v>-32.212534637879884</v>
      </c>
      <c r="C145" s="6">
        <v>20135.9375</v>
      </c>
      <c r="D145">
        <f t="shared" ca="1" si="23"/>
        <v>3</v>
      </c>
      <c r="E145" s="1">
        <v>0.65</v>
      </c>
      <c r="F145">
        <v>19.899999999999999</v>
      </c>
      <c r="G145">
        <f t="shared" ca="1" si="25"/>
        <v>54.048620189015942</v>
      </c>
      <c r="H145">
        <f t="shared" ca="1" si="26"/>
        <v>23.766272417693635</v>
      </c>
      <c r="I145">
        <f ca="1">User_Model_Calcs!A145-Sat_Data!$B$5</f>
        <v>33.930876485156887</v>
      </c>
      <c r="J145">
        <f ca="1">(Earth_Data!$B$1/SQRT(1-Earth_Data!$B$2^2*SIN(RADIANS(User_Model_Calcs!B145))^2))*COS(RADIANS(User_Model_Calcs!B145))</f>
        <v>5401.5348515776132</v>
      </c>
      <c r="K145">
        <f ca="1">((Earth_Data!$B$1*(1-Earth_Data!$B$2^2))/SQRT(1-Earth_Data!$B$2^2*SIN(RADIANS(User_Model_Calcs!B145))^2))*SIN(RADIANS(User_Model_Calcs!B145))</f>
        <v>-3380.3959570185361</v>
      </c>
      <c r="L145">
        <f t="shared" ca="1" si="27"/>
        <v>-32.039212481404206</v>
      </c>
      <c r="M145">
        <f t="shared" ca="1" si="28"/>
        <v>6372.0997778624633</v>
      </c>
      <c r="N145">
        <f ca="1">SQRT(User_Model_Calcs!M145^2+Sat_Data!$B$3^2-2*User_Model_Calcs!M145*Sat_Data!$B$3*COS(RADIANS(L145))*COS(RADIANS(I145)))</f>
        <v>37953.694765113236</v>
      </c>
      <c r="O145">
        <f ca="1">DEGREES(ACOS(((Earth_Data!$B$1+Sat_Data!$B$2)/User_Model_Calcs!N145)*SQRT(1-COS(RADIANS(User_Model_Calcs!I145))^2*COS(RADIANS(User_Model_Calcs!B145))^2)))</f>
        <v>37.703725002896206</v>
      </c>
      <c r="P145">
        <f t="shared" ca="1" si="24"/>
        <v>51.608232108167471</v>
      </c>
    </row>
    <row r="146" spans="1:16" x14ac:dyDescent="0.25">
      <c r="A146" s="5">
        <f t="shared" ca="1" si="21"/>
        <v>141.87188021366489</v>
      </c>
      <c r="B146">
        <f t="shared" ca="1" si="22"/>
        <v>-32.977551273568629</v>
      </c>
      <c r="C146" s="6">
        <v>20135.9375</v>
      </c>
      <c r="D146">
        <f t="shared" ca="1" si="23"/>
        <v>0.75</v>
      </c>
      <c r="E146" s="1">
        <v>0.65</v>
      </c>
      <c r="F146">
        <v>19.899999999999999</v>
      </c>
      <c r="G146">
        <f t="shared" ca="1" si="25"/>
        <v>42.007420362456692</v>
      </c>
      <c r="H146">
        <f t="shared" ca="1" si="26"/>
        <v>22.840558163350995</v>
      </c>
      <c r="I146">
        <f ca="1">User_Model_Calcs!A146-Sat_Data!$B$5</f>
        <v>31.871880213664895</v>
      </c>
      <c r="J146">
        <f ca="1">(Earth_Data!$B$1/SQRT(1-Earth_Data!$B$2^2*SIN(RADIANS(User_Model_Calcs!B146))^2))*COS(RADIANS(User_Model_Calcs!B146))</f>
        <v>5355.8329678776199</v>
      </c>
      <c r="K146">
        <f ca="1">((Earth_Data!$B$1*(1-Earth_Data!$B$2^2))/SQRT(1-Earth_Data!$B$2^2*SIN(RADIANS(User_Model_Calcs!B146))^2))*SIN(RADIANS(User_Model_Calcs!B146))</f>
        <v>-3451.8716028975587</v>
      </c>
      <c r="L146">
        <f t="shared" ca="1" si="27"/>
        <v>-32.802061848256535</v>
      </c>
      <c r="M146">
        <f t="shared" ca="1" si="28"/>
        <v>6371.841518956302</v>
      </c>
      <c r="N146">
        <f ca="1">SQRT(User_Model_Calcs!M146^2+Sat_Data!$B$3^2-2*User_Model_Calcs!M146*Sat_Data!$B$3*COS(RADIANS(L146))*COS(RADIANS(I146)))</f>
        <v>37879.565187382002</v>
      </c>
      <c r="O146">
        <f ca="1">DEGREES(ACOS(((Earth_Data!$B$1+Sat_Data!$B$2)/User_Model_Calcs!N146)*SQRT(1-COS(RADIANS(User_Model_Calcs!I146))^2*COS(RADIANS(User_Model_Calcs!B146))^2)))</f>
        <v>38.634504496186338</v>
      </c>
      <c r="P146">
        <f t="shared" ca="1" si="24"/>
        <v>48.800168863956003</v>
      </c>
    </row>
    <row r="147" spans="1:16" x14ac:dyDescent="0.25">
      <c r="A147" s="5">
        <f t="shared" ca="1" si="21"/>
        <v>141.79973908237446</v>
      </c>
      <c r="B147">
        <f t="shared" ca="1" si="22"/>
        <v>-35.555740626851005</v>
      </c>
      <c r="C147" s="6">
        <v>20135.9375</v>
      </c>
      <c r="D147">
        <f t="shared" ca="1" si="23"/>
        <v>0.75</v>
      </c>
      <c r="E147" s="1">
        <v>0.65</v>
      </c>
      <c r="F147">
        <v>19.899999999999999</v>
      </c>
      <c r="G147">
        <f t="shared" ca="1" si="25"/>
        <v>42.007420362456692</v>
      </c>
      <c r="H147">
        <f t="shared" ca="1" si="26"/>
        <v>20.799291562865477</v>
      </c>
      <c r="I147">
        <f ca="1">User_Model_Calcs!A147-Sat_Data!$B$5</f>
        <v>31.799739082374458</v>
      </c>
      <c r="J147">
        <f ca="1">(Earth_Data!$B$1/SQRT(1-Earth_Data!$B$2^2*SIN(RADIANS(User_Model_Calcs!B147))^2))*COS(RADIANS(User_Model_Calcs!B147))</f>
        <v>5194.8199958983923</v>
      </c>
      <c r="K147">
        <f ca="1">((Earth_Data!$B$1*(1-Earth_Data!$B$2^2))/SQRT(1-Earth_Data!$B$2^2*SIN(RADIANS(User_Model_Calcs!B147))^2))*SIN(RADIANS(User_Model_Calcs!B147))</f>
        <v>-3688.2024034571878</v>
      </c>
      <c r="L147">
        <f t="shared" ca="1" si="27"/>
        <v>-35.373873400297171</v>
      </c>
      <c r="M147">
        <f t="shared" ca="1" si="28"/>
        <v>6370.9490469358761</v>
      </c>
      <c r="N147">
        <f ca="1">SQRT(User_Model_Calcs!M147^2+Sat_Data!$B$3^2-2*User_Model_Calcs!M147*Sat_Data!$B$3*COS(RADIANS(L147))*COS(RADIANS(I147)))</f>
        <v>38027.489406863082</v>
      </c>
      <c r="O147">
        <f ca="1">DEGREES(ACOS(((Earth_Data!$B$1+Sat_Data!$B$2)/User_Model_Calcs!N147)*SQRT(1-COS(RADIANS(User_Model_Calcs!I147))^2*COS(RADIANS(User_Model_Calcs!B147))^2)))</f>
        <v>36.771542893562561</v>
      </c>
      <c r="P147">
        <f t="shared" ca="1" si="24"/>
        <v>46.836497874827351</v>
      </c>
    </row>
    <row r="148" spans="1:16" x14ac:dyDescent="0.25">
      <c r="A148" s="5">
        <f t="shared" ca="1" si="21"/>
        <v>143.82387848973431</v>
      </c>
      <c r="B148">
        <f t="shared" ca="1" si="22"/>
        <v>-33.03658118571947</v>
      </c>
      <c r="C148" s="6">
        <v>20135.9375</v>
      </c>
      <c r="D148">
        <f t="shared" ca="1" si="23"/>
        <v>0.75</v>
      </c>
      <c r="E148" s="1">
        <v>0.65</v>
      </c>
      <c r="F148">
        <v>19.899999999999999</v>
      </c>
      <c r="G148">
        <f t="shared" ca="1" si="25"/>
        <v>42.007420362456692</v>
      </c>
      <c r="H148">
        <f t="shared" ca="1" si="26"/>
        <v>21.413809092008737</v>
      </c>
      <c r="I148">
        <f ca="1">User_Model_Calcs!A148-Sat_Data!$B$5</f>
        <v>33.823878489734312</v>
      </c>
      <c r="J148">
        <f ca="1">(Earth_Data!$B$1/SQRT(1-Earth_Data!$B$2^2*SIN(RADIANS(User_Model_Calcs!B148))^2))*COS(RADIANS(User_Model_Calcs!B148))</f>
        <v>5352.2667077892593</v>
      </c>
      <c r="K148">
        <f ca="1">((Earth_Data!$B$1*(1-Earth_Data!$B$2^2))/SQRT(1-Earth_Data!$B$2^2*SIN(RADIANS(User_Model_Calcs!B148))^2))*SIN(RADIANS(User_Model_Calcs!B148))</f>
        <v>-3457.3616794062627</v>
      </c>
      <c r="L148">
        <f t="shared" ca="1" si="27"/>
        <v>-32.860929689922266</v>
      </c>
      <c r="M148">
        <f t="shared" ca="1" si="28"/>
        <v>6371.8214580711665</v>
      </c>
      <c r="N148">
        <f ca="1">SQRT(User_Model_Calcs!M148^2+Sat_Data!$B$3^2-2*User_Model_Calcs!M148*Sat_Data!$B$3*COS(RADIANS(L148))*COS(RADIANS(I148)))</f>
        <v>37992.851517601674</v>
      </c>
      <c r="O148">
        <f ca="1">DEGREES(ACOS(((Earth_Data!$B$1+Sat_Data!$B$2)/User_Model_Calcs!N148)*SQRT(1-COS(RADIANS(User_Model_Calcs!I148))^2*COS(RADIANS(User_Model_Calcs!B148))^2)))</f>
        <v>37.211894210994856</v>
      </c>
      <c r="P148">
        <f t="shared" ca="1" si="24"/>
        <v>50.866886698224775</v>
      </c>
    </row>
    <row r="149" spans="1:16" x14ac:dyDescent="0.25">
      <c r="A149" s="5">
        <f t="shared" ca="1" si="21"/>
        <v>142.23886681295144</v>
      </c>
      <c r="B149">
        <f t="shared" ca="1" si="22"/>
        <v>-34.923493537762894</v>
      </c>
      <c r="C149" s="6">
        <v>20135.9375</v>
      </c>
      <c r="D149">
        <f t="shared" ca="1" si="23"/>
        <v>0.75</v>
      </c>
      <c r="E149" s="1">
        <v>0.65</v>
      </c>
      <c r="F149">
        <v>19.899999999999999</v>
      </c>
      <c r="G149">
        <f t="shared" ca="1" si="25"/>
        <v>42.007420362456692</v>
      </c>
      <c r="H149">
        <f t="shared" ca="1" si="26"/>
        <v>17.692113902134075</v>
      </c>
      <c r="I149">
        <f ca="1">User_Model_Calcs!A149-Sat_Data!$B$5</f>
        <v>32.238866812951443</v>
      </c>
      <c r="J149">
        <f ca="1">(Earth_Data!$B$1/SQRT(1-Earth_Data!$B$2^2*SIN(RADIANS(User_Model_Calcs!B149))^2))*COS(RADIANS(User_Model_Calcs!B149))</f>
        <v>5235.2930704473902</v>
      </c>
      <c r="K149">
        <f ca="1">((Earth_Data!$B$1*(1-Earth_Data!$B$2^2))/SQRT(1-Earth_Data!$B$2^2*SIN(RADIANS(User_Model_Calcs!B149))^2))*SIN(RADIANS(User_Model_Calcs!B149))</f>
        <v>-3630.9123148642443</v>
      </c>
      <c r="L149">
        <f t="shared" ca="1" si="27"/>
        <v>-34.743056380579702</v>
      </c>
      <c r="M149">
        <f t="shared" ca="1" si="28"/>
        <v>6371.1708320925827</v>
      </c>
      <c r="N149">
        <f ca="1">SQRT(User_Model_Calcs!M149^2+Sat_Data!$B$3^2-2*User_Model_Calcs!M149*Sat_Data!$B$3*COS(RADIANS(L149))*COS(RADIANS(I149)))</f>
        <v>38012.972455832576</v>
      </c>
      <c r="O149">
        <f ca="1">DEGREES(ACOS(((Earth_Data!$B$1+Sat_Data!$B$2)/User_Model_Calcs!N149)*SQRT(1-COS(RADIANS(User_Model_Calcs!I149))^2*COS(RADIANS(User_Model_Calcs!B149))^2)))</f>
        <v>36.953777147313133</v>
      </c>
      <c r="P149">
        <f t="shared" ca="1" si="24"/>
        <v>47.769344931811638</v>
      </c>
    </row>
    <row r="150" spans="1:16" x14ac:dyDescent="0.25">
      <c r="A150" s="5">
        <f t="shared" ca="1" si="21"/>
        <v>144.28539628891343</v>
      </c>
      <c r="B150">
        <f t="shared" ca="1" si="22"/>
        <v>-34.896794476953765</v>
      </c>
      <c r="C150" s="6">
        <v>20135.9375</v>
      </c>
      <c r="D150">
        <f t="shared" ca="1" si="23"/>
        <v>3</v>
      </c>
      <c r="E150" s="1">
        <v>0.65</v>
      </c>
      <c r="F150">
        <v>19.899999999999999</v>
      </c>
      <c r="G150">
        <f t="shared" ca="1" si="25"/>
        <v>54.048620189015942</v>
      </c>
      <c r="H150">
        <f t="shared" ca="1" si="26"/>
        <v>21.852478447378253</v>
      </c>
      <c r="I150">
        <f ca="1">User_Model_Calcs!A150-Sat_Data!$B$5</f>
        <v>34.285396288913432</v>
      </c>
      <c r="J150">
        <f ca="1">(Earth_Data!$B$1/SQRT(1-Earth_Data!$B$2^2*SIN(RADIANS(User_Model_Calcs!B150))^2))*COS(RADIANS(User_Model_Calcs!B150))</f>
        <v>5236.9881773696852</v>
      </c>
      <c r="K150">
        <f ca="1">((Earth_Data!$B$1*(1-Earth_Data!$B$2^2))/SQRT(1-Earth_Data!$B$2^2*SIN(RADIANS(User_Model_Calcs!B150))^2))*SIN(RADIANS(User_Model_Calcs!B150))</f>
        <v>-3628.4833526347707</v>
      </c>
      <c r="L150">
        <f t="shared" ca="1" si="27"/>
        <v>-34.716419642269713</v>
      </c>
      <c r="M150">
        <f t="shared" ca="1" si="28"/>
        <v>6371.1801583582237</v>
      </c>
      <c r="N150">
        <f ca="1">SQRT(User_Model_Calcs!M150^2+Sat_Data!$B$3^2-2*User_Model_Calcs!M150*Sat_Data!$B$3*COS(RADIANS(L150))*COS(RADIANS(I150)))</f>
        <v>38125.012304046839</v>
      </c>
      <c r="O150">
        <f ca="1">DEGREES(ACOS(((Earth_Data!$B$1+Sat_Data!$B$2)/User_Model_Calcs!N150)*SQRT(1-COS(RADIANS(User_Model_Calcs!I150))^2*COS(RADIANS(User_Model_Calcs!B150))^2)))</f>
        <v>35.582974724821312</v>
      </c>
      <c r="P150">
        <f t="shared" ca="1" si="24"/>
        <v>49.999094199310441</v>
      </c>
    </row>
    <row r="151" spans="1:16" x14ac:dyDescent="0.25">
      <c r="A151" s="5">
        <f t="shared" ca="1" si="21"/>
        <v>141.5212142875327</v>
      </c>
      <c r="B151">
        <f t="shared" ca="1" si="22"/>
        <v>-35.961375829589045</v>
      </c>
      <c r="C151" s="6">
        <v>20135.9375</v>
      </c>
      <c r="D151">
        <f t="shared" ca="1" si="23"/>
        <v>0.75</v>
      </c>
      <c r="E151" s="1">
        <v>0.65</v>
      </c>
      <c r="F151">
        <v>19.899999999999999</v>
      </c>
      <c r="G151">
        <f t="shared" ca="1" si="25"/>
        <v>42.007420362456692</v>
      </c>
      <c r="H151">
        <f t="shared" ca="1" si="26"/>
        <v>16.574538631932892</v>
      </c>
      <c r="I151">
        <f ca="1">User_Model_Calcs!A151-Sat_Data!$B$5</f>
        <v>31.5212142875327</v>
      </c>
      <c r="J151">
        <f ca="1">(Earth_Data!$B$1/SQRT(1-Earth_Data!$B$2^2*SIN(RADIANS(User_Model_Calcs!B151))^2))*COS(RADIANS(User_Model_Calcs!B151))</f>
        <v>5168.5192207401542</v>
      </c>
      <c r="K151">
        <f ca="1">((Earth_Data!$B$1*(1-Earth_Data!$B$2^2))/SQRT(1-Earth_Data!$B$2^2*SIN(RADIANS(User_Model_Calcs!B151))^2))*SIN(RADIANS(User_Model_Calcs!B151))</f>
        <v>-3724.7249752683965</v>
      </c>
      <c r="L151">
        <f t="shared" ca="1" si="27"/>
        <v>-35.778637552248611</v>
      </c>
      <c r="M151">
        <f t="shared" ca="1" si="28"/>
        <v>6370.8058420068464</v>
      </c>
      <c r="N151">
        <f ca="1">SQRT(User_Model_Calcs!M151^2+Sat_Data!$B$3^2-2*User_Model_Calcs!M151*Sat_Data!$B$3*COS(RADIANS(L151))*COS(RADIANS(I151)))</f>
        <v>38037.626200921659</v>
      </c>
      <c r="O151">
        <f ca="1">DEGREES(ACOS(((Earth_Data!$B$1+Sat_Data!$B$2)/User_Model_Calcs!N151)*SQRT(1-COS(RADIANS(User_Model_Calcs!I151))^2*COS(RADIANS(User_Model_Calcs!B151))^2)))</f>
        <v>36.644757747835122</v>
      </c>
      <c r="P151">
        <f t="shared" ca="1" si="24"/>
        <v>46.244007016921614</v>
      </c>
    </row>
    <row r="152" spans="1:16" x14ac:dyDescent="0.25">
      <c r="A152" s="5">
        <f t="shared" ca="1" si="21"/>
        <v>140.93457522437964</v>
      </c>
      <c r="B152">
        <f t="shared" ca="1" si="22"/>
        <v>-32.399717480941774</v>
      </c>
      <c r="C152" s="6">
        <v>20135.9375</v>
      </c>
      <c r="D152">
        <f t="shared" ca="1" si="23"/>
        <v>1.2</v>
      </c>
      <c r="E152" s="1">
        <v>0.65</v>
      </c>
      <c r="F152">
        <v>19.899999999999999</v>
      </c>
      <c r="G152">
        <f t="shared" ca="1" si="25"/>
        <v>46.089820015575185</v>
      </c>
      <c r="H152">
        <f t="shared" ca="1" si="26"/>
        <v>16.85861441305239</v>
      </c>
      <c r="I152">
        <f ca="1">User_Model_Calcs!A152-Sat_Data!$B$5</f>
        <v>30.934575224379643</v>
      </c>
      <c r="J152">
        <f ca="1">(Earth_Data!$B$1/SQRT(1-Earth_Data!$B$2^2*SIN(RADIANS(User_Model_Calcs!B152))^2))*COS(RADIANS(User_Model_Calcs!B152))</f>
        <v>5390.4413636425197</v>
      </c>
      <c r="K152">
        <f ca="1">((Earth_Data!$B$1*(1-Earth_Data!$B$2^2))/SQRT(1-Earth_Data!$B$2^2*SIN(RADIANS(User_Model_Calcs!B152))^2))*SIN(RADIANS(User_Model_Calcs!B152))</f>
        <v>-3397.9399660290533</v>
      </c>
      <c r="L152">
        <f t="shared" ca="1" si="27"/>
        <v>-32.225853608960307</v>
      </c>
      <c r="M152">
        <f t="shared" ca="1" si="28"/>
        <v>6372.0368884373038</v>
      </c>
      <c r="N152">
        <f ca="1">SQRT(User_Model_Calcs!M152^2+Sat_Data!$B$3^2-2*User_Model_Calcs!M152*Sat_Data!$B$3*COS(RADIANS(L152))*COS(RADIANS(I152)))</f>
        <v>37795.645351020386</v>
      </c>
      <c r="O152">
        <f ca="1">DEGREES(ACOS(((Earth_Data!$B$1+Sat_Data!$B$2)/User_Model_Calcs!N152)*SQRT(1-COS(RADIANS(User_Model_Calcs!I152))^2*COS(RADIANS(User_Model_Calcs!B152))^2)))</f>
        <v>39.712462415673315</v>
      </c>
      <c r="P152">
        <f t="shared" ca="1" si="24"/>
        <v>48.201071190165869</v>
      </c>
    </row>
    <row r="153" spans="1:16" x14ac:dyDescent="0.25">
      <c r="A153" s="5">
        <f t="shared" ca="1" si="21"/>
        <v>141.04869707976675</v>
      </c>
      <c r="B153">
        <f t="shared" ca="1" si="22"/>
        <v>-35.462221469119683</v>
      </c>
      <c r="C153" s="6">
        <v>20135.9375</v>
      </c>
      <c r="D153">
        <f t="shared" ca="1" si="23"/>
        <v>1.2</v>
      </c>
      <c r="E153" s="1">
        <v>0.65</v>
      </c>
      <c r="F153">
        <v>19.899999999999999</v>
      </c>
      <c r="G153">
        <f t="shared" ca="1" si="25"/>
        <v>46.089820015575185</v>
      </c>
      <c r="H153">
        <f t="shared" ca="1" si="26"/>
        <v>18.344293651548718</v>
      </c>
      <c r="I153">
        <f ca="1">User_Model_Calcs!A153-Sat_Data!$B$5</f>
        <v>31.048697079766754</v>
      </c>
      <c r="J153">
        <f ca="1">(Earth_Data!$B$1/SQRT(1-Earth_Data!$B$2^2*SIN(RADIANS(User_Model_Calcs!B153))^2))*COS(RADIANS(User_Model_Calcs!B153))</f>
        <v>5200.8466627727694</v>
      </c>
      <c r="K153">
        <f ca="1">((Earth_Data!$B$1*(1-Earth_Data!$B$2^2))/SQRT(1-Earth_Data!$B$2^2*SIN(RADIANS(User_Model_Calcs!B153))^2))*SIN(RADIANS(User_Model_Calcs!B153))</f>
        <v>-3679.7561289230734</v>
      </c>
      <c r="L153">
        <f t="shared" ca="1" si="27"/>
        <v>-35.280560225029312</v>
      </c>
      <c r="M153">
        <f t="shared" ca="1" si="28"/>
        <v>6370.981963404196</v>
      </c>
      <c r="N153">
        <f ca="1">SQRT(User_Model_Calcs!M153^2+Sat_Data!$B$3^2-2*User_Model_Calcs!M153*Sat_Data!$B$3*COS(RADIANS(L153))*COS(RADIANS(I153)))</f>
        <v>37982.379131322799</v>
      </c>
      <c r="O153">
        <f ca="1">DEGREES(ACOS(((Earth_Data!$B$1+Sat_Data!$B$2)/User_Model_Calcs!N153)*SQRT(1-COS(RADIANS(User_Model_Calcs!I153))^2*COS(RADIANS(User_Model_Calcs!B153))^2)))</f>
        <v>37.330594968451749</v>
      </c>
      <c r="P153">
        <f t="shared" ca="1" si="24"/>
        <v>46.058956982739815</v>
      </c>
    </row>
    <row r="154" spans="1:16" x14ac:dyDescent="0.25">
      <c r="A154" s="5">
        <f t="shared" ca="1" si="21"/>
        <v>143.43785757493535</v>
      </c>
      <c r="B154">
        <f t="shared" ca="1" si="22"/>
        <v>-32.398391595874863</v>
      </c>
      <c r="C154" s="6">
        <v>20135.9375</v>
      </c>
      <c r="D154">
        <f t="shared" ca="1" si="23"/>
        <v>0.75</v>
      </c>
      <c r="E154" s="1">
        <v>0.65</v>
      </c>
      <c r="F154">
        <v>19.899999999999999</v>
      </c>
      <c r="G154">
        <f t="shared" ca="1" si="25"/>
        <v>42.007420362456692</v>
      </c>
      <c r="H154">
        <f t="shared" ca="1" si="26"/>
        <v>22.782520364084569</v>
      </c>
      <c r="I154">
        <f ca="1">User_Model_Calcs!A154-Sat_Data!$B$5</f>
        <v>33.43785757493535</v>
      </c>
      <c r="J154">
        <f ca="1">(Earth_Data!$B$1/SQRT(1-Earth_Data!$B$2^2*SIN(RADIANS(User_Model_Calcs!B154))^2))*COS(RADIANS(User_Model_Calcs!B154))</f>
        <v>5390.5201455544493</v>
      </c>
      <c r="K154">
        <f ca="1">((Earth_Data!$B$1*(1-Earth_Data!$B$2^2))/SQRT(1-Earth_Data!$B$2^2*SIN(RADIANS(User_Model_Calcs!B154))^2))*SIN(RADIANS(User_Model_Calcs!B154))</f>
        <v>-3397.8158210718861</v>
      </c>
      <c r="L154">
        <f t="shared" ca="1" si="27"/>
        <v>-32.224531535101633</v>
      </c>
      <c r="M154">
        <f t="shared" ca="1" si="28"/>
        <v>6372.0373346014521</v>
      </c>
      <c r="N154">
        <f ca="1">SQRT(User_Model_Calcs!M154^2+Sat_Data!$B$3^2-2*User_Model_Calcs!M154*Sat_Data!$B$3*COS(RADIANS(L154))*COS(RADIANS(I154)))</f>
        <v>37935.253290699438</v>
      </c>
      <c r="O154">
        <f ca="1">DEGREES(ACOS(((Earth_Data!$B$1+Sat_Data!$B$2)/User_Model_Calcs!N154)*SQRT(1-COS(RADIANS(User_Model_Calcs!I154))^2*COS(RADIANS(User_Model_Calcs!B154))^2)))</f>
        <v>37.934019160240943</v>
      </c>
      <c r="P154">
        <f t="shared" ca="1" si="24"/>
        <v>50.943402266997303</v>
      </c>
    </row>
    <row r="155" spans="1:16" x14ac:dyDescent="0.25">
      <c r="A155" s="5">
        <f t="shared" ca="1" si="21"/>
        <v>142.68143980410022</v>
      </c>
      <c r="B155">
        <f t="shared" ca="1" si="22"/>
        <v>-33.113933792649931</v>
      </c>
      <c r="C155" s="6">
        <v>20135.9375</v>
      </c>
      <c r="D155">
        <f t="shared" ca="1" si="23"/>
        <v>3</v>
      </c>
      <c r="E155" s="1">
        <v>0.65</v>
      </c>
      <c r="F155">
        <v>19.899999999999999</v>
      </c>
      <c r="G155">
        <f t="shared" ca="1" si="25"/>
        <v>54.048620189015942</v>
      </c>
      <c r="H155">
        <f t="shared" ca="1" si="26"/>
        <v>23.592162987944391</v>
      </c>
      <c r="I155">
        <f ca="1">User_Model_Calcs!A155-Sat_Data!$B$5</f>
        <v>32.681439804100222</v>
      </c>
      <c r="J155">
        <f ca="1">(Earth_Data!$B$1/SQRT(1-Earth_Data!$B$2^2*SIN(RADIANS(User_Model_Calcs!B155))^2))*COS(RADIANS(User_Model_Calcs!B155))</f>
        <v>5347.584882011276</v>
      </c>
      <c r="K155">
        <f ca="1">((Earth_Data!$B$1*(1-Earth_Data!$B$2^2))/SQRT(1-Earth_Data!$B$2^2*SIN(RADIANS(User_Model_Calcs!B155))^2))*SIN(RADIANS(User_Model_Calcs!B155))</f>
        <v>-3464.5503694832341</v>
      </c>
      <c r="L155">
        <f t="shared" ca="1" si="27"/>
        <v>-32.938071044626753</v>
      </c>
      <c r="M155">
        <f t="shared" ca="1" si="28"/>
        <v>6371.7951421088528</v>
      </c>
      <c r="N155">
        <f ca="1">SQRT(User_Model_Calcs!M155^2+Sat_Data!$B$3^2-2*User_Model_Calcs!M155*Sat_Data!$B$3*COS(RADIANS(L155))*COS(RADIANS(I155)))</f>
        <v>37932.229991772147</v>
      </c>
      <c r="O155">
        <f ca="1">DEGREES(ACOS(((Earth_Data!$B$1+Sat_Data!$B$2)/User_Model_Calcs!N155)*SQRT(1-COS(RADIANS(User_Model_Calcs!I155))^2*COS(RADIANS(User_Model_Calcs!B155))^2)))</f>
        <v>37.968640479521412</v>
      </c>
      <c r="P155">
        <f t="shared" ca="1" si="24"/>
        <v>49.583440512126394</v>
      </c>
    </row>
    <row r="156" spans="1:16" x14ac:dyDescent="0.25">
      <c r="A156" s="5">
        <f t="shared" ca="1" si="21"/>
        <v>144.47126674274207</v>
      </c>
      <c r="B156">
        <f t="shared" ca="1" si="22"/>
        <v>-34.27408379324914</v>
      </c>
      <c r="C156" s="6">
        <v>20135.9375</v>
      </c>
      <c r="D156">
        <f t="shared" ca="1" si="23"/>
        <v>3</v>
      </c>
      <c r="E156" s="1">
        <v>0.65</v>
      </c>
      <c r="F156">
        <v>19.899999999999999</v>
      </c>
      <c r="G156">
        <f t="shared" ca="1" si="25"/>
        <v>54.048620189015942</v>
      </c>
      <c r="H156">
        <f t="shared" ca="1" si="26"/>
        <v>21.669336149954116</v>
      </c>
      <c r="I156">
        <f ca="1">User_Model_Calcs!A156-Sat_Data!$B$5</f>
        <v>34.471266742742074</v>
      </c>
      <c r="J156">
        <f ca="1">(Earth_Data!$B$1/SQRT(1-Earth_Data!$B$2^2*SIN(RADIANS(User_Model_Calcs!B156))^2))*COS(RADIANS(User_Model_Calcs!B156))</f>
        <v>5276.1997278192921</v>
      </c>
      <c r="K156">
        <f ca="1">((Earth_Data!$B$1*(1-Earth_Data!$B$2^2))/SQRT(1-Earth_Data!$B$2^2*SIN(RADIANS(User_Model_Calcs!B156))^2))*SIN(RADIANS(User_Model_Calcs!B156))</f>
        <v>-3571.6120698479922</v>
      </c>
      <c r="L156">
        <f t="shared" ca="1" si="27"/>
        <v>-34.09520669111717</v>
      </c>
      <c r="M156">
        <f t="shared" ca="1" si="28"/>
        <v>6371.3967342588421</v>
      </c>
      <c r="N156">
        <f ca="1">SQRT(User_Model_Calcs!M156^2+Sat_Data!$B$3^2-2*User_Model_Calcs!M156*Sat_Data!$B$3*COS(RADIANS(L156))*COS(RADIANS(I156)))</f>
        <v>38099.898298323875</v>
      </c>
      <c r="O156">
        <f ca="1">DEGREES(ACOS(((Earth_Data!$B$1+Sat_Data!$B$2)/User_Model_Calcs!N156)*SQRT(1-COS(RADIANS(User_Model_Calcs!I156))^2*COS(RADIANS(User_Model_Calcs!B156))^2)))</f>
        <v>35.890668398703262</v>
      </c>
      <c r="P156">
        <f t="shared" ca="1" si="24"/>
        <v>50.638907146516729</v>
      </c>
    </row>
    <row r="157" spans="1:16" x14ac:dyDescent="0.25">
      <c r="A157" s="5">
        <f t="shared" ca="1" si="21"/>
        <v>143.1874076556019</v>
      </c>
      <c r="B157">
        <f t="shared" ca="1" si="22"/>
        <v>-33.279180693021353</v>
      </c>
      <c r="C157" s="6">
        <v>20135.9375</v>
      </c>
      <c r="D157">
        <f t="shared" ca="1" si="23"/>
        <v>3</v>
      </c>
      <c r="E157" s="1">
        <v>0.65</v>
      </c>
      <c r="F157">
        <v>19.899999999999999</v>
      </c>
      <c r="G157">
        <f t="shared" ca="1" si="25"/>
        <v>54.048620189015942</v>
      </c>
      <c r="H157">
        <f t="shared" ca="1" si="26"/>
        <v>15.732181611510072</v>
      </c>
      <c r="I157">
        <f ca="1">User_Model_Calcs!A157-Sat_Data!$B$5</f>
        <v>33.187407655601902</v>
      </c>
      <c r="J157">
        <f ca="1">(Earth_Data!$B$1/SQRT(1-Earth_Data!$B$2^2*SIN(RADIANS(User_Model_Calcs!B157))^2))*COS(RADIANS(User_Model_Calcs!B157))</f>
        <v>5337.550504052072</v>
      </c>
      <c r="K157">
        <f ca="1">((Earth_Data!$B$1*(1-Earth_Data!$B$2^2))/SQRT(1-Earth_Data!$B$2^2*SIN(RADIANS(User_Model_Calcs!B157))^2))*SIN(RADIANS(User_Model_Calcs!B157))</f>
        <v>-3479.886517239569</v>
      </c>
      <c r="L157">
        <f t="shared" ca="1" si="27"/>
        <v>-33.102870930536277</v>
      </c>
      <c r="M157">
        <f t="shared" ca="1" si="28"/>
        <v>6371.738817322338</v>
      </c>
      <c r="N157">
        <f ca="1">SQRT(User_Model_Calcs!M157^2+Sat_Data!$B$3^2-2*User_Model_Calcs!M157*Sat_Data!$B$3*COS(RADIANS(L157))*COS(RADIANS(I157)))</f>
        <v>37970.074825796444</v>
      </c>
      <c r="O157">
        <f ca="1">DEGREES(ACOS(((Earth_Data!$B$1+Sat_Data!$B$2)/User_Model_Calcs!N157)*SQRT(1-COS(RADIANS(User_Model_Calcs!I157))^2*COS(RADIANS(User_Model_Calcs!B157))^2)))</f>
        <v>37.494168146709463</v>
      </c>
      <c r="P157">
        <f t="shared" ca="1" si="24"/>
        <v>50.005602974111575</v>
      </c>
    </row>
    <row r="158" spans="1:16" x14ac:dyDescent="0.25">
      <c r="A158" s="5">
        <f t="shared" ca="1" si="21"/>
        <v>140.68874964488009</v>
      </c>
      <c r="B158">
        <f t="shared" ca="1" si="22"/>
        <v>-34.42424450631809</v>
      </c>
      <c r="C158" s="6">
        <v>20135.9375</v>
      </c>
      <c r="D158">
        <f t="shared" ca="1" si="23"/>
        <v>3</v>
      </c>
      <c r="E158" s="1">
        <v>0.65</v>
      </c>
      <c r="F158">
        <v>19.899999999999999</v>
      </c>
      <c r="G158">
        <f t="shared" ca="1" si="25"/>
        <v>54.048620189015942</v>
      </c>
      <c r="H158">
        <f t="shared" ca="1" si="26"/>
        <v>14.187131408223616</v>
      </c>
      <c r="I158">
        <f ca="1">User_Model_Calcs!A158-Sat_Data!$B$5</f>
        <v>30.68874964488009</v>
      </c>
      <c r="J158">
        <f ca="1">(Earth_Data!$B$1/SQRT(1-Earth_Data!$B$2^2*SIN(RADIANS(User_Model_Calcs!B158))^2))*COS(RADIANS(User_Model_Calcs!B158))</f>
        <v>5266.8011937284564</v>
      </c>
      <c r="K158">
        <f ca="1">((Earth_Data!$B$1*(1-Earth_Data!$B$2^2))/SQRT(1-Earth_Data!$B$2^2*SIN(RADIANS(User_Model_Calcs!B158))^2))*SIN(RADIANS(User_Model_Calcs!B158))</f>
        <v>-3585.364441751381</v>
      </c>
      <c r="L158">
        <f t="shared" ca="1" si="27"/>
        <v>-34.244998508352936</v>
      </c>
      <c r="M158">
        <f t="shared" ca="1" si="28"/>
        <v>6371.344677101898</v>
      </c>
      <c r="N158">
        <f ca="1">SQRT(User_Model_Calcs!M158^2+Sat_Data!$B$3^2-2*User_Model_Calcs!M158*Sat_Data!$B$3*COS(RADIANS(L158))*COS(RADIANS(I158)))</f>
        <v>37900.780789855424</v>
      </c>
      <c r="O158">
        <f ca="1">DEGREES(ACOS(((Earth_Data!$B$1+Sat_Data!$B$2)/User_Model_Calcs!N158)*SQRT(1-COS(RADIANS(User_Model_Calcs!I158))^2*COS(RADIANS(User_Model_Calcs!B158))^2)))</f>
        <v>38.358720575596742</v>
      </c>
      <c r="P158">
        <f t="shared" ca="1" si="24"/>
        <v>46.392798743759315</v>
      </c>
    </row>
    <row r="159" spans="1:16" x14ac:dyDescent="0.25">
      <c r="A159" s="5">
        <f t="shared" ca="1" si="21"/>
        <v>140.49450766633041</v>
      </c>
      <c r="B159">
        <f t="shared" ca="1" si="22"/>
        <v>-36.570057933949322</v>
      </c>
      <c r="C159" s="6">
        <v>20135.9375</v>
      </c>
      <c r="D159">
        <f t="shared" ca="1" si="23"/>
        <v>0.75</v>
      </c>
      <c r="E159" s="1">
        <v>0.65</v>
      </c>
      <c r="F159">
        <v>19.899999999999999</v>
      </c>
      <c r="G159">
        <f t="shared" ca="1" si="25"/>
        <v>42.007420362456692</v>
      </c>
      <c r="H159">
        <f t="shared" ca="1" si="26"/>
        <v>15.174743689084831</v>
      </c>
      <c r="I159">
        <f ca="1">User_Model_Calcs!A159-Sat_Data!$B$5</f>
        <v>30.494507666330406</v>
      </c>
      <c r="J159">
        <f ca="1">(Earth_Data!$B$1/SQRT(1-Earth_Data!$B$2^2*SIN(RADIANS(User_Model_Calcs!B159))^2))*COS(RADIANS(User_Model_Calcs!B159))</f>
        <v>5128.5663515628621</v>
      </c>
      <c r="K159">
        <f ca="1">((Earth_Data!$B$1*(1-Earth_Data!$B$2^2))/SQRT(1-Earth_Data!$B$2^2*SIN(RADIANS(User_Model_Calcs!B159))^2))*SIN(RADIANS(User_Model_Calcs!B159))</f>
        <v>-3779.1824703761581</v>
      </c>
      <c r="L159">
        <f t="shared" ca="1" si="27"/>
        <v>-36.386081159683826</v>
      </c>
      <c r="M159">
        <f t="shared" ca="1" si="28"/>
        <v>6370.5896875235385</v>
      </c>
      <c r="N159">
        <f ca="1">SQRT(User_Model_Calcs!M159^2+Sat_Data!$B$3^2-2*User_Model_Calcs!M159*Sat_Data!$B$3*COS(RADIANS(L159))*COS(RADIANS(I159)))</f>
        <v>38022.86097400276</v>
      </c>
      <c r="O159">
        <f ca="1">DEGREES(ACOS(((Earth_Data!$B$1+Sat_Data!$B$2)/User_Model_Calcs!N159)*SQRT(1-COS(RADIANS(User_Model_Calcs!I159))^2*COS(RADIANS(User_Model_Calcs!B159))^2)))</f>
        <v>36.823795757030211</v>
      </c>
      <c r="P159">
        <f t="shared" ca="1" si="24"/>
        <v>44.666819422529969</v>
      </c>
    </row>
    <row r="160" spans="1:16" x14ac:dyDescent="0.25">
      <c r="A160" s="5">
        <f t="shared" ca="1" si="21"/>
        <v>143.68567795924733</v>
      </c>
      <c r="B160">
        <f t="shared" ca="1" si="22"/>
        <v>-34.776457806129734</v>
      </c>
      <c r="C160" s="6">
        <v>20135.9375</v>
      </c>
      <c r="D160">
        <f t="shared" ca="1" si="23"/>
        <v>0.75</v>
      </c>
      <c r="E160" s="1">
        <v>0.65</v>
      </c>
      <c r="F160">
        <v>19.899999999999999</v>
      </c>
      <c r="G160">
        <f t="shared" ca="1" si="25"/>
        <v>42.007420362456692</v>
      </c>
      <c r="H160">
        <f t="shared" ca="1" si="26"/>
        <v>17.957968669056466</v>
      </c>
      <c r="I160">
        <f ca="1">User_Model_Calcs!A160-Sat_Data!$B$5</f>
        <v>33.685677959247329</v>
      </c>
      <c r="J160">
        <f ca="1">(Earth_Data!$B$1/SQRT(1-Earth_Data!$B$2^2*SIN(RADIANS(User_Model_Calcs!B160))^2))*COS(RADIANS(User_Model_Calcs!B160))</f>
        <v>5244.6141311994497</v>
      </c>
      <c r="K160">
        <f ca="1">((Earth_Data!$B$1*(1-Earth_Data!$B$2^2))/SQRT(1-Earth_Data!$B$2^2*SIN(RADIANS(User_Model_Calcs!B160))^2))*SIN(RADIANS(User_Model_Calcs!B160))</f>
        <v>-3617.5259960761641</v>
      </c>
      <c r="L160">
        <f t="shared" ca="1" si="27"/>
        <v>-34.59636580506627</v>
      </c>
      <c r="M160">
        <f t="shared" ca="1" si="28"/>
        <v>6371.2221525751092</v>
      </c>
      <c r="N160">
        <f ca="1">SQRT(User_Model_Calcs!M160^2+Sat_Data!$B$3^2-2*User_Model_Calcs!M160*Sat_Data!$B$3*COS(RADIANS(L160))*COS(RADIANS(I160)))</f>
        <v>38084.092317052149</v>
      </c>
      <c r="O160">
        <f ca="1">DEGREES(ACOS(((Earth_Data!$B$1+Sat_Data!$B$2)/User_Model_Calcs!N160)*SQRT(1-COS(RADIANS(User_Model_Calcs!I160))^2*COS(RADIANS(User_Model_Calcs!B160))^2)))</f>
        <v>36.080944366916704</v>
      </c>
      <c r="P160">
        <f t="shared" ca="1" si="24"/>
        <v>49.446190475183101</v>
      </c>
    </row>
    <row r="161" spans="1:16" x14ac:dyDescent="0.25">
      <c r="A161" s="5">
        <f t="shared" ca="1" si="21"/>
        <v>141.09098740964626</v>
      </c>
      <c r="B161">
        <f t="shared" ca="1" si="22"/>
        <v>-32.137850201822246</v>
      </c>
      <c r="C161" s="6">
        <v>20135.9375</v>
      </c>
      <c r="D161">
        <f t="shared" ca="1" si="23"/>
        <v>1.2</v>
      </c>
      <c r="E161" s="1">
        <v>0.65</v>
      </c>
      <c r="F161">
        <v>19.899999999999999</v>
      </c>
      <c r="G161">
        <f t="shared" ca="1" si="25"/>
        <v>46.089820015575185</v>
      </c>
      <c r="H161">
        <f t="shared" ca="1" si="26"/>
        <v>18.236764270611712</v>
      </c>
      <c r="I161">
        <f ca="1">User_Model_Calcs!A161-Sat_Data!$B$5</f>
        <v>31.09098740964626</v>
      </c>
      <c r="J161">
        <f ca="1">(Earth_Data!$B$1/SQRT(1-Earth_Data!$B$2^2*SIN(RADIANS(User_Model_Calcs!B161))^2))*COS(RADIANS(User_Model_Calcs!B161))</f>
        <v>5405.9449654458422</v>
      </c>
      <c r="K161">
        <f ca="1">((Earth_Data!$B$1*(1-Earth_Data!$B$2^2))/SQRT(1-Earth_Data!$B$2^2*SIN(RADIANS(User_Model_Calcs!B161))^2))*SIN(RADIANS(User_Model_Calcs!B161))</f>
        <v>-3373.3860859536653</v>
      </c>
      <c r="L161">
        <f t="shared" ca="1" si="27"/>
        <v>-31.96474624288663</v>
      </c>
      <c r="M161">
        <f t="shared" ca="1" si="28"/>
        <v>6372.1248147172255</v>
      </c>
      <c r="N161">
        <f ca="1">SQRT(User_Model_Calcs!M161^2+Sat_Data!$B$3^2-2*User_Model_Calcs!M161*Sat_Data!$B$3*COS(RADIANS(L161))*COS(RADIANS(I161)))</f>
        <v>37789.306764009481</v>
      </c>
      <c r="O161">
        <f ca="1">DEGREES(ACOS(((Earth_Data!$B$1+Sat_Data!$B$2)/User_Model_Calcs!N161)*SQRT(1-COS(RADIANS(User_Model_Calcs!I161))^2*COS(RADIANS(User_Model_Calcs!B161))^2)))</f>
        <v>39.795732512537519</v>
      </c>
      <c r="P161">
        <f t="shared" ca="1" si="24"/>
        <v>48.582850424192827</v>
      </c>
    </row>
    <row r="162" spans="1:16" x14ac:dyDescent="0.25">
      <c r="A162" s="5">
        <f t="shared" ca="1" si="21"/>
        <v>143.98559638660964</v>
      </c>
      <c r="B162">
        <f t="shared" ca="1" si="22"/>
        <v>-32.743697007017097</v>
      </c>
      <c r="C162" s="6">
        <v>20135.9375</v>
      </c>
      <c r="D162">
        <f t="shared" ca="1" si="23"/>
        <v>3</v>
      </c>
      <c r="E162" s="1">
        <v>0.65</v>
      </c>
      <c r="F162">
        <v>19.899999999999999</v>
      </c>
      <c r="G162">
        <f t="shared" ca="1" si="25"/>
        <v>54.048620189015942</v>
      </c>
      <c r="H162">
        <f t="shared" ca="1" si="26"/>
        <v>18.797424868374907</v>
      </c>
      <c r="I162">
        <f ca="1">User_Model_Calcs!A162-Sat_Data!$B$5</f>
        <v>33.985596386609643</v>
      </c>
      <c r="J162">
        <f ca="1">(Earth_Data!$B$1/SQRT(1-Earth_Data!$B$2^2*SIN(RADIANS(User_Model_Calcs!B162))^2))*COS(RADIANS(User_Model_Calcs!B162))</f>
        <v>5369.9051714786383</v>
      </c>
      <c r="K162">
        <f ca="1">((Earth_Data!$B$1*(1-Earth_Data!$B$2^2))/SQRT(1-Earth_Data!$B$2^2*SIN(RADIANS(User_Model_Calcs!B162))^2))*SIN(RADIANS(User_Model_Calcs!B162))</f>
        <v>-3430.0864751078061</v>
      </c>
      <c r="L162">
        <f t="shared" ca="1" si="27"/>
        <v>-32.568856929677317</v>
      </c>
      <c r="M162">
        <f t="shared" ca="1" si="28"/>
        <v>6371.920807526606</v>
      </c>
      <c r="N162">
        <f ca="1">SQRT(User_Model_Calcs!M162^2+Sat_Data!$B$3^2-2*User_Model_Calcs!M162*Sat_Data!$B$3*COS(RADIANS(L162))*COS(RADIANS(I162)))</f>
        <v>37985.988366346959</v>
      </c>
      <c r="O162">
        <f ca="1">DEGREES(ACOS(((Earth_Data!$B$1+Sat_Data!$B$2)/User_Model_Calcs!N162)*SQRT(1-COS(RADIANS(User_Model_Calcs!I162))^2*COS(RADIANS(User_Model_Calcs!B162))^2)))</f>
        <v>37.298512825015514</v>
      </c>
      <c r="P162">
        <f t="shared" ca="1" si="24"/>
        <v>51.259040397751704</v>
      </c>
    </row>
    <row r="163" spans="1:16" x14ac:dyDescent="0.25">
      <c r="A163" s="5">
        <f t="shared" ca="1" si="21"/>
        <v>141.16146447988532</v>
      </c>
      <c r="B163">
        <f t="shared" ca="1" si="22"/>
        <v>-32.890637947490482</v>
      </c>
      <c r="C163" s="6">
        <v>20135.9375</v>
      </c>
      <c r="D163">
        <f t="shared" ca="1" si="23"/>
        <v>3</v>
      </c>
      <c r="E163" s="1">
        <v>0.65</v>
      </c>
      <c r="F163">
        <v>19.899999999999999</v>
      </c>
      <c r="G163">
        <f t="shared" ca="1" si="25"/>
        <v>54.048620189015942</v>
      </c>
      <c r="H163">
        <f t="shared" ca="1" si="26"/>
        <v>19.588331469775301</v>
      </c>
      <c r="I163">
        <f ca="1">User_Model_Calcs!A163-Sat_Data!$B$5</f>
        <v>31.161464479885325</v>
      </c>
      <c r="J163">
        <f ca="1">(Earth_Data!$B$1/SQRT(1-Earth_Data!$B$2^2*SIN(RADIANS(User_Model_Calcs!B163))^2))*COS(RADIANS(User_Model_Calcs!B163))</f>
        <v>5361.0734284963128</v>
      </c>
      <c r="K163">
        <f ca="1">((Earth_Data!$B$1*(1-Earth_Data!$B$2^2))/SQRT(1-Earth_Data!$B$2^2*SIN(RADIANS(User_Model_Calcs!B163))^2))*SIN(RADIANS(User_Model_Calcs!B163))</f>
        <v>-3443.781643919639</v>
      </c>
      <c r="L163">
        <f t="shared" ca="1" si="27"/>
        <v>-32.715388498754898</v>
      </c>
      <c r="M163">
        <f t="shared" ca="1" si="28"/>
        <v>6371.8710216644422</v>
      </c>
      <c r="N163">
        <f ca="1">SQRT(User_Model_Calcs!M163^2+Sat_Data!$B$3^2-2*User_Model_Calcs!M163*Sat_Data!$B$3*COS(RADIANS(L163))*COS(RADIANS(I163)))</f>
        <v>37835.912860118522</v>
      </c>
      <c r="O163">
        <f ca="1">DEGREES(ACOS(((Earth_Data!$B$1+Sat_Data!$B$2)/User_Model_Calcs!N163)*SQRT(1-COS(RADIANS(User_Model_Calcs!I163))^2*COS(RADIANS(User_Model_Calcs!B163))^2)))</f>
        <v>39.191796179051856</v>
      </c>
      <c r="P163">
        <f t="shared" ca="1" si="24"/>
        <v>48.075412032817312</v>
      </c>
    </row>
    <row r="164" spans="1:16" x14ac:dyDescent="0.25">
      <c r="A164" s="5">
        <f t="shared" ca="1" si="21"/>
        <v>142.60008622212615</v>
      </c>
      <c r="B164">
        <f t="shared" ca="1" si="22"/>
        <v>-34.67373782599276</v>
      </c>
      <c r="C164" s="6">
        <v>20135.9375</v>
      </c>
      <c r="D164">
        <f t="shared" ca="1" si="23"/>
        <v>3</v>
      </c>
      <c r="E164" s="1">
        <v>0.65</v>
      </c>
      <c r="F164">
        <v>19.899999999999999</v>
      </c>
      <c r="G164">
        <f t="shared" ca="1" si="25"/>
        <v>54.048620189015942</v>
      </c>
      <c r="H164">
        <f t="shared" ca="1" si="26"/>
        <v>16.448432515180503</v>
      </c>
      <c r="I164">
        <f ca="1">User_Model_Calcs!A164-Sat_Data!$B$5</f>
        <v>32.600086222126151</v>
      </c>
      <c r="J164">
        <f ca="1">(Earth_Data!$B$1/SQRT(1-Earth_Data!$B$2^2*SIN(RADIANS(User_Model_Calcs!B164))^2))*COS(RADIANS(User_Model_Calcs!B164))</f>
        <v>5251.1053456666359</v>
      </c>
      <c r="K164">
        <f ca="1">((Earth_Data!$B$1*(1-Earth_Data!$B$2^2))/SQRT(1-Earth_Data!$B$2^2*SIN(RADIANS(User_Model_Calcs!B164))^2))*SIN(RADIANS(User_Model_Calcs!B164))</f>
        <v>-3608.1602601711052</v>
      </c>
      <c r="L164">
        <f t="shared" ca="1" si="27"/>
        <v>-34.493889758317941</v>
      </c>
      <c r="M164">
        <f t="shared" ca="1" si="28"/>
        <v>6371.2579459920426</v>
      </c>
      <c r="N164">
        <f ca="1">SQRT(User_Model_Calcs!M164^2+Sat_Data!$B$3^2-2*User_Model_Calcs!M164*Sat_Data!$B$3*COS(RADIANS(L164))*COS(RADIANS(I164)))</f>
        <v>38017.838098430184</v>
      </c>
      <c r="O164">
        <f ca="1">DEGREES(ACOS(((Earth_Data!$B$1+Sat_Data!$B$2)/User_Model_Calcs!N164)*SQRT(1-COS(RADIANS(User_Model_Calcs!I164))^2*COS(RADIANS(User_Model_Calcs!B164))^2)))</f>
        <v>36.894817837216877</v>
      </c>
      <c r="P164">
        <f t="shared" ca="1" si="24"/>
        <v>48.34481856381565</v>
      </c>
    </row>
    <row r="165" spans="1:16" x14ac:dyDescent="0.25">
      <c r="A165" s="5">
        <f t="shared" ca="1" si="21"/>
        <v>141.47521576629862</v>
      </c>
      <c r="B165">
        <f t="shared" ca="1" si="22"/>
        <v>-36.871060751835302</v>
      </c>
      <c r="C165" s="6">
        <v>20135.9375</v>
      </c>
      <c r="D165">
        <f t="shared" ca="1" si="23"/>
        <v>0.75</v>
      </c>
      <c r="E165" s="1">
        <v>0.65</v>
      </c>
      <c r="F165">
        <v>19.899999999999999</v>
      </c>
      <c r="G165">
        <f t="shared" ca="1" si="25"/>
        <v>42.007420362456692</v>
      </c>
      <c r="H165">
        <f t="shared" ca="1" si="26"/>
        <v>20.683568300977416</v>
      </c>
      <c r="I165">
        <f ca="1">User_Model_Calcs!A165-Sat_Data!$B$5</f>
        <v>31.475215766298618</v>
      </c>
      <c r="J165">
        <f ca="1">(Earth_Data!$B$1/SQRT(1-Earth_Data!$B$2^2*SIN(RADIANS(User_Model_Calcs!B165))^2))*COS(RADIANS(User_Model_Calcs!B165))</f>
        <v>5108.5942787862195</v>
      </c>
      <c r="K165">
        <f ca="1">((Earth_Data!$B$1*(1-Earth_Data!$B$2^2))/SQRT(1-Earth_Data!$B$2^2*SIN(RADIANS(User_Model_Calcs!B165))^2))*SIN(RADIANS(User_Model_Calcs!B165))</f>
        <v>-3805.9570044194015</v>
      </c>
      <c r="L165">
        <f t="shared" ca="1" si="27"/>
        <v>-36.686502086511815</v>
      </c>
      <c r="M165">
        <f t="shared" ca="1" si="28"/>
        <v>6370.482259981296</v>
      </c>
      <c r="N165">
        <f ca="1">SQRT(User_Model_Calcs!M165^2+Sat_Data!$B$3^2-2*User_Model_Calcs!M165*Sat_Data!$B$3*COS(RADIANS(L165))*COS(RADIANS(I165)))</f>
        <v>38091.782707419981</v>
      </c>
      <c r="O165">
        <f ca="1">DEGREES(ACOS(((Earth_Data!$B$1+Sat_Data!$B$2)/User_Model_Calcs!N165)*SQRT(1-COS(RADIANS(User_Model_Calcs!I165))^2*COS(RADIANS(User_Model_Calcs!B165))^2)))</f>
        <v>35.97741246006558</v>
      </c>
      <c r="P165">
        <f t="shared" ca="1" si="24"/>
        <v>45.576127737786564</v>
      </c>
    </row>
    <row r="166" spans="1:16" x14ac:dyDescent="0.25">
      <c r="A166" s="5">
        <f t="shared" ref="A166:A179" ca="1" si="29">142.56313432703+(RAND()*5-2.5)</f>
        <v>142.76858340263033</v>
      </c>
      <c r="B166">
        <f t="shared" ref="B166:B179" ca="1" si="30">-34.4534087301148+(RAND()*5-2.5)</f>
        <v>-36.691661257539245</v>
      </c>
      <c r="C166" s="6">
        <v>20135.9375</v>
      </c>
      <c r="D166">
        <f t="shared" ca="1" si="23"/>
        <v>1.2</v>
      </c>
      <c r="E166" s="1">
        <v>0.65</v>
      </c>
      <c r="F166">
        <v>19.899999999999999</v>
      </c>
      <c r="G166">
        <f t="shared" ca="1" si="25"/>
        <v>46.089820015575185</v>
      </c>
      <c r="H166">
        <f t="shared" ca="1" si="26"/>
        <v>19.119190535014795</v>
      </c>
      <c r="I166">
        <f ca="1">User_Model_Calcs!A166-Sat_Data!$B$5</f>
        <v>32.768583402630327</v>
      </c>
      <c r="J166">
        <f ca="1">(Earth_Data!$B$1/SQRT(1-Earth_Data!$B$2^2*SIN(RADIANS(User_Model_Calcs!B166))^2))*COS(RADIANS(User_Model_Calcs!B166))</f>
        <v>5120.5148127489174</v>
      </c>
      <c r="K166">
        <f ca="1">((Earth_Data!$B$1*(1-Earth_Data!$B$2^2))/SQRT(1-Earth_Data!$B$2^2*SIN(RADIANS(User_Model_Calcs!B166))^2))*SIN(RADIANS(User_Model_Calcs!B166))</f>
        <v>-3790.0116862854852</v>
      </c>
      <c r="L166">
        <f t="shared" ca="1" si="27"/>
        <v>-36.507446961043399</v>
      </c>
      <c r="M166">
        <f t="shared" ca="1" si="28"/>
        <v>6370.5463289863628</v>
      </c>
      <c r="N166">
        <f ca="1">SQRT(User_Model_Calcs!M166^2+Sat_Data!$B$3^2-2*User_Model_Calcs!M166*Sat_Data!$B$3*COS(RADIANS(L166))*COS(RADIANS(I166)))</f>
        <v>38148.527654568483</v>
      </c>
      <c r="O166">
        <f ca="1">DEGREES(ACOS(((Earth_Data!$B$1+Sat_Data!$B$2)/User_Model_Calcs!N166)*SQRT(1-COS(RADIANS(User_Model_Calcs!I166))^2*COS(RADIANS(User_Model_Calcs!B166))^2)))</f>
        <v>35.290553958200512</v>
      </c>
      <c r="P166">
        <f t="shared" ca="1" si="24"/>
        <v>47.130400891178745</v>
      </c>
    </row>
    <row r="167" spans="1:16" x14ac:dyDescent="0.25">
      <c r="A167" s="5">
        <f t="shared" ca="1" si="29"/>
        <v>144.37746310050417</v>
      </c>
      <c r="B167">
        <f t="shared" ca="1" si="30"/>
        <v>-33.726763907934682</v>
      </c>
      <c r="C167" s="6">
        <v>20135.9375</v>
      </c>
      <c r="D167">
        <f t="shared" ca="1" si="23"/>
        <v>0.75</v>
      </c>
      <c r="E167" s="1">
        <v>0.65</v>
      </c>
      <c r="F167">
        <v>19.899999999999999</v>
      </c>
      <c r="G167">
        <f t="shared" ca="1" si="25"/>
        <v>42.007420362456692</v>
      </c>
      <c r="H167">
        <f t="shared" ca="1" si="26"/>
        <v>16.39042239422011</v>
      </c>
      <c r="I167">
        <f ca="1">User_Model_Calcs!A167-Sat_Data!$B$5</f>
        <v>34.377463100504173</v>
      </c>
      <c r="J167">
        <f ca="1">(Earth_Data!$B$1/SQRT(1-Earth_Data!$B$2^2*SIN(RADIANS(User_Model_Calcs!B167))^2))*COS(RADIANS(User_Model_Calcs!B167))</f>
        <v>5310.1486081201037</v>
      </c>
      <c r="K167">
        <f ca="1">((Earth_Data!$B$1*(1-Earth_Data!$B$2^2))/SQRT(1-Earth_Data!$B$2^2*SIN(RADIANS(User_Model_Calcs!B167))^2))*SIN(RADIANS(User_Model_Calcs!B167))</f>
        <v>-3521.2815958249867</v>
      </c>
      <c r="L167">
        <f t="shared" ca="1" si="27"/>
        <v>-33.549272761184561</v>
      </c>
      <c r="M167">
        <f t="shared" ca="1" si="28"/>
        <v>6371.5855418738311</v>
      </c>
      <c r="N167">
        <f ca="1">SQRT(User_Model_Calcs!M167^2+Sat_Data!$B$3^2-2*User_Model_Calcs!M167*Sat_Data!$B$3*COS(RADIANS(L167))*COS(RADIANS(I167)))</f>
        <v>38063.500175516914</v>
      </c>
      <c r="O167">
        <f ca="1">DEGREES(ACOS(((Earth_Data!$B$1+Sat_Data!$B$2)/User_Model_Calcs!N167)*SQRT(1-COS(RADIANS(User_Model_Calcs!I167))^2*COS(RADIANS(User_Model_Calcs!B167))^2)))</f>
        <v>36.337511349270898</v>
      </c>
      <c r="P167">
        <f t="shared" ca="1" si="24"/>
        <v>50.937839416464989</v>
      </c>
    </row>
    <row r="168" spans="1:16" x14ac:dyDescent="0.25">
      <c r="A168" s="5">
        <f t="shared" ca="1" si="29"/>
        <v>144.80699621973287</v>
      </c>
      <c r="B168">
        <f t="shared" ca="1" si="30"/>
        <v>-34.904608986340506</v>
      </c>
      <c r="C168" s="6">
        <v>20135.9375</v>
      </c>
      <c r="D168">
        <f t="shared" ca="1" si="23"/>
        <v>0.75</v>
      </c>
      <c r="E168" s="1">
        <v>0.65</v>
      </c>
      <c r="F168">
        <v>19.899999999999999</v>
      </c>
      <c r="G168">
        <f t="shared" ca="1" si="25"/>
        <v>42.007420362456692</v>
      </c>
      <c r="H168">
        <f t="shared" ca="1" si="26"/>
        <v>22.85185004356687</v>
      </c>
      <c r="I168">
        <f ca="1">User_Model_Calcs!A168-Sat_Data!$B$5</f>
        <v>34.806996219732866</v>
      </c>
      <c r="J168">
        <f ca="1">(Earth_Data!$B$1/SQRT(1-Earth_Data!$B$2^2*SIN(RADIANS(User_Model_Calcs!B168))^2))*COS(RADIANS(User_Model_Calcs!B168))</f>
        <v>5236.4921569182015</v>
      </c>
      <c r="K168">
        <f ca="1">((Earth_Data!$B$1*(1-Earth_Data!$B$2^2))/SQRT(1-Earth_Data!$B$2^2*SIN(RADIANS(User_Model_Calcs!B168))^2))*SIN(RADIANS(User_Model_Calcs!B168))</f>
        <v>-3629.1943627195174</v>
      </c>
      <c r="L168">
        <f t="shared" ca="1" si="27"/>
        <v>-34.724215894411905</v>
      </c>
      <c r="M168">
        <f t="shared" ca="1" si="28"/>
        <v>6371.1774290048588</v>
      </c>
      <c r="N168">
        <f ca="1">SQRT(User_Model_Calcs!M168^2+Sat_Data!$B$3^2-2*User_Model_Calcs!M168*Sat_Data!$B$3*COS(RADIANS(L168))*COS(RADIANS(I168)))</f>
        <v>38155.349793719863</v>
      </c>
      <c r="O168">
        <f ca="1">DEGREES(ACOS(((Earth_Data!$B$1+Sat_Data!$B$2)/User_Model_Calcs!N168)*SQRT(1-COS(RADIANS(User_Model_Calcs!I168))^2*COS(RADIANS(User_Model_Calcs!B168))^2)))</f>
        <v>35.216522256101705</v>
      </c>
      <c r="P168">
        <f t="shared" ca="1" si="24"/>
        <v>50.542529364557616</v>
      </c>
    </row>
    <row r="169" spans="1:16" x14ac:dyDescent="0.25">
      <c r="A169" s="5">
        <f t="shared" ca="1" si="29"/>
        <v>144.00664775722925</v>
      </c>
      <c r="B169">
        <f t="shared" ca="1" si="30"/>
        <v>-34.696136467741916</v>
      </c>
      <c r="C169" s="6">
        <v>20135.9375</v>
      </c>
      <c r="D169">
        <f t="shared" ca="1" si="23"/>
        <v>3</v>
      </c>
      <c r="E169" s="1">
        <v>0.65</v>
      </c>
      <c r="F169">
        <v>19.899999999999999</v>
      </c>
      <c r="G169">
        <f t="shared" ca="1" si="25"/>
        <v>54.048620189015942</v>
      </c>
      <c r="H169">
        <f t="shared" ca="1" si="26"/>
        <v>22.862819358488807</v>
      </c>
      <c r="I169">
        <f ca="1">User_Model_Calcs!A169-Sat_Data!$B$5</f>
        <v>34.006647757229246</v>
      </c>
      <c r="J169">
        <f ca="1">(Earth_Data!$B$1/SQRT(1-Earth_Data!$B$2^2*SIN(RADIANS(User_Model_Calcs!B169))^2))*COS(RADIANS(User_Model_Calcs!B169))</f>
        <v>5249.6913425868661</v>
      </c>
      <c r="K169">
        <f ca="1">((Earth_Data!$B$1*(1-Earth_Data!$B$2^2))/SQRT(1-Earth_Data!$B$2^2*SIN(RADIANS(User_Model_Calcs!B169))^2))*SIN(RADIANS(User_Model_Calcs!B169))</f>
        <v>-3610.2034874438395</v>
      </c>
      <c r="L169">
        <f t="shared" ca="1" si="27"/>
        <v>-34.516235012552954</v>
      </c>
      <c r="M169">
        <f t="shared" ca="1" si="28"/>
        <v>6371.2501452370516</v>
      </c>
      <c r="N169">
        <f ca="1">SQRT(User_Model_Calcs!M169^2+Sat_Data!$B$3^2-2*User_Model_Calcs!M169*Sat_Data!$B$3*COS(RADIANS(L169))*COS(RADIANS(I169)))</f>
        <v>38097.551666952764</v>
      </c>
      <c r="O169">
        <f ca="1">DEGREES(ACOS(((Earth_Data!$B$1+Sat_Data!$B$2)/User_Model_Calcs!N169)*SQRT(1-COS(RADIANS(User_Model_Calcs!I169))^2*COS(RADIANS(User_Model_Calcs!B169))^2)))</f>
        <v>35.917293474390462</v>
      </c>
      <c r="P169">
        <f t="shared" ca="1" si="24"/>
        <v>49.845732888907669</v>
      </c>
    </row>
    <row r="170" spans="1:16" x14ac:dyDescent="0.25">
      <c r="A170" s="5">
        <f t="shared" ca="1" si="29"/>
        <v>144.33653664887831</v>
      </c>
      <c r="B170">
        <f t="shared" ca="1" si="30"/>
        <v>-34.4017639755495</v>
      </c>
      <c r="C170" s="6">
        <v>20135.9375</v>
      </c>
      <c r="D170">
        <f t="shared" ca="1" si="23"/>
        <v>0.75</v>
      </c>
      <c r="E170" s="1">
        <v>0.65</v>
      </c>
      <c r="F170">
        <v>19.899999999999999</v>
      </c>
      <c r="G170">
        <f t="shared" ca="1" si="25"/>
        <v>42.007420362456692</v>
      </c>
      <c r="H170">
        <f t="shared" ca="1" si="26"/>
        <v>16.924793182750538</v>
      </c>
      <c r="I170">
        <f ca="1">User_Model_Calcs!A170-Sat_Data!$B$5</f>
        <v>34.336536648878308</v>
      </c>
      <c r="J170">
        <f ca="1">(Earth_Data!$B$1/SQRT(1-Earth_Data!$B$2^2*SIN(RADIANS(User_Model_Calcs!B170))^2))*COS(RADIANS(User_Model_Calcs!B170))</f>
        <v>5268.2105546795274</v>
      </c>
      <c r="K170">
        <f ca="1">((Earth_Data!$B$1*(1-Earth_Data!$B$2^2))/SQRT(1-Earth_Data!$B$2^2*SIN(RADIANS(User_Model_Calcs!B170))^2))*SIN(RADIANS(User_Model_Calcs!B170))</f>
        <v>-3583.3071238269567</v>
      </c>
      <c r="L170">
        <f t="shared" ca="1" si="27"/>
        <v>-34.222572892856562</v>
      </c>
      <c r="M170">
        <f t="shared" ca="1" si="28"/>
        <v>6371.3524774655016</v>
      </c>
      <c r="N170">
        <f ca="1">SQRT(User_Model_Calcs!M170^2+Sat_Data!$B$3^2-2*User_Model_Calcs!M170*Sat_Data!$B$3*COS(RADIANS(L170))*COS(RADIANS(I170)))</f>
        <v>38099.43360231867</v>
      </c>
      <c r="O170">
        <f ca="1">DEGREES(ACOS(((Earth_Data!$B$1+Sat_Data!$B$2)/User_Model_Calcs!N170)*SQRT(1-COS(RADIANS(User_Model_Calcs!I170))^2*COS(RADIANS(User_Model_Calcs!B170))^2)))</f>
        <v>35.895739505728933</v>
      </c>
      <c r="P170">
        <f t="shared" ca="1" si="24"/>
        <v>50.405359126223416</v>
      </c>
    </row>
    <row r="171" spans="1:16" x14ac:dyDescent="0.25">
      <c r="A171" s="5">
        <f t="shared" ca="1" si="29"/>
        <v>144.69437624385526</v>
      </c>
      <c r="B171">
        <f t="shared" ca="1" si="30"/>
        <v>-34.593396469187624</v>
      </c>
      <c r="C171" s="6">
        <v>20135.9375</v>
      </c>
      <c r="D171">
        <f t="shared" ca="1" si="23"/>
        <v>3</v>
      </c>
      <c r="E171" s="1">
        <v>0.65</v>
      </c>
      <c r="F171">
        <v>19.899999999999999</v>
      </c>
      <c r="G171">
        <f t="shared" ca="1" si="25"/>
        <v>54.048620189015942</v>
      </c>
      <c r="H171">
        <f t="shared" ca="1" si="26"/>
        <v>22.122168307606849</v>
      </c>
      <c r="I171">
        <f ca="1">User_Model_Calcs!A171-Sat_Data!$B$5</f>
        <v>34.69437624385526</v>
      </c>
      <c r="J171">
        <f ca="1">(Earth_Data!$B$1/SQRT(1-Earth_Data!$B$2^2*SIN(RADIANS(User_Model_Calcs!B171))^2))*COS(RADIANS(User_Model_Calcs!B171))</f>
        <v>5256.1705963923123</v>
      </c>
      <c r="K171">
        <f ca="1">((Earth_Data!$B$1*(1-Earth_Data!$B$2^2))/SQRT(1-Earth_Data!$B$2^2*SIN(RADIANS(User_Model_Calcs!B171))^2))*SIN(RADIANS(User_Model_Calcs!B171))</f>
        <v>-3600.8269565809678</v>
      </c>
      <c r="L171">
        <f t="shared" ca="1" si="27"/>
        <v>-34.413740797347316</v>
      </c>
      <c r="M171">
        <f t="shared" ca="1" si="28"/>
        <v>6371.2859070692521</v>
      </c>
      <c r="N171">
        <f ca="1">SQRT(User_Model_Calcs!M171^2+Sat_Data!$B$3^2-2*User_Model_Calcs!M171*Sat_Data!$B$3*COS(RADIANS(L171))*COS(RADIANS(I171)))</f>
        <v>38130.997243577222</v>
      </c>
      <c r="O171">
        <f ca="1">DEGREES(ACOS(((Earth_Data!$B$1+Sat_Data!$B$2)/User_Model_Calcs!N171)*SQRT(1-COS(RADIANS(User_Model_Calcs!I171))^2*COS(RADIANS(User_Model_Calcs!B171))^2)))</f>
        <v>35.51191144442798</v>
      </c>
      <c r="P171">
        <f t="shared" ca="1" si="24"/>
        <v>50.644633966378137</v>
      </c>
    </row>
    <row r="172" spans="1:16" x14ac:dyDescent="0.25">
      <c r="A172" s="5">
        <f t="shared" ca="1" si="29"/>
        <v>142.82671477153463</v>
      </c>
      <c r="B172">
        <f t="shared" ca="1" si="30"/>
        <v>-35.521275437601695</v>
      </c>
      <c r="C172" s="6">
        <v>20135.9375</v>
      </c>
      <c r="D172">
        <f t="shared" ca="1" si="23"/>
        <v>3</v>
      </c>
      <c r="E172" s="1">
        <v>0.65</v>
      </c>
      <c r="F172">
        <v>19.899999999999999</v>
      </c>
      <c r="G172">
        <f t="shared" ca="1" si="25"/>
        <v>54.048620189015942</v>
      </c>
      <c r="H172">
        <f t="shared" ca="1" si="26"/>
        <v>15.363552180106554</v>
      </c>
      <c r="I172">
        <f ca="1">User_Model_Calcs!A172-Sat_Data!$B$5</f>
        <v>32.826714771534625</v>
      </c>
      <c r="J172">
        <f ca="1">(Earth_Data!$B$1/SQRT(1-Earth_Data!$B$2^2*SIN(RADIANS(User_Model_Calcs!B172))^2))*COS(RADIANS(User_Model_Calcs!B172))</f>
        <v>5197.0426553875786</v>
      </c>
      <c r="K172">
        <f ca="1">((Earth_Data!$B$1*(1-Earth_Data!$B$2^2))/SQRT(1-Earth_Data!$B$2^2*SIN(RADIANS(User_Model_Calcs!B172))^2))*SIN(RADIANS(User_Model_Calcs!B172))</f>
        <v>-3685.0907755058392</v>
      </c>
      <c r="L172">
        <f t="shared" ca="1" si="27"/>
        <v>-35.339483898377225</v>
      </c>
      <c r="M172">
        <f t="shared" ca="1" si="28"/>
        <v>6370.961182242143</v>
      </c>
      <c r="N172">
        <f ca="1">SQRT(User_Model_Calcs!M172^2+Sat_Data!$B$3^2-2*User_Model_Calcs!M172*Sat_Data!$B$3*COS(RADIANS(L172))*COS(RADIANS(I172)))</f>
        <v>38080.570146181679</v>
      </c>
      <c r="O172">
        <f ca="1">DEGREES(ACOS(((Earth_Data!$B$1+Sat_Data!$B$2)/User_Model_Calcs!N172)*SQRT(1-COS(RADIANS(User_Model_Calcs!I172))^2*COS(RADIANS(User_Model_Calcs!B172))^2)))</f>
        <v>36.120477449783991</v>
      </c>
      <c r="P172">
        <f t="shared" ca="1" si="24"/>
        <v>47.993131660607915</v>
      </c>
    </row>
    <row r="173" spans="1:16" x14ac:dyDescent="0.25">
      <c r="A173" s="5">
        <f t="shared" ca="1" si="29"/>
        <v>141.53340208726033</v>
      </c>
      <c r="B173">
        <f t="shared" ca="1" si="30"/>
        <v>-32.108785993707265</v>
      </c>
      <c r="C173" s="6">
        <v>20135.9375</v>
      </c>
      <c r="D173">
        <f t="shared" ca="1" si="23"/>
        <v>3</v>
      </c>
      <c r="E173" s="1">
        <v>0.65</v>
      </c>
      <c r="F173">
        <v>19.899999999999999</v>
      </c>
      <c r="G173">
        <f t="shared" ca="1" si="25"/>
        <v>54.048620189015942</v>
      </c>
      <c r="H173">
        <f t="shared" ca="1" si="26"/>
        <v>23.434519281848573</v>
      </c>
      <c r="I173">
        <f ca="1">User_Model_Calcs!A173-Sat_Data!$B$5</f>
        <v>31.533402087260328</v>
      </c>
      <c r="J173">
        <f ca="1">(Earth_Data!$B$1/SQRT(1-Earth_Data!$B$2^2*SIN(RADIANS(User_Model_Calcs!B173))^2))*COS(RADIANS(User_Model_Calcs!B173))</f>
        <v>5407.6587216185835</v>
      </c>
      <c r="K173">
        <f ca="1">((Earth_Data!$B$1*(1-Earth_Data!$B$2^2))/SQRT(1-Earth_Data!$B$2^2*SIN(RADIANS(User_Model_Calcs!B173))^2))*SIN(RADIANS(User_Model_Calcs!B173))</f>
        <v>-3370.6565928225946</v>
      </c>
      <c r="L173">
        <f t="shared" ca="1" si="27"/>
        <v>-31.935767265256139</v>
      </c>
      <c r="M173">
        <f t="shared" ca="1" si="28"/>
        <v>6372.1345494454181</v>
      </c>
      <c r="N173">
        <f ca="1">SQRT(User_Model_Calcs!M173^2+Sat_Data!$B$3^2-2*User_Model_Calcs!M173*Sat_Data!$B$3*COS(RADIANS(L173))*COS(RADIANS(I173)))</f>
        <v>37811.876877605588</v>
      </c>
      <c r="O173">
        <f ca="1">DEGREES(ACOS(((Earth_Data!$B$1+Sat_Data!$B$2)/User_Model_Calcs!N173)*SQRT(1-COS(RADIANS(User_Model_Calcs!I173))^2*COS(RADIANS(User_Model_Calcs!B173))^2)))</f>
        <v>39.504408117370737</v>
      </c>
      <c r="P173">
        <f t="shared" ca="1" si="24"/>
        <v>49.099524898588385</v>
      </c>
    </row>
    <row r="174" spans="1:16" x14ac:dyDescent="0.25">
      <c r="A174" s="5">
        <f t="shared" ca="1" si="29"/>
        <v>144.98697271977463</v>
      </c>
      <c r="B174">
        <f t="shared" ca="1" si="30"/>
        <v>-32.571521147167573</v>
      </c>
      <c r="C174" s="6">
        <v>20135.9375</v>
      </c>
      <c r="D174">
        <f t="shared" ca="1" si="23"/>
        <v>0.75</v>
      </c>
      <c r="E174" s="1">
        <v>0.65</v>
      </c>
      <c r="F174">
        <v>19.899999999999999</v>
      </c>
      <c r="G174">
        <f t="shared" ca="1" si="25"/>
        <v>42.007420362456692</v>
      </c>
      <c r="H174">
        <f t="shared" ca="1" si="26"/>
        <v>20.524624090322373</v>
      </c>
      <c r="I174">
        <f ca="1">User_Model_Calcs!A174-Sat_Data!$B$5</f>
        <v>34.986972719774627</v>
      </c>
      <c r="J174">
        <f ca="1">(Earth_Data!$B$1/SQRT(1-Earth_Data!$B$2^2*SIN(RADIANS(User_Model_Calcs!B174))^2))*COS(RADIANS(User_Model_Calcs!B174))</f>
        <v>5380.2086428205939</v>
      </c>
      <c r="K174">
        <f ca="1">((Earth_Data!$B$1*(1-Earth_Data!$B$2^2))/SQRT(1-Earth_Data!$B$2^2*SIN(RADIANS(User_Model_Calcs!B174))^2))*SIN(RADIANS(User_Model_Calcs!B174))</f>
        <v>-3414.0110199974088</v>
      </c>
      <c r="L174">
        <f t="shared" ca="1" si="27"/>
        <v>-32.397166571881726</v>
      </c>
      <c r="M174">
        <f t="shared" ca="1" si="28"/>
        <v>6371.9789928204536</v>
      </c>
      <c r="N174">
        <f ca="1">SQRT(User_Model_Calcs!M174^2+Sat_Data!$B$3^2-2*User_Model_Calcs!M174*Sat_Data!$B$3*COS(RADIANS(L174))*COS(RADIANS(I174)))</f>
        <v>38035.57955262786</v>
      </c>
      <c r="O174">
        <f ca="1">DEGREES(ACOS(((Earth_Data!$B$1+Sat_Data!$B$2)/User_Model_Calcs!N174)*SQRT(1-COS(RADIANS(User_Model_Calcs!I174))^2*COS(RADIANS(User_Model_Calcs!B174))^2)))</f>
        <v>36.685694398034933</v>
      </c>
      <c r="P174">
        <f t="shared" ca="1" si="24"/>
        <v>52.431850111267806</v>
      </c>
    </row>
    <row r="175" spans="1:16" x14ac:dyDescent="0.25">
      <c r="A175" s="5">
        <f t="shared" ca="1" si="29"/>
        <v>140.83279864697872</v>
      </c>
      <c r="B175">
        <f t="shared" ca="1" si="30"/>
        <v>-32.276911739021884</v>
      </c>
      <c r="C175" s="6">
        <v>20135.9375</v>
      </c>
      <c r="D175">
        <f t="shared" ca="1" si="23"/>
        <v>3</v>
      </c>
      <c r="E175" s="1">
        <v>0.65</v>
      </c>
      <c r="F175">
        <v>19.899999999999999</v>
      </c>
      <c r="G175">
        <f t="shared" ca="1" si="25"/>
        <v>54.048620189015942</v>
      </c>
      <c r="H175">
        <f t="shared" ca="1" si="26"/>
        <v>21.704379293412302</v>
      </c>
      <c r="I175">
        <f ca="1">User_Model_Calcs!A175-Sat_Data!$B$5</f>
        <v>30.832798646978716</v>
      </c>
      <c r="J175">
        <f ca="1">(Earth_Data!$B$1/SQRT(1-Earth_Data!$B$2^2*SIN(RADIANS(User_Model_Calcs!B175))^2))*COS(RADIANS(User_Model_Calcs!B175))</f>
        <v>5397.7260136075492</v>
      </c>
      <c r="K175">
        <f ca="1">((Earth_Data!$B$1*(1-Earth_Data!$B$2^2))/SQRT(1-Earth_Data!$B$2^2*SIN(RADIANS(User_Model_Calcs!B175))^2))*SIN(RADIANS(User_Model_Calcs!B175))</f>
        <v>-3386.4338319425769</v>
      </c>
      <c r="L175">
        <f t="shared" ca="1" si="27"/>
        <v>-32.10340243998165</v>
      </c>
      <c r="M175">
        <f t="shared" ca="1" si="28"/>
        <v>6372.0781709031889</v>
      </c>
      <c r="N175">
        <f ca="1">SQRT(User_Model_Calcs!M175^2+Sat_Data!$B$3^2-2*User_Model_Calcs!M175*Sat_Data!$B$3*COS(RADIANS(L175))*COS(RADIANS(I175)))</f>
        <v>37783.189179989517</v>
      </c>
      <c r="O175">
        <f ca="1">DEGREES(ACOS(((Earth_Data!$B$1+Sat_Data!$B$2)/User_Model_Calcs!N175)*SQRT(1-COS(RADIANS(User_Model_Calcs!I175))^2*COS(RADIANS(User_Model_Calcs!B175))^2)))</f>
        <v>39.874301631911386</v>
      </c>
      <c r="P175">
        <f t="shared" ca="1" si="24"/>
        <v>48.182652786331325</v>
      </c>
    </row>
    <row r="176" spans="1:16" x14ac:dyDescent="0.25">
      <c r="A176" s="5">
        <f t="shared" ca="1" si="29"/>
        <v>145.035364440992</v>
      </c>
      <c r="B176">
        <f t="shared" ca="1" si="30"/>
        <v>-35.511227482796428</v>
      </c>
      <c r="C176" s="6">
        <v>20135.9375</v>
      </c>
      <c r="D176">
        <f t="shared" ca="1" si="23"/>
        <v>3</v>
      </c>
      <c r="E176" s="1">
        <v>0.65</v>
      </c>
      <c r="F176">
        <v>19.899999999999999</v>
      </c>
      <c r="G176">
        <f t="shared" ca="1" si="25"/>
        <v>54.048620189015942</v>
      </c>
      <c r="H176">
        <f t="shared" ca="1" si="26"/>
        <v>19.611032913334054</v>
      </c>
      <c r="I176">
        <f ca="1">User_Model_Calcs!A176-Sat_Data!$B$5</f>
        <v>35.035364440991998</v>
      </c>
      <c r="J176">
        <f ca="1">(Earth_Data!$B$1/SQRT(1-Earth_Data!$B$2^2*SIN(RADIANS(User_Model_Calcs!B176))^2))*COS(RADIANS(User_Model_Calcs!B176))</f>
        <v>5197.6902930056804</v>
      </c>
      <c r="K176">
        <f ca="1">((Earth_Data!$B$1*(1-Earth_Data!$B$2^2))/SQRT(1-Earth_Data!$B$2^2*SIN(RADIANS(User_Model_Calcs!B176))^2))*SIN(RADIANS(User_Model_Calcs!B176))</f>
        <v>-3684.183365580855</v>
      </c>
      <c r="L176">
        <f t="shared" ca="1" si="27"/>
        <v>-35.329458058776041</v>
      </c>
      <c r="M176">
        <f t="shared" ca="1" si="28"/>
        <v>6370.9647191950571</v>
      </c>
      <c r="N176">
        <f ca="1">SQRT(User_Model_Calcs!M176^2+Sat_Data!$B$3^2-2*User_Model_Calcs!M176*Sat_Data!$B$3*COS(RADIANS(L176))*COS(RADIANS(I176)))</f>
        <v>38203.595821327122</v>
      </c>
      <c r="O176">
        <f ca="1">DEGREES(ACOS(((Earth_Data!$B$1+Sat_Data!$B$2)/User_Model_Calcs!N176)*SQRT(1-COS(RADIANS(User_Model_Calcs!I176))^2*COS(RADIANS(User_Model_Calcs!B176))^2)))</f>
        <v>34.635107397043406</v>
      </c>
      <c r="P176">
        <f t="shared" ca="1" si="24"/>
        <v>50.359312570582993</v>
      </c>
    </row>
    <row r="177" spans="1:16" x14ac:dyDescent="0.25">
      <c r="A177" s="5">
        <f t="shared" ca="1" si="29"/>
        <v>142.36105113974429</v>
      </c>
      <c r="B177">
        <f t="shared" ca="1" si="30"/>
        <v>-35.993285427620975</v>
      </c>
      <c r="C177" s="6">
        <v>20135.9375</v>
      </c>
      <c r="D177">
        <f t="shared" ca="1" si="23"/>
        <v>3</v>
      </c>
      <c r="E177" s="1">
        <v>0.65</v>
      </c>
      <c r="F177">
        <v>19.899999999999999</v>
      </c>
      <c r="G177">
        <f t="shared" ca="1" si="25"/>
        <v>54.048620189015942</v>
      </c>
      <c r="H177">
        <f t="shared" ca="1" si="26"/>
        <v>17.794242822621385</v>
      </c>
      <c r="I177">
        <f ca="1">User_Model_Calcs!A177-Sat_Data!$B$5</f>
        <v>32.361051139744291</v>
      </c>
      <c r="J177">
        <f ca="1">(Earth_Data!$B$1/SQRT(1-Earth_Data!$B$2^2*SIN(RADIANS(User_Model_Calcs!B177))^2))*COS(RADIANS(User_Model_Calcs!B177))</f>
        <v>5166.4392152643795</v>
      </c>
      <c r="K177">
        <f ca="1">((Earth_Data!$B$1*(1-Earth_Data!$B$2^2))/SQRT(1-Earth_Data!$B$2^2*SIN(RADIANS(User_Model_Calcs!B177))^2))*SIN(RADIANS(User_Model_Calcs!B177))</f>
        <v>-3727.5902405082966</v>
      </c>
      <c r="L177">
        <f t="shared" ca="1" si="27"/>
        <v>-35.810480175596986</v>
      </c>
      <c r="M177">
        <f t="shared" ca="1" si="28"/>
        <v>6370.7945474763446</v>
      </c>
      <c r="N177">
        <f ca="1">SQRT(User_Model_Calcs!M177^2+Sat_Data!$B$3^2-2*User_Model_Calcs!M177*Sat_Data!$B$3*COS(RADIANS(L177))*COS(RADIANS(I177)))</f>
        <v>38083.971892044596</v>
      </c>
      <c r="O177">
        <f ca="1">DEGREES(ACOS(((Earth_Data!$B$1+Sat_Data!$B$2)/User_Model_Calcs!N177)*SQRT(1-COS(RADIANS(User_Model_Calcs!I177))^2*COS(RADIANS(User_Model_Calcs!B177))^2)))</f>
        <v>36.076756842406716</v>
      </c>
      <c r="P177">
        <f t="shared" ca="1" si="24"/>
        <v>47.155775625241134</v>
      </c>
    </row>
    <row r="178" spans="1:16" x14ac:dyDescent="0.25">
      <c r="A178" s="5">
        <f t="shared" ca="1" si="29"/>
        <v>144.4234602578442</v>
      </c>
      <c r="B178">
        <f t="shared" ca="1" si="30"/>
        <v>-36.614122777310868</v>
      </c>
      <c r="C178" s="6">
        <v>20135.9375</v>
      </c>
      <c r="D178">
        <f t="shared" ca="1" si="23"/>
        <v>1.2</v>
      </c>
      <c r="E178" s="1">
        <v>0.65</v>
      </c>
      <c r="F178">
        <v>19.899999999999999</v>
      </c>
      <c r="G178">
        <f t="shared" ca="1" si="25"/>
        <v>46.089820015575185</v>
      </c>
      <c r="H178">
        <f t="shared" ca="1" si="26"/>
        <v>22.815236703113161</v>
      </c>
      <c r="I178">
        <f ca="1">User_Model_Calcs!A178-Sat_Data!$B$5</f>
        <v>34.423460257844198</v>
      </c>
      <c r="J178">
        <f ca="1">(Earth_Data!$B$1/SQRT(1-Earth_Data!$B$2^2*SIN(RADIANS(User_Model_Calcs!B178))^2))*COS(RADIANS(User_Model_Calcs!B178))</f>
        <v>5125.651426543046</v>
      </c>
      <c r="K178">
        <f ca="1">((Earth_Data!$B$1*(1-Earth_Data!$B$2^2))/SQRT(1-Earth_Data!$B$2^2*SIN(RADIANS(User_Model_Calcs!B178))^2))*SIN(RADIANS(User_Model_Calcs!B178))</f>
        <v>-3783.108552438779</v>
      </c>
      <c r="L178">
        <f t="shared" ca="1" si="27"/>
        <v>-36.43005955112767</v>
      </c>
      <c r="M178">
        <f t="shared" ca="1" si="28"/>
        <v>6370.5739824570128</v>
      </c>
      <c r="N178">
        <f ca="1">SQRT(User_Model_Calcs!M178^2+Sat_Data!$B$3^2-2*User_Model_Calcs!M178*Sat_Data!$B$3*COS(RADIANS(L178))*COS(RADIANS(I178)))</f>
        <v>38234.199966855958</v>
      </c>
      <c r="O178">
        <f ca="1">DEGREES(ACOS(((Earth_Data!$B$1+Sat_Data!$B$2)/User_Model_Calcs!N178)*SQRT(1-COS(RADIANS(User_Model_Calcs!I178))^2*COS(RADIANS(User_Model_Calcs!B178))^2)))</f>
        <v>34.265586652071271</v>
      </c>
      <c r="P178">
        <f t="shared" ca="1" si="24"/>
        <v>48.967313892379913</v>
      </c>
    </row>
    <row r="179" spans="1:16" x14ac:dyDescent="0.25">
      <c r="A179" s="5">
        <f t="shared" ca="1" si="29"/>
        <v>143.05609336406414</v>
      </c>
      <c r="B179">
        <f t="shared" ca="1" si="30"/>
        <v>-33.690489133741465</v>
      </c>
      <c r="C179" s="6">
        <v>20135.9375</v>
      </c>
      <c r="D179">
        <f t="shared" ca="1" si="23"/>
        <v>3</v>
      </c>
      <c r="E179" s="1">
        <v>0.65</v>
      </c>
      <c r="F179">
        <v>19.899999999999999</v>
      </c>
      <c r="G179">
        <f t="shared" ca="1" si="25"/>
        <v>54.048620189015942</v>
      </c>
      <c r="H179">
        <f t="shared" ca="1" si="26"/>
        <v>14.935733952804449</v>
      </c>
      <c r="I179">
        <f ca="1">User_Model_Calcs!A179-Sat_Data!$B$5</f>
        <v>33.056093364064139</v>
      </c>
      <c r="J179">
        <f ca="1">(Earth_Data!$B$1/SQRT(1-Earth_Data!$B$2^2*SIN(RADIANS(User_Model_Calcs!B179))^2))*COS(RADIANS(User_Model_Calcs!B179))</f>
        <v>5312.3815261546906</v>
      </c>
      <c r="K179">
        <f ca="1">((Earth_Data!$B$1*(1-Earth_Data!$B$2^2))/SQRT(1-Earth_Data!$B$2^2*SIN(RADIANS(User_Model_Calcs!B179))^2))*SIN(RADIANS(User_Model_Calcs!B179))</f>
        <v>-3517.9345682838302</v>
      </c>
      <c r="L179">
        <f t="shared" ca="1" si="27"/>
        <v>-33.513092130109996</v>
      </c>
      <c r="M179">
        <f t="shared" ca="1" si="28"/>
        <v>6371.5980025544595</v>
      </c>
      <c r="N179">
        <f ca="1">SQRT(User_Model_Calcs!M179^2+Sat_Data!$B$3^2-2*User_Model_Calcs!M179*Sat_Data!$B$3*COS(RADIANS(L179))*COS(RADIANS(I179)))</f>
        <v>37986.050323912037</v>
      </c>
      <c r="O179">
        <f ca="1">DEGREES(ACOS(((Earth_Data!$B$1+Sat_Data!$B$2)/User_Model_Calcs!N179)*SQRT(1-COS(RADIANS(User_Model_Calcs!I179))^2*COS(RADIANS(User_Model_Calcs!B179))^2)))</f>
        <v>37.293343975361111</v>
      </c>
      <c r="P179">
        <f t="shared" ca="1" si="24"/>
        <v>49.557557912329088</v>
      </c>
    </row>
    <row r="180" spans="1:16" x14ac:dyDescent="0.25">
      <c r="A180" s="5">
        <f ca="1">142.56313432703+(RAND()*8-4)</f>
        <v>145.80305890241635</v>
      </c>
      <c r="B180">
        <f ca="1">-34.4534087301148+(RAND()*8-4)</f>
        <v>-30.904928687241117</v>
      </c>
      <c r="C180" s="6">
        <v>20135.9375</v>
      </c>
      <c r="D180">
        <f t="shared" ca="1" si="23"/>
        <v>3</v>
      </c>
      <c r="E180" s="1">
        <v>0.65</v>
      </c>
      <c r="F180">
        <v>19.899999999999999</v>
      </c>
      <c r="G180">
        <f t="shared" ca="1" si="25"/>
        <v>54.048620189015942</v>
      </c>
      <c r="H180">
        <f t="shared" ca="1" si="26"/>
        <v>14.00243373891826</v>
      </c>
      <c r="I180">
        <f ca="1">User_Model_Calcs!A180-Sat_Data!$B$5</f>
        <v>35.803058902416353</v>
      </c>
      <c r="J180">
        <f ca="1">(Earth_Data!$B$1/SQRT(1-Earth_Data!$B$2^2*SIN(RADIANS(User_Model_Calcs!B180))^2))*COS(RADIANS(User_Model_Calcs!B180))</f>
        <v>5477.4150549716169</v>
      </c>
      <c r="K180">
        <f ca="1">((Earth_Data!$B$1*(1-Earth_Data!$B$2^2))/SQRT(1-Earth_Data!$B$2^2*SIN(RADIANS(User_Model_Calcs!B180))^2))*SIN(RADIANS(User_Model_Calcs!B180))</f>
        <v>-3256.8552614523778</v>
      </c>
      <c r="L180">
        <f t="shared" ca="1" si="27"/>
        <v>-30.735594948415425</v>
      </c>
      <c r="M180">
        <f t="shared" ca="1" si="28"/>
        <v>6372.5333956347185</v>
      </c>
      <c r="N180">
        <f ca="1">SQRT(User_Model_Calcs!M180^2+Sat_Data!$B$3^2-2*User_Model_Calcs!M180*Sat_Data!$B$3*COS(RADIANS(L180))*COS(RADIANS(I180)))</f>
        <v>37997.462126754457</v>
      </c>
      <c r="O180">
        <f ca="1">DEGREES(ACOS(((Earth_Data!$B$1+Sat_Data!$B$2)/User_Model_Calcs!N180)*SQRT(1-COS(RADIANS(User_Model_Calcs!I180))^2*COS(RADIANS(User_Model_Calcs!B180))^2)))</f>
        <v>37.164347871257583</v>
      </c>
      <c r="P180">
        <f t="shared" ca="1" si="24"/>
        <v>54.546673413432295</v>
      </c>
    </row>
    <row r="181" spans="1:16" x14ac:dyDescent="0.25">
      <c r="A181" s="5">
        <f t="shared" ref="A181:A200" ca="1" si="31">142.56313432703+(RAND()*8-4)</f>
        <v>143.96154741416996</v>
      </c>
      <c r="B181">
        <f t="shared" ref="B181:B201" ca="1" si="32">-34.4534087301148+(RAND()*8-4)</f>
        <v>-33.728734476125545</v>
      </c>
      <c r="C181" s="6">
        <v>20135.9375</v>
      </c>
      <c r="D181">
        <f t="shared" ca="1" si="23"/>
        <v>0.75</v>
      </c>
      <c r="E181" s="1">
        <v>0.65</v>
      </c>
      <c r="F181">
        <v>19.899999999999999</v>
      </c>
      <c r="G181">
        <f t="shared" ca="1" si="25"/>
        <v>42.007420362456692</v>
      </c>
      <c r="H181">
        <f t="shared" ca="1" si="26"/>
        <v>15.312613223793541</v>
      </c>
      <c r="I181">
        <f ca="1">User_Model_Calcs!A181-Sat_Data!$B$5</f>
        <v>33.961547414169956</v>
      </c>
      <c r="J181">
        <f ca="1">(Earth_Data!$B$1/SQRT(1-Earth_Data!$B$2^2*SIN(RADIANS(User_Model_Calcs!B181))^2))*COS(RADIANS(User_Model_Calcs!B181))</f>
        <v>5310.0272474193034</v>
      </c>
      <c r="K181">
        <f ca="1">((Earth_Data!$B$1*(1-Earth_Data!$B$2^2))/SQRT(1-Earth_Data!$B$2^2*SIN(RADIANS(User_Model_Calcs!B181))^2))*SIN(RADIANS(User_Model_Calcs!B181))</f>
        <v>-3521.4633777324357</v>
      </c>
      <c r="L181">
        <f t="shared" ca="1" si="27"/>
        <v>-33.551238223319913</v>
      </c>
      <c r="M181">
        <f t="shared" ca="1" si="28"/>
        <v>6371.5848647762796</v>
      </c>
      <c r="N181">
        <f ca="1">SQRT(User_Model_Calcs!M181^2+Sat_Data!$B$3^2-2*User_Model_Calcs!M181*Sat_Data!$B$3*COS(RADIANS(L181))*COS(RADIANS(I181)))</f>
        <v>38039.622188408481</v>
      </c>
      <c r="O181">
        <f ca="1">DEGREES(ACOS(((Earth_Data!$B$1+Sat_Data!$B$2)/User_Model_Calcs!N181)*SQRT(1-COS(RADIANS(User_Model_Calcs!I181))^2*COS(RADIANS(User_Model_Calcs!B181))^2)))</f>
        <v>36.630642964487159</v>
      </c>
      <c r="P181">
        <f t="shared" ca="1" si="24"/>
        <v>50.497759004795348</v>
      </c>
    </row>
    <row r="182" spans="1:16" x14ac:dyDescent="0.25">
      <c r="A182" s="5">
        <f t="shared" ca="1" si="31"/>
        <v>144.77437575366554</v>
      </c>
      <c r="B182">
        <f t="shared" ca="1" si="32"/>
        <v>-37.462156332662431</v>
      </c>
      <c r="C182" s="6">
        <v>20135.9375</v>
      </c>
      <c r="D182">
        <f t="shared" ca="1" si="23"/>
        <v>1.2</v>
      </c>
      <c r="E182" s="1">
        <v>0.65</v>
      </c>
      <c r="F182">
        <v>19.899999999999999</v>
      </c>
      <c r="G182">
        <f t="shared" ca="1" si="25"/>
        <v>46.089820015575185</v>
      </c>
      <c r="H182">
        <f t="shared" ca="1" si="26"/>
        <v>17.316743220164028</v>
      </c>
      <c r="I182">
        <f ca="1">User_Model_Calcs!A182-Sat_Data!$B$5</f>
        <v>34.774375753665538</v>
      </c>
      <c r="J182">
        <f ca="1">(Earth_Data!$B$1/SQRT(1-Earth_Data!$B$2^2*SIN(RADIANS(User_Model_Calcs!B182))^2))*COS(RADIANS(User_Model_Calcs!B182))</f>
        <v>5068.9630441137851</v>
      </c>
      <c r="K182">
        <f ca="1">((Earth_Data!$B$1*(1-Earth_Data!$B$2^2))/SQRT(1-Earth_Data!$B$2^2*SIN(RADIANS(User_Model_Calcs!B182))^2))*SIN(RADIANS(User_Model_Calcs!B182))</f>
        <v>-3858.2324523250536</v>
      </c>
      <c r="L182">
        <f t="shared" ca="1" si="27"/>
        <v>-37.276514157972635</v>
      </c>
      <c r="M182">
        <f t="shared" ca="1" si="28"/>
        <v>6370.2703238375598</v>
      </c>
      <c r="N182">
        <f ca="1">SQRT(User_Model_Calcs!M182^2+Sat_Data!$B$3^2-2*User_Model_Calcs!M182*Sat_Data!$B$3*COS(RADIANS(L182))*COS(RADIANS(I182)))</f>
        <v>38305.091742876451</v>
      </c>
      <c r="O182">
        <f ca="1">DEGREES(ACOS(((Earth_Data!$B$1+Sat_Data!$B$2)/User_Model_Calcs!N182)*SQRT(1-COS(RADIANS(User_Model_Calcs!I182))^2*COS(RADIANS(User_Model_Calcs!B182))^2)))</f>
        <v>33.424601523031143</v>
      </c>
      <c r="P182">
        <f t="shared" ca="1" si="24"/>
        <v>48.78246825978497</v>
      </c>
    </row>
    <row r="183" spans="1:16" x14ac:dyDescent="0.25">
      <c r="A183" s="5">
        <f t="shared" ca="1" si="31"/>
        <v>141.06240372635105</v>
      </c>
      <c r="B183">
        <f t="shared" ca="1" si="32"/>
        <v>-31.258471920514406</v>
      </c>
      <c r="C183" s="6">
        <v>20135.9375</v>
      </c>
      <c r="D183">
        <f t="shared" ca="1" si="23"/>
        <v>1.2</v>
      </c>
      <c r="E183" s="1">
        <v>0.65</v>
      </c>
      <c r="F183">
        <v>19.899999999999999</v>
      </c>
      <c r="G183">
        <f t="shared" ca="1" si="25"/>
        <v>46.089820015575185</v>
      </c>
      <c r="H183">
        <f t="shared" ca="1" si="26"/>
        <v>23.320756337739731</v>
      </c>
      <c r="I183">
        <f ca="1">User_Model_Calcs!A183-Sat_Data!$B$5</f>
        <v>31.06240372635105</v>
      </c>
      <c r="J183">
        <f ca="1">(Earth_Data!$B$1/SQRT(1-Earth_Data!$B$2^2*SIN(RADIANS(User_Model_Calcs!B183))^2))*COS(RADIANS(User_Model_Calcs!B183))</f>
        <v>5457.1789084465427</v>
      </c>
      <c r="K183">
        <f ca="1">((Earth_Data!$B$1*(1-Earth_Data!$B$2^2))/SQRT(1-Earth_Data!$B$2^2*SIN(RADIANS(User_Model_Calcs!B183))^2))*SIN(RADIANS(User_Model_Calcs!B183))</f>
        <v>-3290.4253399589024</v>
      </c>
      <c r="L183">
        <f t="shared" ca="1" si="27"/>
        <v>-31.088024825303513</v>
      </c>
      <c r="M183">
        <f t="shared" ca="1" si="28"/>
        <v>6372.4171674991157</v>
      </c>
      <c r="N183">
        <f ca="1">SQRT(User_Model_Calcs!M183^2+Sat_Data!$B$3^2-2*User_Model_Calcs!M183*Sat_Data!$B$3*COS(RADIANS(L183))*COS(RADIANS(I183)))</f>
        <v>37738.800955473213</v>
      </c>
      <c r="O183">
        <f ca="1">DEGREES(ACOS(((Earth_Data!$B$1+Sat_Data!$B$2)/User_Model_Calcs!N183)*SQRT(1-COS(RADIANS(User_Model_Calcs!I183))^2*COS(RADIANS(User_Model_Calcs!B183))^2)))</f>
        <v>40.457488194788084</v>
      </c>
      <c r="P183">
        <f t="shared" ca="1" si="24"/>
        <v>49.256174735484933</v>
      </c>
    </row>
    <row r="184" spans="1:16" x14ac:dyDescent="0.25">
      <c r="A184" s="5">
        <f t="shared" ca="1" si="31"/>
        <v>142.07083922235216</v>
      </c>
      <c r="B184">
        <f t="shared" ca="1" si="32"/>
        <v>-34.189587547287232</v>
      </c>
      <c r="C184" s="6">
        <v>20135.9375</v>
      </c>
      <c r="D184">
        <f t="shared" ca="1" si="23"/>
        <v>0.75</v>
      </c>
      <c r="E184" s="1">
        <v>0.65</v>
      </c>
      <c r="F184">
        <v>19.899999999999999</v>
      </c>
      <c r="G184">
        <f t="shared" ca="1" si="25"/>
        <v>42.007420362456692</v>
      </c>
      <c r="H184">
        <f t="shared" ca="1" si="26"/>
        <v>17.605234605985409</v>
      </c>
      <c r="I184">
        <f ca="1">User_Model_Calcs!A184-Sat_Data!$B$5</f>
        <v>32.070839222352163</v>
      </c>
      <c r="J184">
        <f ca="1">(Earth_Data!$B$1/SQRT(1-Earth_Data!$B$2^2*SIN(RADIANS(User_Model_Calcs!B184))^2))*COS(RADIANS(User_Model_Calcs!B184))</f>
        <v>5281.4723758629616</v>
      </c>
      <c r="K184">
        <f ca="1">((Earth_Data!$B$1*(1-Earth_Data!$B$2^2))/SQRT(1-Earth_Data!$B$2^2*SIN(RADIANS(User_Model_Calcs!B184))^2))*SIN(RADIANS(User_Model_Calcs!B184))</f>
        <v>-3563.8628692754796</v>
      </c>
      <c r="L184">
        <f t="shared" ca="1" si="27"/>
        <v>-34.010920178277509</v>
      </c>
      <c r="M184">
        <f t="shared" ca="1" si="28"/>
        <v>6371.4259791669874</v>
      </c>
      <c r="N184">
        <f ca="1">SQRT(User_Model_Calcs!M184^2+Sat_Data!$B$3^2-2*User_Model_Calcs!M184*Sat_Data!$B$3*COS(RADIANS(L184))*COS(RADIANS(I184)))</f>
        <v>37960.510231294131</v>
      </c>
      <c r="O184">
        <f ca="1">DEGREES(ACOS(((Earth_Data!$B$1+Sat_Data!$B$2)/User_Model_Calcs!N184)*SQRT(1-COS(RADIANS(User_Model_Calcs!I184))^2*COS(RADIANS(User_Model_Calcs!B184))^2)))</f>
        <v>37.609255839945334</v>
      </c>
      <c r="P184">
        <f t="shared" ca="1" si="24"/>
        <v>48.113874597378789</v>
      </c>
    </row>
    <row r="185" spans="1:16" x14ac:dyDescent="0.25">
      <c r="A185" s="5">
        <f t="shared" ca="1" si="31"/>
        <v>141.1258031577139</v>
      </c>
      <c r="B185">
        <f t="shared" ca="1" si="32"/>
        <v>-32.48892428649733</v>
      </c>
      <c r="C185" s="6">
        <v>20135.9375</v>
      </c>
      <c r="D185">
        <f t="shared" ca="1" si="23"/>
        <v>3</v>
      </c>
      <c r="E185" s="1">
        <v>0.65</v>
      </c>
      <c r="F185">
        <v>19.899999999999999</v>
      </c>
      <c r="G185">
        <f t="shared" ca="1" si="25"/>
        <v>54.048620189015942</v>
      </c>
      <c r="H185">
        <f t="shared" ca="1" si="26"/>
        <v>22.244392852064664</v>
      </c>
      <c r="I185">
        <f ca="1">User_Model_Calcs!A185-Sat_Data!$B$5</f>
        <v>31.125803157713904</v>
      </c>
      <c r="J185">
        <f ca="1">(Earth_Data!$B$1/SQRT(1-Earth_Data!$B$2^2*SIN(RADIANS(User_Model_Calcs!B185))^2))*COS(RADIANS(User_Model_Calcs!B185))</f>
        <v>5385.1342068943331</v>
      </c>
      <c r="K185">
        <f ca="1">((Earth_Data!$B$1*(1-Earth_Data!$B$2^2))/SQRT(1-Earth_Data!$B$2^2*SIN(RADIANS(User_Model_Calcs!B185))^2))*SIN(RADIANS(User_Model_Calcs!B185))</f>
        <v>-3406.2884255132722</v>
      </c>
      <c r="L185">
        <f t="shared" ca="1" si="27"/>
        <v>-32.314804845001504</v>
      </c>
      <c r="M185">
        <f t="shared" ca="1" si="28"/>
        <v>6372.0068474578038</v>
      </c>
      <c r="N185">
        <f ca="1">SQRT(User_Model_Calcs!M185^2+Sat_Data!$B$3^2-2*User_Model_Calcs!M185*Sat_Data!$B$3*COS(RADIANS(L185))*COS(RADIANS(I185)))</f>
        <v>37811.05139884985</v>
      </c>
      <c r="O185">
        <f ca="1">DEGREES(ACOS(((Earth_Data!$B$1+Sat_Data!$B$2)/User_Model_Calcs!N185)*SQRT(1-COS(RADIANS(User_Model_Calcs!I185))^2*COS(RADIANS(User_Model_Calcs!B185))^2)))</f>
        <v>39.513205342125339</v>
      </c>
      <c r="P185">
        <f t="shared" ca="1" si="24"/>
        <v>48.346411605735007</v>
      </c>
    </row>
    <row r="186" spans="1:16" x14ac:dyDescent="0.25">
      <c r="A186" s="5">
        <f t="shared" ca="1" si="31"/>
        <v>145.40618630523886</v>
      </c>
      <c r="B186">
        <f t="shared" ca="1" si="32"/>
        <v>-37.906357894421298</v>
      </c>
      <c r="C186" s="6">
        <v>20135.9375</v>
      </c>
      <c r="D186">
        <f t="shared" ca="1" si="23"/>
        <v>0.75</v>
      </c>
      <c r="E186" s="1">
        <v>0.65</v>
      </c>
      <c r="F186">
        <v>19.899999999999999</v>
      </c>
      <c r="G186">
        <f t="shared" ca="1" si="25"/>
        <v>42.007420362456692</v>
      </c>
      <c r="H186">
        <f t="shared" ca="1" si="26"/>
        <v>14.686648343369283</v>
      </c>
      <c r="I186">
        <f ca="1">User_Model_Calcs!A186-Sat_Data!$B$5</f>
        <v>35.406186305238862</v>
      </c>
      <c r="J186">
        <f ca="1">(Earth_Data!$B$1/SQRT(1-Earth_Data!$B$2^2*SIN(RADIANS(User_Model_Calcs!B186))^2))*COS(RADIANS(User_Model_Calcs!B186))</f>
        <v>5038.8242215738555</v>
      </c>
      <c r="K186">
        <f ca="1">((Earth_Data!$B$1*(1-Earth_Data!$B$2^2))/SQRT(1-Earth_Data!$B$2^2*SIN(RADIANS(User_Model_Calcs!B186))^2))*SIN(RADIANS(User_Model_Calcs!B186))</f>
        <v>-3897.2496799623118</v>
      </c>
      <c r="L186">
        <f t="shared" ca="1" si="27"/>
        <v>-37.719953323128735</v>
      </c>
      <c r="M186">
        <f t="shared" ca="1" si="28"/>
        <v>6370.1102505282988</v>
      </c>
      <c r="N186">
        <f ca="1">SQRT(User_Model_Calcs!M186^2+Sat_Data!$B$3^2-2*User_Model_Calcs!M186*Sat_Data!$B$3*COS(RADIANS(L186))*COS(RADIANS(I186)))</f>
        <v>38367.424311556577</v>
      </c>
      <c r="O186">
        <f ca="1">DEGREES(ACOS(((Earth_Data!$B$1+Sat_Data!$B$2)/User_Model_Calcs!N186)*SQRT(1-COS(RADIANS(User_Model_Calcs!I186))^2*COS(RADIANS(User_Model_Calcs!B186))^2)))</f>
        <v>32.694563874868948</v>
      </c>
      <c r="P186">
        <f t="shared" ca="1" si="24"/>
        <v>49.162855356126968</v>
      </c>
    </row>
    <row r="187" spans="1:16" x14ac:dyDescent="0.25">
      <c r="A187" s="5">
        <f t="shared" ca="1" si="31"/>
        <v>139.40504959682022</v>
      </c>
      <c r="B187">
        <f t="shared" ca="1" si="32"/>
        <v>-32.115965757269642</v>
      </c>
      <c r="C187" s="6">
        <v>20135.9375</v>
      </c>
      <c r="D187">
        <f t="shared" ca="1" si="23"/>
        <v>0.75</v>
      </c>
      <c r="E187" s="1">
        <v>0.65</v>
      </c>
      <c r="F187">
        <v>19.899999999999999</v>
      </c>
      <c r="G187">
        <f t="shared" ca="1" si="25"/>
        <v>42.007420362456692</v>
      </c>
      <c r="H187">
        <f t="shared" ca="1" si="26"/>
        <v>14.612672126508402</v>
      </c>
      <c r="I187">
        <f ca="1">User_Model_Calcs!A187-Sat_Data!$B$5</f>
        <v>29.40504959682022</v>
      </c>
      <c r="J187">
        <f ca="1">(Earth_Data!$B$1/SQRT(1-Earth_Data!$B$2^2*SIN(RADIANS(User_Model_Calcs!B187))^2))*COS(RADIANS(User_Model_Calcs!B187))</f>
        <v>5407.2355000372108</v>
      </c>
      <c r="K187">
        <f ca="1">((Earth_Data!$B$1*(1-Earth_Data!$B$2^2))/SQRT(1-Earth_Data!$B$2^2*SIN(RADIANS(User_Model_Calcs!B187))^2))*SIN(RADIANS(User_Model_Calcs!B187))</f>
        <v>-3371.3309422160128</v>
      </c>
      <c r="L187">
        <f t="shared" ca="1" si="27"/>
        <v>-31.942925957744375</v>
      </c>
      <c r="M187">
        <f t="shared" ca="1" si="28"/>
        <v>6372.1321451148342</v>
      </c>
      <c r="N187">
        <f ca="1">SQRT(User_Model_Calcs!M187^2+Sat_Data!$B$3^2-2*User_Model_Calcs!M187*Sat_Data!$B$3*COS(RADIANS(L187))*COS(RADIANS(I187)))</f>
        <v>37698.54010469983</v>
      </c>
      <c r="O187">
        <f ca="1">DEGREES(ACOS(((Earth_Data!$B$1+Sat_Data!$B$2)/User_Model_Calcs!N187)*SQRT(1-COS(RADIANS(User_Model_Calcs!I187))^2*COS(RADIANS(User_Model_Calcs!B187))^2)))</f>
        <v>40.98271578835265</v>
      </c>
      <c r="P187">
        <f t="shared" ca="1" si="24"/>
        <v>46.671101708016899</v>
      </c>
    </row>
    <row r="188" spans="1:16" x14ac:dyDescent="0.25">
      <c r="A188" s="5">
        <f t="shared" ca="1" si="31"/>
        <v>142.66164835703069</v>
      </c>
      <c r="B188">
        <f t="shared" ca="1" si="32"/>
        <v>-33.949624444912054</v>
      </c>
      <c r="C188" s="6">
        <v>20135.9375</v>
      </c>
      <c r="D188">
        <f t="shared" ca="1" si="23"/>
        <v>0.75</v>
      </c>
      <c r="E188" s="1">
        <v>0.65</v>
      </c>
      <c r="F188">
        <v>19.899999999999999</v>
      </c>
      <c r="G188">
        <f t="shared" ca="1" si="25"/>
        <v>42.007420362456692</v>
      </c>
      <c r="H188">
        <f t="shared" ca="1" si="26"/>
        <v>22.379444030425866</v>
      </c>
      <c r="I188">
        <f ca="1">User_Model_Calcs!A188-Sat_Data!$B$5</f>
        <v>32.661648357030685</v>
      </c>
      <c r="J188">
        <f ca="1">(Earth_Data!$B$1/SQRT(1-Earth_Data!$B$2^2*SIN(RADIANS(User_Model_Calcs!B188))^2))*COS(RADIANS(User_Model_Calcs!B188))</f>
        <v>5296.3835312641731</v>
      </c>
      <c r="K188">
        <f ca="1">((Earth_Data!$B$1*(1-Earth_Data!$B$2^2))/SQRT(1-Earth_Data!$B$2^2*SIN(RADIANS(User_Model_Calcs!B188))^2))*SIN(RADIANS(User_Model_Calcs!B188))</f>
        <v>-3541.8139999392852</v>
      </c>
      <c r="L188">
        <f t="shared" ca="1" si="27"/>
        <v>-33.771561139494956</v>
      </c>
      <c r="M188">
        <f t="shared" ca="1" si="28"/>
        <v>6371.5088417432389</v>
      </c>
      <c r="N188">
        <f ca="1">SQRT(User_Model_Calcs!M188^2+Sat_Data!$B$3^2-2*User_Model_Calcs!M188*Sat_Data!$B$3*COS(RADIANS(L188))*COS(RADIANS(I188)))</f>
        <v>37978.958717309899</v>
      </c>
      <c r="O188">
        <f ca="1">DEGREES(ACOS(((Earth_Data!$B$1+Sat_Data!$B$2)/User_Model_Calcs!N188)*SQRT(1-COS(RADIANS(User_Model_Calcs!I188))^2*COS(RADIANS(User_Model_Calcs!B188))^2)))</f>
        <v>37.380341311155348</v>
      </c>
      <c r="P188">
        <f t="shared" ca="1" si="24"/>
        <v>48.938307940589318</v>
      </c>
    </row>
    <row r="189" spans="1:16" x14ac:dyDescent="0.25">
      <c r="A189" s="5">
        <f t="shared" ca="1" si="31"/>
        <v>145.43903119399249</v>
      </c>
      <c r="B189">
        <f t="shared" ca="1" si="32"/>
        <v>-33.207685703119374</v>
      </c>
      <c r="C189" s="6">
        <v>20135.9375</v>
      </c>
      <c r="D189">
        <f t="shared" ca="1" si="23"/>
        <v>1.2</v>
      </c>
      <c r="E189" s="1">
        <v>0.65</v>
      </c>
      <c r="F189">
        <v>19.899999999999999</v>
      </c>
      <c r="G189">
        <f t="shared" ca="1" si="25"/>
        <v>46.089820015575185</v>
      </c>
      <c r="H189">
        <f t="shared" ca="1" si="26"/>
        <v>21.384497134012463</v>
      </c>
      <c r="I189">
        <f ca="1">User_Model_Calcs!A189-Sat_Data!$B$5</f>
        <v>35.439031193992491</v>
      </c>
      <c r="J189">
        <f ca="1">(Earth_Data!$B$1/SQRT(1-Earth_Data!$B$2^2*SIN(RADIANS(User_Model_Calcs!B189))^2))*COS(RADIANS(User_Model_Calcs!B189))</f>
        <v>5341.8973945534244</v>
      </c>
      <c r="K189">
        <f ca="1">((Earth_Data!$B$1*(1-Earth_Data!$B$2^2))/SQRT(1-Earth_Data!$B$2^2*SIN(RADIANS(User_Model_Calcs!B189))^2))*SIN(RADIANS(User_Model_Calcs!B189))</f>
        <v>-3473.2547498715548</v>
      </c>
      <c r="L189">
        <f t="shared" ca="1" si="27"/>
        <v>-33.031568627733186</v>
      </c>
      <c r="M189">
        <f t="shared" ca="1" si="28"/>
        <v>6371.7632042819969</v>
      </c>
      <c r="N189">
        <f ca="1">SQRT(User_Model_Calcs!M189^2+Sat_Data!$B$3^2-2*User_Model_Calcs!M189*Sat_Data!$B$3*COS(RADIANS(L189))*COS(RADIANS(I189)))</f>
        <v>38097.228767133369</v>
      </c>
      <c r="O189">
        <f ca="1">DEGREES(ACOS(((Earth_Data!$B$1+Sat_Data!$B$2)/User_Model_Calcs!N189)*SQRT(1-COS(RADIANS(User_Model_Calcs!I189))^2*COS(RADIANS(User_Model_Calcs!B189))^2)))</f>
        <v>35.927987111879894</v>
      </c>
      <c r="P189">
        <f t="shared" ca="1" si="24"/>
        <v>52.420152950036552</v>
      </c>
    </row>
    <row r="190" spans="1:16" x14ac:dyDescent="0.25">
      <c r="A190" s="5">
        <f t="shared" ca="1" si="31"/>
        <v>140.41935841621668</v>
      </c>
      <c r="B190">
        <f t="shared" ca="1" si="32"/>
        <v>-31.37071941683168</v>
      </c>
      <c r="C190" s="6">
        <v>20135.9375</v>
      </c>
      <c r="D190">
        <f t="shared" ca="1" si="23"/>
        <v>1.2</v>
      </c>
      <c r="E190" s="1">
        <v>0.65</v>
      </c>
      <c r="F190">
        <v>19.899999999999999</v>
      </c>
      <c r="G190">
        <f t="shared" ca="1" si="25"/>
        <v>46.089820015575185</v>
      </c>
      <c r="H190">
        <f t="shared" ca="1" si="26"/>
        <v>20.703708267184318</v>
      </c>
      <c r="I190">
        <f ca="1">User_Model_Calcs!A190-Sat_Data!$B$5</f>
        <v>30.419358416216681</v>
      </c>
      <c r="J190">
        <f ca="1">(Earth_Data!$B$1/SQRT(1-Earth_Data!$B$2^2*SIN(RADIANS(User_Model_Calcs!B190))^2))*COS(RADIANS(User_Model_Calcs!B190))</f>
        <v>5450.7105602137854</v>
      </c>
      <c r="K190">
        <f ca="1">((Earth_Data!$B$1*(1-Earth_Data!$B$2^2))/SQRT(1-Earth_Data!$B$2^2*SIN(RADIANS(User_Model_Calcs!B190))^2))*SIN(RADIANS(User_Model_Calcs!B190))</f>
        <v>-3301.0578012524916</v>
      </c>
      <c r="L190">
        <f t="shared" ca="1" si="27"/>
        <v>-31.199924234621637</v>
      </c>
      <c r="M190">
        <f t="shared" ca="1" si="28"/>
        <v>6372.3801062425655</v>
      </c>
      <c r="N190">
        <f ca="1">SQRT(User_Model_Calcs!M190^2+Sat_Data!$B$3^2-2*User_Model_Calcs!M190*Sat_Data!$B$3*COS(RADIANS(L190))*COS(RADIANS(I190)))</f>
        <v>37710.037850932022</v>
      </c>
      <c r="O190">
        <f ca="1">DEGREES(ACOS(((Earth_Data!$B$1+Sat_Data!$B$2)/User_Model_Calcs!N190)*SQRT(1-COS(RADIANS(User_Model_Calcs!I190))^2*COS(RADIANS(User_Model_Calcs!B190))^2)))</f>
        <v>40.834716278121839</v>
      </c>
      <c r="P190">
        <f t="shared" ca="1" si="24"/>
        <v>48.439503679314477</v>
      </c>
    </row>
    <row r="191" spans="1:16" x14ac:dyDescent="0.25">
      <c r="A191" s="5">
        <f t="shared" ca="1" si="31"/>
        <v>140.83020573465998</v>
      </c>
      <c r="B191">
        <f t="shared" ca="1" si="32"/>
        <v>-30.864128362948957</v>
      </c>
      <c r="C191" s="6">
        <v>20135.9375</v>
      </c>
      <c r="D191">
        <f t="shared" ca="1" si="23"/>
        <v>3</v>
      </c>
      <c r="E191" s="1">
        <v>0.65</v>
      </c>
      <c r="F191">
        <v>19.899999999999999</v>
      </c>
      <c r="G191">
        <f t="shared" ca="1" si="25"/>
        <v>54.048620189015942</v>
      </c>
      <c r="H191">
        <f t="shared" ca="1" si="26"/>
        <v>19.226255010011762</v>
      </c>
      <c r="I191">
        <f ca="1">User_Model_Calcs!A191-Sat_Data!$B$5</f>
        <v>30.830205734659984</v>
      </c>
      <c r="J191">
        <f ca="1">(Earth_Data!$B$1/SQRT(1-Earth_Data!$B$2^2*SIN(RADIANS(User_Model_Calcs!B191))^2))*COS(RADIANS(User_Model_Calcs!B191))</f>
        <v>5479.7369751588776</v>
      </c>
      <c r="K191">
        <f ca="1">((Earth_Data!$B$1*(1-Earth_Data!$B$2^2))/SQRT(1-Earth_Data!$B$2^2*SIN(RADIANS(User_Model_Calcs!B191))^2))*SIN(RADIANS(User_Model_Calcs!B191))</f>
        <v>-3252.9732370372508</v>
      </c>
      <c r="L191">
        <f t="shared" ca="1" si="27"/>
        <v>-30.69492476516745</v>
      </c>
      <c r="M191">
        <f t="shared" ca="1" si="28"/>
        <v>6372.5467591696788</v>
      </c>
      <c r="N191">
        <f ca="1">SQRT(User_Model_Calcs!M191^2+Sat_Data!$B$3^2-2*User_Model_Calcs!M191*Sat_Data!$B$3*COS(RADIANS(L191))*COS(RADIANS(I191)))</f>
        <v>37704.459084556693</v>
      </c>
      <c r="O191">
        <f ca="1">DEGREES(ACOS(((Earth_Data!$B$1+Sat_Data!$B$2)/User_Model_Calcs!N191)*SQRT(1-COS(RADIANS(User_Model_Calcs!I191))^2*COS(RADIANS(User_Model_Calcs!B191))^2)))</f>
        <v>40.910757970153618</v>
      </c>
      <c r="P191">
        <f t="shared" ca="1" si="24"/>
        <v>49.319573413471282</v>
      </c>
    </row>
    <row r="192" spans="1:16" x14ac:dyDescent="0.25">
      <c r="A192" s="5">
        <f t="shared" ca="1" si="31"/>
        <v>139.94319116681049</v>
      </c>
      <c r="B192">
        <f t="shared" ca="1" si="32"/>
        <v>-33.488499769307275</v>
      </c>
      <c r="C192" s="6">
        <v>20135.9375</v>
      </c>
      <c r="D192">
        <f t="shared" ca="1" si="23"/>
        <v>1.2</v>
      </c>
      <c r="E192" s="1">
        <v>0.65</v>
      </c>
      <c r="F192">
        <v>19.899999999999999</v>
      </c>
      <c r="G192">
        <f t="shared" ca="1" si="25"/>
        <v>46.089820015575185</v>
      </c>
      <c r="H192">
        <f t="shared" ca="1" si="26"/>
        <v>23.36304380400837</v>
      </c>
      <c r="I192">
        <f ca="1">User_Model_Calcs!A192-Sat_Data!$B$5</f>
        <v>29.943191166810493</v>
      </c>
      <c r="J192">
        <f ca="1">(Earth_Data!$B$1/SQRT(1-Earth_Data!$B$2^2*SIN(RADIANS(User_Model_Calcs!B192))^2))*COS(RADIANS(User_Model_Calcs!B192))</f>
        <v>5324.7760932172578</v>
      </c>
      <c r="K192">
        <f ca="1">((Earth_Data!$B$1*(1-Earth_Data!$B$2^2))/SQRT(1-Earth_Data!$B$2^2*SIN(RADIANS(User_Model_Calcs!B192))^2))*SIN(RADIANS(User_Model_Calcs!B192))</f>
        <v>-3499.2718224813202</v>
      </c>
      <c r="L192">
        <f t="shared" ca="1" si="27"/>
        <v>-33.311632161029458</v>
      </c>
      <c r="M192">
        <f t="shared" ca="1" si="28"/>
        <v>6371.6672645791687</v>
      </c>
      <c r="N192">
        <f ca="1">SQRT(User_Model_Calcs!M192^2+Sat_Data!$B$3^2-2*User_Model_Calcs!M192*Sat_Data!$B$3*COS(RADIANS(L192))*COS(RADIANS(I192)))</f>
        <v>37806.345076417318</v>
      </c>
      <c r="O192">
        <f ca="1">DEGREES(ACOS(((Earth_Data!$B$1+Sat_Data!$B$2)/User_Model_Calcs!N192)*SQRT(1-COS(RADIANS(User_Model_Calcs!I192))^2*COS(RADIANS(User_Model_Calcs!B192))^2)))</f>
        <v>39.568978915165722</v>
      </c>
      <c r="P192">
        <f t="shared" ca="1" si="24"/>
        <v>46.232266362996228</v>
      </c>
    </row>
    <row r="193" spans="1:16" x14ac:dyDescent="0.25">
      <c r="A193" s="5">
        <f t="shared" ca="1" si="31"/>
        <v>144.56613581461042</v>
      </c>
      <c r="B193">
        <f t="shared" ca="1" si="32"/>
        <v>-33.713334107302423</v>
      </c>
      <c r="C193" s="6">
        <v>20135.9375</v>
      </c>
      <c r="D193">
        <f t="shared" ca="1" si="23"/>
        <v>1.2</v>
      </c>
      <c r="E193" s="1">
        <v>0.65</v>
      </c>
      <c r="F193">
        <v>19.899999999999999</v>
      </c>
      <c r="G193">
        <f t="shared" ca="1" si="25"/>
        <v>46.089820015575185</v>
      </c>
      <c r="H193">
        <f t="shared" ca="1" si="26"/>
        <v>18.304644864431275</v>
      </c>
      <c r="I193">
        <f ca="1">User_Model_Calcs!A193-Sat_Data!$B$5</f>
        <v>34.566135814610419</v>
      </c>
      <c r="J193">
        <f ca="1">(Earth_Data!$B$1/SQRT(1-Earth_Data!$B$2^2*SIN(RADIANS(User_Model_Calcs!B193))^2))*COS(RADIANS(User_Model_Calcs!B193))</f>
        <v>5310.9755370618086</v>
      </c>
      <c r="K193">
        <f ca="1">((Earth_Data!$B$1*(1-Earth_Data!$B$2^2))/SQRT(1-Earth_Data!$B$2^2*SIN(RADIANS(User_Model_Calcs!B193))^2))*SIN(RADIANS(User_Model_Calcs!B193))</f>
        <v>-3520.0426076227691</v>
      </c>
      <c r="L193">
        <f t="shared" ca="1" si="27"/>
        <v>-33.53587778157776</v>
      </c>
      <c r="M193">
        <f t="shared" ca="1" si="28"/>
        <v>6371.5901558989708</v>
      </c>
      <c r="N193">
        <f ca="1">SQRT(User_Model_Calcs!M193^2+Sat_Data!$B$3^2-2*User_Model_Calcs!M193*Sat_Data!$B$3*COS(RADIANS(L193))*COS(RADIANS(I193)))</f>
        <v>38073.708642273792</v>
      </c>
      <c r="O193">
        <f ca="1">DEGREES(ACOS(((Earth_Data!$B$1+Sat_Data!$B$2)/User_Model_Calcs!N193)*SQRT(1-COS(RADIANS(User_Model_Calcs!I193))^2*COS(RADIANS(User_Model_Calcs!B193))^2)))</f>
        <v>36.212644611542892</v>
      </c>
      <c r="P193">
        <f t="shared" ca="1" si="24"/>
        <v>51.145370541825798</v>
      </c>
    </row>
    <row r="194" spans="1:16" x14ac:dyDescent="0.25">
      <c r="A194" s="5">
        <f t="shared" ca="1" si="31"/>
        <v>142.91783500627017</v>
      </c>
      <c r="B194">
        <f t="shared" ca="1" si="32"/>
        <v>-33.691731599932638</v>
      </c>
      <c r="C194" s="6">
        <v>20135.9375</v>
      </c>
      <c r="D194">
        <f t="shared" ref="D194:D257" ca="1" si="33">CHOOSE(RANDBETWEEN(1,3),0.75,1.2,3)</f>
        <v>3</v>
      </c>
      <c r="E194" s="1">
        <v>0.65</v>
      </c>
      <c r="F194">
        <v>19.899999999999999</v>
      </c>
      <c r="G194">
        <f t="shared" ca="1" si="25"/>
        <v>54.048620189015942</v>
      </c>
      <c r="H194">
        <f t="shared" ca="1" si="26"/>
        <v>22.906211645977955</v>
      </c>
      <c r="I194">
        <f ca="1">User_Model_Calcs!A194-Sat_Data!$B$5</f>
        <v>32.917835006270167</v>
      </c>
      <c r="J194">
        <f ca="1">(Earth_Data!$B$1/SQRT(1-Earth_Data!$B$2^2*SIN(RADIANS(User_Model_Calcs!B194))^2))*COS(RADIANS(User_Model_Calcs!B194))</f>
        <v>5312.3050805824769</v>
      </c>
      <c r="K194">
        <f ca="1">((Earth_Data!$B$1*(1-Earth_Data!$B$2^2))/SQRT(1-Earth_Data!$B$2^2*SIN(RADIANS(User_Model_Calcs!B194))^2))*SIN(RADIANS(User_Model_Calcs!B194))</f>
        <v>-3518.0492321202682</v>
      </c>
      <c r="L194">
        <f t="shared" ca="1" si="27"/>
        <v>-33.514331367069396</v>
      </c>
      <c r="M194">
        <f t="shared" ca="1" si="28"/>
        <v>6371.5975758677987</v>
      </c>
      <c r="N194">
        <f ca="1">SQRT(User_Model_Calcs!M194^2+Sat_Data!$B$3^2-2*User_Model_Calcs!M194*Sat_Data!$B$3*COS(RADIANS(L194))*COS(RADIANS(I194)))</f>
        <v>37978.373706578372</v>
      </c>
      <c r="O194">
        <f ca="1">DEGREES(ACOS(((Earth_Data!$B$1+Sat_Data!$B$2)/User_Model_Calcs!N194)*SQRT(1-COS(RADIANS(User_Model_Calcs!I194))^2*COS(RADIANS(User_Model_Calcs!B194))^2)))</f>
        <v>37.388835404406585</v>
      </c>
      <c r="P194">
        <f t="shared" ref="P194:P257" ca="1" si="34">DEGREES(ASIN(SIN(RADIANS(ABS(I194)))/(SIN(ACOS(COS(RADIANS(I194))*COS(RADIANS(B194)))))))</f>
        <v>49.407113246905432</v>
      </c>
    </row>
    <row r="195" spans="1:16" x14ac:dyDescent="0.25">
      <c r="A195" s="5">
        <f t="shared" ca="1" si="31"/>
        <v>143.46882430449071</v>
      </c>
      <c r="B195">
        <f t="shared" ca="1" si="32"/>
        <v>-33.009936944402966</v>
      </c>
      <c r="C195" s="6">
        <v>20135.9375</v>
      </c>
      <c r="D195">
        <f t="shared" ca="1" si="33"/>
        <v>1.2</v>
      </c>
      <c r="E195" s="1">
        <v>0.65</v>
      </c>
      <c r="F195">
        <v>19.899999999999999</v>
      </c>
      <c r="G195">
        <f t="shared" ref="G195:G258" ca="1" si="35">20.4+20*LOG(F195)+20*LOG(D195)+10*LOG(E195)</f>
        <v>46.089820015575185</v>
      </c>
      <c r="H195">
        <f t="shared" ref="H195:H258" ca="1" si="36">RAND()*(24-14)+14</f>
        <v>17.618515115666597</v>
      </c>
      <c r="I195">
        <f ca="1">User_Model_Calcs!A195-Sat_Data!$B$5</f>
        <v>33.46882430449071</v>
      </c>
      <c r="J195">
        <f ca="1">(Earth_Data!$B$1/SQRT(1-Earth_Data!$B$2^2*SIN(RADIANS(User_Model_Calcs!B195))^2))*COS(RADIANS(User_Model_Calcs!B195))</f>
        <v>5353.8771096764794</v>
      </c>
      <c r="K195">
        <f ca="1">((Earth_Data!$B$1*(1-Earth_Data!$B$2^2))/SQRT(1-Earth_Data!$B$2^2*SIN(RADIANS(User_Model_Calcs!B195))^2))*SIN(RADIANS(User_Model_Calcs!B195))</f>
        <v>-3454.8840804586803</v>
      </c>
      <c r="L195">
        <f t="shared" ref="L195:L258" ca="1" si="37">DEGREES(ATAN((K195/J195)))</f>
        <v>-32.834358510193177</v>
      </c>
      <c r="M195">
        <f t="shared" ref="M195:M258" ca="1" si="38">SQRT(J195^2+K195^2)</f>
        <v>6371.8305152385055</v>
      </c>
      <c r="N195">
        <f ca="1">SQRT(User_Model_Calcs!M195^2+Sat_Data!$B$3^2-2*User_Model_Calcs!M195*Sat_Data!$B$3*COS(RADIANS(L195))*COS(RADIANS(I195)))</f>
        <v>37970.961448601898</v>
      </c>
      <c r="O195">
        <f ca="1">DEGREES(ACOS(((Earth_Data!$B$1+Sat_Data!$B$2)/User_Model_Calcs!N195)*SQRT(1-COS(RADIANS(User_Model_Calcs!I195))^2*COS(RADIANS(User_Model_Calcs!B195))^2)))</f>
        <v>37.484368080014811</v>
      </c>
      <c r="P195">
        <f t="shared" ca="1" si="34"/>
        <v>50.509654334108781</v>
      </c>
    </row>
    <row r="196" spans="1:16" x14ac:dyDescent="0.25">
      <c r="A196" s="5">
        <f t="shared" ca="1" si="31"/>
        <v>139.24384535114109</v>
      </c>
      <c r="B196">
        <f t="shared" ca="1" si="32"/>
        <v>-31.716041822936141</v>
      </c>
      <c r="C196" s="6">
        <v>20135.9375</v>
      </c>
      <c r="D196">
        <f t="shared" ca="1" si="33"/>
        <v>1.2</v>
      </c>
      <c r="E196" s="1">
        <v>0.65</v>
      </c>
      <c r="F196">
        <v>19.899999999999999</v>
      </c>
      <c r="G196">
        <f t="shared" ca="1" si="35"/>
        <v>46.089820015575185</v>
      </c>
      <c r="H196">
        <f t="shared" ca="1" si="36"/>
        <v>16.14090387117438</v>
      </c>
      <c r="I196">
        <f ca="1">User_Model_Calcs!A196-Sat_Data!$B$5</f>
        <v>29.24384535114109</v>
      </c>
      <c r="J196">
        <f ca="1">(Earth_Data!$B$1/SQRT(1-Earth_Data!$B$2^2*SIN(RADIANS(User_Model_Calcs!B196))^2))*COS(RADIANS(User_Model_Calcs!B196))</f>
        <v>5430.6799471437107</v>
      </c>
      <c r="K196">
        <f ca="1">((Earth_Data!$B$1*(1-Earth_Data!$B$2^2))/SQRT(1-Earth_Data!$B$2^2*SIN(RADIANS(User_Model_Calcs!B196))^2))*SIN(RADIANS(User_Model_Calcs!B196))</f>
        <v>-3333.6893058631003</v>
      </c>
      <c r="L196">
        <f t="shared" ca="1" si="37"/>
        <v>-31.544192161550793</v>
      </c>
      <c r="M196">
        <f t="shared" ca="1" si="38"/>
        <v>6372.2656156452567</v>
      </c>
      <c r="N196">
        <f ca="1">SQRT(User_Model_Calcs!M196^2+Sat_Data!$B$3^2-2*User_Model_Calcs!M196*Sat_Data!$B$3*COS(RADIANS(L196))*COS(RADIANS(I196)))</f>
        <v>37667.336684233211</v>
      </c>
      <c r="O196">
        <f ca="1">DEGREES(ACOS(((Earth_Data!$B$1+Sat_Data!$B$2)/User_Model_Calcs!N196)*SQRT(1-COS(RADIANS(User_Model_Calcs!I196))^2*COS(RADIANS(User_Model_Calcs!B196))^2)))</f>
        <v>41.39842448665383</v>
      </c>
      <c r="P196">
        <f t="shared" ca="1" si="34"/>
        <v>46.803150260400763</v>
      </c>
    </row>
    <row r="197" spans="1:16" x14ac:dyDescent="0.25">
      <c r="A197" s="5">
        <f t="shared" ca="1" si="31"/>
        <v>141.40293477246027</v>
      </c>
      <c r="B197">
        <f t="shared" ca="1" si="32"/>
        <v>-33.88446254385299</v>
      </c>
      <c r="C197" s="6">
        <v>20135.9375</v>
      </c>
      <c r="D197">
        <f t="shared" ca="1" si="33"/>
        <v>3</v>
      </c>
      <c r="E197" s="1">
        <v>0.65</v>
      </c>
      <c r="F197">
        <v>19.899999999999999</v>
      </c>
      <c r="G197">
        <f t="shared" ca="1" si="35"/>
        <v>54.048620189015942</v>
      </c>
      <c r="H197">
        <f t="shared" ca="1" si="36"/>
        <v>19.928850937645187</v>
      </c>
      <c r="I197">
        <f ca="1">User_Model_Calcs!A197-Sat_Data!$B$5</f>
        <v>31.40293477246027</v>
      </c>
      <c r="J197">
        <f ca="1">(Earth_Data!$B$1/SQRT(1-Earth_Data!$B$2^2*SIN(RADIANS(User_Model_Calcs!B197))^2))*COS(RADIANS(User_Model_Calcs!B197))</f>
        <v>5300.4165960320261</v>
      </c>
      <c r="K197">
        <f ca="1">((Earth_Data!$B$1*(1-Earth_Data!$B$2^2))/SQRT(1-Earth_Data!$B$2^2*SIN(RADIANS(User_Model_Calcs!B197))^2))*SIN(RADIANS(User_Model_Calcs!B197))</f>
        <v>-3535.8160212584776</v>
      </c>
      <c r="L197">
        <f t="shared" ca="1" si="37"/>
        <v>-33.706565422212506</v>
      </c>
      <c r="M197">
        <f t="shared" ca="1" si="38"/>
        <v>6371.5312937848666</v>
      </c>
      <c r="N197">
        <f ca="1">SQRT(User_Model_Calcs!M197^2+Sat_Data!$B$3^2-2*User_Model_Calcs!M197*Sat_Data!$B$3*COS(RADIANS(L197))*COS(RADIANS(I197)))</f>
        <v>37906.558292226007</v>
      </c>
      <c r="O197">
        <f ca="1">DEGREES(ACOS(((Earth_Data!$B$1+Sat_Data!$B$2)/User_Model_Calcs!N197)*SQRT(1-COS(RADIANS(User_Model_Calcs!I197))^2*COS(RADIANS(User_Model_Calcs!B197))^2)))</f>
        <v>38.288329225535421</v>
      </c>
      <c r="P197">
        <f t="shared" ca="1" si="34"/>
        <v>47.595822311601658</v>
      </c>
    </row>
    <row r="198" spans="1:16" x14ac:dyDescent="0.25">
      <c r="A198" s="5">
        <f t="shared" ca="1" si="31"/>
        <v>140.99980487132532</v>
      </c>
      <c r="B198">
        <f t="shared" ca="1" si="32"/>
        <v>-31.467127978443184</v>
      </c>
      <c r="C198" s="6">
        <v>20135.9375</v>
      </c>
      <c r="D198">
        <f t="shared" ca="1" si="33"/>
        <v>3</v>
      </c>
      <c r="E198" s="1">
        <v>0.65</v>
      </c>
      <c r="F198">
        <v>19.899999999999999</v>
      </c>
      <c r="G198">
        <f t="shared" ca="1" si="35"/>
        <v>54.048620189015942</v>
      </c>
      <c r="H198">
        <f t="shared" ca="1" si="36"/>
        <v>22.189688688783534</v>
      </c>
      <c r="I198">
        <f ca="1">User_Model_Calcs!A198-Sat_Data!$B$5</f>
        <v>30.999804871325324</v>
      </c>
      <c r="J198">
        <f ca="1">(Earth_Data!$B$1/SQRT(1-Earth_Data!$B$2^2*SIN(RADIANS(User_Model_Calcs!B198))^2))*COS(RADIANS(User_Model_Calcs!B198))</f>
        <v>5445.1382326032917</v>
      </c>
      <c r="K198">
        <f ca="1">((Earth_Data!$B$1*(1-Earth_Data!$B$2^2))/SQRT(1-Earth_Data!$B$2^2*SIN(RADIANS(User_Model_Calcs!B198))^2))*SIN(RADIANS(User_Model_Calcs!B198))</f>
        <v>-3310.1799629864686</v>
      </c>
      <c r="L198">
        <f t="shared" ca="1" si="37"/>
        <v>-31.296035910123752</v>
      </c>
      <c r="M198">
        <f t="shared" ca="1" si="38"/>
        <v>6372.3482139251619</v>
      </c>
      <c r="N198">
        <f ca="1">SQRT(User_Model_Calcs!M198^2+Sat_Data!$B$3^2-2*User_Model_Calcs!M198*Sat_Data!$B$3*COS(RADIANS(L198))*COS(RADIANS(I198)))</f>
        <v>37746.885606795957</v>
      </c>
      <c r="O198">
        <f ca="1">DEGREES(ACOS(((Earth_Data!$B$1+Sat_Data!$B$2)/User_Model_Calcs!N198)*SQRT(1-COS(RADIANS(User_Model_Calcs!I198))^2*COS(RADIANS(User_Model_Calcs!B198))^2)))</f>
        <v>40.350728646126569</v>
      </c>
      <c r="P198">
        <f t="shared" ca="1" si="34"/>
        <v>49.016669947311016</v>
      </c>
    </row>
    <row r="199" spans="1:16" x14ac:dyDescent="0.25">
      <c r="A199" s="5">
        <f t="shared" ca="1" si="31"/>
        <v>144.43495239789786</v>
      </c>
      <c r="B199">
        <f t="shared" ca="1" si="32"/>
        <v>-35.013896071714612</v>
      </c>
      <c r="C199" s="6">
        <v>20135.9375</v>
      </c>
      <c r="D199">
        <f t="shared" ca="1" si="33"/>
        <v>1.2</v>
      </c>
      <c r="E199" s="1">
        <v>0.65</v>
      </c>
      <c r="F199">
        <v>19.899999999999999</v>
      </c>
      <c r="G199">
        <f t="shared" ca="1" si="35"/>
        <v>46.089820015575185</v>
      </c>
      <c r="H199">
        <f t="shared" ca="1" si="36"/>
        <v>19.0138075900879</v>
      </c>
      <c r="I199">
        <f ca="1">User_Model_Calcs!A199-Sat_Data!$B$5</f>
        <v>34.43495239789786</v>
      </c>
      <c r="J199">
        <f ca="1">(Earth_Data!$B$1/SQRT(1-Earth_Data!$B$2^2*SIN(RADIANS(User_Model_Calcs!B199))^2))*COS(RADIANS(User_Model_Calcs!B199))</f>
        <v>5229.5450127072736</v>
      </c>
      <c r="K199">
        <f ca="1">((Earth_Data!$B$1*(1-Earth_Data!$B$2^2))/SQRT(1-Earth_Data!$B$2^2*SIN(RADIANS(User_Model_Calcs!B199))^2))*SIN(RADIANS(User_Model_Calcs!B199))</f>
        <v>-3639.130945728919</v>
      </c>
      <c r="L199">
        <f t="shared" ca="1" si="37"/>
        <v>-34.833249051681648</v>
      </c>
      <c r="M199">
        <f t="shared" ca="1" si="38"/>
        <v>6371.1392293759654</v>
      </c>
      <c r="N199">
        <f ca="1">SQRT(User_Model_Calcs!M199^2+Sat_Data!$B$3^2-2*User_Model_Calcs!M199*Sat_Data!$B$3*COS(RADIANS(L199))*COS(RADIANS(I199)))</f>
        <v>38140.324195031644</v>
      </c>
      <c r="O199">
        <f ca="1">DEGREES(ACOS(((Earth_Data!$B$1+Sat_Data!$B$2)/User_Model_Calcs!N199)*SQRT(1-COS(RADIANS(User_Model_Calcs!I199))^2*COS(RADIANS(User_Model_Calcs!B199))^2)))</f>
        <v>35.39725684620516</v>
      </c>
      <c r="P199">
        <f t="shared" ca="1" si="34"/>
        <v>50.074652072237448</v>
      </c>
    </row>
    <row r="200" spans="1:16" x14ac:dyDescent="0.25">
      <c r="A200" s="5">
        <f t="shared" ca="1" si="31"/>
        <v>141.24406734392929</v>
      </c>
      <c r="B200">
        <f t="shared" ca="1" si="32"/>
        <v>-33.280000405047204</v>
      </c>
      <c r="C200" s="6">
        <v>20135.9375</v>
      </c>
      <c r="D200">
        <f t="shared" ca="1" si="33"/>
        <v>3</v>
      </c>
      <c r="E200" s="1">
        <v>0.65</v>
      </c>
      <c r="F200">
        <v>19.899999999999999</v>
      </c>
      <c r="G200">
        <f t="shared" ca="1" si="35"/>
        <v>54.048620189015942</v>
      </c>
      <c r="H200">
        <f t="shared" ca="1" si="36"/>
        <v>16.27794100538301</v>
      </c>
      <c r="I200">
        <f ca="1">User_Model_Calcs!A200-Sat_Data!$B$5</f>
        <v>31.244067343929288</v>
      </c>
      <c r="J200">
        <f ca="1">(Earth_Data!$B$1/SQRT(1-Earth_Data!$B$2^2*SIN(RADIANS(User_Model_Calcs!B200))^2))*COS(RADIANS(User_Model_Calcs!B200))</f>
        <v>5337.5006173499942</v>
      </c>
      <c r="K200">
        <f ca="1">((Earth_Data!$B$1*(1-Earth_Data!$B$2^2))/SQRT(1-Earth_Data!$B$2^2*SIN(RADIANS(User_Model_Calcs!B200))^2))*SIN(RADIANS(User_Model_Calcs!B200))</f>
        <v>-3479.9625214712223</v>
      </c>
      <c r="L200">
        <f t="shared" ca="1" si="37"/>
        <v>-33.103688439684589</v>
      </c>
      <c r="M200">
        <f t="shared" ca="1" si="38"/>
        <v>6371.7385375622498</v>
      </c>
      <c r="N200">
        <f ca="1">SQRT(User_Model_Calcs!M200^2+Sat_Data!$B$3^2-2*User_Model_Calcs!M200*Sat_Data!$B$3*COS(RADIANS(L200))*COS(RADIANS(I200)))</f>
        <v>37862.802652142716</v>
      </c>
      <c r="O200">
        <f ca="1">DEGREES(ACOS(((Earth_Data!$B$1+Sat_Data!$B$2)/User_Model_Calcs!N200)*SQRT(1-COS(RADIANS(User_Model_Calcs!I200))^2*COS(RADIANS(User_Model_Calcs!B200))^2)))</f>
        <v>38.846286684755796</v>
      </c>
      <c r="P200">
        <f t="shared" ca="1" si="34"/>
        <v>47.870912326788904</v>
      </c>
    </row>
    <row r="201" spans="1:16" x14ac:dyDescent="0.25">
      <c r="A201" s="5">
        <f ca="1">142.56313432703+(RAND()*8-4)</f>
        <v>145.30294617897462</v>
      </c>
      <c r="B201">
        <f t="shared" ca="1" si="32"/>
        <v>-32.115045798059889</v>
      </c>
      <c r="C201" s="6">
        <v>20135.9375</v>
      </c>
      <c r="D201">
        <f t="shared" ca="1" si="33"/>
        <v>1.2</v>
      </c>
      <c r="E201" s="1">
        <v>0.65</v>
      </c>
      <c r="F201">
        <v>19.899999999999999</v>
      </c>
      <c r="G201">
        <f t="shared" ca="1" si="35"/>
        <v>46.089820015575185</v>
      </c>
      <c r="H201">
        <f t="shared" ca="1" si="36"/>
        <v>23.15208375477539</v>
      </c>
      <c r="I201">
        <f ca="1">User_Model_Calcs!A201-Sat_Data!$B$5</f>
        <v>35.302946178974622</v>
      </c>
      <c r="J201">
        <f ca="1">(Earth_Data!$B$1/SQRT(1-Earth_Data!$B$2^2*SIN(RADIANS(User_Model_Calcs!B201))^2))*COS(RADIANS(User_Model_Calcs!B201))</f>
        <v>5407.2897331146332</v>
      </c>
      <c r="K201">
        <f ca="1">((Earth_Data!$B$1*(1-Earth_Data!$B$2^2))/SQRT(1-Earth_Data!$B$2^2*SIN(RADIANS(User_Model_Calcs!B201))^2))*SIN(RADIANS(User_Model_Calcs!B201))</f>
        <v>-3371.2445392352865</v>
      </c>
      <c r="L201">
        <f t="shared" ca="1" si="37"/>
        <v>-31.942008697814206</v>
      </c>
      <c r="M201">
        <f t="shared" ca="1" si="38"/>
        <v>6372.1324532036106</v>
      </c>
      <c r="N201">
        <f ca="1">SQRT(User_Model_Calcs!M201^2+Sat_Data!$B$3^2-2*User_Model_Calcs!M201*Sat_Data!$B$3*COS(RADIANS(L201))*COS(RADIANS(I201)))</f>
        <v>38030.038534957173</v>
      </c>
      <c r="O201">
        <f ca="1">DEGREES(ACOS(((Earth_Data!$B$1+Sat_Data!$B$2)/User_Model_Calcs!N201)*SQRT(1-COS(RADIANS(User_Model_Calcs!I201))^2*COS(RADIANS(User_Model_Calcs!B201))^2)))</f>
        <v>36.756032132997824</v>
      </c>
      <c r="P201">
        <f t="shared" ca="1" si="34"/>
        <v>53.102484773620979</v>
      </c>
    </row>
    <row r="202" spans="1:16" x14ac:dyDescent="0.25">
      <c r="A202">
        <f ca="1">108.049394295518+(RAND()*5-2.5)</f>
        <v>106.74706959999965</v>
      </c>
      <c r="B202">
        <f ca="1">-31.6714359012002+(RAND()*5-2.5)</f>
        <v>-33.539243135700126</v>
      </c>
      <c r="C202" s="6">
        <v>20135.9375</v>
      </c>
      <c r="D202">
        <f t="shared" ca="1" si="33"/>
        <v>1.2</v>
      </c>
      <c r="E202" s="1">
        <v>0.65</v>
      </c>
      <c r="F202">
        <v>19.899999999999999</v>
      </c>
      <c r="G202">
        <f t="shared" ca="1" si="35"/>
        <v>46.089820015575185</v>
      </c>
      <c r="H202">
        <f t="shared" ca="1" si="36"/>
        <v>17.441916533583921</v>
      </c>
      <c r="I202">
        <f ca="1">User_Model_Calcs!A202-Sat_Data!$B$5</f>
        <v>-3.2529304000003521</v>
      </c>
      <c r="J202">
        <f ca="1">(Earth_Data!$B$1/SQRT(1-Earth_Data!$B$2^2*SIN(RADIANS(User_Model_Calcs!B202))^2))*COS(RADIANS(User_Model_Calcs!B202))</f>
        <v>5321.6685821113524</v>
      </c>
      <c r="K202">
        <f ca="1">((Earth_Data!$B$1*(1-Earth_Data!$B$2^2))/SQRT(1-Earth_Data!$B$2^2*SIN(RADIANS(User_Model_Calcs!B202))^2))*SIN(RADIANS(User_Model_Calcs!B202))</f>
        <v>-3503.9642908851442</v>
      </c>
      <c r="L202">
        <f t="shared" ca="1" si="37"/>
        <v>-33.362241709009993</v>
      </c>
      <c r="M202">
        <f t="shared" ca="1" si="38"/>
        <v>6371.6498844199905</v>
      </c>
      <c r="N202">
        <f ca="1">SQRT(User_Model_Calcs!M202^2+Sat_Data!$B$3^2-2*User_Model_Calcs!M202*Sat_Data!$B$3*COS(RADIANS(L202))*COS(RADIANS(I202)))</f>
        <v>37018.489072037009</v>
      </c>
      <c r="O202">
        <f ca="1">DEGREES(ACOS(((Earth_Data!$B$1+Sat_Data!$B$2)/User_Model_Calcs!N202)*SQRT(1-COS(RADIANS(User_Model_Calcs!I202))^2*COS(RADIANS(User_Model_Calcs!B202))^2)))</f>
        <v>50.831041231473627</v>
      </c>
      <c r="P202">
        <f t="shared" ca="1" si="34"/>
        <v>5.8732471324382072</v>
      </c>
    </row>
    <row r="203" spans="1:16" x14ac:dyDescent="0.25">
      <c r="A203">
        <f t="shared" ref="A203:A266" ca="1" si="39">108.049394295518+(RAND()*5-2.5)</f>
        <v>108.86819029202577</v>
      </c>
      <c r="B203">
        <f t="shared" ref="B203:B266" ca="1" si="40">-31.6714359012002+(RAND()*5-2.5)</f>
        <v>-34.027328190228531</v>
      </c>
      <c r="C203" s="6">
        <v>20135.9375</v>
      </c>
      <c r="D203">
        <f t="shared" ca="1" si="33"/>
        <v>3</v>
      </c>
      <c r="E203" s="1">
        <v>0.65</v>
      </c>
      <c r="F203">
        <v>19.899999999999999</v>
      </c>
      <c r="G203">
        <f t="shared" ca="1" si="35"/>
        <v>54.048620189015942</v>
      </c>
      <c r="H203">
        <f t="shared" ca="1" si="36"/>
        <v>20.037337176367469</v>
      </c>
      <c r="I203">
        <f ca="1">User_Model_Calcs!A203-Sat_Data!$B$5</f>
        <v>-1.1318097079742273</v>
      </c>
      <c r="J203">
        <f ca="1">(Earth_Data!$B$1/SQRT(1-Earth_Data!$B$2^2*SIN(RADIANS(User_Model_Calcs!B203))^2))*COS(RADIANS(User_Model_Calcs!B203))</f>
        <v>5291.565244919424</v>
      </c>
      <c r="K203">
        <f ca="1">((Earth_Data!$B$1*(1-Earth_Data!$B$2^2))/SQRT(1-Earth_Data!$B$2^2*SIN(RADIANS(User_Model_Calcs!B203))^2))*SIN(RADIANS(User_Model_Calcs!B203))</f>
        <v>-3548.9605032283589</v>
      </c>
      <c r="L203">
        <f t="shared" ca="1" si="37"/>
        <v>-33.84906791507391</v>
      </c>
      <c r="M203">
        <f t="shared" ca="1" si="38"/>
        <v>6371.482040680492</v>
      </c>
      <c r="N203">
        <f ca="1">SQRT(User_Model_Calcs!M203^2+Sat_Data!$B$3^2-2*User_Model_Calcs!M203*Sat_Data!$B$3*COS(RADIANS(L203))*COS(RADIANS(I203)))</f>
        <v>37044.148646675872</v>
      </c>
      <c r="O203">
        <f ca="1">DEGREES(ACOS(((Earth_Data!$B$1+Sat_Data!$B$2)/User_Model_Calcs!N203)*SQRT(1-COS(RADIANS(User_Model_Calcs!I203))^2*COS(RADIANS(User_Model_Calcs!B203))^2)))</f>
        <v>50.416412338922619</v>
      </c>
      <c r="P203">
        <f t="shared" ca="1" si="34"/>
        <v>2.0219991378351208</v>
      </c>
    </row>
    <row r="204" spans="1:16" x14ac:dyDescent="0.25">
      <c r="A204">
        <f t="shared" ca="1" si="39"/>
        <v>106.76720363024907</v>
      </c>
      <c r="B204">
        <f t="shared" ca="1" si="40"/>
        <v>-29.564460247562131</v>
      </c>
      <c r="C204" s="6">
        <v>20135.9375</v>
      </c>
      <c r="D204">
        <f t="shared" ca="1" si="33"/>
        <v>3</v>
      </c>
      <c r="E204" s="1">
        <v>0.65</v>
      </c>
      <c r="F204">
        <v>19.899999999999999</v>
      </c>
      <c r="G204">
        <f t="shared" ca="1" si="35"/>
        <v>54.048620189015942</v>
      </c>
      <c r="H204">
        <f t="shared" ca="1" si="36"/>
        <v>21.322404897218775</v>
      </c>
      <c r="I204">
        <f ca="1">User_Model_Calcs!A204-Sat_Data!$B$5</f>
        <v>-3.232796369750929</v>
      </c>
      <c r="J204">
        <f ca="1">(Earth_Data!$B$1/SQRT(1-Earth_Data!$B$2^2*SIN(RADIANS(User_Model_Calcs!B204))^2))*COS(RADIANS(User_Model_Calcs!B204))</f>
        <v>5552.2397214465991</v>
      </c>
      <c r="K204">
        <f ca="1">((Earth_Data!$B$1*(1-Earth_Data!$B$2^2))/SQRT(1-Earth_Data!$B$2^2*SIN(RADIANS(User_Model_Calcs!B204))^2))*SIN(RADIANS(User_Model_Calcs!B204))</f>
        <v>-3128.4726097275479</v>
      </c>
      <c r="L204">
        <f t="shared" ca="1" si="37"/>
        <v>-29.399579472834571</v>
      </c>
      <c r="M204">
        <f t="shared" ca="1" si="38"/>
        <v>6372.9668753434535</v>
      </c>
      <c r="N204">
        <f ca="1">SQRT(User_Model_Calcs!M204^2+Sat_Data!$B$3^2-2*User_Model_Calcs!M204*Sat_Data!$B$3*COS(RADIANS(L204))*COS(RADIANS(I204)))</f>
        <v>36755.457704278808</v>
      </c>
      <c r="O204">
        <f ca="1">DEGREES(ACOS(((Earth_Data!$B$1+Sat_Data!$B$2)/User_Model_Calcs!N204)*SQRT(1-COS(RADIANS(User_Model_Calcs!I204))^2*COS(RADIANS(User_Model_Calcs!B204))^2)))</f>
        <v>55.333535685493757</v>
      </c>
      <c r="P204">
        <f t="shared" ca="1" si="34"/>
        <v>6.5305812665493415</v>
      </c>
    </row>
    <row r="205" spans="1:16" x14ac:dyDescent="0.25">
      <c r="A205">
        <f t="shared" ca="1" si="39"/>
        <v>109.56700981592354</v>
      </c>
      <c r="B205">
        <f t="shared" ca="1" si="40"/>
        <v>-33.291647505791111</v>
      </c>
      <c r="C205" s="6">
        <v>20135.9375</v>
      </c>
      <c r="D205">
        <f t="shared" ca="1" si="33"/>
        <v>1.2</v>
      </c>
      <c r="E205" s="1">
        <v>0.65</v>
      </c>
      <c r="F205">
        <v>19.899999999999999</v>
      </c>
      <c r="G205">
        <f t="shared" ca="1" si="35"/>
        <v>46.089820015575185</v>
      </c>
      <c r="H205">
        <f t="shared" ca="1" si="36"/>
        <v>21.896642068933694</v>
      </c>
      <c r="I205">
        <f ca="1">User_Model_Calcs!A205-Sat_Data!$B$5</f>
        <v>-0.43299018407645917</v>
      </c>
      <c r="J205">
        <f ca="1">(Earth_Data!$B$1/SQRT(1-Earth_Data!$B$2^2*SIN(RADIANS(User_Model_Calcs!B205))^2))*COS(RADIANS(User_Model_Calcs!B205))</f>
        <v>5336.791670411355</v>
      </c>
      <c r="K205">
        <f ca="1">((Earth_Data!$B$1*(1-Earth_Data!$B$2^2))/SQRT(1-Earth_Data!$B$2^2*SIN(RADIANS(User_Model_Calcs!B205))^2))*SIN(RADIANS(User_Model_Calcs!B205))</f>
        <v>-3481.0423721804259</v>
      </c>
      <c r="L205">
        <f t="shared" ca="1" si="37"/>
        <v>-33.115304255780345</v>
      </c>
      <c r="M205">
        <f t="shared" ca="1" si="38"/>
        <v>6371.7345621335753</v>
      </c>
      <c r="N205">
        <f ca="1">SQRT(User_Model_Calcs!M205^2+Sat_Data!$B$3^2-2*User_Model_Calcs!M205*Sat_Data!$B$3*COS(RADIANS(L205))*COS(RADIANS(I205)))</f>
        <v>36991.675980522603</v>
      </c>
      <c r="O205">
        <f ca="1">DEGREES(ACOS(((Earth_Data!$B$1+Sat_Data!$B$2)/User_Model_Calcs!N205)*SQRT(1-COS(RADIANS(User_Model_Calcs!I205))^2*COS(RADIANS(User_Model_Calcs!B205))^2)))</f>
        <v>51.266856410912595</v>
      </c>
      <c r="P205">
        <f t="shared" ca="1" si="34"/>
        <v>0.78879633105308511</v>
      </c>
    </row>
    <row r="206" spans="1:16" x14ac:dyDescent="0.25">
      <c r="A206">
        <f t="shared" ca="1" si="39"/>
        <v>107.00151928651749</v>
      </c>
      <c r="B206">
        <f t="shared" ca="1" si="40"/>
        <v>-34.123164435158664</v>
      </c>
      <c r="C206" s="6">
        <v>20135.9375</v>
      </c>
      <c r="D206">
        <f t="shared" ca="1" si="33"/>
        <v>0.75</v>
      </c>
      <c r="E206" s="1">
        <v>0.65</v>
      </c>
      <c r="F206">
        <v>19.899999999999999</v>
      </c>
      <c r="G206">
        <f t="shared" ca="1" si="35"/>
        <v>42.007420362456692</v>
      </c>
      <c r="H206">
        <f t="shared" ca="1" si="36"/>
        <v>23.897949619656977</v>
      </c>
      <c r="I206">
        <f ca="1">User_Model_Calcs!A206-Sat_Data!$B$5</f>
        <v>-2.9984807134825076</v>
      </c>
      <c r="J206">
        <f ca="1">(Earth_Data!$B$1/SQRT(1-Earth_Data!$B$2^2*SIN(RADIANS(User_Model_Calcs!B206))^2))*COS(RADIANS(User_Model_Calcs!B206))</f>
        <v>5285.6091654333386</v>
      </c>
      <c r="K206">
        <f ca="1">((Earth_Data!$B$1*(1-Earth_Data!$B$2^2))/SQRT(1-Earth_Data!$B$2^2*SIN(RADIANS(User_Model_Calcs!B206))^2))*SIN(RADIANS(User_Model_Calcs!B206))</f>
        <v>-3557.7657877969468</v>
      </c>
      <c r="L206">
        <f t="shared" ca="1" si="37"/>
        <v>-33.944663026074686</v>
      </c>
      <c r="M206">
        <f t="shared" ca="1" si="38"/>
        <v>6371.4489443556986</v>
      </c>
      <c r="N206">
        <f ca="1">SQRT(User_Model_Calcs!M206^2+Sat_Data!$B$3^2-2*User_Model_Calcs!M206*Sat_Data!$B$3*COS(RADIANS(L206))*COS(RADIANS(I206)))</f>
        <v>37057.981164007673</v>
      </c>
      <c r="O206">
        <f ca="1">DEGREES(ACOS(((Earth_Data!$B$1+Sat_Data!$B$2)/User_Model_Calcs!N206)*SQRT(1-COS(RADIANS(User_Model_Calcs!I206))^2*COS(RADIANS(User_Model_Calcs!B206))^2)))</f>
        <v>50.195634542501509</v>
      </c>
      <c r="P206">
        <f t="shared" ca="1" si="34"/>
        <v>5.3345527063865088</v>
      </c>
    </row>
    <row r="207" spans="1:16" x14ac:dyDescent="0.25">
      <c r="A207">
        <f t="shared" ca="1" si="39"/>
        <v>108.99092645303541</v>
      </c>
      <c r="B207">
        <f t="shared" ca="1" si="40"/>
        <v>-29.269710589336423</v>
      </c>
      <c r="C207" s="6">
        <v>20135.9375</v>
      </c>
      <c r="D207">
        <f t="shared" ca="1" si="33"/>
        <v>3</v>
      </c>
      <c r="E207" s="1">
        <v>0.65</v>
      </c>
      <c r="F207">
        <v>19.899999999999999</v>
      </c>
      <c r="G207">
        <f t="shared" ca="1" si="35"/>
        <v>54.048620189015942</v>
      </c>
      <c r="H207">
        <f t="shared" ca="1" si="36"/>
        <v>17.049479314369783</v>
      </c>
      <c r="I207">
        <f ca="1">User_Model_Calcs!A207-Sat_Data!$B$5</f>
        <v>-1.0090735469645864</v>
      </c>
      <c r="J207">
        <f ca="1">(Earth_Data!$B$1/SQRT(1-Earth_Data!$B$2^2*SIN(RADIANS(User_Model_Calcs!B207))^2))*COS(RADIANS(User_Model_Calcs!B207))</f>
        <v>5568.2864362557339</v>
      </c>
      <c r="K207">
        <f ca="1">((Earth_Data!$B$1*(1-Earth_Data!$B$2^2))/SQRT(1-Earth_Data!$B$2^2*SIN(RADIANS(User_Model_Calcs!B207))^2))*SIN(RADIANS(User_Model_Calcs!B207))</f>
        <v>-3100.01412574096</v>
      </c>
      <c r="L207">
        <f t="shared" ca="1" si="37"/>
        <v>-29.105857471808946</v>
      </c>
      <c r="M207">
        <f t="shared" ca="1" si="38"/>
        <v>6373.0606003695793</v>
      </c>
      <c r="N207">
        <f ca="1">SQRT(User_Model_Calcs!M207^2+Sat_Data!$B$3^2-2*User_Model_Calcs!M207*Sat_Data!$B$3*COS(RADIANS(L207))*COS(RADIANS(I207)))</f>
        <v>36727.910452280812</v>
      </c>
      <c r="O207">
        <f ca="1">DEGREES(ACOS(((Earth_Data!$B$1+Sat_Data!$B$2)/User_Model_Calcs!N207)*SQRT(1-COS(RADIANS(User_Model_Calcs!I207))^2*COS(RADIANS(User_Model_Calcs!B207))^2)))</f>
        <v>55.835877235447441</v>
      </c>
      <c r="P207">
        <f t="shared" ca="1" si="34"/>
        <v>2.063198148591483</v>
      </c>
    </row>
    <row r="208" spans="1:16" x14ac:dyDescent="0.25">
      <c r="A208">
        <f t="shared" ca="1" si="39"/>
        <v>107.07576490470363</v>
      </c>
      <c r="B208">
        <f t="shared" ca="1" si="40"/>
        <v>-32.329935595111102</v>
      </c>
      <c r="C208" s="6">
        <v>20135.9375</v>
      </c>
      <c r="D208">
        <f t="shared" ca="1" si="33"/>
        <v>3</v>
      </c>
      <c r="E208" s="1">
        <v>0.65</v>
      </c>
      <c r="F208">
        <v>19.899999999999999</v>
      </c>
      <c r="G208">
        <f t="shared" ca="1" si="35"/>
        <v>54.048620189015942</v>
      </c>
      <c r="H208">
        <f t="shared" ca="1" si="36"/>
        <v>23.436088611795391</v>
      </c>
      <c r="I208">
        <f ca="1">User_Model_Calcs!A208-Sat_Data!$B$5</f>
        <v>-2.9242350952963676</v>
      </c>
      <c r="J208">
        <f ca="1">(Earth_Data!$B$1/SQRT(1-Earth_Data!$B$2^2*SIN(RADIANS(User_Model_Calcs!B208))^2))*COS(RADIANS(User_Model_Calcs!B208))</f>
        <v>5394.5837618870537</v>
      </c>
      <c r="K208">
        <f ca="1">((Earth_Data!$B$1*(1-Earth_Data!$B$2^2))/SQRT(1-Earth_Data!$B$2^2*SIN(RADIANS(User_Model_Calcs!B208))^2))*SIN(RADIANS(User_Model_Calcs!B208))</f>
        <v>-3391.4037251188865</v>
      </c>
      <c r="L208">
        <f t="shared" ca="1" si="37"/>
        <v>-32.156272812232267</v>
      </c>
      <c r="M208">
        <f t="shared" ca="1" si="38"/>
        <v>6372.0603568049901</v>
      </c>
      <c r="N208">
        <f ca="1">SQRT(User_Model_Calcs!M208^2+Sat_Data!$B$3^2-2*User_Model_Calcs!M208*Sat_Data!$B$3*COS(RADIANS(L208))*COS(RADIANS(I208)))</f>
        <v>36933.64652791027</v>
      </c>
      <c r="O208">
        <f ca="1">DEGREES(ACOS(((Earth_Data!$B$1+Sat_Data!$B$2)/User_Model_Calcs!N208)*SQRT(1-COS(RADIANS(User_Model_Calcs!I208))^2*COS(RADIANS(User_Model_Calcs!B208))^2)))</f>
        <v>52.228723839769614</v>
      </c>
      <c r="P208">
        <f t="shared" ca="1" si="34"/>
        <v>5.4561661341314833</v>
      </c>
    </row>
    <row r="209" spans="1:16" x14ac:dyDescent="0.25">
      <c r="A209">
        <f t="shared" ca="1" si="39"/>
        <v>108.58677401542639</v>
      </c>
      <c r="B209">
        <f t="shared" ca="1" si="40"/>
        <v>-30.784178841289531</v>
      </c>
      <c r="C209" s="6">
        <v>20135.9375</v>
      </c>
      <c r="D209">
        <f t="shared" ca="1" si="33"/>
        <v>0.75</v>
      </c>
      <c r="E209" s="1">
        <v>0.65</v>
      </c>
      <c r="F209">
        <v>19.899999999999999</v>
      </c>
      <c r="G209">
        <f t="shared" ca="1" si="35"/>
        <v>42.007420362456692</v>
      </c>
      <c r="H209">
        <f t="shared" ca="1" si="36"/>
        <v>18.521284319554926</v>
      </c>
      <c r="I209">
        <f ca="1">User_Model_Calcs!A209-Sat_Data!$B$5</f>
        <v>-1.4132259845736144</v>
      </c>
      <c r="J209">
        <f ca="1">(Earth_Data!$B$1/SQRT(1-Earth_Data!$B$2^2*SIN(RADIANS(User_Model_Calcs!B209))^2))*COS(RADIANS(User_Model_Calcs!B209))</f>
        <v>5484.2787900280346</v>
      </c>
      <c r="K209">
        <f ca="1">((Earth_Data!$B$1*(1-Earth_Data!$B$2^2))/SQRT(1-Earth_Data!$B$2^2*SIN(RADIANS(User_Model_Calcs!B209))^2))*SIN(RADIANS(User_Model_Calcs!B209))</f>
        <v>-3245.3615691535842</v>
      </c>
      <c r="L209">
        <f t="shared" ca="1" si="37"/>
        <v>-30.615231249147424</v>
      </c>
      <c r="M209">
        <f t="shared" ca="1" si="38"/>
        <v>6372.5729153372877</v>
      </c>
      <c r="N209">
        <f ca="1">SQRT(User_Model_Calcs!M209^2+Sat_Data!$B$3^2-2*User_Model_Calcs!M209*Sat_Data!$B$3*COS(RADIANS(L209))*COS(RADIANS(I209)))</f>
        <v>36825.063009826707</v>
      </c>
      <c r="O209">
        <f ca="1">DEGREES(ACOS(((Earth_Data!$B$1+Sat_Data!$B$2)/User_Model_Calcs!N209)*SQRT(1-COS(RADIANS(User_Model_Calcs!I209))^2*COS(RADIANS(User_Model_Calcs!B209))^2)))</f>
        <v>54.090144558164155</v>
      </c>
      <c r="P209">
        <f t="shared" ca="1" si="34"/>
        <v>2.7596791427920406</v>
      </c>
    </row>
    <row r="210" spans="1:16" x14ac:dyDescent="0.25">
      <c r="A210">
        <f t="shared" ca="1" si="39"/>
        <v>106.17673233157318</v>
      </c>
      <c r="B210">
        <f t="shared" ca="1" si="40"/>
        <v>-31.648936325997568</v>
      </c>
      <c r="C210" s="6">
        <v>20135.9375</v>
      </c>
      <c r="D210">
        <f t="shared" ca="1" si="33"/>
        <v>0.75</v>
      </c>
      <c r="E210" s="1">
        <v>0.65</v>
      </c>
      <c r="F210">
        <v>19.899999999999999</v>
      </c>
      <c r="G210">
        <f t="shared" ca="1" si="35"/>
        <v>42.007420362456692</v>
      </c>
      <c r="H210">
        <f t="shared" ca="1" si="36"/>
        <v>16.049852073520654</v>
      </c>
      <c r="I210">
        <f ca="1">User_Model_Calcs!A210-Sat_Data!$B$5</f>
        <v>-3.8232676684268228</v>
      </c>
      <c r="J210">
        <f ca="1">(Earth_Data!$B$1/SQRT(1-Earth_Data!$B$2^2*SIN(RADIANS(User_Model_Calcs!B210))^2))*COS(RADIANS(User_Model_Calcs!B210))</f>
        <v>5434.587912785616</v>
      </c>
      <c r="K210">
        <f ca="1">((Earth_Data!$B$1*(1-Earth_Data!$B$2^2))/SQRT(1-Earth_Data!$B$2^2*SIN(RADIANS(User_Model_Calcs!B210))^2))*SIN(RADIANS(User_Model_Calcs!B210))</f>
        <v>-3327.3574426045907</v>
      </c>
      <c r="L210">
        <f t="shared" ca="1" si="37"/>
        <v>-31.477289637443544</v>
      </c>
      <c r="M210">
        <f t="shared" ca="1" si="38"/>
        <v>6372.2879197860857</v>
      </c>
      <c r="N210">
        <f ca="1">SQRT(User_Model_Calcs!M210^2+Sat_Data!$B$3^2-2*User_Model_Calcs!M210*Sat_Data!$B$3*COS(RADIANS(L210))*COS(RADIANS(I210)))</f>
        <v>36893.783215071395</v>
      </c>
      <c r="O210">
        <f ca="1">DEGREES(ACOS(((Earth_Data!$B$1+Sat_Data!$B$2)/User_Model_Calcs!N210)*SQRT(1-COS(RADIANS(User_Model_Calcs!I210))^2*COS(RADIANS(User_Model_Calcs!B210))^2)))</f>
        <v>52.902857831871081</v>
      </c>
      <c r="P210">
        <f t="shared" ca="1" si="34"/>
        <v>7.2581535468457634</v>
      </c>
    </row>
    <row r="211" spans="1:16" x14ac:dyDescent="0.25">
      <c r="A211">
        <f t="shared" ca="1" si="39"/>
        <v>109.0946073861117</v>
      </c>
      <c r="B211">
        <f t="shared" ca="1" si="40"/>
        <v>-32.563887484822182</v>
      </c>
      <c r="C211" s="6">
        <v>20135.9375</v>
      </c>
      <c r="D211">
        <f t="shared" ca="1" si="33"/>
        <v>1.2</v>
      </c>
      <c r="E211" s="1">
        <v>0.65</v>
      </c>
      <c r="F211">
        <v>19.899999999999999</v>
      </c>
      <c r="G211">
        <f t="shared" ca="1" si="35"/>
        <v>46.089820015575185</v>
      </c>
      <c r="H211">
        <f t="shared" ca="1" si="36"/>
        <v>15.077948899123179</v>
      </c>
      <c r="I211">
        <f ca="1">User_Model_Calcs!A211-Sat_Data!$B$5</f>
        <v>-0.90539261388829573</v>
      </c>
      <c r="J211">
        <f ca="1">(Earth_Data!$B$1/SQRT(1-Earth_Data!$B$2^2*SIN(RADIANS(User_Model_Calcs!B211))^2))*COS(RADIANS(User_Model_Calcs!B211))</f>
        <v>5380.6643366243134</v>
      </c>
      <c r="K211">
        <f ca="1">((Earth_Data!$B$1*(1-Earth_Data!$B$2^2))/SQRT(1-Earth_Data!$B$2^2*SIN(RADIANS(User_Model_Calcs!B211))^2))*SIN(RADIANS(User_Model_Calcs!B211))</f>
        <v>-3413.297585789745</v>
      </c>
      <c r="L211">
        <f t="shared" ca="1" si="37"/>
        <v>-32.389554580276595</v>
      </c>
      <c r="M211">
        <f t="shared" ca="1" si="38"/>
        <v>6371.9815687569953</v>
      </c>
      <c r="N211">
        <f ca="1">SQRT(User_Model_Calcs!M211^2+Sat_Data!$B$3^2-2*User_Model_Calcs!M211*Sat_Data!$B$3*COS(RADIANS(L211))*COS(RADIANS(I211)))</f>
        <v>36942.270262316859</v>
      </c>
      <c r="O211">
        <f ca="1">DEGREES(ACOS(((Earth_Data!$B$1+Sat_Data!$B$2)/User_Model_Calcs!N211)*SQRT(1-COS(RADIANS(User_Model_Calcs!I211))^2*COS(RADIANS(User_Model_Calcs!B211))^2)))</f>
        <v>52.083744415969626</v>
      </c>
      <c r="P211">
        <f t="shared" ca="1" si="34"/>
        <v>1.6817933128344638</v>
      </c>
    </row>
    <row r="212" spans="1:16" x14ac:dyDescent="0.25">
      <c r="A212">
        <f t="shared" ca="1" si="39"/>
        <v>105.85584962187525</v>
      </c>
      <c r="B212">
        <f t="shared" ca="1" si="40"/>
        <v>-32.894406017706949</v>
      </c>
      <c r="C212" s="6">
        <v>20135.9375</v>
      </c>
      <c r="D212">
        <f t="shared" ca="1" si="33"/>
        <v>0.75</v>
      </c>
      <c r="E212" s="1">
        <v>0.65</v>
      </c>
      <c r="F212">
        <v>19.899999999999999</v>
      </c>
      <c r="G212">
        <f t="shared" ca="1" si="35"/>
        <v>42.007420362456692</v>
      </c>
      <c r="H212">
        <f t="shared" ca="1" si="36"/>
        <v>18.747807804584262</v>
      </c>
      <c r="I212">
        <f ca="1">User_Model_Calcs!A212-Sat_Data!$B$5</f>
        <v>-4.1441503781247491</v>
      </c>
      <c r="J212">
        <f ca="1">(Earth_Data!$B$1/SQRT(1-Earth_Data!$B$2^2*SIN(RADIANS(User_Model_Calcs!B212))^2))*COS(RADIANS(User_Model_Calcs!B212))</f>
        <v>5360.8464878014738</v>
      </c>
      <c r="K212">
        <f ca="1">((Earth_Data!$B$1*(1-Earth_Data!$B$2^2))/SQRT(1-Earth_Data!$B$2^2*SIN(RADIANS(User_Model_Calcs!B212))^2))*SIN(RADIANS(User_Model_Calcs!B212))</f>
        <v>-3444.1325412356878</v>
      </c>
      <c r="L212">
        <f t="shared" ca="1" si="37"/>
        <v>-32.719146131616796</v>
      </c>
      <c r="M212">
        <f t="shared" ca="1" si="38"/>
        <v>6371.8697434404603</v>
      </c>
      <c r="N212">
        <f ca="1">SQRT(User_Model_Calcs!M212^2+Sat_Data!$B$3^2-2*User_Model_Calcs!M212*Sat_Data!$B$3*COS(RADIANS(L212))*COS(RADIANS(I212)))</f>
        <v>36980.081803391222</v>
      </c>
      <c r="O212">
        <f ca="1">DEGREES(ACOS(((Earth_Data!$B$1+Sat_Data!$B$2)/User_Model_Calcs!N212)*SQRT(1-COS(RADIANS(User_Model_Calcs!I212))^2*COS(RADIANS(User_Model_Calcs!B212))^2)))</f>
        <v>51.458664691773627</v>
      </c>
      <c r="P212">
        <f t="shared" ca="1" si="34"/>
        <v>7.5991143664776617</v>
      </c>
    </row>
    <row r="213" spans="1:16" x14ac:dyDescent="0.25">
      <c r="A213">
        <f t="shared" ca="1" si="39"/>
        <v>108.56382352112996</v>
      </c>
      <c r="B213">
        <f t="shared" ca="1" si="40"/>
        <v>-29.257930415259871</v>
      </c>
      <c r="C213" s="6">
        <v>20135.9375</v>
      </c>
      <c r="D213">
        <f t="shared" ca="1" si="33"/>
        <v>1.2</v>
      </c>
      <c r="E213" s="1">
        <v>0.65</v>
      </c>
      <c r="F213">
        <v>19.899999999999999</v>
      </c>
      <c r="G213">
        <f t="shared" ca="1" si="35"/>
        <v>46.089820015575185</v>
      </c>
      <c r="H213">
        <f t="shared" ca="1" si="36"/>
        <v>16.392307008534839</v>
      </c>
      <c r="I213">
        <f ca="1">User_Model_Calcs!A213-Sat_Data!$B$5</f>
        <v>-1.4361764788700384</v>
      </c>
      <c r="J213">
        <f ca="1">(Earth_Data!$B$1/SQRT(1-Earth_Data!$B$2^2*SIN(RADIANS(User_Model_Calcs!B213))^2))*COS(RADIANS(User_Model_Calcs!B213))</f>
        <v>5568.9247118654621</v>
      </c>
      <c r="K213">
        <f ca="1">((Earth_Data!$B$1*(1-Earth_Data!$B$2^2))/SQRT(1-Earth_Data!$B$2^2*SIN(RADIANS(User_Model_Calcs!B213))^2))*SIN(RADIANS(User_Model_Calcs!B213))</f>
        <v>-3098.8750472125566</v>
      </c>
      <c r="L213">
        <f t="shared" ca="1" si="37"/>
        <v>-29.094118729110242</v>
      </c>
      <c r="M213">
        <f t="shared" ca="1" si="38"/>
        <v>6373.0643339497556</v>
      </c>
      <c r="N213">
        <f ca="1">SQRT(User_Model_Calcs!M213^2+Sat_Data!$B$3^2-2*User_Model_Calcs!M213*Sat_Data!$B$3*COS(RADIANS(L213))*COS(RADIANS(I213)))</f>
        <v>36728.195332513213</v>
      </c>
      <c r="O213">
        <f ca="1">DEGREES(ACOS(((Earth_Data!$B$1+Sat_Data!$B$2)/User_Model_Calcs!N213)*SQRT(1-COS(RADIANS(User_Model_Calcs!I213))^2*COS(RADIANS(User_Model_Calcs!B213))^2)))</f>
        <v>55.830754191424127</v>
      </c>
      <c r="P213">
        <f t="shared" ca="1" si="34"/>
        <v>2.9365581922272264</v>
      </c>
    </row>
    <row r="214" spans="1:16" x14ac:dyDescent="0.25">
      <c r="A214">
        <f t="shared" ca="1" si="39"/>
        <v>110.37616271490917</v>
      </c>
      <c r="B214">
        <f t="shared" ca="1" si="40"/>
        <v>-30.959682359947632</v>
      </c>
      <c r="C214" s="6">
        <v>20135.9375</v>
      </c>
      <c r="D214">
        <f t="shared" ca="1" si="33"/>
        <v>3</v>
      </c>
      <c r="E214" s="1">
        <v>0.65</v>
      </c>
      <c r="F214">
        <v>19.899999999999999</v>
      </c>
      <c r="G214">
        <f t="shared" ca="1" si="35"/>
        <v>54.048620189015942</v>
      </c>
      <c r="H214">
        <f t="shared" ca="1" si="36"/>
        <v>15.894618606859295</v>
      </c>
      <c r="I214">
        <f ca="1">User_Model_Calcs!A214-Sat_Data!$B$5</f>
        <v>0.37616271490917086</v>
      </c>
      <c r="J214">
        <f ca="1">(Earth_Data!$B$1/SQRT(1-Earth_Data!$B$2^2*SIN(RADIANS(User_Model_Calcs!B214))^2))*COS(RADIANS(User_Model_Calcs!B214))</f>
        <v>5474.2946926296818</v>
      </c>
      <c r="K214">
        <f ca="1">((Earth_Data!$B$1*(1-Earth_Data!$B$2^2))/SQRT(1-Earth_Data!$B$2^2*SIN(RADIANS(User_Model_Calcs!B214))^2))*SIN(RADIANS(User_Model_Calcs!B214))</f>
        <v>-3262.0623420050929</v>
      </c>
      <c r="L214">
        <f t="shared" ca="1" si="37"/>
        <v>-30.790174510216904</v>
      </c>
      <c r="M214">
        <f t="shared" ca="1" si="38"/>
        <v>6372.515445636931</v>
      </c>
      <c r="N214">
        <f ca="1">SQRT(User_Model_Calcs!M214^2+Sat_Data!$B$3^2-2*User_Model_Calcs!M214*Sat_Data!$B$3*COS(RADIANS(L214))*COS(RADIANS(I214)))</f>
        <v>36834.708473466868</v>
      </c>
      <c r="O214">
        <f ca="1">DEGREES(ACOS(((Earth_Data!$B$1+Sat_Data!$B$2)/User_Model_Calcs!N214)*SQRT(1-COS(RADIANS(User_Model_Calcs!I214))^2*COS(RADIANS(User_Model_Calcs!B214))^2)))</f>
        <v>53.920937023437482</v>
      </c>
      <c r="P214">
        <f t="shared" ca="1" si="34"/>
        <v>0.7311863687983956</v>
      </c>
    </row>
    <row r="215" spans="1:16" x14ac:dyDescent="0.25">
      <c r="A215">
        <f t="shared" ca="1" si="39"/>
        <v>106.54475498618579</v>
      </c>
      <c r="B215">
        <f t="shared" ca="1" si="40"/>
        <v>-32.063617528163107</v>
      </c>
      <c r="C215" s="6">
        <v>20135.9375</v>
      </c>
      <c r="D215">
        <f t="shared" ca="1" si="33"/>
        <v>0.75</v>
      </c>
      <c r="E215" s="1">
        <v>0.65</v>
      </c>
      <c r="F215">
        <v>19.899999999999999</v>
      </c>
      <c r="G215">
        <f t="shared" ca="1" si="35"/>
        <v>42.007420362456692</v>
      </c>
      <c r="H215">
        <f t="shared" ca="1" si="36"/>
        <v>20.622577697359358</v>
      </c>
      <c r="I215">
        <f ca="1">User_Model_Calcs!A215-Sat_Data!$B$5</f>
        <v>-3.4552450138142063</v>
      </c>
      <c r="J215">
        <f ca="1">(Earth_Data!$B$1/SQRT(1-Earth_Data!$B$2^2*SIN(RADIANS(User_Model_Calcs!B215))^2))*COS(RADIANS(User_Model_Calcs!B215))</f>
        <v>5410.3192929846591</v>
      </c>
      <c r="K215">
        <f ca="1">((Earth_Data!$B$1*(1-Earth_Data!$B$2^2))/SQRT(1-Earth_Data!$B$2^2*SIN(RADIANS(User_Model_Calcs!B215))^2))*SIN(RADIANS(User_Model_Calcs!B215))</f>
        <v>-3366.4130087775702</v>
      </c>
      <c r="L215">
        <f t="shared" ca="1" si="37"/>
        <v>-31.890731607609517</v>
      </c>
      <c r="M215">
        <f t="shared" ca="1" si="38"/>
        <v>6372.1496684956228</v>
      </c>
      <c r="N215">
        <f ca="1">SQRT(User_Model_Calcs!M215^2+Sat_Data!$B$3^2-2*User_Model_Calcs!M215*Sat_Data!$B$3*COS(RADIANS(L215))*COS(RADIANS(I215)))</f>
        <v>36918.903565733955</v>
      </c>
      <c r="O215">
        <f ca="1">DEGREES(ACOS(((Earth_Data!$B$1+Sat_Data!$B$2)/User_Model_Calcs!N215)*SQRT(1-COS(RADIANS(User_Model_Calcs!I215))^2*COS(RADIANS(User_Model_Calcs!B215))^2)))</f>
        <v>52.476845500796372</v>
      </c>
      <c r="P215">
        <f t="shared" ca="1" si="34"/>
        <v>6.4887796425623145</v>
      </c>
    </row>
    <row r="216" spans="1:16" x14ac:dyDescent="0.25">
      <c r="A216">
        <f t="shared" ca="1" si="39"/>
        <v>107.80973345040904</v>
      </c>
      <c r="B216">
        <f t="shared" ca="1" si="40"/>
        <v>-30.934642219539022</v>
      </c>
      <c r="C216" s="6">
        <v>20135.9375</v>
      </c>
      <c r="D216">
        <f t="shared" ca="1" si="33"/>
        <v>1.2</v>
      </c>
      <c r="E216" s="1">
        <v>0.65</v>
      </c>
      <c r="F216">
        <v>19.899999999999999</v>
      </c>
      <c r="G216">
        <f t="shared" ca="1" si="35"/>
        <v>46.089820015575185</v>
      </c>
      <c r="H216">
        <f t="shared" ca="1" si="36"/>
        <v>16.649725636530377</v>
      </c>
      <c r="I216">
        <f ca="1">User_Model_Calcs!A216-Sat_Data!$B$5</f>
        <v>-2.1902665495909588</v>
      </c>
      <c r="J216">
        <f ca="1">(Earth_Data!$B$1/SQRT(1-Earth_Data!$B$2^2*SIN(RADIANS(User_Model_Calcs!B216))^2))*COS(RADIANS(User_Model_Calcs!B216))</f>
        <v>5475.7223283625126</v>
      </c>
      <c r="K216">
        <f ca="1">((Earth_Data!$B$1*(1-Earth_Data!$B$2^2))/SQRT(1-Earth_Data!$B$2^2*SIN(RADIANS(User_Model_Calcs!B216))^2))*SIN(RADIANS(User_Model_Calcs!B216))</f>
        <v>-3259.6813863361194</v>
      </c>
      <c r="L216">
        <f t="shared" ca="1" si="37"/>
        <v>-30.765213918381981</v>
      </c>
      <c r="M216">
        <f t="shared" ca="1" si="38"/>
        <v>6372.5236569002982</v>
      </c>
      <c r="N216">
        <f ca="1">SQRT(User_Model_Calcs!M216^2+Sat_Data!$B$3^2-2*User_Model_Calcs!M216*Sat_Data!$B$3*COS(RADIANS(L216))*COS(RADIANS(I216)))</f>
        <v>36837.519783301133</v>
      </c>
      <c r="O216">
        <f ca="1">DEGREES(ACOS(((Earth_Data!$B$1+Sat_Data!$B$2)/User_Model_Calcs!N216)*SQRT(1-COS(RADIANS(User_Model_Calcs!I216))^2*COS(RADIANS(User_Model_Calcs!B216))^2)))</f>
        <v>53.872292757364477</v>
      </c>
      <c r="P216">
        <f t="shared" ca="1" si="34"/>
        <v>4.2549592501680218</v>
      </c>
    </row>
    <row r="217" spans="1:16" x14ac:dyDescent="0.25">
      <c r="A217">
        <f t="shared" ca="1" si="39"/>
        <v>107.73462870462497</v>
      </c>
      <c r="B217">
        <f t="shared" ca="1" si="40"/>
        <v>-30.731002265365042</v>
      </c>
      <c r="C217" s="6">
        <v>20135.9375</v>
      </c>
      <c r="D217">
        <f t="shared" ca="1" si="33"/>
        <v>0.75</v>
      </c>
      <c r="E217" s="1">
        <v>0.65</v>
      </c>
      <c r="F217">
        <v>19.899999999999999</v>
      </c>
      <c r="G217">
        <f t="shared" ca="1" si="35"/>
        <v>42.007420362456692</v>
      </c>
      <c r="H217">
        <f t="shared" ca="1" si="36"/>
        <v>18.183006442815845</v>
      </c>
      <c r="I217">
        <f ca="1">User_Model_Calcs!A217-Sat_Data!$B$5</f>
        <v>-2.2653712953750329</v>
      </c>
      <c r="J217">
        <f ca="1">(Earth_Data!$B$1/SQRT(1-Earth_Data!$B$2^2*SIN(RADIANS(User_Model_Calcs!B217))^2))*COS(RADIANS(User_Model_Calcs!B217))</f>
        <v>5487.2937586959533</v>
      </c>
      <c r="K217">
        <f ca="1">((Earth_Data!$B$1*(1-Earth_Data!$B$2^2))/SQRT(1-Earth_Data!$B$2^2*SIN(RADIANS(User_Model_Calcs!B217))^2))*SIN(RADIANS(User_Model_Calcs!B217))</f>
        <v>-3240.2953900054931</v>
      </c>
      <c r="L217">
        <f t="shared" ca="1" si="37"/>
        <v>-30.562225674729145</v>
      </c>
      <c r="M217">
        <f t="shared" ca="1" si="38"/>
        <v>6372.5902903540264</v>
      </c>
      <c r="N217">
        <f ca="1">SQRT(User_Model_Calcs!M217^2+Sat_Data!$B$3^2-2*User_Model_Calcs!M217*Sat_Data!$B$3*COS(RADIANS(L217))*COS(RADIANS(I217)))</f>
        <v>36824.614132927505</v>
      </c>
      <c r="O217">
        <f ca="1">DEGREES(ACOS(((Earth_Data!$B$1+Sat_Data!$B$2)/User_Model_Calcs!N217)*SQRT(1-COS(RADIANS(User_Model_Calcs!I217))^2*COS(RADIANS(User_Model_Calcs!B217))^2)))</f>
        <v>54.098354413610537</v>
      </c>
      <c r="P217">
        <f t="shared" ca="1" si="34"/>
        <v>4.4266245913488218</v>
      </c>
    </row>
    <row r="218" spans="1:16" x14ac:dyDescent="0.25">
      <c r="A218">
        <f t="shared" ca="1" si="39"/>
        <v>105.57172608689999</v>
      </c>
      <c r="B218">
        <f t="shared" ca="1" si="40"/>
        <v>-33.686606592652488</v>
      </c>
      <c r="C218" s="6">
        <v>20135.9375</v>
      </c>
      <c r="D218">
        <f t="shared" ca="1" si="33"/>
        <v>3</v>
      </c>
      <c r="E218" s="1">
        <v>0.65</v>
      </c>
      <c r="F218">
        <v>19.899999999999999</v>
      </c>
      <c r="G218">
        <f t="shared" ca="1" si="35"/>
        <v>54.048620189015942</v>
      </c>
      <c r="H218">
        <f t="shared" ca="1" si="36"/>
        <v>14.757473554976375</v>
      </c>
      <c r="I218">
        <f ca="1">User_Model_Calcs!A218-Sat_Data!$B$5</f>
        <v>-4.4282739131000142</v>
      </c>
      <c r="J218">
        <f ca="1">(Earth_Data!$B$1/SQRT(1-Earth_Data!$B$2^2*SIN(RADIANS(User_Model_Calcs!B218))^2))*COS(RADIANS(User_Model_Calcs!B218))</f>
        <v>5312.6203922446193</v>
      </c>
      <c r="K218">
        <f ca="1">((Earth_Data!$B$1*(1-Earth_Data!$B$2^2))/SQRT(1-Earth_Data!$B$2^2*SIN(RADIANS(User_Model_Calcs!B218))^2))*SIN(RADIANS(User_Model_Calcs!B218))</f>
        <v>-3517.5762485578307</v>
      </c>
      <c r="L218">
        <f t="shared" ca="1" si="37"/>
        <v>-33.509219682081557</v>
      </c>
      <c r="M218">
        <f t="shared" ca="1" si="38"/>
        <v>6371.5993358427331</v>
      </c>
      <c r="N218">
        <f ca="1">SQRT(User_Model_Calcs!M218^2+Sat_Data!$B$3^2-2*User_Model_Calcs!M218*Sat_Data!$B$3*COS(RADIANS(L218))*COS(RADIANS(I218)))</f>
        <v>37037.079184737864</v>
      </c>
      <c r="O218">
        <f ca="1">DEGREES(ACOS(((Earth_Data!$B$1+Sat_Data!$B$2)/User_Model_Calcs!N218)*SQRT(1-COS(RADIANS(User_Model_Calcs!I218))^2*COS(RADIANS(User_Model_Calcs!B218))^2)))</f>
        <v>50.531624249300755</v>
      </c>
      <c r="P218">
        <f t="shared" ca="1" si="34"/>
        <v>7.9484576603041432</v>
      </c>
    </row>
    <row r="219" spans="1:16" x14ac:dyDescent="0.25">
      <c r="A219">
        <f t="shared" ca="1" si="39"/>
        <v>106.53358759630031</v>
      </c>
      <c r="B219">
        <f t="shared" ca="1" si="40"/>
        <v>-29.792713320699942</v>
      </c>
      <c r="C219" s="6">
        <v>20135.9375</v>
      </c>
      <c r="D219">
        <f t="shared" ca="1" si="33"/>
        <v>1.2</v>
      </c>
      <c r="E219" s="1">
        <v>0.65</v>
      </c>
      <c r="F219">
        <v>19.899999999999999</v>
      </c>
      <c r="G219">
        <f t="shared" ca="1" si="35"/>
        <v>46.089820015575185</v>
      </c>
      <c r="H219">
        <f t="shared" ca="1" si="36"/>
        <v>21.432701515336767</v>
      </c>
      <c r="I219">
        <f ca="1">User_Model_Calcs!A219-Sat_Data!$B$5</f>
        <v>-3.4664124036996924</v>
      </c>
      <c r="J219">
        <f ca="1">(Earth_Data!$B$1/SQRT(1-Earth_Data!$B$2^2*SIN(RADIANS(User_Model_Calcs!B219))^2))*COS(RADIANS(User_Model_Calcs!B219))</f>
        <v>5539.7122509462479</v>
      </c>
      <c r="K219">
        <f ca="1">((Earth_Data!$B$1*(1-Earth_Data!$B$2^2))/SQRT(1-Earth_Data!$B$2^2*SIN(RADIANS(User_Model_Calcs!B219))^2))*SIN(RADIANS(User_Model_Calcs!B219))</f>
        <v>-3150.4546879756817</v>
      </c>
      <c r="L219">
        <f t="shared" ca="1" si="37"/>
        <v>-29.627048655701387</v>
      </c>
      <c r="M219">
        <f t="shared" ca="1" si="38"/>
        <v>6372.893892437869</v>
      </c>
      <c r="N219">
        <f ca="1">SQRT(User_Model_Calcs!M219^2+Sat_Data!$B$3^2-2*User_Model_Calcs!M219*Sat_Data!$B$3*COS(RADIANS(L219))*COS(RADIANS(I219)))</f>
        <v>36771.303643528561</v>
      </c>
      <c r="O219">
        <f ca="1">DEGREES(ACOS(((Earth_Data!$B$1+Sat_Data!$B$2)/User_Model_Calcs!N219)*SQRT(1-COS(RADIANS(User_Model_Calcs!I219))^2*COS(RADIANS(User_Model_Calcs!B219))^2)))</f>
        <v>55.047212830014466</v>
      </c>
      <c r="P219">
        <f t="shared" ca="1" si="34"/>
        <v>6.9508113569526726</v>
      </c>
    </row>
    <row r="220" spans="1:16" x14ac:dyDescent="0.25">
      <c r="A220">
        <f t="shared" ca="1" si="39"/>
        <v>108.38028940534996</v>
      </c>
      <c r="B220">
        <f t="shared" ca="1" si="40"/>
        <v>-31.73113008495805</v>
      </c>
      <c r="C220" s="6">
        <v>20135.9375</v>
      </c>
      <c r="D220">
        <f t="shared" ca="1" si="33"/>
        <v>0.75</v>
      </c>
      <c r="E220" s="1">
        <v>0.65</v>
      </c>
      <c r="F220">
        <v>19.899999999999999</v>
      </c>
      <c r="G220">
        <f t="shared" ca="1" si="35"/>
        <v>42.007420362456692</v>
      </c>
      <c r="H220">
        <f t="shared" ca="1" si="36"/>
        <v>20.876741137333823</v>
      </c>
      <c r="I220">
        <f ca="1">User_Model_Calcs!A220-Sat_Data!$B$5</f>
        <v>-1.6197105946500443</v>
      </c>
      <c r="J220">
        <f ca="1">(Earth_Data!$B$1/SQRT(1-Earth_Data!$B$2^2*SIN(RADIANS(User_Model_Calcs!B220))^2))*COS(RADIANS(User_Model_Calcs!B220))</f>
        <v>5429.8002382175509</v>
      </c>
      <c r="K220">
        <f ca="1">((Earth_Data!$B$1*(1-Earth_Data!$B$2^2))/SQRT(1-Earth_Data!$B$2^2*SIN(RADIANS(User_Model_Calcs!B220))^2))*SIN(RADIANS(User_Model_Calcs!B220))</f>
        <v>-3335.1123653642007</v>
      </c>
      <c r="L220">
        <f t="shared" ca="1" si="37"/>
        <v>-31.559234915582596</v>
      </c>
      <c r="M220">
        <f t="shared" ca="1" si="38"/>
        <v>6372.2605970371742</v>
      </c>
      <c r="N220">
        <f ca="1">SQRT(User_Model_Calcs!M220^2+Sat_Data!$B$3^2-2*User_Model_Calcs!M220*Sat_Data!$B$3*COS(RADIANS(L220))*COS(RADIANS(I220)))</f>
        <v>36887.906422866843</v>
      </c>
      <c r="O220">
        <f ca="1">DEGREES(ACOS(((Earth_Data!$B$1+Sat_Data!$B$2)/User_Model_Calcs!N220)*SQRT(1-COS(RADIANS(User_Model_Calcs!I220))^2*COS(RADIANS(User_Model_Calcs!B220))^2)))</f>
        <v>53.00193183350639</v>
      </c>
      <c r="P220">
        <f t="shared" ca="1" si="34"/>
        <v>3.0775426150613217</v>
      </c>
    </row>
    <row r="221" spans="1:16" x14ac:dyDescent="0.25">
      <c r="A221">
        <f t="shared" ca="1" si="39"/>
        <v>107.10248156685658</v>
      </c>
      <c r="B221">
        <f t="shared" ca="1" si="40"/>
        <v>-32.431422674814527</v>
      </c>
      <c r="C221" s="6">
        <v>20135.9375</v>
      </c>
      <c r="D221">
        <f t="shared" ca="1" si="33"/>
        <v>0.75</v>
      </c>
      <c r="E221" s="1">
        <v>0.65</v>
      </c>
      <c r="F221">
        <v>19.899999999999999</v>
      </c>
      <c r="G221">
        <f t="shared" ca="1" si="35"/>
        <v>42.007420362456692</v>
      </c>
      <c r="H221">
        <f t="shared" ca="1" si="36"/>
        <v>18.804463273873829</v>
      </c>
      <c r="I221">
        <f ca="1">User_Model_Calcs!A221-Sat_Data!$B$5</f>
        <v>-2.8975184331434178</v>
      </c>
      <c r="J221">
        <f ca="1">(Earth_Data!$B$1/SQRT(1-Earth_Data!$B$2^2*SIN(RADIANS(User_Model_Calcs!B221))^2))*COS(RADIANS(User_Model_Calcs!B221))</f>
        <v>5388.5566325725049</v>
      </c>
      <c r="K221">
        <f ca="1">((Earth_Data!$B$1*(1-Earth_Data!$B$2^2))/SQRT(1-Earth_Data!$B$2^2*SIN(RADIANS(User_Model_Calcs!B221))^2))*SIN(RADIANS(User_Model_Calcs!B221))</f>
        <v>-3400.9080438486944</v>
      </c>
      <c r="L221">
        <f t="shared" ca="1" si="37"/>
        <v>-32.25746777788104</v>
      </c>
      <c r="M221">
        <f t="shared" ca="1" si="38"/>
        <v>6372.0262166092725</v>
      </c>
      <c r="N221">
        <f ca="1">SQRT(User_Model_Calcs!M221^2+Sat_Data!$B$3^2-2*User_Model_Calcs!M221*Sat_Data!$B$3*COS(RADIANS(L221))*COS(RADIANS(I221)))</f>
        <v>36940.366081178683</v>
      </c>
      <c r="O221">
        <f ca="1">DEGREES(ACOS(((Earth_Data!$B$1+Sat_Data!$B$2)/User_Model_Calcs!N221)*SQRT(1-COS(RADIANS(User_Model_Calcs!I221))^2*COS(RADIANS(User_Model_Calcs!B221))^2)))</f>
        <v>52.116265916239769</v>
      </c>
      <c r="P221">
        <f t="shared" ca="1" si="34"/>
        <v>5.3915374190412528</v>
      </c>
    </row>
    <row r="222" spans="1:16" x14ac:dyDescent="0.25">
      <c r="A222">
        <f t="shared" ca="1" si="39"/>
        <v>106.81861907917389</v>
      </c>
      <c r="B222">
        <f t="shared" ca="1" si="40"/>
        <v>-32.433521455791265</v>
      </c>
      <c r="C222" s="6">
        <v>20135.9375</v>
      </c>
      <c r="D222">
        <f t="shared" ca="1" si="33"/>
        <v>0.75</v>
      </c>
      <c r="E222" s="1">
        <v>0.65</v>
      </c>
      <c r="F222">
        <v>19.899999999999999</v>
      </c>
      <c r="G222">
        <f t="shared" ca="1" si="35"/>
        <v>42.007420362456692</v>
      </c>
      <c r="H222">
        <f t="shared" ca="1" si="36"/>
        <v>23.804370725648411</v>
      </c>
      <c r="I222">
        <f ca="1">User_Model_Calcs!A222-Sat_Data!$B$5</f>
        <v>-3.1813809208261148</v>
      </c>
      <c r="J222">
        <f ca="1">(Earth_Data!$B$1/SQRT(1-Earth_Data!$B$2^2*SIN(RADIANS(User_Model_Calcs!B222))^2))*COS(RADIANS(User_Model_Calcs!B222))</f>
        <v>5388.4318111988214</v>
      </c>
      <c r="K222">
        <f ca="1">((Earth_Data!$B$1*(1-Earth_Data!$B$2^2))/SQRT(1-Earth_Data!$B$2^2*SIN(RADIANS(User_Model_Calcs!B222))^2))*SIN(RADIANS(User_Model_Calcs!B222))</f>
        <v>-3401.1044846885297</v>
      </c>
      <c r="L222">
        <f t="shared" ca="1" si="37"/>
        <v>-32.259560540786659</v>
      </c>
      <c r="M222">
        <f t="shared" ca="1" si="38"/>
        <v>6372.0255099699534</v>
      </c>
      <c r="N222">
        <f ca="1">SQRT(User_Model_Calcs!M222^2+Sat_Data!$B$3^2-2*User_Model_Calcs!M222*Sat_Data!$B$3*COS(RADIANS(L222))*COS(RADIANS(I222)))</f>
        <v>36942.123897607002</v>
      </c>
      <c r="O222">
        <f ca="1">DEGREES(ACOS(((Earth_Data!$B$1+Sat_Data!$B$2)/User_Model_Calcs!N222)*SQRT(1-COS(RADIANS(User_Model_Calcs!I222))^2*COS(RADIANS(User_Model_Calcs!B222))^2)))</f>
        <v>52.087064776345642</v>
      </c>
      <c r="P222">
        <f t="shared" ca="1" si="34"/>
        <v>5.9168436161142761</v>
      </c>
    </row>
    <row r="223" spans="1:16" x14ac:dyDescent="0.25">
      <c r="A223">
        <f t="shared" ca="1" si="39"/>
        <v>107.56461553862515</v>
      </c>
      <c r="B223">
        <f t="shared" ca="1" si="40"/>
        <v>-29.39177546865966</v>
      </c>
      <c r="C223" s="6">
        <v>20135.9375</v>
      </c>
      <c r="D223">
        <f t="shared" ca="1" si="33"/>
        <v>0.75</v>
      </c>
      <c r="E223" s="1">
        <v>0.65</v>
      </c>
      <c r="F223">
        <v>19.899999999999999</v>
      </c>
      <c r="G223">
        <f t="shared" ca="1" si="35"/>
        <v>42.007420362456692</v>
      </c>
      <c r="H223">
        <f t="shared" ca="1" si="36"/>
        <v>22.513207050907805</v>
      </c>
      <c r="I223">
        <f ca="1">User_Model_Calcs!A223-Sat_Data!$B$5</f>
        <v>-2.4353844613748521</v>
      </c>
      <c r="J223">
        <f ca="1">(Earth_Data!$B$1/SQRT(1-Earth_Data!$B$2^2*SIN(RADIANS(User_Model_Calcs!B223))^2))*COS(RADIANS(User_Model_Calcs!B223))</f>
        <v>5561.6588471043497</v>
      </c>
      <c r="K223">
        <f ca="1">((Earth_Data!$B$1*(1-Earth_Data!$B$2^2))/SQRT(1-Earth_Data!$B$2^2*SIN(RADIANS(User_Model_Calcs!B223))^2))*SIN(RADIANS(User_Model_Calcs!B223))</f>
        <v>-3111.8095162910049</v>
      </c>
      <c r="L223">
        <f t="shared" ca="1" si="37"/>
        <v>-29.227494667340448</v>
      </c>
      <c r="M223">
        <f t="shared" ca="1" si="38"/>
        <v>6373.0218575847784</v>
      </c>
      <c r="N223">
        <f ca="1">SQRT(User_Model_Calcs!M223^2+Sat_Data!$B$3^2-2*User_Model_Calcs!M223*Sat_Data!$B$3*COS(RADIANS(L223))*COS(RADIANS(I223)))</f>
        <v>36740.285800034646</v>
      </c>
      <c r="O223">
        <f ca="1">DEGREES(ACOS(((Earth_Data!$B$1+Sat_Data!$B$2)/User_Model_Calcs!N223)*SQRT(1-COS(RADIANS(User_Model_Calcs!I223))^2*COS(RADIANS(User_Model_Calcs!B223))^2)))</f>
        <v>55.609431165029626</v>
      </c>
      <c r="P223">
        <f t="shared" ca="1" si="34"/>
        <v>4.9529030432016796</v>
      </c>
    </row>
    <row r="224" spans="1:16" x14ac:dyDescent="0.25">
      <c r="A224">
        <f t="shared" ca="1" si="39"/>
        <v>109.57087444057922</v>
      </c>
      <c r="B224">
        <f t="shared" ca="1" si="40"/>
        <v>-32.900214713376158</v>
      </c>
      <c r="C224" s="6">
        <v>20135.9375</v>
      </c>
      <c r="D224">
        <f t="shared" ca="1" si="33"/>
        <v>0.75</v>
      </c>
      <c r="E224" s="1">
        <v>0.65</v>
      </c>
      <c r="F224">
        <v>19.899999999999999</v>
      </c>
      <c r="G224">
        <f t="shared" ca="1" si="35"/>
        <v>42.007420362456692</v>
      </c>
      <c r="H224">
        <f t="shared" ca="1" si="36"/>
        <v>14.659246957231476</v>
      </c>
      <c r="I224">
        <f ca="1">User_Model_Calcs!A224-Sat_Data!$B$5</f>
        <v>-0.42912555942078257</v>
      </c>
      <c r="J224">
        <f ca="1">(Earth_Data!$B$1/SQRT(1-Earth_Data!$B$2^2*SIN(RADIANS(User_Model_Calcs!B224))^2))*COS(RADIANS(User_Model_Calcs!B224))</f>
        <v>5360.4966002715255</v>
      </c>
      <c r="K224">
        <f ca="1">((Earth_Data!$B$1*(1-Earth_Data!$B$2^2))/SQRT(1-Earth_Data!$B$2^2*SIN(RADIANS(User_Model_Calcs!B224))^2))*SIN(RADIANS(User_Model_Calcs!B224))</f>
        <v>-3444.6734406855408</v>
      </c>
      <c r="L224">
        <f t="shared" ca="1" si="37"/>
        <v>-32.724938743422342</v>
      </c>
      <c r="M224">
        <f t="shared" ca="1" si="38"/>
        <v>6371.8677728345037</v>
      </c>
      <c r="N224">
        <f ca="1">SQRT(User_Model_Calcs!M224^2+Sat_Data!$B$3^2-2*User_Model_Calcs!M224*Sat_Data!$B$3*COS(RADIANS(L224))*COS(RADIANS(I224)))</f>
        <v>36964.667199392461</v>
      </c>
      <c r="O224">
        <f ca="1">DEGREES(ACOS(((Earth_Data!$B$1+Sat_Data!$B$2)/User_Model_Calcs!N224)*SQRT(1-COS(RADIANS(User_Model_Calcs!I224))^2*COS(RADIANS(User_Model_Calcs!B224))^2)))</f>
        <v>51.711404707809521</v>
      </c>
      <c r="P224">
        <f t="shared" ca="1" si="34"/>
        <v>0.78999279809360456</v>
      </c>
    </row>
    <row r="225" spans="1:16" x14ac:dyDescent="0.25">
      <c r="A225">
        <f t="shared" ca="1" si="39"/>
        <v>107.02452321301654</v>
      </c>
      <c r="B225">
        <f t="shared" ca="1" si="40"/>
        <v>-32.743367517330014</v>
      </c>
      <c r="C225" s="6">
        <v>20135.9375</v>
      </c>
      <c r="D225">
        <f t="shared" ca="1" si="33"/>
        <v>3</v>
      </c>
      <c r="E225" s="1">
        <v>0.65</v>
      </c>
      <c r="F225">
        <v>19.899999999999999</v>
      </c>
      <c r="G225">
        <f t="shared" ca="1" si="35"/>
        <v>54.048620189015942</v>
      </c>
      <c r="H225">
        <f t="shared" ca="1" si="36"/>
        <v>21.720036566220365</v>
      </c>
      <c r="I225">
        <f ca="1">User_Model_Calcs!A225-Sat_Data!$B$5</f>
        <v>-2.9754767869834637</v>
      </c>
      <c r="J225">
        <f ca="1">(Earth_Data!$B$1/SQRT(1-Earth_Data!$B$2^2*SIN(RADIANS(User_Model_Calcs!B225))^2))*COS(RADIANS(User_Model_Calcs!B225))</f>
        <v>5369.9249354269614</v>
      </c>
      <c r="K225">
        <f ca="1">((Earth_Data!$B$1*(1-Earth_Data!$B$2^2))/SQRT(1-Earth_Data!$B$2^2*SIN(RADIANS(User_Model_Calcs!B225))^2))*SIN(RADIANS(User_Model_Calcs!B225))</f>
        <v>-3430.0557409839789</v>
      </c>
      <c r="L225">
        <f t="shared" ca="1" si="37"/>
        <v>-32.568528363086045</v>
      </c>
      <c r="M225">
        <f t="shared" ca="1" si="38"/>
        <v>6371.9209190304146</v>
      </c>
      <c r="N225">
        <f ca="1">SQRT(User_Model_Calcs!M225^2+Sat_Data!$B$3^2-2*User_Model_Calcs!M225*Sat_Data!$B$3*COS(RADIANS(L225))*COS(RADIANS(I225)))</f>
        <v>36962.008049590804</v>
      </c>
      <c r="O225">
        <f ca="1">DEGREES(ACOS(((Earth_Data!$B$1+Sat_Data!$B$2)/User_Model_Calcs!N225)*SQRT(1-COS(RADIANS(User_Model_Calcs!I225))^2*COS(RADIANS(User_Model_Calcs!B225))^2)))</f>
        <v>51.756233162589396</v>
      </c>
      <c r="P225">
        <f t="shared" ca="1" si="34"/>
        <v>5.4893004179794262</v>
      </c>
    </row>
    <row r="226" spans="1:16" x14ac:dyDescent="0.25">
      <c r="A226">
        <f t="shared" ca="1" si="39"/>
        <v>109.8250185243663</v>
      </c>
      <c r="B226">
        <f t="shared" ca="1" si="40"/>
        <v>-32.00691629196281</v>
      </c>
      <c r="C226" s="6">
        <v>20135.9375</v>
      </c>
      <c r="D226">
        <f t="shared" ca="1" si="33"/>
        <v>0.75</v>
      </c>
      <c r="E226" s="1">
        <v>0.65</v>
      </c>
      <c r="F226">
        <v>19.899999999999999</v>
      </c>
      <c r="G226">
        <f t="shared" ca="1" si="35"/>
        <v>42.007420362456692</v>
      </c>
      <c r="H226">
        <f t="shared" ca="1" si="36"/>
        <v>17.463105892901364</v>
      </c>
      <c r="I226">
        <f ca="1">User_Model_Calcs!A226-Sat_Data!$B$5</f>
        <v>-0.17498147563370026</v>
      </c>
      <c r="J226">
        <f ca="1">(Earth_Data!$B$1/SQRT(1-Earth_Data!$B$2^2*SIN(RADIANS(User_Model_Calcs!B226))^2))*COS(RADIANS(User_Model_Calcs!B226))</f>
        <v>5413.6544186360406</v>
      </c>
      <c r="K226">
        <f ca="1">((Earth_Data!$B$1*(1-Earth_Data!$B$2^2))/SQRT(1-Earth_Data!$B$2^2*SIN(RADIANS(User_Model_Calcs!B226))^2))*SIN(RADIANS(User_Model_Calcs!B226))</f>
        <v>-3361.0829951945088</v>
      </c>
      <c r="L226">
        <f t="shared" ca="1" si="37"/>
        <v>-31.834197694538002</v>
      </c>
      <c r="M226">
        <f t="shared" ca="1" si="38"/>
        <v>6372.1686312434649</v>
      </c>
      <c r="N226">
        <f ca="1">SQRT(User_Model_Calcs!M226^2+Sat_Data!$B$3^2-2*User_Model_Calcs!M226*Sat_Data!$B$3*COS(RADIANS(L226))*COS(RADIANS(I226)))</f>
        <v>36903.891371375168</v>
      </c>
      <c r="O226">
        <f ca="1">DEGREES(ACOS(((Earth_Data!$B$1+Sat_Data!$B$2)/User_Model_Calcs!N226)*SQRT(1-COS(RADIANS(User_Model_Calcs!I226))^2*COS(RADIANS(User_Model_Calcs!B226))^2)))</f>
        <v>52.729577132236834</v>
      </c>
      <c r="P226">
        <f t="shared" ca="1" si="34"/>
        <v>0.33013762691898346</v>
      </c>
    </row>
    <row r="227" spans="1:16" x14ac:dyDescent="0.25">
      <c r="A227">
        <f t="shared" ca="1" si="39"/>
        <v>108.20363785044773</v>
      </c>
      <c r="B227">
        <f t="shared" ca="1" si="40"/>
        <v>-31.504136493252819</v>
      </c>
      <c r="C227" s="6">
        <v>20135.9375</v>
      </c>
      <c r="D227">
        <f t="shared" ca="1" si="33"/>
        <v>3</v>
      </c>
      <c r="E227" s="1">
        <v>0.65</v>
      </c>
      <c r="F227">
        <v>19.899999999999999</v>
      </c>
      <c r="G227">
        <f t="shared" ca="1" si="35"/>
        <v>54.048620189015942</v>
      </c>
      <c r="H227">
        <f t="shared" ca="1" si="36"/>
        <v>23.910365862806483</v>
      </c>
      <c r="I227">
        <f ca="1">User_Model_Calcs!A227-Sat_Data!$B$5</f>
        <v>-1.7963621495522659</v>
      </c>
      <c r="J227">
        <f ca="1">(Earth_Data!$B$1/SQRT(1-Earth_Data!$B$2^2*SIN(RADIANS(User_Model_Calcs!B227))^2))*COS(RADIANS(User_Model_Calcs!B227))</f>
        <v>5442.9950758186978</v>
      </c>
      <c r="K227">
        <f ca="1">((Earth_Data!$B$1*(1-Earth_Data!$B$2^2))/SQRT(1-Earth_Data!$B$2^2*SIN(RADIANS(User_Model_Calcs!B227))^2))*SIN(RADIANS(User_Model_Calcs!B227))</f>
        <v>-3313.6792463721117</v>
      </c>
      <c r="L227">
        <f t="shared" ca="1" si="37"/>
        <v>-31.332930970886459</v>
      </c>
      <c r="M227">
        <f t="shared" ca="1" si="38"/>
        <v>6372.3359565565779</v>
      </c>
      <c r="N227">
        <f ca="1">SQRT(User_Model_Calcs!M227^2+Sat_Data!$B$3^2-2*User_Model_Calcs!M227*Sat_Data!$B$3*COS(RADIANS(L227))*COS(RADIANS(I227)))</f>
        <v>36873.412212897965</v>
      </c>
      <c r="O227">
        <f ca="1">DEGREES(ACOS(((Earth_Data!$B$1+Sat_Data!$B$2)/User_Model_Calcs!N227)*SQRT(1-COS(RADIANS(User_Model_Calcs!I227))^2*COS(RADIANS(User_Model_Calcs!B227))^2)))</f>
        <v>53.250333481300828</v>
      </c>
      <c r="P227">
        <f t="shared" ca="1" si="34"/>
        <v>3.4346249604479957</v>
      </c>
    </row>
    <row r="228" spans="1:16" x14ac:dyDescent="0.25">
      <c r="A228">
        <f t="shared" ca="1" si="39"/>
        <v>109.32878867894784</v>
      </c>
      <c r="B228">
        <f t="shared" ca="1" si="40"/>
        <v>-32.688521547119898</v>
      </c>
      <c r="C228" s="6">
        <v>20135.9375</v>
      </c>
      <c r="D228">
        <f t="shared" ca="1" si="33"/>
        <v>0.75</v>
      </c>
      <c r="E228" s="1">
        <v>0.65</v>
      </c>
      <c r="F228">
        <v>19.899999999999999</v>
      </c>
      <c r="G228">
        <f t="shared" ca="1" si="35"/>
        <v>42.007420362456692</v>
      </c>
      <c r="H228">
        <f t="shared" ca="1" si="36"/>
        <v>17.224397576082595</v>
      </c>
      <c r="I228">
        <f ca="1">User_Model_Calcs!A228-Sat_Data!$B$5</f>
        <v>-0.67121132105215509</v>
      </c>
      <c r="J228">
        <f ca="1">(Earth_Data!$B$1/SQRT(1-Earth_Data!$B$2^2*SIN(RADIANS(User_Model_Calcs!B228))^2))*COS(RADIANS(User_Model_Calcs!B228))</f>
        <v>5373.2123110052389</v>
      </c>
      <c r="K228">
        <f ca="1">((Earth_Data!$B$1*(1-Earth_Data!$B$2^2))/SQRT(1-Earth_Data!$B$2^2*SIN(RADIANS(User_Model_Calcs!B228))^2))*SIN(RADIANS(User_Model_Calcs!B228))</f>
        <v>-3424.9382603933313</v>
      </c>
      <c r="L228">
        <f t="shared" ca="1" si="37"/>
        <v>-32.513836369821917</v>
      </c>
      <c r="M228">
        <f t="shared" ca="1" si="38"/>
        <v>6371.9394713575521</v>
      </c>
      <c r="N228">
        <f ca="1">SQRT(User_Model_Calcs!M228^2+Sat_Data!$B$3^2-2*User_Model_Calcs!M228*Sat_Data!$B$3*COS(RADIANS(L228))*COS(RADIANS(I228)))</f>
        <v>36950.421568402053</v>
      </c>
      <c r="O228">
        <f ca="1">DEGREES(ACOS(((Earth_Data!$B$1+Sat_Data!$B$2)/User_Model_Calcs!N228)*SQRT(1-COS(RADIANS(User_Model_Calcs!I228))^2*COS(RADIANS(User_Model_Calcs!B228))^2)))</f>
        <v>51.947830335730586</v>
      </c>
      <c r="P228">
        <f t="shared" ca="1" si="34"/>
        <v>1.2426808187434861</v>
      </c>
    </row>
    <row r="229" spans="1:16" x14ac:dyDescent="0.25">
      <c r="A229">
        <f t="shared" ca="1" si="39"/>
        <v>107.06357866687389</v>
      </c>
      <c r="B229">
        <f t="shared" ca="1" si="40"/>
        <v>-32.417681644392431</v>
      </c>
      <c r="C229" s="6">
        <v>20135.9375</v>
      </c>
      <c r="D229">
        <f t="shared" ca="1" si="33"/>
        <v>1.2</v>
      </c>
      <c r="E229" s="1">
        <v>0.65</v>
      </c>
      <c r="F229">
        <v>19.899999999999999</v>
      </c>
      <c r="G229">
        <f t="shared" ca="1" si="35"/>
        <v>46.089820015575185</v>
      </c>
      <c r="H229">
        <f t="shared" ca="1" si="36"/>
        <v>15.69802755932681</v>
      </c>
      <c r="I229">
        <f ca="1">User_Model_Calcs!A229-Sat_Data!$B$5</f>
        <v>-2.9364213331261055</v>
      </c>
      <c r="J229">
        <f ca="1">(Earth_Data!$B$1/SQRT(1-Earth_Data!$B$2^2*SIN(RADIANS(User_Model_Calcs!B229))^2))*COS(RADIANS(User_Model_Calcs!B229))</f>
        <v>5389.3736778064076</v>
      </c>
      <c r="K229">
        <f ca="1">((Earth_Data!$B$1*(1-Earth_Data!$B$2^2))/SQRT(1-Earth_Data!$B$2^2*SIN(RADIANS(User_Model_Calcs!B229))^2))*SIN(RADIANS(User_Model_Calcs!B229))</f>
        <v>-3399.6218051980973</v>
      </c>
      <c r="L229">
        <f t="shared" ca="1" si="37"/>
        <v>-32.243766171629787</v>
      </c>
      <c r="M229">
        <f t="shared" ca="1" si="38"/>
        <v>6372.0308424717259</v>
      </c>
      <c r="N229">
        <f ca="1">SQRT(User_Model_Calcs!M229^2+Sat_Data!$B$3^2-2*User_Model_Calcs!M229*Sat_Data!$B$3*COS(RADIANS(L229))*COS(RADIANS(I229)))</f>
        <v>36939.648030118624</v>
      </c>
      <c r="O229">
        <f ca="1">DEGREES(ACOS(((Earth_Data!$B$1+Sat_Data!$B$2)/User_Model_Calcs!N229)*SQRT(1-COS(RADIANS(User_Model_Calcs!I229))^2*COS(RADIANS(User_Model_Calcs!B229))^2)))</f>
        <v>52.128288322325233</v>
      </c>
      <c r="P229">
        <f t="shared" ca="1" si="34"/>
        <v>5.4656665594742195</v>
      </c>
    </row>
    <row r="230" spans="1:16" x14ac:dyDescent="0.25">
      <c r="A230">
        <f t="shared" ca="1" si="39"/>
        <v>105.67886954178309</v>
      </c>
      <c r="B230">
        <f t="shared" ca="1" si="40"/>
        <v>-30.526624266524799</v>
      </c>
      <c r="C230" s="6">
        <v>20135.9375</v>
      </c>
      <c r="D230">
        <f t="shared" ca="1" si="33"/>
        <v>3</v>
      </c>
      <c r="E230" s="1">
        <v>0.65</v>
      </c>
      <c r="F230">
        <v>19.899999999999999</v>
      </c>
      <c r="G230">
        <f t="shared" ca="1" si="35"/>
        <v>54.048620189015942</v>
      </c>
      <c r="H230">
        <f t="shared" ca="1" si="36"/>
        <v>16.027105561554919</v>
      </c>
      <c r="I230">
        <f ca="1">User_Model_Calcs!A230-Sat_Data!$B$5</f>
        <v>-4.3211304582169134</v>
      </c>
      <c r="J230">
        <f ca="1">(Earth_Data!$B$1/SQRT(1-Earth_Data!$B$2^2*SIN(RADIANS(User_Model_Calcs!B230))^2))*COS(RADIANS(User_Model_Calcs!B230))</f>
        <v>5498.8374136864259</v>
      </c>
      <c r="K230">
        <f ca="1">((Earth_Data!$B$1*(1-Earth_Data!$B$2^2))/SQRT(1-Earth_Data!$B$2^2*SIN(RADIANS(User_Model_Calcs!B230))^2))*SIN(RADIANS(User_Model_Calcs!B230))</f>
        <v>-3220.798519830435</v>
      </c>
      <c r="L230">
        <f t="shared" ca="1" si="37"/>
        <v>-30.358510281473745</v>
      </c>
      <c r="M230">
        <f t="shared" ca="1" si="38"/>
        <v>6372.6569033252954</v>
      </c>
      <c r="N230">
        <f ca="1">SQRT(User_Model_Calcs!M230^2+Sat_Data!$B$3^2-2*User_Model_Calcs!M230*Sat_Data!$B$3*COS(RADIANS(L230))*COS(RADIANS(I230)))</f>
        <v>36824.395247858505</v>
      </c>
      <c r="O230">
        <f ca="1">DEGREES(ACOS(((Earth_Data!$B$1+Sat_Data!$B$2)/User_Model_Calcs!N230)*SQRT(1-COS(RADIANS(User_Model_Calcs!I230))^2*COS(RADIANS(User_Model_Calcs!B230))^2)))</f>
        <v>54.10361339952923</v>
      </c>
      <c r="P230">
        <f t="shared" ca="1" si="34"/>
        <v>8.4613037597953156</v>
      </c>
    </row>
    <row r="231" spans="1:16" x14ac:dyDescent="0.25">
      <c r="A231">
        <f t="shared" ca="1" si="39"/>
        <v>107.73097408471094</v>
      </c>
      <c r="B231">
        <f t="shared" ca="1" si="40"/>
        <v>-31.074174504439256</v>
      </c>
      <c r="C231" s="6">
        <v>20135.9375</v>
      </c>
      <c r="D231">
        <f t="shared" ca="1" si="33"/>
        <v>0.75</v>
      </c>
      <c r="E231" s="1">
        <v>0.65</v>
      </c>
      <c r="F231">
        <v>19.899999999999999</v>
      </c>
      <c r="G231">
        <f t="shared" ca="1" si="35"/>
        <v>42.007420362456692</v>
      </c>
      <c r="H231">
        <f t="shared" ca="1" si="36"/>
        <v>16.799513035365877</v>
      </c>
      <c r="I231">
        <f ca="1">User_Model_Calcs!A231-Sat_Data!$B$5</f>
        <v>-2.2690259152890633</v>
      </c>
      <c r="J231">
        <f ca="1">(Earth_Data!$B$1/SQRT(1-Earth_Data!$B$2^2*SIN(RADIANS(User_Model_Calcs!B231))^2))*COS(RADIANS(User_Model_Calcs!B231))</f>
        <v>5467.7537295795473</v>
      </c>
      <c r="K231">
        <f ca="1">((Earth_Data!$B$1*(1-Earth_Data!$B$2^2))/SQRT(1-Earth_Data!$B$2^2*SIN(RADIANS(User_Model_Calcs!B231))^2))*SIN(RADIANS(User_Model_Calcs!B231))</f>
        <v>-3272.9410506493277</v>
      </c>
      <c r="L231">
        <f t="shared" ca="1" si="37"/>
        <v>-30.904304574101094</v>
      </c>
      <c r="M231">
        <f t="shared" ca="1" si="38"/>
        <v>6372.4778515391154</v>
      </c>
      <c r="N231">
        <f ca="1">SQRT(User_Model_Calcs!M231^2+Sat_Data!$B$3^2-2*User_Model_Calcs!M231*Sat_Data!$B$3*COS(RADIANS(L231))*COS(RADIANS(I231)))</f>
        <v>36846.959518047253</v>
      </c>
      <c r="O231">
        <f ca="1">DEGREES(ACOS(((Earth_Data!$B$1+Sat_Data!$B$2)/User_Model_Calcs!N231)*SQRT(1-COS(RADIANS(User_Model_Calcs!I231))^2*COS(RADIANS(User_Model_Calcs!B231))^2)))</f>
        <v>53.707833743877515</v>
      </c>
      <c r="P231">
        <f t="shared" ca="1" si="34"/>
        <v>4.38977196843227</v>
      </c>
    </row>
    <row r="232" spans="1:16" x14ac:dyDescent="0.25">
      <c r="A232">
        <f t="shared" ca="1" si="39"/>
        <v>109.24692478019016</v>
      </c>
      <c r="B232">
        <f t="shared" ca="1" si="40"/>
        <v>-31.039044768647809</v>
      </c>
      <c r="C232" s="6">
        <v>20135.9375</v>
      </c>
      <c r="D232">
        <f t="shared" ca="1" si="33"/>
        <v>0.75</v>
      </c>
      <c r="E232" s="1">
        <v>0.65</v>
      </c>
      <c r="F232">
        <v>19.899999999999999</v>
      </c>
      <c r="G232">
        <f t="shared" ca="1" si="35"/>
        <v>42.007420362456692</v>
      </c>
      <c r="H232">
        <f t="shared" ca="1" si="36"/>
        <v>19.139579684942699</v>
      </c>
      <c r="I232">
        <f ca="1">User_Model_Calcs!A232-Sat_Data!$B$5</f>
        <v>-0.75307521980984404</v>
      </c>
      <c r="J232">
        <f ca="1">(Earth_Data!$B$1/SQRT(1-Earth_Data!$B$2^2*SIN(RADIANS(User_Model_Calcs!B232))^2))*COS(RADIANS(User_Model_Calcs!B232))</f>
        <v>5469.7630235360066</v>
      </c>
      <c r="K232">
        <f ca="1">((Earth_Data!$B$1*(1-Earth_Data!$B$2^2))/SQRT(1-Earth_Data!$B$2^2*SIN(RADIANS(User_Model_Calcs!B232))^2))*SIN(RADIANS(User_Model_Calcs!B232))</f>
        <v>-3269.6044956406922</v>
      </c>
      <c r="L232">
        <f t="shared" ca="1" si="37"/>
        <v>-30.869285648955717</v>
      </c>
      <c r="M232">
        <f t="shared" ca="1" si="38"/>
        <v>6372.4893951701151</v>
      </c>
      <c r="N232">
        <f ca="1">SQRT(User_Model_Calcs!M232^2+Sat_Data!$B$3^2-2*User_Model_Calcs!M232*Sat_Data!$B$3*COS(RADIANS(L232))*COS(RADIANS(I232)))</f>
        <v>36840.296644647948</v>
      </c>
      <c r="O232">
        <f ca="1">DEGREES(ACOS(((Earth_Data!$B$1+Sat_Data!$B$2)/User_Model_Calcs!N232)*SQRT(1-COS(RADIANS(User_Model_Calcs!I232))^2*COS(RADIANS(User_Model_Calcs!B232))^2)))</f>
        <v>53.823397398018678</v>
      </c>
      <c r="P232">
        <f t="shared" ca="1" si="34"/>
        <v>1.4602856258938213</v>
      </c>
    </row>
    <row r="233" spans="1:16" x14ac:dyDescent="0.25">
      <c r="A233">
        <f t="shared" ca="1" si="39"/>
        <v>105.60339313573824</v>
      </c>
      <c r="B233">
        <f t="shared" ca="1" si="40"/>
        <v>-31.315716883983949</v>
      </c>
      <c r="C233" s="6">
        <v>20135.9375</v>
      </c>
      <c r="D233">
        <f t="shared" ca="1" si="33"/>
        <v>3</v>
      </c>
      <c r="E233" s="1">
        <v>0.65</v>
      </c>
      <c r="F233">
        <v>19.899999999999999</v>
      </c>
      <c r="G233">
        <f t="shared" ca="1" si="35"/>
        <v>54.048620189015942</v>
      </c>
      <c r="H233">
        <f t="shared" ca="1" si="36"/>
        <v>16.326426278386805</v>
      </c>
      <c r="I233">
        <f ca="1">User_Model_Calcs!A233-Sat_Data!$B$5</f>
        <v>-4.3966068642617557</v>
      </c>
      <c r="J233">
        <f ca="1">(Earth_Data!$B$1/SQRT(1-Earth_Data!$B$2^2*SIN(RADIANS(User_Model_Calcs!B233))^2))*COS(RADIANS(User_Model_Calcs!B233))</f>
        <v>5453.8827402742982</v>
      </c>
      <c r="K233">
        <f ca="1">((Earth_Data!$B$1*(1-Earth_Data!$B$2^2))/SQRT(1-Earth_Data!$B$2^2*SIN(RADIANS(User_Model_Calcs!B233))^2))*SIN(RADIANS(User_Model_Calcs!B233))</f>
        <v>-3295.8493360414323</v>
      </c>
      <c r="L233">
        <f t="shared" ca="1" si="37"/>
        <v>-31.145091942533266</v>
      </c>
      <c r="M233">
        <f t="shared" ca="1" si="38"/>
        <v>6372.398276202347</v>
      </c>
      <c r="N233">
        <f ca="1">SQRT(User_Model_Calcs!M233^2+Sat_Data!$B$3^2-2*User_Model_Calcs!M233*Sat_Data!$B$3*COS(RADIANS(L233))*COS(RADIANS(I233)))</f>
        <v>36876.266217814271</v>
      </c>
      <c r="O233">
        <f ca="1">DEGREES(ACOS(((Earth_Data!$B$1+Sat_Data!$B$2)/User_Model_Calcs!N233)*SQRT(1-COS(RADIANS(User_Model_Calcs!I233))^2*COS(RADIANS(User_Model_Calcs!B233))^2)))</f>
        <v>53.202917935098192</v>
      </c>
      <c r="P233">
        <f t="shared" ca="1" si="34"/>
        <v>8.414641274031073</v>
      </c>
    </row>
    <row r="234" spans="1:16" x14ac:dyDescent="0.25">
      <c r="A234">
        <f t="shared" ca="1" si="39"/>
        <v>106.1370020822514</v>
      </c>
      <c r="B234">
        <f t="shared" ca="1" si="40"/>
        <v>-30.10199238465885</v>
      </c>
      <c r="C234" s="6">
        <v>20135.9375</v>
      </c>
      <c r="D234">
        <f t="shared" ca="1" si="33"/>
        <v>1.2</v>
      </c>
      <c r="E234" s="1">
        <v>0.65</v>
      </c>
      <c r="F234">
        <v>19.899999999999999</v>
      </c>
      <c r="G234">
        <f t="shared" ca="1" si="35"/>
        <v>46.089820015575185</v>
      </c>
      <c r="H234">
        <f t="shared" ca="1" si="36"/>
        <v>21.785964530938919</v>
      </c>
      <c r="I234">
        <f ca="1">User_Model_Calcs!A234-Sat_Data!$B$5</f>
        <v>-3.8629979177486007</v>
      </c>
      <c r="J234">
        <f ca="1">(Earth_Data!$B$1/SQRT(1-Earth_Data!$B$2^2*SIN(RADIANS(User_Model_Calcs!B234))^2))*COS(RADIANS(User_Model_Calcs!B234))</f>
        <v>5522.5975207421197</v>
      </c>
      <c r="K234">
        <f ca="1">((Earth_Data!$B$1*(1-Earth_Data!$B$2^2))/SQRT(1-Earth_Data!$B$2^2*SIN(RADIANS(User_Model_Calcs!B234))^2))*SIN(RADIANS(User_Model_Calcs!B234))</f>
        <v>-3180.1612736664142</v>
      </c>
      <c r="L234">
        <f t="shared" ca="1" si="37"/>
        <v>-29.935282264276491</v>
      </c>
      <c r="M234">
        <f t="shared" ca="1" si="38"/>
        <v>6372.7944500536496</v>
      </c>
      <c r="N234">
        <f ca="1">SQRT(User_Model_Calcs!M234^2+Sat_Data!$B$3^2-2*User_Model_Calcs!M234*Sat_Data!$B$3*COS(RADIANS(L234))*COS(RADIANS(I234)))</f>
        <v>36793.67009096143</v>
      </c>
      <c r="O234">
        <f ca="1">DEGREES(ACOS(((Earth_Data!$B$1+Sat_Data!$B$2)/User_Model_Calcs!N234)*SQRT(1-COS(RADIANS(User_Model_Calcs!I234))^2*COS(RADIANS(User_Model_Calcs!B234))^2)))</f>
        <v>54.646838499362708</v>
      </c>
      <c r="P234">
        <f t="shared" ca="1" si="34"/>
        <v>7.6678442977174566</v>
      </c>
    </row>
    <row r="235" spans="1:16" x14ac:dyDescent="0.25">
      <c r="A235">
        <f t="shared" ca="1" si="39"/>
        <v>109.13595178118531</v>
      </c>
      <c r="B235">
        <f t="shared" ca="1" si="40"/>
        <v>-30.842030923560898</v>
      </c>
      <c r="C235" s="6">
        <v>20135.9375</v>
      </c>
      <c r="D235">
        <f t="shared" ca="1" si="33"/>
        <v>1.2</v>
      </c>
      <c r="E235" s="1">
        <v>0.65</v>
      </c>
      <c r="F235">
        <v>19.899999999999999</v>
      </c>
      <c r="G235">
        <f t="shared" ca="1" si="35"/>
        <v>46.089820015575185</v>
      </c>
      <c r="H235">
        <f t="shared" ca="1" si="36"/>
        <v>21.753415276343233</v>
      </c>
      <c r="I235">
        <f ca="1">User_Model_Calcs!A235-Sat_Data!$B$5</f>
        <v>-0.86404821881468763</v>
      </c>
      <c r="J235">
        <f ca="1">(Earth_Data!$B$1/SQRT(1-Earth_Data!$B$2^2*SIN(RADIANS(User_Model_Calcs!B235))^2))*COS(RADIANS(User_Model_Calcs!B235))</f>
        <v>5480.9933658905175</v>
      </c>
      <c r="K235">
        <f ca="1">((Earth_Data!$B$1*(1-Earth_Data!$B$2^2))/SQRT(1-Earth_Data!$B$2^2*SIN(RADIANS(User_Model_Calcs!B235))^2))*SIN(RADIANS(User_Model_Calcs!B235))</f>
        <v>-3250.8700544209178</v>
      </c>
      <c r="L235">
        <f t="shared" ca="1" si="37"/>
        <v>-30.67289795272422</v>
      </c>
      <c r="M235">
        <f t="shared" ca="1" si="38"/>
        <v>6372.5539925265857</v>
      </c>
      <c r="N235">
        <f ca="1">SQRT(User_Model_Calcs!M235^2+Sat_Data!$B$3^2-2*User_Model_Calcs!M235*Sat_Data!$B$3*COS(RADIANS(L235))*COS(RADIANS(I235)))</f>
        <v>36827.62494941659</v>
      </c>
      <c r="O235">
        <f ca="1">DEGREES(ACOS(((Earth_Data!$B$1+Sat_Data!$B$2)/User_Model_Calcs!N235)*SQRT(1-COS(RADIANS(User_Model_Calcs!I235))^2*COS(RADIANS(User_Model_Calcs!B235))^2)))</f>
        <v>54.045050094607859</v>
      </c>
      <c r="P235">
        <f t="shared" ca="1" si="34"/>
        <v>1.6850211641789656</v>
      </c>
    </row>
    <row r="236" spans="1:16" x14ac:dyDescent="0.25">
      <c r="A236">
        <f t="shared" ca="1" si="39"/>
        <v>109.38233930916604</v>
      </c>
      <c r="B236">
        <f t="shared" ca="1" si="40"/>
        <v>-31.960450557717095</v>
      </c>
      <c r="C236" s="6">
        <v>20135.9375</v>
      </c>
      <c r="D236">
        <f t="shared" ca="1" si="33"/>
        <v>0.75</v>
      </c>
      <c r="E236" s="1">
        <v>0.65</v>
      </c>
      <c r="F236">
        <v>19.899999999999999</v>
      </c>
      <c r="G236">
        <f t="shared" ca="1" si="35"/>
        <v>42.007420362456692</v>
      </c>
      <c r="H236">
        <f t="shared" ca="1" si="36"/>
        <v>21.896419279679137</v>
      </c>
      <c r="I236">
        <f ca="1">User_Model_Calcs!A236-Sat_Data!$B$5</f>
        <v>-0.61766069083395791</v>
      </c>
      <c r="J236">
        <f ca="1">(Earth_Data!$B$1/SQRT(1-Earth_Data!$B$2^2*SIN(RADIANS(User_Model_Calcs!B236))^2))*COS(RADIANS(User_Model_Calcs!B236))</f>
        <v>5416.3835437909593</v>
      </c>
      <c r="K236">
        <f ca="1">((Earth_Data!$B$1*(1-Earth_Data!$B$2^2))/SQRT(1-Earth_Data!$B$2^2*SIN(RADIANS(User_Model_Calcs!B236))^2))*SIN(RADIANS(User_Model_Calcs!B236))</f>
        <v>-3356.712713072689</v>
      </c>
      <c r="L236">
        <f t="shared" ca="1" si="37"/>
        <v>-31.787869581077402</v>
      </c>
      <c r="M236">
        <f t="shared" ca="1" si="38"/>
        <v>6372.1841570652468</v>
      </c>
      <c r="N236">
        <f ca="1">SQRT(User_Model_Calcs!M236^2+Sat_Data!$B$3^2-2*User_Model_Calcs!M236*Sat_Data!$B$3*COS(RADIANS(L236))*COS(RADIANS(I236)))</f>
        <v>36901.106554370104</v>
      </c>
      <c r="O236">
        <f ca="1">DEGREES(ACOS(((Earth_Data!$B$1+Sat_Data!$B$2)/User_Model_Calcs!N236)*SQRT(1-COS(RADIANS(User_Model_Calcs!I236))^2*COS(RADIANS(User_Model_Calcs!B236))^2)))</f>
        <v>52.776882445480425</v>
      </c>
      <c r="P236">
        <f t="shared" ca="1" si="34"/>
        <v>1.1667482524518391</v>
      </c>
    </row>
    <row r="237" spans="1:16" x14ac:dyDescent="0.25">
      <c r="A237">
        <f t="shared" ca="1" si="39"/>
        <v>106.12714417955611</v>
      </c>
      <c r="B237">
        <f t="shared" ca="1" si="40"/>
        <v>-32.310359729786349</v>
      </c>
      <c r="C237" s="6">
        <v>20135.9375</v>
      </c>
      <c r="D237">
        <f t="shared" ca="1" si="33"/>
        <v>1.2</v>
      </c>
      <c r="E237" s="1">
        <v>0.65</v>
      </c>
      <c r="F237">
        <v>19.899999999999999</v>
      </c>
      <c r="G237">
        <f t="shared" ca="1" si="35"/>
        <v>46.089820015575185</v>
      </c>
      <c r="H237">
        <f t="shared" ca="1" si="36"/>
        <v>20.242945774029984</v>
      </c>
      <c r="I237">
        <f ca="1">User_Model_Calcs!A237-Sat_Data!$B$5</f>
        <v>-3.8728558204438883</v>
      </c>
      <c r="J237">
        <f ca="1">(Earth_Data!$B$1/SQRT(1-Earth_Data!$B$2^2*SIN(RADIANS(User_Model_Calcs!B237))^2))*COS(RADIANS(User_Model_Calcs!B237))</f>
        <v>5395.7443877143169</v>
      </c>
      <c r="K237">
        <f ca="1">((Earth_Data!$B$1*(1-Earth_Data!$B$2^2))/SQRT(1-Earth_Data!$B$2^2*SIN(RADIANS(User_Model_Calcs!B237))^2))*SIN(RADIANS(User_Model_Calcs!B237))</f>
        <v>-3389.5692251620603</v>
      </c>
      <c r="L237">
        <f t="shared" ca="1" si="37"/>
        <v>-32.136753542622934</v>
      </c>
      <c r="M237">
        <f t="shared" ca="1" si="38"/>
        <v>6372.066935439103</v>
      </c>
      <c r="N237">
        <f ca="1">SQRT(User_Model_Calcs!M237^2+Sat_Data!$B$3^2-2*User_Model_Calcs!M237*Sat_Data!$B$3*COS(RADIANS(L237))*COS(RADIANS(I237)))</f>
        <v>36938.369885999156</v>
      </c>
      <c r="O237">
        <f ca="1">DEGREES(ACOS(((Earth_Data!$B$1+Sat_Data!$B$2)/User_Model_Calcs!N237)*SQRT(1-COS(RADIANS(User_Model_Calcs!I237))^2*COS(RADIANS(User_Model_Calcs!B237))^2)))</f>
        <v>52.150263206297858</v>
      </c>
      <c r="P237">
        <f t="shared" ca="1" si="34"/>
        <v>7.2183066061533596</v>
      </c>
    </row>
    <row r="238" spans="1:16" x14ac:dyDescent="0.25">
      <c r="A238">
        <f t="shared" ca="1" si="39"/>
        <v>109.84560456110501</v>
      </c>
      <c r="B238">
        <f t="shared" ca="1" si="40"/>
        <v>-33.446242657518013</v>
      </c>
      <c r="C238" s="6">
        <v>20135.9375</v>
      </c>
      <c r="D238">
        <f t="shared" ca="1" si="33"/>
        <v>0.75</v>
      </c>
      <c r="E238" s="1">
        <v>0.65</v>
      </c>
      <c r="F238">
        <v>19.899999999999999</v>
      </c>
      <c r="G238">
        <f t="shared" ca="1" si="35"/>
        <v>42.007420362456692</v>
      </c>
      <c r="H238">
        <f t="shared" ca="1" si="36"/>
        <v>14.374600267536332</v>
      </c>
      <c r="I238">
        <f ca="1">User_Model_Calcs!A238-Sat_Data!$B$5</f>
        <v>-0.15439543889499419</v>
      </c>
      <c r="J238">
        <f ca="1">(Earth_Data!$B$1/SQRT(1-Earth_Data!$B$2^2*SIN(RADIANS(User_Model_Calcs!B238))^2))*COS(RADIANS(User_Model_Calcs!B238))</f>
        <v>5327.3607165287458</v>
      </c>
      <c r="K238">
        <f ca="1">((Earth_Data!$B$1*(1-Earth_Data!$B$2^2))/SQRT(1-Earth_Data!$B$2^2*SIN(RADIANS(User_Model_Calcs!B238))^2))*SIN(RADIANS(User_Model_Calcs!B238))</f>
        <v>-3495.3620468003446</v>
      </c>
      <c r="L238">
        <f t="shared" ca="1" si="37"/>
        <v>-33.26948690984311</v>
      </c>
      <c r="M238">
        <f t="shared" ca="1" si="38"/>
        <v>6371.681727944826</v>
      </c>
      <c r="N238">
        <f ca="1">SQRT(User_Model_Calcs!M238^2+Sat_Data!$B$3^2-2*User_Model_Calcs!M238*Sat_Data!$B$3*COS(RADIANS(L238))*COS(RADIANS(I238)))</f>
        <v>37002.263375508657</v>
      </c>
      <c r="O238">
        <f ca="1">DEGREES(ACOS(((Earth_Data!$B$1+Sat_Data!$B$2)/User_Model_Calcs!N238)*SQRT(1-COS(RADIANS(User_Model_Calcs!I238))^2*COS(RADIANS(User_Model_Calcs!B238))^2)))</f>
        <v>51.093855007867148</v>
      </c>
      <c r="P238">
        <f t="shared" ca="1" si="34"/>
        <v>0.28012947897194951</v>
      </c>
    </row>
    <row r="239" spans="1:16" x14ac:dyDescent="0.25">
      <c r="A239">
        <f t="shared" ca="1" si="39"/>
        <v>110.41132751191768</v>
      </c>
      <c r="B239">
        <f t="shared" ca="1" si="40"/>
        <v>-32.05049638248795</v>
      </c>
      <c r="C239" s="6">
        <v>20135.9375</v>
      </c>
      <c r="D239">
        <f t="shared" ca="1" si="33"/>
        <v>1.2</v>
      </c>
      <c r="E239" s="1">
        <v>0.65</v>
      </c>
      <c r="F239">
        <v>19.899999999999999</v>
      </c>
      <c r="G239">
        <f t="shared" ca="1" si="35"/>
        <v>46.089820015575185</v>
      </c>
      <c r="H239">
        <f t="shared" ca="1" si="36"/>
        <v>23.517657384016854</v>
      </c>
      <c r="I239">
        <f ca="1">User_Model_Calcs!A239-Sat_Data!$B$5</f>
        <v>0.41132751191767625</v>
      </c>
      <c r="J239">
        <f ca="1">(Earth_Data!$B$1/SQRT(1-Earth_Data!$B$2^2*SIN(RADIANS(User_Model_Calcs!B239))^2))*COS(RADIANS(User_Model_Calcs!B239))</f>
        <v>5411.0915409776853</v>
      </c>
      <c r="K239">
        <f ca="1">((Earth_Data!$B$1*(1-Earth_Data!$B$2^2))/SQRT(1-Earth_Data!$B$2^2*SIN(RADIANS(User_Model_Calcs!B239))^2))*SIN(RADIANS(User_Model_Calcs!B239))</f>
        <v>-3365.1798878597147</v>
      </c>
      <c r="L239">
        <f t="shared" ca="1" si="37"/>
        <v>-31.877649121982749</v>
      </c>
      <c r="M239">
        <f t="shared" ca="1" si="38"/>
        <v>6372.1540582832567</v>
      </c>
      <c r="N239">
        <f ca="1">SQRT(User_Model_Calcs!M239^2+Sat_Data!$B$3^2-2*User_Model_Calcs!M239*Sat_Data!$B$3*COS(RADIANS(L239))*COS(RADIANS(I239)))</f>
        <v>36906.947385732245</v>
      </c>
      <c r="O239">
        <f ca="1">DEGREES(ACOS(((Earth_Data!$B$1+Sat_Data!$B$2)/User_Model_Calcs!N239)*SQRT(1-COS(RADIANS(User_Model_Calcs!I239))^2*COS(RADIANS(User_Model_Calcs!B239))^2)))</f>
        <v>52.677779744301269</v>
      </c>
      <c r="P239">
        <f t="shared" ca="1" si="34"/>
        <v>0.77508098296200167</v>
      </c>
    </row>
    <row r="240" spans="1:16" x14ac:dyDescent="0.25">
      <c r="A240">
        <f t="shared" ca="1" si="39"/>
        <v>110.36481414086637</v>
      </c>
      <c r="B240">
        <f t="shared" ca="1" si="40"/>
        <v>-31.293284912911798</v>
      </c>
      <c r="C240" s="6">
        <v>20135.9375</v>
      </c>
      <c r="D240">
        <f t="shared" ca="1" si="33"/>
        <v>3</v>
      </c>
      <c r="E240" s="1">
        <v>0.65</v>
      </c>
      <c r="F240">
        <v>19.899999999999999</v>
      </c>
      <c r="G240">
        <f t="shared" ca="1" si="35"/>
        <v>54.048620189015942</v>
      </c>
      <c r="H240">
        <f t="shared" ca="1" si="36"/>
        <v>15.88937309493898</v>
      </c>
      <c r="I240">
        <f ca="1">User_Model_Calcs!A240-Sat_Data!$B$5</f>
        <v>0.36481414086637187</v>
      </c>
      <c r="J240">
        <f ca="1">(Earth_Data!$B$1/SQRT(1-Earth_Data!$B$2^2*SIN(RADIANS(User_Model_Calcs!B240))^2))*COS(RADIANS(User_Model_Calcs!B240))</f>
        <v>5455.1750236144107</v>
      </c>
      <c r="K240">
        <f ca="1">((Earth_Data!$B$1*(1-Earth_Data!$B$2^2))/SQRT(1-Earth_Data!$B$2^2*SIN(RADIANS(User_Model_Calcs!B240))^2))*SIN(RADIANS(User_Model_Calcs!B240))</f>
        <v>-3293.724279413098</v>
      </c>
      <c r="L240">
        <f t="shared" ca="1" si="37"/>
        <v>-31.122729581402496</v>
      </c>
      <c r="M240">
        <f t="shared" ca="1" si="38"/>
        <v>6372.4056812997887</v>
      </c>
      <c r="N240">
        <f ca="1">SQRT(User_Model_Calcs!M240^2+Sat_Data!$B$3^2-2*User_Model_Calcs!M240*Sat_Data!$B$3*COS(RADIANS(L240))*COS(RADIANS(I240)))</f>
        <v>36856.560532145013</v>
      </c>
      <c r="O240">
        <f ca="1">DEGREES(ACOS(((Earth_Data!$B$1+Sat_Data!$B$2)/User_Model_Calcs!N240)*SQRT(1-COS(RADIANS(User_Model_Calcs!I240))^2*COS(RADIANS(User_Model_Calcs!B240))^2)))</f>
        <v>53.54072949038769</v>
      </c>
      <c r="P240">
        <f t="shared" ca="1" si="34"/>
        <v>0.70232475715226794</v>
      </c>
    </row>
    <row r="241" spans="1:16" x14ac:dyDescent="0.25">
      <c r="A241">
        <f t="shared" ca="1" si="39"/>
        <v>105.59312036260206</v>
      </c>
      <c r="B241">
        <f t="shared" ca="1" si="40"/>
        <v>-33.043005787167161</v>
      </c>
      <c r="C241" s="6">
        <v>20135.9375</v>
      </c>
      <c r="D241">
        <f t="shared" ca="1" si="33"/>
        <v>1.2</v>
      </c>
      <c r="E241" s="1">
        <v>0.65</v>
      </c>
      <c r="F241">
        <v>19.899999999999999</v>
      </c>
      <c r="G241">
        <f t="shared" ca="1" si="35"/>
        <v>46.089820015575185</v>
      </c>
      <c r="H241">
        <f t="shared" ca="1" si="36"/>
        <v>21.683240563576852</v>
      </c>
      <c r="I241">
        <f ca="1">User_Model_Calcs!A241-Sat_Data!$B$5</f>
        <v>-4.4068796373979353</v>
      </c>
      <c r="J241">
        <f ca="1">(Earth_Data!$B$1/SQRT(1-Earth_Data!$B$2^2*SIN(RADIANS(User_Model_Calcs!B241))^2))*COS(RADIANS(User_Model_Calcs!B241))</f>
        <v>5351.8782256855611</v>
      </c>
      <c r="K241">
        <f ca="1">((Earth_Data!$B$1*(1-Earth_Data!$B$2^2))/SQRT(1-Earth_Data!$B$2^2*SIN(RADIANS(User_Model_Calcs!B241))^2))*SIN(RADIANS(User_Model_Calcs!B241))</f>
        <v>-3457.95898077433</v>
      </c>
      <c r="L241">
        <f t="shared" ca="1" si="37"/>
        <v>-32.867336697010337</v>
      </c>
      <c r="M241">
        <f t="shared" ca="1" si="38"/>
        <v>6371.819273589379</v>
      </c>
      <c r="N241">
        <f ca="1">SQRT(User_Model_Calcs!M241^2+Sat_Data!$B$3^2-2*User_Model_Calcs!M241*Sat_Data!$B$3*COS(RADIANS(L241))*COS(RADIANS(I241)))</f>
        <v>36992.355887860627</v>
      </c>
      <c r="O241">
        <f ca="1">DEGREES(ACOS(((Earth_Data!$B$1+Sat_Data!$B$2)/User_Model_Calcs!N241)*SQRT(1-COS(RADIANS(User_Model_Calcs!I241))^2*COS(RADIANS(User_Model_Calcs!B241))^2)))</f>
        <v>51.257467907562685</v>
      </c>
      <c r="P241">
        <f t="shared" ca="1" si="34"/>
        <v>8.0447277744803323</v>
      </c>
    </row>
    <row r="242" spans="1:16" x14ac:dyDescent="0.25">
      <c r="A242">
        <f t="shared" ca="1" si="39"/>
        <v>108.44053075238104</v>
      </c>
      <c r="B242">
        <f t="shared" ca="1" si="40"/>
        <v>-31.404317374391692</v>
      </c>
      <c r="C242" s="6">
        <v>20135.9375</v>
      </c>
      <c r="D242">
        <f t="shared" ca="1" si="33"/>
        <v>0.75</v>
      </c>
      <c r="E242" s="1">
        <v>0.65</v>
      </c>
      <c r="F242">
        <v>19.899999999999999</v>
      </c>
      <c r="G242">
        <f t="shared" ca="1" si="35"/>
        <v>42.007420362456692</v>
      </c>
      <c r="H242">
        <f t="shared" ca="1" si="36"/>
        <v>21.497536417607094</v>
      </c>
      <c r="I242">
        <f ca="1">User_Model_Calcs!A242-Sat_Data!$B$5</f>
        <v>-1.5594692476189635</v>
      </c>
      <c r="J242">
        <f ca="1">(Earth_Data!$B$1/SQRT(1-Earth_Data!$B$2^2*SIN(RADIANS(User_Model_Calcs!B242))^2))*COS(RADIANS(User_Model_Calcs!B242))</f>
        <v>5448.770380798006</v>
      </c>
      <c r="K242">
        <f ca="1">((Earth_Data!$B$1*(1-Earth_Data!$B$2^2))/SQRT(1-Earth_Data!$B$2^2*SIN(RADIANS(User_Model_Calcs!B242))^2))*SIN(RADIANS(User_Model_Calcs!B242))</f>
        <v>-3304.2378829716513</v>
      </c>
      <c r="L242">
        <f t="shared" ca="1" si="37"/>
        <v>-31.233418509940019</v>
      </c>
      <c r="M242">
        <f t="shared" ca="1" si="38"/>
        <v>6372.3689982554079</v>
      </c>
      <c r="N242">
        <f ca="1">SQRT(User_Model_Calcs!M242^2+Sat_Data!$B$3^2-2*User_Model_Calcs!M242*Sat_Data!$B$3*COS(RADIANS(L242))*COS(RADIANS(I242)))</f>
        <v>36866.062171822632</v>
      </c>
      <c r="O242">
        <f ca="1">DEGREES(ACOS(((Earth_Data!$B$1+Sat_Data!$B$2)/User_Model_Calcs!N242)*SQRT(1-COS(RADIANS(User_Model_Calcs!I242))^2*COS(RADIANS(User_Model_Calcs!B242))^2)))</f>
        <v>53.376785800724548</v>
      </c>
      <c r="P242">
        <f t="shared" ca="1" si="34"/>
        <v>2.9908181731388077</v>
      </c>
    </row>
    <row r="243" spans="1:16" x14ac:dyDescent="0.25">
      <c r="A243">
        <f t="shared" ca="1" si="39"/>
        <v>105.61728202902282</v>
      </c>
      <c r="B243">
        <f t="shared" ca="1" si="40"/>
        <v>-33.08390326869619</v>
      </c>
      <c r="C243" s="6">
        <v>20135.9375</v>
      </c>
      <c r="D243">
        <f t="shared" ca="1" si="33"/>
        <v>1.2</v>
      </c>
      <c r="E243" s="1">
        <v>0.65</v>
      </c>
      <c r="F243">
        <v>19.899999999999999</v>
      </c>
      <c r="G243">
        <f t="shared" ca="1" si="35"/>
        <v>46.089820015575185</v>
      </c>
      <c r="H243">
        <f t="shared" ca="1" si="36"/>
        <v>19.523013527025878</v>
      </c>
      <c r="I243">
        <f ca="1">User_Model_Calcs!A243-Sat_Data!$B$5</f>
        <v>-4.3827179709771826</v>
      </c>
      <c r="J243">
        <f ca="1">(Earth_Data!$B$1/SQRT(1-Earth_Data!$B$2^2*SIN(RADIANS(User_Model_Calcs!B243))^2))*COS(RADIANS(User_Model_Calcs!B243))</f>
        <v>5349.4036618661466</v>
      </c>
      <c r="K243">
        <f ca="1">((Earth_Data!$B$1*(1-Earth_Data!$B$2^2))/SQRT(1-Earth_Data!$B$2^2*SIN(RADIANS(User_Model_Calcs!B243))^2))*SIN(RADIANS(User_Model_Calcs!B243))</f>
        <v>-3461.7602517046043</v>
      </c>
      <c r="L243">
        <f t="shared" ca="1" si="37"/>
        <v>-32.908122383356854</v>
      </c>
      <c r="M243">
        <f t="shared" ca="1" si="38"/>
        <v>6371.8053625223729</v>
      </c>
      <c r="N243">
        <f ca="1">SQRT(User_Model_Calcs!M243^2+Sat_Data!$B$3^2-2*User_Model_Calcs!M243*Sat_Data!$B$3*COS(RADIANS(L243))*COS(RADIANS(I243)))</f>
        <v>36994.968555904328</v>
      </c>
      <c r="O243">
        <f ca="1">DEGREES(ACOS(((Earth_Data!$B$1+Sat_Data!$B$2)/User_Model_Calcs!N243)*SQRT(1-COS(RADIANS(User_Model_Calcs!I243))^2*COS(RADIANS(User_Model_Calcs!B243))^2)))</f>
        <v>51.21470207646064</v>
      </c>
      <c r="P243">
        <f t="shared" ca="1" si="34"/>
        <v>7.9923679303831827</v>
      </c>
    </row>
    <row r="244" spans="1:16" x14ac:dyDescent="0.25">
      <c r="A244">
        <f t="shared" ca="1" si="39"/>
        <v>106.61357833412387</v>
      </c>
      <c r="B244">
        <f t="shared" ca="1" si="40"/>
        <v>-30.377194004094722</v>
      </c>
      <c r="C244" s="6">
        <v>20135.9375</v>
      </c>
      <c r="D244">
        <f t="shared" ca="1" si="33"/>
        <v>0.75</v>
      </c>
      <c r="E244" s="1">
        <v>0.65</v>
      </c>
      <c r="F244">
        <v>19.899999999999999</v>
      </c>
      <c r="G244">
        <f t="shared" ca="1" si="35"/>
        <v>42.007420362456692</v>
      </c>
      <c r="H244">
        <f t="shared" ca="1" si="36"/>
        <v>16.502635748665398</v>
      </c>
      <c r="I244">
        <f ca="1">User_Model_Calcs!A244-Sat_Data!$B$5</f>
        <v>-3.3864216658761279</v>
      </c>
      <c r="J244">
        <f ca="1">(Earth_Data!$B$1/SQRT(1-Earth_Data!$B$2^2*SIN(RADIANS(User_Model_Calcs!B244))^2))*COS(RADIANS(User_Model_Calcs!B244))</f>
        <v>5507.2332370600425</v>
      </c>
      <c r="K244">
        <f ca="1">((Earth_Data!$B$1*(1-Earth_Data!$B$2^2))/SQRT(1-Earth_Data!$B$2^2*SIN(RADIANS(User_Model_Calcs!B244))^2))*SIN(RADIANS(User_Model_Calcs!B244))</f>
        <v>-3206.5178444393346</v>
      </c>
      <c r="L244">
        <f t="shared" ca="1" si="37"/>
        <v>-30.209569871237967</v>
      </c>
      <c r="M244">
        <f t="shared" ca="1" si="38"/>
        <v>6372.7054391433085</v>
      </c>
      <c r="N244">
        <f ca="1">SQRT(User_Model_Calcs!M244^2+Sat_Data!$B$3^2-2*User_Model_Calcs!M244*Sat_Data!$B$3*COS(RADIANS(L244))*COS(RADIANS(I244)))</f>
        <v>36807.900063204601</v>
      </c>
      <c r="O244">
        <f ca="1">DEGREES(ACOS(((Earth_Data!$B$1+Sat_Data!$B$2)/User_Model_Calcs!N244)*SQRT(1-COS(RADIANS(User_Model_Calcs!I244))^2*COS(RADIANS(User_Model_Calcs!B244))^2)))</f>
        <v>54.393739277320364</v>
      </c>
      <c r="P244">
        <f t="shared" ca="1" si="34"/>
        <v>6.6740879089706064</v>
      </c>
    </row>
    <row r="245" spans="1:16" x14ac:dyDescent="0.25">
      <c r="A245">
        <f t="shared" ca="1" si="39"/>
        <v>110.367491186666</v>
      </c>
      <c r="B245">
        <f t="shared" ca="1" si="40"/>
        <v>-32.179453475523665</v>
      </c>
      <c r="C245" s="6">
        <v>20135.9375</v>
      </c>
      <c r="D245">
        <f t="shared" ca="1" si="33"/>
        <v>1.2</v>
      </c>
      <c r="E245" s="1">
        <v>0.65</v>
      </c>
      <c r="F245">
        <v>19.899999999999999</v>
      </c>
      <c r="G245">
        <f t="shared" ca="1" si="35"/>
        <v>46.089820015575185</v>
      </c>
      <c r="H245">
        <f t="shared" ca="1" si="36"/>
        <v>20.661190707055528</v>
      </c>
      <c r="I245">
        <f ca="1">User_Model_Calcs!A245-Sat_Data!$B$5</f>
        <v>0.36749118666600111</v>
      </c>
      <c r="J245">
        <f ca="1">(Earth_Data!$B$1/SQRT(1-Earth_Data!$B$2^2*SIN(RADIANS(User_Model_Calcs!B245))^2))*COS(RADIANS(User_Model_Calcs!B245))</f>
        <v>5403.4894269980232</v>
      </c>
      <c r="K245">
        <f ca="1">((Earth_Data!$B$1*(1-Earth_Data!$B$2^2))/SQRT(1-Earth_Data!$B$2^2*SIN(RADIANS(User_Model_Calcs!B245))^2))*SIN(RADIANS(User_Model_Calcs!B245))</f>
        <v>-3377.2916626100214</v>
      </c>
      <c r="L245">
        <f t="shared" ca="1" si="37"/>
        <v>-32.006227824142769</v>
      </c>
      <c r="M245">
        <f t="shared" ca="1" si="38"/>
        <v>6372.1108717609886</v>
      </c>
      <c r="N245">
        <f ca="1">SQRT(User_Model_Calcs!M245^2+Sat_Data!$B$3^2-2*User_Model_Calcs!M245*Sat_Data!$B$3*COS(RADIANS(L245))*COS(RADIANS(I245)))</f>
        <v>36915.591587070165</v>
      </c>
      <c r="O245">
        <f ca="1">DEGREES(ACOS(((Earth_Data!$B$1+Sat_Data!$B$2)/User_Model_Calcs!N245)*SQRT(1-COS(RADIANS(User_Model_Calcs!I245))^2*COS(RADIANS(User_Model_Calcs!B245))^2)))</f>
        <v>52.531584303311007</v>
      </c>
      <c r="P245">
        <f t="shared" ca="1" si="34"/>
        <v>0.69000606970074185</v>
      </c>
    </row>
    <row r="246" spans="1:16" x14ac:dyDescent="0.25">
      <c r="A246">
        <f t="shared" ca="1" si="39"/>
        <v>110.1708843451602</v>
      </c>
      <c r="B246">
        <f t="shared" ca="1" si="40"/>
        <v>-33.477246100831422</v>
      </c>
      <c r="C246" s="6">
        <v>20135.9375</v>
      </c>
      <c r="D246">
        <f t="shared" ca="1" si="33"/>
        <v>3</v>
      </c>
      <c r="E246" s="1">
        <v>0.65</v>
      </c>
      <c r="F246">
        <v>19.899999999999999</v>
      </c>
      <c r="G246">
        <f t="shared" ca="1" si="35"/>
        <v>54.048620189015942</v>
      </c>
      <c r="H246">
        <f t="shared" ca="1" si="36"/>
        <v>23.101140288636525</v>
      </c>
      <c r="I246">
        <f ca="1">User_Model_Calcs!A246-Sat_Data!$B$5</f>
        <v>0.17088434516020357</v>
      </c>
      <c r="J246">
        <f ca="1">(Earth_Data!$B$1/SQRT(1-Earth_Data!$B$2^2*SIN(RADIANS(User_Model_Calcs!B246))^2))*COS(RADIANS(User_Model_Calcs!B246))</f>
        <v>5325.4646985041109</v>
      </c>
      <c r="K246">
        <f ca="1">((Earth_Data!$B$1*(1-Earth_Data!$B$2^2))/SQRT(1-Earth_Data!$B$2^2*SIN(RADIANS(User_Model_Calcs!B246))^2))*SIN(RADIANS(User_Model_Calcs!B246))</f>
        <v>-3498.2307773776784</v>
      </c>
      <c r="L246">
        <f t="shared" ca="1" si="37"/>
        <v>-33.300408245182787</v>
      </c>
      <c r="M246">
        <f t="shared" ca="1" si="38"/>
        <v>6371.6711172820214</v>
      </c>
      <c r="N246">
        <f ca="1">SQRT(User_Model_Calcs!M246^2+Sat_Data!$B$3^2-2*User_Model_Calcs!M246*Sat_Data!$B$3*COS(RADIANS(L246))*COS(RADIANS(I246)))</f>
        <v>37004.426950249821</v>
      </c>
      <c r="O246">
        <f ca="1">DEGREES(ACOS(((Earth_Data!$B$1+Sat_Data!$B$2)/User_Model_Calcs!N246)*SQRT(1-COS(RADIANS(User_Model_Calcs!I246))^2*COS(RADIANS(User_Model_Calcs!B246))^2)))</f>
        <v>51.058591908922637</v>
      </c>
      <c r="P246">
        <f t="shared" ca="1" si="34"/>
        <v>0.30979223331688605</v>
      </c>
    </row>
    <row r="247" spans="1:16" x14ac:dyDescent="0.25">
      <c r="A247">
        <f t="shared" ca="1" si="39"/>
        <v>108.80013582691242</v>
      </c>
      <c r="B247">
        <f t="shared" ca="1" si="40"/>
        <v>-32.616485532537055</v>
      </c>
      <c r="C247" s="6">
        <v>20135.9375</v>
      </c>
      <c r="D247">
        <f t="shared" ca="1" si="33"/>
        <v>1.2</v>
      </c>
      <c r="E247" s="1">
        <v>0.65</v>
      </c>
      <c r="F247">
        <v>19.899999999999999</v>
      </c>
      <c r="G247">
        <f t="shared" ca="1" si="35"/>
        <v>46.089820015575185</v>
      </c>
      <c r="H247">
        <f t="shared" ca="1" si="36"/>
        <v>18.624617633693401</v>
      </c>
      <c r="I247">
        <f ca="1">User_Model_Calcs!A247-Sat_Data!$B$5</f>
        <v>-1.1998641730875761</v>
      </c>
      <c r="J247">
        <f ca="1">(Earth_Data!$B$1/SQRT(1-Earth_Data!$B$2^2*SIN(RADIANS(User_Model_Calcs!B247))^2))*COS(RADIANS(User_Model_Calcs!B247))</f>
        <v>5377.5225403150844</v>
      </c>
      <c r="K247">
        <f ca="1">((Earth_Data!$B$1*(1-Earth_Data!$B$2^2))/SQRT(1-Earth_Data!$B$2^2*SIN(RADIANS(User_Model_Calcs!B247))^2))*SIN(RADIANS(User_Model_Calcs!B247))</f>
        <v>-3418.2121300834883</v>
      </c>
      <c r="L247">
        <f t="shared" ca="1" si="37"/>
        <v>-32.442003560794483</v>
      </c>
      <c r="M247">
        <f t="shared" ca="1" si="38"/>
        <v>6371.9638132876034</v>
      </c>
      <c r="N247">
        <f ca="1">SQRT(User_Model_Calcs!M247^2+Sat_Data!$B$3^2-2*User_Model_Calcs!M247*Sat_Data!$B$3*COS(RADIANS(L247))*COS(RADIANS(I247)))</f>
        <v>36946.431909301304</v>
      </c>
      <c r="O247">
        <f ca="1">DEGREES(ACOS(((Earth_Data!$B$1+Sat_Data!$B$2)/User_Model_Calcs!N247)*SQRT(1-COS(RADIANS(User_Model_Calcs!I247))^2*COS(RADIANS(User_Model_Calcs!B247))^2)))</f>
        <v>52.014373168121629</v>
      </c>
      <c r="P247">
        <f t="shared" ca="1" si="34"/>
        <v>2.2252446944873001</v>
      </c>
    </row>
    <row r="248" spans="1:16" x14ac:dyDescent="0.25">
      <c r="A248">
        <f t="shared" ca="1" si="39"/>
        <v>106.15716718551214</v>
      </c>
      <c r="B248">
        <f t="shared" ca="1" si="40"/>
        <v>-33.596521205850763</v>
      </c>
      <c r="C248" s="6">
        <v>20135.9375</v>
      </c>
      <c r="D248">
        <f t="shared" ca="1" si="33"/>
        <v>3</v>
      </c>
      <c r="E248" s="1">
        <v>0.65</v>
      </c>
      <c r="F248">
        <v>19.899999999999999</v>
      </c>
      <c r="G248">
        <f t="shared" ca="1" si="35"/>
        <v>54.048620189015942</v>
      </c>
      <c r="H248">
        <f t="shared" ca="1" si="36"/>
        <v>22.497237302250838</v>
      </c>
      <c r="I248">
        <f ca="1">User_Model_Calcs!A248-Sat_Data!$B$5</f>
        <v>-3.8428328144878634</v>
      </c>
      <c r="J248">
        <f ca="1">(Earth_Data!$B$1/SQRT(1-Earth_Data!$B$2^2*SIN(RADIANS(User_Model_Calcs!B248))^2))*COS(RADIANS(User_Model_Calcs!B248))</f>
        <v>5318.155865205571</v>
      </c>
      <c r="K248">
        <f ca="1">((Earth_Data!$B$1*(1-Earth_Data!$B$2^2))/SQRT(1-Earth_Data!$B$2^2*SIN(RADIANS(User_Model_Calcs!B248))^2))*SIN(RADIANS(User_Model_Calcs!B248))</f>
        <v>-3509.2577901423992</v>
      </c>
      <c r="L248">
        <f t="shared" ca="1" si="37"/>
        <v>-33.419369392282505</v>
      </c>
      <c r="M248">
        <f t="shared" ca="1" si="38"/>
        <v>6371.6302501240243</v>
      </c>
      <c r="N248">
        <f ca="1">SQRT(User_Model_Calcs!M248^2+Sat_Data!$B$3^2-2*User_Model_Calcs!M248*Sat_Data!$B$3*COS(RADIANS(L248))*COS(RADIANS(I248)))</f>
        <v>37026.338720385254</v>
      </c>
      <c r="O248">
        <f ca="1">DEGREES(ACOS(((Earth_Data!$B$1+Sat_Data!$B$2)/User_Model_Calcs!N248)*SQRT(1-COS(RADIANS(User_Model_Calcs!I248))^2*COS(RADIANS(User_Model_Calcs!B248))^2)))</f>
        <v>50.704391945135782</v>
      </c>
      <c r="P248">
        <f t="shared" ca="1" si="34"/>
        <v>6.9213500863138693</v>
      </c>
    </row>
    <row r="249" spans="1:16" x14ac:dyDescent="0.25">
      <c r="A249">
        <f t="shared" ca="1" si="39"/>
        <v>109.5738194281664</v>
      </c>
      <c r="B249">
        <f t="shared" ca="1" si="40"/>
        <v>-32.721141551284575</v>
      </c>
      <c r="C249" s="6">
        <v>20135.9375</v>
      </c>
      <c r="D249">
        <f t="shared" ca="1" si="33"/>
        <v>3</v>
      </c>
      <c r="E249" s="1">
        <v>0.65</v>
      </c>
      <c r="F249">
        <v>19.899999999999999</v>
      </c>
      <c r="G249">
        <f t="shared" ca="1" si="35"/>
        <v>54.048620189015942</v>
      </c>
      <c r="H249">
        <f t="shared" ca="1" si="36"/>
        <v>23.274861502072575</v>
      </c>
      <c r="I249">
        <f ca="1">User_Model_Calcs!A249-Sat_Data!$B$5</f>
        <v>-0.42618057183359781</v>
      </c>
      <c r="J249">
        <f ca="1">(Earth_Data!$B$1/SQRT(1-Earth_Data!$B$2^2*SIN(RADIANS(User_Model_Calcs!B249))^2))*COS(RADIANS(User_Model_Calcs!B249))</f>
        <v>5371.2577164003924</v>
      </c>
      <c r="K249">
        <f ca="1">((Earth_Data!$B$1*(1-Earth_Data!$B$2^2))/SQRT(1-Earth_Data!$B$2^2*SIN(RADIANS(User_Model_Calcs!B249))^2))*SIN(RADIANS(User_Model_Calcs!B249))</f>
        <v>-3427.9822897211793</v>
      </c>
      <c r="L249">
        <f t="shared" ca="1" si="37"/>
        <v>-32.546364718307309</v>
      </c>
      <c r="M249">
        <f t="shared" ca="1" si="38"/>
        <v>6371.9284392272339</v>
      </c>
      <c r="N249">
        <f ca="1">SQRT(User_Model_Calcs!M249^2+Sat_Data!$B$3^2-2*User_Model_Calcs!M249*Sat_Data!$B$3*COS(RADIANS(L249))*COS(RADIANS(I249)))</f>
        <v>36952.398833497791</v>
      </c>
      <c r="O249">
        <f ca="1">DEGREES(ACOS(((Earth_Data!$B$1+Sat_Data!$B$2)/User_Model_Calcs!N249)*SQRT(1-COS(RADIANS(User_Model_Calcs!I249))^2*COS(RADIANS(User_Model_Calcs!B249))^2)))</f>
        <v>51.914912399212163</v>
      </c>
      <c r="P249">
        <f t="shared" ca="1" si="34"/>
        <v>0.7883838855209846</v>
      </c>
    </row>
    <row r="250" spans="1:16" x14ac:dyDescent="0.25">
      <c r="A250">
        <f t="shared" ca="1" si="39"/>
        <v>110.18551988744429</v>
      </c>
      <c r="B250">
        <f t="shared" ca="1" si="40"/>
        <v>-30.726773046213978</v>
      </c>
      <c r="C250" s="6">
        <v>20135.9375</v>
      </c>
      <c r="D250">
        <f t="shared" ca="1" si="33"/>
        <v>1.2</v>
      </c>
      <c r="E250" s="1">
        <v>0.65</v>
      </c>
      <c r="F250">
        <v>19.899999999999999</v>
      </c>
      <c r="G250">
        <f t="shared" ca="1" si="35"/>
        <v>46.089820015575185</v>
      </c>
      <c r="H250">
        <f t="shared" ca="1" si="36"/>
        <v>15.552544715664819</v>
      </c>
      <c r="I250">
        <f ca="1">User_Model_Calcs!A250-Sat_Data!$B$5</f>
        <v>0.18551988744428627</v>
      </c>
      <c r="J250">
        <f ca="1">(Earth_Data!$B$1/SQRT(1-Earth_Data!$B$2^2*SIN(RADIANS(User_Model_Calcs!B250))^2))*COS(RADIANS(User_Model_Calcs!B250))</f>
        <v>5487.5333411036108</v>
      </c>
      <c r="K250">
        <f ca="1">((Earth_Data!$B$1*(1-Earth_Data!$B$2^2))/SQRT(1-Earth_Data!$B$2^2*SIN(RADIANS(User_Model_Calcs!B250))^2))*SIN(RADIANS(User_Model_Calcs!B250))</f>
        <v>-3239.8923502760917</v>
      </c>
      <c r="L250">
        <f t="shared" ca="1" si="37"/>
        <v>-30.558010080456008</v>
      </c>
      <c r="M250">
        <f t="shared" ca="1" si="38"/>
        <v>6372.5916714552877</v>
      </c>
      <c r="N250">
        <f ca="1">SQRT(User_Model_Calcs!M250^2+Sat_Data!$B$3^2-2*User_Model_Calcs!M250*Sat_Data!$B$3*COS(RADIANS(L250))*COS(RADIANS(I250)))</f>
        <v>36819.462302657827</v>
      </c>
      <c r="O250">
        <f ca="1">DEGREES(ACOS(((Earth_Data!$B$1+Sat_Data!$B$2)/User_Model_Calcs!N250)*SQRT(1-COS(RADIANS(User_Model_Calcs!I250))^2*COS(RADIANS(User_Model_Calcs!B250))^2)))</f>
        <v>54.188421346658679</v>
      </c>
      <c r="P250">
        <f t="shared" ca="1" si="34"/>
        <v>0.36308835335121847</v>
      </c>
    </row>
    <row r="251" spans="1:16" x14ac:dyDescent="0.25">
      <c r="A251">
        <f t="shared" ca="1" si="39"/>
        <v>108.95867636540454</v>
      </c>
      <c r="B251">
        <f t="shared" ca="1" si="40"/>
        <v>-31.152544829291671</v>
      </c>
      <c r="C251" s="6">
        <v>20135.9375</v>
      </c>
      <c r="D251">
        <f t="shared" ca="1" si="33"/>
        <v>1.2</v>
      </c>
      <c r="E251" s="1">
        <v>0.65</v>
      </c>
      <c r="F251">
        <v>19.899999999999999</v>
      </c>
      <c r="G251">
        <f t="shared" ca="1" si="35"/>
        <v>46.089820015575185</v>
      </c>
      <c r="H251">
        <f t="shared" ca="1" si="36"/>
        <v>20.6850704047981</v>
      </c>
      <c r="I251">
        <f ca="1">User_Model_Calcs!A251-Sat_Data!$B$5</f>
        <v>-1.0413236345954573</v>
      </c>
      <c r="J251">
        <f ca="1">(Earth_Data!$B$1/SQRT(1-Earth_Data!$B$2^2*SIN(RADIANS(User_Model_Calcs!B251))^2))*COS(RADIANS(User_Model_Calcs!B251))</f>
        <v>5463.2638205086687</v>
      </c>
      <c r="K251">
        <f ca="1">((Earth_Data!$B$1*(1-Earth_Data!$B$2^2))/SQRT(1-Earth_Data!$B$2^2*SIN(RADIANS(User_Model_Calcs!B251))^2))*SIN(RADIANS(User_Model_Calcs!B251))</f>
        <v>-3280.3801356037243</v>
      </c>
      <c r="L251">
        <f t="shared" ca="1" si="37"/>
        <v>-30.982428609843016</v>
      </c>
      <c r="M251">
        <f t="shared" ca="1" si="38"/>
        <v>6372.4520717336491</v>
      </c>
      <c r="N251">
        <f ca="1">SQRT(User_Model_Calcs!M251^2+Sat_Data!$B$3^2-2*User_Model_Calcs!M251*Sat_Data!$B$3*COS(RADIANS(L251))*COS(RADIANS(I251)))</f>
        <v>36848.219672524647</v>
      </c>
      <c r="O251">
        <f ca="1">DEGREES(ACOS(((Earth_Data!$B$1+Sat_Data!$B$2)/User_Model_Calcs!N251)*SQRT(1-COS(RADIANS(User_Model_Calcs!I251))^2*COS(RADIANS(User_Model_Calcs!B251))^2)))</f>
        <v>53.685512765436187</v>
      </c>
      <c r="P251">
        <f t="shared" ca="1" si="34"/>
        <v>2.0123198799695254</v>
      </c>
    </row>
    <row r="252" spans="1:16" x14ac:dyDescent="0.25">
      <c r="A252">
        <f t="shared" ca="1" si="39"/>
        <v>109.7838620564186</v>
      </c>
      <c r="B252">
        <f t="shared" ca="1" si="40"/>
        <v>-32.051327191062086</v>
      </c>
      <c r="C252" s="6">
        <v>20135.9375</v>
      </c>
      <c r="D252">
        <f t="shared" ca="1" si="33"/>
        <v>0.75</v>
      </c>
      <c r="E252" s="1">
        <v>0.65</v>
      </c>
      <c r="F252">
        <v>19.899999999999999</v>
      </c>
      <c r="G252">
        <f t="shared" ca="1" si="35"/>
        <v>42.007420362456692</v>
      </c>
      <c r="H252">
        <f t="shared" ca="1" si="36"/>
        <v>21.378712192053552</v>
      </c>
      <c r="I252">
        <f ca="1">User_Model_Calcs!A252-Sat_Data!$B$5</f>
        <v>-0.21613794358140126</v>
      </c>
      <c r="J252">
        <f ca="1">(Earth_Data!$B$1/SQRT(1-Earth_Data!$B$2^2*SIN(RADIANS(User_Model_Calcs!B252))^2))*COS(RADIANS(User_Model_Calcs!B252))</f>
        <v>5411.0426519732491</v>
      </c>
      <c r="K252">
        <f ca="1">((Earth_Data!$B$1*(1-Earth_Data!$B$2^2))/SQRT(1-Earth_Data!$B$2^2*SIN(RADIANS(User_Model_Calcs!B252))^2))*SIN(RADIANS(User_Model_Calcs!B252))</f>
        <v>-3365.2579721422449</v>
      </c>
      <c r="L252">
        <f t="shared" ca="1" si="37"/>
        <v>-31.878477481597933</v>
      </c>
      <c r="M252">
        <f t="shared" ca="1" si="38"/>
        <v>6372.1537803587753</v>
      </c>
      <c r="N252">
        <f ca="1">SQRT(User_Model_Calcs!M252^2+Sat_Data!$B$3^2-2*User_Model_Calcs!M252*Sat_Data!$B$3*COS(RADIANS(L252))*COS(RADIANS(I252)))</f>
        <v>36906.887874485423</v>
      </c>
      <c r="O252">
        <f ca="1">DEGREES(ACOS(((Earth_Data!$B$1+Sat_Data!$B$2)/User_Model_Calcs!N252)*SQRT(1-COS(RADIANS(User_Model_Calcs!I252))^2*COS(RADIANS(User_Model_Calcs!B252))^2)))</f>
        <v>52.678776186701917</v>
      </c>
      <c r="P252">
        <f t="shared" ca="1" si="34"/>
        <v>0.40728091234913316</v>
      </c>
    </row>
    <row r="253" spans="1:16" x14ac:dyDescent="0.25">
      <c r="A253">
        <f t="shared" ca="1" si="39"/>
        <v>106.44719470472633</v>
      </c>
      <c r="B253">
        <f t="shared" ca="1" si="40"/>
        <v>-31.662316893423636</v>
      </c>
      <c r="C253" s="6">
        <v>20135.9375</v>
      </c>
      <c r="D253">
        <f t="shared" ca="1" si="33"/>
        <v>3</v>
      </c>
      <c r="E253" s="1">
        <v>0.65</v>
      </c>
      <c r="F253">
        <v>19.899999999999999</v>
      </c>
      <c r="G253">
        <f t="shared" ca="1" si="35"/>
        <v>54.048620189015942</v>
      </c>
      <c r="H253">
        <f t="shared" ca="1" si="36"/>
        <v>20.227360733639493</v>
      </c>
      <c r="I253">
        <f ca="1">User_Model_Calcs!A253-Sat_Data!$B$5</f>
        <v>-3.5528052952736715</v>
      </c>
      <c r="J253">
        <f ca="1">(Earth_Data!$B$1/SQRT(1-Earth_Data!$B$2^2*SIN(RADIANS(User_Model_Calcs!B253))^2))*COS(RADIANS(User_Model_Calcs!B253))</f>
        <v>5433.8092753402889</v>
      </c>
      <c r="K253">
        <f ca="1">((Earth_Data!$B$1*(1-Earth_Data!$B$2^2))/SQRT(1-Earth_Data!$B$2^2*SIN(RADIANS(User_Model_Calcs!B253))^2))*SIN(RADIANS(User_Model_Calcs!B253))</f>
        <v>-3328.6203507296727</v>
      </c>
      <c r="L253">
        <f t="shared" ca="1" si="37"/>
        <v>-31.490629658030404</v>
      </c>
      <c r="M253">
        <f t="shared" ca="1" si="38"/>
        <v>6372.2834745533637</v>
      </c>
      <c r="N253">
        <f ca="1">SQRT(User_Model_Calcs!M253^2+Sat_Data!$B$3^2-2*User_Model_Calcs!M253*Sat_Data!$B$3*COS(RADIANS(L253))*COS(RADIANS(I253)))</f>
        <v>36892.784715076872</v>
      </c>
      <c r="O253">
        <f ca="1">DEGREES(ACOS(((Earth_Data!$B$1+Sat_Data!$B$2)/User_Model_Calcs!N253)*SQRT(1-COS(RADIANS(User_Model_Calcs!I253))^2*COS(RADIANS(User_Model_Calcs!B253))^2)))</f>
        <v>52.919677977830013</v>
      </c>
      <c r="P253">
        <f t="shared" ca="1" si="34"/>
        <v>6.7457287591118167</v>
      </c>
    </row>
    <row r="254" spans="1:16" x14ac:dyDescent="0.25">
      <c r="A254">
        <f t="shared" ca="1" si="39"/>
        <v>107.35563924556865</v>
      </c>
      <c r="B254">
        <f t="shared" ca="1" si="40"/>
        <v>-31.133251141998958</v>
      </c>
      <c r="C254" s="6">
        <v>20135.9375</v>
      </c>
      <c r="D254">
        <f t="shared" ca="1" si="33"/>
        <v>0.75</v>
      </c>
      <c r="E254" s="1">
        <v>0.65</v>
      </c>
      <c r="F254">
        <v>19.899999999999999</v>
      </c>
      <c r="G254">
        <f t="shared" ca="1" si="35"/>
        <v>42.007420362456692</v>
      </c>
      <c r="H254">
        <f t="shared" ca="1" si="36"/>
        <v>15.071318401565556</v>
      </c>
      <c r="I254">
        <f ca="1">User_Model_Calcs!A254-Sat_Data!$B$5</f>
        <v>-2.6443607544313465</v>
      </c>
      <c r="J254">
        <f ca="1">(Earth_Data!$B$1/SQRT(1-Earth_Data!$B$2^2*SIN(RADIANS(User_Model_Calcs!B254))^2))*COS(RADIANS(User_Model_Calcs!B254))</f>
        <v>5464.370123034927</v>
      </c>
      <c r="K254">
        <f ca="1">((Earth_Data!$B$1*(1-Earth_Data!$B$2^2))/SQRT(1-Earth_Data!$B$2^2*SIN(RADIANS(User_Model_Calcs!B254))^2))*SIN(RADIANS(User_Model_Calcs!B254))</f>
        <v>-3278.5492975990496</v>
      </c>
      <c r="L254">
        <f t="shared" ca="1" si="37"/>
        <v>-30.963195438010217</v>
      </c>
      <c r="M254">
        <f t="shared" ca="1" si="38"/>
        <v>6372.4584218576092</v>
      </c>
      <c r="N254">
        <f ca="1">SQRT(User_Model_Calcs!M254^2+Sat_Data!$B$3^2-2*User_Model_Calcs!M254*Sat_Data!$B$3*COS(RADIANS(L254))*COS(RADIANS(I254)))</f>
        <v>36852.580358673724</v>
      </c>
      <c r="O254">
        <f ca="1">DEGREES(ACOS(((Earth_Data!$B$1+Sat_Data!$B$2)/User_Model_Calcs!N254)*SQRT(1-COS(RADIANS(User_Model_Calcs!I254))^2*COS(RADIANS(User_Model_Calcs!B254))^2)))</f>
        <v>53.610402281229405</v>
      </c>
      <c r="P254">
        <f t="shared" ca="1" si="34"/>
        <v>5.1046049870584635</v>
      </c>
    </row>
    <row r="255" spans="1:16" x14ac:dyDescent="0.25">
      <c r="A255">
        <f t="shared" ca="1" si="39"/>
        <v>109.36748665074607</v>
      </c>
      <c r="B255">
        <f t="shared" ca="1" si="40"/>
        <v>-29.388688399721239</v>
      </c>
      <c r="C255" s="6">
        <v>20135.9375</v>
      </c>
      <c r="D255">
        <f t="shared" ca="1" si="33"/>
        <v>3</v>
      </c>
      <c r="E255" s="1">
        <v>0.65</v>
      </c>
      <c r="F255">
        <v>19.899999999999999</v>
      </c>
      <c r="G255">
        <f t="shared" ca="1" si="35"/>
        <v>54.048620189015942</v>
      </c>
      <c r="H255">
        <f t="shared" ca="1" si="36"/>
        <v>20.95717710506397</v>
      </c>
      <c r="I255">
        <f ca="1">User_Model_Calcs!A255-Sat_Data!$B$5</f>
        <v>-0.63251334925392655</v>
      </c>
      <c r="J255">
        <f ca="1">(Earth_Data!$B$1/SQRT(1-Earth_Data!$B$2^2*SIN(RADIANS(User_Model_Calcs!B255))^2))*COS(RADIANS(User_Model_Calcs!B255))</f>
        <v>5561.826772615138</v>
      </c>
      <c r="K255">
        <f ca="1">((Earth_Data!$B$1*(1-Earth_Data!$B$2^2))/SQRT(1-Earth_Data!$B$2^2*SIN(RADIANS(User_Model_Calcs!B255))^2))*SIN(RADIANS(User_Model_Calcs!B255))</f>
        <v>-3111.5113776858284</v>
      </c>
      <c r="L255">
        <f t="shared" ca="1" si="37"/>
        <v>-29.224418378158234</v>
      </c>
      <c r="M255">
        <f t="shared" ca="1" si="38"/>
        <v>6373.022838657248</v>
      </c>
      <c r="N255">
        <f ca="1">SQRT(User_Model_Calcs!M255^2+Sat_Data!$B$3^2-2*User_Model_Calcs!M255*Sat_Data!$B$3*COS(RADIANS(L255))*COS(RADIANS(I255)))</f>
        <v>36734.716765919373</v>
      </c>
      <c r="O255">
        <f ca="1">DEGREES(ACOS(((Earth_Data!$B$1+Sat_Data!$B$2)/User_Model_Calcs!N255)*SQRT(1-COS(RADIANS(User_Model_Calcs!I255))^2*COS(RADIANS(User_Model_Calcs!B255))^2)))</f>
        <v>55.71078688578816</v>
      </c>
      <c r="P255">
        <f t="shared" ca="1" si="34"/>
        <v>1.2887537306037211</v>
      </c>
    </row>
    <row r="256" spans="1:16" x14ac:dyDescent="0.25">
      <c r="A256">
        <f t="shared" ca="1" si="39"/>
        <v>109.81252520573267</v>
      </c>
      <c r="B256">
        <f t="shared" ca="1" si="40"/>
        <v>-33.684461360384027</v>
      </c>
      <c r="C256" s="6">
        <v>20135.9375</v>
      </c>
      <c r="D256">
        <f t="shared" ca="1" si="33"/>
        <v>0.75</v>
      </c>
      <c r="E256" s="1">
        <v>0.65</v>
      </c>
      <c r="F256">
        <v>19.899999999999999</v>
      </c>
      <c r="G256">
        <f t="shared" ca="1" si="35"/>
        <v>42.007420362456692</v>
      </c>
      <c r="H256">
        <f t="shared" ca="1" si="36"/>
        <v>19.484324861806282</v>
      </c>
      <c r="I256">
        <f ca="1">User_Model_Calcs!A256-Sat_Data!$B$5</f>
        <v>-0.18747479426733094</v>
      </c>
      <c r="J256">
        <f ca="1">(Earth_Data!$B$1/SQRT(1-Earth_Data!$B$2^2*SIN(RADIANS(User_Model_Calcs!B256))^2))*COS(RADIANS(User_Model_Calcs!B256))</f>
        <v>5312.7523631747381</v>
      </c>
      <c r="K256">
        <f ca="1">((Earth_Data!$B$1*(1-Earth_Data!$B$2^2))/SQRT(1-Earth_Data!$B$2^2*SIN(RADIANS(User_Model_Calcs!B256))^2))*SIN(RADIANS(User_Model_Calcs!B256))</f>
        <v>-3517.3782582213203</v>
      </c>
      <c r="L256">
        <f t="shared" ca="1" si="37"/>
        <v>-33.50708002795465</v>
      </c>
      <c r="M256">
        <f t="shared" ca="1" si="38"/>
        <v>6371.6000724956693</v>
      </c>
      <c r="N256">
        <f ca="1">SQRT(User_Model_Calcs!M256^2+Sat_Data!$B$3^2-2*User_Model_Calcs!M256*Sat_Data!$B$3*COS(RADIANS(L256))*COS(RADIANS(I256)))</f>
        <v>37018.90218344982</v>
      </c>
      <c r="O256">
        <f ca="1">DEGREES(ACOS(((Earth_Data!$B$1+Sat_Data!$B$2)/User_Model_Calcs!N256)*SQRT(1-COS(RADIANS(User_Model_Calcs!I256))^2*COS(RADIANS(User_Model_Calcs!B256))^2)))</f>
        <v>50.82341411141968</v>
      </c>
      <c r="P256">
        <f t="shared" ca="1" si="34"/>
        <v>0.3380218896120567</v>
      </c>
    </row>
    <row r="257" spans="1:16" x14ac:dyDescent="0.25">
      <c r="A257">
        <f t="shared" ca="1" si="39"/>
        <v>107.49145993752839</v>
      </c>
      <c r="B257">
        <f t="shared" ca="1" si="40"/>
        <v>-30.951650760557357</v>
      </c>
      <c r="C257" s="6">
        <v>20135.9375</v>
      </c>
      <c r="D257">
        <f t="shared" ca="1" si="33"/>
        <v>1.2</v>
      </c>
      <c r="E257" s="1">
        <v>0.65</v>
      </c>
      <c r="F257">
        <v>19.899999999999999</v>
      </c>
      <c r="G257">
        <f t="shared" ca="1" si="35"/>
        <v>46.089820015575185</v>
      </c>
      <c r="H257">
        <f t="shared" ca="1" si="36"/>
        <v>23.264344620010252</v>
      </c>
      <c r="I257">
        <f ca="1">User_Model_Calcs!A257-Sat_Data!$B$5</f>
        <v>-2.5085400624716101</v>
      </c>
      <c r="J257">
        <f ca="1">(Earth_Data!$B$1/SQRT(1-Earth_Data!$B$2^2*SIN(RADIANS(User_Model_Calcs!B257))^2))*COS(RADIANS(User_Model_Calcs!B257))</f>
        <v>5474.7527192826892</v>
      </c>
      <c r="K257">
        <f ca="1">((Earth_Data!$B$1*(1-Earth_Data!$B$2^2))/SQRT(1-Earth_Data!$B$2^2*SIN(RADIANS(User_Model_Calcs!B257))^2))*SIN(RADIANS(User_Model_Calcs!B257))</f>
        <v>-3261.2987198768064</v>
      </c>
      <c r="L257">
        <f t="shared" ca="1" si="37"/>
        <v>-30.782168411912885</v>
      </c>
      <c r="M257">
        <f t="shared" ca="1" si="38"/>
        <v>6372.5180798145484</v>
      </c>
      <c r="N257">
        <f ca="1">SQRT(User_Model_Calcs!M257^2+Sat_Data!$B$3^2-2*User_Model_Calcs!M257*Sat_Data!$B$3*COS(RADIANS(L257))*COS(RADIANS(I257)))</f>
        <v>36840.05468004146</v>
      </c>
      <c r="O257">
        <f ca="1">DEGREES(ACOS(((Earth_Data!$B$1+Sat_Data!$B$2)/User_Model_Calcs!N257)*SQRT(1-COS(RADIANS(User_Model_Calcs!I257))^2*COS(RADIANS(User_Model_Calcs!B257))^2)))</f>
        <v>53.828205425499377</v>
      </c>
      <c r="P257">
        <f t="shared" ca="1" si="34"/>
        <v>4.8688087888656257</v>
      </c>
    </row>
    <row r="258" spans="1:16" x14ac:dyDescent="0.25">
      <c r="A258">
        <f t="shared" ca="1" si="39"/>
        <v>106.66334777103832</v>
      </c>
      <c r="B258">
        <f t="shared" ca="1" si="40"/>
        <v>-33.842659121244964</v>
      </c>
      <c r="C258" s="6">
        <v>20135.9375</v>
      </c>
      <c r="D258">
        <f t="shared" ref="D258:D321" ca="1" si="41">CHOOSE(RANDBETWEEN(1,3),0.75,1.2,3)</f>
        <v>0.75</v>
      </c>
      <c r="E258" s="1">
        <v>0.65</v>
      </c>
      <c r="F258">
        <v>19.899999999999999</v>
      </c>
      <c r="G258">
        <f t="shared" ca="1" si="35"/>
        <v>42.007420362456692</v>
      </c>
      <c r="H258">
        <f t="shared" ca="1" si="36"/>
        <v>17.242680564433854</v>
      </c>
      <c r="I258">
        <f ca="1">User_Model_Calcs!A258-Sat_Data!$B$5</f>
        <v>-3.3366522289616825</v>
      </c>
      <c r="J258">
        <f ca="1">(Earth_Data!$B$1/SQRT(1-Earth_Data!$B$2^2*SIN(RADIANS(User_Model_Calcs!B258))^2))*COS(RADIANS(User_Model_Calcs!B258))</f>
        <v>5303.0003194458031</v>
      </c>
      <c r="K258">
        <f ca="1">((Earth_Data!$B$1*(1-Earth_Data!$B$2^2))/SQRT(1-Earth_Data!$B$2^2*SIN(RADIANS(User_Model_Calcs!B258))^2))*SIN(RADIANS(User_Model_Calcs!B258))</f>
        <v>-3531.9657479206294</v>
      </c>
      <c r="L258">
        <f t="shared" ca="1" si="37"/>
        <v>-33.664869094585882</v>
      </c>
      <c r="M258">
        <f t="shared" ca="1" si="38"/>
        <v>6371.5456862936189</v>
      </c>
      <c r="N258">
        <f ca="1">SQRT(User_Model_Calcs!M258^2+Sat_Data!$B$3^2-2*User_Model_Calcs!M258*Sat_Data!$B$3*COS(RADIANS(L258))*COS(RADIANS(I258)))</f>
        <v>37040.200959564681</v>
      </c>
      <c r="O258">
        <f ca="1">DEGREES(ACOS(((Earth_Data!$B$1+Sat_Data!$B$2)/User_Model_Calcs!N258)*SQRT(1-COS(RADIANS(User_Model_Calcs!I258))^2*COS(RADIANS(User_Model_Calcs!B258))^2)))</f>
        <v>50.480674337706574</v>
      </c>
      <c r="P258">
        <f t="shared" ref="P258:P321" ca="1" si="42">DEGREES(ASIN(SIN(RADIANS(ABS(I258)))/(SIN(ACOS(COS(RADIANS(I258))*COS(RADIANS(B258)))))))</f>
        <v>5.9763357037196752</v>
      </c>
    </row>
    <row r="259" spans="1:16" x14ac:dyDescent="0.25">
      <c r="A259">
        <f t="shared" ca="1" si="39"/>
        <v>109.66552109551145</v>
      </c>
      <c r="B259">
        <f t="shared" ca="1" si="40"/>
        <v>-31.226640976668286</v>
      </c>
      <c r="C259" s="6">
        <v>20135.9375</v>
      </c>
      <c r="D259">
        <f t="shared" ca="1" si="41"/>
        <v>3</v>
      </c>
      <c r="E259" s="1">
        <v>0.65</v>
      </c>
      <c r="F259">
        <v>19.899999999999999</v>
      </c>
      <c r="G259">
        <f t="shared" ref="G259:G322" ca="1" si="43">20.4+20*LOG(F259)+20*LOG(D259)+10*LOG(E259)</f>
        <v>54.048620189015942</v>
      </c>
      <c r="H259">
        <f t="shared" ref="H259:H322" ca="1" si="44">RAND()*(24-14)+14</f>
        <v>23.747179420186082</v>
      </c>
      <c r="I259">
        <f ca="1">User_Model_Calcs!A259-Sat_Data!$B$5</f>
        <v>-0.33447890448854878</v>
      </c>
      <c r="J259">
        <f ca="1">(Earth_Data!$B$1/SQRT(1-Earth_Data!$B$2^2*SIN(RADIANS(User_Model_Calcs!B259))^2))*COS(RADIANS(User_Model_Calcs!B259))</f>
        <v>5459.0093783152761</v>
      </c>
      <c r="K259">
        <f ca="1">((Earth_Data!$B$1*(1-Earth_Data!$B$2^2))/SQRT(1-Earth_Data!$B$2^2*SIN(RADIANS(User_Model_Calcs!B259))^2))*SIN(RADIANS(User_Model_Calcs!B259))</f>
        <v>-3287.4079351673868</v>
      </c>
      <c r="L259">
        <f t="shared" ref="L259:L322" ca="1" si="45">DEGREES(ATAN((K259/J259)))</f>
        <v>-31.056293065597167</v>
      </c>
      <c r="M259">
        <f t="shared" ref="M259:M322" ca="1" si="46">SQRT(J259^2+K259^2)</f>
        <v>6372.4276633584195</v>
      </c>
      <c r="N259">
        <f ca="1">SQRT(User_Model_Calcs!M259^2+Sat_Data!$B$3^2-2*User_Model_Calcs!M259*Sat_Data!$B$3*COS(RADIANS(L259))*COS(RADIANS(I259)))</f>
        <v>36852.157454838532</v>
      </c>
      <c r="O259">
        <f ca="1">DEGREES(ACOS(((Earth_Data!$B$1+Sat_Data!$B$2)/User_Model_Calcs!N259)*SQRT(1-COS(RADIANS(User_Model_Calcs!I259))^2*COS(RADIANS(User_Model_Calcs!B259))^2)))</f>
        <v>53.617039512332795</v>
      </c>
      <c r="P259">
        <f t="shared" ca="1" si="42"/>
        <v>0.64516328770432263</v>
      </c>
    </row>
    <row r="260" spans="1:16" x14ac:dyDescent="0.25">
      <c r="A260">
        <f t="shared" ca="1" si="39"/>
        <v>109.79068369148405</v>
      </c>
      <c r="B260">
        <f t="shared" ca="1" si="40"/>
        <v>-32.836617529855531</v>
      </c>
      <c r="C260" s="6">
        <v>20135.9375</v>
      </c>
      <c r="D260">
        <f t="shared" ca="1" si="41"/>
        <v>0.75</v>
      </c>
      <c r="E260" s="1">
        <v>0.65</v>
      </c>
      <c r="F260">
        <v>19.899999999999999</v>
      </c>
      <c r="G260">
        <f t="shared" ca="1" si="43"/>
        <v>42.007420362456692</v>
      </c>
      <c r="H260">
        <f t="shared" ca="1" si="44"/>
        <v>21.792253971154043</v>
      </c>
      <c r="I260">
        <f ca="1">User_Model_Calcs!A260-Sat_Data!$B$5</f>
        <v>-0.20931630851595173</v>
      </c>
      <c r="J260">
        <f ca="1">(Earth_Data!$B$1/SQRT(1-Earth_Data!$B$2^2*SIN(RADIANS(User_Model_Calcs!B260))^2))*COS(RADIANS(User_Model_Calcs!B260))</f>
        <v>5364.3243798928024</v>
      </c>
      <c r="K260">
        <f ca="1">((Earth_Data!$B$1*(1-Earth_Data!$B$2^2))/SQRT(1-Earth_Data!$B$2^2*SIN(RADIANS(User_Model_Calcs!B260))^2))*SIN(RADIANS(User_Model_Calcs!B260))</f>
        <v>-3438.7494364346012</v>
      </c>
      <c r="L260">
        <f t="shared" ca="1" si="45"/>
        <v>-32.661518046642129</v>
      </c>
      <c r="M260">
        <f t="shared" ca="1" si="46"/>
        <v>6371.8893382804117</v>
      </c>
      <c r="N260">
        <f ca="1">SQRT(User_Model_Calcs!M260^2+Sat_Data!$B$3^2-2*User_Model_Calcs!M260*Sat_Data!$B$3*COS(RADIANS(L260))*COS(RADIANS(I260)))</f>
        <v>36960.173782755628</v>
      </c>
      <c r="O260">
        <f ca="1">DEGREES(ACOS(((Earth_Data!$B$1+Sat_Data!$B$2)/User_Model_Calcs!N260)*SQRT(1-COS(RADIANS(User_Model_Calcs!I260))^2*COS(RADIANS(User_Model_Calcs!B260))^2)))</f>
        <v>51.785812627207626</v>
      </c>
      <c r="P260">
        <f t="shared" ca="1" si="42"/>
        <v>0.38601362091592717</v>
      </c>
    </row>
    <row r="261" spans="1:16" x14ac:dyDescent="0.25">
      <c r="A261">
        <f t="shared" ca="1" si="39"/>
        <v>109.56130507582469</v>
      </c>
      <c r="B261">
        <f t="shared" ca="1" si="40"/>
        <v>-30.725393595901178</v>
      </c>
      <c r="C261" s="6">
        <v>20135.9375</v>
      </c>
      <c r="D261">
        <f t="shared" ca="1" si="41"/>
        <v>0.75</v>
      </c>
      <c r="E261" s="1">
        <v>0.65</v>
      </c>
      <c r="F261">
        <v>19.899999999999999</v>
      </c>
      <c r="G261">
        <f t="shared" ca="1" si="43"/>
        <v>42.007420362456692</v>
      </c>
      <c r="H261">
        <f t="shared" ca="1" si="44"/>
        <v>21.053576953995922</v>
      </c>
      <c r="I261">
        <f ca="1">User_Model_Calcs!A261-Sat_Data!$B$5</f>
        <v>-0.43869492417530864</v>
      </c>
      <c r="J261">
        <f ca="1">(Earth_Data!$B$1/SQRT(1-Earth_Data!$B$2^2*SIN(RADIANS(User_Model_Calcs!B261))^2))*COS(RADIANS(User_Model_Calcs!B261))</f>
        <v>5487.6114795637095</v>
      </c>
      <c r="K261">
        <f ca="1">((Earth_Data!$B$1*(1-Earth_Data!$B$2^2))/SQRT(1-Earth_Data!$B$2^2*SIN(RADIANS(User_Model_Calcs!B261))^2))*SIN(RADIANS(User_Model_Calcs!B261))</f>
        <v>-3239.7608864772665</v>
      </c>
      <c r="L261">
        <f t="shared" ca="1" si="45"/>
        <v>-30.556635074980306</v>
      </c>
      <c r="M261">
        <f t="shared" ca="1" si="46"/>
        <v>6372.5921219067022</v>
      </c>
      <c r="N261">
        <f ca="1">SQRT(User_Model_Calcs!M261^2+Sat_Data!$B$3^2-2*User_Model_Calcs!M261*Sat_Data!$B$3*COS(RADIANS(L261))*COS(RADIANS(I261)))</f>
        <v>36819.524160858979</v>
      </c>
      <c r="O261">
        <f ca="1">DEGREES(ACOS(((Earth_Data!$B$1+Sat_Data!$B$2)/User_Model_Calcs!N261)*SQRT(1-COS(RADIANS(User_Model_Calcs!I261))^2*COS(RADIANS(User_Model_Calcs!B261))^2)))</f>
        <v>54.187348770147189</v>
      </c>
      <c r="P261">
        <f t="shared" ca="1" si="42"/>
        <v>0.85858307126534472</v>
      </c>
    </row>
    <row r="262" spans="1:16" x14ac:dyDescent="0.25">
      <c r="A262">
        <f t="shared" ca="1" si="39"/>
        <v>106.71066421036701</v>
      </c>
      <c r="B262">
        <f t="shared" ca="1" si="40"/>
        <v>-30.644191605024066</v>
      </c>
      <c r="C262" s="6">
        <v>20135.9375</v>
      </c>
      <c r="D262">
        <f t="shared" ca="1" si="41"/>
        <v>0.75</v>
      </c>
      <c r="E262" s="1">
        <v>0.65</v>
      </c>
      <c r="F262">
        <v>19.899999999999999</v>
      </c>
      <c r="G262">
        <f t="shared" ca="1" si="43"/>
        <v>42.007420362456692</v>
      </c>
      <c r="H262">
        <f t="shared" ca="1" si="44"/>
        <v>17.914390144430687</v>
      </c>
      <c r="I262">
        <f ca="1">User_Model_Calcs!A262-Sat_Data!$B$5</f>
        <v>-3.289335789632986</v>
      </c>
      <c r="J262">
        <f ca="1">(Earth_Data!$B$1/SQRT(1-Earth_Data!$B$2^2*SIN(RADIANS(User_Model_Calcs!B262))^2))*COS(RADIANS(User_Model_Calcs!B262))</f>
        <v>5492.2055289804894</v>
      </c>
      <c r="K262">
        <f ca="1">((Earth_Data!$B$1*(1-Earth_Data!$B$2^2))/SQRT(1-Earth_Data!$B$2^2*SIN(RADIANS(User_Model_Calcs!B262))^2))*SIN(RADIANS(User_Model_Calcs!B262))</f>
        <v>-3232.0189453383259</v>
      </c>
      <c r="L262">
        <f t="shared" ca="1" si="45"/>
        <v>-30.47569541729116</v>
      </c>
      <c r="M262">
        <f t="shared" ca="1" si="46"/>
        <v>6372.6186168316808</v>
      </c>
      <c r="N262">
        <f ca="1">SQRT(User_Model_Calcs!M262^2+Sat_Data!$B$3^2-2*User_Model_Calcs!M262*Sat_Data!$B$3*COS(RADIANS(L262))*COS(RADIANS(I262)))</f>
        <v>36824.445071321992</v>
      </c>
      <c r="O262">
        <f ca="1">DEGREES(ACOS(((Earth_Data!$B$1+Sat_Data!$B$2)/User_Model_Calcs!N262)*SQRT(1-COS(RADIANS(User_Model_Calcs!I262))^2*COS(RADIANS(User_Model_Calcs!B262))^2)))</f>
        <v>54.101917133181409</v>
      </c>
      <c r="P262">
        <f t="shared" ca="1" si="42"/>
        <v>6.4333352634107293</v>
      </c>
    </row>
    <row r="263" spans="1:16" x14ac:dyDescent="0.25">
      <c r="A263">
        <f t="shared" ca="1" si="39"/>
        <v>110.26632125836043</v>
      </c>
      <c r="B263">
        <f t="shared" ca="1" si="40"/>
        <v>-32.263124998731463</v>
      </c>
      <c r="C263" s="6">
        <v>20135.9375</v>
      </c>
      <c r="D263">
        <f t="shared" ca="1" si="41"/>
        <v>0.75</v>
      </c>
      <c r="E263" s="1">
        <v>0.65</v>
      </c>
      <c r="F263">
        <v>19.899999999999999</v>
      </c>
      <c r="G263">
        <f t="shared" ca="1" si="43"/>
        <v>42.007420362456692</v>
      </c>
      <c r="H263">
        <f t="shared" ca="1" si="44"/>
        <v>14.974454004291454</v>
      </c>
      <c r="I263">
        <f ca="1">User_Model_Calcs!A263-Sat_Data!$B$5</f>
        <v>0.26632125836043485</v>
      </c>
      <c r="J263">
        <f ca="1">(Earth_Data!$B$1/SQRT(1-Earth_Data!$B$2^2*SIN(RADIANS(User_Model_Calcs!B263))^2))*COS(RADIANS(User_Model_Calcs!B263))</f>
        <v>5398.5422730753025</v>
      </c>
      <c r="K263">
        <f ca="1">((Earth_Data!$B$1*(1-Earth_Data!$B$2^2))/SQRT(1-Earth_Data!$B$2^2*SIN(RADIANS(User_Model_Calcs!B263))^2))*SIN(RADIANS(User_Model_Calcs!B263))</f>
        <v>-3385.1411399950025</v>
      </c>
      <c r="L263">
        <f t="shared" ca="1" si="45"/>
        <v>-32.08965570401201</v>
      </c>
      <c r="M263">
        <f t="shared" ca="1" si="46"/>
        <v>6372.0828001421733</v>
      </c>
      <c r="N263">
        <f ca="1">SQRT(User_Model_Calcs!M263^2+Sat_Data!$B$3^2-2*User_Model_Calcs!M263*Sat_Data!$B$3*COS(RADIANS(L263))*COS(RADIANS(I263)))</f>
        <v>36921.17650779929</v>
      </c>
      <c r="O263">
        <f ca="1">DEGREES(ACOS(((Earth_Data!$B$1+Sat_Data!$B$2)/User_Model_Calcs!N263)*SQRT(1-COS(RADIANS(User_Model_Calcs!I263))^2*COS(RADIANS(User_Model_Calcs!B263))^2)))</f>
        <v>52.437405165741097</v>
      </c>
      <c r="P263">
        <f t="shared" ca="1" si="42"/>
        <v>0.49889909391472453</v>
      </c>
    </row>
    <row r="264" spans="1:16" x14ac:dyDescent="0.25">
      <c r="A264">
        <f t="shared" ca="1" si="39"/>
        <v>105.83007390126265</v>
      </c>
      <c r="B264">
        <f t="shared" ca="1" si="40"/>
        <v>-31.875340162418862</v>
      </c>
      <c r="C264" s="6">
        <v>20135.9375</v>
      </c>
      <c r="D264">
        <f t="shared" ca="1" si="41"/>
        <v>1.2</v>
      </c>
      <c r="E264" s="1">
        <v>0.65</v>
      </c>
      <c r="F264">
        <v>19.899999999999999</v>
      </c>
      <c r="G264">
        <f t="shared" ca="1" si="43"/>
        <v>46.089820015575185</v>
      </c>
      <c r="H264">
        <f t="shared" ca="1" si="44"/>
        <v>17.593324276392508</v>
      </c>
      <c r="I264">
        <f ca="1">User_Model_Calcs!A264-Sat_Data!$B$5</f>
        <v>-4.1699260987373492</v>
      </c>
      <c r="J264">
        <f ca="1">(Earth_Data!$B$1/SQRT(1-Earth_Data!$B$2^2*SIN(RADIANS(User_Model_Calcs!B264))^2))*COS(RADIANS(User_Model_Calcs!B264))</f>
        <v>5421.3731832468966</v>
      </c>
      <c r="K264">
        <f ca="1">((Earth_Data!$B$1*(1-Earth_Data!$B$2^2))/SQRT(1-Earth_Data!$B$2^2*SIN(RADIANS(User_Model_Calcs!B264))^2))*SIN(RADIANS(User_Model_Calcs!B264))</f>
        <v>-3348.7021001150601</v>
      </c>
      <c r="L264">
        <f t="shared" ca="1" si="45"/>
        <v>-31.70301243507533</v>
      </c>
      <c r="M264">
        <f t="shared" ca="1" si="46"/>
        <v>6372.2125629441771</v>
      </c>
      <c r="N264">
        <f ca="1">SQRT(User_Model_Calcs!M264^2+Sat_Data!$B$3^2-2*User_Model_Calcs!M264*Sat_Data!$B$3*COS(RADIANS(L264))*COS(RADIANS(I264)))</f>
        <v>36911.447564643102</v>
      </c>
      <c r="O264">
        <f ca="1">DEGREES(ACOS(((Earth_Data!$B$1+Sat_Data!$B$2)/User_Model_Calcs!N264)*SQRT(1-COS(RADIANS(User_Model_Calcs!I264))^2*COS(RADIANS(User_Model_Calcs!B264))^2)))</f>
        <v>52.603272809940322</v>
      </c>
      <c r="P264">
        <f t="shared" ca="1" si="42"/>
        <v>7.8607738468745998</v>
      </c>
    </row>
    <row r="265" spans="1:16" x14ac:dyDescent="0.25">
      <c r="A265">
        <f t="shared" ca="1" si="39"/>
        <v>109.35106311781436</v>
      </c>
      <c r="B265">
        <f t="shared" ca="1" si="40"/>
        <v>-29.291944547277684</v>
      </c>
      <c r="C265" s="6">
        <v>20135.9375</v>
      </c>
      <c r="D265">
        <f t="shared" ca="1" si="41"/>
        <v>1.2</v>
      </c>
      <c r="E265" s="1">
        <v>0.65</v>
      </c>
      <c r="F265">
        <v>19.899999999999999</v>
      </c>
      <c r="G265">
        <f t="shared" ca="1" si="43"/>
        <v>46.089820015575185</v>
      </c>
      <c r="H265">
        <f t="shared" ca="1" si="44"/>
        <v>18.949166449286558</v>
      </c>
      <c r="I265">
        <f ca="1">User_Model_Calcs!A265-Sat_Data!$B$5</f>
        <v>-0.64893688218563739</v>
      </c>
      <c r="J265">
        <f ca="1">(Earth_Data!$B$1/SQRT(1-Earth_Data!$B$2^2*SIN(RADIANS(User_Model_Calcs!B265))^2))*COS(RADIANS(User_Model_Calcs!B265))</f>
        <v>5567.0811105950943</v>
      </c>
      <c r="K265">
        <f ca="1">((Earth_Data!$B$1*(1-Earth_Data!$B$2^2))/SQRT(1-Earth_Data!$B$2^2*SIN(RADIANS(User_Model_Calcs!B265))^2))*SIN(RADIANS(User_Model_Calcs!B265))</f>
        <v>-3102.1636758889886</v>
      </c>
      <c r="L265">
        <f t="shared" ca="1" si="45"/>
        <v>-29.128013307068578</v>
      </c>
      <c r="M265">
        <f t="shared" ca="1" si="46"/>
        <v>6373.0535510028312</v>
      </c>
      <c r="N265">
        <f ca="1">SQRT(User_Model_Calcs!M265^2+Sat_Data!$B$3^2-2*User_Model_Calcs!M265*Sat_Data!$B$3*COS(RADIANS(L265))*COS(RADIANS(I265)))</f>
        <v>36728.711519326556</v>
      </c>
      <c r="O265">
        <f ca="1">DEGREES(ACOS(((Earth_Data!$B$1+Sat_Data!$B$2)/User_Model_Calcs!N265)*SQRT(1-COS(RADIANS(User_Model_Calcs!I265))^2*COS(RADIANS(User_Model_Calcs!B265))^2)))</f>
        <v>55.821073040675827</v>
      </c>
      <c r="P265">
        <f t="shared" ca="1" si="42"/>
        <v>1.3261843337705101</v>
      </c>
    </row>
    <row r="266" spans="1:16" x14ac:dyDescent="0.25">
      <c r="A266">
        <f t="shared" ca="1" si="39"/>
        <v>110.2141188004306</v>
      </c>
      <c r="B266">
        <f t="shared" ca="1" si="40"/>
        <v>-30.888359501010939</v>
      </c>
      <c r="C266" s="6">
        <v>20135.9375</v>
      </c>
      <c r="D266">
        <f t="shared" ca="1" si="41"/>
        <v>1.2</v>
      </c>
      <c r="E266" s="1">
        <v>0.65</v>
      </c>
      <c r="F266">
        <v>19.899999999999999</v>
      </c>
      <c r="G266">
        <f t="shared" ca="1" si="43"/>
        <v>46.089820015575185</v>
      </c>
      <c r="H266">
        <f t="shared" ca="1" si="44"/>
        <v>14.783295855587715</v>
      </c>
      <c r="I266">
        <f ca="1">User_Model_Calcs!A266-Sat_Data!$B$5</f>
        <v>0.21411880043059739</v>
      </c>
      <c r="J266">
        <f ca="1">(Earth_Data!$B$1/SQRT(1-Earth_Data!$B$2^2*SIN(RADIANS(User_Model_Calcs!B266))^2))*COS(RADIANS(User_Model_Calcs!B266))</f>
        <v>5478.3583318179717</v>
      </c>
      <c r="K266">
        <f ca="1">((Earth_Data!$B$1*(1-Earth_Data!$B$2^2))/SQRT(1-Earth_Data!$B$2^2*SIN(RADIANS(User_Model_Calcs!B266))^2))*SIN(RADIANS(User_Model_Calcs!B266))</f>
        <v>-3255.2789511750138</v>
      </c>
      <c r="L266">
        <f t="shared" ca="1" si="45"/>
        <v>-30.719078571813331</v>
      </c>
      <c r="M266">
        <f t="shared" ca="1" si="46"/>
        <v>6372.5388238725145</v>
      </c>
      <c r="N266">
        <f ca="1">SQRT(User_Model_Calcs!M266^2+Sat_Data!$B$3^2-2*User_Model_Calcs!M266*Sat_Data!$B$3*COS(RADIANS(L266))*COS(RADIANS(I266)))</f>
        <v>36829.969367413505</v>
      </c>
      <c r="O266">
        <f ca="1">DEGREES(ACOS(((Earth_Data!$B$1+Sat_Data!$B$2)/User_Model_Calcs!N266)*SQRT(1-COS(RADIANS(User_Model_Calcs!I266))^2*COS(RADIANS(User_Model_Calcs!B266))^2)))</f>
        <v>54.003876711389736</v>
      </c>
      <c r="P266">
        <f t="shared" ca="1" si="42"/>
        <v>0.41708183720884873</v>
      </c>
    </row>
    <row r="267" spans="1:16" x14ac:dyDescent="0.25">
      <c r="A267">
        <f t="shared" ref="A267:A279" ca="1" si="47">108.049394295518+(RAND()*5-2.5)</f>
        <v>109.77340435706142</v>
      </c>
      <c r="B267">
        <f t="shared" ref="B267:B279" ca="1" si="48">-31.6714359012002+(RAND()*5-2.5)</f>
        <v>-34.139563232170978</v>
      </c>
      <c r="C267" s="6">
        <v>20135.9375</v>
      </c>
      <c r="D267">
        <f t="shared" ca="1" si="41"/>
        <v>3</v>
      </c>
      <c r="E267" s="1">
        <v>0.65</v>
      </c>
      <c r="F267">
        <v>19.899999999999999</v>
      </c>
      <c r="G267">
        <f t="shared" ca="1" si="43"/>
        <v>54.048620189015942</v>
      </c>
      <c r="H267">
        <f t="shared" ca="1" si="44"/>
        <v>14.707309516274565</v>
      </c>
      <c r="I267">
        <f ca="1">User_Model_Calcs!A267-Sat_Data!$B$5</f>
        <v>-0.2265956429385767</v>
      </c>
      <c r="J267">
        <f ca="1">(Earth_Data!$B$1/SQRT(1-Earth_Data!$B$2^2*SIN(RADIANS(User_Model_Calcs!B267))^2))*COS(RADIANS(User_Model_Calcs!B267))</f>
        <v>5284.5885200171915</v>
      </c>
      <c r="K267">
        <f ca="1">((Earth_Data!$B$1*(1-Earth_Data!$B$2^2))/SQRT(1-Earth_Data!$B$2^2*SIN(RADIANS(User_Model_Calcs!B267))^2))*SIN(RADIANS(User_Model_Calcs!B267))</f>
        <v>-3559.2714986913888</v>
      </c>
      <c r="L267">
        <f t="shared" ca="1" si="45"/>
        <v>-33.961020761341501</v>
      </c>
      <c r="M267">
        <f t="shared" ca="1" si="46"/>
        <v>6371.4432766284863</v>
      </c>
      <c r="N267">
        <f ca="1">SQRT(User_Model_Calcs!M267^2+Sat_Data!$B$3^2-2*User_Model_Calcs!M267*Sat_Data!$B$3*COS(RADIANS(L267))*COS(RADIANS(I267)))</f>
        <v>37050.954320201774</v>
      </c>
      <c r="O267">
        <f ca="1">DEGREES(ACOS(((Earth_Data!$B$1+Sat_Data!$B$2)/User_Model_Calcs!N267)*SQRT(1-COS(RADIANS(User_Model_Calcs!I267))^2*COS(RADIANS(User_Model_Calcs!B267))^2)))</f>
        <v>50.307216289399136</v>
      </c>
      <c r="P267">
        <f t="shared" ca="1" si="42"/>
        <v>0.40375761937658933</v>
      </c>
    </row>
    <row r="268" spans="1:16" x14ac:dyDescent="0.25">
      <c r="A268">
        <f t="shared" ca="1" si="47"/>
        <v>108.30565870240326</v>
      </c>
      <c r="B268">
        <f t="shared" ca="1" si="48"/>
        <v>-33.102316484580243</v>
      </c>
      <c r="C268" s="6">
        <v>20135.9375</v>
      </c>
      <c r="D268">
        <f t="shared" ca="1" si="41"/>
        <v>1.2</v>
      </c>
      <c r="E268" s="1">
        <v>0.65</v>
      </c>
      <c r="F268">
        <v>19.899999999999999</v>
      </c>
      <c r="G268">
        <f t="shared" ca="1" si="43"/>
        <v>46.089820015575185</v>
      </c>
      <c r="H268">
        <f t="shared" ca="1" si="44"/>
        <v>19.837135808395928</v>
      </c>
      <c r="I268">
        <f ca="1">User_Model_Calcs!A268-Sat_Data!$B$5</f>
        <v>-1.6943412975967362</v>
      </c>
      <c r="J268">
        <f ca="1">(Earth_Data!$B$1/SQRT(1-Earth_Data!$B$2^2*SIN(RADIANS(User_Model_Calcs!B268))^2))*COS(RADIANS(User_Model_Calcs!B268))</f>
        <v>5348.2886514665743</v>
      </c>
      <c r="K268">
        <f ca="1">((Earth_Data!$B$1*(1-Earth_Data!$B$2^2))/SQRT(1-Earth_Data!$B$2^2*SIN(RADIANS(User_Model_Calcs!B268))^2))*SIN(RADIANS(User_Model_Calcs!B268))</f>
        <v>-3463.4711238962586</v>
      </c>
      <c r="L268">
        <f t="shared" ca="1" si="45"/>
        <v>-32.926485382315533</v>
      </c>
      <c r="M268">
        <f t="shared" ca="1" si="46"/>
        <v>6371.799096445945</v>
      </c>
      <c r="N268">
        <f ca="1">SQRT(User_Model_Calcs!M268^2+Sat_Data!$B$3^2-2*User_Model_Calcs!M268*Sat_Data!$B$3*COS(RADIANS(L268))*COS(RADIANS(I268)))</f>
        <v>36981.072616545243</v>
      </c>
      <c r="O268">
        <f ca="1">DEGREES(ACOS(((Earth_Data!$B$1+Sat_Data!$B$2)/User_Model_Calcs!N268)*SQRT(1-COS(RADIANS(User_Model_Calcs!I268))^2*COS(RADIANS(User_Model_Calcs!B268))^2)))</f>
        <v>51.441063433598359</v>
      </c>
      <c r="P268">
        <f t="shared" ca="1" si="42"/>
        <v>3.1002927005680792</v>
      </c>
    </row>
    <row r="269" spans="1:16" x14ac:dyDescent="0.25">
      <c r="A269">
        <f t="shared" ca="1" si="47"/>
        <v>110.42519923581271</v>
      </c>
      <c r="B269">
        <f t="shared" ca="1" si="48"/>
        <v>-32.047605024114098</v>
      </c>
      <c r="C269" s="6">
        <v>20135.9375</v>
      </c>
      <c r="D269">
        <f t="shared" ca="1" si="41"/>
        <v>1.2</v>
      </c>
      <c r="E269" s="1">
        <v>0.65</v>
      </c>
      <c r="F269">
        <v>19.899999999999999</v>
      </c>
      <c r="G269">
        <f t="shared" ca="1" si="43"/>
        <v>46.089820015575185</v>
      </c>
      <c r="H269">
        <f t="shared" ca="1" si="44"/>
        <v>21.869916917296578</v>
      </c>
      <c r="I269">
        <f ca="1">User_Model_Calcs!A269-Sat_Data!$B$5</f>
        <v>0.42519923581271257</v>
      </c>
      <c r="J269">
        <f ca="1">(Earth_Data!$B$1/SQRT(1-Earth_Data!$B$2^2*SIN(RADIANS(User_Model_Calcs!B269))^2))*COS(RADIANS(User_Model_Calcs!B269))</f>
        <v>5411.26167434134</v>
      </c>
      <c r="K269">
        <f ca="1">((Earth_Data!$B$1*(1-Earth_Data!$B$2^2))/SQRT(1-Earth_Data!$B$2^2*SIN(RADIANS(User_Model_Calcs!B269))^2))*SIN(RADIANS(User_Model_Calcs!B269))</f>
        <v>-3364.9081355256676</v>
      </c>
      <c r="L269">
        <f t="shared" ca="1" si="45"/>
        <v>-31.874766287540378</v>
      </c>
      <c r="M269">
        <f t="shared" ca="1" si="46"/>
        <v>6372.1550254778231</v>
      </c>
      <c r="N269">
        <f ca="1">SQRT(User_Model_Calcs!M269^2+Sat_Data!$B$3^2-2*User_Model_Calcs!M269*Sat_Data!$B$3*COS(RADIANS(L269))*COS(RADIANS(I269)))</f>
        <v>36906.764115437356</v>
      </c>
      <c r="O269">
        <f ca="1">DEGREES(ACOS(((Earth_Data!$B$1+Sat_Data!$B$2)/User_Model_Calcs!N269)*SQRT(1-COS(RADIANS(User_Model_Calcs!I269))^2*COS(RADIANS(User_Model_Calcs!B269))^2)))</f>
        <v>52.680886105107227</v>
      </c>
      <c r="P269">
        <f t="shared" ca="1" si="42"/>
        <v>0.80128219902108999</v>
      </c>
    </row>
    <row r="270" spans="1:16" x14ac:dyDescent="0.25">
      <c r="A270">
        <f t="shared" ca="1" si="47"/>
        <v>108.02606188159562</v>
      </c>
      <c r="B270">
        <f t="shared" ca="1" si="48"/>
        <v>-31.159463202688414</v>
      </c>
      <c r="C270" s="6">
        <v>20135.9375</v>
      </c>
      <c r="D270">
        <f t="shared" ca="1" si="41"/>
        <v>0.75</v>
      </c>
      <c r="E270" s="1">
        <v>0.65</v>
      </c>
      <c r="F270">
        <v>19.899999999999999</v>
      </c>
      <c r="G270">
        <f t="shared" ca="1" si="43"/>
        <v>42.007420362456692</v>
      </c>
      <c r="H270">
        <f t="shared" ca="1" si="44"/>
        <v>23.217627397250865</v>
      </c>
      <c r="I270">
        <f ca="1">User_Model_Calcs!A270-Sat_Data!$B$5</f>
        <v>-1.9739381184043765</v>
      </c>
      <c r="J270">
        <f ca="1">(Earth_Data!$B$1/SQRT(1-Earth_Data!$B$2^2*SIN(RADIANS(User_Model_Calcs!B270))^2))*COS(RADIANS(User_Model_Calcs!B270))</f>
        <v>5462.8669691116411</v>
      </c>
      <c r="K270">
        <f ca="1">((Earth_Data!$B$1*(1-Earth_Data!$B$2^2))/SQRT(1-Earth_Data!$B$2^2*SIN(RADIANS(User_Model_Calcs!B270))^2))*SIN(RADIANS(User_Model_Calcs!B270))</f>
        <v>-3281.0365521568342</v>
      </c>
      <c r="L270">
        <f t="shared" ca="1" si="45"/>
        <v>-30.98932530217628</v>
      </c>
      <c r="M270">
        <f t="shared" ca="1" si="46"/>
        <v>6372.4497941372765</v>
      </c>
      <c r="N270">
        <f ca="1">SQRT(User_Model_Calcs!M270^2+Sat_Data!$B$3^2-2*User_Model_Calcs!M270*Sat_Data!$B$3*COS(RADIANS(L270))*COS(RADIANS(I270)))</f>
        <v>36851.350149264006</v>
      </c>
      <c r="O270">
        <f ca="1">DEGREES(ACOS(((Earth_Data!$B$1+Sat_Data!$B$2)/User_Model_Calcs!N270)*SQRT(1-COS(RADIANS(User_Model_Calcs!I270))^2*COS(RADIANS(User_Model_Calcs!B270))^2)))</f>
        <v>53.631432051747403</v>
      </c>
      <c r="P270">
        <f t="shared" ca="1" si="42"/>
        <v>3.8108309973920123</v>
      </c>
    </row>
    <row r="271" spans="1:16" x14ac:dyDescent="0.25">
      <c r="A271">
        <f t="shared" ca="1" si="47"/>
        <v>110.45159368713935</v>
      </c>
      <c r="B271">
        <f t="shared" ca="1" si="48"/>
        <v>-29.431687535151966</v>
      </c>
      <c r="C271" s="6">
        <v>20135.9375</v>
      </c>
      <c r="D271">
        <f t="shared" ca="1" si="41"/>
        <v>3</v>
      </c>
      <c r="E271" s="1">
        <v>0.65</v>
      </c>
      <c r="F271">
        <v>19.899999999999999</v>
      </c>
      <c r="G271">
        <f t="shared" ca="1" si="43"/>
        <v>54.048620189015942</v>
      </c>
      <c r="H271">
        <f t="shared" ca="1" si="44"/>
        <v>21.315310368840684</v>
      </c>
      <c r="I271">
        <f ca="1">User_Model_Calcs!A271-Sat_Data!$B$5</f>
        <v>0.45159368713935066</v>
      </c>
      <c r="J271">
        <f ca="1">(Earth_Data!$B$1/SQRT(1-Earth_Data!$B$2^2*SIN(RADIANS(User_Model_Calcs!B271))^2))*COS(RADIANS(User_Model_Calcs!B271))</f>
        <v>5559.4863202125316</v>
      </c>
      <c r="K271">
        <f ca="1">((Earth_Data!$B$1*(1-Earth_Data!$B$2^2))/SQRT(1-Earth_Data!$B$2^2*SIN(RADIANS(User_Model_Calcs!B271))^2))*SIN(RADIANS(User_Model_Calcs!B271))</f>
        <v>-3115.6632851764293</v>
      </c>
      <c r="L271">
        <f t="shared" ca="1" si="45"/>
        <v>-29.267267535539347</v>
      </c>
      <c r="M271">
        <f t="shared" ca="1" si="46"/>
        <v>6373.0091676716311</v>
      </c>
      <c r="N271">
        <f ca="1">SQRT(User_Model_Calcs!M271^2+Sat_Data!$B$3^2-2*User_Model_Calcs!M271*Sat_Data!$B$3*COS(RADIANS(L271))*COS(RADIANS(I271)))</f>
        <v>36737.209895345746</v>
      </c>
      <c r="O271">
        <f ca="1">DEGREES(ACOS(((Earth_Data!$B$1+Sat_Data!$B$2)/User_Model_Calcs!N271)*SQRT(1-COS(RADIANS(User_Model_Calcs!I271))^2*COS(RADIANS(User_Model_Calcs!B271))^2)))</f>
        <v>55.665077346786816</v>
      </c>
      <c r="P271">
        <f t="shared" ca="1" si="42"/>
        <v>0.91896140443405505</v>
      </c>
    </row>
    <row r="272" spans="1:16" x14ac:dyDescent="0.25">
      <c r="A272">
        <f t="shared" ca="1" si="47"/>
        <v>107.61378133468241</v>
      </c>
      <c r="B272">
        <f t="shared" ca="1" si="48"/>
        <v>-33.400687154461608</v>
      </c>
      <c r="C272" s="6">
        <v>20135.9375</v>
      </c>
      <c r="D272">
        <f t="shared" ca="1" si="41"/>
        <v>3</v>
      </c>
      <c r="E272" s="1">
        <v>0.65</v>
      </c>
      <c r="F272">
        <v>19.899999999999999</v>
      </c>
      <c r="G272">
        <f t="shared" ca="1" si="43"/>
        <v>54.048620189015942</v>
      </c>
      <c r="H272">
        <f t="shared" ca="1" si="44"/>
        <v>16.340811148994216</v>
      </c>
      <c r="I272">
        <f ca="1">User_Model_Calcs!A272-Sat_Data!$B$5</f>
        <v>-2.3862186653175854</v>
      </c>
      <c r="J272">
        <f ca="1">(Earth_Data!$B$1/SQRT(1-Earth_Data!$B$2^2*SIN(RADIANS(User_Model_Calcs!B272))^2))*COS(RADIANS(User_Model_Calcs!B272))</f>
        <v>5330.143832845768</v>
      </c>
      <c r="K272">
        <f ca="1">((Earth_Data!$B$1*(1-Earth_Data!$B$2^2))/SQRT(1-Earth_Data!$B$2^2*SIN(RADIANS(User_Model_Calcs!B272))^2))*SIN(RADIANS(User_Model_Calcs!B272))</f>
        <v>-3491.1449883720529</v>
      </c>
      <c r="L272">
        <f t="shared" ca="1" si="45"/>
        <v>-33.224052427764448</v>
      </c>
      <c r="M272">
        <f t="shared" ca="1" si="46"/>
        <v>6371.6973098742747</v>
      </c>
      <c r="N272">
        <f ca="1">SQRT(User_Model_Calcs!M272^2+Sat_Data!$B$3^2-2*User_Model_Calcs!M272*Sat_Data!$B$3*COS(RADIANS(L272))*COS(RADIANS(I272)))</f>
        <v>37004.33926703719</v>
      </c>
      <c r="O272">
        <f ca="1">DEGREES(ACOS(((Earth_Data!$B$1+Sat_Data!$B$2)/User_Model_Calcs!N272)*SQRT(1-COS(RADIANS(User_Model_Calcs!I272))^2*COS(RADIANS(User_Model_Calcs!B272))^2)))</f>
        <v>51.06052704912706</v>
      </c>
      <c r="P272">
        <f t="shared" ca="1" si="42"/>
        <v>4.3289633990384697</v>
      </c>
    </row>
    <row r="273" spans="1:16" x14ac:dyDescent="0.25">
      <c r="A273">
        <f t="shared" ca="1" si="47"/>
        <v>108.95819821238271</v>
      </c>
      <c r="B273">
        <f t="shared" ca="1" si="48"/>
        <v>-31.326551631354732</v>
      </c>
      <c r="C273" s="6">
        <v>20135.9375</v>
      </c>
      <c r="D273">
        <f t="shared" ca="1" si="41"/>
        <v>3</v>
      </c>
      <c r="E273" s="1">
        <v>0.65</v>
      </c>
      <c r="F273">
        <v>19.899999999999999</v>
      </c>
      <c r="G273">
        <f t="shared" ca="1" si="43"/>
        <v>54.048620189015942</v>
      </c>
      <c r="H273">
        <f t="shared" ca="1" si="44"/>
        <v>20.79159719050692</v>
      </c>
      <c r="I273">
        <f ca="1">User_Model_Calcs!A273-Sat_Data!$B$5</f>
        <v>-1.0418017876172883</v>
      </c>
      <c r="J273">
        <f ca="1">(Earth_Data!$B$1/SQRT(1-Earth_Data!$B$2^2*SIN(RADIANS(User_Model_Calcs!B273))^2))*COS(RADIANS(User_Model_Calcs!B273))</f>
        <v>5453.2582617815742</v>
      </c>
      <c r="K273">
        <f ca="1">((Earth_Data!$B$1*(1-Earth_Data!$B$2^2))/SQRT(1-Earth_Data!$B$2^2*SIN(RADIANS(User_Model_Calcs!B273))^2))*SIN(RADIANS(User_Model_Calcs!B273))</f>
        <v>-3296.8755697922334</v>
      </c>
      <c r="L273">
        <f t="shared" ca="1" si="45"/>
        <v>-31.15589310526644</v>
      </c>
      <c r="M273">
        <f t="shared" ca="1" si="46"/>
        <v>6372.3946984145496</v>
      </c>
      <c r="N273">
        <f ca="1">SQRT(User_Model_Calcs!M273^2+Sat_Data!$B$3^2-2*User_Model_Calcs!M273*Sat_Data!$B$3*COS(RADIANS(L273))*COS(RADIANS(I273)))</f>
        <v>36859.656045491545</v>
      </c>
      <c r="O273">
        <f ca="1">DEGREES(ACOS(((Earth_Data!$B$1+Sat_Data!$B$2)/User_Model_Calcs!N273)*SQRT(1-COS(RADIANS(User_Model_Calcs!I273))^2*COS(RADIANS(User_Model_Calcs!B273))^2)))</f>
        <v>53.487264248464292</v>
      </c>
      <c r="P273">
        <f t="shared" ca="1" si="42"/>
        <v>2.0031966723669181</v>
      </c>
    </row>
    <row r="274" spans="1:16" x14ac:dyDescent="0.25">
      <c r="A274">
        <f t="shared" ca="1" si="47"/>
        <v>107.36817238988357</v>
      </c>
      <c r="B274">
        <f t="shared" ca="1" si="48"/>
        <v>-33.755795042143205</v>
      </c>
      <c r="C274" s="6">
        <v>20135.9375</v>
      </c>
      <c r="D274">
        <f t="shared" ca="1" si="41"/>
        <v>1.2</v>
      </c>
      <c r="E274" s="1">
        <v>0.65</v>
      </c>
      <c r="F274">
        <v>19.899999999999999</v>
      </c>
      <c r="G274">
        <f t="shared" ca="1" si="43"/>
        <v>46.089820015575185</v>
      </c>
      <c r="H274">
        <f t="shared" ca="1" si="44"/>
        <v>16.291469780582048</v>
      </c>
      <c r="I274">
        <f ca="1">User_Model_Calcs!A274-Sat_Data!$B$5</f>
        <v>-2.6318276101164315</v>
      </c>
      <c r="J274">
        <f ca="1">(Earth_Data!$B$1/SQRT(1-Earth_Data!$B$2^2*SIN(RADIANS(User_Model_Calcs!B274))^2))*COS(RADIANS(User_Model_Calcs!B274))</f>
        <v>5308.360041430391</v>
      </c>
      <c r="K274">
        <f ca="1">((Earth_Data!$B$1*(1-Earth_Data!$B$2^2))/SQRT(1-Earth_Data!$B$2^2*SIN(RADIANS(User_Model_Calcs!B274))^2))*SIN(RADIANS(User_Model_Calcs!B274))</f>
        <v>-3523.9592571960848</v>
      </c>
      <c r="L274">
        <f t="shared" ca="1" si="45"/>
        <v>-33.578228755741407</v>
      </c>
      <c r="M274">
        <f t="shared" ca="1" si="46"/>
        <v>6371.5755646333537</v>
      </c>
      <c r="N274">
        <f ca="1">SQRT(User_Model_Calcs!M274^2+Sat_Data!$B$3^2-2*User_Model_Calcs!M274*Sat_Data!$B$3*COS(RADIANS(L274))*COS(RADIANS(I274)))</f>
        <v>37030.244038437224</v>
      </c>
      <c r="O274">
        <f ca="1">DEGREES(ACOS(((Earth_Data!$B$1+Sat_Data!$B$2)/User_Model_Calcs!N274)*SQRT(1-COS(RADIANS(User_Model_Calcs!I274))^2*COS(RADIANS(User_Model_Calcs!B274))^2)))</f>
        <v>50.640648343434968</v>
      </c>
      <c r="P274">
        <f t="shared" ca="1" si="42"/>
        <v>4.7290137454145977</v>
      </c>
    </row>
    <row r="275" spans="1:16" x14ac:dyDescent="0.25">
      <c r="A275">
        <f t="shared" ca="1" si="47"/>
        <v>108.50826797590764</v>
      </c>
      <c r="B275">
        <f t="shared" ca="1" si="48"/>
        <v>-31.867972990696327</v>
      </c>
      <c r="C275" s="6">
        <v>20135.9375</v>
      </c>
      <c r="D275">
        <f t="shared" ca="1" si="41"/>
        <v>0.75</v>
      </c>
      <c r="E275" s="1">
        <v>0.65</v>
      </c>
      <c r="F275">
        <v>19.899999999999999</v>
      </c>
      <c r="G275">
        <f t="shared" ca="1" si="43"/>
        <v>42.007420362456692</v>
      </c>
      <c r="H275">
        <f t="shared" ca="1" si="44"/>
        <v>20.415525961876639</v>
      </c>
      <c r="I275">
        <f ca="1">User_Model_Calcs!A275-Sat_Data!$B$5</f>
        <v>-1.4917320240923573</v>
      </c>
      <c r="J275">
        <f ca="1">(Earth_Data!$B$1/SQRT(1-Earth_Data!$B$2^2*SIN(RADIANS(User_Model_Calcs!B275))^2))*COS(RADIANS(User_Model_Calcs!B275))</f>
        <v>5421.8045245388321</v>
      </c>
      <c r="K275">
        <f ca="1">((Earth_Data!$B$1*(1-Earth_Data!$B$2^2))/SQRT(1-Earth_Data!$B$2^2*SIN(RADIANS(User_Model_Calcs!B275))^2))*SIN(RADIANS(User_Model_Calcs!B275))</f>
        <v>-3348.0083566213852</v>
      </c>
      <c r="L275">
        <f t="shared" ca="1" si="45"/>
        <v>-31.695667255900169</v>
      </c>
      <c r="M275">
        <f t="shared" ca="1" si="46"/>
        <v>6372.2150197805149</v>
      </c>
      <c r="N275">
        <f ca="1">SQRT(User_Model_Calcs!M275^2+Sat_Data!$B$3^2-2*User_Model_Calcs!M275*Sat_Data!$B$3*COS(RADIANS(L275))*COS(RADIANS(I275)))</f>
        <v>36896.657420015588</v>
      </c>
      <c r="O275">
        <f ca="1">DEGREES(ACOS(((Earth_Data!$B$1+Sat_Data!$B$2)/User_Model_Calcs!N275)*SQRT(1-COS(RADIANS(User_Model_Calcs!I275))^2*COS(RADIANS(User_Model_Calcs!B275))^2)))</f>
        <v>52.852700686422097</v>
      </c>
      <c r="P275">
        <f t="shared" ca="1" si="42"/>
        <v>2.823794377952483</v>
      </c>
    </row>
    <row r="276" spans="1:16" x14ac:dyDescent="0.25">
      <c r="A276">
        <f t="shared" ca="1" si="47"/>
        <v>108.83482348705112</v>
      </c>
      <c r="B276">
        <f t="shared" ca="1" si="48"/>
        <v>-30.038636709490742</v>
      </c>
      <c r="C276" s="6">
        <v>20135.9375</v>
      </c>
      <c r="D276">
        <f t="shared" ca="1" si="41"/>
        <v>1.2</v>
      </c>
      <c r="E276" s="1">
        <v>0.65</v>
      </c>
      <c r="F276">
        <v>19.899999999999999</v>
      </c>
      <c r="G276">
        <f t="shared" ca="1" si="43"/>
        <v>46.089820015575185</v>
      </c>
      <c r="H276">
        <f t="shared" ca="1" si="44"/>
        <v>16.360846624065097</v>
      </c>
      <c r="I276">
        <f ca="1">User_Model_Calcs!A276-Sat_Data!$B$5</f>
        <v>-1.1651765129488751</v>
      </c>
      <c r="J276">
        <f ca="1">(Earth_Data!$B$1/SQRT(1-Earth_Data!$B$2^2*SIN(RADIANS(User_Model_Calcs!B276))^2))*COS(RADIANS(User_Model_Calcs!B276))</f>
        <v>5526.1165868127837</v>
      </c>
      <c r="K276">
        <f ca="1">((Earth_Data!$B$1*(1-Earth_Data!$B$2^2))/SQRT(1-Earth_Data!$B$2^2*SIN(RADIANS(User_Model_Calcs!B276))^2))*SIN(RADIANS(User_Model_Calcs!B276))</f>
        <v>-3174.0833104947155</v>
      </c>
      <c r="L276">
        <f t="shared" ca="1" si="45"/>
        <v>-29.872139179652876</v>
      </c>
      <c r="M276">
        <f t="shared" ca="1" si="46"/>
        <v>6372.8148720175814</v>
      </c>
      <c r="N276">
        <f ca="1">SQRT(User_Model_Calcs!M276^2+Sat_Data!$B$3^2-2*User_Model_Calcs!M276*Sat_Data!$B$3*COS(RADIANS(L276))*COS(RADIANS(I276)))</f>
        <v>36776.567569637482</v>
      </c>
      <c r="O276">
        <f ca="1">DEGREES(ACOS(((Earth_Data!$B$1+Sat_Data!$B$2)/User_Model_Calcs!N276)*SQRT(1-COS(RADIANS(User_Model_Calcs!I276))^2*COS(RADIANS(User_Model_Calcs!B276))^2)))</f>
        <v>54.951367343949883</v>
      </c>
      <c r="P276">
        <f t="shared" ca="1" si="42"/>
        <v>2.3266760744530299</v>
      </c>
    </row>
    <row r="277" spans="1:16" x14ac:dyDescent="0.25">
      <c r="A277">
        <f t="shared" ca="1" si="47"/>
        <v>109.01251087071275</v>
      </c>
      <c r="B277">
        <f t="shared" ca="1" si="48"/>
        <v>-33.053179942687827</v>
      </c>
      <c r="C277" s="6">
        <v>20135.9375</v>
      </c>
      <c r="D277">
        <f t="shared" ca="1" si="41"/>
        <v>0.75</v>
      </c>
      <c r="E277" s="1">
        <v>0.65</v>
      </c>
      <c r="F277">
        <v>19.899999999999999</v>
      </c>
      <c r="G277">
        <f t="shared" ca="1" si="43"/>
        <v>42.007420362456692</v>
      </c>
      <c r="H277">
        <f t="shared" ca="1" si="44"/>
        <v>22.567172488924509</v>
      </c>
      <c r="I277">
        <f ca="1">User_Model_Calcs!A277-Sat_Data!$B$5</f>
        <v>-0.98748912928725474</v>
      </c>
      <c r="J277">
        <f ca="1">(Earth_Data!$B$1/SQRT(1-Earth_Data!$B$2^2*SIN(RADIANS(User_Model_Calcs!B277))^2))*COS(RADIANS(User_Model_Calcs!B277))</f>
        <v>5351.2628781246458</v>
      </c>
      <c r="K277">
        <f ca="1">((Earth_Data!$B$1*(1-Earth_Data!$B$2^2))/SQRT(1-Earth_Data!$B$2^2*SIN(RADIANS(User_Model_Calcs!B277))^2))*SIN(RADIANS(User_Model_Calcs!B277))</f>
        <v>-3458.9047939218412</v>
      </c>
      <c r="L277">
        <f t="shared" ca="1" si="45"/>
        <v>-32.877483007674293</v>
      </c>
      <c r="M277">
        <f t="shared" ca="1" si="46"/>
        <v>6371.8158137386836</v>
      </c>
      <c r="N277">
        <f ca="1">SQRT(User_Model_Calcs!M277^2+Sat_Data!$B$3^2-2*User_Model_Calcs!M277*Sat_Data!$B$3*COS(RADIANS(L277))*COS(RADIANS(I277)))</f>
        <v>36975.924125584657</v>
      </c>
      <c r="O277">
        <f ca="1">DEGREES(ACOS(((Earth_Data!$B$1+Sat_Data!$B$2)/User_Model_Calcs!N277)*SQRT(1-COS(RADIANS(User_Model_Calcs!I277))^2*COS(RADIANS(User_Model_Calcs!B277))^2)))</f>
        <v>51.525619992585916</v>
      </c>
      <c r="P277">
        <f t="shared" ca="1" si="42"/>
        <v>1.8100974644242791</v>
      </c>
    </row>
    <row r="278" spans="1:16" x14ac:dyDescent="0.25">
      <c r="A278">
        <f t="shared" ca="1" si="47"/>
        <v>108.35370126949432</v>
      </c>
      <c r="B278">
        <f t="shared" ca="1" si="48"/>
        <v>-31.246729835384745</v>
      </c>
      <c r="C278" s="6">
        <v>20135.9375</v>
      </c>
      <c r="D278">
        <f t="shared" ca="1" si="41"/>
        <v>3</v>
      </c>
      <c r="E278" s="1">
        <v>0.65</v>
      </c>
      <c r="F278">
        <v>19.899999999999999</v>
      </c>
      <c r="G278">
        <f t="shared" ca="1" si="43"/>
        <v>54.048620189015942</v>
      </c>
      <c r="H278">
        <f t="shared" ca="1" si="44"/>
        <v>18.817245855204888</v>
      </c>
      <c r="I278">
        <f ca="1">User_Model_Calcs!A278-Sat_Data!$B$5</f>
        <v>-1.6462987305056771</v>
      </c>
      <c r="J278">
        <f ca="1">(Earth_Data!$B$1/SQRT(1-Earth_Data!$B$2^2*SIN(RADIANS(User_Model_Calcs!B278))^2))*COS(RADIANS(User_Model_Calcs!B278))</f>
        <v>5457.8543448377741</v>
      </c>
      <c r="K278">
        <f ca="1">((Earth_Data!$B$1*(1-Earth_Data!$B$2^2))/SQRT(1-Earth_Data!$B$2^2*SIN(RADIANS(User_Model_Calcs!B278))^2))*SIN(RADIANS(User_Model_Calcs!B278))</f>
        <v>-3289.3123691537016</v>
      </c>
      <c r="L278">
        <f t="shared" ca="1" si="45"/>
        <v>-31.076319303738149</v>
      </c>
      <c r="M278">
        <f t="shared" ca="1" si="46"/>
        <v>6372.4210400233369</v>
      </c>
      <c r="N278">
        <f ca="1">SQRT(User_Model_Calcs!M278^2+Sat_Data!$B$3^2-2*User_Model_Calcs!M278*Sat_Data!$B$3*COS(RADIANS(L278))*COS(RADIANS(I278)))</f>
        <v>36855.948803662221</v>
      </c>
      <c r="O278">
        <f ca="1">DEGREES(ACOS(((Earth_Data!$B$1+Sat_Data!$B$2)/User_Model_Calcs!N278)*SQRT(1-COS(RADIANS(User_Model_Calcs!I278))^2*COS(RADIANS(User_Model_Calcs!B278))^2)))</f>
        <v>53.551583561287785</v>
      </c>
      <c r="P278">
        <f t="shared" ca="1" si="42"/>
        <v>3.1713751423286398</v>
      </c>
    </row>
    <row r="279" spans="1:16" x14ac:dyDescent="0.25">
      <c r="A279">
        <f t="shared" ca="1" si="47"/>
        <v>107.6844973487824</v>
      </c>
      <c r="B279">
        <f t="shared" ca="1" si="48"/>
        <v>-32.394762048427097</v>
      </c>
      <c r="C279" s="6">
        <v>20135.9375</v>
      </c>
      <c r="D279">
        <f t="shared" ca="1" si="41"/>
        <v>3</v>
      </c>
      <c r="E279" s="1">
        <v>0.65</v>
      </c>
      <c r="F279">
        <v>19.899999999999999</v>
      </c>
      <c r="G279">
        <f t="shared" ca="1" si="43"/>
        <v>54.048620189015942</v>
      </c>
      <c r="H279">
        <f t="shared" ca="1" si="44"/>
        <v>22.236558500643476</v>
      </c>
      <c r="I279">
        <f ca="1">User_Model_Calcs!A279-Sat_Data!$B$5</f>
        <v>-2.3155026512175994</v>
      </c>
      <c r="J279">
        <f ca="1">(Earth_Data!$B$1/SQRT(1-Earth_Data!$B$2^2*SIN(RADIANS(User_Model_Calcs!B279))^2))*COS(RADIANS(User_Model_Calcs!B279))</f>
        <v>5390.7357925182714</v>
      </c>
      <c r="K279">
        <f ca="1">((Earth_Data!$B$1*(1-Earth_Data!$B$2^2))/SQRT(1-Earth_Data!$B$2^2*SIN(RADIANS(User_Model_Calcs!B279))^2))*SIN(RADIANS(User_Model_Calcs!B279))</f>
        <v>-3397.4759709512355</v>
      </c>
      <c r="L279">
        <f t="shared" ca="1" si="45"/>
        <v>-32.220912422552459</v>
      </c>
      <c r="M279">
        <f t="shared" ca="1" si="46"/>
        <v>6372.0385559041179</v>
      </c>
      <c r="N279">
        <f ca="1">SQRT(User_Model_Calcs!M279^2+Sat_Data!$B$3^2-2*User_Model_Calcs!M279*Sat_Data!$B$3*COS(RADIANS(L279))*COS(RADIANS(I279)))</f>
        <v>36935.041274199801</v>
      </c>
      <c r="O279">
        <f ca="1">DEGREES(ACOS(((Earth_Data!$B$1+Sat_Data!$B$2)/User_Model_Calcs!N279)*SQRT(1-COS(RADIANS(User_Model_Calcs!I279))^2*COS(RADIANS(User_Model_Calcs!B279))^2)))</f>
        <v>52.205056616068404</v>
      </c>
      <c r="P279">
        <f t="shared" ca="1" si="42"/>
        <v>4.3161581334276784</v>
      </c>
    </row>
    <row r="280" spans="1:16" x14ac:dyDescent="0.25">
      <c r="A280">
        <f ca="1">108.049394295518+(RAND()*8-4)</f>
        <v>106.76481055185013</v>
      </c>
      <c r="B280">
        <f ca="1">-31.6714359012002+(RAND()*8-4)</f>
        <v>-32.340891469621411</v>
      </c>
      <c r="C280" s="6">
        <v>20135.9375</v>
      </c>
      <c r="D280">
        <f t="shared" ca="1" si="41"/>
        <v>3</v>
      </c>
      <c r="E280" s="1">
        <v>0.65</v>
      </c>
      <c r="F280">
        <v>19.899999999999999</v>
      </c>
      <c r="G280">
        <f t="shared" ca="1" si="43"/>
        <v>54.048620189015942</v>
      </c>
      <c r="H280">
        <f t="shared" ca="1" si="44"/>
        <v>22.048104289771491</v>
      </c>
      <c r="I280">
        <f ca="1">User_Model_Calcs!A280-Sat_Data!$B$5</f>
        <v>-3.2351894481498675</v>
      </c>
      <c r="J280">
        <f ca="1">(Earth_Data!$B$1/SQRT(1-Earth_Data!$B$2^2*SIN(RADIANS(User_Model_Calcs!B280))^2))*COS(RADIANS(User_Model_Calcs!B280))</f>
        <v>5393.9339282186138</v>
      </c>
      <c r="K280">
        <f ca="1">((Earth_Data!$B$1*(1-Earth_Data!$B$2^2))/SQRT(1-Earth_Data!$B$2^2*SIN(RADIANS(User_Model_Calcs!B280))^2))*SIN(RADIANS(User_Model_Calcs!B280))</f>
        <v>-3392.4302550352304</v>
      </c>
      <c r="L280">
        <f t="shared" ca="1" si="45"/>
        <v>-32.167197047488237</v>
      </c>
      <c r="M280">
        <f t="shared" ca="1" si="46"/>
        <v>6372.0566740469503</v>
      </c>
      <c r="N280">
        <f ca="1">SQRT(User_Model_Calcs!M280^2+Sat_Data!$B$3^2-2*User_Model_Calcs!M280*Sat_Data!$B$3*COS(RADIANS(L280))*COS(RADIANS(I280)))</f>
        <v>36936.182173251589</v>
      </c>
      <c r="O280">
        <f ca="1">DEGREES(ACOS(((Earth_Data!$B$1+Sat_Data!$B$2)/User_Model_Calcs!N280)*SQRT(1-COS(RADIANS(User_Model_Calcs!I280))^2*COS(RADIANS(User_Model_Calcs!B280))^2)))</f>
        <v>52.186438392928672</v>
      </c>
      <c r="P280">
        <f t="shared" ca="1" si="42"/>
        <v>6.0316412749358959</v>
      </c>
    </row>
    <row r="281" spans="1:16" x14ac:dyDescent="0.25">
      <c r="A281">
        <f t="shared" ref="A281:A300" ca="1" si="49">108.049394295518+(RAND()*8-4)</f>
        <v>110.15844054262608</v>
      </c>
      <c r="B281">
        <f t="shared" ref="B281:B300" ca="1" si="50">-31.6714359012002+(RAND()*8-4)</f>
        <v>-32.399785997767808</v>
      </c>
      <c r="C281" s="6">
        <v>20135.9375</v>
      </c>
      <c r="D281">
        <f t="shared" ca="1" si="41"/>
        <v>1.2</v>
      </c>
      <c r="E281" s="1">
        <v>0.65</v>
      </c>
      <c r="F281">
        <v>19.899999999999999</v>
      </c>
      <c r="G281">
        <f t="shared" ca="1" si="43"/>
        <v>46.089820015575185</v>
      </c>
      <c r="H281">
        <f t="shared" ca="1" si="44"/>
        <v>14.660166111343671</v>
      </c>
      <c r="I281">
        <f ca="1">User_Model_Calcs!A281-Sat_Data!$B$5</f>
        <v>0.15844054262608154</v>
      </c>
      <c r="J281">
        <f ca="1">(Earth_Data!$B$1/SQRT(1-Earth_Data!$B$2^2*SIN(RADIANS(User_Model_Calcs!B281))^2))*COS(RADIANS(User_Model_Calcs!B281))</f>
        <v>5390.4372924067902</v>
      </c>
      <c r="K281">
        <f ca="1">((Earth_Data!$B$1*(1-Earth_Data!$B$2^2))/SQRT(1-Earth_Data!$B$2^2*SIN(RADIANS(User_Model_Calcs!B281))^2))*SIN(RADIANS(User_Model_Calcs!B281))</f>
        <v>-3397.9463813314824</v>
      </c>
      <c r="L281">
        <f t="shared" ca="1" si="45"/>
        <v>-32.225921928847299</v>
      </c>
      <c r="M281">
        <f t="shared" ca="1" si="46"/>
        <v>6372.0368653809246</v>
      </c>
      <c r="N281">
        <f ca="1">SQRT(User_Model_Calcs!M281^2+Sat_Data!$B$3^2-2*User_Model_Calcs!M281*Sat_Data!$B$3*COS(RADIANS(L281))*COS(RADIANS(I281)))</f>
        <v>36930.380291233858</v>
      </c>
      <c r="O281">
        <f ca="1">DEGREES(ACOS(((Earth_Data!$B$1+Sat_Data!$B$2)/User_Model_Calcs!N281)*SQRT(1-COS(RADIANS(User_Model_Calcs!I281))^2*COS(RADIANS(User_Model_Calcs!B281))^2)))</f>
        <v>52.28268118415923</v>
      </c>
      <c r="P281">
        <f t="shared" ca="1" si="42"/>
        <v>0.29569344763466859</v>
      </c>
    </row>
    <row r="282" spans="1:16" x14ac:dyDescent="0.25">
      <c r="A282">
        <f t="shared" ca="1" si="49"/>
        <v>104.4414165128091</v>
      </c>
      <c r="B282">
        <f t="shared" ca="1" si="50"/>
        <v>-34.108543831484631</v>
      </c>
      <c r="C282" s="6">
        <v>20135.9375</v>
      </c>
      <c r="D282">
        <f t="shared" ca="1" si="41"/>
        <v>1.2</v>
      </c>
      <c r="E282" s="1">
        <v>0.65</v>
      </c>
      <c r="F282">
        <v>19.899999999999999</v>
      </c>
      <c r="G282">
        <f t="shared" ca="1" si="43"/>
        <v>46.089820015575185</v>
      </c>
      <c r="H282">
        <f t="shared" ca="1" si="44"/>
        <v>19.658154863351292</v>
      </c>
      <c r="I282">
        <f ca="1">User_Model_Calcs!A282-Sat_Data!$B$5</f>
        <v>-5.5585834871909015</v>
      </c>
      <c r="J282">
        <f ca="1">(Earth_Data!$B$1/SQRT(1-Earth_Data!$B$2^2*SIN(RADIANS(User_Model_Calcs!B282))^2))*COS(RADIANS(User_Model_Calcs!B282))</f>
        <v>5286.5187720732838</v>
      </c>
      <c r="K282">
        <f ca="1">((Earth_Data!$B$1*(1-Earth_Data!$B$2^2))/SQRT(1-Earth_Data!$B$2^2*SIN(RADIANS(User_Model_Calcs!B282))^2))*SIN(RADIANS(User_Model_Calcs!B282))</f>
        <v>-3556.4231048453439</v>
      </c>
      <c r="L282">
        <f t="shared" ca="1" si="45"/>
        <v>-33.930079080776927</v>
      </c>
      <c r="M282">
        <f t="shared" ca="1" si="46"/>
        <v>6371.4539963936822</v>
      </c>
      <c r="N282">
        <f ca="1">SQRT(User_Model_Calcs!M282^2+Sat_Data!$B$3^2-2*User_Model_Calcs!M282*Sat_Data!$B$3*COS(RADIANS(L282))*COS(RADIANS(I282)))</f>
        <v>37076.992893989875</v>
      </c>
      <c r="O282">
        <f ca="1">DEGREES(ACOS(((Earth_Data!$B$1+Sat_Data!$B$2)/User_Model_Calcs!N282)*SQRT(1-COS(RADIANS(User_Model_Calcs!I282))^2*COS(RADIANS(User_Model_Calcs!B282))^2)))</f>
        <v>49.894959498985635</v>
      </c>
      <c r="P282">
        <f t="shared" ca="1" si="42"/>
        <v>9.8456927530185929</v>
      </c>
    </row>
    <row r="283" spans="1:16" x14ac:dyDescent="0.25">
      <c r="A283">
        <f t="shared" ca="1" si="49"/>
        <v>112.02328226769615</v>
      </c>
      <c r="B283">
        <f t="shared" ca="1" si="50"/>
        <v>-29.204430082449846</v>
      </c>
      <c r="C283" s="6">
        <v>20135.9375</v>
      </c>
      <c r="D283">
        <f t="shared" ca="1" si="41"/>
        <v>0.75</v>
      </c>
      <c r="E283" s="1">
        <v>0.65</v>
      </c>
      <c r="F283">
        <v>19.899999999999999</v>
      </c>
      <c r="G283">
        <f t="shared" ca="1" si="43"/>
        <v>42.007420362456692</v>
      </c>
      <c r="H283">
        <f t="shared" ca="1" si="44"/>
        <v>21.551796251542051</v>
      </c>
      <c r="I283">
        <f ca="1">User_Model_Calcs!A283-Sat_Data!$B$5</f>
        <v>2.0232822676961462</v>
      </c>
      <c r="J283">
        <f ca="1">(Earth_Data!$B$1/SQRT(1-Earth_Data!$B$2^2*SIN(RADIANS(User_Model_Calcs!B283))^2))*COS(RADIANS(User_Model_Calcs!B283))</f>
        <v>5571.8205151954899</v>
      </c>
      <c r="K283">
        <f ca="1">((Earth_Data!$B$1*(1-Earth_Data!$B$2^2))/SQRT(1-Earth_Data!$B$2^2*SIN(RADIANS(User_Model_Calcs!B283))^2))*SIN(RADIANS(User_Model_Calcs!B283))</f>
        <v>-3093.7002320036077</v>
      </c>
      <c r="L283">
        <f t="shared" ca="1" si="45"/>
        <v>-29.040806905879251</v>
      </c>
      <c r="M283">
        <f t="shared" ca="1" si="46"/>
        <v>6373.0812782399462</v>
      </c>
      <c r="N283">
        <f ca="1">SQRT(User_Model_Calcs!M283^2+Sat_Data!$B$3^2-2*User_Model_Calcs!M283*Sat_Data!$B$3*COS(RADIANS(L283))*COS(RADIANS(I283)))</f>
        <v>36726.853333424122</v>
      </c>
      <c r="O283">
        <f ca="1">DEGREES(ACOS(((Earth_Data!$B$1+Sat_Data!$B$2)/User_Model_Calcs!N283)*SQRT(1-COS(RADIANS(User_Model_Calcs!I283))^2*COS(RADIANS(User_Model_Calcs!B283))^2)))</f>
        <v>55.855682436938167</v>
      </c>
      <c r="P283">
        <f t="shared" ca="1" si="42"/>
        <v>4.1411874314793344</v>
      </c>
    </row>
    <row r="284" spans="1:16" x14ac:dyDescent="0.25">
      <c r="A284">
        <f t="shared" ca="1" si="49"/>
        <v>107.95792448641654</v>
      </c>
      <c r="B284">
        <f t="shared" ca="1" si="50"/>
        <v>-34.193317686081294</v>
      </c>
      <c r="C284" s="6">
        <v>20135.9375</v>
      </c>
      <c r="D284">
        <f t="shared" ca="1" si="41"/>
        <v>0.75</v>
      </c>
      <c r="E284" s="1">
        <v>0.65</v>
      </c>
      <c r="F284">
        <v>19.899999999999999</v>
      </c>
      <c r="G284">
        <f t="shared" ca="1" si="43"/>
        <v>42.007420362456692</v>
      </c>
      <c r="H284">
        <f t="shared" ca="1" si="44"/>
        <v>20.554504469634136</v>
      </c>
      <c r="I284">
        <f ca="1">User_Model_Calcs!A284-Sat_Data!$B$5</f>
        <v>-2.0420755135834554</v>
      </c>
      <c r="J284">
        <f ca="1">(Earth_Data!$B$1/SQRT(1-Earth_Data!$B$2^2*SIN(RADIANS(User_Model_Calcs!B284))^2))*COS(RADIANS(User_Model_Calcs!B284))</f>
        <v>5281.2398542535593</v>
      </c>
      <c r="K284">
        <f ca="1">((Earth_Data!$B$1*(1-Earth_Data!$B$2^2))/SQRT(1-Earth_Data!$B$2^2*SIN(RADIANS(User_Model_Calcs!B284))^2))*SIN(RADIANS(User_Model_Calcs!B284))</f>
        <v>-3564.2051242502084</v>
      </c>
      <c r="L284">
        <f t="shared" ca="1" si="45"/>
        <v>-34.014641025589206</v>
      </c>
      <c r="M284">
        <f t="shared" ca="1" si="46"/>
        <v>6371.4246888657171</v>
      </c>
      <c r="N284">
        <f ca="1">SQRT(User_Model_Calcs!M284^2+Sat_Data!$B$3^2-2*User_Model_Calcs!M284*Sat_Data!$B$3*COS(RADIANS(L284))*COS(RADIANS(I284)))</f>
        <v>37058.530937571493</v>
      </c>
      <c r="O284">
        <f ca="1">DEGREES(ACOS(((Earth_Data!$B$1+Sat_Data!$B$2)/User_Model_Calcs!N284)*SQRT(1-COS(RADIANS(User_Model_Calcs!I284))^2*COS(RADIANS(User_Model_Calcs!B284))^2)))</f>
        <v>50.18644315088342</v>
      </c>
      <c r="P284">
        <f t="shared" ca="1" si="42"/>
        <v>3.6303442786205458</v>
      </c>
    </row>
    <row r="285" spans="1:16" x14ac:dyDescent="0.25">
      <c r="A285">
        <f t="shared" ca="1" si="49"/>
        <v>110.76156148510007</v>
      </c>
      <c r="B285">
        <f t="shared" ca="1" si="50"/>
        <v>-29.328269891138497</v>
      </c>
      <c r="C285" s="6">
        <v>20135.9375</v>
      </c>
      <c r="D285">
        <f t="shared" ca="1" si="41"/>
        <v>1.2</v>
      </c>
      <c r="E285" s="1">
        <v>0.65</v>
      </c>
      <c r="F285">
        <v>19.899999999999999</v>
      </c>
      <c r="G285">
        <f t="shared" ca="1" si="43"/>
        <v>46.089820015575185</v>
      </c>
      <c r="H285">
        <f t="shared" ca="1" si="44"/>
        <v>20.723311437676479</v>
      </c>
      <c r="I285">
        <f ca="1">User_Model_Calcs!A285-Sat_Data!$B$5</f>
        <v>0.76156148510007426</v>
      </c>
      <c r="J285">
        <f ca="1">(Earth_Data!$B$1/SQRT(1-Earth_Data!$B$2^2*SIN(RADIANS(User_Model_Calcs!B285))^2))*COS(RADIANS(User_Model_Calcs!B285))</f>
        <v>5565.110073417226</v>
      </c>
      <c r="K285">
        <f ca="1">((Earth_Data!$B$1*(1-Earth_Data!$B$2^2))/SQRT(1-Earth_Data!$B$2^2*SIN(RADIANS(User_Model_Calcs!B285))^2))*SIN(RADIANS(User_Model_Calcs!B285))</f>
        <v>-3105.674571483396</v>
      </c>
      <c r="L285">
        <f t="shared" ca="1" si="45"/>
        <v>-29.16421122718927</v>
      </c>
      <c r="M285">
        <f t="shared" ca="1" si="46"/>
        <v>6373.042026631274</v>
      </c>
      <c r="N285">
        <f ca="1">SQRT(User_Model_Calcs!M285^2+Sat_Data!$B$3^2-2*User_Model_Calcs!M285*Sat_Data!$B$3*COS(RADIANS(L285))*COS(RADIANS(I285)))</f>
        <v>36731.126595238042</v>
      </c>
      <c r="O285">
        <f ca="1">DEGREES(ACOS(((Earth_Data!$B$1+Sat_Data!$B$2)/User_Model_Calcs!N285)*SQRT(1-COS(RADIANS(User_Model_Calcs!I285))^2*COS(RADIANS(User_Model_Calcs!B285))^2)))</f>
        <v>55.776699019437871</v>
      </c>
      <c r="P285">
        <f t="shared" ca="1" si="42"/>
        <v>1.5545115379099568</v>
      </c>
    </row>
    <row r="286" spans="1:16" x14ac:dyDescent="0.25">
      <c r="A286">
        <f t="shared" ca="1" si="49"/>
        <v>110.69922931103214</v>
      </c>
      <c r="B286">
        <f t="shared" ca="1" si="50"/>
        <v>-29.590148812275729</v>
      </c>
      <c r="C286" s="6">
        <v>20135.9375</v>
      </c>
      <c r="D286">
        <f t="shared" ca="1" si="41"/>
        <v>3</v>
      </c>
      <c r="E286" s="1">
        <v>0.65</v>
      </c>
      <c r="F286">
        <v>19.899999999999999</v>
      </c>
      <c r="G286">
        <f t="shared" ca="1" si="43"/>
        <v>54.048620189015942</v>
      </c>
      <c r="H286">
        <f t="shared" ca="1" si="44"/>
        <v>17.868122157539261</v>
      </c>
      <c r="I286">
        <f ca="1">User_Model_Calcs!A286-Sat_Data!$B$5</f>
        <v>0.69922931103214125</v>
      </c>
      <c r="J286">
        <f ca="1">(Earth_Data!$B$1/SQRT(1-Earth_Data!$B$2^2*SIN(RADIANS(User_Model_Calcs!B286))^2))*COS(RADIANS(User_Model_Calcs!B286))</f>
        <v>5550.8342230476255</v>
      </c>
      <c r="K286">
        <f ca="1">((Earth_Data!$B$1*(1-Earth_Data!$B$2^2))/SQRT(1-Earth_Data!$B$2^2*SIN(RADIANS(User_Model_Calcs!B286))^2))*SIN(RADIANS(User_Model_Calcs!B286))</f>
        <v>-3130.9490178285123</v>
      </c>
      <c r="L286">
        <f t="shared" ca="1" si="45"/>
        <v>-29.425179294293248</v>
      </c>
      <c r="M286">
        <f t="shared" ca="1" si="46"/>
        <v>6372.9586789809064</v>
      </c>
      <c r="N286">
        <f ca="1">SQRT(User_Model_Calcs!M286^2+Sat_Data!$B$3^2-2*User_Model_Calcs!M286*Sat_Data!$B$3*COS(RADIANS(L286))*COS(RADIANS(I286)))</f>
        <v>36747.406148955859</v>
      </c>
      <c r="O286">
        <f ca="1">DEGREES(ACOS(((Earth_Data!$B$1+Sat_Data!$B$2)/User_Model_Calcs!N286)*SQRT(1-COS(RADIANS(User_Model_Calcs!I286))^2*COS(RADIANS(User_Model_Calcs!B286))^2)))</f>
        <v>55.478850121277333</v>
      </c>
      <c r="P286">
        <f t="shared" ca="1" si="42"/>
        <v>1.4158211945161845</v>
      </c>
    </row>
    <row r="287" spans="1:16" x14ac:dyDescent="0.25">
      <c r="A287">
        <f t="shared" ca="1" si="49"/>
        <v>104.79020124286833</v>
      </c>
      <c r="B287">
        <f t="shared" ca="1" si="50"/>
        <v>-32.681689346921324</v>
      </c>
      <c r="C287" s="6">
        <v>20135.9375</v>
      </c>
      <c r="D287">
        <f t="shared" ca="1" si="41"/>
        <v>0.75</v>
      </c>
      <c r="E287" s="1">
        <v>0.65</v>
      </c>
      <c r="F287">
        <v>19.899999999999999</v>
      </c>
      <c r="G287">
        <f t="shared" ca="1" si="43"/>
        <v>42.007420362456692</v>
      </c>
      <c r="H287">
        <f t="shared" ca="1" si="44"/>
        <v>18.096026245592583</v>
      </c>
      <c r="I287">
        <f ca="1">User_Model_Calcs!A287-Sat_Data!$B$5</f>
        <v>-5.2097987571316651</v>
      </c>
      <c r="J287">
        <f ca="1">(Earth_Data!$B$1/SQRT(1-Earth_Data!$B$2^2*SIN(RADIANS(User_Model_Calcs!B287))^2))*COS(RADIANS(User_Model_Calcs!B287))</f>
        <v>5373.6214764569795</v>
      </c>
      <c r="K287">
        <f ca="1">((Earth_Data!$B$1*(1-Earth_Data!$B$2^2))/SQRT(1-Earth_Data!$B$2^2*SIN(RADIANS(User_Model_Calcs!B287))^2))*SIN(RADIANS(User_Model_Calcs!B287))</f>
        <v>-3424.3005551113934</v>
      </c>
      <c r="L287">
        <f t="shared" ca="1" si="45"/>
        <v>-32.507023395307051</v>
      </c>
      <c r="M287">
        <f t="shared" ca="1" si="46"/>
        <v>6371.9417812764023</v>
      </c>
      <c r="N287">
        <f ca="1">SQRT(User_Model_Calcs!M287^2+Sat_Data!$B$3^2-2*User_Model_Calcs!M287*Sat_Data!$B$3*COS(RADIANS(L287))*COS(RADIANS(I287)))</f>
        <v>36974.857613359949</v>
      </c>
      <c r="O287">
        <f ca="1">DEGREES(ACOS(((Earth_Data!$B$1+Sat_Data!$B$2)/User_Model_Calcs!N287)*SQRT(1-COS(RADIANS(User_Model_Calcs!I287))^2*COS(RADIANS(User_Model_Calcs!B287))^2)))</f>
        <v>51.545601344333789</v>
      </c>
      <c r="P287">
        <f t="shared" ca="1" si="42"/>
        <v>9.5845513346412279</v>
      </c>
    </row>
    <row r="288" spans="1:16" x14ac:dyDescent="0.25">
      <c r="A288">
        <f t="shared" ca="1" si="49"/>
        <v>106.81455596449101</v>
      </c>
      <c r="B288">
        <f t="shared" ca="1" si="50"/>
        <v>-34.888027034115112</v>
      </c>
      <c r="C288" s="6">
        <v>20135.9375</v>
      </c>
      <c r="D288">
        <f t="shared" ca="1" si="41"/>
        <v>1.2</v>
      </c>
      <c r="E288" s="1">
        <v>0.65</v>
      </c>
      <c r="F288">
        <v>19.899999999999999</v>
      </c>
      <c r="G288">
        <f t="shared" ca="1" si="43"/>
        <v>46.089820015575185</v>
      </c>
      <c r="H288">
        <f t="shared" ca="1" si="44"/>
        <v>15.859462858746532</v>
      </c>
      <c r="I288">
        <f ca="1">User_Model_Calcs!A288-Sat_Data!$B$5</f>
        <v>-3.1854440355089935</v>
      </c>
      <c r="J288">
        <f ca="1">(Earth_Data!$B$1/SQRT(1-Earth_Data!$B$2^2*SIN(RADIANS(User_Model_Calcs!B288))^2))*COS(RADIANS(User_Model_Calcs!B288))</f>
        <v>5237.5445683981179</v>
      </c>
      <c r="K288">
        <f ca="1">((Earth_Data!$B$1*(1-Earth_Data!$B$2^2))/SQRT(1-Earth_Data!$B$2^2*SIN(RADIANS(User_Model_Calcs!B288))^2))*SIN(RADIANS(User_Model_Calcs!B288))</f>
        <v>-3627.685559622144</v>
      </c>
      <c r="L288">
        <f t="shared" ca="1" si="45"/>
        <v>-34.70767269895925</v>
      </c>
      <c r="M288">
        <f t="shared" ca="1" si="46"/>
        <v>6371.1832202070327</v>
      </c>
      <c r="N288">
        <f ca="1">SQRT(User_Model_Calcs!M288^2+Sat_Data!$B$3^2-2*User_Model_Calcs!M288*Sat_Data!$B$3*COS(RADIANS(L288))*COS(RADIANS(I288)))</f>
        <v>37113.555150660344</v>
      </c>
      <c r="O288">
        <f ca="1">DEGREES(ACOS(((Earth_Data!$B$1+Sat_Data!$B$2)/User_Model_Calcs!N288)*SQRT(1-COS(RADIANS(User_Model_Calcs!I288))^2*COS(RADIANS(User_Model_Calcs!B288))^2)))</f>
        <v>49.317148186543491</v>
      </c>
      <c r="P288">
        <f t="shared" ca="1" si="42"/>
        <v>5.5574573881991149</v>
      </c>
    </row>
    <row r="289" spans="1:16" x14ac:dyDescent="0.25">
      <c r="A289">
        <f t="shared" ca="1" si="49"/>
        <v>110.42059514506545</v>
      </c>
      <c r="B289">
        <f t="shared" ca="1" si="50"/>
        <v>-30.498073246440878</v>
      </c>
      <c r="C289" s="6">
        <v>20135.9375</v>
      </c>
      <c r="D289">
        <f t="shared" ca="1" si="41"/>
        <v>1.2</v>
      </c>
      <c r="E289" s="1">
        <v>0.65</v>
      </c>
      <c r="F289">
        <v>19.899999999999999</v>
      </c>
      <c r="G289">
        <f t="shared" ca="1" si="43"/>
        <v>46.089820015575185</v>
      </c>
      <c r="H289">
        <f t="shared" ca="1" si="44"/>
        <v>19.018920370989292</v>
      </c>
      <c r="I289">
        <f ca="1">User_Model_Calcs!A289-Sat_Data!$B$5</f>
        <v>0.42059514506544815</v>
      </c>
      <c r="J289">
        <f ca="1">(Earth_Data!$B$1/SQRT(1-Earth_Data!$B$2^2*SIN(RADIANS(User_Model_Calcs!B289))^2))*COS(RADIANS(User_Model_Calcs!B289))</f>
        <v>5500.4444615179291</v>
      </c>
      <c r="K289">
        <f ca="1">((Earth_Data!$B$1*(1-Earth_Data!$B$2^2))/SQRT(1-Earth_Data!$B$2^2*SIN(RADIANS(User_Model_Calcs!B289))^2))*SIN(RADIANS(User_Model_Calcs!B289))</f>
        <v>-3218.0716381007423</v>
      </c>
      <c r="L289">
        <f t="shared" ca="1" si="45"/>
        <v>-30.33005250407756</v>
      </c>
      <c r="M289">
        <f t="shared" ca="1" si="46"/>
        <v>6372.6661878833465</v>
      </c>
      <c r="N289">
        <f ca="1">SQRT(User_Model_Calcs!M289^2+Sat_Data!$B$3^2-2*User_Model_Calcs!M289*Sat_Data!$B$3*COS(RADIANS(L289))*COS(RADIANS(I289)))</f>
        <v>36804.823774647848</v>
      </c>
      <c r="O289">
        <f ca="1">DEGREES(ACOS(((Earth_Data!$B$1+Sat_Data!$B$2)/User_Model_Calcs!N289)*SQRT(1-COS(RADIANS(User_Model_Calcs!I289))^2*COS(RADIANS(User_Model_Calcs!B289))^2)))</f>
        <v>54.447036284710997</v>
      </c>
      <c r="P289">
        <f t="shared" ca="1" si="42"/>
        <v>0.82870067169248307</v>
      </c>
    </row>
    <row r="290" spans="1:16" x14ac:dyDescent="0.25">
      <c r="A290">
        <f t="shared" ca="1" si="49"/>
        <v>105.15576592382966</v>
      </c>
      <c r="B290">
        <f t="shared" ca="1" si="50"/>
        <v>-29.382640792916519</v>
      </c>
      <c r="C290" s="6">
        <v>20135.9375</v>
      </c>
      <c r="D290">
        <f t="shared" ca="1" si="41"/>
        <v>1.2</v>
      </c>
      <c r="E290" s="1">
        <v>0.65</v>
      </c>
      <c r="F290">
        <v>19.899999999999999</v>
      </c>
      <c r="G290">
        <f t="shared" ca="1" si="43"/>
        <v>46.089820015575185</v>
      </c>
      <c r="H290">
        <f t="shared" ca="1" si="44"/>
        <v>17.133325855191924</v>
      </c>
      <c r="I290">
        <f ca="1">User_Model_Calcs!A290-Sat_Data!$B$5</f>
        <v>-4.8442340761703377</v>
      </c>
      <c r="J290">
        <f ca="1">(Earth_Data!$B$1/SQRT(1-Earth_Data!$B$2^2*SIN(RADIANS(User_Model_Calcs!B290))^2))*COS(RADIANS(User_Model_Calcs!B290))</f>
        <v>5562.1556940140263</v>
      </c>
      <c r="K290">
        <f ca="1">((Earth_Data!$B$1*(1-Earth_Data!$B$2^2))/SQRT(1-Earth_Data!$B$2^2*SIN(RADIANS(User_Model_Calcs!B290))^2))*SIN(RADIANS(User_Model_Calcs!B290))</f>
        <v>-3110.9272945943189</v>
      </c>
      <c r="L290">
        <f t="shared" ca="1" si="45"/>
        <v>-29.218391894530853</v>
      </c>
      <c r="M290">
        <f t="shared" ca="1" si="46"/>
        <v>6373.0247604025972</v>
      </c>
      <c r="N290">
        <f ca="1">SQRT(User_Model_Calcs!M290^2+Sat_Data!$B$3^2-2*User_Model_Calcs!M290*Sat_Data!$B$3*COS(RADIANS(L290))*COS(RADIANS(I290)))</f>
        <v>36756.748744692042</v>
      </c>
      <c r="O290">
        <f ca="1">DEGREES(ACOS(((Earth_Data!$B$1+Sat_Data!$B$2)/User_Model_Calcs!N290)*SQRT(1-COS(RADIANS(User_Model_Calcs!I290))^2*COS(RADIANS(User_Model_Calcs!B290))^2)))</f>
        <v>55.311557087187424</v>
      </c>
      <c r="P290">
        <f t="shared" ca="1" si="42"/>
        <v>9.8001889279089252</v>
      </c>
    </row>
    <row r="291" spans="1:16" x14ac:dyDescent="0.25">
      <c r="A291">
        <f t="shared" ca="1" si="49"/>
        <v>108.08444245803055</v>
      </c>
      <c r="B291">
        <f t="shared" ca="1" si="50"/>
        <v>-27.96674645748525</v>
      </c>
      <c r="C291" s="6">
        <v>20135.9375</v>
      </c>
      <c r="D291">
        <f t="shared" ca="1" si="41"/>
        <v>0.75</v>
      </c>
      <c r="E291" s="1">
        <v>0.65</v>
      </c>
      <c r="F291">
        <v>19.899999999999999</v>
      </c>
      <c r="G291">
        <f t="shared" ca="1" si="43"/>
        <v>42.007420362456692</v>
      </c>
      <c r="H291">
        <f t="shared" ca="1" si="44"/>
        <v>19.190718553817689</v>
      </c>
      <c r="I291">
        <f ca="1">User_Model_Calcs!A291-Sat_Data!$B$5</f>
        <v>-1.9155575419694486</v>
      </c>
      <c r="J291">
        <f ca="1">(Earth_Data!$B$1/SQRT(1-Earth_Data!$B$2^2*SIN(RADIANS(User_Model_Calcs!B291))^2))*COS(RADIANS(User_Model_Calcs!B291))</f>
        <v>5637.451753274152</v>
      </c>
      <c r="K291">
        <f ca="1">((Earth_Data!$B$1*(1-Earth_Data!$B$2^2))/SQRT(1-Earth_Data!$B$2^2*SIN(RADIANS(User_Model_Calcs!B291))^2))*SIN(RADIANS(User_Model_Calcs!B291))</f>
        <v>-2973.2520439483951</v>
      </c>
      <c r="L291">
        <f t="shared" ca="1" si="45"/>
        <v>-27.807641357683643</v>
      </c>
      <c r="M291">
        <f t="shared" ca="1" si="46"/>
        <v>6373.4676579815732</v>
      </c>
      <c r="N291">
        <f ca="1">SQRT(User_Model_Calcs!M291^2+Sat_Data!$B$3^2-2*User_Model_Calcs!M291*Sat_Data!$B$3*COS(RADIANS(L291))*COS(RADIANS(I291)))</f>
        <v>36651.123377138574</v>
      </c>
      <c r="O291">
        <f ca="1">DEGREES(ACOS(((Earth_Data!$B$1+Sat_Data!$B$2)/User_Model_Calcs!N291)*SQRT(1-COS(RADIANS(User_Model_Calcs!I291))^2*COS(RADIANS(User_Model_Calcs!B291))^2)))</f>
        <v>57.277734199310672</v>
      </c>
      <c r="P291">
        <f t="shared" ca="1" si="42"/>
        <v>4.0793169833594156</v>
      </c>
    </row>
    <row r="292" spans="1:16" x14ac:dyDescent="0.25">
      <c r="A292">
        <f t="shared" ca="1" si="49"/>
        <v>104.19051594944727</v>
      </c>
      <c r="B292">
        <f t="shared" ca="1" si="50"/>
        <v>-30.110839811294522</v>
      </c>
      <c r="C292" s="6">
        <v>20135.9375</v>
      </c>
      <c r="D292">
        <f t="shared" ca="1" si="41"/>
        <v>1.2</v>
      </c>
      <c r="E292" s="1">
        <v>0.65</v>
      </c>
      <c r="F292">
        <v>19.899999999999999</v>
      </c>
      <c r="G292">
        <f t="shared" ca="1" si="43"/>
        <v>46.089820015575185</v>
      </c>
      <c r="H292">
        <f t="shared" ca="1" si="44"/>
        <v>19.405829480021218</v>
      </c>
      <c r="I292">
        <f ca="1">User_Model_Calcs!A292-Sat_Data!$B$5</f>
        <v>-5.8094840505527259</v>
      </c>
      <c r="J292">
        <f ca="1">(Earth_Data!$B$1/SQRT(1-Earth_Data!$B$2^2*SIN(RADIANS(User_Model_Calcs!B292))^2))*COS(RADIANS(User_Model_Calcs!B292))</f>
        <v>5522.1055564750468</v>
      </c>
      <c r="K292">
        <f ca="1">((Earth_Data!$B$1*(1-Earth_Data!$B$2^2))/SQRT(1-Earth_Data!$B$2^2*SIN(RADIANS(User_Model_Calcs!B292))^2))*SIN(RADIANS(User_Model_Calcs!B292))</f>
        <v>-3181.0097375651676</v>
      </c>
      <c r="L292">
        <f t="shared" ca="1" si="45"/>
        <v>-29.944100067823541</v>
      </c>
      <c r="M292">
        <f t="shared" ca="1" si="46"/>
        <v>6372.7915961011158</v>
      </c>
      <c r="N292">
        <f ca="1">SQRT(User_Model_Calcs!M292^2+Sat_Data!$B$3^2-2*User_Model_Calcs!M292*Sat_Data!$B$3*COS(RADIANS(L292))*COS(RADIANS(I292)))</f>
        <v>36812.351264331024</v>
      </c>
      <c r="O292">
        <f ca="1">DEGREES(ACOS(((Earth_Data!$B$1+Sat_Data!$B$2)/User_Model_Calcs!N292)*SQRT(1-COS(RADIANS(User_Model_Calcs!I292))^2*COS(RADIANS(User_Model_Calcs!B292))^2)))</f>
        <v>54.317390036535393</v>
      </c>
      <c r="P292">
        <f t="shared" ca="1" si="42"/>
        <v>11.464541877271326</v>
      </c>
    </row>
    <row r="293" spans="1:16" x14ac:dyDescent="0.25">
      <c r="A293">
        <f t="shared" ca="1" si="49"/>
        <v>108.54556092528813</v>
      </c>
      <c r="B293">
        <f t="shared" ca="1" si="50"/>
        <v>-31.134002730065447</v>
      </c>
      <c r="C293" s="6">
        <v>20135.9375</v>
      </c>
      <c r="D293">
        <f t="shared" ca="1" si="41"/>
        <v>3</v>
      </c>
      <c r="E293" s="1">
        <v>0.65</v>
      </c>
      <c r="F293">
        <v>19.899999999999999</v>
      </c>
      <c r="G293">
        <f t="shared" ca="1" si="43"/>
        <v>54.048620189015942</v>
      </c>
      <c r="H293">
        <f t="shared" ca="1" si="44"/>
        <v>21.126675775376079</v>
      </c>
      <c r="I293">
        <f ca="1">User_Model_Calcs!A293-Sat_Data!$B$5</f>
        <v>-1.4544390747118712</v>
      </c>
      <c r="J293">
        <f ca="1">(Earth_Data!$B$1/SQRT(1-Earth_Data!$B$2^2*SIN(RADIANS(User_Model_Calcs!B293))^2))*COS(RADIANS(User_Model_Calcs!B293))</f>
        <v>5464.3270384807765</v>
      </c>
      <c r="K293">
        <f ca="1">((Earth_Data!$B$1*(1-Earth_Data!$B$2^2))/SQRT(1-Earth_Data!$B$2^2*SIN(RADIANS(User_Model_Calcs!B293))^2))*SIN(RADIANS(User_Model_Calcs!B293))</f>
        <v>-3278.6206249986976</v>
      </c>
      <c r="L293">
        <f t="shared" ca="1" si="45"/>
        <v>-30.963944667251976</v>
      </c>
      <c r="M293">
        <f t="shared" ca="1" si="46"/>
        <v>6372.4581745303703</v>
      </c>
      <c r="N293">
        <f ca="1">SQRT(User_Model_Calcs!M293^2+Sat_Data!$B$3^2-2*User_Model_Calcs!M293*Sat_Data!$B$3*COS(RADIANS(L293))*COS(RADIANS(I293)))</f>
        <v>36847.986134999956</v>
      </c>
      <c r="O293">
        <f ca="1">DEGREES(ACOS(((Earth_Data!$B$1+Sat_Data!$B$2)/User_Model_Calcs!N293)*SQRT(1-COS(RADIANS(User_Model_Calcs!I293))^2*COS(RADIANS(User_Model_Calcs!B293))^2)))</f>
        <v>53.68967665403099</v>
      </c>
      <c r="P293">
        <f t="shared" ca="1" si="42"/>
        <v>2.8113491376328796</v>
      </c>
    </row>
    <row r="294" spans="1:16" x14ac:dyDescent="0.25">
      <c r="A294">
        <f t="shared" ca="1" si="49"/>
        <v>111.76755687905116</v>
      </c>
      <c r="B294">
        <f t="shared" ca="1" si="50"/>
        <v>-29.539840506609512</v>
      </c>
      <c r="C294" s="6">
        <v>20135.9375</v>
      </c>
      <c r="D294">
        <f t="shared" ca="1" si="41"/>
        <v>1.2</v>
      </c>
      <c r="E294" s="1">
        <v>0.65</v>
      </c>
      <c r="F294">
        <v>19.899999999999999</v>
      </c>
      <c r="G294">
        <f t="shared" ca="1" si="43"/>
        <v>46.089820015575185</v>
      </c>
      <c r="H294">
        <f t="shared" ca="1" si="44"/>
        <v>15.485087871730414</v>
      </c>
      <c r="I294">
        <f ca="1">User_Model_Calcs!A294-Sat_Data!$B$5</f>
        <v>1.7675568790511562</v>
      </c>
      <c r="J294">
        <f ca="1">(Earth_Data!$B$1/SQRT(1-Earth_Data!$B$2^2*SIN(RADIANS(User_Model_Calcs!B294))^2))*COS(RADIANS(User_Model_Calcs!B294))</f>
        <v>5553.5856940980248</v>
      </c>
      <c r="K294">
        <f ca="1">((Earth_Data!$B$1*(1-Earth_Data!$B$2^2))/SQRT(1-Earth_Data!$B$2^2*SIN(RADIANS(User_Model_Calcs!B294))^2))*SIN(RADIANS(User_Model_Calcs!B294))</f>
        <v>-3126.0986553570319</v>
      </c>
      <c r="L294">
        <f t="shared" ca="1" si="45"/>
        <v>-29.375044906570778</v>
      </c>
      <c r="M294">
        <f t="shared" ca="1" si="46"/>
        <v>6372.974726508437</v>
      </c>
      <c r="N294">
        <f ca="1">SQRT(User_Model_Calcs!M294^2+Sat_Data!$B$3^2-2*User_Model_Calcs!M294*Sat_Data!$B$3*COS(RADIANS(L294))*COS(RADIANS(I294)))</f>
        <v>36746.809583924274</v>
      </c>
      <c r="O294">
        <f ca="1">DEGREES(ACOS(((Earth_Data!$B$1+Sat_Data!$B$2)/User_Model_Calcs!N294)*SQRT(1-COS(RADIANS(User_Model_Calcs!I294))^2*COS(RADIANS(User_Model_Calcs!B294))^2)))</f>
        <v>55.49001549112117</v>
      </c>
      <c r="P294">
        <f t="shared" ca="1" si="42"/>
        <v>3.5815652351971763</v>
      </c>
    </row>
    <row r="295" spans="1:16" x14ac:dyDescent="0.25">
      <c r="A295">
        <f t="shared" ca="1" si="49"/>
        <v>111.18344541243754</v>
      </c>
      <c r="B295">
        <f t="shared" ca="1" si="50"/>
        <v>-34.153722526664097</v>
      </c>
      <c r="C295" s="6">
        <v>20135.9375</v>
      </c>
      <c r="D295">
        <f t="shared" ca="1" si="41"/>
        <v>3</v>
      </c>
      <c r="E295" s="1">
        <v>0.65</v>
      </c>
      <c r="F295">
        <v>19.899999999999999</v>
      </c>
      <c r="G295">
        <f t="shared" ca="1" si="43"/>
        <v>54.048620189015942</v>
      </c>
      <c r="H295">
        <f t="shared" ca="1" si="44"/>
        <v>17.020440153886373</v>
      </c>
      <c r="I295">
        <f ca="1">User_Model_Calcs!A295-Sat_Data!$B$5</f>
        <v>1.1834454124375355</v>
      </c>
      <c r="J295">
        <f ca="1">(Earth_Data!$B$1/SQRT(1-Earth_Data!$B$2^2*SIN(RADIANS(User_Model_Calcs!B295))^2))*COS(RADIANS(User_Model_Calcs!B295))</f>
        <v>5283.706910232424</v>
      </c>
      <c r="K295">
        <f ca="1">((Earth_Data!$B$1*(1-Earth_Data!$B$2^2))/SQRT(1-Earth_Data!$B$2^2*SIN(RADIANS(User_Model_Calcs!B295))^2))*SIN(RADIANS(User_Model_Calcs!B295))</f>
        <v>-3560.5713502934113</v>
      </c>
      <c r="L295">
        <f t="shared" ca="1" si="45"/>
        <v>-33.975144648576148</v>
      </c>
      <c r="M295">
        <f t="shared" ca="1" si="46"/>
        <v>6371.4383818544547</v>
      </c>
      <c r="N295">
        <f ca="1">SQRT(User_Model_Calcs!M295^2+Sat_Data!$B$3^2-2*User_Model_Calcs!M295*Sat_Data!$B$3*COS(RADIANS(L295))*COS(RADIANS(I295)))</f>
        <v>37053.192247105086</v>
      </c>
      <c r="O295">
        <f ca="1">DEGREES(ACOS(((Earth_Data!$B$1+Sat_Data!$B$2)/User_Model_Calcs!N295)*SQRT(1-COS(RADIANS(User_Model_Calcs!I295))^2*COS(RADIANS(User_Model_Calcs!B295))^2)))</f>
        <v>50.271519823385354</v>
      </c>
      <c r="P295">
        <f t="shared" ca="1" si="42"/>
        <v>2.1073174613740977</v>
      </c>
    </row>
    <row r="296" spans="1:16" x14ac:dyDescent="0.25">
      <c r="A296">
        <f t="shared" ca="1" si="49"/>
        <v>104.58255086029153</v>
      </c>
      <c r="B296">
        <f t="shared" ca="1" si="50"/>
        <v>-35.664736893620749</v>
      </c>
      <c r="C296" s="6">
        <v>20135.9375</v>
      </c>
      <c r="D296">
        <f t="shared" ca="1" si="41"/>
        <v>1.2</v>
      </c>
      <c r="E296" s="1">
        <v>0.65</v>
      </c>
      <c r="F296">
        <v>19.899999999999999</v>
      </c>
      <c r="G296">
        <f t="shared" ca="1" si="43"/>
        <v>46.089820015575185</v>
      </c>
      <c r="H296">
        <f t="shared" ca="1" si="44"/>
        <v>23.860780147462407</v>
      </c>
      <c r="I296">
        <f ca="1">User_Model_Calcs!A296-Sat_Data!$B$5</f>
        <v>-5.4174491397084665</v>
      </c>
      <c r="J296">
        <f ca="1">(Earth_Data!$B$1/SQRT(1-Earth_Data!$B$2^2*SIN(RADIANS(User_Model_Calcs!B296))^2))*COS(RADIANS(User_Model_Calcs!B296))</f>
        <v>5187.7784311818987</v>
      </c>
      <c r="K296">
        <f ca="1">((Earth_Data!$B$1*(1-Earth_Data!$B$2^2))/SQRT(1-Earth_Data!$B$2^2*SIN(RADIANS(User_Model_Calcs!B296))^2))*SIN(RADIANS(User_Model_Calcs!B296))</f>
        <v>-3698.0342445094261</v>
      </c>
      <c r="L296">
        <f t="shared" ca="1" si="45"/>
        <v>-35.482632033049036</v>
      </c>
      <c r="M296">
        <f t="shared" ca="1" si="46"/>
        <v>6370.9106354272872</v>
      </c>
      <c r="N296">
        <f ca="1">SQRT(User_Model_Calcs!M296^2+Sat_Data!$B$3^2-2*User_Model_Calcs!M296*Sat_Data!$B$3*COS(RADIANS(L296))*COS(RADIANS(I296)))</f>
        <v>37187.106184758486</v>
      </c>
      <c r="O296">
        <f ca="1">DEGREES(ACOS(((Earth_Data!$B$1+Sat_Data!$B$2)/User_Model_Calcs!N296)*SQRT(1-COS(RADIANS(User_Model_Calcs!I296))^2*COS(RADIANS(User_Model_Calcs!B296))^2)))</f>
        <v>48.181709404389593</v>
      </c>
      <c r="P296">
        <f t="shared" ca="1" si="42"/>
        <v>9.2385885567426893</v>
      </c>
    </row>
    <row r="297" spans="1:16" x14ac:dyDescent="0.25">
      <c r="A297">
        <f t="shared" ca="1" si="49"/>
        <v>110.59337069974399</v>
      </c>
      <c r="B297">
        <f t="shared" ca="1" si="50"/>
        <v>-32.846213462983897</v>
      </c>
      <c r="C297" s="6">
        <v>20135.9375</v>
      </c>
      <c r="D297">
        <f t="shared" ca="1" si="41"/>
        <v>3</v>
      </c>
      <c r="E297" s="1">
        <v>0.65</v>
      </c>
      <c r="F297">
        <v>19.899999999999999</v>
      </c>
      <c r="G297">
        <f t="shared" ca="1" si="43"/>
        <v>54.048620189015942</v>
      </c>
      <c r="H297">
        <f t="shared" ca="1" si="44"/>
        <v>23.184633170148619</v>
      </c>
      <c r="I297">
        <f ca="1">User_Model_Calcs!A297-Sat_Data!$B$5</f>
        <v>0.5933706997439856</v>
      </c>
      <c r="J297">
        <f ca="1">(Earth_Data!$B$1/SQRT(1-Earth_Data!$B$2^2*SIN(RADIANS(User_Model_Calcs!B297))^2))*COS(RADIANS(User_Model_Calcs!B297))</f>
        <v>5363.7472447827004</v>
      </c>
      <c r="K297">
        <f ca="1">((Earth_Data!$B$1*(1-Earth_Data!$B$2^2))/SQRT(1-Earth_Data!$B$2^2*SIN(RADIANS(User_Model_Calcs!B297))^2))*SIN(RADIANS(User_Model_Calcs!B297))</f>
        <v>-3439.6435547874376</v>
      </c>
      <c r="L297">
        <f t="shared" ca="1" si="45"/>
        <v>-32.671087295298079</v>
      </c>
      <c r="M297">
        <f t="shared" ca="1" si="46"/>
        <v>6371.8860857602258</v>
      </c>
      <c r="N297">
        <f ca="1">SQRT(User_Model_Calcs!M297^2+Sat_Data!$B$3^2-2*User_Model_Calcs!M297*Sat_Data!$B$3*COS(RADIANS(L297))*COS(RADIANS(I297)))</f>
        <v>36961.118901707872</v>
      </c>
      <c r="O297">
        <f ca="1">DEGREES(ACOS(((Earth_Data!$B$1+Sat_Data!$B$2)/User_Model_Calcs!N297)*SQRT(1-COS(RADIANS(User_Model_Calcs!I297))^2*COS(RADIANS(User_Model_Calcs!B297))^2)))</f>
        <v>51.770176817864815</v>
      </c>
      <c r="P297">
        <f t="shared" ca="1" si="42"/>
        <v>1.0939069132231134</v>
      </c>
    </row>
    <row r="298" spans="1:16" x14ac:dyDescent="0.25">
      <c r="A298">
        <f t="shared" ca="1" si="49"/>
        <v>111.12834923403726</v>
      </c>
      <c r="B298">
        <f t="shared" ca="1" si="50"/>
        <v>-28.551147569294745</v>
      </c>
      <c r="C298" s="6">
        <v>20135.9375</v>
      </c>
      <c r="D298">
        <f t="shared" ca="1" si="41"/>
        <v>3</v>
      </c>
      <c r="E298" s="1">
        <v>0.65</v>
      </c>
      <c r="F298">
        <v>19.899999999999999</v>
      </c>
      <c r="G298">
        <f t="shared" ca="1" si="43"/>
        <v>54.048620189015942</v>
      </c>
      <c r="H298">
        <f t="shared" ca="1" si="44"/>
        <v>21.208195299910678</v>
      </c>
      <c r="I298">
        <f ca="1">User_Model_Calcs!A298-Sat_Data!$B$5</f>
        <v>1.128349234037259</v>
      </c>
      <c r="J298">
        <f ca="1">(Earth_Data!$B$1/SQRT(1-Earth_Data!$B$2^2*SIN(RADIANS(User_Model_Calcs!B298))^2))*COS(RADIANS(User_Model_Calcs!B298))</f>
        <v>5606.7881954086397</v>
      </c>
      <c r="K298">
        <f ca="1">((Earth_Data!$B$1*(1-Earth_Data!$B$2^2))/SQRT(1-Earth_Data!$B$2^2*SIN(RADIANS(User_Model_Calcs!B298))^2))*SIN(RADIANS(User_Model_Calcs!B298))</f>
        <v>-3030.2983234211019</v>
      </c>
      <c r="L298">
        <f t="shared" ca="1" si="45"/>
        <v>-28.389871830036778</v>
      </c>
      <c r="M298">
        <f t="shared" ca="1" si="46"/>
        <v>6373.286577355706</v>
      </c>
      <c r="N298">
        <f ca="1">SQRT(User_Model_Calcs!M298^2+Sat_Data!$B$3^2-2*User_Model_Calcs!M298*Sat_Data!$B$3*COS(RADIANS(L298))*COS(RADIANS(I298)))</f>
        <v>36683.979624961517</v>
      </c>
      <c r="O298">
        <f ca="1">DEGREES(ACOS(((Earth_Data!$B$1+Sat_Data!$B$2)/User_Model_Calcs!N298)*SQRT(1-COS(RADIANS(User_Model_Calcs!I298))^2*COS(RADIANS(User_Model_Calcs!B298))^2)))</f>
        <v>56.653437020847818</v>
      </c>
      <c r="P298">
        <f t="shared" ca="1" si="42"/>
        <v>2.3598143600227526</v>
      </c>
    </row>
    <row r="299" spans="1:16" x14ac:dyDescent="0.25">
      <c r="A299">
        <f t="shared" ca="1" si="49"/>
        <v>105.53776676531042</v>
      </c>
      <c r="B299">
        <f t="shared" ca="1" si="50"/>
        <v>-33.886105875521551</v>
      </c>
      <c r="C299" s="6">
        <v>20135.9375</v>
      </c>
      <c r="D299">
        <f t="shared" ca="1" si="41"/>
        <v>0.75</v>
      </c>
      <c r="E299" s="1">
        <v>0.65</v>
      </c>
      <c r="F299">
        <v>19.899999999999999</v>
      </c>
      <c r="G299">
        <f t="shared" ca="1" si="43"/>
        <v>42.007420362456692</v>
      </c>
      <c r="H299">
        <f t="shared" ca="1" si="44"/>
        <v>14.912086379961307</v>
      </c>
      <c r="I299">
        <f ca="1">User_Model_Calcs!A299-Sat_Data!$B$5</f>
        <v>-4.4622332346895774</v>
      </c>
      <c r="J299">
        <f ca="1">(Earth_Data!$B$1/SQRT(1-Earth_Data!$B$2^2*SIN(RADIANS(User_Model_Calcs!B299))^2))*COS(RADIANS(User_Model_Calcs!B299))</f>
        <v>5300.3149697061881</v>
      </c>
      <c r="K299">
        <f ca="1">((Earth_Data!$B$1*(1-Earth_Data!$B$2^2))/SQRT(1-Earth_Data!$B$2^2*SIN(RADIANS(User_Model_Calcs!B299))^2))*SIN(RADIANS(User_Model_Calcs!B299))</f>
        <v>-3535.967341124694</v>
      </c>
      <c r="L299">
        <f t="shared" ca="1" si="45"/>
        <v>-33.708204551584103</v>
      </c>
      <c r="M299">
        <f t="shared" ca="1" si="46"/>
        <v>6371.530727822942</v>
      </c>
      <c r="N299">
        <f ca="1">SQRT(User_Model_Calcs!M299^2+Sat_Data!$B$3^2-2*User_Model_Calcs!M299*Sat_Data!$B$3*COS(RADIANS(L299))*COS(RADIANS(I299)))</f>
        <v>37051.308890172928</v>
      </c>
      <c r="O299">
        <f ca="1">DEGREES(ACOS(((Earth_Data!$B$1+Sat_Data!$B$2)/User_Model_Calcs!N299)*SQRT(1-COS(RADIANS(User_Model_Calcs!I299))^2*COS(RADIANS(User_Model_Calcs!B299))^2)))</f>
        <v>50.303255239464789</v>
      </c>
      <c r="P299">
        <f t="shared" ca="1" si="42"/>
        <v>7.9678334439989742</v>
      </c>
    </row>
    <row r="300" spans="1:16" x14ac:dyDescent="0.25">
      <c r="A300">
        <f t="shared" ca="1" si="49"/>
        <v>111.82221548947699</v>
      </c>
      <c r="B300">
        <f t="shared" ca="1" si="50"/>
        <v>-35.178112646003285</v>
      </c>
      <c r="C300" s="6">
        <v>20135.9375</v>
      </c>
      <c r="D300">
        <f t="shared" ca="1" si="41"/>
        <v>1.2</v>
      </c>
      <c r="E300" s="1">
        <v>0.65</v>
      </c>
      <c r="F300">
        <v>19.899999999999999</v>
      </c>
      <c r="G300">
        <f t="shared" ca="1" si="43"/>
        <v>46.089820015575185</v>
      </c>
      <c r="H300">
        <f t="shared" ca="1" si="44"/>
        <v>18.633683967547483</v>
      </c>
      <c r="I300">
        <f ca="1">User_Model_Calcs!A300-Sat_Data!$B$5</f>
        <v>1.8222154894769886</v>
      </c>
      <c r="J300">
        <f ca="1">(Earth_Data!$B$1/SQRT(1-Earth_Data!$B$2^2*SIN(RADIANS(User_Model_Calcs!B300))^2))*COS(RADIANS(User_Model_Calcs!B300))</f>
        <v>5219.0702780341617</v>
      </c>
      <c r="K300">
        <f ca="1">((Earth_Data!$B$1*(1-Earth_Data!$B$2^2))/SQRT(1-Earth_Data!$B$2^2*SIN(RADIANS(User_Model_Calcs!B300))^2))*SIN(RADIANS(User_Model_Calcs!B300))</f>
        <v>-3654.0371949754449</v>
      </c>
      <c r="L300">
        <f t="shared" ca="1" si="45"/>
        <v>-34.997088996540434</v>
      </c>
      <c r="M300">
        <f t="shared" ca="1" si="46"/>
        <v>6371.0817283506576</v>
      </c>
      <c r="N300">
        <f ca="1">SQRT(User_Model_Calcs!M300^2+Sat_Data!$B$3^2-2*User_Model_Calcs!M300*Sat_Data!$B$3*COS(RADIANS(L300))*COS(RADIANS(I300)))</f>
        <v>37128.327838815792</v>
      </c>
      <c r="O300">
        <f ca="1">DEGREES(ACOS(((Earth_Data!$B$1+Sat_Data!$B$2)/User_Model_Calcs!N300)*SQRT(1-COS(RADIANS(User_Model_Calcs!I300))^2*COS(RADIANS(User_Model_Calcs!B300))^2)))</f>
        <v>49.085942299599438</v>
      </c>
      <c r="P300">
        <f t="shared" ca="1" si="42"/>
        <v>3.1607655392582168</v>
      </c>
    </row>
    <row r="301" spans="1:16" x14ac:dyDescent="0.25">
      <c r="A301">
        <f ca="1">107.947391934268+(RAND()*5-2.5)</f>
        <v>105.58063155215031</v>
      </c>
      <c r="B301">
        <f ca="1">-23.1146709996734+(RAND()*5-2.5)</f>
        <v>-24.570267155082085</v>
      </c>
      <c r="C301" s="6">
        <v>20135.9375</v>
      </c>
      <c r="D301">
        <f t="shared" ca="1" si="41"/>
        <v>0.75</v>
      </c>
      <c r="E301" s="1">
        <v>0.65</v>
      </c>
      <c r="F301">
        <v>19.899999999999999</v>
      </c>
      <c r="G301">
        <f t="shared" ca="1" si="43"/>
        <v>42.007420362456692</v>
      </c>
      <c r="H301">
        <f t="shared" ca="1" si="44"/>
        <v>18.116994953506286</v>
      </c>
      <c r="I301">
        <f ca="1">User_Model_Calcs!A301-Sat_Data!$B$5</f>
        <v>-4.419368447849692</v>
      </c>
      <c r="J301">
        <f ca="1">(Earth_Data!$B$1/SQRT(1-Earth_Data!$B$2^2*SIN(RADIANS(User_Model_Calcs!B301))^2))*COS(RADIANS(User_Model_Calcs!B301))</f>
        <v>5803.9721506205278</v>
      </c>
      <c r="K301">
        <f ca="1">((Earth_Data!$B$1*(1-Earth_Data!$B$2^2))/SQRT(1-Earth_Data!$B$2^2*SIN(RADIANS(User_Model_Calcs!B301))^2))*SIN(RADIANS(User_Model_Calcs!B301))</f>
        <v>-2635.8588450564257</v>
      </c>
      <c r="L301">
        <f t="shared" ca="1" si="45"/>
        <v>-24.425050244981719</v>
      </c>
      <c r="M301">
        <f t="shared" ca="1" si="46"/>
        <v>6374.4681798751544</v>
      </c>
      <c r="N301">
        <f ca="1">SQRT(User_Model_Calcs!M301^2+Sat_Data!$B$3^2-2*User_Model_Calcs!M301*Sat_Data!$B$3*COS(RADIANS(L301))*COS(RADIANS(I301)))</f>
        <v>36475.53669265283</v>
      </c>
      <c r="O301">
        <f ca="1">DEGREES(ACOS(((Earth_Data!$B$1+Sat_Data!$B$2)/User_Model_Calcs!N301)*SQRT(1-COS(RADIANS(User_Model_Calcs!I301))^2*COS(RADIANS(User_Model_Calcs!B301))^2)))</f>
        <v>60.827825871721103</v>
      </c>
      <c r="P301">
        <f t="shared" ca="1" si="42"/>
        <v>10.529336411454663</v>
      </c>
    </row>
    <row r="302" spans="1:16" x14ac:dyDescent="0.25">
      <c r="A302">
        <f t="shared" ref="A302:A365" ca="1" si="51">107.947391934268+(RAND()*5-2.5)</f>
        <v>109.10312179949284</v>
      </c>
      <c r="B302">
        <f t="shared" ref="B302:B365" ca="1" si="52">-23.1146709996734+(RAND()*5-2.5)</f>
        <v>-24.293913365549045</v>
      </c>
      <c r="C302" s="6">
        <v>20135.9375</v>
      </c>
      <c r="D302">
        <f t="shared" ca="1" si="41"/>
        <v>3</v>
      </c>
      <c r="E302" s="1">
        <v>0.65</v>
      </c>
      <c r="F302">
        <v>19.899999999999999</v>
      </c>
      <c r="G302">
        <f t="shared" ca="1" si="43"/>
        <v>54.048620189015942</v>
      </c>
      <c r="H302">
        <f t="shared" ca="1" si="44"/>
        <v>15.57120311007044</v>
      </c>
      <c r="I302">
        <f ca="1">User_Model_Calcs!A302-Sat_Data!$B$5</f>
        <v>-0.89687820050716027</v>
      </c>
      <c r="J302">
        <f ca="1">(Earth_Data!$B$1/SQRT(1-Earth_Data!$B$2^2*SIN(RADIANS(User_Model_Calcs!B302))^2))*COS(RADIANS(User_Model_Calcs!B302))</f>
        <v>5816.6329595350162</v>
      </c>
      <c r="K302">
        <f ca="1">((Earth_Data!$B$1*(1-Earth_Data!$B$2^2))/SQRT(1-Earth_Data!$B$2^2*SIN(RADIANS(User_Model_Calcs!B302))^2))*SIN(RADIANS(User_Model_Calcs!B302))</f>
        <v>-2607.9897486126888</v>
      </c>
      <c r="L302">
        <f t="shared" ca="1" si="45"/>
        <v>-24.149918410065368</v>
      </c>
      <c r="M302">
        <f t="shared" ca="1" si="46"/>
        <v>6374.5454359364294</v>
      </c>
      <c r="N302">
        <f ca="1">SQRT(User_Model_Calcs!M302^2+Sat_Data!$B$3^2-2*User_Model_Calcs!M302*Sat_Data!$B$3*COS(RADIANS(L302))*COS(RADIANS(I302)))</f>
        <v>36441.775095550816</v>
      </c>
      <c r="O302">
        <f ca="1">DEGREES(ACOS(((Earth_Data!$B$1+Sat_Data!$B$2)/User_Model_Calcs!N302)*SQRT(1-COS(RADIANS(User_Model_Calcs!I302))^2*COS(RADIANS(User_Model_Calcs!B302))^2)))</f>
        <v>61.555480020417562</v>
      </c>
      <c r="P302">
        <f t="shared" ca="1" si="42"/>
        <v>2.1790975629404699</v>
      </c>
    </row>
    <row r="303" spans="1:16" x14ac:dyDescent="0.25">
      <c r="A303">
        <f t="shared" ca="1" si="51"/>
        <v>108.36012240128328</v>
      </c>
      <c r="B303">
        <f t="shared" ca="1" si="52"/>
        <v>-21.422001497419579</v>
      </c>
      <c r="C303" s="6">
        <v>20135.9375</v>
      </c>
      <c r="D303">
        <f t="shared" ca="1" si="41"/>
        <v>0.75</v>
      </c>
      <c r="E303" s="1">
        <v>0.65</v>
      </c>
      <c r="F303">
        <v>19.899999999999999</v>
      </c>
      <c r="G303">
        <f t="shared" ca="1" si="43"/>
        <v>42.007420362456692</v>
      </c>
      <c r="H303">
        <f t="shared" ca="1" si="44"/>
        <v>21.735238934976614</v>
      </c>
      <c r="I303">
        <f ca="1">User_Model_Calcs!A303-Sat_Data!$B$5</f>
        <v>-1.6398775987167227</v>
      </c>
      <c r="J303">
        <f ca="1">(Earth_Data!$B$1/SQRT(1-Earth_Data!$B$2^2*SIN(RADIANS(User_Model_Calcs!B303))^2))*COS(RADIANS(User_Model_Calcs!B303))</f>
        <v>5940.1631883618184</v>
      </c>
      <c r="K303">
        <f ca="1">((Earth_Data!$B$1*(1-Earth_Data!$B$2^2))/SQRT(1-Earth_Data!$B$2^2*SIN(RADIANS(User_Model_Calcs!B303))^2))*SIN(RADIANS(User_Model_Calcs!B303))</f>
        <v>-2314.9542938928266</v>
      </c>
      <c r="L303">
        <f t="shared" ca="1" si="45"/>
        <v>-21.291471389229599</v>
      </c>
      <c r="M303">
        <f t="shared" ca="1" si="46"/>
        <v>6375.3079993974943</v>
      </c>
      <c r="N303">
        <f ca="1">SQRT(User_Model_Calcs!M303^2+Sat_Data!$B$3^2-2*User_Model_Calcs!M303*Sat_Data!$B$3*COS(RADIANS(L303))*COS(RADIANS(I303)))</f>
        <v>36300.697899108301</v>
      </c>
      <c r="O303">
        <f ca="1">DEGREES(ACOS(((Earth_Data!$B$1+Sat_Data!$B$2)/User_Model_Calcs!N303)*SQRT(1-COS(RADIANS(User_Model_Calcs!I303))^2*COS(RADIANS(User_Model_Calcs!B303))^2)))</f>
        <v>64.826833701806123</v>
      </c>
      <c r="P303">
        <f t="shared" ca="1" si="42"/>
        <v>4.4819952478501932</v>
      </c>
    </row>
    <row r="304" spans="1:16" x14ac:dyDescent="0.25">
      <c r="A304">
        <f t="shared" ca="1" si="51"/>
        <v>105.64861943802225</v>
      </c>
      <c r="B304">
        <f t="shared" ca="1" si="52"/>
        <v>-25.216865810508725</v>
      </c>
      <c r="C304" s="6">
        <v>20135.9375</v>
      </c>
      <c r="D304">
        <f t="shared" ca="1" si="41"/>
        <v>0.75</v>
      </c>
      <c r="E304" s="1">
        <v>0.65</v>
      </c>
      <c r="F304">
        <v>19.899999999999999</v>
      </c>
      <c r="G304">
        <f t="shared" ca="1" si="43"/>
        <v>42.007420362456692</v>
      </c>
      <c r="H304">
        <f t="shared" ca="1" si="44"/>
        <v>19.230331768414608</v>
      </c>
      <c r="I304">
        <f ca="1">User_Model_Calcs!A304-Sat_Data!$B$5</f>
        <v>-4.3513805619777486</v>
      </c>
      <c r="J304">
        <f ca="1">(Earth_Data!$B$1/SQRT(1-Earth_Data!$B$2^2*SIN(RADIANS(User_Model_Calcs!B304))^2))*COS(RADIANS(User_Model_Calcs!B304))</f>
        <v>5773.8230753711987</v>
      </c>
      <c r="K304">
        <f ca="1">((Earth_Data!$B$1*(1-Earth_Data!$B$2^2))/SQRT(1-Earth_Data!$B$2^2*SIN(RADIANS(User_Model_Calcs!B304))^2))*SIN(RADIANS(User_Model_Calcs!B304))</f>
        <v>-2700.8285553255728</v>
      </c>
      <c r="L304">
        <f t="shared" ca="1" si="45"/>
        <v>-25.068842478914775</v>
      </c>
      <c r="M304">
        <f t="shared" ca="1" si="46"/>
        <v>6374.2848846714523</v>
      </c>
      <c r="N304">
        <f ca="1">SQRT(User_Model_Calcs!M304^2+Sat_Data!$B$3^2-2*User_Model_Calcs!M304*Sat_Data!$B$3*COS(RADIANS(L304))*COS(RADIANS(I304)))</f>
        <v>36509.630547604087</v>
      </c>
      <c r="O304">
        <f ca="1">DEGREES(ACOS(((Earth_Data!$B$1+Sat_Data!$B$2)/User_Model_Calcs!N304)*SQRT(1-COS(RADIANS(User_Model_Calcs!I304))^2*COS(RADIANS(User_Model_Calcs!B304))^2)))</f>
        <v>60.107415293993689</v>
      </c>
      <c r="P304">
        <f t="shared" ca="1" si="42"/>
        <v>10.126325934427294</v>
      </c>
    </row>
    <row r="305" spans="1:16" x14ac:dyDescent="0.25">
      <c r="A305">
        <f t="shared" ca="1" si="51"/>
        <v>106.13562776094912</v>
      </c>
      <c r="B305">
        <f t="shared" ca="1" si="52"/>
        <v>-23.798156179971279</v>
      </c>
      <c r="C305" s="6">
        <v>20135.9375</v>
      </c>
      <c r="D305">
        <f t="shared" ca="1" si="41"/>
        <v>1.2</v>
      </c>
      <c r="E305" s="1">
        <v>0.65</v>
      </c>
      <c r="F305">
        <v>19.899999999999999</v>
      </c>
      <c r="G305">
        <f t="shared" ca="1" si="43"/>
        <v>46.089820015575185</v>
      </c>
      <c r="H305">
        <f t="shared" ca="1" si="44"/>
        <v>18.979514640309368</v>
      </c>
      <c r="I305">
        <f ca="1">User_Model_Calcs!A305-Sat_Data!$B$5</f>
        <v>-3.8643722390508799</v>
      </c>
      <c r="J305">
        <f ca="1">(Earth_Data!$B$1/SQRT(1-Earth_Data!$B$2^2*SIN(RADIANS(User_Model_Calcs!B305))^2))*COS(RADIANS(User_Model_Calcs!B305))</f>
        <v>5839.0069083478757</v>
      </c>
      <c r="K305">
        <f ca="1">((Earth_Data!$B$1*(1-Earth_Data!$B$2^2))/SQRT(1-Earth_Data!$B$2^2*SIN(RADIANS(User_Model_Calcs!B305))^2))*SIN(RADIANS(User_Model_Calcs!B305))</f>
        <v>-2557.8455098059007</v>
      </c>
      <c r="L305">
        <f t="shared" ca="1" si="45"/>
        <v>-23.656386595846261</v>
      </c>
      <c r="M305">
        <f t="shared" ca="1" si="46"/>
        <v>6374.6823707356916</v>
      </c>
      <c r="N305">
        <f ca="1">SQRT(User_Model_Calcs!M305^2+Sat_Data!$B$3^2-2*User_Model_Calcs!M305*Sat_Data!$B$3*COS(RADIANS(L305))*COS(RADIANS(I305)))</f>
        <v>36430.445833247722</v>
      </c>
      <c r="O305">
        <f ca="1">DEGREES(ACOS(((Earth_Data!$B$1+Sat_Data!$B$2)/User_Model_Calcs!N305)*SQRT(1-COS(RADIANS(User_Model_Calcs!I305))^2*COS(RADIANS(User_Model_Calcs!B305))^2)))</f>
        <v>61.806811458546008</v>
      </c>
      <c r="P305">
        <f t="shared" ca="1" si="42"/>
        <v>9.5031878465230673</v>
      </c>
    </row>
    <row r="306" spans="1:16" x14ac:dyDescent="0.25">
      <c r="A306">
        <f t="shared" ca="1" si="51"/>
        <v>106.53629682465802</v>
      </c>
      <c r="B306">
        <f t="shared" ca="1" si="52"/>
        <v>-22.187401672272372</v>
      </c>
      <c r="C306" s="6">
        <v>20135.9375</v>
      </c>
      <c r="D306">
        <f t="shared" ca="1" si="41"/>
        <v>1.2</v>
      </c>
      <c r="E306" s="1">
        <v>0.65</v>
      </c>
      <c r="F306">
        <v>19.899999999999999</v>
      </c>
      <c r="G306">
        <f t="shared" ca="1" si="43"/>
        <v>46.089820015575185</v>
      </c>
      <c r="H306">
        <f t="shared" ca="1" si="44"/>
        <v>20.547876634605075</v>
      </c>
      <c r="I306">
        <f ca="1">User_Model_Calcs!A306-Sat_Data!$B$5</f>
        <v>-3.4637031753419762</v>
      </c>
      <c r="J306">
        <f ca="1">(Earth_Data!$B$1/SQRT(1-Earth_Data!$B$2^2*SIN(RADIANS(User_Model_Calcs!B306))^2))*COS(RADIANS(User_Model_Calcs!B306))</f>
        <v>5908.6831616189429</v>
      </c>
      <c r="K306">
        <f ca="1">((Earth_Data!$B$1*(1-Earth_Data!$B$2^2))/SQRT(1-Earth_Data!$B$2^2*SIN(RADIANS(User_Model_Calcs!B306))^2))*SIN(RADIANS(User_Model_Calcs!B306))</f>
        <v>-2393.6412254697716</v>
      </c>
      <c r="L306">
        <f t="shared" ca="1" si="45"/>
        <v>-22.053150027123593</v>
      </c>
      <c r="M306">
        <f t="shared" ca="1" si="46"/>
        <v>6375.1121574971257</v>
      </c>
      <c r="N306">
        <f ca="1">SQRT(User_Model_Calcs!M306^2+Sat_Data!$B$3^2-2*User_Model_Calcs!M306*Sat_Data!$B$3*COS(RADIANS(L306))*COS(RADIANS(I306)))</f>
        <v>36346.910058592446</v>
      </c>
      <c r="O306">
        <f ca="1">DEGREES(ACOS(((Earth_Data!$B$1+Sat_Data!$B$2)/User_Model_Calcs!N306)*SQRT(1-COS(RADIANS(User_Model_Calcs!I306))^2*COS(RADIANS(User_Model_Calcs!B306))^2)))</f>
        <v>63.713638591304814</v>
      </c>
      <c r="P306">
        <f t="shared" ca="1" si="42"/>
        <v>9.1057834298072873</v>
      </c>
    </row>
    <row r="307" spans="1:16" x14ac:dyDescent="0.25">
      <c r="A307">
        <f t="shared" ca="1" si="51"/>
        <v>106.12928697521859</v>
      </c>
      <c r="B307">
        <f t="shared" ca="1" si="52"/>
        <v>-22.973128066401532</v>
      </c>
      <c r="C307" s="6">
        <v>20135.9375</v>
      </c>
      <c r="D307">
        <f t="shared" ca="1" si="41"/>
        <v>3</v>
      </c>
      <c r="E307" s="1">
        <v>0.65</v>
      </c>
      <c r="F307">
        <v>19.899999999999999</v>
      </c>
      <c r="G307">
        <f t="shared" ca="1" si="43"/>
        <v>54.048620189015942</v>
      </c>
      <c r="H307">
        <f t="shared" ca="1" si="44"/>
        <v>18.060488859630958</v>
      </c>
      <c r="I307">
        <f ca="1">User_Model_Calcs!A307-Sat_Data!$B$5</f>
        <v>-3.8707130247814092</v>
      </c>
      <c r="J307">
        <f ca="1">(Earth_Data!$B$1/SQRT(1-Earth_Data!$B$2^2*SIN(RADIANS(User_Model_Calcs!B307))^2))*COS(RADIANS(User_Model_Calcs!B307))</f>
        <v>5875.2735657770609</v>
      </c>
      <c r="K307">
        <f ca="1">((Earth_Data!$B$1*(1-Earth_Data!$B$2^2))/SQRT(1-Earth_Data!$B$2^2*SIN(RADIANS(User_Model_Calcs!B307))^2))*SIN(RADIANS(User_Model_Calcs!B307))</f>
        <v>-2473.9805854027304</v>
      </c>
      <c r="L307">
        <f t="shared" ca="1" si="45"/>
        <v>-22.835155039132434</v>
      </c>
      <c r="M307">
        <f t="shared" ca="1" si="46"/>
        <v>6374.9054431943023</v>
      </c>
      <c r="N307">
        <f ca="1">SQRT(User_Model_Calcs!M307^2+Sat_Data!$B$3^2-2*User_Model_Calcs!M307*Sat_Data!$B$3*COS(RADIANS(L307))*COS(RADIANS(I307)))</f>
        <v>36388.632491385491</v>
      </c>
      <c r="O307">
        <f ca="1">DEGREES(ACOS(((Earth_Data!$B$1+Sat_Data!$B$2)/User_Model_Calcs!N307)*SQRT(1-COS(RADIANS(User_Model_Calcs!I307))^2*COS(RADIANS(User_Model_Calcs!B307))^2)))</f>
        <v>62.745440620190479</v>
      </c>
      <c r="P307">
        <f t="shared" ca="1" si="42"/>
        <v>9.8346697239828416</v>
      </c>
    </row>
    <row r="308" spans="1:16" x14ac:dyDescent="0.25">
      <c r="A308">
        <f t="shared" ca="1" si="51"/>
        <v>106.84314983233074</v>
      </c>
      <c r="B308">
        <f t="shared" ca="1" si="52"/>
        <v>-21.445618319429752</v>
      </c>
      <c r="C308" s="6">
        <v>20135.9375</v>
      </c>
      <c r="D308">
        <f t="shared" ca="1" si="41"/>
        <v>3</v>
      </c>
      <c r="E308" s="1">
        <v>0.65</v>
      </c>
      <c r="F308">
        <v>19.899999999999999</v>
      </c>
      <c r="G308">
        <f t="shared" ca="1" si="43"/>
        <v>54.048620189015942</v>
      </c>
      <c r="H308">
        <f t="shared" ca="1" si="44"/>
        <v>15.019959698531064</v>
      </c>
      <c r="I308">
        <f ca="1">User_Model_Calcs!A308-Sat_Data!$B$5</f>
        <v>-3.156850167669262</v>
      </c>
      <c r="J308">
        <f ca="1">(Earth_Data!$B$1/SQRT(1-Earth_Data!$B$2^2*SIN(RADIANS(User_Model_Calcs!B308))^2))*COS(RADIANS(User_Model_Calcs!B308))</f>
        <v>5939.2076284374161</v>
      </c>
      <c r="K308">
        <f ca="1">((Earth_Data!$B$1*(1-Earth_Data!$B$2^2))/SQRT(1-Earth_Data!$B$2^2*SIN(RADIANS(User_Model_Calcs!B308))^2))*SIN(RADIANS(User_Model_Calcs!B308))</f>
        <v>-2317.388366473162</v>
      </c>
      <c r="L308">
        <f t="shared" ca="1" si="45"/>
        <v>-21.31497198468378</v>
      </c>
      <c r="M308">
        <f t="shared" ca="1" si="46"/>
        <v>6375.3020394922742</v>
      </c>
      <c r="N308">
        <f ca="1">SQRT(User_Model_Calcs!M308^2+Sat_Data!$B$3^2-2*User_Model_Calcs!M308*Sat_Data!$B$3*COS(RADIANS(L308))*COS(RADIANS(I308)))</f>
        <v>36309.448265682535</v>
      </c>
      <c r="O308">
        <f ca="1">DEGREES(ACOS(((Earth_Data!$B$1+Sat_Data!$B$2)/User_Model_Calcs!N308)*SQRT(1-COS(RADIANS(User_Model_Calcs!I308))^2*COS(RADIANS(User_Model_Calcs!B308))^2)))</f>
        <v>64.613408570948735</v>
      </c>
      <c r="P308">
        <f t="shared" ca="1" si="42"/>
        <v>8.578355792678467</v>
      </c>
    </row>
    <row r="309" spans="1:16" x14ac:dyDescent="0.25">
      <c r="A309">
        <f t="shared" ca="1" si="51"/>
        <v>108.43015663261426</v>
      </c>
      <c r="B309">
        <f t="shared" ca="1" si="52"/>
        <v>-24.295353291095601</v>
      </c>
      <c r="C309" s="6">
        <v>20135.9375</v>
      </c>
      <c r="D309">
        <f t="shared" ca="1" si="41"/>
        <v>0.75</v>
      </c>
      <c r="E309" s="1">
        <v>0.65</v>
      </c>
      <c r="F309">
        <v>19.899999999999999</v>
      </c>
      <c r="G309">
        <f t="shared" ca="1" si="43"/>
        <v>42.007420362456692</v>
      </c>
      <c r="H309">
        <f t="shared" ca="1" si="44"/>
        <v>15.599374111078863</v>
      </c>
      <c r="I309">
        <f ca="1">User_Model_Calcs!A309-Sat_Data!$B$5</f>
        <v>-1.5698433673857437</v>
      </c>
      <c r="J309">
        <f ca="1">(Earth_Data!$B$1/SQRT(1-Earth_Data!$B$2^2*SIN(RADIANS(User_Model_Calcs!B309))^2))*COS(RADIANS(User_Model_Calcs!B309))</f>
        <v>5816.5673408063676</v>
      </c>
      <c r="K309">
        <f ca="1">((Earth_Data!$B$1*(1-Earth_Data!$B$2^2))/SQRT(1-Earth_Data!$B$2^2*SIN(RADIANS(User_Model_Calcs!B309))^2))*SIN(RADIANS(User_Model_Calcs!B309))</f>
        <v>-2608.135114289083</v>
      </c>
      <c r="L309">
        <f t="shared" ca="1" si="45"/>
        <v>-24.151351934092439</v>
      </c>
      <c r="M309">
        <f t="shared" ca="1" si="46"/>
        <v>6374.5450351003865</v>
      </c>
      <c r="N309">
        <f ca="1">SQRT(User_Model_Calcs!M309^2+Sat_Data!$B$3^2-2*User_Model_Calcs!M309*Sat_Data!$B$3*COS(RADIANS(L309))*COS(RADIANS(I309)))</f>
        <v>36443.552316922724</v>
      </c>
      <c r="O309">
        <f ca="1">DEGREES(ACOS(((Earth_Data!$B$1+Sat_Data!$B$2)/User_Model_Calcs!N309)*SQRT(1-COS(RADIANS(User_Model_Calcs!I309))^2*COS(RADIANS(User_Model_Calcs!B309))^2)))</f>
        <v>61.51683483426195</v>
      </c>
      <c r="P309">
        <f t="shared" ca="1" si="42"/>
        <v>3.8108071923543303</v>
      </c>
    </row>
    <row r="310" spans="1:16" x14ac:dyDescent="0.25">
      <c r="A310">
        <f t="shared" ca="1" si="51"/>
        <v>109.94837840893364</v>
      </c>
      <c r="B310">
        <f t="shared" ca="1" si="52"/>
        <v>-25.208414256665975</v>
      </c>
      <c r="C310" s="6">
        <v>20135.9375</v>
      </c>
      <c r="D310">
        <f t="shared" ca="1" si="41"/>
        <v>0.75</v>
      </c>
      <c r="E310" s="1">
        <v>0.65</v>
      </c>
      <c r="F310">
        <v>19.899999999999999</v>
      </c>
      <c r="G310">
        <f t="shared" ca="1" si="43"/>
        <v>42.007420362456692</v>
      </c>
      <c r="H310">
        <f t="shared" ca="1" si="44"/>
        <v>21.462767080235601</v>
      </c>
      <c r="I310">
        <f ca="1">User_Model_Calcs!A310-Sat_Data!$B$5</f>
        <v>-5.1621591066364658E-2</v>
      </c>
      <c r="J310">
        <f ca="1">(Earth_Data!$B$1/SQRT(1-Earth_Data!$B$2^2*SIN(RADIANS(User_Model_Calcs!B310))^2))*COS(RADIANS(User_Model_Calcs!B310))</f>
        <v>5774.2218896785535</v>
      </c>
      <c r="K310">
        <f ca="1">((Earth_Data!$B$1*(1-Earth_Data!$B$2^2))/SQRT(1-Earth_Data!$B$2^2*SIN(RADIANS(User_Model_Calcs!B310))^2))*SIN(RADIANS(User_Model_Calcs!B310))</f>
        <v>-2699.981516873017</v>
      </c>
      <c r="L310">
        <f t="shared" ca="1" si="45"/>
        <v>-25.060427127056396</v>
      </c>
      <c r="M310">
        <f t="shared" ca="1" si="46"/>
        <v>6374.2873031185909</v>
      </c>
      <c r="N310">
        <f ca="1">SQRT(User_Model_Calcs!M310^2+Sat_Data!$B$3^2-2*User_Model_Calcs!M310*Sat_Data!$B$3*COS(RADIANS(L310))*COS(RADIANS(I310)))</f>
        <v>36489.947079955578</v>
      </c>
      <c r="O310">
        <f ca="1">DEGREES(ACOS(((Earth_Data!$B$1+Sat_Data!$B$2)/User_Model_Calcs!N310)*SQRT(1-COS(RADIANS(User_Model_Calcs!I310))^2*COS(RADIANS(User_Model_Calcs!B310))^2)))</f>
        <v>60.518501782472583</v>
      </c>
      <c r="P310">
        <f t="shared" ca="1" si="42"/>
        <v>0.12120228552244365</v>
      </c>
    </row>
    <row r="311" spans="1:16" x14ac:dyDescent="0.25">
      <c r="A311">
        <f t="shared" ca="1" si="51"/>
        <v>110.37834351256259</v>
      </c>
      <c r="B311">
        <f t="shared" ca="1" si="52"/>
        <v>-21.676988803021597</v>
      </c>
      <c r="C311" s="6">
        <v>20135.9375</v>
      </c>
      <c r="D311">
        <f t="shared" ca="1" si="41"/>
        <v>0.75</v>
      </c>
      <c r="E311" s="1">
        <v>0.65</v>
      </c>
      <c r="F311">
        <v>19.899999999999999</v>
      </c>
      <c r="G311">
        <f t="shared" ca="1" si="43"/>
        <v>42.007420362456692</v>
      </c>
      <c r="H311">
        <f t="shared" ca="1" si="44"/>
        <v>18.886257621393757</v>
      </c>
      <c r="I311">
        <f ca="1">User_Model_Calcs!A311-Sat_Data!$B$5</f>
        <v>0.37834351256259424</v>
      </c>
      <c r="J311">
        <f ca="1">(Earth_Data!$B$1/SQRT(1-Earth_Data!$B$2^2*SIN(RADIANS(User_Model_Calcs!B311))^2))*COS(RADIANS(User_Model_Calcs!B311))</f>
        <v>5929.7929737125432</v>
      </c>
      <c r="K311">
        <f ca="1">((Earth_Data!$B$1*(1-Earth_Data!$B$2^2))/SQRT(1-Earth_Data!$B$2^2*SIN(RADIANS(User_Model_Calcs!B311))^2))*SIN(RADIANS(User_Model_Calcs!B311))</f>
        <v>-2341.2140700556761</v>
      </c>
      <c r="L311">
        <f t="shared" ca="1" si="45"/>
        <v>-21.545208487448651</v>
      </c>
      <c r="M311">
        <f t="shared" ca="1" si="46"/>
        <v>6375.2433704853429</v>
      </c>
      <c r="N311">
        <f ca="1">SQRT(User_Model_Calcs!M311^2+Sat_Data!$B$3^2-2*User_Model_Calcs!M311*Sat_Data!$B$3*COS(RADIANS(L311))*COS(RADIANS(I311)))</f>
        <v>36310.054940773662</v>
      </c>
      <c r="O311">
        <f ca="1">DEGREES(ACOS(((Earth_Data!$B$1+Sat_Data!$B$2)/User_Model_Calcs!N311)*SQRT(1-COS(RADIANS(User_Model_Calcs!I311))^2*COS(RADIANS(User_Model_Calcs!B311))^2)))</f>
        <v>64.596838990093772</v>
      </c>
      <c r="P311">
        <f t="shared" ca="1" si="42"/>
        <v>1.0241899940079957</v>
      </c>
    </row>
    <row r="312" spans="1:16" x14ac:dyDescent="0.25">
      <c r="A312">
        <f t="shared" ca="1" si="51"/>
        <v>108.57407043212646</v>
      </c>
      <c r="B312">
        <f t="shared" ca="1" si="52"/>
        <v>-23.719952758505986</v>
      </c>
      <c r="C312" s="6">
        <v>20135.9375</v>
      </c>
      <c r="D312">
        <f t="shared" ca="1" si="41"/>
        <v>0.75</v>
      </c>
      <c r="E312" s="1">
        <v>0.65</v>
      </c>
      <c r="F312">
        <v>19.899999999999999</v>
      </c>
      <c r="G312">
        <f t="shared" ca="1" si="43"/>
        <v>42.007420362456692</v>
      </c>
      <c r="H312">
        <f t="shared" ca="1" si="44"/>
        <v>20.189614021351609</v>
      </c>
      <c r="I312">
        <f ca="1">User_Model_Calcs!A312-Sat_Data!$B$5</f>
        <v>-1.4259295678735384</v>
      </c>
      <c r="J312">
        <f ca="1">(Earth_Data!$B$1/SQRT(1-Earth_Data!$B$2^2*SIN(RADIANS(User_Model_Calcs!B312))^2))*COS(RADIANS(User_Model_Calcs!B312))</f>
        <v>5842.496512606589</v>
      </c>
      <c r="K312">
        <f ca="1">((Earth_Data!$B$1*(1-Earth_Data!$B$2^2))/SQRT(1-Earth_Data!$B$2^2*SIN(RADIANS(User_Model_Calcs!B312))^2))*SIN(RADIANS(User_Model_Calcs!B312))</f>
        <v>-2549.9181794469605</v>
      </c>
      <c r="L312">
        <f t="shared" ca="1" si="45"/>
        <v>-23.578538084206095</v>
      </c>
      <c r="M312">
        <f t="shared" ca="1" si="46"/>
        <v>6374.7037752113829</v>
      </c>
      <c r="N312">
        <f ca="1">SQRT(User_Model_Calcs!M312^2+Sat_Data!$B$3^2-2*User_Model_Calcs!M312*Sat_Data!$B$3*COS(RADIANS(L312))*COS(RADIANS(I312)))</f>
        <v>36413.135524275815</v>
      </c>
      <c r="O312">
        <f ca="1">DEGREES(ACOS(((Earth_Data!$B$1+Sat_Data!$B$2)/User_Model_Calcs!N312)*SQRT(1-COS(RADIANS(User_Model_Calcs!I312))^2*COS(RADIANS(User_Model_Calcs!B312))^2)))</f>
        <v>62.18967111729566</v>
      </c>
      <c r="P312">
        <f t="shared" ca="1" si="42"/>
        <v>3.5409544629184637</v>
      </c>
    </row>
    <row r="313" spans="1:16" x14ac:dyDescent="0.25">
      <c r="A313">
        <f t="shared" ca="1" si="51"/>
        <v>107.7602159012834</v>
      </c>
      <c r="B313">
        <f t="shared" ca="1" si="52"/>
        <v>-21.856384332784192</v>
      </c>
      <c r="C313" s="6">
        <v>20135.9375</v>
      </c>
      <c r="D313">
        <f t="shared" ca="1" si="41"/>
        <v>0.75</v>
      </c>
      <c r="E313" s="1">
        <v>0.65</v>
      </c>
      <c r="F313">
        <v>19.899999999999999</v>
      </c>
      <c r="G313">
        <f t="shared" ca="1" si="43"/>
        <v>42.007420362456692</v>
      </c>
      <c r="H313">
        <f t="shared" ca="1" si="44"/>
        <v>21.192939107357613</v>
      </c>
      <c r="I313">
        <f ca="1">User_Model_Calcs!A313-Sat_Data!$B$5</f>
        <v>-2.2397840987165978</v>
      </c>
      <c r="J313">
        <f ca="1">(Earth_Data!$B$1/SQRT(1-Earth_Data!$B$2^2*SIN(RADIANS(User_Model_Calcs!B313))^2))*COS(RADIANS(User_Model_Calcs!B313))</f>
        <v>5922.426865204573</v>
      </c>
      <c r="K313">
        <f ca="1">((Earth_Data!$B$1*(1-Earth_Data!$B$2^2))/SQRT(1-Earth_Data!$B$2^2*SIN(RADIANS(User_Model_Calcs!B313))^2))*SIN(RADIANS(User_Model_Calcs!B313))</f>
        <v>-2359.6617546956591</v>
      </c>
      <c r="L313">
        <f t="shared" ca="1" si="45"/>
        <v>-21.723730642400366</v>
      </c>
      <c r="M313">
        <f t="shared" ca="1" si="46"/>
        <v>6375.1975318628565</v>
      </c>
      <c r="N313">
        <f ca="1">SQRT(User_Model_Calcs!M313^2+Sat_Data!$B$3^2-2*User_Model_Calcs!M313*Sat_Data!$B$3*COS(RADIANS(L313))*COS(RADIANS(I313)))</f>
        <v>36323.702005525243</v>
      </c>
      <c r="O313">
        <f ca="1">DEGREES(ACOS(((Earth_Data!$B$1+Sat_Data!$B$2)/User_Model_Calcs!N313)*SQRT(1-COS(RADIANS(User_Model_Calcs!I313))^2*COS(RADIANS(User_Model_Calcs!B313))^2)))</f>
        <v>64.266470249119834</v>
      </c>
      <c r="P313">
        <f t="shared" ca="1" si="42"/>
        <v>5.9974400651111894</v>
      </c>
    </row>
    <row r="314" spans="1:16" x14ac:dyDescent="0.25">
      <c r="A314">
        <f t="shared" ca="1" si="51"/>
        <v>107.84362684495554</v>
      </c>
      <c r="B314">
        <f t="shared" ca="1" si="52"/>
        <v>-21.740922703471231</v>
      </c>
      <c r="C314" s="6">
        <v>20135.9375</v>
      </c>
      <c r="D314">
        <f t="shared" ca="1" si="41"/>
        <v>1.2</v>
      </c>
      <c r="E314" s="1">
        <v>0.65</v>
      </c>
      <c r="F314">
        <v>19.899999999999999</v>
      </c>
      <c r="G314">
        <f t="shared" ca="1" si="43"/>
        <v>46.089820015575185</v>
      </c>
      <c r="H314">
        <f t="shared" ca="1" si="44"/>
        <v>23.422810320340133</v>
      </c>
      <c r="I314">
        <f ca="1">User_Model_Calcs!A314-Sat_Data!$B$5</f>
        <v>-2.1563731550444629</v>
      </c>
      <c r="J314">
        <f ca="1">(Earth_Data!$B$1/SQRT(1-Earth_Data!$B$2^2*SIN(RADIANS(User_Model_Calcs!B314))^2))*COS(RADIANS(User_Model_Calcs!B314))</f>
        <v>5927.1744452121557</v>
      </c>
      <c r="K314">
        <f ca="1">((Earth_Data!$B$1*(1-Earth_Data!$B$2^2))/SQRT(1-Earth_Data!$B$2^2*SIN(RADIANS(User_Model_Calcs!B314))^2))*SIN(RADIANS(User_Model_Calcs!B314))</f>
        <v>-2347.7911489337321</v>
      </c>
      <c r="L314">
        <f t="shared" ca="1" si="45"/>
        <v>-21.608830539994479</v>
      </c>
      <c r="M314">
        <f t="shared" ca="1" si="46"/>
        <v>6375.2270691315462</v>
      </c>
      <c r="N314">
        <f ca="1">SQRT(User_Model_Calcs!M314^2+Sat_Data!$B$3^2-2*User_Model_Calcs!M314*Sat_Data!$B$3*COS(RADIANS(L314))*COS(RADIANS(I314)))</f>
        <v>36317.815823342178</v>
      </c>
      <c r="O314">
        <f ca="1">DEGREES(ACOS(((Earth_Data!$B$1+Sat_Data!$B$2)/User_Model_Calcs!N314)*SQRT(1-COS(RADIANS(User_Model_Calcs!I314))^2*COS(RADIANS(User_Model_Calcs!B314))^2)))</f>
        <v>64.408763039314266</v>
      </c>
      <c r="P314">
        <f t="shared" ca="1" si="42"/>
        <v>5.8043919918115625</v>
      </c>
    </row>
    <row r="315" spans="1:16" x14ac:dyDescent="0.25">
      <c r="A315">
        <f t="shared" ca="1" si="51"/>
        <v>105.82397483902754</v>
      </c>
      <c r="B315">
        <f t="shared" ca="1" si="52"/>
        <v>-21.568748651043531</v>
      </c>
      <c r="C315" s="6">
        <v>20135.9375</v>
      </c>
      <c r="D315">
        <f t="shared" ca="1" si="41"/>
        <v>1.2</v>
      </c>
      <c r="E315" s="1">
        <v>0.65</v>
      </c>
      <c r="F315">
        <v>19.899999999999999</v>
      </c>
      <c r="G315">
        <f t="shared" ca="1" si="43"/>
        <v>46.089820015575185</v>
      </c>
      <c r="H315">
        <f t="shared" ca="1" si="44"/>
        <v>21.649343622440433</v>
      </c>
      <c r="I315">
        <f ca="1">User_Model_Calcs!A315-Sat_Data!$B$5</f>
        <v>-4.1760251609724577</v>
      </c>
      <c r="J315">
        <f ca="1">(Earth_Data!$B$1/SQRT(1-Earth_Data!$B$2^2*SIN(RADIANS(User_Model_Calcs!B315))^2))*COS(RADIANS(User_Model_Calcs!B315))</f>
        <v>5934.2093633276481</v>
      </c>
      <c r="K315">
        <f ca="1">((Earth_Data!$B$1*(1-Earth_Data!$B$2^2))/SQRT(1-Earth_Data!$B$2^2*SIN(RADIANS(User_Model_Calcs!B315))^2))*SIN(RADIANS(User_Model_Calcs!B315))</f>
        <v>-2330.0725377470917</v>
      </c>
      <c r="L315">
        <f t="shared" ca="1" si="45"/>
        <v>-21.437497778705755</v>
      </c>
      <c r="M315">
        <f t="shared" ca="1" si="46"/>
        <v>6375.2708804386266</v>
      </c>
      <c r="N315">
        <f ca="1">SQRT(User_Model_Calcs!M315^2+Sat_Data!$B$3^2-2*User_Model_Calcs!M315*Sat_Data!$B$3*COS(RADIANS(L315))*COS(RADIANS(I315)))</f>
        <v>36323.074121517733</v>
      </c>
      <c r="O315">
        <f ca="1">DEGREES(ACOS(((Earth_Data!$B$1+Sat_Data!$B$2)/User_Model_Calcs!N315)*SQRT(1-COS(RADIANS(User_Model_Calcs!I315))^2*COS(RADIANS(User_Model_Calcs!B315))^2)))</f>
        <v>64.28379690807472</v>
      </c>
      <c r="P315">
        <f t="shared" ca="1" si="42"/>
        <v>11.233670182841831</v>
      </c>
    </row>
    <row r="316" spans="1:16" x14ac:dyDescent="0.25">
      <c r="A316">
        <f t="shared" ca="1" si="51"/>
        <v>107.51832317713686</v>
      </c>
      <c r="B316">
        <f t="shared" ca="1" si="52"/>
        <v>-23.537053338176307</v>
      </c>
      <c r="C316" s="6">
        <v>20135.9375</v>
      </c>
      <c r="D316">
        <f t="shared" ca="1" si="41"/>
        <v>0.75</v>
      </c>
      <c r="E316" s="1">
        <v>0.65</v>
      </c>
      <c r="F316">
        <v>19.899999999999999</v>
      </c>
      <c r="G316">
        <f t="shared" ca="1" si="43"/>
        <v>42.007420362456692</v>
      </c>
      <c r="H316">
        <f t="shared" ca="1" si="44"/>
        <v>15.940047743047316</v>
      </c>
      <c r="I316">
        <f ca="1">User_Model_Calcs!A316-Sat_Data!$B$5</f>
        <v>-2.4816768228631361</v>
      </c>
      <c r="J316">
        <f ca="1">(Earth_Data!$B$1/SQRT(1-Earth_Data!$B$2^2*SIN(RADIANS(User_Model_Calcs!B316))^2))*COS(RADIANS(User_Model_Calcs!B316))</f>
        <v>5850.6154712783336</v>
      </c>
      <c r="K316">
        <f ca="1">((Earth_Data!$B$1*(1-Earth_Data!$B$2^2))/SQRT(1-Earth_Data!$B$2^2*SIN(RADIANS(User_Model_Calcs!B316))^2))*SIN(RADIANS(User_Model_Calcs!B316))</f>
        <v>-2531.3597884230808</v>
      </c>
      <c r="L316">
        <f t="shared" ca="1" si="45"/>
        <v>-23.396472796271237</v>
      </c>
      <c r="M316">
        <f t="shared" ca="1" si="46"/>
        <v>6374.7536243533941</v>
      </c>
      <c r="N316">
        <f ca="1">SQRT(User_Model_Calcs!M316^2+Sat_Data!$B$3^2-2*User_Model_Calcs!M316*Sat_Data!$B$3*COS(RADIANS(L316))*COS(RADIANS(I316)))</f>
        <v>36408.001457701168</v>
      </c>
      <c r="O316">
        <f ca="1">DEGREES(ACOS(((Earth_Data!$B$1+Sat_Data!$B$2)/User_Model_Calcs!N316)*SQRT(1-COS(RADIANS(User_Model_Calcs!I316))^2*COS(RADIANS(User_Model_Calcs!B316))^2)))</f>
        <v>62.30544958011329</v>
      </c>
      <c r="P316">
        <f t="shared" ca="1" si="42"/>
        <v>6.1940596203237357</v>
      </c>
    </row>
    <row r="317" spans="1:16" x14ac:dyDescent="0.25">
      <c r="A317">
        <f t="shared" ca="1" si="51"/>
        <v>107.69969725096954</v>
      </c>
      <c r="B317">
        <f t="shared" ca="1" si="52"/>
        <v>-21.476450671084066</v>
      </c>
      <c r="C317" s="6">
        <v>20135.9375</v>
      </c>
      <c r="D317">
        <f t="shared" ca="1" si="41"/>
        <v>3</v>
      </c>
      <c r="E317" s="1">
        <v>0.65</v>
      </c>
      <c r="F317">
        <v>19.899999999999999</v>
      </c>
      <c r="G317">
        <f t="shared" ca="1" si="43"/>
        <v>54.048620189015942</v>
      </c>
      <c r="H317">
        <f t="shared" ca="1" si="44"/>
        <v>21.494845748816424</v>
      </c>
      <c r="I317">
        <f ca="1">User_Model_Calcs!A317-Sat_Data!$B$5</f>
        <v>-2.3003027490304646</v>
      </c>
      <c r="J317">
        <f ca="1">(Earth_Data!$B$1/SQRT(1-Earth_Data!$B$2^2*SIN(RADIANS(User_Model_Calcs!B317))^2))*COS(RADIANS(User_Model_Calcs!B317))</f>
        <v>5937.9586072178381</v>
      </c>
      <c r="K317">
        <f ca="1">((Earth_Data!$B$1*(1-Earth_Data!$B$2^2))/SQRT(1-Earth_Data!$B$2^2*SIN(RADIANS(User_Model_Calcs!B317))^2))*SIN(RADIANS(User_Model_Calcs!B317))</f>
        <v>-2320.5655262781902</v>
      </c>
      <c r="L317">
        <f t="shared" ca="1" si="45"/>
        <v>-21.345652732313582</v>
      </c>
      <c r="M317">
        <f t="shared" ca="1" si="46"/>
        <v>6375.294250682331</v>
      </c>
      <c r="N317">
        <f ca="1">SQRT(User_Model_Calcs!M317^2+Sat_Data!$B$3^2-2*User_Model_Calcs!M317*Sat_Data!$B$3*COS(RADIANS(L317))*COS(RADIANS(I317)))</f>
        <v>36305.987738975033</v>
      </c>
      <c r="O317">
        <f ca="1">DEGREES(ACOS(((Earth_Data!$B$1+Sat_Data!$B$2)/User_Model_Calcs!N317)*SQRT(1-COS(RADIANS(User_Model_Calcs!I317))^2*COS(RADIANS(User_Model_Calcs!B317))^2)))</f>
        <v>64.697282965574004</v>
      </c>
      <c r="P317">
        <f t="shared" ca="1" si="42"/>
        <v>6.2612751462988232</v>
      </c>
    </row>
    <row r="318" spans="1:16" x14ac:dyDescent="0.25">
      <c r="A318">
        <f t="shared" ca="1" si="51"/>
        <v>110.37077682284867</v>
      </c>
      <c r="B318">
        <f t="shared" ca="1" si="52"/>
        <v>-24.39744792783366</v>
      </c>
      <c r="C318" s="6">
        <v>20135.9375</v>
      </c>
      <c r="D318">
        <f t="shared" ca="1" si="41"/>
        <v>3</v>
      </c>
      <c r="E318" s="1">
        <v>0.65</v>
      </c>
      <c r="F318">
        <v>19.899999999999999</v>
      </c>
      <c r="G318">
        <f t="shared" ca="1" si="43"/>
        <v>54.048620189015942</v>
      </c>
      <c r="H318">
        <f t="shared" ca="1" si="44"/>
        <v>23.807601685231788</v>
      </c>
      <c r="I318">
        <f ca="1">User_Model_Calcs!A318-Sat_Data!$B$5</f>
        <v>0.37077682284866853</v>
      </c>
      <c r="J318">
        <f ca="1">(Earth_Data!$B$1/SQRT(1-Earth_Data!$B$2^2*SIN(RADIANS(User_Model_Calcs!B318))^2))*COS(RADIANS(User_Model_Calcs!B318))</f>
        <v>5811.9054529064897</v>
      </c>
      <c r="K318">
        <f ca="1">((Earth_Data!$B$1*(1-Earth_Data!$B$2^2))/SQRT(1-Earth_Data!$B$2^2*SIN(RADIANS(User_Model_Calcs!B318))^2))*SIN(RADIANS(User_Model_Calcs!B318))</f>
        <v>-2618.4377970881428</v>
      </c>
      <c r="L318">
        <f t="shared" ca="1" si="45"/>
        <v>-24.252993607821857</v>
      </c>
      <c r="M318">
        <f t="shared" ca="1" si="46"/>
        <v>6374.5165691795009</v>
      </c>
      <c r="N318">
        <f ca="1">SQRT(User_Model_Calcs!M318^2+Sat_Data!$B$3^2-2*User_Model_Calcs!M318*Sat_Data!$B$3*COS(RADIANS(L318))*COS(RADIANS(I318)))</f>
        <v>36446.555876471954</v>
      </c>
      <c r="O318">
        <f ca="1">DEGREES(ACOS(((Earth_Data!$B$1+Sat_Data!$B$2)/User_Model_Calcs!N318)*SQRT(1-COS(RADIANS(User_Model_Calcs!I318))^2*COS(RADIANS(User_Model_Calcs!B318))^2)))</f>
        <v>61.450864222031065</v>
      </c>
      <c r="P318">
        <f t="shared" ca="1" si="42"/>
        <v>0.89756499698444592</v>
      </c>
    </row>
    <row r="319" spans="1:16" x14ac:dyDescent="0.25">
      <c r="A319">
        <f t="shared" ca="1" si="51"/>
        <v>109.45365191175794</v>
      </c>
      <c r="B319">
        <f t="shared" ca="1" si="52"/>
        <v>-22.078822256523946</v>
      </c>
      <c r="C319" s="6">
        <v>20135.9375</v>
      </c>
      <c r="D319">
        <f t="shared" ca="1" si="41"/>
        <v>0.75</v>
      </c>
      <c r="E319" s="1">
        <v>0.65</v>
      </c>
      <c r="F319">
        <v>19.899999999999999</v>
      </c>
      <c r="G319">
        <f t="shared" ca="1" si="43"/>
        <v>42.007420362456692</v>
      </c>
      <c r="H319">
        <f t="shared" ca="1" si="44"/>
        <v>20.82103567274169</v>
      </c>
      <c r="I319">
        <f ca="1">User_Model_Calcs!A319-Sat_Data!$B$5</f>
        <v>-0.5463480882420555</v>
      </c>
      <c r="J319">
        <f ca="1">(Earth_Data!$B$1/SQRT(1-Earth_Data!$B$2^2*SIN(RADIANS(User_Model_Calcs!B319))^2))*COS(RADIANS(User_Model_Calcs!B319))</f>
        <v>5913.2130282735616</v>
      </c>
      <c r="K319">
        <f ca="1">((Earth_Data!$B$1*(1-Earth_Data!$B$2^2))/SQRT(1-Earth_Data!$B$2^2*SIN(RADIANS(User_Model_Calcs!B319))^2))*SIN(RADIANS(User_Model_Calcs!B319))</f>
        <v>-2382.5039779322624</v>
      </c>
      <c r="L319">
        <f t="shared" ca="1" si="45"/>
        <v>-21.945092817341383</v>
      </c>
      <c r="M319">
        <f t="shared" ca="1" si="46"/>
        <v>6375.1402747396269</v>
      </c>
      <c r="N319">
        <f ca="1">SQRT(User_Model_Calcs!M319^2+Sat_Data!$B$3^2-2*User_Model_Calcs!M319*Sat_Data!$B$3*COS(RADIANS(L319))*COS(RADIANS(I319)))</f>
        <v>36329.446758849735</v>
      </c>
      <c r="O319">
        <f ca="1">DEGREES(ACOS(((Earth_Data!$B$1+Sat_Data!$B$2)/User_Model_Calcs!N319)*SQRT(1-COS(RADIANS(User_Model_Calcs!I319))^2*COS(RADIANS(User_Model_Calcs!B319))^2)))</f>
        <v>64.127447006053544</v>
      </c>
      <c r="P319">
        <f t="shared" ca="1" si="42"/>
        <v>1.4532427994250157</v>
      </c>
    </row>
    <row r="320" spans="1:16" x14ac:dyDescent="0.25">
      <c r="A320">
        <f t="shared" ca="1" si="51"/>
        <v>106.43857013483805</v>
      </c>
      <c r="B320">
        <f t="shared" ca="1" si="52"/>
        <v>-22.597505206415743</v>
      </c>
      <c r="C320" s="6">
        <v>20135.9375</v>
      </c>
      <c r="D320">
        <f t="shared" ca="1" si="41"/>
        <v>1.2</v>
      </c>
      <c r="E320" s="1">
        <v>0.65</v>
      </c>
      <c r="F320">
        <v>19.899999999999999</v>
      </c>
      <c r="G320">
        <f t="shared" ca="1" si="43"/>
        <v>46.089820015575185</v>
      </c>
      <c r="H320">
        <f t="shared" ca="1" si="44"/>
        <v>16.161529744386041</v>
      </c>
      <c r="I320">
        <f ca="1">User_Model_Calcs!A320-Sat_Data!$B$5</f>
        <v>-3.5614298651619549</v>
      </c>
      <c r="J320">
        <f ca="1">(Earth_Data!$B$1/SQRT(1-Earth_Data!$B$2^2*SIN(RADIANS(User_Model_Calcs!B320))^2))*COS(RADIANS(User_Model_Calcs!B320))</f>
        <v>5891.3831475213037</v>
      </c>
      <c r="K320">
        <f ca="1">((Earth_Data!$B$1*(1-Earth_Data!$B$2^2))/SQRT(1-Earth_Data!$B$2^2*SIN(RADIANS(User_Model_Calcs!B320))^2))*SIN(RADIANS(User_Model_Calcs!B320))</f>
        <v>-2435.6298986535394</v>
      </c>
      <c r="L320">
        <f t="shared" ca="1" si="45"/>
        <v>-22.461298528995872</v>
      </c>
      <c r="M320">
        <f t="shared" ca="1" si="46"/>
        <v>6375.0049720853613</v>
      </c>
      <c r="N320">
        <f ca="1">SQRT(User_Model_Calcs!M320^2+Sat_Data!$B$3^2-2*User_Model_Calcs!M320*Sat_Data!$B$3*COS(RADIANS(L320))*COS(RADIANS(I320)))</f>
        <v>36367.631718173077</v>
      </c>
      <c r="O320">
        <f ca="1">DEGREES(ACOS(((Earth_Data!$B$1+Sat_Data!$B$2)/User_Model_Calcs!N320)*SQRT(1-COS(RADIANS(User_Model_Calcs!I320))^2*COS(RADIANS(User_Model_Calcs!B320))^2)))</f>
        <v>63.228424900150443</v>
      </c>
      <c r="P320">
        <f t="shared" ca="1" si="42"/>
        <v>9.2004512358443229</v>
      </c>
    </row>
    <row r="321" spans="1:16" x14ac:dyDescent="0.25">
      <c r="A321">
        <f t="shared" ca="1" si="51"/>
        <v>108.30825241470954</v>
      </c>
      <c r="B321">
        <f t="shared" ca="1" si="52"/>
        <v>-24.994966638824398</v>
      </c>
      <c r="C321" s="6">
        <v>20135.9375</v>
      </c>
      <c r="D321">
        <f t="shared" ca="1" si="41"/>
        <v>0.75</v>
      </c>
      <c r="E321" s="1">
        <v>0.65</v>
      </c>
      <c r="F321">
        <v>19.899999999999999</v>
      </c>
      <c r="G321">
        <f t="shared" ca="1" si="43"/>
        <v>42.007420362456692</v>
      </c>
      <c r="H321">
        <f t="shared" ca="1" si="44"/>
        <v>14.978939763344748</v>
      </c>
      <c r="I321">
        <f ca="1">User_Model_Calcs!A321-Sat_Data!$B$5</f>
        <v>-1.6917475852904573</v>
      </c>
      <c r="J321">
        <f ca="1">(Earth_Data!$B$1/SQRT(1-Earth_Data!$B$2^2*SIN(RADIANS(User_Model_Calcs!B321))^2))*COS(RADIANS(User_Model_Calcs!B321))</f>
        <v>5784.2525165779552</v>
      </c>
      <c r="K321">
        <f ca="1">((Earth_Data!$B$1*(1-Earth_Data!$B$2^2))/SQRT(1-Earth_Data!$B$2^2*SIN(RADIANS(User_Model_Calcs!B321))^2))*SIN(RADIANS(User_Model_Calcs!B321))</f>
        <v>-2678.5700663827715</v>
      </c>
      <c r="L321">
        <f t="shared" ca="1" si="45"/>
        <v>-24.847898040249785</v>
      </c>
      <c r="M321">
        <f t="shared" ca="1" si="46"/>
        <v>6374.3481844075804</v>
      </c>
      <c r="N321">
        <f ca="1">SQRT(User_Model_Calcs!M321^2+Sat_Data!$B$3^2-2*User_Model_Calcs!M321*Sat_Data!$B$3*COS(RADIANS(L321))*COS(RADIANS(I321)))</f>
        <v>36481.276861613165</v>
      </c>
      <c r="O321">
        <f ca="1">DEGREES(ACOS(((Earth_Data!$B$1+Sat_Data!$B$2)/User_Model_Calcs!N321)*SQRT(1-COS(RADIANS(User_Model_Calcs!I321))^2*COS(RADIANS(User_Model_Calcs!B321))^2)))</f>
        <v>60.702939432663889</v>
      </c>
      <c r="P321">
        <f t="shared" ca="1" si="42"/>
        <v>3.9984305069670483</v>
      </c>
    </row>
    <row r="322" spans="1:16" x14ac:dyDescent="0.25">
      <c r="A322">
        <f t="shared" ca="1" si="51"/>
        <v>107.31194800993843</v>
      </c>
      <c r="B322">
        <f t="shared" ca="1" si="52"/>
        <v>-24.127429029173395</v>
      </c>
      <c r="C322" s="6">
        <v>20135.9375</v>
      </c>
      <c r="D322">
        <f t="shared" ref="D322:D385" ca="1" si="53">CHOOSE(RANDBETWEEN(1,3),0.75,1.2,3)</f>
        <v>3</v>
      </c>
      <c r="E322" s="1">
        <v>0.65</v>
      </c>
      <c r="F322">
        <v>19.899999999999999</v>
      </c>
      <c r="G322">
        <f t="shared" ca="1" si="43"/>
        <v>54.048620189015942</v>
      </c>
      <c r="H322">
        <f t="shared" ca="1" si="44"/>
        <v>20.827235251391542</v>
      </c>
      <c r="I322">
        <f ca="1">User_Model_Calcs!A322-Sat_Data!$B$5</f>
        <v>-2.6880519900615667</v>
      </c>
      <c r="J322">
        <f ca="1">(Earth_Data!$B$1/SQRT(1-Earth_Data!$B$2^2*SIN(RADIANS(User_Model_Calcs!B322))^2))*COS(RADIANS(User_Model_Calcs!B322))</f>
        <v>5824.1950798920589</v>
      </c>
      <c r="K322">
        <f ca="1">((Earth_Data!$B$1*(1-Earth_Data!$B$2^2))/SQRT(1-Earth_Data!$B$2^2*SIN(RADIANS(User_Model_Calcs!B322))^2))*SIN(RADIANS(User_Model_Calcs!B322))</f>
        <v>-2591.1716461294682</v>
      </c>
      <c r="L322">
        <f t="shared" ca="1" si="45"/>
        <v>-23.984176650064768</v>
      </c>
      <c r="M322">
        <f t="shared" ca="1" si="46"/>
        <v>6374.5916597335208</v>
      </c>
      <c r="N322">
        <f ca="1">SQRT(User_Model_Calcs!M322^2+Sat_Data!$B$3^2-2*User_Model_Calcs!M322*Sat_Data!$B$3*COS(RADIANS(L322))*COS(RADIANS(I322)))</f>
        <v>36439.62383167971</v>
      </c>
      <c r="O322">
        <f ca="1">DEGREES(ACOS(((Earth_Data!$B$1+Sat_Data!$B$2)/User_Model_Calcs!N322)*SQRT(1-COS(RADIANS(User_Model_Calcs!I322))^2*COS(RADIANS(User_Model_Calcs!B322))^2)))</f>
        <v>61.603605448172893</v>
      </c>
      <c r="P322">
        <f t="shared" ref="P322:P385" ca="1" si="54">DEGREES(ASIN(SIN(RADIANS(ABS(I322)))/(SIN(ACOS(COS(RADIANS(I322))*COS(RADIANS(B322)))))))</f>
        <v>6.5521113581298795</v>
      </c>
    </row>
    <row r="323" spans="1:16" x14ac:dyDescent="0.25">
      <c r="A323">
        <f t="shared" ca="1" si="51"/>
        <v>108.44250310051216</v>
      </c>
      <c r="B323">
        <f t="shared" ca="1" si="52"/>
        <v>-23.664849357017044</v>
      </c>
      <c r="C323" s="6">
        <v>20135.9375</v>
      </c>
      <c r="D323">
        <f t="shared" ca="1" si="53"/>
        <v>3</v>
      </c>
      <c r="E323" s="1">
        <v>0.65</v>
      </c>
      <c r="F323">
        <v>19.899999999999999</v>
      </c>
      <c r="G323">
        <f t="shared" ref="G323:G386" ca="1" si="55">20.4+20*LOG(F323)+20*LOG(D323)+10*LOG(E323)</f>
        <v>54.048620189015942</v>
      </c>
      <c r="H323">
        <f t="shared" ref="H323:H386" ca="1" si="56">RAND()*(24-14)+14</f>
        <v>15.450294131016804</v>
      </c>
      <c r="I323">
        <f ca="1">User_Model_Calcs!A323-Sat_Data!$B$5</f>
        <v>-1.5574968994878446</v>
      </c>
      <c r="J323">
        <f ca="1">(Earth_Data!$B$1/SQRT(1-Earth_Data!$B$2^2*SIN(RADIANS(User_Model_Calcs!B323))^2))*COS(RADIANS(User_Model_Calcs!B323))</f>
        <v>5844.9488237761989</v>
      </c>
      <c r="K323">
        <f ca="1">((Earth_Data!$B$1*(1-Earth_Data!$B$2^2))/SQRT(1-Earth_Data!$B$2^2*SIN(RADIANS(User_Model_Calcs!B323))^2))*SIN(RADIANS(User_Model_Calcs!B323))</f>
        <v>-2544.3296449641425</v>
      </c>
      <c r="L323">
        <f t="shared" ref="L323:L386" ca="1" si="57">DEGREES(ATAN((K323/J323)))</f>
        <v>-23.523685386660045</v>
      </c>
      <c r="M323">
        <f t="shared" ref="M323:M386" ca="1" si="58">SQRT(J323^2+K323^2)</f>
        <v>6374.7188247644399</v>
      </c>
      <c r="N323">
        <f ca="1">SQRT(User_Model_Calcs!M323^2+Sat_Data!$B$3^2-2*User_Model_Calcs!M323*Sat_Data!$B$3*COS(RADIANS(L323))*COS(RADIANS(I323)))</f>
        <v>36410.703914131416</v>
      </c>
      <c r="O323">
        <f ca="1">DEGREES(ACOS(((Earth_Data!$B$1+Sat_Data!$B$2)/User_Model_Calcs!N323)*SQRT(1-COS(RADIANS(User_Model_Calcs!I323))^2*COS(RADIANS(User_Model_Calcs!B323))^2)))</f>
        <v>62.24420304929113</v>
      </c>
      <c r="P323">
        <f t="shared" ca="1" si="54"/>
        <v>3.8753331137388449</v>
      </c>
    </row>
    <row r="324" spans="1:16" x14ac:dyDescent="0.25">
      <c r="A324">
        <f t="shared" ca="1" si="51"/>
        <v>107.95332143794272</v>
      </c>
      <c r="B324">
        <f t="shared" ca="1" si="52"/>
        <v>-23.543291467458626</v>
      </c>
      <c r="C324" s="6">
        <v>20135.9375</v>
      </c>
      <c r="D324">
        <f t="shared" ca="1" si="53"/>
        <v>3</v>
      </c>
      <c r="E324" s="1">
        <v>0.65</v>
      </c>
      <c r="F324">
        <v>19.899999999999999</v>
      </c>
      <c r="G324">
        <f t="shared" ca="1" si="55"/>
        <v>54.048620189015942</v>
      </c>
      <c r="H324">
        <f t="shared" ca="1" si="56"/>
        <v>19.204678633753442</v>
      </c>
      <c r="I324">
        <f ca="1">User_Model_Calcs!A324-Sat_Data!$B$5</f>
        <v>-2.0466785620572807</v>
      </c>
      <c r="J324">
        <f ca="1">(Earth_Data!$B$1/SQRT(1-Earth_Data!$B$2^2*SIN(RADIANS(User_Model_Calcs!B324))^2))*COS(RADIANS(User_Model_Calcs!B324))</f>
        <v>5850.3395380745769</v>
      </c>
      <c r="K324">
        <f ca="1">((Earth_Data!$B$1*(1-Earth_Data!$B$2^2))/SQRT(1-Earth_Data!$B$2^2*SIN(RADIANS(User_Model_Calcs!B324))^2))*SIN(RADIANS(User_Model_Calcs!B324))</f>
        <v>-2531.9931765303772</v>
      </c>
      <c r="L324">
        <f t="shared" ca="1" si="57"/>
        <v>-23.402682381964414</v>
      </c>
      <c r="M324">
        <f t="shared" ca="1" si="58"/>
        <v>6374.7519290365362</v>
      </c>
      <c r="N324">
        <f ca="1">SQRT(User_Model_Calcs!M324^2+Sat_Data!$B$3^2-2*User_Model_Calcs!M324*Sat_Data!$B$3*COS(RADIANS(L324))*COS(RADIANS(I324)))</f>
        <v>36406.288180690455</v>
      </c>
      <c r="O324">
        <f ca="1">DEGREES(ACOS(((Earth_Data!$B$1+Sat_Data!$B$2)/User_Model_Calcs!N324)*SQRT(1-COS(RADIANS(User_Model_Calcs!I324))^2*COS(RADIANS(User_Model_Calcs!B324))^2)))</f>
        <v>62.343661907198097</v>
      </c>
      <c r="P324">
        <f t="shared" ca="1" si="54"/>
        <v>5.1124151346191233</v>
      </c>
    </row>
    <row r="325" spans="1:16" x14ac:dyDescent="0.25">
      <c r="A325">
        <f t="shared" ca="1" si="51"/>
        <v>106.13570364428432</v>
      </c>
      <c r="B325">
        <f t="shared" ca="1" si="52"/>
        <v>-21.445247091471721</v>
      </c>
      <c r="C325" s="6">
        <v>20135.9375</v>
      </c>
      <c r="D325">
        <f t="shared" ca="1" si="53"/>
        <v>1.2</v>
      </c>
      <c r="E325" s="1">
        <v>0.65</v>
      </c>
      <c r="F325">
        <v>19.899999999999999</v>
      </c>
      <c r="G325">
        <f t="shared" ca="1" si="55"/>
        <v>46.089820015575185</v>
      </c>
      <c r="H325">
        <f t="shared" ca="1" si="56"/>
        <v>16.209683479289296</v>
      </c>
      <c r="I325">
        <f ca="1">User_Model_Calcs!A325-Sat_Data!$B$5</f>
        <v>-3.8642963557156804</v>
      </c>
      <c r="J325">
        <f ca="1">(Earth_Data!$B$1/SQRT(1-Earth_Data!$B$2^2*SIN(RADIANS(User_Model_Calcs!B325))^2))*COS(RADIANS(User_Model_Calcs!B325))</f>
        <v>5939.2226564689918</v>
      </c>
      <c r="K325">
        <f ca="1">((Earth_Data!$B$1*(1-Earth_Data!$B$2^2))/SQRT(1-Earth_Data!$B$2^2*SIN(RADIANS(User_Model_Calcs!B325))^2))*SIN(RADIANS(User_Model_Calcs!B325))</f>
        <v>-2317.3501087822965</v>
      </c>
      <c r="L325">
        <f t="shared" ca="1" si="57"/>
        <v>-21.314602582985447</v>
      </c>
      <c r="M325">
        <f t="shared" ca="1" si="58"/>
        <v>6375.3021332159551</v>
      </c>
      <c r="N325">
        <f ca="1">SQRT(User_Model_Calcs!M325^2+Sat_Data!$B$3^2-2*User_Model_Calcs!M325*Sat_Data!$B$3*COS(RADIANS(L325))*COS(RADIANS(I325)))</f>
        <v>36314.644891784948</v>
      </c>
      <c r="O325">
        <f ca="1">DEGREES(ACOS(((Earth_Data!$B$1+Sat_Data!$B$2)/User_Model_Calcs!N325)*SQRT(1-COS(RADIANS(User_Model_Calcs!I325))^2*COS(RADIANS(User_Model_Calcs!B325))^2)))</f>
        <v>64.487591700465089</v>
      </c>
      <c r="P325">
        <f t="shared" ca="1" si="54"/>
        <v>10.467419102862017</v>
      </c>
    </row>
    <row r="326" spans="1:16" x14ac:dyDescent="0.25">
      <c r="A326">
        <f t="shared" ca="1" si="51"/>
        <v>109.48170392140118</v>
      </c>
      <c r="B326">
        <f t="shared" ca="1" si="52"/>
        <v>-22.111325954326208</v>
      </c>
      <c r="C326" s="6">
        <v>20135.9375</v>
      </c>
      <c r="D326">
        <f t="shared" ca="1" si="53"/>
        <v>1.2</v>
      </c>
      <c r="E326" s="1">
        <v>0.65</v>
      </c>
      <c r="F326">
        <v>19.899999999999999</v>
      </c>
      <c r="G326">
        <f t="shared" ca="1" si="55"/>
        <v>46.089820015575185</v>
      </c>
      <c r="H326">
        <f t="shared" ca="1" si="56"/>
        <v>20.408575102379857</v>
      </c>
      <c r="I326">
        <f ca="1">User_Model_Calcs!A326-Sat_Data!$B$5</f>
        <v>-0.51829607859882287</v>
      </c>
      <c r="J326">
        <f ca="1">(Earth_Data!$B$1/SQRT(1-Earth_Data!$B$2^2*SIN(RADIANS(User_Model_Calcs!B326))^2))*COS(RADIANS(User_Model_Calcs!B326))</f>
        <v>5911.8592137370069</v>
      </c>
      <c r="K326">
        <f ca="1">((Earth_Data!$B$1*(1-Earth_Data!$B$2^2))/SQRT(1-Earth_Data!$B$2^2*SIN(RADIANS(User_Model_Calcs!B326))^2))*SIN(RADIANS(User_Model_Calcs!B326))</f>
        <v>-2385.8388435546867</v>
      </c>
      <c r="L326">
        <f t="shared" ca="1" si="57"/>
        <v>-21.977439990276508</v>
      </c>
      <c r="M326">
        <f t="shared" ca="1" si="58"/>
        <v>6375.13186926055</v>
      </c>
      <c r="N326">
        <f ca="1">SQRT(User_Model_Calcs!M326^2+Sat_Data!$B$3^2-2*User_Model_Calcs!M326*Sat_Data!$B$3*COS(RADIANS(L326))*COS(RADIANS(I326)))</f>
        <v>36330.985213724853</v>
      </c>
      <c r="O326">
        <f ca="1">DEGREES(ACOS(((Earth_Data!$B$1+Sat_Data!$B$2)/User_Model_Calcs!N326)*SQRT(1-COS(RADIANS(User_Model_Calcs!I326))^2*COS(RADIANS(User_Model_Calcs!B326))^2)))</f>
        <v>64.090552777949227</v>
      </c>
      <c r="P326">
        <f t="shared" ca="1" si="54"/>
        <v>1.3767275848929195</v>
      </c>
    </row>
    <row r="327" spans="1:16" x14ac:dyDescent="0.25">
      <c r="A327">
        <f t="shared" ca="1" si="51"/>
        <v>108.29957670712153</v>
      </c>
      <c r="B327">
        <f t="shared" ca="1" si="52"/>
        <v>-22.415517418531966</v>
      </c>
      <c r="C327" s="6">
        <v>20135.9375</v>
      </c>
      <c r="D327">
        <f t="shared" ca="1" si="53"/>
        <v>1.2</v>
      </c>
      <c r="E327" s="1">
        <v>0.65</v>
      </c>
      <c r="F327">
        <v>19.899999999999999</v>
      </c>
      <c r="G327">
        <f t="shared" ca="1" si="55"/>
        <v>46.089820015575185</v>
      </c>
      <c r="H327">
        <f t="shared" ca="1" si="56"/>
        <v>21.418794980382639</v>
      </c>
      <c r="I327">
        <f ca="1">User_Model_Calcs!A327-Sat_Data!$B$5</f>
        <v>-1.7004232928784688</v>
      </c>
      <c r="J327">
        <f ca="1">(Earth_Data!$B$1/SQRT(1-Earth_Data!$B$2^2*SIN(RADIANS(User_Model_Calcs!B327))^2))*COS(RADIANS(User_Model_Calcs!B327))</f>
        <v>5899.0974106332451</v>
      </c>
      <c r="K327">
        <f ca="1">((Earth_Data!$B$1*(1-Earth_Data!$B$2^2))/SQRT(1-Earth_Data!$B$2^2*SIN(RADIANS(User_Model_Calcs!B327))^2))*SIN(RADIANS(User_Model_Calcs!B327))</f>
        <v>-2417.0120050329083</v>
      </c>
      <c r="L327">
        <f t="shared" ca="1" si="57"/>
        <v>-22.280174910598472</v>
      </c>
      <c r="M327">
        <f t="shared" ca="1" si="58"/>
        <v>6375.0527286143333</v>
      </c>
      <c r="N327">
        <f ca="1">SQRT(User_Model_Calcs!M327^2+Sat_Data!$B$3^2-2*User_Model_Calcs!M327*Sat_Data!$B$3*COS(RADIANS(L327))*COS(RADIANS(I327)))</f>
        <v>36348.511969446052</v>
      </c>
      <c r="O327">
        <f ca="1">DEGREES(ACOS(((Earth_Data!$B$1+Sat_Data!$B$2)/User_Model_Calcs!N327)*SQRT(1-COS(RADIANS(User_Model_Calcs!I327))^2*COS(RADIANS(User_Model_Calcs!B327))^2)))</f>
        <v>63.674268719192433</v>
      </c>
      <c r="P327">
        <f t="shared" ca="1" si="54"/>
        <v>4.4516294840600841</v>
      </c>
    </row>
    <row r="328" spans="1:16" x14ac:dyDescent="0.25">
      <c r="A328">
        <f t="shared" ca="1" si="51"/>
        <v>107.83001494511851</v>
      </c>
      <c r="B328">
        <f t="shared" ca="1" si="52"/>
        <v>-22.156891504926669</v>
      </c>
      <c r="C328" s="6">
        <v>20135.9375</v>
      </c>
      <c r="D328">
        <f t="shared" ca="1" si="53"/>
        <v>1.2</v>
      </c>
      <c r="E328" s="1">
        <v>0.65</v>
      </c>
      <c r="F328">
        <v>19.899999999999999</v>
      </c>
      <c r="G328">
        <f t="shared" ca="1" si="55"/>
        <v>46.089820015575185</v>
      </c>
      <c r="H328">
        <f t="shared" ca="1" si="56"/>
        <v>19.100931644490824</v>
      </c>
      <c r="I328">
        <f ca="1">User_Model_Calcs!A328-Sat_Data!$B$5</f>
        <v>-2.1699850548814936</v>
      </c>
      <c r="J328">
        <f ca="1">(Earth_Data!$B$1/SQRT(1-Earth_Data!$B$2^2*SIN(RADIANS(User_Model_Calcs!B328))^2))*COS(RADIANS(User_Model_Calcs!B328))</f>
        <v>5909.9581651389717</v>
      </c>
      <c r="K328">
        <f ca="1">((Earth_Data!$B$1*(1-Earth_Data!$B$2^2))/SQRT(1-Earth_Data!$B$2^2*SIN(RADIANS(User_Model_Calcs!B328))^2))*SIN(RADIANS(User_Model_Calcs!B328))</f>
        <v>-2390.5125779433861</v>
      </c>
      <c r="L328">
        <f t="shared" ca="1" si="57"/>
        <v>-22.022786403441074</v>
      </c>
      <c r="M328">
        <f t="shared" ca="1" si="58"/>
        <v>6375.1200693789551</v>
      </c>
      <c r="N328">
        <f ca="1">SQRT(User_Model_Calcs!M328^2+Sat_Data!$B$3^2-2*User_Model_Calcs!M328*Sat_Data!$B$3*COS(RADIANS(L328))*COS(RADIANS(I328)))</f>
        <v>36337.826602425775</v>
      </c>
      <c r="O328">
        <f ca="1">DEGREES(ACOS(((Earth_Data!$B$1+Sat_Data!$B$2)/User_Model_Calcs!N328)*SQRT(1-COS(RADIANS(User_Model_Calcs!I328))^2*COS(RADIANS(User_Model_Calcs!B328))^2)))</f>
        <v>63.927882426127752</v>
      </c>
      <c r="P328">
        <f t="shared" ca="1" si="54"/>
        <v>5.7372299505394482</v>
      </c>
    </row>
    <row r="329" spans="1:16" x14ac:dyDescent="0.25">
      <c r="A329">
        <f t="shared" ca="1" si="51"/>
        <v>107.29503962031563</v>
      </c>
      <c r="B329">
        <f t="shared" ca="1" si="52"/>
        <v>-20.760061014269912</v>
      </c>
      <c r="C329" s="6">
        <v>20135.9375</v>
      </c>
      <c r="D329">
        <f t="shared" ca="1" si="53"/>
        <v>3</v>
      </c>
      <c r="E329" s="1">
        <v>0.65</v>
      </c>
      <c r="F329">
        <v>19.899999999999999</v>
      </c>
      <c r="G329">
        <f t="shared" ca="1" si="55"/>
        <v>54.048620189015942</v>
      </c>
      <c r="H329">
        <f t="shared" ca="1" si="56"/>
        <v>20.492727478515732</v>
      </c>
      <c r="I329">
        <f ca="1">User_Model_Calcs!A329-Sat_Data!$B$5</f>
        <v>-2.7049603796843655</v>
      </c>
      <c r="J329">
        <f ca="1">(Earth_Data!$B$1/SQRT(1-Earth_Data!$B$2^2*SIN(RADIANS(User_Model_Calcs!B329))^2))*COS(RADIANS(User_Model_Calcs!B329))</f>
        <v>5966.5361134403438</v>
      </c>
      <c r="K329">
        <f ca="1">((Earth_Data!$B$1*(1-Earth_Data!$B$2^2))/SQRT(1-Earth_Data!$B$2^2*SIN(RADIANS(User_Model_Calcs!B329))^2))*SIN(RADIANS(User_Model_Calcs!B329))</f>
        <v>-2246.5754089461857</v>
      </c>
      <c r="L329">
        <f t="shared" ca="1" si="57"/>
        <v>-20.632824075160169</v>
      </c>
      <c r="M329">
        <f t="shared" ca="1" si="58"/>
        <v>6375.4728656837306</v>
      </c>
      <c r="N329">
        <f ca="1">SQRT(User_Model_Calcs!M329^2+Sat_Data!$B$3^2-2*User_Model_Calcs!M329*Sat_Data!$B$3*COS(RADIANS(L329))*COS(RADIANS(I329)))</f>
        <v>36274.980894925735</v>
      </c>
      <c r="O329">
        <f ca="1">DEGREES(ACOS(((Earth_Data!$B$1+Sat_Data!$B$2)/User_Model_Calcs!N329)*SQRT(1-COS(RADIANS(User_Model_Calcs!I329))^2*COS(RADIANS(User_Model_Calcs!B329))^2)))</f>
        <v>65.469292062775025</v>
      </c>
      <c r="P329">
        <f t="shared" ca="1" si="54"/>
        <v>7.5922407137997237</v>
      </c>
    </row>
    <row r="330" spans="1:16" x14ac:dyDescent="0.25">
      <c r="A330">
        <f t="shared" ca="1" si="51"/>
        <v>109.25648572262556</v>
      </c>
      <c r="B330">
        <f t="shared" ca="1" si="52"/>
        <v>-22.284211803480673</v>
      </c>
      <c r="C330" s="6">
        <v>20135.9375</v>
      </c>
      <c r="D330">
        <f t="shared" ca="1" si="53"/>
        <v>3</v>
      </c>
      <c r="E330" s="1">
        <v>0.65</v>
      </c>
      <c r="F330">
        <v>19.899999999999999</v>
      </c>
      <c r="G330">
        <f t="shared" ca="1" si="55"/>
        <v>54.048620189015942</v>
      </c>
      <c r="H330">
        <f t="shared" ca="1" si="56"/>
        <v>15.272401110689163</v>
      </c>
      <c r="I330">
        <f ca="1">User_Model_Calcs!A330-Sat_Data!$B$5</f>
        <v>-0.74351427737444453</v>
      </c>
      <c r="J330">
        <f ca="1">(Earth_Data!$B$1/SQRT(1-Earth_Data!$B$2^2*SIN(RADIANS(User_Model_Calcs!B330))^2))*COS(RADIANS(User_Model_Calcs!B330))</f>
        <v>5904.6264593394408</v>
      </c>
      <c r="K330">
        <f ca="1">((Earth_Data!$B$1*(1-Earth_Data!$B$2^2))/SQRT(1-Earth_Data!$B$2^2*SIN(RADIANS(User_Model_Calcs!B330))^2))*SIN(RADIANS(User_Model_Calcs!B330))</f>
        <v>-2403.5641399144092</v>
      </c>
      <c r="L330">
        <f t="shared" ca="1" si="57"/>
        <v>-22.149496170401324</v>
      </c>
      <c r="M330">
        <f t="shared" ca="1" si="58"/>
        <v>6375.0869954075069</v>
      </c>
      <c r="N330">
        <f ca="1">SQRT(User_Model_Calcs!M330^2+Sat_Data!$B$3^2-2*User_Model_Calcs!M330*Sat_Data!$B$3*COS(RADIANS(L330))*COS(RADIANS(I330)))</f>
        <v>36339.666575273855</v>
      </c>
      <c r="O330">
        <f ca="1">DEGREES(ACOS(((Earth_Data!$B$1+Sat_Data!$B$2)/User_Model_Calcs!N330)*SQRT(1-COS(RADIANS(User_Model_Calcs!I330))^2*COS(RADIANS(User_Model_Calcs!B330))^2)))</f>
        <v>63.883384292498967</v>
      </c>
      <c r="P330">
        <f t="shared" ca="1" si="54"/>
        <v>1.9600832774895076</v>
      </c>
    </row>
    <row r="331" spans="1:16" x14ac:dyDescent="0.25">
      <c r="A331">
        <f t="shared" ca="1" si="51"/>
        <v>106.51584390649091</v>
      </c>
      <c r="B331">
        <f t="shared" ca="1" si="52"/>
        <v>-24.446609653012032</v>
      </c>
      <c r="C331" s="6">
        <v>20135.9375</v>
      </c>
      <c r="D331">
        <f t="shared" ca="1" si="53"/>
        <v>0.75</v>
      </c>
      <c r="E331" s="1">
        <v>0.65</v>
      </c>
      <c r="F331">
        <v>19.899999999999999</v>
      </c>
      <c r="G331">
        <f t="shared" ca="1" si="55"/>
        <v>42.007420362456692</v>
      </c>
      <c r="H331">
        <f t="shared" ca="1" si="56"/>
        <v>14.599273502667545</v>
      </c>
      <c r="I331">
        <f ca="1">User_Model_Calcs!A331-Sat_Data!$B$5</f>
        <v>-3.4841560935090854</v>
      </c>
      <c r="J331">
        <f ca="1">(Earth_Data!$B$1/SQRT(1-Earth_Data!$B$2^2*SIN(RADIANS(User_Model_Calcs!B331))^2))*COS(RADIANS(User_Model_Calcs!B331))</f>
        <v>5809.6540405656633</v>
      </c>
      <c r="K331">
        <f ca="1">((Earth_Data!$B$1*(1-Earth_Data!$B$2^2))/SQRT(1-Earth_Data!$B$2^2*SIN(RADIANS(User_Model_Calcs!B331))^2))*SIN(RADIANS(User_Model_Calcs!B331))</f>
        <v>-2623.3959400527383</v>
      </c>
      <c r="L331">
        <f t="shared" ca="1" si="57"/>
        <v>-24.301937867027746</v>
      </c>
      <c r="M331">
        <f t="shared" ca="1" si="58"/>
        <v>6374.5028299739688</v>
      </c>
      <c r="N331">
        <f ca="1">SQRT(User_Model_Calcs!M331^2+Sat_Data!$B$3^2-2*User_Model_Calcs!M331*Sat_Data!$B$3*COS(RADIANS(L331))*COS(RADIANS(I331)))</f>
        <v>36461.43716005858</v>
      </c>
      <c r="O331">
        <f ca="1">DEGREES(ACOS(((Earth_Data!$B$1+Sat_Data!$B$2)/User_Model_Calcs!N331)*SQRT(1-COS(RADIANS(User_Model_Calcs!I331))^2*COS(RADIANS(User_Model_Calcs!B331))^2)))</f>
        <v>61.129641025261591</v>
      </c>
      <c r="P331">
        <f t="shared" ca="1" si="54"/>
        <v>8.3693396776177149</v>
      </c>
    </row>
    <row r="332" spans="1:16" x14ac:dyDescent="0.25">
      <c r="A332">
        <f t="shared" ca="1" si="51"/>
        <v>107.75543736171196</v>
      </c>
      <c r="B332">
        <f t="shared" ca="1" si="52"/>
        <v>-24.033648083365815</v>
      </c>
      <c r="C332" s="6">
        <v>20135.9375</v>
      </c>
      <c r="D332">
        <f t="shared" ca="1" si="53"/>
        <v>0.75</v>
      </c>
      <c r="E332" s="1">
        <v>0.65</v>
      </c>
      <c r="F332">
        <v>19.899999999999999</v>
      </c>
      <c r="G332">
        <f t="shared" ca="1" si="55"/>
        <v>42.007420362456692</v>
      </c>
      <c r="H332">
        <f t="shared" ca="1" si="56"/>
        <v>23.505988397295447</v>
      </c>
      <c r="I332">
        <f ca="1">User_Model_Calcs!A332-Sat_Data!$B$5</f>
        <v>-2.2445626382880448</v>
      </c>
      <c r="J332">
        <f ca="1">(Earth_Data!$B$1/SQRT(1-Earth_Data!$B$2^2*SIN(RADIANS(User_Model_Calcs!B332))^2))*COS(RADIANS(User_Model_Calcs!B332))</f>
        <v>5828.4332375379909</v>
      </c>
      <c r="K332">
        <f ca="1">((Earth_Data!$B$1*(1-Earth_Data!$B$2^2))/SQRT(1-Earth_Data!$B$2^2*SIN(RADIANS(User_Model_Calcs!B332))^2))*SIN(RADIANS(User_Model_Calcs!B332))</f>
        <v>-2581.6884856476381</v>
      </c>
      <c r="L332">
        <f t="shared" ca="1" si="57"/>
        <v>-23.890816116476476</v>
      </c>
      <c r="M332">
        <f t="shared" ca="1" si="58"/>
        <v>6374.6175917746768</v>
      </c>
      <c r="N332">
        <f ca="1">SQRT(User_Model_Calcs!M332^2+Sat_Data!$B$3^2-2*User_Model_Calcs!M332*Sat_Data!$B$3*COS(RADIANS(L332))*COS(RADIANS(I332)))</f>
        <v>36432.48279214208</v>
      </c>
      <c r="O332">
        <f ca="1">DEGREES(ACOS(((Earth_Data!$B$1+Sat_Data!$B$2)/User_Model_Calcs!N332)*SQRT(1-COS(RADIANS(User_Model_Calcs!I332))^2*COS(RADIANS(User_Model_Calcs!B332))^2)))</f>
        <v>61.760334274116168</v>
      </c>
      <c r="P332">
        <f t="shared" ca="1" si="54"/>
        <v>5.4970901923932027</v>
      </c>
    </row>
    <row r="333" spans="1:16" x14ac:dyDescent="0.25">
      <c r="A333">
        <f t="shared" ca="1" si="51"/>
        <v>108.36012271699836</v>
      </c>
      <c r="B333">
        <f t="shared" ca="1" si="52"/>
        <v>-25.517268246426401</v>
      </c>
      <c r="C333" s="6">
        <v>20135.9375</v>
      </c>
      <c r="D333">
        <f t="shared" ca="1" si="53"/>
        <v>1.2</v>
      </c>
      <c r="E333" s="1">
        <v>0.65</v>
      </c>
      <c r="F333">
        <v>19.899999999999999</v>
      </c>
      <c r="G333">
        <f t="shared" ca="1" si="55"/>
        <v>46.089820015575185</v>
      </c>
      <c r="H333">
        <f t="shared" ca="1" si="56"/>
        <v>19.517290918775529</v>
      </c>
      <c r="I333">
        <f ca="1">User_Model_Calcs!A333-Sat_Data!$B$5</f>
        <v>-1.6398772830016384</v>
      </c>
      <c r="J333">
        <f ca="1">(Earth_Data!$B$1/SQRT(1-Earth_Data!$B$2^2*SIN(RADIANS(User_Model_Calcs!B333))^2))*COS(RADIANS(User_Model_Calcs!B333))</f>
        <v>5759.5662225280457</v>
      </c>
      <c r="K333">
        <f ca="1">((Earth_Data!$B$1*(1-Earth_Data!$B$2^2))/SQRT(1-Earth_Data!$B$2^2*SIN(RADIANS(User_Model_Calcs!B333))^2))*SIN(RADIANS(User_Model_Calcs!B333))</f>
        <v>-2730.8980101245638</v>
      </c>
      <c r="L333">
        <f t="shared" ca="1" si="57"/>
        <v>-25.36796648669339</v>
      </c>
      <c r="M333">
        <f t="shared" ca="1" si="58"/>
        <v>6374.1985389057563</v>
      </c>
      <c r="N333">
        <f ca="1">SQRT(User_Model_Calcs!M333^2+Sat_Data!$B$3^2-2*User_Model_Calcs!M333*Sat_Data!$B$3*COS(RADIANS(L333))*COS(RADIANS(I333)))</f>
        <v>36509.583905350941</v>
      </c>
      <c r="O333">
        <f ca="1">DEGREES(ACOS(((Earth_Data!$B$1+Sat_Data!$B$2)/User_Model_Calcs!N333)*SQRT(1-COS(RADIANS(User_Model_Calcs!I333))^2*COS(RADIANS(User_Model_Calcs!B333))^2)))</f>
        <v>60.106098599364202</v>
      </c>
      <c r="P333">
        <f t="shared" ca="1" si="54"/>
        <v>3.8021840535854805</v>
      </c>
    </row>
    <row r="334" spans="1:16" x14ac:dyDescent="0.25">
      <c r="A334">
        <f t="shared" ca="1" si="51"/>
        <v>110.1502775530964</v>
      </c>
      <c r="B334">
        <f t="shared" ca="1" si="52"/>
        <v>-24.156951074623052</v>
      </c>
      <c r="C334" s="6">
        <v>20135.9375</v>
      </c>
      <c r="D334">
        <f t="shared" ca="1" si="53"/>
        <v>1.2</v>
      </c>
      <c r="E334" s="1">
        <v>0.65</v>
      </c>
      <c r="F334">
        <v>19.899999999999999</v>
      </c>
      <c r="G334">
        <f t="shared" ca="1" si="55"/>
        <v>46.089820015575185</v>
      </c>
      <c r="H334">
        <f t="shared" ca="1" si="56"/>
        <v>14.716570912312729</v>
      </c>
      <c r="I334">
        <f ca="1">User_Model_Calcs!A334-Sat_Data!$B$5</f>
        <v>0.15027755309640156</v>
      </c>
      <c r="J334">
        <f ca="1">(Earth_Data!$B$1/SQRT(1-Earth_Data!$B$2^2*SIN(RADIANS(User_Model_Calcs!B334))^2))*COS(RADIANS(User_Model_Calcs!B334))</f>
        <v>5822.8576943675253</v>
      </c>
      <c r="K334">
        <f ca="1">((Earth_Data!$B$1*(1-Earth_Data!$B$2^2))/SQRT(1-Earth_Data!$B$2^2*SIN(RADIANS(User_Model_Calcs!B334))^2))*SIN(RADIANS(User_Model_Calcs!B334))</f>
        <v>-2594.1555122522382</v>
      </c>
      <c r="L334">
        <f t="shared" ca="1" si="57"/>
        <v>-24.013566665978313</v>
      </c>
      <c r="M334">
        <f t="shared" ca="1" si="58"/>
        <v>6374.5834805580644</v>
      </c>
      <c r="N334">
        <f ca="1">SQRT(User_Model_Calcs!M334^2+Sat_Data!$B$3^2-2*User_Model_Calcs!M334*Sat_Data!$B$3*COS(RADIANS(L334))*COS(RADIANS(I334)))</f>
        <v>36433.777342051937</v>
      </c>
      <c r="O334">
        <f ca="1">DEGREES(ACOS(((Earth_Data!$B$1+Sat_Data!$B$2)/User_Model_Calcs!N334)*SQRT(1-COS(RADIANS(User_Model_Calcs!I334))^2*COS(RADIANS(User_Model_Calcs!B334))^2)))</f>
        <v>61.73103342323121</v>
      </c>
      <c r="P334">
        <f t="shared" ca="1" si="54"/>
        <v>0.36720926864374448</v>
      </c>
    </row>
    <row r="335" spans="1:16" x14ac:dyDescent="0.25">
      <c r="A335">
        <f t="shared" ca="1" si="51"/>
        <v>109.32803052913651</v>
      </c>
      <c r="B335">
        <f t="shared" ca="1" si="52"/>
        <v>-24.231016417969823</v>
      </c>
      <c r="C335" s="6">
        <v>20135.9375</v>
      </c>
      <c r="D335">
        <f t="shared" ca="1" si="53"/>
        <v>3</v>
      </c>
      <c r="E335" s="1">
        <v>0.65</v>
      </c>
      <c r="F335">
        <v>19.899999999999999</v>
      </c>
      <c r="G335">
        <f t="shared" ca="1" si="55"/>
        <v>54.048620189015942</v>
      </c>
      <c r="H335">
        <f t="shared" ca="1" si="56"/>
        <v>14.790000233599571</v>
      </c>
      <c r="I335">
        <f ca="1">User_Model_Calcs!A335-Sat_Data!$B$5</f>
        <v>-0.67196947086348757</v>
      </c>
      <c r="J335">
        <f ca="1">(Earth_Data!$B$1/SQRT(1-Earth_Data!$B$2^2*SIN(RADIANS(User_Model_Calcs!B335))^2))*COS(RADIANS(User_Model_Calcs!B335))</f>
        <v>5819.4956534657613</v>
      </c>
      <c r="K335">
        <f ca="1">((Earth_Data!$B$1*(1-Earth_Data!$B$2^2))/SQRT(1-Earth_Data!$B$2^2*SIN(RADIANS(User_Model_Calcs!B335))^2))*SIN(RADIANS(User_Model_Calcs!B335))</f>
        <v>-2601.6384938796336</v>
      </c>
      <c r="L335">
        <f t="shared" ca="1" si="57"/>
        <v>-24.087301437707758</v>
      </c>
      <c r="M335">
        <f t="shared" ca="1" si="58"/>
        <v>6374.5629272557326</v>
      </c>
      <c r="N335">
        <f ca="1">SQRT(User_Model_Calcs!M335^2+Sat_Data!$B$3^2-2*User_Model_Calcs!M335*Sat_Data!$B$3*COS(RADIANS(L335))*COS(RADIANS(I335)))</f>
        <v>36438.104311466479</v>
      </c>
      <c r="O335">
        <f ca="1">DEGREES(ACOS(((Earth_Data!$B$1+Sat_Data!$B$2)/User_Model_Calcs!N335)*SQRT(1-COS(RADIANS(User_Model_Calcs!I335))^2*COS(RADIANS(User_Model_Calcs!B335))^2)))</f>
        <v>61.635926448771094</v>
      </c>
      <c r="P335">
        <f t="shared" ca="1" si="54"/>
        <v>1.6369152955845332</v>
      </c>
    </row>
    <row r="336" spans="1:16" x14ac:dyDescent="0.25">
      <c r="A336">
        <f t="shared" ca="1" si="51"/>
        <v>105.65814938352838</v>
      </c>
      <c r="B336">
        <f t="shared" ca="1" si="52"/>
        <v>-21.651620870087225</v>
      </c>
      <c r="C336" s="6">
        <v>20135.9375</v>
      </c>
      <c r="D336">
        <f t="shared" ca="1" si="53"/>
        <v>0.75</v>
      </c>
      <c r="E336" s="1">
        <v>0.65</v>
      </c>
      <c r="F336">
        <v>19.899999999999999</v>
      </c>
      <c r="G336">
        <f t="shared" ca="1" si="55"/>
        <v>42.007420362456692</v>
      </c>
      <c r="H336">
        <f t="shared" ca="1" si="56"/>
        <v>22.304581194778535</v>
      </c>
      <c r="I336">
        <f ca="1">User_Model_Calcs!A336-Sat_Data!$B$5</f>
        <v>-4.3418506164716177</v>
      </c>
      <c r="J336">
        <f ca="1">(Earth_Data!$B$1/SQRT(1-Earth_Data!$B$2^2*SIN(RADIANS(User_Model_Calcs!B336))^2))*COS(RADIANS(User_Model_Calcs!B336))</f>
        <v>5930.829923690445</v>
      </c>
      <c r="K336">
        <f ca="1">((Earth_Data!$B$1*(1-Earth_Data!$B$2^2))/SQRT(1-Earth_Data!$B$2^2*SIN(RADIANS(User_Model_Calcs!B336))^2))*SIN(RADIANS(User_Model_Calcs!B336))</f>
        <v>-2338.603597049057</v>
      </c>
      <c r="L336">
        <f t="shared" ca="1" si="57"/>
        <v>-21.51996447133088</v>
      </c>
      <c r="M336">
        <f t="shared" ca="1" si="58"/>
        <v>6375.2498278791236</v>
      </c>
      <c r="N336">
        <f ca="1">SQRT(User_Model_Calcs!M336^2+Sat_Data!$B$3^2-2*User_Model_Calcs!M336*Sat_Data!$B$3*COS(RADIANS(L336))*COS(RADIANS(I336)))</f>
        <v>36328.462227067859</v>
      </c>
      <c r="O336">
        <f ca="1">DEGREES(ACOS(((Earth_Data!$B$1+Sat_Data!$B$2)/User_Model_Calcs!N336)*SQRT(1-COS(RADIANS(User_Model_Calcs!I336))^2*COS(RADIANS(User_Model_Calcs!B336))^2)))</f>
        <v>64.1543084157789</v>
      </c>
      <c r="P336">
        <f t="shared" ca="1" si="54"/>
        <v>11.628002015830084</v>
      </c>
    </row>
    <row r="337" spans="1:16" x14ac:dyDescent="0.25">
      <c r="A337">
        <f t="shared" ca="1" si="51"/>
        <v>107.12770328326286</v>
      </c>
      <c r="B337">
        <f t="shared" ca="1" si="52"/>
        <v>-20.905877587880397</v>
      </c>
      <c r="C337" s="6">
        <v>20135.9375</v>
      </c>
      <c r="D337">
        <f t="shared" ca="1" si="53"/>
        <v>3</v>
      </c>
      <c r="E337" s="1">
        <v>0.65</v>
      </c>
      <c r="F337">
        <v>19.899999999999999</v>
      </c>
      <c r="G337">
        <f t="shared" ca="1" si="55"/>
        <v>54.048620189015942</v>
      </c>
      <c r="H337">
        <f t="shared" ca="1" si="56"/>
        <v>14.998640017511644</v>
      </c>
      <c r="I337">
        <f ca="1">User_Model_Calcs!A337-Sat_Data!$B$5</f>
        <v>-2.8722967167371394</v>
      </c>
      <c r="J337">
        <f ca="1">(Earth_Data!$B$1/SQRT(1-Earth_Data!$B$2^2*SIN(RADIANS(User_Model_Calcs!B337))^2))*COS(RADIANS(User_Model_Calcs!B337))</f>
        <v>5960.7945607119254</v>
      </c>
      <c r="K337">
        <f ca="1">((Earth_Data!$B$1*(1-Earth_Data!$B$2^2))/SQRT(1-Earth_Data!$B$2^2*SIN(RADIANS(User_Model_Calcs!B337))^2))*SIN(RADIANS(User_Model_Calcs!B337))</f>
        <v>-2261.6639928355239</v>
      </c>
      <c r="L337">
        <f t="shared" ca="1" si="57"/>
        <v>-20.77790935634934</v>
      </c>
      <c r="M337">
        <f t="shared" ca="1" si="58"/>
        <v>6375.4369114203928</v>
      </c>
      <c r="N337">
        <f ca="1">SQRT(User_Model_Calcs!M337^2+Sat_Data!$B$3^2-2*User_Model_Calcs!M337*Sat_Data!$B$3*COS(RADIANS(L337))*COS(RADIANS(I337)))</f>
        <v>36282.624489163667</v>
      </c>
      <c r="O337">
        <f ca="1">DEGREES(ACOS(((Earth_Data!$B$1+Sat_Data!$B$2)/User_Model_Calcs!N337)*SQRT(1-COS(RADIANS(User_Model_Calcs!I337))^2*COS(RADIANS(User_Model_Calcs!B337))^2)))</f>
        <v>65.277073874427202</v>
      </c>
      <c r="P337">
        <f t="shared" ca="1" si="54"/>
        <v>8.0036762253650728</v>
      </c>
    </row>
    <row r="338" spans="1:16" x14ac:dyDescent="0.25">
      <c r="A338">
        <f t="shared" ca="1" si="51"/>
        <v>106.0933367941613</v>
      </c>
      <c r="B338">
        <f t="shared" ca="1" si="52"/>
        <v>-20.714034678954764</v>
      </c>
      <c r="C338" s="6">
        <v>20135.9375</v>
      </c>
      <c r="D338">
        <f t="shared" ca="1" si="53"/>
        <v>3</v>
      </c>
      <c r="E338" s="1">
        <v>0.65</v>
      </c>
      <c r="F338">
        <v>19.899999999999999</v>
      </c>
      <c r="G338">
        <f t="shared" ca="1" si="55"/>
        <v>54.048620189015942</v>
      </c>
      <c r="H338">
        <f t="shared" ca="1" si="56"/>
        <v>16.775149185164118</v>
      </c>
      <c r="I338">
        <f ca="1">User_Model_Calcs!A338-Sat_Data!$B$5</f>
        <v>-3.9066632058386972</v>
      </c>
      <c r="J338">
        <f ca="1">(Earth_Data!$B$1/SQRT(1-Earth_Data!$B$2^2*SIN(RADIANS(User_Model_Calcs!B338))^2))*COS(RADIANS(User_Model_Calcs!B338))</f>
        <v>5968.3404127106814</v>
      </c>
      <c r="K338">
        <f ca="1">((Earth_Data!$B$1*(1-Earth_Data!$B$2^2))/SQRT(1-Earth_Data!$B$2^2*SIN(RADIANS(User_Model_Calcs!B338))^2))*SIN(RADIANS(User_Model_Calcs!B338))</f>
        <v>-2241.8097910616534</v>
      </c>
      <c r="L338">
        <f t="shared" ca="1" si="57"/>
        <v>-20.587029249166143</v>
      </c>
      <c r="M338">
        <f t="shared" ca="1" si="58"/>
        <v>6375.4841715194771</v>
      </c>
      <c r="N338">
        <f ca="1">SQRT(User_Model_Calcs!M338^2+Sat_Data!$B$3^2-2*User_Model_Calcs!M338*Sat_Data!$B$3*COS(RADIANS(L338))*COS(RADIANS(I338)))</f>
        <v>36281.277616728839</v>
      </c>
      <c r="O338">
        <f ca="1">DEGREES(ACOS(((Earth_Data!$B$1+Sat_Data!$B$2)/User_Model_Calcs!N338)*SQRT(1-COS(RADIANS(User_Model_Calcs!I338))^2*COS(RADIANS(User_Model_Calcs!B338))^2)))</f>
        <v>65.312169273990051</v>
      </c>
      <c r="P338">
        <f t="shared" ca="1" si="54"/>
        <v>10.927698411727837</v>
      </c>
    </row>
    <row r="339" spans="1:16" x14ac:dyDescent="0.25">
      <c r="A339">
        <f t="shared" ca="1" si="51"/>
        <v>109.85029159401128</v>
      </c>
      <c r="B339">
        <f t="shared" ca="1" si="52"/>
        <v>-21.367599715595208</v>
      </c>
      <c r="C339" s="6">
        <v>20135.9375</v>
      </c>
      <c r="D339">
        <f t="shared" ca="1" si="53"/>
        <v>0.75</v>
      </c>
      <c r="E339" s="1">
        <v>0.65</v>
      </c>
      <c r="F339">
        <v>19.899999999999999</v>
      </c>
      <c r="G339">
        <f t="shared" ca="1" si="55"/>
        <v>42.007420362456692</v>
      </c>
      <c r="H339">
        <f t="shared" ca="1" si="56"/>
        <v>21.980866954801499</v>
      </c>
      <c r="I339">
        <f ca="1">User_Model_Calcs!A339-Sat_Data!$B$5</f>
        <v>-0.1497084059887186</v>
      </c>
      <c r="J339">
        <f ca="1">(Earth_Data!$B$1/SQRT(1-Earth_Data!$B$2^2*SIN(RADIANS(User_Model_Calcs!B339))^2))*COS(RADIANS(User_Model_Calcs!B339))</f>
        <v>5942.3605099177066</v>
      </c>
      <c r="K339">
        <f ca="1">((Earth_Data!$B$1*(1-Earth_Data!$B$2^2))/SQRT(1-Earth_Data!$B$2^2*SIN(RADIANS(User_Model_Calcs!B339))^2))*SIN(RADIANS(User_Model_Calcs!B339))</f>
        <v>-2309.3458920727135</v>
      </c>
      <c r="L339">
        <f t="shared" ca="1" si="57"/>
        <v>-21.237337672311707</v>
      </c>
      <c r="M339">
        <f t="shared" ca="1" si="58"/>
        <v>6375.321707887575</v>
      </c>
      <c r="N339">
        <f ca="1">SQRT(User_Model_Calcs!M339^2+Sat_Data!$B$3^2-2*User_Model_Calcs!M339*Sat_Data!$B$3*COS(RADIANS(L339))*COS(RADIANS(I339)))</f>
        <v>36295.345410670532</v>
      </c>
      <c r="O339">
        <f ca="1">DEGREES(ACOS(((Earth_Data!$B$1+Sat_Data!$B$2)/User_Model_Calcs!N339)*SQRT(1-COS(RADIANS(User_Model_Calcs!I339))^2*COS(RADIANS(User_Model_Calcs!B339))^2)))</f>
        <v>64.958572242687353</v>
      </c>
      <c r="P339">
        <f t="shared" ca="1" si="54"/>
        <v>0.41088538269008812</v>
      </c>
    </row>
    <row r="340" spans="1:16" x14ac:dyDescent="0.25">
      <c r="A340">
        <f t="shared" ca="1" si="51"/>
        <v>108.58778505711007</v>
      </c>
      <c r="B340">
        <f t="shared" ca="1" si="52"/>
        <v>-25.516652454660289</v>
      </c>
      <c r="C340" s="6">
        <v>20135.9375</v>
      </c>
      <c r="D340">
        <f t="shared" ca="1" si="53"/>
        <v>0.75</v>
      </c>
      <c r="E340" s="1">
        <v>0.65</v>
      </c>
      <c r="F340">
        <v>19.899999999999999</v>
      </c>
      <c r="G340">
        <f t="shared" ca="1" si="55"/>
        <v>42.007420362456692</v>
      </c>
      <c r="H340">
        <f t="shared" ca="1" si="56"/>
        <v>15.374010807055001</v>
      </c>
      <c r="I340">
        <f ca="1">User_Model_Calcs!A340-Sat_Data!$B$5</f>
        <v>-1.412214942889932</v>
      </c>
      <c r="J340">
        <f ca="1">(Earth_Data!$B$1/SQRT(1-Earth_Data!$B$2^2*SIN(RADIANS(User_Model_Calcs!B340))^2))*COS(RADIANS(User_Model_Calcs!B340))</f>
        <v>5759.5956092869783</v>
      </c>
      <c r="K340">
        <f ca="1">((Earth_Data!$B$1*(1-Earth_Data!$B$2^2))/SQRT(1-Earth_Data!$B$2^2*SIN(RADIANS(User_Model_Calcs!B340))^2))*SIN(RADIANS(User_Model_Calcs!B340))</f>
        <v>-2730.8364464089404</v>
      </c>
      <c r="L340">
        <f t="shared" ca="1" si="57"/>
        <v>-25.367353298926151</v>
      </c>
      <c r="M340">
        <f t="shared" ca="1" si="58"/>
        <v>6374.1987166665313</v>
      </c>
      <c r="N340">
        <f ca="1">SQRT(User_Model_Calcs!M340^2+Sat_Data!$B$3^2-2*User_Model_Calcs!M340*Sat_Data!$B$3*COS(RADIANS(L340))*COS(RADIANS(I340)))</f>
        <v>36508.846138170244</v>
      </c>
      <c r="O340">
        <f ca="1">DEGREES(ACOS(((Earth_Data!$B$1+Sat_Data!$B$2)/User_Model_Calcs!N340)*SQRT(1-COS(RADIANS(User_Model_Calcs!I340))^2*COS(RADIANS(User_Model_Calcs!B340))^2)))</f>
        <v>60.121411039455886</v>
      </c>
      <c r="P340">
        <f t="shared" ca="1" si="54"/>
        <v>3.2754156432577828</v>
      </c>
    </row>
    <row r="341" spans="1:16" x14ac:dyDescent="0.25">
      <c r="A341">
        <f t="shared" ca="1" si="51"/>
        <v>108.27432770343623</v>
      </c>
      <c r="B341">
        <f t="shared" ca="1" si="52"/>
        <v>-24.445618878571729</v>
      </c>
      <c r="C341" s="6">
        <v>20135.9375</v>
      </c>
      <c r="D341">
        <f t="shared" ca="1" si="53"/>
        <v>0.75</v>
      </c>
      <c r="E341" s="1">
        <v>0.65</v>
      </c>
      <c r="F341">
        <v>19.899999999999999</v>
      </c>
      <c r="G341">
        <f t="shared" ca="1" si="55"/>
        <v>42.007420362456692</v>
      </c>
      <c r="H341">
        <f t="shared" ca="1" si="56"/>
        <v>23.936335635793704</v>
      </c>
      <c r="I341">
        <f ca="1">User_Model_Calcs!A341-Sat_Data!$B$5</f>
        <v>-1.7256722965637721</v>
      </c>
      <c r="J341">
        <f ca="1">(Earth_Data!$B$1/SQRT(1-Earth_Data!$B$2^2*SIN(RADIANS(User_Model_Calcs!B341))^2))*COS(RADIANS(User_Model_Calcs!B341))</f>
        <v>5809.6994562584423</v>
      </c>
      <c r="K341">
        <f ca="1">((Earth_Data!$B$1*(1-Earth_Data!$B$2^2))/SQRT(1-Earth_Data!$B$2^2*SIN(RADIANS(User_Model_Calcs!B341))^2))*SIN(RADIANS(User_Model_Calcs!B341))</f>
        <v>-2623.2960355242581</v>
      </c>
      <c r="L341">
        <f t="shared" ca="1" si="57"/>
        <v>-24.300951471083078</v>
      </c>
      <c r="M341">
        <f t="shared" ca="1" si="58"/>
        <v>6374.5031070701452</v>
      </c>
      <c r="N341">
        <f ca="1">SQRT(User_Model_Calcs!M341^2+Sat_Data!$B$3^2-2*User_Model_Calcs!M341*Sat_Data!$B$3*COS(RADIANS(L341))*COS(RADIANS(I341)))</f>
        <v>36452.012632326303</v>
      </c>
      <c r="O341">
        <f ca="1">DEGREES(ACOS(((Earth_Data!$B$1+Sat_Data!$B$2)/User_Model_Calcs!N341)*SQRT(1-COS(RADIANS(User_Model_Calcs!I341))^2*COS(RADIANS(User_Model_Calcs!B341))^2)))</f>
        <v>61.332443206808414</v>
      </c>
      <c r="P341">
        <f t="shared" ca="1" si="54"/>
        <v>4.163924305966769</v>
      </c>
    </row>
    <row r="342" spans="1:16" x14ac:dyDescent="0.25">
      <c r="A342">
        <f t="shared" ca="1" si="51"/>
        <v>105.90485304657513</v>
      </c>
      <c r="B342">
        <f t="shared" ca="1" si="52"/>
        <v>-24.618920100728005</v>
      </c>
      <c r="C342" s="6">
        <v>20135.9375</v>
      </c>
      <c r="D342">
        <f t="shared" ca="1" si="53"/>
        <v>1.2</v>
      </c>
      <c r="E342" s="1">
        <v>0.65</v>
      </c>
      <c r="F342">
        <v>19.899999999999999</v>
      </c>
      <c r="G342">
        <f t="shared" ca="1" si="55"/>
        <v>46.089820015575185</v>
      </c>
      <c r="H342">
        <f t="shared" ca="1" si="56"/>
        <v>20.665975028637263</v>
      </c>
      <c r="I342">
        <f ca="1">User_Model_Calcs!A342-Sat_Data!$B$5</f>
        <v>-4.095146953424873</v>
      </c>
      <c r="J342">
        <f ca="1">(Earth_Data!$B$1/SQRT(1-Earth_Data!$B$2^2*SIN(RADIANS(User_Model_Calcs!B342))^2))*COS(RADIANS(User_Model_Calcs!B342))</f>
        <v>5801.7292187137873</v>
      </c>
      <c r="K342">
        <f ca="1">((Earth_Data!$B$1*(1-Earth_Data!$B$2^2))/SQRT(1-Earth_Data!$B$2^2*SIN(RADIANS(User_Model_Calcs!B342))^2))*SIN(RADIANS(User_Model_Calcs!B342))</f>
        <v>-2640.7590547916793</v>
      </c>
      <c r="L342">
        <f t="shared" ca="1" si="57"/>
        <v>-24.473489448221834</v>
      </c>
      <c r="M342">
        <f t="shared" ca="1" si="58"/>
        <v>6374.4545109947667</v>
      </c>
      <c r="N342">
        <f ca="1">SQRT(User_Model_Calcs!M342^2+Sat_Data!$B$3^2-2*User_Model_Calcs!M342*Sat_Data!$B$3*COS(RADIANS(L342))*COS(RADIANS(I342)))</f>
        <v>36475.302077528839</v>
      </c>
      <c r="O342">
        <f ca="1">DEGREES(ACOS(((Earth_Data!$B$1+Sat_Data!$B$2)/User_Model_Calcs!N342)*SQRT(1-COS(RADIANS(User_Model_Calcs!I342))^2*COS(RADIANS(User_Model_Calcs!B342))^2)))</f>
        <v>60.832436530203154</v>
      </c>
      <c r="P342">
        <f t="shared" ca="1" si="54"/>
        <v>9.7518762634509599</v>
      </c>
    </row>
    <row r="343" spans="1:16" x14ac:dyDescent="0.25">
      <c r="A343">
        <f t="shared" ca="1" si="51"/>
        <v>106.84717555806449</v>
      </c>
      <c r="B343">
        <f t="shared" ca="1" si="52"/>
        <v>-21.92072231760244</v>
      </c>
      <c r="C343" s="6">
        <v>20135.9375</v>
      </c>
      <c r="D343">
        <f t="shared" ca="1" si="53"/>
        <v>1.2</v>
      </c>
      <c r="E343" s="1">
        <v>0.65</v>
      </c>
      <c r="F343">
        <v>19.899999999999999</v>
      </c>
      <c r="G343">
        <f t="shared" ca="1" si="55"/>
        <v>46.089820015575185</v>
      </c>
      <c r="H343">
        <f t="shared" ca="1" si="56"/>
        <v>23.216599806997014</v>
      </c>
      <c r="I343">
        <f ca="1">User_Model_Calcs!A343-Sat_Data!$B$5</f>
        <v>-3.1528244419355076</v>
      </c>
      <c r="J343">
        <f ca="1">(Earth_Data!$B$1/SQRT(1-Earth_Data!$B$2^2*SIN(RADIANS(User_Model_Calcs!B343))^2))*COS(RADIANS(User_Model_Calcs!B343))</f>
        <v>5919.7709953692292</v>
      </c>
      <c r="K343">
        <f ca="1">((Earth_Data!$B$1*(1-Earth_Data!$B$2^2))/SQRT(1-Earth_Data!$B$2^2*SIN(RADIANS(User_Model_Calcs!B343))^2))*SIN(RADIANS(User_Model_Calcs!B343))</f>
        <v>-2366.2722542632441</v>
      </c>
      <c r="L343">
        <f t="shared" ca="1" si="57"/>
        <v>-21.787756658490739</v>
      </c>
      <c r="M343">
        <f t="shared" ca="1" si="58"/>
        <v>6375.1810185210306</v>
      </c>
      <c r="N343">
        <f ca="1">SQRT(User_Model_Calcs!M343^2+Sat_Data!$B$3^2-2*User_Model_Calcs!M343*Sat_Data!$B$3*COS(RADIANS(L343))*COS(RADIANS(I343)))</f>
        <v>36331.929903849043</v>
      </c>
      <c r="O343">
        <f ca="1">DEGREES(ACOS(((Earth_Data!$B$1+Sat_Data!$B$2)/User_Model_Calcs!N343)*SQRT(1-COS(RADIANS(User_Model_Calcs!I343))^2*COS(RADIANS(User_Model_Calcs!B343))^2)))</f>
        <v>64.069598115959607</v>
      </c>
      <c r="P343">
        <f t="shared" ca="1" si="54"/>
        <v>8.3932682062693189</v>
      </c>
    </row>
    <row r="344" spans="1:16" x14ac:dyDescent="0.25">
      <c r="A344">
        <f t="shared" ca="1" si="51"/>
        <v>108.69449850831043</v>
      </c>
      <c r="B344">
        <f t="shared" ca="1" si="52"/>
        <v>-22.11117535314834</v>
      </c>
      <c r="C344" s="6">
        <v>20135.9375</v>
      </c>
      <c r="D344">
        <f t="shared" ca="1" si="53"/>
        <v>1.2</v>
      </c>
      <c r="E344" s="1">
        <v>0.65</v>
      </c>
      <c r="F344">
        <v>19.899999999999999</v>
      </c>
      <c r="G344">
        <f t="shared" ca="1" si="55"/>
        <v>46.089820015575185</v>
      </c>
      <c r="H344">
        <f t="shared" ca="1" si="56"/>
        <v>23.636240273344775</v>
      </c>
      <c r="I344">
        <f ca="1">User_Model_Calcs!A344-Sat_Data!$B$5</f>
        <v>-1.3055014916895686</v>
      </c>
      <c r="J344">
        <f ca="1">(Earth_Data!$B$1/SQRT(1-Earth_Data!$B$2^2*SIN(RADIANS(User_Model_Calcs!B344))^2))*COS(RADIANS(User_Model_Calcs!B344))</f>
        <v>5911.865490815424</v>
      </c>
      <c r="K344">
        <f ca="1">((Earth_Data!$B$1*(1-Earth_Data!$B$2^2))/SQRT(1-Earth_Data!$B$2^2*SIN(RADIANS(User_Model_Calcs!B344))^2))*SIN(RADIANS(User_Model_Calcs!B344))</f>
        <v>-2385.8233936784873</v>
      </c>
      <c r="L344">
        <f t="shared" ca="1" si="57"/>
        <v>-21.977290113939542</v>
      </c>
      <c r="M344">
        <f t="shared" ca="1" si="58"/>
        <v>6375.1319082288665</v>
      </c>
      <c r="N344">
        <f ca="1">SQRT(User_Model_Calcs!M344^2+Sat_Data!$B$3^2-2*User_Model_Calcs!M344*Sat_Data!$B$3*COS(RADIANS(L344))*COS(RADIANS(I344)))</f>
        <v>36332.478136886231</v>
      </c>
      <c r="O344">
        <f ca="1">DEGREES(ACOS(((Earth_Data!$B$1+Sat_Data!$B$2)/User_Model_Calcs!N344)*SQRT(1-COS(RADIANS(User_Model_Calcs!I344))^2*COS(RADIANS(User_Model_Calcs!B344))^2)))</f>
        <v>64.055051574913861</v>
      </c>
      <c r="P344">
        <f t="shared" ca="1" si="54"/>
        <v>3.4647138594024542</v>
      </c>
    </row>
    <row r="345" spans="1:16" x14ac:dyDescent="0.25">
      <c r="A345">
        <f t="shared" ca="1" si="51"/>
        <v>109.76431894475668</v>
      </c>
      <c r="B345">
        <f t="shared" ca="1" si="52"/>
        <v>-23.92067217743481</v>
      </c>
      <c r="C345" s="6">
        <v>20135.9375</v>
      </c>
      <c r="D345">
        <f t="shared" ca="1" si="53"/>
        <v>3</v>
      </c>
      <c r="E345" s="1">
        <v>0.65</v>
      </c>
      <c r="F345">
        <v>19.899999999999999</v>
      </c>
      <c r="G345">
        <f t="shared" ca="1" si="55"/>
        <v>54.048620189015942</v>
      </c>
      <c r="H345">
        <f t="shared" ca="1" si="56"/>
        <v>19.929158041906348</v>
      </c>
      <c r="I345">
        <f ca="1">User_Model_Calcs!A345-Sat_Data!$B$5</f>
        <v>-0.23568105524331884</v>
      </c>
      <c r="J345">
        <f ca="1">(Earth_Data!$B$1/SQRT(1-Earth_Data!$B$2^2*SIN(RADIANS(User_Model_Calcs!B345))^2))*COS(RADIANS(User_Model_Calcs!B345))</f>
        <v>5833.51816600039</v>
      </c>
      <c r="K345">
        <f ca="1">((Earth_Data!$B$1*(1-Earth_Data!$B$2^2))/SQRT(1-Earth_Data!$B$2^2*SIN(RADIANS(User_Model_Calcs!B345))^2))*SIN(RADIANS(User_Model_Calcs!B345))</f>
        <v>-2570.2552857945175</v>
      </c>
      <c r="L345">
        <f t="shared" ca="1" si="57"/>
        <v>-23.778348690721234</v>
      </c>
      <c r="M345">
        <f t="shared" ca="1" si="58"/>
        <v>6374.6487297114036</v>
      </c>
      <c r="N345">
        <f ca="1">SQRT(User_Model_Calcs!M345^2+Sat_Data!$B$3^2-2*User_Model_Calcs!M345*Sat_Data!$B$3*COS(RADIANS(L345))*COS(RADIANS(I345)))</f>
        <v>36421.483451962085</v>
      </c>
      <c r="O345">
        <f ca="1">DEGREES(ACOS(((Earth_Data!$B$1+Sat_Data!$B$2)/User_Model_Calcs!N345)*SQRT(1-COS(RADIANS(User_Model_Calcs!I345))^2*COS(RADIANS(User_Model_Calcs!B345))^2)))</f>
        <v>62.003139107755032</v>
      </c>
      <c r="P345">
        <f t="shared" ca="1" si="54"/>
        <v>0.58123529188963097</v>
      </c>
    </row>
    <row r="346" spans="1:16" x14ac:dyDescent="0.25">
      <c r="A346">
        <f t="shared" ca="1" si="51"/>
        <v>107.11173518349631</v>
      </c>
      <c r="B346">
        <f t="shared" ca="1" si="52"/>
        <v>-21.222996270539586</v>
      </c>
      <c r="C346" s="6">
        <v>20135.9375</v>
      </c>
      <c r="D346">
        <f t="shared" ca="1" si="53"/>
        <v>1.2</v>
      </c>
      <c r="E346" s="1">
        <v>0.65</v>
      </c>
      <c r="F346">
        <v>19.899999999999999</v>
      </c>
      <c r="G346">
        <f t="shared" ca="1" si="55"/>
        <v>46.089820015575185</v>
      </c>
      <c r="H346">
        <f t="shared" ca="1" si="56"/>
        <v>14.300842559142746</v>
      </c>
      <c r="I346">
        <f ca="1">User_Model_Calcs!A346-Sat_Data!$B$5</f>
        <v>-2.8882648165036926</v>
      </c>
      <c r="J346">
        <f ca="1">(Earth_Data!$B$1/SQRT(1-Earth_Data!$B$2^2*SIN(RADIANS(User_Model_Calcs!B346))^2))*COS(RADIANS(User_Model_Calcs!B346))</f>
        <v>5948.1751644014903</v>
      </c>
      <c r="K346">
        <f ca="1">((Earth_Data!$B$1*(1-Earth_Data!$B$2^2))/SQRT(1-Earth_Data!$B$2^2*SIN(RADIANS(User_Model_Calcs!B346))^2))*SIN(RADIANS(User_Model_Calcs!B346))</f>
        <v>-2294.4284575771239</v>
      </c>
      <c r="L346">
        <f t="shared" ca="1" si="57"/>
        <v>-21.093449025340206</v>
      </c>
      <c r="M346">
        <f t="shared" ca="1" si="58"/>
        <v>6375.3580082488261</v>
      </c>
      <c r="N346">
        <f ca="1">SQRT(User_Model_Calcs!M346^2+Sat_Data!$B$3^2-2*User_Model_Calcs!M346*Sat_Data!$B$3*COS(RADIANS(L346))*COS(RADIANS(I346)))</f>
        <v>36297.351051226273</v>
      </c>
      <c r="O346">
        <f ca="1">DEGREES(ACOS(((Earth_Data!$B$1+Sat_Data!$B$2)/User_Model_Calcs!N346)*SQRT(1-COS(RADIANS(User_Model_Calcs!I346))^2*COS(RADIANS(User_Model_Calcs!B346))^2)))</f>
        <v>64.910453641967365</v>
      </c>
      <c r="P346">
        <f t="shared" ca="1" si="54"/>
        <v>7.9343150119727488</v>
      </c>
    </row>
    <row r="347" spans="1:16" x14ac:dyDescent="0.25">
      <c r="A347">
        <f t="shared" ca="1" si="51"/>
        <v>109.20270541008333</v>
      </c>
      <c r="B347">
        <f t="shared" ca="1" si="52"/>
        <v>-22.548073818481534</v>
      </c>
      <c r="C347" s="6">
        <v>20135.9375</v>
      </c>
      <c r="D347">
        <f t="shared" ca="1" si="53"/>
        <v>1.2</v>
      </c>
      <c r="E347" s="1">
        <v>0.65</v>
      </c>
      <c r="F347">
        <v>19.899999999999999</v>
      </c>
      <c r="G347">
        <f t="shared" ca="1" si="55"/>
        <v>46.089820015575185</v>
      </c>
      <c r="H347">
        <f t="shared" ca="1" si="56"/>
        <v>20.605950887505394</v>
      </c>
      <c r="I347">
        <f ca="1">User_Model_Calcs!A347-Sat_Data!$B$5</f>
        <v>-0.79729458991667457</v>
      </c>
      <c r="J347">
        <f ca="1">(Earth_Data!$B$1/SQRT(1-Earth_Data!$B$2^2*SIN(RADIANS(User_Model_Calcs!B347))^2))*COS(RADIANS(User_Model_Calcs!B347))</f>
        <v>5893.4843563948971</v>
      </c>
      <c r="K347">
        <f ca="1">((Earth_Data!$B$1*(1-Earth_Data!$B$2^2))/SQRT(1-Earth_Data!$B$2^2*SIN(RADIANS(User_Model_Calcs!B347))^2))*SIN(RADIANS(User_Model_Calcs!B347))</f>
        <v>-2430.5753038513221</v>
      </c>
      <c r="L347">
        <f t="shared" ca="1" si="57"/>
        <v>-22.412101327715874</v>
      </c>
      <c r="M347">
        <f t="shared" ca="1" si="58"/>
        <v>6375.0179738384522</v>
      </c>
      <c r="N347">
        <f ca="1">SQRT(User_Model_Calcs!M347^2+Sat_Data!$B$3^2-2*User_Model_Calcs!M347*Sat_Data!$B$3*COS(RADIANS(L347))*COS(RADIANS(I347)))</f>
        <v>36352.665299377266</v>
      </c>
      <c r="O347">
        <f ca="1">DEGREES(ACOS(((Earth_Data!$B$1+Sat_Data!$B$2)/User_Model_Calcs!N347)*SQRT(1-COS(RADIANS(User_Model_Calcs!I347))^2*COS(RADIANS(User_Model_Calcs!B347))^2)))</f>
        <v>63.576065882079263</v>
      </c>
      <c r="P347">
        <f t="shared" ca="1" si="54"/>
        <v>2.07844219902021</v>
      </c>
    </row>
    <row r="348" spans="1:16" x14ac:dyDescent="0.25">
      <c r="A348">
        <f t="shared" ca="1" si="51"/>
        <v>106.75802921575632</v>
      </c>
      <c r="B348">
        <f t="shared" ca="1" si="52"/>
        <v>-25.57161931654392</v>
      </c>
      <c r="C348" s="6">
        <v>20135.9375</v>
      </c>
      <c r="D348">
        <f t="shared" ca="1" si="53"/>
        <v>1.2</v>
      </c>
      <c r="E348" s="1">
        <v>0.65</v>
      </c>
      <c r="F348">
        <v>19.899999999999999</v>
      </c>
      <c r="G348">
        <f t="shared" ca="1" si="55"/>
        <v>46.089820015575185</v>
      </c>
      <c r="H348">
        <f t="shared" ca="1" si="56"/>
        <v>19.021847594134343</v>
      </c>
      <c r="I348">
        <f ca="1">User_Model_Calcs!A348-Sat_Data!$B$5</f>
        <v>-3.2419707842436765</v>
      </c>
      <c r="J348">
        <f ca="1">(Earth_Data!$B$1/SQRT(1-Earth_Data!$B$2^2*SIN(RADIANS(User_Model_Calcs!B348))^2))*COS(RADIANS(User_Model_Calcs!B348))</f>
        <v>5756.9698698927987</v>
      </c>
      <c r="K348">
        <f ca="1">((Earth_Data!$B$1*(1-Earth_Data!$B$2^2))/SQRT(1-Earth_Data!$B$2^2*SIN(RADIANS(User_Model_Calcs!B348))^2))*SIN(RADIANS(User_Model_Calcs!B348))</f>
        <v>-2736.3305279140272</v>
      </c>
      <c r="L348">
        <f t="shared" ca="1" si="57"/>
        <v>-25.4220879925806</v>
      </c>
      <c r="M348">
        <f t="shared" ca="1" si="58"/>
        <v>6374.1828371052998</v>
      </c>
      <c r="N348">
        <f ca="1">SQRT(User_Model_Calcs!M348^2+Sat_Data!$B$3^2-2*User_Model_Calcs!M348*Sat_Data!$B$3*COS(RADIANS(L348))*COS(RADIANS(I348)))</f>
        <v>36520.494160993891</v>
      </c>
      <c r="O348">
        <f ca="1">DEGREES(ACOS(((Earth_Data!$B$1+Sat_Data!$B$2)/User_Model_Calcs!N348)*SQRT(1-COS(RADIANS(User_Model_Calcs!I348))^2*COS(RADIANS(User_Model_Calcs!B348))^2)))</f>
        <v>59.880177433158764</v>
      </c>
      <c r="P348">
        <f t="shared" ca="1" si="54"/>
        <v>7.476144300385938</v>
      </c>
    </row>
    <row r="349" spans="1:16" x14ac:dyDescent="0.25">
      <c r="A349">
        <f t="shared" ca="1" si="51"/>
        <v>107.61495222207979</v>
      </c>
      <c r="B349">
        <f t="shared" ca="1" si="52"/>
        <v>-21.966221615911401</v>
      </c>
      <c r="C349" s="6">
        <v>20135.9375</v>
      </c>
      <c r="D349">
        <f t="shared" ca="1" si="53"/>
        <v>1.2</v>
      </c>
      <c r="E349" s="1">
        <v>0.65</v>
      </c>
      <c r="F349">
        <v>19.899999999999999</v>
      </c>
      <c r="G349">
        <f t="shared" ca="1" si="55"/>
        <v>46.089820015575185</v>
      </c>
      <c r="H349">
        <f t="shared" ca="1" si="56"/>
        <v>18.149643533627177</v>
      </c>
      <c r="I349">
        <f ca="1">User_Model_Calcs!A349-Sat_Data!$B$5</f>
        <v>-2.3850477779202066</v>
      </c>
      <c r="J349">
        <f ca="1">(Earth_Data!$B$1/SQRT(1-Earth_Data!$B$2^2*SIN(RADIANS(User_Model_Calcs!B349))^2))*COS(RADIANS(User_Model_Calcs!B349))</f>
        <v>5917.8882931948556</v>
      </c>
      <c r="K349">
        <f ca="1">((Earth_Data!$B$1*(1-Earth_Data!$B$2^2))/SQRT(1-Earth_Data!$B$2^2*SIN(RADIANS(User_Model_Calcs!B349))^2))*SIN(RADIANS(User_Model_Calcs!B349))</f>
        <v>-2370.9453745303763</v>
      </c>
      <c r="L349">
        <f t="shared" ca="1" si="57"/>
        <v>-21.833035736865888</v>
      </c>
      <c r="M349">
        <f t="shared" ca="1" si="58"/>
        <v>6375.1693169467826</v>
      </c>
      <c r="N349">
        <f ca="1">SQRT(User_Model_Calcs!M349^2+Sat_Data!$B$3^2-2*User_Model_Calcs!M349*Sat_Data!$B$3*COS(RADIANS(L349))*COS(RADIANS(I349)))</f>
        <v>36329.663577783642</v>
      </c>
      <c r="O349">
        <f ca="1">DEGREES(ACOS(((Earth_Data!$B$1+Sat_Data!$B$2)/User_Model_Calcs!N349)*SQRT(1-COS(RADIANS(User_Model_Calcs!I349))^2*COS(RADIANS(User_Model_Calcs!B349))^2)))</f>
        <v>64.123178699969586</v>
      </c>
      <c r="P349">
        <f t="shared" ca="1" si="54"/>
        <v>6.3536249062701158</v>
      </c>
    </row>
    <row r="350" spans="1:16" x14ac:dyDescent="0.25">
      <c r="A350">
        <f t="shared" ca="1" si="51"/>
        <v>107.80081832103048</v>
      </c>
      <c r="B350">
        <f t="shared" ca="1" si="52"/>
        <v>-24.842262070364622</v>
      </c>
      <c r="C350" s="6">
        <v>20135.9375</v>
      </c>
      <c r="D350">
        <f t="shared" ca="1" si="53"/>
        <v>3</v>
      </c>
      <c r="E350" s="1">
        <v>0.65</v>
      </c>
      <c r="F350">
        <v>19.899999999999999</v>
      </c>
      <c r="G350">
        <f t="shared" ca="1" si="55"/>
        <v>54.048620189015942</v>
      </c>
      <c r="H350">
        <f t="shared" ca="1" si="56"/>
        <v>18.17188289059149</v>
      </c>
      <c r="I350">
        <f ca="1">User_Model_Calcs!A350-Sat_Data!$B$5</f>
        <v>-2.1991816789695235</v>
      </c>
      <c r="J350">
        <f ca="1">(Earth_Data!$B$1/SQRT(1-Earth_Data!$B$2^2*SIN(RADIANS(User_Model_Calcs!B350))^2))*COS(RADIANS(User_Model_Calcs!B350))</f>
        <v>5791.3794658244587</v>
      </c>
      <c r="K350">
        <f ca="1">((Earth_Data!$B$1*(1-Earth_Data!$B$2^2))/SQRT(1-Earth_Data!$B$2^2*SIN(RADIANS(User_Model_Calcs!B350))^2))*SIN(RADIANS(User_Model_Calcs!B350))</f>
        <v>-2663.2294210365685</v>
      </c>
      <c r="L350">
        <f t="shared" ca="1" si="57"/>
        <v>-24.695855587043795</v>
      </c>
      <c r="M350">
        <f t="shared" ca="1" si="58"/>
        <v>6374.3915055672542</v>
      </c>
      <c r="N350">
        <f ca="1">SQRT(User_Model_Calcs!M350^2+Sat_Data!$B$3^2-2*User_Model_Calcs!M350*Sat_Data!$B$3*COS(RADIANS(L350))*COS(RADIANS(I350)))</f>
        <v>36475.06280784175</v>
      </c>
      <c r="O350">
        <f ca="1">DEGREES(ACOS(((Earth_Data!$B$1+Sat_Data!$B$2)/User_Model_Calcs!N350)*SQRT(1-COS(RADIANS(User_Model_Calcs!I350))^2*COS(RADIANS(User_Model_Calcs!B350))^2)))</f>
        <v>60.835805930454804</v>
      </c>
      <c r="P350">
        <f t="shared" ca="1" si="54"/>
        <v>5.2226908400155656</v>
      </c>
    </row>
    <row r="351" spans="1:16" x14ac:dyDescent="0.25">
      <c r="A351">
        <f t="shared" ca="1" si="51"/>
        <v>107.71212838213999</v>
      </c>
      <c r="B351">
        <f t="shared" ca="1" si="52"/>
        <v>-23.453913445785687</v>
      </c>
      <c r="C351" s="6">
        <v>20135.9375</v>
      </c>
      <c r="D351">
        <f t="shared" ca="1" si="53"/>
        <v>3</v>
      </c>
      <c r="E351" s="1">
        <v>0.65</v>
      </c>
      <c r="F351">
        <v>19.899999999999999</v>
      </c>
      <c r="G351">
        <f t="shared" ca="1" si="55"/>
        <v>54.048620189015942</v>
      </c>
      <c r="H351">
        <f t="shared" ca="1" si="56"/>
        <v>22.824622640091881</v>
      </c>
      <c r="I351">
        <f ca="1">User_Model_Calcs!A351-Sat_Data!$B$5</f>
        <v>-2.2878716178600058</v>
      </c>
      <c r="J351">
        <f ca="1">(Earth_Data!$B$1/SQRT(1-Earth_Data!$B$2^2*SIN(RADIANS(User_Model_Calcs!B351))^2))*COS(RADIANS(User_Model_Calcs!B351))</f>
        <v>5854.2864185230401</v>
      </c>
      <c r="K351">
        <f ca="1">((Earth_Data!$B$1*(1-Earth_Data!$B$2^2))/SQRT(1-Earth_Data!$B$2^2*SIN(RADIANS(User_Model_Calcs!B351))^2))*SIN(RADIANS(User_Model_Calcs!B351))</f>
        <v>-2522.9153674727158</v>
      </c>
      <c r="L351">
        <f t="shared" ca="1" si="57"/>
        <v>-23.313713955703861</v>
      </c>
      <c r="M351">
        <f t="shared" ca="1" si="58"/>
        <v>6374.7761859953416</v>
      </c>
      <c r="N351">
        <f ca="1">SQRT(User_Model_Calcs!M351^2+Sat_Data!$B$3^2-2*User_Model_Calcs!M351*Sat_Data!$B$3*COS(RADIANS(L351))*COS(RADIANS(I351)))</f>
        <v>36402.803446786442</v>
      </c>
      <c r="O351">
        <f ca="1">DEGREES(ACOS(((Earth_Data!$B$1+Sat_Data!$B$2)/User_Model_Calcs!N351)*SQRT(1-COS(RADIANS(User_Model_Calcs!I351))^2*COS(RADIANS(User_Model_Calcs!B351))^2)))</f>
        <v>62.422340789690367</v>
      </c>
      <c r="P351">
        <f t="shared" ca="1" si="54"/>
        <v>5.732114327077527</v>
      </c>
    </row>
    <row r="352" spans="1:16" x14ac:dyDescent="0.25">
      <c r="A352">
        <f t="shared" ca="1" si="51"/>
        <v>110.00108803337045</v>
      </c>
      <c r="B352">
        <f t="shared" ca="1" si="52"/>
        <v>-21.420451895445808</v>
      </c>
      <c r="C352" s="6">
        <v>20135.9375</v>
      </c>
      <c r="D352">
        <f t="shared" ca="1" si="53"/>
        <v>3</v>
      </c>
      <c r="E352" s="1">
        <v>0.65</v>
      </c>
      <c r="F352">
        <v>19.899999999999999</v>
      </c>
      <c r="G352">
        <f t="shared" ca="1" si="55"/>
        <v>54.048620189015942</v>
      </c>
      <c r="H352">
        <f t="shared" ca="1" si="56"/>
        <v>20.71765685685229</v>
      </c>
      <c r="I352">
        <f ca="1">User_Model_Calcs!A352-Sat_Data!$B$5</f>
        <v>1.0880333704506029E-3</v>
      </c>
      <c r="J352">
        <f ca="1">(Earth_Data!$B$1/SQRT(1-Earth_Data!$B$2^2*SIN(RADIANS(User_Model_Calcs!B352))^2))*COS(RADIANS(User_Model_Calcs!B352))</f>
        <v>5940.2258516164311</v>
      </c>
      <c r="K352">
        <f ca="1">((Earth_Data!$B$1*(1-Earth_Data!$B$2^2))/SQRT(1-Earth_Data!$B$2^2*SIN(RADIANS(User_Model_Calcs!B352))^2))*SIN(RADIANS(User_Model_Calcs!B352))</f>
        <v>-2314.7945703219457</v>
      </c>
      <c r="L352">
        <f t="shared" ca="1" si="57"/>
        <v>-21.289929416462776</v>
      </c>
      <c r="M352">
        <f t="shared" ca="1" si="58"/>
        <v>6375.3083902666322</v>
      </c>
      <c r="N352">
        <f ca="1">SQRT(User_Model_Calcs!M352^2+Sat_Data!$B$3^2-2*User_Model_Calcs!M352*Sat_Data!$B$3*COS(RADIANS(L352))*COS(RADIANS(I352)))</f>
        <v>36297.799247648276</v>
      </c>
      <c r="O352">
        <f ca="1">DEGREES(ACOS(((Earth_Data!$B$1+Sat_Data!$B$2)/User_Model_Calcs!N352)*SQRT(1-COS(RADIANS(User_Model_Calcs!I352))^2*COS(RADIANS(User_Model_Calcs!B352))^2)))</f>
        <v>64.897869348761617</v>
      </c>
      <c r="P352">
        <f t="shared" ca="1" si="54"/>
        <v>2.9792065892473422E-3</v>
      </c>
    </row>
    <row r="353" spans="1:16" x14ac:dyDescent="0.25">
      <c r="A353">
        <f t="shared" ca="1" si="51"/>
        <v>108.33390589548441</v>
      </c>
      <c r="B353">
        <f t="shared" ca="1" si="52"/>
        <v>-24.640191359413027</v>
      </c>
      <c r="C353" s="6">
        <v>20135.9375</v>
      </c>
      <c r="D353">
        <f t="shared" ca="1" si="53"/>
        <v>3</v>
      </c>
      <c r="E353" s="1">
        <v>0.65</v>
      </c>
      <c r="F353">
        <v>19.899999999999999</v>
      </c>
      <c r="G353">
        <f t="shared" ca="1" si="55"/>
        <v>54.048620189015942</v>
      </c>
      <c r="H353">
        <f t="shared" ca="1" si="56"/>
        <v>16.317003949418236</v>
      </c>
      <c r="I353">
        <f ca="1">User_Model_Calcs!A353-Sat_Data!$B$5</f>
        <v>-1.6660941045155937</v>
      </c>
      <c r="J353">
        <f ca="1">(Earth_Data!$B$1/SQRT(1-Earth_Data!$B$2^2*SIN(RADIANS(User_Model_Calcs!B353))^2))*COS(RADIANS(User_Model_Calcs!B353))</f>
        <v>5800.7472883891051</v>
      </c>
      <c r="K353">
        <f ca="1">((Earth_Data!$B$1*(1-Earth_Data!$B$2^2))/SQRT(1-Earth_Data!$B$2^2*SIN(RADIANS(User_Model_Calcs!B353))^2))*SIN(RADIANS(User_Model_Calcs!B353))</f>
        <v>-2642.9008569353541</v>
      </c>
      <c r="L353">
        <f t="shared" ca="1" si="57"/>
        <v>-24.494667388769791</v>
      </c>
      <c r="M353">
        <f t="shared" ca="1" si="58"/>
        <v>6374.4485285664659</v>
      </c>
      <c r="N353">
        <f ca="1">SQRT(User_Model_Calcs!M353^2+Sat_Data!$B$3^2-2*User_Model_Calcs!M353*Sat_Data!$B$3*COS(RADIANS(L353))*COS(RADIANS(I353)))</f>
        <v>36462.145498653001</v>
      </c>
      <c r="O353">
        <f ca="1">DEGREES(ACOS(((Earth_Data!$B$1+Sat_Data!$B$2)/User_Model_Calcs!N353)*SQRT(1-COS(RADIANS(User_Model_Calcs!I353))^2*COS(RADIANS(User_Model_Calcs!B353))^2)))</f>
        <v>61.112963057639973</v>
      </c>
      <c r="P353">
        <f t="shared" ca="1" si="54"/>
        <v>3.9908706972006716</v>
      </c>
    </row>
    <row r="354" spans="1:16" x14ac:dyDescent="0.25">
      <c r="A354">
        <f t="shared" ca="1" si="51"/>
        <v>106.91317669852322</v>
      </c>
      <c r="B354">
        <f t="shared" ca="1" si="52"/>
        <v>-24.390930580114475</v>
      </c>
      <c r="C354" s="6">
        <v>20135.9375</v>
      </c>
      <c r="D354">
        <f t="shared" ca="1" si="53"/>
        <v>3</v>
      </c>
      <c r="E354" s="1">
        <v>0.65</v>
      </c>
      <c r="F354">
        <v>19.899999999999999</v>
      </c>
      <c r="G354">
        <f t="shared" ca="1" si="55"/>
        <v>54.048620189015942</v>
      </c>
      <c r="H354">
        <f t="shared" ca="1" si="56"/>
        <v>19.546265753775526</v>
      </c>
      <c r="I354">
        <f ca="1">User_Model_Calcs!A354-Sat_Data!$B$5</f>
        <v>-3.0868233014767839</v>
      </c>
      <c r="J354">
        <f ca="1">(Earth_Data!$B$1/SQRT(1-Earth_Data!$B$2^2*SIN(RADIANS(User_Model_Calcs!B354))^2))*COS(RADIANS(User_Model_Calcs!B354))</f>
        <v>5812.2036011257278</v>
      </c>
      <c r="K354">
        <f ca="1">((Earth_Data!$B$1*(1-Earth_Data!$B$2^2))/SQRT(1-Earth_Data!$B$2^2*SIN(RADIANS(User_Model_Calcs!B354))^2))*SIN(RADIANS(User_Model_Calcs!B354))</f>
        <v>-2617.7803557644743</v>
      </c>
      <c r="L354">
        <f t="shared" ca="1" si="57"/>
        <v>-24.246505121206532</v>
      </c>
      <c r="M354">
        <f t="shared" ca="1" si="58"/>
        <v>6374.5183890208727</v>
      </c>
      <c r="N354">
        <f ca="1">SQRT(User_Model_Calcs!M354^2+Sat_Data!$B$3^2-2*User_Model_Calcs!M354*Sat_Data!$B$3*COS(RADIANS(L354))*COS(RADIANS(I354)))</f>
        <v>36455.825289190456</v>
      </c>
      <c r="O354">
        <f ca="1">DEGREES(ACOS(((Earth_Data!$B$1+Sat_Data!$B$2)/User_Model_Calcs!N354)*SQRT(1-COS(RADIANS(User_Model_Calcs!I354))^2*COS(RADIANS(User_Model_Calcs!B354))^2)))</f>
        <v>61.250660525348763</v>
      </c>
      <c r="P354">
        <f t="shared" ca="1" si="54"/>
        <v>7.4400068765893996</v>
      </c>
    </row>
    <row r="355" spans="1:16" x14ac:dyDescent="0.25">
      <c r="A355">
        <f t="shared" ca="1" si="51"/>
        <v>105.46158396356716</v>
      </c>
      <c r="B355">
        <f t="shared" ca="1" si="52"/>
        <v>-24.996142294398904</v>
      </c>
      <c r="C355" s="6">
        <v>20135.9375</v>
      </c>
      <c r="D355">
        <f t="shared" ca="1" si="53"/>
        <v>3</v>
      </c>
      <c r="E355" s="1">
        <v>0.65</v>
      </c>
      <c r="F355">
        <v>19.899999999999999</v>
      </c>
      <c r="G355">
        <f t="shared" ca="1" si="55"/>
        <v>54.048620189015942</v>
      </c>
      <c r="H355">
        <f t="shared" ca="1" si="56"/>
        <v>14.499175266307873</v>
      </c>
      <c r="I355">
        <f ca="1">User_Model_Calcs!A355-Sat_Data!$B$5</f>
        <v>-4.5384160364328352</v>
      </c>
      <c r="J355">
        <f ca="1">(Earth_Data!$B$1/SQRT(1-Earth_Data!$B$2^2*SIN(RADIANS(User_Model_Calcs!B355))^2))*COS(RADIANS(User_Model_Calcs!B355))</f>
        <v>5784.1974878504225</v>
      </c>
      <c r="K355">
        <f ca="1">((Earth_Data!$B$1*(1-Earth_Data!$B$2^2))/SQRT(1-Earth_Data!$B$2^2*SIN(RADIANS(User_Model_Calcs!B355))^2))*SIN(RADIANS(User_Model_Calcs!B355))</f>
        <v>-2678.6880997790704</v>
      </c>
      <c r="L355">
        <f t="shared" ca="1" si="57"/>
        <v>-24.849068614352575</v>
      </c>
      <c r="M355">
        <f t="shared" ca="1" si="58"/>
        <v>6374.3478501218578</v>
      </c>
      <c r="N355">
        <f ca="1">SQRT(User_Model_Calcs!M355^2+Sat_Data!$B$3^2-2*User_Model_Calcs!M355*Sat_Data!$B$3*COS(RADIANS(L355))*COS(RADIANS(I355)))</f>
        <v>36499.383454015806</v>
      </c>
      <c r="O355">
        <f ca="1">DEGREES(ACOS(((Earth_Data!$B$1+Sat_Data!$B$2)/User_Model_Calcs!N355)*SQRT(1-COS(RADIANS(User_Model_Calcs!I355))^2*COS(RADIANS(User_Model_Calcs!B355))^2)))</f>
        <v>60.322392623995192</v>
      </c>
      <c r="P355">
        <f t="shared" ca="1" si="54"/>
        <v>10.638896111414535</v>
      </c>
    </row>
    <row r="356" spans="1:16" x14ac:dyDescent="0.25">
      <c r="A356">
        <f t="shared" ca="1" si="51"/>
        <v>108.88150023077733</v>
      </c>
      <c r="B356">
        <f t="shared" ca="1" si="52"/>
        <v>-20.678697017337704</v>
      </c>
      <c r="C356" s="6">
        <v>20135.9375</v>
      </c>
      <c r="D356">
        <f t="shared" ca="1" si="53"/>
        <v>3</v>
      </c>
      <c r="E356" s="1">
        <v>0.65</v>
      </c>
      <c r="F356">
        <v>19.899999999999999</v>
      </c>
      <c r="G356">
        <f t="shared" ca="1" si="55"/>
        <v>54.048620189015942</v>
      </c>
      <c r="H356">
        <f t="shared" ca="1" si="56"/>
        <v>19.112442431509596</v>
      </c>
      <c r="I356">
        <f ca="1">User_Model_Calcs!A356-Sat_Data!$B$5</f>
        <v>-1.1184997692226659</v>
      </c>
      <c r="J356">
        <f ca="1">(Earth_Data!$B$1/SQRT(1-Earth_Data!$B$2^2*SIN(RADIANS(User_Model_Calcs!B356))^2))*COS(RADIANS(User_Model_Calcs!B356))</f>
        <v>5969.7230956190933</v>
      </c>
      <c r="K356">
        <f ca="1">((Earth_Data!$B$1*(1-Earth_Data!$B$2^2))/SQRT(1-Earth_Data!$B$2^2*SIN(RADIANS(User_Model_Calcs!B356))^2))*SIN(RADIANS(User_Model_Calcs!B356))</f>
        <v>-2238.1499248874538</v>
      </c>
      <c r="L356">
        <f t="shared" ca="1" si="57"/>
        <v>-20.551869554399659</v>
      </c>
      <c r="M356">
        <f t="shared" ca="1" si="58"/>
        <v>6375.4928377845217</v>
      </c>
      <c r="N356">
        <f ca="1">SQRT(User_Model_Calcs!M356^2+Sat_Data!$B$3^2-2*User_Model_Calcs!M356*Sat_Data!$B$3*COS(RADIANS(L356))*COS(RADIANS(I356)))</f>
        <v>36264.873505310999</v>
      </c>
      <c r="O356">
        <f ca="1">DEGREES(ACOS(((Earth_Data!$B$1+Sat_Data!$B$2)/User_Model_Calcs!N356)*SQRT(1-COS(RADIANS(User_Model_Calcs!I356))^2*COS(RADIANS(User_Model_Calcs!B356))^2)))</f>
        <v>65.724822700012467</v>
      </c>
      <c r="P356">
        <f t="shared" ca="1" si="54"/>
        <v>3.1645953756022762</v>
      </c>
    </row>
    <row r="357" spans="1:16" x14ac:dyDescent="0.25">
      <c r="A357">
        <f t="shared" ca="1" si="51"/>
        <v>105.5369003934435</v>
      </c>
      <c r="B357">
        <f t="shared" ca="1" si="52"/>
        <v>-23.447798397059852</v>
      </c>
      <c r="C357" s="6">
        <v>20135.9375</v>
      </c>
      <c r="D357">
        <f t="shared" ca="1" si="53"/>
        <v>3</v>
      </c>
      <c r="E357" s="1">
        <v>0.65</v>
      </c>
      <c r="F357">
        <v>19.899999999999999</v>
      </c>
      <c r="G357">
        <f t="shared" ca="1" si="55"/>
        <v>54.048620189015942</v>
      </c>
      <c r="H357">
        <f t="shared" ca="1" si="56"/>
        <v>19.542085472779075</v>
      </c>
      <c r="I357">
        <f ca="1">User_Model_Calcs!A357-Sat_Data!$B$5</f>
        <v>-4.4630996065564972</v>
      </c>
      <c r="J357">
        <f ca="1">(Earth_Data!$B$1/SQRT(1-Earth_Data!$B$2^2*SIN(RADIANS(User_Model_Calcs!B357))^2))*COS(RADIANS(User_Model_Calcs!B357))</f>
        <v>5854.5559361613068</v>
      </c>
      <c r="K357">
        <f ca="1">((Earth_Data!$B$1*(1-Earth_Data!$B$2^2))/SQRT(1-Earth_Data!$B$2^2*SIN(RADIANS(User_Model_Calcs!B357))^2))*SIN(RADIANS(User_Model_Calcs!B357))</f>
        <v>-2522.2940625607453</v>
      </c>
      <c r="L357">
        <f t="shared" ca="1" si="57"/>
        <v>-23.307626980179965</v>
      </c>
      <c r="M357">
        <f t="shared" ca="1" si="58"/>
        <v>6374.7778430052595</v>
      </c>
      <c r="N357">
        <f ca="1">SQRT(User_Model_Calcs!M357^2+Sat_Data!$B$3^2-2*User_Model_Calcs!M357*Sat_Data!$B$3*COS(RADIANS(L357))*COS(RADIANS(I357)))</f>
        <v>36417.646050877745</v>
      </c>
      <c r="O357">
        <f ca="1">DEGREES(ACOS(((Earth_Data!$B$1+Sat_Data!$B$2)/User_Model_Calcs!N357)*SQRT(1-COS(RADIANS(User_Model_Calcs!I357))^2*COS(RADIANS(User_Model_Calcs!B357))^2)))</f>
        <v>62.091694736026014</v>
      </c>
      <c r="P357">
        <f t="shared" ca="1" si="54"/>
        <v>11.09808875993102</v>
      </c>
    </row>
    <row r="358" spans="1:16" x14ac:dyDescent="0.25">
      <c r="A358">
        <f t="shared" ca="1" si="51"/>
        <v>107.26535367396377</v>
      </c>
      <c r="B358">
        <f t="shared" ca="1" si="52"/>
        <v>-22.53682947775706</v>
      </c>
      <c r="C358" s="6">
        <v>20135.9375</v>
      </c>
      <c r="D358">
        <f t="shared" ca="1" si="53"/>
        <v>0.75</v>
      </c>
      <c r="E358" s="1">
        <v>0.65</v>
      </c>
      <c r="F358">
        <v>19.899999999999999</v>
      </c>
      <c r="G358">
        <f t="shared" ca="1" si="55"/>
        <v>42.007420362456692</v>
      </c>
      <c r="H358">
        <f t="shared" ca="1" si="56"/>
        <v>14.58571927040834</v>
      </c>
      <c r="I358">
        <f ca="1">User_Model_Calcs!A358-Sat_Data!$B$5</f>
        <v>-2.734646326036227</v>
      </c>
      <c r="J358">
        <f ca="1">(Earth_Data!$B$1/SQRT(1-Earth_Data!$B$2^2*SIN(RADIANS(User_Model_Calcs!B358))^2))*COS(RADIANS(User_Model_Calcs!B358))</f>
        <v>5893.9617154913512</v>
      </c>
      <c r="K358">
        <f ca="1">((Earth_Data!$B$1*(1-Earth_Data!$B$2^2))/SQRT(1-Earth_Data!$B$2^2*SIN(RADIANS(User_Model_Calcs!B358))^2))*SIN(RADIANS(User_Model_Calcs!B358))</f>
        <v>-2429.425267849695</v>
      </c>
      <c r="L358">
        <f t="shared" ca="1" si="57"/>
        <v>-22.400910314437763</v>
      </c>
      <c r="M358">
        <f t="shared" ca="1" si="58"/>
        <v>6375.0209282593196</v>
      </c>
      <c r="N358">
        <f ca="1">SQRT(User_Model_Calcs!M358^2+Sat_Data!$B$3^2-2*User_Model_Calcs!M358*Sat_Data!$B$3*COS(RADIANS(L358))*COS(RADIANS(I358)))</f>
        <v>36359.234746129434</v>
      </c>
      <c r="O358">
        <f ca="1">DEGREES(ACOS(((Earth_Data!$B$1+Sat_Data!$B$2)/User_Model_Calcs!N358)*SQRT(1-COS(RADIANS(User_Model_Calcs!I358))^2*COS(RADIANS(User_Model_Calcs!B358))^2)))</f>
        <v>63.423191234360836</v>
      </c>
      <c r="P358">
        <f t="shared" ca="1" si="54"/>
        <v>7.1037031029599902</v>
      </c>
    </row>
    <row r="359" spans="1:16" x14ac:dyDescent="0.25">
      <c r="A359">
        <f t="shared" ca="1" si="51"/>
        <v>107.61383041415034</v>
      </c>
      <c r="B359">
        <f t="shared" ca="1" si="52"/>
        <v>-23.252716027733246</v>
      </c>
      <c r="C359" s="6">
        <v>20135.9375</v>
      </c>
      <c r="D359">
        <f t="shared" ca="1" si="53"/>
        <v>0.75</v>
      </c>
      <c r="E359" s="1">
        <v>0.65</v>
      </c>
      <c r="F359">
        <v>19.899999999999999</v>
      </c>
      <c r="G359">
        <f t="shared" ca="1" si="55"/>
        <v>42.007420362456692</v>
      </c>
      <c r="H359">
        <f t="shared" ca="1" si="56"/>
        <v>20.265971282890369</v>
      </c>
      <c r="I359">
        <f ca="1">User_Model_Calcs!A359-Sat_Data!$B$5</f>
        <v>-2.3861695858496574</v>
      </c>
      <c r="J359">
        <f ca="1">(Earth_Data!$B$1/SQRT(1-Earth_Data!$B$2^2*SIN(RADIANS(User_Model_Calcs!B359))^2))*COS(RADIANS(User_Model_Calcs!B359))</f>
        <v>5863.1191631746588</v>
      </c>
      <c r="K359">
        <f ca="1">((Earth_Data!$B$1*(1-Earth_Data!$B$2^2))/SQRT(1-Earth_Data!$B$2^2*SIN(RADIANS(User_Model_Calcs!B359))^2))*SIN(RADIANS(User_Model_Calcs!B359))</f>
        <v>-2502.4583834507644</v>
      </c>
      <c r="L359">
        <f t="shared" ca="1" si="57"/>
        <v>-23.113443524405433</v>
      </c>
      <c r="M359">
        <f t="shared" ca="1" si="58"/>
        <v>6374.8305297073521</v>
      </c>
      <c r="N359">
        <f ca="1">SQRT(User_Model_Calcs!M359^2+Sat_Data!$B$3^2-2*User_Model_Calcs!M359*Sat_Data!$B$3*COS(RADIANS(L359))*COS(RADIANS(I359)))</f>
        <v>36393.064238223553</v>
      </c>
      <c r="O359">
        <f ca="1">DEGREES(ACOS(((Earth_Data!$B$1+Sat_Data!$B$2)/User_Model_Calcs!N359)*SQRT(1-COS(RADIANS(User_Model_Calcs!I359))^2*COS(RADIANS(User_Model_Calcs!B359))^2)))</f>
        <v>62.642996694883706</v>
      </c>
      <c r="P359">
        <f t="shared" ca="1" si="54"/>
        <v>6.0253748968173015</v>
      </c>
    </row>
    <row r="360" spans="1:16" x14ac:dyDescent="0.25">
      <c r="A360">
        <f t="shared" ca="1" si="51"/>
        <v>108.91593517900768</v>
      </c>
      <c r="B360">
        <f t="shared" ca="1" si="52"/>
        <v>-22.933331505828438</v>
      </c>
      <c r="C360" s="6">
        <v>20135.9375</v>
      </c>
      <c r="D360">
        <f t="shared" ca="1" si="53"/>
        <v>0.75</v>
      </c>
      <c r="E360" s="1">
        <v>0.65</v>
      </c>
      <c r="F360">
        <v>19.899999999999999</v>
      </c>
      <c r="G360">
        <f t="shared" ca="1" si="55"/>
        <v>42.007420362456692</v>
      </c>
      <c r="H360">
        <f t="shared" ca="1" si="56"/>
        <v>18.023216239148958</v>
      </c>
      <c r="I360">
        <f ca="1">User_Model_Calcs!A360-Sat_Data!$B$5</f>
        <v>-1.0840648209923245</v>
      </c>
      <c r="J360">
        <f ca="1">(Earth_Data!$B$1/SQRT(1-Earth_Data!$B$2^2*SIN(RADIANS(User_Model_Calcs!B360))^2))*COS(RADIANS(User_Model_Calcs!B360))</f>
        <v>5876.9922862711537</v>
      </c>
      <c r="K360">
        <f ca="1">((Earth_Data!$B$1*(1-Earth_Data!$B$2^2))/SQRT(1-Earth_Data!$B$2^2*SIN(RADIANS(User_Model_Calcs!B360))^2))*SIN(RADIANS(User_Model_Calcs!B360))</f>
        <v>-2469.9223263693093</v>
      </c>
      <c r="L360">
        <f t="shared" ca="1" si="57"/>
        <v>-22.79554450985238</v>
      </c>
      <c r="M360">
        <f t="shared" ca="1" si="58"/>
        <v>6374.9160489521919</v>
      </c>
      <c r="N360">
        <f ca="1">SQRT(User_Model_Calcs!M360^2+Sat_Data!$B$3^2-2*User_Model_Calcs!M360*Sat_Data!$B$3*COS(RADIANS(L360))*COS(RADIANS(I360)))</f>
        <v>36372.328919343665</v>
      </c>
      <c r="O360">
        <f ca="1">DEGREES(ACOS(((Earth_Data!$B$1+Sat_Data!$B$2)/User_Model_Calcs!N360)*SQRT(1-COS(RADIANS(User_Model_Calcs!I360))^2*COS(RADIANS(User_Model_Calcs!B360))^2)))</f>
        <v>63.117692815550164</v>
      </c>
      <c r="P360">
        <f t="shared" ca="1" si="54"/>
        <v>2.7802282391116666</v>
      </c>
    </row>
    <row r="361" spans="1:16" x14ac:dyDescent="0.25">
      <c r="A361">
        <f t="shared" ca="1" si="51"/>
        <v>108.83873055942303</v>
      </c>
      <c r="B361">
        <f t="shared" ca="1" si="52"/>
        <v>-22.481625083073055</v>
      </c>
      <c r="C361" s="6">
        <v>20135.9375</v>
      </c>
      <c r="D361">
        <f t="shared" ca="1" si="53"/>
        <v>3</v>
      </c>
      <c r="E361" s="1">
        <v>0.65</v>
      </c>
      <c r="F361">
        <v>19.899999999999999</v>
      </c>
      <c r="G361">
        <f t="shared" ca="1" si="55"/>
        <v>54.048620189015942</v>
      </c>
      <c r="H361">
        <f t="shared" ca="1" si="56"/>
        <v>22.016366247201894</v>
      </c>
      <c r="I361">
        <f ca="1">User_Model_Calcs!A361-Sat_Data!$B$5</f>
        <v>-1.161269440576973</v>
      </c>
      <c r="J361">
        <f ca="1">(Earth_Data!$B$1/SQRT(1-Earth_Data!$B$2^2*SIN(RADIANS(User_Model_Calcs!B361))^2))*COS(RADIANS(User_Model_Calcs!B361))</f>
        <v>5896.3020386969874</v>
      </c>
      <c r="K361">
        <f ca="1">((Earth_Data!$B$1*(1-Earth_Data!$B$2^2))/SQRT(1-Earth_Data!$B$2^2*SIN(RADIANS(User_Model_Calcs!B361))^2))*SIN(RADIANS(User_Model_Calcs!B361))</f>
        <v>-2423.7778004737252</v>
      </c>
      <c r="L361">
        <f t="shared" ca="1" si="57"/>
        <v>-22.345968033736863</v>
      </c>
      <c r="M361">
        <f t="shared" ca="1" si="58"/>
        <v>6375.0354161848782</v>
      </c>
      <c r="N361">
        <f ca="1">SQRT(User_Model_Calcs!M361^2+Sat_Data!$B$3^2-2*User_Model_Calcs!M361*Sat_Data!$B$3*COS(RADIANS(L361))*COS(RADIANS(I361)))</f>
        <v>36350.142963296428</v>
      </c>
      <c r="O361">
        <f ca="1">DEGREES(ACOS(((Earth_Data!$B$1+Sat_Data!$B$2)/User_Model_Calcs!N361)*SQRT(1-COS(RADIANS(User_Model_Calcs!I361))^2*COS(RADIANS(User_Model_Calcs!B361))^2)))</f>
        <v>63.635551744158633</v>
      </c>
      <c r="P361">
        <f t="shared" ca="1" si="54"/>
        <v>3.0344703187002118</v>
      </c>
    </row>
    <row r="362" spans="1:16" x14ac:dyDescent="0.25">
      <c r="A362">
        <f t="shared" ca="1" si="51"/>
        <v>109.7033603063751</v>
      </c>
      <c r="B362">
        <f t="shared" ca="1" si="52"/>
        <v>-24.691889185978614</v>
      </c>
      <c r="C362" s="6">
        <v>20135.9375</v>
      </c>
      <c r="D362">
        <f t="shared" ca="1" si="53"/>
        <v>1.2</v>
      </c>
      <c r="E362" s="1">
        <v>0.65</v>
      </c>
      <c r="F362">
        <v>19.899999999999999</v>
      </c>
      <c r="G362">
        <f t="shared" ca="1" si="55"/>
        <v>46.089820015575185</v>
      </c>
      <c r="H362">
        <f t="shared" ca="1" si="56"/>
        <v>21.550173873056693</v>
      </c>
      <c r="I362">
        <f ca="1">User_Model_Calcs!A362-Sat_Data!$B$5</f>
        <v>-0.29663969362489695</v>
      </c>
      <c r="J362">
        <f ca="1">(Earth_Data!$B$1/SQRT(1-Earth_Data!$B$2^2*SIN(RADIANS(User_Model_Calcs!B362))^2))*COS(RADIANS(User_Model_Calcs!B362))</f>
        <v>5798.3574718136042</v>
      </c>
      <c r="K362">
        <f ca="1">((Earth_Data!$B$1*(1-Earth_Data!$B$2^2))/SQRT(1-Earth_Data!$B$2^2*SIN(RADIANS(User_Model_Calcs!B362))^2))*SIN(RADIANS(User_Model_Calcs!B362))</f>
        <v>-2648.1048133167733</v>
      </c>
      <c r="L362">
        <f t="shared" ca="1" si="57"/>
        <v>-24.546138746591271</v>
      </c>
      <c r="M362">
        <f t="shared" ca="1" si="58"/>
        <v>6374.433972773435</v>
      </c>
      <c r="N362">
        <f ca="1">SQRT(User_Model_Calcs!M362^2+Sat_Data!$B$3^2-2*User_Model_Calcs!M362*Sat_Data!$B$3*COS(RADIANS(L362))*COS(RADIANS(I362)))</f>
        <v>36462.160540714583</v>
      </c>
      <c r="O362">
        <f ca="1">DEGREES(ACOS(((Earth_Data!$B$1+Sat_Data!$B$2)/User_Model_Calcs!N362)*SQRT(1-COS(RADIANS(User_Model_Calcs!I362))^2*COS(RADIANS(User_Model_Calcs!B362))^2)))</f>
        <v>61.112240976329446</v>
      </c>
      <c r="P362">
        <f t="shared" ca="1" si="54"/>
        <v>0.71007863654471925</v>
      </c>
    </row>
    <row r="363" spans="1:16" x14ac:dyDescent="0.25">
      <c r="A363">
        <f t="shared" ca="1" si="51"/>
        <v>110.37958510684368</v>
      </c>
      <c r="B363">
        <f t="shared" ca="1" si="52"/>
        <v>-22.183979923038919</v>
      </c>
      <c r="C363" s="6">
        <v>20135.9375</v>
      </c>
      <c r="D363">
        <f t="shared" ca="1" si="53"/>
        <v>1.2</v>
      </c>
      <c r="E363" s="1">
        <v>0.65</v>
      </c>
      <c r="F363">
        <v>19.899999999999999</v>
      </c>
      <c r="G363">
        <f t="shared" ca="1" si="55"/>
        <v>46.089820015575185</v>
      </c>
      <c r="H363">
        <f t="shared" ca="1" si="56"/>
        <v>17.653109797333506</v>
      </c>
      <c r="I363">
        <f ca="1">User_Model_Calcs!A363-Sat_Data!$B$5</f>
        <v>0.37958510684367752</v>
      </c>
      <c r="J363">
        <f ca="1">(Earth_Data!$B$1/SQRT(1-Earth_Data!$B$2^2*SIN(RADIANS(User_Model_Calcs!B363))^2))*COS(RADIANS(User_Model_Calcs!B363))</f>
        <v>5908.8262378635845</v>
      </c>
      <c r="K363">
        <f ca="1">((Earth_Data!$B$1*(1-Earth_Data!$B$2^2))/SQRT(1-Earth_Data!$B$2^2*SIN(RADIANS(User_Model_Calcs!B363))^2))*SIN(RADIANS(User_Model_Calcs!B363))</f>
        <v>-2393.2903773919033</v>
      </c>
      <c r="L363">
        <f t="shared" ca="1" si="57"/>
        <v>-22.049744705401491</v>
      </c>
      <c r="M363">
        <f t="shared" ca="1" si="58"/>
        <v>6375.1130452551042</v>
      </c>
      <c r="N363">
        <f ca="1">SQRT(User_Model_Calcs!M363^2+Sat_Data!$B$3^2-2*User_Model_Calcs!M363*Sat_Data!$B$3*COS(RADIANS(L363))*COS(RADIANS(I363)))</f>
        <v>36334.37146490642</v>
      </c>
      <c r="O363">
        <f ca="1">DEGREES(ACOS(((Earth_Data!$B$1+Sat_Data!$B$2)/User_Model_Calcs!N363)*SQRT(1-COS(RADIANS(User_Model_Calcs!I363))^2*COS(RADIANS(User_Model_Calcs!B363))^2)))</f>
        <v>64.009514265422368</v>
      </c>
      <c r="P363">
        <f t="shared" ca="1" si="54"/>
        <v>1.0052169272408931</v>
      </c>
    </row>
    <row r="364" spans="1:16" x14ac:dyDescent="0.25">
      <c r="A364">
        <f t="shared" ca="1" si="51"/>
        <v>109.45443860635662</v>
      </c>
      <c r="B364">
        <f t="shared" ca="1" si="52"/>
        <v>-24.63298686838592</v>
      </c>
      <c r="C364" s="6">
        <v>20135.9375</v>
      </c>
      <c r="D364">
        <f t="shared" ca="1" si="53"/>
        <v>1.2</v>
      </c>
      <c r="E364" s="1">
        <v>0.65</v>
      </c>
      <c r="F364">
        <v>19.899999999999999</v>
      </c>
      <c r="G364">
        <f t="shared" ca="1" si="55"/>
        <v>46.089820015575185</v>
      </c>
      <c r="H364">
        <f t="shared" ca="1" si="56"/>
        <v>20.56614683971689</v>
      </c>
      <c r="I364">
        <f ca="1">User_Model_Calcs!A364-Sat_Data!$B$5</f>
        <v>-0.54556139364338208</v>
      </c>
      <c r="J364">
        <f ca="1">(Earth_Data!$B$1/SQRT(1-Earth_Data!$B$2^2*SIN(RADIANS(User_Model_Calcs!B364))^2))*COS(RADIANS(User_Model_Calcs!B364))</f>
        <v>5801.0799536587083</v>
      </c>
      <c r="K364">
        <f ca="1">((Earth_Data!$B$1*(1-Earth_Data!$B$2^2))/SQRT(1-Earth_Data!$B$2^2*SIN(RADIANS(User_Model_Calcs!B364))^2))*SIN(RADIANS(User_Model_Calcs!B364))</f>
        <v>-2642.1754771854494</v>
      </c>
      <c r="L364">
        <f t="shared" ca="1" si="57"/>
        <v>-24.487494495302521</v>
      </c>
      <c r="M364">
        <f t="shared" ca="1" si="58"/>
        <v>6374.4505552228638</v>
      </c>
      <c r="N364">
        <f ca="1">SQRT(User_Model_Calcs!M364^2+Sat_Data!$B$3^2-2*User_Model_Calcs!M364*Sat_Data!$B$3*COS(RADIANS(L364))*COS(RADIANS(I364)))</f>
        <v>36459.229333244148</v>
      </c>
      <c r="O364">
        <f ca="1">DEGREES(ACOS(((Earth_Data!$B$1+Sat_Data!$B$2)/User_Model_Calcs!N364)*SQRT(1-COS(RADIANS(User_Model_Calcs!I364))^2*COS(RADIANS(User_Model_Calcs!B364))^2)))</f>
        <v>61.175587267880289</v>
      </c>
      <c r="P364">
        <f t="shared" ca="1" si="54"/>
        <v>1.308727213815384</v>
      </c>
    </row>
    <row r="365" spans="1:16" x14ac:dyDescent="0.25">
      <c r="A365">
        <f t="shared" ca="1" si="51"/>
        <v>106.00739155524329</v>
      </c>
      <c r="B365">
        <f t="shared" ca="1" si="52"/>
        <v>-23.405558000034397</v>
      </c>
      <c r="C365" s="6">
        <v>20135.9375</v>
      </c>
      <c r="D365">
        <f t="shared" ca="1" si="53"/>
        <v>0.75</v>
      </c>
      <c r="E365" s="1">
        <v>0.65</v>
      </c>
      <c r="F365">
        <v>19.899999999999999</v>
      </c>
      <c r="G365">
        <f t="shared" ca="1" si="55"/>
        <v>42.007420362456692</v>
      </c>
      <c r="H365">
        <f t="shared" ca="1" si="56"/>
        <v>14.783927093804795</v>
      </c>
      <c r="I365">
        <f ca="1">User_Model_Calcs!A365-Sat_Data!$B$5</f>
        <v>-3.9926084447567121</v>
      </c>
      <c r="J365">
        <f ca="1">(Earth_Data!$B$1/SQRT(1-Earth_Data!$B$2^2*SIN(RADIANS(User_Model_Calcs!B365))^2))*COS(RADIANS(User_Model_Calcs!B365))</f>
        <v>5856.4158430160523</v>
      </c>
      <c r="K365">
        <f ca="1">((Earth_Data!$B$1*(1-Earth_Data!$B$2^2))/SQRT(1-Earth_Data!$B$2^2*SIN(RADIANS(User_Model_Calcs!B365))^2))*SIN(RADIANS(User_Model_Calcs!B365))</f>
        <v>-2518.0015561226364</v>
      </c>
      <c r="L365">
        <f t="shared" ca="1" si="57"/>
        <v>-23.265580675161633</v>
      </c>
      <c r="M365">
        <f t="shared" ca="1" si="58"/>
        <v>6374.7892798872526</v>
      </c>
      <c r="N365">
        <f ca="1">SQRT(User_Model_Calcs!M365^2+Sat_Data!$B$3^2-2*User_Model_Calcs!M365*Sat_Data!$B$3*COS(RADIANS(L365))*COS(RADIANS(I365)))</f>
        <v>36411.395837467993</v>
      </c>
      <c r="O365">
        <f ca="1">DEGREES(ACOS(((Earth_Data!$B$1+Sat_Data!$B$2)/User_Model_Calcs!N365)*SQRT(1-COS(RADIANS(User_Model_Calcs!I365))^2*COS(RADIANS(User_Model_Calcs!B365))^2)))</f>
        <v>62.230817027165969</v>
      </c>
      <c r="P365">
        <f t="shared" ca="1" si="54"/>
        <v>9.965526807214907</v>
      </c>
    </row>
    <row r="366" spans="1:16" x14ac:dyDescent="0.25">
      <c r="A366">
        <f t="shared" ref="A366:A379" ca="1" si="59">107.947391934268+(RAND()*5-2.5)</f>
        <v>108.0911603287216</v>
      </c>
      <c r="B366">
        <f t="shared" ref="B366:B401" ca="1" si="60">-23.1146709996734+(RAND()*5-2.5)</f>
        <v>-22.505871588938003</v>
      </c>
      <c r="C366" s="6">
        <v>20135.9375</v>
      </c>
      <c r="D366">
        <f t="shared" ca="1" si="53"/>
        <v>1.2</v>
      </c>
      <c r="E366" s="1">
        <v>0.65</v>
      </c>
      <c r="F366">
        <v>19.899999999999999</v>
      </c>
      <c r="G366">
        <f t="shared" ca="1" si="55"/>
        <v>46.089820015575185</v>
      </c>
      <c r="H366">
        <f t="shared" ca="1" si="56"/>
        <v>14.238058966599263</v>
      </c>
      <c r="I366">
        <f ca="1">User_Model_Calcs!A366-Sat_Data!$B$5</f>
        <v>-1.9088396712784004</v>
      </c>
      <c r="J366">
        <f ca="1">(Earth_Data!$B$1/SQRT(1-Earth_Data!$B$2^2*SIN(RADIANS(User_Model_Calcs!B366))^2))*COS(RADIANS(User_Model_Calcs!B366))</f>
        <v>5895.2748096475352</v>
      </c>
      <c r="K366">
        <f ca="1">((Earth_Data!$B$1*(1-Earth_Data!$B$2^2))/SQRT(1-Earth_Data!$B$2^2*SIN(RADIANS(User_Model_Calcs!B366))^2))*SIN(RADIANS(User_Model_Calcs!B366))</f>
        <v>-2426.2585163290478</v>
      </c>
      <c r="L366">
        <f t="shared" ca="1" si="57"/>
        <v>-22.370099353994561</v>
      </c>
      <c r="M366">
        <f t="shared" ca="1" si="58"/>
        <v>6375.0290563513518</v>
      </c>
      <c r="N366">
        <f ca="1">SQRT(User_Model_Calcs!M366^2+Sat_Data!$B$3^2-2*User_Model_Calcs!M366*Sat_Data!$B$3*COS(RADIANS(L366))*COS(RADIANS(I366)))</f>
        <v>36353.723058738324</v>
      </c>
      <c r="O366">
        <f ca="1">DEGREES(ACOS(((Earth_Data!$B$1+Sat_Data!$B$2)/User_Model_Calcs!N366)*SQRT(1-COS(RADIANS(User_Model_Calcs!I366))^2*COS(RADIANS(User_Model_Calcs!B366))^2)))</f>
        <v>63.551714070715107</v>
      </c>
      <c r="P366">
        <f t="shared" ca="1" si="54"/>
        <v>4.9761013921469699</v>
      </c>
    </row>
    <row r="367" spans="1:16" x14ac:dyDescent="0.25">
      <c r="A367">
        <f t="shared" ca="1" si="59"/>
        <v>109.40357359829406</v>
      </c>
      <c r="B367">
        <f t="shared" ca="1" si="60"/>
        <v>-22.528628784548221</v>
      </c>
      <c r="C367" s="6">
        <v>20135.9375</v>
      </c>
      <c r="D367">
        <f t="shared" ca="1" si="53"/>
        <v>1.2</v>
      </c>
      <c r="E367" s="1">
        <v>0.65</v>
      </c>
      <c r="F367">
        <v>19.899999999999999</v>
      </c>
      <c r="G367">
        <f t="shared" ca="1" si="55"/>
        <v>46.089820015575185</v>
      </c>
      <c r="H367">
        <f t="shared" ca="1" si="56"/>
        <v>20.681330628956914</v>
      </c>
      <c r="I367">
        <f ca="1">User_Model_Calcs!A367-Sat_Data!$B$5</f>
        <v>-0.59642640170594063</v>
      </c>
      <c r="J367">
        <f ca="1">(Earth_Data!$B$1/SQRT(1-Earth_Data!$B$2^2*SIN(RADIANS(User_Model_Calcs!B367))^2))*COS(RADIANS(User_Model_Calcs!B367))</f>
        <v>5894.3097190298113</v>
      </c>
      <c r="K367">
        <f ca="1">((Earth_Data!$B$1*(1-Earth_Data!$B$2^2))/SQRT(1-Earth_Data!$B$2^2*SIN(RADIANS(User_Model_Calcs!B367))^2))*SIN(RADIANS(User_Model_Calcs!B367))</f>
        <v>-2428.5864685442129</v>
      </c>
      <c r="L367">
        <f t="shared" ca="1" si="57"/>
        <v>-22.392748526974099</v>
      </c>
      <c r="M367">
        <f t="shared" ca="1" si="58"/>
        <v>6375.0230822362792</v>
      </c>
      <c r="N367">
        <f ca="1">SQRT(User_Model_Calcs!M367^2+Sat_Data!$B$3^2-2*User_Model_Calcs!M367*Sat_Data!$B$3*COS(RADIANS(L367))*COS(RADIANS(I367)))</f>
        <v>36351.41745678024</v>
      </c>
      <c r="O367">
        <f ca="1">DEGREES(ACOS(((Earth_Data!$B$1+Sat_Data!$B$2)/User_Model_Calcs!N367)*SQRT(1-COS(RADIANS(User_Model_Calcs!I367))^2*COS(RADIANS(User_Model_Calcs!B367))^2)))</f>
        <v>63.605371823908563</v>
      </c>
      <c r="P367">
        <f t="shared" ca="1" si="54"/>
        <v>1.5563330316562285</v>
      </c>
    </row>
    <row r="368" spans="1:16" x14ac:dyDescent="0.25">
      <c r="A368">
        <f t="shared" ca="1" si="59"/>
        <v>106.28163917843418</v>
      </c>
      <c r="B368">
        <f t="shared" ca="1" si="60"/>
        <v>-23.224024242455236</v>
      </c>
      <c r="C368" s="6">
        <v>20135.9375</v>
      </c>
      <c r="D368">
        <f t="shared" ca="1" si="53"/>
        <v>3</v>
      </c>
      <c r="E368" s="1">
        <v>0.65</v>
      </c>
      <c r="F368">
        <v>19.899999999999999</v>
      </c>
      <c r="G368">
        <f t="shared" ca="1" si="55"/>
        <v>54.048620189015942</v>
      </c>
      <c r="H368">
        <f t="shared" ca="1" si="56"/>
        <v>15.860249145558743</v>
      </c>
      <c r="I368">
        <f ca="1">User_Model_Calcs!A368-Sat_Data!$B$5</f>
        <v>-3.7183608215658239</v>
      </c>
      <c r="J368">
        <f ca="1">(Earth_Data!$B$1/SQRT(1-Earth_Data!$B$2^2*SIN(RADIANS(User_Model_Calcs!B368))^2))*COS(RADIANS(User_Model_Calcs!B368))</f>
        <v>5864.3728851166816</v>
      </c>
      <c r="K368">
        <f ca="1">((Earth_Data!$B$1*(1-Earth_Data!$B$2^2))/SQRT(1-Earth_Data!$B$2^2*SIN(RADIANS(User_Model_Calcs!B368))^2))*SIN(RADIANS(User_Model_Calcs!B368))</f>
        <v>-2499.538632689525</v>
      </c>
      <c r="L368">
        <f t="shared" ca="1" si="57"/>
        <v>-23.084884489054922</v>
      </c>
      <c r="M368">
        <f t="shared" ca="1" si="58"/>
        <v>6374.8382498694955</v>
      </c>
      <c r="N368">
        <f ca="1">SQRT(User_Model_Calcs!M368^2+Sat_Data!$B$3^2-2*User_Model_Calcs!M368*Sat_Data!$B$3*COS(RADIANS(L368))*COS(RADIANS(I368)))</f>
        <v>36400.025173254711</v>
      </c>
      <c r="O368">
        <f ca="1">DEGREES(ACOS(((Earth_Data!$B$1+Sat_Data!$B$2)/User_Model_Calcs!N368)*SQRT(1-COS(RADIANS(User_Model_Calcs!I368))^2*COS(RADIANS(User_Model_Calcs!B368))^2)))</f>
        <v>62.486460764536652</v>
      </c>
      <c r="P368">
        <f t="shared" ca="1" si="54"/>
        <v>9.3587623858208708</v>
      </c>
    </row>
    <row r="369" spans="1:16" x14ac:dyDescent="0.25">
      <c r="A369">
        <f t="shared" ca="1" si="59"/>
        <v>109.34101860293103</v>
      </c>
      <c r="B369">
        <f t="shared" ca="1" si="60"/>
        <v>-21.462834770144482</v>
      </c>
      <c r="C369" s="6">
        <v>20135.9375</v>
      </c>
      <c r="D369">
        <f t="shared" ca="1" si="53"/>
        <v>0.75</v>
      </c>
      <c r="E369" s="1">
        <v>0.65</v>
      </c>
      <c r="F369">
        <v>19.899999999999999</v>
      </c>
      <c r="G369">
        <f t="shared" ca="1" si="55"/>
        <v>42.007420362456692</v>
      </c>
      <c r="H369">
        <f t="shared" ca="1" si="56"/>
        <v>23.495147122565271</v>
      </c>
      <c r="I369">
        <f ca="1">User_Model_Calcs!A369-Sat_Data!$B$5</f>
        <v>-0.65898139706897041</v>
      </c>
      <c r="J369">
        <f ca="1">(Earth_Data!$B$1/SQRT(1-Earth_Data!$B$2^2*SIN(RADIANS(User_Model_Calcs!B369))^2))*COS(RADIANS(User_Model_Calcs!B369))</f>
        <v>5938.5103999029589</v>
      </c>
      <c r="K369">
        <f ca="1">((Earth_Data!$B$1*(1-Earth_Data!$B$2^2))/SQRT(1-Earth_Data!$B$2^2*SIN(RADIANS(User_Model_Calcs!B369))^2))*SIN(RADIANS(User_Model_Calcs!B369))</f>
        <v>-2319.162539474512</v>
      </c>
      <c r="L369">
        <f t="shared" ca="1" si="57"/>
        <v>-21.332103762823614</v>
      </c>
      <c r="M369">
        <f t="shared" ca="1" si="58"/>
        <v>6375.2976914225319</v>
      </c>
      <c r="N369">
        <f ca="1">SQRT(User_Model_Calcs!M369^2+Sat_Data!$B$3^2-2*User_Model_Calcs!M369*Sat_Data!$B$3*COS(RADIANS(L369))*COS(RADIANS(I369)))</f>
        <v>36300.24623668487</v>
      </c>
      <c r="O369">
        <f ca="1">DEGREES(ACOS(((Earth_Data!$B$1+Sat_Data!$B$2)/User_Model_Calcs!N369)*SQRT(1-COS(RADIANS(User_Model_Calcs!I369))^2*COS(RADIANS(User_Model_Calcs!B369))^2)))</f>
        <v>64.837559338573215</v>
      </c>
      <c r="P369">
        <f t="shared" ca="1" si="54"/>
        <v>1.8004858908976165</v>
      </c>
    </row>
    <row r="370" spans="1:16" x14ac:dyDescent="0.25">
      <c r="A370">
        <f t="shared" ca="1" si="59"/>
        <v>108.9743170795752</v>
      </c>
      <c r="B370">
        <f t="shared" ca="1" si="60"/>
        <v>-22.753770528471161</v>
      </c>
      <c r="C370" s="6">
        <v>20135.9375</v>
      </c>
      <c r="D370">
        <f t="shared" ca="1" si="53"/>
        <v>1.2</v>
      </c>
      <c r="E370" s="1">
        <v>0.65</v>
      </c>
      <c r="F370">
        <v>19.899999999999999</v>
      </c>
      <c r="G370">
        <f t="shared" ca="1" si="55"/>
        <v>46.089820015575185</v>
      </c>
      <c r="H370">
        <f t="shared" ca="1" si="56"/>
        <v>15.153970440926486</v>
      </c>
      <c r="I370">
        <f ca="1">User_Model_Calcs!A370-Sat_Data!$B$5</f>
        <v>-1.0256829204247992</v>
      </c>
      <c r="J370">
        <f ca="1">(Earth_Data!$B$1/SQRT(1-Earth_Data!$B$2^2*SIN(RADIANS(User_Model_Calcs!B370))^2))*COS(RADIANS(User_Model_Calcs!B370))</f>
        <v>5884.7119304712787</v>
      </c>
      <c r="K370">
        <f ca="1">((Earth_Data!$B$1*(1-Earth_Data!$B$2^2))/SQRT(1-Earth_Data!$B$2^2*SIN(RADIANS(User_Model_Calcs!B370))^2))*SIN(RADIANS(User_Model_Calcs!B370))</f>
        <v>-2451.5970228923857</v>
      </c>
      <c r="L370">
        <f t="shared" ca="1" si="57"/>
        <v>-22.61682617854667</v>
      </c>
      <c r="M370">
        <f t="shared" ca="1" si="58"/>
        <v>6374.9637228211586</v>
      </c>
      <c r="N370">
        <f ca="1">SQRT(User_Model_Calcs!M370^2+Sat_Data!$B$3^2-2*User_Model_Calcs!M370*Sat_Data!$B$3*COS(RADIANS(L370))*COS(RADIANS(I370)))</f>
        <v>36363.260881826798</v>
      </c>
      <c r="O370">
        <f ca="1">DEGREES(ACOS(((Earth_Data!$B$1+Sat_Data!$B$2)/User_Model_Calcs!N370)*SQRT(1-COS(RADIANS(User_Model_Calcs!I370))^2*COS(RADIANS(User_Model_Calcs!B370))^2)))</f>
        <v>63.328151633536208</v>
      </c>
      <c r="P370">
        <f t="shared" ca="1" si="54"/>
        <v>2.6502996846787426</v>
      </c>
    </row>
    <row r="371" spans="1:16" x14ac:dyDescent="0.25">
      <c r="A371">
        <f t="shared" ca="1" si="59"/>
        <v>108.82632423732464</v>
      </c>
      <c r="B371">
        <f t="shared" ca="1" si="60"/>
        <v>-23.315842816758732</v>
      </c>
      <c r="C371" s="6">
        <v>20135.9375</v>
      </c>
      <c r="D371">
        <f t="shared" ca="1" si="53"/>
        <v>1.2</v>
      </c>
      <c r="E371" s="1">
        <v>0.65</v>
      </c>
      <c r="F371">
        <v>19.899999999999999</v>
      </c>
      <c r="G371">
        <f t="shared" ca="1" si="55"/>
        <v>46.089820015575185</v>
      </c>
      <c r="H371">
        <f t="shared" ca="1" si="56"/>
        <v>20.475082649435137</v>
      </c>
      <c r="I371">
        <f ca="1">User_Model_Calcs!A371-Sat_Data!$B$5</f>
        <v>-1.1736757626753587</v>
      </c>
      <c r="J371">
        <f ca="1">(Earth_Data!$B$1/SQRT(1-Earth_Data!$B$2^2*SIN(RADIANS(User_Model_Calcs!B371))^2))*COS(RADIANS(User_Model_Calcs!B371))</f>
        <v>5860.3556000121462</v>
      </c>
      <c r="K371">
        <f ca="1">((Earth_Data!$B$1*(1-Earth_Data!$B$2^2))/SQRT(1-Earth_Data!$B$2^2*SIN(RADIANS(User_Model_Calcs!B371))^2))*SIN(RADIANS(User_Model_Calcs!B371))</f>
        <v>-2508.8801548327338</v>
      </c>
      <c r="L371">
        <f t="shared" ca="1" si="57"/>
        <v>-23.176278729686665</v>
      </c>
      <c r="M371">
        <f t="shared" ca="1" si="58"/>
        <v>6374.8135180495474</v>
      </c>
      <c r="N371">
        <f ca="1">SQRT(User_Model_Calcs!M371^2+Sat_Data!$B$3^2-2*User_Model_Calcs!M371*Sat_Data!$B$3*COS(RADIANS(L371))*COS(RADIANS(I371)))</f>
        <v>36391.797472968807</v>
      </c>
      <c r="O371">
        <f ca="1">DEGREES(ACOS(((Earth_Data!$B$1+Sat_Data!$B$2)/User_Model_Calcs!N371)*SQRT(1-COS(RADIANS(User_Model_Calcs!I371))^2*COS(RADIANS(User_Model_Calcs!B371))^2)))</f>
        <v>62.671120982370297</v>
      </c>
      <c r="P371">
        <f t="shared" ca="1" si="54"/>
        <v>2.9630998439730036</v>
      </c>
    </row>
    <row r="372" spans="1:16" x14ac:dyDescent="0.25">
      <c r="A372">
        <f t="shared" ca="1" si="59"/>
        <v>110.40434177802504</v>
      </c>
      <c r="B372">
        <f t="shared" ca="1" si="60"/>
        <v>-21.634438737562977</v>
      </c>
      <c r="C372" s="6">
        <v>20135.9375</v>
      </c>
      <c r="D372">
        <f t="shared" ca="1" si="53"/>
        <v>0.75</v>
      </c>
      <c r="E372" s="1">
        <v>0.65</v>
      </c>
      <c r="F372">
        <v>19.899999999999999</v>
      </c>
      <c r="G372">
        <f t="shared" ca="1" si="55"/>
        <v>42.007420362456692</v>
      </c>
      <c r="H372">
        <f t="shared" ca="1" si="56"/>
        <v>19.100084593199703</v>
      </c>
      <c r="I372">
        <f ca="1">User_Model_Calcs!A372-Sat_Data!$B$5</f>
        <v>0.40434177802504223</v>
      </c>
      <c r="J372">
        <f ca="1">(Earth_Data!$B$1/SQRT(1-Earth_Data!$B$2^2*SIN(RADIANS(User_Model_Calcs!B372))^2))*COS(RADIANS(User_Model_Calcs!B372))</f>
        <v>5931.5316091725235</v>
      </c>
      <c r="K372">
        <f ca="1">((Earth_Data!$B$1*(1-Earth_Data!$B$2^2))/SQRT(1-Earth_Data!$B$2^2*SIN(RADIANS(User_Model_Calcs!B372))^2))*SIN(RADIANS(User_Model_Calcs!B372))</f>
        <v>-2336.8352231206168</v>
      </c>
      <c r="L372">
        <f t="shared" ca="1" si="57"/>
        <v>-21.502866327992781</v>
      </c>
      <c r="M372">
        <f t="shared" ca="1" si="58"/>
        <v>6375.2541981186887</v>
      </c>
      <c r="N372">
        <f ca="1">SQRT(User_Model_Calcs!M372^2+Sat_Data!$B$3^2-2*User_Model_Calcs!M372*Sat_Data!$B$3*COS(RADIANS(L372))*COS(RADIANS(I372)))</f>
        <v>36308.059231211148</v>
      </c>
      <c r="O372">
        <f ca="1">DEGREES(ACOS(((Earth_Data!$B$1+Sat_Data!$B$2)/User_Model_Calcs!N372)*SQRT(1-COS(RADIANS(User_Model_Calcs!I372))^2*COS(RADIANS(User_Model_Calcs!B372))^2)))</f>
        <v>64.64563031423161</v>
      </c>
      <c r="P372">
        <f t="shared" ca="1" si="54"/>
        <v>1.0966026011533285</v>
      </c>
    </row>
    <row r="373" spans="1:16" x14ac:dyDescent="0.25">
      <c r="A373">
        <f t="shared" ca="1" si="59"/>
        <v>108.28502913111522</v>
      </c>
      <c r="B373">
        <f t="shared" ca="1" si="60"/>
        <v>-24.159782549627955</v>
      </c>
      <c r="C373" s="6">
        <v>20135.9375</v>
      </c>
      <c r="D373">
        <f t="shared" ca="1" si="53"/>
        <v>3</v>
      </c>
      <c r="E373" s="1">
        <v>0.65</v>
      </c>
      <c r="F373">
        <v>19.899999999999999</v>
      </c>
      <c r="G373">
        <f t="shared" ca="1" si="55"/>
        <v>54.048620189015942</v>
      </c>
      <c r="H373">
        <f t="shared" ca="1" si="56"/>
        <v>20.743244937374996</v>
      </c>
      <c r="I373">
        <f ca="1">User_Model_Calcs!A373-Sat_Data!$B$5</f>
        <v>-1.7149708688847767</v>
      </c>
      <c r="J373">
        <f ca="1">(Earth_Data!$B$1/SQRT(1-Earth_Data!$B$2^2*SIN(RADIANS(User_Model_Calcs!B373))^2))*COS(RADIANS(User_Model_Calcs!B373))</f>
        <v>5822.7293439451742</v>
      </c>
      <c r="K373">
        <f ca="1">((Earth_Data!$B$1*(1-Earth_Data!$B$2^2))/SQRT(1-Earth_Data!$B$2^2*SIN(RADIANS(User_Model_Calcs!B373))^2))*SIN(RADIANS(User_Model_Calcs!B373))</f>
        <v>-2594.4416608142619</v>
      </c>
      <c r="L373">
        <f t="shared" ca="1" si="57"/>
        <v>-24.016385485907158</v>
      </c>
      <c r="M373">
        <f t="shared" ca="1" si="58"/>
        <v>6374.5826956914489</v>
      </c>
      <c r="N373">
        <f ca="1">SQRT(User_Model_Calcs!M373^2+Sat_Data!$B$3^2-2*User_Model_Calcs!M373*Sat_Data!$B$3*COS(RADIANS(L373))*COS(RADIANS(I373)))</f>
        <v>36436.920791004624</v>
      </c>
      <c r="O373">
        <f ca="1">DEGREES(ACOS(((Earth_Data!$B$1+Sat_Data!$B$2)/User_Model_Calcs!N373)*SQRT(1-COS(RADIANS(User_Model_Calcs!I373))^2*COS(RADIANS(User_Model_Calcs!B373))^2)))</f>
        <v>61.662306484608585</v>
      </c>
      <c r="P373">
        <f t="shared" ca="1" si="54"/>
        <v>4.1839854490892527</v>
      </c>
    </row>
    <row r="374" spans="1:16" x14ac:dyDescent="0.25">
      <c r="A374">
        <f t="shared" ca="1" si="59"/>
        <v>110.31439660747341</v>
      </c>
      <c r="B374">
        <f t="shared" ca="1" si="60"/>
        <v>-23.194821854941345</v>
      </c>
      <c r="C374" s="6">
        <v>20135.9375</v>
      </c>
      <c r="D374">
        <f t="shared" ca="1" si="53"/>
        <v>0.75</v>
      </c>
      <c r="E374" s="1">
        <v>0.65</v>
      </c>
      <c r="F374">
        <v>19.899999999999999</v>
      </c>
      <c r="G374">
        <f t="shared" ca="1" si="55"/>
        <v>42.007420362456692</v>
      </c>
      <c r="H374">
        <f t="shared" ca="1" si="56"/>
        <v>22.993164885960947</v>
      </c>
      <c r="I374">
        <f ca="1">User_Model_Calcs!A374-Sat_Data!$B$5</f>
        <v>0.31439660747341236</v>
      </c>
      <c r="J374">
        <f ca="1">(Earth_Data!$B$1/SQRT(1-Earth_Data!$B$2^2*SIN(RADIANS(User_Model_Calcs!B374))^2))*COS(RADIANS(User_Model_Calcs!B374))</f>
        <v>5865.6474122072341</v>
      </c>
      <c r="K374">
        <f ca="1">((Earth_Data!$B$1*(1-Earth_Data!$B$2^2))/SQRT(1-Earth_Data!$B$2^2*SIN(RADIANS(User_Model_Calcs!B374))^2))*SIN(RADIANS(User_Model_Calcs!B374))</f>
        <v>-2496.566288356225</v>
      </c>
      <c r="L374">
        <f t="shared" ca="1" si="57"/>
        <v>-23.055817356221198</v>
      </c>
      <c r="M374">
        <f t="shared" ca="1" si="58"/>
        <v>6374.8460998278379</v>
      </c>
      <c r="N374">
        <f ca="1">SQRT(User_Model_Calcs!M374^2+Sat_Data!$B$3^2-2*User_Model_Calcs!M374*Sat_Data!$B$3*COS(RADIANS(L374))*COS(RADIANS(I374)))</f>
        <v>36384.349027550583</v>
      </c>
      <c r="O374">
        <f ca="1">DEGREES(ACOS(((Earth_Data!$B$1+Sat_Data!$B$2)/User_Model_Calcs!N374)*SQRT(1-COS(RADIANS(User_Model_Calcs!I374))^2*COS(RADIANS(User_Model_Calcs!B374))^2)))</f>
        <v>62.840944124594365</v>
      </c>
      <c r="P374">
        <f t="shared" ca="1" si="54"/>
        <v>0.79820329213815666</v>
      </c>
    </row>
    <row r="375" spans="1:16" x14ac:dyDescent="0.25">
      <c r="A375">
        <f t="shared" ca="1" si="59"/>
        <v>109.60052539525768</v>
      </c>
      <c r="B375">
        <f t="shared" ca="1" si="60"/>
        <v>-24.261927768069874</v>
      </c>
      <c r="C375" s="6">
        <v>20135.9375</v>
      </c>
      <c r="D375">
        <f t="shared" ca="1" si="53"/>
        <v>3</v>
      </c>
      <c r="E375" s="1">
        <v>0.65</v>
      </c>
      <c r="F375">
        <v>19.899999999999999</v>
      </c>
      <c r="G375">
        <f t="shared" ca="1" si="55"/>
        <v>54.048620189015942</v>
      </c>
      <c r="H375">
        <f t="shared" ca="1" si="56"/>
        <v>16.462194562888996</v>
      </c>
      <c r="I375">
        <f ca="1">User_Model_Calcs!A375-Sat_Data!$B$5</f>
        <v>-0.39947460474232344</v>
      </c>
      <c r="J375">
        <f ca="1">(Earth_Data!$B$1/SQRT(1-Earth_Data!$B$2^2*SIN(RADIANS(User_Model_Calcs!B375))^2))*COS(RADIANS(User_Model_Calcs!B375))</f>
        <v>5818.0896273904309</v>
      </c>
      <c r="K375">
        <f ca="1">((Earth_Data!$B$1*(1-Earth_Data!$B$2^2))/SQRT(1-Earth_Data!$B$2^2*SIN(RADIANS(User_Model_Calcs!B375))^2))*SIN(RADIANS(User_Model_Calcs!B375))</f>
        <v>-2604.7602693094955</v>
      </c>
      <c r="L375">
        <f t="shared" ca="1" si="57"/>
        <v>-24.118075105038386</v>
      </c>
      <c r="M375">
        <f t="shared" ca="1" si="58"/>
        <v>6374.5543352395543</v>
      </c>
      <c r="N375">
        <f ca="1">SQRT(User_Model_Calcs!M375^2+Sat_Data!$B$3^2-2*User_Model_Calcs!M375*Sat_Data!$B$3*COS(RADIANS(L375))*COS(RADIANS(I375)))</f>
        <v>36439.430273473132</v>
      </c>
      <c r="O375">
        <f ca="1">DEGREES(ACOS(((Earth_Data!$B$1+Sat_Data!$B$2)/User_Model_Calcs!N375)*SQRT(1-COS(RADIANS(User_Model_Calcs!I375))^2*COS(RADIANS(User_Model_Calcs!B375))^2)))</f>
        <v>61.60677873406209</v>
      </c>
      <c r="P375">
        <f t="shared" ca="1" si="54"/>
        <v>0.97209621424164427</v>
      </c>
    </row>
    <row r="376" spans="1:16" x14ac:dyDescent="0.25">
      <c r="A376">
        <f t="shared" ca="1" si="59"/>
        <v>106.50430359819119</v>
      </c>
      <c r="B376">
        <f t="shared" ca="1" si="60"/>
        <v>-20.844138248852026</v>
      </c>
      <c r="C376" s="6">
        <v>20135.9375</v>
      </c>
      <c r="D376">
        <f t="shared" ca="1" si="53"/>
        <v>1.2</v>
      </c>
      <c r="E376" s="1">
        <v>0.65</v>
      </c>
      <c r="F376">
        <v>19.899999999999999</v>
      </c>
      <c r="G376">
        <f t="shared" ca="1" si="55"/>
        <v>46.089820015575185</v>
      </c>
      <c r="H376">
        <f t="shared" ca="1" si="56"/>
        <v>14.484202770903169</v>
      </c>
      <c r="I376">
        <f ca="1">User_Model_Calcs!A376-Sat_Data!$B$5</f>
        <v>-3.4956964018088144</v>
      </c>
      <c r="J376">
        <f ca="1">(Earth_Data!$B$1/SQRT(1-Earth_Data!$B$2^2*SIN(RADIANS(User_Model_Calcs!B376))^2))*COS(RADIANS(User_Model_Calcs!B376))</f>
        <v>5963.2302570105776</v>
      </c>
      <c r="K376">
        <f ca="1">((Earth_Data!$B$1*(1-Earth_Data!$B$2^2))/SQRT(1-Earth_Data!$B$2^2*SIN(RADIANS(User_Model_Calcs!B376))^2))*SIN(RADIANS(User_Model_Calcs!B376))</f>
        <v>-2255.2771767851495</v>
      </c>
      <c r="L376">
        <f t="shared" ca="1" si="57"/>
        <v>-20.71647924898188</v>
      </c>
      <c r="M376">
        <f t="shared" ca="1" si="58"/>
        <v>6375.4521598279161</v>
      </c>
      <c r="N376">
        <f ca="1">SQRT(User_Model_Calcs!M376^2+Sat_Data!$B$3^2-2*User_Model_Calcs!M376*Sat_Data!$B$3*COS(RADIANS(L376))*COS(RADIANS(I376)))</f>
        <v>36283.988050482803</v>
      </c>
      <c r="O376">
        <f ca="1">DEGREES(ACOS(((Earth_Data!$B$1+Sat_Data!$B$2)/User_Model_Calcs!N376)*SQRT(1-COS(RADIANS(User_Model_Calcs!I376))^2*COS(RADIANS(User_Model_Calcs!B376))^2)))</f>
        <v>65.243637643589864</v>
      </c>
      <c r="P376">
        <f t="shared" ca="1" si="54"/>
        <v>9.7413921448063618</v>
      </c>
    </row>
    <row r="377" spans="1:16" x14ac:dyDescent="0.25">
      <c r="A377">
        <f t="shared" ca="1" si="59"/>
        <v>109.20421487578055</v>
      </c>
      <c r="B377">
        <f t="shared" ca="1" si="60"/>
        <v>-21.59812796863979</v>
      </c>
      <c r="C377" s="6">
        <v>20135.9375</v>
      </c>
      <c r="D377">
        <f t="shared" ca="1" si="53"/>
        <v>1.2</v>
      </c>
      <c r="E377" s="1">
        <v>0.65</v>
      </c>
      <c r="F377">
        <v>19.899999999999999</v>
      </c>
      <c r="G377">
        <f t="shared" ca="1" si="55"/>
        <v>46.089820015575185</v>
      </c>
      <c r="H377">
        <f t="shared" ca="1" si="56"/>
        <v>19.718336928901248</v>
      </c>
      <c r="I377">
        <f ca="1">User_Model_Calcs!A377-Sat_Data!$B$5</f>
        <v>-0.79578512421944936</v>
      </c>
      <c r="J377">
        <f ca="1">(Earth_Data!$B$1/SQRT(1-Earth_Data!$B$2^2*SIN(RADIANS(User_Model_Calcs!B377))^2))*COS(RADIANS(User_Model_Calcs!B377))</f>
        <v>5933.0127221756193</v>
      </c>
      <c r="K377">
        <f ca="1">((Earth_Data!$B$1*(1-Earth_Data!$B$2^2))/SQRT(1-Earth_Data!$B$2^2*SIN(RADIANS(User_Model_Calcs!B377))^2))*SIN(RADIANS(User_Model_Calcs!B377))</f>
        <v>-2333.0974626013904</v>
      </c>
      <c r="L377">
        <f t="shared" ca="1" si="57"/>
        <v>-21.466733206804534</v>
      </c>
      <c r="M377">
        <f t="shared" ca="1" si="58"/>
        <v>6375.263424478615</v>
      </c>
      <c r="N377">
        <f ca="1">SQRT(User_Model_Calcs!M377^2+Sat_Data!$B$3^2-2*User_Model_Calcs!M377*Sat_Data!$B$3*COS(RADIANS(L377))*COS(RADIANS(I377)))</f>
        <v>36306.83385155609</v>
      </c>
      <c r="O377">
        <f ca="1">DEGREES(ACOS(((Earth_Data!$B$1+Sat_Data!$B$2)/User_Model_Calcs!N377)*SQRT(1-COS(RADIANS(User_Model_Calcs!I377))^2*COS(RADIANS(User_Model_Calcs!B377))^2)))</f>
        <v>64.675715163357808</v>
      </c>
      <c r="P377">
        <f t="shared" ca="1" si="54"/>
        <v>2.1610200410126557</v>
      </c>
    </row>
    <row r="378" spans="1:16" x14ac:dyDescent="0.25">
      <c r="A378">
        <f t="shared" ca="1" si="59"/>
        <v>106.75963884747992</v>
      </c>
      <c r="B378">
        <f t="shared" ca="1" si="60"/>
        <v>-20.627313486273788</v>
      </c>
      <c r="C378" s="6">
        <v>20135.9375</v>
      </c>
      <c r="D378">
        <f t="shared" ca="1" si="53"/>
        <v>1.2</v>
      </c>
      <c r="E378" s="1">
        <v>0.65</v>
      </c>
      <c r="F378">
        <v>19.899999999999999</v>
      </c>
      <c r="G378">
        <f t="shared" ca="1" si="55"/>
        <v>46.089820015575185</v>
      </c>
      <c r="H378">
        <f t="shared" ca="1" si="56"/>
        <v>18.606784254108927</v>
      </c>
      <c r="I378">
        <f ca="1">User_Model_Calcs!A378-Sat_Data!$B$5</f>
        <v>-3.2403611525200802</v>
      </c>
      <c r="J378">
        <f ca="1">(Earth_Data!$B$1/SQRT(1-Earth_Data!$B$2^2*SIN(RADIANS(User_Model_Calcs!B378))^2))*COS(RADIANS(User_Model_Calcs!B378))</f>
        <v>5971.7295790845465</v>
      </c>
      <c r="K378">
        <f ca="1">((Earth_Data!$B$1*(1-Earth_Data!$B$2^2))/SQRT(1-Earth_Data!$B$2^2*SIN(RADIANS(User_Model_Calcs!B378))^2))*SIN(RADIANS(User_Model_Calcs!B378))</f>
        <v>-2232.8267200203773</v>
      </c>
      <c r="L378">
        <f t="shared" ca="1" si="57"/>
        <v>-20.500745141722373</v>
      </c>
      <c r="M378">
        <f t="shared" ca="1" si="58"/>
        <v>6375.5054174041961</v>
      </c>
      <c r="N378">
        <f ca="1">SQRT(User_Model_Calcs!M378^2+Sat_Data!$B$3^2-2*User_Model_Calcs!M378*Sat_Data!$B$3*COS(RADIANS(L378))*COS(RADIANS(I378)))</f>
        <v>36272.320343940504</v>
      </c>
      <c r="O378">
        <f ca="1">DEGREES(ACOS(((Earth_Data!$B$1+Sat_Data!$B$2)/User_Model_Calcs!N378)*SQRT(1-COS(RADIANS(User_Model_Calcs!I378))^2*COS(RADIANS(User_Model_Calcs!B378))^2)))</f>
        <v>65.537199765513961</v>
      </c>
      <c r="P378">
        <f t="shared" ca="1" si="54"/>
        <v>9.1298049310978335</v>
      </c>
    </row>
    <row r="379" spans="1:16" x14ac:dyDescent="0.25">
      <c r="A379">
        <f t="shared" ca="1" si="59"/>
        <v>109.23765840549009</v>
      </c>
      <c r="B379">
        <f t="shared" ca="1" si="60"/>
        <v>-23.869172183916319</v>
      </c>
      <c r="C379" s="6">
        <v>20135.9375</v>
      </c>
      <c r="D379">
        <f t="shared" ca="1" si="53"/>
        <v>1.2</v>
      </c>
      <c r="E379" s="1">
        <v>0.65</v>
      </c>
      <c r="F379">
        <v>19.899999999999999</v>
      </c>
      <c r="G379">
        <f t="shared" ca="1" si="55"/>
        <v>46.089820015575185</v>
      </c>
      <c r="H379">
        <f t="shared" ca="1" si="56"/>
        <v>20.668070771772797</v>
      </c>
      <c r="I379">
        <f ca="1">User_Model_Calcs!A379-Sat_Data!$B$5</f>
        <v>-0.76234159450990546</v>
      </c>
      <c r="J379">
        <f ca="1">(Earth_Data!$B$1/SQRT(1-Earth_Data!$B$2^2*SIN(RADIANS(User_Model_Calcs!B379))^2))*COS(RADIANS(User_Model_Calcs!B379))</f>
        <v>5835.8286198772794</v>
      </c>
      <c r="K379">
        <f ca="1">((Earth_Data!$B$1*(1-Earth_Data!$B$2^2))/SQRT(1-Earth_Data!$B$2^2*SIN(RADIANS(User_Model_Calcs!B379))^2))*SIN(RADIANS(User_Model_Calcs!B379))</f>
        <v>-2565.0402025397198</v>
      </c>
      <c r="L379">
        <f t="shared" ca="1" si="57"/>
        <v>-23.727081217542498</v>
      </c>
      <c r="M379">
        <f t="shared" ca="1" si="58"/>
        <v>6374.6628868689013</v>
      </c>
      <c r="N379">
        <f ca="1">SQRT(User_Model_Calcs!M379^2+Sat_Data!$B$3^2-2*User_Model_Calcs!M379*Sat_Data!$B$3*COS(RADIANS(L379))*COS(RADIANS(I379)))</f>
        <v>36419.351992038617</v>
      </c>
      <c r="O379">
        <f ca="1">DEGREES(ACOS(((Earth_Data!$B$1+Sat_Data!$B$2)/User_Model_Calcs!N379)*SQRT(1-COS(RADIANS(User_Model_Calcs!I379))^2*COS(RADIANS(User_Model_Calcs!B379))^2)))</f>
        <v>62.050655155906242</v>
      </c>
      <c r="P379">
        <f t="shared" ca="1" si="54"/>
        <v>1.8833873577364086</v>
      </c>
    </row>
    <row r="380" spans="1:16" x14ac:dyDescent="0.25">
      <c r="A380">
        <f ca="1">107.947391934268+(RAND()*10-5)</f>
        <v>108.70619513080554</v>
      </c>
      <c r="B380">
        <f t="shared" ca="1" si="60"/>
        <v>-22.946843411074855</v>
      </c>
      <c r="C380" s="6">
        <v>20135.9375</v>
      </c>
      <c r="D380">
        <f t="shared" ca="1" si="53"/>
        <v>3</v>
      </c>
      <c r="E380" s="1">
        <v>0.65</v>
      </c>
      <c r="F380">
        <v>19.899999999999999</v>
      </c>
      <c r="G380">
        <f t="shared" ca="1" si="55"/>
        <v>54.048620189015942</v>
      </c>
      <c r="H380">
        <f t="shared" ca="1" si="56"/>
        <v>18.381021027849016</v>
      </c>
      <c r="I380">
        <f ca="1">User_Model_Calcs!A380-Sat_Data!$B$5</f>
        <v>-1.2938048691944601</v>
      </c>
      <c r="J380">
        <f ca="1">(Earth_Data!$B$1/SQRT(1-Earth_Data!$B$2^2*SIN(RADIANS(User_Model_Calcs!B380))^2))*COS(RADIANS(User_Model_Calcs!B380))</f>
        <v>5876.409055669229</v>
      </c>
      <c r="K380">
        <f ca="1">((Earth_Data!$B$1*(1-Earth_Data!$B$2^2))/SQRT(1-Earth_Data!$B$2^2*SIN(RADIANS(User_Model_Calcs!B380))^2))*SIN(RADIANS(User_Model_Calcs!B380))</f>
        <v>-2471.3003360849743</v>
      </c>
      <c r="L380">
        <f t="shared" ca="1" si="57"/>
        <v>-22.808993223304189</v>
      </c>
      <c r="M380">
        <f t="shared" ca="1" si="58"/>
        <v>6374.9124496486247</v>
      </c>
      <c r="N380">
        <f ca="1">SQRT(User_Model_Calcs!M380^2+Sat_Data!$B$3^2-2*User_Model_Calcs!M380*Sat_Data!$B$3*COS(RADIANS(L380))*COS(RADIANS(I380)))</f>
        <v>36373.521674664975</v>
      </c>
      <c r="O380">
        <f ca="1">DEGREES(ACOS(((Earth_Data!$B$1+Sat_Data!$B$2)/User_Model_Calcs!N380)*SQRT(1-COS(RADIANS(User_Model_Calcs!I380))^2*COS(RADIANS(User_Model_Calcs!B380))^2)))</f>
        <v>63.090207572618795</v>
      </c>
      <c r="P380">
        <f t="shared" ca="1" si="54"/>
        <v>3.3153543778609409</v>
      </c>
    </row>
    <row r="381" spans="1:16" x14ac:dyDescent="0.25">
      <c r="A381">
        <f t="shared" ref="A381:A401" ca="1" si="61">107.947391934268+(RAND()*10-5)</f>
        <v>103.69613267756705</v>
      </c>
      <c r="B381">
        <f t="shared" ca="1" si="60"/>
        <v>-23.710044791045235</v>
      </c>
      <c r="C381" s="6">
        <v>20135.9375</v>
      </c>
      <c r="D381">
        <f t="shared" ca="1" si="53"/>
        <v>0.75</v>
      </c>
      <c r="E381" s="1">
        <v>0.65</v>
      </c>
      <c r="F381">
        <v>19.899999999999999</v>
      </c>
      <c r="G381">
        <f t="shared" ca="1" si="55"/>
        <v>42.007420362456692</v>
      </c>
      <c r="H381">
        <f t="shared" ca="1" si="56"/>
        <v>19.648057230271743</v>
      </c>
      <c r="I381">
        <f ca="1">User_Model_Calcs!A381-Sat_Data!$B$5</f>
        <v>-6.30386732243295</v>
      </c>
      <c r="J381">
        <f ca="1">(Earth_Data!$B$1/SQRT(1-Earth_Data!$B$2^2*SIN(RADIANS(User_Model_Calcs!B381))^2))*COS(RADIANS(User_Model_Calcs!B381))</f>
        <v>5842.9378524722724</v>
      </c>
      <c r="K381">
        <f ca="1">((Earth_Data!$B$1*(1-Earth_Data!$B$2^2))/SQRT(1-Earth_Data!$B$2^2*SIN(RADIANS(User_Model_Calcs!B381))^2))*SIN(RADIANS(User_Model_Calcs!B381))</f>
        <v>-2548.9134938443608</v>
      </c>
      <c r="L381">
        <f t="shared" ca="1" si="57"/>
        <v>-23.568675156734184</v>
      </c>
      <c r="M381">
        <f t="shared" ca="1" si="58"/>
        <v>6374.7064832002388</v>
      </c>
      <c r="N381">
        <f ca="1">SQRT(User_Model_Calcs!M381^2+Sat_Data!$B$3^2-2*User_Model_Calcs!M381*Sat_Data!$B$3*COS(RADIANS(L381))*COS(RADIANS(I381)))</f>
        <v>36451.418678597234</v>
      </c>
      <c r="O381">
        <f ca="1">DEGREES(ACOS(((Earth_Data!$B$1+Sat_Data!$B$2)/User_Model_Calcs!N381)*SQRT(1-COS(RADIANS(User_Model_Calcs!I381))^2*COS(RADIANS(User_Model_Calcs!B381))^2)))</f>
        <v>61.350904160787152</v>
      </c>
      <c r="P381">
        <f t="shared" ca="1" si="54"/>
        <v>15.361621008843331</v>
      </c>
    </row>
    <row r="382" spans="1:16" x14ac:dyDescent="0.25">
      <c r="A382">
        <f t="shared" ca="1" si="61"/>
        <v>109.60133555926788</v>
      </c>
      <c r="B382">
        <f t="shared" ca="1" si="60"/>
        <v>-23.421579399582129</v>
      </c>
      <c r="C382" s="6">
        <v>20135.9375</v>
      </c>
      <c r="D382">
        <f t="shared" ca="1" si="53"/>
        <v>1.2</v>
      </c>
      <c r="E382" s="1">
        <v>0.65</v>
      </c>
      <c r="F382">
        <v>19.899999999999999</v>
      </c>
      <c r="G382">
        <f t="shared" ca="1" si="55"/>
        <v>46.089820015575185</v>
      </c>
      <c r="H382">
        <f t="shared" ca="1" si="56"/>
        <v>18.219480010462526</v>
      </c>
      <c r="I382">
        <f ca="1">User_Model_Calcs!A382-Sat_Data!$B$5</f>
        <v>-0.39866444073211937</v>
      </c>
      <c r="J382">
        <f ca="1">(Earth_Data!$B$1/SQRT(1-Earth_Data!$B$2^2*SIN(RADIANS(User_Model_Calcs!B382))^2))*COS(RADIANS(User_Model_Calcs!B382))</f>
        <v>5855.7107709180846</v>
      </c>
      <c r="K382">
        <f ca="1">((Earth_Data!$B$1*(1-Earth_Data!$B$2^2))/SQRT(1-Earth_Data!$B$2^2*SIN(RADIANS(User_Model_Calcs!B382))^2))*SIN(RADIANS(User_Model_Calcs!B382))</f>
        <v>-2519.6298235549821</v>
      </c>
      <c r="L382">
        <f t="shared" ca="1" si="57"/>
        <v>-23.281528421772155</v>
      </c>
      <c r="M382">
        <f t="shared" ca="1" si="58"/>
        <v>6374.7849438544808</v>
      </c>
      <c r="N382">
        <f ca="1">SQRT(User_Model_Calcs!M382^2+Sat_Data!$B$3^2-2*User_Model_Calcs!M382*Sat_Data!$B$3*COS(RADIANS(L382))*COS(RADIANS(I382)))</f>
        <v>36395.913519437039</v>
      </c>
      <c r="O382">
        <f ca="1">DEGREES(ACOS(((Earth_Data!$B$1+Sat_Data!$B$2)/User_Model_Calcs!N382)*SQRT(1-COS(RADIANS(User_Model_Calcs!I382))^2*COS(RADIANS(User_Model_Calcs!B382))^2)))</f>
        <v>62.577402988551285</v>
      </c>
      <c r="P382">
        <f t="shared" ca="1" si="54"/>
        <v>1.0028595265973261</v>
      </c>
    </row>
    <row r="383" spans="1:16" x14ac:dyDescent="0.25">
      <c r="A383">
        <f t="shared" ca="1" si="61"/>
        <v>110.98289204257412</v>
      </c>
      <c r="B383">
        <f t="shared" ca="1" si="60"/>
        <v>-23.166382781146766</v>
      </c>
      <c r="C383" s="6">
        <v>20135.9375</v>
      </c>
      <c r="D383">
        <f t="shared" ca="1" si="53"/>
        <v>3</v>
      </c>
      <c r="E383" s="1">
        <v>0.65</v>
      </c>
      <c r="F383">
        <v>19.899999999999999</v>
      </c>
      <c r="G383">
        <f t="shared" ca="1" si="55"/>
        <v>54.048620189015942</v>
      </c>
      <c r="H383">
        <f t="shared" ca="1" si="56"/>
        <v>23.564322786742743</v>
      </c>
      <c r="I383">
        <f ca="1">User_Model_Calcs!A383-Sat_Data!$B$5</f>
        <v>0.98289204257412166</v>
      </c>
      <c r="J383">
        <f ca="1">(Earth_Data!$B$1/SQRT(1-Earth_Data!$B$2^2*SIN(RADIANS(User_Model_Calcs!B383))^2))*COS(RADIANS(User_Model_Calcs!B383))</f>
        <v>5866.8871640081607</v>
      </c>
      <c r="K383">
        <f ca="1">((Earth_Data!$B$1*(1-Earth_Data!$B$2^2))/SQRT(1-Earth_Data!$B$2^2*SIN(RADIANS(User_Model_Calcs!B383))^2))*SIN(RADIANS(User_Model_Calcs!B383))</f>
        <v>-2493.6710239832778</v>
      </c>
      <c r="L383">
        <f t="shared" ca="1" si="57"/>
        <v>-23.027510139581153</v>
      </c>
      <c r="M383">
        <f t="shared" ca="1" si="58"/>
        <v>6374.8537372286064</v>
      </c>
      <c r="N383">
        <f ca="1">SQRT(User_Model_Calcs!M383^2+Sat_Data!$B$3^2-2*User_Model_Calcs!M383*Sat_Data!$B$3*COS(RADIANS(L383))*COS(RADIANS(I383)))</f>
        <v>36383.811709052672</v>
      </c>
      <c r="O383">
        <f ca="1">DEGREES(ACOS(((Earth_Data!$B$1+Sat_Data!$B$2)/User_Model_Calcs!N383)*SQRT(1-COS(RADIANS(User_Model_Calcs!I383))^2*COS(RADIANS(User_Model_Calcs!B383))^2)))</f>
        <v>62.853389671159377</v>
      </c>
      <c r="P383">
        <f t="shared" ca="1" si="54"/>
        <v>2.4971012449524239</v>
      </c>
    </row>
    <row r="384" spans="1:16" x14ac:dyDescent="0.25">
      <c r="A384">
        <f t="shared" ca="1" si="61"/>
        <v>112.16731350061059</v>
      </c>
      <c r="B384">
        <f t="shared" ca="1" si="60"/>
        <v>-23.512730536043151</v>
      </c>
      <c r="C384" s="6">
        <v>20135.9375</v>
      </c>
      <c r="D384">
        <f t="shared" ca="1" si="53"/>
        <v>1.2</v>
      </c>
      <c r="E384" s="1">
        <v>0.65</v>
      </c>
      <c r="F384">
        <v>19.899999999999999</v>
      </c>
      <c r="G384">
        <f t="shared" ca="1" si="55"/>
        <v>46.089820015575185</v>
      </c>
      <c r="H384">
        <f t="shared" ca="1" si="56"/>
        <v>14.332898567142459</v>
      </c>
      <c r="I384">
        <f ca="1">User_Model_Calcs!A384-Sat_Data!$B$5</f>
        <v>2.1673135006105895</v>
      </c>
      <c r="J384">
        <f ca="1">(Earth_Data!$B$1/SQRT(1-Earth_Data!$B$2^2*SIN(RADIANS(User_Model_Calcs!B384))^2))*COS(RADIANS(User_Model_Calcs!B384))</f>
        <v>5851.6906889166139</v>
      </c>
      <c r="K384">
        <f ca="1">((Earth_Data!$B$1*(1-Earth_Data!$B$2^2))/SQRT(1-Earth_Data!$B$2^2*SIN(RADIANS(User_Model_Calcs!B384))^2))*SIN(RADIANS(User_Model_Calcs!B384))</f>
        <v>-2528.8898920928964</v>
      </c>
      <c r="L384">
        <f t="shared" ca="1" si="57"/>
        <v>-23.37226135034458</v>
      </c>
      <c r="M384">
        <f t="shared" ca="1" si="58"/>
        <v>6374.7602311838382</v>
      </c>
      <c r="N384">
        <f ca="1">SQRT(User_Model_Calcs!M384^2+Sat_Data!$B$3^2-2*User_Model_Calcs!M384*Sat_Data!$B$3*COS(RADIANS(L384))*COS(RADIANS(I384)))</f>
        <v>36405.250391527916</v>
      </c>
      <c r="O384">
        <f ca="1">DEGREES(ACOS(((Earth_Data!$B$1+Sat_Data!$B$2)/User_Model_Calcs!N384)*SQRT(1-COS(RADIANS(User_Model_Calcs!I384))^2*COS(RADIANS(User_Model_Calcs!B384))^2)))</f>
        <v>62.367101809935249</v>
      </c>
      <c r="P384">
        <f t="shared" ca="1" si="54"/>
        <v>5.4188832173278199</v>
      </c>
    </row>
    <row r="385" spans="1:16" x14ac:dyDescent="0.25">
      <c r="A385">
        <f t="shared" ca="1" si="61"/>
        <v>105.58354021289891</v>
      </c>
      <c r="B385">
        <f t="shared" ca="1" si="60"/>
        <v>-23.920804607356214</v>
      </c>
      <c r="C385" s="6">
        <v>20135.9375</v>
      </c>
      <c r="D385">
        <f t="shared" ca="1" si="53"/>
        <v>3</v>
      </c>
      <c r="E385" s="1">
        <v>0.65</v>
      </c>
      <c r="F385">
        <v>19.899999999999999</v>
      </c>
      <c r="G385">
        <f t="shared" ca="1" si="55"/>
        <v>54.048620189015942</v>
      </c>
      <c r="H385">
        <f t="shared" ca="1" si="56"/>
        <v>16.583455432495061</v>
      </c>
      <c r="I385">
        <f ca="1">User_Model_Calcs!A385-Sat_Data!$B$5</f>
        <v>-4.4164597871010898</v>
      </c>
      <c r="J385">
        <f ca="1">(Earth_Data!$B$1/SQRT(1-Earth_Data!$B$2^2*SIN(RADIANS(User_Model_Calcs!B385))^2))*COS(RADIANS(User_Model_Calcs!B385))</f>
        <v>5833.5122187100087</v>
      </c>
      <c r="K385">
        <f ca="1">((Earth_Data!$B$1*(1-Earth_Data!$B$2^2))/SQRT(1-Earth_Data!$B$2^2*SIN(RADIANS(User_Model_Calcs!B385))^2))*SIN(RADIANS(User_Model_Calcs!B385))</f>
        <v>-2570.2686935140946</v>
      </c>
      <c r="L385">
        <f t="shared" ca="1" si="57"/>
        <v>-23.778480523315583</v>
      </c>
      <c r="M385">
        <f t="shared" ca="1" si="58"/>
        <v>6374.6486932769576</v>
      </c>
      <c r="N385">
        <f ca="1">SQRT(User_Model_Calcs!M385^2+Sat_Data!$B$3^2-2*User_Model_Calcs!M385*Sat_Data!$B$3*COS(RADIANS(L385))*COS(RADIANS(I385)))</f>
        <v>36441.480459688413</v>
      </c>
      <c r="O385">
        <f ca="1">DEGREES(ACOS(((Earth_Data!$B$1+Sat_Data!$B$2)/User_Model_Calcs!N385)*SQRT(1-COS(RADIANS(User_Model_Calcs!I385))^2*COS(RADIANS(User_Model_Calcs!B385))^2)))</f>
        <v>61.564773903256629</v>
      </c>
      <c r="P385">
        <f t="shared" ca="1" si="54"/>
        <v>10.784534745568465</v>
      </c>
    </row>
    <row r="386" spans="1:16" x14ac:dyDescent="0.25">
      <c r="A386">
        <f t="shared" ca="1" si="61"/>
        <v>110.26348330337589</v>
      </c>
      <c r="B386">
        <f t="shared" ca="1" si="60"/>
        <v>-25.598701672143143</v>
      </c>
      <c r="C386" s="6">
        <v>20135.9375</v>
      </c>
      <c r="D386">
        <f t="shared" ref="D386:D449" ca="1" si="62">CHOOSE(RANDBETWEEN(1,3),0.75,1.2,3)</f>
        <v>3</v>
      </c>
      <c r="E386" s="1">
        <v>0.65</v>
      </c>
      <c r="F386">
        <v>19.899999999999999</v>
      </c>
      <c r="G386">
        <f t="shared" ca="1" si="55"/>
        <v>54.048620189015942</v>
      </c>
      <c r="H386">
        <f t="shared" ca="1" si="56"/>
        <v>21.915282670301046</v>
      </c>
      <c r="I386">
        <f ca="1">User_Model_Calcs!A386-Sat_Data!$B$5</f>
        <v>0.26348330337589232</v>
      </c>
      <c r="J386">
        <f ca="1">(Earth_Data!$B$1/SQRT(1-Earth_Data!$B$2^2*SIN(RADIANS(User_Model_Calcs!B386))^2))*COS(RADIANS(User_Model_Calcs!B386))</f>
        <v>5755.6742141802906</v>
      </c>
      <c r="K386">
        <f ca="1">((Earth_Data!$B$1*(1-Earth_Data!$B$2^2))/SQRT(1-Earth_Data!$B$2^2*SIN(RADIANS(User_Model_Calcs!B386))^2))*SIN(RADIANS(User_Model_Calcs!B386))</f>
        <v>-2739.0365683737496</v>
      </c>
      <c r="L386">
        <f t="shared" ca="1" si="57"/>
        <v>-25.449056159220692</v>
      </c>
      <c r="M386">
        <f t="shared" ca="1" si="58"/>
        <v>6374.1750040823754</v>
      </c>
      <c r="N386">
        <f ca="1">SQRT(User_Model_Calcs!M386^2+Sat_Data!$B$3^2-2*User_Model_Calcs!M386*Sat_Data!$B$3*COS(RADIANS(L386))*COS(RADIANS(I386)))</f>
        <v>36511.420601688231</v>
      </c>
      <c r="O386">
        <f ca="1">DEGREES(ACOS(((Earth_Data!$B$1+Sat_Data!$B$2)/User_Model_Calcs!N386)*SQRT(1-COS(RADIANS(User_Model_Calcs!I386))^2*COS(RADIANS(User_Model_Calcs!B386))^2)))</f>
        <v>60.067400146310504</v>
      </c>
      <c r="P386">
        <f t="shared" ref="P386:P449" ca="1" si="63">DEGREES(ASIN(SIN(RADIANS(ABS(I386)))/(SIN(ACOS(COS(RADIANS(I386))*COS(RADIANS(B386)))))))</f>
        <v>0.6098041288992595</v>
      </c>
    </row>
    <row r="387" spans="1:16" x14ac:dyDescent="0.25">
      <c r="A387">
        <f t="shared" ca="1" si="61"/>
        <v>110.78914879158459</v>
      </c>
      <c r="B387">
        <f t="shared" ca="1" si="60"/>
        <v>-21.136874981202389</v>
      </c>
      <c r="C387" s="6">
        <v>20135.9375</v>
      </c>
      <c r="D387">
        <f t="shared" ca="1" si="62"/>
        <v>1.2</v>
      </c>
      <c r="E387" s="1">
        <v>0.65</v>
      </c>
      <c r="F387">
        <v>19.899999999999999</v>
      </c>
      <c r="G387">
        <f t="shared" ref="G387:G450" ca="1" si="64">20.4+20*LOG(F387)+20*LOG(D387)+10*LOG(E387)</f>
        <v>46.089820015575185</v>
      </c>
      <c r="H387">
        <f t="shared" ref="H387:H450" ca="1" si="65">RAND()*(24-14)+14</f>
        <v>15.450273092647704</v>
      </c>
      <c r="I387">
        <f ca="1">User_Model_Calcs!A387-Sat_Data!$B$5</f>
        <v>0.78914879158459428</v>
      </c>
      <c r="J387">
        <f ca="1">(Earth_Data!$B$1/SQRT(1-Earth_Data!$B$2^2*SIN(RADIANS(User_Model_Calcs!B387))^2))*COS(RADIANS(User_Model_Calcs!B387))</f>
        <v>5951.6202489941497</v>
      </c>
      <c r="K387">
        <f ca="1">((Earth_Data!$B$1*(1-Earth_Data!$B$2^2))/SQRT(1-Earth_Data!$B$2^2*SIN(RADIANS(User_Model_Calcs!B387))^2))*SIN(RADIANS(User_Model_Calcs!B387))</f>
        <v>-2285.537265504327</v>
      </c>
      <c r="L387">
        <f t="shared" ref="L387:L450" ca="1" si="66">DEGREES(ATAN((K387/J387)))</f>
        <v>-21.007755005176797</v>
      </c>
      <c r="M387">
        <f t="shared" ref="M387:M450" ca="1" si="67">SQRT(J387^2+K387^2)</f>
        <v>6375.3795322510941</v>
      </c>
      <c r="N387">
        <f ca="1">SQRT(User_Model_Calcs!M387^2+Sat_Data!$B$3^2-2*User_Model_Calcs!M387*Sat_Data!$B$3*COS(RADIANS(L387))*COS(RADIANS(I387)))</f>
        <v>36285.229383082144</v>
      </c>
      <c r="O387">
        <f ca="1">DEGREES(ACOS(((Earth_Data!$B$1+Sat_Data!$B$2)/User_Model_Calcs!N387)*SQRT(1-COS(RADIANS(User_Model_Calcs!I387))^2*COS(RADIANS(User_Model_Calcs!B387))^2)))</f>
        <v>65.210436886434536</v>
      </c>
      <c r="P387">
        <f t="shared" ca="1" si="63"/>
        <v>2.187524621409783</v>
      </c>
    </row>
    <row r="388" spans="1:16" x14ac:dyDescent="0.25">
      <c r="A388">
        <f t="shared" ca="1" si="61"/>
        <v>106.56313049007781</v>
      </c>
      <c r="B388">
        <f t="shared" ca="1" si="60"/>
        <v>-22.887635022282883</v>
      </c>
      <c r="C388" s="6">
        <v>20135.9375</v>
      </c>
      <c r="D388">
        <f t="shared" ca="1" si="62"/>
        <v>1.2</v>
      </c>
      <c r="E388" s="1">
        <v>0.65</v>
      </c>
      <c r="F388">
        <v>19.899999999999999</v>
      </c>
      <c r="G388">
        <f t="shared" ca="1" si="64"/>
        <v>46.089820015575185</v>
      </c>
      <c r="H388">
        <f t="shared" ca="1" si="65"/>
        <v>14.012269802890275</v>
      </c>
      <c r="I388">
        <f ca="1">User_Model_Calcs!A388-Sat_Data!$B$5</f>
        <v>-3.4368695099221895</v>
      </c>
      <c r="J388">
        <f ca="1">(Earth_Data!$B$1/SQRT(1-Earth_Data!$B$2^2*SIN(RADIANS(User_Model_Calcs!B388))^2))*COS(RADIANS(User_Model_Calcs!B388))</f>
        <v>5878.9623228896899</v>
      </c>
      <c r="K388">
        <f ca="1">((Earth_Data!$B$1*(1-Earth_Data!$B$2^2))/SQRT(1-Earth_Data!$B$2^2*SIN(RADIANS(User_Model_Calcs!B388))^2))*SIN(RADIANS(User_Model_Calcs!B388))</f>
        <v>-2465.2609760165083</v>
      </c>
      <c r="L388">
        <f t="shared" ca="1" si="66"/>
        <v>-22.750061962756678</v>
      </c>
      <c r="M388">
        <f t="shared" ca="1" si="67"/>
        <v>6374.9282093076472</v>
      </c>
      <c r="N388">
        <f ca="1">SQRT(User_Model_Calcs!M388^2+Sat_Data!$B$3^2-2*User_Model_Calcs!M388*Sat_Data!$B$3*COS(RADIANS(L388))*COS(RADIANS(I388)))</f>
        <v>36381.08410913869</v>
      </c>
      <c r="O388">
        <f ca="1">DEGREES(ACOS(((Earth_Data!$B$1+Sat_Data!$B$2)/User_Model_Calcs!N388)*SQRT(1-COS(RADIANS(User_Model_Calcs!I388))^2*COS(RADIANS(User_Model_Calcs!B388))^2)))</f>
        <v>62.917703467540882</v>
      </c>
      <c r="P388">
        <f t="shared" ca="1" si="63"/>
        <v>8.7781224601718364</v>
      </c>
    </row>
    <row r="389" spans="1:16" x14ac:dyDescent="0.25">
      <c r="A389">
        <f t="shared" ca="1" si="61"/>
        <v>108.65324923958494</v>
      </c>
      <c r="B389">
        <f t="shared" ca="1" si="60"/>
        <v>-23.774822695075571</v>
      </c>
      <c r="C389" s="6">
        <v>20135.9375</v>
      </c>
      <c r="D389">
        <f t="shared" ca="1" si="62"/>
        <v>1.2</v>
      </c>
      <c r="E389" s="1">
        <v>0.65</v>
      </c>
      <c r="F389">
        <v>19.899999999999999</v>
      </c>
      <c r="G389">
        <f t="shared" ca="1" si="64"/>
        <v>46.089820015575185</v>
      </c>
      <c r="H389">
        <f t="shared" ca="1" si="65"/>
        <v>17.372142834578323</v>
      </c>
      <c r="I389">
        <f ca="1">User_Model_Calcs!A389-Sat_Data!$B$5</f>
        <v>-1.3467507604150626</v>
      </c>
      <c r="J389">
        <f ca="1">(Earth_Data!$B$1/SQRT(1-Earth_Data!$B$2^2*SIN(RADIANS(User_Model_Calcs!B389))^2))*COS(RADIANS(User_Model_Calcs!B389))</f>
        <v>5840.049234664807</v>
      </c>
      <c r="K389">
        <f ca="1">((Earth_Data!$B$1*(1-Earth_Data!$B$2^2))/SQRT(1-Earth_Data!$B$2^2*SIN(RADIANS(User_Model_Calcs!B389))^2))*SIN(RADIANS(User_Model_Calcs!B389))</f>
        <v>-2555.4807295993241</v>
      </c>
      <c r="L389">
        <f t="shared" ca="1" si="66"/>
        <v>-23.633158895366385</v>
      </c>
      <c r="M389">
        <f t="shared" ca="1" si="67"/>
        <v>6374.6887628073655</v>
      </c>
      <c r="N389">
        <f ca="1">SQRT(User_Model_Calcs!M389^2+Sat_Data!$B$3^2-2*User_Model_Calcs!M389*Sat_Data!$B$3*COS(RADIANS(L389))*COS(RADIANS(I389)))</f>
        <v>36415.739624750524</v>
      </c>
      <c r="O389">
        <f ca="1">DEGREES(ACOS(((Earth_Data!$B$1+Sat_Data!$B$2)/User_Model_Calcs!N389)*SQRT(1-COS(RADIANS(User_Model_Calcs!I389))^2*COS(RADIANS(User_Model_Calcs!B389))^2)))</f>
        <v>62.13141613328564</v>
      </c>
      <c r="P389">
        <f t="shared" ca="1" si="63"/>
        <v>3.3374617976324412</v>
      </c>
    </row>
    <row r="390" spans="1:16" x14ac:dyDescent="0.25">
      <c r="A390">
        <f t="shared" ca="1" si="61"/>
        <v>103.94408568070808</v>
      </c>
      <c r="B390">
        <f t="shared" ca="1" si="60"/>
        <v>-21.717687602693349</v>
      </c>
      <c r="C390" s="6">
        <v>20135.9375</v>
      </c>
      <c r="D390">
        <f t="shared" ca="1" si="62"/>
        <v>0.75</v>
      </c>
      <c r="E390" s="1">
        <v>0.65</v>
      </c>
      <c r="F390">
        <v>19.899999999999999</v>
      </c>
      <c r="G390">
        <f t="shared" ca="1" si="64"/>
        <v>42.007420362456692</v>
      </c>
      <c r="H390">
        <f t="shared" ca="1" si="65"/>
        <v>16.59804803356722</v>
      </c>
      <c r="I390">
        <f ca="1">User_Model_Calcs!A390-Sat_Data!$B$5</f>
        <v>-6.0559143192919151</v>
      </c>
      <c r="J390">
        <f ca="1">(Earth_Data!$B$1/SQRT(1-Earth_Data!$B$2^2*SIN(RADIANS(User_Model_Calcs!B390))^2))*COS(RADIANS(User_Model_Calcs!B390))</f>
        <v>5928.1269320344381</v>
      </c>
      <c r="K390">
        <f ca="1">((Earth_Data!$B$1*(1-Earth_Data!$B$2^2))/SQRT(1-Earth_Data!$B$2^2*SIN(RADIANS(User_Model_Calcs!B390))^2))*SIN(RADIANS(User_Model_Calcs!B390))</f>
        <v>-2345.4012141278358</v>
      </c>
      <c r="L390">
        <f t="shared" ca="1" si="66"/>
        <v>-21.58570869670163</v>
      </c>
      <c r="M390">
        <f t="shared" ca="1" si="67"/>
        <v>6375.2329979024589</v>
      </c>
      <c r="N390">
        <f ca="1">SQRT(User_Model_Calcs!M390^2+Sat_Data!$B$3^2-2*User_Model_Calcs!M390*Sat_Data!$B$3*COS(RADIANS(L390))*COS(RADIANS(I390)))</f>
        <v>36350.231551624551</v>
      </c>
      <c r="O390">
        <f ca="1">DEGREES(ACOS(((Earth_Data!$B$1+Sat_Data!$B$2)/User_Model_Calcs!N390)*SQRT(1-COS(RADIANS(User_Model_Calcs!I390))^2*COS(RADIANS(User_Model_Calcs!B390))^2)))</f>
        <v>63.639466371121252</v>
      </c>
      <c r="P390">
        <f t="shared" ca="1" si="63"/>
        <v>15.997937939896524</v>
      </c>
    </row>
    <row r="391" spans="1:16" x14ac:dyDescent="0.25">
      <c r="A391">
        <f t="shared" ca="1" si="61"/>
        <v>112.8817876770338</v>
      </c>
      <c r="B391">
        <f t="shared" ca="1" si="60"/>
        <v>-22.883239251943564</v>
      </c>
      <c r="C391" s="6">
        <v>20135.9375</v>
      </c>
      <c r="D391">
        <f t="shared" ca="1" si="62"/>
        <v>0.75</v>
      </c>
      <c r="E391" s="1">
        <v>0.65</v>
      </c>
      <c r="F391">
        <v>19.899999999999999</v>
      </c>
      <c r="G391">
        <f t="shared" ca="1" si="64"/>
        <v>42.007420362456692</v>
      </c>
      <c r="H391">
        <f t="shared" ca="1" si="65"/>
        <v>17.210702329450633</v>
      </c>
      <c r="I391">
        <f ca="1">User_Model_Calcs!A391-Sat_Data!$B$5</f>
        <v>2.8817876770337989</v>
      </c>
      <c r="J391">
        <f ca="1">(Earth_Data!$B$1/SQRT(1-Earth_Data!$B$2^2*SIN(RADIANS(User_Model_Calcs!B391))^2))*COS(RADIANS(User_Model_Calcs!B391))</f>
        <v>5879.1516338160391</v>
      </c>
      <c r="K391">
        <f ca="1">((Earth_Data!$B$1*(1-Earth_Data!$B$2^2))/SQRT(1-Earth_Data!$B$2^2*SIN(RADIANS(User_Model_Calcs!B391))^2))*SIN(RADIANS(User_Model_Calcs!B391))</f>
        <v>-2464.8124963176856</v>
      </c>
      <c r="L391">
        <f t="shared" ca="1" si="66"/>
        <v>-22.745686790355194</v>
      </c>
      <c r="M391">
        <f t="shared" ca="1" si="67"/>
        <v>6374.9293780720127</v>
      </c>
      <c r="N391">
        <f ca="1">SQRT(User_Model_Calcs!M391^2+Sat_Data!$B$3^2-2*User_Model_Calcs!M391*Sat_Data!$B$3*COS(RADIANS(L391))*COS(RADIANS(I391)))</f>
        <v>36377.227064487124</v>
      </c>
      <c r="O391">
        <f ca="1">DEGREES(ACOS(((Earth_Data!$B$1+Sat_Data!$B$2)/User_Model_Calcs!N391)*SQRT(1-COS(RADIANS(User_Model_Calcs!I391))^2*COS(RADIANS(User_Model_Calcs!B391))^2)))</f>
        <v>63.005824812746809</v>
      </c>
      <c r="P391">
        <f t="shared" ca="1" si="63"/>
        <v>7.376200581744917</v>
      </c>
    </row>
    <row r="392" spans="1:16" x14ac:dyDescent="0.25">
      <c r="A392">
        <f t="shared" ca="1" si="61"/>
        <v>111.42474988884751</v>
      </c>
      <c r="B392">
        <f t="shared" ca="1" si="60"/>
        <v>-24.302312393772869</v>
      </c>
      <c r="C392" s="6">
        <v>20135.9375</v>
      </c>
      <c r="D392">
        <f t="shared" ca="1" si="62"/>
        <v>3</v>
      </c>
      <c r="E392" s="1">
        <v>0.65</v>
      </c>
      <c r="F392">
        <v>19.899999999999999</v>
      </c>
      <c r="G392">
        <f t="shared" ca="1" si="64"/>
        <v>54.048620189015942</v>
      </c>
      <c r="H392">
        <f t="shared" ca="1" si="65"/>
        <v>23.41950095684297</v>
      </c>
      <c r="I392">
        <f ca="1">User_Model_Calcs!A392-Sat_Data!$B$5</f>
        <v>1.424749888847515</v>
      </c>
      <c r="J392">
        <f ca="1">(Earth_Data!$B$1/SQRT(1-Earth_Data!$B$2^2*SIN(RADIANS(User_Model_Calcs!B392))^2))*COS(RADIANS(User_Model_Calcs!B392))</f>
        <v>5816.2501564429922</v>
      </c>
      <c r="K392">
        <f ca="1">((Earth_Data!$B$1*(1-Earth_Data!$B$2^2))/SQRT(1-Earth_Data!$B$2^2*SIN(RADIANS(User_Model_Calcs!B392))^2))*SIN(RADIANS(User_Model_Calcs!B392))</f>
        <v>-2608.8376379409633</v>
      </c>
      <c r="L392">
        <f t="shared" ca="1" si="66"/>
        <v>-24.158280103575621</v>
      </c>
      <c r="M392">
        <f t="shared" ca="1" si="67"/>
        <v>6374.5430976235866</v>
      </c>
      <c r="N392">
        <f ca="1">SQRT(User_Model_Calcs!M392^2+Sat_Data!$B$3^2-2*User_Model_Calcs!M392*Sat_Data!$B$3*COS(RADIANS(L392))*COS(RADIANS(I392)))</f>
        <v>36443.47354018737</v>
      </c>
      <c r="O392">
        <f ca="1">DEGREES(ACOS(((Earth_Data!$B$1+Sat_Data!$B$2)/User_Model_Calcs!N392)*SQRT(1-COS(RADIANS(User_Model_Calcs!I392))^2*COS(RADIANS(User_Model_Calcs!B392))^2)))</f>
        <v>61.518492231027203</v>
      </c>
      <c r="P392">
        <f t="shared" ca="1" si="63"/>
        <v>3.458409877647397</v>
      </c>
    </row>
    <row r="393" spans="1:16" x14ac:dyDescent="0.25">
      <c r="A393">
        <f t="shared" ca="1" si="61"/>
        <v>104.63209752025192</v>
      </c>
      <c r="B393">
        <f t="shared" ca="1" si="60"/>
        <v>-22.122984775504424</v>
      </c>
      <c r="C393" s="6">
        <v>20135.9375</v>
      </c>
      <c r="D393">
        <f t="shared" ca="1" si="62"/>
        <v>0.75</v>
      </c>
      <c r="E393" s="1">
        <v>0.65</v>
      </c>
      <c r="F393">
        <v>19.899999999999999</v>
      </c>
      <c r="G393">
        <f t="shared" ca="1" si="64"/>
        <v>42.007420362456692</v>
      </c>
      <c r="H393">
        <f t="shared" ca="1" si="65"/>
        <v>16.90784859270105</v>
      </c>
      <c r="I393">
        <f ca="1">User_Model_Calcs!A393-Sat_Data!$B$5</f>
        <v>-5.3679024797480821</v>
      </c>
      <c r="J393">
        <f ca="1">(Earth_Data!$B$1/SQRT(1-Earth_Data!$B$2^2*SIN(RADIANS(User_Model_Calcs!B393))^2))*COS(RADIANS(User_Model_Calcs!B393))</f>
        <v>5911.3731488102812</v>
      </c>
      <c r="K393">
        <f ca="1">((Earth_Data!$B$1*(1-Earth_Data!$B$2^2))/SQRT(1-Earth_Data!$B$2^2*SIN(RADIANS(User_Model_Calcs!B393))^2))*SIN(RADIANS(User_Model_Calcs!B393))</f>
        <v>-2387.0348496765519</v>
      </c>
      <c r="L393">
        <f t="shared" ca="1" si="66"/>
        <v>-21.989042708898786</v>
      </c>
      <c r="M393">
        <f t="shared" ca="1" si="67"/>
        <v>6375.1288518778611</v>
      </c>
      <c r="N393">
        <f ca="1">SQRT(User_Model_Calcs!M393^2+Sat_Data!$B$3^2-2*User_Model_Calcs!M393*Sat_Data!$B$3*COS(RADIANS(L393))*COS(RADIANS(I393)))</f>
        <v>36361.341826273114</v>
      </c>
      <c r="O393">
        <f ca="1">DEGREES(ACOS(((Earth_Data!$B$1+Sat_Data!$B$2)/User_Model_Calcs!N393)*SQRT(1-COS(RADIANS(User_Model_Calcs!I393))^2*COS(RADIANS(User_Model_Calcs!B393))^2)))</f>
        <v>63.377545167222323</v>
      </c>
      <c r="P393">
        <f t="shared" ca="1" si="63"/>
        <v>14.009559170974345</v>
      </c>
    </row>
    <row r="394" spans="1:16" x14ac:dyDescent="0.25">
      <c r="A394">
        <f t="shared" ca="1" si="61"/>
        <v>110.94973910953765</v>
      </c>
      <c r="B394">
        <f t="shared" ca="1" si="60"/>
        <v>-23.229275794178751</v>
      </c>
      <c r="C394" s="6">
        <v>20135.9375</v>
      </c>
      <c r="D394">
        <f t="shared" ca="1" si="62"/>
        <v>3</v>
      </c>
      <c r="E394" s="1">
        <v>0.65</v>
      </c>
      <c r="F394">
        <v>19.899999999999999</v>
      </c>
      <c r="G394">
        <f t="shared" ca="1" si="64"/>
        <v>54.048620189015942</v>
      </c>
      <c r="H394">
        <f t="shared" ca="1" si="65"/>
        <v>22.734130723668599</v>
      </c>
      <c r="I394">
        <f ca="1">User_Model_Calcs!A394-Sat_Data!$B$5</f>
        <v>0.94973910953764573</v>
      </c>
      <c r="J394">
        <f ca="1">(Earth_Data!$B$1/SQRT(1-Earth_Data!$B$2^2*SIN(RADIANS(User_Model_Calcs!B394))^2))*COS(RADIANS(User_Model_Calcs!B394))</f>
        <v>5864.1435219315117</v>
      </c>
      <c r="K394">
        <f ca="1">((Earth_Data!$B$1*(1-Earth_Data!$B$2^2))/SQRT(1-Earth_Data!$B$2^2*SIN(RADIANS(User_Model_Calcs!B394))^2))*SIN(RADIANS(User_Model_Calcs!B394))</f>
        <v>-2500.0730904011175</v>
      </c>
      <c r="L394">
        <f t="shared" ca="1" si="66"/>
        <v>-23.090111732756633</v>
      </c>
      <c r="M394">
        <f t="shared" ca="1" si="67"/>
        <v>6374.8368373754565</v>
      </c>
      <c r="N394">
        <f ca="1">SQRT(User_Model_Calcs!M394^2+Sat_Data!$B$3^2-2*User_Model_Calcs!M394*Sat_Data!$B$3*COS(RADIANS(L394))*COS(RADIANS(I394)))</f>
        <v>36386.921358760213</v>
      </c>
      <c r="O394">
        <f ca="1">DEGREES(ACOS(((Earth_Data!$B$1+Sat_Data!$B$2)/User_Model_Calcs!N394)*SQRT(1-COS(RADIANS(User_Model_Calcs!I394))^2*COS(RADIANS(User_Model_Calcs!B394))^2)))</f>
        <v>62.782238473255653</v>
      </c>
      <c r="P394">
        <f t="shared" ca="1" si="63"/>
        <v>2.4067943552657356</v>
      </c>
    </row>
    <row r="395" spans="1:16" x14ac:dyDescent="0.25">
      <c r="A395">
        <f t="shared" ca="1" si="61"/>
        <v>108.23206138050686</v>
      </c>
      <c r="B395">
        <f t="shared" ca="1" si="60"/>
        <v>-21.205218469617254</v>
      </c>
      <c r="C395" s="6">
        <v>20135.9375</v>
      </c>
      <c r="D395">
        <f t="shared" ca="1" si="62"/>
        <v>1.2</v>
      </c>
      <c r="E395" s="1">
        <v>0.65</v>
      </c>
      <c r="F395">
        <v>19.899999999999999</v>
      </c>
      <c r="G395">
        <f t="shared" ca="1" si="64"/>
        <v>46.089820015575185</v>
      </c>
      <c r="H395">
        <f t="shared" ca="1" si="65"/>
        <v>23.419702622816011</v>
      </c>
      <c r="I395">
        <f ca="1">User_Model_Calcs!A395-Sat_Data!$B$5</f>
        <v>-1.7679386194931368</v>
      </c>
      <c r="J395">
        <f ca="1">(Earth_Data!$B$1/SQRT(1-Earth_Data!$B$2^2*SIN(RADIANS(User_Model_Calcs!B395))^2))*COS(RADIANS(User_Model_Calcs!B395))</f>
        <v>5948.8874219947456</v>
      </c>
      <c r="K395">
        <f ca="1">((Earth_Data!$B$1*(1-Earth_Data!$B$2^2))/SQRT(1-Earth_Data!$B$2^2*SIN(RADIANS(User_Model_Calcs!B395))^2))*SIN(RADIANS(User_Model_Calcs!B395))</f>
        <v>-2292.5934880729887</v>
      </c>
      <c r="L395">
        <f t="shared" ca="1" si="66"/>
        <v>-21.075759329462635</v>
      </c>
      <c r="M395">
        <f t="shared" ca="1" si="67"/>
        <v>6375.3624572350363</v>
      </c>
      <c r="N395">
        <f ca="1">SQRT(User_Model_Calcs!M395^2+Sat_Data!$B$3^2-2*User_Model_Calcs!M395*Sat_Data!$B$3*COS(RADIANS(L395))*COS(RADIANS(I395)))</f>
        <v>36291.036135864997</v>
      </c>
      <c r="O395">
        <f ca="1">DEGREES(ACOS(((Earth_Data!$B$1+Sat_Data!$B$2)/User_Model_Calcs!N395)*SQRT(1-COS(RADIANS(User_Model_Calcs!I395))^2*COS(RADIANS(User_Model_Calcs!B395))^2)))</f>
        <v>65.066079649932547</v>
      </c>
      <c r="P395">
        <f t="shared" ca="1" si="63"/>
        <v>4.8774665279450673</v>
      </c>
    </row>
    <row r="396" spans="1:16" x14ac:dyDescent="0.25">
      <c r="A396">
        <f t="shared" ca="1" si="61"/>
        <v>103.86131903336491</v>
      </c>
      <c r="B396">
        <f t="shared" ca="1" si="60"/>
        <v>-22.357230855380571</v>
      </c>
      <c r="C396" s="6">
        <v>20135.9375</v>
      </c>
      <c r="D396">
        <f t="shared" ca="1" si="62"/>
        <v>0.75</v>
      </c>
      <c r="E396" s="1">
        <v>0.65</v>
      </c>
      <c r="F396">
        <v>19.899999999999999</v>
      </c>
      <c r="G396">
        <f t="shared" ca="1" si="64"/>
        <v>42.007420362456692</v>
      </c>
      <c r="H396">
        <f t="shared" ca="1" si="65"/>
        <v>15.363101037805267</v>
      </c>
      <c r="I396">
        <f ca="1">User_Model_Calcs!A396-Sat_Data!$B$5</f>
        <v>-6.1386809666350928</v>
      </c>
      <c r="J396">
        <f ca="1">(Earth_Data!$B$1/SQRT(1-Earth_Data!$B$2^2*SIN(RADIANS(User_Model_Calcs!B396))^2))*COS(RADIANS(User_Model_Calcs!B396))</f>
        <v>5901.5555702127422</v>
      </c>
      <c r="K396">
        <f ca="1">((Earth_Data!$B$1*(1-Earth_Data!$B$2^2))/SQRT(1-Earth_Data!$B$2^2*SIN(RADIANS(User_Model_Calcs!B396))^2))*SIN(RADIANS(User_Model_Calcs!B396))</f>
        <v>-2411.0440348469465</v>
      </c>
      <c r="L396">
        <f t="shared" ca="1" si="66"/>
        <v>-22.222166269549582</v>
      </c>
      <c r="M396">
        <f t="shared" ca="1" si="67"/>
        <v>6375.067959346009</v>
      </c>
      <c r="N396">
        <f ca="1">SQRT(User_Model_Calcs!M396^2+Sat_Data!$B$3^2-2*User_Model_Calcs!M396*Sat_Data!$B$3*COS(RADIANS(L396))*COS(RADIANS(I396)))</f>
        <v>36381.888385705468</v>
      </c>
      <c r="O396">
        <f ca="1">DEGREES(ACOS(((Earth_Data!$B$1+Sat_Data!$B$2)/User_Model_Calcs!N396)*SQRT(1-COS(RADIANS(User_Model_Calcs!I396))^2*COS(RADIANS(User_Model_Calcs!B396))^2)))</f>
        <v>62.903482045268625</v>
      </c>
      <c r="P396">
        <f t="shared" ca="1" si="63"/>
        <v>15.788188791968356</v>
      </c>
    </row>
    <row r="397" spans="1:16" x14ac:dyDescent="0.25">
      <c r="A397">
        <f t="shared" ca="1" si="61"/>
        <v>112.11598241090884</v>
      </c>
      <c r="B397">
        <f t="shared" ca="1" si="60"/>
        <v>-24.524984970213549</v>
      </c>
      <c r="C397" s="6">
        <v>20135.9375</v>
      </c>
      <c r="D397">
        <f t="shared" ca="1" si="62"/>
        <v>1.2</v>
      </c>
      <c r="E397" s="1">
        <v>0.65</v>
      </c>
      <c r="F397">
        <v>19.899999999999999</v>
      </c>
      <c r="G397">
        <f t="shared" ca="1" si="64"/>
        <v>46.089820015575185</v>
      </c>
      <c r="H397">
        <f t="shared" ca="1" si="65"/>
        <v>14.11929221347221</v>
      </c>
      <c r="I397">
        <f ca="1">User_Model_Calcs!A397-Sat_Data!$B$5</f>
        <v>2.1159824109088419</v>
      </c>
      <c r="J397">
        <f ca="1">(Earth_Data!$B$1/SQRT(1-Earth_Data!$B$2^2*SIN(RADIANS(User_Model_Calcs!B397))^2))*COS(RADIANS(User_Model_Calcs!B397))</f>
        <v>5806.0559360243542</v>
      </c>
      <c r="K397">
        <f ca="1">((Earth_Data!$B$1*(1-Earth_Data!$B$2^2))/SQRT(1-Earth_Data!$B$2^2*SIN(RADIANS(User_Model_Calcs!B397))^2))*SIN(RADIANS(User_Model_Calcs!B397))</f>
        <v>-2631.296449099591</v>
      </c>
      <c r="L397">
        <f t="shared" ca="1" si="66"/>
        <v>-24.379967367927925</v>
      </c>
      <c r="M397">
        <f t="shared" ca="1" si="67"/>
        <v>6374.4808835926206</v>
      </c>
      <c r="N397">
        <f ca="1">SQRT(User_Model_Calcs!M397^2+Sat_Data!$B$3^2-2*User_Model_Calcs!M397*Sat_Data!$B$3*COS(RADIANS(L397))*COS(RADIANS(I397)))</f>
        <v>36457.754316135775</v>
      </c>
      <c r="O397">
        <f ca="1">DEGREES(ACOS(((Earth_Data!$B$1+Sat_Data!$B$2)/User_Model_Calcs!N397)*SQRT(1-COS(RADIANS(User_Model_Calcs!I397))^2*COS(RADIANS(User_Model_Calcs!B397))^2)))</f>
        <v>61.208120136906089</v>
      </c>
      <c r="P397">
        <f t="shared" ca="1" si="63"/>
        <v>5.0865606360593176</v>
      </c>
    </row>
    <row r="398" spans="1:16" x14ac:dyDescent="0.25">
      <c r="A398">
        <f t="shared" ca="1" si="61"/>
        <v>107.84235148498998</v>
      </c>
      <c r="B398">
        <f t="shared" ca="1" si="60"/>
        <v>-21.216667481198723</v>
      </c>
      <c r="C398" s="6">
        <v>20135.9375</v>
      </c>
      <c r="D398">
        <f t="shared" ca="1" si="62"/>
        <v>1.2</v>
      </c>
      <c r="E398" s="1">
        <v>0.65</v>
      </c>
      <c r="F398">
        <v>19.899999999999999</v>
      </c>
      <c r="G398">
        <f t="shared" ca="1" si="64"/>
        <v>46.089820015575185</v>
      </c>
      <c r="H398">
        <f t="shared" ca="1" si="65"/>
        <v>22.655798753509593</v>
      </c>
      <c r="I398">
        <f ca="1">User_Model_Calcs!A398-Sat_Data!$B$5</f>
        <v>-2.157648515010024</v>
      </c>
      <c r="J398">
        <f ca="1">(Earth_Data!$B$1/SQRT(1-Earth_Data!$B$2^2*SIN(RADIANS(User_Model_Calcs!B398))^2))*COS(RADIANS(User_Model_Calcs!B398))</f>
        <v>5948.4287892236407</v>
      </c>
      <c r="K398">
        <f ca="1">((Earth_Data!$B$1*(1-Earth_Data!$B$2^2))/SQRT(1-Earth_Data!$B$2^2*SIN(RADIANS(User_Model_Calcs!B398))^2))*SIN(RADIANS(User_Model_Calcs!B398))</f>
        <v>-2293.7752444510425</v>
      </c>
      <c r="L398">
        <f t="shared" ca="1" si="66"/>
        <v>-21.087151595186509</v>
      </c>
      <c r="M398">
        <f t="shared" ca="1" si="67"/>
        <v>6375.3595924089695</v>
      </c>
      <c r="N398">
        <f ca="1">SQRT(User_Model_Calcs!M398^2+Sat_Data!$B$3^2-2*User_Model_Calcs!M398*Sat_Data!$B$3*COS(RADIANS(L398))*COS(RADIANS(I398)))</f>
        <v>36293.178190194769</v>
      </c>
      <c r="O398">
        <f ca="1">DEGREES(ACOS(((Earth_Data!$B$1+Sat_Data!$B$2)/User_Model_Calcs!N398)*SQRT(1-COS(RADIANS(User_Model_Calcs!I398))^2*COS(RADIANS(User_Model_Calcs!B398))^2)))</f>
        <v>65.013141824889999</v>
      </c>
      <c r="P398">
        <f t="shared" ca="1" si="63"/>
        <v>5.9434809579309844</v>
      </c>
    </row>
    <row r="399" spans="1:16" x14ac:dyDescent="0.25">
      <c r="A399">
        <f t="shared" ca="1" si="61"/>
        <v>104.26925872478857</v>
      </c>
      <c r="B399">
        <f t="shared" ca="1" si="60"/>
        <v>-21.638326851383994</v>
      </c>
      <c r="C399" s="6">
        <v>20135.9375</v>
      </c>
      <c r="D399">
        <f t="shared" ca="1" si="62"/>
        <v>1.2</v>
      </c>
      <c r="E399" s="1">
        <v>0.65</v>
      </c>
      <c r="F399">
        <v>19.899999999999999</v>
      </c>
      <c r="G399">
        <f t="shared" ca="1" si="64"/>
        <v>46.089820015575185</v>
      </c>
      <c r="H399">
        <f t="shared" ca="1" si="65"/>
        <v>17.774214387165319</v>
      </c>
      <c r="I399">
        <f ca="1">User_Model_Calcs!A399-Sat_Data!$B$5</f>
        <v>-5.7307412752114288</v>
      </c>
      <c r="J399">
        <f ca="1">(Earth_Data!$B$1/SQRT(1-Earth_Data!$B$2^2*SIN(RADIANS(User_Model_Calcs!B399))^2))*COS(RADIANS(User_Model_Calcs!B399))</f>
        <v>5931.3728725797509</v>
      </c>
      <c r="K399">
        <f ca="1">((Earth_Data!$B$1*(1-Earth_Data!$B$2^2))/SQRT(1-Earth_Data!$B$2^2*SIN(RADIANS(User_Model_Calcs!B399))^2))*SIN(RADIANS(User_Model_Calcs!B399))</f>
        <v>-2337.2354033713482</v>
      </c>
      <c r="L399">
        <f t="shared" ca="1" si="66"/>
        <v>-21.506735431938104</v>
      </c>
      <c r="M399">
        <f t="shared" ca="1" si="67"/>
        <v>6375.2532094299904</v>
      </c>
      <c r="N399">
        <f ca="1">SQRT(User_Model_Calcs!M399^2+Sat_Data!$B$3^2-2*User_Model_Calcs!M399*Sat_Data!$B$3*COS(RADIANS(L399))*COS(RADIANS(I399)))</f>
        <v>36342.481010195595</v>
      </c>
      <c r="O399">
        <f ca="1">DEGREES(ACOS(((Earth_Data!$B$1+Sat_Data!$B$2)/User_Model_Calcs!N399)*SQRT(1-COS(RADIANS(User_Model_Calcs!I399))^2*COS(RADIANS(User_Model_Calcs!B399))^2)))</f>
        <v>63.822080358394281</v>
      </c>
      <c r="P399">
        <f t="shared" ca="1" si="63"/>
        <v>15.224450347964128</v>
      </c>
    </row>
    <row r="400" spans="1:16" x14ac:dyDescent="0.25">
      <c r="A400">
        <f t="shared" ca="1" si="61"/>
        <v>110.79869227673802</v>
      </c>
      <c r="B400">
        <f t="shared" ca="1" si="60"/>
        <v>-22.435772518080576</v>
      </c>
      <c r="C400" s="6">
        <v>20135.9375</v>
      </c>
      <c r="D400">
        <f t="shared" ca="1" si="62"/>
        <v>3</v>
      </c>
      <c r="E400" s="1">
        <v>0.65</v>
      </c>
      <c r="F400">
        <v>19.899999999999999</v>
      </c>
      <c r="G400">
        <f t="shared" ca="1" si="64"/>
        <v>54.048620189015942</v>
      </c>
      <c r="H400">
        <f t="shared" ca="1" si="65"/>
        <v>22.82344977493063</v>
      </c>
      <c r="I400">
        <f ca="1">User_Model_Calcs!A400-Sat_Data!$B$5</f>
        <v>0.79869227673802357</v>
      </c>
      <c r="J400">
        <f ca="1">(Earth_Data!$B$1/SQRT(1-Earth_Data!$B$2^2*SIN(RADIANS(User_Model_Calcs!B400))^2))*COS(RADIANS(User_Model_Calcs!B400))</f>
        <v>5898.2417528349788</v>
      </c>
      <c r="K400">
        <f ca="1">((Earth_Data!$B$1*(1-Earth_Data!$B$2^2))/SQRT(1-Earth_Data!$B$2^2*SIN(RADIANS(User_Model_Calcs!B400))^2))*SIN(RADIANS(User_Model_Calcs!B400))</f>
        <v>-2419.0853519606344</v>
      </c>
      <c r="L400">
        <f t="shared" ca="1" si="66"/>
        <v>-22.300333559924088</v>
      </c>
      <c r="M400">
        <f t="shared" ca="1" si="67"/>
        <v>6375.0474284475986</v>
      </c>
      <c r="N400">
        <f ca="1">SQRT(User_Model_Calcs!M400^2+Sat_Data!$B$3^2-2*User_Model_Calcs!M400*Sat_Data!$B$3*COS(RADIANS(L400))*COS(RADIANS(I400)))</f>
        <v>36347.154973716832</v>
      </c>
      <c r="O400">
        <f ca="1">DEGREES(ACOS(((Earth_Data!$B$1+Sat_Data!$B$2)/User_Model_Calcs!N400)*SQRT(1-COS(RADIANS(User_Model_Calcs!I400))^2*COS(RADIANS(User_Model_Calcs!B400))^2)))</f>
        <v>63.705924657805596</v>
      </c>
      <c r="P400">
        <f t="shared" ca="1" si="63"/>
        <v>2.0919538721725544</v>
      </c>
    </row>
    <row r="401" spans="1:16" x14ac:dyDescent="0.25">
      <c r="A401">
        <f t="shared" ca="1" si="61"/>
        <v>109.12936929580604</v>
      </c>
      <c r="B401">
        <f t="shared" ca="1" si="60"/>
        <v>-22.930093153490667</v>
      </c>
      <c r="C401" s="6">
        <v>20135.9375</v>
      </c>
      <c r="D401">
        <f t="shared" ca="1" si="62"/>
        <v>0.75</v>
      </c>
      <c r="E401" s="1">
        <v>0.65</v>
      </c>
      <c r="F401">
        <v>19.899999999999999</v>
      </c>
      <c r="G401">
        <f t="shared" ca="1" si="64"/>
        <v>42.007420362456692</v>
      </c>
      <c r="H401">
        <f t="shared" ca="1" si="65"/>
        <v>18.904897170519565</v>
      </c>
      <c r="I401">
        <f ca="1">User_Model_Calcs!A401-Sat_Data!$B$5</f>
        <v>-0.87063070419395672</v>
      </c>
      <c r="J401">
        <f ca="1">(Earth_Data!$B$1/SQRT(1-Earth_Data!$B$2^2*SIN(RADIANS(User_Model_Calcs!B401))^2))*COS(RADIANS(User_Model_Calcs!B401))</f>
        <v>5877.1320187399997</v>
      </c>
      <c r="K401">
        <f ca="1">((Earth_Data!$B$1*(1-Earth_Data!$B$2^2))/SQRT(1-Earth_Data!$B$2^2*SIN(RADIANS(User_Model_Calcs!B401))^2))*SIN(RADIANS(User_Model_Calcs!B401))</f>
        <v>-2469.5920433901865</v>
      </c>
      <c r="L401">
        <f t="shared" ca="1" si="66"/>
        <v>-22.792321306998989</v>
      </c>
      <c r="M401">
        <f t="shared" ca="1" si="67"/>
        <v>6374.9169113389253</v>
      </c>
      <c r="N401">
        <f ca="1">SQRT(User_Model_Calcs!M401^2+Sat_Data!$B$3^2-2*User_Model_Calcs!M401*Sat_Data!$B$3*COS(RADIANS(L401))*COS(RADIANS(I401)))</f>
        <v>36371.734215216122</v>
      </c>
      <c r="O401">
        <f ca="1">DEGREES(ACOS(((Earth_Data!$B$1+Sat_Data!$B$2)/User_Model_Calcs!N401)*SQRT(1-COS(RADIANS(User_Model_Calcs!I401))^2*COS(RADIANS(User_Model_Calcs!B401))^2)))</f>
        <v>63.131379307352987</v>
      </c>
      <c r="P401">
        <f t="shared" ca="1" si="63"/>
        <v>2.2336738064040595</v>
      </c>
    </row>
    <row r="402" spans="1:16" x14ac:dyDescent="0.25">
      <c r="A402">
        <f ca="1">127.694974900286+(RAND()*5-2.5)</f>
        <v>128.05719801012032</v>
      </c>
      <c r="B402">
        <f ca="1">-13.9715365993556+(RAND()*5-2.5)</f>
        <v>-12.419718565374408</v>
      </c>
      <c r="C402" s="6">
        <v>20135.9375</v>
      </c>
      <c r="D402">
        <f t="shared" ca="1" si="62"/>
        <v>0.75</v>
      </c>
      <c r="E402" s="1">
        <v>0.65</v>
      </c>
      <c r="F402">
        <v>19.899999999999999</v>
      </c>
      <c r="G402">
        <f t="shared" ca="1" si="64"/>
        <v>42.007420362456692</v>
      </c>
      <c r="H402">
        <f t="shared" ca="1" si="65"/>
        <v>15.26506236713799</v>
      </c>
      <c r="I402">
        <f ca="1">User_Model_Calcs!A402-Sat_Data!$B$5</f>
        <v>18.057198010120317</v>
      </c>
      <c r="J402">
        <f ca="1">(Earth_Data!$B$1/SQRT(1-Earth_Data!$B$2^2*SIN(RADIANS(User_Model_Calcs!B402))^2))*COS(RADIANS(User_Model_Calcs!B402))</f>
        <v>6229.8454393027696</v>
      </c>
      <c r="K402">
        <f ca="1">((Earth_Data!$B$1*(1-Earth_Data!$B$2^2))/SQRT(1-Earth_Data!$B$2^2*SIN(RADIANS(User_Model_Calcs!B402))^2))*SIN(RADIANS(User_Model_Calcs!B402))</f>
        <v>-1362.7835342434319</v>
      </c>
      <c r="L402">
        <f t="shared" ca="1" si="66"/>
        <v>-12.339129797533275</v>
      </c>
      <c r="M402">
        <f t="shared" ca="1" si="67"/>
        <v>6377.1587057879105</v>
      </c>
      <c r="N402">
        <f ca="1">SQRT(User_Model_Calcs!M402^2+Sat_Data!$B$3^2-2*User_Model_Calcs!M402*Sat_Data!$B$3*COS(RADIANS(L402))*COS(RADIANS(I402)))</f>
        <v>36318.116465735948</v>
      </c>
      <c r="O402">
        <f ca="1">DEGREES(ACOS(((Earth_Data!$B$1+Sat_Data!$B$2)/User_Model_Calcs!N402)*SQRT(1-COS(RADIANS(User_Model_Calcs!I402))^2*COS(RADIANS(User_Model_Calcs!B402))^2)))</f>
        <v>64.462027829284366</v>
      </c>
      <c r="P402">
        <f t="shared" ca="1" si="63"/>
        <v>56.58795004660972</v>
      </c>
    </row>
    <row r="403" spans="1:16" x14ac:dyDescent="0.25">
      <c r="A403">
        <f t="shared" ref="A403:A466" ca="1" si="68">127.694974900286+(RAND()*5-2.5)</f>
        <v>125.31769845952019</v>
      </c>
      <c r="B403">
        <f t="shared" ref="B403:B466" ca="1" si="69">-13.9715365993556+(RAND()*5-2.5)</f>
        <v>-14.519856989624868</v>
      </c>
      <c r="C403" s="6">
        <v>20135.9375</v>
      </c>
      <c r="D403">
        <f t="shared" ca="1" si="62"/>
        <v>3</v>
      </c>
      <c r="E403" s="1">
        <v>0.65</v>
      </c>
      <c r="F403">
        <v>19.899999999999999</v>
      </c>
      <c r="G403">
        <f t="shared" ca="1" si="64"/>
        <v>54.048620189015942</v>
      </c>
      <c r="H403">
        <f t="shared" ca="1" si="65"/>
        <v>17.358153826765953</v>
      </c>
      <c r="I403">
        <f ca="1">User_Model_Calcs!A403-Sat_Data!$B$5</f>
        <v>15.317698459520187</v>
      </c>
      <c r="J403">
        <f ca="1">(Earth_Data!$B$1/SQRT(1-Earth_Data!$B$2^2*SIN(RADIANS(User_Model_Calcs!B403))^2))*COS(RADIANS(User_Model_Calcs!B403))</f>
        <v>6175.7268890171317</v>
      </c>
      <c r="K403">
        <f ca="1">((Earth_Data!$B$1*(1-Earth_Data!$B$2^2))/SQRT(1-Earth_Data!$B$2^2*SIN(RADIANS(User_Model_Calcs!B403))^2))*SIN(RADIANS(User_Model_Calcs!B403))</f>
        <v>-1588.7278072860386</v>
      </c>
      <c r="L403">
        <f t="shared" ca="1" si="66"/>
        <v>-14.426723076917686</v>
      </c>
      <c r="M403">
        <f t="shared" ca="1" si="67"/>
        <v>6376.8063051478302</v>
      </c>
      <c r="N403">
        <f ca="1">SQRT(User_Model_Calcs!M403^2+Sat_Data!$B$3^2-2*User_Model_Calcs!M403*Sat_Data!$B$3*COS(RADIANS(L403))*COS(RADIANS(I403)))</f>
        <v>36279.339763725227</v>
      </c>
      <c r="O403">
        <f ca="1">DEGREES(ACOS(((Earth_Data!$B$1+Sat_Data!$B$2)/User_Model_Calcs!N403)*SQRT(1-COS(RADIANS(User_Model_Calcs!I403))^2*COS(RADIANS(User_Model_Calcs!B403))^2)))</f>
        <v>65.403646705148475</v>
      </c>
      <c r="P403">
        <f t="shared" ca="1" si="63"/>
        <v>47.530554966479166</v>
      </c>
    </row>
    <row r="404" spans="1:16" x14ac:dyDescent="0.25">
      <c r="A404">
        <f t="shared" ca="1" si="68"/>
        <v>125.76602154675527</v>
      </c>
      <c r="B404">
        <f t="shared" ca="1" si="69"/>
        <v>-14.361403809034055</v>
      </c>
      <c r="C404" s="6">
        <v>20135.9375</v>
      </c>
      <c r="D404">
        <f t="shared" ca="1" si="62"/>
        <v>3</v>
      </c>
      <c r="E404" s="1">
        <v>0.65</v>
      </c>
      <c r="F404">
        <v>19.899999999999999</v>
      </c>
      <c r="G404">
        <f t="shared" ca="1" si="64"/>
        <v>54.048620189015942</v>
      </c>
      <c r="H404">
        <f t="shared" ca="1" si="65"/>
        <v>16.881621454433276</v>
      </c>
      <c r="I404">
        <f ca="1">User_Model_Calcs!A404-Sat_Data!$B$5</f>
        <v>15.766021546755269</v>
      </c>
      <c r="J404">
        <f ca="1">(Earth_Data!$B$1/SQRT(1-Earth_Data!$B$2^2*SIN(RADIANS(User_Model_Calcs!B404))^2))*COS(RADIANS(User_Model_Calcs!B404))</f>
        <v>6180.0989094821853</v>
      </c>
      <c r="K404">
        <f ca="1">((Earth_Data!$B$1*(1-Earth_Data!$B$2^2))/SQRT(1-Earth_Data!$B$2^2*SIN(RADIANS(User_Model_Calcs!B404))^2))*SIN(RADIANS(User_Model_Calcs!B404))</f>
        <v>-1571.7499035903575</v>
      </c>
      <c r="L404">
        <f t="shared" ca="1" si="66"/>
        <v>-14.269199939884091</v>
      </c>
      <c r="M404">
        <f t="shared" ca="1" si="67"/>
        <v>6376.8346607403264</v>
      </c>
      <c r="N404">
        <f ca="1">SQRT(User_Model_Calcs!M404^2+Sat_Data!$B$3^2-2*User_Model_Calcs!M404*Sat_Data!$B$3*COS(RADIANS(L404))*COS(RADIANS(I404)))</f>
        <v>36289.501350125254</v>
      </c>
      <c r="O404">
        <f ca="1">DEGREES(ACOS(((Earth_Data!$B$1+Sat_Data!$B$2)/User_Model_Calcs!N404)*SQRT(1-COS(RADIANS(User_Model_Calcs!I404))^2*COS(RADIANS(User_Model_Calcs!B404))^2)))</f>
        <v>65.151494798469741</v>
      </c>
      <c r="P404">
        <f t="shared" ca="1" si="63"/>
        <v>48.69960319224203</v>
      </c>
    </row>
    <row r="405" spans="1:16" x14ac:dyDescent="0.25">
      <c r="A405">
        <f t="shared" ca="1" si="68"/>
        <v>127.23248186177435</v>
      </c>
      <c r="B405">
        <f t="shared" ca="1" si="69"/>
        <v>-12.664887554600746</v>
      </c>
      <c r="C405" s="6">
        <v>20135.9375</v>
      </c>
      <c r="D405">
        <f t="shared" ca="1" si="62"/>
        <v>0.75</v>
      </c>
      <c r="E405" s="1">
        <v>0.65</v>
      </c>
      <c r="F405">
        <v>19.899999999999999</v>
      </c>
      <c r="G405">
        <f t="shared" ca="1" si="64"/>
        <v>42.007420362456692</v>
      </c>
      <c r="H405">
        <f t="shared" ca="1" si="65"/>
        <v>18.174528987567879</v>
      </c>
      <c r="I405">
        <f ca="1">User_Model_Calcs!A405-Sat_Data!$B$5</f>
        <v>17.232481861774346</v>
      </c>
      <c r="J405">
        <f ca="1">(Earth_Data!$B$1/SQRT(1-Earth_Data!$B$2^2*SIN(RADIANS(User_Model_Calcs!B405))^2))*COS(RADIANS(User_Model_Calcs!B405))</f>
        <v>6223.955568549537</v>
      </c>
      <c r="K405">
        <f ca="1">((Earth_Data!$B$1*(1-Earth_Data!$B$2^2))/SQRT(1-Earth_Data!$B$2^2*SIN(RADIANS(User_Model_Calcs!B405))^2))*SIN(RADIANS(User_Model_Calcs!B405))</f>
        <v>-1389.2585031179219</v>
      </c>
      <c r="L405">
        <f t="shared" ca="1" si="66"/>
        <v>-12.58281085159757</v>
      </c>
      <c r="M405">
        <f t="shared" ca="1" si="67"/>
        <v>6377.1202049016019</v>
      </c>
      <c r="N405">
        <f ca="1">SQRT(User_Model_Calcs!M405^2+Sat_Data!$B$3^2-2*User_Model_Calcs!M405*Sat_Data!$B$3*COS(RADIANS(L405))*COS(RADIANS(I405)))</f>
        <v>36293.075929575964</v>
      </c>
      <c r="O405">
        <f ca="1">DEGREES(ACOS(((Earth_Data!$B$1+Sat_Data!$B$2)/User_Model_Calcs!N405)*SQRT(1-COS(RADIANS(User_Model_Calcs!I405))^2*COS(RADIANS(User_Model_Calcs!B405))^2)))</f>
        <v>65.072249316948486</v>
      </c>
      <c r="P405">
        <f t="shared" ca="1" si="63"/>
        <v>54.745111512534557</v>
      </c>
    </row>
    <row r="406" spans="1:16" x14ac:dyDescent="0.25">
      <c r="A406">
        <f t="shared" ca="1" si="68"/>
        <v>125.81410903823347</v>
      </c>
      <c r="B406">
        <f t="shared" ca="1" si="69"/>
        <v>-15.970823958946264</v>
      </c>
      <c r="C406" s="6">
        <v>20135.9375</v>
      </c>
      <c r="D406">
        <f t="shared" ca="1" si="62"/>
        <v>3</v>
      </c>
      <c r="E406" s="1">
        <v>0.65</v>
      </c>
      <c r="F406">
        <v>19.899999999999999</v>
      </c>
      <c r="G406">
        <f t="shared" ca="1" si="64"/>
        <v>54.048620189015942</v>
      </c>
      <c r="H406">
        <f t="shared" ca="1" si="65"/>
        <v>22.29396845979781</v>
      </c>
      <c r="I406">
        <f ca="1">User_Model_Calcs!A406-Sat_Data!$B$5</f>
        <v>15.814109038233468</v>
      </c>
      <c r="J406">
        <f ca="1">(Earth_Data!$B$1/SQRT(1-Earth_Data!$B$2^2*SIN(RADIANS(User_Model_Calcs!B406))^2))*COS(RADIANS(User_Model_Calcs!B406))</f>
        <v>6133.510591459356</v>
      </c>
      <c r="K406">
        <f ca="1">((Earth_Data!$B$1*(1-Earth_Data!$B$2^2))/SQRT(1-Earth_Data!$B$2^2*SIN(RADIANS(User_Model_Calcs!B406))^2))*SIN(RADIANS(User_Model_Calcs!B406))</f>
        <v>-1743.6248654934616</v>
      </c>
      <c r="L406">
        <f t="shared" ca="1" si="66"/>
        <v>-15.869308455836491</v>
      </c>
      <c r="M406">
        <f t="shared" ca="1" si="67"/>
        <v>6376.5335290509674</v>
      </c>
      <c r="N406">
        <f ca="1">SQRT(User_Model_Calcs!M406^2+Sat_Data!$B$3^2-2*User_Model_Calcs!M406*Sat_Data!$B$3*COS(RADIANS(L406))*COS(RADIANS(I406)))</f>
        <v>36343.130087715363</v>
      </c>
      <c r="O406">
        <f ca="1">DEGREES(ACOS(((Earth_Data!$B$1+Sat_Data!$B$2)/User_Model_Calcs!N406)*SQRT(1-COS(RADIANS(User_Model_Calcs!I406))^2*COS(RADIANS(User_Model_Calcs!B406))^2)))</f>
        <v>63.845902033393756</v>
      </c>
      <c r="P406">
        <f t="shared" ca="1" si="63"/>
        <v>45.830017364373212</v>
      </c>
    </row>
    <row r="407" spans="1:16" x14ac:dyDescent="0.25">
      <c r="A407">
        <f t="shared" ca="1" si="68"/>
        <v>128.30394481047912</v>
      </c>
      <c r="B407">
        <f t="shared" ca="1" si="69"/>
        <v>-16.145839185090963</v>
      </c>
      <c r="C407" s="6">
        <v>20135.9375</v>
      </c>
      <c r="D407">
        <f t="shared" ca="1" si="62"/>
        <v>3</v>
      </c>
      <c r="E407" s="1">
        <v>0.65</v>
      </c>
      <c r="F407">
        <v>19.899999999999999</v>
      </c>
      <c r="G407">
        <f t="shared" ca="1" si="64"/>
        <v>54.048620189015942</v>
      </c>
      <c r="H407">
        <f t="shared" ca="1" si="65"/>
        <v>14.204114686948282</v>
      </c>
      <c r="I407">
        <f ca="1">User_Model_Calcs!A407-Sat_Data!$B$5</f>
        <v>18.303944810479123</v>
      </c>
      <c r="J407">
        <f ca="1">(Earth_Data!$B$1/SQRT(1-Earth_Data!$B$2^2*SIN(RADIANS(User_Model_Calcs!B407))^2))*COS(RADIANS(User_Model_Calcs!B407))</f>
        <v>6128.1533555841352</v>
      </c>
      <c r="K407">
        <f ca="1">((Earth_Data!$B$1*(1-Earth_Data!$B$2^2))/SQRT(1-Earth_Data!$B$2^2*SIN(RADIANS(User_Model_Calcs!B407))^2))*SIN(RADIANS(User_Model_Calcs!B407))</f>
        <v>-1762.2362339461997</v>
      </c>
      <c r="L407">
        <f t="shared" ca="1" si="66"/>
        <v>-16.043329726306357</v>
      </c>
      <c r="M407">
        <f t="shared" ca="1" si="67"/>
        <v>6376.4990467959751</v>
      </c>
      <c r="N407">
        <f ca="1">SQRT(User_Model_Calcs!M407^2+Sat_Data!$B$3^2-2*User_Model_Calcs!M407*Sat_Data!$B$3*COS(RADIANS(L407))*COS(RADIANS(I407)))</f>
        <v>36439.603652321472</v>
      </c>
      <c r="O407">
        <f ca="1">DEGREES(ACOS(((Earth_Data!$B$1+Sat_Data!$B$2)/User_Model_Calcs!N407)*SQRT(1-COS(RADIANS(User_Model_Calcs!I407))^2*COS(RADIANS(User_Model_Calcs!B407))^2)))</f>
        <v>61.657476155784536</v>
      </c>
      <c r="P407">
        <f t="shared" ca="1" si="63"/>
        <v>49.947850130709057</v>
      </c>
    </row>
    <row r="408" spans="1:16" x14ac:dyDescent="0.25">
      <c r="A408">
        <f t="shared" ca="1" si="68"/>
        <v>129.20218030656747</v>
      </c>
      <c r="B408">
        <f t="shared" ca="1" si="69"/>
        <v>-13.214344877250641</v>
      </c>
      <c r="C408" s="6">
        <v>20135.9375</v>
      </c>
      <c r="D408">
        <f t="shared" ca="1" si="62"/>
        <v>3</v>
      </c>
      <c r="E408" s="1">
        <v>0.65</v>
      </c>
      <c r="F408">
        <v>19.899999999999999</v>
      </c>
      <c r="G408">
        <f t="shared" ca="1" si="64"/>
        <v>54.048620189015942</v>
      </c>
      <c r="H408">
        <f t="shared" ca="1" si="65"/>
        <v>16.276546148406595</v>
      </c>
      <c r="I408">
        <f ca="1">User_Model_Calcs!A408-Sat_Data!$B$5</f>
        <v>19.20218030656747</v>
      </c>
      <c r="J408">
        <f ca="1">(Earth_Data!$B$1/SQRT(1-Earth_Data!$B$2^2*SIN(RADIANS(User_Model_Calcs!B408))^2))*COS(RADIANS(User_Model_Calcs!B408))</f>
        <v>6210.344065457919</v>
      </c>
      <c r="K408">
        <f ca="1">((Earth_Data!$B$1*(1-Earth_Data!$B$2^2))/SQRT(1-Earth_Data!$B$2^2*SIN(RADIANS(User_Model_Calcs!B408))^2))*SIN(RADIANS(User_Model_Calcs!B408))</f>
        <v>-1448.5011748239785</v>
      </c>
      <c r="L408">
        <f t="shared" ca="1" si="66"/>
        <v>-13.128955303763709</v>
      </c>
      <c r="M408">
        <f t="shared" ca="1" si="67"/>
        <v>6377.0313677160821</v>
      </c>
      <c r="N408">
        <f ca="1">SQRT(User_Model_Calcs!M408^2+Sat_Data!$B$3^2-2*User_Model_Calcs!M408*Sat_Data!$B$3*COS(RADIANS(L408))*COS(RADIANS(I408)))</f>
        <v>36385.583292947478</v>
      </c>
      <c r="O408">
        <f ca="1">DEGREES(ACOS(((Earth_Data!$B$1+Sat_Data!$B$2)/User_Model_Calcs!N408)*SQRT(1-COS(RADIANS(User_Model_Calcs!I408))^2*COS(RADIANS(User_Model_Calcs!B408))^2)))</f>
        <v>62.87706694971525</v>
      </c>
      <c r="P408">
        <f t="shared" ca="1" si="63"/>
        <v>56.72095155099332</v>
      </c>
    </row>
    <row r="409" spans="1:16" x14ac:dyDescent="0.25">
      <c r="A409">
        <f t="shared" ca="1" si="68"/>
        <v>130.19460998825062</v>
      </c>
      <c r="B409">
        <f t="shared" ca="1" si="69"/>
        <v>-13.00050587059394</v>
      </c>
      <c r="C409" s="6">
        <v>20135.9375</v>
      </c>
      <c r="D409">
        <f t="shared" ca="1" si="62"/>
        <v>0.75</v>
      </c>
      <c r="E409" s="1">
        <v>0.65</v>
      </c>
      <c r="F409">
        <v>19.899999999999999</v>
      </c>
      <c r="G409">
        <f t="shared" ca="1" si="64"/>
        <v>42.007420362456692</v>
      </c>
      <c r="H409">
        <f t="shared" ca="1" si="65"/>
        <v>15.713928436253806</v>
      </c>
      <c r="I409">
        <f ca="1">User_Model_Calcs!A409-Sat_Data!$B$5</f>
        <v>20.194609988250619</v>
      </c>
      <c r="J409">
        <f ca="1">(Earth_Data!$B$1/SQRT(1-Earth_Data!$B$2^2*SIN(RADIANS(User_Model_Calcs!B409))^2))*COS(RADIANS(User_Model_Calcs!B409))</f>
        <v>6215.7090105590014</v>
      </c>
      <c r="K409">
        <f ca="1">((Earth_Data!$B$1*(1-Earth_Data!$B$2^2))/SQRT(1-Earth_Data!$B$2^2*SIN(RADIANS(User_Model_Calcs!B409))^2))*SIN(RADIANS(User_Model_Calcs!B409))</f>
        <v>-1425.4602243413813</v>
      </c>
      <c r="L409">
        <f t="shared" ca="1" si="66"/>
        <v>-12.916401973777967</v>
      </c>
      <c r="M409">
        <f t="shared" ca="1" si="67"/>
        <v>6377.066359629931</v>
      </c>
      <c r="N409">
        <f ca="1">SQRT(User_Model_Calcs!M409^2+Sat_Data!$B$3^2-2*User_Model_Calcs!M409*Sat_Data!$B$3*COS(RADIANS(L409))*COS(RADIANS(I409)))</f>
        <v>36421.753161940047</v>
      </c>
      <c r="O409">
        <f ca="1">DEGREES(ACOS(((Earth_Data!$B$1+Sat_Data!$B$2)/User_Model_Calcs!N409)*SQRT(1-COS(RADIANS(User_Model_Calcs!I409))^2*COS(RADIANS(User_Model_Calcs!B409))^2)))</f>
        <v>62.065962778679776</v>
      </c>
      <c r="P409">
        <f t="shared" ca="1" si="63"/>
        <v>58.550044813477172</v>
      </c>
    </row>
    <row r="410" spans="1:16" x14ac:dyDescent="0.25">
      <c r="A410">
        <f t="shared" ca="1" si="68"/>
        <v>129.73319265498947</v>
      </c>
      <c r="B410">
        <f t="shared" ca="1" si="69"/>
        <v>-13.971768487591493</v>
      </c>
      <c r="C410" s="6">
        <v>20135.9375</v>
      </c>
      <c r="D410">
        <f t="shared" ca="1" si="62"/>
        <v>0.75</v>
      </c>
      <c r="E410" s="1">
        <v>0.65</v>
      </c>
      <c r="F410">
        <v>19.899999999999999</v>
      </c>
      <c r="G410">
        <f t="shared" ca="1" si="64"/>
        <v>42.007420362456692</v>
      </c>
      <c r="H410">
        <f t="shared" ca="1" si="65"/>
        <v>20.007158996813217</v>
      </c>
      <c r="I410">
        <f ca="1">User_Model_Calcs!A410-Sat_Data!$B$5</f>
        <v>19.733192654989466</v>
      </c>
      <c r="J410">
        <f ca="1">(Earth_Data!$B$1/SQRT(1-Earth_Data!$B$2^2*SIN(RADIANS(User_Model_Calcs!B410))^2))*COS(RADIANS(User_Model_Calcs!B410))</f>
        <v>6190.6496156115363</v>
      </c>
      <c r="K410">
        <f ca="1">((Earth_Data!$B$1*(1-Earth_Data!$B$2^2))/SQRT(1-Earth_Data!$B$2^2*SIN(RADIANS(User_Model_Calcs!B410))^2))*SIN(RADIANS(User_Model_Calcs!B410))</f>
        <v>-1529.9514357625856</v>
      </c>
      <c r="L410">
        <f t="shared" ca="1" si="66"/>
        <v>-13.881863421300881</v>
      </c>
      <c r="M410">
        <f t="shared" ca="1" si="67"/>
        <v>6376.9031715295214</v>
      </c>
      <c r="N410">
        <f ca="1">SQRT(User_Model_Calcs!M410^2+Sat_Data!$B$3^2-2*User_Model_Calcs!M410*Sat_Data!$B$3*COS(RADIANS(L410))*COS(RADIANS(I410)))</f>
        <v>36429.245253441892</v>
      </c>
      <c r="O410">
        <f ca="1">DEGREES(ACOS(((Earth_Data!$B$1+Sat_Data!$B$2)/User_Model_Calcs!N410)*SQRT(1-COS(RADIANS(User_Model_Calcs!I410))^2*COS(RADIANS(User_Model_Calcs!B410))^2)))</f>
        <v>61.895936674822565</v>
      </c>
      <c r="P410">
        <f t="shared" ca="1" si="63"/>
        <v>56.055606938701267</v>
      </c>
    </row>
    <row r="411" spans="1:16" x14ac:dyDescent="0.25">
      <c r="A411">
        <f t="shared" ca="1" si="68"/>
        <v>128.0486149128748</v>
      </c>
      <c r="B411">
        <f t="shared" ca="1" si="69"/>
        <v>-15.453787810894115</v>
      </c>
      <c r="C411" s="6">
        <v>20135.9375</v>
      </c>
      <c r="D411">
        <f t="shared" ca="1" si="62"/>
        <v>0.75</v>
      </c>
      <c r="E411" s="1">
        <v>0.65</v>
      </c>
      <c r="F411">
        <v>19.899999999999999</v>
      </c>
      <c r="G411">
        <f t="shared" ca="1" si="64"/>
        <v>42.007420362456692</v>
      </c>
      <c r="H411">
        <f t="shared" ca="1" si="65"/>
        <v>16.349378505663388</v>
      </c>
      <c r="I411">
        <f ca="1">User_Model_Calcs!A411-Sat_Data!$B$5</f>
        <v>18.048614912874797</v>
      </c>
      <c r="J411">
        <f ca="1">(Earth_Data!$B$1/SQRT(1-Earth_Data!$B$2^2*SIN(RADIANS(User_Model_Calcs!B411))^2))*COS(RADIANS(User_Model_Calcs!B411))</f>
        <v>6149.0042465706556</v>
      </c>
      <c r="K411">
        <f ca="1">((Earth_Data!$B$1*(1-Earth_Data!$B$2^2))/SQRT(1-Earth_Data!$B$2^2*SIN(RADIANS(User_Model_Calcs!B411))^2))*SIN(RADIANS(User_Model_Calcs!B411))</f>
        <v>-1688.5498498706393</v>
      </c>
      <c r="L411">
        <f t="shared" ca="1" si="66"/>
        <v>-15.35523048679261</v>
      </c>
      <c r="M411">
        <f t="shared" ca="1" si="67"/>
        <v>6376.6334236681751</v>
      </c>
      <c r="N411">
        <f ca="1">SQRT(User_Model_Calcs!M411^2+Sat_Data!$B$3^2-2*User_Model_Calcs!M411*Sat_Data!$B$3*COS(RADIANS(L411))*COS(RADIANS(I411)))</f>
        <v>36406.81594411649</v>
      </c>
      <c r="O411">
        <f ca="1">DEGREES(ACOS(((Earth_Data!$B$1+Sat_Data!$B$2)/User_Model_Calcs!N411)*SQRT(1-COS(RADIANS(User_Model_Calcs!I411))^2*COS(RADIANS(User_Model_Calcs!B411))^2)))</f>
        <v>62.386077343692136</v>
      </c>
      <c r="P411">
        <f t="shared" ca="1" si="63"/>
        <v>50.72639968182407</v>
      </c>
    </row>
    <row r="412" spans="1:16" x14ac:dyDescent="0.25">
      <c r="A412">
        <f t="shared" ca="1" si="68"/>
        <v>127.98058428169834</v>
      </c>
      <c r="B412">
        <f t="shared" ca="1" si="69"/>
        <v>-14.175692468648405</v>
      </c>
      <c r="C412" s="6">
        <v>20135.9375</v>
      </c>
      <c r="D412">
        <f t="shared" ca="1" si="62"/>
        <v>3</v>
      </c>
      <c r="E412" s="1">
        <v>0.65</v>
      </c>
      <c r="F412">
        <v>19.899999999999999</v>
      </c>
      <c r="G412">
        <f t="shared" ca="1" si="64"/>
        <v>54.048620189015942</v>
      </c>
      <c r="H412">
        <f t="shared" ca="1" si="65"/>
        <v>14.717589207779776</v>
      </c>
      <c r="I412">
        <f ca="1">User_Model_Calcs!A412-Sat_Data!$B$5</f>
        <v>17.980584281698341</v>
      </c>
      <c r="J412">
        <f ca="1">(Earth_Data!$B$1/SQRT(1-Earth_Data!$B$2^2*SIN(RADIANS(User_Model_Calcs!B412))^2))*COS(RADIANS(User_Model_Calcs!B412))</f>
        <v>6185.1631733549602</v>
      </c>
      <c r="K412">
        <f ca="1">((Earth_Data!$B$1*(1-Earth_Data!$B$2^2))/SQRT(1-Earth_Data!$B$2^2*SIN(RADIANS(User_Model_Calcs!B412))^2))*SIN(RADIANS(User_Model_Calcs!B412))</f>
        <v>-1551.8363399918669</v>
      </c>
      <c r="L412">
        <f t="shared" ca="1" si="66"/>
        <v>-14.084582191966987</v>
      </c>
      <c r="M412">
        <f t="shared" ca="1" si="67"/>
        <v>6376.8675309391328</v>
      </c>
      <c r="N412">
        <f ca="1">SQRT(User_Model_Calcs!M412^2+Sat_Data!$B$3^2-2*User_Model_Calcs!M412*Sat_Data!$B$3*COS(RADIANS(L412))*COS(RADIANS(I412)))</f>
        <v>36364.385409263057</v>
      </c>
      <c r="O412">
        <f ca="1">DEGREES(ACOS(((Earth_Data!$B$1+Sat_Data!$B$2)/User_Model_Calcs!N412)*SQRT(1-COS(RADIANS(User_Model_Calcs!I412))^2*COS(RADIANS(User_Model_Calcs!B412))^2)))</f>
        <v>63.359144314280371</v>
      </c>
      <c r="P412">
        <f t="shared" ca="1" si="63"/>
        <v>52.962431009924757</v>
      </c>
    </row>
    <row r="413" spans="1:16" x14ac:dyDescent="0.25">
      <c r="A413">
        <f t="shared" ca="1" si="68"/>
        <v>130.15075001393888</v>
      </c>
      <c r="B413">
        <f t="shared" ca="1" si="69"/>
        <v>-12.625024984283241</v>
      </c>
      <c r="C413" s="6">
        <v>20135.9375</v>
      </c>
      <c r="D413">
        <f t="shared" ca="1" si="62"/>
        <v>3</v>
      </c>
      <c r="E413" s="1">
        <v>0.65</v>
      </c>
      <c r="F413">
        <v>19.899999999999999</v>
      </c>
      <c r="G413">
        <f t="shared" ca="1" si="64"/>
        <v>54.048620189015942</v>
      </c>
      <c r="H413">
        <f t="shared" ca="1" si="65"/>
        <v>15.50646647555266</v>
      </c>
      <c r="I413">
        <f ca="1">User_Model_Calcs!A413-Sat_Data!$B$5</f>
        <v>20.150750013938875</v>
      </c>
      <c r="J413">
        <f ca="1">(Earth_Data!$B$1/SQRT(1-Earth_Data!$B$2^2*SIN(RADIANS(User_Model_Calcs!B413))^2))*COS(RADIANS(User_Model_Calcs!B413))</f>
        <v>6224.9209345636345</v>
      </c>
      <c r="K413">
        <f ca="1">((Earth_Data!$B$1*(1-Earth_Data!$B$2^2))/SQRT(1-Earth_Data!$B$2^2*SIN(RADIANS(User_Model_Calcs!B413))^2))*SIN(RADIANS(User_Model_Calcs!B413))</f>
        <v>-1384.9555657083527</v>
      </c>
      <c r="L413">
        <f t="shared" ca="1" si="66"/>
        <v>-12.543189805289249</v>
      </c>
      <c r="M413">
        <f t="shared" ca="1" si="67"/>
        <v>6377.1265128233999</v>
      </c>
      <c r="N413">
        <f ca="1">SQRT(User_Model_Calcs!M413^2+Sat_Data!$B$3^2-2*User_Model_Calcs!M413*Sat_Data!$B$3*COS(RADIANS(L413))*COS(RADIANS(I413)))</f>
        <v>36409.850661328281</v>
      </c>
      <c r="O413">
        <f ca="1">DEGREES(ACOS(((Earth_Data!$B$1+Sat_Data!$B$2)/User_Model_Calcs!N413)*SQRT(1-COS(RADIANS(User_Model_Calcs!I413))^2*COS(RADIANS(User_Model_Calcs!B413))^2)))</f>
        <v>62.33241911404221</v>
      </c>
      <c r="P413">
        <f t="shared" ca="1" si="63"/>
        <v>59.220540304649511</v>
      </c>
    </row>
    <row r="414" spans="1:16" x14ac:dyDescent="0.25">
      <c r="A414">
        <f t="shared" ca="1" si="68"/>
        <v>126.44684280071802</v>
      </c>
      <c r="B414">
        <f t="shared" ca="1" si="69"/>
        <v>-12.088327861648089</v>
      </c>
      <c r="C414" s="6">
        <v>20135.9375</v>
      </c>
      <c r="D414">
        <f t="shared" ca="1" si="62"/>
        <v>3</v>
      </c>
      <c r="E414" s="1">
        <v>0.65</v>
      </c>
      <c r="F414">
        <v>19.899999999999999</v>
      </c>
      <c r="G414">
        <f t="shared" ca="1" si="64"/>
        <v>54.048620189015942</v>
      </c>
      <c r="H414">
        <f t="shared" ca="1" si="65"/>
        <v>23.047856301251699</v>
      </c>
      <c r="I414">
        <f ca="1">User_Model_Calcs!A414-Sat_Data!$B$5</f>
        <v>16.446842800718017</v>
      </c>
      <c r="J414">
        <f ca="1">(Earth_Data!$B$1/SQRT(1-Earth_Data!$B$2^2*SIN(RADIANS(User_Model_Calcs!B414))^2))*COS(RADIANS(User_Model_Calcs!B414))</f>
        <v>6237.6263530355518</v>
      </c>
      <c r="K414">
        <f ca="1">((Earth_Data!$B$1*(1-Earth_Data!$B$2^2))/SQRT(1-Earth_Data!$B$2^2*SIN(RADIANS(User_Model_Calcs!B414))^2))*SIN(RADIANS(User_Model_Calcs!B414))</f>
        <v>-1326.9589526962384</v>
      </c>
      <c r="L414">
        <f t="shared" ca="1" si="66"/>
        <v>-12.009759585378799</v>
      </c>
      <c r="M414">
        <f t="shared" ca="1" si="67"/>
        <v>6377.209623512802</v>
      </c>
      <c r="N414">
        <f ca="1">SQRT(User_Model_Calcs!M414^2+Sat_Data!$B$3^2-2*User_Model_Calcs!M414*Sat_Data!$B$3*COS(RADIANS(L414))*COS(RADIANS(I414)))</f>
        <v>36249.110029031021</v>
      </c>
      <c r="O414">
        <f ca="1">DEGREES(ACOS(((Earth_Data!$B$1+Sat_Data!$B$2)/User_Model_Calcs!N414)*SQRT(1-COS(RADIANS(User_Model_Calcs!I414))^2*COS(RADIANS(User_Model_Calcs!B414))^2)))</f>
        <v>66.185502878656578</v>
      </c>
      <c r="P414">
        <f t="shared" ca="1" si="63"/>
        <v>54.647952356795152</v>
      </c>
    </row>
    <row r="415" spans="1:16" x14ac:dyDescent="0.25">
      <c r="A415">
        <f t="shared" ca="1" si="68"/>
        <v>128.69488225234491</v>
      </c>
      <c r="B415">
        <f t="shared" ca="1" si="69"/>
        <v>-16.340586559157895</v>
      </c>
      <c r="C415" s="6">
        <v>20135.9375</v>
      </c>
      <c r="D415">
        <f t="shared" ca="1" si="62"/>
        <v>1.2</v>
      </c>
      <c r="E415" s="1">
        <v>0.65</v>
      </c>
      <c r="F415">
        <v>19.899999999999999</v>
      </c>
      <c r="G415">
        <f t="shared" ca="1" si="64"/>
        <v>46.089820015575185</v>
      </c>
      <c r="H415">
        <f t="shared" ca="1" si="65"/>
        <v>15.281107740953249</v>
      </c>
      <c r="I415">
        <f ca="1">User_Model_Calcs!A415-Sat_Data!$B$5</f>
        <v>18.694882252344911</v>
      </c>
      <c r="J415">
        <f ca="1">(Earth_Data!$B$1/SQRT(1-Earth_Data!$B$2^2*SIN(RADIANS(User_Model_Calcs!B415))^2))*COS(RADIANS(User_Model_Calcs!B415))</f>
        <v>6122.1252178332679</v>
      </c>
      <c r="K415">
        <f ca="1">((Earth_Data!$B$1*(1-Earth_Data!$B$2^2))/SQRT(1-Earth_Data!$B$2^2*SIN(RADIANS(User_Model_Calcs!B415))^2))*SIN(RADIANS(User_Model_Calcs!B415))</f>
        <v>-1782.9269602376303</v>
      </c>
      <c r="L415">
        <f t="shared" ca="1" si="66"/>
        <v>-16.236975541508304</v>
      </c>
      <c r="M415">
        <f t="shared" ca="1" si="67"/>
        <v>6376.4602820351847</v>
      </c>
      <c r="N415">
        <f ca="1">SQRT(User_Model_Calcs!M415^2+Sat_Data!$B$3^2-2*User_Model_Calcs!M415*Sat_Data!$B$3*COS(RADIANS(L415))*COS(RADIANS(I415)))</f>
        <v>36461.548718604994</v>
      </c>
      <c r="O415">
        <f ca="1">DEGREES(ACOS(((Earth_Data!$B$1+Sat_Data!$B$2)/User_Model_Calcs!N415)*SQRT(1-COS(RADIANS(User_Model_Calcs!I415))^2*COS(RADIANS(User_Model_Calcs!B415))^2)))</f>
        <v>61.181101896129078</v>
      </c>
      <c r="P415">
        <f t="shared" ca="1" si="63"/>
        <v>50.258269972333395</v>
      </c>
    </row>
    <row r="416" spans="1:16" x14ac:dyDescent="0.25">
      <c r="A416">
        <f t="shared" ca="1" si="68"/>
        <v>127.80551827643177</v>
      </c>
      <c r="B416">
        <f t="shared" ca="1" si="69"/>
        <v>-16.052357561194281</v>
      </c>
      <c r="C416" s="6">
        <v>20135.9375</v>
      </c>
      <c r="D416">
        <f t="shared" ca="1" si="62"/>
        <v>0.75</v>
      </c>
      <c r="E416" s="1">
        <v>0.65</v>
      </c>
      <c r="F416">
        <v>19.899999999999999</v>
      </c>
      <c r="G416">
        <f t="shared" ca="1" si="64"/>
        <v>42.007420362456692</v>
      </c>
      <c r="H416">
        <f t="shared" ca="1" si="65"/>
        <v>16.788505811775508</v>
      </c>
      <c r="I416">
        <f ca="1">User_Model_Calcs!A416-Sat_Data!$B$5</f>
        <v>17.805518276431769</v>
      </c>
      <c r="J416">
        <f ca="1">(Earth_Data!$B$1/SQRT(1-Earth_Data!$B$2^2*SIN(RADIANS(User_Model_Calcs!B416))^2))*COS(RADIANS(User_Model_Calcs!B416))</f>
        <v>6131.0219227600101</v>
      </c>
      <c r="K416">
        <f ca="1">((Earth_Data!$B$1*(1-Earth_Data!$B$2^2))/SQRT(1-Earth_Data!$B$2^2*SIN(RADIANS(User_Model_Calcs!B416))^2))*SIN(RADIANS(User_Model_Calcs!B416))</f>
        <v>-1752.2972628643854</v>
      </c>
      <c r="L416">
        <f t="shared" ca="1" si="66"/>
        <v>-15.950378538543839</v>
      </c>
      <c r="M416">
        <f t="shared" ca="1" si="67"/>
        <v>6376.5175068218759</v>
      </c>
      <c r="N416">
        <f ca="1">SQRT(User_Model_Calcs!M416^2+Sat_Data!$B$3^2-2*User_Model_Calcs!M416*Sat_Data!$B$3*COS(RADIANS(L416))*COS(RADIANS(I416)))</f>
        <v>36417.322247048083</v>
      </c>
      <c r="O416">
        <f ca="1">DEGREES(ACOS(((Earth_Data!$B$1+Sat_Data!$B$2)/User_Model_Calcs!N416)*SQRT(1-COS(RADIANS(User_Model_Calcs!I416))^2*COS(RADIANS(User_Model_Calcs!B416))^2)))</f>
        <v>62.148533610828608</v>
      </c>
      <c r="P416">
        <f t="shared" ca="1" si="63"/>
        <v>49.272848191606741</v>
      </c>
    </row>
    <row r="417" spans="1:16" x14ac:dyDescent="0.25">
      <c r="A417">
        <f t="shared" ca="1" si="68"/>
        <v>126.38776532762236</v>
      </c>
      <c r="B417">
        <f t="shared" ca="1" si="69"/>
        <v>-12.24645735983513</v>
      </c>
      <c r="C417" s="6">
        <v>20135.9375</v>
      </c>
      <c r="D417">
        <f t="shared" ca="1" si="62"/>
        <v>0.75</v>
      </c>
      <c r="E417" s="1">
        <v>0.65</v>
      </c>
      <c r="F417">
        <v>19.899999999999999</v>
      </c>
      <c r="G417">
        <f t="shared" ca="1" si="64"/>
        <v>42.007420362456692</v>
      </c>
      <c r="H417">
        <f t="shared" ca="1" si="65"/>
        <v>19.381480669212269</v>
      </c>
      <c r="I417">
        <f ca="1">User_Model_Calcs!A417-Sat_Data!$B$5</f>
        <v>16.387765327622361</v>
      </c>
      <c r="J417">
        <f ca="1">(Earth_Data!$B$1/SQRT(1-Earth_Data!$B$2^2*SIN(RADIANS(User_Model_Calcs!B417))^2))*COS(RADIANS(User_Model_Calcs!B417))</f>
        <v>6233.939409399336</v>
      </c>
      <c r="K417">
        <f ca="1">((Earth_Data!$B$1*(1-Earth_Data!$B$2^2))/SQRT(1-Earth_Data!$B$2^2*SIN(RADIANS(User_Model_Calcs!B417))^2))*SIN(RADIANS(User_Model_Calcs!B417))</f>
        <v>-1344.0588511522117</v>
      </c>
      <c r="L417">
        <f t="shared" ca="1" si="66"/>
        <v>-12.166923650908871</v>
      </c>
      <c r="M417">
        <f t="shared" ca="1" si="67"/>
        <v>6377.1854885539233</v>
      </c>
      <c r="N417">
        <f ca="1">SQRT(User_Model_Calcs!M417^2+Sat_Data!$B$3^2-2*User_Model_Calcs!M417*Sat_Data!$B$3*COS(RADIANS(L417))*COS(RADIANS(I417)))</f>
        <v>36251.10568325888</v>
      </c>
      <c r="O417">
        <f ca="1">DEGREES(ACOS(((Earth_Data!$B$1+Sat_Data!$B$2)/User_Model_Calcs!N417)*SQRT(1-COS(RADIANS(User_Model_Calcs!I417))^2*COS(RADIANS(User_Model_Calcs!B417))^2)))</f>
        <v>66.13320347522361</v>
      </c>
      <c r="P417">
        <f t="shared" ca="1" si="63"/>
        <v>54.197797262394801</v>
      </c>
    </row>
    <row r="418" spans="1:16" x14ac:dyDescent="0.25">
      <c r="A418">
        <f t="shared" ca="1" si="68"/>
        <v>126.44012565114839</v>
      </c>
      <c r="B418">
        <f t="shared" ca="1" si="69"/>
        <v>-16.062609902173115</v>
      </c>
      <c r="C418" s="6">
        <v>20135.9375</v>
      </c>
      <c r="D418">
        <f t="shared" ca="1" si="62"/>
        <v>0.75</v>
      </c>
      <c r="E418" s="1">
        <v>0.65</v>
      </c>
      <c r="F418">
        <v>19.899999999999999</v>
      </c>
      <c r="G418">
        <f t="shared" ca="1" si="64"/>
        <v>42.007420362456692</v>
      </c>
      <c r="H418">
        <f t="shared" ca="1" si="65"/>
        <v>16.453396470457143</v>
      </c>
      <c r="I418">
        <f ca="1">User_Model_Calcs!A418-Sat_Data!$B$5</f>
        <v>16.440125651148392</v>
      </c>
      <c r="J418">
        <f ca="1">(Earth_Data!$B$1/SQRT(1-Earth_Data!$B$2^2*SIN(RADIANS(User_Model_Calcs!B418))^2))*COS(RADIANS(User_Model_Calcs!B418))</f>
        <v>6130.7081134855098</v>
      </c>
      <c r="K418">
        <f ca="1">((Earth_Data!$B$1*(1-Earth_Data!$B$2^2))/SQRT(1-Earth_Data!$B$2^2*SIN(RADIANS(User_Model_Calcs!B418))^2))*SIN(RADIANS(User_Model_Calcs!B418))</f>
        <v>-1753.3875163823282</v>
      </c>
      <c r="L418">
        <f t="shared" ca="1" si="66"/>
        <v>-15.96057265272769</v>
      </c>
      <c r="M418">
        <f t="shared" ca="1" si="67"/>
        <v>6376.5154869538619</v>
      </c>
      <c r="N418">
        <f ca="1">SQRT(User_Model_Calcs!M418^2+Sat_Data!$B$3^2-2*User_Model_Calcs!M418*Sat_Data!$B$3*COS(RADIANS(L418))*COS(RADIANS(I418)))</f>
        <v>36367.833048742119</v>
      </c>
      <c r="O418">
        <f ca="1">DEGREES(ACOS(((Earth_Data!$B$1+Sat_Data!$B$2)/User_Model_Calcs!N418)*SQRT(1-COS(RADIANS(User_Model_Calcs!I418))^2*COS(RADIANS(User_Model_Calcs!B418))^2)))</f>
        <v>63.268854265320044</v>
      </c>
      <c r="P418">
        <f t="shared" ca="1" si="63"/>
        <v>46.842156286645363</v>
      </c>
    </row>
    <row r="419" spans="1:16" x14ac:dyDescent="0.25">
      <c r="A419">
        <f t="shared" ca="1" si="68"/>
        <v>129.38263526349056</v>
      </c>
      <c r="B419">
        <f t="shared" ca="1" si="69"/>
        <v>-14.814781486904673</v>
      </c>
      <c r="C419" s="6">
        <v>20135.9375</v>
      </c>
      <c r="D419">
        <f t="shared" ca="1" si="62"/>
        <v>0.75</v>
      </c>
      <c r="E419" s="1">
        <v>0.65</v>
      </c>
      <c r="F419">
        <v>19.899999999999999</v>
      </c>
      <c r="G419">
        <f t="shared" ca="1" si="64"/>
        <v>42.007420362456692</v>
      </c>
      <c r="H419">
        <f t="shared" ca="1" si="65"/>
        <v>18.703059226534403</v>
      </c>
      <c r="I419">
        <f ca="1">User_Model_Calcs!A419-Sat_Data!$B$5</f>
        <v>19.382635263490556</v>
      </c>
      <c r="J419">
        <f ca="1">(Earth_Data!$B$1/SQRT(1-Earth_Data!$B$2^2*SIN(RADIANS(User_Model_Calcs!B419))^2))*COS(RADIANS(User_Model_Calcs!B419))</f>
        <v>6167.4642530108258</v>
      </c>
      <c r="K419">
        <f ca="1">((Earth_Data!$B$1*(1-Earth_Data!$B$2^2))/SQRT(1-Earth_Data!$B$2^2*SIN(RADIANS(User_Model_Calcs!B419))^2))*SIN(RADIANS(User_Model_Calcs!B419))</f>
        <v>-1620.2964500337443</v>
      </c>
      <c r="L419">
        <f t="shared" ca="1" si="66"/>
        <v>-14.719924051860076</v>
      </c>
      <c r="M419">
        <f t="shared" ca="1" si="67"/>
        <v>6376.7527706630071</v>
      </c>
      <c r="N419">
        <f ca="1">SQRT(User_Model_Calcs!M419^2+Sat_Data!$B$3^2-2*User_Model_Calcs!M419*Sat_Data!$B$3*COS(RADIANS(L419))*COS(RADIANS(I419)))</f>
        <v>36439.85610094796</v>
      </c>
      <c r="O419">
        <f ca="1">DEGREES(ACOS(((Earth_Data!$B$1+Sat_Data!$B$2)/User_Model_Calcs!N419)*SQRT(1-COS(RADIANS(User_Model_Calcs!I419))^2*COS(RADIANS(User_Model_Calcs!B419))^2)))</f>
        <v>61.659082052284532</v>
      </c>
      <c r="P419">
        <f t="shared" ca="1" si="63"/>
        <v>53.990766140658394</v>
      </c>
    </row>
    <row r="420" spans="1:16" x14ac:dyDescent="0.25">
      <c r="A420">
        <f t="shared" ca="1" si="68"/>
        <v>127.45167332959814</v>
      </c>
      <c r="B420">
        <f t="shared" ca="1" si="69"/>
        <v>-15.703207801256756</v>
      </c>
      <c r="C420" s="6">
        <v>20135.9375</v>
      </c>
      <c r="D420">
        <f t="shared" ca="1" si="62"/>
        <v>3</v>
      </c>
      <c r="E420" s="1">
        <v>0.65</v>
      </c>
      <c r="F420">
        <v>19.899999999999999</v>
      </c>
      <c r="G420">
        <f t="shared" ca="1" si="64"/>
        <v>54.048620189015942</v>
      </c>
      <c r="H420">
        <f t="shared" ca="1" si="65"/>
        <v>17.501508080803404</v>
      </c>
      <c r="I420">
        <f ca="1">User_Model_Calcs!A420-Sat_Data!$B$5</f>
        <v>17.451673329598137</v>
      </c>
      <c r="J420">
        <f ca="1">(Earth_Data!$B$1/SQRT(1-Earth_Data!$B$2^2*SIN(RADIANS(User_Model_Calcs!B420))^2))*COS(RADIANS(User_Model_Calcs!B420))</f>
        <v>6141.5921947967026</v>
      </c>
      <c r="K420">
        <f ca="1">((Earth_Data!$B$1*(1-Earth_Data!$B$2^2))/SQRT(1-Earth_Data!$B$2^2*SIN(RADIANS(User_Model_Calcs!B420))^2))*SIN(RADIANS(User_Model_Calcs!B420))</f>
        <v>-1715.1353510343533</v>
      </c>
      <c r="L420">
        <f t="shared" ca="1" si="66"/>
        <v>-15.603219408930975</v>
      </c>
      <c r="M420">
        <f t="shared" ca="1" si="67"/>
        <v>6376.5856035621064</v>
      </c>
      <c r="N420">
        <f ca="1">SQRT(User_Model_Calcs!M420^2+Sat_Data!$B$3^2-2*User_Model_Calcs!M420*Sat_Data!$B$3*COS(RADIANS(L420))*COS(RADIANS(I420)))</f>
        <v>36392.374282739373</v>
      </c>
      <c r="O420">
        <f ca="1">DEGREES(ACOS(((Earth_Data!$B$1+Sat_Data!$B$2)/User_Model_Calcs!N420)*SQRT(1-COS(RADIANS(User_Model_Calcs!I420))^2*COS(RADIANS(User_Model_Calcs!B420))^2)))</f>
        <v>62.709793769619424</v>
      </c>
      <c r="P420">
        <f t="shared" ca="1" si="63"/>
        <v>49.273612207997978</v>
      </c>
    </row>
    <row r="421" spans="1:16" x14ac:dyDescent="0.25">
      <c r="A421">
        <f t="shared" ca="1" si="68"/>
        <v>126.39935969617909</v>
      </c>
      <c r="B421">
        <f t="shared" ca="1" si="69"/>
        <v>-15.081475488988101</v>
      </c>
      <c r="C421" s="6">
        <v>20135.9375</v>
      </c>
      <c r="D421">
        <f t="shared" ca="1" si="62"/>
        <v>3</v>
      </c>
      <c r="E421" s="1">
        <v>0.65</v>
      </c>
      <c r="F421">
        <v>19.899999999999999</v>
      </c>
      <c r="G421">
        <f t="shared" ca="1" si="64"/>
        <v>54.048620189015942</v>
      </c>
      <c r="H421">
        <f t="shared" ca="1" si="65"/>
        <v>14.288266368457085</v>
      </c>
      <c r="I421">
        <f ca="1">User_Model_Calcs!A421-Sat_Data!$B$5</f>
        <v>16.39935969617909</v>
      </c>
      <c r="J421">
        <f ca="1">(Earth_Data!$B$1/SQRT(1-Earth_Data!$B$2^2*SIN(RADIANS(User_Model_Calcs!B421))^2))*COS(RADIANS(User_Model_Calcs!B421))</f>
        <v>6159.8525197321942</v>
      </c>
      <c r="K421">
        <f ca="1">((Earth_Data!$B$1*(1-Earth_Data!$B$2^2))/SQRT(1-Earth_Data!$B$2^2*SIN(RADIANS(User_Model_Calcs!B421))^2))*SIN(RADIANS(User_Model_Calcs!B421))</f>
        <v>-1648.8070451584372</v>
      </c>
      <c r="L421">
        <f t="shared" ca="1" si="66"/>
        <v>-14.98506808437395</v>
      </c>
      <c r="M421">
        <f t="shared" ca="1" si="67"/>
        <v>6376.7035164742574</v>
      </c>
      <c r="N421">
        <f ca="1">SQRT(User_Model_Calcs!M421^2+Sat_Data!$B$3^2-2*User_Model_Calcs!M421*Sat_Data!$B$3*COS(RADIANS(L421))*COS(RADIANS(I421)))</f>
        <v>36334.005960567418</v>
      </c>
      <c r="O421">
        <f ca="1">DEGREES(ACOS(((Earth_Data!$B$1+Sat_Data!$B$2)/User_Model_Calcs!N421)*SQRT(1-COS(RADIANS(User_Model_Calcs!I421))^2*COS(RADIANS(User_Model_Calcs!B421))^2)))</f>
        <v>64.067204292784552</v>
      </c>
      <c r="P421">
        <f t="shared" ca="1" si="63"/>
        <v>48.520287477062773</v>
      </c>
    </row>
    <row r="422" spans="1:16" x14ac:dyDescent="0.25">
      <c r="A422">
        <f t="shared" ca="1" si="68"/>
        <v>129.1524147616629</v>
      </c>
      <c r="B422">
        <f t="shared" ca="1" si="69"/>
        <v>-11.642158902209291</v>
      </c>
      <c r="C422" s="6">
        <v>20135.9375</v>
      </c>
      <c r="D422">
        <f t="shared" ca="1" si="62"/>
        <v>0.75</v>
      </c>
      <c r="E422" s="1">
        <v>0.65</v>
      </c>
      <c r="F422">
        <v>19.899999999999999</v>
      </c>
      <c r="G422">
        <f t="shared" ca="1" si="64"/>
        <v>42.007420362456692</v>
      </c>
      <c r="H422">
        <f t="shared" ca="1" si="65"/>
        <v>16.005198362200566</v>
      </c>
      <c r="I422">
        <f ca="1">User_Model_Calcs!A422-Sat_Data!$B$5</f>
        <v>19.152414761662897</v>
      </c>
      <c r="J422">
        <f ca="1">(Earth_Data!$B$1/SQRT(1-Earth_Data!$B$2^2*SIN(RADIANS(User_Model_Calcs!B422))^2))*COS(RADIANS(User_Model_Calcs!B422))</f>
        <v>6247.7743982217098</v>
      </c>
      <c r="K422">
        <f ca="1">((Earth_Data!$B$1*(1-Earth_Data!$B$2^2))/SQRT(1-Earth_Data!$B$2^2*SIN(RADIANS(User_Model_Calcs!B422))^2))*SIN(RADIANS(User_Model_Calcs!B422))</f>
        <v>-1278.6578361747627</v>
      </c>
      <c r="L422">
        <f t="shared" ca="1" si="66"/>
        <v>-11.566327326113941</v>
      </c>
      <c r="M422">
        <f t="shared" ca="1" si="67"/>
        <v>6377.2761264575784</v>
      </c>
      <c r="N422">
        <f ca="1">SQRT(User_Model_Calcs!M422^2+Sat_Data!$B$3^2-2*User_Model_Calcs!M422*Sat_Data!$B$3*COS(RADIANS(L422))*COS(RADIANS(I422)))</f>
        <v>36342.573450709584</v>
      </c>
      <c r="O422">
        <f ca="1">DEGREES(ACOS(((Earth_Data!$B$1+Sat_Data!$B$2)/User_Model_Calcs!N422)*SQRT(1-COS(RADIANS(User_Model_Calcs!I422))^2*COS(RADIANS(User_Model_Calcs!B422))^2)))</f>
        <v>63.881767396750305</v>
      </c>
      <c r="P422">
        <f t="shared" ca="1" si="63"/>
        <v>59.841693605544322</v>
      </c>
    </row>
    <row r="423" spans="1:16" x14ac:dyDescent="0.25">
      <c r="A423">
        <f t="shared" ca="1" si="68"/>
        <v>128.54056817812062</v>
      </c>
      <c r="B423">
        <f t="shared" ca="1" si="69"/>
        <v>-14.115091013623335</v>
      </c>
      <c r="C423" s="6">
        <v>20135.9375</v>
      </c>
      <c r="D423">
        <f t="shared" ca="1" si="62"/>
        <v>3</v>
      </c>
      <c r="E423" s="1">
        <v>0.65</v>
      </c>
      <c r="F423">
        <v>19.899999999999999</v>
      </c>
      <c r="G423">
        <f t="shared" ca="1" si="64"/>
        <v>54.048620189015942</v>
      </c>
      <c r="H423">
        <f t="shared" ca="1" si="65"/>
        <v>18.840496570661337</v>
      </c>
      <c r="I423">
        <f ca="1">User_Model_Calcs!A423-Sat_Data!$B$5</f>
        <v>18.540568178120623</v>
      </c>
      <c r="J423">
        <f ca="1">(Earth_Data!$B$1/SQRT(1-Earth_Data!$B$2^2*SIN(RADIANS(User_Model_Calcs!B423))^2))*COS(RADIANS(User_Model_Calcs!B423))</f>
        <v>6186.8017596621039</v>
      </c>
      <c r="K423">
        <f ca="1">((Earth_Data!$B$1*(1-Earth_Data!$B$2^2))/SQRT(1-Earth_Data!$B$2^2*SIN(RADIANS(User_Model_Calcs!B423))^2))*SIN(RADIANS(User_Model_Calcs!B423))</f>
        <v>-1545.3346590647343</v>
      </c>
      <c r="L423">
        <f t="shared" ca="1" si="66"/>
        <v>-14.024338422265442</v>
      </c>
      <c r="M423">
        <f t="shared" ca="1" si="67"/>
        <v>6376.8781721046571</v>
      </c>
      <c r="N423">
        <f ca="1">SQRT(User_Model_Calcs!M423^2+Sat_Data!$B$3^2-2*User_Model_Calcs!M423*Sat_Data!$B$3*COS(RADIANS(L423))*COS(RADIANS(I423)))</f>
        <v>36384.542981656283</v>
      </c>
      <c r="O423">
        <f ca="1">DEGREES(ACOS(((Earth_Data!$B$1+Sat_Data!$B$2)/User_Model_Calcs!N423)*SQRT(1-COS(RADIANS(User_Model_Calcs!I423))^2*COS(RADIANS(User_Model_Calcs!B423))^2)))</f>
        <v>62.896259937690544</v>
      </c>
      <c r="P423">
        <f t="shared" ca="1" si="63"/>
        <v>53.977579622836345</v>
      </c>
    </row>
    <row r="424" spans="1:16" x14ac:dyDescent="0.25">
      <c r="A424">
        <f t="shared" ca="1" si="68"/>
        <v>125.89209847535849</v>
      </c>
      <c r="B424">
        <f t="shared" ca="1" si="69"/>
        <v>-11.538385995437249</v>
      </c>
      <c r="C424" s="6">
        <v>20135.9375</v>
      </c>
      <c r="D424">
        <f t="shared" ca="1" si="62"/>
        <v>1.2</v>
      </c>
      <c r="E424" s="1">
        <v>0.65</v>
      </c>
      <c r="F424">
        <v>19.899999999999999</v>
      </c>
      <c r="G424">
        <f t="shared" ca="1" si="64"/>
        <v>46.089820015575185</v>
      </c>
      <c r="H424">
        <f t="shared" ca="1" si="65"/>
        <v>18.877470453828746</v>
      </c>
      <c r="I424">
        <f ca="1">User_Model_Calcs!A424-Sat_Data!$B$5</f>
        <v>15.892098475358495</v>
      </c>
      <c r="J424">
        <f ca="1">(Earth_Data!$B$1/SQRT(1-Earth_Data!$B$2^2*SIN(RADIANS(User_Model_Calcs!B424))^2))*COS(RADIANS(User_Model_Calcs!B424))</f>
        <v>6250.08071663788</v>
      </c>
      <c r="K424">
        <f ca="1">((Earth_Data!$B$1*(1-Earth_Data!$B$2^2))/SQRT(1-Earth_Data!$B$2^2*SIN(RADIANS(User_Model_Calcs!B424))^2))*SIN(RADIANS(User_Model_Calcs!B424))</f>
        <v>-1267.4126366129587</v>
      </c>
      <c r="L424">
        <f t="shared" ca="1" si="66"/>
        <v>-11.463193575496712</v>
      </c>
      <c r="M424">
        <f t="shared" ca="1" si="67"/>
        <v>6377.291255379112</v>
      </c>
      <c r="N424">
        <f ca="1">SQRT(User_Model_Calcs!M424^2+Sat_Data!$B$3^2-2*User_Model_Calcs!M424*Sat_Data!$B$3*COS(RADIANS(L424))*COS(RADIANS(I424)))</f>
        <v>36215.613361608019</v>
      </c>
      <c r="O424">
        <f ca="1">DEGREES(ACOS(((Earth_Data!$B$1+Sat_Data!$B$2)/User_Model_Calcs!N424)*SQRT(1-COS(RADIANS(User_Model_Calcs!I424))^2*COS(RADIANS(User_Model_Calcs!B424))^2)))</f>
        <v>67.069293381418277</v>
      </c>
      <c r="P424">
        <f t="shared" ca="1" si="63"/>
        <v>54.909701869371929</v>
      </c>
    </row>
    <row r="425" spans="1:16" x14ac:dyDescent="0.25">
      <c r="A425">
        <f t="shared" ca="1" si="68"/>
        <v>129.76315891232912</v>
      </c>
      <c r="B425">
        <f t="shared" ca="1" si="69"/>
        <v>-15.374258056245958</v>
      </c>
      <c r="C425" s="6">
        <v>20135.9375</v>
      </c>
      <c r="D425">
        <f t="shared" ca="1" si="62"/>
        <v>1.2</v>
      </c>
      <c r="E425" s="1">
        <v>0.65</v>
      </c>
      <c r="F425">
        <v>19.899999999999999</v>
      </c>
      <c r="G425">
        <f t="shared" ca="1" si="64"/>
        <v>46.089820015575185</v>
      </c>
      <c r="H425">
        <f t="shared" ca="1" si="65"/>
        <v>19.995770259047848</v>
      </c>
      <c r="I425">
        <f ca="1">User_Model_Calcs!A425-Sat_Data!$B$5</f>
        <v>19.763158912329118</v>
      </c>
      <c r="J425">
        <f ca="1">(Earth_Data!$B$1/SQRT(1-Earth_Data!$B$2^2*SIN(RADIANS(User_Model_Calcs!B425))^2))*COS(RADIANS(User_Model_Calcs!B425))</f>
        <v>6151.3432671355122</v>
      </c>
      <c r="K425">
        <f ca="1">((Earth_Data!$B$1*(1-Earth_Data!$B$2^2))/SQRT(1-Earth_Data!$B$2^2*SIN(RADIANS(User_Model_Calcs!B425))^2))*SIN(RADIANS(User_Model_Calcs!B425))</f>
        <v>-1680.0661998734072</v>
      </c>
      <c r="L425">
        <f t="shared" ca="1" si="66"/>
        <v>-15.276158603289323</v>
      </c>
      <c r="M425">
        <f t="shared" ca="1" si="67"/>
        <v>6376.6485261530979</v>
      </c>
      <c r="N425">
        <f ca="1">SQRT(User_Model_Calcs!M425^2+Sat_Data!$B$3^2-2*User_Model_Calcs!M425*Sat_Data!$B$3*COS(RADIANS(L425))*COS(RADIANS(I425)))</f>
        <v>36473.254811157567</v>
      </c>
      <c r="O425">
        <f ca="1">DEGREES(ACOS(((Earth_Data!$B$1+Sat_Data!$B$2)/User_Model_Calcs!N425)*SQRT(1-COS(RADIANS(User_Model_Calcs!I425))^2*COS(RADIANS(User_Model_Calcs!B425))^2)))</f>
        <v>60.935749434892408</v>
      </c>
      <c r="P425">
        <f t="shared" ca="1" si="63"/>
        <v>53.576545312550884</v>
      </c>
    </row>
    <row r="426" spans="1:16" x14ac:dyDescent="0.25">
      <c r="A426">
        <f t="shared" ca="1" si="68"/>
        <v>129.71711814136165</v>
      </c>
      <c r="B426">
        <f t="shared" ca="1" si="69"/>
        <v>-11.481159117244616</v>
      </c>
      <c r="C426" s="6">
        <v>20135.9375</v>
      </c>
      <c r="D426">
        <f t="shared" ca="1" si="62"/>
        <v>1.2</v>
      </c>
      <c r="E426" s="1">
        <v>0.65</v>
      </c>
      <c r="F426">
        <v>19.899999999999999</v>
      </c>
      <c r="G426">
        <f t="shared" ca="1" si="64"/>
        <v>46.089820015575185</v>
      </c>
      <c r="H426">
        <f t="shared" ca="1" si="65"/>
        <v>23.192580873705143</v>
      </c>
      <c r="I426">
        <f ca="1">User_Model_Calcs!A426-Sat_Data!$B$5</f>
        <v>19.717118141361652</v>
      </c>
      <c r="J426">
        <f ca="1">(Earth_Data!$B$1/SQRT(1-Earth_Data!$B$2^2*SIN(RADIANS(User_Model_Calcs!B426))^2))*COS(RADIANS(User_Model_Calcs!B426))</f>
        <v>6251.3438441190201</v>
      </c>
      <c r="K426">
        <f ca="1">((Earth_Data!$B$1*(1-Earth_Data!$B$2^2))/SQRT(1-Earth_Data!$B$2^2*SIN(RADIANS(User_Model_Calcs!B426))^2))*SIN(RADIANS(User_Model_Calcs!B426))</f>
        <v>-1261.2095824479597</v>
      </c>
      <c r="L426">
        <f t="shared" ca="1" si="66"/>
        <v>-11.406319586734453</v>
      </c>
      <c r="M426">
        <f t="shared" ca="1" si="67"/>
        <v>6377.2995435578632</v>
      </c>
      <c r="N426">
        <f ca="1">SQRT(User_Model_Calcs!M426^2+Sat_Data!$B$3^2-2*User_Model_Calcs!M426*Sat_Data!$B$3*COS(RADIANS(L426))*COS(RADIANS(I426)))</f>
        <v>36362.444590303086</v>
      </c>
      <c r="O426">
        <f ca="1">DEGREES(ACOS(((Earth_Data!$B$1+Sat_Data!$B$2)/User_Model_Calcs!N426)*SQRT(1-COS(RADIANS(User_Model_Calcs!I426))^2*COS(RADIANS(User_Model_Calcs!B426))^2)))</f>
        <v>63.41713378129846</v>
      </c>
      <c r="P426">
        <f t="shared" ca="1" si="63"/>
        <v>60.95263824598257</v>
      </c>
    </row>
    <row r="427" spans="1:16" x14ac:dyDescent="0.25">
      <c r="A427">
        <f t="shared" ca="1" si="68"/>
        <v>127.34437458070531</v>
      </c>
      <c r="B427">
        <f t="shared" ca="1" si="69"/>
        <v>-13.073629861222544</v>
      </c>
      <c r="C427" s="6">
        <v>20135.9375</v>
      </c>
      <c r="D427">
        <f t="shared" ca="1" si="62"/>
        <v>3</v>
      </c>
      <c r="E427" s="1">
        <v>0.65</v>
      </c>
      <c r="F427">
        <v>19.899999999999999</v>
      </c>
      <c r="G427">
        <f t="shared" ca="1" si="64"/>
        <v>54.048620189015942</v>
      </c>
      <c r="H427">
        <f t="shared" ca="1" si="65"/>
        <v>21.763220285981223</v>
      </c>
      <c r="I427">
        <f ca="1">User_Model_Calcs!A427-Sat_Data!$B$5</f>
        <v>17.344374580705306</v>
      </c>
      <c r="J427">
        <f ca="1">(Earth_Data!$B$1/SQRT(1-Earth_Data!$B$2^2*SIN(RADIANS(User_Model_Calcs!B427))^2))*COS(RADIANS(User_Model_Calcs!B427))</f>
        <v>6213.8841095137732</v>
      </c>
      <c r="K427">
        <f ca="1">((Earth_Data!$B$1*(1-Earth_Data!$B$2^2))/SQRT(1-Earth_Data!$B$2^2*SIN(RADIANS(User_Model_Calcs!B427))^2))*SIN(RADIANS(User_Model_Calcs!B427))</f>
        <v>-1433.3414731043231</v>
      </c>
      <c r="L427">
        <f t="shared" ca="1" si="66"/>
        <v>-12.989085790732391</v>
      </c>
      <c r="M427">
        <f t="shared" ca="1" si="67"/>
        <v>6377.0544536634352</v>
      </c>
      <c r="N427">
        <f ca="1">SQRT(User_Model_Calcs!M427^2+Sat_Data!$B$3^2-2*User_Model_Calcs!M427*Sat_Data!$B$3*COS(RADIANS(L427))*COS(RADIANS(I427)))</f>
        <v>36308.426305990433</v>
      </c>
      <c r="O427">
        <f ca="1">DEGREES(ACOS(((Earth_Data!$B$1+Sat_Data!$B$2)/User_Model_Calcs!N427)*SQRT(1-COS(RADIANS(User_Model_Calcs!I427))^2*COS(RADIANS(User_Model_Calcs!B427))^2)))</f>
        <v>64.693652917159085</v>
      </c>
      <c r="P427">
        <f t="shared" ca="1" si="63"/>
        <v>54.08500866564836</v>
      </c>
    </row>
    <row r="428" spans="1:16" x14ac:dyDescent="0.25">
      <c r="A428">
        <f t="shared" ca="1" si="68"/>
        <v>128.7794846368449</v>
      </c>
      <c r="B428">
        <f t="shared" ca="1" si="69"/>
        <v>-13.058215989877587</v>
      </c>
      <c r="C428" s="6">
        <v>20135.9375</v>
      </c>
      <c r="D428">
        <f t="shared" ca="1" si="62"/>
        <v>3</v>
      </c>
      <c r="E428" s="1">
        <v>0.65</v>
      </c>
      <c r="F428">
        <v>19.899999999999999</v>
      </c>
      <c r="G428">
        <f t="shared" ca="1" si="64"/>
        <v>54.048620189015942</v>
      </c>
      <c r="H428">
        <f t="shared" ca="1" si="65"/>
        <v>18.646199503113355</v>
      </c>
      <c r="I428">
        <f ca="1">User_Model_Calcs!A428-Sat_Data!$B$5</f>
        <v>18.779484636844899</v>
      </c>
      <c r="J428">
        <f ca="1">(Earth_Data!$B$1/SQRT(1-Earth_Data!$B$2^2*SIN(RADIANS(User_Model_Calcs!B428))^2))*COS(RADIANS(User_Model_Calcs!B428))</f>
        <v>6214.2696195237586</v>
      </c>
      <c r="K428">
        <f ca="1">((Earth_Data!$B$1*(1-Earth_Data!$B$2^2))/SQRT(1-Earth_Data!$B$2^2*SIN(RADIANS(User_Model_Calcs!B428))^2))*SIN(RADIANS(User_Model_Calcs!B428))</f>
        <v>-1431.6803677675462</v>
      </c>
      <c r="L428">
        <f t="shared" ca="1" si="66"/>
        <v>-12.973764658680302</v>
      </c>
      <c r="M428">
        <f t="shared" ca="1" si="67"/>
        <v>6377.0569685072578</v>
      </c>
      <c r="N428">
        <f ca="1">SQRT(User_Model_Calcs!M428^2+Sat_Data!$B$3^2-2*User_Model_Calcs!M428*Sat_Data!$B$3*COS(RADIANS(L428))*COS(RADIANS(I428)))</f>
        <v>36363.997337667337</v>
      </c>
      <c r="O428">
        <f ca="1">DEGREES(ACOS(((Earth_Data!$B$1+Sat_Data!$B$2)/User_Model_Calcs!N428)*SQRT(1-COS(RADIANS(User_Model_Calcs!I428))^2*COS(RADIANS(User_Model_Calcs!B428))^2)))</f>
        <v>63.373821113415801</v>
      </c>
      <c r="P428">
        <f t="shared" ca="1" si="63"/>
        <v>56.396876422443036</v>
      </c>
    </row>
    <row r="429" spans="1:16" x14ac:dyDescent="0.25">
      <c r="A429">
        <f t="shared" ca="1" si="68"/>
        <v>129.18311839179691</v>
      </c>
      <c r="B429">
        <f t="shared" ca="1" si="69"/>
        <v>-11.633627146771991</v>
      </c>
      <c r="C429" s="6">
        <v>20135.9375</v>
      </c>
      <c r="D429">
        <f t="shared" ca="1" si="62"/>
        <v>0.75</v>
      </c>
      <c r="E429" s="1">
        <v>0.65</v>
      </c>
      <c r="F429">
        <v>19.899999999999999</v>
      </c>
      <c r="G429">
        <f t="shared" ca="1" si="64"/>
        <v>42.007420362456692</v>
      </c>
      <c r="H429">
        <f t="shared" ca="1" si="65"/>
        <v>23.195746585662558</v>
      </c>
      <c r="I429">
        <f ca="1">User_Model_Calcs!A429-Sat_Data!$B$5</f>
        <v>19.18311839179691</v>
      </c>
      <c r="J429">
        <f ca="1">(Earth_Data!$B$1/SQRT(1-Earth_Data!$B$2^2*SIN(RADIANS(User_Model_Calcs!B429))^2))*COS(RADIANS(User_Model_Calcs!B429))</f>
        <v>6247.9647826517312</v>
      </c>
      <c r="K429">
        <f ca="1">((Earth_Data!$B$1*(1-Earth_Data!$B$2^2))/SQRT(1-Earth_Data!$B$2^2*SIN(RADIANS(User_Model_Calcs!B429))^2))*SIN(RADIANS(User_Model_Calcs!B429))</f>
        <v>-1277.733459699451</v>
      </c>
      <c r="L429">
        <f t="shared" ca="1" si="66"/>
        <v>-11.557848082224599</v>
      </c>
      <c r="M429">
        <f t="shared" ca="1" si="67"/>
        <v>6377.2773751258328</v>
      </c>
      <c r="N429">
        <f ca="1">SQRT(User_Model_Calcs!M429^2+Sat_Data!$B$3^2-2*User_Model_Calcs!M429*Sat_Data!$B$3*COS(RADIANS(L429))*COS(RADIANS(I429)))</f>
        <v>36343.640411738204</v>
      </c>
      <c r="O429">
        <f ca="1">DEGREES(ACOS(((Earth_Data!$B$1+Sat_Data!$B$2)/User_Model_Calcs!N429)*SQRT(1-COS(RADIANS(User_Model_Calcs!I429))^2*COS(RADIANS(User_Model_Calcs!B429))^2)))</f>
        <v>63.856616991924128</v>
      </c>
      <c r="P429">
        <f t="shared" ca="1" si="63"/>
        <v>59.902655840533967</v>
      </c>
    </row>
    <row r="430" spans="1:16" x14ac:dyDescent="0.25">
      <c r="A430">
        <f t="shared" ca="1" si="68"/>
        <v>129.12562350045638</v>
      </c>
      <c r="B430">
        <f t="shared" ca="1" si="69"/>
        <v>-11.870892546255817</v>
      </c>
      <c r="C430" s="6">
        <v>20135.9375</v>
      </c>
      <c r="D430">
        <f t="shared" ca="1" si="62"/>
        <v>3</v>
      </c>
      <c r="E430" s="1">
        <v>0.65</v>
      </c>
      <c r="F430">
        <v>19.899999999999999</v>
      </c>
      <c r="G430">
        <f t="shared" ca="1" si="64"/>
        <v>54.048620189015942</v>
      </c>
      <c r="H430">
        <f t="shared" ca="1" si="65"/>
        <v>20.752138360435499</v>
      </c>
      <c r="I430">
        <f ca="1">User_Model_Calcs!A430-Sat_Data!$B$5</f>
        <v>19.125623500456385</v>
      </c>
      <c r="J430">
        <f ca="1">(Earth_Data!$B$1/SQRT(1-Earth_Data!$B$2^2*SIN(RADIANS(User_Model_Calcs!B430))^2))*COS(RADIANS(User_Model_Calcs!B430))</f>
        <v>6242.6189115619045</v>
      </c>
      <c r="K430">
        <f ca="1">((Earth_Data!$B$1*(1-Earth_Data!$B$2^2))/SQRT(1-Earth_Data!$B$2^2*SIN(RADIANS(User_Model_Calcs!B430))^2))*SIN(RADIANS(User_Model_Calcs!B430))</f>
        <v>-1303.4296418635345</v>
      </c>
      <c r="L430">
        <f t="shared" ca="1" si="66"/>
        <v>-11.793655651269701</v>
      </c>
      <c r="M430">
        <f t="shared" ca="1" si="67"/>
        <v>6377.2423277055141</v>
      </c>
      <c r="N430">
        <f ca="1">SQRT(User_Model_Calcs!M430^2+Sat_Data!$B$3^2-2*User_Model_Calcs!M430*Sat_Data!$B$3*COS(RADIANS(L430))*COS(RADIANS(I430)))</f>
        <v>36347.107150822339</v>
      </c>
      <c r="O430">
        <f ca="1">DEGREES(ACOS(((Earth_Data!$B$1+Sat_Data!$B$2)/User_Model_Calcs!N430)*SQRT(1-COS(RADIANS(User_Model_Calcs!I430))^2*COS(RADIANS(User_Model_Calcs!B430))^2)))</f>
        <v>63.773866906061848</v>
      </c>
      <c r="P430">
        <f t="shared" ca="1" si="63"/>
        <v>59.324071567462063</v>
      </c>
    </row>
    <row r="431" spans="1:16" x14ac:dyDescent="0.25">
      <c r="A431">
        <f t="shared" ca="1" si="68"/>
        <v>129.39101146188233</v>
      </c>
      <c r="B431">
        <f t="shared" ca="1" si="69"/>
        <v>-13.859653101517504</v>
      </c>
      <c r="C431" s="6">
        <v>20135.9375</v>
      </c>
      <c r="D431">
        <f t="shared" ca="1" si="62"/>
        <v>0.75</v>
      </c>
      <c r="E431" s="1">
        <v>0.65</v>
      </c>
      <c r="F431">
        <v>19.899999999999999</v>
      </c>
      <c r="G431">
        <f t="shared" ca="1" si="64"/>
        <v>42.007420362456692</v>
      </c>
      <c r="H431">
        <f t="shared" ca="1" si="65"/>
        <v>16.065299150618053</v>
      </c>
      <c r="I431">
        <f ca="1">User_Model_Calcs!A431-Sat_Data!$B$5</f>
        <v>19.391011461882329</v>
      </c>
      <c r="J431">
        <f ca="1">(Earth_Data!$B$1/SQRT(1-Earth_Data!$B$2^2*SIN(RADIANS(User_Model_Calcs!B431))^2))*COS(RADIANS(User_Model_Calcs!B431))</f>
        <v>6193.6327739644539</v>
      </c>
      <c r="K431">
        <f ca="1">((Earth_Data!$B$1*(1-Earth_Data!$B$2^2))/SQRT(1-Earth_Data!$B$2^2*SIN(RADIANS(User_Model_Calcs!B431))^2))*SIN(RADIANS(User_Model_Calcs!B431))</f>
        <v>-1517.9112109233442</v>
      </c>
      <c r="L431">
        <f t="shared" ca="1" si="66"/>
        <v>-13.770412575423185</v>
      </c>
      <c r="M431">
        <f t="shared" ca="1" si="67"/>
        <v>6376.9225636644978</v>
      </c>
      <c r="N431">
        <f ca="1">SQRT(User_Model_Calcs!M431^2+Sat_Data!$B$3^2-2*User_Model_Calcs!M431*Sat_Data!$B$3*COS(RADIANS(L431))*COS(RADIANS(I431)))</f>
        <v>36411.659517819637</v>
      </c>
      <c r="O431">
        <f ca="1">DEGREES(ACOS(((Earth_Data!$B$1+Sat_Data!$B$2)/User_Model_Calcs!N431)*SQRT(1-COS(RADIANS(User_Model_Calcs!I431))^2*COS(RADIANS(User_Model_Calcs!B431))^2)))</f>
        <v>62.286166382519646</v>
      </c>
      <c r="P431">
        <f t="shared" ca="1" si="63"/>
        <v>55.762206422807132</v>
      </c>
    </row>
    <row r="432" spans="1:16" x14ac:dyDescent="0.25">
      <c r="A432">
        <f t="shared" ca="1" si="68"/>
        <v>127.7743336079244</v>
      </c>
      <c r="B432">
        <f t="shared" ca="1" si="69"/>
        <v>-13.842026750735496</v>
      </c>
      <c r="C432" s="6">
        <v>20135.9375</v>
      </c>
      <c r="D432">
        <f t="shared" ca="1" si="62"/>
        <v>0.75</v>
      </c>
      <c r="E432" s="1">
        <v>0.65</v>
      </c>
      <c r="F432">
        <v>19.899999999999999</v>
      </c>
      <c r="G432">
        <f t="shared" ca="1" si="64"/>
        <v>42.007420362456692</v>
      </c>
      <c r="H432">
        <f t="shared" ca="1" si="65"/>
        <v>21.476795387965851</v>
      </c>
      <c r="I432">
        <f ca="1">User_Model_Calcs!A432-Sat_Data!$B$5</f>
        <v>17.774333607924405</v>
      </c>
      <c r="J432">
        <f ca="1">(Earth_Data!$B$1/SQRT(1-Earth_Data!$B$2^2*SIN(RADIANS(User_Model_Calcs!B432))^2))*COS(RADIANS(User_Model_Calcs!B432))</f>
        <v>6194.0996287871449</v>
      </c>
      <c r="K432">
        <f ca="1">((Earth_Data!$B$1*(1-Earth_Data!$B$2^2))/SQRT(1-Earth_Data!$B$2^2*SIN(RADIANS(User_Model_Calcs!B432))^2))*SIN(RADIANS(User_Model_Calcs!B432))</f>
        <v>-1516.0177729243721</v>
      </c>
      <c r="L432">
        <f t="shared" ca="1" si="66"/>
        <v>-13.752890824588825</v>
      </c>
      <c r="M432">
        <f t="shared" ca="1" si="67"/>
        <v>6376.9255993122279</v>
      </c>
      <c r="N432">
        <f ca="1">SQRT(User_Model_Calcs!M432^2+Sat_Data!$B$3^2-2*User_Model_Calcs!M432*Sat_Data!$B$3*COS(RADIANS(L432))*COS(RADIANS(I432)))</f>
        <v>36346.599032077727</v>
      </c>
      <c r="O432">
        <f ca="1">DEGREES(ACOS(((Earth_Data!$B$1+Sat_Data!$B$2)/User_Model_Calcs!N432)*SQRT(1-COS(RADIANS(User_Model_Calcs!I432))^2*COS(RADIANS(User_Model_Calcs!B432))^2)))</f>
        <v>63.776161461618223</v>
      </c>
      <c r="P432">
        <f t="shared" ca="1" si="63"/>
        <v>53.265591412158344</v>
      </c>
    </row>
    <row r="433" spans="1:16" x14ac:dyDescent="0.25">
      <c r="A433">
        <f t="shared" ca="1" si="68"/>
        <v>126.76593562090493</v>
      </c>
      <c r="B433">
        <f t="shared" ca="1" si="69"/>
        <v>-13.494384121722584</v>
      </c>
      <c r="C433" s="6">
        <v>20135.9375</v>
      </c>
      <c r="D433">
        <f t="shared" ca="1" si="62"/>
        <v>3</v>
      </c>
      <c r="E433" s="1">
        <v>0.65</v>
      </c>
      <c r="F433">
        <v>19.899999999999999</v>
      </c>
      <c r="G433">
        <f t="shared" ca="1" si="64"/>
        <v>54.048620189015942</v>
      </c>
      <c r="H433">
        <f t="shared" ca="1" si="65"/>
        <v>16.537261538514368</v>
      </c>
      <c r="I433">
        <f ca="1">User_Model_Calcs!A433-Sat_Data!$B$5</f>
        <v>16.765935620904926</v>
      </c>
      <c r="J433">
        <f ca="1">(Earth_Data!$B$1/SQRT(1-Earth_Data!$B$2^2*SIN(RADIANS(User_Model_Calcs!B433))^2))*COS(RADIANS(User_Model_Calcs!B433))</f>
        <v>6203.18812532016</v>
      </c>
      <c r="K433">
        <f ca="1">((Earth_Data!$B$1*(1-Earth_Data!$B$2^2))/SQRT(1-Earth_Data!$B$2^2*SIN(RADIANS(User_Model_Calcs!B433))^2))*SIN(RADIANS(User_Model_Calcs!B433))</f>
        <v>-1478.6451467080242</v>
      </c>
      <c r="L433">
        <f t="shared" ca="1" si="66"/>
        <v>-13.407317993395655</v>
      </c>
      <c r="M433">
        <f t="shared" ca="1" si="67"/>
        <v>6376.9847410822804</v>
      </c>
      <c r="N433">
        <f ca="1">SQRT(User_Model_Calcs!M433^2+Sat_Data!$B$3^2-2*User_Model_Calcs!M433*Sat_Data!$B$3*COS(RADIANS(L433))*COS(RADIANS(I433)))</f>
        <v>36298.939366318205</v>
      </c>
      <c r="O433">
        <f ca="1">DEGREES(ACOS(((Earth_Data!$B$1+Sat_Data!$B$2)/User_Model_Calcs!N433)*SQRT(1-COS(RADIANS(User_Model_Calcs!I433))^2*COS(RADIANS(User_Model_Calcs!B433))^2)))</f>
        <v>64.923452296485237</v>
      </c>
      <c r="P433">
        <f t="shared" ca="1" si="63"/>
        <v>52.240188800528038</v>
      </c>
    </row>
    <row r="434" spans="1:16" x14ac:dyDescent="0.25">
      <c r="A434">
        <f t="shared" ca="1" si="68"/>
        <v>130.06753641767335</v>
      </c>
      <c r="B434">
        <f t="shared" ca="1" si="69"/>
        <v>-12.201056522239353</v>
      </c>
      <c r="C434" s="6">
        <v>20135.9375</v>
      </c>
      <c r="D434">
        <f t="shared" ca="1" si="62"/>
        <v>3</v>
      </c>
      <c r="E434" s="1">
        <v>0.65</v>
      </c>
      <c r="F434">
        <v>19.899999999999999</v>
      </c>
      <c r="G434">
        <f t="shared" ca="1" si="64"/>
        <v>54.048620189015942</v>
      </c>
      <c r="H434">
        <f t="shared" ca="1" si="65"/>
        <v>17.796116941078672</v>
      </c>
      <c r="I434">
        <f ca="1">User_Model_Calcs!A434-Sat_Data!$B$5</f>
        <v>20.067536417673352</v>
      </c>
      <c r="J434">
        <f ca="1">(Earth_Data!$B$1/SQRT(1-Earth_Data!$B$2^2*SIN(RADIANS(User_Model_Calcs!B434))^2))*COS(RADIANS(User_Model_Calcs!B434))</f>
        <v>6235.0028081399541</v>
      </c>
      <c r="K434">
        <f ca="1">((Earth_Data!$B$1*(1-Earth_Data!$B$2^2))/SQRT(1-Earth_Data!$B$2^2*SIN(RADIANS(User_Model_Calcs!B434))^2))*SIN(RADIANS(User_Model_Calcs!B434))</f>
        <v>-1339.1502916073168</v>
      </c>
      <c r="L434">
        <f t="shared" ca="1" si="66"/>
        <v>-12.12179975593156</v>
      </c>
      <c r="M434">
        <f t="shared" ca="1" si="67"/>
        <v>6377.1924481722426</v>
      </c>
      <c r="N434">
        <f ca="1">SQRT(User_Model_Calcs!M434^2+Sat_Data!$B$3^2-2*User_Model_Calcs!M434*Sat_Data!$B$3*COS(RADIANS(L434))*COS(RADIANS(I434)))</f>
        <v>36395.293336762748</v>
      </c>
      <c r="O434">
        <f ca="1">DEGREES(ACOS(((Earth_Data!$B$1+Sat_Data!$B$2)/User_Model_Calcs!N434)*SQRT(1-COS(RADIANS(User_Model_Calcs!I434))^2*COS(RADIANS(User_Model_Calcs!B434))^2)))</f>
        <v>62.661477025132051</v>
      </c>
      <c r="P434">
        <f t="shared" ca="1" si="63"/>
        <v>59.949034867190427</v>
      </c>
    </row>
    <row r="435" spans="1:16" x14ac:dyDescent="0.25">
      <c r="A435">
        <f t="shared" ca="1" si="68"/>
        <v>128.3618372758074</v>
      </c>
      <c r="B435">
        <f t="shared" ca="1" si="69"/>
        <v>-15.511135005450591</v>
      </c>
      <c r="C435" s="6">
        <v>20135.9375</v>
      </c>
      <c r="D435">
        <f t="shared" ca="1" si="62"/>
        <v>1.2</v>
      </c>
      <c r="E435" s="1">
        <v>0.65</v>
      </c>
      <c r="F435">
        <v>19.899999999999999</v>
      </c>
      <c r="G435">
        <f t="shared" ca="1" si="64"/>
        <v>46.089820015575185</v>
      </c>
      <c r="H435">
        <f t="shared" ca="1" si="65"/>
        <v>20.741947580747222</v>
      </c>
      <c r="I435">
        <f ca="1">User_Model_Calcs!A435-Sat_Data!$B$5</f>
        <v>18.361837275807403</v>
      </c>
      <c r="J435">
        <f ca="1">(Earth_Data!$B$1/SQRT(1-Earth_Data!$B$2^2*SIN(RADIANS(User_Model_Calcs!B435))^2))*COS(RADIANS(User_Model_Calcs!B435))</f>
        <v>6147.3103128184675</v>
      </c>
      <c r="K435">
        <f ca="1">((Earth_Data!$B$1*(1-Earth_Data!$B$2^2))/SQRT(1-Earth_Data!$B$2^2*SIN(RADIANS(User_Model_Calcs!B435))^2))*SIN(RADIANS(User_Model_Calcs!B435))</f>
        <v>-1694.6652462379404</v>
      </c>
      <c r="L435">
        <f t="shared" ca="1" si="66"/>
        <v>-15.412247987379258</v>
      </c>
      <c r="M435">
        <f t="shared" ca="1" si="67"/>
        <v>6376.6224899150948</v>
      </c>
      <c r="N435">
        <f ca="1">SQRT(User_Model_Calcs!M435^2+Sat_Data!$B$3^2-2*User_Model_Calcs!M435*Sat_Data!$B$3*COS(RADIANS(L435))*COS(RADIANS(I435)))</f>
        <v>36420.836122489265</v>
      </c>
      <c r="O435">
        <f ca="1">DEGREES(ACOS(((Earth_Data!$B$1+Sat_Data!$B$2)/User_Model_Calcs!N435)*SQRT(1-COS(RADIANS(User_Model_Calcs!I435))^2*COS(RADIANS(User_Model_Calcs!B435))^2)))</f>
        <v>62.073617161658163</v>
      </c>
      <c r="P435">
        <f t="shared" ca="1" si="63"/>
        <v>51.141520001519112</v>
      </c>
    </row>
    <row r="436" spans="1:16" x14ac:dyDescent="0.25">
      <c r="A436">
        <f t="shared" ca="1" si="68"/>
        <v>127.98506074385465</v>
      </c>
      <c r="B436">
        <f t="shared" ca="1" si="69"/>
        <v>-15.53749567152283</v>
      </c>
      <c r="C436" s="6">
        <v>20135.9375</v>
      </c>
      <c r="D436">
        <f t="shared" ca="1" si="62"/>
        <v>0.75</v>
      </c>
      <c r="E436" s="1">
        <v>0.65</v>
      </c>
      <c r="F436">
        <v>19.899999999999999</v>
      </c>
      <c r="G436">
        <f t="shared" ca="1" si="64"/>
        <v>42.007420362456692</v>
      </c>
      <c r="H436">
        <f t="shared" ca="1" si="65"/>
        <v>15.699746874383953</v>
      </c>
      <c r="I436">
        <f ca="1">User_Model_Calcs!A436-Sat_Data!$B$5</f>
        <v>17.985060743854646</v>
      </c>
      <c r="J436">
        <f ca="1">(Earth_Data!$B$1/SQRT(1-Earth_Data!$B$2^2*SIN(RADIANS(User_Model_Calcs!B436))^2))*COS(RADIANS(User_Model_Calcs!B436))</f>
        <v>6146.5296095913991</v>
      </c>
      <c r="K436">
        <f ca="1">((Earth_Data!$B$1*(1-Earth_Data!$B$2^2))/SQRT(1-Earth_Data!$B$2^2*SIN(RADIANS(User_Model_Calcs!B436))^2))*SIN(RADIANS(User_Model_Calcs!B436))</f>
        <v>-1697.4757389856709</v>
      </c>
      <c r="L436">
        <f t="shared" ca="1" si="66"/>
        <v>-15.438457235422131</v>
      </c>
      <c r="M436">
        <f t="shared" ca="1" si="67"/>
        <v>6376.6174517551817</v>
      </c>
      <c r="N436">
        <f ca="1">SQRT(User_Model_Calcs!M436^2+Sat_Data!$B$3^2-2*User_Model_Calcs!M436*Sat_Data!$B$3*COS(RADIANS(L436))*COS(RADIANS(I436)))</f>
        <v>36407.095863321469</v>
      </c>
      <c r="O436">
        <f ca="1">DEGREES(ACOS(((Earth_Data!$B$1+Sat_Data!$B$2)/User_Model_Calcs!N436)*SQRT(1-COS(RADIANS(User_Model_Calcs!I436))^2*COS(RADIANS(User_Model_Calcs!B436))^2)))</f>
        <v>62.379351361752221</v>
      </c>
      <c r="P436">
        <f t="shared" ca="1" si="63"/>
        <v>50.472329233363176</v>
      </c>
    </row>
    <row r="437" spans="1:16" x14ac:dyDescent="0.25">
      <c r="A437">
        <f t="shared" ca="1" si="68"/>
        <v>126.36622510876556</v>
      </c>
      <c r="B437">
        <f t="shared" ca="1" si="69"/>
        <v>-14.843609636950378</v>
      </c>
      <c r="C437" s="6">
        <v>20135.9375</v>
      </c>
      <c r="D437">
        <f t="shared" ca="1" si="62"/>
        <v>3</v>
      </c>
      <c r="E437" s="1">
        <v>0.65</v>
      </c>
      <c r="F437">
        <v>19.899999999999999</v>
      </c>
      <c r="G437">
        <f t="shared" ca="1" si="64"/>
        <v>54.048620189015942</v>
      </c>
      <c r="H437">
        <f t="shared" ca="1" si="65"/>
        <v>20.358962802156309</v>
      </c>
      <c r="I437">
        <f ca="1">User_Model_Calcs!A437-Sat_Data!$B$5</f>
        <v>16.366225108765562</v>
      </c>
      <c r="J437">
        <f ca="1">(Earth_Data!$B$1/SQRT(1-Earth_Data!$B$2^2*SIN(RADIANS(User_Model_Calcs!B437))^2))*COS(RADIANS(User_Model_Calcs!B437))</f>
        <v>6166.6478733691265</v>
      </c>
      <c r="K437">
        <f ca="1">((Earth_Data!$B$1*(1-Earth_Data!$B$2^2))/SQRT(1-Earth_Data!$B$2^2*SIN(RADIANS(User_Model_Calcs!B437))^2))*SIN(RADIANS(User_Model_Calcs!B437))</f>
        <v>-1623.3799601004996</v>
      </c>
      <c r="L437">
        <f t="shared" ca="1" si="66"/>
        <v>-14.748584263541209</v>
      </c>
      <c r="M437">
        <f t="shared" ca="1" si="67"/>
        <v>6376.7474851199713</v>
      </c>
      <c r="N437">
        <f ca="1">SQRT(User_Model_Calcs!M437^2+Sat_Data!$B$3^2-2*User_Model_Calcs!M437*Sat_Data!$B$3*COS(RADIANS(L437))*COS(RADIANS(I437)))</f>
        <v>36325.280446967699</v>
      </c>
      <c r="O437">
        <f ca="1">DEGREES(ACOS(((Earth_Data!$B$1+Sat_Data!$B$2)/User_Model_Calcs!N437)*SQRT(1-COS(RADIANS(User_Model_Calcs!I437))^2*COS(RADIANS(User_Model_Calcs!B437))^2)))</f>
        <v>64.27687330057546</v>
      </c>
      <c r="P437">
        <f t="shared" ca="1" si="63"/>
        <v>48.900882492133519</v>
      </c>
    </row>
    <row r="438" spans="1:16" x14ac:dyDescent="0.25">
      <c r="A438">
        <f t="shared" ca="1" si="68"/>
        <v>129.31788391473481</v>
      </c>
      <c r="B438">
        <f t="shared" ca="1" si="69"/>
        <v>-11.890054641530305</v>
      </c>
      <c r="C438" s="6">
        <v>20135.9375</v>
      </c>
      <c r="D438">
        <f t="shared" ca="1" si="62"/>
        <v>1.2</v>
      </c>
      <c r="E438" s="1">
        <v>0.65</v>
      </c>
      <c r="F438">
        <v>19.899999999999999</v>
      </c>
      <c r="G438">
        <f t="shared" ca="1" si="64"/>
        <v>46.089820015575185</v>
      </c>
      <c r="H438">
        <f t="shared" ca="1" si="65"/>
        <v>16.898514547604247</v>
      </c>
      <c r="I438">
        <f ca="1">User_Model_Calcs!A438-Sat_Data!$B$5</f>
        <v>19.317883914734807</v>
      </c>
      <c r="J438">
        <f ca="1">(Earth_Data!$B$1/SQRT(1-Earth_Data!$B$2^2*SIN(RADIANS(User_Model_Calcs!B438))^2))*COS(RADIANS(User_Model_Calcs!B438))</f>
        <v>6242.1825197027647</v>
      </c>
      <c r="K438">
        <f ca="1">((Earth_Data!$B$1*(1-Earth_Data!$B$2^2))/SQRT(1-Earth_Data!$B$2^2*SIN(RADIANS(User_Model_Calcs!B438))^2))*SIN(RADIANS(User_Model_Calcs!B438))</f>
        <v>-1305.5039729980674</v>
      </c>
      <c r="L438">
        <f t="shared" ca="1" si="66"/>
        <v>-11.812700236596946</v>
      </c>
      <c r="M438">
        <f t="shared" ca="1" si="67"/>
        <v>6377.2394680454399</v>
      </c>
      <c r="N438">
        <f ca="1">SQRT(User_Model_Calcs!M438^2+Sat_Data!$B$3^2-2*User_Model_Calcs!M438*Sat_Data!$B$3*COS(RADIANS(L438))*COS(RADIANS(I438)))</f>
        <v>36355.583581114952</v>
      </c>
      <c r="O438">
        <f ca="1">DEGREES(ACOS(((Earth_Data!$B$1+Sat_Data!$B$2)/User_Model_Calcs!N438)*SQRT(1-COS(RADIANS(User_Model_Calcs!I438))^2*COS(RADIANS(User_Model_Calcs!B438))^2)))</f>
        <v>63.575097700672679</v>
      </c>
      <c r="P438">
        <f t="shared" ca="1" si="63"/>
        <v>59.554967034627495</v>
      </c>
    </row>
    <row r="439" spans="1:16" x14ac:dyDescent="0.25">
      <c r="A439">
        <f t="shared" ca="1" si="68"/>
        <v>127.4547461624731</v>
      </c>
      <c r="B439">
        <f t="shared" ca="1" si="69"/>
        <v>-15.328470341706826</v>
      </c>
      <c r="C439" s="6">
        <v>20135.9375</v>
      </c>
      <c r="D439">
        <f t="shared" ca="1" si="62"/>
        <v>0.75</v>
      </c>
      <c r="E439" s="1">
        <v>0.65</v>
      </c>
      <c r="F439">
        <v>19.899999999999999</v>
      </c>
      <c r="G439">
        <f t="shared" ca="1" si="64"/>
        <v>42.007420362456692</v>
      </c>
      <c r="H439">
        <f t="shared" ca="1" si="65"/>
        <v>17.160302918882966</v>
      </c>
      <c r="I439">
        <f ca="1">User_Model_Calcs!A439-Sat_Data!$B$5</f>
        <v>17.4547461624731</v>
      </c>
      <c r="J439">
        <f ca="1">(Earth_Data!$B$1/SQRT(1-Earth_Data!$B$2^2*SIN(RADIANS(User_Model_Calcs!B439))^2))*COS(RADIANS(User_Model_Calcs!B439))</f>
        <v>6152.6845631358265</v>
      </c>
      <c r="K439">
        <f ca="1">((Earth_Data!$B$1*(1-Earth_Data!$B$2^2))/SQRT(1-Earth_Data!$B$2^2*SIN(RADIANS(User_Model_Calcs!B439))^2))*SIN(RADIANS(User_Model_Calcs!B439))</f>
        <v>-1675.1804602719769</v>
      </c>
      <c r="L439">
        <f t="shared" ca="1" si="66"/>
        <v>-15.230634839388182</v>
      </c>
      <c r="M439">
        <f t="shared" ca="1" si="67"/>
        <v>6376.6571891491021</v>
      </c>
      <c r="N439">
        <f ca="1">SQRT(User_Model_Calcs!M439^2+Sat_Data!$B$3^2-2*User_Model_Calcs!M439*Sat_Data!$B$3*COS(RADIANS(L439))*COS(RADIANS(I439)))</f>
        <v>36380.239424988162</v>
      </c>
      <c r="O439">
        <f ca="1">DEGREES(ACOS(((Earth_Data!$B$1+Sat_Data!$B$2)/User_Model_Calcs!N439)*SQRT(1-COS(RADIANS(User_Model_Calcs!I439))^2*COS(RADIANS(User_Model_Calcs!B439))^2)))</f>
        <v>62.987980746310051</v>
      </c>
      <c r="P439">
        <f t="shared" ca="1" si="63"/>
        <v>49.945117851761246</v>
      </c>
    </row>
    <row r="440" spans="1:16" x14ac:dyDescent="0.25">
      <c r="A440">
        <f t="shared" ca="1" si="68"/>
        <v>129.54762779628624</v>
      </c>
      <c r="B440">
        <f t="shared" ca="1" si="69"/>
        <v>-14.67213450642301</v>
      </c>
      <c r="C440" s="6">
        <v>20135.9375</v>
      </c>
      <c r="D440">
        <f t="shared" ca="1" si="62"/>
        <v>3</v>
      </c>
      <c r="E440" s="1">
        <v>0.65</v>
      </c>
      <c r="F440">
        <v>19.899999999999999</v>
      </c>
      <c r="G440">
        <f t="shared" ca="1" si="64"/>
        <v>54.048620189015942</v>
      </c>
      <c r="H440">
        <f t="shared" ca="1" si="65"/>
        <v>22.227067745750627</v>
      </c>
      <c r="I440">
        <f ca="1">User_Model_Calcs!A440-Sat_Data!$B$5</f>
        <v>19.547627796286235</v>
      </c>
      <c r="J440">
        <f ca="1">(Earth_Data!$B$1/SQRT(1-Earth_Data!$B$2^2*SIN(RADIANS(User_Model_Calcs!B440))^2))*COS(RADIANS(User_Model_Calcs!B440))</f>
        <v>6171.4809823679088</v>
      </c>
      <c r="K440">
        <f ca="1">((Earth_Data!$B$1*(1-Earth_Data!$B$2^2))/SQRT(1-Earth_Data!$B$2^2*SIN(RADIANS(User_Model_Calcs!B440))^2))*SIN(RADIANS(User_Model_Calcs!B440))</f>
        <v>-1605.0327651533757</v>
      </c>
      <c r="L440">
        <f t="shared" ca="1" si="66"/>
        <v>-14.578109459217242</v>
      </c>
      <c r="M440">
        <f t="shared" ca="1" si="67"/>
        <v>6376.7787865774881</v>
      </c>
      <c r="N440">
        <f ca="1">SQRT(User_Model_Calcs!M440^2+Sat_Data!$B$3^2-2*User_Model_Calcs!M440*Sat_Data!$B$3*COS(RADIANS(L440))*COS(RADIANS(I440)))</f>
        <v>36442.328722021521</v>
      </c>
      <c r="O440">
        <f ca="1">DEGREES(ACOS(((Earth_Data!$B$1+Sat_Data!$B$2)/User_Model_Calcs!N440)*SQRT(1-COS(RADIANS(User_Model_Calcs!I440))^2*COS(RADIANS(User_Model_Calcs!B440))^2)))</f>
        <v>61.605871111908016</v>
      </c>
      <c r="P440">
        <f t="shared" ca="1" si="63"/>
        <v>54.49682545801717</v>
      </c>
    </row>
    <row r="441" spans="1:16" x14ac:dyDescent="0.25">
      <c r="A441">
        <f t="shared" ca="1" si="68"/>
        <v>127.66843754651983</v>
      </c>
      <c r="B441">
        <f t="shared" ca="1" si="69"/>
        <v>-16.268171881053743</v>
      </c>
      <c r="C441" s="6">
        <v>20135.9375</v>
      </c>
      <c r="D441">
        <f t="shared" ca="1" si="62"/>
        <v>0.75</v>
      </c>
      <c r="E441" s="1">
        <v>0.65</v>
      </c>
      <c r="F441">
        <v>19.899999999999999</v>
      </c>
      <c r="G441">
        <f t="shared" ca="1" si="64"/>
        <v>42.007420362456692</v>
      </c>
      <c r="H441">
        <f t="shared" ca="1" si="65"/>
        <v>16.607615127407421</v>
      </c>
      <c r="I441">
        <f ca="1">User_Model_Calcs!A441-Sat_Data!$B$5</f>
        <v>17.668437546519826</v>
      </c>
      <c r="J441">
        <f ca="1">(Earth_Data!$B$1/SQRT(1-Earth_Data!$B$2^2*SIN(RADIANS(User_Model_Calcs!B441))^2))*COS(RADIANS(User_Model_Calcs!B441))</f>
        <v>6124.3749407756432</v>
      </c>
      <c r="K441">
        <f ca="1">((Earth_Data!$B$1*(1-Earth_Data!$B$2^2))/SQRT(1-Earth_Data!$B$2^2*SIN(RADIANS(User_Model_Calcs!B441))^2))*SIN(RADIANS(User_Model_Calcs!B441))</f>
        <v>-1775.2356900531033</v>
      </c>
      <c r="L441">
        <f t="shared" ca="1" si="66"/>
        <v>-16.164969914239911</v>
      </c>
      <c r="M441">
        <f t="shared" ca="1" si="67"/>
        <v>6376.4747447503451</v>
      </c>
      <c r="N441">
        <f ca="1">SQRT(User_Model_Calcs!M441^2+Sat_Data!$B$3^2-2*User_Model_Calcs!M441*Sat_Data!$B$3*COS(RADIANS(L441))*COS(RADIANS(I441)))</f>
        <v>36419.47365490962</v>
      </c>
      <c r="O441">
        <f ca="1">DEGREES(ACOS(((Earth_Data!$B$1+Sat_Data!$B$2)/User_Model_Calcs!N441)*SQRT(1-COS(RADIANS(User_Model_Calcs!I441))^2*COS(RADIANS(User_Model_Calcs!B441))^2)))</f>
        <v>62.099588414614622</v>
      </c>
      <c r="P441">
        <f t="shared" ca="1" si="63"/>
        <v>48.670098595773418</v>
      </c>
    </row>
    <row r="442" spans="1:16" x14ac:dyDescent="0.25">
      <c r="A442">
        <f t="shared" ca="1" si="68"/>
        <v>128.55336873214577</v>
      </c>
      <c r="B442">
        <f t="shared" ca="1" si="69"/>
        <v>-15.666316920089857</v>
      </c>
      <c r="C442" s="6">
        <v>20135.9375</v>
      </c>
      <c r="D442">
        <f t="shared" ca="1" si="62"/>
        <v>0.75</v>
      </c>
      <c r="E442" s="1">
        <v>0.65</v>
      </c>
      <c r="F442">
        <v>19.899999999999999</v>
      </c>
      <c r="G442">
        <f t="shared" ca="1" si="64"/>
        <v>42.007420362456692</v>
      </c>
      <c r="H442">
        <f t="shared" ca="1" si="65"/>
        <v>14.002836550368482</v>
      </c>
      <c r="I442">
        <f ca="1">User_Model_Calcs!A442-Sat_Data!$B$5</f>
        <v>18.553368732145771</v>
      </c>
      <c r="J442">
        <f ca="1">(Earth_Data!$B$1/SQRT(1-Earth_Data!$B$2^2*SIN(RADIANS(User_Model_Calcs!B442))^2))*COS(RADIANS(User_Model_Calcs!B442))</f>
        <v>6142.6957891782586</v>
      </c>
      <c r="K442">
        <f ca="1">((Earth_Data!$B$1*(1-Earth_Data!$B$2^2))/SQRT(1-Earth_Data!$B$2^2*SIN(RADIANS(User_Model_Calcs!B442))^2))*SIN(RADIANS(User_Model_Calcs!B442))</f>
        <v>-1711.2051770052415</v>
      </c>
      <c r="L442">
        <f t="shared" ca="1" si="66"/>
        <v>-15.566539721386428</v>
      </c>
      <c r="M442">
        <f t="shared" ca="1" si="67"/>
        <v>6376.5927199561556</v>
      </c>
      <c r="N442">
        <f ca="1">SQRT(User_Model_Calcs!M442^2+Sat_Data!$B$3^2-2*User_Model_Calcs!M442*Sat_Data!$B$3*COS(RADIANS(L442))*COS(RADIANS(I442)))</f>
        <v>36433.425293080996</v>
      </c>
      <c r="O442">
        <f ca="1">DEGREES(ACOS(((Earth_Data!$B$1+Sat_Data!$B$2)/User_Model_Calcs!N442)*SQRT(1-COS(RADIANS(User_Model_Calcs!I442))^2*COS(RADIANS(User_Model_Calcs!B442))^2)))</f>
        <v>61.795316377928415</v>
      </c>
      <c r="P442">
        <f t="shared" ca="1" si="63"/>
        <v>51.181353088107741</v>
      </c>
    </row>
    <row r="443" spans="1:16" x14ac:dyDescent="0.25">
      <c r="A443">
        <f t="shared" ca="1" si="68"/>
        <v>125.88138028209397</v>
      </c>
      <c r="B443">
        <f t="shared" ca="1" si="69"/>
        <v>-15.994146655198531</v>
      </c>
      <c r="C443" s="6">
        <v>20135.9375</v>
      </c>
      <c r="D443">
        <f t="shared" ca="1" si="62"/>
        <v>0.75</v>
      </c>
      <c r="E443" s="1">
        <v>0.65</v>
      </c>
      <c r="F443">
        <v>19.899999999999999</v>
      </c>
      <c r="G443">
        <f t="shared" ca="1" si="64"/>
        <v>42.007420362456692</v>
      </c>
      <c r="H443">
        <f t="shared" ca="1" si="65"/>
        <v>19.892116393813673</v>
      </c>
      <c r="I443">
        <f ca="1">User_Model_Calcs!A443-Sat_Data!$B$5</f>
        <v>15.881380282093971</v>
      </c>
      <c r="J443">
        <f ca="1">(Earth_Data!$B$1/SQRT(1-Earth_Data!$B$2^2*SIN(RADIANS(User_Model_Calcs!B443))^2))*COS(RADIANS(User_Model_Calcs!B443))</f>
        <v>6132.7999696357538</v>
      </c>
      <c r="K443">
        <f ca="1">((Earth_Data!$B$1*(1-Earth_Data!$B$2^2))/SQRT(1-Earth_Data!$B$2^2*SIN(RADIANS(User_Model_Calcs!B443))^2))*SIN(RADIANS(User_Model_Calcs!B443))</f>
        <v>-1746.1059605411233</v>
      </c>
      <c r="L443">
        <f t="shared" ca="1" si="66"/>
        <v>-15.892498478857382</v>
      </c>
      <c r="M443">
        <f t="shared" ca="1" si="67"/>
        <v>6376.5289533571113</v>
      </c>
      <c r="N443">
        <f ca="1">SQRT(User_Model_Calcs!M443^2+Sat_Data!$B$3^2-2*User_Model_Calcs!M443*Sat_Data!$B$3*COS(RADIANS(L443))*COS(RADIANS(I443)))</f>
        <v>36346.20367636867</v>
      </c>
      <c r="O443">
        <f ca="1">DEGREES(ACOS(((Earth_Data!$B$1+Sat_Data!$B$2)/User_Model_Calcs!N443)*SQRT(1-COS(RADIANS(User_Model_Calcs!I443))^2*COS(RADIANS(User_Model_Calcs!B443))^2)))</f>
        <v>63.773367196889282</v>
      </c>
      <c r="P443">
        <f t="shared" ca="1" si="63"/>
        <v>45.917298992457333</v>
      </c>
    </row>
    <row r="444" spans="1:16" x14ac:dyDescent="0.25">
      <c r="A444">
        <f t="shared" ca="1" si="68"/>
        <v>127.70035459074668</v>
      </c>
      <c r="B444">
        <f t="shared" ca="1" si="69"/>
        <v>-13.332952114835923</v>
      </c>
      <c r="C444" s="6">
        <v>20135.9375</v>
      </c>
      <c r="D444">
        <f t="shared" ca="1" si="62"/>
        <v>1.2</v>
      </c>
      <c r="E444" s="1">
        <v>0.65</v>
      </c>
      <c r="F444">
        <v>19.899999999999999</v>
      </c>
      <c r="G444">
        <f t="shared" ca="1" si="64"/>
        <v>46.089820015575185</v>
      </c>
      <c r="H444">
        <f t="shared" ca="1" si="65"/>
        <v>15.861974684077882</v>
      </c>
      <c r="I444">
        <f ca="1">User_Model_Calcs!A444-Sat_Data!$B$5</f>
        <v>17.700354590746684</v>
      </c>
      <c r="J444">
        <f ca="1">(Earth_Data!$B$1/SQRT(1-Earth_Data!$B$2^2*SIN(RADIANS(User_Model_Calcs!B444))^2))*COS(RADIANS(User_Model_Calcs!B444))</f>
        <v>6207.3312590851074</v>
      </c>
      <c r="K444">
        <f ca="1">((Earth_Data!$B$1*(1-Earth_Data!$B$2^2))/SQRT(1-Earth_Data!$B$2^2*SIN(RADIANS(User_Model_Calcs!B444))^2))*SIN(RADIANS(User_Model_Calcs!B444))</f>
        <v>-1461.2724760899475</v>
      </c>
      <c r="L444">
        <f t="shared" ca="1" si="66"/>
        <v>-13.246851460458041</v>
      </c>
      <c r="M444">
        <f t="shared" ca="1" si="67"/>
        <v>6377.0117303791394</v>
      </c>
      <c r="N444">
        <f ca="1">SQRT(User_Model_Calcs!M444^2+Sat_Data!$B$3^2-2*User_Model_Calcs!M444*Sat_Data!$B$3*COS(RADIANS(L444))*COS(RADIANS(I444)))</f>
        <v>36329.160650637401</v>
      </c>
      <c r="O444">
        <f ca="1">DEGREES(ACOS(((Earth_Data!$B$1+Sat_Data!$B$2)/User_Model_Calcs!N444)*SQRT(1-COS(RADIANS(User_Model_Calcs!I444))^2*COS(RADIANS(User_Model_Calcs!B444))^2)))</f>
        <v>64.192233079548856</v>
      </c>
      <c r="P444">
        <f t="shared" ca="1" si="63"/>
        <v>54.148903758972295</v>
      </c>
    </row>
    <row r="445" spans="1:16" x14ac:dyDescent="0.25">
      <c r="A445">
        <f t="shared" ca="1" si="68"/>
        <v>127.0560059830709</v>
      </c>
      <c r="B445">
        <f t="shared" ca="1" si="69"/>
        <v>-14.206909184694037</v>
      </c>
      <c r="C445" s="6">
        <v>20135.9375</v>
      </c>
      <c r="D445">
        <f t="shared" ca="1" si="62"/>
        <v>3</v>
      </c>
      <c r="E445" s="1">
        <v>0.65</v>
      </c>
      <c r="F445">
        <v>19.899999999999999</v>
      </c>
      <c r="G445">
        <f t="shared" ca="1" si="64"/>
        <v>54.048620189015942</v>
      </c>
      <c r="H445">
        <f t="shared" ca="1" si="65"/>
        <v>20.536456909086365</v>
      </c>
      <c r="I445">
        <f ca="1">User_Model_Calcs!A445-Sat_Data!$B$5</f>
        <v>17.056005983070904</v>
      </c>
      <c r="J445">
        <f ca="1">(Earth_Data!$B$1/SQRT(1-Earth_Data!$B$2^2*SIN(RADIANS(User_Model_Calcs!B445))^2))*COS(RADIANS(User_Model_Calcs!B445))</f>
        <v>6184.3164265184978</v>
      </c>
      <c r="K445">
        <f ca="1">((Earth_Data!$B$1*(1-Earth_Data!$B$2^2))/SQRT(1-Earth_Data!$B$2^2*SIN(RADIANS(User_Model_Calcs!B445))^2))*SIN(RADIANS(User_Model_Calcs!B445))</f>
        <v>-1555.1847886140813</v>
      </c>
      <c r="L445">
        <f t="shared" ca="1" si="66"/>
        <v>-14.115614816545715</v>
      </c>
      <c r="M445">
        <f t="shared" ca="1" si="67"/>
        <v>6376.8620331667162</v>
      </c>
      <c r="N445">
        <f ca="1">SQRT(User_Model_Calcs!M445^2+Sat_Data!$B$3^2-2*User_Model_Calcs!M445*Sat_Data!$B$3*COS(RADIANS(L445))*COS(RADIANS(I445)))</f>
        <v>36330.472239506191</v>
      </c>
      <c r="O445">
        <f ca="1">DEGREES(ACOS(((Earth_Data!$B$1+Sat_Data!$B$2)/User_Model_Calcs!N445)*SQRT(1-COS(RADIANS(User_Model_Calcs!I445))^2*COS(RADIANS(User_Model_Calcs!B445))^2)))</f>
        <v>64.156277434576353</v>
      </c>
      <c r="P445">
        <f t="shared" ca="1" si="63"/>
        <v>51.341968014290288</v>
      </c>
    </row>
    <row r="446" spans="1:16" x14ac:dyDescent="0.25">
      <c r="A446">
        <f t="shared" ca="1" si="68"/>
        <v>125.85046682516423</v>
      </c>
      <c r="B446">
        <f t="shared" ca="1" si="69"/>
        <v>-13.947020826573279</v>
      </c>
      <c r="C446" s="6">
        <v>20135.9375</v>
      </c>
      <c r="D446">
        <f t="shared" ca="1" si="62"/>
        <v>3</v>
      </c>
      <c r="E446" s="1">
        <v>0.65</v>
      </c>
      <c r="F446">
        <v>19.899999999999999</v>
      </c>
      <c r="G446">
        <f t="shared" ca="1" si="64"/>
        <v>54.048620189015942</v>
      </c>
      <c r="H446">
        <f t="shared" ca="1" si="65"/>
        <v>15.033519095954139</v>
      </c>
      <c r="I446">
        <f ca="1">User_Model_Calcs!A446-Sat_Data!$B$5</f>
        <v>15.850466825164233</v>
      </c>
      <c r="J446">
        <f ca="1">(Earth_Data!$B$1/SQRT(1-Earth_Data!$B$2^2*SIN(RADIANS(User_Model_Calcs!B446))^2))*COS(RADIANS(User_Model_Calcs!B446))</f>
        <v>6191.3101282053549</v>
      </c>
      <c r="K446">
        <f ca="1">((Earth_Data!$B$1*(1-Earth_Data!$B$2^2))/SQRT(1-Earth_Data!$B$2^2*SIN(RADIANS(User_Model_Calcs!B446))^2))*SIN(RADIANS(User_Model_Calcs!B446))</f>
        <v>-1527.2942434630449</v>
      </c>
      <c r="L446">
        <f t="shared" ca="1" si="66"/>
        <v>-13.857262329775404</v>
      </c>
      <c r="M446">
        <f t="shared" ca="1" si="67"/>
        <v>6376.9074644167104</v>
      </c>
      <c r="N446">
        <f ca="1">SQRT(User_Model_Calcs!M446^2+Sat_Data!$B$3^2-2*User_Model_Calcs!M446*Sat_Data!$B$3*COS(RADIANS(L446))*COS(RADIANS(I446)))</f>
        <v>36279.865043387712</v>
      </c>
      <c r="O446">
        <f ca="1">DEGREES(ACOS(((Earth_Data!$B$1+Sat_Data!$B$2)/User_Model_Calcs!N446)*SQRT(1-COS(RADIANS(User_Model_Calcs!I446))^2*COS(RADIANS(User_Model_Calcs!B446))^2)))</f>
        <v>65.393804083056423</v>
      </c>
      <c r="P446">
        <f t="shared" ca="1" si="63"/>
        <v>49.671801207467972</v>
      </c>
    </row>
    <row r="447" spans="1:16" x14ac:dyDescent="0.25">
      <c r="A447">
        <f t="shared" ca="1" si="68"/>
        <v>128.78173270966354</v>
      </c>
      <c r="B447">
        <f t="shared" ca="1" si="69"/>
        <v>-12.326457042706103</v>
      </c>
      <c r="C447" s="6">
        <v>20135.9375</v>
      </c>
      <c r="D447">
        <f t="shared" ca="1" si="62"/>
        <v>0.75</v>
      </c>
      <c r="E447" s="1">
        <v>0.65</v>
      </c>
      <c r="F447">
        <v>19.899999999999999</v>
      </c>
      <c r="G447">
        <f t="shared" ca="1" si="64"/>
        <v>42.007420362456692</v>
      </c>
      <c r="H447">
        <f t="shared" ca="1" si="65"/>
        <v>22.148628210440339</v>
      </c>
      <c r="I447">
        <f ca="1">User_Model_Calcs!A447-Sat_Data!$B$5</f>
        <v>18.781732709663544</v>
      </c>
      <c r="J447">
        <f ca="1">(Earth_Data!$B$1/SQRT(1-Earth_Data!$B$2^2*SIN(RADIANS(User_Model_Calcs!B447))^2))*COS(RADIANS(User_Model_Calcs!B447))</f>
        <v>6232.0561485517937</v>
      </c>
      <c r="K447">
        <f ca="1">((Earth_Data!$B$1*(1-Earth_Data!$B$2^2))/SQRT(1-Earth_Data!$B$2^2*SIN(RADIANS(User_Model_Calcs!B447))^2))*SIN(RADIANS(User_Model_Calcs!B447))</f>
        <v>-1352.7060846755558</v>
      </c>
      <c r="L447">
        <f t="shared" ca="1" si="66"/>
        <v>-12.246435822190778</v>
      </c>
      <c r="M447">
        <f t="shared" ca="1" si="67"/>
        <v>6377.173166083895</v>
      </c>
      <c r="N447">
        <f ca="1">SQRT(User_Model_Calcs!M447^2+Sat_Data!$B$3^2-2*User_Model_Calcs!M447*Sat_Data!$B$3*COS(RADIANS(L447))*COS(RADIANS(I447)))</f>
        <v>36344.578189020671</v>
      </c>
      <c r="O447">
        <f ca="1">DEGREES(ACOS(((Earth_Data!$B$1+Sat_Data!$B$2)/User_Model_Calcs!N447)*SQRT(1-COS(RADIANS(User_Model_Calcs!I447))^2*COS(RADIANS(User_Model_Calcs!B447))^2)))</f>
        <v>63.831311675432268</v>
      </c>
      <c r="P447">
        <f t="shared" ca="1" si="63"/>
        <v>57.881294799737411</v>
      </c>
    </row>
    <row r="448" spans="1:16" x14ac:dyDescent="0.25">
      <c r="A448">
        <f t="shared" ca="1" si="68"/>
        <v>127.03910457273278</v>
      </c>
      <c r="B448">
        <f t="shared" ca="1" si="69"/>
        <v>-13.468140324513058</v>
      </c>
      <c r="C448" s="6">
        <v>20135.9375</v>
      </c>
      <c r="D448">
        <f t="shared" ca="1" si="62"/>
        <v>1.2</v>
      </c>
      <c r="E448" s="1">
        <v>0.65</v>
      </c>
      <c r="F448">
        <v>19.899999999999999</v>
      </c>
      <c r="G448">
        <f t="shared" ca="1" si="64"/>
        <v>46.089820015575185</v>
      </c>
      <c r="H448">
        <f t="shared" ca="1" si="65"/>
        <v>19.629757954821947</v>
      </c>
      <c r="I448">
        <f ca="1">User_Model_Calcs!A448-Sat_Data!$B$5</f>
        <v>17.039104572732782</v>
      </c>
      <c r="J448">
        <f ca="1">(Earth_Data!$B$1/SQRT(1-Earth_Data!$B$2^2*SIN(RADIANS(User_Model_Calcs!B448))^2))*COS(RADIANS(User_Model_Calcs!B448))</f>
        <v>6203.8650045852582</v>
      </c>
      <c r="K448">
        <f ca="1">((Earth_Data!$B$1*(1-Earth_Data!$B$2^2))/SQRT(1-Earth_Data!$B$2^2*SIN(RADIANS(User_Model_Calcs!B448))^2))*SIN(RADIANS(User_Model_Calcs!B448))</f>
        <v>-1475.8216741562135</v>
      </c>
      <c r="L448">
        <f t="shared" ca="1" si="66"/>
        <v>-13.381230966358942</v>
      </c>
      <c r="M448">
        <f t="shared" ca="1" si="67"/>
        <v>6376.9891492009692</v>
      </c>
      <c r="N448">
        <f ca="1">SQRT(User_Model_Calcs!M448^2+Sat_Data!$B$3^2-2*User_Model_Calcs!M448*Sat_Data!$B$3*COS(RADIANS(L448))*COS(RADIANS(I448)))</f>
        <v>36308.175347968281</v>
      </c>
      <c r="O448">
        <f ca="1">DEGREES(ACOS(((Earth_Data!$B$1+Sat_Data!$B$2)/User_Model_Calcs!N448)*SQRT(1-COS(RADIANS(User_Model_Calcs!I448))^2*COS(RADIANS(User_Model_Calcs!B448))^2)))</f>
        <v>64.69769518544588</v>
      </c>
      <c r="P448">
        <f t="shared" ca="1" si="63"/>
        <v>52.76729763374923</v>
      </c>
    </row>
    <row r="449" spans="1:16" x14ac:dyDescent="0.25">
      <c r="A449">
        <f t="shared" ca="1" si="68"/>
        <v>126.73158919924649</v>
      </c>
      <c r="B449">
        <f t="shared" ca="1" si="69"/>
        <v>-16.116774666404091</v>
      </c>
      <c r="C449" s="6">
        <v>20135.9375</v>
      </c>
      <c r="D449">
        <f t="shared" ca="1" si="62"/>
        <v>0.75</v>
      </c>
      <c r="E449" s="1">
        <v>0.65</v>
      </c>
      <c r="F449">
        <v>19.899999999999999</v>
      </c>
      <c r="G449">
        <f t="shared" ca="1" si="64"/>
        <v>42.007420362456692</v>
      </c>
      <c r="H449">
        <f t="shared" ca="1" si="65"/>
        <v>23.342240859081038</v>
      </c>
      <c r="I449">
        <f ca="1">User_Model_Calcs!A449-Sat_Data!$B$5</f>
        <v>16.731589199246486</v>
      </c>
      <c r="J449">
        <f ca="1">(Earth_Data!$B$1/SQRT(1-Earth_Data!$B$2^2*SIN(RADIANS(User_Model_Calcs!B449))^2))*COS(RADIANS(User_Model_Calcs!B449))</f>
        <v>6129.0469660592889</v>
      </c>
      <c r="K449">
        <f ca="1">((Earth_Data!$B$1*(1-Earth_Data!$B$2^2))/SQRT(1-Earth_Data!$B$2^2*SIN(RADIANS(User_Model_Calcs!B449))^2))*SIN(RADIANS(User_Model_Calcs!B449))</f>
        <v>-1759.1465850554589</v>
      </c>
      <c r="L449">
        <f t="shared" ca="1" si="66"/>
        <v>-16.014430010680641</v>
      </c>
      <c r="M449">
        <f t="shared" ca="1" si="67"/>
        <v>6376.5047965066924</v>
      </c>
      <c r="N449">
        <f ca="1">SQRT(User_Model_Calcs!M449^2+Sat_Data!$B$3^2-2*User_Model_Calcs!M449*Sat_Data!$B$3*COS(RADIANS(L449))*COS(RADIANS(I449)))</f>
        <v>36379.994712128384</v>
      </c>
      <c r="O449">
        <f ca="1">DEGREES(ACOS(((Earth_Data!$B$1+Sat_Data!$B$2)/User_Model_Calcs!N449)*SQRT(1-COS(RADIANS(User_Model_Calcs!I449))^2*COS(RADIANS(User_Model_Calcs!B449))^2)))</f>
        <v>62.989073933454364</v>
      </c>
      <c r="P449">
        <f t="shared" ca="1" si="63"/>
        <v>47.279831321645609</v>
      </c>
    </row>
    <row r="450" spans="1:16" x14ac:dyDescent="0.25">
      <c r="A450">
        <f t="shared" ca="1" si="68"/>
        <v>125.21164984237099</v>
      </c>
      <c r="B450">
        <f t="shared" ca="1" si="69"/>
        <v>-15.918835757255373</v>
      </c>
      <c r="C450" s="6">
        <v>20135.9375</v>
      </c>
      <c r="D450">
        <f t="shared" ref="D450:D501" ca="1" si="70">CHOOSE(RANDBETWEEN(1,3),0.75,1.2,3)</f>
        <v>3</v>
      </c>
      <c r="E450" s="1">
        <v>0.65</v>
      </c>
      <c r="F450">
        <v>19.899999999999999</v>
      </c>
      <c r="G450">
        <f t="shared" ca="1" si="64"/>
        <v>54.048620189015942</v>
      </c>
      <c r="H450">
        <f t="shared" ca="1" si="65"/>
        <v>23.158502778852178</v>
      </c>
      <c r="I450">
        <f ca="1">User_Model_Calcs!A450-Sat_Data!$B$5</f>
        <v>15.211649842370988</v>
      </c>
      <c r="J450">
        <f ca="1">(Earth_Data!$B$1/SQRT(1-Earth_Data!$B$2^2*SIN(RADIANS(User_Model_Calcs!B450))^2))*COS(RADIANS(User_Model_Calcs!B450))</f>
        <v>6135.0909851011666</v>
      </c>
      <c r="K450">
        <f ca="1">((Earth_Data!$B$1*(1-Earth_Data!$B$2^2))/SQRT(1-Earth_Data!$B$2^2*SIN(RADIANS(User_Model_Calcs!B450))^2))*SIN(RADIANS(User_Model_Calcs!B450))</f>
        <v>-1738.093280872692</v>
      </c>
      <c r="L450">
        <f t="shared" ca="1" si="66"/>
        <v>-15.817616233609193</v>
      </c>
      <c r="M450">
        <f t="shared" ca="1" si="67"/>
        <v>6376.5437070943381</v>
      </c>
      <c r="N450">
        <f ca="1">SQRT(User_Model_Calcs!M450^2+Sat_Data!$B$3^2-2*User_Model_Calcs!M450*Sat_Data!$B$3*COS(RADIANS(L450))*COS(RADIANS(I450)))</f>
        <v>36321.344373807849</v>
      </c>
      <c r="O450">
        <f ca="1">DEGREES(ACOS(((Earth_Data!$B$1+Sat_Data!$B$2)/User_Model_Calcs!N450)*SQRT(1-COS(RADIANS(User_Model_Calcs!I450))^2*COS(RADIANS(User_Model_Calcs!B450))^2)))</f>
        <v>64.365010563195142</v>
      </c>
      <c r="P450">
        <f t="shared" ref="P450:P513" ca="1" si="71">DEGREES(ASIN(SIN(RADIANS(ABS(I450)))/(SIN(ACOS(COS(RADIANS(I450))*COS(RADIANS(B450)))))))</f>
        <v>44.752116050318349</v>
      </c>
    </row>
    <row r="451" spans="1:16" x14ac:dyDescent="0.25">
      <c r="A451">
        <f t="shared" ca="1" si="68"/>
        <v>129.72311476639129</v>
      </c>
      <c r="B451">
        <f t="shared" ca="1" si="69"/>
        <v>-13.414226320137399</v>
      </c>
      <c r="C451" s="6">
        <v>20135.9375</v>
      </c>
      <c r="D451">
        <f t="shared" ca="1" si="70"/>
        <v>3</v>
      </c>
      <c r="E451" s="1">
        <v>0.65</v>
      </c>
      <c r="F451">
        <v>19.899999999999999</v>
      </c>
      <c r="G451">
        <f t="shared" ref="G451:G514" ca="1" si="72">20.4+20*LOG(F451)+20*LOG(D451)+10*LOG(E451)</f>
        <v>54.048620189015942</v>
      </c>
      <c r="H451">
        <f t="shared" ref="H451:H501" ca="1" si="73">RAND()*(24-14)+14</f>
        <v>22.265256858583932</v>
      </c>
      <c r="I451">
        <f ca="1">User_Model_Calcs!A451-Sat_Data!$B$5</f>
        <v>19.723114766391291</v>
      </c>
      <c r="J451">
        <f ca="1">(Earth_Data!$B$1/SQRT(1-Earth_Data!$B$2^2*SIN(RADIANS(User_Model_Calcs!B451))^2))*COS(RADIANS(User_Model_Calcs!B451))</f>
        <v>6205.2514908163166</v>
      </c>
      <c r="K451">
        <f ca="1">((Earth_Data!$B$1*(1-Earth_Data!$B$2^2))/SQRT(1-Earth_Data!$B$2^2*SIN(RADIANS(User_Model_Calcs!B451))^2))*SIN(RADIANS(User_Model_Calcs!B451))</f>
        <v>-1470.0203142465784</v>
      </c>
      <c r="L451">
        <f t="shared" ref="L451:L514" ca="1" si="74">DEGREES(ATAN((K451/J451)))</f>
        <v>-13.327639249775428</v>
      </c>
      <c r="M451">
        <f t="shared" ref="M451:M514" ca="1" si="75">SQRT(J451^2+K451^2)</f>
        <v>6376.9981800668347</v>
      </c>
      <c r="N451">
        <f ca="1">SQRT(User_Model_Calcs!M451^2+Sat_Data!$B$3^2-2*User_Model_Calcs!M451*Sat_Data!$B$3*COS(RADIANS(L451))*COS(RADIANS(I451)))</f>
        <v>36412.923699915817</v>
      </c>
      <c r="O451">
        <f ca="1">DEGREES(ACOS(((Earth_Data!$B$1+Sat_Data!$B$2)/User_Model_Calcs!N451)*SQRT(1-COS(RADIANS(User_Model_Calcs!I451))^2*COS(RADIANS(User_Model_Calcs!B451))^2)))</f>
        <v>62.260149518468111</v>
      </c>
      <c r="P451">
        <f t="shared" ca="1" si="71"/>
        <v>57.093148260689127</v>
      </c>
    </row>
    <row r="452" spans="1:16" x14ac:dyDescent="0.25">
      <c r="A452">
        <f t="shared" ca="1" si="68"/>
        <v>126.45374358569703</v>
      </c>
      <c r="B452">
        <f t="shared" ca="1" si="69"/>
        <v>-12.856946616321434</v>
      </c>
      <c r="C452" s="6">
        <v>20135.9375</v>
      </c>
      <c r="D452">
        <f t="shared" ca="1" si="70"/>
        <v>1.2</v>
      </c>
      <c r="E452" s="1">
        <v>0.65</v>
      </c>
      <c r="F452">
        <v>19.899999999999999</v>
      </c>
      <c r="G452">
        <f t="shared" ca="1" si="72"/>
        <v>46.089820015575185</v>
      </c>
      <c r="H452">
        <f t="shared" ca="1" si="73"/>
        <v>18.097600414731442</v>
      </c>
      <c r="I452">
        <f ca="1">User_Model_Calcs!A452-Sat_Data!$B$5</f>
        <v>16.453743585697026</v>
      </c>
      <c r="J452">
        <f ca="1">(Earth_Data!$B$1/SQRT(1-Earth_Data!$B$2^2*SIN(RADIANS(User_Model_Calcs!B452))^2))*COS(RADIANS(User_Model_Calcs!B452))</f>
        <v>6219.2624178771048</v>
      </c>
      <c r="K452">
        <f ca="1">((Earth_Data!$B$1*(1-Earth_Data!$B$2^2))/SQRT(1-Earth_Data!$B$2^2*SIN(RADIANS(User_Model_Calcs!B452))^2))*SIN(RADIANS(User_Model_Calcs!B452))</f>
        <v>-1409.9809005447571</v>
      </c>
      <c r="L452">
        <f t="shared" ca="1" si="74"/>
        <v>-12.77370845877347</v>
      </c>
      <c r="M452">
        <f t="shared" ca="1" si="75"/>
        <v>6377.0895526344602</v>
      </c>
      <c r="N452">
        <f ca="1">SQRT(User_Model_Calcs!M452^2+Sat_Data!$B$3^2-2*User_Model_Calcs!M452*Sat_Data!$B$3*COS(RADIANS(L452))*COS(RADIANS(I452)))</f>
        <v>36269.816224978043</v>
      </c>
      <c r="O452">
        <f ca="1">DEGREES(ACOS(((Earth_Data!$B$1+Sat_Data!$B$2)/User_Model_Calcs!N452)*SQRT(1-COS(RADIANS(User_Model_Calcs!I452))^2*COS(RADIANS(User_Model_Calcs!B452))^2)))</f>
        <v>65.652480969833363</v>
      </c>
      <c r="P452">
        <f t="shared" ca="1" si="71"/>
        <v>53.004170013765702</v>
      </c>
    </row>
    <row r="453" spans="1:16" x14ac:dyDescent="0.25">
      <c r="A453">
        <f t="shared" ca="1" si="68"/>
        <v>129.89376170378623</v>
      </c>
      <c r="B453">
        <f t="shared" ca="1" si="69"/>
        <v>-14.942965291823981</v>
      </c>
      <c r="C453" s="6">
        <v>20135.9375</v>
      </c>
      <c r="D453">
        <f t="shared" ca="1" si="70"/>
        <v>3</v>
      </c>
      <c r="E453" s="1">
        <v>0.65</v>
      </c>
      <c r="F453">
        <v>19.899999999999999</v>
      </c>
      <c r="G453">
        <f t="shared" ca="1" si="72"/>
        <v>54.048620189015942</v>
      </c>
      <c r="H453">
        <f t="shared" ca="1" si="73"/>
        <v>18.015284501222386</v>
      </c>
      <c r="I453">
        <f ca="1">User_Model_Calcs!A453-Sat_Data!$B$5</f>
        <v>19.893761703786225</v>
      </c>
      <c r="J453">
        <f ca="1">(Earth_Data!$B$1/SQRT(1-Earth_Data!$B$2^2*SIN(RADIANS(User_Model_Calcs!B453))^2))*COS(RADIANS(User_Model_Calcs!B453))</f>
        <v>6163.8223354331212</v>
      </c>
      <c r="K453">
        <f ca="1">((Earth_Data!$B$1*(1-Earth_Data!$B$2^2))/SQRT(1-Earth_Data!$B$2^2*SIN(RADIANS(User_Model_Calcs!B453))^2))*SIN(RADIANS(User_Model_Calcs!B453))</f>
        <v>-1634.0041211615105</v>
      </c>
      <c r="L453">
        <f t="shared" ca="1" si="74"/>
        <v>-14.847361854065989</v>
      </c>
      <c r="M453">
        <f t="shared" ca="1" si="75"/>
        <v>6376.7291969125536</v>
      </c>
      <c r="N453">
        <f ca="1">SQRT(User_Model_Calcs!M453^2+Sat_Data!$B$3^2-2*User_Model_Calcs!M453*Sat_Data!$B$3*COS(RADIANS(L453))*COS(RADIANS(I453)))</f>
        <v>36465.201071973635</v>
      </c>
      <c r="O453">
        <f ca="1">DEGREES(ACOS(((Earth_Data!$B$1+Sat_Data!$B$2)/User_Model_Calcs!N453)*SQRT(1-COS(RADIANS(User_Model_Calcs!I453))^2*COS(RADIANS(User_Model_Calcs!B453))^2)))</f>
        <v>61.110113102736833</v>
      </c>
      <c r="P453">
        <f t="shared" ca="1" si="71"/>
        <v>54.527635672409808</v>
      </c>
    </row>
    <row r="454" spans="1:16" x14ac:dyDescent="0.25">
      <c r="A454">
        <f t="shared" ca="1" si="68"/>
        <v>127.82846592769934</v>
      </c>
      <c r="B454">
        <f t="shared" ca="1" si="69"/>
        <v>-15.375293218918085</v>
      </c>
      <c r="C454" s="6">
        <v>20135.9375</v>
      </c>
      <c r="D454">
        <f t="shared" ca="1" si="70"/>
        <v>0.75</v>
      </c>
      <c r="E454" s="1">
        <v>0.65</v>
      </c>
      <c r="F454">
        <v>19.899999999999999</v>
      </c>
      <c r="G454">
        <f t="shared" ca="1" si="72"/>
        <v>42.007420362456692</v>
      </c>
      <c r="H454">
        <f t="shared" ca="1" si="73"/>
        <v>14.175147756029693</v>
      </c>
      <c r="I454">
        <f ca="1">User_Model_Calcs!A454-Sat_Data!$B$5</f>
        <v>17.828465927699341</v>
      </c>
      <c r="J454">
        <f ca="1">(Earth_Data!$B$1/SQRT(1-Earth_Data!$B$2^2*SIN(RADIANS(User_Model_Calcs!B454))^2))*COS(RADIANS(User_Model_Calcs!B454))</f>
        <v>6151.3128980956053</v>
      </c>
      <c r="K454">
        <f ca="1">((Earth_Data!$B$1*(1-Earth_Data!$B$2^2))/SQRT(1-Earth_Data!$B$2^2*SIN(RADIANS(User_Model_Calcs!B454))^2))*SIN(RADIANS(User_Model_Calcs!B454))</f>
        <v>-1680.1766438712161</v>
      </c>
      <c r="L454">
        <f t="shared" ca="1" si="74"/>
        <v>-15.277187801469177</v>
      </c>
      <c r="M454">
        <f t="shared" ca="1" si="75"/>
        <v>6376.6483300310438</v>
      </c>
      <c r="N454">
        <f ca="1">SQRT(User_Model_Calcs!M454^2+Sat_Data!$B$3^2-2*User_Model_Calcs!M454*Sat_Data!$B$3*COS(RADIANS(L454))*COS(RADIANS(I454)))</f>
        <v>36395.843939685357</v>
      </c>
      <c r="O454">
        <f ca="1">DEGREES(ACOS(((Earth_Data!$B$1+Sat_Data!$B$2)/User_Model_Calcs!N454)*SQRT(1-COS(RADIANS(User_Model_Calcs!I454))^2*COS(RADIANS(User_Model_Calcs!B454))^2)))</f>
        <v>62.633177142024145</v>
      </c>
      <c r="P454">
        <f t="shared" ca="1" si="71"/>
        <v>50.497553878197273</v>
      </c>
    </row>
    <row r="455" spans="1:16" x14ac:dyDescent="0.25">
      <c r="A455">
        <f t="shared" ca="1" si="68"/>
        <v>128.43014941055043</v>
      </c>
      <c r="B455">
        <f t="shared" ca="1" si="69"/>
        <v>-15.07786344010769</v>
      </c>
      <c r="C455" s="6">
        <v>20135.9375</v>
      </c>
      <c r="D455">
        <f t="shared" ca="1" si="70"/>
        <v>1.2</v>
      </c>
      <c r="E455" s="1">
        <v>0.65</v>
      </c>
      <c r="F455">
        <v>19.899999999999999</v>
      </c>
      <c r="G455">
        <f t="shared" ca="1" si="72"/>
        <v>46.089820015575185</v>
      </c>
      <c r="H455">
        <f t="shared" ca="1" si="73"/>
        <v>22.144570633168676</v>
      </c>
      <c r="I455">
        <f ca="1">User_Model_Calcs!A455-Sat_Data!$B$5</f>
        <v>18.430149410550428</v>
      </c>
      <c r="J455">
        <f ca="1">(Earth_Data!$B$1/SQRT(1-Earth_Data!$B$2^2*SIN(RADIANS(User_Model_Calcs!B455))^2))*COS(RADIANS(User_Model_Calcs!B455))</f>
        <v>6159.9564990163017</v>
      </c>
      <c r="K455">
        <f ca="1">((Earth_Data!$B$1*(1-Earth_Data!$B$2^2))/SQRT(1-Earth_Data!$B$2^2*SIN(RADIANS(User_Model_Calcs!B455))^2))*SIN(RADIANS(User_Model_Calcs!B455))</f>
        <v>-1648.4211364045659</v>
      </c>
      <c r="L455">
        <f t="shared" ca="1" si="74"/>
        <v>-14.981476972935294</v>
      </c>
      <c r="M455">
        <f t="shared" ca="1" si="75"/>
        <v>6376.7041888987214</v>
      </c>
      <c r="N455">
        <f ca="1">SQRT(User_Model_Calcs!M455^2+Sat_Data!$B$3^2-2*User_Model_Calcs!M455*Sat_Data!$B$3*COS(RADIANS(L455))*COS(RADIANS(I455)))</f>
        <v>36409.636945467406</v>
      </c>
      <c r="O455">
        <f ca="1">DEGREES(ACOS(((Earth_Data!$B$1+Sat_Data!$B$2)/User_Model_Calcs!N455)*SQRT(1-COS(RADIANS(User_Model_Calcs!I455))^2*COS(RADIANS(User_Model_Calcs!B455))^2)))</f>
        <v>62.325035253238603</v>
      </c>
      <c r="P455">
        <f t="shared" ca="1" si="71"/>
        <v>52.023961066389298</v>
      </c>
    </row>
    <row r="456" spans="1:16" x14ac:dyDescent="0.25">
      <c r="A456">
        <f t="shared" ca="1" si="68"/>
        <v>130.03124702651036</v>
      </c>
      <c r="B456">
        <f t="shared" ca="1" si="69"/>
        <v>-14.588708527699465</v>
      </c>
      <c r="C456" s="6">
        <v>20135.9375</v>
      </c>
      <c r="D456">
        <f t="shared" ca="1" si="70"/>
        <v>1.2</v>
      </c>
      <c r="E456" s="1">
        <v>0.65</v>
      </c>
      <c r="F456">
        <v>19.899999999999999</v>
      </c>
      <c r="G456">
        <f t="shared" ca="1" si="72"/>
        <v>46.089820015575185</v>
      </c>
      <c r="H456">
        <f t="shared" ca="1" si="73"/>
        <v>17.6563012685369</v>
      </c>
      <c r="I456">
        <f ca="1">User_Model_Calcs!A456-Sat_Data!$B$5</f>
        <v>20.031247026510357</v>
      </c>
      <c r="J456">
        <f ca="1">(Earth_Data!$B$1/SQRT(1-Earth_Data!$B$2^2*SIN(RADIANS(User_Model_Calcs!B456))^2))*COS(RADIANS(User_Model_Calcs!B456))</f>
        <v>6173.8124970766021</v>
      </c>
      <c r="K456">
        <f ca="1">((Earth_Data!$B$1*(1-Earth_Data!$B$2^2))/SQRT(1-Earth_Data!$B$2^2*SIN(RADIANS(User_Model_Calcs!B456))^2))*SIN(RADIANS(User_Model_Calcs!B456))</f>
        <v>-1596.1013857515018</v>
      </c>
      <c r="L456">
        <f t="shared" ca="1" si="74"/>
        <v>-14.49517136830654</v>
      </c>
      <c r="M456">
        <f t="shared" ca="1" si="75"/>
        <v>6376.7938952625009</v>
      </c>
      <c r="N456">
        <f ca="1">SQRT(User_Model_Calcs!M456^2+Sat_Data!$B$3^2-2*User_Model_Calcs!M456*Sat_Data!$B$3*COS(RADIANS(L456))*COS(RADIANS(I456)))</f>
        <v>36460.198100196118</v>
      </c>
      <c r="O456">
        <f ca="1">DEGREES(ACOS(((Earth_Data!$B$1+Sat_Data!$B$2)/User_Model_Calcs!N456)*SQRT(1-COS(RADIANS(User_Model_Calcs!I456))^2*COS(RADIANS(User_Model_Calcs!B456))^2)))</f>
        <v>61.219339953623944</v>
      </c>
      <c r="P456">
        <f t="shared" ca="1" si="71"/>
        <v>55.361020162069508</v>
      </c>
    </row>
    <row r="457" spans="1:16" x14ac:dyDescent="0.25">
      <c r="A457">
        <f t="shared" ca="1" si="68"/>
        <v>129.7036606211615</v>
      </c>
      <c r="B457">
        <f t="shared" ca="1" si="69"/>
        <v>-16.040140430833095</v>
      </c>
      <c r="C457" s="6">
        <v>20135.9375</v>
      </c>
      <c r="D457">
        <f t="shared" ca="1" si="70"/>
        <v>0.75</v>
      </c>
      <c r="E457" s="1">
        <v>0.65</v>
      </c>
      <c r="F457">
        <v>19.899999999999999</v>
      </c>
      <c r="G457">
        <f t="shared" ca="1" si="72"/>
        <v>42.007420362456692</v>
      </c>
      <c r="H457">
        <f t="shared" ca="1" si="73"/>
        <v>16.867750011201657</v>
      </c>
      <c r="I457">
        <f ca="1">User_Model_Calcs!A457-Sat_Data!$B$5</f>
        <v>19.703660621161504</v>
      </c>
      <c r="J457">
        <f ca="1">(Earth_Data!$B$1/SQRT(1-Earth_Data!$B$2^2*SIN(RADIANS(User_Model_Calcs!B457))^2))*COS(RADIANS(User_Model_Calcs!B457))</f>
        <v>6131.3956162368531</v>
      </c>
      <c r="K457">
        <f ca="1">((Earth_Data!$B$1*(1-Earth_Data!$B$2^2))/SQRT(1-Earth_Data!$B$2^2*SIN(RADIANS(User_Model_Calcs!B457))^2))*SIN(RADIANS(User_Model_Calcs!B457))</f>
        <v>-1750.9979979524708</v>
      </c>
      <c r="L457">
        <f t="shared" ca="1" si="74"/>
        <v>-15.938230810644898</v>
      </c>
      <c r="M457">
        <f t="shared" ca="1" si="75"/>
        <v>6376.5199122751947</v>
      </c>
      <c r="N457">
        <f ca="1">SQRT(User_Model_Calcs!M457^2+Sat_Data!$B$3^2-2*User_Model_Calcs!M457*Sat_Data!$B$3*COS(RADIANS(L457))*COS(RADIANS(I457)))</f>
        <v>36492.443820880275</v>
      </c>
      <c r="O457">
        <f ca="1">DEGREES(ACOS(((Earth_Data!$B$1+Sat_Data!$B$2)/User_Model_Calcs!N457)*SQRT(1-COS(RADIANS(User_Model_Calcs!I457))^2*COS(RADIANS(User_Model_Calcs!B457))^2)))</f>
        <v>60.526000646065661</v>
      </c>
      <c r="P457">
        <f t="shared" ca="1" si="71"/>
        <v>52.347995742098909</v>
      </c>
    </row>
    <row r="458" spans="1:16" x14ac:dyDescent="0.25">
      <c r="A458">
        <f t="shared" ca="1" si="68"/>
        <v>125.99643773874372</v>
      </c>
      <c r="B458">
        <f t="shared" ca="1" si="69"/>
        <v>-16.409119277562741</v>
      </c>
      <c r="C458" s="6">
        <v>20135.9375</v>
      </c>
      <c r="D458">
        <f t="shared" ca="1" si="70"/>
        <v>1.2</v>
      </c>
      <c r="E458" s="1">
        <v>0.65</v>
      </c>
      <c r="F458">
        <v>19.899999999999999</v>
      </c>
      <c r="G458">
        <f t="shared" ca="1" si="72"/>
        <v>46.089820015575185</v>
      </c>
      <c r="H458">
        <f t="shared" ca="1" si="73"/>
        <v>17.969316637402446</v>
      </c>
      <c r="I458">
        <f ca="1">User_Model_Calcs!A458-Sat_Data!$B$5</f>
        <v>15.996437738743722</v>
      </c>
      <c r="J458">
        <f ca="1">(Earth_Data!$B$1/SQRT(1-Earth_Data!$B$2^2*SIN(RADIANS(User_Model_Calcs!B458))^2))*COS(RADIANS(User_Model_Calcs!B458))</f>
        <v>6119.9871308218708</v>
      </c>
      <c r="K458">
        <f ca="1">((Earth_Data!$B$1*(1-Earth_Data!$B$2^2))/SQRT(1-Earth_Data!$B$2^2*SIN(RADIANS(User_Model_Calcs!B458))^2))*SIN(RADIANS(User_Model_Calcs!B458))</f>
        <v>-1790.2033460151399</v>
      </c>
      <c r="L458">
        <f t="shared" ca="1" si="74"/>
        <v>-16.305121741759155</v>
      </c>
      <c r="M458">
        <f t="shared" ca="1" si="75"/>
        <v>6376.4465418843683</v>
      </c>
      <c r="N458">
        <f ca="1">SQRT(User_Model_Calcs!M458^2+Sat_Data!$B$3^2-2*User_Model_Calcs!M458*Sat_Data!$B$3*COS(RADIANS(L458))*COS(RADIANS(I458)))</f>
        <v>36364.396243042138</v>
      </c>
      <c r="O458">
        <f ca="1">DEGREES(ACOS(((Earth_Data!$B$1+Sat_Data!$B$2)/User_Model_Calcs!N458)*SQRT(1-COS(RADIANS(User_Model_Calcs!I458))^2*COS(RADIANS(User_Model_Calcs!B458))^2)))</f>
        <v>63.346273935527272</v>
      </c>
      <c r="P458">
        <f t="shared" ca="1" si="71"/>
        <v>45.421171426995684</v>
      </c>
    </row>
    <row r="459" spans="1:16" x14ac:dyDescent="0.25">
      <c r="A459">
        <f t="shared" ca="1" si="68"/>
        <v>126.12528311785231</v>
      </c>
      <c r="B459">
        <f t="shared" ca="1" si="69"/>
        <v>-11.504839079278771</v>
      </c>
      <c r="C459" s="6">
        <v>20135.9375</v>
      </c>
      <c r="D459">
        <f t="shared" ca="1" si="70"/>
        <v>3</v>
      </c>
      <c r="E459" s="1">
        <v>0.65</v>
      </c>
      <c r="F459">
        <v>19.899999999999999</v>
      </c>
      <c r="G459">
        <f t="shared" ca="1" si="72"/>
        <v>54.048620189015942</v>
      </c>
      <c r="H459">
        <f t="shared" ca="1" si="73"/>
        <v>17.058314709482794</v>
      </c>
      <c r="I459">
        <f ca="1">User_Model_Calcs!A459-Sat_Data!$B$5</f>
        <v>16.125283117852305</v>
      </c>
      <c r="J459">
        <f ca="1">(Earth_Data!$B$1/SQRT(1-Earth_Data!$B$2^2*SIN(RADIANS(User_Model_Calcs!B459))^2))*COS(RADIANS(User_Model_Calcs!B459))</f>
        <v>6250.8219254801288</v>
      </c>
      <c r="K459">
        <f ca="1">((Earth_Data!$B$1*(1-Earth_Data!$B$2^2))/SQRT(1-Earth_Data!$B$2^2*SIN(RADIANS(User_Model_Calcs!B459))^2))*SIN(RADIANS(User_Model_Calcs!B459))</f>
        <v>-1263.7764999192104</v>
      </c>
      <c r="L459">
        <f t="shared" ca="1" si="74"/>
        <v>-11.429853490364382</v>
      </c>
      <c r="M459">
        <f t="shared" ca="1" si="75"/>
        <v>6377.2961187176461</v>
      </c>
      <c r="N459">
        <f ca="1">SQRT(User_Model_Calcs!M459^2+Sat_Data!$B$3^2-2*User_Model_Calcs!M459*Sat_Data!$B$3*COS(RADIANS(L459))*COS(RADIANS(I459)))</f>
        <v>36222.951757681207</v>
      </c>
      <c r="O459">
        <f ca="1">DEGREES(ACOS(((Earth_Data!$B$1+Sat_Data!$B$2)/User_Model_Calcs!N459)*SQRT(1-COS(RADIANS(User_Model_Calcs!I459))^2*COS(RADIANS(User_Model_Calcs!B459))^2)))</f>
        <v>66.873657221342413</v>
      </c>
      <c r="P459">
        <f t="shared" ca="1" si="71"/>
        <v>55.399353700691748</v>
      </c>
    </row>
    <row r="460" spans="1:16" x14ac:dyDescent="0.25">
      <c r="A460">
        <f t="shared" ca="1" si="68"/>
        <v>126.60800238253327</v>
      </c>
      <c r="B460">
        <f t="shared" ca="1" si="69"/>
        <v>-15.250252536189407</v>
      </c>
      <c r="C460" s="6">
        <v>20135.9375</v>
      </c>
      <c r="D460">
        <f t="shared" ca="1" si="70"/>
        <v>1.2</v>
      </c>
      <c r="E460" s="1">
        <v>0.65</v>
      </c>
      <c r="F460">
        <v>19.899999999999999</v>
      </c>
      <c r="G460">
        <f t="shared" ca="1" si="72"/>
        <v>46.089820015575185</v>
      </c>
      <c r="H460">
        <f t="shared" ca="1" si="73"/>
        <v>19.149462888508658</v>
      </c>
      <c r="I460">
        <f ca="1">User_Model_Calcs!A460-Sat_Data!$B$5</f>
        <v>16.608002382533272</v>
      </c>
      <c r="J460">
        <f ca="1">(Earth_Data!$B$1/SQRT(1-Earth_Data!$B$2^2*SIN(RADIANS(User_Model_Calcs!B460))^2))*COS(RADIANS(User_Model_Calcs!B460))</f>
        <v>6154.9668137101371</v>
      </c>
      <c r="K460">
        <f ca="1">((Earth_Data!$B$1*(1-Earth_Data!$B$2^2))/SQRT(1-Earth_Data!$B$2^2*SIN(RADIANS(User_Model_Calcs!B460))^2))*SIN(RADIANS(User_Model_Calcs!B460))</f>
        <v>-1666.8318670998153</v>
      </c>
      <c r="L460">
        <f t="shared" ca="1" si="74"/>
        <v>-15.152868505754563</v>
      </c>
      <c r="M460">
        <f t="shared" ca="1" si="75"/>
        <v>6376.6719337796085</v>
      </c>
      <c r="N460">
        <f ca="1">SQRT(User_Model_Calcs!M460^2+Sat_Data!$B$3^2-2*User_Model_Calcs!M460*Sat_Data!$B$3*COS(RADIANS(L460))*COS(RADIANS(I460)))</f>
        <v>36346.825928343475</v>
      </c>
      <c r="O460">
        <f ca="1">DEGREES(ACOS(((Earth_Data!$B$1+Sat_Data!$B$2)/User_Model_Calcs!N460)*SQRT(1-COS(RADIANS(User_Model_Calcs!I460))^2*COS(RADIANS(User_Model_Calcs!B460))^2)))</f>
        <v>63.763091361601091</v>
      </c>
      <c r="P460">
        <f t="shared" ca="1" si="71"/>
        <v>48.591411810256609</v>
      </c>
    </row>
    <row r="461" spans="1:16" x14ac:dyDescent="0.25">
      <c r="A461">
        <f t="shared" ca="1" si="68"/>
        <v>127.63387272323314</v>
      </c>
      <c r="B461">
        <f t="shared" ca="1" si="69"/>
        <v>-11.692965922393334</v>
      </c>
      <c r="C461" s="6">
        <v>20135.9375</v>
      </c>
      <c r="D461">
        <f t="shared" ca="1" si="70"/>
        <v>3</v>
      </c>
      <c r="E461" s="1">
        <v>0.65</v>
      </c>
      <c r="F461">
        <v>19.899999999999999</v>
      </c>
      <c r="G461">
        <f t="shared" ca="1" si="72"/>
        <v>54.048620189015942</v>
      </c>
      <c r="H461">
        <f t="shared" ca="1" si="73"/>
        <v>23.495691672393832</v>
      </c>
      <c r="I461">
        <f ca="1">User_Model_Calcs!A461-Sat_Data!$B$5</f>
        <v>17.633872723233139</v>
      </c>
      <c r="J461">
        <f ca="1">(Earth_Data!$B$1/SQRT(1-Earth_Data!$B$2^2*SIN(RADIANS(User_Model_Calcs!B461))^2))*COS(RADIANS(User_Model_Calcs!B461))</f>
        <v>6246.6377969987188</v>
      </c>
      <c r="K461">
        <f ca="1">((Earth_Data!$B$1*(1-Earth_Data!$B$2^2))/SQRT(1-Earth_Data!$B$2^2*SIN(RADIANS(User_Model_Calcs!B461))^2))*SIN(RADIANS(User_Model_Calcs!B461))</f>
        <v>-1284.1619665459104</v>
      </c>
      <c r="L461">
        <f t="shared" ca="1" si="74"/>
        <v>-11.616821775623723</v>
      </c>
      <c r="M461">
        <f t="shared" ca="1" si="75"/>
        <v>6377.2686726541533</v>
      </c>
      <c r="N461">
        <f ca="1">SQRT(User_Model_Calcs!M461^2+Sat_Data!$B$3^2-2*User_Model_Calcs!M461*Sat_Data!$B$3*COS(RADIANS(L461))*COS(RADIANS(I461)))</f>
        <v>36283.163547456068</v>
      </c>
      <c r="O461">
        <f ca="1">DEGREES(ACOS(((Earth_Data!$B$1+Sat_Data!$B$2)/User_Model_Calcs!N461)*SQRT(1-COS(RADIANS(User_Model_Calcs!I461))^2*COS(RADIANS(User_Model_Calcs!B461))^2)))</f>
        <v>65.323161923415753</v>
      </c>
      <c r="P461">
        <f t="shared" ca="1" si="71"/>
        <v>57.479249803948193</v>
      </c>
    </row>
    <row r="462" spans="1:16" x14ac:dyDescent="0.25">
      <c r="A462">
        <f t="shared" ca="1" si="68"/>
        <v>127.41061949926092</v>
      </c>
      <c r="B462">
        <f t="shared" ca="1" si="69"/>
        <v>-14.873599524969256</v>
      </c>
      <c r="C462" s="6">
        <v>20135.9375</v>
      </c>
      <c r="D462">
        <f t="shared" ca="1" si="70"/>
        <v>1.2</v>
      </c>
      <c r="E462" s="1">
        <v>0.65</v>
      </c>
      <c r="F462">
        <v>19.899999999999999</v>
      </c>
      <c r="G462">
        <f t="shared" ca="1" si="72"/>
        <v>46.089820015575185</v>
      </c>
      <c r="H462">
        <f t="shared" ca="1" si="73"/>
        <v>20.773245767959494</v>
      </c>
      <c r="I462">
        <f ca="1">User_Model_Calcs!A462-Sat_Data!$B$5</f>
        <v>17.410619499260918</v>
      </c>
      <c r="J462">
        <f ca="1">(Earth_Data!$B$1/SQRT(1-Earth_Data!$B$2^2*SIN(RADIANS(User_Model_Calcs!B462))^2))*COS(RADIANS(User_Model_Calcs!B462))</f>
        <v>6165.7969461016928</v>
      </c>
      <c r="K462">
        <f ca="1">((Earth_Data!$B$1*(1-Earth_Data!$B$2^2))/SQRT(1-Earth_Data!$B$2^2*SIN(RADIANS(User_Model_Calcs!B462))^2))*SIN(RADIANS(User_Model_Calcs!B462))</f>
        <v>-1626.5873035662521</v>
      </c>
      <c r="L462">
        <f t="shared" ca="1" si="74"/>
        <v>-14.778399546723771</v>
      </c>
      <c r="M462">
        <f t="shared" ca="1" si="75"/>
        <v>6376.741976642923</v>
      </c>
      <c r="N462">
        <f ca="1">SQRT(User_Model_Calcs!M462^2+Sat_Data!$B$3^2-2*User_Model_Calcs!M462*Sat_Data!$B$3*COS(RADIANS(L462))*COS(RADIANS(I462)))</f>
        <v>36364.10462796488</v>
      </c>
      <c r="O462">
        <f ca="1">DEGREES(ACOS(((Earth_Data!$B$1+Sat_Data!$B$2)/User_Model_Calcs!N462)*SQRT(1-COS(RADIANS(User_Model_Calcs!I462))^2*COS(RADIANS(User_Model_Calcs!B462))^2)))</f>
        <v>63.361885625078315</v>
      </c>
      <c r="P462">
        <f t="shared" ca="1" si="71"/>
        <v>50.697648502952802</v>
      </c>
    </row>
    <row r="463" spans="1:16" x14ac:dyDescent="0.25">
      <c r="A463">
        <f t="shared" ca="1" si="68"/>
        <v>129.55203093868752</v>
      </c>
      <c r="B463">
        <f t="shared" ca="1" si="69"/>
        <v>-13.877008546913991</v>
      </c>
      <c r="C463" s="6">
        <v>20135.9375</v>
      </c>
      <c r="D463">
        <f t="shared" ca="1" si="70"/>
        <v>1.2</v>
      </c>
      <c r="E463" s="1">
        <v>0.65</v>
      </c>
      <c r="F463">
        <v>19.899999999999999</v>
      </c>
      <c r="G463">
        <f t="shared" ca="1" si="72"/>
        <v>46.089820015575185</v>
      </c>
      <c r="H463">
        <f t="shared" ca="1" si="73"/>
        <v>18.18171688756005</v>
      </c>
      <c r="I463">
        <f ca="1">User_Model_Calcs!A463-Sat_Data!$B$5</f>
        <v>19.552030938687523</v>
      </c>
      <c r="J463">
        <f ca="1">(Earth_Data!$B$1/SQRT(1-Earth_Data!$B$2^2*SIN(RADIANS(User_Model_Calcs!B463))^2))*COS(RADIANS(User_Model_Calcs!B463))</f>
        <v>6193.1725246241249</v>
      </c>
      <c r="K463">
        <f ca="1">((Earth_Data!$B$1*(1-Earth_Data!$B$2^2))/SQRT(1-Earth_Data!$B$2^2*SIN(RADIANS(User_Model_Calcs!B463))^2))*SIN(RADIANS(User_Model_Calcs!B463))</f>
        <v>-1519.7754102735244</v>
      </c>
      <c r="L463">
        <f t="shared" ca="1" si="74"/>
        <v>-13.787665061219284</v>
      </c>
      <c r="M463">
        <f t="shared" ca="1" si="75"/>
        <v>6376.9195711904049</v>
      </c>
      <c r="N463">
        <f ca="1">SQRT(User_Model_Calcs!M463^2+Sat_Data!$B$3^2-2*User_Model_Calcs!M463*Sat_Data!$B$3*COS(RADIANS(L463))*COS(RADIANS(I463)))</f>
        <v>36418.879266754127</v>
      </c>
      <c r="O463">
        <f ca="1">DEGREES(ACOS(((Earth_Data!$B$1+Sat_Data!$B$2)/User_Model_Calcs!N463)*SQRT(1-COS(RADIANS(User_Model_Calcs!I463))^2*COS(RADIANS(User_Model_Calcs!B463))^2)))</f>
        <v>62.125467122308159</v>
      </c>
      <c r="P463">
        <f t="shared" ca="1" si="71"/>
        <v>55.967529673897381</v>
      </c>
    </row>
    <row r="464" spans="1:16" x14ac:dyDescent="0.25">
      <c r="A464">
        <f t="shared" ca="1" si="68"/>
        <v>127.58152460411279</v>
      </c>
      <c r="B464">
        <f t="shared" ca="1" si="69"/>
        <v>-14.56968010443688</v>
      </c>
      <c r="C464" s="6">
        <v>20135.9375</v>
      </c>
      <c r="D464">
        <f t="shared" ca="1" si="70"/>
        <v>0.75</v>
      </c>
      <c r="E464" s="1">
        <v>0.65</v>
      </c>
      <c r="F464">
        <v>19.899999999999999</v>
      </c>
      <c r="G464">
        <f t="shared" ca="1" si="72"/>
        <v>42.007420362456692</v>
      </c>
      <c r="H464">
        <f t="shared" ca="1" si="73"/>
        <v>21.632780550636149</v>
      </c>
      <c r="I464">
        <f ca="1">User_Model_Calcs!A464-Sat_Data!$B$5</f>
        <v>17.581524604112786</v>
      </c>
      <c r="J464">
        <f ca="1">(Earth_Data!$B$1/SQRT(1-Earth_Data!$B$2^2*SIN(RADIANS(User_Model_Calcs!B464))^2))*COS(RADIANS(User_Model_Calcs!B464))</f>
        <v>6174.3424625845064</v>
      </c>
      <c r="K464">
        <f ca="1">((Earth_Data!$B$1*(1-Earth_Data!$B$2^2))/SQRT(1-Earth_Data!$B$2^2*SIN(RADIANS(User_Model_Calcs!B464))^2))*SIN(RADIANS(User_Model_Calcs!B464))</f>
        <v>-1594.0637838293189</v>
      </c>
      <c r="L464">
        <f t="shared" ca="1" si="74"/>
        <v>-14.476254336429363</v>
      </c>
      <c r="M464">
        <f t="shared" ca="1" si="75"/>
        <v>6376.7973303367853</v>
      </c>
      <c r="N464">
        <f ca="1">SQRT(User_Model_Calcs!M464^2+Sat_Data!$B$3^2-2*User_Model_Calcs!M464*Sat_Data!$B$3*COS(RADIANS(L464))*COS(RADIANS(I464)))</f>
        <v>36361.079735002211</v>
      </c>
      <c r="O464">
        <f ca="1">DEGREES(ACOS(((Earth_Data!$B$1+Sat_Data!$B$2)/User_Model_Calcs!N464)*SQRT(1-COS(RADIANS(User_Model_Calcs!I464))^2*COS(RADIANS(User_Model_Calcs!B464))^2)))</f>
        <v>63.433735112612048</v>
      </c>
      <c r="P464">
        <f t="shared" ca="1" si="71"/>
        <v>51.55404515861369</v>
      </c>
    </row>
    <row r="465" spans="1:16" x14ac:dyDescent="0.25">
      <c r="A465">
        <f t="shared" ca="1" si="68"/>
        <v>126.78077467103567</v>
      </c>
      <c r="B465">
        <f t="shared" ca="1" si="69"/>
        <v>-13.579788033052619</v>
      </c>
      <c r="C465" s="6">
        <v>20135.9375</v>
      </c>
      <c r="D465">
        <f t="shared" ca="1" si="70"/>
        <v>1.2</v>
      </c>
      <c r="E465" s="1">
        <v>0.65</v>
      </c>
      <c r="F465">
        <v>19.899999999999999</v>
      </c>
      <c r="G465">
        <f t="shared" ca="1" si="72"/>
        <v>46.089820015575185</v>
      </c>
      <c r="H465">
        <f t="shared" ca="1" si="73"/>
        <v>18.105381677514444</v>
      </c>
      <c r="I465">
        <f ca="1">User_Model_Calcs!A465-Sat_Data!$B$5</f>
        <v>16.780774671035672</v>
      </c>
      <c r="J465">
        <f ca="1">(Earth_Data!$B$1/SQRT(1-Earth_Data!$B$2^2*SIN(RADIANS(User_Model_Calcs!B465))^2))*COS(RADIANS(User_Model_Calcs!B465))</f>
        <v>6200.9764292338659</v>
      </c>
      <c r="K465">
        <f ca="1">((Earth_Data!$B$1*(1-Earth_Data!$B$2^2))/SQRT(1-Earth_Data!$B$2^2*SIN(RADIANS(User_Model_Calcs!B465))^2))*SIN(RADIANS(User_Model_Calcs!B465))</f>
        <v>-1487.8313255230505</v>
      </c>
      <c r="L465">
        <f t="shared" ca="1" si="74"/>
        <v>-13.492212237123793</v>
      </c>
      <c r="M465">
        <f t="shared" ca="1" si="75"/>
        <v>6376.9703409316298</v>
      </c>
      <c r="N465">
        <f ca="1">SQRT(User_Model_Calcs!M465^2+Sat_Data!$B$3^2-2*User_Model_Calcs!M465*Sat_Data!$B$3*COS(RADIANS(L465))*COS(RADIANS(I465)))</f>
        <v>36301.934923358531</v>
      </c>
      <c r="O465">
        <f ca="1">DEGREES(ACOS(((Earth_Data!$B$1+Sat_Data!$B$2)/User_Model_Calcs!N465)*SQRT(1-COS(RADIANS(User_Model_Calcs!I465))^2*COS(RADIANS(User_Model_Calcs!B465))^2)))</f>
        <v>64.849511806973069</v>
      </c>
      <c r="P465">
        <f t="shared" ca="1" si="71"/>
        <v>52.094365950636131</v>
      </c>
    </row>
    <row r="466" spans="1:16" x14ac:dyDescent="0.25">
      <c r="A466">
        <f t="shared" ca="1" si="68"/>
        <v>127.08774632116206</v>
      </c>
      <c r="B466">
        <f t="shared" ca="1" si="69"/>
        <v>-16.25604146045039</v>
      </c>
      <c r="C466" s="6">
        <v>20135.9375</v>
      </c>
      <c r="D466">
        <f t="shared" ca="1" si="70"/>
        <v>3</v>
      </c>
      <c r="E466" s="1">
        <v>0.65</v>
      </c>
      <c r="F466">
        <v>19.899999999999999</v>
      </c>
      <c r="G466">
        <f t="shared" ca="1" si="72"/>
        <v>54.048620189015942</v>
      </c>
      <c r="H466">
        <f t="shared" ca="1" si="73"/>
        <v>18.404438803389404</v>
      </c>
      <c r="I466">
        <f ca="1">User_Model_Calcs!A466-Sat_Data!$B$5</f>
        <v>17.087746321162058</v>
      </c>
      <c r="J466">
        <f ca="1">(Earth_Data!$B$1/SQRT(1-Earth_Data!$B$2^2*SIN(RADIANS(User_Model_Calcs!B466))^2))*COS(RADIANS(User_Model_Calcs!B466))</f>
        <v>6124.7508471085594</v>
      </c>
      <c r="K466">
        <f ca="1">((Earth_Data!$B$1*(1-Earth_Data!$B$2^2))/SQRT(1-Earth_Data!$B$2^2*SIN(RADIANS(User_Model_Calcs!B466))^2))*SIN(RADIANS(User_Model_Calcs!B466))</f>
        <v>-1773.9470274855109</v>
      </c>
      <c r="L466">
        <f t="shared" ca="1" si="74"/>
        <v>-16.152908079092413</v>
      </c>
      <c r="M466">
        <f t="shared" ca="1" si="75"/>
        <v>6376.4771618411451</v>
      </c>
      <c r="N466">
        <f ca="1">SQRT(User_Model_Calcs!M466^2+Sat_Data!$B$3^2-2*User_Model_Calcs!M466*Sat_Data!$B$3*COS(RADIANS(L466))*COS(RADIANS(I466)))</f>
        <v>36397.588420752341</v>
      </c>
      <c r="O466">
        <f ca="1">DEGREES(ACOS(((Earth_Data!$B$1+Sat_Data!$B$2)/User_Model_Calcs!N466)*SQRT(1-COS(RADIANS(User_Model_Calcs!I466))^2*COS(RADIANS(User_Model_Calcs!B466))^2)))</f>
        <v>62.588837649962819</v>
      </c>
      <c r="P466">
        <f t="shared" ca="1" si="71"/>
        <v>47.678367396119818</v>
      </c>
    </row>
    <row r="467" spans="1:16" x14ac:dyDescent="0.25">
      <c r="A467">
        <f t="shared" ref="A467:A479" ca="1" si="76">127.694974900286+(RAND()*5-2.5)</f>
        <v>125.53324184627262</v>
      </c>
      <c r="B467">
        <f t="shared" ref="B467:B479" ca="1" si="77">-13.9715365993556+(RAND()*5-2.5)</f>
        <v>-12.31294960252248</v>
      </c>
      <c r="C467" s="6">
        <v>20135.9375</v>
      </c>
      <c r="D467">
        <f t="shared" ca="1" si="70"/>
        <v>3</v>
      </c>
      <c r="E467" s="1">
        <v>0.65</v>
      </c>
      <c r="F467">
        <v>19.899999999999999</v>
      </c>
      <c r="G467">
        <f t="shared" ca="1" si="72"/>
        <v>54.048620189015942</v>
      </c>
      <c r="H467">
        <f t="shared" ca="1" si="73"/>
        <v>14.305182304466868</v>
      </c>
      <c r="I467">
        <f ca="1">User_Model_Calcs!A467-Sat_Data!$B$5</f>
        <v>15.533241846272617</v>
      </c>
      <c r="J467">
        <f ca="1">(Earth_Data!$B$1/SQRT(1-Earth_Data!$B$2^2*SIN(RADIANS(User_Model_Calcs!B467))^2))*COS(RADIANS(User_Model_Calcs!B467))</f>
        <v>6232.3749731608414</v>
      </c>
      <c r="K467">
        <f ca="1">((Earth_Data!$B$1*(1-Earth_Data!$B$2^2))/SQRT(1-Earth_Data!$B$2^2*SIN(RADIANS(User_Model_Calcs!B467))^2))*SIN(RADIANS(User_Model_Calcs!B467))</f>
        <v>-1351.2462351151232</v>
      </c>
      <c r="L467">
        <f t="shared" ca="1" si="74"/>
        <v>-12.233010651970234</v>
      </c>
      <c r="M467">
        <f t="shared" ca="1" si="75"/>
        <v>6377.1752519430102</v>
      </c>
      <c r="N467">
        <f ca="1">SQRT(User_Model_Calcs!M467^2+Sat_Data!$B$3^2-2*User_Model_Calcs!M467*Sat_Data!$B$3*COS(RADIANS(L467))*COS(RADIANS(I467)))</f>
        <v>36223.110774554196</v>
      </c>
      <c r="O467">
        <f ca="1">DEGREES(ACOS(((Earth_Data!$B$1+Sat_Data!$B$2)/User_Model_Calcs!N467)*SQRT(1-COS(RADIANS(User_Model_Calcs!I467))^2*COS(RADIANS(User_Model_Calcs!B467))^2)))</f>
        <v>66.865221457551669</v>
      </c>
      <c r="P467">
        <f t="shared" ca="1" si="71"/>
        <v>52.503490904414448</v>
      </c>
    </row>
    <row r="468" spans="1:16" x14ac:dyDescent="0.25">
      <c r="A468">
        <f t="shared" ca="1" si="76"/>
        <v>126.02196364322688</v>
      </c>
      <c r="B468">
        <f t="shared" ca="1" si="77"/>
        <v>-12.119268112220428</v>
      </c>
      <c r="C468" s="6">
        <v>20135.9375</v>
      </c>
      <c r="D468">
        <f t="shared" ca="1" si="70"/>
        <v>0.75</v>
      </c>
      <c r="E468" s="1">
        <v>0.65</v>
      </c>
      <c r="F468">
        <v>19.899999999999999</v>
      </c>
      <c r="G468">
        <f t="shared" ca="1" si="72"/>
        <v>42.007420362456692</v>
      </c>
      <c r="H468">
        <f t="shared" ca="1" si="73"/>
        <v>19.565245931961691</v>
      </c>
      <c r="I468">
        <f ca="1">User_Model_Calcs!A468-Sat_Data!$B$5</f>
        <v>16.021963643226883</v>
      </c>
      <c r="J468">
        <f ca="1">(Earth_Data!$B$1/SQRT(1-Earth_Data!$B$2^2*SIN(RADIANS(User_Model_Calcs!B468))^2))*COS(RADIANS(User_Model_Calcs!B468))</f>
        <v>6236.9086680725832</v>
      </c>
      <c r="K468">
        <f ca="1">((Earth_Data!$B$1*(1-Earth_Data!$B$2^2))/SQRT(1-Earth_Data!$B$2^2*SIN(RADIANS(User_Model_Calcs!B468))^2))*SIN(RADIANS(User_Model_Calcs!B468))</f>
        <v>-1330.3055715913933</v>
      </c>
      <c r="L468">
        <f t="shared" ca="1" si="74"/>
        <v>-12.040510747972723</v>
      </c>
      <c r="M468">
        <f t="shared" ca="1" si="75"/>
        <v>6377.2049243917218</v>
      </c>
      <c r="N468">
        <f ca="1">SQRT(User_Model_Calcs!M468^2+Sat_Data!$B$3^2-2*User_Model_Calcs!M468*Sat_Data!$B$3*COS(RADIANS(L468))*COS(RADIANS(I468)))</f>
        <v>36234.867173760111</v>
      </c>
      <c r="O468">
        <f ca="1">DEGREES(ACOS(((Earth_Data!$B$1+Sat_Data!$B$2)/User_Model_Calcs!N468)*SQRT(1-COS(RADIANS(User_Model_Calcs!I468))^2*COS(RADIANS(User_Model_Calcs!B468))^2)))</f>
        <v>66.555979308362197</v>
      </c>
      <c r="P468">
        <f t="shared" ca="1" si="71"/>
        <v>53.828879135473279</v>
      </c>
    </row>
    <row r="469" spans="1:16" x14ac:dyDescent="0.25">
      <c r="A469">
        <f t="shared" ca="1" si="76"/>
        <v>127.8913396334044</v>
      </c>
      <c r="B469">
        <f t="shared" ca="1" si="77"/>
        <v>-16.160702532169015</v>
      </c>
      <c r="C469" s="6">
        <v>20135.9375</v>
      </c>
      <c r="D469">
        <f t="shared" ca="1" si="70"/>
        <v>1.2</v>
      </c>
      <c r="E469" s="1">
        <v>0.65</v>
      </c>
      <c r="F469">
        <v>19.899999999999999</v>
      </c>
      <c r="G469">
        <f t="shared" ca="1" si="72"/>
        <v>46.089820015575185</v>
      </c>
      <c r="H469">
        <f t="shared" ca="1" si="73"/>
        <v>20.904967904069807</v>
      </c>
      <c r="I469">
        <f ca="1">User_Model_Calcs!A469-Sat_Data!$B$5</f>
        <v>17.891339633404399</v>
      </c>
      <c r="J469">
        <f ca="1">(Earth_Data!$B$1/SQRT(1-Earth_Data!$B$2^2*SIN(RADIANS(User_Model_Calcs!B469))^2))*COS(RADIANS(User_Model_Calcs!B469))</f>
        <v>6127.6957642045491</v>
      </c>
      <c r="K469">
        <f ca="1">((Earth_Data!$B$1*(1-Earth_Data!$B$2^2))/SQRT(1-Earth_Data!$B$2^2*SIN(RADIANS(User_Model_Calcs!B469))^2))*SIN(RADIANS(User_Model_Calcs!B469))</f>
        <v>-1763.8160820136363</v>
      </c>
      <c r="L469">
        <f t="shared" ca="1" si="74"/>
        <v>-16.058108834923342</v>
      </c>
      <c r="M469">
        <f t="shared" ca="1" si="75"/>
        <v>6376.496102862473</v>
      </c>
      <c r="N469">
        <f ca="1">SQRT(User_Model_Calcs!M469^2+Sat_Data!$B$3^2-2*User_Model_Calcs!M469*Sat_Data!$B$3*COS(RADIANS(L469))*COS(RADIANS(I469)))</f>
        <v>36424.241551955689</v>
      </c>
      <c r="O469">
        <f ca="1">DEGREES(ACOS(((Earth_Data!$B$1+Sat_Data!$B$2)/User_Model_Calcs!N469)*SQRT(1-COS(RADIANS(User_Model_Calcs!I469))^2*COS(RADIANS(User_Model_Calcs!B469))^2)))</f>
        <v>61.994710939549833</v>
      </c>
      <c r="P469">
        <f t="shared" ca="1" si="71"/>
        <v>49.23276986031879</v>
      </c>
    </row>
    <row r="470" spans="1:16" x14ac:dyDescent="0.25">
      <c r="A470">
        <f t="shared" ca="1" si="76"/>
        <v>130.13719050690349</v>
      </c>
      <c r="B470">
        <f t="shared" ca="1" si="77"/>
        <v>-16.209846519916848</v>
      </c>
      <c r="C470" s="6">
        <v>20135.9375</v>
      </c>
      <c r="D470">
        <f t="shared" ca="1" si="70"/>
        <v>3</v>
      </c>
      <c r="E470" s="1">
        <v>0.65</v>
      </c>
      <c r="F470">
        <v>19.899999999999999</v>
      </c>
      <c r="G470">
        <f t="shared" ca="1" si="72"/>
        <v>54.048620189015942</v>
      </c>
      <c r="H470">
        <f t="shared" ca="1" si="73"/>
        <v>15.128235295019435</v>
      </c>
      <c r="I470">
        <f ca="1">User_Model_Calcs!A470-Sat_Data!$B$5</f>
        <v>20.137190506903494</v>
      </c>
      <c r="J470">
        <f ca="1">(Earth_Data!$B$1/SQRT(1-Earth_Data!$B$2^2*SIN(RADIANS(User_Model_Calcs!B470))^2))*COS(RADIANS(User_Model_Calcs!B470))</f>
        <v>6126.1798676899825</v>
      </c>
      <c r="K470">
        <f ca="1">((Earth_Data!$B$1*(1-Earth_Data!$B$2^2))/SQRT(1-Earth_Data!$B$2^2*SIN(RADIANS(User_Model_Calcs!B470))^2))*SIN(RADIANS(User_Model_Calcs!B470))</f>
        <v>-1769.0388418280806</v>
      </c>
      <c r="L470">
        <f t="shared" ca="1" si="74"/>
        <v>-16.106974492726426</v>
      </c>
      <c r="M470">
        <f t="shared" ca="1" si="75"/>
        <v>6376.4863518388001</v>
      </c>
      <c r="N470">
        <f ca="1">SQRT(User_Model_Calcs!M470^2+Sat_Data!$B$3^2-2*User_Model_Calcs!M470*Sat_Data!$B$3*COS(RADIANS(L470))*COS(RADIANS(I470)))</f>
        <v>36516.351704712761</v>
      </c>
      <c r="O470">
        <f ca="1">DEGREES(ACOS(((Earth_Data!$B$1+Sat_Data!$B$2)/User_Model_Calcs!N470)*SQRT(1-COS(RADIANS(User_Model_Calcs!I470))^2*COS(RADIANS(User_Model_Calcs!B470))^2)))</f>
        <v>60.026326638359215</v>
      </c>
      <c r="P470">
        <f t="shared" ca="1" si="71"/>
        <v>52.71803839196496</v>
      </c>
    </row>
    <row r="471" spans="1:16" x14ac:dyDescent="0.25">
      <c r="A471">
        <f t="shared" ca="1" si="76"/>
        <v>128.3423225616765</v>
      </c>
      <c r="B471">
        <f t="shared" ca="1" si="77"/>
        <v>-16.315861157388561</v>
      </c>
      <c r="C471" s="6">
        <v>20135.9375</v>
      </c>
      <c r="D471">
        <f t="shared" ca="1" si="70"/>
        <v>0.75</v>
      </c>
      <c r="E471" s="1">
        <v>0.65</v>
      </c>
      <c r="F471">
        <v>19.899999999999999</v>
      </c>
      <c r="G471">
        <f t="shared" ca="1" si="72"/>
        <v>42.007420362456692</v>
      </c>
      <c r="H471">
        <f t="shared" ca="1" si="73"/>
        <v>14.384771550524878</v>
      </c>
      <c r="I471">
        <f ca="1">User_Model_Calcs!A471-Sat_Data!$B$5</f>
        <v>18.342322561676497</v>
      </c>
      <c r="J471">
        <f ca="1">(Earth_Data!$B$1/SQRT(1-Earth_Data!$B$2^2*SIN(RADIANS(User_Model_Calcs!B471))^2))*COS(RADIANS(User_Model_Calcs!B471))</f>
        <v>6122.8944620171051</v>
      </c>
      <c r="K471">
        <f ca="1">((Earth_Data!$B$1*(1-Earth_Data!$B$2^2))/SQRT(1-Earth_Data!$B$2^2*SIN(RADIANS(User_Model_Calcs!B471))^2))*SIN(RADIANS(User_Model_Calcs!B471))</f>
        <v>-1780.3011525387205</v>
      </c>
      <c r="L471">
        <f t="shared" ca="1" si="74"/>
        <v>-16.212389733142111</v>
      </c>
      <c r="M471">
        <f t="shared" ca="1" si="75"/>
        <v>6376.465226654218</v>
      </c>
      <c r="N471">
        <f ca="1">SQRT(User_Model_Calcs!M471^2+Sat_Data!$B$3^2-2*User_Model_Calcs!M471*Sat_Data!$B$3*COS(RADIANS(L471))*COS(RADIANS(I471)))</f>
        <v>36446.866052838814</v>
      </c>
      <c r="O471">
        <f ca="1">DEGREES(ACOS(((Earth_Data!$B$1+Sat_Data!$B$2)/User_Model_Calcs!N471)*SQRT(1-COS(RADIANS(User_Model_Calcs!I471))^2*COS(RADIANS(User_Model_Calcs!B471))^2)))</f>
        <v>61.498397928086519</v>
      </c>
      <c r="P471">
        <f t="shared" ca="1" si="71"/>
        <v>49.723359749155605</v>
      </c>
    </row>
    <row r="472" spans="1:16" x14ac:dyDescent="0.25">
      <c r="A472">
        <f t="shared" ca="1" si="76"/>
        <v>126.88477180908704</v>
      </c>
      <c r="B472">
        <f t="shared" ca="1" si="77"/>
        <v>-15.914686651133563</v>
      </c>
      <c r="C472" s="6">
        <v>20135.9375</v>
      </c>
      <c r="D472">
        <f t="shared" ca="1" si="70"/>
        <v>0.75</v>
      </c>
      <c r="E472" s="1">
        <v>0.65</v>
      </c>
      <c r="F472">
        <v>19.899999999999999</v>
      </c>
      <c r="G472">
        <f t="shared" ca="1" si="72"/>
        <v>42.007420362456692</v>
      </c>
      <c r="H472">
        <f t="shared" ca="1" si="73"/>
        <v>23.07803776677758</v>
      </c>
      <c r="I472">
        <f ca="1">User_Model_Calcs!A472-Sat_Data!$B$5</f>
        <v>16.884771809087042</v>
      </c>
      <c r="J472">
        <f ca="1">(Earth_Data!$B$1/SQRT(1-Earth_Data!$B$2^2*SIN(RADIANS(User_Model_Calcs!B472))^2))*COS(RADIANS(User_Model_Calcs!B472))</f>
        <v>6135.216897512043</v>
      </c>
      <c r="K472">
        <f ca="1">((Earth_Data!$B$1*(1-Earth_Data!$B$2^2))/SQRT(1-Earth_Data!$B$2^2*SIN(RADIANS(User_Model_Calcs!B472))^2))*SIN(RADIANS(User_Model_Calcs!B472))</f>
        <v>-1737.6517521879839</v>
      </c>
      <c r="L472">
        <f t="shared" ca="1" si="74"/>
        <v>-15.813490763450679</v>
      </c>
      <c r="M472">
        <f t="shared" ca="1" si="75"/>
        <v>6376.544518106909</v>
      </c>
      <c r="N472">
        <f ca="1">SQRT(User_Model_Calcs!M472^2+Sat_Data!$B$3^2-2*User_Model_Calcs!M472*Sat_Data!$B$3*COS(RADIANS(L472))*COS(RADIANS(I472)))</f>
        <v>36378.65077084877</v>
      </c>
      <c r="O472">
        <f ca="1">DEGREES(ACOS(((Earth_Data!$B$1+Sat_Data!$B$2)/User_Model_Calcs!N472)*SQRT(1-COS(RADIANS(User_Model_Calcs!I472))^2*COS(RADIANS(User_Model_Calcs!B472))^2)))</f>
        <v>63.020994202531028</v>
      </c>
      <c r="P472">
        <f t="shared" ca="1" si="71"/>
        <v>47.905957408458391</v>
      </c>
    </row>
    <row r="473" spans="1:16" x14ac:dyDescent="0.25">
      <c r="A473">
        <f t="shared" ca="1" si="76"/>
        <v>125.35439419718817</v>
      </c>
      <c r="B473">
        <f t="shared" ca="1" si="77"/>
        <v>-15.677057261479181</v>
      </c>
      <c r="C473" s="6">
        <v>20135.9375</v>
      </c>
      <c r="D473">
        <f t="shared" ca="1" si="70"/>
        <v>0.75</v>
      </c>
      <c r="E473" s="1">
        <v>0.65</v>
      </c>
      <c r="F473">
        <v>19.899999999999999</v>
      </c>
      <c r="G473">
        <f t="shared" ca="1" si="72"/>
        <v>42.007420362456692</v>
      </c>
      <c r="H473">
        <f t="shared" ca="1" si="73"/>
        <v>23.566547473384759</v>
      </c>
      <c r="I473">
        <f ca="1">User_Model_Calcs!A473-Sat_Data!$B$5</f>
        <v>15.354394197188171</v>
      </c>
      <c r="J473">
        <f ca="1">(Earth_Data!$B$1/SQRT(1-Earth_Data!$B$2^2*SIN(RADIANS(User_Model_Calcs!B473))^2))*COS(RADIANS(User_Model_Calcs!B473))</f>
        <v>6142.3747523025122</v>
      </c>
      <c r="K473">
        <f ca="1">((Earth_Data!$B$1*(1-Earth_Data!$B$2^2))/SQRT(1-Earth_Data!$B$2^2*SIN(RADIANS(User_Model_Calcs!B473))^2))*SIN(RADIANS(User_Model_Calcs!B473))</f>
        <v>-1712.3494723860977</v>
      </c>
      <c r="L473">
        <f t="shared" ca="1" si="74"/>
        <v>-15.577218559321572</v>
      </c>
      <c r="M473">
        <f t="shared" ca="1" si="75"/>
        <v>6376.5906496578791</v>
      </c>
      <c r="N473">
        <f ca="1">SQRT(User_Model_Calcs!M473^2+Sat_Data!$B$3^2-2*User_Model_Calcs!M473*Sat_Data!$B$3*COS(RADIANS(L473))*COS(RADIANS(I473)))</f>
        <v>36317.875743494558</v>
      </c>
      <c r="O473">
        <f ca="1">DEGREES(ACOS(((Earth_Data!$B$1+Sat_Data!$B$2)/User_Model_Calcs!N473)*SQRT(1-COS(RADIANS(User_Model_Calcs!I473))^2*COS(RADIANS(User_Model_Calcs!B473))^2)))</f>
        <v>64.450020983230075</v>
      </c>
      <c r="P473">
        <f t="shared" ca="1" si="71"/>
        <v>45.460074982156819</v>
      </c>
    </row>
    <row r="474" spans="1:16" x14ac:dyDescent="0.25">
      <c r="A474">
        <f t="shared" ca="1" si="76"/>
        <v>128.31745521398514</v>
      </c>
      <c r="B474">
        <f t="shared" ca="1" si="77"/>
        <v>-15.542542879347472</v>
      </c>
      <c r="C474" s="6">
        <v>20135.9375</v>
      </c>
      <c r="D474">
        <f t="shared" ca="1" si="70"/>
        <v>0.75</v>
      </c>
      <c r="E474" s="1">
        <v>0.65</v>
      </c>
      <c r="F474">
        <v>19.899999999999999</v>
      </c>
      <c r="G474">
        <f t="shared" ca="1" si="72"/>
        <v>42.007420362456692</v>
      </c>
      <c r="H474">
        <f t="shared" ca="1" si="73"/>
        <v>21.063823351290161</v>
      </c>
      <c r="I474">
        <f ca="1">User_Model_Calcs!A474-Sat_Data!$B$5</f>
        <v>18.317455213985141</v>
      </c>
      <c r="J474">
        <f ca="1">(Earth_Data!$B$1/SQRT(1-Earth_Data!$B$2^2*SIN(RADIANS(User_Model_Calcs!B474))^2))*COS(RADIANS(User_Model_Calcs!B474))</f>
        <v>6146.3799826869181</v>
      </c>
      <c r="K474">
        <f ca="1">((Earth_Data!$B$1*(1-Earth_Data!$B$2^2))/SQRT(1-Earth_Data!$B$2^2*SIN(RADIANS(User_Model_Calcs!B474))^2))*SIN(RADIANS(User_Model_Calcs!B474))</f>
        <v>-1698.0138164640618</v>
      </c>
      <c r="L474">
        <f t="shared" ca="1" si="74"/>
        <v>-15.44347546111122</v>
      </c>
      <c r="M474">
        <f t="shared" ca="1" si="75"/>
        <v>6376.6164862313381</v>
      </c>
      <c r="N474">
        <f ca="1">SQRT(User_Model_Calcs!M474^2+Sat_Data!$B$3^2-2*User_Model_Calcs!M474*Sat_Data!$B$3*COS(RADIANS(L474))*COS(RADIANS(I474)))</f>
        <v>36420.122963980197</v>
      </c>
      <c r="O474">
        <f ca="1">DEGREES(ACOS(((Earth_Data!$B$1+Sat_Data!$B$2)/User_Model_Calcs!N474)*SQRT(1-COS(RADIANS(User_Model_Calcs!I474))^2*COS(RADIANS(User_Model_Calcs!B474))^2)))</f>
        <v>62.089242829758945</v>
      </c>
      <c r="P474">
        <f t="shared" ca="1" si="71"/>
        <v>51.013629186671153</v>
      </c>
    </row>
    <row r="475" spans="1:16" x14ac:dyDescent="0.25">
      <c r="A475">
        <f t="shared" ca="1" si="76"/>
        <v>127.81008535220673</v>
      </c>
      <c r="B475">
        <f t="shared" ca="1" si="77"/>
        <v>-13.828316745638658</v>
      </c>
      <c r="C475" s="6">
        <v>20135.9375</v>
      </c>
      <c r="D475">
        <f t="shared" ca="1" si="70"/>
        <v>0.75</v>
      </c>
      <c r="E475" s="1">
        <v>0.65</v>
      </c>
      <c r="F475">
        <v>19.899999999999999</v>
      </c>
      <c r="G475">
        <f t="shared" ca="1" si="72"/>
        <v>42.007420362456692</v>
      </c>
      <c r="H475">
        <f t="shared" ca="1" si="73"/>
        <v>20.222474307747742</v>
      </c>
      <c r="I475">
        <f ca="1">User_Model_Calcs!A475-Sat_Data!$B$5</f>
        <v>17.810085352206727</v>
      </c>
      <c r="J475">
        <f ca="1">(Earth_Data!$B$1/SQRT(1-Earth_Data!$B$2^2*SIN(RADIANS(User_Model_Calcs!B475))^2))*COS(RADIANS(User_Model_Calcs!B475))</f>
        <v>6194.4623513321285</v>
      </c>
      <c r="K475">
        <f ca="1">((Earth_Data!$B$1*(1-Earth_Data!$B$2^2))/SQRT(1-Earth_Data!$B$2^2*SIN(RADIANS(User_Model_Calcs!B475))^2))*SIN(RADIANS(User_Model_Calcs!B475))</f>
        <v>-1514.5449348319835</v>
      </c>
      <c r="L475">
        <f t="shared" ca="1" si="74"/>
        <v>-13.739262201818152</v>
      </c>
      <c r="M475">
        <f t="shared" ca="1" si="75"/>
        <v>6376.927958013669</v>
      </c>
      <c r="N475">
        <f ca="1">SQRT(User_Model_Calcs!M475^2+Sat_Data!$B$3^2-2*User_Model_Calcs!M475*Sat_Data!$B$3*COS(RADIANS(L475))*COS(RADIANS(I475)))</f>
        <v>36347.568871602147</v>
      </c>
      <c r="O475">
        <f ca="1">DEGREES(ACOS(((Earth_Data!$B$1+Sat_Data!$B$2)/User_Model_Calcs!N475)*SQRT(1-COS(RADIANS(User_Model_Calcs!I475))^2*COS(RADIANS(User_Model_Calcs!B475))^2)))</f>
        <v>63.7534263681911</v>
      </c>
      <c r="P475">
        <f t="shared" ca="1" si="71"/>
        <v>53.351137498603329</v>
      </c>
    </row>
    <row r="476" spans="1:16" x14ac:dyDescent="0.25">
      <c r="A476">
        <f t="shared" ca="1" si="76"/>
        <v>129.00915491802994</v>
      </c>
      <c r="B476">
        <f t="shared" ca="1" si="77"/>
        <v>-15.024066890236774</v>
      </c>
      <c r="C476" s="6">
        <v>20135.9375</v>
      </c>
      <c r="D476">
        <f t="shared" ca="1" si="70"/>
        <v>1.2</v>
      </c>
      <c r="E476" s="1">
        <v>0.65</v>
      </c>
      <c r="F476">
        <v>19.899999999999999</v>
      </c>
      <c r="G476">
        <f t="shared" ca="1" si="72"/>
        <v>46.089820015575185</v>
      </c>
      <c r="H476">
        <f t="shared" ca="1" si="73"/>
        <v>19.166148749150061</v>
      </c>
      <c r="I476">
        <f ca="1">User_Model_Calcs!A476-Sat_Data!$B$5</f>
        <v>19.009154918029935</v>
      </c>
      <c r="J476">
        <f ca="1">(Earth_Data!$B$1/SQRT(1-Earth_Data!$B$2^2*SIN(RADIANS(User_Model_Calcs!B476))^2))*COS(RADIANS(User_Model_Calcs!B476))</f>
        <v>6161.5022452695157</v>
      </c>
      <c r="K476">
        <f ca="1">((Earth_Data!$B$1*(1-Earth_Data!$B$2^2))/SQRT(1-Earth_Data!$B$2^2*SIN(RADIANS(User_Model_Calcs!B476))^2))*SIN(RADIANS(User_Model_Calcs!B476))</f>
        <v>-1642.6727905847349</v>
      </c>
      <c r="L476">
        <f t="shared" ca="1" si="74"/>
        <v>-14.92799243735155</v>
      </c>
      <c r="M476">
        <f t="shared" ca="1" si="75"/>
        <v>6376.7141864277346</v>
      </c>
      <c r="N476">
        <f ca="1">SQRT(User_Model_Calcs!M476^2+Sat_Data!$B$3^2-2*User_Model_Calcs!M476*Sat_Data!$B$3*COS(RADIANS(L476))*COS(RADIANS(I476)))</f>
        <v>36431.075709267927</v>
      </c>
      <c r="O476">
        <f ca="1">DEGREES(ACOS(((Earth_Data!$B$1+Sat_Data!$B$2)/User_Model_Calcs!N476)*SQRT(1-COS(RADIANS(User_Model_Calcs!I476))^2*COS(RADIANS(User_Model_Calcs!B476))^2)))</f>
        <v>61.850332301638929</v>
      </c>
      <c r="P476">
        <f t="shared" ca="1" si="71"/>
        <v>53.040267040652424</v>
      </c>
    </row>
    <row r="477" spans="1:16" x14ac:dyDescent="0.25">
      <c r="A477">
        <f t="shared" ca="1" si="76"/>
        <v>129.61462595620426</v>
      </c>
      <c r="B477">
        <f t="shared" ca="1" si="77"/>
        <v>-13.014098946545493</v>
      </c>
      <c r="C477" s="6">
        <v>20135.9375</v>
      </c>
      <c r="D477">
        <f t="shared" ca="1" si="70"/>
        <v>0.75</v>
      </c>
      <c r="E477" s="1">
        <v>0.65</v>
      </c>
      <c r="F477">
        <v>19.899999999999999</v>
      </c>
      <c r="G477">
        <f t="shared" ca="1" si="72"/>
        <v>42.007420362456692</v>
      </c>
      <c r="H477">
        <f t="shared" ca="1" si="73"/>
        <v>14.219802011804845</v>
      </c>
      <c r="I477">
        <f ca="1">User_Model_Calcs!A477-Sat_Data!$B$5</f>
        <v>19.614625956204264</v>
      </c>
      <c r="J477">
        <f ca="1">(Earth_Data!$B$1/SQRT(1-Earth_Data!$B$2^2*SIN(RADIANS(User_Model_Calcs!B477))^2))*COS(RADIANS(User_Model_Calcs!B477))</f>
        <v>6215.3705401751458</v>
      </c>
      <c r="K477">
        <f ca="1">((Earth_Data!$B$1*(1-Earth_Data!$B$2^2))/SQRT(1-Earth_Data!$B$2^2*SIN(RADIANS(User_Model_Calcs!B477))^2))*SIN(RADIANS(User_Model_Calcs!B477))</f>
        <v>-1426.9254486257585</v>
      </c>
      <c r="L477">
        <f t="shared" ca="1" si="74"/>
        <v>-12.929913184325683</v>
      </c>
      <c r="M477">
        <f t="shared" ca="1" si="75"/>
        <v>6377.064151128865</v>
      </c>
      <c r="N477">
        <f ca="1">SQRT(User_Model_Calcs!M477^2+Sat_Data!$B$3^2-2*User_Model_Calcs!M477*Sat_Data!$B$3*COS(RADIANS(L477))*COS(RADIANS(I477)))</f>
        <v>36397.315210777226</v>
      </c>
      <c r="O477">
        <f ca="1">DEGREES(ACOS(((Earth_Data!$B$1+Sat_Data!$B$2)/User_Model_Calcs!N477)*SQRT(1-COS(RADIANS(User_Model_Calcs!I477))^2*COS(RADIANS(User_Model_Calcs!B477))^2)))</f>
        <v>62.612078024091083</v>
      </c>
      <c r="P477">
        <f t="shared" ca="1" si="71"/>
        <v>57.711257353302734</v>
      </c>
    </row>
    <row r="478" spans="1:16" x14ac:dyDescent="0.25">
      <c r="A478">
        <f t="shared" ca="1" si="76"/>
        <v>127.50299948561631</v>
      </c>
      <c r="B478">
        <f t="shared" ca="1" si="77"/>
        <v>-12.233080899062173</v>
      </c>
      <c r="C478" s="6">
        <v>20135.9375</v>
      </c>
      <c r="D478">
        <f t="shared" ca="1" si="70"/>
        <v>3</v>
      </c>
      <c r="E478" s="1">
        <v>0.65</v>
      </c>
      <c r="F478">
        <v>19.899999999999999</v>
      </c>
      <c r="G478">
        <f t="shared" ca="1" si="72"/>
        <v>54.048620189015942</v>
      </c>
      <c r="H478">
        <f t="shared" ca="1" si="73"/>
        <v>17.605826717795058</v>
      </c>
      <c r="I478">
        <f ca="1">User_Model_Calcs!A478-Sat_Data!$B$5</f>
        <v>17.502999485616314</v>
      </c>
      <c r="J478">
        <f ca="1">(Earth_Data!$B$1/SQRT(1-Earth_Data!$B$2^2*SIN(RADIANS(User_Model_Calcs!B478))^2))*COS(RADIANS(User_Model_Calcs!B478))</f>
        <v>6234.2531233764103</v>
      </c>
      <c r="K478">
        <f ca="1">((Earth_Data!$B$1*(1-Earth_Data!$B$2^2))/SQRT(1-Earth_Data!$B$2^2*SIN(RADIANS(User_Model_Calcs!B478))^2))*SIN(RADIANS(User_Model_Calcs!B478))</f>
        <v>-1342.6127268575067</v>
      </c>
      <c r="L478">
        <f t="shared" ca="1" si="74"/>
        <v>-12.153628765276476</v>
      </c>
      <c r="M478">
        <f t="shared" ca="1" si="75"/>
        <v>6377.1875415929453</v>
      </c>
      <c r="N478">
        <f ca="1">SQRT(User_Model_Calcs!M478^2+Sat_Data!$B$3^2-2*User_Model_Calcs!M478*Sat_Data!$B$3*COS(RADIANS(L478))*COS(RADIANS(I478)))</f>
        <v>36291.869050322377</v>
      </c>
      <c r="O478">
        <f ca="1">DEGREES(ACOS(((Earth_Data!$B$1+Sat_Data!$B$2)/User_Model_Calcs!N478)*SQRT(1-COS(RADIANS(User_Model_Calcs!I478))^2*COS(RADIANS(User_Model_Calcs!B478))^2)))</f>
        <v>65.10425554703302</v>
      </c>
      <c r="P478">
        <f t="shared" ca="1" si="71"/>
        <v>56.102700832912966</v>
      </c>
    </row>
    <row r="479" spans="1:16" x14ac:dyDescent="0.25">
      <c r="A479">
        <f t="shared" ca="1" si="76"/>
        <v>125.76157081164938</v>
      </c>
      <c r="B479">
        <f t="shared" ca="1" si="77"/>
        <v>-12.423660908625767</v>
      </c>
      <c r="C479" s="6">
        <v>20135.9375</v>
      </c>
      <c r="D479">
        <f t="shared" ca="1" si="70"/>
        <v>1.2</v>
      </c>
      <c r="E479" s="1">
        <v>0.65</v>
      </c>
      <c r="F479">
        <v>19.899999999999999</v>
      </c>
      <c r="G479">
        <f t="shared" ca="1" si="72"/>
        <v>46.089820015575185</v>
      </c>
      <c r="H479">
        <f t="shared" ca="1" si="73"/>
        <v>23.674747279808962</v>
      </c>
      <c r="I479">
        <f ca="1">User_Model_Calcs!A479-Sat_Data!$B$5</f>
        <v>15.761570811649378</v>
      </c>
      <c r="J479">
        <f ca="1">(Earth_Data!$B$1/SQRT(1-Earth_Data!$B$2^2*SIN(RADIANS(User_Model_Calcs!B479))^2))*COS(RADIANS(User_Model_Calcs!B479))</f>
        <v>6229.7516267212968</v>
      </c>
      <c r="K479">
        <f ca="1">((Earth_Data!$B$1*(1-Earth_Data!$B$2^2))/SQRT(1-Earth_Data!$B$2^2*SIN(RADIANS(User_Model_Calcs!B479))^2))*SIN(RADIANS(User_Model_Calcs!B479))</f>
        <v>-1363.2094494887763</v>
      </c>
      <c r="L479">
        <f t="shared" ca="1" si="74"/>
        <v>-12.343048168073214</v>
      </c>
      <c r="M479">
        <f t="shared" ca="1" si="75"/>
        <v>6377.1580922705789</v>
      </c>
      <c r="N479">
        <f ca="1">SQRT(User_Model_Calcs!M479^2+Sat_Data!$B$3^2-2*User_Model_Calcs!M479*Sat_Data!$B$3*COS(RADIANS(L479))*COS(RADIANS(I479)))</f>
        <v>36233.842484006236</v>
      </c>
      <c r="O479">
        <f ca="1">DEGREES(ACOS(((Earth_Data!$B$1+Sat_Data!$B$2)/User_Model_Calcs!N479)*SQRT(1-COS(RADIANS(User_Model_Calcs!I479))^2*COS(RADIANS(User_Model_Calcs!B479))^2)))</f>
        <v>66.581253488780533</v>
      </c>
      <c r="P479">
        <f t="shared" ca="1" si="71"/>
        <v>52.684088695535301</v>
      </c>
    </row>
    <row r="480" spans="1:16" x14ac:dyDescent="0.25">
      <c r="A480">
        <f ca="1">127.694974900286+(RAND()*10-5)</f>
        <v>128.5347330131811</v>
      </c>
      <c r="B480">
        <f ca="1">-13.9715365993556+(RAND()*10-5)</f>
        <v>-13.20899717994681</v>
      </c>
      <c r="C480" s="6">
        <v>20135.9375</v>
      </c>
      <c r="D480">
        <f t="shared" ca="1" si="70"/>
        <v>1.2</v>
      </c>
      <c r="E480" s="1">
        <v>0.65</v>
      </c>
      <c r="F480">
        <v>19.899999999999999</v>
      </c>
      <c r="G480">
        <f t="shared" ca="1" si="72"/>
        <v>46.089820015575185</v>
      </c>
      <c r="H480">
        <f t="shared" ca="1" si="73"/>
        <v>19.794241760912232</v>
      </c>
      <c r="I480">
        <f ca="1">User_Model_Calcs!A480-Sat_Data!$B$5</f>
        <v>18.534733013181096</v>
      </c>
      <c r="J480">
        <f ca="1">(Earth_Data!$B$1/SQRT(1-Earth_Data!$B$2^2*SIN(RADIANS(User_Model_Calcs!B480))^2))*COS(RADIANS(User_Model_Calcs!B480))</f>
        <v>6210.4792816112185</v>
      </c>
      <c r="K480">
        <f ca="1">((Earth_Data!$B$1*(1-Earth_Data!$B$2^2))/SQRT(1-Earth_Data!$B$2^2*SIN(RADIANS(User_Model_Calcs!B480))^2))*SIN(RADIANS(User_Model_Calcs!B480))</f>
        <v>-1447.9252055679995</v>
      </c>
      <c r="L480">
        <f t="shared" ca="1" si="74"/>
        <v>-13.123639701545709</v>
      </c>
      <c r="M480">
        <f t="shared" ca="1" si="75"/>
        <v>6377.0322492709201</v>
      </c>
      <c r="N480">
        <f ca="1">SQRT(User_Model_Calcs!M480^2+Sat_Data!$B$3^2-2*User_Model_Calcs!M480*Sat_Data!$B$3*COS(RADIANS(L480))*COS(RADIANS(I480)))</f>
        <v>36358.312962469972</v>
      </c>
      <c r="O480">
        <f ca="1">DEGREES(ACOS(((Earth_Data!$B$1+Sat_Data!$B$2)/User_Model_Calcs!N480)*SQRT(1-COS(RADIANS(User_Model_Calcs!I480))^2*COS(RADIANS(User_Model_Calcs!B480))^2)))</f>
        <v>63.50517679300404</v>
      </c>
      <c r="P480">
        <f t="shared" ca="1" si="71"/>
        <v>55.723520231836858</v>
      </c>
    </row>
    <row r="481" spans="1:16" x14ac:dyDescent="0.25">
      <c r="A481">
        <f t="shared" ref="A481:A501" ca="1" si="78">127.694974900286+(RAND()*10-5)</f>
        <v>131.78675992717862</v>
      </c>
      <c r="B481">
        <f t="shared" ref="B481:B501" ca="1" si="79">-13.9715365993556+(RAND()*10-5)</f>
        <v>-18.36181028052642</v>
      </c>
      <c r="C481" s="6">
        <v>20135.9375</v>
      </c>
      <c r="D481">
        <f t="shared" ca="1" si="70"/>
        <v>3</v>
      </c>
      <c r="E481" s="1">
        <v>0.65</v>
      </c>
      <c r="F481">
        <v>19.899999999999999</v>
      </c>
      <c r="G481">
        <f t="shared" ca="1" si="72"/>
        <v>54.048620189015942</v>
      </c>
      <c r="H481">
        <f t="shared" ca="1" si="73"/>
        <v>15.973035948764725</v>
      </c>
      <c r="I481">
        <f ca="1">User_Model_Calcs!A481-Sat_Data!$B$5</f>
        <v>21.786759927178622</v>
      </c>
      <c r="J481">
        <f ca="1">(Earth_Data!$B$1/SQRT(1-Earth_Data!$B$2^2*SIN(RADIANS(User_Model_Calcs!B481))^2))*COS(RADIANS(User_Model_Calcs!B481))</f>
        <v>6055.416346678915</v>
      </c>
      <c r="K481">
        <f ca="1">((Earth_Data!$B$1*(1-Earth_Data!$B$2^2))/SQRT(1-Earth_Data!$B$2^2*SIN(RADIANS(User_Model_Calcs!B481))^2))*SIN(RADIANS(User_Model_Calcs!B481))</f>
        <v>-1996.4318944695062</v>
      </c>
      <c r="L481">
        <f t="shared" ca="1" si="74"/>
        <v>-18.247056083069015</v>
      </c>
      <c r="M481">
        <f t="shared" ca="1" si="75"/>
        <v>6376.0338331035637</v>
      </c>
      <c r="N481">
        <f ca="1">SQRT(User_Model_Calcs!M481^2+Sat_Data!$B$3^2-2*User_Model_Calcs!M481*Sat_Data!$B$3*COS(RADIANS(L481))*COS(RADIANS(I481)))</f>
        <v>36664.697680034173</v>
      </c>
      <c r="O481">
        <f ca="1">DEGREES(ACOS(((Earth_Data!$B$1+Sat_Data!$B$2)/User_Model_Calcs!N481)*SQRT(1-COS(RADIANS(User_Model_Calcs!I481))^2*COS(RADIANS(User_Model_Calcs!B481))^2)))</f>
        <v>57.081249485159461</v>
      </c>
      <c r="P481">
        <f t="shared" ca="1" si="71"/>
        <v>51.757451206006721</v>
      </c>
    </row>
    <row r="482" spans="1:16" x14ac:dyDescent="0.25">
      <c r="A482">
        <f t="shared" ca="1" si="78"/>
        <v>128.24116860082785</v>
      </c>
      <c r="B482">
        <f t="shared" ca="1" si="79"/>
        <v>-15.067207856186483</v>
      </c>
      <c r="C482" s="6">
        <v>20135.9375</v>
      </c>
      <c r="D482">
        <f t="shared" ca="1" si="70"/>
        <v>3</v>
      </c>
      <c r="E482" s="1">
        <v>0.65</v>
      </c>
      <c r="F482">
        <v>19.899999999999999</v>
      </c>
      <c r="G482">
        <f t="shared" ca="1" si="72"/>
        <v>54.048620189015942</v>
      </c>
      <c r="H482">
        <f t="shared" ca="1" si="73"/>
        <v>20.956665482537222</v>
      </c>
      <c r="I482">
        <f ca="1">User_Model_Calcs!A482-Sat_Data!$B$5</f>
        <v>18.241168600827848</v>
      </c>
      <c r="J482">
        <f ca="1">(Earth_Data!$B$1/SQRT(1-Earth_Data!$B$2^2*SIN(RADIANS(User_Model_Calcs!B482))^2))*COS(RADIANS(User_Model_Calcs!B482))</f>
        <v>6160.2630971076242</v>
      </c>
      <c r="K482">
        <f ca="1">((Earth_Data!$B$1*(1-Earth_Data!$B$2^2))/SQRT(1-Earth_Data!$B$2^2*SIN(RADIANS(User_Model_Calcs!B482))^2))*SIN(RADIANS(User_Model_Calcs!B482))</f>
        <v>-1647.2826638703536</v>
      </c>
      <c r="L482">
        <f t="shared" ca="1" si="74"/>
        <v>-14.970883163546288</v>
      </c>
      <c r="M482">
        <f t="shared" ca="1" si="75"/>
        <v>6376.7061717060342</v>
      </c>
      <c r="N482">
        <f ca="1">SQRT(User_Model_Calcs!M482^2+Sat_Data!$B$3^2-2*User_Model_Calcs!M482*Sat_Data!$B$3*COS(RADIANS(L482))*COS(RADIANS(I482)))</f>
        <v>36401.897495933292</v>
      </c>
      <c r="O482">
        <f ca="1">DEGREES(ACOS(((Earth_Data!$B$1+Sat_Data!$B$2)/User_Model_Calcs!N482)*SQRT(1-COS(RADIANS(User_Model_Calcs!I482))^2*COS(RADIANS(User_Model_Calcs!B482))^2)))</f>
        <v>62.498496086401182</v>
      </c>
      <c r="P482">
        <f t="shared" ca="1" si="71"/>
        <v>51.735824424811462</v>
      </c>
    </row>
    <row r="483" spans="1:16" x14ac:dyDescent="0.25">
      <c r="A483">
        <f t="shared" ca="1" si="78"/>
        <v>123.35644587244175</v>
      </c>
      <c r="B483">
        <f t="shared" ca="1" si="79"/>
        <v>-14.027537816049872</v>
      </c>
      <c r="C483" s="6">
        <v>20135.9375</v>
      </c>
      <c r="D483">
        <f t="shared" ca="1" si="70"/>
        <v>0.75</v>
      </c>
      <c r="E483" s="1">
        <v>0.65</v>
      </c>
      <c r="F483">
        <v>19.899999999999999</v>
      </c>
      <c r="G483">
        <f t="shared" ca="1" si="72"/>
        <v>42.007420362456692</v>
      </c>
      <c r="H483">
        <f t="shared" ca="1" si="73"/>
        <v>16.310210573271089</v>
      </c>
      <c r="I483">
        <f ca="1">User_Model_Calcs!A483-Sat_Data!$B$5</f>
        <v>13.356445872441753</v>
      </c>
      <c r="J483">
        <f ca="1">(Earth_Data!$B$1/SQRT(1-Earth_Data!$B$2^2*SIN(RADIANS(User_Model_Calcs!B483))^2))*COS(RADIANS(User_Model_Calcs!B483))</f>
        <v>6189.1569258418622</v>
      </c>
      <c r="K483">
        <f ca="1">((Earth_Data!$B$1*(1-Earth_Data!$B$2^2))/SQRT(1-Earth_Data!$B$2^2*SIN(RADIANS(User_Model_Calcs!B483))^2))*SIN(RADIANS(User_Model_Calcs!B483))</f>
        <v>-1535.9384418207071</v>
      </c>
      <c r="L483">
        <f t="shared" ca="1" si="74"/>
        <v>-13.937302696537209</v>
      </c>
      <c r="M483">
        <f t="shared" ca="1" si="75"/>
        <v>6376.8934717273514</v>
      </c>
      <c r="N483">
        <f ca="1">SQRT(User_Model_Calcs!M483^2+Sat_Data!$B$3^2-2*User_Model_Calcs!M483*Sat_Data!$B$3*COS(RADIANS(L483))*COS(RADIANS(I483)))</f>
        <v>36203.253385567747</v>
      </c>
      <c r="O483">
        <f ca="1">DEGREES(ACOS(((Earth_Data!$B$1+Sat_Data!$B$2)/User_Model_Calcs!N483)*SQRT(1-COS(RADIANS(User_Model_Calcs!I483))^2*COS(RADIANS(User_Model_Calcs!B483))^2)))</f>
        <v>67.388619481621745</v>
      </c>
      <c r="P483">
        <f t="shared" ca="1" si="71"/>
        <v>44.4080068145525</v>
      </c>
    </row>
    <row r="484" spans="1:16" x14ac:dyDescent="0.25">
      <c r="A484">
        <f t="shared" ca="1" si="78"/>
        <v>127.11206442949373</v>
      </c>
      <c r="B484">
        <f t="shared" ca="1" si="79"/>
        <v>-18.633942163663356</v>
      </c>
      <c r="C484" s="6">
        <v>20135.9375</v>
      </c>
      <c r="D484">
        <f t="shared" ca="1" si="70"/>
        <v>1.2</v>
      </c>
      <c r="E484" s="1">
        <v>0.65</v>
      </c>
      <c r="F484">
        <v>19.899999999999999</v>
      </c>
      <c r="G484">
        <f t="shared" ca="1" si="72"/>
        <v>46.089820015575185</v>
      </c>
      <c r="H484">
        <f t="shared" ca="1" si="73"/>
        <v>19.018511113401466</v>
      </c>
      <c r="I484">
        <f ca="1">User_Model_Calcs!A484-Sat_Data!$B$5</f>
        <v>17.112064429493728</v>
      </c>
      <c r="J484">
        <f ca="1">(Earth_Data!$B$1/SQRT(1-Earth_Data!$B$2^2*SIN(RADIANS(User_Model_Calcs!B484))^2))*COS(RADIANS(User_Model_Calcs!B484))</f>
        <v>6045.8598050625678</v>
      </c>
      <c r="K484">
        <f ca="1">((Earth_Data!$B$1*(1-Earth_Data!$B$2^2))/SQRT(1-Earth_Data!$B$2^2*SIN(RADIANS(User_Model_Calcs!B484))^2))*SIN(RADIANS(User_Model_Calcs!B484))</f>
        <v>-2024.9969043165695</v>
      </c>
      <c r="L484">
        <f t="shared" ca="1" si="74"/>
        <v>-18.517729757634818</v>
      </c>
      <c r="M484">
        <f t="shared" ca="1" si="75"/>
        <v>6375.9731214115764</v>
      </c>
      <c r="N484">
        <f ca="1">SQRT(User_Model_Calcs!M484^2+Sat_Data!$B$3^2-2*User_Model_Calcs!M484*Sat_Data!$B$3*COS(RADIANS(L484))*COS(RADIANS(I484)))</f>
        <v>36485.623313689204</v>
      </c>
      <c r="O484">
        <f ca="1">DEGREES(ACOS(((Earth_Data!$B$1+Sat_Data!$B$2)/User_Model_Calcs!N484)*SQRT(1-COS(RADIANS(User_Model_Calcs!I484))^2*COS(RADIANS(User_Model_Calcs!B484))^2)))</f>
        <v>60.655003882076606</v>
      </c>
      <c r="P484">
        <f t="shared" ca="1" si="71"/>
        <v>43.93619637677601</v>
      </c>
    </row>
    <row r="485" spans="1:16" x14ac:dyDescent="0.25">
      <c r="A485">
        <f t="shared" ca="1" si="78"/>
        <v>123.06314967278313</v>
      </c>
      <c r="B485">
        <f t="shared" ca="1" si="79"/>
        <v>-17.180257769148689</v>
      </c>
      <c r="C485" s="6">
        <v>20135.9375</v>
      </c>
      <c r="D485">
        <f t="shared" ca="1" si="70"/>
        <v>1.2</v>
      </c>
      <c r="E485" s="1">
        <v>0.65</v>
      </c>
      <c r="F485">
        <v>19.899999999999999</v>
      </c>
      <c r="G485">
        <f t="shared" ca="1" si="72"/>
        <v>46.089820015575185</v>
      </c>
      <c r="H485">
        <f t="shared" ca="1" si="73"/>
        <v>16.447797880314454</v>
      </c>
      <c r="I485">
        <f ca="1">User_Model_Calcs!A485-Sat_Data!$B$5</f>
        <v>13.063149672783126</v>
      </c>
      <c r="J485">
        <f ca="1">(Earth_Data!$B$1/SQRT(1-Earth_Data!$B$2^2*SIN(RADIANS(User_Model_Calcs!B485))^2))*COS(RADIANS(User_Model_Calcs!B485))</f>
        <v>6095.3290096675382</v>
      </c>
      <c r="K485">
        <f ca="1">((Earth_Data!$B$1*(1-Earth_Data!$B$2^2))/SQRT(1-Earth_Data!$B$2^2*SIN(RADIANS(User_Model_Calcs!B485))^2))*SIN(RADIANS(User_Model_Calcs!B485))</f>
        <v>-1871.9023300169479</v>
      </c>
      <c r="L485">
        <f t="shared" ca="1" si="74"/>
        <v>-17.0719522788666</v>
      </c>
      <c r="M485">
        <f t="shared" ca="1" si="75"/>
        <v>6376.2884242494501</v>
      </c>
      <c r="N485">
        <f ca="1">SQRT(User_Model_Calcs!M485^2+Sat_Data!$B$3^2-2*User_Model_Calcs!M485*Sat_Data!$B$3*COS(RADIANS(L485))*COS(RADIANS(I485)))</f>
        <v>36301.031617701032</v>
      </c>
      <c r="O485">
        <f ca="1">DEGREES(ACOS(((Earth_Data!$B$1+Sat_Data!$B$2)/User_Model_Calcs!N485)*SQRT(1-COS(RADIANS(User_Model_Calcs!I485))^2*COS(RADIANS(User_Model_Calcs!B485))^2)))</f>
        <v>64.849896913249069</v>
      </c>
      <c r="P485">
        <f t="shared" ca="1" si="71"/>
        <v>38.150749688543506</v>
      </c>
    </row>
    <row r="486" spans="1:16" x14ac:dyDescent="0.25">
      <c r="A486">
        <f t="shared" ca="1" si="78"/>
        <v>131.7148160854743</v>
      </c>
      <c r="B486">
        <f t="shared" ca="1" si="79"/>
        <v>-10.073795338100176</v>
      </c>
      <c r="C486" s="6">
        <v>20135.9375</v>
      </c>
      <c r="D486">
        <f t="shared" ca="1" si="70"/>
        <v>0.75</v>
      </c>
      <c r="E486" s="1">
        <v>0.65</v>
      </c>
      <c r="F486">
        <v>19.899999999999999</v>
      </c>
      <c r="G486">
        <f t="shared" ca="1" si="72"/>
        <v>42.007420362456692</v>
      </c>
      <c r="H486">
        <f t="shared" ca="1" si="73"/>
        <v>19.906739795358817</v>
      </c>
      <c r="I486">
        <f ca="1">User_Model_Calcs!A486-Sat_Data!$B$5</f>
        <v>21.714816085474297</v>
      </c>
      <c r="J486">
        <f ca="1">(Earth_Data!$B$1/SQRT(1-Earth_Data!$B$2^2*SIN(RADIANS(User_Model_Calcs!B486))^2))*COS(RADIANS(User_Model_Calcs!B486))</f>
        <v>6280.453242023139</v>
      </c>
      <c r="K486">
        <f ca="1">((Earth_Data!$B$1*(1-Earth_Data!$B$2^2))/SQRT(1-Earth_Data!$B$2^2*SIN(RADIANS(User_Model_Calcs!B486))^2))*SIN(RADIANS(User_Model_Calcs!B486))</f>
        <v>-1108.2863595390863</v>
      </c>
      <c r="L486">
        <f t="shared" ca="1" si="74"/>
        <v>-10.007723949448883</v>
      </c>
      <c r="M486">
        <f t="shared" ca="1" si="75"/>
        <v>6377.4910097921238</v>
      </c>
      <c r="N486">
        <f ca="1">SQRT(User_Model_Calcs!M486^2+Sat_Data!$B$3^2-2*User_Model_Calcs!M486*Sat_Data!$B$3*COS(RADIANS(L486))*COS(RADIANS(I486)))</f>
        <v>36420.471214188998</v>
      </c>
      <c r="O486">
        <f ca="1">DEGREES(ACOS(((Earth_Data!$B$1+Sat_Data!$B$2)/User_Model_Calcs!N486)*SQRT(1-COS(RADIANS(User_Model_Calcs!I486))^2*COS(RADIANS(User_Model_Calcs!B486))^2)))</f>
        <v>62.106478341790378</v>
      </c>
      <c r="P486">
        <f t="shared" ca="1" si="71"/>
        <v>66.288200204261685</v>
      </c>
    </row>
    <row r="487" spans="1:16" x14ac:dyDescent="0.25">
      <c r="A487">
        <f t="shared" ca="1" si="78"/>
        <v>132.15616324854031</v>
      </c>
      <c r="B487">
        <f t="shared" ca="1" si="79"/>
        <v>-12.792360110194128</v>
      </c>
      <c r="C487" s="6">
        <v>20135.9375</v>
      </c>
      <c r="D487">
        <f t="shared" ca="1" si="70"/>
        <v>1.2</v>
      </c>
      <c r="E487" s="1">
        <v>0.65</v>
      </c>
      <c r="F487">
        <v>19.899999999999999</v>
      </c>
      <c r="G487">
        <f t="shared" ca="1" si="72"/>
        <v>46.089820015575185</v>
      </c>
      <c r="H487">
        <f t="shared" ca="1" si="73"/>
        <v>20.244488902927259</v>
      </c>
      <c r="I487">
        <f ca="1">User_Model_Calcs!A487-Sat_Data!$B$5</f>
        <v>22.156163248540309</v>
      </c>
      <c r="J487">
        <f ca="1">(Earth_Data!$B$1/SQRT(1-Earth_Data!$B$2^2*SIN(RADIANS(User_Model_Calcs!B487))^2))*COS(RADIANS(User_Model_Calcs!B487))</f>
        <v>6220.8484114559942</v>
      </c>
      <c r="K487">
        <f ca="1">((Earth_Data!$B$1*(1-Earth_Data!$B$2^2))/SQRT(1-Earth_Data!$B$2^2*SIN(RADIANS(User_Model_Calcs!B487))^2))*SIN(RADIANS(User_Model_Calcs!B487))</f>
        <v>-1403.0140007517844</v>
      </c>
      <c r="L487">
        <f t="shared" ca="1" si="74"/>
        <v>-12.709512120770922</v>
      </c>
      <c r="M487">
        <f t="shared" ca="1" si="75"/>
        <v>6377.0999086277525</v>
      </c>
      <c r="N487">
        <f ca="1">SQRT(User_Model_Calcs!M487^2+Sat_Data!$B$3^2-2*User_Model_Calcs!M487*Sat_Data!$B$3*COS(RADIANS(L487))*COS(RADIANS(I487)))</f>
        <v>36505.135999517312</v>
      </c>
      <c r="O487">
        <f ca="1">DEGREES(ACOS(((Earth_Data!$B$1+Sat_Data!$B$2)/User_Model_Calcs!N487)*SQRT(1-COS(RADIANS(User_Model_Calcs!I487))^2*COS(RADIANS(User_Model_Calcs!B487))^2)))</f>
        <v>60.275660992254522</v>
      </c>
      <c r="P487">
        <f t="shared" ca="1" si="71"/>
        <v>61.464498883536862</v>
      </c>
    </row>
    <row r="488" spans="1:16" x14ac:dyDescent="0.25">
      <c r="A488">
        <f t="shared" ca="1" si="78"/>
        <v>131.7445481377512</v>
      </c>
      <c r="B488">
        <f t="shared" ca="1" si="79"/>
        <v>-13.829544336085785</v>
      </c>
      <c r="C488" s="6">
        <v>20135.9375</v>
      </c>
      <c r="D488">
        <f t="shared" ca="1" si="70"/>
        <v>1.2</v>
      </c>
      <c r="E488" s="1">
        <v>0.65</v>
      </c>
      <c r="F488">
        <v>19.899999999999999</v>
      </c>
      <c r="G488">
        <f t="shared" ca="1" si="72"/>
        <v>46.089820015575185</v>
      </c>
      <c r="H488">
        <f t="shared" ca="1" si="73"/>
        <v>15.615214403409208</v>
      </c>
      <c r="I488">
        <f ca="1">User_Model_Calcs!A488-Sat_Data!$B$5</f>
        <v>21.744548137751195</v>
      </c>
      <c r="J488">
        <f ca="1">(Earth_Data!$B$1/SQRT(1-Earth_Data!$B$2^2*SIN(RADIANS(User_Model_Calcs!B488))^2))*COS(RADIANS(User_Model_Calcs!B488))</f>
        <v>6194.4298876276334</v>
      </c>
      <c r="K488">
        <f ca="1">((Earth_Data!$B$1*(1-Earth_Data!$B$2^2))/SQRT(1-Earth_Data!$B$2^2*SIN(RADIANS(User_Model_Calcs!B488))^2))*SIN(RADIANS(User_Model_Calcs!B488))</f>
        <v>-1514.6768158588757</v>
      </c>
      <c r="L488">
        <f t="shared" ca="1" si="74"/>
        <v>-13.74048250448778</v>
      </c>
      <c r="M488">
        <f t="shared" ca="1" si="75"/>
        <v>6376.9277469040589</v>
      </c>
      <c r="N488">
        <f ca="1">SQRT(User_Model_Calcs!M488^2+Sat_Data!$B$3^2-2*User_Model_Calcs!M488*Sat_Data!$B$3*COS(RADIANS(L488))*COS(RADIANS(I488)))</f>
        <v>36514.152285266231</v>
      </c>
      <c r="O488">
        <f ca="1">DEGREES(ACOS(((Earth_Data!$B$1+Sat_Data!$B$2)/User_Model_Calcs!N488)*SQRT(1-COS(RADIANS(User_Model_Calcs!I488))^2*COS(RADIANS(User_Model_Calcs!B488))^2)))</f>
        <v>60.083555777591741</v>
      </c>
      <c r="P488">
        <f t="shared" ca="1" si="71"/>
        <v>59.065338180407934</v>
      </c>
    </row>
    <row r="489" spans="1:16" x14ac:dyDescent="0.25">
      <c r="A489">
        <f t="shared" ca="1" si="78"/>
        <v>128.84428471062364</v>
      </c>
      <c r="B489">
        <f t="shared" ca="1" si="79"/>
        <v>-16.414817452924893</v>
      </c>
      <c r="C489" s="6">
        <v>20135.9375</v>
      </c>
      <c r="D489">
        <f t="shared" ca="1" si="70"/>
        <v>1.2</v>
      </c>
      <c r="E489" s="1">
        <v>0.65</v>
      </c>
      <c r="F489">
        <v>19.899999999999999</v>
      </c>
      <c r="G489">
        <f t="shared" ca="1" si="72"/>
        <v>46.089820015575185</v>
      </c>
      <c r="H489">
        <f t="shared" ca="1" si="73"/>
        <v>23.569735578714077</v>
      </c>
      <c r="I489">
        <f ca="1">User_Model_Calcs!A489-Sat_Data!$B$5</f>
        <v>18.84428471062364</v>
      </c>
      <c r="J489">
        <f ca="1">(Earth_Data!$B$1/SQRT(1-Earth_Data!$B$2^2*SIN(RADIANS(User_Model_Calcs!B489))^2))*COS(RADIANS(User_Model_Calcs!B489))</f>
        <v>6119.8089663657238</v>
      </c>
      <c r="K489">
        <f ca="1">((Earth_Data!$B$1*(1-Earth_Data!$B$2^2))/SQRT(1-Earth_Data!$B$2^2*SIN(RADIANS(User_Model_Calcs!B489))^2))*SIN(RADIANS(User_Model_Calcs!B489))</f>
        <v>-1790.8082303804254</v>
      </c>
      <c r="L489">
        <f t="shared" ca="1" si="74"/>
        <v>-16.310787806485781</v>
      </c>
      <c r="M489">
        <f t="shared" ca="1" si="75"/>
        <v>6376.4453971478952</v>
      </c>
      <c r="N489">
        <f ca="1">SQRT(User_Model_Calcs!M489^2+Sat_Data!$B$3^2-2*User_Model_Calcs!M489*Sat_Data!$B$3*COS(RADIANS(L489))*COS(RADIANS(I489)))</f>
        <v>36470.020009707048</v>
      </c>
      <c r="O489">
        <f ca="1">DEGREES(ACOS(((Earth_Data!$B$1+Sat_Data!$B$2)/User_Model_Calcs!N489)*SQRT(1-COS(RADIANS(User_Model_Calcs!I489))^2*COS(RADIANS(User_Model_Calcs!B489))^2)))</f>
        <v>60.999216465773351</v>
      </c>
      <c r="P489">
        <f t="shared" ca="1" si="71"/>
        <v>50.375141961320992</v>
      </c>
    </row>
    <row r="490" spans="1:16" x14ac:dyDescent="0.25">
      <c r="A490">
        <f t="shared" ca="1" si="78"/>
        <v>132.61196163293039</v>
      </c>
      <c r="B490">
        <f t="shared" ca="1" si="79"/>
        <v>-15.446406093185075</v>
      </c>
      <c r="C490" s="6">
        <v>20135.9375</v>
      </c>
      <c r="D490">
        <f t="shared" ca="1" si="70"/>
        <v>1.2</v>
      </c>
      <c r="E490" s="1">
        <v>0.65</v>
      </c>
      <c r="F490">
        <v>19.899999999999999</v>
      </c>
      <c r="G490">
        <f t="shared" ca="1" si="72"/>
        <v>46.089820015575185</v>
      </c>
      <c r="H490">
        <f t="shared" ca="1" si="73"/>
        <v>17.736319061547309</v>
      </c>
      <c r="I490">
        <f ca="1">User_Model_Calcs!A490-Sat_Data!$B$5</f>
        <v>22.611961632930388</v>
      </c>
      <c r="J490">
        <f ca="1">(Earth_Data!$B$1/SQRT(1-Earth_Data!$B$2^2*SIN(RADIANS(User_Model_Calcs!B490))^2))*COS(RADIANS(User_Model_Calcs!B490))</f>
        <v>6149.2218440258357</v>
      </c>
      <c r="K490">
        <f ca="1">((Earth_Data!$B$1*(1-Earth_Data!$B$2^2))/SQRT(1-Earth_Data!$B$2^2*SIN(RADIANS(User_Model_Calcs!B490))^2))*SIN(RADIANS(User_Model_Calcs!B490))</f>
        <v>-1687.7625566804536</v>
      </c>
      <c r="L490">
        <f t="shared" ca="1" si="74"/>
        <v>-15.347891235686227</v>
      </c>
      <c r="M490">
        <f t="shared" ca="1" si="75"/>
        <v>6376.634828401031</v>
      </c>
      <c r="N490">
        <f ca="1">SQRT(User_Model_Calcs!M490^2+Sat_Data!$B$3^2-2*User_Model_Calcs!M490*Sat_Data!$B$3*COS(RADIANS(L490))*COS(RADIANS(I490)))</f>
        <v>36603.061091350253</v>
      </c>
      <c r="O490">
        <f ca="1">DEGREES(ACOS(((Earth_Data!$B$1+Sat_Data!$B$2)/User_Model_Calcs!N490)*SQRT(1-COS(RADIANS(User_Model_Calcs!I490))^2*COS(RADIANS(User_Model_Calcs!B490))^2)))</f>
        <v>58.283675353647318</v>
      </c>
      <c r="P490">
        <f t="shared" ca="1" si="71"/>
        <v>57.402834990651833</v>
      </c>
    </row>
    <row r="491" spans="1:16" x14ac:dyDescent="0.25">
      <c r="A491">
        <f t="shared" ca="1" si="78"/>
        <v>131.05363646935291</v>
      </c>
      <c r="B491">
        <f t="shared" ca="1" si="79"/>
        <v>-13.437545994386499</v>
      </c>
      <c r="C491" s="6">
        <v>20135.9375</v>
      </c>
      <c r="D491">
        <f t="shared" ca="1" si="70"/>
        <v>0.75</v>
      </c>
      <c r="E491" s="1">
        <v>0.65</v>
      </c>
      <c r="F491">
        <v>19.899999999999999</v>
      </c>
      <c r="G491">
        <f t="shared" ca="1" si="72"/>
        <v>42.007420362456692</v>
      </c>
      <c r="H491">
        <f t="shared" ca="1" si="73"/>
        <v>16.818683005283326</v>
      </c>
      <c r="I491">
        <f ca="1">User_Model_Calcs!A491-Sat_Data!$B$5</f>
        <v>21.053636469352909</v>
      </c>
      <c r="J491">
        <f ca="1">(Earth_Data!$B$1/SQRT(1-Earth_Data!$B$2^2*SIN(RADIANS(User_Model_Calcs!B491))^2))*COS(RADIANS(User_Model_Calcs!B491))</f>
        <v>6204.6524581745352</v>
      </c>
      <c r="K491">
        <f ca="1">((Earth_Data!$B$1*(1-Earth_Data!$B$2^2))/SQRT(1-Earth_Data!$B$2^2*SIN(RADIANS(User_Model_Calcs!B491))^2))*SIN(RADIANS(User_Model_Calcs!B491))</f>
        <v>-1472.5297603978479</v>
      </c>
      <c r="L491">
        <f t="shared" ca="1" si="74"/>
        <v>-13.35081948602638</v>
      </c>
      <c r="M491">
        <f t="shared" ca="1" si="75"/>
        <v>6376.9942780269648</v>
      </c>
      <c r="N491">
        <f ca="1">SQRT(User_Model_Calcs!M491^2+Sat_Data!$B$3^2-2*User_Model_Calcs!M491*Sat_Data!$B$3*COS(RADIANS(L491))*COS(RADIANS(I491)))</f>
        <v>36471.65191349783</v>
      </c>
      <c r="O491">
        <f ca="1">DEGREES(ACOS(((Earth_Data!$B$1+Sat_Data!$B$2)/User_Model_Calcs!N491)*SQRT(1-COS(RADIANS(User_Model_Calcs!I491))^2*COS(RADIANS(User_Model_Calcs!B491))^2)))</f>
        <v>60.979386513533704</v>
      </c>
      <c r="P491">
        <f t="shared" ca="1" si="71"/>
        <v>58.880843791003123</v>
      </c>
    </row>
    <row r="492" spans="1:16" x14ac:dyDescent="0.25">
      <c r="A492">
        <f t="shared" ca="1" si="78"/>
        <v>130.54364918788414</v>
      </c>
      <c r="B492">
        <f t="shared" ca="1" si="79"/>
        <v>-9.2854604479516372</v>
      </c>
      <c r="C492" s="6">
        <v>20135.9375</v>
      </c>
      <c r="D492">
        <f t="shared" ca="1" si="70"/>
        <v>3</v>
      </c>
      <c r="E492" s="1">
        <v>0.65</v>
      </c>
      <c r="F492">
        <v>19.899999999999999</v>
      </c>
      <c r="G492">
        <f t="shared" ca="1" si="72"/>
        <v>54.048620189015942</v>
      </c>
      <c r="H492">
        <f t="shared" ca="1" si="73"/>
        <v>18.663109359798703</v>
      </c>
      <c r="I492">
        <f ca="1">User_Model_Calcs!A492-Sat_Data!$B$5</f>
        <v>20.543649187884142</v>
      </c>
      <c r="J492">
        <f ca="1">(Earth_Data!$B$1/SQRT(1-Earth_Data!$B$2^2*SIN(RADIANS(User_Model_Calcs!B492))^2))*COS(RADIANS(User_Model_Calcs!B492))</f>
        <v>6295.1138929926956</v>
      </c>
      <c r="K492">
        <f ca="1">((Earth_Data!$B$1*(1-Earth_Data!$B$2^2))/SQRT(1-Earth_Data!$B$2^2*SIN(RADIANS(User_Model_Calcs!B492))^2))*SIN(RADIANS(User_Model_Calcs!B492))</f>
        <v>-1022.3340426231924</v>
      </c>
      <c r="L492">
        <f t="shared" ca="1" si="74"/>
        <v>-9.2243709012851873</v>
      </c>
      <c r="M492">
        <f t="shared" ca="1" si="75"/>
        <v>6377.5877744219197</v>
      </c>
      <c r="N492">
        <f ca="1">SQRT(User_Model_Calcs!M492^2+Sat_Data!$B$3^2-2*User_Model_Calcs!M492*Sat_Data!$B$3*COS(RADIANS(L492))*COS(RADIANS(I492)))</f>
        <v>36350.955028975586</v>
      </c>
      <c r="O492">
        <f ca="1">DEGREES(ACOS(((Earth_Data!$B$1+Sat_Data!$B$2)/User_Model_Calcs!N492)*SQRT(1-COS(RADIANS(User_Model_Calcs!I492))^2*COS(RADIANS(User_Model_Calcs!B492))^2)))</f>
        <v>63.693995078645081</v>
      </c>
      <c r="P492">
        <f t="shared" ca="1" si="71"/>
        <v>66.705269432879518</v>
      </c>
    </row>
    <row r="493" spans="1:16" x14ac:dyDescent="0.25">
      <c r="A493">
        <f t="shared" ca="1" si="78"/>
        <v>124.81023975342873</v>
      </c>
      <c r="B493">
        <f t="shared" ca="1" si="79"/>
        <v>-9.3380703720885734</v>
      </c>
      <c r="C493" s="6">
        <v>20135.9375</v>
      </c>
      <c r="D493">
        <f t="shared" ca="1" si="70"/>
        <v>1.2</v>
      </c>
      <c r="E493" s="1">
        <v>0.65</v>
      </c>
      <c r="F493">
        <v>19.899999999999999</v>
      </c>
      <c r="G493">
        <f t="shared" ca="1" si="72"/>
        <v>46.089820015575185</v>
      </c>
      <c r="H493">
        <f t="shared" ca="1" si="73"/>
        <v>14.828001281507234</v>
      </c>
      <c r="I493">
        <f ca="1">User_Model_Calcs!A493-Sat_Data!$B$5</f>
        <v>14.810239753428732</v>
      </c>
      <c r="J493">
        <f ca="1">(Earth_Data!$B$1/SQRT(1-Earth_Data!$B$2^2*SIN(RADIANS(User_Model_Calcs!B493))^2))*COS(RADIANS(User_Model_Calcs!B493))</f>
        <v>6294.1723677528553</v>
      </c>
      <c r="K493">
        <f ca="1">((Earth_Data!$B$1*(1-Earth_Data!$B$2^2))/SQRT(1-Earth_Data!$B$2^2*SIN(RADIANS(User_Model_Calcs!B493))^2))*SIN(RADIANS(User_Model_Calcs!B493))</f>
        <v>-1028.0762007465401</v>
      </c>
      <c r="L493">
        <f t="shared" ca="1" si="74"/>
        <v>-9.2766468912970197</v>
      </c>
      <c r="M493">
        <f t="shared" ca="1" si="75"/>
        <v>6377.5815533417554</v>
      </c>
      <c r="N493">
        <f ca="1">SQRT(User_Model_Calcs!M493^2+Sat_Data!$B$3^2-2*User_Model_Calcs!M493*Sat_Data!$B$3*COS(RADIANS(L493))*COS(RADIANS(I493)))</f>
        <v>36129.560355069727</v>
      </c>
      <c r="O493">
        <f ca="1">DEGREES(ACOS(((Earth_Data!$B$1+Sat_Data!$B$2)/User_Model_Calcs!N493)*SQRT(1-COS(RADIANS(User_Model_Calcs!I493))^2*COS(RADIANS(User_Model_Calcs!B493))^2)))</f>
        <v>69.512195433430989</v>
      </c>
      <c r="P493">
        <f t="shared" ca="1" si="71"/>
        <v>58.463247362386269</v>
      </c>
    </row>
    <row r="494" spans="1:16" x14ac:dyDescent="0.25">
      <c r="A494">
        <f t="shared" ca="1" si="78"/>
        <v>128.93738615122922</v>
      </c>
      <c r="B494">
        <f t="shared" ca="1" si="79"/>
        <v>-18.389023342333807</v>
      </c>
      <c r="C494" s="6">
        <v>20135.9375</v>
      </c>
      <c r="D494">
        <f t="shared" ca="1" si="70"/>
        <v>1.2</v>
      </c>
      <c r="E494" s="1">
        <v>0.65</v>
      </c>
      <c r="F494">
        <v>19.899999999999999</v>
      </c>
      <c r="G494">
        <f t="shared" ca="1" si="72"/>
        <v>46.089820015575185</v>
      </c>
      <c r="H494">
        <f t="shared" ca="1" si="73"/>
        <v>20.157835310999516</v>
      </c>
      <c r="I494">
        <f ca="1">User_Model_Calcs!A494-Sat_Data!$B$5</f>
        <v>18.937386151229219</v>
      </c>
      <c r="J494">
        <f ca="1">(Earth_Data!$B$1/SQRT(1-Earth_Data!$B$2^2*SIN(RADIANS(User_Model_Calcs!B494))^2))*COS(RADIANS(User_Model_Calcs!B494))</f>
        <v>6054.4668157656351</v>
      </c>
      <c r="K494">
        <f ca="1">((Earth_Data!$B$1*(1-Earth_Data!$B$2^2))/SQRT(1-Earth_Data!$B$2^2*SIN(RADIANS(User_Model_Calcs!B494))^2))*SIN(RADIANS(User_Model_Calcs!B494))</f>
        <v>-1999.2903839682544</v>
      </c>
      <c r="L494">
        <f t="shared" ca="1" si="74"/>
        <v>-18.274122860316673</v>
      </c>
      <c r="M494">
        <f t="shared" ca="1" si="75"/>
        <v>6376.0277965701498</v>
      </c>
      <c r="N494">
        <f ca="1">SQRT(User_Model_Calcs!M494^2+Sat_Data!$B$3^2-2*User_Model_Calcs!M494*Sat_Data!$B$3*COS(RADIANS(L494))*COS(RADIANS(I494)))</f>
        <v>36545.047318166224</v>
      </c>
      <c r="O494">
        <f ca="1">DEGREES(ACOS(((Earth_Data!$B$1+Sat_Data!$B$2)/User_Model_Calcs!N494)*SQRT(1-COS(RADIANS(User_Model_Calcs!I494))^2*COS(RADIANS(User_Model_Calcs!B494))^2)))</f>
        <v>59.426062371415526</v>
      </c>
      <c r="P494">
        <f t="shared" ca="1" si="71"/>
        <v>47.403131522827294</v>
      </c>
    </row>
    <row r="495" spans="1:16" x14ac:dyDescent="0.25">
      <c r="A495">
        <f t="shared" ca="1" si="78"/>
        <v>131.75707073524131</v>
      </c>
      <c r="B495">
        <f t="shared" ca="1" si="79"/>
        <v>-10.059495531843481</v>
      </c>
      <c r="C495" s="6">
        <v>20135.9375</v>
      </c>
      <c r="D495">
        <f t="shared" ca="1" si="70"/>
        <v>1.2</v>
      </c>
      <c r="E495" s="1">
        <v>0.65</v>
      </c>
      <c r="F495">
        <v>19.899999999999999</v>
      </c>
      <c r="G495">
        <f t="shared" ca="1" si="72"/>
        <v>46.089820015575185</v>
      </c>
      <c r="H495">
        <f t="shared" ca="1" si="73"/>
        <v>19.125034322898109</v>
      </c>
      <c r="I495">
        <f ca="1">User_Model_Calcs!A495-Sat_Data!$B$5</f>
        <v>21.757070735241314</v>
      </c>
      <c r="J495">
        <f ca="1">(Earth_Data!$B$1/SQRT(1-Earth_Data!$B$2^2*SIN(RADIANS(User_Model_Calcs!B495))^2))*COS(RADIANS(User_Model_Calcs!B495))</f>
        <v>6280.7297089048134</v>
      </c>
      <c r="K495">
        <f ca="1">((Earth_Data!$B$1*(1-Earth_Data!$B$2^2))/SQRT(1-Earth_Data!$B$2^2*SIN(RADIANS(User_Model_Calcs!B495))^2))*SIN(RADIANS(User_Model_Calcs!B495))</f>
        <v>-1106.7290327966441</v>
      </c>
      <c r="L495">
        <f t="shared" ca="1" si="74"/>
        <v>-9.9935140800176381</v>
      </c>
      <c r="M495">
        <f t="shared" ca="1" si="75"/>
        <v>6377.4928324816283</v>
      </c>
      <c r="N495">
        <f ca="1">SQRT(User_Model_Calcs!M495^2+Sat_Data!$B$3^2-2*User_Model_Calcs!M495*Sat_Data!$B$3*COS(RADIANS(L495))*COS(RADIANS(I495)))</f>
        <v>36422.159997476832</v>
      </c>
      <c r="O495">
        <f ca="1">DEGREES(ACOS(((Earth_Data!$B$1+Sat_Data!$B$2)/User_Model_Calcs!N495)*SQRT(1-COS(RADIANS(User_Model_Calcs!I495))^2*COS(RADIANS(User_Model_Calcs!B495))^2)))</f>
        <v>62.069110745729489</v>
      </c>
      <c r="P495">
        <f t="shared" ca="1" si="71"/>
        <v>66.362993732579895</v>
      </c>
    </row>
    <row r="496" spans="1:16" x14ac:dyDescent="0.25">
      <c r="A496">
        <f t="shared" ca="1" si="78"/>
        <v>123.16173953363813</v>
      </c>
      <c r="B496">
        <f t="shared" ca="1" si="79"/>
        <v>-10.337885754740588</v>
      </c>
      <c r="C496" s="6">
        <v>20135.9375</v>
      </c>
      <c r="D496">
        <f t="shared" ca="1" si="70"/>
        <v>0.75</v>
      </c>
      <c r="E496" s="1">
        <v>0.65</v>
      </c>
      <c r="F496">
        <v>19.899999999999999</v>
      </c>
      <c r="G496">
        <f t="shared" ca="1" si="72"/>
        <v>42.007420362456692</v>
      </c>
      <c r="H496">
        <f t="shared" ca="1" si="73"/>
        <v>17.991232553043893</v>
      </c>
      <c r="I496">
        <f ca="1">User_Model_Calcs!A496-Sat_Data!$B$5</f>
        <v>13.161739533638126</v>
      </c>
      <c r="J496">
        <f ca="1">(Earth_Data!$B$1/SQRT(1-Earth_Data!$B$2^2*SIN(RADIANS(User_Model_Calcs!B496))^2))*COS(RADIANS(User_Model_Calcs!B496))</f>
        <v>6275.2775244386467</v>
      </c>
      <c r="K496">
        <f ca="1">((Earth_Data!$B$1*(1-Earth_Data!$B$2^2))/SQRT(1-Earth_Data!$B$2^2*SIN(RADIANS(User_Model_Calcs!B496))^2))*SIN(RADIANS(User_Model_Calcs!B496))</f>
        <v>-1137.0349726042421</v>
      </c>
      <c r="L496">
        <f t="shared" ca="1" si="74"/>
        <v>-10.270156357561405</v>
      </c>
      <c r="M496">
        <f t="shared" ca="1" si="75"/>
        <v>6377.4569020613508</v>
      </c>
      <c r="N496">
        <f ca="1">SQRT(User_Model_Calcs!M496^2+Sat_Data!$B$3^2-2*User_Model_Calcs!M496*Sat_Data!$B$3*COS(RADIANS(L496))*COS(RADIANS(I496)))</f>
        <v>36099.921399303828</v>
      </c>
      <c r="O496">
        <f ca="1">DEGREES(ACOS(((Earth_Data!$B$1+Sat_Data!$B$2)/User_Model_Calcs!N496)*SQRT(1-COS(RADIANS(User_Model_Calcs!I496))^2*COS(RADIANS(User_Model_Calcs!B496))^2)))</f>
        <v>70.413087852309218</v>
      </c>
      <c r="P496">
        <f t="shared" ca="1" si="71"/>
        <v>52.497172721493186</v>
      </c>
    </row>
    <row r="497" spans="1:16" x14ac:dyDescent="0.25">
      <c r="A497">
        <f t="shared" ca="1" si="78"/>
        <v>127.6062371877814</v>
      </c>
      <c r="B497">
        <f t="shared" ca="1" si="79"/>
        <v>-15.351572539320998</v>
      </c>
      <c r="C497" s="6">
        <v>20135.9375</v>
      </c>
      <c r="D497">
        <f t="shared" ca="1" si="70"/>
        <v>0.75</v>
      </c>
      <c r="E497" s="1">
        <v>0.65</v>
      </c>
      <c r="F497">
        <v>19.899999999999999</v>
      </c>
      <c r="G497">
        <f t="shared" ca="1" si="72"/>
        <v>42.007420362456692</v>
      </c>
      <c r="H497">
        <f t="shared" ca="1" si="73"/>
        <v>20.765917469520634</v>
      </c>
      <c r="I497">
        <f ca="1">User_Model_Calcs!A497-Sat_Data!$B$5</f>
        <v>17.606237187781403</v>
      </c>
      <c r="J497">
        <f ca="1">(Earth_Data!$B$1/SQRT(1-Earth_Data!$B$2^2*SIN(RADIANS(User_Model_Calcs!B497))^2))*COS(RADIANS(User_Model_Calcs!B497))</f>
        <v>6152.0083007552812</v>
      </c>
      <c r="K497">
        <f ca="1">((Earth_Data!$B$1*(1-Earth_Data!$B$2^2))/SQRT(1-Earth_Data!$B$2^2*SIN(RADIANS(User_Model_Calcs!B497))^2))*SIN(RADIANS(User_Model_Calcs!B497))</f>
        <v>-1677.6456923267558</v>
      </c>
      <c r="L497">
        <f t="shared" ca="1" si="74"/>
        <v>-15.253603829661627</v>
      </c>
      <c r="M497">
        <f t="shared" ca="1" si="75"/>
        <v>6376.6528211550303</v>
      </c>
      <c r="N497">
        <f ca="1">SQRT(User_Model_Calcs!M497^2+Sat_Data!$B$3^2-2*User_Model_Calcs!M497*Sat_Data!$B$3*COS(RADIANS(L497))*COS(RADIANS(I497)))</f>
        <v>36386.664270609319</v>
      </c>
      <c r="O497">
        <f ca="1">DEGREES(ACOS(((Earth_Data!$B$1+Sat_Data!$B$2)/User_Model_Calcs!N497)*SQRT(1-COS(RADIANS(User_Model_Calcs!I497))^2*COS(RADIANS(User_Model_Calcs!B497))^2)))</f>
        <v>62.841336720587563</v>
      </c>
      <c r="P497">
        <f t="shared" ca="1" si="71"/>
        <v>50.163286601076251</v>
      </c>
    </row>
    <row r="498" spans="1:16" x14ac:dyDescent="0.25">
      <c r="A498">
        <f t="shared" ca="1" si="78"/>
        <v>132.66858442225569</v>
      </c>
      <c r="B498">
        <f t="shared" ca="1" si="79"/>
        <v>-16.047944146124077</v>
      </c>
      <c r="C498" s="6">
        <v>20135.9375</v>
      </c>
      <c r="D498">
        <f t="shared" ca="1" si="70"/>
        <v>0.75</v>
      </c>
      <c r="E498" s="1">
        <v>0.65</v>
      </c>
      <c r="F498">
        <v>19.899999999999999</v>
      </c>
      <c r="G498">
        <f t="shared" ca="1" si="72"/>
        <v>42.007420362456692</v>
      </c>
      <c r="H498">
        <f t="shared" ca="1" si="73"/>
        <v>20.881994921308543</v>
      </c>
      <c r="I498">
        <f ca="1">User_Model_Calcs!A498-Sat_Data!$B$5</f>
        <v>22.668584422255691</v>
      </c>
      <c r="J498">
        <f ca="1">(Earth_Data!$B$1/SQRT(1-Earth_Data!$B$2^2*SIN(RADIANS(User_Model_Calcs!B498))^2))*COS(RADIANS(User_Model_Calcs!B498))</f>
        <v>6131.1569508289795</v>
      </c>
      <c r="K498">
        <f ca="1">((Earth_Data!$B$1*(1-Earth_Data!$B$2^2))/SQRT(1-Earth_Data!$B$2^2*SIN(RADIANS(User_Model_Calcs!B498))^2))*SIN(RADIANS(User_Model_Calcs!B498))</f>
        <v>-1751.8279149129285</v>
      </c>
      <c r="L498">
        <f t="shared" ca="1" si="74"/>
        <v>-15.945990192859972</v>
      </c>
      <c r="M498">
        <f t="shared" ca="1" si="75"/>
        <v>6376.518375976555</v>
      </c>
      <c r="N498">
        <f ca="1">SQRT(User_Model_Calcs!M498^2+Sat_Data!$B$3^2-2*User_Model_Calcs!M498*Sat_Data!$B$3*COS(RADIANS(L498))*COS(RADIANS(I498)))</f>
        <v>36624.930921367937</v>
      </c>
      <c r="O498">
        <f ca="1">DEGREES(ACOS(((Earth_Data!$B$1+Sat_Data!$B$2)/User_Model_Calcs!N498)*SQRT(1-COS(RADIANS(User_Model_Calcs!I498))^2*COS(RADIANS(User_Model_Calcs!B498))^2)))</f>
        <v>57.854521580924207</v>
      </c>
      <c r="P498">
        <f t="shared" ca="1" si="71"/>
        <v>56.500455931757855</v>
      </c>
    </row>
    <row r="499" spans="1:16" x14ac:dyDescent="0.25">
      <c r="A499">
        <f t="shared" ca="1" si="78"/>
        <v>129.2525438773751</v>
      </c>
      <c r="B499">
        <f t="shared" ca="1" si="79"/>
        <v>-16.949040431206594</v>
      </c>
      <c r="C499" s="6">
        <v>20135.9375</v>
      </c>
      <c r="D499">
        <f t="shared" ca="1" si="70"/>
        <v>3</v>
      </c>
      <c r="E499" s="1">
        <v>0.65</v>
      </c>
      <c r="F499">
        <v>19.899999999999999</v>
      </c>
      <c r="G499">
        <f t="shared" ca="1" si="72"/>
        <v>54.048620189015942</v>
      </c>
      <c r="H499">
        <f t="shared" ca="1" si="73"/>
        <v>18.047193047962313</v>
      </c>
      <c r="I499">
        <f ca="1">User_Model_Calcs!A499-Sat_Data!$B$5</f>
        <v>19.252543877375103</v>
      </c>
      <c r="J499">
        <f ca="1">(Earth_Data!$B$1/SQRT(1-Earth_Data!$B$2^2*SIN(RADIANS(User_Model_Calcs!B499))^2))*COS(RADIANS(User_Model_Calcs!B499))</f>
        <v>6102.8380590159941</v>
      </c>
      <c r="K499">
        <f ca="1">((Earth_Data!$B$1*(1-Earth_Data!$B$2^2))/SQRT(1-Earth_Data!$B$2^2*SIN(RADIANS(User_Model_Calcs!B499))^2))*SIN(RADIANS(User_Model_Calcs!B499))</f>
        <v>-1847.4400909029609</v>
      </c>
      <c r="L499">
        <f t="shared" ca="1" si="74"/>
        <v>-16.842018605055763</v>
      </c>
      <c r="M499">
        <f t="shared" ca="1" si="75"/>
        <v>6376.3365080624189</v>
      </c>
      <c r="N499">
        <f ca="1">SQRT(User_Model_Calcs!M499^2+Sat_Data!$B$3^2-2*User_Model_Calcs!M499*Sat_Data!$B$3*COS(RADIANS(L499))*COS(RADIANS(I499)))</f>
        <v>36504.961246112187</v>
      </c>
      <c r="O499">
        <f ca="1">DEGREES(ACOS(((Earth_Data!$B$1+Sat_Data!$B$2)/User_Model_Calcs!N499)*SQRT(1-COS(RADIANS(User_Model_Calcs!I499))^2*COS(RADIANS(User_Model_Calcs!B499))^2)))</f>
        <v>60.258973195201243</v>
      </c>
      <c r="P499">
        <f t="shared" ca="1" si="71"/>
        <v>50.149294655826282</v>
      </c>
    </row>
    <row r="500" spans="1:16" x14ac:dyDescent="0.25">
      <c r="A500">
        <f t="shared" ca="1" si="78"/>
        <v>128.29197198765456</v>
      </c>
      <c r="B500">
        <f t="shared" ca="1" si="79"/>
        <v>-16.002055231606779</v>
      </c>
      <c r="C500" s="6">
        <v>20135.9375</v>
      </c>
      <c r="D500">
        <f t="shared" ca="1" si="70"/>
        <v>1.2</v>
      </c>
      <c r="E500" s="1">
        <v>0.65</v>
      </c>
      <c r="F500">
        <v>19.899999999999999</v>
      </c>
      <c r="G500">
        <f t="shared" ca="1" si="72"/>
        <v>46.089820015575185</v>
      </c>
      <c r="H500">
        <f t="shared" ca="1" si="73"/>
        <v>14.490118997519108</v>
      </c>
      <c r="I500">
        <f ca="1">User_Model_Calcs!A500-Sat_Data!$B$5</f>
        <v>18.291971987654563</v>
      </c>
      <c r="J500">
        <f ca="1">(Earth_Data!$B$1/SQRT(1-Earth_Data!$B$2^2*SIN(RADIANS(User_Model_Calcs!B500))^2))*COS(RADIANS(User_Model_Calcs!B500))</f>
        <v>6132.5587727023085</v>
      </c>
      <c r="K500">
        <f ca="1">((Earth_Data!$B$1*(1-Earth_Data!$B$2^2))/SQRT(1-Earth_Data!$B$2^2*SIN(RADIANS(User_Model_Calcs!B500))^2))*SIN(RADIANS(User_Model_Calcs!B500))</f>
        <v>-1746.9472194458206</v>
      </c>
      <c r="L500">
        <f t="shared" ca="1" si="74"/>
        <v>-15.900362081786746</v>
      </c>
      <c r="M500">
        <f t="shared" ca="1" si="75"/>
        <v>6376.5274004098446</v>
      </c>
      <c r="N500">
        <f ca="1">SQRT(User_Model_Calcs!M500^2+Sat_Data!$B$3^2-2*User_Model_Calcs!M500*Sat_Data!$B$3*COS(RADIANS(L500))*COS(RADIANS(I500)))</f>
        <v>36434.303108155291</v>
      </c>
      <c r="O500">
        <f ca="1">DEGREES(ACOS(((Earth_Data!$B$1+Sat_Data!$B$2)/User_Model_Calcs!N500)*SQRT(1-COS(RADIANS(User_Model_Calcs!I500))^2*COS(RADIANS(User_Model_Calcs!B500))^2)))</f>
        <v>61.774227157851179</v>
      </c>
      <c r="P500">
        <f t="shared" ca="1" si="71"/>
        <v>50.173699150065289</v>
      </c>
    </row>
    <row r="501" spans="1:16" x14ac:dyDescent="0.25">
      <c r="A501">
        <f t="shared" ca="1" si="78"/>
        <v>126.86953378030842</v>
      </c>
      <c r="B501">
        <f t="shared" ca="1" si="79"/>
        <v>-17.211779827214393</v>
      </c>
      <c r="C501" s="6">
        <v>20135.9375</v>
      </c>
      <c r="D501">
        <f t="shared" ca="1" si="70"/>
        <v>1.2</v>
      </c>
      <c r="E501" s="1">
        <v>0.65</v>
      </c>
      <c r="F501">
        <v>19.899999999999999</v>
      </c>
      <c r="G501">
        <f t="shared" ca="1" si="72"/>
        <v>46.089820015575185</v>
      </c>
      <c r="H501">
        <f t="shared" ca="1" si="73"/>
        <v>16.331229366415858</v>
      </c>
      <c r="I501">
        <f ca="1">User_Model_Calcs!A501-Sat_Data!$B$5</f>
        <v>16.869533780308416</v>
      </c>
      <c r="J501">
        <f ca="1">(Earth_Data!$B$1/SQRT(1-Earth_Data!$B$2^2*SIN(RADIANS(User_Model_Calcs!B501))^2))*COS(RADIANS(User_Model_Calcs!B501))</f>
        <v>6094.2976366939847</v>
      </c>
      <c r="K501">
        <f ca="1">((Earth_Data!$B$1*(1-Earth_Data!$B$2^2))/SQRT(1-Earth_Data!$B$2^2*SIN(RADIANS(User_Model_Calcs!B501))^2))*SIN(RADIANS(User_Model_Calcs!B501))</f>
        <v>-1875.2349775025864</v>
      </c>
      <c r="L501">
        <f t="shared" ca="1" si="74"/>
        <v>-17.103299873997436</v>
      </c>
      <c r="M501">
        <f t="shared" ca="1" si="75"/>
        <v>6376.2818245010958</v>
      </c>
      <c r="N501">
        <f ca="1">SQRT(User_Model_Calcs!M501^2+Sat_Data!$B$3^2-2*User_Model_Calcs!M501*Sat_Data!$B$3*COS(RADIANS(L501))*COS(RADIANS(I501)))</f>
        <v>36423.414132997685</v>
      </c>
      <c r="O501">
        <f ca="1">DEGREES(ACOS(((Earth_Data!$B$1+Sat_Data!$B$2)/User_Model_Calcs!N501)*SQRT(1-COS(RADIANS(User_Model_Calcs!I501))^2*COS(RADIANS(User_Model_Calcs!B501))^2)))</f>
        <v>62.006897573891926</v>
      </c>
      <c r="P501">
        <f t="shared" ca="1" si="71"/>
        <v>45.701695542307199</v>
      </c>
    </row>
    <row r="502" spans="1:16" x14ac:dyDescent="0.25">
      <c r="A502">
        <f ca="1">130+(RAND()*5-2.5)</f>
        <v>131.24940176582345</v>
      </c>
      <c r="B502">
        <f ca="1">-35+(RAND()*5-2.5)</f>
        <v>-33.393271353126543</v>
      </c>
      <c r="C502" s="6">
        <v>20135.9375</v>
      </c>
      <c r="D502">
        <v>1.2</v>
      </c>
      <c r="E502" s="1">
        <v>0.65</v>
      </c>
      <c r="F502">
        <v>19.899999999999999</v>
      </c>
      <c r="G502">
        <f t="shared" si="72"/>
        <v>46.089820015575185</v>
      </c>
      <c r="H502">
        <f ca="1">RAND()*(24-14)+14</f>
        <v>19.39403535010339</v>
      </c>
      <c r="I502">
        <f ca="1">User_Model_Calcs!A502-Sat_Data!$B$5</f>
        <v>21.24940176582345</v>
      </c>
      <c r="J502">
        <f ca="1">(Earth_Data!$B$1/SQRT(1-Earth_Data!$B$2^2*SIN(RADIANS(User_Model_Calcs!B502))^2))*COS(RADIANS(User_Model_Calcs!B502))</f>
        <v>5330.5965661091359</v>
      </c>
      <c r="K502">
        <f ca="1">((Earth_Data!$B$1*(1-Earth_Data!$B$2^2))/SQRT(1-Earth_Data!$B$2^2*SIN(RADIANS(User_Model_Calcs!B502))^2))*SIN(RADIANS(User_Model_Calcs!B502))</f>
        <v>-3490.4583035641322</v>
      </c>
      <c r="L502">
        <f t="shared" ca="1" si="74"/>
        <v>-33.216656369071224</v>
      </c>
      <c r="M502">
        <f t="shared" ca="1" si="75"/>
        <v>6371.6998453736278</v>
      </c>
      <c r="N502">
        <f ca="1">SQRT(User_Model_Calcs!M502^2+Sat_Data!$B$3^2-2*User_Model_Calcs!M502*Sat_Data!$B$3*COS(RADIANS(L502))*COS(RADIANS(I502)))</f>
        <v>37409.294904977723</v>
      </c>
      <c r="O502">
        <f ca="1">DEGREES(ACOS(((Earth_Data!$B$1+Sat_Data!$B$2)/User_Model_Calcs!N502)*SQRT(1-COS(RADIANS(User_Model_Calcs!I502))^2*COS(RADIANS(User_Model_Calcs!B502))^2)))</f>
        <v>44.934727808360201</v>
      </c>
      <c r="P502">
        <f t="shared" ca="1" si="71"/>
        <v>35.242687440616379</v>
      </c>
    </row>
    <row r="503" spans="1:16" x14ac:dyDescent="0.25">
      <c r="A503">
        <f t="shared" ref="A503:A566" ca="1" si="80">130+(RAND()*5-2.5)</f>
        <v>130.94747076470401</v>
      </c>
      <c r="B503">
        <f t="shared" ref="B503:B566" ca="1" si="81">-35+(RAND()*5-2.5)</f>
        <v>-35.78738862081714</v>
      </c>
      <c r="C503" s="6">
        <v>20135.9375</v>
      </c>
      <c r="D503">
        <f t="shared" ref="D503:D566" ca="1" si="82">CHOOSE(RANDBETWEEN(1,3),0.75,1.2,3)</f>
        <v>1.2</v>
      </c>
      <c r="E503" s="1">
        <v>0.65</v>
      </c>
      <c r="F503">
        <v>19.899999999999999</v>
      </c>
      <c r="G503">
        <f t="shared" ca="1" si="72"/>
        <v>46.089820015575185</v>
      </c>
      <c r="H503">
        <f t="shared" ref="H503:H566" ca="1" si="83">RAND()*(24-14)+14</f>
        <v>14.372798327062283</v>
      </c>
      <c r="I503">
        <f ca="1">User_Model_Calcs!A503-Sat_Data!$B$5</f>
        <v>20.947470764704008</v>
      </c>
      <c r="J503">
        <f ca="1">(Earth_Data!$B$1/SQRT(1-Earth_Data!$B$2^2*SIN(RADIANS(User_Model_Calcs!B503))^2))*COS(RADIANS(User_Model_Calcs!B503))</f>
        <v>5179.8321710141363</v>
      </c>
      <c r="K503">
        <f ca="1">((Earth_Data!$B$1*(1-Earth_Data!$B$2^2))/SQRT(1-Earth_Data!$B$2^2*SIN(RADIANS(User_Model_Calcs!B503))^2))*SIN(RADIANS(User_Model_Calcs!B503))</f>
        <v>-3709.0820273778891</v>
      </c>
      <c r="L503">
        <f t="shared" ca="1" si="74"/>
        <v>-35.605019496646804</v>
      </c>
      <c r="M503">
        <f t="shared" ca="1" si="75"/>
        <v>6370.8673511297256</v>
      </c>
      <c r="N503">
        <f ca="1">SQRT(User_Model_Calcs!M503^2+Sat_Data!$B$3^2-2*User_Model_Calcs!M503*Sat_Data!$B$3*COS(RADIANS(L503))*COS(RADIANS(I503)))</f>
        <v>37556.164106300464</v>
      </c>
      <c r="O503">
        <f ca="1">DEGREES(ACOS(((Earth_Data!$B$1+Sat_Data!$B$2)/User_Model_Calcs!N503)*SQRT(1-COS(RADIANS(User_Model_Calcs!I503))^2*COS(RADIANS(User_Model_Calcs!B503))^2)))</f>
        <v>42.875717199570595</v>
      </c>
      <c r="P503">
        <f t="shared" ca="1" si="71"/>
        <v>33.20986103148487</v>
      </c>
    </row>
    <row r="504" spans="1:16" x14ac:dyDescent="0.25">
      <c r="A504">
        <f t="shared" ca="1" si="80"/>
        <v>129.07634092845493</v>
      </c>
      <c r="B504">
        <f t="shared" ca="1" si="81"/>
        <v>-35.575767134887499</v>
      </c>
      <c r="C504" s="6">
        <v>20135.9375</v>
      </c>
      <c r="D504">
        <f t="shared" ca="1" si="82"/>
        <v>3</v>
      </c>
      <c r="E504" s="1">
        <v>0.65</v>
      </c>
      <c r="F504">
        <v>19.899999999999999</v>
      </c>
      <c r="G504">
        <f t="shared" ca="1" si="72"/>
        <v>54.048620189015942</v>
      </c>
      <c r="H504">
        <f t="shared" ca="1" si="83"/>
        <v>19.877750430253066</v>
      </c>
      <c r="I504">
        <f ca="1">User_Model_Calcs!A504-Sat_Data!$B$5</f>
        <v>19.076340928454925</v>
      </c>
      <c r="J504">
        <f ca="1">(Earth_Data!$B$1/SQRT(1-Earth_Data!$B$2^2*SIN(RADIANS(User_Model_Calcs!B504))^2))*COS(RADIANS(User_Model_Calcs!B504))</f>
        <v>5193.5276212202034</v>
      </c>
      <c r="K504">
        <f ca="1">((Earth_Data!$B$1*(1-Earth_Data!$B$2^2))/SQRT(1-Earth_Data!$B$2^2*SIN(RADIANS(User_Model_Calcs!B504))^2))*SIN(RADIANS(User_Model_Calcs!B504))</f>
        <v>-3690.0098547537577</v>
      </c>
      <c r="L504">
        <f t="shared" ca="1" si="74"/>
        <v>-35.393856049600714</v>
      </c>
      <c r="M504">
        <f t="shared" ca="1" si="75"/>
        <v>6370.9419931872735</v>
      </c>
      <c r="N504">
        <f ca="1">SQRT(User_Model_Calcs!M504^2+Sat_Data!$B$3^2-2*User_Model_Calcs!M504*Sat_Data!$B$3*COS(RADIANS(L504))*COS(RADIANS(I504)))</f>
        <v>37476.572077754608</v>
      </c>
      <c r="O504">
        <f ca="1">DEGREES(ACOS(((Earth_Data!$B$1+Sat_Data!$B$2)/User_Model_Calcs!N504)*SQRT(1-COS(RADIANS(User_Model_Calcs!I504))^2*COS(RADIANS(User_Model_Calcs!B504))^2)))</f>
        <v>43.97544938782427</v>
      </c>
      <c r="P504">
        <f t="shared" ca="1" si="71"/>
        <v>30.727920660778459</v>
      </c>
    </row>
    <row r="505" spans="1:16" x14ac:dyDescent="0.25">
      <c r="A505">
        <f t="shared" ca="1" si="80"/>
        <v>130.88387429998656</v>
      </c>
      <c r="B505">
        <f t="shared" ca="1" si="81"/>
        <v>-36.883866018180086</v>
      </c>
      <c r="C505" s="6">
        <v>20135.9375</v>
      </c>
      <c r="D505">
        <f t="shared" ca="1" si="82"/>
        <v>0.75</v>
      </c>
      <c r="E505" s="1">
        <v>0.65</v>
      </c>
      <c r="F505">
        <v>19.899999999999999</v>
      </c>
      <c r="G505">
        <f t="shared" ca="1" si="72"/>
        <v>42.007420362456692</v>
      </c>
      <c r="H505">
        <f t="shared" ca="1" si="83"/>
        <v>14.209513984327511</v>
      </c>
      <c r="I505">
        <f ca="1">User_Model_Calcs!A505-Sat_Data!$B$5</f>
        <v>20.883874299986559</v>
      </c>
      <c r="J505">
        <f ca="1">(Earth_Data!$B$1/SQRT(1-Earth_Data!$B$2^2*SIN(RADIANS(User_Model_Calcs!B505))^2))*COS(RADIANS(User_Model_Calcs!B505))</f>
        <v>5107.7414870017501</v>
      </c>
      <c r="K505">
        <f ca="1">((Earth_Data!$B$1*(1-Earth_Data!$B$2^2))/SQRT(1-Earth_Data!$B$2^2*SIN(RADIANS(User_Model_Calcs!B505))^2))*SIN(RADIANS(User_Model_Calcs!B505))</f>
        <v>-3807.0937473851977</v>
      </c>
      <c r="L505">
        <f t="shared" ca="1" si="74"/>
        <v>-36.699283048116378</v>
      </c>
      <c r="M505">
        <f t="shared" ca="1" si="75"/>
        <v>6370.4776822007871</v>
      </c>
      <c r="N505">
        <f ca="1">SQRT(User_Model_Calcs!M505^2+Sat_Data!$B$3^2-2*User_Model_Calcs!M505*Sat_Data!$B$3*COS(RADIANS(L505))*COS(RADIANS(I505)))</f>
        <v>37629.341162211691</v>
      </c>
      <c r="O505">
        <f ca="1">DEGREES(ACOS(((Earth_Data!$B$1+Sat_Data!$B$2)/User_Model_Calcs!N505)*SQRT(1-COS(RADIANS(User_Model_Calcs!I505))^2*COS(RADIANS(User_Model_Calcs!B505))^2)))</f>
        <v>41.8789725197149</v>
      </c>
      <c r="P505">
        <f t="shared" ca="1" si="71"/>
        <v>32.443878466373796</v>
      </c>
    </row>
    <row r="506" spans="1:16" x14ac:dyDescent="0.25">
      <c r="A506">
        <f t="shared" ca="1" si="80"/>
        <v>128.84500055549054</v>
      </c>
      <c r="B506">
        <f t="shared" ca="1" si="81"/>
        <v>-35.119770190361145</v>
      </c>
      <c r="C506" s="6">
        <v>20135.9375</v>
      </c>
      <c r="D506">
        <f t="shared" ca="1" si="82"/>
        <v>0.75</v>
      </c>
      <c r="E506" s="1">
        <v>0.65</v>
      </c>
      <c r="F506">
        <v>19.899999999999999</v>
      </c>
      <c r="G506">
        <f t="shared" ca="1" si="72"/>
        <v>42.007420362456692</v>
      </c>
      <c r="H506">
        <f t="shared" ca="1" si="83"/>
        <v>19.59784670442362</v>
      </c>
      <c r="I506">
        <f ca="1">User_Model_Calcs!A506-Sat_Data!$B$5</f>
        <v>18.845000555490543</v>
      </c>
      <c r="J506">
        <f ca="1">(Earth_Data!$B$1/SQRT(1-Earth_Data!$B$2^2*SIN(RADIANS(User_Model_Calcs!B506))^2))*COS(RADIANS(User_Model_Calcs!B506))</f>
        <v>5222.7966407643125</v>
      </c>
      <c r="K506">
        <f ca="1">((Earth_Data!$B$1*(1-Earth_Data!$B$2^2))/SQRT(1-Earth_Data!$B$2^2*SIN(RADIANS(User_Model_Calcs!B506))^2))*SIN(RADIANS(User_Model_Calcs!B506))</f>
        <v>-3648.7447325418657</v>
      </c>
      <c r="L506">
        <f t="shared" ca="1" si="74"/>
        <v>-34.938879670606759</v>
      </c>
      <c r="M506">
        <f t="shared" ca="1" si="75"/>
        <v>6371.102171055727</v>
      </c>
      <c r="N506">
        <f ca="1">SQRT(User_Model_Calcs!M506^2+Sat_Data!$B$3^2-2*User_Model_Calcs!M506*Sat_Data!$B$3*COS(RADIANS(L506))*COS(RADIANS(I506)))</f>
        <v>37437.748736018366</v>
      </c>
      <c r="O506">
        <f ca="1">DEGREES(ACOS(((Earth_Data!$B$1+Sat_Data!$B$2)/User_Model_Calcs!N506)*SQRT(1-COS(RADIANS(User_Model_Calcs!I506))^2*COS(RADIANS(User_Model_Calcs!B506))^2)))</f>
        <v>44.522295546639278</v>
      </c>
      <c r="P506">
        <f t="shared" ca="1" si="71"/>
        <v>30.679650108321642</v>
      </c>
    </row>
    <row r="507" spans="1:16" x14ac:dyDescent="0.25">
      <c r="A507">
        <f t="shared" ca="1" si="80"/>
        <v>130.73130917964465</v>
      </c>
      <c r="B507">
        <f t="shared" ca="1" si="81"/>
        <v>-35.577797652753176</v>
      </c>
      <c r="C507" s="6">
        <v>20135.9375</v>
      </c>
      <c r="D507">
        <f t="shared" ca="1" si="82"/>
        <v>1.2</v>
      </c>
      <c r="E507" s="1">
        <v>0.65</v>
      </c>
      <c r="F507">
        <v>19.899999999999999</v>
      </c>
      <c r="G507">
        <f t="shared" ca="1" si="72"/>
        <v>46.089820015575185</v>
      </c>
      <c r="H507">
        <f t="shared" ca="1" si="83"/>
        <v>14.300906222547203</v>
      </c>
      <c r="I507">
        <f ca="1">User_Model_Calcs!A507-Sat_Data!$B$5</f>
        <v>20.731309179644654</v>
      </c>
      <c r="J507">
        <f ca="1">(Earth_Data!$B$1/SQRT(1-Earth_Data!$B$2^2*SIN(RADIANS(User_Model_Calcs!B507))^2))*COS(RADIANS(User_Model_Calcs!B507))</f>
        <v>5193.3965498885209</v>
      </c>
      <c r="K507">
        <f ca="1">((Earth_Data!$B$1*(1-Earth_Data!$B$2^2))/SQRT(1-Earth_Data!$B$2^2*SIN(RADIANS(User_Model_Calcs!B507))^2))*SIN(RADIANS(User_Model_Calcs!B507))</f>
        <v>-3690.1930900789635</v>
      </c>
      <c r="L507">
        <f t="shared" ca="1" si="74"/>
        <v>-35.395882125510276</v>
      </c>
      <c r="M507">
        <f t="shared" ca="1" si="75"/>
        <v>6370.9412779008189</v>
      </c>
      <c r="N507">
        <f ca="1">SQRT(User_Model_Calcs!M507^2+Sat_Data!$B$3^2-2*User_Model_Calcs!M507*Sat_Data!$B$3*COS(RADIANS(L507))*COS(RADIANS(I507)))</f>
        <v>37534.122469416739</v>
      </c>
      <c r="O507">
        <f ca="1">DEGREES(ACOS(((Earth_Data!$B$1+Sat_Data!$B$2)/User_Model_Calcs!N507)*SQRT(1-COS(RADIANS(User_Model_Calcs!I507))^2*COS(RADIANS(User_Model_Calcs!B507))^2)))</f>
        <v>43.178862456824397</v>
      </c>
      <c r="P507">
        <f t="shared" ca="1" si="71"/>
        <v>33.045877930371546</v>
      </c>
    </row>
    <row r="508" spans="1:16" x14ac:dyDescent="0.25">
      <c r="A508">
        <f t="shared" ca="1" si="80"/>
        <v>132.23508292125592</v>
      </c>
      <c r="B508">
        <f t="shared" ca="1" si="81"/>
        <v>-34.491735779416196</v>
      </c>
      <c r="C508" s="6">
        <v>20135.9375</v>
      </c>
      <c r="D508">
        <f t="shared" ca="1" si="82"/>
        <v>1.2</v>
      </c>
      <c r="E508" s="1">
        <v>0.65</v>
      </c>
      <c r="F508">
        <v>19.899999999999999</v>
      </c>
      <c r="G508">
        <f t="shared" ca="1" si="72"/>
        <v>46.089820015575185</v>
      </c>
      <c r="H508">
        <f t="shared" ca="1" si="83"/>
        <v>14.548806704087806</v>
      </c>
      <c r="I508">
        <f ca="1">User_Model_Calcs!A508-Sat_Data!$B$5</f>
        <v>22.235082921255923</v>
      </c>
      <c r="J508">
        <f ca="1">(Earth_Data!$B$1/SQRT(1-Earth_Data!$B$2^2*SIN(RADIANS(User_Model_Calcs!B508))^2))*COS(RADIANS(User_Model_Calcs!B508))</f>
        <v>5262.565117064235</v>
      </c>
      <c r="K508">
        <f ca="1">((Earth_Data!$B$1*(1-Earth_Data!$B$2^2))/SQRT(1-Earth_Data!$B$2^2*SIN(RADIANS(User_Model_Calcs!B508))^2))*SIN(RADIANS(User_Model_Calcs!B508))</f>
        <v>-3591.5376632298262</v>
      </c>
      <c r="L508">
        <f t="shared" ca="1" si="74"/>
        <v>-34.312325575103337</v>
      </c>
      <c r="M508">
        <f t="shared" ca="1" si="75"/>
        <v>6371.3212442741942</v>
      </c>
      <c r="N508">
        <f ca="1">SQRT(User_Model_Calcs!M508^2+Sat_Data!$B$3^2-2*User_Model_Calcs!M508*Sat_Data!$B$3*COS(RADIANS(L508))*COS(RADIANS(I508)))</f>
        <v>37518.335515587765</v>
      </c>
      <c r="O508">
        <f ca="1">DEGREES(ACOS(((Earth_Data!$B$1+Sat_Data!$B$2)/User_Model_Calcs!N508)*SQRT(1-COS(RADIANS(User_Model_Calcs!I508))^2*COS(RADIANS(User_Model_Calcs!B508))^2)))</f>
        <v>43.402234300036362</v>
      </c>
      <c r="P508">
        <f t="shared" ca="1" si="71"/>
        <v>35.825787942515845</v>
      </c>
    </row>
    <row r="509" spans="1:16" x14ac:dyDescent="0.25">
      <c r="A509">
        <f t="shared" ca="1" si="80"/>
        <v>130.04823922551114</v>
      </c>
      <c r="B509">
        <f t="shared" ca="1" si="81"/>
        <v>-34.290578294303323</v>
      </c>
      <c r="C509" s="6">
        <v>20135.9375</v>
      </c>
      <c r="D509">
        <f t="shared" ca="1" si="82"/>
        <v>0.75</v>
      </c>
      <c r="E509" s="1">
        <v>0.65</v>
      </c>
      <c r="F509">
        <v>19.899999999999999</v>
      </c>
      <c r="G509">
        <f t="shared" ca="1" si="72"/>
        <v>42.007420362456692</v>
      </c>
      <c r="H509">
        <f t="shared" ca="1" si="83"/>
        <v>17.25924633832123</v>
      </c>
      <c r="I509">
        <f ca="1">User_Model_Calcs!A509-Sat_Data!$B$5</f>
        <v>20.048239225511139</v>
      </c>
      <c r="J509">
        <f ca="1">(Earth_Data!$B$1/SQRT(1-Earth_Data!$B$2^2*SIN(RADIANS(User_Model_Calcs!B509))^2))*COS(RADIANS(User_Model_Calcs!B509))</f>
        <v>5275.1691135203328</v>
      </c>
      <c r="K509">
        <f ca="1">((Earth_Data!$B$1*(1-Earth_Data!$B$2^2))/SQRT(1-Earth_Data!$B$2^2*SIN(RADIANS(User_Model_Calcs!B509))^2))*SIN(RADIANS(User_Model_Calcs!B509))</f>
        <v>-3573.123895184146</v>
      </c>
      <c r="L509">
        <f t="shared" ca="1" si="74"/>
        <v>-34.111660431000736</v>
      </c>
      <c r="M509">
        <f t="shared" ca="1" si="75"/>
        <v>6371.3910213213894</v>
      </c>
      <c r="N509">
        <f ca="1">SQRT(User_Model_Calcs!M509^2+Sat_Data!$B$3^2-2*User_Model_Calcs!M509*Sat_Data!$B$3*COS(RADIANS(L509))*COS(RADIANS(I509)))</f>
        <v>37423.510327971446</v>
      </c>
      <c r="O509">
        <f ca="1">DEGREES(ACOS(((Earth_Data!$B$1+Sat_Data!$B$2)/User_Model_Calcs!N509)*SQRT(1-COS(RADIANS(User_Model_Calcs!I509))^2*COS(RADIANS(User_Model_Calcs!B509))^2)))</f>
        <v>44.728090320753921</v>
      </c>
      <c r="P509">
        <f t="shared" ca="1" si="71"/>
        <v>32.932288229911862</v>
      </c>
    </row>
    <row r="510" spans="1:16" x14ac:dyDescent="0.25">
      <c r="A510">
        <f t="shared" ca="1" si="80"/>
        <v>131.83701185596681</v>
      </c>
      <c r="B510">
        <f t="shared" ca="1" si="81"/>
        <v>-34.344426884764673</v>
      </c>
      <c r="C510" s="6">
        <v>20135.9375</v>
      </c>
      <c r="D510">
        <f t="shared" ca="1" si="82"/>
        <v>3</v>
      </c>
      <c r="E510" s="1">
        <v>0.65</v>
      </c>
      <c r="F510">
        <v>19.899999999999999</v>
      </c>
      <c r="G510">
        <f t="shared" ca="1" si="72"/>
        <v>54.048620189015942</v>
      </c>
      <c r="H510">
        <f t="shared" ca="1" si="83"/>
        <v>22.072667923577857</v>
      </c>
      <c r="I510">
        <f ca="1">User_Model_Calcs!A510-Sat_Data!$B$5</f>
        <v>21.837011855966807</v>
      </c>
      <c r="J510">
        <f ca="1">(Earth_Data!$B$1/SQRT(1-Earth_Data!$B$2^2*SIN(RADIANS(User_Model_Calcs!B510))^2))*COS(RADIANS(User_Model_Calcs!B510))</f>
        <v>5271.801481578409</v>
      </c>
      <c r="K510">
        <f ca="1">((Earth_Data!$B$1*(1-Earth_Data!$B$2^2))/SQRT(1-Earth_Data!$B$2^2*SIN(RADIANS(User_Model_Calcs!B510))^2))*SIN(RADIANS(User_Model_Calcs!B510))</f>
        <v>-3578.0574209481128</v>
      </c>
      <c r="L510">
        <f t="shared" ca="1" si="74"/>
        <v>-34.165376362392529</v>
      </c>
      <c r="M510">
        <f t="shared" ca="1" si="75"/>
        <v>6371.3723614912169</v>
      </c>
      <c r="N510">
        <f ca="1">SQRT(User_Model_Calcs!M510^2+Sat_Data!$B$3^2-2*User_Model_Calcs!M510*Sat_Data!$B$3*COS(RADIANS(L510))*COS(RADIANS(I510)))</f>
        <v>37493.284081971389</v>
      </c>
      <c r="O510">
        <f ca="1">DEGREES(ACOS(((Earth_Data!$B$1+Sat_Data!$B$2)/User_Model_Calcs!N510)*SQRT(1-COS(RADIANS(User_Model_Calcs!I510))^2*COS(RADIANS(User_Model_Calcs!B510))^2)))</f>
        <v>43.749804251323098</v>
      </c>
      <c r="P510">
        <f t="shared" ca="1" si="71"/>
        <v>35.385743537276504</v>
      </c>
    </row>
    <row r="511" spans="1:16" x14ac:dyDescent="0.25">
      <c r="A511">
        <f t="shared" ca="1" si="80"/>
        <v>131.5529759884549</v>
      </c>
      <c r="B511">
        <f t="shared" ca="1" si="81"/>
        <v>-34.836709728829106</v>
      </c>
      <c r="C511" s="6">
        <v>20135.9375</v>
      </c>
      <c r="D511">
        <f t="shared" ca="1" si="82"/>
        <v>0.75</v>
      </c>
      <c r="E511" s="1">
        <v>0.65</v>
      </c>
      <c r="F511">
        <v>19.899999999999999</v>
      </c>
      <c r="G511">
        <f t="shared" ca="1" si="72"/>
        <v>42.007420362456692</v>
      </c>
      <c r="H511">
        <f t="shared" ca="1" si="83"/>
        <v>19.058339421698857</v>
      </c>
      <c r="I511">
        <f ca="1">User_Model_Calcs!A511-Sat_Data!$B$5</f>
        <v>21.552975988454904</v>
      </c>
      <c r="J511">
        <f ca="1">(Earth_Data!$B$1/SQRT(1-Earth_Data!$B$2^2*SIN(RADIANS(User_Model_Calcs!B511))^2))*COS(RADIANS(User_Model_Calcs!B511))</f>
        <v>5240.798752770871</v>
      </c>
      <c r="K511">
        <f ca="1">((Earth_Data!$B$1*(1-Earth_Data!$B$2^2))/SQRT(1-Earth_Data!$B$2^2*SIN(RADIANS(User_Model_Calcs!B511))^2))*SIN(RADIANS(User_Model_Calcs!B511))</f>
        <v>-3623.0142603878226</v>
      </c>
      <c r="L511">
        <f t="shared" ca="1" si="74"/>
        <v>-34.656475718377379</v>
      </c>
      <c r="M511">
        <f t="shared" ca="1" si="75"/>
        <v>6371.2011346384479</v>
      </c>
      <c r="N511">
        <f ca="1">SQRT(User_Model_Calcs!M511^2+Sat_Data!$B$3^2-2*User_Model_Calcs!M511*Sat_Data!$B$3*COS(RADIANS(L511))*COS(RADIANS(I511)))</f>
        <v>37514.811531535881</v>
      </c>
      <c r="O511">
        <f ca="1">DEGREES(ACOS(((Earth_Data!$B$1+Sat_Data!$B$2)/User_Model_Calcs!N511)*SQRT(1-COS(RADIANS(User_Model_Calcs!I511))^2*COS(RADIANS(User_Model_Calcs!B511))^2)))</f>
        <v>43.448964825429272</v>
      </c>
      <c r="P511">
        <f t="shared" ca="1" si="71"/>
        <v>34.661603869917194</v>
      </c>
    </row>
    <row r="512" spans="1:16" x14ac:dyDescent="0.25">
      <c r="A512">
        <f t="shared" ca="1" si="80"/>
        <v>132.19428273111131</v>
      </c>
      <c r="B512">
        <f t="shared" ca="1" si="81"/>
        <v>-36.326097492141997</v>
      </c>
      <c r="C512" s="6">
        <v>20135.9375</v>
      </c>
      <c r="D512">
        <f t="shared" ca="1" si="82"/>
        <v>3</v>
      </c>
      <c r="E512" s="1">
        <v>0.65</v>
      </c>
      <c r="F512">
        <v>19.899999999999999</v>
      </c>
      <c r="G512">
        <f t="shared" ca="1" si="72"/>
        <v>54.048620189015942</v>
      </c>
      <c r="H512">
        <f t="shared" ca="1" si="83"/>
        <v>18.25126130341279</v>
      </c>
      <c r="I512">
        <f ca="1">User_Model_Calcs!A512-Sat_Data!$B$5</f>
        <v>22.194282731111315</v>
      </c>
      <c r="J512">
        <f ca="1">(Earth_Data!$B$1/SQRT(1-Earth_Data!$B$2^2*SIN(RADIANS(User_Model_Calcs!B512))^2))*COS(RADIANS(User_Model_Calcs!B512))</f>
        <v>5144.6494463595009</v>
      </c>
      <c r="K512">
        <f ca="1">((Earth_Data!$B$1*(1-Earth_Data!$B$2^2))/SQRT(1-Earth_Data!$B$2^2*SIN(RADIANS(User_Model_Calcs!B512))^2))*SIN(RADIANS(User_Model_Calcs!B512))</f>
        <v>-3757.4061721297294</v>
      </c>
      <c r="L512">
        <f t="shared" ca="1" si="74"/>
        <v>-36.142607196818254</v>
      </c>
      <c r="M512">
        <f t="shared" ca="1" si="75"/>
        <v>6370.6765000497162</v>
      </c>
      <c r="N512">
        <f ca="1">SQRT(User_Model_Calcs!M512^2+Sat_Data!$B$3^2-2*User_Model_Calcs!M512*Sat_Data!$B$3*COS(RADIANS(L512))*COS(RADIANS(I512)))</f>
        <v>37639.137754287854</v>
      </c>
      <c r="O512">
        <f ca="1">DEGREES(ACOS(((Earth_Data!$B$1+Sat_Data!$B$2)/User_Model_Calcs!N512)*SQRT(1-COS(RADIANS(User_Model_Calcs!I512))^2*COS(RADIANS(User_Model_Calcs!B512))^2)))</f>
        <v>41.750705640464233</v>
      </c>
      <c r="P512">
        <f t="shared" ca="1" si="71"/>
        <v>34.555433401724301</v>
      </c>
    </row>
    <row r="513" spans="1:16" x14ac:dyDescent="0.25">
      <c r="A513">
        <f t="shared" ca="1" si="80"/>
        <v>132.17060297059345</v>
      </c>
      <c r="B513">
        <f t="shared" ca="1" si="81"/>
        <v>-33.450721115778904</v>
      </c>
      <c r="C513" s="6">
        <v>20135.9375</v>
      </c>
      <c r="D513">
        <f t="shared" ca="1" si="82"/>
        <v>3</v>
      </c>
      <c r="E513" s="1">
        <v>0.65</v>
      </c>
      <c r="F513">
        <v>19.899999999999999</v>
      </c>
      <c r="G513">
        <f t="shared" ca="1" si="72"/>
        <v>54.048620189015942</v>
      </c>
      <c r="H513">
        <f t="shared" ca="1" si="83"/>
        <v>18.149089862306408</v>
      </c>
      <c r="I513">
        <f ca="1">User_Model_Calcs!A513-Sat_Data!$B$5</f>
        <v>22.17060297059345</v>
      </c>
      <c r="J513">
        <f ca="1">(Earth_Data!$B$1/SQRT(1-Earth_Data!$B$2^2*SIN(RADIANS(User_Model_Calcs!B513))^2))*COS(RADIANS(User_Model_Calcs!B513))</f>
        <v>5327.0869325712329</v>
      </c>
      <c r="K513">
        <f ca="1">((Earth_Data!$B$1*(1-Earth_Data!$B$2^2))/SQRT(1-Earth_Data!$B$2^2*SIN(RADIANS(User_Model_Calcs!B513))^2))*SIN(RADIANS(User_Model_Calcs!B513))</f>
        <v>-3495.7764984405608</v>
      </c>
      <c r="L513">
        <f t="shared" ca="1" si="74"/>
        <v>-33.273953494834771</v>
      </c>
      <c r="M513">
        <f t="shared" ca="1" si="75"/>
        <v>6371.6801955387355</v>
      </c>
      <c r="N513">
        <f ca="1">SQRT(User_Model_Calcs!M513^2+Sat_Data!$B$3^2-2*User_Model_Calcs!M513*Sat_Data!$B$3*COS(RADIANS(L513))*COS(RADIANS(I513)))</f>
        <v>37448.666439846638</v>
      </c>
      <c r="O513">
        <f ca="1">DEGREES(ACOS(((Earth_Data!$B$1+Sat_Data!$B$2)/User_Model_Calcs!N513)*SQRT(1-COS(RADIANS(User_Model_Calcs!I513))^2*COS(RADIANS(User_Model_Calcs!B513))^2)))</f>
        <v>44.378091703411521</v>
      </c>
      <c r="P513">
        <f t="shared" ca="1" si="71"/>
        <v>36.473998715593673</v>
      </c>
    </row>
    <row r="514" spans="1:16" x14ac:dyDescent="0.25">
      <c r="A514">
        <f t="shared" ca="1" si="80"/>
        <v>132.1561871987011</v>
      </c>
      <c r="B514">
        <f t="shared" ca="1" si="81"/>
        <v>-36.793893249833005</v>
      </c>
      <c r="C514" s="6">
        <v>20135.9375</v>
      </c>
      <c r="D514">
        <f t="shared" ca="1" si="82"/>
        <v>3</v>
      </c>
      <c r="E514" s="1">
        <v>0.65</v>
      </c>
      <c r="F514">
        <v>19.899999999999999</v>
      </c>
      <c r="G514">
        <f t="shared" ca="1" si="72"/>
        <v>54.048620189015942</v>
      </c>
      <c r="H514">
        <f t="shared" ca="1" si="83"/>
        <v>14.534841660643671</v>
      </c>
      <c r="I514">
        <f ca="1">User_Model_Calcs!A514-Sat_Data!$B$5</f>
        <v>22.156187198701105</v>
      </c>
      <c r="J514">
        <f ca="1">(Earth_Data!$B$1/SQRT(1-Earth_Data!$B$2^2*SIN(RADIANS(User_Model_Calcs!B514))^2))*COS(RADIANS(User_Model_Calcs!B514))</f>
        <v>5113.7279802124513</v>
      </c>
      <c r="K514">
        <f ca="1">((Earth_Data!$B$1*(1-Earth_Data!$B$2^2))/SQRT(1-Earth_Data!$B$2^2*SIN(RADIANS(User_Model_Calcs!B514))^2))*SIN(RADIANS(User_Model_Calcs!B514))</f>
        <v>-3799.1027475044566</v>
      </c>
      <c r="L514">
        <f t="shared" ca="1" si="74"/>
        <v>-36.609481828772516</v>
      </c>
      <c r="M514">
        <f t="shared" ca="1" si="75"/>
        <v>6370.5098337341597</v>
      </c>
      <c r="N514">
        <f ca="1">SQRT(User_Model_Calcs!M514^2+Sat_Data!$B$3^2-2*User_Model_Calcs!M514*Sat_Data!$B$3*COS(RADIANS(L514))*COS(RADIANS(I514)))</f>
        <v>37669.731913472584</v>
      </c>
      <c r="O514">
        <f ca="1">DEGREES(ACOS(((Earth_Data!$B$1+Sat_Data!$B$2)/User_Model_Calcs!N514)*SQRT(1-COS(RADIANS(User_Model_Calcs!I514))^2*COS(RADIANS(User_Model_Calcs!B514))^2)))</f>
        <v>41.34009785371817</v>
      </c>
      <c r="P514">
        <f t="shared" ref="P514:P577" ca="1" si="84">DEGREES(ASIN(SIN(RADIANS(ABS(I514)))/(SIN(ACOS(COS(RADIANS(I514))*COS(RADIANS(B514)))))))</f>
        <v>34.210644086888308</v>
      </c>
    </row>
    <row r="515" spans="1:16" x14ac:dyDescent="0.25">
      <c r="A515">
        <f t="shared" ca="1" si="80"/>
        <v>127.98532709832887</v>
      </c>
      <c r="B515">
        <f t="shared" ca="1" si="81"/>
        <v>-36.593529399108355</v>
      </c>
      <c r="C515" s="6">
        <v>20135.9375</v>
      </c>
      <c r="D515">
        <f t="shared" ca="1" si="82"/>
        <v>0.75</v>
      </c>
      <c r="E515" s="1">
        <v>0.65</v>
      </c>
      <c r="F515">
        <v>19.899999999999999</v>
      </c>
      <c r="G515">
        <f t="shared" ref="G515:G578" ca="1" si="85">20.4+20*LOG(F515)+20*LOG(D515)+10*LOG(E515)</f>
        <v>42.007420362456692</v>
      </c>
      <c r="H515">
        <f t="shared" ca="1" si="83"/>
        <v>14.664664739144392</v>
      </c>
      <c r="I515">
        <f ca="1">User_Model_Calcs!A515-Sat_Data!$B$5</f>
        <v>17.985327098328867</v>
      </c>
      <c r="J515">
        <f ca="1">(Earth_Data!$B$1/SQRT(1-Earth_Data!$B$2^2*SIN(RADIANS(User_Model_Calcs!B515))^2))*COS(RADIANS(User_Model_Calcs!B515))</f>
        <v>5127.0140736716094</v>
      </c>
      <c r="K515">
        <f ca="1">((Earth_Data!$B$1*(1-Earth_Data!$B$2^2))/SQRT(1-Earth_Data!$B$2^2*SIN(RADIANS(User_Model_Calcs!B515))^2))*SIN(RADIANS(User_Model_Calcs!B515))</f>
        <v>-3781.2740024748718</v>
      </c>
      <c r="L515">
        <f t="shared" ref="L515:L578" ca="1" si="86">DEGREES(ATAN((K515/J515)))</f>
        <v>-36.409506521557724</v>
      </c>
      <c r="M515">
        <f t="shared" ref="M515:M578" ca="1" si="87">SQRT(J515^2+K515^2)</f>
        <v>6370.5813230363119</v>
      </c>
      <c r="N515">
        <f ca="1">SQRT(User_Model_Calcs!M515^2+Sat_Data!$B$3^2-2*User_Model_Calcs!M515*Sat_Data!$B$3*COS(RADIANS(L515))*COS(RADIANS(I515)))</f>
        <v>37512.309384786844</v>
      </c>
      <c r="O515">
        <f ca="1">DEGREES(ACOS(((Earth_Data!$B$1+Sat_Data!$B$2)/User_Model_Calcs!N515)*SQRT(1-COS(RADIANS(User_Model_Calcs!I515))^2*COS(RADIANS(User_Model_Calcs!B515))^2)))</f>
        <v>43.473659100251382</v>
      </c>
      <c r="P515">
        <f t="shared" ca="1" si="84"/>
        <v>28.571369792636833</v>
      </c>
    </row>
    <row r="516" spans="1:16" x14ac:dyDescent="0.25">
      <c r="A516">
        <f t="shared" ca="1" si="80"/>
        <v>128.34784092581143</v>
      </c>
      <c r="B516">
        <f t="shared" ca="1" si="81"/>
        <v>-35.836281108718481</v>
      </c>
      <c r="C516" s="6">
        <v>20135.9375</v>
      </c>
      <c r="D516">
        <f t="shared" ca="1" si="82"/>
        <v>3</v>
      </c>
      <c r="E516" s="1">
        <v>0.65</v>
      </c>
      <c r="F516">
        <v>19.899999999999999</v>
      </c>
      <c r="G516">
        <f t="shared" ca="1" si="85"/>
        <v>54.048620189015942</v>
      </c>
      <c r="H516">
        <f t="shared" ca="1" si="83"/>
        <v>17.552659673849107</v>
      </c>
      <c r="I516">
        <f ca="1">User_Model_Calcs!A516-Sat_Data!$B$5</f>
        <v>18.347840925811425</v>
      </c>
      <c r="J516">
        <f ca="1">(Earth_Data!$B$1/SQRT(1-Earth_Data!$B$2^2*SIN(RADIANS(User_Model_Calcs!B516))^2))*COS(RADIANS(User_Model_Calcs!B516))</f>
        <v>5176.6579292820161</v>
      </c>
      <c r="K516">
        <f ca="1">((Earth_Data!$B$1*(1-Earth_Data!$B$2^2))/SQRT(1-Earth_Data!$B$2^2*SIN(RADIANS(User_Model_Calcs!B516))^2))*SIN(RADIANS(User_Model_Calcs!B516))</f>
        <v>-3713.4813064658219</v>
      </c>
      <c r="L516">
        <f t="shared" ca="1" si="86"/>
        <v>-35.653807570119831</v>
      </c>
      <c r="M516">
        <f t="shared" ca="1" si="87"/>
        <v>6370.8500790922299</v>
      </c>
      <c r="N516">
        <f ca="1">SQRT(User_Model_Calcs!M516^2+Sat_Data!$B$3^2-2*User_Model_Calcs!M516*Sat_Data!$B$3*COS(RADIANS(L516))*COS(RADIANS(I516)))</f>
        <v>37470.736619487987</v>
      </c>
      <c r="O516">
        <f ca="1">DEGREES(ACOS(((Earth_Data!$B$1+Sat_Data!$B$2)/User_Model_Calcs!N516)*SQRT(1-COS(RADIANS(User_Model_Calcs!I516))^2*COS(RADIANS(User_Model_Calcs!B516))^2)))</f>
        <v>44.055405121862819</v>
      </c>
      <c r="P516">
        <f t="shared" ca="1" si="84"/>
        <v>29.529741387756999</v>
      </c>
    </row>
    <row r="517" spans="1:16" x14ac:dyDescent="0.25">
      <c r="A517">
        <f t="shared" ca="1" si="80"/>
        <v>129.8480302731526</v>
      </c>
      <c r="B517">
        <f t="shared" ca="1" si="81"/>
        <v>-33.171111939090764</v>
      </c>
      <c r="C517" s="6">
        <v>20135.9375</v>
      </c>
      <c r="D517">
        <f t="shared" ca="1" si="82"/>
        <v>1.2</v>
      </c>
      <c r="E517" s="1">
        <v>0.65</v>
      </c>
      <c r="F517">
        <v>19.899999999999999</v>
      </c>
      <c r="G517">
        <f t="shared" ca="1" si="85"/>
        <v>46.089820015575185</v>
      </c>
      <c r="H517">
        <f t="shared" ca="1" si="83"/>
        <v>15.453780030487744</v>
      </c>
      <c r="I517">
        <f ca="1">User_Model_Calcs!A517-Sat_Data!$B$5</f>
        <v>19.848030273152602</v>
      </c>
      <c r="J517">
        <f ca="1">(Earth_Data!$B$1/SQRT(1-Earth_Data!$B$2^2*SIN(RADIANS(User_Model_Calcs!B517))^2))*COS(RADIANS(User_Model_Calcs!B517))</f>
        <v>5344.1178572915424</v>
      </c>
      <c r="K517">
        <f ca="1">((Earth_Data!$B$1*(1-Earth_Data!$B$2^2))/SQRT(1-Earth_Data!$B$2^2*SIN(RADIANS(User_Model_Calcs!B517))^2))*SIN(RADIANS(User_Model_Calcs!B517))</f>
        <v>-3469.8601564806072</v>
      </c>
      <c r="L517">
        <f t="shared" ca="1" si="86"/>
        <v>-32.995093856591261</v>
      </c>
      <c r="M517">
        <f t="shared" ca="1" si="87"/>
        <v>6371.7756691642844</v>
      </c>
      <c r="N517">
        <f ca="1">SQRT(User_Model_Calcs!M517^2+Sat_Data!$B$3^2-2*User_Model_Calcs!M517*Sat_Data!$B$3*COS(RADIANS(L517))*COS(RADIANS(I517)))</f>
        <v>37343.336309566759</v>
      </c>
      <c r="O517">
        <f ca="1">DEGREES(ACOS(((Earth_Data!$B$1+Sat_Data!$B$2)/User_Model_Calcs!N517)*SQRT(1-COS(RADIANS(User_Model_Calcs!I517))^2*COS(RADIANS(User_Model_Calcs!B517))^2)))</f>
        <v>45.881793736017947</v>
      </c>
      <c r="P517">
        <f t="shared" ca="1" si="84"/>
        <v>33.414316661172826</v>
      </c>
    </row>
    <row r="518" spans="1:16" x14ac:dyDescent="0.25">
      <c r="A518">
        <f t="shared" ca="1" si="80"/>
        <v>131.21149283440985</v>
      </c>
      <c r="B518">
        <f t="shared" ca="1" si="81"/>
        <v>-36.001692865072044</v>
      </c>
      <c r="C518" s="6">
        <v>20135.9375</v>
      </c>
      <c r="D518">
        <f t="shared" ca="1" si="82"/>
        <v>1.2</v>
      </c>
      <c r="E518" s="1">
        <v>0.65</v>
      </c>
      <c r="F518">
        <v>19.899999999999999</v>
      </c>
      <c r="G518">
        <f t="shared" ca="1" si="85"/>
        <v>46.089820015575185</v>
      </c>
      <c r="H518">
        <f t="shared" ca="1" si="83"/>
        <v>23.04267932678977</v>
      </c>
      <c r="I518">
        <f ca="1">User_Model_Calcs!A518-Sat_Data!$B$5</f>
        <v>21.211492834409853</v>
      </c>
      <c r="J518">
        <f ca="1">(Earth_Data!$B$1/SQRT(1-Earth_Data!$B$2^2*SIN(RADIANS(User_Model_Calcs!B518))^2))*COS(RADIANS(User_Model_Calcs!B518))</f>
        <v>5165.8909147361874</v>
      </c>
      <c r="K518">
        <f ca="1">((Earth_Data!$B$1*(1-Earth_Data!$B$2^2))/SQRT(1-Earth_Data!$B$2^2*SIN(RADIANS(User_Model_Calcs!B518))^2))*SIN(RADIANS(User_Model_Calcs!B518))</f>
        <v>-3728.3449809937174</v>
      </c>
      <c r="L518">
        <f t="shared" ca="1" si="86"/>
        <v>-35.818870004404367</v>
      </c>
      <c r="M518">
        <f t="shared" ca="1" si="87"/>
        <v>6370.7915709317413</v>
      </c>
      <c r="N518">
        <f ca="1">SQRT(User_Model_Calcs!M518^2+Sat_Data!$B$3^2-2*User_Model_Calcs!M518*Sat_Data!$B$3*COS(RADIANS(L518))*COS(RADIANS(I518)))</f>
        <v>37580.372921786555</v>
      </c>
      <c r="O518">
        <f ca="1">DEGREES(ACOS(((Earth_Data!$B$1+Sat_Data!$B$2)/User_Model_Calcs!N518)*SQRT(1-COS(RADIANS(User_Model_Calcs!I518))^2*COS(RADIANS(User_Model_Calcs!B518))^2)))</f>
        <v>42.54478776323316</v>
      </c>
      <c r="P518">
        <f t="shared" ca="1" si="84"/>
        <v>33.435074597663288</v>
      </c>
    </row>
    <row r="519" spans="1:16" x14ac:dyDescent="0.25">
      <c r="A519">
        <f t="shared" ca="1" si="80"/>
        <v>131.74686636251062</v>
      </c>
      <c r="B519">
        <f t="shared" ca="1" si="81"/>
        <v>-34.251568715731381</v>
      </c>
      <c r="C519" s="6">
        <v>20135.9375</v>
      </c>
      <c r="D519">
        <f t="shared" ca="1" si="82"/>
        <v>3</v>
      </c>
      <c r="E519" s="1">
        <v>0.65</v>
      </c>
      <c r="F519">
        <v>19.899999999999999</v>
      </c>
      <c r="G519">
        <f t="shared" ca="1" si="85"/>
        <v>54.048620189015942</v>
      </c>
      <c r="H519">
        <f t="shared" ca="1" si="83"/>
        <v>21.820144670056628</v>
      </c>
      <c r="I519">
        <f ca="1">User_Model_Calcs!A519-Sat_Data!$B$5</f>
        <v>21.746866362510616</v>
      </c>
      <c r="J519">
        <f ca="1">(Earth_Data!$B$1/SQRT(1-Earth_Data!$B$2^2*SIN(RADIANS(User_Model_Calcs!B519))^2))*COS(RADIANS(User_Model_Calcs!B519))</f>
        <v>5277.6058144776935</v>
      </c>
      <c r="K519">
        <f ca="1">((Earth_Data!$B$1*(1-Earth_Data!$B$2^2))/SQRT(1-Earth_Data!$B$2^2*SIN(RADIANS(User_Model_Calcs!B519))^2))*SIN(RADIANS(User_Model_Calcs!B519))</f>
        <v>-3569.5479484058615</v>
      </c>
      <c r="L519">
        <f t="shared" ca="1" si="86"/>
        <v>-34.072747348162622</v>
      </c>
      <c r="M519">
        <f t="shared" ca="1" si="87"/>
        <v>6371.4045303196108</v>
      </c>
      <c r="N519">
        <f ca="1">SQRT(User_Model_Calcs!M519^2+Sat_Data!$B$3^2-2*User_Model_Calcs!M519*Sat_Data!$B$3*COS(RADIANS(L519))*COS(RADIANS(I519)))</f>
        <v>37483.762715934849</v>
      </c>
      <c r="O519">
        <f ca="1">DEGREES(ACOS(((Earth_Data!$B$1+Sat_Data!$B$2)/User_Model_Calcs!N519)*SQRT(1-COS(RADIANS(User_Model_Calcs!I519))^2*COS(RADIANS(User_Model_Calcs!B519))^2)))</f>
        <v>43.882709808577019</v>
      </c>
      <c r="P519">
        <f t="shared" ca="1" si="84"/>
        <v>35.326573269956704</v>
      </c>
    </row>
    <row r="520" spans="1:16" x14ac:dyDescent="0.25">
      <c r="A520">
        <f t="shared" ca="1" si="80"/>
        <v>131.38458850361243</v>
      </c>
      <c r="B520">
        <f t="shared" ca="1" si="81"/>
        <v>-37.180531687796069</v>
      </c>
      <c r="C520" s="6">
        <v>20135.9375</v>
      </c>
      <c r="D520">
        <f t="shared" ca="1" si="82"/>
        <v>0.75</v>
      </c>
      <c r="E520" s="1">
        <v>0.65</v>
      </c>
      <c r="F520">
        <v>19.899999999999999</v>
      </c>
      <c r="G520">
        <f t="shared" ca="1" si="85"/>
        <v>42.007420362456692</v>
      </c>
      <c r="H520">
        <f t="shared" ca="1" si="83"/>
        <v>18.806039140347323</v>
      </c>
      <c r="I520">
        <f ca="1">User_Model_Calcs!A520-Sat_Data!$B$5</f>
        <v>21.384588503612434</v>
      </c>
      <c r="J520">
        <f ca="1">(Earth_Data!$B$1/SQRT(1-Earth_Data!$B$2^2*SIN(RADIANS(User_Model_Calcs!B520))^2))*COS(RADIANS(User_Model_Calcs!B520))</f>
        <v>5087.9129088141208</v>
      </c>
      <c r="K520">
        <f ca="1">((Earth_Data!$B$1*(1-Earth_Data!$B$2^2))/SQRT(1-Earth_Data!$B$2^2*SIN(RADIANS(User_Model_Calcs!B520))^2))*SIN(RADIANS(User_Model_Calcs!B520))</f>
        <v>-3833.376414263279</v>
      </c>
      <c r="L520">
        <f t="shared" ca="1" si="86"/>
        <v>-36.995395943607157</v>
      </c>
      <c r="M520">
        <f t="shared" ca="1" si="87"/>
        <v>6370.3714570743332</v>
      </c>
      <c r="N520">
        <f ca="1">SQRT(User_Model_Calcs!M520^2+Sat_Data!$B$3^2-2*User_Model_Calcs!M520*Sat_Data!$B$3*COS(RADIANS(L520))*COS(RADIANS(I520)))</f>
        <v>37668.025405822744</v>
      </c>
      <c r="O520">
        <f ca="1">DEGREES(ACOS(((Earth_Data!$B$1+Sat_Data!$B$2)/User_Model_Calcs!N520)*SQRT(1-COS(RADIANS(User_Model_Calcs!I520))^2*COS(RADIANS(User_Model_Calcs!B520))^2)))</f>
        <v>41.360697122501165</v>
      </c>
      <c r="P520">
        <f t="shared" ca="1" si="84"/>
        <v>32.941944252145831</v>
      </c>
    </row>
    <row r="521" spans="1:16" x14ac:dyDescent="0.25">
      <c r="A521">
        <f t="shared" ca="1" si="80"/>
        <v>127.94163296020962</v>
      </c>
      <c r="B521">
        <f t="shared" ca="1" si="81"/>
        <v>-33.153531134124407</v>
      </c>
      <c r="C521" s="6">
        <v>20135.9375</v>
      </c>
      <c r="D521">
        <f t="shared" ca="1" si="82"/>
        <v>1.2</v>
      </c>
      <c r="E521" s="1">
        <v>0.65</v>
      </c>
      <c r="F521">
        <v>19.899999999999999</v>
      </c>
      <c r="G521">
        <f t="shared" ca="1" si="85"/>
        <v>46.089820015575185</v>
      </c>
      <c r="H521">
        <f t="shared" ca="1" si="83"/>
        <v>23.167953654103282</v>
      </c>
      <c r="I521">
        <f ca="1">User_Model_Calcs!A521-Sat_Data!$B$5</f>
        <v>17.941632960209617</v>
      </c>
      <c r="J521">
        <f ca="1">(Earth_Data!$B$1/SQRT(1-Earth_Data!$B$2^2*SIN(RADIANS(User_Model_Calcs!B521))^2))*COS(RADIANS(User_Model_Calcs!B521))</f>
        <v>5345.1844454783441</v>
      </c>
      <c r="K521">
        <f ca="1">((Earth_Data!$B$1*(1-Earth_Data!$B$2^2))/SQRT(1-Earth_Data!$B$2^2*SIN(RADIANS(User_Model_Calcs!B521))^2))*SIN(RADIANS(User_Model_Calcs!B521))</f>
        <v>-3468.2278971638534</v>
      </c>
      <c r="L521">
        <f t="shared" ca="1" si="86"/>
        <v>-32.977560738648364</v>
      </c>
      <c r="M521">
        <f t="shared" ca="1" si="87"/>
        <v>6371.7816584413213</v>
      </c>
      <c r="N521">
        <f ca="1">SQRT(User_Model_Calcs!M521^2+Sat_Data!$B$3^2-2*User_Model_Calcs!M521*Sat_Data!$B$3*COS(RADIANS(L521))*COS(RADIANS(I521)))</f>
        <v>37277.120424522662</v>
      </c>
      <c r="O521">
        <f ca="1">DEGREES(ACOS(((Earth_Data!$B$1+Sat_Data!$B$2)/User_Model_Calcs!N521)*SQRT(1-COS(RADIANS(User_Model_Calcs!I521))^2*COS(RADIANS(User_Model_Calcs!B521))^2)))</f>
        <v>46.84979265751533</v>
      </c>
      <c r="P521">
        <f t="shared" ca="1" si="84"/>
        <v>30.628500863043964</v>
      </c>
    </row>
    <row r="522" spans="1:16" x14ac:dyDescent="0.25">
      <c r="A522">
        <f t="shared" ca="1" si="80"/>
        <v>129.81163171358543</v>
      </c>
      <c r="B522">
        <f t="shared" ca="1" si="81"/>
        <v>-34.29032676054743</v>
      </c>
      <c r="C522" s="6">
        <v>20135.9375</v>
      </c>
      <c r="D522">
        <f t="shared" ca="1" si="82"/>
        <v>1.2</v>
      </c>
      <c r="E522" s="1">
        <v>0.65</v>
      </c>
      <c r="F522">
        <v>19.899999999999999</v>
      </c>
      <c r="G522">
        <f t="shared" ca="1" si="85"/>
        <v>46.089820015575185</v>
      </c>
      <c r="H522">
        <f t="shared" ca="1" si="83"/>
        <v>18.793396297127099</v>
      </c>
      <c r="I522">
        <f ca="1">User_Model_Calcs!A522-Sat_Data!$B$5</f>
        <v>19.811631713585427</v>
      </c>
      <c r="J522">
        <f ca="1">(Earth_Data!$B$1/SQRT(1-Earth_Data!$B$2^2*SIN(RADIANS(User_Model_Calcs!B522))^2))*COS(RADIANS(User_Model_Calcs!B522))</f>
        <v>5275.184833215636</v>
      </c>
      <c r="K522">
        <f ca="1">((Earth_Data!$B$1*(1-Earth_Data!$B$2^2))/SQRT(1-Earth_Data!$B$2^2*SIN(RADIANS(User_Model_Calcs!B522))^2))*SIN(RADIANS(User_Model_Calcs!B522))</f>
        <v>-3573.1008427219581</v>
      </c>
      <c r="L522">
        <f t="shared" ca="1" si="86"/>
        <v>-34.111409518390779</v>
      </c>
      <c r="M522">
        <f t="shared" ca="1" si="87"/>
        <v>6371.3911084510137</v>
      </c>
      <c r="N522">
        <f ca="1">SQRT(User_Model_Calcs!M522^2+Sat_Data!$B$3^2-2*User_Model_Calcs!M522*Sat_Data!$B$3*COS(RADIANS(L522))*COS(RADIANS(I522)))</f>
        <v>37415.126498050937</v>
      </c>
      <c r="O522">
        <f ca="1">DEGREES(ACOS(((Earth_Data!$B$1+Sat_Data!$B$2)/User_Model_Calcs!N522)*SQRT(1-COS(RADIANS(User_Model_Calcs!I522))^2*COS(RADIANS(User_Model_Calcs!B522))^2)))</f>
        <v>44.84685046835763</v>
      </c>
      <c r="P522">
        <f t="shared" ca="1" si="84"/>
        <v>32.596445190237446</v>
      </c>
    </row>
    <row r="523" spans="1:16" x14ac:dyDescent="0.25">
      <c r="A523">
        <f t="shared" ca="1" si="80"/>
        <v>131.1604003072747</v>
      </c>
      <c r="B523">
        <f t="shared" ca="1" si="81"/>
        <v>-37.325545355939518</v>
      </c>
      <c r="C523" s="6">
        <v>20135.9375</v>
      </c>
      <c r="D523">
        <f t="shared" ca="1" si="82"/>
        <v>3</v>
      </c>
      <c r="E523" s="1">
        <v>0.65</v>
      </c>
      <c r="F523">
        <v>19.899999999999999</v>
      </c>
      <c r="G523">
        <f t="shared" ca="1" si="85"/>
        <v>54.048620189015942</v>
      </c>
      <c r="H523">
        <f t="shared" ca="1" si="83"/>
        <v>18.989637064852008</v>
      </c>
      <c r="I523">
        <f ca="1">User_Model_Calcs!A523-Sat_Data!$B$5</f>
        <v>21.160400307274699</v>
      </c>
      <c r="J523">
        <f ca="1">(Earth_Data!$B$1/SQRT(1-Earth_Data!$B$2^2*SIN(RADIANS(User_Model_Calcs!B523))^2))*COS(RADIANS(User_Model_Calcs!B523))</f>
        <v>5078.170648567936</v>
      </c>
      <c r="K523">
        <f ca="1">((Earth_Data!$B$1*(1-Earth_Data!$B$2^2))/SQRT(1-Earth_Data!$B$2^2*SIN(RADIANS(User_Model_Calcs!B523))^2))*SIN(RADIANS(User_Model_Calcs!B523))</f>
        <v>-3846.1867266675245</v>
      </c>
      <c r="L523">
        <f t="shared" ca="1" si="86"/>
        <v>-37.140146609915135</v>
      </c>
      <c r="M523">
        <f t="shared" ca="1" si="87"/>
        <v>6370.3194168244299</v>
      </c>
      <c r="N523">
        <f ca="1">SQRT(User_Model_Calcs!M523^2+Sat_Data!$B$3^2-2*User_Model_Calcs!M523*Sat_Data!$B$3*COS(RADIANS(L523))*COS(RADIANS(I523)))</f>
        <v>37670.101517940042</v>
      </c>
      <c r="O523">
        <f ca="1">DEGREES(ACOS(((Earth_Data!$B$1+Sat_Data!$B$2)/User_Model_Calcs!N523)*SQRT(1-COS(RADIANS(User_Model_Calcs!I523))^2*COS(RADIANS(User_Model_Calcs!B523))^2)))</f>
        <v>41.332318347543691</v>
      </c>
      <c r="P523">
        <f t="shared" ca="1" si="84"/>
        <v>32.553499780839452</v>
      </c>
    </row>
    <row r="524" spans="1:16" x14ac:dyDescent="0.25">
      <c r="A524">
        <f t="shared" ca="1" si="80"/>
        <v>131.18035918339461</v>
      </c>
      <c r="B524">
        <f t="shared" ca="1" si="81"/>
        <v>-36.466643391176206</v>
      </c>
      <c r="C524" s="6">
        <v>20135.9375</v>
      </c>
      <c r="D524">
        <f t="shared" ca="1" si="82"/>
        <v>0.75</v>
      </c>
      <c r="E524" s="1">
        <v>0.65</v>
      </c>
      <c r="F524">
        <v>19.899999999999999</v>
      </c>
      <c r="G524">
        <f t="shared" ca="1" si="85"/>
        <v>42.007420362456692</v>
      </c>
      <c r="H524">
        <f t="shared" ca="1" si="83"/>
        <v>17.841460938143669</v>
      </c>
      <c r="I524">
        <f ca="1">User_Model_Calcs!A524-Sat_Data!$B$5</f>
        <v>21.180359183394614</v>
      </c>
      <c r="J524">
        <f ca="1">(Earth_Data!$B$1/SQRT(1-Earth_Data!$B$2^2*SIN(RADIANS(User_Model_Calcs!B524))^2))*COS(RADIANS(User_Model_Calcs!B524))</f>
        <v>5135.3953577048924</v>
      </c>
      <c r="K524">
        <f ca="1">((Earth_Data!$B$1*(1-Earth_Data!$B$2^2))/SQRT(1-Earth_Data!$B$2^2*SIN(RADIANS(User_Model_Calcs!B524))^2))*SIN(RADIANS(User_Model_Calcs!B524))</f>
        <v>-3769.9597773728856</v>
      </c>
      <c r="L524">
        <f t="shared" ca="1" si="86"/>
        <v>-36.282871212546624</v>
      </c>
      <c r="M524">
        <f t="shared" ca="1" si="87"/>
        <v>6370.6265157319012</v>
      </c>
      <c r="N524">
        <f ca="1">SQRT(User_Model_Calcs!M524^2+Sat_Data!$B$3^2-2*User_Model_Calcs!M524*Sat_Data!$B$3*COS(RADIANS(L524))*COS(RADIANS(I524)))</f>
        <v>37611.097530642102</v>
      </c>
      <c r="O524">
        <f ca="1">DEGREES(ACOS(((Earth_Data!$B$1+Sat_Data!$B$2)/User_Model_Calcs!N524)*SQRT(1-COS(RADIANS(User_Model_Calcs!I524))^2*COS(RADIANS(User_Model_Calcs!B524))^2)))</f>
        <v>42.126582326387719</v>
      </c>
      <c r="P524">
        <f t="shared" ca="1" si="84"/>
        <v>33.101702715109795</v>
      </c>
    </row>
    <row r="525" spans="1:16" x14ac:dyDescent="0.25">
      <c r="A525">
        <f t="shared" ca="1" si="80"/>
        <v>132.33005249241054</v>
      </c>
      <c r="B525">
        <f t="shared" ca="1" si="81"/>
        <v>-37.356635205252232</v>
      </c>
      <c r="C525" s="6">
        <v>20135.9375</v>
      </c>
      <c r="D525">
        <f t="shared" ca="1" si="82"/>
        <v>0.75</v>
      </c>
      <c r="E525" s="1">
        <v>0.65</v>
      </c>
      <c r="F525">
        <v>19.899999999999999</v>
      </c>
      <c r="G525">
        <f t="shared" ca="1" si="85"/>
        <v>42.007420362456692</v>
      </c>
      <c r="H525">
        <f t="shared" ca="1" si="83"/>
        <v>22.038275404912547</v>
      </c>
      <c r="I525">
        <f ca="1">User_Model_Calcs!A525-Sat_Data!$B$5</f>
        <v>22.330052492410545</v>
      </c>
      <c r="J525">
        <f ca="1">(Earth_Data!$B$1/SQRT(1-Earth_Data!$B$2^2*SIN(RADIANS(User_Model_Calcs!B525))^2))*COS(RADIANS(User_Model_Calcs!B525))</f>
        <v>5076.077730638227</v>
      </c>
      <c r="K525">
        <f ca="1">((Earth_Data!$B$1*(1-Earth_Data!$B$2^2))/SQRT(1-Earth_Data!$B$2^2*SIN(RADIANS(User_Model_Calcs!B525))^2))*SIN(RADIANS(User_Model_Calcs!B525))</f>
        <v>-3848.9299906668361</v>
      </c>
      <c r="L525">
        <f t="shared" ca="1" si="86"/>
        <v>-37.171180690107363</v>
      </c>
      <c r="M525">
        <f t="shared" ca="1" si="87"/>
        <v>6370.3082500406481</v>
      </c>
      <c r="N525">
        <f ca="1">SQRT(User_Model_Calcs!M525^2+Sat_Data!$B$3^2-2*User_Model_Calcs!M525*Sat_Data!$B$3*COS(RADIANS(L525))*COS(RADIANS(I525)))</f>
        <v>37715.227325331951</v>
      </c>
      <c r="O525">
        <f ca="1">DEGREES(ACOS(((Earth_Data!$B$1+Sat_Data!$B$2)/User_Model_Calcs!N525)*SQRT(1-COS(RADIANS(User_Model_Calcs!I525))^2*COS(RADIANS(User_Model_Calcs!B525))^2)))</f>
        <v>40.735624096041626</v>
      </c>
      <c r="P525">
        <f t="shared" ca="1" si="84"/>
        <v>34.09518289980096</v>
      </c>
    </row>
    <row r="526" spans="1:16" x14ac:dyDescent="0.25">
      <c r="A526">
        <f t="shared" ca="1" si="80"/>
        <v>130.24403363449863</v>
      </c>
      <c r="B526">
        <f t="shared" ca="1" si="81"/>
        <v>-34.813343214570523</v>
      </c>
      <c r="C526" s="6">
        <v>20135.9375</v>
      </c>
      <c r="D526">
        <f t="shared" ca="1" si="82"/>
        <v>0.75</v>
      </c>
      <c r="E526" s="1">
        <v>0.65</v>
      </c>
      <c r="F526">
        <v>19.899999999999999</v>
      </c>
      <c r="G526">
        <f t="shared" ca="1" si="85"/>
        <v>42.007420362456692</v>
      </c>
      <c r="H526">
        <f t="shared" ca="1" si="83"/>
        <v>18.881842709845557</v>
      </c>
      <c r="I526">
        <f ca="1">User_Model_Calcs!A526-Sat_Data!$B$5</f>
        <v>20.244033634498635</v>
      </c>
      <c r="J526">
        <f ca="1">(Earth_Data!$B$1/SQRT(1-Earth_Data!$B$2^2*SIN(RADIANS(User_Model_Calcs!B526))^2))*COS(RADIANS(User_Model_Calcs!B526))</f>
        <v>5242.2790979489464</v>
      </c>
      <c r="K526">
        <f ca="1">((Earth_Data!$B$1*(1-Earth_Data!$B$2^2))/SQRT(1-Earth_Data!$B$2^2*SIN(RADIANS(User_Model_Calcs!B526))^2))*SIN(RADIANS(User_Model_Calcs!B526))</f>
        <v>-3620.8863067638863</v>
      </c>
      <c r="L526">
        <f t="shared" ca="1" si="86"/>
        <v>-34.633164183018323</v>
      </c>
      <c r="M526">
        <f t="shared" ca="1" si="87"/>
        <v>6371.2092876707975</v>
      </c>
      <c r="N526">
        <f ca="1">SQRT(User_Model_Calcs!M526^2+Sat_Data!$B$3^2-2*User_Model_Calcs!M526*Sat_Data!$B$3*COS(RADIANS(L526))*COS(RADIANS(I526)))</f>
        <v>37465.21856806572</v>
      </c>
      <c r="O526">
        <f ca="1">DEGREES(ACOS(((Earth_Data!$B$1+Sat_Data!$B$2)/User_Model_Calcs!N526)*SQRT(1-COS(RADIANS(User_Model_Calcs!I526))^2*COS(RADIANS(User_Model_Calcs!B526))^2)))</f>
        <v>44.13834895721152</v>
      </c>
      <c r="P526">
        <f t="shared" ca="1" si="84"/>
        <v>32.862225382614575</v>
      </c>
    </row>
    <row r="527" spans="1:16" x14ac:dyDescent="0.25">
      <c r="A527">
        <f t="shared" ca="1" si="80"/>
        <v>130.08239905829723</v>
      </c>
      <c r="B527">
        <f t="shared" ca="1" si="81"/>
        <v>-34.724667624140388</v>
      </c>
      <c r="C527" s="6">
        <v>20135.9375</v>
      </c>
      <c r="D527">
        <f t="shared" ca="1" si="82"/>
        <v>1.2</v>
      </c>
      <c r="E527" s="1">
        <v>0.65</v>
      </c>
      <c r="F527">
        <v>19.899999999999999</v>
      </c>
      <c r="G527">
        <f t="shared" ca="1" si="85"/>
        <v>46.089820015575185</v>
      </c>
      <c r="H527">
        <f t="shared" ca="1" si="83"/>
        <v>19.651385826033852</v>
      </c>
      <c r="I527">
        <f ca="1">User_Model_Calcs!A527-Sat_Data!$B$5</f>
        <v>20.082399058297227</v>
      </c>
      <c r="J527">
        <f ca="1">(Earth_Data!$B$1/SQRT(1-Earth_Data!$B$2^2*SIN(RADIANS(User_Model_Calcs!B527))^2))*COS(RADIANS(User_Model_Calcs!B527))</f>
        <v>5247.8890361068143</v>
      </c>
      <c r="K527">
        <f ca="1">((Earth_Data!$B$1*(1-Earth_Data!$B$2^2))/SQRT(1-Earth_Data!$B$2^2*SIN(RADIANS(User_Model_Calcs!B527))^2))*SIN(RADIANS(User_Model_Calcs!B527))</f>
        <v>-3612.8053391616336</v>
      </c>
      <c r="L527">
        <f t="shared" ca="1" si="86"/>
        <v>-34.544698323190374</v>
      </c>
      <c r="M527">
        <f t="shared" ca="1" si="87"/>
        <v>6371.2402053261903</v>
      </c>
      <c r="N527">
        <f ca="1">SQRT(User_Model_Calcs!M527^2+Sat_Data!$B$3^2-2*User_Model_Calcs!M527*Sat_Data!$B$3*COS(RADIANS(L527))*COS(RADIANS(I527)))</f>
        <v>37453.555366232205</v>
      </c>
      <c r="O527">
        <f ca="1">DEGREES(ACOS(((Earth_Data!$B$1+Sat_Data!$B$2)/User_Model_Calcs!N527)*SQRT(1-COS(RADIANS(User_Model_Calcs!I527))^2*COS(RADIANS(User_Model_Calcs!B527))^2)))</f>
        <v>44.302265585915862</v>
      </c>
      <c r="P527">
        <f t="shared" ca="1" si="84"/>
        <v>32.692989040205696</v>
      </c>
    </row>
    <row r="528" spans="1:16" x14ac:dyDescent="0.25">
      <c r="A528">
        <f t="shared" ca="1" si="80"/>
        <v>132.26929942405675</v>
      </c>
      <c r="B528">
        <f t="shared" ca="1" si="81"/>
        <v>-32.779134468188765</v>
      </c>
      <c r="C528" s="6">
        <v>20135.9375</v>
      </c>
      <c r="D528">
        <f t="shared" ca="1" si="82"/>
        <v>1.2</v>
      </c>
      <c r="E528" s="1">
        <v>0.65</v>
      </c>
      <c r="F528">
        <v>19.899999999999999</v>
      </c>
      <c r="G528">
        <f t="shared" ca="1" si="85"/>
        <v>46.089820015575185</v>
      </c>
      <c r="H528">
        <f t="shared" ca="1" si="83"/>
        <v>15.888728605514737</v>
      </c>
      <c r="I528">
        <f ca="1">User_Model_Calcs!A528-Sat_Data!$B$5</f>
        <v>22.269299424056754</v>
      </c>
      <c r="J528">
        <f ca="1">(Earth_Data!$B$1/SQRT(1-Earth_Data!$B$2^2*SIN(RADIANS(User_Model_Calcs!B528))^2))*COS(RADIANS(User_Model_Calcs!B528))</f>
        <v>5367.7784704478881</v>
      </c>
      <c r="K528">
        <f ca="1">((Earth_Data!$B$1*(1-Earth_Data!$B$2^2))/SQRT(1-Earth_Data!$B$2^2*SIN(RADIANS(User_Model_Calcs!B528))^2))*SIN(RADIANS(User_Model_Calcs!B528))</f>
        <v>-3433.3913547327234</v>
      </c>
      <c r="L528">
        <f t="shared" ca="1" si="86"/>
        <v>-32.604195243997374</v>
      </c>
      <c r="M528">
        <f t="shared" ca="1" si="87"/>
        <v>6371.9088115381301</v>
      </c>
      <c r="N528">
        <f ca="1">SQRT(User_Model_Calcs!M528^2+Sat_Data!$B$3^2-2*User_Model_Calcs!M528*Sat_Data!$B$3*COS(RADIANS(L528))*COS(RADIANS(I528)))</f>
        <v>37410.194564046993</v>
      </c>
      <c r="O528">
        <f ca="1">DEGREES(ACOS(((Earth_Data!$B$1+Sat_Data!$B$2)/User_Model_Calcs!N528)*SQRT(1-COS(RADIANS(User_Model_Calcs!I528))^2*COS(RADIANS(User_Model_Calcs!B528))^2)))</f>
        <v>44.925406454807522</v>
      </c>
      <c r="P528">
        <f t="shared" ca="1" si="84"/>
        <v>37.103023080645031</v>
      </c>
    </row>
    <row r="529" spans="1:16" x14ac:dyDescent="0.25">
      <c r="A529">
        <f t="shared" ca="1" si="80"/>
        <v>130.18151071904197</v>
      </c>
      <c r="B529">
        <f t="shared" ca="1" si="81"/>
        <v>-34.749463666304607</v>
      </c>
      <c r="C529" s="6">
        <v>20135.9375</v>
      </c>
      <c r="D529">
        <f t="shared" ca="1" si="82"/>
        <v>1.2</v>
      </c>
      <c r="E529" s="1">
        <v>0.65</v>
      </c>
      <c r="F529">
        <v>19.899999999999999</v>
      </c>
      <c r="G529">
        <f t="shared" ca="1" si="85"/>
        <v>46.089820015575185</v>
      </c>
      <c r="H529">
        <f t="shared" ca="1" si="83"/>
        <v>23.660351177089183</v>
      </c>
      <c r="I529">
        <f ca="1">User_Model_Calcs!A529-Sat_Data!$B$5</f>
        <v>20.181510719041967</v>
      </c>
      <c r="J529">
        <f ca="1">(Earth_Data!$B$1/SQRT(1-Earth_Data!$B$2^2*SIN(RADIANS(User_Model_Calcs!B529))^2))*COS(RADIANS(User_Model_Calcs!B529))</f>
        <v>5246.3216169070874</v>
      </c>
      <c r="K529">
        <f ca="1">((Earth_Data!$B$1*(1-Earth_Data!$B$2^2))/SQRT(1-Earth_Data!$B$2^2*SIN(RADIANS(User_Model_Calcs!B529))^2))*SIN(RADIANS(User_Model_Calcs!B529))</f>
        <v>-3615.0658540419754</v>
      </c>
      <c r="L529">
        <f t="shared" ca="1" si="86"/>
        <v>-34.569435545985279</v>
      </c>
      <c r="M529">
        <f t="shared" ca="1" si="87"/>
        <v>6371.231563605802</v>
      </c>
      <c r="N529">
        <f ca="1">SQRT(User_Model_Calcs!M529^2+Sat_Data!$B$3^2-2*User_Model_Calcs!M529*Sat_Data!$B$3*COS(RADIANS(L529))*COS(RADIANS(I529)))</f>
        <v>37458.727199753179</v>
      </c>
      <c r="O529">
        <f ca="1">DEGREES(ACOS(((Earth_Data!$B$1+Sat_Data!$B$2)/User_Model_Calcs!N529)*SQRT(1-COS(RADIANS(User_Model_Calcs!I529))^2*COS(RADIANS(User_Model_Calcs!B529))^2)))</f>
        <v>44.229598614044974</v>
      </c>
      <c r="P529">
        <f t="shared" ca="1" si="84"/>
        <v>32.81627062755171</v>
      </c>
    </row>
    <row r="530" spans="1:16" x14ac:dyDescent="0.25">
      <c r="A530">
        <f t="shared" ca="1" si="80"/>
        <v>130.406221609874</v>
      </c>
      <c r="B530">
        <f t="shared" ca="1" si="81"/>
        <v>-37.393701265499246</v>
      </c>
      <c r="C530" s="6">
        <v>20135.9375</v>
      </c>
      <c r="D530">
        <f t="shared" ca="1" si="82"/>
        <v>1.2</v>
      </c>
      <c r="E530" s="1">
        <v>0.65</v>
      </c>
      <c r="F530">
        <v>19.899999999999999</v>
      </c>
      <c r="G530">
        <f t="shared" ca="1" si="85"/>
        <v>46.089820015575185</v>
      </c>
      <c r="H530">
        <f t="shared" ca="1" si="83"/>
        <v>21.24148589040313</v>
      </c>
      <c r="I530">
        <f ca="1">User_Model_Calcs!A530-Sat_Data!$B$5</f>
        <v>20.406221609873995</v>
      </c>
      <c r="J530">
        <f ca="1">(Earth_Data!$B$1/SQRT(1-Earth_Data!$B$2^2*SIN(RADIANS(User_Model_Calcs!B530))^2))*COS(RADIANS(User_Model_Calcs!B530))</f>
        <v>5073.5805447165794</v>
      </c>
      <c r="K530">
        <f ca="1">((Earth_Data!$B$1*(1-Earth_Data!$B$2^2))/SQRT(1-Earth_Data!$B$2^2*SIN(RADIANS(User_Model_Calcs!B530))^2))*SIN(RADIANS(User_Model_Calcs!B530))</f>
        <v>-3852.1991096625084</v>
      </c>
      <c r="L530">
        <f t="shared" ca="1" si="86"/>
        <v>-37.208180545750302</v>
      </c>
      <c r="M530">
        <f t="shared" ca="1" si="87"/>
        <v>6370.2949322783479</v>
      </c>
      <c r="N530">
        <f ca="1">SQRT(User_Model_Calcs!M530^2+Sat_Data!$B$3^2-2*User_Model_Calcs!M530*Sat_Data!$B$3*COS(RADIANS(L530))*COS(RADIANS(I530)))</f>
        <v>37648.358600746047</v>
      </c>
      <c r="O530">
        <f ca="1">DEGREES(ACOS(((Earth_Data!$B$1+Sat_Data!$B$2)/User_Model_Calcs!N530)*SQRT(1-COS(RADIANS(User_Model_Calcs!I530))^2*COS(RADIANS(User_Model_Calcs!B530))^2)))</f>
        <v>41.621609042886277</v>
      </c>
      <c r="P530">
        <f t="shared" ca="1" si="84"/>
        <v>31.491316006852728</v>
      </c>
    </row>
    <row r="531" spans="1:16" x14ac:dyDescent="0.25">
      <c r="A531">
        <f t="shared" ca="1" si="80"/>
        <v>131.61491190974618</v>
      </c>
      <c r="B531">
        <f t="shared" ca="1" si="81"/>
        <v>-36.836250509736409</v>
      </c>
      <c r="C531" s="6">
        <v>20135.9375</v>
      </c>
      <c r="D531">
        <f t="shared" ca="1" si="82"/>
        <v>1.2</v>
      </c>
      <c r="E531" s="1">
        <v>0.65</v>
      </c>
      <c r="F531">
        <v>19.899999999999999</v>
      </c>
      <c r="G531">
        <f t="shared" ca="1" si="85"/>
        <v>46.089820015575185</v>
      </c>
      <c r="H531">
        <f t="shared" ca="1" si="83"/>
        <v>22.485306135458313</v>
      </c>
      <c r="I531">
        <f ca="1">User_Model_Calcs!A531-Sat_Data!$B$5</f>
        <v>21.614911909746183</v>
      </c>
      <c r="J531">
        <f ca="1">(Earth_Data!$B$1/SQRT(1-Earth_Data!$B$2^2*SIN(RADIANS(User_Model_Calcs!B531))^2))*COS(RADIANS(User_Model_Calcs!B531))</f>
        <v>5110.9112414490373</v>
      </c>
      <c r="K531">
        <f ca="1">((Earth_Data!$B$1*(1-Earth_Data!$B$2^2))/SQRT(1-Earth_Data!$B$2^2*SIN(RADIANS(User_Model_Calcs!B531))^2))*SIN(RADIANS(User_Model_Calcs!B531))</f>
        <v>-3802.8658957232442</v>
      </c>
      <c r="L531">
        <f t="shared" ca="1" si="86"/>
        <v>-36.65175810101438</v>
      </c>
      <c r="M531">
        <f t="shared" ca="1" si="87"/>
        <v>6370.4947012634029</v>
      </c>
      <c r="N531">
        <f ca="1">SQRT(User_Model_Calcs!M531^2+Sat_Data!$B$3^2-2*User_Model_Calcs!M531*Sat_Data!$B$3*COS(RADIANS(L531))*COS(RADIANS(I531)))</f>
        <v>37652.500517167966</v>
      </c>
      <c r="O531">
        <f ca="1">DEGREES(ACOS(((Earth_Data!$B$1+Sat_Data!$B$2)/User_Model_Calcs!N531)*SQRT(1-COS(RADIANS(User_Model_Calcs!I531))^2*COS(RADIANS(User_Model_Calcs!B531))^2)))</f>
        <v>41.569342585965536</v>
      </c>
      <c r="P531">
        <f t="shared" ca="1" si="84"/>
        <v>33.460693394973646</v>
      </c>
    </row>
    <row r="532" spans="1:16" x14ac:dyDescent="0.25">
      <c r="A532">
        <f t="shared" ca="1" si="80"/>
        <v>129.36465670679013</v>
      </c>
      <c r="B532">
        <f t="shared" ca="1" si="81"/>
        <v>-35.692331052002849</v>
      </c>
      <c r="C532" s="6">
        <v>20135.9375</v>
      </c>
      <c r="D532">
        <f t="shared" ca="1" si="82"/>
        <v>0.75</v>
      </c>
      <c r="E532" s="1">
        <v>0.65</v>
      </c>
      <c r="F532">
        <v>19.899999999999999</v>
      </c>
      <c r="G532">
        <f t="shared" ca="1" si="85"/>
        <v>42.007420362456692</v>
      </c>
      <c r="H532">
        <f t="shared" ca="1" si="83"/>
        <v>17.341328051716218</v>
      </c>
      <c r="I532">
        <f ca="1">User_Model_Calcs!A532-Sat_Data!$B$5</f>
        <v>19.364656706790129</v>
      </c>
      <c r="J532">
        <f ca="1">(Earth_Data!$B$1/SQRT(1-Earth_Data!$B$2^2*SIN(RADIANS(User_Model_Calcs!B532))^2))*COS(RADIANS(User_Model_Calcs!B532))</f>
        <v>5185.9927595931822</v>
      </c>
      <c r="K532">
        <f ca="1">((Earth_Data!$B$1*(1-Earth_Data!$B$2^2))/SQRT(1-Earth_Data!$B$2^2*SIN(RADIANS(User_Model_Calcs!B532))^2))*SIN(RADIANS(User_Model_Calcs!B532))</f>
        <v>-3700.5212351648383</v>
      </c>
      <c r="L532">
        <f t="shared" ca="1" si="86"/>
        <v>-35.51016644722138</v>
      </c>
      <c r="M532">
        <f t="shared" ca="1" si="87"/>
        <v>6370.9009028911141</v>
      </c>
      <c r="N532">
        <f ca="1">SQRT(User_Model_Calcs!M532^2+Sat_Data!$B$3^2-2*User_Model_Calcs!M532*Sat_Data!$B$3*COS(RADIANS(L532))*COS(RADIANS(I532)))</f>
        <v>37494.238254944568</v>
      </c>
      <c r="O532">
        <f ca="1">DEGREES(ACOS(((Earth_Data!$B$1+Sat_Data!$B$2)/User_Model_Calcs!N532)*SQRT(1-COS(RADIANS(User_Model_Calcs!I532))^2*COS(RADIANS(User_Model_Calcs!B532))^2)))</f>
        <v>43.728998332477097</v>
      </c>
      <c r="P532">
        <f t="shared" ca="1" si="84"/>
        <v>31.06495000286418</v>
      </c>
    </row>
    <row r="533" spans="1:16" x14ac:dyDescent="0.25">
      <c r="A533">
        <f t="shared" ca="1" si="80"/>
        <v>127.59874826760152</v>
      </c>
      <c r="B533">
        <f t="shared" ca="1" si="81"/>
        <v>-33.364295004749643</v>
      </c>
      <c r="C533" s="6">
        <v>20135.9375</v>
      </c>
      <c r="D533">
        <f t="shared" ca="1" si="82"/>
        <v>3</v>
      </c>
      <c r="E533" s="1">
        <v>0.65</v>
      </c>
      <c r="F533">
        <v>19.899999999999999</v>
      </c>
      <c r="G533">
        <f t="shared" ca="1" si="85"/>
        <v>54.048620189015942</v>
      </c>
      <c r="H533">
        <f t="shared" ca="1" si="83"/>
        <v>23.533255644807106</v>
      </c>
      <c r="I533">
        <f ca="1">User_Model_Calcs!A533-Sat_Data!$B$5</f>
        <v>17.598748267601522</v>
      </c>
      <c r="J533">
        <f ca="1">(Earth_Data!$B$1/SQRT(1-Earth_Data!$B$2^2*SIN(RADIANS(User_Model_Calcs!B533))^2))*COS(RADIANS(User_Model_Calcs!B533))</f>
        <v>5332.3647092621295</v>
      </c>
      <c r="K533">
        <f ca="1">((Earth_Data!$B$1*(1-Earth_Data!$B$2^2))/SQRT(1-Earth_Data!$B$2^2*SIN(RADIANS(User_Model_Calcs!B533))^2))*SIN(RADIANS(User_Model_Calcs!B533))</f>
        <v>-3487.7746118248629</v>
      </c>
      <c r="L533">
        <f t="shared" ca="1" si="86"/>
        <v>-33.187757275684135</v>
      </c>
      <c r="M533">
        <f t="shared" ca="1" si="87"/>
        <v>6371.7097497825707</v>
      </c>
      <c r="N533">
        <f ca="1">SQRT(User_Model_Calcs!M533^2+Sat_Data!$B$3^2-2*User_Model_Calcs!M533*Sat_Data!$B$3*COS(RADIANS(L533))*COS(RADIANS(I533)))</f>
        <v>37279.887135447985</v>
      </c>
      <c r="O533">
        <f ca="1">DEGREES(ACOS(((Earth_Data!$B$1+Sat_Data!$B$2)/User_Model_Calcs!N533)*SQRT(1-COS(RADIANS(User_Model_Calcs!I533))^2*COS(RADIANS(User_Model_Calcs!B533))^2)))</f>
        <v>46.807712968330222</v>
      </c>
      <c r="P533">
        <f t="shared" ca="1" si="84"/>
        <v>29.974588773181409</v>
      </c>
    </row>
    <row r="534" spans="1:16" x14ac:dyDescent="0.25">
      <c r="A534">
        <f t="shared" ca="1" si="80"/>
        <v>128.94099062896805</v>
      </c>
      <c r="B534">
        <f t="shared" ca="1" si="81"/>
        <v>-33.818247907446057</v>
      </c>
      <c r="C534" s="6">
        <v>20135.9375</v>
      </c>
      <c r="D534">
        <f t="shared" ca="1" si="82"/>
        <v>0.75</v>
      </c>
      <c r="E534" s="1">
        <v>0.65</v>
      </c>
      <c r="F534">
        <v>19.899999999999999</v>
      </c>
      <c r="G534">
        <f t="shared" ca="1" si="85"/>
        <v>42.007420362456692</v>
      </c>
      <c r="H534">
        <f t="shared" ca="1" si="83"/>
        <v>20.51650038152075</v>
      </c>
      <c r="I534">
        <f ca="1">User_Model_Calcs!A534-Sat_Data!$B$5</f>
        <v>18.940990628968052</v>
      </c>
      <c r="J534">
        <f ca="1">(Earth_Data!$B$1/SQRT(1-Earth_Data!$B$2^2*SIN(RADIANS(User_Model_Calcs!B534))^2))*COS(RADIANS(User_Model_Calcs!B534))</f>
        <v>5304.5077837099971</v>
      </c>
      <c r="K534">
        <f ca="1">((Earth_Data!$B$1*(1-Earth_Data!$B$2^2))/SQRT(1-Earth_Data!$B$2^2*SIN(RADIANS(User_Model_Calcs!B534))^2))*SIN(RADIANS(User_Model_Calcs!B534))</f>
        <v>-3529.7165117444933</v>
      </c>
      <c r="L534">
        <f t="shared" ca="1" si="86"/>
        <v>-33.640520593592427</v>
      </c>
      <c r="M534">
        <f t="shared" ca="1" si="87"/>
        <v>6371.5540867767622</v>
      </c>
      <c r="N534">
        <f ca="1">SQRT(User_Model_Calcs!M534^2+Sat_Data!$B$3^2-2*User_Model_Calcs!M534*Sat_Data!$B$3*COS(RADIANS(L534))*COS(RADIANS(I534)))</f>
        <v>37353.878689043566</v>
      </c>
      <c r="O534">
        <f ca="1">DEGREES(ACOS(((Earth_Data!$B$1+Sat_Data!$B$2)/User_Model_Calcs!N534)*SQRT(1-COS(RADIANS(User_Model_Calcs!I534))^2*COS(RADIANS(User_Model_Calcs!B534))^2)))</f>
        <v>45.725678598899307</v>
      </c>
      <c r="P534">
        <f t="shared" ca="1" si="84"/>
        <v>31.658055221110466</v>
      </c>
    </row>
    <row r="535" spans="1:16" x14ac:dyDescent="0.25">
      <c r="A535">
        <f t="shared" ca="1" si="80"/>
        <v>131.79892843952152</v>
      </c>
      <c r="B535">
        <f t="shared" ca="1" si="81"/>
        <v>-33.430833716478453</v>
      </c>
      <c r="C535" s="6">
        <v>20135.9375</v>
      </c>
      <c r="D535">
        <f t="shared" ca="1" si="82"/>
        <v>1.2</v>
      </c>
      <c r="E535" s="1">
        <v>0.65</v>
      </c>
      <c r="F535">
        <v>19.899999999999999</v>
      </c>
      <c r="G535">
        <f t="shared" ca="1" si="85"/>
        <v>46.089820015575185</v>
      </c>
      <c r="H535">
        <f t="shared" ca="1" si="83"/>
        <v>19.734166411373799</v>
      </c>
      <c r="I535">
        <f ca="1">User_Model_Calcs!A535-Sat_Data!$B$5</f>
        <v>21.798928439521518</v>
      </c>
      <c r="J535">
        <f ca="1">(Earth_Data!$B$1/SQRT(1-Earth_Data!$B$2^2*SIN(RADIANS(User_Model_Calcs!B535))^2))*COS(RADIANS(User_Model_Calcs!B535))</f>
        <v>5328.3024704598811</v>
      </c>
      <c r="K535">
        <f ca="1">((Earth_Data!$B$1*(1-Earth_Data!$B$2^2))/SQRT(1-Earth_Data!$B$2^2*SIN(RADIANS(User_Model_Calcs!B535))^2))*SIN(RADIANS(User_Model_Calcs!B535))</f>
        <v>-3493.9358902295266</v>
      </c>
      <c r="L535">
        <f t="shared" ca="1" si="86"/>
        <v>-33.25411885378832</v>
      </c>
      <c r="M535">
        <f t="shared" ca="1" si="87"/>
        <v>6371.6869996683663</v>
      </c>
      <c r="N535">
        <f ca="1">SQRT(User_Model_Calcs!M535^2+Sat_Data!$B$3^2-2*User_Model_Calcs!M535*Sat_Data!$B$3*COS(RADIANS(L535))*COS(RADIANS(I535)))</f>
        <v>37432.828010170058</v>
      </c>
      <c r="O535">
        <f ca="1">DEGREES(ACOS(((Earth_Data!$B$1+Sat_Data!$B$2)/User_Model_Calcs!N535)*SQRT(1-COS(RADIANS(User_Model_Calcs!I535))^2*COS(RADIANS(User_Model_Calcs!B535))^2)))</f>
        <v>44.601278230086237</v>
      </c>
      <c r="P535">
        <f t="shared" ca="1" si="84"/>
        <v>35.977922391115229</v>
      </c>
    </row>
    <row r="536" spans="1:16" x14ac:dyDescent="0.25">
      <c r="A536">
        <f t="shared" ca="1" si="80"/>
        <v>128.74647547211518</v>
      </c>
      <c r="B536">
        <f t="shared" ca="1" si="81"/>
        <v>-35.614440796878249</v>
      </c>
      <c r="C536" s="6">
        <v>20135.9375</v>
      </c>
      <c r="D536">
        <f t="shared" ca="1" si="82"/>
        <v>0.75</v>
      </c>
      <c r="E536" s="1">
        <v>0.65</v>
      </c>
      <c r="F536">
        <v>19.899999999999999</v>
      </c>
      <c r="G536">
        <f t="shared" ca="1" si="85"/>
        <v>42.007420362456692</v>
      </c>
      <c r="H536">
        <f t="shared" ca="1" si="83"/>
        <v>15.732161581160369</v>
      </c>
      <c r="I536">
        <f ca="1">User_Model_Calcs!A536-Sat_Data!$B$5</f>
        <v>18.746475472115179</v>
      </c>
      <c r="J536">
        <f ca="1">(Earth_Data!$B$1/SQRT(1-Earth_Data!$B$2^2*SIN(RADIANS(User_Model_Calcs!B536))^2))*COS(RADIANS(User_Model_Calcs!B536))</f>
        <v>5191.0300861901833</v>
      </c>
      <c r="K536">
        <f ca="1">((Earth_Data!$B$1*(1-Earth_Data!$B$2^2))/SQRT(1-Earth_Data!$B$2^2*SIN(RADIANS(User_Model_Calcs!B536))^2))*SIN(RADIANS(User_Model_Calcs!B536))</f>
        <v>-3693.4990046449352</v>
      </c>
      <c r="L536">
        <f t="shared" ca="1" si="86"/>
        <v>-35.432445265745891</v>
      </c>
      <c r="M536">
        <f t="shared" ca="1" si="87"/>
        <v>6370.9283666546426</v>
      </c>
      <c r="N536">
        <f ca="1">SQRT(User_Model_Calcs!M536^2+Sat_Data!$B$3^2-2*User_Model_Calcs!M536*Sat_Data!$B$3*COS(RADIANS(L536))*COS(RADIANS(I536)))</f>
        <v>37468.326708594897</v>
      </c>
      <c r="O536">
        <f ca="1">DEGREES(ACOS(((Earth_Data!$B$1+Sat_Data!$B$2)/User_Model_Calcs!N536)*SQRT(1-COS(RADIANS(User_Model_Calcs!I536))^2*COS(RADIANS(User_Model_Calcs!B536))^2)))</f>
        <v>44.090340713387803</v>
      </c>
      <c r="P536">
        <f t="shared" ca="1" si="84"/>
        <v>30.23399702903815</v>
      </c>
    </row>
    <row r="537" spans="1:16" x14ac:dyDescent="0.25">
      <c r="A537">
        <f t="shared" ca="1" si="80"/>
        <v>128.95722555984477</v>
      </c>
      <c r="B537">
        <f t="shared" ca="1" si="81"/>
        <v>-32.533227538775229</v>
      </c>
      <c r="C537" s="6">
        <v>20135.9375</v>
      </c>
      <c r="D537">
        <f t="shared" ca="1" si="82"/>
        <v>0.75</v>
      </c>
      <c r="E537" s="1">
        <v>0.65</v>
      </c>
      <c r="F537">
        <v>19.899999999999999</v>
      </c>
      <c r="G537">
        <f t="shared" ca="1" si="85"/>
        <v>42.007420362456692</v>
      </c>
      <c r="H537">
        <f t="shared" ca="1" si="83"/>
        <v>21.016769285295425</v>
      </c>
      <c r="I537">
        <f ca="1">User_Model_Calcs!A537-Sat_Data!$B$5</f>
        <v>18.957225559844773</v>
      </c>
      <c r="J537">
        <f ca="1">(Earth_Data!$B$1/SQRT(1-Earth_Data!$B$2^2*SIN(RADIANS(User_Model_Calcs!B537))^2))*COS(RADIANS(User_Model_Calcs!B537))</f>
        <v>5382.4936282003973</v>
      </c>
      <c r="K537">
        <f ca="1">((Earth_Data!$B$1*(1-Earth_Data!$B$2^2))/SQRT(1-Earth_Data!$B$2^2*SIN(RADIANS(User_Model_Calcs!B537))^2))*SIN(RADIANS(User_Model_Calcs!B537))</f>
        <v>-3410.4315361709009</v>
      </c>
      <c r="L537">
        <f t="shared" ca="1" si="86"/>
        <v>-32.358981797040357</v>
      </c>
      <c r="M537">
        <f t="shared" ca="1" si="87"/>
        <v>6371.99191152397</v>
      </c>
      <c r="N537">
        <f ca="1">SQRT(User_Model_Calcs!M537^2+Sat_Data!$B$3^2-2*User_Model_Calcs!M537*Sat_Data!$B$3*COS(RADIANS(L537))*COS(RADIANS(I537)))</f>
        <v>37271.15875790568</v>
      </c>
      <c r="O537">
        <f ca="1">DEGREES(ACOS(((Earth_Data!$B$1+Sat_Data!$B$2)/User_Model_Calcs!N537)*SQRT(1-COS(RADIANS(User_Model_Calcs!I537))^2*COS(RADIANS(User_Model_Calcs!B537))^2)))</f>
        <v>46.941559183468129</v>
      </c>
      <c r="P537">
        <f t="shared" ca="1" si="84"/>
        <v>32.566913160799579</v>
      </c>
    </row>
    <row r="538" spans="1:16" x14ac:dyDescent="0.25">
      <c r="A538">
        <f t="shared" ca="1" si="80"/>
        <v>130.24954082972238</v>
      </c>
      <c r="B538">
        <f t="shared" ca="1" si="81"/>
        <v>-32.630780417921031</v>
      </c>
      <c r="C538" s="6">
        <v>20135.9375</v>
      </c>
      <c r="D538">
        <f t="shared" ca="1" si="82"/>
        <v>1.2</v>
      </c>
      <c r="E538" s="1">
        <v>0.65</v>
      </c>
      <c r="F538">
        <v>19.899999999999999</v>
      </c>
      <c r="G538">
        <f t="shared" ca="1" si="85"/>
        <v>46.089820015575185</v>
      </c>
      <c r="H538">
        <f t="shared" ca="1" si="83"/>
        <v>20.596092950253055</v>
      </c>
      <c r="I538">
        <f ca="1">User_Model_Calcs!A538-Sat_Data!$B$5</f>
        <v>20.249540829722378</v>
      </c>
      <c r="J538">
        <f ca="1">(Earth_Data!$B$1/SQRT(1-Earth_Data!$B$2^2*SIN(RADIANS(User_Model_Calcs!B538))^2))*COS(RADIANS(User_Model_Calcs!B538))</f>
        <v>5376.6678914504764</v>
      </c>
      <c r="K538">
        <f ca="1">((Earth_Data!$B$1*(1-Earth_Data!$B$2^2))/SQRT(1-Earth_Data!$B$2^2*SIN(RADIANS(User_Model_Calcs!B538))^2))*SIN(RADIANS(User_Model_Calcs!B538))</f>
        <v>-3419.5472936120532</v>
      </c>
      <c r="L538">
        <f t="shared" ca="1" si="86"/>
        <v>-32.456258034492009</v>
      </c>
      <c r="M538">
        <f t="shared" ca="1" si="87"/>
        <v>6371.9589851319688</v>
      </c>
      <c r="N538">
        <f ca="1">SQRT(User_Model_Calcs!M538^2+Sat_Data!$B$3^2-2*User_Model_Calcs!M538*Sat_Data!$B$3*COS(RADIANS(L538))*COS(RADIANS(I538)))</f>
        <v>37323.377622263892</v>
      </c>
      <c r="O538">
        <f ca="1">DEGREES(ACOS(((Earth_Data!$B$1+Sat_Data!$B$2)/User_Model_Calcs!N538)*SQRT(1-COS(RADIANS(User_Model_Calcs!I538))^2*COS(RADIANS(User_Model_Calcs!B538))^2)))</f>
        <v>46.174675783129544</v>
      </c>
      <c r="P538">
        <f t="shared" ca="1" si="84"/>
        <v>34.378037497783602</v>
      </c>
    </row>
    <row r="539" spans="1:16" x14ac:dyDescent="0.25">
      <c r="A539">
        <f t="shared" ca="1" si="80"/>
        <v>130.67001431562412</v>
      </c>
      <c r="B539">
        <f t="shared" ca="1" si="81"/>
        <v>-34.84616571353051</v>
      </c>
      <c r="C539" s="6">
        <v>20135.9375</v>
      </c>
      <c r="D539">
        <f t="shared" ca="1" si="82"/>
        <v>0.75</v>
      </c>
      <c r="E539" s="1">
        <v>0.65</v>
      </c>
      <c r="F539">
        <v>19.899999999999999</v>
      </c>
      <c r="G539">
        <f t="shared" ca="1" si="85"/>
        <v>42.007420362456692</v>
      </c>
      <c r="H539">
        <f t="shared" ca="1" si="83"/>
        <v>23.553771646959547</v>
      </c>
      <c r="I539">
        <f ca="1">User_Model_Calcs!A539-Sat_Data!$B$5</f>
        <v>20.670014315624115</v>
      </c>
      <c r="J539">
        <f ca="1">(Earth_Data!$B$1/SQRT(1-Earth_Data!$B$2^2*SIN(RADIANS(User_Model_Calcs!B539))^2))*COS(RADIANS(User_Model_Calcs!B539))</f>
        <v>5240.1994369260183</v>
      </c>
      <c r="K539">
        <f ca="1">((Earth_Data!$B$1*(1-Earth_Data!$B$2^2))/SQRT(1-Earth_Data!$B$2^2*SIN(RADIANS(User_Model_Calcs!B539))^2))*SIN(RADIANS(User_Model_Calcs!B539))</f>
        <v>-3623.875233525423</v>
      </c>
      <c r="L539">
        <f t="shared" ca="1" si="86"/>
        <v>-34.665909488119908</v>
      </c>
      <c r="M539">
        <f t="shared" ca="1" si="87"/>
        <v>6371.1978345456127</v>
      </c>
      <c r="N539">
        <f ca="1">SQRT(User_Model_Calcs!M539^2+Sat_Data!$B$3^2-2*User_Model_Calcs!M539*Sat_Data!$B$3*COS(RADIANS(L539))*COS(RADIANS(I539)))</f>
        <v>37482.732793323441</v>
      </c>
      <c r="O539">
        <f ca="1">DEGREES(ACOS(((Earth_Data!$B$1+Sat_Data!$B$2)/User_Model_Calcs!N539)*SQRT(1-COS(RADIANS(User_Model_Calcs!I539))^2*COS(RADIANS(User_Model_Calcs!B539))^2)))</f>
        <v>43.893722647560317</v>
      </c>
      <c r="P539">
        <f t="shared" ca="1" si="84"/>
        <v>33.436198274755824</v>
      </c>
    </row>
    <row r="540" spans="1:16" x14ac:dyDescent="0.25">
      <c r="A540">
        <f t="shared" ca="1" si="80"/>
        <v>128.97169789988962</v>
      </c>
      <c r="B540">
        <f t="shared" ca="1" si="81"/>
        <v>-33.960781653111368</v>
      </c>
      <c r="C540" s="6">
        <v>20135.9375</v>
      </c>
      <c r="D540">
        <f t="shared" ca="1" si="82"/>
        <v>1.2</v>
      </c>
      <c r="E540" s="1">
        <v>0.65</v>
      </c>
      <c r="F540">
        <v>19.899999999999999</v>
      </c>
      <c r="G540">
        <f t="shared" ca="1" si="85"/>
        <v>46.089820015575185</v>
      </c>
      <c r="H540">
        <f t="shared" ca="1" si="83"/>
        <v>17.52971342014731</v>
      </c>
      <c r="I540">
        <f ca="1">User_Model_Calcs!A540-Sat_Data!$B$5</f>
        <v>18.97169789988962</v>
      </c>
      <c r="J540">
        <f ca="1">(Earth_Data!$B$1/SQRT(1-Earth_Data!$B$2^2*SIN(RADIANS(User_Model_Calcs!B540))^2))*COS(RADIANS(User_Model_Calcs!B540))</f>
        <v>5295.6922901503531</v>
      </c>
      <c r="K540">
        <f ca="1">((Earth_Data!$B$1*(1-Earth_Data!$B$2^2))/SQRT(1-Earth_Data!$B$2^2*SIN(RADIANS(User_Model_Calcs!B540))^2))*SIN(RADIANS(User_Model_Calcs!B540))</f>
        <v>-3542.8405373920359</v>
      </c>
      <c r="L540">
        <f t="shared" ca="1" si="86"/>
        <v>-33.782689985227442</v>
      </c>
      <c r="M540">
        <f t="shared" ca="1" si="87"/>
        <v>6371.5049953167409</v>
      </c>
      <c r="N540">
        <f ca="1">SQRT(User_Model_Calcs!M540^2+Sat_Data!$B$3^2-2*User_Model_Calcs!M540*Sat_Data!$B$3*COS(RADIANS(L540))*COS(RADIANS(I540)))</f>
        <v>37364.32147790998</v>
      </c>
      <c r="O540">
        <f ca="1">DEGREES(ACOS(((Earth_Data!$B$1+Sat_Data!$B$2)/User_Model_Calcs!N540)*SQRT(1-COS(RADIANS(User_Model_Calcs!I540))^2*COS(RADIANS(User_Model_Calcs!B540))^2)))</f>
        <v>45.574393677612427</v>
      </c>
      <c r="P540">
        <f t="shared" ca="1" si="84"/>
        <v>31.607930643370025</v>
      </c>
    </row>
    <row r="541" spans="1:16" x14ac:dyDescent="0.25">
      <c r="A541">
        <f t="shared" ca="1" si="80"/>
        <v>131.27247428543006</v>
      </c>
      <c r="B541">
        <f t="shared" ca="1" si="81"/>
        <v>-36.590599262642819</v>
      </c>
      <c r="C541" s="6">
        <v>20135.9375</v>
      </c>
      <c r="D541">
        <f t="shared" ca="1" si="82"/>
        <v>0.75</v>
      </c>
      <c r="E541" s="1">
        <v>0.65</v>
      </c>
      <c r="F541">
        <v>19.899999999999999</v>
      </c>
      <c r="G541">
        <f t="shared" ca="1" si="85"/>
        <v>42.007420362456692</v>
      </c>
      <c r="H541">
        <f t="shared" ca="1" si="83"/>
        <v>22.779168175572387</v>
      </c>
      <c r="I541">
        <f ca="1">User_Model_Calcs!A541-Sat_Data!$B$5</f>
        <v>21.272474285430064</v>
      </c>
      <c r="J541">
        <f ca="1">(Earth_Data!$B$1/SQRT(1-Earth_Data!$B$2^2*SIN(RADIANS(User_Model_Calcs!B541))^2))*COS(RADIANS(User_Model_Calcs!B541))</f>
        <v>5127.2079044533275</v>
      </c>
      <c r="K541">
        <f ca="1">((Earth_Data!$B$1*(1-Earth_Data!$B$2^2))/SQRT(1-Earth_Data!$B$2^2*SIN(RADIANS(User_Model_Calcs!B541))^2))*SIN(RADIANS(User_Model_Calcs!B541))</f>
        <v>-3781.0129335715337</v>
      </c>
      <c r="L541">
        <f t="shared" ca="1" si="86"/>
        <v>-36.406582133817793</v>
      </c>
      <c r="M541">
        <f t="shared" ca="1" si="87"/>
        <v>6370.5823673604518</v>
      </c>
      <c r="N541">
        <f ca="1">SQRT(User_Model_Calcs!M541^2+Sat_Data!$B$3^2-2*User_Model_Calcs!M541*Sat_Data!$B$3*COS(RADIANS(L541))*COS(RADIANS(I541)))</f>
        <v>37622.992453276369</v>
      </c>
      <c r="O541">
        <f ca="1">DEGREES(ACOS(((Earth_Data!$B$1+Sat_Data!$B$2)/User_Model_Calcs!N541)*SQRT(1-COS(RADIANS(User_Model_Calcs!I541))^2*COS(RADIANS(User_Model_Calcs!B541))^2)))</f>
        <v>41.965823909242218</v>
      </c>
      <c r="P541">
        <f t="shared" ca="1" si="84"/>
        <v>33.150031270833111</v>
      </c>
    </row>
    <row r="542" spans="1:16" x14ac:dyDescent="0.25">
      <c r="A542">
        <f t="shared" ca="1" si="80"/>
        <v>130.04100629894364</v>
      </c>
      <c r="B542">
        <f t="shared" ca="1" si="81"/>
        <v>-34.554928381319733</v>
      </c>
      <c r="C542" s="6">
        <v>20135.9375</v>
      </c>
      <c r="D542">
        <f t="shared" ca="1" si="82"/>
        <v>0.75</v>
      </c>
      <c r="E542" s="1">
        <v>0.65</v>
      </c>
      <c r="F542">
        <v>19.899999999999999</v>
      </c>
      <c r="G542">
        <f t="shared" ca="1" si="85"/>
        <v>42.007420362456692</v>
      </c>
      <c r="H542">
        <f t="shared" ca="1" si="83"/>
        <v>15.682478743299843</v>
      </c>
      <c r="I542">
        <f ca="1">User_Model_Calcs!A542-Sat_Data!$B$5</f>
        <v>20.041006298943643</v>
      </c>
      <c r="J542">
        <f ca="1">(Earth_Data!$B$1/SQRT(1-Earth_Data!$B$2^2*SIN(RADIANS(User_Model_Calcs!B542))^2))*COS(RADIANS(User_Model_Calcs!B542))</f>
        <v>5258.5922139189379</v>
      </c>
      <c r="K542">
        <f ca="1">((Earth_Data!$B$1*(1-Earth_Data!$B$2^2))/SQRT(1-Earth_Data!$B$2^2*SIN(RADIANS(User_Model_Calcs!B542))^2))*SIN(RADIANS(User_Model_Calcs!B542))</f>
        <v>-3597.3132332225791</v>
      </c>
      <c r="L542">
        <f t="shared" ca="1" si="86"/>
        <v>-34.375365328685881</v>
      </c>
      <c r="M542">
        <f t="shared" ca="1" si="87"/>
        <v>6371.2992843067077</v>
      </c>
      <c r="N542">
        <f ca="1">SQRT(User_Model_Calcs!M542^2+Sat_Data!$B$3^2-2*User_Model_Calcs!M542*Sat_Data!$B$3*COS(RADIANS(L542))*COS(RADIANS(I542)))</f>
        <v>37440.779420863175</v>
      </c>
      <c r="O542">
        <f ca="1">DEGREES(ACOS(((Earth_Data!$B$1+Sat_Data!$B$2)/User_Model_Calcs!N542)*SQRT(1-COS(RADIANS(User_Model_Calcs!I542))^2*COS(RADIANS(User_Model_Calcs!B542))^2)))</f>
        <v>44.48282666543728</v>
      </c>
      <c r="P542">
        <f t="shared" ca="1" si="84"/>
        <v>32.746298035389437</v>
      </c>
    </row>
    <row r="543" spans="1:16" x14ac:dyDescent="0.25">
      <c r="A543">
        <f t="shared" ca="1" si="80"/>
        <v>132.2489878125871</v>
      </c>
      <c r="B543">
        <f t="shared" ca="1" si="81"/>
        <v>-34.744360067825099</v>
      </c>
      <c r="C543" s="6">
        <v>20135.9375</v>
      </c>
      <c r="D543">
        <f t="shared" ca="1" si="82"/>
        <v>3</v>
      </c>
      <c r="E543" s="1">
        <v>0.65</v>
      </c>
      <c r="F543">
        <v>19.899999999999999</v>
      </c>
      <c r="G543">
        <f t="shared" ca="1" si="85"/>
        <v>54.048620189015942</v>
      </c>
      <c r="H543">
        <f t="shared" ca="1" si="83"/>
        <v>19.644887279531336</v>
      </c>
      <c r="I543">
        <f ca="1">User_Model_Calcs!A543-Sat_Data!$B$5</f>
        <v>22.248987812587103</v>
      </c>
      <c r="J543">
        <f ca="1">(Earth_Data!$B$1/SQRT(1-Earth_Data!$B$2^2*SIN(RADIANS(User_Model_Calcs!B543))^2))*COS(RADIANS(User_Model_Calcs!B543))</f>
        <v>5246.644308475039</v>
      </c>
      <c r="K543">
        <f ca="1">((Earth_Data!$B$1*(1-Earth_Data!$B$2^2))/SQRT(1-Earth_Data!$B$2^2*SIN(RADIANS(User_Model_Calcs!B543))^2))*SIN(RADIANS(User_Model_Calcs!B543))</f>
        <v>-3614.6006425324836</v>
      </c>
      <c r="L543">
        <f t="shared" ca="1" si="86"/>
        <v>-34.564344042908772</v>
      </c>
      <c r="M543">
        <f t="shared" ca="1" si="87"/>
        <v>6371.2333425051829</v>
      </c>
      <c r="N543">
        <f ca="1">SQRT(User_Model_Calcs!M543^2+Sat_Data!$B$3^2-2*User_Model_Calcs!M543*Sat_Data!$B$3*COS(RADIANS(L543))*COS(RADIANS(I543)))</f>
        <v>37535.420103373457</v>
      </c>
      <c r="O543">
        <f ca="1">DEGREES(ACOS(((Earth_Data!$B$1+Sat_Data!$B$2)/User_Model_Calcs!N543)*SQRT(1-COS(RADIANS(User_Model_Calcs!I543))^2*COS(RADIANS(User_Model_Calcs!B543))^2)))</f>
        <v>43.165649231608128</v>
      </c>
      <c r="P543">
        <f t="shared" ca="1" si="84"/>
        <v>35.67108765644177</v>
      </c>
    </row>
    <row r="544" spans="1:16" x14ac:dyDescent="0.25">
      <c r="A544">
        <f t="shared" ca="1" si="80"/>
        <v>129.14752121390697</v>
      </c>
      <c r="B544">
        <f t="shared" ca="1" si="81"/>
        <v>-36.753538688904655</v>
      </c>
      <c r="C544" s="6">
        <v>20135.9375</v>
      </c>
      <c r="D544">
        <f t="shared" ca="1" si="82"/>
        <v>1.2</v>
      </c>
      <c r="E544" s="1">
        <v>0.65</v>
      </c>
      <c r="F544">
        <v>19.899999999999999</v>
      </c>
      <c r="G544">
        <f t="shared" ca="1" si="85"/>
        <v>46.089820015575185</v>
      </c>
      <c r="H544">
        <f t="shared" ca="1" si="83"/>
        <v>23.594035891987666</v>
      </c>
      <c r="I544">
        <f ca="1">User_Model_Calcs!A544-Sat_Data!$B$5</f>
        <v>19.14752121390697</v>
      </c>
      <c r="J544">
        <f ca="1">(Earth_Data!$B$1/SQRT(1-Earth_Data!$B$2^2*SIN(RADIANS(User_Model_Calcs!B544))^2))*COS(RADIANS(User_Model_Calcs!B544))</f>
        <v>5116.4089332128187</v>
      </c>
      <c r="K544">
        <f ca="1">((Earth_Data!$B$1*(1-Earth_Data!$B$2^2))/SQRT(1-Earth_Data!$B$2^2*SIN(RADIANS(User_Model_Calcs!B544))^2))*SIN(RADIANS(User_Model_Calcs!B544))</f>
        <v>-3795.5156141158004</v>
      </c>
      <c r="L544">
        <f t="shared" ca="1" si="86"/>
        <v>-36.569204800245508</v>
      </c>
      <c r="M544">
        <f t="shared" ca="1" si="87"/>
        <v>6370.5242444289288</v>
      </c>
      <c r="N544">
        <f ca="1">SQRT(User_Model_Calcs!M544^2+Sat_Data!$B$3^2-2*User_Model_Calcs!M544*Sat_Data!$B$3*COS(RADIANS(L544))*COS(RADIANS(I544)))</f>
        <v>37560.74789048361</v>
      </c>
      <c r="O544">
        <f ca="1">DEGREES(ACOS(((Earth_Data!$B$1+Sat_Data!$B$2)/User_Model_Calcs!N544)*SQRT(1-COS(RADIANS(User_Model_Calcs!I544))^2*COS(RADIANS(User_Model_Calcs!B544))^2)))</f>
        <v>42.807760319321815</v>
      </c>
      <c r="P544">
        <f t="shared" ca="1" si="84"/>
        <v>30.12470864162313</v>
      </c>
    </row>
    <row r="545" spans="1:16" x14ac:dyDescent="0.25">
      <c r="A545">
        <f t="shared" ca="1" si="80"/>
        <v>131.63150200994218</v>
      </c>
      <c r="B545">
        <f t="shared" ca="1" si="81"/>
        <v>-35.681910742707558</v>
      </c>
      <c r="C545" s="6">
        <v>20135.9375</v>
      </c>
      <c r="D545">
        <f t="shared" ca="1" si="82"/>
        <v>0.75</v>
      </c>
      <c r="E545" s="1">
        <v>0.65</v>
      </c>
      <c r="F545">
        <v>19.899999999999999</v>
      </c>
      <c r="G545">
        <f t="shared" ca="1" si="85"/>
        <v>42.007420362456692</v>
      </c>
      <c r="H545">
        <f t="shared" ca="1" si="83"/>
        <v>18.639025258765862</v>
      </c>
      <c r="I545">
        <f ca="1">User_Model_Calcs!A545-Sat_Data!$B$5</f>
        <v>21.631502009942182</v>
      </c>
      <c r="J545">
        <f ca="1">(Earth_Data!$B$1/SQRT(1-Earth_Data!$B$2^2*SIN(RADIANS(User_Model_Calcs!B545))^2))*COS(RADIANS(User_Model_Calcs!B545))</f>
        <v>5186.6672197616545</v>
      </c>
      <c r="K545">
        <f ca="1">((Earth_Data!$B$1*(1-Earth_Data!$B$2^2))/SQRT(1-Earth_Data!$B$2^2*SIN(RADIANS(User_Model_Calcs!B545))^2))*SIN(RADIANS(User_Model_Calcs!B545))</f>
        <v>-3699.5821791596891</v>
      </c>
      <c r="L545">
        <f t="shared" ca="1" si="86"/>
        <v>-35.499768679181088</v>
      </c>
      <c r="M545">
        <f t="shared" ca="1" si="87"/>
        <v>6370.9045785434619</v>
      </c>
      <c r="N545">
        <f ca="1">SQRT(User_Model_Calcs!M545^2+Sat_Data!$B$3^2-2*User_Model_Calcs!M545*Sat_Data!$B$3*COS(RADIANS(L545))*COS(RADIANS(I545)))</f>
        <v>37574.240394486245</v>
      </c>
      <c r="O545">
        <f ca="1">DEGREES(ACOS(((Earth_Data!$B$1+Sat_Data!$B$2)/User_Model_Calcs!N545)*SQRT(1-COS(RADIANS(User_Model_Calcs!I545))^2*COS(RADIANS(User_Model_Calcs!B545))^2)))</f>
        <v>42.629889547089078</v>
      </c>
      <c r="P545">
        <f t="shared" ca="1" si="84"/>
        <v>34.211032863795452</v>
      </c>
    </row>
    <row r="546" spans="1:16" x14ac:dyDescent="0.25">
      <c r="A546">
        <f t="shared" ca="1" si="80"/>
        <v>132.1049805980457</v>
      </c>
      <c r="B546">
        <f t="shared" ca="1" si="81"/>
        <v>-36.015059415602032</v>
      </c>
      <c r="C546" s="6">
        <v>20135.9375</v>
      </c>
      <c r="D546">
        <f t="shared" ca="1" si="82"/>
        <v>0.75</v>
      </c>
      <c r="E546" s="1">
        <v>0.65</v>
      </c>
      <c r="F546">
        <v>19.899999999999999</v>
      </c>
      <c r="G546">
        <f t="shared" ca="1" si="85"/>
        <v>42.007420362456692</v>
      </c>
      <c r="H546">
        <f t="shared" ca="1" si="83"/>
        <v>19.942462300162191</v>
      </c>
      <c r="I546">
        <f ca="1">User_Model_Calcs!A546-Sat_Data!$B$5</f>
        <v>22.104980598045699</v>
      </c>
      <c r="J546">
        <f ca="1">(Earth_Data!$B$1/SQRT(1-Earth_Data!$B$2^2*SIN(RADIANS(User_Model_Calcs!B546))^2))*COS(RADIANS(User_Model_Calcs!B546))</f>
        <v>5165.0189704768964</v>
      </c>
      <c r="K546">
        <f ca="1">((Earth_Data!$B$1*(1-Earth_Data!$B$2^2))/SQRT(1-Earth_Data!$B$2^2*SIN(RADIANS(User_Model_Calcs!B546))^2))*SIN(RADIANS(User_Model_Calcs!B546))</f>
        <v>-3729.5447404276019</v>
      </c>
      <c r="L546">
        <f t="shared" ca="1" si="86"/>
        <v>-35.832208592177302</v>
      </c>
      <c r="M546">
        <f t="shared" ca="1" si="87"/>
        <v>6370.7868380787477</v>
      </c>
      <c r="N546">
        <f ca="1">SQRT(User_Model_Calcs!M546^2+Sat_Data!$B$3^2-2*User_Model_Calcs!M546*Sat_Data!$B$3*COS(RADIANS(L546))*COS(RADIANS(I546)))</f>
        <v>37614.620673179743</v>
      </c>
      <c r="O546">
        <f ca="1">DEGREES(ACOS(((Earth_Data!$B$1+Sat_Data!$B$2)/User_Model_Calcs!N546)*SQRT(1-COS(RADIANS(User_Model_Calcs!I546))^2*COS(RADIANS(User_Model_Calcs!B546))^2)))</f>
        <v>42.081580973167824</v>
      </c>
      <c r="P546">
        <f t="shared" ca="1" si="84"/>
        <v>34.634752498703875</v>
      </c>
    </row>
    <row r="547" spans="1:16" x14ac:dyDescent="0.25">
      <c r="A547">
        <f t="shared" ca="1" si="80"/>
        <v>129.63715327283904</v>
      </c>
      <c r="B547">
        <f t="shared" ca="1" si="81"/>
        <v>-34.667383334184755</v>
      </c>
      <c r="C547" s="6">
        <v>20135.9375</v>
      </c>
      <c r="D547">
        <f t="shared" ca="1" si="82"/>
        <v>0.75</v>
      </c>
      <c r="E547" s="1">
        <v>0.65</v>
      </c>
      <c r="F547">
        <v>19.899999999999999</v>
      </c>
      <c r="G547">
        <f t="shared" ca="1" si="85"/>
        <v>42.007420362456692</v>
      </c>
      <c r="H547">
        <f t="shared" ca="1" si="83"/>
        <v>18.555087186257662</v>
      </c>
      <c r="I547">
        <f ca="1">User_Model_Calcs!A547-Sat_Data!$B$5</f>
        <v>19.637153272839043</v>
      </c>
      <c r="J547">
        <f ca="1">(Earth_Data!$B$1/SQRT(1-Earth_Data!$B$2^2*SIN(RADIANS(User_Model_Calcs!B547))^2))*COS(RADIANS(User_Model_Calcs!B547))</f>
        <v>5251.5063517539156</v>
      </c>
      <c r="K547">
        <f ca="1">((Earth_Data!$B$1*(1-Earth_Data!$B$2^2))/SQRT(1-Earth_Data!$B$2^2*SIN(RADIANS(User_Model_Calcs!B547))^2))*SIN(RADIANS(User_Model_Calcs!B547))</f>
        <v>-3607.5804975826354</v>
      </c>
      <c r="L547">
        <f t="shared" ca="1" si="86"/>
        <v>-34.487550432490472</v>
      </c>
      <c r="M547">
        <f t="shared" ca="1" si="87"/>
        <v>6371.260158638187</v>
      </c>
      <c r="N547">
        <f ca="1">SQRT(User_Model_Calcs!M547^2+Sat_Data!$B$3^2-2*User_Model_Calcs!M547*Sat_Data!$B$3*COS(RADIANS(L547))*COS(RADIANS(I547)))</f>
        <v>37434.121646682383</v>
      </c>
      <c r="O547">
        <f ca="1">DEGREES(ACOS(((Earth_Data!$B$1+Sat_Data!$B$2)/User_Model_Calcs!N547)*SQRT(1-COS(RADIANS(User_Model_Calcs!I547))^2*COS(RADIANS(User_Model_Calcs!B547))^2)))</f>
        <v>44.576024227821065</v>
      </c>
      <c r="P547">
        <f t="shared" ca="1" si="84"/>
        <v>32.100006762992997</v>
      </c>
    </row>
    <row r="548" spans="1:16" x14ac:dyDescent="0.25">
      <c r="A548">
        <f t="shared" ca="1" si="80"/>
        <v>129.50535539338392</v>
      </c>
      <c r="B548">
        <f t="shared" ca="1" si="81"/>
        <v>-37.054364964414368</v>
      </c>
      <c r="C548" s="6">
        <v>20135.9375</v>
      </c>
      <c r="D548">
        <f t="shared" ca="1" si="82"/>
        <v>1.2</v>
      </c>
      <c r="E548" s="1">
        <v>0.65</v>
      </c>
      <c r="F548">
        <v>19.899999999999999</v>
      </c>
      <c r="G548">
        <f t="shared" ca="1" si="85"/>
        <v>46.089820015575185</v>
      </c>
      <c r="H548">
        <f t="shared" ca="1" si="83"/>
        <v>16.576867910229268</v>
      </c>
      <c r="I548">
        <f ca="1">User_Model_Calcs!A548-Sat_Data!$B$5</f>
        <v>19.505355393383923</v>
      </c>
      <c r="J548">
        <f ca="1">(Earth_Data!$B$1/SQRT(1-Earth_Data!$B$2^2*SIN(RADIANS(User_Model_Calcs!B548))^2))*COS(RADIANS(User_Model_Calcs!B548))</f>
        <v>5096.3624073002529</v>
      </c>
      <c r="K548">
        <f ca="1">((Earth_Data!$B$1*(1-Earth_Data!$B$2^2))/SQRT(1-Earth_Data!$B$2^2*SIN(RADIANS(User_Model_Calcs!B548))^2))*SIN(RADIANS(User_Model_Calcs!B548))</f>
        <v>-3822.2112436221364</v>
      </c>
      <c r="L548">
        <f t="shared" ca="1" si="86"/>
        <v>-36.869461889282654</v>
      </c>
      <c r="M548">
        <f t="shared" ca="1" si="87"/>
        <v>6370.4166721977226</v>
      </c>
      <c r="N548">
        <f ca="1">SQRT(User_Model_Calcs!M548^2+Sat_Data!$B$3^2-2*User_Model_Calcs!M548*Sat_Data!$B$3*COS(RADIANS(L548))*COS(RADIANS(I548)))</f>
        <v>37593.79825000665</v>
      </c>
      <c r="O548">
        <f ca="1">DEGREES(ACOS(((Earth_Data!$B$1+Sat_Data!$B$2)/User_Model_Calcs!N548)*SQRT(1-COS(RADIANS(User_Model_Calcs!I548))^2*COS(RADIANS(User_Model_Calcs!B548))^2)))</f>
        <v>42.356977626724955</v>
      </c>
      <c r="P548">
        <f t="shared" ca="1" si="84"/>
        <v>30.449247514156486</v>
      </c>
    </row>
    <row r="549" spans="1:16" x14ac:dyDescent="0.25">
      <c r="A549">
        <f t="shared" ca="1" si="80"/>
        <v>129.61306345834086</v>
      </c>
      <c r="B549">
        <f t="shared" ca="1" si="81"/>
        <v>-35.931119485774666</v>
      </c>
      <c r="C549" s="6">
        <v>20135.9375</v>
      </c>
      <c r="D549">
        <f t="shared" ca="1" si="82"/>
        <v>3</v>
      </c>
      <c r="E549" s="1">
        <v>0.65</v>
      </c>
      <c r="F549">
        <v>19.899999999999999</v>
      </c>
      <c r="G549">
        <f t="shared" ca="1" si="85"/>
        <v>54.048620189015942</v>
      </c>
      <c r="H549">
        <f t="shared" ca="1" si="83"/>
        <v>18.639901899242478</v>
      </c>
      <c r="I549">
        <f ca="1">User_Model_Calcs!A549-Sat_Data!$B$5</f>
        <v>19.613063458340861</v>
      </c>
      <c r="J549">
        <f ca="1">(Earth_Data!$B$1/SQRT(1-Earth_Data!$B$2^2*SIN(RADIANS(User_Model_Calcs!B549))^2))*COS(RADIANS(User_Model_Calcs!B549))</f>
        <v>5170.4899755729521</v>
      </c>
      <c r="K549">
        <f ca="1">((Earth_Data!$B$1*(1-Earth_Data!$B$2^2))/SQRT(1-Earth_Data!$B$2^2*SIN(RADIANS(User_Model_Calcs!B549))^2))*SIN(RADIANS(User_Model_Calcs!B549))</f>
        <v>-3722.0071055957737</v>
      </c>
      <c r="L549">
        <f t="shared" ca="1" si="86"/>
        <v>-35.748444921867041</v>
      </c>
      <c r="M549">
        <f t="shared" ca="1" si="87"/>
        <v>6370.8165474769257</v>
      </c>
      <c r="N549">
        <f ca="1">SQRT(User_Model_Calcs!M549^2+Sat_Data!$B$3^2-2*User_Model_Calcs!M549*Sat_Data!$B$3*COS(RADIANS(L549))*COS(RADIANS(I549)))</f>
        <v>37519.073306660692</v>
      </c>
      <c r="O549">
        <f ca="1">DEGREES(ACOS(((Earth_Data!$B$1+Sat_Data!$B$2)/User_Model_Calcs!N549)*SQRT(1-COS(RADIANS(User_Model_Calcs!I549))^2*COS(RADIANS(User_Model_Calcs!B549))^2)))</f>
        <v>43.384039475226963</v>
      </c>
      <c r="P549">
        <f t="shared" ca="1" si="84"/>
        <v>31.26815869866801</v>
      </c>
    </row>
    <row r="550" spans="1:16" x14ac:dyDescent="0.25">
      <c r="A550">
        <f t="shared" ca="1" si="80"/>
        <v>128.4389597119677</v>
      </c>
      <c r="B550">
        <f t="shared" ca="1" si="81"/>
        <v>-37.331989767967279</v>
      </c>
      <c r="C550" s="6">
        <v>20135.9375</v>
      </c>
      <c r="D550">
        <f t="shared" ca="1" si="82"/>
        <v>0.75</v>
      </c>
      <c r="E550" s="1">
        <v>0.65</v>
      </c>
      <c r="F550">
        <v>19.899999999999999</v>
      </c>
      <c r="G550">
        <f t="shared" ca="1" si="85"/>
        <v>42.007420362456692</v>
      </c>
      <c r="H550">
        <f t="shared" ca="1" si="83"/>
        <v>17.840373713270509</v>
      </c>
      <c r="I550">
        <f ca="1">User_Model_Calcs!A550-Sat_Data!$B$5</f>
        <v>18.438959711967698</v>
      </c>
      <c r="J550">
        <f ca="1">(Earth_Data!$B$1/SQRT(1-Earth_Data!$B$2^2*SIN(RADIANS(User_Model_Calcs!B550))^2))*COS(RADIANS(User_Model_Calcs!B550))</f>
        <v>5077.7369444726737</v>
      </c>
      <c r="K550">
        <f ca="1">((Earth_Data!$B$1*(1-Earth_Data!$B$2^2))/SQRT(1-Earth_Data!$B$2^2*SIN(RADIANS(User_Model_Calcs!B550))^2))*SIN(RADIANS(User_Model_Calcs!B550))</f>
        <v>-3846.7554520745493</v>
      </c>
      <c r="L550">
        <f t="shared" ca="1" si="86"/>
        <v>-37.146579444032248</v>
      </c>
      <c r="M550">
        <f t="shared" ca="1" si="87"/>
        <v>6370.3171024155426</v>
      </c>
      <c r="N550">
        <f ca="1">SQRT(User_Model_Calcs!M550^2+Sat_Data!$B$3^2-2*User_Model_Calcs!M550*Sat_Data!$B$3*COS(RADIANS(L550))*COS(RADIANS(I550)))</f>
        <v>37579.009404313685</v>
      </c>
      <c r="O550">
        <f ca="1">DEGREES(ACOS(((Earth_Data!$B$1+Sat_Data!$B$2)/User_Model_Calcs!N550)*SQRT(1-COS(RADIANS(User_Model_Calcs!I550))^2*COS(RADIANS(User_Model_Calcs!B550))^2)))</f>
        <v>42.55593301948327</v>
      </c>
      <c r="P550">
        <f t="shared" ca="1" si="84"/>
        <v>28.801600586000863</v>
      </c>
    </row>
    <row r="551" spans="1:16" x14ac:dyDescent="0.25">
      <c r="A551">
        <f t="shared" ca="1" si="80"/>
        <v>127.66105122414291</v>
      </c>
      <c r="B551">
        <f t="shared" ca="1" si="81"/>
        <v>-33.786110829580814</v>
      </c>
      <c r="C551" s="6">
        <v>20135.9375</v>
      </c>
      <c r="D551">
        <f t="shared" ca="1" si="82"/>
        <v>3</v>
      </c>
      <c r="E551" s="1">
        <v>0.65</v>
      </c>
      <c r="F551">
        <v>19.899999999999999</v>
      </c>
      <c r="G551">
        <f t="shared" ca="1" si="85"/>
        <v>54.048620189015942</v>
      </c>
      <c r="H551">
        <f t="shared" ca="1" si="83"/>
        <v>17.99096032315861</v>
      </c>
      <c r="I551">
        <f ca="1">User_Model_Calcs!A551-Sat_Data!$B$5</f>
        <v>17.661051224142909</v>
      </c>
      <c r="J551">
        <f ca="1">(Earth_Data!$B$1/SQRT(1-Earth_Data!$B$2^2*SIN(RADIANS(User_Model_Calcs!B551))^2))*COS(RADIANS(User_Model_Calcs!B551))</f>
        <v>5306.4908722181017</v>
      </c>
      <c r="K551">
        <f ca="1">((Earth_Data!$B$1*(1-Earth_Data!$B$2^2))/SQRT(1-Earth_Data!$B$2^2*SIN(RADIANS(User_Model_Calcs!B551))^2))*SIN(RADIANS(User_Model_Calcs!B551))</f>
        <v>-3526.7544532326242</v>
      </c>
      <c r="L551">
        <f t="shared" ca="1" si="86"/>
        <v>-33.608466272410531</v>
      </c>
      <c r="M551">
        <f t="shared" ca="1" si="87"/>
        <v>6371.5651413393061</v>
      </c>
      <c r="N551">
        <f ca="1">SQRT(User_Model_Calcs!M551^2+Sat_Data!$B$3^2-2*User_Model_Calcs!M551*Sat_Data!$B$3*COS(RADIANS(L551))*COS(RADIANS(I551)))</f>
        <v>37309.721158165812</v>
      </c>
      <c r="O551">
        <f ca="1">DEGREES(ACOS(((Earth_Data!$B$1+Sat_Data!$B$2)/User_Model_Calcs!N551)*SQRT(1-COS(RADIANS(User_Model_Calcs!I551))^2*COS(RADIANS(User_Model_Calcs!B551))^2)))</f>
        <v>46.367150864880635</v>
      </c>
      <c r="P551">
        <f t="shared" ca="1" si="84"/>
        <v>29.793305745472878</v>
      </c>
    </row>
    <row r="552" spans="1:16" x14ac:dyDescent="0.25">
      <c r="A552">
        <f t="shared" ca="1" si="80"/>
        <v>131.02041697595004</v>
      </c>
      <c r="B552">
        <f t="shared" ca="1" si="81"/>
        <v>-33.487638010457026</v>
      </c>
      <c r="C552" s="6">
        <v>20135.9375</v>
      </c>
      <c r="D552">
        <f t="shared" ca="1" si="82"/>
        <v>3</v>
      </c>
      <c r="E552" s="1">
        <v>0.65</v>
      </c>
      <c r="F552">
        <v>19.899999999999999</v>
      </c>
      <c r="G552">
        <f t="shared" ca="1" si="85"/>
        <v>54.048620189015942</v>
      </c>
      <c r="H552">
        <f t="shared" ca="1" si="83"/>
        <v>23.312136604724266</v>
      </c>
      <c r="I552">
        <f ca="1">User_Model_Calcs!A552-Sat_Data!$B$5</f>
        <v>21.020416975950042</v>
      </c>
      <c r="J552">
        <f ca="1">(Earth_Data!$B$1/SQRT(1-Earth_Data!$B$2^2*SIN(RADIANS(User_Model_Calcs!B552))^2))*COS(RADIANS(User_Model_Calcs!B552))</f>
        <v>5324.8288310028083</v>
      </c>
      <c r="K552">
        <f ca="1">((Earth_Data!$B$1*(1-Earth_Data!$B$2^2))/SQRT(1-Earth_Data!$B$2^2*SIN(RADIANS(User_Model_Calcs!B552))^2))*SIN(RADIANS(User_Model_Calcs!B552))</f>
        <v>-3499.1921083178745</v>
      </c>
      <c r="L552">
        <f t="shared" ca="1" si="86"/>
        <v>-33.310772679549977</v>
      </c>
      <c r="M552">
        <f t="shared" ca="1" si="87"/>
        <v>6371.6675596261948</v>
      </c>
      <c r="N552">
        <f ca="1">SQRT(User_Model_Calcs!M552^2+Sat_Data!$B$3^2-2*User_Model_Calcs!M552*Sat_Data!$B$3*COS(RADIANS(L552))*COS(RADIANS(I552)))</f>
        <v>37406.699746448649</v>
      </c>
      <c r="O552">
        <f ca="1">DEGREES(ACOS(((Earth_Data!$B$1+Sat_Data!$B$2)/User_Model_Calcs!N552)*SQRT(1-COS(RADIANS(User_Model_Calcs!I552))^2*COS(RADIANS(User_Model_Calcs!B552))^2)))</f>
        <v>44.971073934004551</v>
      </c>
      <c r="P552">
        <f t="shared" ca="1" si="84"/>
        <v>34.855404067989319</v>
      </c>
    </row>
    <row r="553" spans="1:16" x14ac:dyDescent="0.25">
      <c r="A553">
        <f t="shared" ca="1" si="80"/>
        <v>130.28237155039832</v>
      </c>
      <c r="B553">
        <f t="shared" ca="1" si="81"/>
        <v>-36.741301299404952</v>
      </c>
      <c r="C553" s="6">
        <v>20135.9375</v>
      </c>
      <c r="D553">
        <f t="shared" ca="1" si="82"/>
        <v>0.75</v>
      </c>
      <c r="E553" s="1">
        <v>0.65</v>
      </c>
      <c r="F553">
        <v>19.899999999999999</v>
      </c>
      <c r="G553">
        <f t="shared" ca="1" si="85"/>
        <v>42.007420362456692</v>
      </c>
      <c r="H553">
        <f t="shared" ca="1" si="83"/>
        <v>17.760435484096011</v>
      </c>
      <c r="I553">
        <f ca="1">User_Model_Calcs!A553-Sat_Data!$B$5</f>
        <v>20.282371550398324</v>
      </c>
      <c r="J553">
        <f ca="1">(Earth_Data!$B$1/SQRT(1-Earth_Data!$B$2^2*SIN(RADIANS(User_Model_Calcs!B553))^2))*COS(RADIANS(User_Model_Calcs!B553))</f>
        <v>5117.2214205891687</v>
      </c>
      <c r="K553">
        <f ca="1">((Earth_Data!$B$1*(1-Earth_Data!$B$2^2))/SQRT(1-Earth_Data!$B$2^2*SIN(RADIANS(User_Model_Calcs!B553))^2))*SIN(RADIANS(User_Model_Calcs!B553))</f>
        <v>-3794.4274593609116</v>
      </c>
      <c r="L553">
        <f t="shared" ca="1" si="86"/>
        <v>-36.556990994270144</v>
      </c>
      <c r="M553">
        <f t="shared" ca="1" si="87"/>
        <v>6370.5286132069714</v>
      </c>
      <c r="N553">
        <f ca="1">SQRT(User_Model_Calcs!M553^2+Sat_Data!$B$3^2-2*User_Model_Calcs!M553*Sat_Data!$B$3*COS(RADIANS(L553))*COS(RADIANS(I553)))</f>
        <v>37598.249720653752</v>
      </c>
      <c r="O553">
        <f ca="1">DEGREES(ACOS(((Earth_Data!$B$1+Sat_Data!$B$2)/User_Model_Calcs!N553)*SQRT(1-COS(RADIANS(User_Model_Calcs!I553))^2*COS(RADIANS(User_Model_Calcs!B553))^2)))</f>
        <v>42.29849613507352</v>
      </c>
      <c r="P553">
        <f t="shared" ca="1" si="84"/>
        <v>31.707198106451482</v>
      </c>
    </row>
    <row r="554" spans="1:16" x14ac:dyDescent="0.25">
      <c r="A554">
        <f t="shared" ca="1" si="80"/>
        <v>128.25096614213527</v>
      </c>
      <c r="B554">
        <f t="shared" ca="1" si="81"/>
        <v>-33.634960456867823</v>
      </c>
      <c r="C554" s="6">
        <v>20135.9375</v>
      </c>
      <c r="D554">
        <f t="shared" ca="1" si="82"/>
        <v>0.75</v>
      </c>
      <c r="E554" s="1">
        <v>0.65</v>
      </c>
      <c r="F554">
        <v>19.899999999999999</v>
      </c>
      <c r="G554">
        <f t="shared" ca="1" si="85"/>
        <v>42.007420362456692</v>
      </c>
      <c r="H554">
        <f t="shared" ca="1" si="83"/>
        <v>23.160626222689864</v>
      </c>
      <c r="I554">
        <f ca="1">User_Model_Calcs!A554-Sat_Data!$B$5</f>
        <v>18.250966142135269</v>
      </c>
      <c r="J554">
        <f ca="1">(Earth_Data!$B$1/SQRT(1-Earth_Data!$B$2^2*SIN(RADIANS(User_Model_Calcs!B554))^2))*COS(RADIANS(User_Model_Calcs!B554))</f>
        <v>5315.7954998280675</v>
      </c>
      <c r="K554">
        <f ca="1">((Earth_Data!$B$1*(1-Earth_Data!$B$2^2))/SQRT(1-Earth_Data!$B$2^2*SIN(RADIANS(User_Model_Calcs!B554))^2))*SIN(RADIANS(User_Model_Calcs!B554))</f>
        <v>-3512.8083090272376</v>
      </c>
      <c r="L554">
        <f t="shared" ca="1" si="86"/>
        <v>-33.457708114329073</v>
      </c>
      <c r="M554">
        <f t="shared" ca="1" si="87"/>
        <v>6371.617064133965</v>
      </c>
      <c r="N554">
        <f ca="1">SQRT(User_Model_Calcs!M554^2+Sat_Data!$B$3^2-2*User_Model_Calcs!M554*Sat_Data!$B$3*COS(RADIANS(L554))*COS(RADIANS(I554)))</f>
        <v>37318.777441041231</v>
      </c>
      <c r="O554">
        <f ca="1">DEGREES(ACOS(((Earth_Data!$B$1+Sat_Data!$B$2)/User_Model_Calcs!N554)*SQRT(1-COS(RADIANS(User_Model_Calcs!I554))^2*COS(RADIANS(User_Model_Calcs!B554))^2)))</f>
        <v>46.235841267647359</v>
      </c>
      <c r="P554">
        <f t="shared" ca="1" si="84"/>
        <v>30.767840950814136</v>
      </c>
    </row>
    <row r="555" spans="1:16" x14ac:dyDescent="0.25">
      <c r="A555">
        <f t="shared" ca="1" si="80"/>
        <v>129.72221006337088</v>
      </c>
      <c r="B555">
        <f t="shared" ca="1" si="81"/>
        <v>-34.075524025233086</v>
      </c>
      <c r="C555" s="6">
        <v>20135.9375</v>
      </c>
      <c r="D555">
        <f t="shared" ca="1" si="82"/>
        <v>3</v>
      </c>
      <c r="E555" s="1">
        <v>0.65</v>
      </c>
      <c r="F555">
        <v>19.899999999999999</v>
      </c>
      <c r="G555">
        <f t="shared" ca="1" si="85"/>
        <v>54.048620189015942</v>
      </c>
      <c r="H555">
        <f t="shared" ca="1" si="83"/>
        <v>14.924049795587663</v>
      </c>
      <c r="I555">
        <f ca="1">User_Model_Calcs!A555-Sat_Data!$B$5</f>
        <v>19.722210063370881</v>
      </c>
      <c r="J555">
        <f ca="1">(Earth_Data!$B$1/SQRT(1-Earth_Data!$B$2^2*SIN(RADIANS(User_Model_Calcs!B555))^2))*COS(RADIANS(User_Model_Calcs!B555))</f>
        <v>5288.5717983527493</v>
      </c>
      <c r="K555">
        <f ca="1">((Earth_Data!$B$1*(1-Earth_Data!$B$2^2))/SQRT(1-Earth_Data!$B$2^2*SIN(RADIANS(User_Model_Calcs!B555))^2))*SIN(RADIANS(User_Model_Calcs!B555))</f>
        <v>-3553.3898893842666</v>
      </c>
      <c r="L555">
        <f t="shared" ca="1" si="86"/>
        <v>-33.897142235772556</v>
      </c>
      <c r="M555">
        <f t="shared" ca="1" si="87"/>
        <v>6371.4654022689601</v>
      </c>
      <c r="N555">
        <f ca="1">SQRT(User_Model_Calcs!M555^2+Sat_Data!$B$3^2-2*User_Model_Calcs!M555*Sat_Data!$B$3*COS(RADIANS(L555))*COS(RADIANS(I555)))</f>
        <v>37397.796185698535</v>
      </c>
      <c r="O555">
        <f ca="1">DEGREES(ACOS(((Earth_Data!$B$1+Sat_Data!$B$2)/User_Model_Calcs!N555)*SQRT(1-COS(RADIANS(User_Model_Calcs!I555))^2*COS(RADIANS(User_Model_Calcs!B555))^2)))</f>
        <v>45.094446717471861</v>
      </c>
      <c r="P555">
        <f t="shared" ca="1" si="84"/>
        <v>32.612473944336827</v>
      </c>
    </row>
    <row r="556" spans="1:16" x14ac:dyDescent="0.25">
      <c r="A556">
        <f t="shared" ca="1" si="80"/>
        <v>128.65995870740983</v>
      </c>
      <c r="B556">
        <f t="shared" ca="1" si="81"/>
        <v>-36.661808281219571</v>
      </c>
      <c r="C556" s="6">
        <v>20135.9375</v>
      </c>
      <c r="D556">
        <f t="shared" ca="1" si="82"/>
        <v>1.2</v>
      </c>
      <c r="E556" s="1">
        <v>0.65</v>
      </c>
      <c r="F556">
        <v>19.899999999999999</v>
      </c>
      <c r="G556">
        <f t="shared" ca="1" si="85"/>
        <v>46.089820015575185</v>
      </c>
      <c r="H556">
        <f t="shared" ca="1" si="83"/>
        <v>22.61275652329763</v>
      </c>
      <c r="I556">
        <f ca="1">User_Model_Calcs!A556-Sat_Data!$B$5</f>
        <v>18.659958707409828</v>
      </c>
      <c r="J556">
        <f ca="1">(Earth_Data!$B$1/SQRT(1-Earth_Data!$B$2^2*SIN(RADIANS(User_Model_Calcs!B556))^2))*COS(RADIANS(User_Model_Calcs!B556))</f>
        <v>5122.4935667581503</v>
      </c>
      <c r="K556">
        <f ca="1">((Earth_Data!$B$1*(1-Earth_Data!$B$2^2))/SQRT(1-Earth_Data!$B$2^2*SIN(RADIANS(User_Model_Calcs!B556))^2))*SIN(RADIANS(User_Model_Calcs!B556))</f>
        <v>-3787.35473322704</v>
      </c>
      <c r="L556">
        <f t="shared" ca="1" si="86"/>
        <v>-36.477651988843711</v>
      </c>
      <c r="M556">
        <f t="shared" ca="1" si="87"/>
        <v>6370.5569785361704</v>
      </c>
      <c r="N556">
        <f ca="1">SQRT(User_Model_Calcs!M556^2+Sat_Data!$B$3^2-2*User_Model_Calcs!M556*Sat_Data!$B$3*COS(RADIANS(L556))*COS(RADIANS(I556)))</f>
        <v>37538.441246946022</v>
      </c>
      <c r="O556">
        <f ca="1">DEGREES(ACOS(((Earth_Data!$B$1+Sat_Data!$B$2)/User_Model_Calcs!N556)*SQRT(1-COS(RADIANS(User_Model_Calcs!I556))^2*COS(RADIANS(User_Model_Calcs!B556))^2)))</f>
        <v>43.113498945854765</v>
      </c>
      <c r="P556">
        <f t="shared" ca="1" si="84"/>
        <v>29.491639754278005</v>
      </c>
    </row>
    <row r="557" spans="1:16" x14ac:dyDescent="0.25">
      <c r="A557">
        <f t="shared" ca="1" si="80"/>
        <v>130.33169969345127</v>
      </c>
      <c r="B557">
        <f t="shared" ca="1" si="81"/>
        <v>-32.657919374335073</v>
      </c>
      <c r="C557" s="6">
        <v>20135.9375</v>
      </c>
      <c r="D557">
        <f t="shared" ca="1" si="82"/>
        <v>1.2</v>
      </c>
      <c r="E557" s="1">
        <v>0.65</v>
      </c>
      <c r="F557">
        <v>19.899999999999999</v>
      </c>
      <c r="G557">
        <f t="shared" ca="1" si="85"/>
        <v>46.089820015575185</v>
      </c>
      <c r="H557">
        <f t="shared" ca="1" si="83"/>
        <v>15.464330742042323</v>
      </c>
      <c r="I557">
        <f ca="1">User_Model_Calcs!A557-Sat_Data!$B$5</f>
        <v>20.33169969345127</v>
      </c>
      <c r="J557">
        <f ca="1">(Earth_Data!$B$1/SQRT(1-Earth_Data!$B$2^2*SIN(RADIANS(User_Model_Calcs!B557))^2))*COS(RADIANS(User_Model_Calcs!B557))</f>
        <v>5375.0444118313617</v>
      </c>
      <c r="K557">
        <f ca="1">((Earth_Data!$B$1*(1-Earth_Data!$B$2^2))/SQRT(1-Earth_Data!$B$2^2*SIN(RADIANS(User_Model_Calcs!B557))^2))*SIN(RADIANS(User_Model_Calcs!B557))</f>
        <v>-3422.0815339624419</v>
      </c>
      <c r="L557">
        <f t="shared" ca="1" si="86"/>
        <v>-32.483320388052007</v>
      </c>
      <c r="M557">
        <f t="shared" ca="1" si="87"/>
        <v>6371.9498157350772</v>
      </c>
      <c r="N557">
        <f ca="1">SQRT(User_Model_Calcs!M557^2+Sat_Data!$B$3^2-2*User_Model_Calcs!M557*Sat_Data!$B$3*COS(RADIANS(L557))*COS(RADIANS(I557)))</f>
        <v>37328.115927438463</v>
      </c>
      <c r="O557">
        <f ca="1">DEGREES(ACOS(((Earth_Data!$B$1+Sat_Data!$B$2)/User_Model_Calcs!N557)*SQRT(1-COS(RADIANS(User_Model_Calcs!I557))^2*COS(RADIANS(User_Model_Calcs!B557))^2)))</f>
        <v>46.105573009115183</v>
      </c>
      <c r="P557">
        <f t="shared" ca="1" si="84"/>
        <v>34.476073975135158</v>
      </c>
    </row>
    <row r="558" spans="1:16" x14ac:dyDescent="0.25">
      <c r="A558">
        <f t="shared" ca="1" si="80"/>
        <v>127.50592979809366</v>
      </c>
      <c r="B558">
        <f t="shared" ca="1" si="81"/>
        <v>-33.560096864145827</v>
      </c>
      <c r="C558" s="6">
        <v>20135.9375</v>
      </c>
      <c r="D558">
        <f t="shared" ca="1" si="82"/>
        <v>3</v>
      </c>
      <c r="E558" s="1">
        <v>0.65</v>
      </c>
      <c r="F558">
        <v>19.899999999999999</v>
      </c>
      <c r="G558">
        <f t="shared" ca="1" si="85"/>
        <v>54.048620189015942</v>
      </c>
      <c r="H558">
        <f t="shared" ca="1" si="83"/>
        <v>23.13193228643317</v>
      </c>
      <c r="I558">
        <f ca="1">User_Model_Calcs!A558-Sat_Data!$B$5</f>
        <v>17.505929798093661</v>
      </c>
      <c r="J558">
        <f ca="1">(Earth_Data!$B$1/SQRT(1-Earth_Data!$B$2^2*SIN(RADIANS(User_Model_Calcs!B558))^2))*COS(RADIANS(User_Model_Calcs!B558))</f>
        <v>5320.390292902347</v>
      </c>
      <c r="K558">
        <f ca="1">((Earth_Data!$B$1*(1-Earth_Data!$B$2^2))/SQRT(1-Earth_Data!$B$2^2*SIN(RADIANS(User_Model_Calcs!B558))^2))*SIN(RADIANS(User_Model_Calcs!B558))</f>
        <v>-3505.8919423103421</v>
      </c>
      <c r="L558">
        <f t="shared" ca="1" si="86"/>
        <v>-33.383040603168965</v>
      </c>
      <c r="M558">
        <f t="shared" ca="1" si="87"/>
        <v>6371.642737941771</v>
      </c>
      <c r="N558">
        <f ca="1">SQRT(User_Model_Calcs!M558^2+Sat_Data!$B$3^2-2*User_Model_Calcs!M558*Sat_Data!$B$3*COS(RADIANS(L558))*COS(RADIANS(I558)))</f>
        <v>37289.843916968792</v>
      </c>
      <c r="O558">
        <f ca="1">DEGREES(ACOS(((Earth_Data!$B$1+Sat_Data!$B$2)/User_Model_Calcs!N558)*SQRT(1-COS(RADIANS(User_Model_Calcs!I558))^2*COS(RADIANS(User_Model_Calcs!B558))^2)))</f>
        <v>46.659910628402727</v>
      </c>
      <c r="P558">
        <f t="shared" ca="1" si="84"/>
        <v>29.707394033510926</v>
      </c>
    </row>
    <row r="559" spans="1:16" x14ac:dyDescent="0.25">
      <c r="A559">
        <f t="shared" ca="1" si="80"/>
        <v>132.21990727058699</v>
      </c>
      <c r="B559">
        <f t="shared" ca="1" si="81"/>
        <v>-35.181850811447312</v>
      </c>
      <c r="C559" s="6">
        <v>20135.9375</v>
      </c>
      <c r="D559">
        <f t="shared" ca="1" si="82"/>
        <v>1.2</v>
      </c>
      <c r="E559" s="1">
        <v>0.65</v>
      </c>
      <c r="F559">
        <v>19.899999999999999</v>
      </c>
      <c r="G559">
        <f t="shared" ca="1" si="85"/>
        <v>46.089820015575185</v>
      </c>
      <c r="H559">
        <f t="shared" ca="1" si="83"/>
        <v>21.395907269758027</v>
      </c>
      <c r="I559">
        <f ca="1">User_Model_Calcs!A559-Sat_Data!$B$5</f>
        <v>22.219907270586987</v>
      </c>
      <c r="J559">
        <f ca="1">(Earth_Data!$B$1/SQRT(1-Earth_Data!$B$2^2*SIN(RADIANS(User_Model_Calcs!B559))^2))*COS(RADIANS(User_Model_Calcs!B559))</f>
        <v>5218.8313345668257</v>
      </c>
      <c r="K559">
        <f ca="1">((Earth_Data!$B$1*(1-Earth_Data!$B$2^2))/SQRT(1-Earth_Data!$B$2^2*SIN(RADIANS(User_Model_Calcs!B559))^2))*SIN(RADIANS(User_Model_Calcs!B559))</f>
        <v>-3654.3761703052946</v>
      </c>
      <c r="L559">
        <f t="shared" ca="1" si="86"/>
        <v>-35.000818657489702</v>
      </c>
      <c r="M559">
        <f t="shared" ca="1" si="87"/>
        <v>6371.0804180101004</v>
      </c>
      <c r="N559">
        <f ca="1">SQRT(User_Model_Calcs!M559^2+Sat_Data!$B$3^2-2*User_Model_Calcs!M559*Sat_Data!$B$3*COS(RADIANS(L559))*COS(RADIANS(I559)))</f>
        <v>37563.17462539886</v>
      </c>
      <c r="O559">
        <f ca="1">DEGREES(ACOS(((Earth_Data!$B$1+Sat_Data!$B$2)/User_Model_Calcs!N559)*SQRT(1-COS(RADIANS(User_Model_Calcs!I559))^2*COS(RADIANS(User_Model_Calcs!B559))^2)))</f>
        <v>42.783352395673063</v>
      </c>
      <c r="P559">
        <f t="shared" ca="1" si="84"/>
        <v>35.336034366997389</v>
      </c>
    </row>
    <row r="560" spans="1:16" x14ac:dyDescent="0.25">
      <c r="A560">
        <f t="shared" ca="1" si="80"/>
        <v>128.54964001985962</v>
      </c>
      <c r="B560">
        <f t="shared" ca="1" si="81"/>
        <v>-36.394024239274096</v>
      </c>
      <c r="C560" s="6">
        <v>20135.9375</v>
      </c>
      <c r="D560">
        <f t="shared" ca="1" si="82"/>
        <v>3</v>
      </c>
      <c r="E560" s="1">
        <v>0.65</v>
      </c>
      <c r="F560">
        <v>19.899999999999999</v>
      </c>
      <c r="G560">
        <f t="shared" ca="1" si="85"/>
        <v>54.048620189015942</v>
      </c>
      <c r="H560">
        <f t="shared" ca="1" si="83"/>
        <v>22.534095297567958</v>
      </c>
      <c r="I560">
        <f ca="1">User_Model_Calcs!A560-Sat_Data!$B$5</f>
        <v>18.549640019859623</v>
      </c>
      <c r="J560">
        <f ca="1">(Earth_Data!$B$1/SQRT(1-Earth_Data!$B$2^2*SIN(RADIANS(User_Model_Calcs!B560))^2))*COS(RADIANS(User_Model_Calcs!B560))</f>
        <v>5140.1807573538836</v>
      </c>
      <c r="K560">
        <f ca="1">((Earth_Data!$B$1*(1-Earth_Data!$B$2^2))/SQRT(1-Earth_Data!$B$2^2*SIN(RADIANS(User_Model_Calcs!B560))^2))*SIN(RADIANS(User_Model_Calcs!B560))</f>
        <v>-3763.4762085313846</v>
      </c>
      <c r="L560">
        <f t="shared" ca="1" si="86"/>
        <v>-36.210397157723094</v>
      </c>
      <c r="M560">
        <f t="shared" ca="1" si="87"/>
        <v>6370.6523520321607</v>
      </c>
      <c r="N560">
        <f ca="1">SQRT(User_Model_Calcs!M560^2+Sat_Data!$B$3^2-2*User_Model_Calcs!M560*Sat_Data!$B$3*COS(RADIANS(L560))*COS(RADIANS(I560)))</f>
        <v>37516.081754508908</v>
      </c>
      <c r="O560">
        <f ca="1">DEGREES(ACOS(((Earth_Data!$B$1+Sat_Data!$B$2)/User_Model_Calcs!N560)*SQRT(1-COS(RADIANS(User_Model_Calcs!I560))^2*COS(RADIANS(User_Model_Calcs!B560))^2)))</f>
        <v>43.42270228921398</v>
      </c>
      <c r="P560">
        <f t="shared" ca="1" si="84"/>
        <v>29.490213069436113</v>
      </c>
    </row>
    <row r="561" spans="1:16" x14ac:dyDescent="0.25">
      <c r="A561">
        <f t="shared" ca="1" si="80"/>
        <v>129.1077016877351</v>
      </c>
      <c r="B561">
        <f t="shared" ca="1" si="81"/>
        <v>-35.103655015288844</v>
      </c>
      <c r="C561" s="6">
        <v>20135.9375</v>
      </c>
      <c r="D561">
        <f t="shared" ca="1" si="82"/>
        <v>3</v>
      </c>
      <c r="E561" s="1">
        <v>0.65</v>
      </c>
      <c r="F561">
        <v>19.899999999999999</v>
      </c>
      <c r="G561">
        <f t="shared" ca="1" si="85"/>
        <v>54.048620189015942</v>
      </c>
      <c r="H561">
        <f t="shared" ca="1" si="83"/>
        <v>23.492127397511656</v>
      </c>
      <c r="I561">
        <f ca="1">User_Model_Calcs!A561-Sat_Data!$B$5</f>
        <v>19.107701687735101</v>
      </c>
      <c r="J561">
        <f ca="1">(Earth_Data!$B$1/SQRT(1-Earth_Data!$B$2^2*SIN(RADIANS(User_Model_Calcs!B561))^2))*COS(RADIANS(User_Model_Calcs!B561))</f>
        <v>5223.8249689289578</v>
      </c>
      <c r="K561">
        <f ca="1">((Earth_Data!$B$1*(1-Earth_Data!$B$2^2))/SQRT(1-Earth_Data!$B$2^2*SIN(RADIANS(User_Model_Calcs!B561))^2))*SIN(RADIANS(User_Model_Calcs!B561))</f>
        <v>-3647.2822051761418</v>
      </c>
      <c r="L561">
        <f t="shared" ca="1" si="86"/>
        <v>-34.92280140002174</v>
      </c>
      <c r="M561">
        <f t="shared" ca="1" si="87"/>
        <v>6371.1078149879213</v>
      </c>
      <c r="N561">
        <f ca="1">SQRT(User_Model_Calcs!M561^2+Sat_Data!$B$3^2-2*User_Model_Calcs!M561*Sat_Data!$B$3*COS(RADIANS(L561))*COS(RADIANS(I561)))</f>
        <v>37445.424505268013</v>
      </c>
      <c r="O561">
        <f ca="1">DEGREES(ACOS(((Earth_Data!$B$1+Sat_Data!$B$2)/User_Model_Calcs!N561)*SQRT(1-COS(RADIANS(User_Model_Calcs!I561))^2*COS(RADIANS(User_Model_Calcs!B561))^2)))</f>
        <v>44.41433097351085</v>
      </c>
      <c r="P561">
        <f t="shared" ca="1" si="84"/>
        <v>31.066001678922508</v>
      </c>
    </row>
    <row r="562" spans="1:16" x14ac:dyDescent="0.25">
      <c r="A562">
        <f t="shared" ca="1" si="80"/>
        <v>131.42900583848493</v>
      </c>
      <c r="B562">
        <f t="shared" ca="1" si="81"/>
        <v>-34.750340024618602</v>
      </c>
      <c r="C562" s="6">
        <v>20135.9375</v>
      </c>
      <c r="D562">
        <f t="shared" ca="1" si="82"/>
        <v>0.75</v>
      </c>
      <c r="E562" s="1">
        <v>0.65</v>
      </c>
      <c r="F562">
        <v>19.899999999999999</v>
      </c>
      <c r="G562">
        <f t="shared" ca="1" si="85"/>
        <v>42.007420362456692</v>
      </c>
      <c r="H562">
        <f t="shared" ca="1" si="83"/>
        <v>15.674396173097408</v>
      </c>
      <c r="I562">
        <f ca="1">User_Model_Calcs!A562-Sat_Data!$B$5</f>
        <v>21.429005838484926</v>
      </c>
      <c r="J562">
        <f ca="1">(Earth_Data!$B$1/SQRT(1-Earth_Data!$B$2^2*SIN(RADIANS(User_Model_Calcs!B562))^2))*COS(RADIANS(User_Model_Calcs!B562))</f>
        <v>5246.266202114216</v>
      </c>
      <c r="K562">
        <f ca="1">((Earth_Data!$B$1*(1-Earth_Data!$B$2^2))/SQRT(1-Earth_Data!$B$2^2*SIN(RADIANS(User_Model_Calcs!B562))^2))*SIN(RADIANS(User_Model_Calcs!B562))</f>
        <v>-3615.1457344280002</v>
      </c>
      <c r="L562">
        <f t="shared" ca="1" si="86"/>
        <v>-34.570309827924341</v>
      </c>
      <c r="M562">
        <f t="shared" ca="1" si="87"/>
        <v>6371.2312581320484</v>
      </c>
      <c r="N562">
        <f ca="1">SQRT(User_Model_Calcs!M562^2+Sat_Data!$B$3^2-2*User_Model_Calcs!M562*Sat_Data!$B$3*COS(RADIANS(L562))*COS(RADIANS(I562)))</f>
        <v>37504.42585026117</v>
      </c>
      <c r="O562">
        <f ca="1">DEGREES(ACOS(((Earth_Data!$B$1+Sat_Data!$B$2)/User_Model_Calcs!N562)*SQRT(1-COS(RADIANS(User_Model_Calcs!I562))^2*COS(RADIANS(User_Model_Calcs!B562))^2)))</f>
        <v>43.593049960891328</v>
      </c>
      <c r="P562">
        <f t="shared" ca="1" si="84"/>
        <v>34.549709307734517</v>
      </c>
    </row>
    <row r="563" spans="1:16" x14ac:dyDescent="0.25">
      <c r="A563">
        <f t="shared" ca="1" si="80"/>
        <v>128.69700910795046</v>
      </c>
      <c r="B563">
        <f t="shared" ca="1" si="81"/>
        <v>-37.230687945728192</v>
      </c>
      <c r="C563" s="6">
        <v>20135.9375</v>
      </c>
      <c r="D563">
        <f t="shared" ca="1" si="82"/>
        <v>3</v>
      </c>
      <c r="E563" s="1">
        <v>0.65</v>
      </c>
      <c r="F563">
        <v>19.899999999999999</v>
      </c>
      <c r="G563">
        <f t="shared" ca="1" si="85"/>
        <v>54.048620189015942</v>
      </c>
      <c r="H563">
        <f t="shared" ca="1" si="83"/>
        <v>19.039680785353625</v>
      </c>
      <c r="I563">
        <f ca="1">User_Model_Calcs!A563-Sat_Data!$B$5</f>
        <v>18.697009107950464</v>
      </c>
      <c r="J563">
        <f ca="1">(Earth_Data!$B$1/SQRT(1-Earth_Data!$B$2^2*SIN(RADIANS(User_Model_Calcs!B563))^2))*COS(RADIANS(User_Model_Calcs!B563))</f>
        <v>5084.547022814103</v>
      </c>
      <c r="K563">
        <f ca="1">((Earth_Data!$B$1*(1-Earth_Data!$B$2^2))/SQRT(1-Earth_Data!$B$2^2*SIN(RADIANS(User_Model_Calcs!B563))^2))*SIN(RADIANS(User_Model_Calcs!B563))</f>
        <v>-3837.8099038657788</v>
      </c>
      <c r="L563">
        <f t="shared" ca="1" si="86"/>
        <v>-37.045460700894687</v>
      </c>
      <c r="M563">
        <f t="shared" ca="1" si="87"/>
        <v>6370.3534662856828</v>
      </c>
      <c r="N563">
        <f ca="1">SQRT(User_Model_Calcs!M563^2+Sat_Data!$B$3^2-2*User_Model_Calcs!M563*Sat_Data!$B$3*COS(RADIANS(L563))*COS(RADIANS(I563)))</f>
        <v>37579.948540032281</v>
      </c>
      <c r="O563">
        <f ca="1">DEGREES(ACOS(((Earth_Data!$B$1+Sat_Data!$B$2)/User_Model_Calcs!N563)*SQRT(1-COS(RADIANS(User_Model_Calcs!I563))^2*COS(RADIANS(User_Model_Calcs!B563))^2)))</f>
        <v>42.54374419313767</v>
      </c>
      <c r="P563">
        <f t="shared" ca="1" si="84"/>
        <v>29.22061474329162</v>
      </c>
    </row>
    <row r="564" spans="1:16" x14ac:dyDescent="0.25">
      <c r="A564">
        <f t="shared" ca="1" si="80"/>
        <v>131.16446539037597</v>
      </c>
      <c r="B564">
        <f t="shared" ca="1" si="81"/>
        <v>-33.914567923481862</v>
      </c>
      <c r="C564" s="6">
        <v>20135.9375</v>
      </c>
      <c r="D564">
        <f t="shared" ca="1" si="82"/>
        <v>0.75</v>
      </c>
      <c r="E564" s="1">
        <v>0.65</v>
      </c>
      <c r="F564">
        <v>19.899999999999999</v>
      </c>
      <c r="G564">
        <f t="shared" ca="1" si="85"/>
        <v>42.007420362456692</v>
      </c>
      <c r="H564">
        <f t="shared" ca="1" si="83"/>
        <v>20.023236086900489</v>
      </c>
      <c r="I564">
        <f ca="1">User_Model_Calcs!A564-Sat_Data!$B$5</f>
        <v>21.164465390375966</v>
      </c>
      <c r="J564">
        <f ca="1">(Earth_Data!$B$1/SQRT(1-Earth_Data!$B$2^2*SIN(RADIANS(User_Model_Calcs!B564))^2))*COS(RADIANS(User_Model_Calcs!B564))</f>
        <v>5298.5541372057369</v>
      </c>
      <c r="K564">
        <f ca="1">((Earth_Data!$B$1*(1-Earth_Data!$B$2^2))/SQRT(1-Earth_Data!$B$2^2*SIN(RADIANS(User_Model_Calcs!B564))^2))*SIN(RADIANS(User_Model_Calcs!B564))</f>
        <v>-3538.5877030425131</v>
      </c>
      <c r="L564">
        <f t="shared" ca="1" si="86"/>
        <v>-33.736593909454577</v>
      </c>
      <c r="M564">
        <f t="shared" ca="1" si="87"/>
        <v>6371.5209233764363</v>
      </c>
      <c r="N564">
        <f ca="1">SQRT(User_Model_Calcs!M564^2+Sat_Data!$B$3^2-2*User_Model_Calcs!M564*Sat_Data!$B$3*COS(RADIANS(L564))*COS(RADIANS(I564)))</f>
        <v>37439.709313179599</v>
      </c>
      <c r="O564">
        <f ca="1">DEGREES(ACOS(((Earth_Data!$B$1+Sat_Data!$B$2)/User_Model_Calcs!N564)*SQRT(1-COS(RADIANS(User_Model_Calcs!I564))^2*COS(RADIANS(User_Model_Calcs!B564))^2)))</f>
        <v>44.501523885865481</v>
      </c>
      <c r="P564">
        <f t="shared" ca="1" si="84"/>
        <v>34.756458402200707</v>
      </c>
    </row>
    <row r="565" spans="1:16" x14ac:dyDescent="0.25">
      <c r="A565">
        <f t="shared" ca="1" si="80"/>
        <v>129.45774428003543</v>
      </c>
      <c r="B565">
        <f t="shared" ca="1" si="81"/>
        <v>-32.988966508204108</v>
      </c>
      <c r="C565" s="6">
        <v>20135.9375</v>
      </c>
      <c r="D565">
        <f t="shared" ca="1" si="82"/>
        <v>1.2</v>
      </c>
      <c r="E565" s="1">
        <v>0.65</v>
      </c>
      <c r="F565">
        <v>19.899999999999999</v>
      </c>
      <c r="G565">
        <f t="shared" ca="1" si="85"/>
        <v>46.089820015575185</v>
      </c>
      <c r="H565">
        <f t="shared" ca="1" si="83"/>
        <v>17.727725617228277</v>
      </c>
      <c r="I565">
        <f ca="1">User_Model_Calcs!A565-Sat_Data!$B$5</f>
        <v>19.457744280035428</v>
      </c>
      <c r="J565">
        <f ca="1">(Earth_Data!$B$1/SQRT(1-Earth_Data!$B$2^2*SIN(RADIANS(User_Model_Calcs!B565))^2))*COS(RADIANS(User_Model_Calcs!B565))</f>
        <v>5355.1437664820878</v>
      </c>
      <c r="K565">
        <f ca="1">((Earth_Data!$B$1*(1-Earth_Data!$B$2^2))/SQRT(1-Earth_Data!$B$2^2*SIN(RADIANS(User_Model_Calcs!B565))^2))*SIN(RADIANS(User_Model_Calcs!B565))</f>
        <v>-3452.9335591607041</v>
      </c>
      <c r="L565">
        <f t="shared" ca="1" si="86"/>
        <v>-32.813445683724964</v>
      </c>
      <c r="M565">
        <f t="shared" ca="1" si="87"/>
        <v>6371.8376410318378</v>
      </c>
      <c r="N565">
        <f ca="1">SQRT(User_Model_Calcs!M565^2+Sat_Data!$B$3^2-2*User_Model_Calcs!M565*Sat_Data!$B$3*COS(RADIANS(L565))*COS(RADIANS(I565)))</f>
        <v>37317.77630696119</v>
      </c>
      <c r="O565">
        <f ca="1">DEGREES(ACOS(((Earth_Data!$B$1+Sat_Data!$B$2)/User_Model_Calcs!N565)*SQRT(1-COS(RADIANS(User_Model_Calcs!I565))^2*COS(RADIANS(User_Model_Calcs!B565))^2)))</f>
        <v>46.254221875793064</v>
      </c>
      <c r="P565">
        <f t="shared" ca="1" si="84"/>
        <v>32.977861316884599</v>
      </c>
    </row>
    <row r="566" spans="1:16" x14ac:dyDescent="0.25">
      <c r="A566">
        <f t="shared" ca="1" si="80"/>
        <v>131.08914139299137</v>
      </c>
      <c r="B566">
        <f t="shared" ca="1" si="81"/>
        <v>-34.415323793242955</v>
      </c>
      <c r="C566" s="6">
        <v>20135.9375</v>
      </c>
      <c r="D566">
        <f t="shared" ca="1" si="82"/>
        <v>3</v>
      </c>
      <c r="E566" s="1">
        <v>0.65</v>
      </c>
      <c r="F566">
        <v>19.899999999999999</v>
      </c>
      <c r="G566">
        <f t="shared" ca="1" si="85"/>
        <v>54.048620189015942</v>
      </c>
      <c r="H566">
        <f t="shared" ca="1" si="83"/>
        <v>17.968752253733332</v>
      </c>
      <c r="I566">
        <f ca="1">User_Model_Calcs!A566-Sat_Data!$B$5</f>
        <v>21.089141392991365</v>
      </c>
      <c r="J566">
        <f ca="1">(Earth_Data!$B$1/SQRT(1-Earth_Data!$B$2^2*SIN(RADIANS(User_Model_Calcs!B566))^2))*COS(RADIANS(User_Model_Calcs!B566))</f>
        <v>5267.3605528666549</v>
      </c>
      <c r="K566">
        <f ca="1">((Earth_Data!$B$1*(1-Earth_Data!$B$2^2))/SQRT(1-Earth_Data!$B$2^2*SIN(RADIANS(User_Model_Calcs!B566))^2))*SIN(RADIANS(User_Model_Calcs!B566))</f>
        <v>-3584.5481231457211</v>
      </c>
      <c r="L566">
        <f t="shared" ca="1" si="86"/>
        <v>-34.23609957356954</v>
      </c>
      <c r="M566">
        <f t="shared" ca="1" si="87"/>
        <v>6371.3477727277786</v>
      </c>
      <c r="N566">
        <f ca="1">SQRT(User_Model_Calcs!M566^2+Sat_Data!$B$3^2-2*User_Model_Calcs!M566*Sat_Data!$B$3*COS(RADIANS(L566))*COS(RADIANS(I566)))</f>
        <v>37469.617290297072</v>
      </c>
      <c r="O566">
        <f ca="1">DEGREES(ACOS(((Earth_Data!$B$1+Sat_Data!$B$2)/User_Model_Calcs!N566)*SQRT(1-COS(RADIANS(User_Model_Calcs!I566))^2*COS(RADIANS(User_Model_Calcs!B566))^2)))</f>
        <v>44.079090466778943</v>
      </c>
      <c r="P566">
        <f t="shared" ca="1" si="84"/>
        <v>34.307283103153296</v>
      </c>
    </row>
    <row r="567" spans="1:16" x14ac:dyDescent="0.25">
      <c r="A567">
        <f t="shared" ref="A567:A589" ca="1" si="88">130+(RAND()*5-2.5)</f>
        <v>129.397191168288</v>
      </c>
      <c r="B567">
        <f t="shared" ref="B567:B590" ca="1" si="89">-35+(RAND()*5-2.5)</f>
        <v>-35.50353255757296</v>
      </c>
      <c r="C567" s="6">
        <v>20135.9375</v>
      </c>
      <c r="D567">
        <f t="shared" ref="D567:D630" ca="1" si="90">CHOOSE(RANDBETWEEN(1,3),0.75,1.2,3)</f>
        <v>1.2</v>
      </c>
      <c r="E567" s="1">
        <v>0.65</v>
      </c>
      <c r="F567">
        <v>19.899999999999999</v>
      </c>
      <c r="G567">
        <f t="shared" ca="1" si="85"/>
        <v>46.089820015575185</v>
      </c>
      <c r="H567">
        <f t="shared" ref="H567:H630" ca="1" si="91">RAND()*(24-14)+14</f>
        <v>21.279687382997992</v>
      </c>
      <c r="I567">
        <f ca="1">User_Model_Calcs!A567-Sat_Data!$B$5</f>
        <v>19.397191168288003</v>
      </c>
      <c r="J567">
        <f ca="1">(Earth_Data!$B$1/SQRT(1-Earth_Data!$B$2^2*SIN(RADIANS(User_Model_Calcs!B567))^2))*COS(RADIANS(User_Model_Calcs!B567))</f>
        <v>5198.1861585431407</v>
      </c>
      <c r="K567">
        <f ca="1">((Earth_Data!$B$1*(1-Earth_Data!$B$2^2))/SQRT(1-Earth_Data!$B$2^2*SIN(RADIANS(User_Model_Calcs!B567))^2))*SIN(RADIANS(User_Model_Calcs!B567))</f>
        <v>-3683.4883771068558</v>
      </c>
      <c r="L567">
        <f t="shared" ca="1" si="86"/>
        <v>-35.321780084888893</v>
      </c>
      <c r="M567">
        <f t="shared" ca="1" si="87"/>
        <v>6370.9674275694415</v>
      </c>
      <c r="N567">
        <f ca="1">SQRT(User_Model_Calcs!M567^2+Sat_Data!$B$3^2-2*User_Model_Calcs!M567*Sat_Data!$B$3*COS(RADIANS(L567))*COS(RADIANS(I567)))</f>
        <v>37482.412850264293</v>
      </c>
      <c r="O567">
        <f ca="1">DEGREES(ACOS(((Earth_Data!$B$1+Sat_Data!$B$2)/User_Model_Calcs!N567)*SQRT(1-COS(RADIANS(User_Model_Calcs!I567))^2*COS(RADIANS(User_Model_Calcs!B567))^2)))</f>
        <v>43.894468771597737</v>
      </c>
      <c r="P567">
        <f t="shared" ca="1" si="84"/>
        <v>31.227701358576233</v>
      </c>
    </row>
    <row r="568" spans="1:16" x14ac:dyDescent="0.25">
      <c r="A568">
        <f t="shared" ca="1" si="88"/>
        <v>129.45856288629631</v>
      </c>
      <c r="B568">
        <f t="shared" ca="1" si="89"/>
        <v>-35.059779735983838</v>
      </c>
      <c r="C568" s="6">
        <v>20135.9375</v>
      </c>
      <c r="D568">
        <f t="shared" ca="1" si="90"/>
        <v>1.2</v>
      </c>
      <c r="E568" s="1">
        <v>0.65</v>
      </c>
      <c r="F568">
        <v>19.899999999999999</v>
      </c>
      <c r="G568">
        <f t="shared" ca="1" si="85"/>
        <v>46.089820015575185</v>
      </c>
      <c r="H568">
        <f t="shared" ca="1" si="91"/>
        <v>16.367913303668221</v>
      </c>
      <c r="I568">
        <f ca="1">User_Model_Calcs!A568-Sat_Data!$B$5</f>
        <v>19.458562886296306</v>
      </c>
      <c r="J568">
        <f ca="1">(Earth_Data!$B$1/SQRT(1-Earth_Data!$B$2^2*SIN(RADIANS(User_Model_Calcs!B568))^2))*COS(RADIANS(User_Model_Calcs!B568))</f>
        <v>5226.6226029165118</v>
      </c>
      <c r="K568">
        <f ca="1">((Earth_Data!$B$1*(1-Earth_Data!$B$2^2))/SQRT(1-Earth_Data!$B$2^2*SIN(RADIANS(User_Model_Calcs!B568))^2))*SIN(RADIANS(User_Model_Calcs!B568))</f>
        <v>-3643.2988734355872</v>
      </c>
      <c r="L568">
        <f t="shared" ca="1" si="86"/>
        <v>-34.879026886091765</v>
      </c>
      <c r="M568">
        <f t="shared" ca="1" si="87"/>
        <v>6371.1231752725353</v>
      </c>
      <c r="N568">
        <f ca="1">SQRT(User_Model_Calcs!M568^2+Sat_Data!$B$3^2-2*User_Model_Calcs!M568*Sat_Data!$B$3*COS(RADIANS(L568))*COS(RADIANS(I568)))</f>
        <v>37454.350963362951</v>
      </c>
      <c r="O568">
        <f ca="1">DEGREES(ACOS(((Earth_Data!$B$1+Sat_Data!$B$2)/User_Model_Calcs!N568)*SQRT(1-COS(RADIANS(User_Model_Calcs!I568))^2*COS(RADIANS(User_Model_Calcs!B568))^2)))</f>
        <v>44.289198321095071</v>
      </c>
      <c r="P568">
        <f t="shared" ca="1" si="84"/>
        <v>31.593682476182018</v>
      </c>
    </row>
    <row r="569" spans="1:16" x14ac:dyDescent="0.25">
      <c r="A569">
        <f t="shared" ca="1" si="88"/>
        <v>130.23167195103525</v>
      </c>
      <c r="B569">
        <f t="shared" ca="1" si="89"/>
        <v>-36.353893691669676</v>
      </c>
      <c r="C569" s="6">
        <v>20135.9375</v>
      </c>
      <c r="D569">
        <f t="shared" ca="1" si="90"/>
        <v>0.75</v>
      </c>
      <c r="E569" s="1">
        <v>0.65</v>
      </c>
      <c r="F569">
        <v>19.899999999999999</v>
      </c>
      <c r="G569">
        <f t="shared" ca="1" si="85"/>
        <v>42.007420362456692</v>
      </c>
      <c r="H569">
        <f t="shared" ca="1" si="91"/>
        <v>15.064994010937191</v>
      </c>
      <c r="I569">
        <f ca="1">User_Model_Calcs!A569-Sat_Data!$B$5</f>
        <v>20.231671951035253</v>
      </c>
      <c r="J569">
        <f ca="1">(Earth_Data!$B$1/SQRT(1-Earth_Data!$B$2^2*SIN(RADIANS(User_Model_Calcs!B569))^2))*COS(RADIANS(User_Model_Calcs!B569))</f>
        <v>5142.8216970723797</v>
      </c>
      <c r="K569">
        <f ca="1">((Earth_Data!$B$1*(1-Earth_Data!$B$2^2))/SQRT(1-Earth_Data!$B$2^2*SIN(RADIANS(User_Model_Calcs!B569))^2))*SIN(RADIANS(User_Model_Calcs!B569))</f>
        <v>-3759.890714374455</v>
      </c>
      <c r="L569">
        <f t="shared" ca="1" si="86"/>
        <v>-36.170347297899426</v>
      </c>
      <c r="M569">
        <f t="shared" ca="1" si="87"/>
        <v>6370.6666206855998</v>
      </c>
      <c r="N569">
        <f ca="1">SQRT(User_Model_Calcs!M569^2+Sat_Data!$B$3^2-2*User_Model_Calcs!M569*Sat_Data!$B$3*COS(RADIANS(L569))*COS(RADIANS(I569)))</f>
        <v>37569.56615160573</v>
      </c>
      <c r="O569">
        <f ca="1">DEGREES(ACOS(((Earth_Data!$B$1+Sat_Data!$B$2)/User_Model_Calcs!N569)*SQRT(1-COS(RADIANS(User_Model_Calcs!I569))^2*COS(RADIANS(User_Model_Calcs!B569))^2)))</f>
        <v>42.689789920094228</v>
      </c>
      <c r="P569">
        <f t="shared" ca="1" si="84"/>
        <v>31.871334049979062</v>
      </c>
    </row>
    <row r="570" spans="1:16" x14ac:dyDescent="0.25">
      <c r="A570">
        <f t="shared" ca="1" si="88"/>
        <v>129.90826239461461</v>
      </c>
      <c r="B570">
        <f t="shared" ca="1" si="89"/>
        <v>-34.792204806519685</v>
      </c>
      <c r="C570" s="6">
        <v>20135.9375</v>
      </c>
      <c r="D570">
        <f t="shared" ca="1" si="90"/>
        <v>3</v>
      </c>
      <c r="E570" s="1">
        <v>0.65</v>
      </c>
      <c r="F570">
        <v>19.899999999999999</v>
      </c>
      <c r="G570">
        <f t="shared" ca="1" si="85"/>
        <v>54.048620189015942</v>
      </c>
      <c r="H570">
        <f t="shared" ca="1" si="91"/>
        <v>20.847411278513476</v>
      </c>
      <c r="I570">
        <f ca="1">User_Model_Calcs!A570-Sat_Data!$B$5</f>
        <v>19.90826239461461</v>
      </c>
      <c r="J570">
        <f ca="1">(Earth_Data!$B$1/SQRT(1-Earth_Data!$B$2^2*SIN(RADIANS(User_Model_Calcs!B570))^2))*COS(RADIANS(User_Model_Calcs!B570))</f>
        <v>5243.6175326548273</v>
      </c>
      <c r="K570">
        <f ca="1">((Earth_Data!$B$1*(1-Earth_Data!$B$2^2))/SQRT(1-Earth_Data!$B$2^2*SIN(RADIANS(User_Model_Calcs!B570))^2))*SIN(RADIANS(User_Model_Calcs!B570))</f>
        <v>-3618.9607505373938</v>
      </c>
      <c r="L570">
        <f t="shared" ca="1" si="86"/>
        <v>-34.612075614277941</v>
      </c>
      <c r="M570">
        <f t="shared" ca="1" si="87"/>
        <v>6371.2166611013372</v>
      </c>
      <c r="N570">
        <f ca="1">SQRT(User_Model_Calcs!M570^2+Sat_Data!$B$3^2-2*User_Model_Calcs!M570*Sat_Data!$B$3*COS(RADIANS(L570))*COS(RADIANS(I570)))</f>
        <v>37451.932852617072</v>
      </c>
      <c r="O570">
        <f ca="1">DEGREES(ACOS(((Earth_Data!$B$1+Sat_Data!$B$2)/User_Model_Calcs!N570)*SQRT(1-COS(RADIANS(User_Model_Calcs!I570))^2*COS(RADIANS(User_Model_Calcs!B570))^2)))</f>
        <v>44.324656109510528</v>
      </c>
      <c r="P570">
        <f t="shared" ca="1" si="84"/>
        <v>32.403086326048211</v>
      </c>
    </row>
    <row r="571" spans="1:16" x14ac:dyDescent="0.25">
      <c r="A571">
        <f t="shared" ca="1" si="88"/>
        <v>129.18629025628164</v>
      </c>
      <c r="B571">
        <f t="shared" ca="1" si="89"/>
        <v>-33.507220880745301</v>
      </c>
      <c r="C571" s="6">
        <v>20135.9375</v>
      </c>
      <c r="D571">
        <f t="shared" ca="1" si="90"/>
        <v>1.2</v>
      </c>
      <c r="E571" s="1">
        <v>0.65</v>
      </c>
      <c r="F571">
        <v>19.899999999999999</v>
      </c>
      <c r="G571">
        <f t="shared" ca="1" si="85"/>
        <v>46.089820015575185</v>
      </c>
      <c r="H571">
        <f t="shared" ca="1" si="91"/>
        <v>21.2396462928318</v>
      </c>
      <c r="I571">
        <f ca="1">User_Model_Calcs!A571-Sat_Data!$B$5</f>
        <v>19.186290256281637</v>
      </c>
      <c r="J571">
        <f ca="1">(Earth_Data!$B$1/SQRT(1-Earth_Data!$B$2^2*SIN(RADIANS(User_Model_Calcs!B571))^2))*COS(RADIANS(User_Model_Calcs!B571))</f>
        <v>5323.6301037862913</v>
      </c>
      <c r="K571">
        <f ca="1">((Earth_Data!$B$1*(1-Earth_Data!$B$2^2))/SQRT(1-Earth_Data!$B$2^2*SIN(RADIANS(User_Model_Calcs!B571))^2))*SIN(RADIANS(User_Model_Calcs!B571))</f>
        <v>-3501.0033641367268</v>
      </c>
      <c r="L571">
        <f t="shared" ca="1" si="86"/>
        <v>-33.330303837523168</v>
      </c>
      <c r="M571">
        <f t="shared" ca="1" si="87"/>
        <v>6371.6608539403851</v>
      </c>
      <c r="N571">
        <f ca="1">SQRT(User_Model_Calcs!M571^2+Sat_Data!$B$3^2-2*User_Model_Calcs!M571*Sat_Data!$B$3*COS(RADIANS(L571))*COS(RADIANS(I571)))</f>
        <v>37341.881823176409</v>
      </c>
      <c r="O571">
        <f ca="1">DEGREES(ACOS(((Earth_Data!$B$1+Sat_Data!$B$2)/User_Model_Calcs!N571)*SQRT(1-COS(RADIANS(User_Model_Calcs!I571))^2*COS(RADIANS(User_Model_Calcs!B571))^2)))</f>
        <v>45.900901172605337</v>
      </c>
      <c r="P571">
        <f t="shared" ca="1" si="84"/>
        <v>32.224452828461239</v>
      </c>
    </row>
    <row r="572" spans="1:16" x14ac:dyDescent="0.25">
      <c r="A572">
        <f t="shared" ca="1" si="88"/>
        <v>129.0490183001022</v>
      </c>
      <c r="B572">
        <f t="shared" ca="1" si="89"/>
        <v>-34.838793450972439</v>
      </c>
      <c r="C572" s="6">
        <v>20135.9375</v>
      </c>
      <c r="D572">
        <f t="shared" ca="1" si="90"/>
        <v>3</v>
      </c>
      <c r="E572" s="1">
        <v>0.65</v>
      </c>
      <c r="F572">
        <v>19.899999999999999</v>
      </c>
      <c r="G572">
        <f t="shared" ca="1" si="85"/>
        <v>54.048620189015942</v>
      </c>
      <c r="H572">
        <f t="shared" ca="1" si="91"/>
        <v>20.910915689034969</v>
      </c>
      <c r="I572">
        <f ca="1">User_Model_Calcs!A572-Sat_Data!$B$5</f>
        <v>19.049018300102205</v>
      </c>
      <c r="J572">
        <f ca="1">(Earth_Data!$B$1/SQRT(1-Earth_Data!$B$2^2*SIN(RADIANS(User_Model_Calcs!B572))^2))*COS(RADIANS(User_Model_Calcs!B572))</f>
        <v>5240.6666997316906</v>
      </c>
      <c r="K572">
        <f ca="1">((Earth_Data!$B$1*(1-Earth_Data!$B$2^2))/SQRT(1-Earth_Data!$B$2^2*SIN(RADIANS(User_Model_Calcs!B572))^2))*SIN(RADIANS(User_Model_Calcs!B572))</f>
        <v>-3623.2039929328093</v>
      </c>
      <c r="L572">
        <f t="shared" ca="1" si="86"/>
        <v>-34.658554543548242</v>
      </c>
      <c r="M572">
        <f t="shared" ca="1" si="87"/>
        <v>6371.2004074648994</v>
      </c>
      <c r="N572">
        <f ca="1">SQRT(User_Model_Calcs!M572^2+Sat_Data!$B$3^2-2*User_Model_Calcs!M572*Sat_Data!$B$3*COS(RADIANS(L572))*COS(RADIANS(I572)))</f>
        <v>37425.540207287711</v>
      </c>
      <c r="O572">
        <f ca="1">DEGREES(ACOS(((Earth_Data!$B$1+Sat_Data!$B$2)/User_Model_Calcs!N572)*SQRT(1-COS(RADIANS(User_Model_Calcs!I572))^2*COS(RADIANS(User_Model_Calcs!B572))^2)))</f>
        <v>44.696243027509347</v>
      </c>
      <c r="P572">
        <f t="shared" ca="1" si="84"/>
        <v>31.149472483689948</v>
      </c>
    </row>
    <row r="573" spans="1:16" x14ac:dyDescent="0.25">
      <c r="A573">
        <f t="shared" ca="1" si="88"/>
        <v>132.29020438999703</v>
      </c>
      <c r="B573">
        <f t="shared" ca="1" si="89"/>
        <v>-34.21535991718843</v>
      </c>
      <c r="C573" s="6">
        <v>20135.9375</v>
      </c>
      <c r="D573">
        <f t="shared" ca="1" si="90"/>
        <v>3</v>
      </c>
      <c r="E573" s="1">
        <v>0.65</v>
      </c>
      <c r="F573">
        <v>19.899999999999999</v>
      </c>
      <c r="G573">
        <f t="shared" ca="1" si="85"/>
        <v>54.048620189015942</v>
      </c>
      <c r="H573">
        <f t="shared" ca="1" si="91"/>
        <v>19.351650169479889</v>
      </c>
      <c r="I573">
        <f ca="1">User_Model_Calcs!A573-Sat_Data!$B$5</f>
        <v>22.290204389997029</v>
      </c>
      <c r="J573">
        <f ca="1">(Earth_Data!$B$1/SQRT(1-Earth_Data!$B$2^2*SIN(RADIANS(User_Model_Calcs!B573))^2))*COS(RADIANS(User_Model_Calcs!B573))</f>
        <v>5279.8653739267165</v>
      </c>
      <c r="K573">
        <f ca="1">((Earth_Data!$B$1*(1-Earth_Data!$B$2^2))/SQRT(1-Earth_Data!$B$2^2*SIN(RADIANS(User_Model_Calcs!B573))^2))*SIN(RADIANS(User_Model_Calcs!B573))</f>
        <v>-3566.2272812238584</v>
      </c>
      <c r="L573">
        <f t="shared" ca="1" si="86"/>
        <v>-34.036628412845992</v>
      </c>
      <c r="M573">
        <f t="shared" ca="1" si="87"/>
        <v>6371.4170627997364</v>
      </c>
      <c r="N573">
        <f ca="1">SQRT(User_Model_Calcs!M573^2+Sat_Data!$B$3^2-2*User_Model_Calcs!M573*Sat_Data!$B$3*COS(RADIANS(L573))*COS(RADIANS(I573)))</f>
        <v>37502.514383909562</v>
      </c>
      <c r="O573">
        <f ca="1">DEGREES(ACOS(((Earth_Data!$B$1+Sat_Data!$B$2)/User_Model_Calcs!N573)*SQRT(1-COS(RADIANS(User_Model_Calcs!I573))^2*COS(RADIANS(User_Model_Calcs!B573))^2)))</f>
        <v>43.622492191284252</v>
      </c>
      <c r="P573">
        <f t="shared" ca="1" si="84"/>
        <v>36.092699355272906</v>
      </c>
    </row>
    <row r="574" spans="1:16" x14ac:dyDescent="0.25">
      <c r="A574">
        <f t="shared" ca="1" si="88"/>
        <v>128.91750559863328</v>
      </c>
      <c r="B574">
        <f t="shared" ca="1" si="89"/>
        <v>-34.777233178850942</v>
      </c>
      <c r="C574" s="6">
        <v>20135.9375</v>
      </c>
      <c r="D574">
        <f t="shared" ca="1" si="90"/>
        <v>1.2</v>
      </c>
      <c r="E574" s="1">
        <v>0.65</v>
      </c>
      <c r="F574">
        <v>19.899999999999999</v>
      </c>
      <c r="G574">
        <f t="shared" ca="1" si="85"/>
        <v>46.089820015575185</v>
      </c>
      <c r="H574">
        <f t="shared" ca="1" si="91"/>
        <v>20.31222050532087</v>
      </c>
      <c r="I574">
        <f ca="1">User_Model_Calcs!A574-Sat_Data!$B$5</f>
        <v>18.917505598633284</v>
      </c>
      <c r="J574">
        <f ca="1">(Earth_Data!$B$1/SQRT(1-Earth_Data!$B$2^2*SIN(RADIANS(User_Model_Calcs!B574))^2))*COS(RADIANS(User_Model_Calcs!B574))</f>
        <v>5244.5650685841092</v>
      </c>
      <c r="K574">
        <f ca="1">((Earth_Data!$B$1*(1-Earth_Data!$B$2^2))/SQRT(1-Earth_Data!$B$2^2*SIN(RADIANS(User_Model_Calcs!B574))^2))*SIN(RADIANS(User_Model_Calcs!B574))</f>
        <v>-3617.5966488370755</v>
      </c>
      <c r="L574">
        <f t="shared" ca="1" si="86"/>
        <v>-34.597139345247221</v>
      </c>
      <c r="M574">
        <f t="shared" ca="1" si="87"/>
        <v>6371.2218822051618</v>
      </c>
      <c r="N574">
        <f ca="1">SQRT(User_Model_Calcs!M574^2+Sat_Data!$B$3^2-2*User_Model_Calcs!M574*Sat_Data!$B$3*COS(RADIANS(L574))*COS(RADIANS(I574)))</f>
        <v>37416.979763023817</v>
      </c>
      <c r="O574">
        <f ca="1">DEGREES(ACOS(((Earth_Data!$B$1+Sat_Data!$B$2)/User_Model_Calcs!N574)*SQRT(1-COS(RADIANS(User_Model_Calcs!I574))^2*COS(RADIANS(User_Model_Calcs!B574))^2)))</f>
        <v>44.817782962370664</v>
      </c>
      <c r="P574">
        <f t="shared" ca="1" si="84"/>
        <v>30.999607358023766</v>
      </c>
    </row>
    <row r="575" spans="1:16" x14ac:dyDescent="0.25">
      <c r="A575">
        <f t="shared" ca="1" si="88"/>
        <v>131.5078016852793</v>
      </c>
      <c r="B575">
        <f t="shared" ca="1" si="89"/>
        <v>-32.908850015750225</v>
      </c>
      <c r="C575" s="6">
        <v>20135.9375</v>
      </c>
      <c r="D575">
        <f t="shared" ca="1" si="90"/>
        <v>0.75</v>
      </c>
      <c r="E575" s="1">
        <v>0.65</v>
      </c>
      <c r="F575">
        <v>19.899999999999999</v>
      </c>
      <c r="G575">
        <f t="shared" ca="1" si="85"/>
        <v>42.007420362456692</v>
      </c>
      <c r="H575">
        <f t="shared" ca="1" si="91"/>
        <v>17.943659393146227</v>
      </c>
      <c r="I575">
        <f ca="1">User_Model_Calcs!A575-Sat_Data!$B$5</f>
        <v>21.507801685279304</v>
      </c>
      <c r="J575">
        <f ca="1">(Earth_Data!$B$1/SQRT(1-Earth_Data!$B$2^2*SIN(RADIANS(User_Model_Calcs!B575))^2))*COS(RADIANS(User_Model_Calcs!B575))</f>
        <v>5359.9763497699196</v>
      </c>
      <c r="K575">
        <f ca="1">((Earth_Data!$B$1*(1-Earth_Data!$B$2^2))/SQRT(1-Earth_Data!$B$2^2*SIN(RADIANS(User_Model_Calcs!B575))^2))*SIN(RADIANS(User_Model_Calcs!B575))</f>
        <v>-3445.4774860503267</v>
      </c>
      <c r="L575">
        <f t="shared" ca="1" si="86"/>
        <v>-32.733550148524543</v>
      </c>
      <c r="M575">
        <f t="shared" ca="1" si="87"/>
        <v>6371.8648429617961</v>
      </c>
      <c r="N575">
        <f ca="1">SQRT(User_Model_Calcs!M575^2+Sat_Data!$B$3^2-2*User_Model_Calcs!M575*Sat_Data!$B$3*COS(RADIANS(L575))*COS(RADIANS(I575)))</f>
        <v>37388.3862866524</v>
      </c>
      <c r="O575">
        <f ca="1">DEGREES(ACOS(((Earth_Data!$B$1+Sat_Data!$B$2)/User_Model_Calcs!N575)*SQRT(1-COS(RADIANS(User_Model_Calcs!I575))^2*COS(RADIANS(User_Model_Calcs!B575))^2)))</f>
        <v>45.235382462993151</v>
      </c>
      <c r="P575">
        <f t="shared" ca="1" si="84"/>
        <v>35.954018911227969</v>
      </c>
    </row>
    <row r="576" spans="1:16" x14ac:dyDescent="0.25">
      <c r="A576">
        <f t="shared" ca="1" si="88"/>
        <v>129.31442579881161</v>
      </c>
      <c r="B576">
        <f t="shared" ca="1" si="89"/>
        <v>-35.489259330801488</v>
      </c>
      <c r="C576" s="6">
        <v>20135.9375</v>
      </c>
      <c r="D576">
        <f t="shared" ca="1" si="90"/>
        <v>0.75</v>
      </c>
      <c r="E576" s="1">
        <v>0.65</v>
      </c>
      <c r="F576">
        <v>19.899999999999999</v>
      </c>
      <c r="G576">
        <f t="shared" ca="1" si="85"/>
        <v>42.007420362456692</v>
      </c>
      <c r="H576">
        <f t="shared" ca="1" si="91"/>
        <v>20.455658923122503</v>
      </c>
      <c r="I576">
        <f ca="1">User_Model_Calcs!A576-Sat_Data!$B$5</f>
        <v>19.314425798811612</v>
      </c>
      <c r="J576">
        <f ca="1">(Earth_Data!$B$1/SQRT(1-Earth_Data!$B$2^2*SIN(RADIANS(User_Model_Calcs!B576))^2))*COS(RADIANS(User_Model_Calcs!B576))</f>
        <v>5199.1056848950511</v>
      </c>
      <c r="K576">
        <f ca="1">((Earth_Data!$B$1*(1-Earth_Data!$B$2^2))/SQRT(1-Earth_Data!$B$2^2*SIN(RADIANS(User_Model_Calcs!B576))^2))*SIN(RADIANS(User_Model_Calcs!B576))</f>
        <v>-3682.1990771670421</v>
      </c>
      <c r="L576">
        <f t="shared" ca="1" si="86"/>
        <v>-35.307538335557368</v>
      </c>
      <c r="M576">
        <f t="shared" ca="1" si="87"/>
        <v>6370.9724506230486</v>
      </c>
      <c r="N576">
        <f ca="1">SQRT(User_Model_Calcs!M576^2+Sat_Data!$B$3^2-2*User_Model_Calcs!M576*Sat_Data!$B$3*COS(RADIANS(L576))*COS(RADIANS(I576)))</f>
        <v>37478.637790472421</v>
      </c>
      <c r="O576">
        <f ca="1">DEGREES(ACOS(((Earth_Data!$B$1+Sat_Data!$B$2)/User_Model_Calcs!N576)*SQRT(1-COS(RADIANS(User_Model_Calcs!I576))^2*COS(RADIANS(User_Model_Calcs!B576))^2)))</f>
        <v>43.947140688057161</v>
      </c>
      <c r="P576">
        <f t="shared" ca="1" si="84"/>
        <v>31.119341590565718</v>
      </c>
    </row>
    <row r="577" spans="1:16" x14ac:dyDescent="0.25">
      <c r="A577">
        <f t="shared" ca="1" si="88"/>
        <v>129.12504899778932</v>
      </c>
      <c r="B577">
        <f t="shared" ca="1" si="89"/>
        <v>-34.046328234656357</v>
      </c>
      <c r="C577" s="6">
        <v>20135.9375</v>
      </c>
      <c r="D577">
        <f t="shared" ca="1" si="90"/>
        <v>1.2</v>
      </c>
      <c r="E577" s="1">
        <v>0.65</v>
      </c>
      <c r="F577">
        <v>19.899999999999999</v>
      </c>
      <c r="G577">
        <f t="shared" ca="1" si="85"/>
        <v>46.089820015575185</v>
      </c>
      <c r="H577">
        <f t="shared" ca="1" si="91"/>
        <v>14.13625297673889</v>
      </c>
      <c r="I577">
        <f ca="1">User_Model_Calcs!A577-Sat_Data!$B$5</f>
        <v>19.125048997789321</v>
      </c>
      <c r="J577">
        <f ca="1">(Earth_Data!$B$1/SQRT(1-Earth_Data!$B$2^2*SIN(RADIANS(User_Model_Calcs!B577))^2))*COS(RADIANS(User_Model_Calcs!B577))</f>
        <v>5290.3855985865921</v>
      </c>
      <c r="K577">
        <f ca="1">((Earth_Data!$B$1*(1-Earth_Data!$B$2^2))/SQRT(1-Earth_Data!$B$2^2*SIN(RADIANS(User_Model_Calcs!B577))^2))*SIN(RADIANS(User_Model_Calcs!B577))</f>
        <v>-3550.7069782867802</v>
      </c>
      <c r="L577">
        <f t="shared" ca="1" si="86"/>
        <v>-33.868019995384579</v>
      </c>
      <c r="M577">
        <f t="shared" ca="1" si="87"/>
        <v>6371.4754827580437</v>
      </c>
      <c r="N577">
        <f ca="1">SQRT(User_Model_Calcs!M577^2+Sat_Data!$B$3^2-2*User_Model_Calcs!M577*Sat_Data!$B$3*COS(RADIANS(L577))*COS(RADIANS(I577)))</f>
        <v>37375.192822385317</v>
      </c>
      <c r="O577">
        <f ca="1">DEGREES(ACOS(((Earth_Data!$B$1+Sat_Data!$B$2)/User_Model_Calcs!N577)*SQRT(1-COS(RADIANS(User_Model_Calcs!I577))^2*COS(RADIANS(User_Model_Calcs!B577))^2)))</f>
        <v>45.417745769369361</v>
      </c>
      <c r="P577">
        <f t="shared" ca="1" si="84"/>
        <v>31.773449169300875</v>
      </c>
    </row>
    <row r="578" spans="1:16" x14ac:dyDescent="0.25">
      <c r="A578">
        <f t="shared" ca="1" si="88"/>
        <v>127.72385677701963</v>
      </c>
      <c r="B578">
        <f t="shared" ca="1" si="89"/>
        <v>-36.844099379241911</v>
      </c>
      <c r="C578" s="6">
        <v>20135.9375</v>
      </c>
      <c r="D578">
        <f t="shared" ca="1" si="90"/>
        <v>3</v>
      </c>
      <c r="E578" s="1">
        <v>0.65</v>
      </c>
      <c r="F578">
        <v>19.899999999999999</v>
      </c>
      <c r="G578">
        <f t="shared" ca="1" si="85"/>
        <v>54.048620189015942</v>
      </c>
      <c r="H578">
        <f t="shared" ca="1" si="91"/>
        <v>16.759085736681399</v>
      </c>
      <c r="I578">
        <f ca="1">User_Model_Calcs!A578-Sat_Data!$B$5</f>
        <v>17.723856777019634</v>
      </c>
      <c r="J578">
        <f ca="1">(Earth_Data!$B$1/SQRT(1-Earth_Data!$B$2^2*SIN(RADIANS(User_Model_Calcs!B578))^2))*COS(RADIANS(User_Model_Calcs!B578))</f>
        <v>5110.3889874636943</v>
      </c>
      <c r="K578">
        <f ca="1">((Earth_Data!$B$1*(1-Earth_Data!$B$2^2))/SQRT(1-Earth_Data!$B$2^2*SIN(RADIANS(User_Model_Calcs!B578))^2))*SIN(RADIANS(User_Model_Calcs!B578))</f>
        <v>-3803.5629874578517</v>
      </c>
      <c r="L578">
        <f t="shared" ca="1" si="86"/>
        <v>-36.65959200753408</v>
      </c>
      <c r="M578">
        <f t="shared" ca="1" si="87"/>
        <v>6370.4918964511289</v>
      </c>
      <c r="N578">
        <f ca="1">SQRT(User_Model_Calcs!M578^2+Sat_Data!$B$3^2-2*User_Model_Calcs!M578*Sat_Data!$B$3*COS(RADIANS(L578))*COS(RADIANS(I578)))</f>
        <v>37522.029474738847</v>
      </c>
      <c r="O578">
        <f ca="1">DEGREES(ACOS(((Earth_Data!$B$1+Sat_Data!$B$2)/User_Model_Calcs!N578)*SQRT(1-COS(RADIANS(User_Model_Calcs!I578))^2*COS(RADIANS(User_Model_Calcs!B578))^2)))</f>
        <v>43.338136049454157</v>
      </c>
      <c r="P578">
        <f t="shared" ref="P578:P641" ca="1" si="92">DEGREES(ASIN(SIN(RADIANS(ABS(I578)))/(SIN(ACOS(COS(RADIANS(I578))*COS(RADIANS(B578)))))))</f>
        <v>28.056989449122895</v>
      </c>
    </row>
    <row r="579" spans="1:16" x14ac:dyDescent="0.25">
      <c r="A579">
        <f t="shared" ca="1" si="88"/>
        <v>131.3292210254007</v>
      </c>
      <c r="B579">
        <f t="shared" ca="1" si="89"/>
        <v>-35.168291401908547</v>
      </c>
      <c r="C579" s="6">
        <v>20135.9375</v>
      </c>
      <c r="D579">
        <f t="shared" ca="1" si="90"/>
        <v>1.2</v>
      </c>
      <c r="E579" s="1">
        <v>0.65</v>
      </c>
      <c r="F579">
        <v>19.899999999999999</v>
      </c>
      <c r="G579">
        <f t="shared" ref="G579:G642" ca="1" si="93">20.4+20*LOG(F579)+20*LOG(D579)+10*LOG(E579)</f>
        <v>46.089820015575185</v>
      </c>
      <c r="H579">
        <f t="shared" ca="1" si="91"/>
        <v>14.787517465259238</v>
      </c>
      <c r="I579">
        <f ca="1">User_Model_Calcs!A579-Sat_Data!$B$5</f>
        <v>21.329221025400699</v>
      </c>
      <c r="J579">
        <f ca="1">(Earth_Data!$B$1/SQRT(1-Earth_Data!$B$2^2*SIN(RADIANS(User_Model_Calcs!B579))^2))*COS(RADIANS(User_Model_Calcs!B579))</f>
        <v>5219.6979456879953</v>
      </c>
      <c r="K579">
        <f ca="1">((Earth_Data!$B$1*(1-Earth_Data!$B$2^2))/SQRT(1-Earth_Data!$B$2^2*SIN(RADIANS(User_Model_Calcs!B579))^2))*SIN(RADIANS(User_Model_Calcs!B579))</f>
        <v>-3653.1465352577807</v>
      </c>
      <c r="L579">
        <f t="shared" ref="L579:L642" ca="1" si="94">DEGREES(ATAN((K579/J579)))</f>
        <v>-34.987290110854779</v>
      </c>
      <c r="M579">
        <f t="shared" ref="M579:M642" ca="1" si="95">SQRT(J579^2+K579^2)</f>
        <v>6371.0851706977992</v>
      </c>
      <c r="N579">
        <f ca="1">SQRT(User_Model_Calcs!M579^2+Sat_Data!$B$3^2-2*User_Model_Calcs!M579*Sat_Data!$B$3*COS(RADIANS(L579))*COS(RADIANS(I579)))</f>
        <v>37528.472162359205</v>
      </c>
      <c r="O579">
        <f ca="1">DEGREES(ACOS(((Earth_Data!$B$1+Sat_Data!$B$2)/User_Model_Calcs!N579)*SQRT(1-COS(RADIANS(User_Model_Calcs!I579))^2*COS(RADIANS(User_Model_Calcs!B579))^2)))</f>
        <v>43.258825670212424</v>
      </c>
      <c r="P579">
        <f t="shared" ca="1" si="92"/>
        <v>34.134334088631832</v>
      </c>
    </row>
    <row r="580" spans="1:16" x14ac:dyDescent="0.25">
      <c r="A580">
        <f t="shared" ca="1" si="88"/>
        <v>128.97678885754382</v>
      </c>
      <c r="B580">
        <f t="shared" ca="1" si="89"/>
        <v>-33.773902292076713</v>
      </c>
      <c r="C580" s="6">
        <v>20135.9375</v>
      </c>
      <c r="D580">
        <f t="shared" ca="1" si="90"/>
        <v>3</v>
      </c>
      <c r="E580" s="1">
        <v>0.65</v>
      </c>
      <c r="F580">
        <v>19.899999999999999</v>
      </c>
      <c r="G580">
        <f t="shared" ca="1" si="93"/>
        <v>54.048620189015942</v>
      </c>
      <c r="H580">
        <f t="shared" ca="1" si="91"/>
        <v>19.903948831674835</v>
      </c>
      <c r="I580">
        <f ca="1">User_Model_Calcs!A580-Sat_Data!$B$5</f>
        <v>18.976788857543823</v>
      </c>
      <c r="J580">
        <f ca="1">(Earth_Data!$B$1/SQRT(1-Earth_Data!$B$2^2*SIN(RADIANS(User_Model_Calcs!B580))^2))*COS(RADIANS(User_Model_Calcs!B580))</f>
        <v>5307.2437884427363</v>
      </c>
      <c r="K580">
        <f ca="1">((Earth_Data!$B$1*(1-Earth_Data!$B$2^2))/SQRT(1-Earth_Data!$B$2^2*SIN(RADIANS(User_Model_Calcs!B580))^2))*SIN(RADIANS(User_Model_Calcs!B580))</f>
        <v>-3525.6289109758372</v>
      </c>
      <c r="L580">
        <f t="shared" ca="1" si="94"/>
        <v>-33.596289231672287</v>
      </c>
      <c r="M580">
        <f t="shared" ca="1" si="95"/>
        <v>6371.5693394855771</v>
      </c>
      <c r="N580">
        <f ca="1">SQRT(User_Model_Calcs!M580^2+Sat_Data!$B$3^2-2*User_Model_Calcs!M580*Sat_Data!$B$3*COS(RADIANS(L580))*COS(RADIANS(I580)))</f>
        <v>37352.176189748316</v>
      </c>
      <c r="O580">
        <f ca="1">DEGREES(ACOS(((Earth_Data!$B$1+Sat_Data!$B$2)/User_Model_Calcs!N580)*SQRT(1-COS(RADIANS(User_Model_Calcs!I580))^2*COS(RADIANS(User_Model_Calcs!B580))^2)))</f>
        <v>45.750508872473681</v>
      </c>
      <c r="P580">
        <f t="shared" ca="1" si="92"/>
        <v>31.739760801176423</v>
      </c>
    </row>
    <row r="581" spans="1:16" x14ac:dyDescent="0.25">
      <c r="A581">
        <f t="shared" ca="1" si="88"/>
        <v>131.50189626098134</v>
      </c>
      <c r="B581">
        <f t="shared" ca="1" si="89"/>
        <v>-33.558404074031813</v>
      </c>
      <c r="C581" s="6">
        <v>20135.9375</v>
      </c>
      <c r="D581">
        <f t="shared" ca="1" si="90"/>
        <v>3</v>
      </c>
      <c r="E581" s="1">
        <v>0.65</v>
      </c>
      <c r="F581">
        <v>19.899999999999999</v>
      </c>
      <c r="G581">
        <f t="shared" ca="1" si="93"/>
        <v>54.048620189015942</v>
      </c>
      <c r="H581">
        <f t="shared" ca="1" si="91"/>
        <v>16.06371250888705</v>
      </c>
      <c r="I581">
        <f ca="1">User_Model_Calcs!A581-Sat_Data!$B$5</f>
        <v>21.50189626098134</v>
      </c>
      <c r="J581">
        <f ca="1">(Earth_Data!$B$1/SQRT(1-Earth_Data!$B$2^2*SIN(RADIANS(User_Model_Calcs!B581))^2))*COS(RADIANS(User_Model_Calcs!B581))</f>
        <v>5320.4940836611304</v>
      </c>
      <c r="K581">
        <f ca="1">((Earth_Data!$B$1*(1-Earth_Data!$B$2^2))/SQRT(1-Earth_Data!$B$2^2*SIN(RADIANS(User_Model_Calcs!B581))^2))*SIN(RADIANS(User_Model_Calcs!B581))</f>
        <v>-3505.7354833590875</v>
      </c>
      <c r="L581">
        <f t="shared" ca="1" si="94"/>
        <v>-33.381352260713875</v>
      </c>
      <c r="M581">
        <f t="shared" ca="1" si="95"/>
        <v>6371.6433181367011</v>
      </c>
      <c r="N581">
        <f ca="1">SQRT(User_Model_Calcs!M581^2+Sat_Data!$B$3^2-2*User_Model_Calcs!M581*Sat_Data!$B$3*COS(RADIANS(L581))*COS(RADIANS(I581)))</f>
        <v>37429.524265413827</v>
      </c>
      <c r="O581">
        <f ca="1">DEGREES(ACOS(((Earth_Data!$B$1+Sat_Data!$B$2)/User_Model_Calcs!N581)*SQRT(1-COS(RADIANS(User_Model_Calcs!I581))^2*COS(RADIANS(User_Model_Calcs!B581))^2)))</f>
        <v>44.647213291313982</v>
      </c>
      <c r="P581">
        <f t="shared" ca="1" si="92"/>
        <v>35.47593349525642</v>
      </c>
    </row>
    <row r="582" spans="1:16" x14ac:dyDescent="0.25">
      <c r="A582">
        <f t="shared" ca="1" si="88"/>
        <v>131.55771242893348</v>
      </c>
      <c r="B582">
        <f t="shared" ca="1" si="89"/>
        <v>-34.812816101728203</v>
      </c>
      <c r="C582" s="6">
        <v>20135.9375</v>
      </c>
      <c r="D582">
        <f t="shared" ca="1" si="90"/>
        <v>0.75</v>
      </c>
      <c r="E582" s="1">
        <v>0.65</v>
      </c>
      <c r="F582">
        <v>19.899999999999999</v>
      </c>
      <c r="G582">
        <f t="shared" ca="1" si="93"/>
        <v>42.007420362456692</v>
      </c>
      <c r="H582">
        <f t="shared" ca="1" si="91"/>
        <v>17.019933919563051</v>
      </c>
      <c r="I582">
        <f ca="1">User_Model_Calcs!A582-Sat_Data!$B$5</f>
        <v>21.557712428933485</v>
      </c>
      <c r="J582">
        <f ca="1">(Earth_Data!$B$1/SQRT(1-Earth_Data!$B$2^2*SIN(RADIANS(User_Model_Calcs!B582))^2))*COS(RADIANS(User_Model_Calcs!B582))</f>
        <v>5242.3124821978008</v>
      </c>
      <c r="K582">
        <f ca="1">((Earth_Data!$B$1*(1-Earth_Data!$B$2^2))/SQRT(1-Earth_Data!$B$2^2*SIN(RADIANS(User_Model_Calcs!B582))^2))*SIN(RADIANS(User_Model_Calcs!B582))</f>
        <v>-3620.8382965151054</v>
      </c>
      <c r="L582">
        <f t="shared" ca="1" si="94"/>
        <v>-34.632638311793741</v>
      </c>
      <c r="M582">
        <f t="shared" ca="1" si="95"/>
        <v>6371.2094715616813</v>
      </c>
      <c r="N582">
        <f ca="1">SQRT(User_Model_Calcs!M582^2+Sat_Data!$B$3^2-2*User_Model_Calcs!M582*Sat_Data!$B$3*COS(RADIANS(L582))*COS(RADIANS(I582)))</f>
        <v>37513.409500481001</v>
      </c>
      <c r="O582">
        <f ca="1">DEGREES(ACOS(((Earth_Data!$B$1+Sat_Data!$B$2)/User_Model_Calcs!N582)*SQRT(1-COS(RADIANS(User_Model_Calcs!I582))^2*COS(RADIANS(User_Model_Calcs!B582))^2)))</f>
        <v>43.468461094756336</v>
      </c>
      <c r="P582">
        <f t="shared" ca="1" si="92"/>
        <v>34.684158581214959</v>
      </c>
    </row>
    <row r="583" spans="1:16" x14ac:dyDescent="0.25">
      <c r="A583">
        <f t="shared" ca="1" si="88"/>
        <v>131.13897581331076</v>
      </c>
      <c r="B583">
        <f t="shared" ca="1" si="89"/>
        <v>-35.008079898053673</v>
      </c>
      <c r="C583" s="6">
        <v>20135.9375</v>
      </c>
      <c r="D583">
        <f t="shared" ca="1" si="90"/>
        <v>0.75</v>
      </c>
      <c r="E583" s="1">
        <v>0.65</v>
      </c>
      <c r="F583">
        <v>19.899999999999999</v>
      </c>
      <c r="G583">
        <f t="shared" ca="1" si="93"/>
        <v>42.007420362456692</v>
      </c>
      <c r="H583">
        <f t="shared" ca="1" si="91"/>
        <v>15.374517448092972</v>
      </c>
      <c r="I583">
        <f ca="1">User_Model_Calcs!A583-Sat_Data!$B$5</f>
        <v>21.138975813310765</v>
      </c>
      <c r="J583">
        <f ca="1">(Earth_Data!$B$1/SQRT(1-Earth_Data!$B$2^2*SIN(RADIANS(User_Model_Calcs!B583))^2))*COS(RADIANS(User_Model_Calcs!B583))</f>
        <v>5229.9152148790145</v>
      </c>
      <c r="K583">
        <f ca="1">((Earth_Data!$B$1*(1-Earth_Data!$B$2^2))/SQRT(1-Earth_Data!$B$2^2*SIN(RADIANS(User_Model_Calcs!B583))^2))*SIN(RADIANS(User_Model_Calcs!B583))</f>
        <v>-3638.6024579763484</v>
      </c>
      <c r="L583">
        <f t="shared" ca="1" si="94"/>
        <v>-34.827446325906934</v>
      </c>
      <c r="M583">
        <f t="shared" ca="1" si="95"/>
        <v>6371.1412636995055</v>
      </c>
      <c r="N583">
        <f ca="1">SQRT(User_Model_Calcs!M583^2+Sat_Data!$B$3^2-2*User_Model_Calcs!M583*Sat_Data!$B$3*COS(RADIANS(L583))*COS(RADIANS(I583)))</f>
        <v>37510.718113847099</v>
      </c>
      <c r="O583">
        <f ca="1">DEGREES(ACOS(((Earth_Data!$B$1+Sat_Data!$B$2)/User_Model_Calcs!N583)*SQRT(1-COS(RADIANS(User_Model_Calcs!I583))^2*COS(RADIANS(User_Model_Calcs!B583))^2)))</f>
        <v>43.504565012951474</v>
      </c>
      <c r="P583">
        <f t="shared" ca="1" si="92"/>
        <v>33.978683152437746</v>
      </c>
    </row>
    <row r="584" spans="1:16" x14ac:dyDescent="0.25">
      <c r="A584">
        <f t="shared" ca="1" si="88"/>
        <v>127.7695517268625</v>
      </c>
      <c r="B584">
        <f t="shared" ca="1" si="89"/>
        <v>-36.923611619734487</v>
      </c>
      <c r="C584" s="6">
        <v>20135.9375</v>
      </c>
      <c r="D584">
        <f t="shared" ca="1" si="90"/>
        <v>1.2</v>
      </c>
      <c r="E584" s="1">
        <v>0.65</v>
      </c>
      <c r="F584">
        <v>19.899999999999999</v>
      </c>
      <c r="G584">
        <f t="shared" ca="1" si="93"/>
        <v>46.089820015575185</v>
      </c>
      <c r="H584">
        <f t="shared" ca="1" si="91"/>
        <v>18.654626807060907</v>
      </c>
      <c r="I584">
        <f ca="1">User_Model_Calcs!A584-Sat_Data!$B$5</f>
        <v>17.769551726862503</v>
      </c>
      <c r="J584">
        <f ca="1">(Earth_Data!$B$1/SQRT(1-Earth_Data!$B$2^2*SIN(RADIANS(User_Model_Calcs!B584))^2))*COS(RADIANS(User_Model_Calcs!B584))</f>
        <v>5105.0929213877716</v>
      </c>
      <c r="K584">
        <f ca="1">((Earth_Data!$B$1*(1-Earth_Data!$B$2^2))/SQRT(1-Earth_Data!$B$2^2*SIN(RADIANS(User_Model_Calcs!B584))^2))*SIN(RADIANS(User_Model_Calcs!B584))</f>
        <v>-3810.6208262073537</v>
      </c>
      <c r="L584">
        <f t="shared" ca="1" si="94"/>
        <v>-36.738953445684047</v>
      </c>
      <c r="M584">
        <f t="shared" ca="1" si="95"/>
        <v>6370.463469570228</v>
      </c>
      <c r="N584">
        <f ca="1">SQRT(User_Model_Calcs!M584^2+Sat_Data!$B$3^2-2*User_Model_Calcs!M584*Sat_Data!$B$3*COS(RADIANS(L584))*COS(RADIANS(I584)))</f>
        <v>37529.087336993405</v>
      </c>
      <c r="O584">
        <f ca="1">DEGREES(ACOS(((Earth_Data!$B$1+Sat_Data!$B$2)/User_Model_Calcs!N584)*SQRT(1-COS(RADIANS(User_Model_Calcs!I584))^2*COS(RADIANS(User_Model_Calcs!B584))^2)))</f>
        <v>43.240524386852144</v>
      </c>
      <c r="P584">
        <f t="shared" ca="1" si="92"/>
        <v>28.078346598284444</v>
      </c>
    </row>
    <row r="585" spans="1:16" x14ac:dyDescent="0.25">
      <c r="A585">
        <f t="shared" ca="1" si="88"/>
        <v>128.18762278457217</v>
      </c>
      <c r="B585">
        <f t="shared" ca="1" si="89"/>
        <v>-33.387341902084252</v>
      </c>
      <c r="C585" s="6">
        <v>20135.9375</v>
      </c>
      <c r="D585">
        <f t="shared" ca="1" si="90"/>
        <v>0.75</v>
      </c>
      <c r="E585" s="1">
        <v>0.65</v>
      </c>
      <c r="F585">
        <v>19.899999999999999</v>
      </c>
      <c r="G585">
        <f t="shared" ca="1" si="93"/>
        <v>42.007420362456692</v>
      </c>
      <c r="H585">
        <f t="shared" ca="1" si="91"/>
        <v>16.764287822911761</v>
      </c>
      <c r="I585">
        <f ca="1">User_Model_Calcs!A585-Sat_Data!$B$5</f>
        <v>18.18762278457217</v>
      </c>
      <c r="J585">
        <f ca="1">(Earth_Data!$B$1/SQRT(1-Earth_Data!$B$2^2*SIN(RADIANS(User_Model_Calcs!B585))^2))*COS(RADIANS(User_Model_Calcs!B585))</f>
        <v>5330.9584936349493</v>
      </c>
      <c r="K585">
        <f ca="1">((Earth_Data!$B$1*(1-Earth_Data!$B$2^2))/SQRT(1-Earth_Data!$B$2^2*SIN(RADIANS(User_Model_Calcs!B585))^2))*SIN(RADIANS(User_Model_Calcs!B585))</f>
        <v>-3489.9092095438928</v>
      </c>
      <c r="L585">
        <f t="shared" ca="1" si="94"/>
        <v>-33.210742712130283</v>
      </c>
      <c r="M585">
        <f t="shared" ca="1" si="95"/>
        <v>6371.701872476292</v>
      </c>
      <c r="N585">
        <f ca="1">SQRT(User_Model_Calcs!M585^2+Sat_Data!$B$3^2-2*User_Model_Calcs!M585*Sat_Data!$B$3*COS(RADIANS(L585))*COS(RADIANS(I585)))</f>
        <v>37300.435607781088</v>
      </c>
      <c r="O585">
        <f ca="1">DEGREES(ACOS(((Earth_Data!$B$1+Sat_Data!$B$2)/User_Model_Calcs!N585)*SQRT(1-COS(RADIANS(User_Model_Calcs!I585))^2*COS(RADIANS(User_Model_Calcs!B585))^2)))</f>
        <v>46.50542898508823</v>
      </c>
      <c r="P585">
        <f t="shared" ca="1" si="92"/>
        <v>30.838508657054863</v>
      </c>
    </row>
    <row r="586" spans="1:16" x14ac:dyDescent="0.25">
      <c r="A586">
        <f t="shared" ca="1" si="88"/>
        <v>129.24792952945683</v>
      </c>
      <c r="B586">
        <f t="shared" ca="1" si="89"/>
        <v>-37.13829890776551</v>
      </c>
      <c r="C586" s="6">
        <v>20135.9375</v>
      </c>
      <c r="D586">
        <f t="shared" ca="1" si="90"/>
        <v>3</v>
      </c>
      <c r="E586" s="1">
        <v>0.65</v>
      </c>
      <c r="F586">
        <v>19.899999999999999</v>
      </c>
      <c r="G586">
        <f t="shared" ca="1" si="93"/>
        <v>54.048620189015942</v>
      </c>
      <c r="H586">
        <f t="shared" ca="1" si="91"/>
        <v>20.961728683562029</v>
      </c>
      <c r="I586">
        <f ca="1">User_Model_Calcs!A586-Sat_Data!$B$5</f>
        <v>19.247929529456826</v>
      </c>
      <c r="J586">
        <f ca="1">(Earth_Data!$B$1/SQRT(1-Earth_Data!$B$2^2*SIN(RADIANS(User_Model_Calcs!B586))^2))*COS(RADIANS(User_Model_Calcs!B586))</f>
        <v>5090.744033258502</v>
      </c>
      <c r="K586">
        <f ca="1">((Earth_Data!$B$1*(1-Earth_Data!$B$2^2))/SQRT(1-Earth_Data!$B$2^2*SIN(RADIANS(User_Model_Calcs!B586))^2))*SIN(RADIANS(User_Model_Calcs!B586))</f>
        <v>-3829.6410543302773</v>
      </c>
      <c r="L586">
        <f t="shared" ca="1" si="94"/>
        <v>-36.953240648227975</v>
      </c>
      <c r="M586">
        <f t="shared" ca="1" si="95"/>
        <v>6370.3865987213803</v>
      </c>
      <c r="N586">
        <f ca="1">SQRT(User_Model_Calcs!M586^2+Sat_Data!$B$3^2-2*User_Model_Calcs!M586*Sat_Data!$B$3*COS(RADIANS(L586))*COS(RADIANS(I586)))</f>
        <v>37591.221787459443</v>
      </c>
      <c r="O586">
        <f ca="1">DEGREES(ACOS(((Earth_Data!$B$1+Sat_Data!$B$2)/User_Model_Calcs!N586)*SQRT(1-COS(RADIANS(User_Model_Calcs!I586))^2*COS(RADIANS(User_Model_Calcs!B586))^2)))</f>
        <v>42.391390825019144</v>
      </c>
      <c r="P586">
        <f t="shared" ca="1" si="92"/>
        <v>30.043047489351689</v>
      </c>
    </row>
    <row r="587" spans="1:16" x14ac:dyDescent="0.25">
      <c r="A587">
        <f t="shared" ca="1" si="88"/>
        <v>131.60251694495227</v>
      </c>
      <c r="B587">
        <f t="shared" ca="1" si="89"/>
        <v>-35.558184373293734</v>
      </c>
      <c r="C587" s="6">
        <v>20135.9375</v>
      </c>
      <c r="D587">
        <f t="shared" ca="1" si="90"/>
        <v>0.75</v>
      </c>
      <c r="E587" s="1">
        <v>0.65</v>
      </c>
      <c r="F587">
        <v>19.899999999999999</v>
      </c>
      <c r="G587">
        <f t="shared" ca="1" si="93"/>
        <v>42.007420362456692</v>
      </c>
      <c r="H587">
        <f t="shared" ca="1" si="91"/>
        <v>23.364966465489111</v>
      </c>
      <c r="I587">
        <f ca="1">User_Model_Calcs!A587-Sat_Data!$B$5</f>
        <v>21.602516944952271</v>
      </c>
      <c r="J587">
        <f ca="1">(Earth_Data!$B$1/SQRT(1-Earth_Data!$B$2^2*SIN(RADIANS(User_Model_Calcs!B587))^2))*COS(RADIANS(User_Model_Calcs!B587))</f>
        <v>5194.6623271899889</v>
      </c>
      <c r="K587">
        <f ca="1">((Earth_Data!$B$1*(1-Earth_Data!$B$2^2))/SQRT(1-Earth_Data!$B$2^2*SIN(RADIANS(User_Model_Calcs!B587))^2))*SIN(RADIANS(User_Model_Calcs!B587))</f>
        <v>-3688.4229826404826</v>
      </c>
      <c r="L587">
        <f t="shared" ca="1" si="94"/>
        <v>-35.376311790106527</v>
      </c>
      <c r="M587">
        <f t="shared" ca="1" si="95"/>
        <v>6370.9481862904386</v>
      </c>
      <c r="N587">
        <f ca="1">SQRT(User_Model_Calcs!M587^2+Sat_Data!$B$3^2-2*User_Model_Calcs!M587*Sat_Data!$B$3*COS(RADIANS(L587))*COS(RADIANS(I587)))</f>
        <v>37564.820317840633</v>
      </c>
      <c r="O587">
        <f ca="1">DEGREES(ACOS(((Earth_Data!$B$1+Sat_Data!$B$2)/User_Model_Calcs!N587)*SQRT(1-COS(RADIANS(User_Model_Calcs!I587))^2*COS(RADIANS(User_Model_Calcs!B587))^2)))</f>
        <v>42.758844288319359</v>
      </c>
      <c r="P587">
        <f t="shared" ca="1" si="92"/>
        <v>34.251989297116253</v>
      </c>
    </row>
    <row r="588" spans="1:16" x14ac:dyDescent="0.25">
      <c r="A588">
        <f t="shared" ca="1" si="88"/>
        <v>131.23944547753322</v>
      </c>
      <c r="B588">
        <f t="shared" ca="1" si="89"/>
        <v>-32.91562758331068</v>
      </c>
      <c r="C588" s="6">
        <v>20135.9375</v>
      </c>
      <c r="D588">
        <f t="shared" ca="1" si="90"/>
        <v>1.2</v>
      </c>
      <c r="E588" s="1">
        <v>0.65</v>
      </c>
      <c r="F588">
        <v>19.899999999999999</v>
      </c>
      <c r="G588">
        <f t="shared" ca="1" si="93"/>
        <v>46.089820015575185</v>
      </c>
      <c r="H588">
        <f t="shared" ca="1" si="91"/>
        <v>21.219632019905625</v>
      </c>
      <c r="I588">
        <f ca="1">User_Model_Calcs!A588-Sat_Data!$B$5</f>
        <v>21.239445477533224</v>
      </c>
      <c r="J588">
        <f ca="1">(Earth_Data!$B$1/SQRT(1-Earth_Data!$B$2^2*SIN(RADIANS(User_Model_Calcs!B588))^2))*COS(RADIANS(User_Model_Calcs!B588))</f>
        <v>5359.56793671592</v>
      </c>
      <c r="K588">
        <f ca="1">((Earth_Data!$B$1*(1-Earth_Data!$B$2^2))/SQRT(1-Earth_Data!$B$2^2*SIN(RADIANS(User_Model_Calcs!B588))^2))*SIN(RADIANS(User_Model_Calcs!B588))</f>
        <v>-3446.1085009198018</v>
      </c>
      <c r="L588">
        <f t="shared" ca="1" si="94"/>
        <v>-32.740308971004772</v>
      </c>
      <c r="M588">
        <f t="shared" ca="1" si="95"/>
        <v>6371.8625431175988</v>
      </c>
      <c r="N588">
        <f ca="1">SQRT(User_Model_Calcs!M588^2+Sat_Data!$B$3^2-2*User_Model_Calcs!M588*Sat_Data!$B$3*COS(RADIANS(L588))*COS(RADIANS(I588)))</f>
        <v>37378.495924886614</v>
      </c>
      <c r="O588">
        <f ca="1">DEGREES(ACOS(((Earth_Data!$B$1+Sat_Data!$B$2)/User_Model_Calcs!N588)*SQRT(1-COS(RADIANS(User_Model_Calcs!I588))^2*COS(RADIANS(User_Model_Calcs!B588))^2)))</f>
        <v>45.376879619976272</v>
      </c>
      <c r="P588">
        <f t="shared" ca="1" si="92"/>
        <v>35.574061710163079</v>
      </c>
    </row>
    <row r="589" spans="1:16" x14ac:dyDescent="0.25">
      <c r="A589">
        <f t="shared" ca="1" si="88"/>
        <v>127.7335404734029</v>
      </c>
      <c r="B589">
        <f t="shared" ca="1" si="89"/>
        <v>-37.459103738538644</v>
      </c>
      <c r="C589" s="6">
        <v>20135.9375</v>
      </c>
      <c r="D589">
        <f t="shared" ca="1" si="90"/>
        <v>1.2</v>
      </c>
      <c r="E589" s="1">
        <v>0.65</v>
      </c>
      <c r="F589">
        <v>19.899999999999999</v>
      </c>
      <c r="G589">
        <f t="shared" ca="1" si="93"/>
        <v>46.089820015575185</v>
      </c>
      <c r="H589">
        <f t="shared" ca="1" si="91"/>
        <v>22.666516765455192</v>
      </c>
      <c r="I589">
        <f ca="1">User_Model_Calcs!A589-Sat_Data!$B$5</f>
        <v>17.733540473402897</v>
      </c>
      <c r="J589">
        <f ca="1">(Earth_Data!$B$1/SQRT(1-Earth_Data!$B$2^2*SIN(RADIANS(User_Model_Calcs!B589))^2))*COS(RADIANS(User_Model_Calcs!B589))</f>
        <v>5069.1691054638623</v>
      </c>
      <c r="K589">
        <f ca="1">((Earth_Data!$B$1*(1-Earth_Data!$B$2^2))/SQRT(1-Earth_Data!$B$2^2*SIN(RADIANS(User_Model_Calcs!B589))^2))*SIN(RADIANS(User_Model_Calcs!B589))</f>
        <v>-3857.9635255312342</v>
      </c>
      <c r="L589">
        <f t="shared" ca="1" si="94"/>
        <v>-37.27346695733376</v>
      </c>
      <c r="M589">
        <f t="shared" ca="1" si="95"/>
        <v>6370.2714215423102</v>
      </c>
      <c r="N589">
        <f ca="1">SQRT(User_Model_Calcs!M589^2+Sat_Data!$B$3^2-2*User_Model_Calcs!M589*Sat_Data!$B$3*COS(RADIANS(L589))*COS(RADIANS(I589)))</f>
        <v>37566.379915121608</v>
      </c>
      <c r="O589">
        <f ca="1">DEGREES(ACOS(((Earth_Data!$B$1+Sat_Data!$B$2)/User_Model_Calcs!N589)*SQRT(1-COS(RADIANS(User_Model_Calcs!I589))^2*COS(RADIANS(User_Model_Calcs!B589))^2)))</f>
        <v>42.727020277773072</v>
      </c>
      <c r="P589">
        <f t="shared" ca="1" si="92"/>
        <v>27.735165899170809</v>
      </c>
    </row>
    <row r="590" spans="1:16" x14ac:dyDescent="0.25">
      <c r="A590">
        <f ca="1">130+(RAND()*10-5)</f>
        <v>126.33221197837737</v>
      </c>
      <c r="B590">
        <f t="shared" ca="1" si="89"/>
        <v>-35.988308911088602</v>
      </c>
      <c r="C590" s="6">
        <v>20135.9375</v>
      </c>
      <c r="D590">
        <f t="shared" ca="1" si="90"/>
        <v>3</v>
      </c>
      <c r="E590" s="1">
        <v>0.65</v>
      </c>
      <c r="F590">
        <v>19.899999999999999</v>
      </c>
      <c r="G590">
        <f t="shared" ca="1" si="93"/>
        <v>54.048620189015942</v>
      </c>
      <c r="H590">
        <f t="shared" ca="1" si="91"/>
        <v>20.371350892911718</v>
      </c>
      <c r="I590">
        <f ca="1">User_Model_Calcs!A590-Sat_Data!$B$5</f>
        <v>16.332211978377373</v>
      </c>
      <c r="J590">
        <f ca="1">(Earth_Data!$B$1/SQRT(1-Earth_Data!$B$2^2*SIN(RADIANS(User_Model_Calcs!B590))^2))*COS(RADIANS(User_Model_Calcs!B590))</f>
        <v>5166.7637118669327</v>
      </c>
      <c r="K590">
        <f ca="1">((Earth_Data!$B$1*(1-Earth_Data!$B$2^2))/SQRT(1-Earth_Data!$B$2^2*SIN(RADIANS(User_Model_Calcs!B590))^2))*SIN(RADIANS(User_Model_Calcs!B590))</f>
        <v>-3727.1434583588098</v>
      </c>
      <c r="L590">
        <f t="shared" ca="1" si="94"/>
        <v>-35.80551408933875</v>
      </c>
      <c r="M590">
        <f t="shared" ca="1" si="95"/>
        <v>6370.7963092106338</v>
      </c>
      <c r="N590">
        <f ca="1">SQRT(User_Model_Calcs!M590^2+Sat_Data!$B$3^2-2*User_Model_Calcs!M590*Sat_Data!$B$3*COS(RADIANS(L590))*COS(RADIANS(I590)))</f>
        <v>37420.305642992738</v>
      </c>
      <c r="O590">
        <f ca="1">DEGREES(ACOS(((Earth_Data!$B$1+Sat_Data!$B$2)/User_Model_Calcs!N590)*SQRT(1-COS(RADIANS(User_Model_Calcs!I590))^2*COS(RADIANS(User_Model_Calcs!B590))^2)))</f>
        <v>44.763654994228411</v>
      </c>
      <c r="P590">
        <f t="shared" ca="1" si="92"/>
        <v>26.504235447430037</v>
      </c>
    </row>
    <row r="591" spans="1:16" x14ac:dyDescent="0.25">
      <c r="A591">
        <f t="shared" ref="A591:A600" ca="1" si="96">130+(RAND()*10-5)</f>
        <v>133.63547824724193</v>
      </c>
      <c r="B591">
        <f ca="1">-35+(RAND()*10-5)</f>
        <v>-38.281339206489257</v>
      </c>
      <c r="C591" s="6">
        <v>20135.9375</v>
      </c>
      <c r="D591">
        <f t="shared" ca="1" si="90"/>
        <v>3</v>
      </c>
      <c r="E591" s="1">
        <v>0.65</v>
      </c>
      <c r="F591">
        <v>19.899999999999999</v>
      </c>
      <c r="G591">
        <f t="shared" ca="1" si="93"/>
        <v>54.048620189015942</v>
      </c>
      <c r="H591">
        <f t="shared" ca="1" si="91"/>
        <v>23.679578453609061</v>
      </c>
      <c r="I591">
        <f ca="1">User_Model_Calcs!A591-Sat_Data!$B$5</f>
        <v>23.635478247241934</v>
      </c>
      <c r="J591">
        <f ca="1">(Earth_Data!$B$1/SQRT(1-Earth_Data!$B$2^2*SIN(RADIANS(User_Model_Calcs!B591))^2))*COS(RADIANS(User_Model_Calcs!B591))</f>
        <v>5013.1453379479881</v>
      </c>
      <c r="K591">
        <f ca="1">((Earth_Data!$B$1*(1-Earth_Data!$B$2^2))/SQRT(1-Earth_Data!$B$2^2*SIN(RADIANS(User_Model_Calcs!B591))^2))*SIN(RADIANS(User_Model_Calcs!B591))</f>
        <v>-3930.0064140513869</v>
      </c>
      <c r="L591">
        <f t="shared" ca="1" si="94"/>
        <v>-38.094325832790112</v>
      </c>
      <c r="M591">
        <f t="shared" ca="1" si="95"/>
        <v>6369.9746148532404</v>
      </c>
      <c r="N591">
        <f ca="1">SQRT(User_Model_Calcs!M591^2+Sat_Data!$B$3^2-2*User_Model_Calcs!M591*Sat_Data!$B$3*COS(RADIANS(L591))*COS(RADIANS(I591)))</f>
        <v>37829.93363581648</v>
      </c>
      <c r="O591">
        <f ca="1">DEGREES(ACOS(((Earth_Data!$B$1+Sat_Data!$B$2)/User_Model_Calcs!N591)*SQRT(1-COS(RADIANS(User_Model_Calcs!I591))^2*COS(RADIANS(User_Model_Calcs!B591))^2)))</f>
        <v>39.241364266393759</v>
      </c>
      <c r="P591">
        <f t="shared" ca="1" si="92"/>
        <v>35.237107707412015</v>
      </c>
    </row>
    <row r="592" spans="1:16" x14ac:dyDescent="0.25">
      <c r="A592">
        <f t="shared" ca="1" si="96"/>
        <v>134.90753685958305</v>
      </c>
      <c r="B592">
        <f t="shared" ref="B592:B600" ca="1" si="97">-35+(RAND()*10-5)</f>
        <v>-34.421100559234745</v>
      </c>
      <c r="C592" s="6">
        <v>20135.9375</v>
      </c>
      <c r="D592">
        <f t="shared" ca="1" si="90"/>
        <v>1.2</v>
      </c>
      <c r="E592" s="1">
        <v>0.65</v>
      </c>
      <c r="F592">
        <v>19.899999999999999</v>
      </c>
      <c r="G592">
        <f t="shared" ca="1" si="93"/>
        <v>46.089820015575185</v>
      </c>
      <c r="H592">
        <f t="shared" ca="1" si="91"/>
        <v>17.658351659681674</v>
      </c>
      <c r="I592">
        <f ca="1">User_Model_Calcs!A592-Sat_Data!$B$5</f>
        <v>24.907536859583047</v>
      </c>
      <c r="J592">
        <f ca="1">(Earth_Data!$B$1/SQRT(1-Earth_Data!$B$2^2*SIN(RADIANS(User_Model_Calcs!B592))^2))*COS(RADIANS(User_Model_Calcs!B592))</f>
        <v>5266.9983445310418</v>
      </c>
      <c r="K592">
        <f ca="1">((Earth_Data!$B$1*(1-Earth_Data!$B$2^2))/SQRT(1-Earth_Data!$B$2^2*SIN(RADIANS(User_Model_Calcs!B592))^2))*SIN(RADIANS(User_Model_Calcs!B592))</f>
        <v>-3585.0767545410672</v>
      </c>
      <c r="L592">
        <f t="shared" ca="1" si="94"/>
        <v>-34.241862234666236</v>
      </c>
      <c r="M592">
        <f t="shared" ca="1" si="95"/>
        <v>6371.345768143764</v>
      </c>
      <c r="N592">
        <f ca="1">SQRT(User_Model_Calcs!M592^2+Sat_Data!$B$3^2-2*User_Model_Calcs!M592*Sat_Data!$B$3*COS(RADIANS(L592))*COS(RADIANS(I592)))</f>
        <v>37623.974856196015</v>
      </c>
      <c r="O592">
        <f ca="1">DEGREES(ACOS(((Earth_Data!$B$1+Sat_Data!$B$2)/User_Model_Calcs!N592)*SQRT(1-COS(RADIANS(User_Model_Calcs!I592))^2*COS(RADIANS(User_Model_Calcs!B592))^2)))</f>
        <v>41.964307193185967</v>
      </c>
      <c r="P592">
        <f t="shared" ca="1" si="92"/>
        <v>39.401558103901607</v>
      </c>
    </row>
    <row r="593" spans="1:16" x14ac:dyDescent="0.25">
      <c r="A593">
        <f t="shared" ca="1" si="96"/>
        <v>129.04211225709548</v>
      </c>
      <c r="B593">
        <f t="shared" ca="1" si="97"/>
        <v>-35.702003023762465</v>
      </c>
      <c r="C593" s="6">
        <v>20135.9375</v>
      </c>
      <c r="D593">
        <f t="shared" ca="1" si="90"/>
        <v>0.75</v>
      </c>
      <c r="E593" s="1">
        <v>0.65</v>
      </c>
      <c r="F593">
        <v>19.899999999999999</v>
      </c>
      <c r="G593">
        <f t="shared" ca="1" si="93"/>
        <v>42.007420362456692</v>
      </c>
      <c r="H593">
        <f t="shared" ca="1" si="91"/>
        <v>23.718048549930423</v>
      </c>
      <c r="I593">
        <f ca="1">User_Model_Calcs!A593-Sat_Data!$B$5</f>
        <v>19.042112257095482</v>
      </c>
      <c r="J593">
        <f ca="1">(Earth_Data!$B$1/SQRT(1-Earth_Data!$B$2^2*SIN(RADIANS(User_Model_Calcs!B593))^2))*COS(RADIANS(User_Model_Calcs!B593))</f>
        <v>5185.3665821118502</v>
      </c>
      <c r="K593">
        <f ca="1">((Earth_Data!$B$1*(1-Earth_Data!$B$2^2))/SQRT(1-Earth_Data!$B$2^2*SIN(RADIANS(User_Model_Calcs!B593))^2))*SIN(RADIANS(User_Model_Calcs!B593))</f>
        <v>-3701.3927442689014</v>
      </c>
      <c r="L593">
        <f t="shared" ca="1" si="94"/>
        <v>-35.519817518030045</v>
      </c>
      <c r="M593">
        <f t="shared" ca="1" si="95"/>
        <v>6370.8974907942757</v>
      </c>
      <c r="N593">
        <f ca="1">SQRT(User_Model_Calcs!M593^2+Sat_Data!$B$3^2-2*User_Model_Calcs!M593*Sat_Data!$B$3*COS(RADIANS(L593))*COS(RADIANS(I593)))</f>
        <v>37484.103265296792</v>
      </c>
      <c r="O593">
        <f ca="1">DEGREES(ACOS(((Earth_Data!$B$1+Sat_Data!$B$2)/User_Model_Calcs!N593)*SQRT(1-COS(RADIANS(User_Model_Calcs!I593))^2*COS(RADIANS(User_Model_Calcs!B593))^2)))</f>
        <v>43.869811268089684</v>
      </c>
      <c r="P593">
        <f t="shared" ca="1" si="92"/>
        <v>30.602026623211561</v>
      </c>
    </row>
    <row r="594" spans="1:16" x14ac:dyDescent="0.25">
      <c r="A594">
        <f t="shared" ca="1" si="96"/>
        <v>130.02647357004875</v>
      </c>
      <c r="B594">
        <f t="shared" ca="1" si="97"/>
        <v>-31.015222982608996</v>
      </c>
      <c r="C594" s="6">
        <v>20135.9375</v>
      </c>
      <c r="D594">
        <f t="shared" ca="1" si="90"/>
        <v>1.2</v>
      </c>
      <c r="E594" s="1">
        <v>0.65</v>
      </c>
      <c r="F594">
        <v>19.899999999999999</v>
      </c>
      <c r="G594">
        <f t="shared" ca="1" si="93"/>
        <v>46.089820015575185</v>
      </c>
      <c r="H594">
        <f t="shared" ca="1" si="91"/>
        <v>16.143114030649205</v>
      </c>
      <c r="I594">
        <f ca="1">User_Model_Calcs!A594-Sat_Data!$B$5</f>
        <v>20.026473570048751</v>
      </c>
      <c r="J594">
        <f ca="1">(Earth_Data!$B$1/SQRT(1-Earth_Data!$B$2^2*SIN(RADIANS(User_Model_Calcs!B594))^2))*COS(RADIANS(User_Model_Calcs!B594))</f>
        <v>5471.1243732643834</v>
      </c>
      <c r="K594">
        <f ca="1">((Earth_Data!$B$1*(1-Earth_Data!$B$2^2))/SQRT(1-Earth_Data!$B$2^2*SIN(RADIANS(User_Model_Calcs!B594))^2))*SIN(RADIANS(User_Model_Calcs!B594))</f>
        <v>-3267.3412577201061</v>
      </c>
      <c r="L594">
        <f t="shared" ca="1" si="94"/>
        <v>-30.845539149164559</v>
      </c>
      <c r="M594">
        <f t="shared" ca="1" si="95"/>
        <v>6372.4972186833947</v>
      </c>
      <c r="N594">
        <f ca="1">SQRT(User_Model_Calcs!M594^2+Sat_Data!$B$3^2-2*User_Model_Calcs!M594*Sat_Data!$B$3*COS(RADIANS(L594))*COS(RADIANS(I594)))</f>
        <v>37214.915260737769</v>
      </c>
      <c r="O594">
        <f ca="1">DEGREES(ACOS(((Earth_Data!$B$1+Sat_Data!$B$2)/User_Model_Calcs!N594)*SQRT(1-COS(RADIANS(User_Model_Calcs!I594))^2*COS(RADIANS(User_Model_Calcs!B594))^2)))</f>
        <v>47.789818431631595</v>
      </c>
      <c r="P594">
        <f t="shared" ca="1" si="92"/>
        <v>35.275184905238625</v>
      </c>
    </row>
    <row r="595" spans="1:16" x14ac:dyDescent="0.25">
      <c r="A595">
        <f t="shared" ca="1" si="96"/>
        <v>131.56689613489701</v>
      </c>
      <c r="B595">
        <f t="shared" ca="1" si="97"/>
        <v>-32.344404560638559</v>
      </c>
      <c r="C595" s="6">
        <v>20135.9375</v>
      </c>
      <c r="D595">
        <f t="shared" ca="1" si="90"/>
        <v>3</v>
      </c>
      <c r="E595" s="1">
        <v>0.65</v>
      </c>
      <c r="F595">
        <v>19.899999999999999</v>
      </c>
      <c r="G595">
        <f t="shared" ca="1" si="93"/>
        <v>54.048620189015942</v>
      </c>
      <c r="H595">
        <f t="shared" ca="1" si="91"/>
        <v>18.184164284496141</v>
      </c>
      <c r="I595">
        <f ca="1">User_Model_Calcs!A595-Sat_Data!$B$5</f>
        <v>21.566896134897007</v>
      </c>
      <c r="J595">
        <f ca="1">(Earth_Data!$B$1/SQRT(1-Earth_Data!$B$2^2*SIN(RADIANS(User_Model_Calcs!B595))^2))*COS(RADIANS(User_Model_Calcs!B595))</f>
        <v>5393.7255119230049</v>
      </c>
      <c r="K595">
        <f ca="1">((Earth_Data!$B$1*(1-Earth_Data!$B$2^2))/SQRT(1-Earth_Data!$B$2^2*SIN(RADIANS(User_Model_Calcs!B595))^2))*SIN(RADIANS(User_Model_Calcs!B595))</f>
        <v>-3392.7593943373276</v>
      </c>
      <c r="L595">
        <f t="shared" ca="1" si="94"/>
        <v>-32.170699998474461</v>
      </c>
      <c r="M595">
        <f t="shared" ca="1" si="95"/>
        <v>6372.0554929970021</v>
      </c>
      <c r="N595">
        <f ca="1">SQRT(User_Model_Calcs!M595^2+Sat_Data!$B$3^2-2*User_Model_Calcs!M595*Sat_Data!$B$3*COS(RADIANS(L595))*COS(RADIANS(I595)))</f>
        <v>37355.297383700708</v>
      </c>
      <c r="O595">
        <f ca="1">DEGREES(ACOS(((Earth_Data!$B$1+Sat_Data!$B$2)/User_Model_Calcs!N595)*SQRT(1-COS(RADIANS(User_Model_Calcs!I595))^2*COS(RADIANS(User_Model_Calcs!B595))^2)))</f>
        <v>45.713686467050209</v>
      </c>
      <c r="P595">
        <f t="shared" ca="1" si="92"/>
        <v>36.456742658313146</v>
      </c>
    </row>
    <row r="596" spans="1:16" x14ac:dyDescent="0.25">
      <c r="A596">
        <f t="shared" ca="1" si="96"/>
        <v>126.21684612876649</v>
      </c>
      <c r="B596">
        <f t="shared" ca="1" si="97"/>
        <v>-30.099095316256495</v>
      </c>
      <c r="C596" s="6">
        <v>20135.9375</v>
      </c>
      <c r="D596">
        <f t="shared" ca="1" si="90"/>
        <v>1.2</v>
      </c>
      <c r="E596" s="1">
        <v>0.65</v>
      </c>
      <c r="F596">
        <v>19.899999999999999</v>
      </c>
      <c r="G596">
        <f t="shared" ca="1" si="93"/>
        <v>46.089820015575185</v>
      </c>
      <c r="H596">
        <f t="shared" ca="1" si="91"/>
        <v>18.745737682951024</v>
      </c>
      <c r="I596">
        <f ca="1">User_Model_Calcs!A596-Sat_Data!$B$5</f>
        <v>16.216846128766491</v>
      </c>
      <c r="J596">
        <f ca="1">(Earth_Data!$B$1/SQRT(1-Earth_Data!$B$2^2*SIN(RADIANS(User_Model_Calcs!B596))^2))*COS(RADIANS(User_Model_Calcs!B596))</f>
        <v>5522.7585846293096</v>
      </c>
      <c r="K596">
        <f ca="1">((Earth_Data!$B$1*(1-Earth_Data!$B$2^2))/SQRT(1-Earth_Data!$B$2^2*SIN(RADIANS(User_Model_Calcs!B596))^2))*SIN(RADIANS(User_Model_Calcs!B596))</f>
        <v>-3179.8834299591708</v>
      </c>
      <c r="L596">
        <f t="shared" ca="1" si="94"/>
        <v>-29.932394899321228</v>
      </c>
      <c r="M596">
        <f t="shared" ca="1" si="95"/>
        <v>6372.795384462429</v>
      </c>
      <c r="N596">
        <f ca="1">SQRT(User_Model_Calcs!M596^2+Sat_Data!$B$3^2-2*User_Model_Calcs!M596*Sat_Data!$B$3*COS(RADIANS(L596))*COS(RADIANS(I596)))</f>
        <v>37030.162375629523</v>
      </c>
      <c r="O596">
        <f ca="1">DEGREES(ACOS(((Earth_Data!$B$1+Sat_Data!$B$2)/User_Model_Calcs!N596)*SQRT(1-COS(RADIANS(User_Model_Calcs!I596))^2*COS(RADIANS(User_Model_Calcs!B596))^2)))</f>
        <v>50.66566305086922</v>
      </c>
      <c r="P596">
        <f t="shared" ca="1" si="92"/>
        <v>30.111802482080922</v>
      </c>
    </row>
    <row r="597" spans="1:16" x14ac:dyDescent="0.25">
      <c r="A597">
        <f t="shared" ca="1" si="96"/>
        <v>125.61989940546408</v>
      </c>
      <c r="B597">
        <f t="shared" ca="1" si="97"/>
        <v>-37.393155759186897</v>
      </c>
      <c r="C597" s="6">
        <v>20135.9375</v>
      </c>
      <c r="D597">
        <f t="shared" ca="1" si="90"/>
        <v>3</v>
      </c>
      <c r="E597" s="1">
        <v>0.65</v>
      </c>
      <c r="F597">
        <v>19.899999999999999</v>
      </c>
      <c r="G597">
        <f t="shared" ca="1" si="93"/>
        <v>54.048620189015942</v>
      </c>
      <c r="H597">
        <f t="shared" ca="1" si="91"/>
        <v>23.957161906704577</v>
      </c>
      <c r="I597">
        <f ca="1">User_Model_Calcs!A597-Sat_Data!$B$5</f>
        <v>15.619899405464082</v>
      </c>
      <c r="J597">
        <f ca="1">(Earth_Data!$B$1/SQRT(1-Earth_Data!$B$2^2*SIN(RADIANS(User_Model_Calcs!B597))^2))*COS(RADIANS(User_Model_Calcs!B597))</f>
        <v>5073.6173115916099</v>
      </c>
      <c r="K597">
        <f ca="1">((Earth_Data!$B$1*(1-Earth_Data!$B$2^2))/SQRT(1-Earth_Data!$B$2^2*SIN(RADIANS(User_Model_Calcs!B597))^2))*SIN(RADIANS(User_Model_Calcs!B597))</f>
        <v>-3852.1510091535702</v>
      </c>
      <c r="L597">
        <f t="shared" ca="1" si="94"/>
        <v>-37.207636011534802</v>
      </c>
      <c r="M597">
        <f t="shared" ca="1" si="95"/>
        <v>6370.2951283127331</v>
      </c>
      <c r="N597">
        <f ca="1">SQRT(User_Model_Calcs!M597^2+Sat_Data!$B$3^2-2*User_Model_Calcs!M597*Sat_Data!$B$3*COS(RADIANS(L597))*COS(RADIANS(I597)))</f>
        <v>37501.290651862466</v>
      </c>
      <c r="O597">
        <f ca="1">DEGREES(ACOS(((Earth_Data!$B$1+Sat_Data!$B$2)/User_Model_Calcs!N597)*SQRT(1-COS(RADIANS(User_Model_Calcs!I597))^2*COS(RADIANS(User_Model_Calcs!B597))^2)))</f>
        <v>43.621514860482385</v>
      </c>
      <c r="P597">
        <f t="shared" ca="1" si="92"/>
        <v>24.720353937546943</v>
      </c>
    </row>
    <row r="598" spans="1:16" x14ac:dyDescent="0.25">
      <c r="A598">
        <f t="shared" ca="1" si="96"/>
        <v>127.51284616158613</v>
      </c>
      <c r="B598">
        <f t="shared" ca="1" si="97"/>
        <v>-34.713862293113884</v>
      </c>
      <c r="C598" s="6">
        <v>20135.9375</v>
      </c>
      <c r="D598">
        <f t="shared" ca="1" si="90"/>
        <v>0.75</v>
      </c>
      <c r="E598" s="1">
        <v>0.65</v>
      </c>
      <c r="F598">
        <v>19.899999999999999</v>
      </c>
      <c r="G598">
        <f t="shared" ca="1" si="93"/>
        <v>42.007420362456692</v>
      </c>
      <c r="H598">
        <f t="shared" ca="1" si="91"/>
        <v>14.102349171827786</v>
      </c>
      <c r="I598">
        <f ca="1">User_Model_Calcs!A598-Sat_Data!$B$5</f>
        <v>17.512846161586126</v>
      </c>
      <c r="J598">
        <f ca="1">(Earth_Data!$B$1/SQRT(1-Earth_Data!$B$2^2*SIN(RADIANS(User_Model_Calcs!B598))^2))*COS(RADIANS(User_Model_Calcs!B598))</f>
        <v>5248.5717597591438</v>
      </c>
      <c r="K598">
        <f ca="1">((Earth_Data!$B$1*(1-Earth_Data!$B$2^2))/SQRT(1-Earth_Data!$B$2^2*SIN(RADIANS(User_Model_Calcs!B598))^2))*SIN(RADIANS(User_Model_Calcs!B598))</f>
        <v>-3611.8200689843788</v>
      </c>
      <c r="L598">
        <f t="shared" ca="1" si="94"/>
        <v>-34.533918665815776</v>
      </c>
      <c r="M598">
        <f t="shared" ca="1" si="95"/>
        <v>6371.2439702195925</v>
      </c>
      <c r="N598">
        <f ca="1">SQRT(User_Model_Calcs!M598^2+Sat_Data!$B$3^2-2*User_Model_Calcs!M598*Sat_Data!$B$3*COS(RADIANS(L598))*COS(RADIANS(I598)))</f>
        <v>37367.355963004593</v>
      </c>
      <c r="O598">
        <f ca="1">DEGREES(ACOS(((Earth_Data!$B$1+Sat_Data!$B$2)/User_Model_Calcs!N598)*SQRT(1-COS(RADIANS(User_Model_Calcs!I598))^2*COS(RADIANS(User_Model_Calcs!B598))^2)))</f>
        <v>45.52636886836887</v>
      </c>
      <c r="P598">
        <f t="shared" ca="1" si="92"/>
        <v>28.990629742015827</v>
      </c>
    </row>
    <row r="599" spans="1:16" x14ac:dyDescent="0.25">
      <c r="A599">
        <f t="shared" ca="1" si="96"/>
        <v>125.46345049183073</v>
      </c>
      <c r="B599">
        <f t="shared" ca="1" si="97"/>
        <v>-39.775041239520668</v>
      </c>
      <c r="C599" s="6">
        <v>20135.9375</v>
      </c>
      <c r="D599">
        <f t="shared" ca="1" si="90"/>
        <v>3</v>
      </c>
      <c r="E599" s="1">
        <v>0.65</v>
      </c>
      <c r="F599">
        <v>19.899999999999999</v>
      </c>
      <c r="G599">
        <f t="shared" ca="1" si="93"/>
        <v>54.048620189015942</v>
      </c>
      <c r="H599">
        <f t="shared" ca="1" si="91"/>
        <v>16.593443060834034</v>
      </c>
      <c r="I599">
        <f ca="1">User_Model_Calcs!A599-Sat_Data!$B$5</f>
        <v>15.463450491830727</v>
      </c>
      <c r="J599">
        <f ca="1">(Earth_Data!$B$1/SQRT(1-Earth_Data!$B$2^2*SIN(RADIANS(User_Model_Calcs!B599))^2))*COS(RADIANS(User_Model_Calcs!B599))</f>
        <v>4908.727812241661</v>
      </c>
      <c r="K599">
        <f ca="1">((Earth_Data!$B$1*(1-Earth_Data!$B$2^2))/SQRT(1-Earth_Data!$B$2^2*SIN(RADIANS(User_Model_Calcs!B599))^2))*SIN(RADIANS(User_Model_Calcs!B599))</f>
        <v>-4058.8215318697662</v>
      </c>
      <c r="L599">
        <f t="shared" ca="1" si="94"/>
        <v>-39.585921011830123</v>
      </c>
      <c r="M599">
        <f t="shared" ca="1" si="95"/>
        <v>6369.4301913314375</v>
      </c>
      <c r="N599">
        <f ca="1">SQRT(User_Model_Calcs!M599^2+Sat_Data!$B$3^2-2*User_Model_Calcs!M599*Sat_Data!$B$3*COS(RADIANS(L599))*COS(RADIANS(I599)))</f>
        <v>37675.247318158792</v>
      </c>
      <c r="O599">
        <f ca="1">DEGREES(ACOS(((Earth_Data!$B$1+Sat_Data!$B$2)/User_Model_Calcs!N599)*SQRT(1-COS(RADIANS(User_Model_Calcs!I599))^2*COS(RADIANS(User_Model_Calcs!B599))^2)))</f>
        <v>41.250618065075201</v>
      </c>
      <c r="P599">
        <f t="shared" ca="1" si="92"/>
        <v>23.383580132212938</v>
      </c>
    </row>
    <row r="600" spans="1:16" x14ac:dyDescent="0.25">
      <c r="A600">
        <f t="shared" ca="1" si="96"/>
        <v>128.88471307748077</v>
      </c>
      <c r="B600">
        <f t="shared" ca="1" si="97"/>
        <v>-36.375245585313827</v>
      </c>
      <c r="C600" s="6">
        <v>20135.9375</v>
      </c>
      <c r="D600">
        <f t="shared" ca="1" si="90"/>
        <v>1.2</v>
      </c>
      <c r="E600" s="1">
        <v>0.65</v>
      </c>
      <c r="F600">
        <v>19.899999999999999</v>
      </c>
      <c r="G600">
        <f t="shared" ca="1" si="93"/>
        <v>46.089820015575185</v>
      </c>
      <c r="H600">
        <f t="shared" ca="1" si="91"/>
        <v>17.14516760676722</v>
      </c>
      <c r="I600">
        <f ca="1">User_Model_Calcs!A600-Sat_Data!$B$5</f>
        <v>18.884713077480768</v>
      </c>
      <c r="J600">
        <f ca="1">(Earth_Data!$B$1/SQRT(1-Earth_Data!$B$2^2*SIN(RADIANS(User_Model_Calcs!B600))^2))*COS(RADIANS(User_Model_Calcs!B600))</f>
        <v>5141.4168712519859</v>
      </c>
      <c r="K600">
        <f ca="1">((Earth_Data!$B$1*(1-Earth_Data!$B$2^2))/SQRT(1-Earth_Data!$B$2^2*SIN(RADIANS(User_Model_Calcs!B600))^2))*SIN(RADIANS(User_Model_Calcs!B600))</f>
        <v>-3761.798642740936</v>
      </c>
      <c r="L600">
        <f t="shared" ca="1" si="94"/>
        <v>-36.191656216022068</v>
      </c>
      <c r="M600">
        <f t="shared" ca="1" si="95"/>
        <v>6370.6590296861841</v>
      </c>
      <c r="N600">
        <f ca="1">SQRT(User_Model_Calcs!M600^2+Sat_Data!$B$3^2-2*User_Model_Calcs!M600*Sat_Data!$B$3*COS(RADIANS(L600))*COS(RADIANS(I600)))</f>
        <v>37525.608613686069</v>
      </c>
      <c r="O600">
        <f ca="1">DEGREES(ACOS(((Earth_Data!$B$1+Sat_Data!$B$2)/User_Model_Calcs!N600)*SQRT(1-COS(RADIANS(User_Model_Calcs!I600))^2*COS(RADIANS(User_Model_Calcs!B600))^2)))</f>
        <v>43.291489491823398</v>
      </c>
      <c r="P600">
        <f t="shared" ca="1" si="92"/>
        <v>29.975990998808971</v>
      </c>
    </row>
    <row r="601" spans="1:16" x14ac:dyDescent="0.25">
      <c r="A601" s="5">
        <f ca="1">142.56313432703+(RAND()*5-2.5)</f>
        <v>143.09873361422751</v>
      </c>
      <c r="B601">
        <f ca="1">-34.4534087301148+(RAND()*5-2.5)</f>
        <v>-35.854845816462479</v>
      </c>
      <c r="C601" s="6">
        <v>20135.9375</v>
      </c>
      <c r="D601">
        <f t="shared" ca="1" si="90"/>
        <v>1.2</v>
      </c>
      <c r="E601" s="1">
        <v>0.65</v>
      </c>
      <c r="F601">
        <v>19.899999999999999</v>
      </c>
      <c r="G601">
        <f t="shared" ca="1" si="93"/>
        <v>46.089820015575185</v>
      </c>
      <c r="H601">
        <f t="shared" ca="1" si="91"/>
        <v>14.359159845438192</v>
      </c>
      <c r="I601">
        <f ca="1">User_Model_Calcs!A601-Sat_Data!$B$5</f>
        <v>33.098733614227513</v>
      </c>
      <c r="J601">
        <f ca="1">(Earth_Data!$B$1/SQRT(1-Earth_Data!$B$2^2*SIN(RADIANS(User_Model_Calcs!B601))^2))*COS(RADIANS(User_Model_Calcs!B601))</f>
        <v>5175.4516648143408</v>
      </c>
      <c r="K601">
        <f ca="1">((Earth_Data!$B$1*(1-Earth_Data!$B$2^2))/SQRT(1-Earth_Data!$B$2^2*SIN(RADIANS(User_Model_Calcs!B601))^2))*SIN(RADIANS(User_Model_Calcs!B601))</f>
        <v>-3715.1510330680389</v>
      </c>
      <c r="L601">
        <f t="shared" ca="1" si="94"/>
        <v>-35.672332769972897</v>
      </c>
      <c r="M601">
        <f t="shared" ca="1" si="95"/>
        <v>6370.8435181956911</v>
      </c>
      <c r="N601">
        <f ca="1">SQRT(User_Model_Calcs!M601^2+Sat_Data!$B$3^2-2*User_Model_Calcs!M601*Sat_Data!$B$3*COS(RADIANS(L601))*COS(RADIANS(I601)))</f>
        <v>38115.425885086312</v>
      </c>
      <c r="O601">
        <f ca="1">DEGREES(ACOS(((Earth_Data!$B$1+Sat_Data!$B$2)/User_Model_Calcs!N601)*SQRT(1-COS(RADIANS(User_Model_Calcs!I601))^2*COS(RADIANS(User_Model_Calcs!B601))^2)))</f>
        <v>35.694761223418247</v>
      </c>
      <c r="P601">
        <f t="shared" ca="1" si="92"/>
        <v>48.058491314327227</v>
      </c>
    </row>
    <row r="602" spans="1:16" x14ac:dyDescent="0.25">
      <c r="A602" s="5">
        <f t="shared" ref="A602:A665" ca="1" si="98">142.56313432703+(RAND()*5-2.5)</f>
        <v>142.59775236460337</v>
      </c>
      <c r="B602">
        <f t="shared" ref="B602:B665" ca="1" si="99">-34.4534087301148+(RAND()*5-2.5)</f>
        <v>-34.40741587447036</v>
      </c>
      <c r="C602" s="6">
        <v>20135.9375</v>
      </c>
      <c r="D602">
        <f t="shared" ca="1" si="90"/>
        <v>0.75</v>
      </c>
      <c r="E602" s="1">
        <v>0.65</v>
      </c>
      <c r="F602">
        <v>19.899999999999999</v>
      </c>
      <c r="G602">
        <f t="shared" ca="1" si="93"/>
        <v>42.007420362456692</v>
      </c>
      <c r="H602">
        <f t="shared" ca="1" si="91"/>
        <v>19.31500774880455</v>
      </c>
      <c r="I602">
        <f ca="1">User_Model_Calcs!A602-Sat_Data!$B$5</f>
        <v>32.597752364603366</v>
      </c>
      <c r="J602">
        <f ca="1">(Earth_Data!$B$1/SQRT(1-Earth_Data!$B$2^2*SIN(RADIANS(User_Model_Calcs!B602))^2))*COS(RADIANS(User_Model_Calcs!B602))</f>
        <v>5267.8562993870928</v>
      </c>
      <c r="K602">
        <f ca="1">((Earth_Data!$B$1*(1-Earth_Data!$B$2^2))/SQRT(1-Earth_Data!$B$2^2*SIN(RADIANS(User_Model_Calcs!B602))^2))*SIN(RADIANS(User_Model_Calcs!B602))</f>
        <v>-3583.8244117326499</v>
      </c>
      <c r="L602">
        <f t="shared" ca="1" si="94"/>
        <v>-34.228210975014221</v>
      </c>
      <c r="M602">
        <f t="shared" ca="1" si="95"/>
        <v>6371.3505165799143</v>
      </c>
      <c r="N602">
        <f ca="1">SQRT(User_Model_Calcs!M602^2+Sat_Data!$B$3^2-2*User_Model_Calcs!M602*Sat_Data!$B$3*COS(RADIANS(L602))*COS(RADIANS(I602)))</f>
        <v>38002.071193244788</v>
      </c>
      <c r="O602">
        <f ca="1">DEGREES(ACOS(((Earth_Data!$B$1+Sat_Data!$B$2)/User_Model_Calcs!N602)*SQRT(1-COS(RADIANS(User_Model_Calcs!I602))^2*COS(RADIANS(User_Model_Calcs!B602))^2)))</f>
        <v>37.091145299219306</v>
      </c>
      <c r="P602">
        <f t="shared" ca="1" si="92"/>
        <v>48.534330866202239</v>
      </c>
    </row>
    <row r="603" spans="1:16" x14ac:dyDescent="0.25">
      <c r="A603" s="5">
        <f t="shared" ca="1" si="98"/>
        <v>142.41046659971801</v>
      </c>
      <c r="B603">
        <f t="shared" ca="1" si="99"/>
        <v>-35.670452349056248</v>
      </c>
      <c r="C603" s="6">
        <v>20135.9375</v>
      </c>
      <c r="D603">
        <f t="shared" ca="1" si="90"/>
        <v>1.2</v>
      </c>
      <c r="E603" s="1">
        <v>0.65</v>
      </c>
      <c r="F603">
        <v>19.899999999999999</v>
      </c>
      <c r="G603">
        <f t="shared" ca="1" si="93"/>
        <v>46.089820015575185</v>
      </c>
      <c r="H603">
        <f t="shared" ca="1" si="91"/>
        <v>21.296612050229321</v>
      </c>
      <c r="I603">
        <f ca="1">User_Model_Calcs!A603-Sat_Data!$B$5</f>
        <v>32.410466599718006</v>
      </c>
      <c r="J603">
        <f ca="1">(Earth_Data!$B$1/SQRT(1-Earth_Data!$B$2^2*SIN(RADIANS(User_Model_Calcs!B603))^2))*COS(RADIANS(User_Model_Calcs!B603))</f>
        <v>5187.4086719859743</v>
      </c>
      <c r="K603">
        <f ca="1">((Earth_Data!$B$1*(1-Earth_Data!$B$2^2))/SQRT(1-Earth_Data!$B$2^2*SIN(RADIANS(User_Model_Calcs!B603))^2))*SIN(RADIANS(User_Model_Calcs!B603))</f>
        <v>-3698.5494335087383</v>
      </c>
      <c r="L603">
        <f t="shared" ca="1" si="94"/>
        <v>-35.488335100101679</v>
      </c>
      <c r="M603">
        <f t="shared" ca="1" si="95"/>
        <v>6370.908619836192</v>
      </c>
      <c r="N603">
        <f ca="1">SQRT(User_Model_Calcs!M603^2+Sat_Data!$B$3^2-2*User_Model_Calcs!M603*Sat_Data!$B$3*COS(RADIANS(L603))*COS(RADIANS(I603)))</f>
        <v>38067.029854495122</v>
      </c>
      <c r="O603">
        <f ca="1">DEGREES(ACOS(((Earth_Data!$B$1+Sat_Data!$B$2)/User_Model_Calcs!N603)*SQRT(1-COS(RADIANS(User_Model_Calcs!I603))^2*COS(RADIANS(User_Model_Calcs!B603))^2)))</f>
        <v>36.285288423192874</v>
      </c>
      <c r="P603">
        <f t="shared" ca="1" si="92"/>
        <v>47.433057877229231</v>
      </c>
    </row>
    <row r="604" spans="1:16" x14ac:dyDescent="0.25">
      <c r="A604" s="5">
        <f t="shared" ca="1" si="98"/>
        <v>143.14782053454408</v>
      </c>
      <c r="B604">
        <f t="shared" ca="1" si="99"/>
        <v>-36.237997828665854</v>
      </c>
      <c r="C604" s="6">
        <v>20135.9375</v>
      </c>
      <c r="D604">
        <f t="shared" ca="1" si="90"/>
        <v>3</v>
      </c>
      <c r="E604" s="1">
        <v>0.65</v>
      </c>
      <c r="F604">
        <v>19.899999999999999</v>
      </c>
      <c r="G604">
        <f t="shared" ca="1" si="93"/>
        <v>54.048620189015942</v>
      </c>
      <c r="H604">
        <f t="shared" ca="1" si="91"/>
        <v>20.565608227166784</v>
      </c>
      <c r="I604">
        <f ca="1">User_Model_Calcs!A604-Sat_Data!$B$5</f>
        <v>33.147820534544081</v>
      </c>
      <c r="J604">
        <f ca="1">(Earth_Data!$B$1/SQRT(1-Earth_Data!$B$2^2*SIN(RADIANS(User_Model_Calcs!B604))^2))*COS(RADIANS(User_Model_Calcs!B604))</f>
        <v>5150.434448004803</v>
      </c>
      <c r="K604">
        <f ca="1">((Earth_Data!$B$1*(1-Earth_Data!$B$2^2))/SQRT(1-Earth_Data!$B$2^2*SIN(RADIANS(User_Model_Calcs!B604))^2))*SIN(RADIANS(User_Model_Calcs!B604))</f>
        <v>-3749.5256727596129</v>
      </c>
      <c r="L604">
        <f t="shared" ca="1" si="94"/>
        <v>-36.054686474270127</v>
      </c>
      <c r="M604">
        <f t="shared" ca="1" si="95"/>
        <v>6370.7077922219887</v>
      </c>
      <c r="N604">
        <f ca="1">SQRT(User_Model_Calcs!M604^2+Sat_Data!$B$3^2-2*User_Model_Calcs!M604*Sat_Data!$B$3*COS(RADIANS(L604))*COS(RADIANS(I604)))</f>
        <v>38141.24563582574</v>
      </c>
      <c r="O604">
        <f ca="1">DEGREES(ACOS(((Earth_Data!$B$1+Sat_Data!$B$2)/User_Model_Calcs!N604)*SQRT(1-COS(RADIANS(User_Model_Calcs!I604))^2*COS(RADIANS(User_Model_Calcs!B604))^2)))</f>
        <v>35.38051558164041</v>
      </c>
      <c r="P604">
        <f t="shared" ca="1" si="92"/>
        <v>47.84999956050433</v>
      </c>
    </row>
    <row r="605" spans="1:16" x14ac:dyDescent="0.25">
      <c r="A605" s="5">
        <f t="shared" ca="1" si="98"/>
        <v>141.49697216933737</v>
      </c>
      <c r="B605">
        <f t="shared" ca="1" si="99"/>
        <v>-33.11328005893278</v>
      </c>
      <c r="C605" s="6">
        <v>20135.9375</v>
      </c>
      <c r="D605">
        <f t="shared" ca="1" si="90"/>
        <v>0.75</v>
      </c>
      <c r="E605" s="1">
        <v>0.65</v>
      </c>
      <c r="F605">
        <v>19.899999999999999</v>
      </c>
      <c r="G605">
        <f t="shared" ca="1" si="93"/>
        <v>42.007420362456692</v>
      </c>
      <c r="H605">
        <f t="shared" ca="1" si="91"/>
        <v>21.201110481551542</v>
      </c>
      <c r="I605">
        <f ca="1">User_Model_Calcs!A605-Sat_Data!$B$5</f>
        <v>31.496972169337369</v>
      </c>
      <c r="J605">
        <f ca="1">(Earth_Data!$B$1/SQRT(1-Earth_Data!$B$2^2*SIN(RADIANS(User_Model_Calcs!B605))^2))*COS(RADIANS(User_Model_Calcs!B605))</f>
        <v>5347.6244906474531</v>
      </c>
      <c r="K605">
        <f ca="1">((Earth_Data!$B$1*(1-Earth_Data!$B$2^2))/SQRT(1-Earth_Data!$B$2^2*SIN(RADIANS(User_Model_Calcs!B605))^2))*SIN(RADIANS(User_Model_Calcs!B605))</f>
        <v>-3464.4896414878599</v>
      </c>
      <c r="L605">
        <f t="shared" ca="1" si="94"/>
        <v>-32.937419090927406</v>
      </c>
      <c r="M605">
        <f t="shared" ca="1" si="95"/>
        <v>6371.7953646479509</v>
      </c>
      <c r="N605">
        <f ca="1">SQRT(User_Model_Calcs!M605^2+Sat_Data!$B$3^2-2*User_Model_Calcs!M605*Sat_Data!$B$3*COS(RADIANS(L605))*COS(RADIANS(I605)))</f>
        <v>37866.856880285814</v>
      </c>
      <c r="O605">
        <f ca="1">DEGREES(ACOS(((Earth_Data!$B$1+Sat_Data!$B$2)/User_Model_Calcs!N605)*SQRT(1-COS(RADIANS(User_Model_Calcs!I605))^2*COS(RADIANS(User_Model_Calcs!B605))^2)))</f>
        <v>38.795449230152251</v>
      </c>
      <c r="P605">
        <f t="shared" ca="1" si="92"/>
        <v>48.280442647674782</v>
      </c>
    </row>
    <row r="606" spans="1:16" x14ac:dyDescent="0.25">
      <c r="A606" s="5">
        <f t="shared" ca="1" si="98"/>
        <v>143.66593651748707</v>
      </c>
      <c r="B606">
        <f t="shared" ca="1" si="99"/>
        <v>-32.139211305002505</v>
      </c>
      <c r="C606" s="6">
        <v>20135.9375</v>
      </c>
      <c r="D606">
        <f t="shared" ca="1" si="90"/>
        <v>3</v>
      </c>
      <c r="E606" s="1">
        <v>0.65</v>
      </c>
      <c r="F606">
        <v>19.899999999999999</v>
      </c>
      <c r="G606">
        <f t="shared" ca="1" si="93"/>
        <v>54.048620189015942</v>
      </c>
      <c r="H606">
        <f t="shared" ca="1" si="91"/>
        <v>21.093358896777971</v>
      </c>
      <c r="I606">
        <f ca="1">User_Model_Calcs!A606-Sat_Data!$B$5</f>
        <v>33.665936517487069</v>
      </c>
      <c r="J606">
        <f ca="1">(Earth_Data!$B$1/SQRT(1-Earth_Data!$B$2^2*SIN(RADIANS(User_Model_Calcs!B606))^2))*COS(RADIANS(User_Model_Calcs!B606))</f>
        <v>5405.8646745626347</v>
      </c>
      <c r="K606">
        <f ca="1">((Earth_Data!$B$1*(1-Earth_Data!$B$2^2))/SQRT(1-Earth_Data!$B$2^2*SIN(RADIANS(User_Model_Calcs!B606))^2))*SIN(RADIANS(User_Model_Calcs!B606))</f>
        <v>-3373.5138895835753</v>
      </c>
      <c r="L606">
        <f t="shared" ca="1" si="94"/>
        <v>-31.966103358993628</v>
      </c>
      <c r="M606">
        <f t="shared" ca="1" si="95"/>
        <v>6372.1243587125227</v>
      </c>
      <c r="N606">
        <f ca="1">SQRT(User_Model_Calcs!M606^2+Sat_Data!$B$3^2-2*User_Model_Calcs!M606*Sat_Data!$B$3*COS(RADIANS(L606))*COS(RADIANS(I606)))</f>
        <v>37934.2550779675</v>
      </c>
      <c r="O606">
        <f ca="1">DEGREES(ACOS(((Earth_Data!$B$1+Sat_Data!$B$2)/User_Model_Calcs!N606)*SQRT(1-COS(RADIANS(User_Model_Calcs!I606))^2*COS(RADIANS(User_Model_Calcs!B606))^2)))</f>
        <v>37.947760323892837</v>
      </c>
      <c r="P606">
        <f t="shared" ca="1" si="92"/>
        <v>51.385780631511381</v>
      </c>
    </row>
    <row r="607" spans="1:16" x14ac:dyDescent="0.25">
      <c r="A607" s="5">
        <f t="shared" ca="1" si="98"/>
        <v>143.88028845845989</v>
      </c>
      <c r="B607">
        <f t="shared" ca="1" si="99"/>
        <v>-33.621605052984108</v>
      </c>
      <c r="C607" s="6">
        <v>20135.9375</v>
      </c>
      <c r="D607">
        <f t="shared" ca="1" si="90"/>
        <v>3</v>
      </c>
      <c r="E607" s="1">
        <v>0.65</v>
      </c>
      <c r="F607">
        <v>19.899999999999999</v>
      </c>
      <c r="G607">
        <f t="shared" ca="1" si="93"/>
        <v>54.048620189015942</v>
      </c>
      <c r="H607">
        <f t="shared" ca="1" si="91"/>
        <v>17.408195316157816</v>
      </c>
      <c r="I607">
        <f ca="1">User_Model_Calcs!A607-Sat_Data!$B$5</f>
        <v>33.880288458459887</v>
      </c>
      <c r="J607">
        <f ca="1">(Earth_Data!$B$1/SQRT(1-Earth_Data!$B$2^2*SIN(RADIANS(User_Model_Calcs!B607))^2))*COS(RADIANS(User_Model_Calcs!B607))</f>
        <v>5316.6158611963601</v>
      </c>
      <c r="K607">
        <f ca="1">((Earth_Data!$B$1*(1-Earth_Data!$B$2^2))/SQRT(1-Earth_Data!$B$2^2*SIN(RADIANS(User_Model_Calcs!B607))^2))*SIN(RADIANS(User_Model_Calcs!B607))</f>
        <v>-3511.5748872527474</v>
      </c>
      <c r="L607">
        <f t="shared" ca="1" si="94"/>
        <v>-33.444387602389483</v>
      </c>
      <c r="M607">
        <f t="shared" ca="1" si="95"/>
        <v>6371.6216463557266</v>
      </c>
      <c r="N607">
        <f ca="1">SQRT(User_Model_Calcs!M607^2+Sat_Data!$B$3^2-2*User_Model_Calcs!M607*Sat_Data!$B$3*COS(RADIANS(L607))*COS(RADIANS(I607)))</f>
        <v>38028.905598874611</v>
      </c>
      <c r="O607">
        <f ca="1">DEGREES(ACOS(((Earth_Data!$B$1+Sat_Data!$B$2)/User_Model_Calcs!N607)*SQRT(1-COS(RADIANS(User_Model_Calcs!I607))^2*COS(RADIANS(User_Model_Calcs!B607))^2)))</f>
        <v>36.763129074138369</v>
      </c>
      <c r="P607">
        <f t="shared" ca="1" si="92"/>
        <v>50.490547283073873</v>
      </c>
    </row>
    <row r="608" spans="1:16" x14ac:dyDescent="0.25">
      <c r="A608" s="5">
        <f t="shared" ca="1" si="98"/>
        <v>140.28798508772718</v>
      </c>
      <c r="B608">
        <f t="shared" ca="1" si="99"/>
        <v>-34.131504436147864</v>
      </c>
      <c r="C608" s="6">
        <v>20135.9375</v>
      </c>
      <c r="D608">
        <f t="shared" ca="1" si="90"/>
        <v>0.75</v>
      </c>
      <c r="E608" s="1">
        <v>0.65</v>
      </c>
      <c r="F608">
        <v>19.899999999999999</v>
      </c>
      <c r="G608">
        <f t="shared" ca="1" si="93"/>
        <v>42.007420362456692</v>
      </c>
      <c r="H608">
        <f t="shared" ca="1" si="91"/>
        <v>15.815819770427801</v>
      </c>
      <c r="I608">
        <f ca="1">User_Model_Calcs!A608-Sat_Data!$B$5</f>
        <v>30.287985087727179</v>
      </c>
      <c r="J608">
        <f ca="1">(Earth_Data!$B$1/SQRT(1-Earth_Data!$B$2^2*SIN(RADIANS(User_Model_Calcs!B608))^2))*COS(RADIANS(User_Model_Calcs!B608))</f>
        <v>5285.0901459560246</v>
      </c>
      <c r="K608">
        <f ca="1">((Earth_Data!$B$1*(1-Earth_Data!$B$2^2))/SQRT(1-Earth_Data!$B$2^2*SIN(RADIANS(User_Model_Calcs!B608))^2))*SIN(RADIANS(User_Model_Calcs!B608))</f>
        <v>-3558.5315891368541</v>
      </c>
      <c r="L608">
        <f t="shared" ca="1" si="94"/>
        <v>-33.952982136847226</v>
      </c>
      <c r="M608">
        <f t="shared" ca="1" si="95"/>
        <v>6371.4460620620766</v>
      </c>
      <c r="N608">
        <f ca="1">SQRT(User_Model_Calcs!M608^2+Sat_Data!$B$3^2-2*User_Model_Calcs!M608*Sat_Data!$B$3*COS(RADIANS(L608))*COS(RADIANS(I608)))</f>
        <v>37862.415951585564</v>
      </c>
      <c r="O608">
        <f ca="1">DEGREES(ACOS(((Earth_Data!$B$1+Sat_Data!$B$2)/User_Model_Calcs!N608)*SQRT(1-COS(RADIANS(User_Model_Calcs!I608))^2*COS(RADIANS(User_Model_Calcs!B608))^2)))</f>
        <v>38.847074840883657</v>
      </c>
      <c r="P608">
        <f t="shared" ca="1" si="92"/>
        <v>46.149464200071172</v>
      </c>
    </row>
    <row r="609" spans="1:16" x14ac:dyDescent="0.25">
      <c r="A609" s="5">
        <f t="shared" ca="1" si="98"/>
        <v>140.240998262929</v>
      </c>
      <c r="B609">
        <f t="shared" ca="1" si="99"/>
        <v>-36.939227166639213</v>
      </c>
      <c r="C609" s="6">
        <v>20135.9375</v>
      </c>
      <c r="D609">
        <f t="shared" ca="1" si="90"/>
        <v>3</v>
      </c>
      <c r="E609" s="1">
        <v>0.65</v>
      </c>
      <c r="F609">
        <v>19.899999999999999</v>
      </c>
      <c r="G609">
        <f t="shared" ca="1" si="93"/>
        <v>54.048620189015942</v>
      </c>
      <c r="H609">
        <f t="shared" ca="1" si="91"/>
        <v>21.974141592615158</v>
      </c>
      <c r="I609">
        <f ca="1">User_Model_Calcs!A609-Sat_Data!$B$5</f>
        <v>30.240998262928997</v>
      </c>
      <c r="J609">
        <f ca="1">(Earth_Data!$B$1/SQRT(1-Earth_Data!$B$2^2*SIN(RADIANS(User_Model_Calcs!B609))^2))*COS(RADIANS(User_Model_Calcs!B609))</f>
        <v>5104.0516590370926</v>
      </c>
      <c r="K609">
        <f ca="1">((Earth_Data!$B$1*(1-Earth_Data!$B$2^2))/SQRT(1-Earth_Data!$B$2^2*SIN(RADIANS(User_Model_Calcs!B609))^2))*SIN(RADIANS(User_Model_Calcs!B609))</f>
        <v>-3812.0060747169605</v>
      </c>
      <c r="L609">
        <f t="shared" ca="1" si="94"/>
        <v>-36.754539542861039</v>
      </c>
      <c r="M609">
        <f t="shared" ca="1" si="95"/>
        <v>6370.4578839984733</v>
      </c>
      <c r="N609">
        <f ca="1">SQRT(User_Model_Calcs!M609^2+Sat_Data!$B$3^2-2*User_Model_Calcs!M609*Sat_Data!$B$3*COS(RADIANS(L609))*COS(RADIANS(I609)))</f>
        <v>38033.601452568684</v>
      </c>
      <c r="O609">
        <f ca="1">DEGREES(ACOS(((Earth_Data!$B$1+Sat_Data!$B$2)/User_Model_Calcs!N609)*SQRT(1-COS(RADIANS(User_Model_Calcs!I609))^2*COS(RADIANS(User_Model_Calcs!B609))^2)))</f>
        <v>36.689632744574993</v>
      </c>
      <c r="P609">
        <f t="shared" ca="1" si="92"/>
        <v>44.129197405720632</v>
      </c>
    </row>
    <row r="610" spans="1:16" x14ac:dyDescent="0.25">
      <c r="A610" s="5">
        <f t="shared" ca="1" si="98"/>
        <v>142.84159612523129</v>
      </c>
      <c r="B610">
        <f t="shared" ca="1" si="99"/>
        <v>-33.878939220826297</v>
      </c>
      <c r="C610" s="6">
        <v>20135.9375</v>
      </c>
      <c r="D610">
        <f t="shared" ca="1" si="90"/>
        <v>0.75</v>
      </c>
      <c r="E610" s="1">
        <v>0.65</v>
      </c>
      <c r="F610">
        <v>19.899999999999999</v>
      </c>
      <c r="G610">
        <f t="shared" ca="1" si="93"/>
        <v>42.007420362456692</v>
      </c>
      <c r="H610">
        <f t="shared" ca="1" si="91"/>
        <v>19.91597486425183</v>
      </c>
      <c r="I610">
        <f ca="1">User_Model_Calcs!A610-Sat_Data!$B$5</f>
        <v>32.841596125231291</v>
      </c>
      <c r="J610">
        <f ca="1">(Earth_Data!$B$1/SQRT(1-Earth_Data!$B$2^2*SIN(RADIANS(User_Model_Calcs!B610))^2))*COS(RADIANS(User_Model_Calcs!B610))</f>
        <v>5300.7581353799114</v>
      </c>
      <c r="K610">
        <f ca="1">((Earth_Data!$B$1*(1-Earth_Data!$B$2^2))/SQRT(1-Earth_Data!$B$2^2*SIN(RADIANS(User_Model_Calcs!B610))^2))*SIN(RADIANS(User_Model_Calcs!B610))</f>
        <v>-3535.3074062699457</v>
      </c>
      <c r="L610">
        <f t="shared" ca="1" si="94"/>
        <v>-33.701056227597661</v>
      </c>
      <c r="M610">
        <f t="shared" ca="1" si="95"/>
        <v>6371.5331959131663</v>
      </c>
      <c r="N610">
        <f ca="1">SQRT(User_Model_Calcs!M610^2+Sat_Data!$B$3^2-2*User_Model_Calcs!M610*Sat_Data!$B$3*COS(RADIANS(L610))*COS(RADIANS(I610)))</f>
        <v>37984.872670359015</v>
      </c>
      <c r="O610">
        <f ca="1">DEGREES(ACOS(((Earth_Data!$B$1+Sat_Data!$B$2)/User_Model_Calcs!N610)*SQRT(1-COS(RADIANS(User_Model_Calcs!I610))^2*COS(RADIANS(User_Model_Calcs!B610))^2)))</f>
        <v>37.307101496487611</v>
      </c>
      <c r="P610">
        <f t="shared" ca="1" si="92"/>
        <v>49.186110489480335</v>
      </c>
    </row>
    <row r="611" spans="1:16" x14ac:dyDescent="0.25">
      <c r="A611" s="5">
        <f t="shared" ca="1" si="98"/>
        <v>143.80034978538379</v>
      </c>
      <c r="B611">
        <f t="shared" ca="1" si="99"/>
        <v>-33.45033295309338</v>
      </c>
      <c r="C611" s="6">
        <v>20135.9375</v>
      </c>
      <c r="D611">
        <f t="shared" ca="1" si="90"/>
        <v>3</v>
      </c>
      <c r="E611" s="1">
        <v>0.65</v>
      </c>
      <c r="F611">
        <v>19.899999999999999</v>
      </c>
      <c r="G611">
        <f t="shared" ca="1" si="93"/>
        <v>54.048620189015942</v>
      </c>
      <c r="H611">
        <f t="shared" ca="1" si="91"/>
        <v>14.175708340197586</v>
      </c>
      <c r="I611">
        <f ca="1">User_Model_Calcs!A611-Sat_Data!$B$5</f>
        <v>33.800349785383787</v>
      </c>
      <c r="J611">
        <f ca="1">(Earth_Data!$B$1/SQRT(1-Earth_Data!$B$2^2*SIN(RADIANS(User_Model_Calcs!B611))^2))*COS(RADIANS(User_Model_Calcs!B611))</f>
        <v>5327.1106636160321</v>
      </c>
      <c r="K611">
        <f ca="1">((Earth_Data!$B$1*(1-Earth_Data!$B$2^2))/SQRT(1-Earth_Data!$B$2^2*SIN(RADIANS(User_Model_Calcs!B611))^2))*SIN(RADIANS(User_Model_Calcs!B611))</f>
        <v>-3495.7405773909409</v>
      </c>
      <c r="L611">
        <f t="shared" ca="1" si="94"/>
        <v>-33.273566361074195</v>
      </c>
      <c r="M611">
        <f t="shared" ca="1" si="95"/>
        <v>6371.6803283615218</v>
      </c>
      <c r="N611">
        <f ca="1">SQRT(User_Model_Calcs!M611^2+Sat_Data!$B$3^2-2*User_Model_Calcs!M611*Sat_Data!$B$3*COS(RADIANS(L611))*COS(RADIANS(I611)))</f>
        <v>38014.663518401525</v>
      </c>
      <c r="O611">
        <f ca="1">DEGREES(ACOS(((Earth_Data!$B$1+Sat_Data!$B$2)/User_Model_Calcs!N611)*SQRT(1-COS(RADIANS(User_Model_Calcs!I611))^2*COS(RADIANS(User_Model_Calcs!B611))^2)))</f>
        <v>36.939752463965966</v>
      </c>
      <c r="P611">
        <f t="shared" ca="1" si="92"/>
        <v>50.532551098106417</v>
      </c>
    </row>
    <row r="612" spans="1:16" x14ac:dyDescent="0.25">
      <c r="A612" s="5">
        <f t="shared" ca="1" si="98"/>
        <v>142.66281291060949</v>
      </c>
      <c r="B612">
        <f t="shared" ca="1" si="99"/>
        <v>-33.029084892682462</v>
      </c>
      <c r="C612" s="6">
        <v>20135.9375</v>
      </c>
      <c r="D612">
        <f t="shared" ca="1" si="90"/>
        <v>0.75</v>
      </c>
      <c r="E612" s="1">
        <v>0.65</v>
      </c>
      <c r="F612">
        <v>19.899999999999999</v>
      </c>
      <c r="G612">
        <f t="shared" ca="1" si="93"/>
        <v>42.007420362456692</v>
      </c>
      <c r="H612">
        <f t="shared" ca="1" si="91"/>
        <v>18.283559592752386</v>
      </c>
      <c r="I612">
        <f ca="1">User_Model_Calcs!A612-Sat_Data!$B$5</f>
        <v>32.662812910609489</v>
      </c>
      <c r="J612">
        <f ca="1">(Earth_Data!$B$1/SQRT(1-Earth_Data!$B$2^2*SIN(RADIANS(User_Model_Calcs!B612))^2))*COS(RADIANS(User_Model_Calcs!B612))</f>
        <v>5352.7199076481202</v>
      </c>
      <c r="K612">
        <f ca="1">((Earth_Data!$B$1*(1-Earth_Data!$B$2^2))/SQRT(1-Earth_Data!$B$2^2*SIN(RADIANS(User_Model_Calcs!B612))^2))*SIN(RADIANS(User_Model_Calcs!B612))</f>
        <v>-3456.6646875593869</v>
      </c>
      <c r="L612">
        <f t="shared" ca="1" si="94"/>
        <v>-32.85345393729196</v>
      </c>
      <c r="M612">
        <f t="shared" ca="1" si="95"/>
        <v>6371.8240066681483</v>
      </c>
      <c r="N612">
        <f ca="1">SQRT(User_Model_Calcs!M612^2+Sat_Data!$B$3^2-2*User_Model_Calcs!M612*Sat_Data!$B$3*COS(RADIANS(L612))*COS(RADIANS(I612)))</f>
        <v>37926.385916729814</v>
      </c>
      <c r="O612">
        <f ca="1">DEGREES(ACOS(((Earth_Data!$B$1+Sat_Data!$B$2)/User_Model_Calcs!N612)*SQRT(1-COS(RADIANS(User_Model_Calcs!I612))^2*COS(RADIANS(User_Model_Calcs!B612))^2)))</f>
        <v>38.042508932947356</v>
      </c>
      <c r="P612">
        <f t="shared" ca="1" si="92"/>
        <v>49.62751907456807</v>
      </c>
    </row>
    <row r="613" spans="1:16" x14ac:dyDescent="0.25">
      <c r="A613" s="5">
        <f t="shared" ca="1" si="98"/>
        <v>144.93917614409676</v>
      </c>
      <c r="B613">
        <f t="shared" ca="1" si="99"/>
        <v>-36.240982722723679</v>
      </c>
      <c r="C613" s="6">
        <v>20135.9375</v>
      </c>
      <c r="D613">
        <f t="shared" ca="1" si="90"/>
        <v>0.75</v>
      </c>
      <c r="E613" s="1">
        <v>0.65</v>
      </c>
      <c r="F613">
        <v>19.899999999999999</v>
      </c>
      <c r="G613">
        <f t="shared" ca="1" si="93"/>
        <v>42.007420362456692</v>
      </c>
      <c r="H613">
        <f t="shared" ca="1" si="91"/>
        <v>19.225741353488136</v>
      </c>
      <c r="I613">
        <f ca="1">User_Model_Calcs!A613-Sat_Data!$B$5</f>
        <v>34.939176144096763</v>
      </c>
      <c r="J613">
        <f ca="1">(Earth_Data!$B$1/SQRT(1-Earth_Data!$B$2^2*SIN(RADIANS(User_Model_Calcs!B613))^2))*COS(RADIANS(User_Model_Calcs!B613))</f>
        <v>5150.2386468117775</v>
      </c>
      <c r="K613">
        <f ca="1">((Earth_Data!$B$1*(1-Earth_Data!$B$2^2))/SQRT(1-Earth_Data!$B$2^2*SIN(RADIANS(User_Model_Calcs!B613))^2))*SIN(RADIANS(User_Model_Calcs!B613))</f>
        <v>-3749.7928146377485</v>
      </c>
      <c r="L613">
        <f t="shared" ca="1" si="94"/>
        <v>-36.057665277355682</v>
      </c>
      <c r="M613">
        <f t="shared" ca="1" si="95"/>
        <v>6370.7067325236767</v>
      </c>
      <c r="N613">
        <f ca="1">SQRT(User_Model_Calcs!M613^2+Sat_Data!$B$3^2-2*User_Model_Calcs!M613*Sat_Data!$B$3*COS(RADIANS(L613))*COS(RADIANS(I613)))</f>
        <v>38240.94408569223</v>
      </c>
      <c r="O613">
        <f ca="1">DEGREES(ACOS(((Earth_Data!$B$1+Sat_Data!$B$2)/User_Model_Calcs!N613)*SQRT(1-COS(RADIANS(User_Model_Calcs!I613))^2*COS(RADIANS(User_Model_Calcs!B613))^2)))</f>
        <v>34.187191420872466</v>
      </c>
      <c r="P613">
        <f t="shared" ca="1" si="92"/>
        <v>49.761869061350517</v>
      </c>
    </row>
    <row r="614" spans="1:16" x14ac:dyDescent="0.25">
      <c r="A614" s="5">
        <f t="shared" ca="1" si="98"/>
        <v>140.79841022322432</v>
      </c>
      <c r="B614">
        <f t="shared" ca="1" si="99"/>
        <v>-32.407906863086772</v>
      </c>
      <c r="C614" s="6">
        <v>20135.9375</v>
      </c>
      <c r="D614">
        <f t="shared" ca="1" si="90"/>
        <v>1.2</v>
      </c>
      <c r="E614" s="1">
        <v>0.65</v>
      </c>
      <c r="F614">
        <v>19.899999999999999</v>
      </c>
      <c r="G614">
        <f t="shared" ca="1" si="93"/>
        <v>46.089820015575185</v>
      </c>
      <c r="H614">
        <f t="shared" ca="1" si="91"/>
        <v>18.859083079198257</v>
      </c>
      <c r="I614">
        <f ca="1">User_Model_Calcs!A614-Sat_Data!$B$5</f>
        <v>30.798410223224323</v>
      </c>
      <c r="J614">
        <f ca="1">(Earth_Data!$B$1/SQRT(1-Earth_Data!$B$2^2*SIN(RADIANS(User_Model_Calcs!B614))^2))*COS(RADIANS(User_Model_Calcs!B614))</f>
        <v>5389.9546999756003</v>
      </c>
      <c r="K614">
        <f ca="1">((Earth_Data!$B$1*(1-Earth_Data!$B$2^2))/SQRT(1-Earth_Data!$B$2^2*SIN(RADIANS(User_Model_Calcs!B614))^2))*SIN(RADIANS(User_Model_Calcs!B614))</f>
        <v>-3398.7067124930823</v>
      </c>
      <c r="L614">
        <f t="shared" ca="1" si="94"/>
        <v>-32.23401945924396</v>
      </c>
      <c r="M614">
        <f t="shared" ca="1" si="95"/>
        <v>6372.0341324677947</v>
      </c>
      <c r="N614">
        <f ca="1">SQRT(User_Model_Calcs!M614^2+Sat_Data!$B$3^2-2*User_Model_Calcs!M614*Sat_Data!$B$3*COS(RADIANS(L614))*COS(RADIANS(I614)))</f>
        <v>37788.778665133039</v>
      </c>
      <c r="O614">
        <f ca="1">DEGREES(ACOS(((Earth_Data!$B$1+Sat_Data!$B$2)/User_Model_Calcs!N614)*SQRT(1-COS(RADIANS(User_Model_Calcs!I614))^2*COS(RADIANS(User_Model_Calcs!B614))^2)))</f>
        <v>39.801254769459966</v>
      </c>
      <c r="P614">
        <f t="shared" ca="1" si="92"/>
        <v>48.040973562998154</v>
      </c>
    </row>
    <row r="615" spans="1:16" x14ac:dyDescent="0.25">
      <c r="A615" s="5">
        <f t="shared" ca="1" si="98"/>
        <v>144.75573808461917</v>
      </c>
      <c r="B615">
        <f t="shared" ca="1" si="99"/>
        <v>-36.915106463026596</v>
      </c>
      <c r="C615" s="6">
        <v>20135.9375</v>
      </c>
      <c r="D615">
        <f t="shared" ca="1" si="90"/>
        <v>3</v>
      </c>
      <c r="E615" s="1">
        <v>0.65</v>
      </c>
      <c r="F615">
        <v>19.899999999999999</v>
      </c>
      <c r="G615">
        <f t="shared" ca="1" si="93"/>
        <v>54.048620189015942</v>
      </c>
      <c r="H615">
        <f t="shared" ca="1" si="91"/>
        <v>15.953675836844544</v>
      </c>
      <c r="I615">
        <f ca="1">User_Model_Calcs!A615-Sat_Data!$B$5</f>
        <v>34.755738084619168</v>
      </c>
      <c r="J615">
        <f ca="1">(Earth_Data!$B$1/SQRT(1-Earth_Data!$B$2^2*SIN(RADIANS(User_Model_Calcs!B615))^2))*COS(RADIANS(User_Model_Calcs!B615))</f>
        <v>5105.6598948885157</v>
      </c>
      <c r="K615">
        <f ca="1">((Earth_Data!$B$1*(1-Earth_Data!$B$2^2))/SQRT(1-Earth_Data!$B$2^2*SIN(RADIANS(User_Model_Calcs!B615))^2))*SIN(RADIANS(User_Model_Calcs!B615))</f>
        <v>-3809.8662195545385</v>
      </c>
      <c r="L615">
        <f t="shared" ca="1" si="94"/>
        <v>-36.730464352066328</v>
      </c>
      <c r="M615">
        <f t="shared" ca="1" si="95"/>
        <v>6370.4665114240888</v>
      </c>
      <c r="N615">
        <f ca="1">SQRT(User_Model_Calcs!M615^2+Sat_Data!$B$3^2-2*User_Model_Calcs!M615*Sat_Data!$B$3*COS(RADIANS(L615))*COS(RADIANS(I615)))</f>
        <v>38270.886967585458</v>
      </c>
      <c r="O615">
        <f ca="1">DEGREES(ACOS(((Earth_Data!$B$1+Sat_Data!$B$2)/User_Model_Calcs!N615)*SQRT(1-COS(RADIANS(User_Model_Calcs!I615))^2*COS(RADIANS(User_Model_Calcs!B615))^2)))</f>
        <v>33.829742223407806</v>
      </c>
      <c r="P615">
        <f t="shared" ca="1" si="92"/>
        <v>49.119849650975425</v>
      </c>
    </row>
    <row r="616" spans="1:16" x14ac:dyDescent="0.25">
      <c r="A616" s="5">
        <f t="shared" ca="1" si="98"/>
        <v>144.59793709505945</v>
      </c>
      <c r="B616">
        <f t="shared" ca="1" si="99"/>
        <v>-36.732223038548305</v>
      </c>
      <c r="C616" s="6">
        <v>20135.9375</v>
      </c>
      <c r="D616">
        <f t="shared" ca="1" si="90"/>
        <v>3</v>
      </c>
      <c r="E616" s="1">
        <v>0.65</v>
      </c>
      <c r="F616">
        <v>19.899999999999999</v>
      </c>
      <c r="G616">
        <f t="shared" ca="1" si="93"/>
        <v>54.048620189015942</v>
      </c>
      <c r="H616">
        <f t="shared" ca="1" si="91"/>
        <v>18.656268165421753</v>
      </c>
      <c r="I616">
        <f ca="1">User_Model_Calcs!A616-Sat_Data!$B$5</f>
        <v>34.59793709505945</v>
      </c>
      <c r="J616">
        <f ca="1">(Earth_Data!$B$1/SQRT(1-Earth_Data!$B$2^2*SIN(RADIANS(User_Model_Calcs!B616))^2))*COS(RADIANS(User_Model_Calcs!B616))</f>
        <v>5117.8240100087341</v>
      </c>
      <c r="K616">
        <f ca="1">((Earth_Data!$B$1*(1-Earth_Data!$B$2^2))/SQRT(1-Earth_Data!$B$2^2*SIN(RADIANS(User_Model_Calcs!B616))^2))*SIN(RADIANS(User_Model_Calcs!B616))</f>
        <v>-3793.6201052389893</v>
      </c>
      <c r="L616">
        <f t="shared" ca="1" si="94"/>
        <v>-36.547930250427633</v>
      </c>
      <c r="M616">
        <f t="shared" ca="1" si="95"/>
        <v>6370.5318538011697</v>
      </c>
      <c r="N616">
        <f ca="1">SQRT(User_Model_Calcs!M616^2+Sat_Data!$B$3^2-2*User_Model_Calcs!M616*Sat_Data!$B$3*COS(RADIANS(L616))*COS(RADIANS(I616)))</f>
        <v>38251.046867338882</v>
      </c>
      <c r="O616">
        <f ca="1">DEGREES(ACOS(((Earth_Data!$B$1+Sat_Data!$B$2)/User_Model_Calcs!N616)*SQRT(1-COS(RADIANS(User_Model_Calcs!I616))^2*COS(RADIANS(User_Model_Calcs!B616))^2)))</f>
        <v>34.065199311899335</v>
      </c>
      <c r="P616">
        <f t="shared" ca="1" si="92"/>
        <v>49.073820467364264</v>
      </c>
    </row>
    <row r="617" spans="1:16" x14ac:dyDescent="0.25">
      <c r="A617" s="5">
        <f t="shared" ca="1" si="98"/>
        <v>143.33986533945347</v>
      </c>
      <c r="B617">
        <f t="shared" ca="1" si="99"/>
        <v>-34.938268228143997</v>
      </c>
      <c r="C617" s="6">
        <v>20135.9375</v>
      </c>
      <c r="D617">
        <f t="shared" ca="1" si="90"/>
        <v>1.2</v>
      </c>
      <c r="E617" s="1">
        <v>0.65</v>
      </c>
      <c r="F617">
        <v>19.899999999999999</v>
      </c>
      <c r="G617">
        <f t="shared" ca="1" si="93"/>
        <v>46.089820015575185</v>
      </c>
      <c r="H617">
        <f t="shared" ca="1" si="91"/>
        <v>22.630599201339162</v>
      </c>
      <c r="I617">
        <f ca="1">User_Model_Calcs!A617-Sat_Data!$B$5</f>
        <v>33.339865339453468</v>
      </c>
      <c r="J617">
        <f ca="1">(Earth_Data!$B$1/SQRT(1-Earth_Data!$B$2^2*SIN(RADIANS(User_Model_Calcs!B617))^2))*COS(RADIANS(User_Model_Calcs!B617))</f>
        <v>5234.354544825318</v>
      </c>
      <c r="K617">
        <f ca="1">((Earth_Data!$B$1*(1-Earth_Data!$B$2^2))/SQRT(1-Earth_Data!$B$2^2*SIN(RADIANS(User_Model_Calcs!B617))^2))*SIN(RADIANS(User_Model_Calcs!B617))</f>
        <v>-3632.2561157326372</v>
      </c>
      <c r="L617">
        <f t="shared" ca="1" si="94"/>
        <v>-34.757796650141358</v>
      </c>
      <c r="M617">
        <f t="shared" ca="1" si="95"/>
        <v>6371.1656697350609</v>
      </c>
      <c r="N617">
        <f ca="1">SQRT(User_Model_Calcs!M617^2+Sat_Data!$B$3^2-2*User_Model_Calcs!M617*Sat_Data!$B$3*COS(RADIANS(L617))*COS(RADIANS(I617)))</f>
        <v>38074.221598333235</v>
      </c>
      <c r="O617">
        <f ca="1">DEGREES(ACOS(((Earth_Data!$B$1+Sat_Data!$B$2)/User_Model_Calcs!N617)*SQRT(1-COS(RADIANS(User_Model_Calcs!I617))^2*COS(RADIANS(User_Model_Calcs!B617))^2)))</f>
        <v>36.200740426498044</v>
      </c>
      <c r="P617">
        <f t="shared" ca="1" si="92"/>
        <v>48.959711066756874</v>
      </c>
    </row>
    <row r="618" spans="1:16" x14ac:dyDescent="0.25">
      <c r="A618" s="5">
        <f t="shared" ca="1" si="98"/>
        <v>141.23491552382194</v>
      </c>
      <c r="B618">
        <f t="shared" ca="1" si="99"/>
        <v>-35.828564787358246</v>
      </c>
      <c r="C618" s="6">
        <v>20135.9375</v>
      </c>
      <c r="D618">
        <f t="shared" ca="1" si="90"/>
        <v>1.2</v>
      </c>
      <c r="E618" s="1">
        <v>0.65</v>
      </c>
      <c r="F618">
        <v>19.899999999999999</v>
      </c>
      <c r="G618">
        <f t="shared" ca="1" si="93"/>
        <v>46.089820015575185</v>
      </c>
      <c r="H618">
        <f t="shared" ca="1" si="91"/>
        <v>17.533776725599736</v>
      </c>
      <c r="I618">
        <f ca="1">User_Model_Calcs!A618-Sat_Data!$B$5</f>
        <v>31.23491552382194</v>
      </c>
      <c r="J618">
        <f ca="1">(Earth_Data!$B$1/SQRT(1-Earth_Data!$B$2^2*SIN(RADIANS(User_Model_Calcs!B618))^2))*COS(RADIANS(User_Model_Calcs!B618))</f>
        <v>5177.1591463701725</v>
      </c>
      <c r="K618">
        <f ca="1">((Earth_Data!$B$1*(1-Earth_Data!$B$2^2))/SQRT(1-Earth_Data!$B$2^2*SIN(RADIANS(User_Model_Calcs!B618))^2))*SIN(RADIANS(User_Model_Calcs!B618))</f>
        <v>-3712.7871800932103</v>
      </c>
      <c r="L618">
        <f t="shared" ca="1" si="94"/>
        <v>-35.646107692476285</v>
      </c>
      <c r="M618">
        <f t="shared" ca="1" si="95"/>
        <v>6370.8528056696487</v>
      </c>
      <c r="N618">
        <f ca="1">SQRT(User_Model_Calcs!M618^2+Sat_Data!$B$3^2-2*User_Model_Calcs!M618*Sat_Data!$B$3*COS(RADIANS(L618))*COS(RADIANS(I618)))</f>
        <v>38014.531907634439</v>
      </c>
      <c r="O618">
        <f ca="1">DEGREES(ACOS(((Earth_Data!$B$1+Sat_Data!$B$2)/User_Model_Calcs!N618)*SQRT(1-COS(RADIANS(User_Model_Calcs!I618))^2*COS(RADIANS(User_Model_Calcs!B618))^2)))</f>
        <v>36.930203303681225</v>
      </c>
      <c r="P618">
        <f t="shared" ca="1" si="92"/>
        <v>46.013915172802911</v>
      </c>
    </row>
    <row r="619" spans="1:16" x14ac:dyDescent="0.25">
      <c r="A619" s="5">
        <f t="shared" ca="1" si="98"/>
        <v>143.76312617278793</v>
      </c>
      <c r="B619">
        <f t="shared" ca="1" si="99"/>
        <v>-32.734811632097241</v>
      </c>
      <c r="C619" s="6">
        <v>20135.9375</v>
      </c>
      <c r="D619">
        <f t="shared" ca="1" si="90"/>
        <v>1.2</v>
      </c>
      <c r="E619" s="1">
        <v>0.65</v>
      </c>
      <c r="F619">
        <v>19.899999999999999</v>
      </c>
      <c r="G619">
        <f t="shared" ca="1" si="93"/>
        <v>46.089820015575185</v>
      </c>
      <c r="H619">
        <f t="shared" ca="1" si="91"/>
        <v>21.73181837810354</v>
      </c>
      <c r="I619">
        <f ca="1">User_Model_Calcs!A619-Sat_Data!$B$5</f>
        <v>33.763126172787935</v>
      </c>
      <c r="J619">
        <f ca="1">(Earth_Data!$B$1/SQRT(1-Earth_Data!$B$2^2*SIN(RADIANS(User_Model_Calcs!B619))^2))*COS(RADIANS(User_Model_Calcs!B619))</f>
        <v>5370.4380852156946</v>
      </c>
      <c r="K619">
        <f ca="1">((Earth_Data!$B$1*(1-Earth_Data!$B$2^2))/SQRT(1-Earth_Data!$B$2^2*SIN(RADIANS(User_Model_Calcs!B619))^2))*SIN(RADIANS(User_Model_Calcs!B619))</f>
        <v>-3429.2576262914909</v>
      </c>
      <c r="L619">
        <f t="shared" ca="1" si="94"/>
        <v>-32.55999645601981</v>
      </c>
      <c r="M619">
        <f t="shared" ca="1" si="95"/>
        <v>6371.9238142505728</v>
      </c>
      <c r="N619">
        <f ca="1">SQRT(User_Model_Calcs!M619^2+Sat_Data!$B$3^2-2*User_Model_Calcs!M619*Sat_Data!$B$3*COS(RADIANS(L619))*COS(RADIANS(I619)))</f>
        <v>37972.594979907924</v>
      </c>
      <c r="O619">
        <f ca="1">DEGREES(ACOS(((Earth_Data!$B$1+Sat_Data!$B$2)/User_Model_Calcs!N619)*SQRT(1-COS(RADIANS(User_Model_Calcs!I619))^2*COS(RADIANS(User_Model_Calcs!B619))^2)))</f>
        <v>37.465280575420074</v>
      </c>
      <c r="P619">
        <f t="shared" ca="1" si="92"/>
        <v>51.03093021587874</v>
      </c>
    </row>
    <row r="620" spans="1:16" x14ac:dyDescent="0.25">
      <c r="A620" s="5">
        <f t="shared" ca="1" si="98"/>
        <v>140.92629105596919</v>
      </c>
      <c r="B620">
        <f t="shared" ca="1" si="99"/>
        <v>-36.173549250274718</v>
      </c>
      <c r="C620" s="6">
        <v>20135.9375</v>
      </c>
      <c r="D620">
        <f t="shared" ca="1" si="90"/>
        <v>3</v>
      </c>
      <c r="E620" s="1">
        <v>0.65</v>
      </c>
      <c r="F620">
        <v>19.899999999999999</v>
      </c>
      <c r="G620">
        <f t="shared" ca="1" si="93"/>
        <v>54.048620189015942</v>
      </c>
      <c r="H620">
        <f t="shared" ca="1" si="91"/>
        <v>23.457039572318045</v>
      </c>
      <c r="I620">
        <f ca="1">User_Model_Calcs!A620-Sat_Data!$B$5</f>
        <v>30.926291055969187</v>
      </c>
      <c r="J620">
        <f ca="1">(Earth_Data!$B$1/SQRT(1-Earth_Data!$B$2^2*SIN(RADIANS(User_Model_Calcs!B620))^2))*COS(RADIANS(User_Model_Calcs!B620))</f>
        <v>5154.6586860036414</v>
      </c>
      <c r="K620">
        <f ca="1">((Earth_Data!$B$1*(1-Earth_Data!$B$2^2))/SQRT(1-Earth_Data!$B$2^2*SIN(RADIANS(User_Model_Calcs!B620))^2))*SIN(RADIANS(User_Model_Calcs!B620))</f>
        <v>-3743.7552036178554</v>
      </c>
      <c r="L620">
        <f t="shared" ca="1" si="94"/>
        <v>-35.99036989335481</v>
      </c>
      <c r="M620">
        <f t="shared" ca="1" si="95"/>
        <v>6370.7306640454162</v>
      </c>
      <c r="N620">
        <f ca="1">SQRT(User_Model_Calcs!M620^2+Sat_Data!$B$3^2-2*User_Model_Calcs!M620*Sat_Data!$B$3*COS(RADIANS(L620))*COS(RADIANS(I620)))</f>
        <v>38019.951666137153</v>
      </c>
      <c r="O620">
        <f ca="1">DEGREES(ACOS(((Earth_Data!$B$1+Sat_Data!$B$2)/User_Model_Calcs!N620)*SQRT(1-COS(RADIANS(User_Model_Calcs!I620))^2*COS(RADIANS(User_Model_Calcs!B620))^2)))</f>
        <v>36.861604284925029</v>
      </c>
      <c r="P620">
        <f t="shared" ca="1" si="92"/>
        <v>45.427682265866444</v>
      </c>
    </row>
    <row r="621" spans="1:16" x14ac:dyDescent="0.25">
      <c r="A621" s="5">
        <f t="shared" ca="1" si="98"/>
        <v>142.48050505303971</v>
      </c>
      <c r="B621">
        <f t="shared" ca="1" si="99"/>
        <v>-32.433020234083344</v>
      </c>
      <c r="C621" s="6">
        <v>20135.9375</v>
      </c>
      <c r="D621">
        <f t="shared" ca="1" si="90"/>
        <v>0.75</v>
      </c>
      <c r="E621" s="1">
        <v>0.65</v>
      </c>
      <c r="F621">
        <v>19.899999999999999</v>
      </c>
      <c r="G621">
        <f t="shared" ca="1" si="93"/>
        <v>42.007420362456692</v>
      </c>
      <c r="H621">
        <f t="shared" ca="1" si="91"/>
        <v>19.973485686616254</v>
      </c>
      <c r="I621">
        <f ca="1">User_Model_Calcs!A621-Sat_Data!$B$5</f>
        <v>32.480505053039707</v>
      </c>
      <c r="J621">
        <f ca="1">(Earth_Data!$B$1/SQRT(1-Earth_Data!$B$2^2*SIN(RADIANS(User_Model_Calcs!B621))^2))*COS(RADIANS(User_Model_Calcs!B621))</f>
        <v>5388.4616211520324</v>
      </c>
      <c r="K621">
        <f ca="1">((Earth_Data!$B$1*(1-Earth_Data!$B$2^2))/SQRT(1-Earth_Data!$B$2^2*SIN(RADIANS(User_Model_Calcs!B621))^2))*SIN(RADIANS(User_Model_Calcs!B621))</f>
        <v>-3401.0575719546027</v>
      </c>
      <c r="L621">
        <f t="shared" ca="1" si="94"/>
        <v>-32.259060756203695</v>
      </c>
      <c r="M621">
        <f t="shared" ca="1" si="95"/>
        <v>6372.0256787287144</v>
      </c>
      <c r="N621">
        <f ca="1">SQRT(User_Model_Calcs!M621^2+Sat_Data!$B$3^2-2*User_Model_Calcs!M621*Sat_Data!$B$3*COS(RADIANS(L621))*COS(RADIANS(I621)))</f>
        <v>37882.681310117121</v>
      </c>
      <c r="O621">
        <f ca="1">DEGREES(ACOS(((Earth_Data!$B$1+Sat_Data!$B$2)/User_Model_Calcs!N621)*SQRT(1-COS(RADIANS(User_Model_Calcs!I621))^2*COS(RADIANS(User_Model_Calcs!B621))^2)))</f>
        <v>38.59753562111932</v>
      </c>
      <c r="P621">
        <f t="shared" ca="1" si="92"/>
        <v>49.886676791879573</v>
      </c>
    </row>
    <row r="622" spans="1:16" x14ac:dyDescent="0.25">
      <c r="A622" s="5">
        <f t="shared" ca="1" si="98"/>
        <v>142.62947085757526</v>
      </c>
      <c r="B622">
        <f t="shared" ca="1" si="99"/>
        <v>-36.92731000396833</v>
      </c>
      <c r="C622" s="6">
        <v>20135.9375</v>
      </c>
      <c r="D622">
        <f t="shared" ca="1" si="90"/>
        <v>0.75</v>
      </c>
      <c r="E622" s="1">
        <v>0.65</v>
      </c>
      <c r="F622">
        <v>19.899999999999999</v>
      </c>
      <c r="G622">
        <f t="shared" ca="1" si="93"/>
        <v>42.007420362456692</v>
      </c>
      <c r="H622">
        <f t="shared" ca="1" si="91"/>
        <v>22.18397155223488</v>
      </c>
      <c r="I622">
        <f ca="1">User_Model_Calcs!A622-Sat_Data!$B$5</f>
        <v>32.629470857575257</v>
      </c>
      <c r="J622">
        <f ca="1">(Earth_Data!$B$1/SQRT(1-Earth_Data!$B$2^2*SIN(RADIANS(User_Model_Calcs!B622))^2))*COS(RADIANS(User_Model_Calcs!B622))</f>
        <v>5104.8463433070974</v>
      </c>
      <c r="K622">
        <f ca="1">((Earth_Data!$B$1*(1-Earth_Data!$B$2^2))/SQRT(1-Earth_Data!$B$2^2*SIN(RADIANS(User_Model_Calcs!B622))^2))*SIN(RADIANS(User_Model_Calcs!B622))</f>
        <v>-3810.9489336124384</v>
      </c>
      <c r="L622">
        <f t="shared" ca="1" si="94"/>
        <v>-36.742644850103261</v>
      </c>
      <c r="M622">
        <f t="shared" ca="1" si="95"/>
        <v>6370.4621467659335</v>
      </c>
      <c r="N622">
        <f ca="1">SQRT(User_Model_Calcs!M622^2+Sat_Data!$B$3^2-2*User_Model_Calcs!M622*Sat_Data!$B$3*COS(RADIANS(L622))*COS(RADIANS(I622)))</f>
        <v>38155.674206036412</v>
      </c>
      <c r="O622">
        <f ca="1">DEGREES(ACOS(((Earth_Data!$B$1+Sat_Data!$B$2)/User_Model_Calcs!N622)*SQRT(1-COS(RADIANS(User_Model_Calcs!I622))^2*COS(RADIANS(User_Model_Calcs!B622))^2)))</f>
        <v>35.203347004034811</v>
      </c>
      <c r="P622">
        <f t="shared" ca="1" si="92"/>
        <v>46.820692961875423</v>
      </c>
    </row>
    <row r="623" spans="1:16" x14ac:dyDescent="0.25">
      <c r="A623" s="5">
        <f t="shared" ca="1" si="98"/>
        <v>141.43621490673215</v>
      </c>
      <c r="B623">
        <f t="shared" ca="1" si="99"/>
        <v>-33.047464039832235</v>
      </c>
      <c r="C623" s="6">
        <v>20135.9375</v>
      </c>
      <c r="D623">
        <f t="shared" ca="1" si="90"/>
        <v>0.75</v>
      </c>
      <c r="E623" s="1">
        <v>0.65</v>
      </c>
      <c r="F623">
        <v>19.899999999999999</v>
      </c>
      <c r="G623">
        <f t="shared" ca="1" si="93"/>
        <v>42.007420362456692</v>
      </c>
      <c r="H623">
        <f t="shared" ca="1" si="91"/>
        <v>18.038678214158839</v>
      </c>
      <c r="I623">
        <f ca="1">User_Model_Calcs!A623-Sat_Data!$B$5</f>
        <v>31.436214906732147</v>
      </c>
      <c r="J623">
        <f ca="1">(Earth_Data!$B$1/SQRT(1-Earth_Data!$B$2^2*SIN(RADIANS(User_Model_Calcs!B623))^2))*COS(RADIANS(User_Model_Calcs!B623))</f>
        <v>5351.6086049481855</v>
      </c>
      <c r="K623">
        <f ca="1">((Earth_Data!$B$1*(1-Earth_Data!$B$2^2))/SQRT(1-Earth_Data!$B$2^2*SIN(RADIANS(User_Model_Calcs!B623))^2))*SIN(RADIANS(User_Model_Calcs!B623))</f>
        <v>-3458.3734435651527</v>
      </c>
      <c r="L623">
        <f t="shared" ca="1" si="94"/>
        <v>-32.871782745513357</v>
      </c>
      <c r="M623">
        <f t="shared" ca="1" si="95"/>
        <v>6371.8177575721793</v>
      </c>
      <c r="N623">
        <f ca="1">SQRT(User_Model_Calcs!M623^2+Sat_Data!$B$3^2-2*User_Model_Calcs!M623*Sat_Data!$B$3*COS(RADIANS(L623))*COS(RADIANS(I623)))</f>
        <v>37859.778848960043</v>
      </c>
      <c r="O623">
        <f ca="1">DEGREES(ACOS(((Earth_Data!$B$1+Sat_Data!$B$2)/User_Model_Calcs!N623)*SQRT(1-COS(RADIANS(User_Model_Calcs!I623))^2*COS(RADIANS(User_Model_Calcs!B623))^2)))</f>
        <v>38.885953115690135</v>
      </c>
      <c r="P623">
        <f t="shared" ca="1" si="92"/>
        <v>48.262846568716952</v>
      </c>
    </row>
    <row r="624" spans="1:16" x14ac:dyDescent="0.25">
      <c r="A624" s="5">
        <f t="shared" ca="1" si="98"/>
        <v>143.99374783124173</v>
      </c>
      <c r="B624">
        <f t="shared" ca="1" si="99"/>
        <v>-34.048665120095592</v>
      </c>
      <c r="C624" s="6">
        <v>20135.9375</v>
      </c>
      <c r="D624">
        <f t="shared" ca="1" si="90"/>
        <v>3</v>
      </c>
      <c r="E624" s="1">
        <v>0.65</v>
      </c>
      <c r="F624">
        <v>19.899999999999999</v>
      </c>
      <c r="G624">
        <f t="shared" ca="1" si="93"/>
        <v>54.048620189015942</v>
      </c>
      <c r="H624">
        <f t="shared" ca="1" si="91"/>
        <v>20.74521687546736</v>
      </c>
      <c r="I624">
        <f ca="1">User_Model_Calcs!A624-Sat_Data!$B$5</f>
        <v>33.993747831241734</v>
      </c>
      <c r="J624">
        <f ca="1">(Earth_Data!$B$1/SQRT(1-Earth_Data!$B$2^2*SIN(RADIANS(User_Model_Calcs!B624))^2))*COS(RADIANS(User_Model_Calcs!B624))</f>
        <v>5290.2404692924847</v>
      </c>
      <c r="K624">
        <f ca="1">((Earth_Data!$B$1*(1-Earth_Data!$B$2^2))/SQRT(1-Earth_Data!$B$2^2*SIN(RADIANS(User_Model_Calcs!B624))^2))*SIN(RADIANS(User_Model_Calcs!B624))</f>
        <v>-3550.9217570413321</v>
      </c>
      <c r="L624">
        <f t="shared" ca="1" si="94"/>
        <v>-33.870350986936089</v>
      </c>
      <c r="M624">
        <f t="shared" ca="1" si="95"/>
        <v>6371.4746760518065</v>
      </c>
      <c r="N624">
        <f ca="1">SQRT(User_Model_Calcs!M624^2+Sat_Data!$B$3^2-2*User_Model_Calcs!M624*Sat_Data!$B$3*COS(RADIANS(L624))*COS(RADIANS(I624)))</f>
        <v>38059.631066073838</v>
      </c>
      <c r="O624">
        <f ca="1">DEGREES(ACOS(((Earth_Data!$B$1+Sat_Data!$B$2)/User_Model_Calcs!N624)*SQRT(1-COS(RADIANS(User_Model_Calcs!I624))^2*COS(RADIANS(User_Model_Calcs!B624))^2)))</f>
        <v>36.383444506982002</v>
      </c>
      <c r="P624">
        <f t="shared" ca="1" si="92"/>
        <v>50.297942931292724</v>
      </c>
    </row>
    <row r="625" spans="1:16" x14ac:dyDescent="0.25">
      <c r="A625" s="5">
        <f t="shared" ca="1" si="98"/>
        <v>144.87006541587968</v>
      </c>
      <c r="B625">
        <f t="shared" ca="1" si="99"/>
        <v>-35.37209681291553</v>
      </c>
      <c r="C625" s="6">
        <v>20135.9375</v>
      </c>
      <c r="D625">
        <f t="shared" ca="1" si="90"/>
        <v>0.75</v>
      </c>
      <c r="E625" s="1">
        <v>0.65</v>
      </c>
      <c r="F625">
        <v>19.899999999999999</v>
      </c>
      <c r="G625">
        <f t="shared" ca="1" si="93"/>
        <v>42.007420362456692</v>
      </c>
      <c r="H625">
        <f t="shared" ca="1" si="91"/>
        <v>17.835620006121733</v>
      </c>
      <c r="I625">
        <f ca="1">User_Model_Calcs!A625-Sat_Data!$B$5</f>
        <v>34.870065415879679</v>
      </c>
      <c r="J625">
        <f ca="1">(Earth_Data!$B$1/SQRT(1-Earth_Data!$B$2^2*SIN(RADIANS(User_Model_Calcs!B625))^2))*COS(RADIANS(User_Model_Calcs!B625))</f>
        <v>5206.6414369802324</v>
      </c>
      <c r="K625">
        <f ca="1">((Earth_Data!$B$1*(1-Earth_Data!$B$2^2))/SQRT(1-Earth_Data!$B$2^2*SIN(RADIANS(User_Model_Calcs!B625))^2))*SIN(RADIANS(User_Model_Calcs!B625))</f>
        <v>-3671.6072590055464</v>
      </c>
      <c r="L625">
        <f t="shared" ca="1" si="94"/>
        <v>-35.190635900370239</v>
      </c>
      <c r="M625">
        <f t="shared" ca="1" si="95"/>
        <v>6371.0136491504863</v>
      </c>
      <c r="N625">
        <f ca="1">SQRT(User_Model_Calcs!M625^2+Sat_Data!$B$3^2-2*User_Model_Calcs!M625*Sat_Data!$B$3*COS(RADIANS(L625))*COS(RADIANS(I625)))</f>
        <v>38186.01314273887</v>
      </c>
      <c r="O625">
        <f ca="1">DEGREES(ACOS(((Earth_Data!$B$1+Sat_Data!$B$2)/User_Model_Calcs!N625)*SQRT(1-COS(RADIANS(User_Model_Calcs!I625))^2*COS(RADIANS(User_Model_Calcs!B625))^2)))</f>
        <v>34.846057436736707</v>
      </c>
      <c r="P625">
        <f t="shared" ca="1" si="92"/>
        <v>50.282382505061022</v>
      </c>
    </row>
    <row r="626" spans="1:16" x14ac:dyDescent="0.25">
      <c r="A626" s="5">
        <f t="shared" ca="1" si="98"/>
        <v>142.03733910183325</v>
      </c>
      <c r="B626">
        <f t="shared" ca="1" si="99"/>
        <v>-36.715613054982093</v>
      </c>
      <c r="C626" s="6">
        <v>20135.9375</v>
      </c>
      <c r="D626">
        <f t="shared" ca="1" si="90"/>
        <v>3</v>
      </c>
      <c r="E626" s="1">
        <v>0.65</v>
      </c>
      <c r="F626">
        <v>19.899999999999999</v>
      </c>
      <c r="G626">
        <f t="shared" ca="1" si="93"/>
        <v>54.048620189015942</v>
      </c>
      <c r="H626">
        <f t="shared" ca="1" si="91"/>
        <v>19.493660440807385</v>
      </c>
      <c r="I626">
        <f ca="1">User_Model_Calcs!A626-Sat_Data!$B$5</f>
        <v>32.037339101833254</v>
      </c>
      <c r="J626">
        <f ca="1">(Earth_Data!$B$1/SQRT(1-Earth_Data!$B$2^2*SIN(RADIANS(User_Model_Calcs!B626))^2))*COS(RADIANS(User_Model_Calcs!B626))</f>
        <v>5118.9262004408156</v>
      </c>
      <c r="K626">
        <f ca="1">((Earth_Data!$B$1*(1-Earth_Data!$B$2^2))/SQRT(1-Earth_Data!$B$2^2*SIN(RADIANS(User_Model_Calcs!B626))^2))*SIN(RADIANS(User_Model_Calcs!B626))</f>
        <v>-3792.1426908678804</v>
      </c>
      <c r="L626">
        <f t="shared" ca="1" si="94"/>
        <v>-36.531352364524452</v>
      </c>
      <c r="M626">
        <f t="shared" ca="1" si="95"/>
        <v>6370.5377821234315</v>
      </c>
      <c r="N626">
        <f ca="1">SQRT(User_Model_Calcs!M626^2+Sat_Data!$B$3^2-2*User_Model_Calcs!M626*Sat_Data!$B$3*COS(RADIANS(L626))*COS(RADIANS(I626)))</f>
        <v>38111.290700486752</v>
      </c>
      <c r="O626">
        <f ca="1">DEGREES(ACOS(((Earth_Data!$B$1+Sat_Data!$B$2)/User_Model_Calcs!N626)*SQRT(1-COS(RADIANS(User_Model_Calcs!I626))^2*COS(RADIANS(User_Model_Calcs!B626))^2)))</f>
        <v>35.740929841553708</v>
      </c>
      <c r="P626">
        <f t="shared" ca="1" si="92"/>
        <v>46.307696500200663</v>
      </c>
    </row>
    <row r="627" spans="1:16" x14ac:dyDescent="0.25">
      <c r="A627" s="5">
        <f t="shared" ca="1" si="98"/>
        <v>144.0792120731864</v>
      </c>
      <c r="B627">
        <f t="shared" ca="1" si="99"/>
        <v>-34.995941255957092</v>
      </c>
      <c r="C627" s="6">
        <v>20135.9375</v>
      </c>
      <c r="D627">
        <f t="shared" ca="1" si="90"/>
        <v>0.75</v>
      </c>
      <c r="E627" s="1">
        <v>0.65</v>
      </c>
      <c r="F627">
        <v>19.899999999999999</v>
      </c>
      <c r="G627">
        <f t="shared" ca="1" si="93"/>
        <v>42.007420362456692</v>
      </c>
      <c r="H627">
        <f t="shared" ca="1" si="91"/>
        <v>22.285014353747183</v>
      </c>
      <c r="I627">
        <f ca="1">User_Model_Calcs!A627-Sat_Data!$B$5</f>
        <v>34.079212073186397</v>
      </c>
      <c r="J627">
        <f ca="1">(Earth_Data!$B$1/SQRT(1-Earth_Data!$B$2^2*SIN(RADIANS(User_Model_Calcs!B627))^2))*COS(RADIANS(User_Model_Calcs!B627))</f>
        <v>5230.6876711454706</v>
      </c>
      <c r="K627">
        <f ca="1">((Earth_Data!$B$1*(1-Earth_Data!$B$2^2))/SQRT(1-Earth_Data!$B$2^2*SIN(RADIANS(User_Model_Calcs!B627))^2))*SIN(RADIANS(User_Model_Calcs!B627))</f>
        <v>-3637.4993584878889</v>
      </c>
      <c r="L627">
        <f t="shared" ca="1" si="94"/>
        <v>-34.815335774115027</v>
      </c>
      <c r="M627">
        <f t="shared" ca="1" si="95"/>
        <v>6371.1455089389565</v>
      </c>
      <c r="N627">
        <f ca="1">SQRT(User_Model_Calcs!M627^2+Sat_Data!$B$3^2-2*User_Model_Calcs!M627*Sat_Data!$B$3*COS(RADIANS(L627))*COS(RADIANS(I627)))</f>
        <v>38119.067565960708</v>
      </c>
      <c r="O627">
        <f ca="1">DEGREES(ACOS(((Earth_Data!$B$1+Sat_Data!$B$2)/User_Model_Calcs!N627)*SQRT(1-COS(RADIANS(User_Model_Calcs!I627))^2*COS(RADIANS(User_Model_Calcs!B627))^2)))</f>
        <v>35.654555017387935</v>
      </c>
      <c r="P627">
        <f t="shared" ca="1" si="92"/>
        <v>49.710538010212943</v>
      </c>
    </row>
    <row r="628" spans="1:16" x14ac:dyDescent="0.25">
      <c r="A628" s="5">
        <f t="shared" ca="1" si="98"/>
        <v>144.65826715366509</v>
      </c>
      <c r="B628">
        <f t="shared" ca="1" si="99"/>
        <v>-34.949525402825955</v>
      </c>
      <c r="C628" s="6">
        <v>20135.9375</v>
      </c>
      <c r="D628">
        <f t="shared" ca="1" si="90"/>
        <v>3</v>
      </c>
      <c r="E628" s="1">
        <v>0.65</v>
      </c>
      <c r="F628">
        <v>19.899999999999999</v>
      </c>
      <c r="G628">
        <f t="shared" ca="1" si="93"/>
        <v>54.048620189015942</v>
      </c>
      <c r="H628">
        <f t="shared" ca="1" si="91"/>
        <v>18.776484580580355</v>
      </c>
      <c r="I628">
        <f ca="1">User_Model_Calcs!A628-Sat_Data!$B$5</f>
        <v>34.658267153665093</v>
      </c>
      <c r="J628">
        <f ca="1">(Earth_Data!$B$1/SQRT(1-Earth_Data!$B$2^2*SIN(RADIANS(User_Model_Calcs!B628))^2))*COS(RADIANS(User_Model_Calcs!B628))</f>
        <v>5233.6392265662143</v>
      </c>
      <c r="K628">
        <f ca="1">((Earth_Data!$B$1*(1-Earth_Data!$B$2^2))/SQRT(1-Earth_Data!$B$2^2*SIN(RADIANS(User_Model_Calcs!B628))^2))*SIN(RADIANS(User_Model_Calcs!B628))</f>
        <v>-3633.2798280896873</v>
      </c>
      <c r="L628">
        <f t="shared" ca="1" si="94"/>
        <v>-34.769027630920732</v>
      </c>
      <c r="M628">
        <f t="shared" ca="1" si="95"/>
        <v>6371.1617357477307</v>
      </c>
      <c r="N628">
        <f ca="1">SQRT(User_Model_Calcs!M628^2+Sat_Data!$B$3^2-2*User_Model_Calcs!M628*Sat_Data!$B$3*COS(RADIANS(L628))*COS(RADIANS(I628)))</f>
        <v>38149.381735429612</v>
      </c>
      <c r="O628">
        <f ca="1">DEGREES(ACOS(((Earth_Data!$B$1+Sat_Data!$B$2)/User_Model_Calcs!N628)*SQRT(1-COS(RADIANS(User_Model_Calcs!I628))^2*COS(RADIANS(User_Model_Calcs!B628))^2)))</f>
        <v>35.288244616741544</v>
      </c>
      <c r="P628">
        <f t="shared" ca="1" si="92"/>
        <v>50.354992209428566</v>
      </c>
    </row>
    <row r="629" spans="1:16" x14ac:dyDescent="0.25">
      <c r="A629" s="5">
        <f t="shared" ca="1" si="98"/>
        <v>143.33963750805657</v>
      </c>
      <c r="B629">
        <f t="shared" ca="1" si="99"/>
        <v>-33.899237229374378</v>
      </c>
      <c r="C629" s="6">
        <v>20135.9375</v>
      </c>
      <c r="D629">
        <f t="shared" ca="1" si="90"/>
        <v>0.75</v>
      </c>
      <c r="E629" s="1">
        <v>0.65</v>
      </c>
      <c r="F629">
        <v>19.899999999999999</v>
      </c>
      <c r="G629">
        <f t="shared" ca="1" si="93"/>
        <v>42.007420362456692</v>
      </c>
      <c r="H629">
        <f t="shared" ca="1" si="91"/>
        <v>19.251388375118864</v>
      </c>
      <c r="I629">
        <f ca="1">User_Model_Calcs!A629-Sat_Data!$B$5</f>
        <v>33.339637508056569</v>
      </c>
      <c r="J629">
        <f ca="1">(Earth_Data!$B$1/SQRT(1-Earth_Data!$B$2^2*SIN(RADIANS(User_Model_Calcs!B629))^2))*COS(RADIANS(User_Model_Calcs!B629))</f>
        <v>5299.5027483784024</v>
      </c>
      <c r="K629">
        <f ca="1">((Earth_Data!$B$1*(1-Earth_Data!$B$2^2))/SQRT(1-Earth_Data!$B$2^2*SIN(RADIANS(User_Model_Calcs!B629))^2))*SIN(RADIANS(User_Model_Calcs!B629))</f>
        <v>-3537.1763879964878</v>
      </c>
      <c r="L629">
        <f t="shared" ca="1" si="94"/>
        <v>-33.72130234713309</v>
      </c>
      <c r="M629">
        <f t="shared" ca="1" si="95"/>
        <v>6371.5262049111998</v>
      </c>
      <c r="N629">
        <f ca="1">SQRT(User_Model_Calcs!M629^2+Sat_Data!$B$3^2-2*User_Model_Calcs!M629*Sat_Data!$B$3*COS(RADIANS(L629))*COS(RADIANS(I629)))</f>
        <v>38013.948480306572</v>
      </c>
      <c r="O629">
        <f ca="1">DEGREES(ACOS(((Earth_Data!$B$1+Sat_Data!$B$2)/User_Model_Calcs!N629)*SQRT(1-COS(RADIANS(User_Model_Calcs!I629))^2*COS(RADIANS(User_Model_Calcs!B629))^2)))</f>
        <v>36.946510601133198</v>
      </c>
      <c r="P629">
        <f t="shared" ca="1" si="92"/>
        <v>49.70904701822527</v>
      </c>
    </row>
    <row r="630" spans="1:16" x14ac:dyDescent="0.25">
      <c r="A630" s="5">
        <f t="shared" ca="1" si="98"/>
        <v>144.77074975028347</v>
      </c>
      <c r="B630">
        <f t="shared" ca="1" si="99"/>
        <v>-33.590234562884611</v>
      </c>
      <c r="C630" s="6">
        <v>20135.9375</v>
      </c>
      <c r="D630">
        <f t="shared" ca="1" si="90"/>
        <v>3</v>
      </c>
      <c r="E630" s="1">
        <v>0.65</v>
      </c>
      <c r="F630">
        <v>19.899999999999999</v>
      </c>
      <c r="G630">
        <f t="shared" ca="1" si="93"/>
        <v>54.048620189015942</v>
      </c>
      <c r="H630">
        <f t="shared" ca="1" si="91"/>
        <v>21.982800568748118</v>
      </c>
      <c r="I630">
        <f ca="1">User_Model_Calcs!A630-Sat_Data!$B$5</f>
        <v>34.770749750283471</v>
      </c>
      <c r="J630">
        <f ca="1">(Earth_Data!$B$1/SQRT(1-Earth_Data!$B$2^2*SIN(RADIANS(User_Model_Calcs!B630))^2))*COS(RADIANS(User_Model_Calcs!B630))</f>
        <v>5318.5416689727354</v>
      </c>
      <c r="K630">
        <f ca="1">((Earth_Data!$B$1*(1-Earth_Data!$B$2^2))/SQRT(1-Earth_Data!$B$2^2*SIN(RADIANS(User_Model_Calcs!B630))^2))*SIN(RADIANS(User_Model_Calcs!B630))</f>
        <v>-3508.6769631613779</v>
      </c>
      <c r="L630">
        <f t="shared" ca="1" si="94"/>
        <v>-33.413099220809329</v>
      </c>
      <c r="M630">
        <f t="shared" ca="1" si="95"/>
        <v>6371.6324059395201</v>
      </c>
      <c r="N630">
        <f ca="1">SQRT(User_Model_Calcs!M630^2+Sat_Data!$B$3^2-2*User_Model_Calcs!M630*Sat_Data!$B$3*COS(RADIANS(L630))*COS(RADIANS(I630)))</f>
        <v>38078.780237474522</v>
      </c>
      <c r="O630">
        <f ca="1">DEGREES(ACOS(((Earth_Data!$B$1+Sat_Data!$B$2)/User_Model_Calcs!N630)*SQRT(1-COS(RADIANS(User_Model_Calcs!I630))^2*COS(RADIANS(User_Model_Calcs!B630))^2)))</f>
        <v>36.15122760028467</v>
      </c>
      <c r="P630">
        <f t="shared" ca="1" si="92"/>
        <v>51.449022914980276</v>
      </c>
    </row>
    <row r="631" spans="1:16" x14ac:dyDescent="0.25">
      <c r="A631" s="5">
        <f t="shared" ca="1" si="98"/>
        <v>144.16024494317156</v>
      </c>
      <c r="B631">
        <f t="shared" ca="1" si="99"/>
        <v>-35.331033954474073</v>
      </c>
      <c r="C631" s="6">
        <v>20135.9375</v>
      </c>
      <c r="D631">
        <f t="shared" ref="D631:D694" ca="1" si="100">CHOOSE(RANDBETWEEN(1,3),0.75,1.2,3)</f>
        <v>0.75</v>
      </c>
      <c r="E631" s="1">
        <v>0.65</v>
      </c>
      <c r="F631">
        <v>19.899999999999999</v>
      </c>
      <c r="G631">
        <f t="shared" ca="1" si="93"/>
        <v>42.007420362456692</v>
      </c>
      <c r="H631">
        <f t="shared" ref="H631:H694" ca="1" si="101">RAND()*(24-14)+14</f>
        <v>14.916233189113552</v>
      </c>
      <c r="I631">
        <f ca="1">User_Model_Calcs!A631-Sat_Data!$B$5</f>
        <v>34.160244943171563</v>
      </c>
      <c r="J631">
        <f ca="1">(Earth_Data!$B$1/SQRT(1-Earth_Data!$B$2^2*SIN(RADIANS(User_Model_Calcs!B631))^2))*COS(RADIANS(User_Model_Calcs!B631))</f>
        <v>5209.2773881627827</v>
      </c>
      <c r="K631">
        <f ca="1">((Earth_Data!$B$1*(1-Earth_Data!$B$2^2))/SQRT(1-Earth_Data!$B$2^2*SIN(RADIANS(User_Model_Calcs!B631))^2))*SIN(RADIANS(User_Model_Calcs!B631))</f>
        <v>-3667.8914670951967</v>
      </c>
      <c r="L631">
        <f t="shared" ca="1" si="94"/>
        <v>-35.149664911240272</v>
      </c>
      <c r="M631">
        <f t="shared" ca="1" si="95"/>
        <v>6371.0280741191073</v>
      </c>
      <c r="N631">
        <f ca="1">SQRT(User_Model_Calcs!M631^2+Sat_Data!$B$3^2-2*User_Model_Calcs!M631*Sat_Data!$B$3*COS(RADIANS(L631))*COS(RADIANS(I631)))</f>
        <v>38143.22655353049</v>
      </c>
      <c r="O631">
        <f ca="1">DEGREES(ACOS(((Earth_Data!$B$1+Sat_Data!$B$2)/User_Model_Calcs!N631)*SQRT(1-COS(RADIANS(User_Model_Calcs!I631))^2*COS(RADIANS(User_Model_Calcs!B631))^2)))</f>
        <v>35.360767066467957</v>
      </c>
      <c r="P631">
        <f t="shared" ca="1" si="92"/>
        <v>49.56192032505799</v>
      </c>
    </row>
    <row r="632" spans="1:16" x14ac:dyDescent="0.25">
      <c r="A632" s="5">
        <f t="shared" ca="1" si="98"/>
        <v>140.24602992649557</v>
      </c>
      <c r="B632">
        <f t="shared" ca="1" si="99"/>
        <v>-32.528203626145803</v>
      </c>
      <c r="C632" s="6">
        <v>20135.9375</v>
      </c>
      <c r="D632">
        <f t="shared" ca="1" si="100"/>
        <v>1.2</v>
      </c>
      <c r="E632" s="1">
        <v>0.65</v>
      </c>
      <c r="F632">
        <v>19.899999999999999</v>
      </c>
      <c r="G632">
        <f t="shared" ca="1" si="93"/>
        <v>46.089820015575185</v>
      </c>
      <c r="H632">
        <f t="shared" ca="1" si="101"/>
        <v>21.972728007874899</v>
      </c>
      <c r="I632">
        <f ca="1">User_Model_Calcs!A632-Sat_Data!$B$5</f>
        <v>30.246029926495567</v>
      </c>
      <c r="J632">
        <f ca="1">(Earth_Data!$B$1/SQRT(1-Earth_Data!$B$2^2*SIN(RADIANS(User_Model_Calcs!B632))^2))*COS(RADIANS(User_Model_Calcs!B632))</f>
        <v>5382.793227254102</v>
      </c>
      <c r="K632">
        <f ca="1">((Earth_Data!$B$1*(1-Earth_Data!$B$2^2))/SQRT(1-Earth_Data!$B$2^2*SIN(RADIANS(User_Model_Calcs!B632))^2))*SIN(RADIANS(User_Model_Calcs!B632))</f>
        <v>-3409.9618157338091</v>
      </c>
      <c r="L632">
        <f t="shared" ca="1" si="94"/>
        <v>-32.353972185787356</v>
      </c>
      <c r="M632">
        <f t="shared" ca="1" si="95"/>
        <v>6371.9936057826708</v>
      </c>
      <c r="N632">
        <f ca="1">SQRT(User_Model_Calcs!M632^2+Sat_Data!$B$3^2-2*User_Model_Calcs!M632*Sat_Data!$B$3*COS(RADIANS(L632))*COS(RADIANS(I632)))</f>
        <v>37766.221470146746</v>
      </c>
      <c r="O632">
        <f ca="1">DEGREES(ACOS(((Earth_Data!$B$1+Sat_Data!$B$2)/User_Model_Calcs!N632)*SQRT(1-COS(RADIANS(User_Model_Calcs!I632))^2*COS(RADIANS(User_Model_Calcs!B632))^2)))</f>
        <v>40.093415922173143</v>
      </c>
      <c r="P632">
        <f t="shared" ca="1" si="92"/>
        <v>47.318324795634368</v>
      </c>
    </row>
    <row r="633" spans="1:16" x14ac:dyDescent="0.25">
      <c r="A633" s="5">
        <f t="shared" ca="1" si="98"/>
        <v>142.79673419674603</v>
      </c>
      <c r="B633">
        <f t="shared" ca="1" si="99"/>
        <v>-32.610858904748085</v>
      </c>
      <c r="C633" s="6">
        <v>20135.9375</v>
      </c>
      <c r="D633">
        <f t="shared" ca="1" si="100"/>
        <v>3</v>
      </c>
      <c r="E633" s="1">
        <v>0.65</v>
      </c>
      <c r="F633">
        <v>19.899999999999999</v>
      </c>
      <c r="G633">
        <f t="shared" ca="1" si="93"/>
        <v>54.048620189015942</v>
      </c>
      <c r="H633">
        <f t="shared" ca="1" si="101"/>
        <v>14.978181078706406</v>
      </c>
      <c r="I633">
        <f ca="1">User_Model_Calcs!A633-Sat_Data!$B$5</f>
        <v>32.79673419674603</v>
      </c>
      <c r="J633">
        <f ca="1">(Earth_Data!$B$1/SQRT(1-Earth_Data!$B$2^2*SIN(RADIANS(User_Model_Calcs!B633))^2))*COS(RADIANS(User_Model_Calcs!B633))</f>
        <v>5377.8588478262272</v>
      </c>
      <c r="K633">
        <f ca="1">((Earth_Data!$B$1*(1-Earth_Data!$B$2^2))/SQRT(1-Earth_Data!$B$2^2*SIN(RADIANS(User_Model_Calcs!B633))^2))*SIN(RADIANS(User_Model_Calcs!B633))</f>
        <v>-3417.6865370494015</v>
      </c>
      <c r="L633">
        <f t="shared" ca="1" si="94"/>
        <v>-32.436392851365596</v>
      </c>
      <c r="M633">
        <f t="shared" ca="1" si="95"/>
        <v>6371.9657133942246</v>
      </c>
      <c r="N633">
        <f ca="1">SQRT(User_Model_Calcs!M633^2+Sat_Data!$B$3^2-2*User_Model_Calcs!M633*Sat_Data!$B$3*COS(RADIANS(L633))*COS(RADIANS(I633)))</f>
        <v>37910.433868501037</v>
      </c>
      <c r="O633">
        <f ca="1">DEGREES(ACOS(((Earth_Data!$B$1+Sat_Data!$B$2)/User_Model_Calcs!N633)*SQRT(1-COS(RADIANS(User_Model_Calcs!I633))^2*COS(RADIANS(User_Model_Calcs!B633))^2)))</f>
        <v>38.245465655128982</v>
      </c>
      <c r="P633">
        <f t="shared" ca="1" si="92"/>
        <v>50.092202713806223</v>
      </c>
    </row>
    <row r="634" spans="1:16" x14ac:dyDescent="0.25">
      <c r="A634" s="5">
        <f t="shared" ca="1" si="98"/>
        <v>144.15153698492037</v>
      </c>
      <c r="B634">
        <f t="shared" ca="1" si="99"/>
        <v>-35.36830367822698</v>
      </c>
      <c r="C634" s="6">
        <v>20135.9375</v>
      </c>
      <c r="D634">
        <f t="shared" ca="1" si="100"/>
        <v>0.75</v>
      </c>
      <c r="E634" s="1">
        <v>0.65</v>
      </c>
      <c r="F634">
        <v>19.899999999999999</v>
      </c>
      <c r="G634">
        <f t="shared" ca="1" si="93"/>
        <v>42.007420362456692</v>
      </c>
      <c r="H634">
        <f t="shared" ca="1" si="101"/>
        <v>19.092128964799429</v>
      </c>
      <c r="I634">
        <f ca="1">User_Model_Calcs!A634-Sat_Data!$B$5</f>
        <v>34.151536984920369</v>
      </c>
      <c r="J634">
        <f ca="1">(Earth_Data!$B$1/SQRT(1-Earth_Data!$B$2^2*SIN(RADIANS(User_Model_Calcs!B634))^2))*COS(RADIANS(User_Model_Calcs!B634))</f>
        <v>5206.8850423433705</v>
      </c>
      <c r="K634">
        <f ca="1">((Earth_Data!$B$1*(1-Earth_Data!$B$2^2))/SQRT(1-Earth_Data!$B$2^2*SIN(RADIANS(User_Model_Calcs!B634))^2))*SIN(RADIANS(User_Model_Calcs!B634))</f>
        <v>-3671.2640951123121</v>
      </c>
      <c r="L634">
        <f t="shared" ca="1" si="94"/>
        <v>-35.186851236431011</v>
      </c>
      <c r="M634">
        <f t="shared" ca="1" si="95"/>
        <v>6371.0149819506742</v>
      </c>
      <c r="N634">
        <f ca="1">SQRT(User_Model_Calcs!M634^2+Sat_Data!$B$3^2-2*User_Model_Calcs!M634*Sat_Data!$B$3*COS(RADIANS(L634))*COS(RADIANS(I634)))</f>
        <v>38144.921465143248</v>
      </c>
      <c r="O634">
        <f ca="1">DEGREES(ACOS(((Earth_Data!$B$1+Sat_Data!$B$2)/User_Model_Calcs!N634)*SQRT(1-COS(RADIANS(User_Model_Calcs!I634))^2*COS(RADIANS(User_Model_Calcs!B634))^2)))</f>
        <v>35.340140944688656</v>
      </c>
      <c r="P634">
        <f t="shared" ca="1" si="92"/>
        <v>49.526725793982891</v>
      </c>
    </row>
    <row r="635" spans="1:16" x14ac:dyDescent="0.25">
      <c r="A635" s="5">
        <f t="shared" ca="1" si="98"/>
        <v>144.06694802167812</v>
      </c>
      <c r="B635">
        <f t="shared" ca="1" si="99"/>
        <v>-35.045926337513237</v>
      </c>
      <c r="C635" s="6">
        <v>20135.9375</v>
      </c>
      <c r="D635">
        <f t="shared" ca="1" si="100"/>
        <v>1.2</v>
      </c>
      <c r="E635" s="1">
        <v>0.65</v>
      </c>
      <c r="F635">
        <v>19.899999999999999</v>
      </c>
      <c r="G635">
        <f t="shared" ca="1" si="93"/>
        <v>46.089820015575185</v>
      </c>
      <c r="H635">
        <f t="shared" ca="1" si="101"/>
        <v>23.815549287394361</v>
      </c>
      <c r="I635">
        <f ca="1">User_Model_Calcs!A635-Sat_Data!$B$5</f>
        <v>34.066948021678115</v>
      </c>
      <c r="J635">
        <f ca="1">(Earth_Data!$B$1/SQRT(1-Earth_Data!$B$2^2*SIN(RADIANS(User_Model_Calcs!B635))^2))*COS(RADIANS(User_Model_Calcs!B635))</f>
        <v>5227.5053038461729</v>
      </c>
      <c r="K635">
        <f ca="1">((Earth_Data!$B$1*(1-Earth_Data!$B$2^2))/SQRT(1-Earth_Data!$B$2^2*SIN(RADIANS(User_Model_Calcs!B635))^2))*SIN(RADIANS(User_Model_Calcs!B635))</f>
        <v>-3642.0407176244621</v>
      </c>
      <c r="L635">
        <f t="shared" ca="1" si="94"/>
        <v>-34.865205391556742</v>
      </c>
      <c r="M635">
        <f t="shared" ca="1" si="95"/>
        <v>6371.128023401694</v>
      </c>
      <c r="N635">
        <f ca="1">SQRT(User_Model_Calcs!M635^2+Sat_Data!$B$3^2-2*User_Model_Calcs!M635*Sat_Data!$B$3*COS(RADIANS(L635))*COS(RADIANS(I635)))</f>
        <v>38121.28671736925</v>
      </c>
      <c r="O635">
        <f ca="1">DEGREES(ACOS(((Earth_Data!$B$1+Sat_Data!$B$2)/User_Model_Calcs!N635)*SQRT(1-COS(RADIANS(User_Model_Calcs!I635))^2*COS(RADIANS(User_Model_Calcs!B635))^2)))</f>
        <v>35.627427357825347</v>
      </c>
      <c r="P635">
        <f t="shared" ca="1" si="92"/>
        <v>49.662311634349436</v>
      </c>
    </row>
    <row r="636" spans="1:16" x14ac:dyDescent="0.25">
      <c r="A636" s="5">
        <f t="shared" ca="1" si="98"/>
        <v>141.75769221025479</v>
      </c>
      <c r="B636">
        <f t="shared" ca="1" si="99"/>
        <v>-32.641683620240798</v>
      </c>
      <c r="C636" s="6">
        <v>20135.9375</v>
      </c>
      <c r="D636">
        <f t="shared" ca="1" si="100"/>
        <v>3</v>
      </c>
      <c r="E636" s="1">
        <v>0.65</v>
      </c>
      <c r="F636">
        <v>19.899999999999999</v>
      </c>
      <c r="G636">
        <f t="shared" ca="1" si="93"/>
        <v>54.048620189015942</v>
      </c>
      <c r="H636">
        <f t="shared" ca="1" si="101"/>
        <v>14.576989029858089</v>
      </c>
      <c r="I636">
        <f ca="1">User_Model_Calcs!A636-Sat_Data!$B$5</f>
        <v>31.757692210254788</v>
      </c>
      <c r="J636">
        <f ca="1">(Earth_Data!$B$1/SQRT(1-Earth_Data!$B$2^2*SIN(RADIANS(User_Model_Calcs!B636))^2))*COS(RADIANS(User_Model_Calcs!B636))</f>
        <v>5376.0157960415872</v>
      </c>
      <c r="K636">
        <f ca="1">((Earth_Data!$B$1*(1-Earth_Data!$B$2^2))/SQRT(1-Earth_Data!$B$2^2*SIN(RADIANS(User_Model_Calcs!B636))^2))*SIN(RADIANS(User_Model_Calcs!B636))</f>
        <v>-3420.5655275840331</v>
      </c>
      <c r="L636">
        <f t="shared" ca="1" si="94"/>
        <v>-32.467130442511746</v>
      </c>
      <c r="M636">
        <f t="shared" ca="1" si="95"/>
        <v>6371.9553017723601</v>
      </c>
      <c r="N636">
        <f ca="1">SQRT(User_Model_Calcs!M636^2+Sat_Data!$B$3^2-2*User_Model_Calcs!M636*Sat_Data!$B$3*COS(RADIANS(L636))*COS(RADIANS(I636)))</f>
        <v>37854.210143729077</v>
      </c>
      <c r="O636">
        <f ca="1">DEGREES(ACOS(((Earth_Data!$B$1+Sat_Data!$B$2)/User_Model_Calcs!N636)*SQRT(1-COS(RADIANS(User_Model_Calcs!I636))^2*COS(RADIANS(User_Model_Calcs!B636))^2)))</f>
        <v>38.958954587966552</v>
      </c>
      <c r="P636">
        <f t="shared" ca="1" si="92"/>
        <v>48.931997463774167</v>
      </c>
    </row>
    <row r="637" spans="1:16" x14ac:dyDescent="0.25">
      <c r="A637" s="5">
        <f t="shared" ca="1" si="98"/>
        <v>143.53162984971826</v>
      </c>
      <c r="B637">
        <f t="shared" ca="1" si="99"/>
        <v>-35.299028187898678</v>
      </c>
      <c r="C637" s="6">
        <v>20135.9375</v>
      </c>
      <c r="D637">
        <f t="shared" ca="1" si="100"/>
        <v>1.2</v>
      </c>
      <c r="E637" s="1">
        <v>0.65</v>
      </c>
      <c r="F637">
        <v>19.899999999999999</v>
      </c>
      <c r="G637">
        <f t="shared" ca="1" si="93"/>
        <v>46.089820015575185</v>
      </c>
      <c r="H637">
        <f t="shared" ca="1" si="101"/>
        <v>23.715707534824311</v>
      </c>
      <c r="I637">
        <f ca="1">User_Model_Calcs!A637-Sat_Data!$B$5</f>
        <v>33.531629849718257</v>
      </c>
      <c r="J637">
        <f ca="1">(Earth_Data!$B$1/SQRT(1-Earth_Data!$B$2^2*SIN(RADIANS(User_Model_Calcs!B637))^2))*COS(RADIANS(User_Model_Calcs!B637))</f>
        <v>5211.3300771772647</v>
      </c>
      <c r="K637">
        <f ca="1">((Earth_Data!$B$1*(1-Earth_Data!$B$2^2))/SQRT(1-Earth_Data!$B$2^2*SIN(RADIANS(User_Model_Calcs!B637))^2))*SIN(RADIANS(User_Model_Calcs!B637))</f>
        <v>-3664.9939625223865</v>
      </c>
      <c r="L637">
        <f t="shared" ca="1" si="94"/>
        <v>-35.117731008232909</v>
      </c>
      <c r="M637">
        <f t="shared" ca="1" si="95"/>
        <v>6371.0393122800569</v>
      </c>
      <c r="N637">
        <f ca="1">SQRT(User_Model_Calcs!M637^2+Sat_Data!$B$3^2-2*User_Model_Calcs!M637*Sat_Data!$B$3*COS(RADIANS(L637))*COS(RADIANS(I637)))</f>
        <v>38106.131417732526</v>
      </c>
      <c r="O637">
        <f ca="1">DEGREES(ACOS(((Earth_Data!$B$1+Sat_Data!$B$2)/User_Model_Calcs!N637)*SQRT(1-COS(RADIANS(User_Model_Calcs!I637))^2*COS(RADIANS(User_Model_Calcs!B637))^2)))</f>
        <v>35.810175704659969</v>
      </c>
      <c r="P637">
        <f t="shared" ca="1" si="92"/>
        <v>48.91220807985728</v>
      </c>
    </row>
    <row r="638" spans="1:16" x14ac:dyDescent="0.25">
      <c r="A638" s="5">
        <f t="shared" ca="1" si="98"/>
        <v>141.24338113450307</v>
      </c>
      <c r="B638">
        <f t="shared" ca="1" si="99"/>
        <v>-32.284010035291125</v>
      </c>
      <c r="C638" s="6">
        <v>20135.9375</v>
      </c>
      <c r="D638">
        <f t="shared" ca="1" si="100"/>
        <v>1.2</v>
      </c>
      <c r="E638" s="1">
        <v>0.65</v>
      </c>
      <c r="F638">
        <v>19.899999999999999</v>
      </c>
      <c r="G638">
        <f t="shared" ca="1" si="93"/>
        <v>46.089820015575185</v>
      </c>
      <c r="H638">
        <f t="shared" ca="1" si="101"/>
        <v>22.30875285596327</v>
      </c>
      <c r="I638">
        <f ca="1">User_Model_Calcs!A638-Sat_Data!$B$5</f>
        <v>31.243381134503068</v>
      </c>
      <c r="J638">
        <f ca="1">(Earth_Data!$B$1/SQRT(1-Earth_Data!$B$2^2*SIN(RADIANS(User_Model_Calcs!B638))^2))*COS(RADIANS(User_Model_Calcs!B638))</f>
        <v>5397.3056289995702</v>
      </c>
      <c r="K638">
        <f ca="1">((Earth_Data!$B$1*(1-Earth_Data!$B$2^2))/SQRT(1-Earth_Data!$B$2^2*SIN(RADIANS(User_Model_Calcs!B638))^2))*SIN(RADIANS(User_Model_Calcs!B638))</f>
        <v>-3387.0993169874869</v>
      </c>
      <c r="L638">
        <f t="shared" ca="1" si="94"/>
        <v>-32.110480155068572</v>
      </c>
      <c r="M638">
        <f t="shared" ca="1" si="95"/>
        <v>6372.075787054604</v>
      </c>
      <c r="N638">
        <f ca="1">SQRT(User_Model_Calcs!M638^2+Sat_Data!$B$3^2-2*User_Model_Calcs!M638*Sat_Data!$B$3*COS(RADIANS(L638))*COS(RADIANS(I638)))</f>
        <v>37805.839320812564</v>
      </c>
      <c r="O638">
        <f ca="1">DEGREES(ACOS(((Earth_Data!$B$1+Sat_Data!$B$2)/User_Model_Calcs!N638)*SQRT(1-COS(RADIANS(User_Model_Calcs!I638))^2*COS(RADIANS(User_Model_Calcs!B638))^2)))</f>
        <v>39.581389789863429</v>
      </c>
      <c r="P638">
        <f t="shared" ca="1" si="92"/>
        <v>48.638471524383029</v>
      </c>
    </row>
    <row r="639" spans="1:16" x14ac:dyDescent="0.25">
      <c r="A639" s="5">
        <f t="shared" ca="1" si="98"/>
        <v>141.36534515397651</v>
      </c>
      <c r="B639">
        <f t="shared" ca="1" si="99"/>
        <v>-36.679640189018436</v>
      </c>
      <c r="C639" s="6">
        <v>20135.9375</v>
      </c>
      <c r="D639">
        <f t="shared" ca="1" si="100"/>
        <v>0.75</v>
      </c>
      <c r="E639" s="1">
        <v>0.65</v>
      </c>
      <c r="F639">
        <v>19.899999999999999</v>
      </c>
      <c r="G639">
        <f t="shared" ca="1" si="93"/>
        <v>42.007420362456692</v>
      </c>
      <c r="H639">
        <f t="shared" ca="1" si="101"/>
        <v>16.867618013018411</v>
      </c>
      <c r="I639">
        <f ca="1">User_Model_Calcs!A639-Sat_Data!$B$5</f>
        <v>31.365345153976506</v>
      </c>
      <c r="J639">
        <f ca="1">(Earth_Data!$B$1/SQRT(1-Earth_Data!$B$2^2*SIN(RADIANS(User_Model_Calcs!B639))^2))*COS(RADIANS(User_Model_Calcs!B639))</f>
        <v>5121.3117766125197</v>
      </c>
      <c r="K639">
        <f ca="1">((Earth_Data!$B$1*(1-Earth_Data!$B$2^2))/SQRT(1-Earth_Data!$B$2^2*SIN(RADIANS(User_Model_Calcs!B639))^2))*SIN(RADIANS(User_Model_Calcs!B639))</f>
        <v>-3788.9419182074907</v>
      </c>
      <c r="L639">
        <f t="shared" ca="1" si="94"/>
        <v>-36.495449225389045</v>
      </c>
      <c r="M639">
        <f t="shared" ca="1" si="95"/>
        <v>6370.550617711152</v>
      </c>
      <c r="N639">
        <f ca="1">SQRT(User_Model_Calcs!M639^2+Sat_Data!$B$3^2-2*User_Model_Calcs!M639*Sat_Data!$B$3*COS(RADIANS(L639))*COS(RADIANS(I639)))</f>
        <v>38074.117198670516</v>
      </c>
      <c r="O639">
        <f ca="1">DEGREES(ACOS(((Earth_Data!$B$1+Sat_Data!$B$2)/User_Model_Calcs!N639)*SQRT(1-COS(RADIANS(User_Model_Calcs!I639))^2*COS(RADIANS(User_Model_Calcs!B639))^2)))</f>
        <v>36.193857185445445</v>
      </c>
      <c r="P639">
        <f t="shared" ca="1" si="92"/>
        <v>45.580694177611754</v>
      </c>
    </row>
    <row r="640" spans="1:16" x14ac:dyDescent="0.25">
      <c r="A640" s="5">
        <f t="shared" ca="1" si="98"/>
        <v>140.73557773663617</v>
      </c>
      <c r="B640">
        <f t="shared" ca="1" si="99"/>
        <v>-34.548171132006281</v>
      </c>
      <c r="C640" s="6">
        <v>20135.9375</v>
      </c>
      <c r="D640">
        <f t="shared" ca="1" si="100"/>
        <v>3</v>
      </c>
      <c r="E640" s="1">
        <v>0.65</v>
      </c>
      <c r="F640">
        <v>19.899999999999999</v>
      </c>
      <c r="G640">
        <f t="shared" ca="1" si="93"/>
        <v>54.048620189015942</v>
      </c>
      <c r="H640">
        <f t="shared" ca="1" si="101"/>
        <v>18.468038596578356</v>
      </c>
      <c r="I640">
        <f ca="1">User_Model_Calcs!A640-Sat_Data!$B$5</f>
        <v>30.735577736636174</v>
      </c>
      <c r="J640">
        <f ca="1">(Earth_Data!$B$1/SQRT(1-Earth_Data!$B$2^2*SIN(RADIANS(User_Model_Calcs!B640))^2))*COS(RADIANS(User_Model_Calcs!B640))</f>
        <v>5259.0173465942007</v>
      </c>
      <c r="K640">
        <f ca="1">((Earth_Data!$B$1*(1-Earth_Data!$B$2^2))/SQRT(1-Earth_Data!$B$2^2*SIN(RADIANS(User_Model_Calcs!B640))^2))*SIN(RADIANS(User_Model_Calcs!B640))</f>
        <v>-3596.6958520472504</v>
      </c>
      <c r="L640">
        <f t="shared" ca="1" si="94"/>
        <v>-34.368624382045226</v>
      </c>
      <c r="M640">
        <f t="shared" ca="1" si="95"/>
        <v>6371.3016334115428</v>
      </c>
      <c r="N640">
        <f ca="1">SQRT(User_Model_Calcs!M640^2+Sat_Data!$B$3^2-2*User_Model_Calcs!M640*Sat_Data!$B$3*COS(RADIANS(L640))*COS(RADIANS(I640)))</f>
        <v>37910.661108590561</v>
      </c>
      <c r="O640">
        <f ca="1">DEGREES(ACOS(((Earth_Data!$B$1+Sat_Data!$B$2)/User_Model_Calcs!N640)*SQRT(1-COS(RADIANS(User_Model_Calcs!I640))^2*COS(RADIANS(User_Model_Calcs!B640))^2)))</f>
        <v>38.233338892571901</v>
      </c>
      <c r="P640">
        <f t="shared" ca="1" si="92"/>
        <v>46.355961041636562</v>
      </c>
    </row>
    <row r="641" spans="1:16" x14ac:dyDescent="0.25">
      <c r="A641" s="5">
        <f t="shared" ca="1" si="98"/>
        <v>143.12003390666914</v>
      </c>
      <c r="B641">
        <f t="shared" ca="1" si="99"/>
        <v>-32.833446635131203</v>
      </c>
      <c r="C641" s="6">
        <v>20135.9375</v>
      </c>
      <c r="D641">
        <f t="shared" ca="1" si="100"/>
        <v>1.2</v>
      </c>
      <c r="E641" s="1">
        <v>0.65</v>
      </c>
      <c r="F641">
        <v>19.899999999999999</v>
      </c>
      <c r="G641">
        <f t="shared" ca="1" si="93"/>
        <v>46.089820015575185</v>
      </c>
      <c r="H641">
        <f t="shared" ca="1" si="101"/>
        <v>19.673836855245732</v>
      </c>
      <c r="I641">
        <f ca="1">User_Model_Calcs!A641-Sat_Data!$B$5</f>
        <v>33.120033906669136</v>
      </c>
      <c r="J641">
        <f ca="1">(Earth_Data!$B$1/SQRT(1-Earth_Data!$B$2^2*SIN(RADIANS(User_Model_Calcs!B641))^2))*COS(RADIANS(User_Model_Calcs!B641))</f>
        <v>5364.5150561828214</v>
      </c>
      <c r="K641">
        <f ca="1">((Earth_Data!$B$1*(1-Earth_Data!$B$2^2))/SQRT(1-Earth_Data!$B$2^2*SIN(RADIANS(User_Model_Calcs!B641))^2))*SIN(RADIANS(User_Model_Calcs!B641))</f>
        <v>-3438.4539616635489</v>
      </c>
      <c r="L641">
        <f t="shared" ca="1" si="94"/>
        <v>-32.658355973876077</v>
      </c>
      <c r="M641">
        <f t="shared" ca="1" si="95"/>
        <v>6371.890412938058</v>
      </c>
      <c r="N641">
        <f ca="1">SQRT(User_Model_Calcs!M641^2+Sat_Data!$B$3^2-2*User_Model_Calcs!M641*Sat_Data!$B$3*COS(RADIANS(L641))*COS(RADIANS(I641)))</f>
        <v>37941.199591200369</v>
      </c>
      <c r="O641">
        <f ca="1">DEGREES(ACOS(((Earth_Data!$B$1+Sat_Data!$B$2)/User_Model_Calcs!N641)*SQRT(1-COS(RADIANS(User_Model_Calcs!I641))^2*COS(RADIANS(User_Model_Calcs!B641))^2)))</f>
        <v>37.857363315826973</v>
      </c>
      <c r="P641">
        <f t="shared" ca="1" si="92"/>
        <v>50.270167854494495</v>
      </c>
    </row>
    <row r="642" spans="1:16" x14ac:dyDescent="0.25">
      <c r="A642" s="5">
        <f t="shared" ca="1" si="98"/>
        <v>144.49719681149699</v>
      </c>
      <c r="B642">
        <f t="shared" ca="1" si="99"/>
        <v>-33.161823119715237</v>
      </c>
      <c r="C642" s="6">
        <v>20135.9375</v>
      </c>
      <c r="D642">
        <f t="shared" ca="1" si="100"/>
        <v>0.75</v>
      </c>
      <c r="E642" s="1">
        <v>0.65</v>
      </c>
      <c r="F642">
        <v>19.899999999999999</v>
      </c>
      <c r="G642">
        <f t="shared" ca="1" si="93"/>
        <v>42.007420362456692</v>
      </c>
      <c r="H642">
        <f t="shared" ca="1" si="101"/>
        <v>20.121738397182206</v>
      </c>
      <c r="I642">
        <f ca="1">User_Model_Calcs!A642-Sat_Data!$B$5</f>
        <v>34.497196811496991</v>
      </c>
      <c r="J642">
        <f ca="1">(Earth_Data!$B$1/SQRT(1-Earth_Data!$B$2^2*SIN(RADIANS(User_Model_Calcs!B642))^2))*COS(RADIANS(User_Model_Calcs!B642))</f>
        <v>5344.681452005565</v>
      </c>
      <c r="K642">
        <f ca="1">((Earth_Data!$B$1*(1-Earth_Data!$B$2^2))/SQRT(1-Earth_Data!$B$2^2*SIN(RADIANS(User_Model_Calcs!B642))^2))*SIN(RADIANS(User_Model_Calcs!B642))</f>
        <v>-3468.997792373731</v>
      </c>
      <c r="L642">
        <f t="shared" ca="1" si="94"/>
        <v>-32.985830224432533</v>
      </c>
      <c r="M642">
        <f t="shared" ca="1" si="95"/>
        <v>6371.7788338034879</v>
      </c>
      <c r="N642">
        <f ca="1">SQRT(User_Model_Calcs!M642^2+Sat_Data!$B$3^2-2*User_Model_Calcs!M642*Sat_Data!$B$3*COS(RADIANS(L642))*COS(RADIANS(I642)))</f>
        <v>38038.949534936553</v>
      </c>
      <c r="O642">
        <f ca="1">DEGREES(ACOS(((Earth_Data!$B$1+Sat_Data!$B$2)/User_Model_Calcs!N642)*SQRT(1-COS(RADIANS(User_Model_Calcs!I642))^2*COS(RADIANS(User_Model_Calcs!B642))^2)))</f>
        <v>36.641521303752803</v>
      </c>
      <c r="P642">
        <f t="shared" ref="P642:P705" ca="1" si="102">DEGREES(ASIN(SIN(RADIANS(ABS(I642)))/(SIN(ACOS(COS(RADIANS(I642))*COS(RADIANS(B642)))))))</f>
        <v>51.480861185360148</v>
      </c>
    </row>
    <row r="643" spans="1:16" x14ac:dyDescent="0.25">
      <c r="A643" s="5">
        <f t="shared" ca="1" si="98"/>
        <v>144.9945056518427</v>
      </c>
      <c r="B643">
        <f t="shared" ca="1" si="99"/>
        <v>-33.797786193718224</v>
      </c>
      <c r="C643" s="6">
        <v>20135.9375</v>
      </c>
      <c r="D643">
        <f t="shared" ca="1" si="100"/>
        <v>0.75</v>
      </c>
      <c r="E643" s="1">
        <v>0.65</v>
      </c>
      <c r="F643">
        <v>19.899999999999999</v>
      </c>
      <c r="G643">
        <f t="shared" ref="G643:G706" ca="1" si="103">20.4+20*LOG(F643)+20*LOG(D643)+10*LOG(E643)</f>
        <v>42.007420362456692</v>
      </c>
      <c r="H643">
        <f t="shared" ca="1" si="101"/>
        <v>20.055167601768929</v>
      </c>
      <c r="I643">
        <f ca="1">User_Model_Calcs!A643-Sat_Data!$B$5</f>
        <v>34.994505651842701</v>
      </c>
      <c r="J643">
        <f ca="1">(Earth_Data!$B$1/SQRT(1-Earth_Data!$B$2^2*SIN(RADIANS(User_Model_Calcs!B643))^2))*COS(RADIANS(User_Model_Calcs!B643))</f>
        <v>5305.7706117530533</v>
      </c>
      <c r="K643">
        <f ca="1">((Earth_Data!$B$1*(1-Earth_Data!$B$2^2))/SQRT(1-Earth_Data!$B$2^2*SIN(RADIANS(User_Model_Calcs!B643))^2))*SIN(RADIANS(User_Model_Calcs!B643))</f>
        <v>-3527.8306926018645</v>
      </c>
      <c r="L643">
        <f t="shared" ref="L643:L706" ca="1" si="104">DEGREES(ATAN((K643/J643)))</f>
        <v>-33.620111545377227</v>
      </c>
      <c r="M643">
        <f t="shared" ref="M643:M706" ca="1" si="105">SQRT(J643^2+K643^2)</f>
        <v>6371.5611258314175</v>
      </c>
      <c r="N643">
        <f ca="1">SQRT(User_Model_Calcs!M643^2+Sat_Data!$B$3^2-2*User_Model_Calcs!M643*Sat_Data!$B$3*COS(RADIANS(L643))*COS(RADIANS(I643)))</f>
        <v>38103.497804657745</v>
      </c>
      <c r="O643">
        <f ca="1">DEGREES(ACOS(((Earth_Data!$B$1+Sat_Data!$B$2)/User_Model_Calcs!N643)*SQRT(1-COS(RADIANS(User_Model_Calcs!I643))^2*COS(RADIANS(User_Model_Calcs!B643))^2)))</f>
        <v>35.849051421061077</v>
      </c>
      <c r="P643">
        <f t="shared" ca="1" si="102"/>
        <v>51.529740146173729</v>
      </c>
    </row>
    <row r="644" spans="1:16" x14ac:dyDescent="0.25">
      <c r="A644" s="5">
        <f t="shared" ca="1" si="98"/>
        <v>142.1691975228542</v>
      </c>
      <c r="B644">
        <f t="shared" ca="1" si="99"/>
        <v>-33.838640479163786</v>
      </c>
      <c r="C644" s="6">
        <v>20135.9375</v>
      </c>
      <c r="D644">
        <f t="shared" ca="1" si="100"/>
        <v>1.2</v>
      </c>
      <c r="E644" s="1">
        <v>0.65</v>
      </c>
      <c r="F644">
        <v>19.899999999999999</v>
      </c>
      <c r="G644">
        <f t="shared" ca="1" si="103"/>
        <v>46.089820015575185</v>
      </c>
      <c r="H644">
        <f t="shared" ca="1" si="101"/>
        <v>15.478619670214016</v>
      </c>
      <c r="I644">
        <f ca="1">User_Model_Calcs!A644-Sat_Data!$B$5</f>
        <v>32.169197522854205</v>
      </c>
      <c r="J644">
        <f ca="1">(Earth_Data!$B$1/SQRT(1-Earth_Data!$B$2^2*SIN(RADIANS(User_Model_Calcs!B644))^2))*COS(RADIANS(User_Model_Calcs!B644))</f>
        <v>5303.2485487190161</v>
      </c>
      <c r="K644">
        <f ca="1">((Earth_Data!$B$1*(1-Earth_Data!$B$2^2))/SQRT(1-Earth_Data!$B$2^2*SIN(RADIANS(User_Model_Calcs!B644))^2))*SIN(RADIANS(User_Model_Calcs!B644))</f>
        <v>-3531.5955159424107</v>
      </c>
      <c r="L644">
        <f t="shared" ca="1" si="104"/>
        <v>-33.660860767620413</v>
      </c>
      <c r="M644">
        <f t="shared" ca="1" si="105"/>
        <v>6371.547069410607</v>
      </c>
      <c r="N644">
        <f ca="1">SQRT(User_Model_Calcs!M644^2+Sat_Data!$B$3^2-2*User_Model_Calcs!M644*Sat_Data!$B$3*COS(RADIANS(L644))*COS(RADIANS(I644)))</f>
        <v>37945.407717202346</v>
      </c>
      <c r="O644">
        <f ca="1">DEGREES(ACOS(((Earth_Data!$B$1+Sat_Data!$B$2)/User_Model_Calcs!N644)*SQRT(1-COS(RADIANS(User_Model_Calcs!I644))^2*COS(RADIANS(User_Model_Calcs!B644))^2)))</f>
        <v>37.799870797673933</v>
      </c>
      <c r="P644">
        <f t="shared" ca="1" si="102"/>
        <v>48.480655273045684</v>
      </c>
    </row>
    <row r="645" spans="1:16" x14ac:dyDescent="0.25">
      <c r="A645" s="5">
        <f t="shared" ca="1" si="98"/>
        <v>141.53940219576771</v>
      </c>
      <c r="B645">
        <f t="shared" ca="1" si="99"/>
        <v>-32.119894072471602</v>
      </c>
      <c r="C645" s="6">
        <v>20135.9375</v>
      </c>
      <c r="D645">
        <f t="shared" ca="1" si="100"/>
        <v>3</v>
      </c>
      <c r="E645" s="1">
        <v>0.65</v>
      </c>
      <c r="F645">
        <v>19.899999999999999</v>
      </c>
      <c r="G645">
        <f t="shared" ca="1" si="103"/>
        <v>54.048620189015942</v>
      </c>
      <c r="H645">
        <f t="shared" ca="1" si="101"/>
        <v>20.174012645149674</v>
      </c>
      <c r="I645">
        <f ca="1">User_Model_Calcs!A645-Sat_Data!$B$5</f>
        <v>31.539402195767707</v>
      </c>
      <c r="J645">
        <f ca="1">(Earth_Data!$B$1/SQRT(1-Earth_Data!$B$2^2*SIN(RADIANS(User_Model_Calcs!B645))^2))*COS(RADIANS(User_Model_Calcs!B645))</f>
        <v>5407.0039038292753</v>
      </c>
      <c r="K645">
        <f ca="1">((Earth_Data!$B$1*(1-Earth_Data!$B$2^2))/SQRT(1-Earth_Data!$B$2^2*SIN(RADIANS(User_Model_Calcs!B645))^2))*SIN(RADIANS(User_Model_Calcs!B645))</f>
        <v>-3371.6998816810242</v>
      </c>
      <c r="L645">
        <f t="shared" ca="1" si="104"/>
        <v>-31.946842748759266</v>
      </c>
      <c r="M645">
        <f t="shared" ca="1" si="105"/>
        <v>6372.1308294912506</v>
      </c>
      <c r="N645">
        <f ca="1">SQRT(User_Model_Calcs!M645^2+Sat_Data!$B$3^2-2*User_Model_Calcs!M645*Sat_Data!$B$3*COS(RADIANS(L645))*COS(RADIANS(I645)))</f>
        <v>37812.828855245643</v>
      </c>
      <c r="O645">
        <f ca="1">DEGREES(ACOS(((Earth_Data!$B$1+Sat_Data!$B$2)/User_Model_Calcs!N645)*SQRT(1-COS(RADIANS(User_Model_Calcs!I645))^2*COS(RADIANS(User_Model_Calcs!B645))^2)))</f>
        <v>39.492092071192445</v>
      </c>
      <c r="P645">
        <f t="shared" ca="1" si="102"/>
        <v>49.097427299917165</v>
      </c>
    </row>
    <row r="646" spans="1:16" x14ac:dyDescent="0.25">
      <c r="A646" s="5">
        <f t="shared" ca="1" si="98"/>
        <v>140.73280989397389</v>
      </c>
      <c r="B646">
        <f t="shared" ca="1" si="99"/>
        <v>-33.625043306861286</v>
      </c>
      <c r="C646" s="6">
        <v>20135.9375</v>
      </c>
      <c r="D646">
        <f t="shared" ca="1" si="100"/>
        <v>1.2</v>
      </c>
      <c r="E646" s="1">
        <v>0.65</v>
      </c>
      <c r="F646">
        <v>19.899999999999999</v>
      </c>
      <c r="G646">
        <f t="shared" ca="1" si="103"/>
        <v>46.089820015575185</v>
      </c>
      <c r="H646">
        <f t="shared" ca="1" si="101"/>
        <v>18.793021348373674</v>
      </c>
      <c r="I646">
        <f ca="1">User_Model_Calcs!A646-Sat_Data!$B$5</f>
        <v>30.732809893973894</v>
      </c>
      <c r="J646">
        <f ca="1">(Earth_Data!$B$1/SQRT(1-Earth_Data!$B$2^2*SIN(RADIANS(User_Model_Calcs!B646))^2))*COS(RADIANS(User_Model_Calcs!B646))</f>
        <v>5316.4046926390447</v>
      </c>
      <c r="K646">
        <f ca="1">((Earth_Data!$B$1*(1-Earth_Data!$B$2^2))/SQRT(1-Earth_Data!$B$2^2*SIN(RADIANS(User_Model_Calcs!B646))^2))*SIN(RADIANS(User_Model_Calcs!B646))</f>
        <v>-3511.8924409506972</v>
      </c>
      <c r="L646">
        <f t="shared" ca="1" si="104"/>
        <v>-33.447816869916132</v>
      </c>
      <c r="M646">
        <f t="shared" ca="1" si="105"/>
        <v>6371.6204667824577</v>
      </c>
      <c r="N646">
        <f ca="1">SQRT(User_Model_Calcs!M646^2+Sat_Data!$B$3^2-2*User_Model_Calcs!M646*Sat_Data!$B$3*COS(RADIANS(L646))*COS(RADIANS(I646)))</f>
        <v>37855.668092106695</v>
      </c>
      <c r="O646">
        <f ca="1">DEGREES(ACOS(((Earth_Data!$B$1+Sat_Data!$B$2)/User_Model_Calcs!N646)*SQRT(1-COS(RADIANS(User_Model_Calcs!I646))^2*COS(RADIANS(User_Model_Calcs!B646))^2)))</f>
        <v>38.935594221978533</v>
      </c>
      <c r="P646">
        <f t="shared" ca="1" si="102"/>
        <v>47.033724209799573</v>
      </c>
    </row>
    <row r="647" spans="1:16" x14ac:dyDescent="0.25">
      <c r="A647" s="5">
        <f t="shared" ca="1" si="98"/>
        <v>144.21526500484009</v>
      </c>
      <c r="B647">
        <f t="shared" ca="1" si="99"/>
        <v>-36.503460768758032</v>
      </c>
      <c r="C647" s="6">
        <v>20135.9375</v>
      </c>
      <c r="D647">
        <f t="shared" ca="1" si="100"/>
        <v>0.75</v>
      </c>
      <c r="E647" s="1">
        <v>0.65</v>
      </c>
      <c r="F647">
        <v>19.899999999999999</v>
      </c>
      <c r="G647">
        <f t="shared" ca="1" si="103"/>
        <v>42.007420362456692</v>
      </c>
      <c r="H647">
        <f t="shared" ca="1" si="101"/>
        <v>15.981245507346269</v>
      </c>
      <c r="I647">
        <f ca="1">User_Model_Calcs!A647-Sat_Data!$B$5</f>
        <v>34.215265004840091</v>
      </c>
      <c r="J647">
        <f ca="1">(Earth_Data!$B$1/SQRT(1-Earth_Data!$B$2^2*SIN(RADIANS(User_Model_Calcs!B647))^2))*COS(RADIANS(User_Model_Calcs!B647))</f>
        <v>5132.9660345897319</v>
      </c>
      <c r="K647">
        <f ca="1">((Earth_Data!$B$1*(1-Earth_Data!$B$2^2))/SQRT(1-Earth_Data!$B$2^2*SIN(RADIANS(User_Model_Calcs!B647))^2))*SIN(RADIANS(User_Model_Calcs!B647))</f>
        <v>-3773.2446110688556</v>
      </c>
      <c r="L647">
        <f t="shared" ca="1" si="104"/>
        <v>-36.319615476676347</v>
      </c>
      <c r="M647">
        <f t="shared" ca="1" si="105"/>
        <v>6370.6134090220849</v>
      </c>
      <c r="N647">
        <f ca="1">SQRT(User_Model_Calcs!M647^2+Sat_Data!$B$3^2-2*User_Model_Calcs!M647*Sat_Data!$B$3*COS(RADIANS(L647))*COS(RADIANS(I647)))</f>
        <v>38215.95155386805</v>
      </c>
      <c r="O647">
        <f ca="1">DEGREES(ACOS(((Earth_Data!$B$1+Sat_Data!$B$2)/User_Model_Calcs!N647)*SQRT(1-COS(RADIANS(User_Model_Calcs!I647))^2*COS(RADIANS(User_Model_Calcs!B647))^2)))</f>
        <v>34.483216291278303</v>
      </c>
      <c r="P647">
        <f t="shared" ca="1" si="102"/>
        <v>48.819749401478362</v>
      </c>
    </row>
    <row r="648" spans="1:16" x14ac:dyDescent="0.25">
      <c r="A648" s="5">
        <f t="shared" ca="1" si="98"/>
        <v>140.50291128986169</v>
      </c>
      <c r="B648">
        <f t="shared" ca="1" si="99"/>
        <v>-32.468050919205822</v>
      </c>
      <c r="C648" s="6">
        <v>20135.9375</v>
      </c>
      <c r="D648">
        <f t="shared" ca="1" si="100"/>
        <v>1.2</v>
      </c>
      <c r="E648" s="1">
        <v>0.65</v>
      </c>
      <c r="F648">
        <v>19.899999999999999</v>
      </c>
      <c r="G648">
        <f t="shared" ca="1" si="103"/>
        <v>46.089820015575185</v>
      </c>
      <c r="H648">
        <f t="shared" ca="1" si="101"/>
        <v>20.638231113779938</v>
      </c>
      <c r="I648">
        <f ca="1">User_Model_Calcs!A648-Sat_Data!$B$5</f>
        <v>30.502911289861686</v>
      </c>
      <c r="J648">
        <f ca="1">(Earth_Data!$B$1/SQRT(1-Earth_Data!$B$2^2*SIN(RADIANS(User_Model_Calcs!B648))^2))*COS(RADIANS(User_Model_Calcs!B648))</f>
        <v>5386.3771921097623</v>
      </c>
      <c r="K648">
        <f ca="1">((Earth_Data!$B$1*(1-Earth_Data!$B$2^2))/SQRT(1-Earth_Data!$B$2^2*SIN(RADIANS(User_Model_Calcs!B648))^2))*SIN(RADIANS(User_Model_Calcs!B648))</f>
        <v>-3404.3357120080627</v>
      </c>
      <c r="L648">
        <f t="shared" ca="1" si="104"/>
        <v>-32.293991127472225</v>
      </c>
      <c r="M648">
        <f t="shared" ca="1" si="105"/>
        <v>6372.0138806921705</v>
      </c>
      <c r="N648">
        <f ca="1">SQRT(User_Model_Calcs!M648^2+Sat_Data!$B$3^2-2*User_Model_Calcs!M648*Sat_Data!$B$3*COS(RADIANS(L648))*COS(RADIANS(I648)))</f>
        <v>37776.400025953422</v>
      </c>
      <c r="O648">
        <f ca="1">DEGREES(ACOS(((Earth_Data!$B$1+Sat_Data!$B$2)/User_Model_Calcs!N648)*SQRT(1-COS(RADIANS(User_Model_Calcs!I648))^2*COS(RADIANS(User_Model_Calcs!B648))^2)))</f>
        <v>39.961434230165125</v>
      </c>
      <c r="P648">
        <f t="shared" ca="1" si="102"/>
        <v>47.658674386034861</v>
      </c>
    </row>
    <row r="649" spans="1:16" x14ac:dyDescent="0.25">
      <c r="A649" s="5">
        <f t="shared" ca="1" si="98"/>
        <v>140.40148917912791</v>
      </c>
      <c r="B649">
        <f t="shared" ca="1" si="99"/>
        <v>-34.527522481725875</v>
      </c>
      <c r="C649" s="6">
        <v>20135.9375</v>
      </c>
      <c r="D649">
        <f t="shared" ca="1" si="100"/>
        <v>3</v>
      </c>
      <c r="E649" s="1">
        <v>0.65</v>
      </c>
      <c r="F649">
        <v>19.899999999999999</v>
      </c>
      <c r="G649">
        <f t="shared" ca="1" si="103"/>
        <v>54.048620189015942</v>
      </c>
      <c r="H649">
        <f t="shared" ca="1" si="101"/>
        <v>22.418738559652034</v>
      </c>
      <c r="I649">
        <f ca="1">User_Model_Calcs!A649-Sat_Data!$B$5</f>
        <v>30.401489179127907</v>
      </c>
      <c r="J649">
        <f ca="1">(Earth_Data!$B$1/SQRT(1-Earth_Data!$B$2^2*SIN(RADIANS(User_Model_Calcs!B649))^2))*COS(RADIANS(User_Model_Calcs!B649))</f>
        <v>5260.3160032890873</v>
      </c>
      <c r="K649">
        <f ca="1">((Earth_Data!$B$1*(1-Earth_Data!$B$2^2))/SQRT(1-Earth_Data!$B$2^2*SIN(RADIANS(User_Model_Calcs!B649))^2))*SIN(RADIANS(User_Model_Calcs!B649))</f>
        <v>-3594.8089661628997</v>
      </c>
      <c r="L649">
        <f t="shared" ca="1" si="104"/>
        <v>-34.348025610778613</v>
      </c>
      <c r="M649">
        <f t="shared" ca="1" si="105"/>
        <v>6371.3088104144235</v>
      </c>
      <c r="N649">
        <f ca="1">SQRT(User_Model_Calcs!M649^2+Sat_Data!$B$3^2-2*User_Model_Calcs!M649*Sat_Data!$B$3*COS(RADIANS(L649))*COS(RADIANS(I649)))</f>
        <v>37892.066987115904</v>
      </c>
      <c r="O649">
        <f ca="1">DEGREES(ACOS(((Earth_Data!$B$1+Sat_Data!$B$2)/User_Model_Calcs!N649)*SQRT(1-COS(RADIANS(User_Model_Calcs!I649))^2*COS(RADIANS(User_Model_Calcs!B649))^2)))</f>
        <v>38.468475353682607</v>
      </c>
      <c r="P649">
        <f t="shared" ca="1" si="102"/>
        <v>45.989791172142546</v>
      </c>
    </row>
    <row r="650" spans="1:16" x14ac:dyDescent="0.25">
      <c r="A650" s="5">
        <f t="shared" ca="1" si="98"/>
        <v>142.82536011585228</v>
      </c>
      <c r="B650">
        <f t="shared" ca="1" si="99"/>
        <v>-34.656810632217301</v>
      </c>
      <c r="C650" s="6">
        <v>20135.9375</v>
      </c>
      <c r="D650">
        <f t="shared" ca="1" si="100"/>
        <v>1.2</v>
      </c>
      <c r="E650" s="1">
        <v>0.65</v>
      </c>
      <c r="F650">
        <v>19.899999999999999</v>
      </c>
      <c r="G650">
        <f t="shared" ca="1" si="103"/>
        <v>46.089820015575185</v>
      </c>
      <c r="H650">
        <f t="shared" ca="1" si="101"/>
        <v>18.183801763797458</v>
      </c>
      <c r="I650">
        <f ca="1">User_Model_Calcs!A650-Sat_Data!$B$5</f>
        <v>32.825360115852277</v>
      </c>
      <c r="J650">
        <f ca="1">(Earth_Data!$B$1/SQRT(1-Earth_Data!$B$2^2*SIN(RADIANS(User_Model_Calcs!B650))^2))*COS(RADIANS(User_Model_Calcs!B650))</f>
        <v>5252.1734084709396</v>
      </c>
      <c r="K650">
        <f ca="1">((Earth_Data!$B$1*(1-Earth_Data!$B$2^2))/SQRT(1-Earth_Data!$B$2^2*SIN(RADIANS(User_Model_Calcs!B650))^2))*SIN(RADIANS(User_Model_Calcs!B650))</f>
        <v>-3606.6157823973754</v>
      </c>
      <c r="L650">
        <f t="shared" ca="1" si="104"/>
        <v>-34.477002983453644</v>
      </c>
      <c r="M650">
        <f t="shared" ca="1" si="105"/>
        <v>6371.2638396543489</v>
      </c>
      <c r="N650">
        <f ca="1">SQRT(User_Model_Calcs!M650^2+Sat_Data!$B$3^2-2*User_Model_Calcs!M650*Sat_Data!$B$3*COS(RADIANS(L650))*COS(RADIANS(I650)))</f>
        <v>38029.216591001074</v>
      </c>
      <c r="O650">
        <f ca="1">DEGREES(ACOS(((Earth_Data!$B$1+Sat_Data!$B$2)/User_Model_Calcs!N650)*SQRT(1-COS(RADIANS(User_Model_Calcs!I650))^2*COS(RADIANS(User_Model_Calcs!B650))^2)))</f>
        <v>36.754483041953321</v>
      </c>
      <c r="P650">
        <f t="shared" ca="1" si="102"/>
        <v>48.602859951967474</v>
      </c>
    </row>
    <row r="651" spans="1:16" x14ac:dyDescent="0.25">
      <c r="A651" s="5">
        <f t="shared" ca="1" si="98"/>
        <v>144.06661307135951</v>
      </c>
      <c r="B651">
        <f t="shared" ca="1" si="99"/>
        <v>-32.611605883569155</v>
      </c>
      <c r="C651" s="6">
        <v>20135.9375</v>
      </c>
      <c r="D651">
        <f t="shared" ca="1" si="100"/>
        <v>1.2</v>
      </c>
      <c r="E651" s="1">
        <v>0.65</v>
      </c>
      <c r="F651">
        <v>19.899999999999999</v>
      </c>
      <c r="G651">
        <f t="shared" ca="1" si="103"/>
        <v>46.089820015575185</v>
      </c>
      <c r="H651">
        <f t="shared" ca="1" si="101"/>
        <v>16.902688263291505</v>
      </c>
      <c r="I651">
        <f ca="1">User_Model_Calcs!A651-Sat_Data!$B$5</f>
        <v>34.066613071359512</v>
      </c>
      <c r="J651">
        <f ca="1">(Earth_Data!$B$1/SQRT(1-Earth_Data!$B$2^2*SIN(RADIANS(User_Model_Calcs!B651))^2))*COS(RADIANS(User_Model_Calcs!B651))</f>
        <v>5377.8142033639679</v>
      </c>
      <c r="K651">
        <f ca="1">((Earth_Data!$B$1*(1-Earth_Data!$B$2^2))/SQRT(1-Earth_Data!$B$2^2*SIN(RADIANS(User_Model_Calcs!B651))^2))*SIN(RADIANS(User_Model_Calcs!B651))</f>
        <v>-3417.7563155071598</v>
      </c>
      <c r="L651">
        <f t="shared" ca="1" si="104"/>
        <v>-32.43713771651413</v>
      </c>
      <c r="M651">
        <f t="shared" ca="1" si="105"/>
        <v>6371.9654611502956</v>
      </c>
      <c r="N651">
        <f ca="1">SQRT(User_Model_Calcs!M651^2+Sat_Data!$B$3^2-2*User_Model_Calcs!M651*Sat_Data!$B$3*COS(RADIANS(L651))*COS(RADIANS(I651)))</f>
        <v>37983.439604259838</v>
      </c>
      <c r="O651">
        <f ca="1">DEGREES(ACOS(((Earth_Data!$B$1+Sat_Data!$B$2)/User_Model_Calcs!N651)*SQRT(1-COS(RADIANS(User_Model_Calcs!I651))^2*COS(RADIANS(User_Model_Calcs!B651))^2)))</f>
        <v>37.330816455355183</v>
      </c>
      <c r="P651">
        <f t="shared" ca="1" si="102"/>
        <v>51.444693475345026</v>
      </c>
    </row>
    <row r="652" spans="1:16" x14ac:dyDescent="0.25">
      <c r="A652" s="5">
        <f t="shared" ca="1" si="98"/>
        <v>141.44865956458767</v>
      </c>
      <c r="B652">
        <f t="shared" ca="1" si="99"/>
        <v>-34.187468461535481</v>
      </c>
      <c r="C652" s="6">
        <v>20135.9375</v>
      </c>
      <c r="D652">
        <f t="shared" ca="1" si="100"/>
        <v>1.2</v>
      </c>
      <c r="E652" s="1">
        <v>0.65</v>
      </c>
      <c r="F652">
        <v>19.899999999999999</v>
      </c>
      <c r="G652">
        <f t="shared" ca="1" si="103"/>
        <v>46.089820015575185</v>
      </c>
      <c r="H652">
        <f t="shared" ca="1" si="101"/>
        <v>17.056975327775916</v>
      </c>
      <c r="I652">
        <f ca="1">User_Model_Calcs!A652-Sat_Data!$B$5</f>
        <v>31.448659564587672</v>
      </c>
      <c r="J652">
        <f ca="1">(Earth_Data!$B$1/SQRT(1-Earth_Data!$B$2^2*SIN(RADIANS(User_Model_Calcs!B652))^2))*COS(RADIANS(User_Model_Calcs!B652))</f>
        <v>5281.6044610212239</v>
      </c>
      <c r="K652">
        <f ca="1">((Earth_Data!$B$1*(1-Earth_Data!$B$2^2))/SQRT(1-Earth_Data!$B$2^2*SIN(RADIANS(User_Model_Calcs!B652))^2))*SIN(RADIANS(User_Model_Calcs!B652))</f>
        <v>-3563.6684281341736</v>
      </c>
      <c r="L652">
        <f t="shared" ca="1" si="104"/>
        <v>-34.00880637234588</v>
      </c>
      <c r="M652">
        <f t="shared" ca="1" si="105"/>
        <v>6371.4267121547891</v>
      </c>
      <c r="N652">
        <f ca="1">SQRT(User_Model_Calcs!M652^2+Sat_Data!$B$3^2-2*User_Model_Calcs!M652*Sat_Data!$B$3*COS(RADIANS(L652))*COS(RADIANS(I652)))</f>
        <v>37926.839840817491</v>
      </c>
      <c r="O652">
        <f ca="1">DEGREES(ACOS(((Earth_Data!$B$1+Sat_Data!$B$2)/User_Model_Calcs!N652)*SQRT(1-COS(RADIANS(User_Model_Calcs!I652))^2*COS(RADIANS(User_Model_Calcs!B652))^2)))</f>
        <v>38.031287641569683</v>
      </c>
      <c r="P652">
        <f t="shared" ca="1" si="102"/>
        <v>47.423561650321844</v>
      </c>
    </row>
    <row r="653" spans="1:16" x14ac:dyDescent="0.25">
      <c r="A653" s="5">
        <f t="shared" ca="1" si="98"/>
        <v>141.63675611233361</v>
      </c>
      <c r="B653">
        <f t="shared" ca="1" si="99"/>
        <v>-32.771692156847152</v>
      </c>
      <c r="C653" s="6">
        <v>20135.9375</v>
      </c>
      <c r="D653">
        <f t="shared" ca="1" si="100"/>
        <v>0.75</v>
      </c>
      <c r="E653" s="1">
        <v>0.65</v>
      </c>
      <c r="F653">
        <v>19.899999999999999</v>
      </c>
      <c r="G653">
        <f t="shared" ca="1" si="103"/>
        <v>42.007420362456692</v>
      </c>
      <c r="H653">
        <f t="shared" ca="1" si="101"/>
        <v>22.093970890690898</v>
      </c>
      <c r="I653">
        <f ca="1">User_Model_Calcs!A653-Sat_Data!$B$5</f>
        <v>31.636756112333615</v>
      </c>
      <c r="J653">
        <f ca="1">(Earth_Data!$B$1/SQRT(1-Earth_Data!$B$2^2*SIN(RADIANS(User_Model_Calcs!B653))^2))*COS(RADIANS(User_Model_Calcs!B653))</f>
        <v>5368.2252748956516</v>
      </c>
      <c r="K653">
        <f ca="1">((Earth_Data!$B$1*(1-Earth_Data!$B$2^2))/SQRT(1-Earth_Data!$B$2^2*SIN(RADIANS(User_Model_Calcs!B653))^2))*SIN(RADIANS(User_Model_Calcs!B653))</f>
        <v>-3432.6973961298477</v>
      </c>
      <c r="L653">
        <f t="shared" ca="1" si="104"/>
        <v>-32.596773732630666</v>
      </c>
      <c r="M653">
        <f t="shared" ca="1" si="105"/>
        <v>6371.9113314158049</v>
      </c>
      <c r="N653">
        <f ca="1">SQRT(User_Model_Calcs!M653^2+Sat_Data!$B$3^2-2*User_Model_Calcs!M653*Sat_Data!$B$3*COS(RADIANS(L653))*COS(RADIANS(I653)))</f>
        <v>37854.949623256798</v>
      </c>
      <c r="O653">
        <f ca="1">DEGREES(ACOS(((Earth_Data!$B$1+Sat_Data!$B$2)/User_Model_Calcs!N653)*SQRT(1-COS(RADIANS(User_Model_Calcs!I653))^2*COS(RADIANS(User_Model_Calcs!B653))^2)))</f>
        <v>38.948890632898518</v>
      </c>
      <c r="P653">
        <f t="shared" ca="1" si="102"/>
        <v>48.697604378124581</v>
      </c>
    </row>
    <row r="654" spans="1:16" x14ac:dyDescent="0.25">
      <c r="A654" s="5">
        <f t="shared" ca="1" si="98"/>
        <v>140.68318884718215</v>
      </c>
      <c r="B654">
        <f t="shared" ca="1" si="99"/>
        <v>-36.900655296068791</v>
      </c>
      <c r="C654" s="6">
        <v>20135.9375</v>
      </c>
      <c r="D654">
        <f t="shared" ca="1" si="100"/>
        <v>3</v>
      </c>
      <c r="E654" s="1">
        <v>0.65</v>
      </c>
      <c r="F654">
        <v>19.899999999999999</v>
      </c>
      <c r="G654">
        <f t="shared" ca="1" si="103"/>
        <v>54.048620189015942</v>
      </c>
      <c r="H654">
        <f t="shared" ca="1" si="101"/>
        <v>19.535288255327437</v>
      </c>
      <c r="I654">
        <f ca="1">User_Model_Calcs!A654-Sat_Data!$B$5</f>
        <v>30.683188847182151</v>
      </c>
      <c r="J654">
        <f ca="1">(Earth_Data!$B$1/SQRT(1-Earth_Data!$B$2^2*SIN(RADIANS(User_Model_Calcs!B654))^2))*COS(RADIANS(User_Model_Calcs!B654))</f>
        <v>5106.622984500148</v>
      </c>
      <c r="K654">
        <f ca="1">((Earth_Data!$B$1*(1-Earth_Data!$B$2^2))/SQRT(1-Earth_Data!$B$2^2*SIN(RADIANS(User_Model_Calcs!B654))^2))*SIN(RADIANS(User_Model_Calcs!B654))</f>
        <v>-3808.5838720159463</v>
      </c>
      <c r="L654">
        <f t="shared" ca="1" si="104"/>
        <v>-36.716040515221131</v>
      </c>
      <c r="M654">
        <f t="shared" ca="1" si="105"/>
        <v>6370.4716792404924</v>
      </c>
      <c r="N654">
        <f ca="1">SQRT(User_Model_Calcs!M654^2+Sat_Data!$B$3^2-2*User_Model_Calcs!M654*Sat_Data!$B$3*COS(RADIANS(L654))*COS(RADIANS(I654)))</f>
        <v>38053.286134160815</v>
      </c>
      <c r="O654">
        <f ca="1">DEGREES(ACOS(((Earth_Data!$B$1+Sat_Data!$B$2)/User_Model_Calcs!N654)*SQRT(1-COS(RADIANS(User_Model_Calcs!I654))^2*COS(RADIANS(User_Model_Calcs!B654))^2)))</f>
        <v>36.447875901377351</v>
      </c>
      <c r="P654">
        <f t="shared" ca="1" si="102"/>
        <v>44.660699122691064</v>
      </c>
    </row>
    <row r="655" spans="1:16" x14ac:dyDescent="0.25">
      <c r="A655" s="5">
        <f t="shared" ca="1" si="98"/>
        <v>141.36353399128978</v>
      </c>
      <c r="B655">
        <f t="shared" ca="1" si="99"/>
        <v>-36.322233390868419</v>
      </c>
      <c r="C655" s="6">
        <v>20135.9375</v>
      </c>
      <c r="D655">
        <f t="shared" ca="1" si="100"/>
        <v>3</v>
      </c>
      <c r="E655" s="1">
        <v>0.65</v>
      </c>
      <c r="F655">
        <v>19.899999999999999</v>
      </c>
      <c r="G655">
        <f t="shared" ca="1" si="103"/>
        <v>54.048620189015942</v>
      </c>
      <c r="H655">
        <f t="shared" ca="1" si="101"/>
        <v>16.839001522997378</v>
      </c>
      <c r="I655">
        <f ca="1">User_Model_Calcs!A655-Sat_Data!$B$5</f>
        <v>31.363533991289785</v>
      </c>
      <c r="J655">
        <f ca="1">(Earth_Data!$B$1/SQRT(1-Earth_Data!$B$2^2*SIN(RADIANS(User_Model_Calcs!B655))^2))*COS(RADIANS(User_Model_Calcs!B655))</f>
        <v>5144.9034356462071</v>
      </c>
      <c r="K655">
        <f ca="1">((Earth_Data!$B$1*(1-Earth_Data!$B$2^2))/SQRT(1-Earth_Data!$B$2^2*SIN(RADIANS(User_Model_Calcs!B655))^2))*SIN(RADIANS(User_Model_Calcs!B655))</f>
        <v>-3757.0607130897679</v>
      </c>
      <c r="L655">
        <f t="shared" ca="1" si="104"/>
        <v>-36.138750907731541</v>
      </c>
      <c r="M655">
        <f t="shared" ca="1" si="105"/>
        <v>6370.6778731911045</v>
      </c>
      <c r="N655">
        <f ca="1">SQRT(User_Model_Calcs!M655^2+Sat_Data!$B$3^2-2*User_Model_Calcs!M655*Sat_Data!$B$3*COS(RADIANS(L655))*COS(RADIANS(I655)))</f>
        <v>38051.730124740105</v>
      </c>
      <c r="O655">
        <f ca="1">DEGREES(ACOS(((Earth_Data!$B$1+Sat_Data!$B$2)/User_Model_Calcs!N655)*SQRT(1-COS(RADIANS(User_Model_Calcs!I655))^2*COS(RADIANS(User_Model_Calcs!B655))^2)))</f>
        <v>36.469721103004915</v>
      </c>
      <c r="P655">
        <f t="shared" ca="1" si="102"/>
        <v>45.820082007237509</v>
      </c>
    </row>
    <row r="656" spans="1:16" x14ac:dyDescent="0.25">
      <c r="A656" s="5">
        <f t="shared" ca="1" si="98"/>
        <v>144.12012765019284</v>
      </c>
      <c r="B656">
        <f t="shared" ca="1" si="99"/>
        <v>-32.727540547371802</v>
      </c>
      <c r="C656" s="6">
        <v>20135.9375</v>
      </c>
      <c r="D656">
        <f t="shared" ca="1" si="100"/>
        <v>0.75</v>
      </c>
      <c r="E656" s="1">
        <v>0.65</v>
      </c>
      <c r="F656">
        <v>19.899999999999999</v>
      </c>
      <c r="G656">
        <f t="shared" ca="1" si="103"/>
        <v>42.007420362456692</v>
      </c>
      <c r="H656">
        <f t="shared" ca="1" si="101"/>
        <v>17.510352144647062</v>
      </c>
      <c r="I656">
        <f ca="1">User_Model_Calcs!A656-Sat_Data!$B$5</f>
        <v>34.120127650192842</v>
      </c>
      <c r="J656">
        <f ca="1">(Earth_Data!$B$1/SQRT(1-Earth_Data!$B$2^2*SIN(RADIANS(User_Model_Calcs!B656))^2))*COS(RADIANS(User_Model_Calcs!B656))</f>
        <v>5370.8740832716794</v>
      </c>
      <c r="K656">
        <f ca="1">((Earth_Data!$B$1*(1-Earth_Data!$B$2^2))/SQRT(1-Earth_Data!$B$2^2*SIN(RADIANS(User_Model_Calcs!B656))^2))*SIN(RADIANS(User_Model_Calcs!B656))</f>
        <v>-3428.5793016839921</v>
      </c>
      <c r="L656">
        <f t="shared" ca="1" si="104"/>
        <v>-32.552745760967682</v>
      </c>
      <c r="M656">
        <f t="shared" ca="1" si="105"/>
        <v>6371.926274392642</v>
      </c>
      <c r="N656">
        <f ca="1">SQRT(User_Model_Calcs!M656^2+Sat_Data!$B$3^2-2*User_Model_Calcs!M656*Sat_Data!$B$3*COS(RADIANS(L656))*COS(RADIANS(I656)))</f>
        <v>37992.935153050385</v>
      </c>
      <c r="O656">
        <f ca="1">DEGREES(ACOS(((Earth_Data!$B$1+Sat_Data!$B$2)/User_Model_Calcs!N656)*SQRT(1-COS(RADIANS(User_Model_Calcs!I656))^2*COS(RADIANS(User_Model_Calcs!B656))^2)))</f>
        <v>37.212281247003375</v>
      </c>
      <c r="P656">
        <f t="shared" ca="1" si="102"/>
        <v>51.412757491408691</v>
      </c>
    </row>
    <row r="657" spans="1:16" x14ac:dyDescent="0.25">
      <c r="A657" s="5">
        <f t="shared" ca="1" si="98"/>
        <v>144.79642012029854</v>
      </c>
      <c r="B657">
        <f t="shared" ca="1" si="99"/>
        <v>-35.434462191125853</v>
      </c>
      <c r="C657" s="6">
        <v>20135.9375</v>
      </c>
      <c r="D657">
        <f t="shared" ca="1" si="100"/>
        <v>1.2</v>
      </c>
      <c r="E657" s="1">
        <v>0.65</v>
      </c>
      <c r="F657">
        <v>19.899999999999999</v>
      </c>
      <c r="G657">
        <f t="shared" ca="1" si="103"/>
        <v>46.089820015575185</v>
      </c>
      <c r="H657">
        <f t="shared" ca="1" si="101"/>
        <v>18.901574403762641</v>
      </c>
      <c r="I657">
        <f ca="1">User_Model_Calcs!A657-Sat_Data!$B$5</f>
        <v>34.796420120298535</v>
      </c>
      <c r="J657">
        <f ca="1">(Earth_Data!$B$1/SQRT(1-Earth_Data!$B$2^2*SIN(RADIANS(User_Model_Calcs!B657))^2))*COS(RADIANS(User_Model_Calcs!B657))</f>
        <v>5202.6328852068727</v>
      </c>
      <c r="K657">
        <f ca="1">((Earth_Data!$B$1*(1-Earth_Data!$B$2^2))/SQRT(1-Earth_Data!$B$2^2*SIN(RADIANS(User_Model_Calcs!B657))^2))*SIN(RADIANS(User_Model_Calcs!B657))</f>
        <v>-3677.2471556085625</v>
      </c>
      <c r="L657">
        <f t="shared" ca="1" si="104"/>
        <v>-35.252862460243655</v>
      </c>
      <c r="M657">
        <f t="shared" ca="1" si="105"/>
        <v>6370.9917266990115</v>
      </c>
      <c r="N657">
        <f ca="1">SQRT(User_Model_Calcs!M657^2+Sat_Data!$B$3^2-2*User_Model_Calcs!M657*Sat_Data!$B$3*COS(RADIANS(L657))*COS(RADIANS(I657)))</f>
        <v>38185.423324911251</v>
      </c>
      <c r="O657">
        <f ca="1">DEGREES(ACOS(((Earth_Data!$B$1+Sat_Data!$B$2)/User_Model_Calcs!N657)*SQRT(1-COS(RADIANS(User_Model_Calcs!I657))^2*COS(RADIANS(User_Model_Calcs!B657))^2)))</f>
        <v>34.852842296662665</v>
      </c>
      <c r="P657">
        <f t="shared" ca="1" si="102"/>
        <v>50.161998367462168</v>
      </c>
    </row>
    <row r="658" spans="1:16" x14ac:dyDescent="0.25">
      <c r="A658" s="5">
        <f t="shared" ca="1" si="98"/>
        <v>141.99625246922329</v>
      </c>
      <c r="B658">
        <f t="shared" ca="1" si="99"/>
        <v>-34.628954911026739</v>
      </c>
      <c r="C658" s="6">
        <v>20135.9375</v>
      </c>
      <c r="D658">
        <f t="shared" ca="1" si="100"/>
        <v>1.2</v>
      </c>
      <c r="E658" s="1">
        <v>0.65</v>
      </c>
      <c r="F658">
        <v>19.899999999999999</v>
      </c>
      <c r="G658">
        <f t="shared" ca="1" si="103"/>
        <v>46.089820015575185</v>
      </c>
      <c r="H658">
        <f t="shared" ca="1" si="101"/>
        <v>21.232703863231908</v>
      </c>
      <c r="I658">
        <f ca="1">User_Model_Calcs!A658-Sat_Data!$B$5</f>
        <v>31.996252469223293</v>
      </c>
      <c r="J658">
        <f ca="1">(Earth_Data!$B$1/SQRT(1-Earth_Data!$B$2^2*SIN(RADIANS(User_Model_Calcs!B658))^2))*COS(RADIANS(User_Model_Calcs!B658))</f>
        <v>5253.9300336283895</v>
      </c>
      <c r="K658">
        <f ca="1">((Earth_Data!$B$1*(1-Earth_Data!$B$2^2))/SQRT(1-Earth_Data!$B$2^2*SIN(RADIANS(User_Model_Calcs!B658))^2))*SIN(RADIANS(User_Model_Calcs!B658))</f>
        <v>-3604.0734822368777</v>
      </c>
      <c r="L658">
        <f t="shared" ca="1" si="104"/>
        <v>-34.449213912571338</v>
      </c>
      <c r="M658">
        <f t="shared" ca="1" si="105"/>
        <v>6371.2735354578417</v>
      </c>
      <c r="N658">
        <f ca="1">SQRT(User_Model_Calcs!M658^2+Sat_Data!$B$3^2-2*User_Model_Calcs!M658*Sat_Data!$B$3*COS(RADIANS(L658))*COS(RADIANS(I658)))</f>
        <v>37982.372527162865</v>
      </c>
      <c r="O658">
        <f ca="1">DEGREES(ACOS(((Earth_Data!$B$1+Sat_Data!$B$2)/User_Model_Calcs!N658)*SQRT(1-COS(RADIANS(User_Model_Calcs!I658))^2*COS(RADIANS(User_Model_Calcs!B658))^2)))</f>
        <v>37.334652857880563</v>
      </c>
      <c r="P658">
        <f t="shared" ca="1" si="102"/>
        <v>47.712291543917338</v>
      </c>
    </row>
    <row r="659" spans="1:16" x14ac:dyDescent="0.25">
      <c r="A659" s="5">
        <f t="shared" ca="1" si="98"/>
        <v>144.17381625287146</v>
      </c>
      <c r="B659">
        <f t="shared" ca="1" si="99"/>
        <v>-35.008538809069968</v>
      </c>
      <c r="C659" s="6">
        <v>20135.9375</v>
      </c>
      <c r="D659">
        <f t="shared" ca="1" si="100"/>
        <v>0.75</v>
      </c>
      <c r="E659" s="1">
        <v>0.65</v>
      </c>
      <c r="F659">
        <v>19.899999999999999</v>
      </c>
      <c r="G659">
        <f t="shared" ca="1" si="103"/>
        <v>42.007420362456692</v>
      </c>
      <c r="H659">
        <f t="shared" ca="1" si="101"/>
        <v>21.671130930063288</v>
      </c>
      <c r="I659">
        <f ca="1">User_Model_Calcs!A659-Sat_Data!$B$5</f>
        <v>34.173816252871461</v>
      </c>
      <c r="J659">
        <f ca="1">(Earth_Data!$B$1/SQRT(1-Earth_Data!$B$2^2*SIN(RADIANS(User_Model_Calcs!B659))^2))*COS(RADIANS(User_Model_Calcs!B659))</f>
        <v>5229.8860069407565</v>
      </c>
      <c r="K659">
        <f ca="1">((Earth_Data!$B$1*(1-Earth_Data!$B$2^2))/SQRT(1-Earth_Data!$B$2^2*SIN(RADIANS(User_Model_Calcs!B659))^2))*SIN(RADIANS(User_Model_Calcs!B659))</f>
        <v>-3638.6441583623541</v>
      </c>
      <c r="L659">
        <f t="shared" ca="1" si="104"/>
        <v>-34.827904175580898</v>
      </c>
      <c r="M659">
        <f t="shared" ca="1" si="105"/>
        <v>6371.141103191736</v>
      </c>
      <c r="N659">
        <f ca="1">SQRT(User_Model_Calcs!M659^2+Sat_Data!$B$3^2-2*User_Model_Calcs!M659*Sat_Data!$B$3*COS(RADIANS(L659))*COS(RADIANS(I659)))</f>
        <v>38125.159509711331</v>
      </c>
      <c r="O659">
        <f ca="1">DEGREES(ACOS(((Earth_Data!$B$1+Sat_Data!$B$2)/User_Model_Calcs!N659)*SQRT(1-COS(RADIANS(User_Model_Calcs!I659))^2*COS(RADIANS(User_Model_Calcs!B659))^2)))</f>
        <v>35.580681386812245</v>
      </c>
      <c r="P659">
        <f t="shared" ca="1" si="102"/>
        <v>49.802119465139576</v>
      </c>
    </row>
    <row r="660" spans="1:16" x14ac:dyDescent="0.25">
      <c r="A660" s="5">
        <f t="shared" ca="1" si="98"/>
        <v>141.49522808176062</v>
      </c>
      <c r="B660">
        <f t="shared" ca="1" si="99"/>
        <v>-36.573999727326878</v>
      </c>
      <c r="C660" s="6">
        <v>20135.9375</v>
      </c>
      <c r="D660">
        <f t="shared" ca="1" si="100"/>
        <v>0.75</v>
      </c>
      <c r="E660" s="1">
        <v>0.65</v>
      </c>
      <c r="F660">
        <v>19.899999999999999</v>
      </c>
      <c r="G660">
        <f t="shared" ca="1" si="103"/>
        <v>42.007420362456692</v>
      </c>
      <c r="H660">
        <f t="shared" ca="1" si="101"/>
        <v>20.658644253970145</v>
      </c>
      <c r="I660">
        <f ca="1">User_Model_Calcs!A660-Sat_Data!$B$5</f>
        <v>31.495228081760615</v>
      </c>
      <c r="J660">
        <f ca="1">(Earth_Data!$B$1/SQRT(1-Earth_Data!$B$2^2*SIN(RADIANS(User_Model_Calcs!B660))^2))*COS(RADIANS(User_Model_Calcs!B660))</f>
        <v>5128.3057226034398</v>
      </c>
      <c r="K660">
        <f ca="1">((Earth_Data!$B$1*(1-Earth_Data!$B$2^2))/SQRT(1-Earth_Data!$B$2^2*SIN(RADIANS(User_Model_Calcs!B660))^2))*SIN(RADIANS(User_Model_Calcs!B660))</f>
        <v>-3779.5337657269069</v>
      </c>
      <c r="L660">
        <f t="shared" ca="1" si="104"/>
        <v>-36.390015201880495</v>
      </c>
      <c r="M660">
        <f t="shared" ca="1" si="105"/>
        <v>6370.5882829419297</v>
      </c>
      <c r="N660">
        <f ca="1">SQRT(User_Model_Calcs!M660^2+Sat_Data!$B$3^2-2*User_Model_Calcs!M660*Sat_Data!$B$3*COS(RADIANS(L660))*COS(RADIANS(I660)))</f>
        <v>38074.223427575082</v>
      </c>
      <c r="O660">
        <f ca="1">DEGREES(ACOS(((Earth_Data!$B$1+Sat_Data!$B$2)/User_Model_Calcs!N660)*SQRT(1-COS(RADIANS(User_Model_Calcs!I660))^2*COS(RADIANS(User_Model_Calcs!B660))^2)))</f>
        <v>36.193058519515532</v>
      </c>
      <c r="P660">
        <f t="shared" ca="1" si="102"/>
        <v>45.797636526358616</v>
      </c>
    </row>
    <row r="661" spans="1:16" x14ac:dyDescent="0.25">
      <c r="A661" s="5">
        <f t="shared" ca="1" si="98"/>
        <v>143.09968443505454</v>
      </c>
      <c r="B661">
        <f t="shared" ca="1" si="99"/>
        <v>-34.975046451567671</v>
      </c>
      <c r="C661" s="6">
        <v>20135.9375</v>
      </c>
      <c r="D661">
        <f t="shared" ca="1" si="100"/>
        <v>1.2</v>
      </c>
      <c r="E661" s="1">
        <v>0.65</v>
      </c>
      <c r="F661">
        <v>19.899999999999999</v>
      </c>
      <c r="G661">
        <f t="shared" ca="1" si="103"/>
        <v>46.089820015575185</v>
      </c>
      <c r="H661">
        <f t="shared" ca="1" si="101"/>
        <v>23.924576005432193</v>
      </c>
      <c r="I661">
        <f ca="1">User_Model_Calcs!A661-Sat_Data!$B$5</f>
        <v>33.099684435054542</v>
      </c>
      <c r="J661">
        <f ca="1">(Earth_Data!$B$1/SQRT(1-Earth_Data!$B$2^2*SIN(RADIANS(User_Model_Calcs!B661))^2))*COS(RADIANS(User_Model_Calcs!B661))</f>
        <v>5232.0167846801096</v>
      </c>
      <c r="K661">
        <f ca="1">((Earth_Data!$B$1*(1-Earth_Data!$B$2^2))/SQRT(1-Earth_Data!$B$2^2*SIN(RADIANS(User_Model_Calcs!B661))^2))*SIN(RADIANS(User_Model_Calcs!B661))</f>
        <v>-3635.6001644302801</v>
      </c>
      <c r="L661">
        <f t="shared" ca="1" si="104"/>
        <v>-34.794489398542652</v>
      </c>
      <c r="M661">
        <f t="shared" ca="1" si="105"/>
        <v>6371.1528148977777</v>
      </c>
      <c r="N661">
        <f ca="1">SQRT(User_Model_Calcs!M661^2+Sat_Data!$B$3^2-2*User_Model_Calcs!M661*Sat_Data!$B$3*COS(RADIANS(L661))*COS(RADIANS(I661)))</f>
        <v>38063.074246331176</v>
      </c>
      <c r="O661">
        <f ca="1">DEGREES(ACOS(((Earth_Data!$B$1+Sat_Data!$B$2)/User_Model_Calcs!N661)*SQRT(1-COS(RADIANS(User_Model_Calcs!I661))^2*COS(RADIANS(User_Model_Calcs!B661))^2)))</f>
        <v>36.336967721707971</v>
      </c>
      <c r="P661">
        <f t="shared" ca="1" si="102"/>
        <v>48.673938311112373</v>
      </c>
    </row>
    <row r="662" spans="1:16" x14ac:dyDescent="0.25">
      <c r="A662" s="5">
        <f t="shared" ca="1" si="98"/>
        <v>142.01884904676774</v>
      </c>
      <c r="B662">
        <f t="shared" ca="1" si="99"/>
        <v>-35.404722837455871</v>
      </c>
      <c r="C662" s="6">
        <v>20135.9375</v>
      </c>
      <c r="D662">
        <f t="shared" ca="1" si="100"/>
        <v>1.2</v>
      </c>
      <c r="E662" s="1">
        <v>0.65</v>
      </c>
      <c r="F662">
        <v>19.899999999999999</v>
      </c>
      <c r="G662">
        <f t="shared" ca="1" si="103"/>
        <v>46.089820015575185</v>
      </c>
      <c r="H662">
        <f t="shared" ca="1" si="101"/>
        <v>17.8361887885237</v>
      </c>
      <c r="I662">
        <f ca="1">User_Model_Calcs!A662-Sat_Data!$B$5</f>
        <v>32.018849046767741</v>
      </c>
      <c r="J662">
        <f ca="1">(Earth_Data!$B$1/SQRT(1-Earth_Data!$B$2^2*SIN(RADIANS(User_Model_Calcs!B662))^2))*COS(RADIANS(User_Model_Calcs!B662))</f>
        <v>5204.5451612026363</v>
      </c>
      <c r="K662">
        <f ca="1">((Earth_Data!$B$1*(1-Earth_Data!$B$2^2))/SQRT(1-Earth_Data!$B$2^2*SIN(RADIANS(User_Model_Calcs!B662))^2))*SIN(RADIANS(User_Model_Calcs!B662))</f>
        <v>-3674.5582696178431</v>
      </c>
      <c r="L662">
        <f t="shared" ca="1" si="104"/>
        <v>-35.223189196088924</v>
      </c>
      <c r="M662">
        <f t="shared" ca="1" si="105"/>
        <v>6371.002182687952</v>
      </c>
      <c r="N662">
        <f ca="1">SQRT(User_Model_Calcs!M662^2+Sat_Data!$B$3^2-2*User_Model_Calcs!M662*Sat_Data!$B$3*COS(RADIANS(L662))*COS(RADIANS(I662)))</f>
        <v>38029.998485018667</v>
      </c>
      <c r="O662">
        <f ca="1">DEGREES(ACOS(((Earth_Data!$B$1+Sat_Data!$B$2)/User_Model_Calcs!N662)*SQRT(1-COS(RADIANS(User_Model_Calcs!I662))^2*COS(RADIANS(User_Model_Calcs!B662))^2)))</f>
        <v>36.741328041527652</v>
      </c>
      <c r="P662">
        <f t="shared" ca="1" si="102"/>
        <v>47.185731738448808</v>
      </c>
    </row>
    <row r="663" spans="1:16" x14ac:dyDescent="0.25">
      <c r="A663" s="5">
        <f t="shared" ca="1" si="98"/>
        <v>144.82778403357941</v>
      </c>
      <c r="B663">
        <f t="shared" ca="1" si="99"/>
        <v>-35.052811736831082</v>
      </c>
      <c r="C663" s="6">
        <v>20135.9375</v>
      </c>
      <c r="D663">
        <f t="shared" ca="1" si="100"/>
        <v>0.75</v>
      </c>
      <c r="E663" s="1">
        <v>0.65</v>
      </c>
      <c r="F663">
        <v>19.899999999999999</v>
      </c>
      <c r="G663">
        <f t="shared" ca="1" si="103"/>
        <v>42.007420362456692</v>
      </c>
      <c r="H663">
        <f t="shared" ca="1" si="101"/>
        <v>19.924111050311275</v>
      </c>
      <c r="I663">
        <f ca="1">User_Model_Calcs!A663-Sat_Data!$B$5</f>
        <v>34.827784033579405</v>
      </c>
      <c r="J663">
        <f ca="1">(Earth_Data!$B$1/SQRT(1-Earth_Data!$B$2^2*SIN(RADIANS(User_Model_Calcs!B663))^2))*COS(RADIANS(User_Model_Calcs!B663))</f>
        <v>5227.0666231768191</v>
      </c>
      <c r="K663">
        <f ca="1">((Earth_Data!$B$1*(1-Earth_Data!$B$2^2))/SQRT(1-Earth_Data!$B$2^2*SIN(RADIANS(User_Model_Calcs!B663))^2))*SIN(RADIANS(User_Model_Calcs!B663))</f>
        <v>-3642.6660710183</v>
      </c>
      <c r="L663">
        <f t="shared" ca="1" si="104"/>
        <v>-34.872074928754557</v>
      </c>
      <c r="M663">
        <f t="shared" ca="1" si="105"/>
        <v>6371.1256138987719</v>
      </c>
      <c r="N663">
        <f ca="1">SQRT(User_Model_Calcs!M663^2+Sat_Data!$B$3^2-2*User_Model_Calcs!M663*Sat_Data!$B$3*COS(RADIANS(L663))*COS(RADIANS(I663)))</f>
        <v>38165.08869570346</v>
      </c>
      <c r="O663">
        <f ca="1">DEGREES(ACOS(((Earth_Data!$B$1+Sat_Data!$B$2)/User_Model_Calcs!N663)*SQRT(1-COS(RADIANS(User_Model_Calcs!I663))^2*COS(RADIANS(User_Model_Calcs!B663))^2)))</f>
        <v>35.098643599569307</v>
      </c>
      <c r="P663">
        <f t="shared" ca="1" si="102"/>
        <v>50.460330868359264</v>
      </c>
    </row>
    <row r="664" spans="1:16" x14ac:dyDescent="0.25">
      <c r="A664" s="5">
        <f t="shared" ca="1" si="98"/>
        <v>142.98051029118074</v>
      </c>
      <c r="B664">
        <f t="shared" ca="1" si="99"/>
        <v>-34.292923162029794</v>
      </c>
      <c r="C664" s="6">
        <v>20135.9375</v>
      </c>
      <c r="D664">
        <f t="shared" ca="1" si="100"/>
        <v>1.2</v>
      </c>
      <c r="E664" s="1">
        <v>0.65</v>
      </c>
      <c r="F664">
        <v>19.899999999999999</v>
      </c>
      <c r="G664">
        <f t="shared" ca="1" si="103"/>
        <v>46.089820015575185</v>
      </c>
      <c r="H664">
        <f t="shared" ca="1" si="101"/>
        <v>14.320508964933282</v>
      </c>
      <c r="I664">
        <f ca="1">User_Model_Calcs!A664-Sat_Data!$B$5</f>
        <v>32.980510291180735</v>
      </c>
      <c r="J664">
        <f ca="1">(Earth_Data!$B$1/SQRT(1-Earth_Data!$B$2^2*SIN(RADIANS(User_Model_Calcs!B664))^2))*COS(RADIANS(User_Model_Calcs!B664))</f>
        <v>5275.0225652423878</v>
      </c>
      <c r="K664">
        <f ca="1">((Earth_Data!$B$1*(1-Earth_Data!$B$2^2))/SQRT(1-Earth_Data!$B$2^2*SIN(RADIANS(User_Model_Calcs!B664))^2))*SIN(RADIANS(User_Model_Calcs!B664))</f>
        <v>-3573.3387933821291</v>
      </c>
      <c r="L664">
        <f t="shared" ca="1" si="104"/>
        <v>-34.113999508892995</v>
      </c>
      <c r="M664">
        <f t="shared" ca="1" si="105"/>
        <v>6371.3902090600313</v>
      </c>
      <c r="N664">
        <f ca="1">SQRT(User_Model_Calcs!M664^2+Sat_Data!$B$3^2-2*User_Model_Calcs!M664*Sat_Data!$B$3*COS(RADIANS(L664))*COS(RADIANS(I664)))</f>
        <v>38016.550263036173</v>
      </c>
      <c r="O664">
        <f ca="1">DEGREES(ACOS(((Earth_Data!$B$1+Sat_Data!$B$2)/User_Model_Calcs!N664)*SQRT(1-COS(RADIANS(User_Model_Calcs!I664))^2*COS(RADIANS(User_Model_Calcs!B664))^2)))</f>
        <v>36.912514555594221</v>
      </c>
      <c r="P664">
        <f t="shared" ca="1" si="102"/>
        <v>49.034069036238414</v>
      </c>
    </row>
    <row r="665" spans="1:16" x14ac:dyDescent="0.25">
      <c r="A665" s="5">
        <f t="shared" ca="1" si="98"/>
        <v>142.92236443532693</v>
      </c>
      <c r="B665">
        <f t="shared" ca="1" si="99"/>
        <v>-36.137762677473091</v>
      </c>
      <c r="C665" s="6">
        <v>20135.9375</v>
      </c>
      <c r="D665">
        <f t="shared" ca="1" si="100"/>
        <v>3</v>
      </c>
      <c r="E665" s="1">
        <v>0.65</v>
      </c>
      <c r="F665">
        <v>19.899999999999999</v>
      </c>
      <c r="G665">
        <f t="shared" ca="1" si="103"/>
        <v>54.048620189015942</v>
      </c>
      <c r="H665">
        <f t="shared" ca="1" si="101"/>
        <v>17.878690602929098</v>
      </c>
      <c r="I665">
        <f ca="1">User_Model_Calcs!A665-Sat_Data!$B$5</f>
        <v>32.922364435326926</v>
      </c>
      <c r="J665">
        <f ca="1">(Earth_Data!$B$1/SQRT(1-Earth_Data!$B$2^2*SIN(RADIANS(User_Model_Calcs!B665))^2))*COS(RADIANS(User_Model_Calcs!B665))</f>
        <v>5157.0014692187569</v>
      </c>
      <c r="K665">
        <f ca="1">((Earth_Data!$B$1*(1-Earth_Data!$B$2^2))/SQRT(1-Earth_Data!$B$2^2*SIN(RADIANS(User_Model_Calcs!B665))^2))*SIN(RADIANS(User_Model_Calcs!B665))</f>
        <v>-3740.5489926225796</v>
      </c>
      <c r="L665">
        <f t="shared" ca="1" si="104"/>
        <v>-35.954657014349664</v>
      </c>
      <c r="M665">
        <f t="shared" ca="1" si="105"/>
        <v>6370.7433569195209</v>
      </c>
      <c r="N665">
        <f ca="1">SQRT(User_Model_Calcs!M665^2+Sat_Data!$B$3^2-2*User_Model_Calcs!M665*Sat_Data!$B$3*COS(RADIANS(L665))*COS(RADIANS(I665)))</f>
        <v>38122.939600282283</v>
      </c>
      <c r="O665">
        <f ca="1">DEGREES(ACOS(((Earth_Data!$B$1+Sat_Data!$B$2)/User_Model_Calcs!N665)*SQRT(1-COS(RADIANS(User_Model_Calcs!I665))^2*COS(RADIANS(User_Model_Calcs!B665))^2)))</f>
        <v>35.60236811606768</v>
      </c>
      <c r="P665">
        <f t="shared" ca="1" si="102"/>
        <v>47.672675255564556</v>
      </c>
    </row>
    <row r="666" spans="1:16" x14ac:dyDescent="0.25">
      <c r="A666" s="5">
        <f t="shared" ref="A666:A679" ca="1" si="106">142.56313432703+(RAND()*5-2.5)</f>
        <v>141.78786688602759</v>
      </c>
      <c r="B666">
        <f t="shared" ref="B666:B679" ca="1" si="107">-34.4534087301148+(RAND()*5-2.5)</f>
        <v>-31.958168034149232</v>
      </c>
      <c r="C666" s="6">
        <v>20135.9375</v>
      </c>
      <c r="D666">
        <f t="shared" ca="1" si="100"/>
        <v>3</v>
      </c>
      <c r="E666" s="1">
        <v>0.65</v>
      </c>
      <c r="F666">
        <v>19.899999999999999</v>
      </c>
      <c r="G666">
        <f t="shared" ca="1" si="103"/>
        <v>54.048620189015942</v>
      </c>
      <c r="H666">
        <f t="shared" ca="1" si="101"/>
        <v>16.991605768830979</v>
      </c>
      <c r="I666">
        <f ca="1">User_Model_Calcs!A666-Sat_Data!$B$5</f>
        <v>31.787866886027587</v>
      </c>
      <c r="J666">
        <f ca="1">(Earth_Data!$B$1/SQRT(1-Earth_Data!$B$2^2*SIN(RADIANS(User_Model_Calcs!B666))^2))*COS(RADIANS(User_Model_Calcs!B666))</f>
        <v>5416.5175140097454</v>
      </c>
      <c r="K666">
        <f ca="1">((Earth_Data!$B$1*(1-Earth_Data!$B$2^2))/SQRT(1-Earth_Data!$B$2^2*SIN(RADIANS(User_Model_Calcs!B666))^2))*SIN(RADIANS(User_Model_Calcs!B666))</f>
        <v>-3356.4979767060727</v>
      </c>
      <c r="L666">
        <f t="shared" ca="1" si="104"/>
        <v>-31.785593829467885</v>
      </c>
      <c r="M666">
        <f t="shared" ca="1" si="105"/>
        <v>6372.1849194139268</v>
      </c>
      <c r="N666">
        <f ca="1">SQRT(User_Model_Calcs!M666^2+Sat_Data!$B$3^2-2*User_Model_Calcs!M666*Sat_Data!$B$3*COS(RADIANS(L666))*COS(RADIANS(I666)))</f>
        <v>37817.545272343858</v>
      </c>
      <c r="O666">
        <f ca="1">DEGREES(ACOS(((Earth_Data!$B$1+Sat_Data!$B$2)/User_Model_Calcs!N666)*SQRT(1-COS(RADIANS(User_Model_Calcs!I666))^2*COS(RADIANS(User_Model_Calcs!B666))^2)))</f>
        <v>39.432153157328017</v>
      </c>
      <c r="P666">
        <f t="shared" ca="1" si="102"/>
        <v>49.500114577288066</v>
      </c>
    </row>
    <row r="667" spans="1:16" x14ac:dyDescent="0.25">
      <c r="A667" s="5">
        <f t="shared" ca="1" si="106"/>
        <v>142.69324889701556</v>
      </c>
      <c r="B667">
        <f t="shared" ca="1" si="107"/>
        <v>-33.298518130685395</v>
      </c>
      <c r="C667" s="6">
        <v>20135.9375</v>
      </c>
      <c r="D667">
        <f t="shared" ca="1" si="100"/>
        <v>3</v>
      </c>
      <c r="E667" s="1">
        <v>0.65</v>
      </c>
      <c r="F667">
        <v>19.899999999999999</v>
      </c>
      <c r="G667">
        <f t="shared" ca="1" si="103"/>
        <v>54.048620189015942</v>
      </c>
      <c r="H667">
        <f t="shared" ca="1" si="101"/>
        <v>19.680849534919457</v>
      </c>
      <c r="I667">
        <f ca="1">User_Model_Calcs!A667-Sat_Data!$B$5</f>
        <v>32.693248897015565</v>
      </c>
      <c r="J667">
        <f ca="1">(Earth_Data!$B$1/SQRT(1-Earth_Data!$B$2^2*SIN(RADIANS(User_Model_Calcs!B667))^2))*COS(RADIANS(User_Model_Calcs!B667))</f>
        <v>5336.3733590447091</v>
      </c>
      <c r="K667">
        <f ca="1">((Earth_Data!$B$1*(1-Earth_Data!$B$2^2))/SQRT(1-Earth_Data!$B$2^2*SIN(RADIANS(User_Model_Calcs!B667))^2))*SIN(RADIANS(User_Model_Calcs!B667))</f>
        <v>-3481.6793094904765</v>
      </c>
      <c r="L667">
        <f t="shared" ca="1" si="104"/>
        <v>-33.122156439473642</v>
      </c>
      <c r="M667">
        <f t="shared" ca="1" si="105"/>
        <v>6371.7322166939966</v>
      </c>
      <c r="N667">
        <f ca="1">SQRT(User_Model_Calcs!M667^2+Sat_Data!$B$3^2-2*User_Model_Calcs!M667*Sat_Data!$B$3*COS(RADIANS(L667))*COS(RADIANS(I667)))</f>
        <v>37943.36741406245</v>
      </c>
      <c r="O667">
        <f ca="1">DEGREES(ACOS(((Earth_Data!$B$1+Sat_Data!$B$2)/User_Model_Calcs!N667)*SQRT(1-COS(RADIANS(User_Model_Calcs!I667))^2*COS(RADIANS(User_Model_Calcs!B667))^2)))</f>
        <v>37.827996607508922</v>
      </c>
      <c r="P667">
        <f t="shared" ca="1" si="102"/>
        <v>49.457017227853903</v>
      </c>
    </row>
    <row r="668" spans="1:16" x14ac:dyDescent="0.25">
      <c r="A668" s="5">
        <f t="shared" ca="1" si="106"/>
        <v>144.42011459214658</v>
      </c>
      <c r="B668">
        <f t="shared" ca="1" si="107"/>
        <v>-34.364133832497224</v>
      </c>
      <c r="C668" s="6">
        <v>20135.9375</v>
      </c>
      <c r="D668">
        <f t="shared" ca="1" si="100"/>
        <v>3</v>
      </c>
      <c r="E668" s="1">
        <v>0.65</v>
      </c>
      <c r="F668">
        <v>19.899999999999999</v>
      </c>
      <c r="G668">
        <f t="shared" ca="1" si="103"/>
        <v>54.048620189015942</v>
      </c>
      <c r="H668">
        <f t="shared" ca="1" si="101"/>
        <v>22.819782995571032</v>
      </c>
      <c r="I668">
        <f ca="1">User_Model_Calcs!A668-Sat_Data!$B$5</f>
        <v>34.420114592146575</v>
      </c>
      <c r="J668">
        <f ca="1">(Earth_Data!$B$1/SQRT(1-Earth_Data!$B$2^2*SIN(RADIANS(User_Model_Calcs!B668))^2))*COS(RADIANS(User_Model_Calcs!B668))</f>
        <v>5270.567864466836</v>
      </c>
      <c r="K668">
        <f ca="1">((Earth_Data!$B$1*(1-Earth_Data!$B$2^2))/SQRT(1-Earth_Data!$B$2^2*SIN(RADIANS(User_Model_Calcs!B668))^2))*SIN(RADIANS(User_Model_Calcs!B668))</f>
        <v>-3579.8621608987801</v>
      </c>
      <c r="L668">
        <f t="shared" ca="1" si="104"/>
        <v>-34.18503491845275</v>
      </c>
      <c r="M668">
        <f t="shared" ca="1" si="105"/>
        <v>6371.3655290671704</v>
      </c>
      <c r="N668">
        <f ca="1">SQRT(User_Model_Calcs!M668^2+Sat_Data!$B$3^2-2*User_Model_Calcs!M668*Sat_Data!$B$3*COS(RADIANS(L668))*COS(RADIANS(I668)))</f>
        <v>38102.085847407769</v>
      </c>
      <c r="O668">
        <f ca="1">DEGREES(ACOS(((Earth_Data!$B$1+Sat_Data!$B$2)/User_Model_Calcs!N668)*SQRT(1-COS(RADIANS(User_Model_Calcs!I668))^2*COS(RADIANS(User_Model_Calcs!B668))^2)))</f>
        <v>35.863647510574864</v>
      </c>
      <c r="P668">
        <f t="shared" ca="1" si="102"/>
        <v>50.52040263234138</v>
      </c>
    </row>
    <row r="669" spans="1:16" x14ac:dyDescent="0.25">
      <c r="A669" s="5">
        <f t="shared" ca="1" si="106"/>
        <v>144.10240195353936</v>
      </c>
      <c r="B669">
        <f t="shared" ca="1" si="107"/>
        <v>-31.958581887788963</v>
      </c>
      <c r="C669" s="6">
        <v>20135.9375</v>
      </c>
      <c r="D669">
        <f t="shared" ca="1" si="100"/>
        <v>1.2</v>
      </c>
      <c r="E669" s="1">
        <v>0.65</v>
      </c>
      <c r="F669">
        <v>19.899999999999999</v>
      </c>
      <c r="G669">
        <f t="shared" ca="1" si="103"/>
        <v>46.089820015575185</v>
      </c>
      <c r="H669">
        <f t="shared" ca="1" si="101"/>
        <v>20.703512680643321</v>
      </c>
      <c r="I669">
        <f ca="1">User_Model_Calcs!A669-Sat_Data!$B$5</f>
        <v>34.102401953539356</v>
      </c>
      <c r="J669">
        <f ca="1">(Earth_Data!$B$1/SQRT(1-Earth_Data!$B$2^2*SIN(RADIANS(User_Model_Calcs!B669))^2))*COS(RADIANS(User_Model_Calcs!B669))</f>
        <v>5416.4932239625132</v>
      </c>
      <c r="K669">
        <f ca="1">((Earth_Data!$B$1*(1-Earth_Data!$B$2^2))/SQRT(1-Earth_Data!$B$2^2*SIN(RADIANS(User_Model_Calcs!B669))^2))*SIN(RADIANS(User_Model_Calcs!B669))</f>
        <v>-3356.5369118212211</v>
      </c>
      <c r="L669">
        <f t="shared" ca="1" si="104"/>
        <v>-31.786006455175329</v>
      </c>
      <c r="M669">
        <f t="shared" ca="1" si="105"/>
        <v>6372.184781191625</v>
      </c>
      <c r="N669">
        <f ca="1">SQRT(User_Model_Calcs!M669^2+Sat_Data!$B$3^2-2*User_Model_Calcs!M669*Sat_Data!$B$3*COS(RADIANS(L669))*COS(RADIANS(I669)))</f>
        <v>37949.998583594854</v>
      </c>
      <c r="O669">
        <f ca="1">DEGREES(ACOS(((Earth_Data!$B$1+Sat_Data!$B$2)/User_Model_Calcs!N669)*SQRT(1-COS(RADIANS(User_Model_Calcs!I669))^2*COS(RADIANS(User_Model_Calcs!B669))^2)))</f>
        <v>37.751159137432381</v>
      </c>
      <c r="P669">
        <f t="shared" ca="1" si="102"/>
        <v>51.984860774185215</v>
      </c>
    </row>
    <row r="670" spans="1:16" x14ac:dyDescent="0.25">
      <c r="A670" s="5">
        <f t="shared" ca="1" si="106"/>
        <v>144.36470611833445</v>
      </c>
      <c r="B670">
        <f t="shared" ca="1" si="107"/>
        <v>-36.143141355856798</v>
      </c>
      <c r="C670" s="6">
        <v>20135.9375</v>
      </c>
      <c r="D670">
        <f t="shared" ca="1" si="100"/>
        <v>3</v>
      </c>
      <c r="E670" s="1">
        <v>0.65</v>
      </c>
      <c r="F670">
        <v>19.899999999999999</v>
      </c>
      <c r="G670">
        <f t="shared" ca="1" si="103"/>
        <v>54.048620189015942</v>
      </c>
      <c r="H670">
        <f t="shared" ca="1" si="101"/>
        <v>16.903005661763885</v>
      </c>
      <c r="I670">
        <f ca="1">User_Model_Calcs!A670-Sat_Data!$B$5</f>
        <v>34.364706118334453</v>
      </c>
      <c r="J670">
        <f ca="1">(Earth_Data!$B$1/SQRT(1-Earth_Data!$B$2^2*SIN(RADIANS(User_Model_Calcs!B670))^2))*COS(RADIANS(User_Model_Calcs!B670))</f>
        <v>5156.6494805261236</v>
      </c>
      <c r="K670">
        <f ca="1">((Earth_Data!$B$1*(1-Earth_Data!$B$2^2))/SQRT(1-Earth_Data!$B$2^2*SIN(RADIANS(User_Model_Calcs!B670))^2))*SIN(RADIANS(User_Model_Calcs!B670))</f>
        <v>-3741.0309744390515</v>
      </c>
      <c r="L670">
        <f t="shared" ca="1" si="104"/>
        <v>-35.960024598453636</v>
      </c>
      <c r="M670">
        <f t="shared" ca="1" si="105"/>
        <v>6370.7414495271069</v>
      </c>
      <c r="N670">
        <f ca="1">SQRT(User_Model_Calcs!M670^2+Sat_Data!$B$3^2-2*User_Model_Calcs!M670*Sat_Data!$B$3*COS(RADIANS(L670))*COS(RADIANS(I670)))</f>
        <v>38202.722897067812</v>
      </c>
      <c r="O670">
        <f ca="1">DEGREES(ACOS(((Earth_Data!$B$1+Sat_Data!$B$2)/User_Model_Calcs!N670)*SQRT(1-COS(RADIANS(User_Model_Calcs!I670))^2*COS(RADIANS(User_Model_Calcs!B670))^2)))</f>
        <v>34.642679527582736</v>
      </c>
      <c r="P670">
        <f t="shared" ca="1" si="102"/>
        <v>49.221338795116075</v>
      </c>
    </row>
    <row r="671" spans="1:16" x14ac:dyDescent="0.25">
      <c r="A671" s="5">
        <f t="shared" ca="1" si="106"/>
        <v>145.05821462597649</v>
      </c>
      <c r="B671">
        <f t="shared" ca="1" si="107"/>
        <v>-32.693026138589637</v>
      </c>
      <c r="C671" s="6">
        <v>20135.9375</v>
      </c>
      <c r="D671">
        <f t="shared" ca="1" si="100"/>
        <v>0.75</v>
      </c>
      <c r="E671" s="1">
        <v>0.65</v>
      </c>
      <c r="F671">
        <v>19.899999999999999</v>
      </c>
      <c r="G671">
        <f t="shared" ca="1" si="103"/>
        <v>42.007420362456692</v>
      </c>
      <c r="H671">
        <f t="shared" ca="1" si="101"/>
        <v>16.232470078105251</v>
      </c>
      <c r="I671">
        <f ca="1">User_Model_Calcs!A671-Sat_Data!$B$5</f>
        <v>35.05821462597649</v>
      </c>
      <c r="J671">
        <f ca="1">(Earth_Data!$B$1/SQRT(1-Earth_Data!$B$2^2*SIN(RADIANS(User_Model_Calcs!B671))^2))*COS(RADIANS(User_Model_Calcs!B671))</f>
        <v>5372.942499084862</v>
      </c>
      <c r="K671">
        <f ca="1">((Earth_Data!$B$1*(1-Earth_Data!$B$2^2))/SQRT(1-Earth_Data!$B$2^2*SIN(RADIANS(User_Model_Calcs!B671))^2))*SIN(RADIANS(User_Model_Calcs!B671))</f>
        <v>-3425.3586845512386</v>
      </c>
      <c r="L671">
        <f t="shared" ca="1" si="104"/>
        <v>-32.518328290867288</v>
      </c>
      <c r="M671">
        <f t="shared" ca="1" si="105"/>
        <v>6371.9379482464255</v>
      </c>
      <c r="N671">
        <f ca="1">SQRT(User_Model_Calcs!M671^2+Sat_Data!$B$3^2-2*User_Model_Calcs!M671*Sat_Data!$B$3*COS(RADIANS(L671))*COS(RADIANS(I671)))</f>
        <v>38046.420570581977</v>
      </c>
      <c r="O671">
        <f ca="1">DEGREES(ACOS(((Earth_Data!$B$1+Sat_Data!$B$2)/User_Model_Calcs!N671)*SQRT(1-COS(RADIANS(User_Model_Calcs!I671))^2*COS(RADIANS(User_Model_Calcs!B671))^2)))</f>
        <v>36.551773591925397</v>
      </c>
      <c r="P671">
        <f t="shared" ca="1" si="102"/>
        <v>52.413401157610416</v>
      </c>
    </row>
    <row r="672" spans="1:16" x14ac:dyDescent="0.25">
      <c r="A672" s="5">
        <f t="shared" ca="1" si="106"/>
        <v>141.48562919756463</v>
      </c>
      <c r="B672">
        <f t="shared" ca="1" si="107"/>
        <v>-34.211174418617382</v>
      </c>
      <c r="C672" s="6">
        <v>20135.9375</v>
      </c>
      <c r="D672">
        <f t="shared" ca="1" si="100"/>
        <v>0.75</v>
      </c>
      <c r="E672" s="1">
        <v>0.65</v>
      </c>
      <c r="F672">
        <v>19.899999999999999</v>
      </c>
      <c r="G672">
        <f t="shared" ca="1" si="103"/>
        <v>42.007420362456692</v>
      </c>
      <c r="H672">
        <f t="shared" ca="1" si="101"/>
        <v>23.752345298654333</v>
      </c>
      <c r="I672">
        <f ca="1">User_Model_Calcs!A672-Sat_Data!$B$5</f>
        <v>31.485629197564634</v>
      </c>
      <c r="J672">
        <f ca="1">(Earth_Data!$B$1/SQRT(1-Earth_Data!$B$2^2*SIN(RADIANS(User_Model_Calcs!B672))^2))*COS(RADIANS(User_Model_Calcs!B672))</f>
        <v>5280.1264279311154</v>
      </c>
      <c r="K672">
        <f ca="1">((Earth_Data!$B$1*(1-Earth_Data!$B$2^2))/SQRT(1-Earth_Data!$B$2^2*SIN(RADIANS(User_Model_Calcs!B672))^2))*SIN(RADIANS(User_Model_Calcs!B672))</f>
        <v>-3565.843343186822</v>
      </c>
      <c r="L672">
        <f t="shared" ca="1" si="104"/>
        <v>-34.032453320216135</v>
      </c>
      <c r="M672">
        <f t="shared" ca="1" si="105"/>
        <v>6371.418511060655</v>
      </c>
      <c r="N672">
        <f ca="1">SQRT(User_Model_Calcs!M672^2+Sat_Data!$B$3^2-2*User_Model_Calcs!M672*Sat_Data!$B$3*COS(RADIANS(L672))*COS(RADIANS(I672)))</f>
        <v>37930.217268715089</v>
      </c>
      <c r="O672">
        <f ca="1">DEGREES(ACOS(((Earth_Data!$B$1+Sat_Data!$B$2)/User_Model_Calcs!N672)*SQRT(1-COS(RADIANS(User_Model_Calcs!I672))^2*COS(RADIANS(User_Model_Calcs!B672))^2)))</f>
        <v>37.988713865590142</v>
      </c>
      <c r="P672">
        <f t="shared" ca="1" si="102"/>
        <v>47.447549405442892</v>
      </c>
    </row>
    <row r="673" spans="1:16" x14ac:dyDescent="0.25">
      <c r="A673" s="5">
        <f t="shared" ca="1" si="106"/>
        <v>140.89892043569495</v>
      </c>
      <c r="B673">
        <f t="shared" ca="1" si="107"/>
        <v>-33.164044231120592</v>
      </c>
      <c r="C673" s="6">
        <v>20135.9375</v>
      </c>
      <c r="D673">
        <f t="shared" ca="1" si="100"/>
        <v>3</v>
      </c>
      <c r="E673" s="1">
        <v>0.65</v>
      </c>
      <c r="F673">
        <v>19.899999999999999</v>
      </c>
      <c r="G673">
        <f t="shared" ca="1" si="103"/>
        <v>54.048620189015942</v>
      </c>
      <c r="H673">
        <f t="shared" ca="1" si="101"/>
        <v>18.487398033442346</v>
      </c>
      <c r="I673">
        <f ca="1">User_Model_Calcs!A673-Sat_Data!$B$5</f>
        <v>30.898920435694947</v>
      </c>
      <c r="J673">
        <f ca="1">(Earth_Data!$B$1/SQRT(1-Earth_Data!$B$2^2*SIN(RADIANS(User_Model_Calcs!B673))^2))*COS(RADIANS(User_Model_Calcs!B673))</f>
        <v>5344.5466999184746</v>
      </c>
      <c r="K673">
        <f ca="1">((Earth_Data!$B$1*(1-Earth_Data!$B$2^2))/SQRT(1-Earth_Data!$B$2^2*SIN(RADIANS(User_Model_Calcs!B673))^2))*SIN(RADIANS(User_Model_Calcs!B673))</f>
        <v>-3469.2040061877465</v>
      </c>
      <c r="L673">
        <f t="shared" ca="1" si="104"/>
        <v>-32.988045311478459</v>
      </c>
      <c r="M673">
        <f t="shared" ca="1" si="105"/>
        <v>6371.7780771271819</v>
      </c>
      <c r="N673">
        <f ca="1">SQRT(User_Model_Calcs!M673^2+Sat_Data!$B$3^2-2*User_Model_Calcs!M673*Sat_Data!$B$3*COS(RADIANS(L673))*COS(RADIANS(I673)))</f>
        <v>37837.588541832964</v>
      </c>
      <c r="O673">
        <f ca="1">DEGREES(ACOS(((Earth_Data!$B$1+Sat_Data!$B$2)/User_Model_Calcs!N673)*SQRT(1-COS(RADIANS(User_Model_Calcs!I673))^2*COS(RADIANS(User_Model_Calcs!B673))^2)))</f>
        <v>39.168999135794991</v>
      </c>
      <c r="P673">
        <f t="shared" ca="1" si="102"/>
        <v>47.570409673627942</v>
      </c>
    </row>
    <row r="674" spans="1:16" x14ac:dyDescent="0.25">
      <c r="A674" s="5">
        <f t="shared" ca="1" si="106"/>
        <v>144.63178692856945</v>
      </c>
      <c r="B674">
        <f t="shared" ca="1" si="107"/>
        <v>-32.654939126151454</v>
      </c>
      <c r="C674" s="6">
        <v>20135.9375</v>
      </c>
      <c r="D674">
        <f t="shared" ca="1" si="100"/>
        <v>0.75</v>
      </c>
      <c r="E674" s="1">
        <v>0.65</v>
      </c>
      <c r="F674">
        <v>19.899999999999999</v>
      </c>
      <c r="G674">
        <f t="shared" ca="1" si="103"/>
        <v>42.007420362456692</v>
      </c>
      <c r="H674">
        <f t="shared" ca="1" si="101"/>
        <v>16.904318814482561</v>
      </c>
      <c r="I674">
        <f ca="1">User_Model_Calcs!A674-Sat_Data!$B$5</f>
        <v>34.631786928569454</v>
      </c>
      <c r="J674">
        <f ca="1">(Earth_Data!$B$1/SQRT(1-Earth_Data!$B$2^2*SIN(RADIANS(User_Model_Calcs!B674))^2))*COS(RADIANS(User_Model_Calcs!B674))</f>
        <v>5375.2227522826961</v>
      </c>
      <c r="K674">
        <f ca="1">((Earth_Data!$B$1*(1-Earth_Data!$B$2^2))/SQRT(1-Earth_Data!$B$2^2*SIN(RADIANS(User_Model_Calcs!B674))^2))*SIN(RADIANS(User_Model_Calcs!B674))</f>
        <v>-3421.8032749353224</v>
      </c>
      <c r="L674">
        <f t="shared" ca="1" si="104"/>
        <v>-32.480348544339698</v>
      </c>
      <c r="M674">
        <f t="shared" ca="1" si="105"/>
        <v>6371.9508228654477</v>
      </c>
      <c r="N674">
        <f ca="1">SQRT(User_Model_Calcs!M674^2+Sat_Data!$B$3^2-2*User_Model_Calcs!M674*Sat_Data!$B$3*COS(RADIANS(L674))*COS(RADIANS(I674)))</f>
        <v>38019.01306889602</v>
      </c>
      <c r="O674">
        <f ca="1">DEGREES(ACOS(((Earth_Data!$B$1+Sat_Data!$B$2)/User_Model_Calcs!N674)*SQRT(1-COS(RADIANS(User_Model_Calcs!I674))^2*COS(RADIANS(User_Model_Calcs!B674))^2)))</f>
        <v>36.88965161667975</v>
      </c>
      <c r="P674">
        <f t="shared" ca="1" si="102"/>
        <v>52.001776300013873</v>
      </c>
    </row>
    <row r="675" spans="1:16" x14ac:dyDescent="0.25">
      <c r="A675" s="5">
        <f t="shared" ca="1" si="106"/>
        <v>143.6080794117951</v>
      </c>
      <c r="B675">
        <f t="shared" ca="1" si="107"/>
        <v>-32.286258549099323</v>
      </c>
      <c r="C675" s="6">
        <v>20135.9375</v>
      </c>
      <c r="D675">
        <f t="shared" ca="1" si="100"/>
        <v>1.2</v>
      </c>
      <c r="E675" s="1">
        <v>0.65</v>
      </c>
      <c r="F675">
        <v>19.899999999999999</v>
      </c>
      <c r="G675">
        <f t="shared" ca="1" si="103"/>
        <v>46.089820015575185</v>
      </c>
      <c r="H675">
        <f t="shared" ca="1" si="101"/>
        <v>23.450011079495784</v>
      </c>
      <c r="I675">
        <f ca="1">User_Model_Calcs!A675-Sat_Data!$B$5</f>
        <v>33.608079411795103</v>
      </c>
      <c r="J675">
        <f ca="1">(Earth_Data!$B$1/SQRT(1-Earth_Data!$B$2^2*SIN(RADIANS(User_Model_Calcs!B675))^2))*COS(RADIANS(User_Model_Calcs!B675))</f>
        <v>5397.1724472740052</v>
      </c>
      <c r="K675">
        <f ca="1">((Earth_Data!$B$1*(1-Earth_Data!$B$2^2))/SQRT(1-Earth_Data!$B$2^2*SIN(RADIANS(User_Model_Calcs!B675))^2))*SIN(RADIANS(User_Model_Calcs!B675))</f>
        <v>-3387.3101107133148</v>
      </c>
      <c r="L675">
        <f t="shared" ca="1" si="104"/>
        <v>-32.112722151626961</v>
      </c>
      <c r="M675">
        <f t="shared" ca="1" si="105"/>
        <v>6372.075031867902</v>
      </c>
      <c r="N675">
        <f ca="1">SQRT(User_Model_Calcs!M675^2+Sat_Data!$B$3^2-2*User_Model_Calcs!M675*Sat_Data!$B$3*COS(RADIANS(L675))*COS(RADIANS(I675)))</f>
        <v>37938.932009602759</v>
      </c>
      <c r="O675">
        <f ca="1">DEGREES(ACOS(((Earth_Data!$B$1+Sat_Data!$B$2)/User_Model_Calcs!N675)*SQRT(1-COS(RADIANS(User_Model_Calcs!I675))^2*COS(RADIANS(User_Model_Calcs!B675))^2)))</f>
        <v>37.888361984097969</v>
      </c>
      <c r="P675">
        <f t="shared" ca="1" si="102"/>
        <v>51.210676318369266</v>
      </c>
    </row>
    <row r="676" spans="1:16" x14ac:dyDescent="0.25">
      <c r="A676" s="5">
        <f t="shared" ca="1" si="106"/>
        <v>141.89117111046482</v>
      </c>
      <c r="B676">
        <f t="shared" ca="1" si="107"/>
        <v>-35.334930051441852</v>
      </c>
      <c r="C676" s="6">
        <v>20135.9375</v>
      </c>
      <c r="D676">
        <f t="shared" ca="1" si="100"/>
        <v>0.75</v>
      </c>
      <c r="E676" s="1">
        <v>0.65</v>
      </c>
      <c r="F676">
        <v>19.899999999999999</v>
      </c>
      <c r="G676">
        <f t="shared" ca="1" si="103"/>
        <v>42.007420362456692</v>
      </c>
      <c r="H676">
        <f t="shared" ca="1" si="101"/>
        <v>14.363650764956349</v>
      </c>
      <c r="I676">
        <f ca="1">User_Model_Calcs!A676-Sat_Data!$B$5</f>
        <v>31.891171110464825</v>
      </c>
      <c r="J676">
        <f ca="1">(Earth_Data!$B$1/SQRT(1-Earth_Data!$B$2^2*SIN(RADIANS(User_Model_Calcs!B676))^2))*COS(RADIANS(User_Model_Calcs!B676))</f>
        <v>5209.0274008425586</v>
      </c>
      <c r="K676">
        <f ca="1">((Earth_Data!$B$1*(1-Earth_Data!$B$2^2))/SQRT(1-Earth_Data!$B$2^2*SIN(RADIANS(User_Model_Calcs!B676))^2))*SIN(RADIANS(User_Model_Calcs!B676))</f>
        <v>-3668.2441062451039</v>
      </c>
      <c r="L676">
        <f t="shared" ca="1" si="104"/>
        <v>-35.153552275579514</v>
      </c>
      <c r="M676">
        <f t="shared" ca="1" si="105"/>
        <v>6371.0267057775327</v>
      </c>
      <c r="N676">
        <f ca="1">SQRT(User_Model_Calcs!M676^2+Sat_Data!$B$3^2-2*User_Model_Calcs!M676*Sat_Data!$B$3*COS(RADIANS(L676))*COS(RADIANS(I676)))</f>
        <v>38018.976191155096</v>
      </c>
      <c r="O676">
        <f ca="1">DEGREES(ACOS(((Earth_Data!$B$1+Sat_Data!$B$2)/User_Model_Calcs!N676)*SQRT(1-COS(RADIANS(User_Model_Calcs!I676))^2*COS(RADIANS(User_Model_Calcs!B676))^2)))</f>
        <v>36.87764109569666</v>
      </c>
      <c r="P676">
        <f t="shared" ca="1" si="102"/>
        <v>47.092985851499357</v>
      </c>
    </row>
    <row r="677" spans="1:16" x14ac:dyDescent="0.25">
      <c r="A677" s="5">
        <f t="shared" ca="1" si="106"/>
        <v>144.36248941376067</v>
      </c>
      <c r="B677">
        <f t="shared" ca="1" si="107"/>
        <v>-36.32060147002754</v>
      </c>
      <c r="C677" s="6">
        <v>20135.9375</v>
      </c>
      <c r="D677">
        <f t="shared" ca="1" si="100"/>
        <v>3</v>
      </c>
      <c r="E677" s="1">
        <v>0.65</v>
      </c>
      <c r="F677">
        <v>19.899999999999999</v>
      </c>
      <c r="G677">
        <f t="shared" ca="1" si="103"/>
        <v>54.048620189015942</v>
      </c>
      <c r="H677">
        <f t="shared" ca="1" si="101"/>
        <v>14.704909433785211</v>
      </c>
      <c r="I677">
        <f ca="1">User_Model_Calcs!A677-Sat_Data!$B$5</f>
        <v>34.36248941376067</v>
      </c>
      <c r="J677">
        <f ca="1">(Earth_Data!$B$1/SQRT(1-Earth_Data!$B$2^2*SIN(RADIANS(User_Model_Calcs!B677))^2))*COS(RADIANS(User_Model_Calcs!B677))</f>
        <v>5145.0106955626907</v>
      </c>
      <c r="K677">
        <f ca="1">((Earth_Data!$B$1*(1-Earth_Data!$B$2^2))/SQRT(1-Earth_Data!$B$2^2*SIN(RADIANS(User_Model_Calcs!B677))^2))*SIN(RADIANS(User_Model_Calcs!B677))</f>
        <v>-3756.914810747553</v>
      </c>
      <c r="L677">
        <f t="shared" ca="1" si="104"/>
        <v>-36.13712228720091</v>
      </c>
      <c r="M677">
        <f t="shared" ca="1" si="105"/>
        <v>6370.6784530902833</v>
      </c>
      <c r="N677">
        <f ca="1">SQRT(User_Model_Calcs!M677^2+Sat_Data!$B$3^2-2*User_Model_Calcs!M677*Sat_Data!$B$3*COS(RADIANS(L677))*COS(RADIANS(I677)))</f>
        <v>38213.190551972279</v>
      </c>
      <c r="O677">
        <f ca="1">DEGREES(ACOS(((Earth_Data!$B$1+Sat_Data!$B$2)/User_Model_Calcs!N677)*SQRT(1-COS(RADIANS(User_Model_Calcs!I677))^2*COS(RADIANS(User_Model_Calcs!B677))^2)))</f>
        <v>34.516956293021273</v>
      </c>
      <c r="P677">
        <f t="shared" ca="1" si="102"/>
        <v>49.099166628446845</v>
      </c>
    </row>
    <row r="678" spans="1:16" x14ac:dyDescent="0.25">
      <c r="A678" s="5">
        <f t="shared" ca="1" si="106"/>
        <v>141.37281312300155</v>
      </c>
      <c r="B678">
        <f t="shared" ca="1" si="107"/>
        <v>-33.428663913265424</v>
      </c>
      <c r="C678" s="6">
        <v>20135.9375</v>
      </c>
      <c r="D678">
        <f t="shared" ca="1" si="100"/>
        <v>3</v>
      </c>
      <c r="E678" s="1">
        <v>0.65</v>
      </c>
      <c r="F678">
        <v>19.899999999999999</v>
      </c>
      <c r="G678">
        <f t="shared" ca="1" si="103"/>
        <v>54.048620189015942</v>
      </c>
      <c r="H678">
        <f t="shared" ca="1" si="101"/>
        <v>19.869347791479036</v>
      </c>
      <c r="I678">
        <f ca="1">User_Model_Calcs!A678-Sat_Data!$B$5</f>
        <v>31.372813123001549</v>
      </c>
      <c r="J678">
        <f ca="1">(Earth_Data!$B$1/SQRT(1-Earth_Data!$B$2^2*SIN(RADIANS(User_Model_Calcs!B678))^2))*COS(RADIANS(User_Model_Calcs!B678))</f>
        <v>5328.435052126486</v>
      </c>
      <c r="K678">
        <f ca="1">((Earth_Data!$B$1*(1-Earth_Data!$B$2^2))/SQRT(1-Earth_Data!$B$2^2*SIN(RADIANS(User_Model_Calcs!B678))^2))*SIN(RADIANS(User_Model_Calcs!B678))</f>
        <v>-3493.7350465667914</v>
      </c>
      <c r="L678">
        <f t="shared" ca="1" si="104"/>
        <v>-33.251954811866725</v>
      </c>
      <c r="M678">
        <f t="shared" ca="1" si="105"/>
        <v>6371.6877419047496</v>
      </c>
      <c r="N678">
        <f ca="1">SQRT(User_Model_Calcs!M678^2+Sat_Data!$B$3^2-2*User_Model_Calcs!M678*Sat_Data!$B$3*COS(RADIANS(L678))*COS(RADIANS(I678)))</f>
        <v>37878.350794731981</v>
      </c>
      <c r="O678">
        <f ca="1">DEGREES(ACOS(((Earth_Data!$B$1+Sat_Data!$B$2)/User_Model_Calcs!N678)*SQRT(1-COS(RADIANS(User_Model_Calcs!I678))^2*COS(RADIANS(User_Model_Calcs!B678))^2)))</f>
        <v>38.647762278713358</v>
      </c>
      <c r="P678">
        <f t="shared" ca="1" si="102"/>
        <v>47.902815853781483</v>
      </c>
    </row>
    <row r="679" spans="1:16" x14ac:dyDescent="0.25">
      <c r="A679" s="5">
        <f t="shared" ca="1" si="106"/>
        <v>143.51099115485124</v>
      </c>
      <c r="B679">
        <f t="shared" ca="1" si="107"/>
        <v>-32.652037663285341</v>
      </c>
      <c r="C679" s="6">
        <v>20135.9375</v>
      </c>
      <c r="D679">
        <f t="shared" ca="1" si="100"/>
        <v>1.2</v>
      </c>
      <c r="E679" s="1">
        <v>0.65</v>
      </c>
      <c r="F679">
        <v>19.899999999999999</v>
      </c>
      <c r="G679">
        <f t="shared" ca="1" si="103"/>
        <v>46.089820015575185</v>
      </c>
      <c r="H679">
        <f t="shared" ca="1" si="101"/>
        <v>14.164203824177422</v>
      </c>
      <c r="I679">
        <f ca="1">User_Model_Calcs!A679-Sat_Data!$B$5</f>
        <v>33.51099115485124</v>
      </c>
      <c r="J679">
        <f ca="1">(Earth_Data!$B$1/SQRT(1-Earth_Data!$B$2^2*SIN(RADIANS(User_Model_Calcs!B679))^2))*COS(RADIANS(User_Model_Calcs!B679))</f>
        <v>5375.3963641706887</v>
      </c>
      <c r="K679">
        <f ca="1">((Earth_Data!$B$1*(1-Earth_Data!$B$2^2))/SQRT(1-Earth_Data!$B$2^2*SIN(RADIANS(User_Model_Calcs!B679))^2))*SIN(RADIANS(User_Model_Calcs!B679))</f>
        <v>-3421.5323631306383</v>
      </c>
      <c r="L679">
        <f t="shared" ca="1" si="104"/>
        <v>-32.477455265573312</v>
      </c>
      <c r="M679">
        <f t="shared" ca="1" si="105"/>
        <v>6371.9518033244567</v>
      </c>
      <c r="N679">
        <f ca="1">SQRT(User_Model_Calcs!M679^2+Sat_Data!$B$3^2-2*User_Model_Calcs!M679*Sat_Data!$B$3*COS(RADIANS(L679))*COS(RADIANS(I679)))</f>
        <v>37953.468309142168</v>
      </c>
      <c r="O679">
        <f ca="1">DEGREES(ACOS(((Earth_Data!$B$1+Sat_Data!$B$2)/User_Model_Calcs!N679)*SQRT(1-COS(RADIANS(User_Model_Calcs!I679))^2*COS(RADIANS(User_Model_Calcs!B679))^2)))</f>
        <v>37.704521718840759</v>
      </c>
      <c r="P679">
        <f t="shared" ca="1" si="102"/>
        <v>50.826512184692369</v>
      </c>
    </row>
    <row r="680" spans="1:16" x14ac:dyDescent="0.25">
      <c r="A680" s="5">
        <f ca="1">142.56313432703+(RAND()*8-4)</f>
        <v>139.93095907060834</v>
      </c>
      <c r="B680">
        <f ca="1">-34.4534087301148+(RAND()*8-4)</f>
        <v>-34.247615301294012</v>
      </c>
      <c r="C680" s="6">
        <v>20135.9375</v>
      </c>
      <c r="D680">
        <f t="shared" ca="1" si="100"/>
        <v>0.75</v>
      </c>
      <c r="E680" s="1">
        <v>0.65</v>
      </c>
      <c r="F680">
        <v>19.899999999999999</v>
      </c>
      <c r="G680">
        <f t="shared" ca="1" si="103"/>
        <v>42.007420362456692</v>
      </c>
      <c r="H680">
        <f t="shared" ca="1" si="101"/>
        <v>21.877509087761045</v>
      </c>
      <c r="I680">
        <f ca="1">User_Model_Calcs!A680-Sat_Data!$B$5</f>
        <v>29.930959070608338</v>
      </c>
      <c r="J680">
        <f ca="1">(Earth_Data!$B$1/SQRT(1-Earth_Data!$B$2^2*SIN(RADIANS(User_Model_Calcs!B680))^2))*COS(RADIANS(User_Model_Calcs!B680))</f>
        <v>5277.8526244775958</v>
      </c>
      <c r="K680">
        <f ca="1">((Earth_Data!$B$1*(1-Earth_Data!$B$2^2))/SQRT(1-Earth_Data!$B$2^2*SIN(RADIANS(User_Model_Calcs!B680))^2))*SIN(RADIANS(User_Model_Calcs!B680))</f>
        <v>-3569.1854538209459</v>
      </c>
      <c r="L680">
        <f t="shared" ca="1" si="104"/>
        <v>-34.068803731496054</v>
      </c>
      <c r="M680">
        <f t="shared" ca="1" si="105"/>
        <v>6371.4058989733248</v>
      </c>
      <c r="N680">
        <f ca="1">SQRT(User_Model_Calcs!M680^2+Sat_Data!$B$3^2-2*User_Model_Calcs!M680*Sat_Data!$B$3*COS(RADIANS(L680))*COS(RADIANS(I680)))</f>
        <v>37850.994435278539</v>
      </c>
      <c r="O680">
        <f ca="1">DEGREES(ACOS(((Earth_Data!$B$1+Sat_Data!$B$2)/User_Model_Calcs!N680)*SQRT(1-COS(RADIANS(User_Model_Calcs!I680))^2*COS(RADIANS(User_Model_Calcs!B680))^2)))</f>
        <v>38.992217517590248</v>
      </c>
      <c r="P680">
        <f t="shared" ca="1" si="102"/>
        <v>45.652898656518765</v>
      </c>
    </row>
    <row r="681" spans="1:16" x14ac:dyDescent="0.25">
      <c r="A681" s="5">
        <f t="shared" ref="A681:A700" ca="1" si="108">142.56313432703+(RAND()*8-4)</f>
        <v>145.9612034746149</v>
      </c>
      <c r="B681">
        <f t="shared" ref="B681:B701" ca="1" si="109">-34.4534087301148+(RAND()*8-4)</f>
        <v>-33.554621009056802</v>
      </c>
      <c r="C681" s="6">
        <v>20135.9375</v>
      </c>
      <c r="D681">
        <f t="shared" ca="1" si="100"/>
        <v>1.2</v>
      </c>
      <c r="E681" s="1">
        <v>0.65</v>
      </c>
      <c r="F681">
        <v>19.899999999999999</v>
      </c>
      <c r="G681">
        <f t="shared" ca="1" si="103"/>
        <v>46.089820015575185</v>
      </c>
      <c r="H681">
        <f t="shared" ca="1" si="101"/>
        <v>17.7630140828301</v>
      </c>
      <c r="I681">
        <f ca="1">User_Model_Calcs!A681-Sat_Data!$B$5</f>
        <v>35.961203474614905</v>
      </c>
      <c r="J681">
        <f ca="1">(Earth_Data!$B$1/SQRT(1-Earth_Data!$B$2^2*SIN(RADIANS(User_Model_Calcs!B681))^2))*COS(RADIANS(User_Model_Calcs!B681))</f>
        <v>5320.7260195180479</v>
      </c>
      <c r="K681">
        <f ca="1">((Earth_Data!$B$1*(1-Earth_Data!$B$2^2))/SQRT(1-Earth_Data!$B$2^2*SIN(RADIANS(User_Model_Calcs!B681))^2))*SIN(RADIANS(User_Model_Calcs!B681))</f>
        <v>-3505.3858163368018</v>
      </c>
      <c r="L681">
        <f t="shared" ca="1" si="104"/>
        <v>-33.377579137639032</v>
      </c>
      <c r="M681">
        <f t="shared" ca="1" si="105"/>
        <v>6371.6446147091092</v>
      </c>
      <c r="N681">
        <f ca="1">SQRT(User_Model_Calcs!M681^2+Sat_Data!$B$3^2-2*User_Model_Calcs!M681*Sat_Data!$B$3*COS(RADIANS(L681))*COS(RADIANS(I681)))</f>
        <v>38147.583240510205</v>
      </c>
      <c r="O681">
        <f ca="1">DEGREES(ACOS(((Earth_Data!$B$1+Sat_Data!$B$2)/User_Model_Calcs!N681)*SQRT(1-COS(RADIANS(User_Model_Calcs!I681))^2*COS(RADIANS(User_Model_Calcs!B681))^2)))</f>
        <v>35.316207906954503</v>
      </c>
      <c r="P681">
        <f t="shared" ca="1" si="102"/>
        <v>52.697884219594769</v>
      </c>
    </row>
    <row r="682" spans="1:16" x14ac:dyDescent="0.25">
      <c r="A682" s="5">
        <f t="shared" ca="1" si="108"/>
        <v>143.96695804187485</v>
      </c>
      <c r="B682">
        <f t="shared" ca="1" si="109"/>
        <v>-35.884077088454447</v>
      </c>
      <c r="C682" s="6">
        <v>20135.9375</v>
      </c>
      <c r="D682">
        <f t="shared" ca="1" si="100"/>
        <v>1.2</v>
      </c>
      <c r="E682" s="1">
        <v>0.65</v>
      </c>
      <c r="F682">
        <v>19.899999999999999</v>
      </c>
      <c r="G682">
        <f t="shared" ca="1" si="103"/>
        <v>46.089820015575185</v>
      </c>
      <c r="H682">
        <f t="shared" ca="1" si="101"/>
        <v>21.256669273219909</v>
      </c>
      <c r="I682">
        <f ca="1">User_Model_Calcs!A682-Sat_Data!$B$5</f>
        <v>33.966958041874847</v>
      </c>
      <c r="J682">
        <f ca="1">(Earth_Data!$B$1/SQRT(1-Earth_Data!$B$2^2*SIN(RADIANS(User_Model_Calcs!B682))^2))*COS(RADIANS(User_Model_Calcs!B682))</f>
        <v>5173.5512233731988</v>
      </c>
      <c r="K682">
        <f ca="1">((Earth_Data!$B$1*(1-Earth_Data!$B$2^2))/SQRT(1-Earth_Data!$B$2^2*SIN(RADIANS(User_Model_Calcs!B682))^2))*SIN(RADIANS(User_Model_Calcs!B682))</f>
        <v>-3717.7793381241031</v>
      </c>
      <c r="L682">
        <f t="shared" ca="1" si="104"/>
        <v>-35.701501989229641</v>
      </c>
      <c r="M682">
        <f t="shared" ca="1" si="105"/>
        <v>6370.8331847450545</v>
      </c>
      <c r="N682">
        <f ca="1">SQRT(User_Model_Calcs!M682^2+Sat_Data!$B$3^2-2*User_Model_Calcs!M682*Sat_Data!$B$3*COS(RADIANS(L682))*COS(RADIANS(I682)))</f>
        <v>38165.060328005879</v>
      </c>
      <c r="O682">
        <f ca="1">DEGREES(ACOS(((Earth_Data!$B$1+Sat_Data!$B$2)/User_Model_Calcs!N682)*SQRT(1-COS(RADIANS(User_Model_Calcs!I682))^2*COS(RADIANS(User_Model_Calcs!B682))^2)))</f>
        <v>35.095205549231622</v>
      </c>
      <c r="P682">
        <f t="shared" ca="1" si="102"/>
        <v>48.97409232509478</v>
      </c>
    </row>
    <row r="683" spans="1:16" x14ac:dyDescent="0.25">
      <c r="A683" s="5">
        <f t="shared" ca="1" si="108"/>
        <v>145.3475998312795</v>
      </c>
      <c r="B683">
        <f t="shared" ca="1" si="109"/>
        <v>-37.731606031428697</v>
      </c>
      <c r="C683" s="6">
        <v>20135.9375</v>
      </c>
      <c r="D683">
        <f t="shared" ca="1" si="100"/>
        <v>0.75</v>
      </c>
      <c r="E683" s="1">
        <v>0.65</v>
      </c>
      <c r="F683">
        <v>19.899999999999999</v>
      </c>
      <c r="G683">
        <f t="shared" ca="1" si="103"/>
        <v>42.007420362456692</v>
      </c>
      <c r="H683">
        <f t="shared" ca="1" si="101"/>
        <v>18.162996082371912</v>
      </c>
      <c r="I683">
        <f ca="1">User_Model_Calcs!A683-Sat_Data!$B$5</f>
        <v>35.347599831279496</v>
      </c>
      <c r="J683">
        <f ca="1">(Earth_Data!$B$1/SQRT(1-Earth_Data!$B$2^2*SIN(RADIANS(User_Model_Calcs!B683))^2))*COS(RADIANS(User_Model_Calcs!B683))</f>
        <v>5050.717392959973</v>
      </c>
      <c r="K683">
        <f ca="1">((Earth_Data!$B$1*(1-Earth_Data!$B$2^2))/SQRT(1-Earth_Data!$B$2^2*SIN(RADIANS(User_Model_Calcs!B683))^2))*SIN(RADIANS(User_Model_Calcs!B683))</f>
        <v>-3881.9275803887472</v>
      </c>
      <c r="L683">
        <f t="shared" ca="1" si="104"/>
        <v>-37.545496068389745</v>
      </c>
      <c r="M683">
        <f t="shared" ca="1" si="105"/>
        <v>6370.1733039950514</v>
      </c>
      <c r="N683">
        <f ca="1">SQRT(User_Model_Calcs!M683^2+Sat_Data!$B$3^2-2*User_Model_Calcs!M683*Sat_Data!$B$3*COS(RADIANS(L683))*COS(RADIANS(I683)))</f>
        <v>38353.493405987123</v>
      </c>
      <c r="O683">
        <f ca="1">DEGREES(ACOS(((Earth_Data!$B$1+Sat_Data!$B$2)/User_Model_Calcs!N683)*SQRT(1-COS(RADIANS(User_Model_Calcs!I683))^2*COS(RADIANS(User_Model_Calcs!B683))^2)))</f>
        <v>32.857420171406844</v>
      </c>
      <c r="P683">
        <f t="shared" ca="1" si="102"/>
        <v>49.212829497061932</v>
      </c>
    </row>
    <row r="684" spans="1:16" x14ac:dyDescent="0.25">
      <c r="A684" s="5">
        <f t="shared" ca="1" si="108"/>
        <v>140.77415599317663</v>
      </c>
      <c r="B684">
        <f t="shared" ca="1" si="109"/>
        <v>-31.014413011596673</v>
      </c>
      <c r="C684" s="6">
        <v>20135.9375</v>
      </c>
      <c r="D684">
        <f t="shared" ca="1" si="100"/>
        <v>0.75</v>
      </c>
      <c r="E684" s="1">
        <v>0.65</v>
      </c>
      <c r="F684">
        <v>19.899999999999999</v>
      </c>
      <c r="G684">
        <f t="shared" ca="1" si="103"/>
        <v>42.007420362456692</v>
      </c>
      <c r="H684">
        <f t="shared" ca="1" si="101"/>
        <v>18.37111557057673</v>
      </c>
      <c r="I684">
        <f ca="1">User_Model_Calcs!A684-Sat_Data!$B$5</f>
        <v>30.774155993176635</v>
      </c>
      <c r="J684">
        <f ca="1">(Earth_Data!$B$1/SQRT(1-Earth_Data!$B$2^2*SIN(RADIANS(User_Model_Calcs!B684))^2))*COS(RADIANS(User_Model_Calcs!B684))</f>
        <v>5471.1706442555978</v>
      </c>
      <c r="K684">
        <f ca="1">((Earth_Data!$B$1*(1-Earth_Data!$B$2^2))/SQRT(1-Earth_Data!$B$2^2*SIN(RADIANS(User_Model_Calcs!B684))^2))*SIN(RADIANS(User_Model_Calcs!B684))</f>
        <v>-3267.2642949519031</v>
      </c>
      <c r="L684">
        <f t="shared" ca="1" si="104"/>
        <v>-30.844731740033392</v>
      </c>
      <c r="M684">
        <f t="shared" ca="1" si="105"/>
        <v>6372.4974846312625</v>
      </c>
      <c r="N684">
        <f ca="1">SQRT(User_Model_Calcs!M684^2+Sat_Data!$B$3^2-2*User_Model_Calcs!M684*Sat_Data!$B$3*COS(RADIANS(L684))*COS(RADIANS(I684)))</f>
        <v>37709.611375389977</v>
      </c>
      <c r="O684">
        <f ca="1">DEGREES(ACOS(((Earth_Data!$B$1+Sat_Data!$B$2)/User_Model_Calcs!N684)*SQRT(1-COS(RADIANS(User_Model_Calcs!I684))^2*COS(RADIANS(User_Model_Calcs!B684))^2)))</f>
        <v>40.842082979990437</v>
      </c>
      <c r="P684">
        <f t="shared" ca="1" si="102"/>
        <v>49.132552687664074</v>
      </c>
    </row>
    <row r="685" spans="1:16" x14ac:dyDescent="0.25">
      <c r="A685" s="5">
        <f t="shared" ca="1" si="108"/>
        <v>145.61131910048277</v>
      </c>
      <c r="B685">
        <f t="shared" ca="1" si="109"/>
        <v>-31.145813260638906</v>
      </c>
      <c r="C685" s="6">
        <v>20135.9375</v>
      </c>
      <c r="D685">
        <f t="shared" ca="1" si="100"/>
        <v>1.2</v>
      </c>
      <c r="E685" s="1">
        <v>0.65</v>
      </c>
      <c r="F685">
        <v>19.899999999999999</v>
      </c>
      <c r="G685">
        <f t="shared" ca="1" si="103"/>
        <v>46.089820015575185</v>
      </c>
      <c r="H685">
        <f t="shared" ca="1" si="101"/>
        <v>17.275096815782621</v>
      </c>
      <c r="I685">
        <f ca="1">User_Model_Calcs!A685-Sat_Data!$B$5</f>
        <v>35.611319100482774</v>
      </c>
      <c r="J685">
        <f ca="1">(Earth_Data!$B$1/SQRT(1-Earth_Data!$B$2^2*SIN(RADIANS(User_Model_Calcs!B685))^2))*COS(RADIANS(User_Model_Calcs!B685))</f>
        <v>5463.6498799288393</v>
      </c>
      <c r="K685">
        <f ca="1">((Earth_Data!$B$1*(1-Earth_Data!$B$2^2))/SQRT(1-Earth_Data!$B$2^2*SIN(RADIANS(User_Model_Calcs!B685))^2))*SIN(RADIANS(User_Model_Calcs!B685))</f>
        <v>-3279.7413978058303</v>
      </c>
      <c r="L685">
        <f t="shared" ca="1" si="104"/>
        <v>-30.97571814631625</v>
      </c>
      <c r="M685">
        <f t="shared" ca="1" si="105"/>
        <v>6372.4542875510497</v>
      </c>
      <c r="N685">
        <f ca="1">SQRT(User_Model_Calcs!M685^2+Sat_Data!$B$3^2-2*User_Model_Calcs!M685*Sat_Data!$B$3*COS(RADIANS(L685))*COS(RADIANS(I685)))</f>
        <v>37997.995526496452</v>
      </c>
      <c r="O685">
        <f ca="1">DEGREES(ACOS(((Earth_Data!$B$1+Sat_Data!$B$2)/User_Model_Calcs!N685)*SQRT(1-COS(RADIANS(User_Model_Calcs!I685))^2*COS(RADIANS(User_Model_Calcs!B685))^2)))</f>
        <v>37.1566556410407</v>
      </c>
      <c r="P685">
        <f t="shared" ca="1" si="102"/>
        <v>54.165414261016032</v>
      </c>
    </row>
    <row r="686" spans="1:16" x14ac:dyDescent="0.25">
      <c r="A686" s="5">
        <f t="shared" ca="1" si="108"/>
        <v>145.45954496106486</v>
      </c>
      <c r="B686">
        <f t="shared" ca="1" si="109"/>
        <v>-34.950639298094963</v>
      </c>
      <c r="C686" s="6">
        <v>20135.9375</v>
      </c>
      <c r="D686">
        <f t="shared" ca="1" si="100"/>
        <v>1.2</v>
      </c>
      <c r="E686" s="1">
        <v>0.65</v>
      </c>
      <c r="F686">
        <v>19.899999999999999</v>
      </c>
      <c r="G686">
        <f t="shared" ca="1" si="103"/>
        <v>46.089820015575185</v>
      </c>
      <c r="H686">
        <f t="shared" ca="1" si="101"/>
        <v>15.776220400541392</v>
      </c>
      <c r="I686">
        <f ca="1">User_Model_Calcs!A686-Sat_Data!$B$5</f>
        <v>35.459544961064864</v>
      </c>
      <c r="J686">
        <f ca="1">(Earth_Data!$B$1/SQRT(1-Earth_Data!$B$2^2*SIN(RADIANS(User_Model_Calcs!B686))^2))*COS(RADIANS(User_Model_Calcs!B686))</f>
        <v>5233.568434954449</v>
      </c>
      <c r="K686">
        <f ca="1">((Earth_Data!$B$1*(1-Earth_Data!$B$2^2))/SQRT(1-Earth_Data!$B$2^2*SIN(RADIANS(User_Model_Calcs!B686))^2))*SIN(RADIANS(User_Model_Calcs!B686))</f>
        <v>-3633.3811166920486</v>
      </c>
      <c r="L686">
        <f t="shared" ca="1" si="104"/>
        <v>-34.77013893581811</v>
      </c>
      <c r="M686">
        <f t="shared" ca="1" si="105"/>
        <v>6371.1613464490065</v>
      </c>
      <c r="N686">
        <f ca="1">SQRT(User_Model_Calcs!M686^2+Sat_Data!$B$3^2-2*User_Model_Calcs!M686*Sat_Data!$B$3*COS(RADIANS(L686))*COS(RADIANS(I686)))</f>
        <v>38195.88406936574</v>
      </c>
      <c r="O686">
        <f ca="1">DEGREES(ACOS(((Earth_Data!$B$1+Sat_Data!$B$2)/User_Model_Calcs!N686)*SQRT(1-COS(RADIANS(User_Model_Calcs!I686))^2*COS(RADIANS(User_Model_Calcs!B686))^2)))</f>
        <v>34.729794572576601</v>
      </c>
      <c r="P686">
        <f t="shared" ca="1" si="102"/>
        <v>51.189043726901346</v>
      </c>
    </row>
    <row r="687" spans="1:16" x14ac:dyDescent="0.25">
      <c r="A687" s="5">
        <f t="shared" ca="1" si="108"/>
        <v>145.51890271890281</v>
      </c>
      <c r="B687">
        <f t="shared" ca="1" si="109"/>
        <v>-37.709755247025939</v>
      </c>
      <c r="C687" s="6">
        <v>20135.9375</v>
      </c>
      <c r="D687">
        <f t="shared" ca="1" si="100"/>
        <v>1.2</v>
      </c>
      <c r="E687" s="1">
        <v>0.65</v>
      </c>
      <c r="F687">
        <v>19.899999999999999</v>
      </c>
      <c r="G687">
        <f t="shared" ca="1" si="103"/>
        <v>46.089820015575185</v>
      </c>
      <c r="H687">
        <f t="shared" ca="1" si="101"/>
        <v>16.926615287268266</v>
      </c>
      <c r="I687">
        <f ca="1">User_Model_Calcs!A687-Sat_Data!$B$5</f>
        <v>35.518902718902808</v>
      </c>
      <c r="J687">
        <f ca="1">(Earth_Data!$B$1/SQRT(1-Earth_Data!$B$2^2*SIN(RADIANS(User_Model_Calcs!B687))^2))*COS(RADIANS(User_Model_Calcs!B687))</f>
        <v>5052.2011888197767</v>
      </c>
      <c r="K687">
        <f ca="1">((Earth_Data!$B$1*(1-Earth_Data!$B$2^2))/SQRT(1-Earth_Data!$B$2^2*SIN(RADIANS(User_Model_Calcs!B687))^2))*SIN(RADIANS(User_Model_Calcs!B687))</f>
        <v>-3880.0092043495433</v>
      </c>
      <c r="L687">
        <f t="shared" ca="1" si="104"/>
        <v>-37.52368260756711</v>
      </c>
      <c r="M687">
        <f t="shared" ca="1" si="105"/>
        <v>6370.1811809515393</v>
      </c>
      <c r="N687">
        <f ca="1">SQRT(User_Model_Calcs!M687^2+Sat_Data!$B$3^2-2*User_Model_Calcs!M687*Sat_Data!$B$3*COS(RADIANS(L687))*COS(RADIANS(I687)))</f>
        <v>38361.790604819667</v>
      </c>
      <c r="O687">
        <f ca="1">DEGREES(ACOS(((Earth_Data!$B$1+Sat_Data!$B$2)/User_Model_Calcs!N687)*SQRT(1-COS(RADIANS(User_Model_Calcs!I687))^2*COS(RADIANS(User_Model_Calcs!B687))^2)))</f>
        <v>32.760935458683576</v>
      </c>
      <c r="P687">
        <f t="shared" ca="1" si="102"/>
        <v>49.406066992617625</v>
      </c>
    </row>
    <row r="688" spans="1:16" x14ac:dyDescent="0.25">
      <c r="A688" s="5">
        <f t="shared" ca="1" si="108"/>
        <v>142.42872479838647</v>
      </c>
      <c r="B688">
        <f t="shared" ca="1" si="109"/>
        <v>-32.57614201081357</v>
      </c>
      <c r="C688" s="6">
        <v>20135.9375</v>
      </c>
      <c r="D688">
        <f t="shared" ca="1" si="100"/>
        <v>0.75</v>
      </c>
      <c r="E688" s="1">
        <v>0.65</v>
      </c>
      <c r="F688">
        <v>19.899999999999999</v>
      </c>
      <c r="G688">
        <f t="shared" ca="1" si="103"/>
        <v>42.007420362456692</v>
      </c>
      <c r="H688">
        <f t="shared" ca="1" si="101"/>
        <v>19.472625997149464</v>
      </c>
      <c r="I688">
        <f ca="1">User_Model_Calcs!A688-Sat_Data!$B$5</f>
        <v>32.428724798386469</v>
      </c>
      <c r="J688">
        <f ca="1">(Earth_Data!$B$1/SQRT(1-Earth_Data!$B$2^2*SIN(RADIANS(User_Model_Calcs!B688))^2))*COS(RADIANS(User_Model_Calcs!B688))</f>
        <v>5379.9327525033095</v>
      </c>
      <c r="K688">
        <f ca="1">((Earth_Data!$B$1*(1-Earth_Data!$B$2^2))/SQRT(1-Earth_Data!$B$2^2*SIN(RADIANS(User_Model_Calcs!B688))^2))*SIN(RADIANS(User_Model_Calcs!B688))</f>
        <v>-3414.4428520670544</v>
      </c>
      <c r="L688">
        <f t="shared" ca="1" si="104"/>
        <v>-32.401774323628018</v>
      </c>
      <c r="M688">
        <f t="shared" ca="1" si="105"/>
        <v>6371.9774333788746</v>
      </c>
      <c r="N688">
        <f ca="1">SQRT(User_Model_Calcs!M688^2+Sat_Data!$B$3^2-2*User_Model_Calcs!M688*Sat_Data!$B$3*COS(RADIANS(L688))*COS(RADIANS(I688)))</f>
        <v>37887.776724448864</v>
      </c>
      <c r="O688">
        <f ca="1">DEGREES(ACOS(((Earth_Data!$B$1+Sat_Data!$B$2)/User_Model_Calcs!N688)*SQRT(1-COS(RADIANS(User_Model_Calcs!I688))^2*COS(RADIANS(User_Model_Calcs!B688))^2)))</f>
        <v>38.532221522396974</v>
      </c>
      <c r="P688">
        <f t="shared" ca="1" si="102"/>
        <v>49.719569582160041</v>
      </c>
    </row>
    <row r="689" spans="1:16" x14ac:dyDescent="0.25">
      <c r="A689" s="5">
        <f t="shared" ca="1" si="108"/>
        <v>139.73831303914264</v>
      </c>
      <c r="B689">
        <f t="shared" ca="1" si="109"/>
        <v>-33.734689433933511</v>
      </c>
      <c r="C689" s="6">
        <v>20135.9375</v>
      </c>
      <c r="D689">
        <f t="shared" ca="1" si="100"/>
        <v>1.2</v>
      </c>
      <c r="E689" s="1">
        <v>0.65</v>
      </c>
      <c r="F689">
        <v>19.899999999999999</v>
      </c>
      <c r="G689">
        <f t="shared" ca="1" si="103"/>
        <v>46.089820015575185</v>
      </c>
      <c r="H689">
        <f t="shared" ca="1" si="101"/>
        <v>18.246731094904824</v>
      </c>
      <c r="I689">
        <f ca="1">User_Model_Calcs!A689-Sat_Data!$B$5</f>
        <v>29.738313039142639</v>
      </c>
      <c r="J689">
        <f ca="1">(Earth_Data!$B$1/SQRT(1-Earth_Data!$B$2^2*SIN(RADIANS(User_Model_Calcs!B689))^2))*COS(RADIANS(User_Model_Calcs!B689))</f>
        <v>5309.660463266272</v>
      </c>
      <c r="K689">
        <f ca="1">((Earth_Data!$B$1*(1-Earth_Data!$B$2^2))/SQRT(1-Earth_Data!$B$2^2*SIN(RADIANS(User_Model_Calcs!B689))^2))*SIN(RADIANS(User_Model_Calcs!B689))</f>
        <v>-3522.0126884859319</v>
      </c>
      <c r="L689">
        <f t="shared" ca="1" si="104"/>
        <v>-33.557177755969271</v>
      </c>
      <c r="M689">
        <f t="shared" ca="1" si="105"/>
        <v>6371.5828185019227</v>
      </c>
      <c r="N689">
        <f ca="1">SQRT(User_Model_Calcs!M689^2+Sat_Data!$B$3^2-2*User_Model_Calcs!M689*Sat_Data!$B$3*COS(RADIANS(L689))*COS(RADIANS(I689)))</f>
        <v>37810.402031643222</v>
      </c>
      <c r="O689">
        <f ca="1">DEGREES(ACOS(((Earth_Data!$B$1+Sat_Data!$B$2)/User_Model_Calcs!N689)*SQRT(1-COS(RADIANS(User_Model_Calcs!I689))^2*COS(RADIANS(User_Model_Calcs!B689))^2)))</f>
        <v>39.515469711525796</v>
      </c>
      <c r="P689">
        <f t="shared" ca="1" si="102"/>
        <v>45.810007247572223</v>
      </c>
    </row>
    <row r="690" spans="1:16" x14ac:dyDescent="0.25">
      <c r="A690" s="5">
        <f t="shared" ca="1" si="108"/>
        <v>142.15918874093353</v>
      </c>
      <c r="B690">
        <f t="shared" ca="1" si="109"/>
        <v>-34.041096569705132</v>
      </c>
      <c r="C690" s="6">
        <v>20135.9375</v>
      </c>
      <c r="D690">
        <f t="shared" ca="1" si="100"/>
        <v>1.2</v>
      </c>
      <c r="E690" s="1">
        <v>0.65</v>
      </c>
      <c r="F690">
        <v>19.899999999999999</v>
      </c>
      <c r="G690">
        <f t="shared" ca="1" si="103"/>
        <v>46.089820015575185</v>
      </c>
      <c r="H690">
        <f t="shared" ca="1" si="101"/>
        <v>16.007795127724837</v>
      </c>
      <c r="I690">
        <f ca="1">User_Model_Calcs!A690-Sat_Data!$B$5</f>
        <v>32.15918874093353</v>
      </c>
      <c r="J690">
        <f ca="1">(Earth_Data!$B$1/SQRT(1-Earth_Data!$B$2^2*SIN(RADIANS(User_Model_Calcs!B690))^2))*COS(RADIANS(User_Model_Calcs!B690))</f>
        <v>5290.71047251652</v>
      </c>
      <c r="K690">
        <f ca="1">((Earth_Data!$B$1*(1-Earth_Data!$B$2^2))/SQRT(1-Earth_Data!$B$2^2*SIN(RADIANS(User_Model_Calcs!B690))^2))*SIN(RADIANS(User_Model_Calcs!B690))</f>
        <v>-3550.226124618865</v>
      </c>
      <c r="L690">
        <f t="shared" ca="1" si="104"/>
        <v>-33.862801529565438</v>
      </c>
      <c r="M690">
        <f t="shared" ca="1" si="105"/>
        <v>6371.477288660948</v>
      </c>
      <c r="N690">
        <f ca="1">SQRT(User_Model_Calcs!M690^2+Sat_Data!$B$3^2-2*User_Model_Calcs!M690*Sat_Data!$B$3*COS(RADIANS(L690))*COS(RADIANS(I690)))</f>
        <v>37956.640826523479</v>
      </c>
      <c r="O690">
        <f ca="1">DEGREES(ACOS(((Earth_Data!$B$1+Sat_Data!$B$2)/User_Model_Calcs!N690)*SQRT(1-COS(RADIANS(User_Model_Calcs!I690))^2*COS(RADIANS(User_Model_Calcs!B690))^2)))</f>
        <v>37.658316864331248</v>
      </c>
      <c r="P690">
        <f t="shared" ca="1" si="102"/>
        <v>48.320269567135952</v>
      </c>
    </row>
    <row r="691" spans="1:16" x14ac:dyDescent="0.25">
      <c r="A691" s="5">
        <f t="shared" ca="1" si="108"/>
        <v>143.14412405371783</v>
      </c>
      <c r="B691">
        <f t="shared" ca="1" si="109"/>
        <v>-33.154538889943652</v>
      </c>
      <c r="C691" s="6">
        <v>20135.9375</v>
      </c>
      <c r="D691">
        <f t="shared" ca="1" si="100"/>
        <v>3</v>
      </c>
      <c r="E691" s="1">
        <v>0.65</v>
      </c>
      <c r="F691">
        <v>19.899999999999999</v>
      </c>
      <c r="G691">
        <f t="shared" ca="1" si="103"/>
        <v>54.048620189015942</v>
      </c>
      <c r="H691">
        <f t="shared" ca="1" si="101"/>
        <v>23.687579761899237</v>
      </c>
      <c r="I691">
        <f ca="1">User_Model_Calcs!A691-Sat_Data!$B$5</f>
        <v>33.144124053717832</v>
      </c>
      <c r="J691">
        <f ca="1">(Earth_Data!$B$1/SQRT(1-Earth_Data!$B$2^2*SIN(RADIANS(User_Model_Calcs!B691))^2))*COS(RADIANS(User_Model_Calcs!B691))</f>
        <v>5345.1233207963487</v>
      </c>
      <c r="K691">
        <f ca="1">((Earth_Data!$B$1*(1-Earth_Data!$B$2^2))/SQRT(1-Earth_Data!$B$2^2*SIN(RADIANS(User_Model_Calcs!B691))^2))*SIN(RADIANS(User_Model_Calcs!B691))</f>
        <v>-3468.3214692203678</v>
      </c>
      <c r="L691">
        <f t="shared" ca="1" si="104"/>
        <v>-32.978565759198688</v>
      </c>
      <c r="M691">
        <f t="shared" ca="1" si="105"/>
        <v>6371.7813151720702</v>
      </c>
      <c r="N691">
        <f ca="1">SQRT(User_Model_Calcs!M691^2+Sat_Data!$B$3^2-2*User_Model_Calcs!M691*Sat_Data!$B$3*COS(RADIANS(L691))*COS(RADIANS(I691)))</f>
        <v>37960.590167493188</v>
      </c>
      <c r="O691">
        <f ca="1">DEGREES(ACOS(((Earth_Data!$B$1+Sat_Data!$B$2)/User_Model_Calcs!N691)*SQRT(1-COS(RADIANS(User_Model_Calcs!I691))^2*COS(RADIANS(User_Model_Calcs!B691))^2)))</f>
        <v>37.613136133811444</v>
      </c>
      <c r="P691">
        <f t="shared" ca="1" si="102"/>
        <v>50.052782966066225</v>
      </c>
    </row>
    <row r="692" spans="1:16" x14ac:dyDescent="0.25">
      <c r="A692" s="5">
        <f t="shared" ca="1" si="108"/>
        <v>140.99937011480242</v>
      </c>
      <c r="B692">
        <f t="shared" ca="1" si="109"/>
        <v>-37.097448271007053</v>
      </c>
      <c r="C692" s="6">
        <v>20135.9375</v>
      </c>
      <c r="D692">
        <f t="shared" ca="1" si="100"/>
        <v>1.2</v>
      </c>
      <c r="E692" s="1">
        <v>0.65</v>
      </c>
      <c r="F692">
        <v>19.899999999999999</v>
      </c>
      <c r="G692">
        <f t="shared" ca="1" si="103"/>
        <v>46.089820015575185</v>
      </c>
      <c r="H692">
        <f t="shared" ca="1" si="101"/>
        <v>23.815954335652144</v>
      </c>
      <c r="I692">
        <f ca="1">User_Model_Calcs!A692-Sat_Data!$B$5</f>
        <v>30.999370114802417</v>
      </c>
      <c r="J692">
        <f ca="1">(Earth_Data!$B$1/SQRT(1-Earth_Data!$B$2^2*SIN(RADIANS(User_Model_Calcs!B692))^2))*COS(RADIANS(User_Model_Calcs!B692))</f>
        <v>5093.4798645046594</v>
      </c>
      <c r="K692">
        <f ca="1">((Earth_Data!$B$1*(1-Earth_Data!$B$2^2))/SQRT(1-Earth_Data!$B$2^2*SIN(RADIANS(User_Model_Calcs!B692))^2))*SIN(RADIANS(User_Model_Calcs!B692))</f>
        <v>-3826.0259815750892</v>
      </c>
      <c r="L692">
        <f t="shared" ca="1" si="104"/>
        <v>-36.912465341899093</v>
      </c>
      <c r="M692">
        <f t="shared" ca="1" si="105"/>
        <v>6370.4012386820677</v>
      </c>
      <c r="N692">
        <f ca="1">SQRT(User_Model_Calcs!M692^2+Sat_Data!$B$3^2-2*User_Model_Calcs!M692*Sat_Data!$B$3*COS(RADIANS(L692))*COS(RADIANS(I692)))</f>
        <v>38081.754353284872</v>
      </c>
      <c r="O692">
        <f ca="1">DEGREES(ACOS(((Earth_Data!$B$1+Sat_Data!$B$2)/User_Model_Calcs!N692)*SQRT(1-COS(RADIANS(User_Model_Calcs!I692))^2*COS(RADIANS(User_Model_Calcs!B692))^2)))</f>
        <v>36.098611076667233</v>
      </c>
      <c r="P692">
        <f t="shared" ca="1" si="102"/>
        <v>44.889273932914612</v>
      </c>
    </row>
    <row r="693" spans="1:16" x14ac:dyDescent="0.25">
      <c r="A693" s="5">
        <f t="shared" ca="1" si="108"/>
        <v>139.18475717981747</v>
      </c>
      <c r="B693">
        <f t="shared" ca="1" si="109"/>
        <v>-37.201913249724505</v>
      </c>
      <c r="C693" s="6">
        <v>20135.9375</v>
      </c>
      <c r="D693">
        <f t="shared" ca="1" si="100"/>
        <v>1.2</v>
      </c>
      <c r="E693" s="1">
        <v>0.65</v>
      </c>
      <c r="F693">
        <v>19.899999999999999</v>
      </c>
      <c r="G693">
        <f t="shared" ca="1" si="103"/>
        <v>46.089820015575185</v>
      </c>
      <c r="H693">
        <f t="shared" ca="1" si="101"/>
        <v>14.906652944231061</v>
      </c>
      <c r="I693">
        <f ca="1">User_Model_Calcs!A693-Sat_Data!$B$5</f>
        <v>29.184757179817467</v>
      </c>
      <c r="J693">
        <f ca="1">(Earth_Data!$B$1/SQRT(1-Earth_Data!$B$2^2*SIN(RADIANS(User_Model_Calcs!B693))^2))*COS(RADIANS(User_Model_Calcs!B693))</f>
        <v>5086.4785131138506</v>
      </c>
      <c r="K693">
        <f ca="1">((Earth_Data!$B$1*(1-Earth_Data!$B$2^2))/SQRT(1-Earth_Data!$B$2^2*SIN(RADIANS(User_Model_Calcs!B693))^2))*SIN(RADIANS(User_Model_Calcs!B693))</f>
        <v>-3835.266762082254</v>
      </c>
      <c r="L693">
        <f t="shared" ca="1" si="104"/>
        <v>-37.016738429682292</v>
      </c>
      <c r="M693">
        <f t="shared" ca="1" si="105"/>
        <v>6370.3637887252389</v>
      </c>
      <c r="N693">
        <f ca="1">SQRT(User_Model_Calcs!M693^2+Sat_Data!$B$3^2-2*User_Model_Calcs!M693*Sat_Data!$B$3*COS(RADIANS(L693))*COS(RADIANS(I693)))</f>
        <v>37998.876753872377</v>
      </c>
      <c r="O693">
        <f ca="1">DEGREES(ACOS(((Earth_Data!$B$1+Sat_Data!$B$2)/User_Model_Calcs!N693)*SQRT(1-COS(RADIANS(User_Model_Calcs!I693))^2*COS(RADIANS(User_Model_Calcs!B693))^2)))</f>
        <v>37.117355390033154</v>
      </c>
      <c r="P693">
        <f t="shared" ca="1" si="102"/>
        <v>42.730666816902549</v>
      </c>
    </row>
    <row r="694" spans="1:16" x14ac:dyDescent="0.25">
      <c r="A694" s="5">
        <f t="shared" ca="1" si="108"/>
        <v>140.06126021239513</v>
      </c>
      <c r="B694">
        <f t="shared" ca="1" si="109"/>
        <v>-34.936580903696679</v>
      </c>
      <c r="C694" s="6">
        <v>20135.9375</v>
      </c>
      <c r="D694">
        <f t="shared" ca="1" si="100"/>
        <v>1.2</v>
      </c>
      <c r="E694" s="1">
        <v>0.65</v>
      </c>
      <c r="F694">
        <v>19.899999999999999</v>
      </c>
      <c r="G694">
        <f t="shared" ca="1" si="103"/>
        <v>46.089820015575185</v>
      </c>
      <c r="H694">
        <f t="shared" ca="1" si="101"/>
        <v>20.001102097521962</v>
      </c>
      <c r="I694">
        <f ca="1">User_Model_Calcs!A694-Sat_Data!$B$5</f>
        <v>30.061260212395126</v>
      </c>
      <c r="J694">
        <f ca="1">(Earth_Data!$B$1/SQRT(1-Earth_Data!$B$2^2*SIN(RADIANS(User_Model_Calcs!B694))^2))*COS(RADIANS(User_Model_Calcs!B694))</f>
        <v>5234.4617455753205</v>
      </c>
      <c r="K694">
        <f ca="1">((Earth_Data!$B$1*(1-Earth_Data!$B$2^2))/SQRT(1-Earth_Data!$B$2^2*SIN(RADIANS(User_Model_Calcs!B694))^2))*SIN(RADIANS(User_Model_Calcs!B694))</f>
        <v>-3632.1026607649524</v>
      </c>
      <c r="L694">
        <f t="shared" ca="1" si="104"/>
        <v>-34.756113254259965</v>
      </c>
      <c r="M694">
        <f t="shared" ca="1" si="105"/>
        <v>6371.1662593458732</v>
      </c>
      <c r="N694">
        <f ca="1">SQRT(User_Model_Calcs!M694^2+Sat_Data!$B$3^2-2*User_Model_Calcs!M694*Sat_Data!$B$3*COS(RADIANS(L694))*COS(RADIANS(I694)))</f>
        <v>37899.441305541201</v>
      </c>
      <c r="O694">
        <f ca="1">DEGREES(ACOS(((Earth_Data!$B$1+Sat_Data!$B$2)/User_Model_Calcs!N694)*SQRT(1-COS(RADIANS(User_Model_Calcs!I694))^2*COS(RADIANS(User_Model_Calcs!B694))^2)))</f>
        <v>38.373160963076792</v>
      </c>
      <c r="P694">
        <f t="shared" ca="1" si="102"/>
        <v>45.303898006202104</v>
      </c>
    </row>
    <row r="695" spans="1:16" x14ac:dyDescent="0.25">
      <c r="A695" s="5">
        <f t="shared" ca="1" si="108"/>
        <v>139.91282930740846</v>
      </c>
      <c r="B695">
        <f t="shared" ca="1" si="109"/>
        <v>-32.449108729397068</v>
      </c>
      <c r="C695" s="6">
        <v>20135.9375</v>
      </c>
      <c r="D695">
        <f t="shared" ref="D695:D758" ca="1" si="110">CHOOSE(RANDBETWEEN(1,3),0.75,1.2,3)</f>
        <v>1.2</v>
      </c>
      <c r="E695" s="1">
        <v>0.65</v>
      </c>
      <c r="F695">
        <v>19.899999999999999</v>
      </c>
      <c r="G695">
        <f t="shared" ca="1" si="103"/>
        <v>46.089820015575185</v>
      </c>
      <c r="H695">
        <f t="shared" ref="H695:H758" ca="1" si="111">RAND()*(24-14)+14</f>
        <v>23.382860437201238</v>
      </c>
      <c r="I695">
        <f ca="1">User_Model_Calcs!A695-Sat_Data!$B$5</f>
        <v>29.912829307408458</v>
      </c>
      <c r="J695">
        <f ca="1">(Earth_Data!$B$1/SQRT(1-Earth_Data!$B$2^2*SIN(RADIANS(User_Model_Calcs!B695))^2))*COS(RADIANS(User_Model_Calcs!B695))</f>
        <v>5387.5045585614262</v>
      </c>
      <c r="K695">
        <f ca="1">((Earth_Data!$B$1*(1-Earth_Data!$B$2^2))/SQRT(1-Earth_Data!$B$2^2*SIN(RADIANS(User_Model_Calcs!B695))^2))*SIN(RADIANS(User_Model_Calcs!B695))</f>
        <v>-3402.5632748733078</v>
      </c>
      <c r="L695">
        <f t="shared" ca="1" si="104"/>
        <v>-32.275103148340847</v>
      </c>
      <c r="M695">
        <f t="shared" ca="1" si="105"/>
        <v>6372.0202611131672</v>
      </c>
      <c r="N695">
        <f ca="1">SQRT(User_Model_Calcs!M695^2+Sat_Data!$B$3^2-2*User_Model_Calcs!M695*Sat_Data!$B$3*COS(RADIANS(L695))*COS(RADIANS(I695)))</f>
        <v>37744.144000834771</v>
      </c>
      <c r="O695">
        <f ca="1">DEGREES(ACOS(((Earth_Data!$B$1+Sat_Data!$B$2)/User_Model_Calcs!N695)*SQRT(1-COS(RADIANS(User_Model_Calcs!I695))^2*COS(RADIANS(User_Model_Calcs!B695))^2)))</f>
        <v>40.381741980417843</v>
      </c>
      <c r="P695">
        <f t="shared" ca="1" si="102"/>
        <v>46.997206664391065</v>
      </c>
    </row>
    <row r="696" spans="1:16" x14ac:dyDescent="0.25">
      <c r="A696" s="5">
        <f t="shared" ca="1" si="108"/>
        <v>140.2936300938762</v>
      </c>
      <c r="B696">
        <f t="shared" ca="1" si="109"/>
        <v>-35.438123387828242</v>
      </c>
      <c r="C696" s="6">
        <v>20135.9375</v>
      </c>
      <c r="D696">
        <f t="shared" ca="1" si="110"/>
        <v>1.2</v>
      </c>
      <c r="E696" s="1">
        <v>0.65</v>
      </c>
      <c r="F696">
        <v>19.899999999999999</v>
      </c>
      <c r="G696">
        <f t="shared" ca="1" si="103"/>
        <v>46.089820015575185</v>
      </c>
      <c r="H696">
        <f t="shared" ca="1" si="111"/>
        <v>16.874914124509999</v>
      </c>
      <c r="I696">
        <f ca="1">User_Model_Calcs!A696-Sat_Data!$B$5</f>
        <v>30.293630093876203</v>
      </c>
      <c r="J696">
        <f ca="1">(Earth_Data!$B$1/SQRT(1-Earth_Data!$B$2^2*SIN(RADIANS(User_Model_Calcs!B696))^2))*COS(RADIANS(User_Model_Calcs!B696))</f>
        <v>5202.3973687504422</v>
      </c>
      <c r="K696">
        <f ca="1">((Earth_Data!$B$1*(1-Earth_Data!$B$2^2))/SQRT(1-Earth_Data!$B$2^2*SIN(RADIANS(User_Model_Calcs!B696))^2))*SIN(RADIANS(User_Model_Calcs!B696))</f>
        <v>-3677.5781152830964</v>
      </c>
      <c r="L696">
        <f t="shared" ca="1" si="104"/>
        <v>-35.256515534182363</v>
      </c>
      <c r="M696">
        <f t="shared" ca="1" si="105"/>
        <v>6370.9904392010112</v>
      </c>
      <c r="N696">
        <f ca="1">SQRT(User_Model_Calcs!M696^2+Sat_Data!$B$3^2-2*User_Model_Calcs!M696*Sat_Data!$B$3*COS(RADIANS(L696))*COS(RADIANS(I696)))</f>
        <v>37942.06142824464</v>
      </c>
      <c r="O696">
        <f ca="1">DEGREES(ACOS(((Earth_Data!$B$1+Sat_Data!$B$2)/User_Model_Calcs!N696)*SQRT(1-COS(RADIANS(User_Model_Calcs!I696))^2*COS(RADIANS(User_Model_Calcs!B696))^2)))</f>
        <v>37.834129460857234</v>
      </c>
      <c r="P696">
        <f t="shared" ca="1" si="102"/>
        <v>45.215605119581419</v>
      </c>
    </row>
    <row r="697" spans="1:16" x14ac:dyDescent="0.25">
      <c r="A697" s="5">
        <f t="shared" ca="1" si="108"/>
        <v>144.61950251195958</v>
      </c>
      <c r="B697">
        <f t="shared" ca="1" si="109"/>
        <v>-36.737844806255374</v>
      </c>
      <c r="C697" s="6">
        <v>20135.9375</v>
      </c>
      <c r="D697">
        <f t="shared" ca="1" si="110"/>
        <v>3</v>
      </c>
      <c r="E697" s="1">
        <v>0.65</v>
      </c>
      <c r="F697">
        <v>19.899999999999999</v>
      </c>
      <c r="G697">
        <f t="shared" ca="1" si="103"/>
        <v>54.048620189015942</v>
      </c>
      <c r="H697">
        <f t="shared" ca="1" si="111"/>
        <v>16.863318835431816</v>
      </c>
      <c r="I697">
        <f ca="1">User_Model_Calcs!A697-Sat_Data!$B$5</f>
        <v>34.619502511959581</v>
      </c>
      <c r="J697">
        <f ca="1">(Earth_Data!$B$1/SQRT(1-Earth_Data!$B$2^2*SIN(RADIANS(User_Model_Calcs!B697))^2))*COS(RADIANS(User_Model_Calcs!B697))</f>
        <v>5117.4508680708295</v>
      </c>
      <c r="K697">
        <f ca="1">((Earth_Data!$B$1*(1-Earth_Data!$B$2^2))/SQRT(1-Earth_Data!$B$2^2*SIN(RADIANS(User_Model_Calcs!B697))^2))*SIN(RADIANS(User_Model_Calcs!B697))</f>
        <v>-3794.1200752514087</v>
      </c>
      <c r="L697">
        <f t="shared" ca="1" si="104"/>
        <v>-36.553541168442656</v>
      </c>
      <c r="M697">
        <f t="shared" ca="1" si="105"/>
        <v>6370.5298470805901</v>
      </c>
      <c r="N697">
        <f ca="1">SQRT(User_Model_Calcs!M697^2+Sat_Data!$B$3^2-2*User_Model_Calcs!M697*Sat_Data!$B$3*COS(RADIANS(L697))*COS(RADIANS(I697)))</f>
        <v>38252.590984297894</v>
      </c>
      <c r="O697">
        <f ca="1">DEGREES(ACOS(((Earth_Data!$B$1+Sat_Data!$B$2)/User_Model_Calcs!N697)*SQRT(1-COS(RADIANS(User_Model_Calcs!I697))^2*COS(RADIANS(User_Model_Calcs!B697))^2)))</f>
        <v>34.046884638839202</v>
      </c>
      <c r="P697">
        <f t="shared" ca="1" si="102"/>
        <v>49.092924714190062</v>
      </c>
    </row>
    <row r="698" spans="1:16" x14ac:dyDescent="0.25">
      <c r="A698" s="5">
        <f t="shared" ca="1" si="108"/>
        <v>144.89688233852021</v>
      </c>
      <c r="B698">
        <f t="shared" ca="1" si="109"/>
        <v>-36.823133024972982</v>
      </c>
      <c r="C698" s="6">
        <v>20135.9375</v>
      </c>
      <c r="D698">
        <f t="shared" ca="1" si="110"/>
        <v>3</v>
      </c>
      <c r="E698" s="1">
        <v>0.65</v>
      </c>
      <c r="F698">
        <v>19.899999999999999</v>
      </c>
      <c r="G698">
        <f t="shared" ca="1" si="103"/>
        <v>54.048620189015942</v>
      </c>
      <c r="H698">
        <f t="shared" ca="1" si="111"/>
        <v>20.804023197587625</v>
      </c>
      <c r="I698">
        <f ca="1">User_Model_Calcs!A698-Sat_Data!$B$5</f>
        <v>34.896882338520214</v>
      </c>
      <c r="J698">
        <f ca="1">(Earth_Data!$B$1/SQRT(1-Earth_Data!$B$2^2*SIN(RADIANS(User_Model_Calcs!B698))^2))*COS(RADIANS(User_Model_Calcs!B698))</f>
        <v>5111.7838478039112</v>
      </c>
      <c r="K698">
        <f ca="1">((Earth_Data!$B$1*(1-Earth_Data!$B$2^2))/SQRT(1-Earth_Data!$B$2^2*SIN(RADIANS(User_Model_Calcs!B698))^2))*SIN(RADIANS(User_Model_Calcs!B698))</f>
        <v>-3801.7007180745936</v>
      </c>
      <c r="L698">
        <f t="shared" ca="1" si="104"/>
        <v>-36.638665654082253</v>
      </c>
      <c r="M698">
        <f t="shared" ca="1" si="105"/>
        <v>6370.4993883115512</v>
      </c>
      <c r="N698">
        <f ca="1">SQRT(User_Model_Calcs!M698^2+Sat_Data!$B$3^2-2*User_Model_Calcs!M698*Sat_Data!$B$3*COS(RADIANS(L698))*COS(RADIANS(I698)))</f>
        <v>38273.272206838061</v>
      </c>
      <c r="O698">
        <f ca="1">DEGREES(ACOS(((Earth_Data!$B$1+Sat_Data!$B$2)/User_Model_Calcs!N698)*SQRT(1-COS(RADIANS(User_Model_Calcs!I698))^2*COS(RADIANS(User_Model_Calcs!B698))^2)))</f>
        <v>33.801998247591513</v>
      </c>
      <c r="P698">
        <f t="shared" ca="1" si="102"/>
        <v>49.329404896834973</v>
      </c>
    </row>
    <row r="699" spans="1:16" x14ac:dyDescent="0.25">
      <c r="A699" s="5">
        <f t="shared" ca="1" si="108"/>
        <v>143.02137343111946</v>
      </c>
      <c r="B699">
        <f t="shared" ca="1" si="109"/>
        <v>-33.00911415713491</v>
      </c>
      <c r="C699" s="6">
        <v>20135.9375</v>
      </c>
      <c r="D699">
        <f t="shared" ca="1" si="110"/>
        <v>0.75</v>
      </c>
      <c r="E699" s="1">
        <v>0.65</v>
      </c>
      <c r="F699">
        <v>19.899999999999999</v>
      </c>
      <c r="G699">
        <f t="shared" ca="1" si="103"/>
        <v>42.007420362456692</v>
      </c>
      <c r="H699">
        <f t="shared" ca="1" si="111"/>
        <v>20.479037357220992</v>
      </c>
      <c r="I699">
        <f ca="1">User_Model_Calcs!A699-Sat_Data!$B$5</f>
        <v>33.021373431119457</v>
      </c>
      <c r="J699">
        <f ca="1">(Earth_Data!$B$1/SQRT(1-Earth_Data!$B$2^2*SIN(RADIANS(User_Model_Calcs!B699))^2))*COS(RADIANS(User_Model_Calcs!B699))</f>
        <v>5353.9268212288098</v>
      </c>
      <c r="K699">
        <f ca="1">((Earth_Data!$B$1*(1-Earth_Data!$B$2^2))/SQRT(1-Earth_Data!$B$2^2*SIN(RADIANS(User_Model_Calcs!B699))^2))*SIN(RADIANS(User_Model_Calcs!B699))</f>
        <v>-3454.8075592354976</v>
      </c>
      <c r="L699">
        <f t="shared" ca="1" si="104"/>
        <v>-32.83353798151068</v>
      </c>
      <c r="M699">
        <f t="shared" ca="1" si="105"/>
        <v>6371.8307948676702</v>
      </c>
      <c r="N699">
        <f ca="1">SQRT(User_Model_Calcs!M699^2+Sat_Data!$B$3^2-2*User_Model_Calcs!M699*Sat_Data!$B$3*COS(RADIANS(L699))*COS(RADIANS(I699)))</f>
        <v>37945.453707144909</v>
      </c>
      <c r="O699">
        <f ca="1">DEGREES(ACOS(((Earth_Data!$B$1+Sat_Data!$B$2)/User_Model_Calcs!N699)*SQRT(1-COS(RADIANS(User_Model_Calcs!I699))^2*COS(RADIANS(User_Model_Calcs!B699))^2)))</f>
        <v>37.803208439483804</v>
      </c>
      <c r="P699">
        <f t="shared" ca="1" si="102"/>
        <v>50.030554402946109</v>
      </c>
    </row>
    <row r="700" spans="1:16" x14ac:dyDescent="0.25">
      <c r="A700" s="5">
        <f t="shared" ca="1" si="108"/>
        <v>145.17291335232679</v>
      </c>
      <c r="B700">
        <f t="shared" ca="1" si="109"/>
        <v>-33.845972355986213</v>
      </c>
      <c r="C700" s="6">
        <v>20135.9375</v>
      </c>
      <c r="D700">
        <f t="shared" ca="1" si="110"/>
        <v>3</v>
      </c>
      <c r="E700" s="1">
        <v>0.65</v>
      </c>
      <c r="F700">
        <v>19.899999999999999</v>
      </c>
      <c r="G700">
        <f t="shared" ca="1" si="103"/>
        <v>54.048620189015942</v>
      </c>
      <c r="H700">
        <f t="shared" ca="1" si="111"/>
        <v>18.464773944334453</v>
      </c>
      <c r="I700">
        <f ca="1">User_Model_Calcs!A700-Sat_Data!$B$5</f>
        <v>35.172913352326788</v>
      </c>
      <c r="J700">
        <f ca="1">(Earth_Data!$B$1/SQRT(1-Earth_Data!$B$2^2*SIN(RADIANS(User_Model_Calcs!B700))^2))*COS(RADIANS(User_Model_Calcs!B700))</f>
        <v>5302.7956431375324</v>
      </c>
      <c r="K700">
        <f ca="1">((Earth_Data!$B$1*(1-Earth_Data!$B$2^2))/SQRT(1-Earth_Data!$B$2^2*SIN(RADIANS(User_Model_Calcs!B700))^2))*SIN(RADIANS(User_Model_Calcs!B700))</f>
        <v>-3532.2709787757035</v>
      </c>
      <c r="L700">
        <f t="shared" ca="1" si="104"/>
        <v>-33.668173827483542</v>
      </c>
      <c r="M700">
        <f t="shared" ca="1" si="105"/>
        <v>6371.5445458993272</v>
      </c>
      <c r="N700">
        <f ca="1">SQRT(User_Model_Calcs!M700^2+Sat_Data!$B$3^2-2*User_Model_Calcs!M700*Sat_Data!$B$3*COS(RADIANS(L700))*COS(RADIANS(I700)))</f>
        <v>38116.69153835356</v>
      </c>
      <c r="O700">
        <f ca="1">DEGREES(ACOS(((Earth_Data!$B$1+Sat_Data!$B$2)/User_Model_Calcs!N700)*SQRT(1-COS(RADIANS(User_Model_Calcs!I700))^2*COS(RADIANS(User_Model_Calcs!B700))^2)))</f>
        <v>35.68859742908873</v>
      </c>
      <c r="P700">
        <f t="shared" ca="1" si="102"/>
        <v>51.679370426045089</v>
      </c>
    </row>
    <row r="701" spans="1:16" x14ac:dyDescent="0.25">
      <c r="A701" s="5">
        <f ca="1">142.56313432703+(RAND()*8-4)</f>
        <v>138.6105548854589</v>
      </c>
      <c r="B701">
        <f t="shared" ca="1" si="109"/>
        <v>-36.616874384414999</v>
      </c>
      <c r="C701" s="6">
        <v>20135.9375</v>
      </c>
      <c r="D701">
        <f t="shared" ca="1" si="110"/>
        <v>1.2</v>
      </c>
      <c r="E701" s="1">
        <v>0.65</v>
      </c>
      <c r="F701">
        <v>19.899999999999999</v>
      </c>
      <c r="G701">
        <f t="shared" ca="1" si="103"/>
        <v>46.089820015575185</v>
      </c>
      <c r="H701">
        <f t="shared" ca="1" si="111"/>
        <v>23.644912468221065</v>
      </c>
      <c r="I701">
        <f ca="1">User_Model_Calcs!A701-Sat_Data!$B$5</f>
        <v>28.610554885458896</v>
      </c>
      <c r="J701">
        <f ca="1">(Earth_Data!$B$1/SQRT(1-Earth_Data!$B$2^2*SIN(RADIANS(User_Model_Calcs!B701))^2))*COS(RADIANS(User_Model_Calcs!B701))</f>
        <v>5125.4693046407947</v>
      </c>
      <c r="K701">
        <f ca="1">((Earth_Data!$B$1*(1-Earth_Data!$B$2^2))/SQRT(1-Earth_Data!$B$2^2*SIN(RADIANS(User_Model_Calcs!B701))^2))*SIN(RADIANS(User_Model_Calcs!B701))</f>
        <v>-3783.3536412552176</v>
      </c>
      <c r="L701">
        <f t="shared" ca="1" si="104"/>
        <v>-36.432805774186178</v>
      </c>
      <c r="M701">
        <f t="shared" ca="1" si="105"/>
        <v>6370.5730015136087</v>
      </c>
      <c r="N701">
        <f ca="1">SQRT(User_Model_Calcs!M701^2+Sat_Data!$B$3^2-2*User_Model_Calcs!M701*Sat_Data!$B$3*COS(RADIANS(L701))*COS(RADIANS(I701)))</f>
        <v>37933.539995655956</v>
      </c>
      <c r="O701">
        <f ca="1">DEGREES(ACOS(((Earth_Data!$B$1+Sat_Data!$B$2)/User_Model_Calcs!N701)*SQRT(1-COS(RADIANS(User_Model_Calcs!I701))^2*COS(RADIANS(User_Model_Calcs!B701))^2)))</f>
        <v>37.93526875955655</v>
      </c>
      <c r="P701">
        <f t="shared" ca="1" si="102"/>
        <v>42.442542649542453</v>
      </c>
    </row>
    <row r="702" spans="1:16" x14ac:dyDescent="0.25">
      <c r="A702">
        <f ca="1">108.049394295518+(RAND()*5-2.5)</f>
        <v>106.26038649590373</v>
      </c>
      <c r="B702">
        <f ca="1">-31.6714359012002+(RAND()*5-2.5)</f>
        <v>-30.775205030917363</v>
      </c>
      <c r="C702" s="6">
        <v>20135.9375</v>
      </c>
      <c r="D702">
        <f t="shared" ca="1" si="110"/>
        <v>1.2</v>
      </c>
      <c r="E702" s="1">
        <v>0.65</v>
      </c>
      <c r="F702">
        <v>19.899999999999999</v>
      </c>
      <c r="G702">
        <f t="shared" ca="1" si="103"/>
        <v>46.089820015575185</v>
      </c>
      <c r="H702">
        <f t="shared" ca="1" si="111"/>
        <v>21.000700661252921</v>
      </c>
      <c r="I702">
        <f ca="1">User_Model_Calcs!A702-Sat_Data!$B$5</f>
        <v>-3.739613504096269</v>
      </c>
      <c r="J702">
        <f ca="1">(Earth_Data!$B$1/SQRT(1-Earth_Data!$B$2^2*SIN(RADIANS(User_Model_Calcs!B702))^2))*COS(RADIANS(User_Model_Calcs!B702))</f>
        <v>5484.7879124158417</v>
      </c>
      <c r="K702">
        <f ca="1">((Earth_Data!$B$1*(1-Earth_Data!$B$2^2))/SQRT(1-Earth_Data!$B$2^2*SIN(RADIANS(User_Model_Calcs!B702))^2))*SIN(RADIANS(User_Model_Calcs!B702))</f>
        <v>-3244.5068197284168</v>
      </c>
      <c r="L702">
        <f t="shared" ca="1" si="104"/>
        <v>-30.606286255509843</v>
      </c>
      <c r="M702">
        <f t="shared" ca="1" si="105"/>
        <v>6372.5758487009889</v>
      </c>
      <c r="N702">
        <f ca="1">SQRT(User_Model_Calcs!M702^2+Sat_Data!$B$3^2-2*User_Model_Calcs!M702*Sat_Data!$B$3*COS(RADIANS(L702))*COS(RADIANS(I702)))</f>
        <v>36835.940527797211</v>
      </c>
      <c r="O702">
        <f ca="1">DEGREES(ACOS(((Earth_Data!$B$1+Sat_Data!$B$2)/User_Model_Calcs!N702)*SQRT(1-COS(RADIANS(User_Model_Calcs!I702))^2*COS(RADIANS(User_Model_Calcs!B702))^2)))</f>
        <v>53.90082956833713</v>
      </c>
      <c r="P702">
        <f t="shared" ca="1" si="102"/>
        <v>7.2795987262159549</v>
      </c>
    </row>
    <row r="703" spans="1:16" x14ac:dyDescent="0.25">
      <c r="A703">
        <f t="shared" ref="A703:A766" ca="1" si="112">108.049394295518+(RAND()*5-2.5)</f>
        <v>105.88671784357312</v>
      </c>
      <c r="B703">
        <f t="shared" ref="B703:B766" ca="1" si="113">-31.6714359012002+(RAND()*5-2.5)</f>
        <v>-31.023990385604318</v>
      </c>
      <c r="C703" s="6">
        <v>20135.9375</v>
      </c>
      <c r="D703">
        <f t="shared" ca="1" si="110"/>
        <v>3</v>
      </c>
      <c r="E703" s="1">
        <v>0.65</v>
      </c>
      <c r="F703">
        <v>19.899999999999999</v>
      </c>
      <c r="G703">
        <f t="shared" ca="1" si="103"/>
        <v>54.048620189015942</v>
      </c>
      <c r="H703">
        <f t="shared" ca="1" si="111"/>
        <v>23.920868879135767</v>
      </c>
      <c r="I703">
        <f ca="1">User_Model_Calcs!A703-Sat_Data!$B$5</f>
        <v>-4.1132821564268767</v>
      </c>
      <c r="J703">
        <f ca="1">(Earth_Data!$B$1/SQRT(1-Earth_Data!$B$2^2*SIN(RADIANS(User_Model_Calcs!B703))^2))*COS(RADIANS(User_Model_Calcs!B703))</f>
        <v>5470.6234502487023</v>
      </c>
      <c r="K703">
        <f ca="1">((Earth_Data!$B$1*(1-Earth_Data!$B$2^2))/SQRT(1-Earth_Data!$B$2^2*SIN(RADIANS(User_Model_Calcs!B703))^2))*SIN(RADIANS(User_Model_Calcs!B703))</f>
        <v>-3268.1742877748661</v>
      </c>
      <c r="L703">
        <f t="shared" ca="1" si="104"/>
        <v>-30.85427883012272</v>
      </c>
      <c r="M703">
        <f t="shared" ca="1" si="105"/>
        <v>6372.4943397137486</v>
      </c>
      <c r="N703">
        <f ca="1">SQRT(User_Model_Calcs!M703^2+Sat_Data!$B$3^2-2*User_Model_Calcs!M703*Sat_Data!$B$3*COS(RADIANS(L703))*COS(RADIANS(I703)))</f>
        <v>36854.896794248714</v>
      </c>
      <c r="O703">
        <f ca="1">DEGREES(ACOS(((Earth_Data!$B$1+Sat_Data!$B$2)/User_Model_Calcs!N703)*SQRT(1-COS(RADIANS(User_Model_Calcs!I703))^2*COS(RADIANS(User_Model_Calcs!B703))^2)))</f>
        <v>53.571252050674829</v>
      </c>
      <c r="P703">
        <f t="shared" ca="1" si="102"/>
        <v>7.9432594127441547</v>
      </c>
    </row>
    <row r="704" spans="1:16" x14ac:dyDescent="0.25">
      <c r="A704">
        <f t="shared" ca="1" si="112"/>
        <v>108.08789189273455</v>
      </c>
      <c r="B704">
        <f t="shared" ca="1" si="113"/>
        <v>-32.787405795794271</v>
      </c>
      <c r="C704" s="6">
        <v>20135.9375</v>
      </c>
      <c r="D704">
        <f t="shared" ca="1" si="110"/>
        <v>3</v>
      </c>
      <c r="E704" s="1">
        <v>0.65</v>
      </c>
      <c r="F704">
        <v>19.899999999999999</v>
      </c>
      <c r="G704">
        <f t="shared" ca="1" si="103"/>
        <v>54.048620189015942</v>
      </c>
      <c r="H704">
        <f t="shared" ca="1" si="111"/>
        <v>16.731764783933624</v>
      </c>
      <c r="I704">
        <f ca="1">User_Model_Calcs!A704-Sat_Data!$B$5</f>
        <v>-1.9121081072654533</v>
      </c>
      <c r="J704">
        <f ca="1">(Earth_Data!$B$1/SQRT(1-Earth_Data!$B$2^2*SIN(RADIANS(User_Model_Calcs!B704))^2))*COS(RADIANS(User_Model_Calcs!B704))</f>
        <v>5367.2817890398537</v>
      </c>
      <c r="K704">
        <f ca="1">((Earth_Data!$B$1*(1-Earth_Data!$B$2^2))/SQRT(1-Earth_Data!$B$2^2*SIN(RADIANS(User_Model_Calcs!B704))^2))*SIN(RADIANS(User_Model_Calcs!B704))</f>
        <v>-3434.1625478557821</v>
      </c>
      <c r="L704">
        <f t="shared" ca="1" si="104"/>
        <v>-32.612443468465152</v>
      </c>
      <c r="M704">
        <f t="shared" ca="1" si="105"/>
        <v>6371.9060106104962</v>
      </c>
      <c r="N704">
        <f ca="1">SQRT(User_Model_Calcs!M704^2+Sat_Data!$B$3^2-2*User_Model_Calcs!M704*Sat_Data!$B$3*COS(RADIANS(L704))*COS(RADIANS(I704)))</f>
        <v>36960.171370463351</v>
      </c>
      <c r="O704">
        <f ca="1">DEGREES(ACOS(((Earth_Data!$B$1+Sat_Data!$B$2)/User_Model_Calcs!N704)*SQRT(1-COS(RADIANS(User_Model_Calcs!I704))^2*COS(RADIANS(User_Model_Calcs!B704))^2)))</f>
        <v>51.786187425949386</v>
      </c>
      <c r="P704">
        <f t="shared" ca="1" si="102"/>
        <v>3.5278259572576069</v>
      </c>
    </row>
    <row r="705" spans="1:16" x14ac:dyDescent="0.25">
      <c r="A705">
        <f t="shared" ca="1" si="112"/>
        <v>109.29736703225984</v>
      </c>
      <c r="B705">
        <f t="shared" ca="1" si="113"/>
        <v>-29.888969009893991</v>
      </c>
      <c r="C705" s="6">
        <v>20135.9375</v>
      </c>
      <c r="D705">
        <f t="shared" ca="1" si="110"/>
        <v>3</v>
      </c>
      <c r="E705" s="1">
        <v>0.65</v>
      </c>
      <c r="F705">
        <v>19.899999999999999</v>
      </c>
      <c r="G705">
        <f t="shared" ca="1" si="103"/>
        <v>54.048620189015942</v>
      </c>
      <c r="H705">
        <f t="shared" ca="1" si="111"/>
        <v>14.449789096014682</v>
      </c>
      <c r="I705">
        <f ca="1">User_Model_Calcs!A705-Sat_Data!$B$5</f>
        <v>-0.70263296774015771</v>
      </c>
      <c r="J705">
        <f ca="1">(Earth_Data!$B$1/SQRT(1-Earth_Data!$B$2^2*SIN(RADIANS(User_Model_Calcs!B705))^2))*COS(RADIANS(User_Model_Calcs!B705))</f>
        <v>5534.402978270773</v>
      </c>
      <c r="K705">
        <f ca="1">((Earth_Data!$B$1*(1-Earth_Data!$B$2^2))/SQRT(1-Earth_Data!$B$2^2*SIN(RADIANS(User_Model_Calcs!B705))^2))*SIN(RADIANS(User_Model_Calcs!B705))</f>
        <v>-3159.7098966824669</v>
      </c>
      <c r="L705">
        <f t="shared" ca="1" si="104"/>
        <v>-29.722976907257983</v>
      </c>
      <c r="M705">
        <f t="shared" ca="1" si="105"/>
        <v>6372.863011008908</v>
      </c>
      <c r="N705">
        <f ca="1">SQRT(User_Model_Calcs!M705^2+Sat_Data!$B$3^2-2*User_Model_Calcs!M705*Sat_Data!$B$3*COS(RADIANS(L705))*COS(RADIANS(I705)))</f>
        <v>36766.241226178165</v>
      </c>
      <c r="O705">
        <f ca="1">DEGREES(ACOS(((Earth_Data!$B$1+Sat_Data!$B$2)/User_Model_Calcs!N705)*SQRT(1-COS(RADIANS(User_Model_Calcs!I705))^2*COS(RADIANS(User_Model_Calcs!B705))^2)))</f>
        <v>55.137238227155159</v>
      </c>
      <c r="P705">
        <f t="shared" ca="1" si="102"/>
        <v>1.4097873102655858</v>
      </c>
    </row>
    <row r="706" spans="1:16" x14ac:dyDescent="0.25">
      <c r="A706">
        <f t="shared" ca="1" si="112"/>
        <v>106.78159802239954</v>
      </c>
      <c r="B706">
        <f t="shared" ca="1" si="113"/>
        <v>-29.503258290390225</v>
      </c>
      <c r="C706" s="6">
        <v>20135.9375</v>
      </c>
      <c r="D706">
        <f t="shared" ca="1" si="110"/>
        <v>3</v>
      </c>
      <c r="E706" s="1">
        <v>0.65</v>
      </c>
      <c r="F706">
        <v>19.899999999999999</v>
      </c>
      <c r="G706">
        <f t="shared" ca="1" si="103"/>
        <v>54.048620189015942</v>
      </c>
      <c r="H706">
        <f t="shared" ca="1" si="111"/>
        <v>22.044587706486563</v>
      </c>
      <c r="I706">
        <f ca="1">User_Model_Calcs!A706-Sat_Data!$B$5</f>
        <v>-3.2184019776004646</v>
      </c>
      <c r="J706">
        <f ca="1">(Earth_Data!$B$1/SQRT(1-Earth_Data!$B$2^2*SIN(RADIANS(User_Model_Calcs!B706))^2))*COS(RADIANS(User_Model_Calcs!B706))</f>
        <v>5555.5837673479182</v>
      </c>
      <c r="K706">
        <f ca="1">((Earth_Data!$B$1*(1-Earth_Data!$B$2^2))/SQRT(1-Earth_Data!$B$2^2*SIN(RADIANS(User_Model_Calcs!B706))^2))*SIN(RADIANS(User_Model_Calcs!B706))</f>
        <v>-3122.570169963793</v>
      </c>
      <c r="L706">
        <f t="shared" ca="1" si="104"/>
        <v>-29.338589474132743</v>
      </c>
      <c r="M706">
        <f t="shared" ca="1" si="105"/>
        <v>6372.9863849193498</v>
      </c>
      <c r="N706">
        <f ca="1">SQRT(User_Model_Calcs!M706^2+Sat_Data!$B$3^2-2*User_Model_Calcs!M706*Sat_Data!$B$3*COS(RADIANS(L706))*COS(RADIANS(I706)))</f>
        <v>36751.540759333468</v>
      </c>
      <c r="O706">
        <f ca="1">DEGREES(ACOS(((Earth_Data!$B$1+Sat_Data!$B$2)/User_Model_Calcs!N706)*SQRT(1-COS(RADIANS(User_Model_Calcs!I706))^2*COS(RADIANS(User_Model_Calcs!B706))^2)))</f>
        <v>55.404686294278605</v>
      </c>
      <c r="P706">
        <f t="shared" ref="P706:P769" ca="1" si="114">DEGREES(ASIN(SIN(RADIANS(ABS(I706)))/(SIN(ACOS(COS(RADIANS(I706))*COS(RADIANS(B706)))))))</f>
        <v>6.5138562386287102</v>
      </c>
    </row>
    <row r="707" spans="1:16" x14ac:dyDescent="0.25">
      <c r="A707">
        <f t="shared" ca="1" si="112"/>
        <v>107.07810965171011</v>
      </c>
      <c r="B707">
        <f t="shared" ca="1" si="113"/>
        <v>-30.427177002958356</v>
      </c>
      <c r="C707" s="6">
        <v>20135.9375</v>
      </c>
      <c r="D707">
        <f t="shared" ca="1" si="110"/>
        <v>0.75</v>
      </c>
      <c r="E707" s="1">
        <v>0.65</v>
      </c>
      <c r="F707">
        <v>19.899999999999999</v>
      </c>
      <c r="G707">
        <f t="shared" ref="G707:G770" ca="1" si="115">20.4+20*LOG(F707)+20*LOG(D707)+10*LOG(E707)</f>
        <v>42.007420362456692</v>
      </c>
      <c r="H707">
        <f t="shared" ca="1" si="111"/>
        <v>23.361600497038324</v>
      </c>
      <c r="I707">
        <f ca="1">User_Model_Calcs!A707-Sat_Data!$B$5</f>
        <v>-2.9218903482898924</v>
      </c>
      <c r="J707">
        <f ca="1">(Earth_Data!$B$1/SQRT(1-Earth_Data!$B$2^2*SIN(RADIANS(User_Model_Calcs!B707))^2))*COS(RADIANS(User_Model_Calcs!B707))</f>
        <v>5504.4290813642601</v>
      </c>
      <c r="K707">
        <f ca="1">((Earth_Data!$B$1*(1-Earth_Data!$B$2^2))/SQRT(1-Earth_Data!$B$2^2*SIN(RADIANS(User_Model_Calcs!B707))^2))*SIN(RADIANS(User_Model_Calcs!B707))</f>
        <v>-3211.2969944217111</v>
      </c>
      <c r="L707">
        <f t="shared" ref="L707:L770" ca="1" si="116">DEGREES(ATAN((K707/J707)))</f>
        <v>-30.259388513428231</v>
      </c>
      <c r="M707">
        <f t="shared" ref="M707:M770" ca="1" si="117">SQRT(J707^2+K707^2)</f>
        <v>6372.6892202703966</v>
      </c>
      <c r="N707">
        <f ca="1">SQRT(User_Model_Calcs!M707^2+Sat_Data!$B$3^2-2*User_Model_Calcs!M707*Sat_Data!$B$3*COS(RADIANS(L707))*COS(RADIANS(I707)))</f>
        <v>36808.291005455423</v>
      </c>
      <c r="O707">
        <f ca="1">DEGREES(ACOS(((Earth_Data!$B$1+Sat_Data!$B$2)/User_Model_Calcs!N707)*SQRT(1-COS(RADIANS(User_Model_Calcs!I707))^2*COS(RADIANS(User_Model_Calcs!B707))^2)))</f>
        <v>54.386509545303248</v>
      </c>
      <c r="P707">
        <f t="shared" ca="1" si="114"/>
        <v>5.7550119347194535</v>
      </c>
    </row>
    <row r="708" spans="1:16" x14ac:dyDescent="0.25">
      <c r="A708">
        <f t="shared" ca="1" si="112"/>
        <v>109.14170209237604</v>
      </c>
      <c r="B708">
        <f t="shared" ca="1" si="113"/>
        <v>-32.490588817169879</v>
      </c>
      <c r="C708" s="6">
        <v>20135.9375</v>
      </c>
      <c r="D708">
        <f t="shared" ca="1" si="110"/>
        <v>0.75</v>
      </c>
      <c r="E708" s="1">
        <v>0.65</v>
      </c>
      <c r="F708">
        <v>19.899999999999999</v>
      </c>
      <c r="G708">
        <f t="shared" ca="1" si="115"/>
        <v>42.007420362456692</v>
      </c>
      <c r="H708">
        <f t="shared" ca="1" si="111"/>
        <v>15.952556231850174</v>
      </c>
      <c r="I708">
        <f ca="1">User_Model_Calcs!A708-Sat_Data!$B$5</f>
        <v>-0.85829790762396385</v>
      </c>
      <c r="J708">
        <f ca="1">(Earth_Data!$B$1/SQRT(1-Earth_Data!$B$2^2*SIN(RADIANS(User_Model_Calcs!B708))^2))*COS(RADIANS(User_Model_Calcs!B708))</f>
        <v>5385.0350551882666</v>
      </c>
      <c r="K708">
        <f ca="1">((Earth_Data!$B$1*(1-Earth_Data!$B$2^2))/SQRT(1-Earth_Data!$B$2^2*SIN(RADIANS(User_Model_Calcs!B708))^2))*SIN(RADIANS(User_Model_Calcs!B708))</f>
        <v>-3406.4441239366238</v>
      </c>
      <c r="L708">
        <f t="shared" ca="1" si="116"/>
        <v>-32.316464622911631</v>
      </c>
      <c r="M708">
        <f t="shared" ca="1" si="117"/>
        <v>6372.0062864931988</v>
      </c>
      <c r="N708">
        <f ca="1">SQRT(User_Model_Calcs!M708^2+Sat_Data!$B$3^2-2*User_Model_Calcs!M708*Sat_Data!$B$3*COS(RADIANS(L708))*COS(RADIANS(I708)))</f>
        <v>36937.208520962238</v>
      </c>
      <c r="O708">
        <f ca="1">DEGREES(ACOS(((Earth_Data!$B$1+Sat_Data!$B$2)/User_Model_Calcs!N708)*SQRT(1-COS(RADIANS(User_Model_Calcs!I708))^2*COS(RADIANS(User_Model_Calcs!B708))^2)))</f>
        <v>52.168340874124887</v>
      </c>
      <c r="P708">
        <f t="shared" ca="1" si="114"/>
        <v>1.5975462751052263</v>
      </c>
    </row>
    <row r="709" spans="1:16" x14ac:dyDescent="0.25">
      <c r="A709">
        <f t="shared" ca="1" si="112"/>
        <v>109.39104178873437</v>
      </c>
      <c r="B709">
        <f t="shared" ca="1" si="113"/>
        <v>-30.123532754691873</v>
      </c>
      <c r="C709" s="6">
        <v>20135.9375</v>
      </c>
      <c r="D709">
        <f t="shared" ca="1" si="110"/>
        <v>3</v>
      </c>
      <c r="E709" s="1">
        <v>0.65</v>
      </c>
      <c r="F709">
        <v>19.899999999999999</v>
      </c>
      <c r="G709">
        <f t="shared" ca="1" si="115"/>
        <v>54.048620189015942</v>
      </c>
      <c r="H709">
        <f t="shared" ca="1" si="111"/>
        <v>21.032746950962579</v>
      </c>
      <c r="I709">
        <f ca="1">User_Model_Calcs!A709-Sat_Data!$B$5</f>
        <v>-0.60895821126563021</v>
      </c>
      <c r="J709">
        <f ca="1">(Earth_Data!$B$1/SQRT(1-Earth_Data!$B$2^2*SIN(RADIANS(User_Model_Calcs!B709))^2))*COS(RADIANS(User_Model_Calcs!B709))</f>
        <v>5521.3995309393622</v>
      </c>
      <c r="K709">
        <f ca="1">((Earth_Data!$B$1*(1-Earth_Data!$B$2^2))/SQRT(1-Earth_Data!$B$2^2*SIN(RADIANS(User_Model_Calcs!B709))^2))*SIN(RADIANS(User_Model_Calcs!B709))</f>
        <v>-3182.2268539482225</v>
      </c>
      <c r="L709">
        <f t="shared" ca="1" si="116"/>
        <v>-29.956750540150043</v>
      </c>
      <c r="M709">
        <f t="shared" ca="1" si="117"/>
        <v>6372.7875007916755</v>
      </c>
      <c r="N709">
        <f ca="1">SQRT(User_Model_Calcs!M709^2+Sat_Data!$B$3^2-2*User_Model_Calcs!M709*Sat_Data!$B$3*COS(RADIANS(L709))*COS(RADIANS(I709)))</f>
        <v>36781.018128241754</v>
      </c>
      <c r="O709">
        <f ca="1">DEGREES(ACOS(((Earth_Data!$B$1+Sat_Data!$B$2)/User_Model_Calcs!N709)*SQRT(1-COS(RADIANS(User_Model_Calcs!I709))^2*COS(RADIANS(User_Model_Calcs!B709))^2)))</f>
        <v>54.871395633546555</v>
      </c>
      <c r="P709">
        <f t="shared" ca="1" si="114"/>
        <v>1.2132522986673957</v>
      </c>
    </row>
    <row r="710" spans="1:16" x14ac:dyDescent="0.25">
      <c r="A710">
        <f t="shared" ca="1" si="112"/>
        <v>108.93379799660585</v>
      </c>
      <c r="B710">
        <f t="shared" ca="1" si="113"/>
        <v>-31.61478428850976</v>
      </c>
      <c r="C710" s="6">
        <v>20135.9375</v>
      </c>
      <c r="D710">
        <f t="shared" ca="1" si="110"/>
        <v>3</v>
      </c>
      <c r="E710" s="1">
        <v>0.65</v>
      </c>
      <c r="F710">
        <v>19.899999999999999</v>
      </c>
      <c r="G710">
        <f t="shared" ca="1" si="115"/>
        <v>54.048620189015942</v>
      </c>
      <c r="H710">
        <f t="shared" ca="1" si="111"/>
        <v>21.005008994725486</v>
      </c>
      <c r="I710">
        <f ca="1">User_Model_Calcs!A710-Sat_Data!$B$5</f>
        <v>-1.0662020033941531</v>
      </c>
      <c r="J710">
        <f ca="1">(Earth_Data!$B$1/SQRT(1-Earth_Data!$B$2^2*SIN(RADIANS(User_Model_Calcs!B710))^2))*COS(RADIANS(User_Model_Calcs!B710))</f>
        <v>5436.5739319138465</v>
      </c>
      <c r="K710">
        <f ca="1">((Earth_Data!$B$1*(1-Earth_Data!$B$2^2))/SQRT(1-Earth_Data!$B$2^2*SIN(RADIANS(User_Model_Calcs!B710))^2))*SIN(RADIANS(User_Model_Calcs!B710))</f>
        <v>-3324.1332332285288</v>
      </c>
      <c r="L710">
        <f t="shared" ca="1" si="116"/>
        <v>-31.44324125908939</v>
      </c>
      <c r="M710">
        <f t="shared" ca="1" si="117"/>
        <v>6372.2992608178356</v>
      </c>
      <c r="N710">
        <f ca="1">SQRT(User_Model_Calcs!M710^2+Sat_Data!$B$3^2-2*User_Model_Calcs!M710*Sat_Data!$B$3*COS(RADIANS(L710))*COS(RADIANS(I710)))</f>
        <v>36878.765531591671</v>
      </c>
      <c r="O710">
        <f ca="1">DEGREES(ACOS(((Earth_Data!$B$1+Sat_Data!$B$2)/User_Model_Calcs!N710)*SQRT(1-COS(RADIANS(User_Model_Calcs!I710))^2*COS(RADIANS(User_Model_Calcs!B710))^2)))</f>
        <v>53.158221905460024</v>
      </c>
      <c r="P710">
        <f t="shared" ca="1" si="114"/>
        <v>2.0333191371021218</v>
      </c>
    </row>
    <row r="711" spans="1:16" x14ac:dyDescent="0.25">
      <c r="A711">
        <f t="shared" ca="1" si="112"/>
        <v>106.92968982930022</v>
      </c>
      <c r="B711">
        <f t="shared" ca="1" si="113"/>
        <v>-33.695143647224974</v>
      </c>
      <c r="C711" s="6">
        <v>20135.9375</v>
      </c>
      <c r="D711">
        <f t="shared" ca="1" si="110"/>
        <v>0.75</v>
      </c>
      <c r="E711" s="1">
        <v>0.65</v>
      </c>
      <c r="F711">
        <v>19.899999999999999</v>
      </c>
      <c r="G711">
        <f t="shared" ca="1" si="115"/>
        <v>42.007420362456692</v>
      </c>
      <c r="H711">
        <f t="shared" ca="1" si="111"/>
        <v>23.849124864813977</v>
      </c>
      <c r="I711">
        <f ca="1">User_Model_Calcs!A711-Sat_Data!$B$5</f>
        <v>-3.0703101706997842</v>
      </c>
      <c r="J711">
        <f ca="1">(Earth_Data!$B$1/SQRT(1-Earth_Data!$B$2^2*SIN(RADIANS(User_Model_Calcs!B711))^2))*COS(RADIANS(User_Model_Calcs!B711))</f>
        <v>5312.0951337049337</v>
      </c>
      <c r="K711">
        <f ca="1">((Earth_Data!$B$1*(1-Earth_Data!$B$2^2))/SQRT(1-Earth_Data!$B$2^2*SIN(RADIANS(User_Model_Calcs!B711))^2))*SIN(RADIANS(User_Model_Calcs!B711))</f>
        <v>-3518.364112306107</v>
      </c>
      <c r="L711">
        <f t="shared" ca="1" si="116"/>
        <v>-33.517734547989974</v>
      </c>
      <c r="M711">
        <f t="shared" ca="1" si="117"/>
        <v>6371.5964040650897</v>
      </c>
      <c r="N711">
        <f ca="1">SQRT(User_Model_Calcs!M711^2+Sat_Data!$B$3^2-2*User_Model_Calcs!M711*Sat_Data!$B$3*COS(RADIANS(L711))*COS(RADIANS(I711)))</f>
        <v>37028.301564274225</v>
      </c>
      <c r="O711">
        <f ca="1">DEGREES(ACOS(((Earth_Data!$B$1+Sat_Data!$B$2)/User_Model_Calcs!N711)*SQRT(1-COS(RADIANS(User_Model_Calcs!I711))^2*COS(RADIANS(User_Model_Calcs!B711))^2)))</f>
        <v>50.67221837351012</v>
      </c>
      <c r="P711">
        <f t="shared" ca="1" si="114"/>
        <v>5.5224830469400485</v>
      </c>
    </row>
    <row r="712" spans="1:16" x14ac:dyDescent="0.25">
      <c r="A712">
        <f t="shared" ca="1" si="112"/>
        <v>106.41621827953354</v>
      </c>
      <c r="B712">
        <f t="shared" ca="1" si="113"/>
        <v>-32.198836758224907</v>
      </c>
      <c r="C712" s="6">
        <v>20135.9375</v>
      </c>
      <c r="D712">
        <f t="shared" ca="1" si="110"/>
        <v>3</v>
      </c>
      <c r="E712" s="1">
        <v>0.65</v>
      </c>
      <c r="F712">
        <v>19.899999999999999</v>
      </c>
      <c r="G712">
        <f t="shared" ca="1" si="115"/>
        <v>54.048620189015942</v>
      </c>
      <c r="H712">
        <f t="shared" ca="1" si="111"/>
        <v>14.197063388060823</v>
      </c>
      <c r="I712">
        <f ca="1">User_Model_Calcs!A712-Sat_Data!$B$5</f>
        <v>-3.5837817204664617</v>
      </c>
      <c r="J712">
        <f ca="1">(Earth_Data!$B$1/SQRT(1-Earth_Data!$B$2^2*SIN(RADIANS(User_Model_Calcs!B712))^2))*COS(RADIANS(User_Model_Calcs!B712))</f>
        <v>5402.3443990867463</v>
      </c>
      <c r="K712">
        <f ca="1">((Earth_Data!$B$1*(1-Earth_Data!$B$2^2))/SQRT(1-Earth_Data!$B$2^2*SIN(RADIANS(User_Model_Calcs!B712))^2))*SIN(RADIANS(User_Model_Calcs!B712))</f>
        <v>-3379.1107002573435</v>
      </c>
      <c r="L712">
        <f t="shared" ca="1" si="116"/>
        <v>-32.025554533598758</v>
      </c>
      <c r="M712">
        <f t="shared" ca="1" si="117"/>
        <v>6372.1043722570657</v>
      </c>
      <c r="N712">
        <f ca="1">SQRT(User_Model_Calcs!M712^2+Sat_Data!$B$3^2-2*User_Model_Calcs!M712*Sat_Data!$B$3*COS(RADIANS(L712))*COS(RADIANS(I712)))</f>
        <v>36928.835483166258</v>
      </c>
      <c r="O712">
        <f ca="1">DEGREES(ACOS(((Earth_Data!$B$1+Sat_Data!$B$2)/User_Model_Calcs!N712)*SQRT(1-COS(RADIANS(User_Model_Calcs!I712))^2*COS(RADIANS(User_Model_Calcs!B712))^2)))</f>
        <v>52.309830780640972</v>
      </c>
      <c r="P712">
        <f t="shared" ca="1" si="114"/>
        <v>6.7035988695127946</v>
      </c>
    </row>
    <row r="713" spans="1:16" x14ac:dyDescent="0.25">
      <c r="A713">
        <f t="shared" ca="1" si="112"/>
        <v>105.94648682694995</v>
      </c>
      <c r="B713">
        <f t="shared" ca="1" si="113"/>
        <v>-30.168436585887534</v>
      </c>
      <c r="C713" s="6">
        <v>20135.9375</v>
      </c>
      <c r="D713">
        <f t="shared" ca="1" si="110"/>
        <v>0.75</v>
      </c>
      <c r="E713" s="1">
        <v>0.65</v>
      </c>
      <c r="F713">
        <v>19.899999999999999</v>
      </c>
      <c r="G713">
        <f t="shared" ca="1" si="115"/>
        <v>42.007420362456692</v>
      </c>
      <c r="H713">
        <f t="shared" ca="1" si="111"/>
        <v>16.713539290502979</v>
      </c>
      <c r="I713">
        <f ca="1">User_Model_Calcs!A713-Sat_Data!$B$5</f>
        <v>-4.0535131730500495</v>
      </c>
      <c r="J713">
        <f ca="1">(Earth_Data!$B$1/SQRT(1-Earth_Data!$B$2^2*SIN(RADIANS(User_Model_Calcs!B713))^2))*COS(RADIANS(User_Model_Calcs!B713))</f>
        <v>5518.8996492959259</v>
      </c>
      <c r="K713">
        <f ca="1">((Earth_Data!$B$1*(1-Earth_Data!$B$2^2))/SQRT(1-Earth_Data!$B$2^2*SIN(RADIANS(User_Model_Calcs!B713))^2))*SIN(RADIANS(User_Model_Calcs!B713))</f>
        <v>-3186.5314099261877</v>
      </c>
      <c r="L713">
        <f t="shared" ca="1" si="116"/>
        <v>-30.001504382955694</v>
      </c>
      <c r="M713">
        <f t="shared" ca="1" si="117"/>
        <v>6372.7730043870915</v>
      </c>
      <c r="N713">
        <f ca="1">SQRT(User_Model_Calcs!M713^2+Sat_Data!$B$3^2-2*User_Model_Calcs!M713*Sat_Data!$B$3*COS(RADIANS(L713))*COS(RADIANS(I713)))</f>
        <v>36799.345591370176</v>
      </c>
      <c r="O713">
        <f ca="1">DEGREES(ACOS(((Earth_Data!$B$1+Sat_Data!$B$2)/User_Model_Calcs!N713)*SQRT(1-COS(RADIANS(User_Model_Calcs!I713))^2*COS(RADIANS(User_Model_Calcs!B713))^2)))</f>
        <v>54.545997636320649</v>
      </c>
      <c r="P713">
        <f t="shared" ca="1" si="114"/>
        <v>8.0265518548369279</v>
      </c>
    </row>
    <row r="714" spans="1:16" x14ac:dyDescent="0.25">
      <c r="A714">
        <f t="shared" ca="1" si="112"/>
        <v>109.51907672728541</v>
      </c>
      <c r="B714">
        <f t="shared" ca="1" si="113"/>
        <v>-30.135495023701246</v>
      </c>
      <c r="C714" s="6">
        <v>20135.9375</v>
      </c>
      <c r="D714">
        <f t="shared" ca="1" si="110"/>
        <v>0.75</v>
      </c>
      <c r="E714" s="1">
        <v>0.65</v>
      </c>
      <c r="F714">
        <v>19.899999999999999</v>
      </c>
      <c r="G714">
        <f t="shared" ca="1" si="115"/>
        <v>42.007420362456692</v>
      </c>
      <c r="H714">
        <f t="shared" ca="1" si="111"/>
        <v>14.872990485918994</v>
      </c>
      <c r="I714">
        <f ca="1">User_Model_Calcs!A714-Sat_Data!$B$5</f>
        <v>-0.48092327271459112</v>
      </c>
      <c r="J714">
        <f ca="1">(Earth_Data!$B$1/SQRT(1-Earth_Data!$B$2^2*SIN(RADIANS(User_Model_Calcs!B714))^2))*COS(RADIANS(User_Model_Calcs!B714))</f>
        <v>5520.7339000152379</v>
      </c>
      <c r="K714">
        <f ca="1">((Earth_Data!$B$1*(1-Earth_Data!$B$2^2))/SQRT(1-Earth_Data!$B$2^2*SIN(RADIANS(User_Model_Calcs!B714))^2))*SIN(RADIANS(User_Model_Calcs!B714))</f>
        <v>-3183.3737655041737</v>
      </c>
      <c r="L714">
        <f t="shared" ca="1" si="116"/>
        <v>-29.96867281277051</v>
      </c>
      <c r="M714">
        <f t="shared" ca="1" si="117"/>
        <v>6372.7836402688017</v>
      </c>
      <c r="N714">
        <f ca="1">SQRT(User_Model_Calcs!M714^2+Sat_Data!$B$3^2-2*User_Model_Calcs!M714*Sat_Data!$B$3*COS(RADIANS(L714))*COS(RADIANS(I714)))</f>
        <v>36781.645954725609</v>
      </c>
      <c r="O714">
        <f ca="1">DEGREES(ACOS(((Earth_Data!$B$1+Sat_Data!$B$2)/User_Model_Calcs!N714)*SQRT(1-COS(RADIANS(User_Model_Calcs!I714))^2*COS(RADIANS(User_Model_Calcs!B714))^2)))</f>
        <v>54.860127979544899</v>
      </c>
      <c r="P714">
        <f t="shared" ca="1" si="114"/>
        <v>0.95785880370805243</v>
      </c>
    </row>
    <row r="715" spans="1:16" x14ac:dyDescent="0.25">
      <c r="A715">
        <f t="shared" ca="1" si="112"/>
        <v>109.22419439068045</v>
      </c>
      <c r="B715">
        <f t="shared" ca="1" si="113"/>
        <v>-29.394957740664353</v>
      </c>
      <c r="C715" s="6">
        <v>20135.9375</v>
      </c>
      <c r="D715">
        <f t="shared" ca="1" si="110"/>
        <v>0.75</v>
      </c>
      <c r="E715" s="1">
        <v>0.65</v>
      </c>
      <c r="F715">
        <v>19.899999999999999</v>
      </c>
      <c r="G715">
        <f t="shared" ca="1" si="115"/>
        <v>42.007420362456692</v>
      </c>
      <c r="H715">
        <f t="shared" ca="1" si="111"/>
        <v>17.246387426255055</v>
      </c>
      <c r="I715">
        <f ca="1">User_Model_Calcs!A715-Sat_Data!$B$5</f>
        <v>-0.77580560931954778</v>
      </c>
      <c r="J715">
        <f ca="1">(Earth_Data!$B$1/SQRT(1-Earth_Data!$B$2^2*SIN(RADIANS(User_Model_Calcs!B715))^2))*COS(RADIANS(User_Model_Calcs!B715))</f>
        <v>5561.485725991708</v>
      </c>
      <c r="K715">
        <f ca="1">((Earth_Data!$B$1*(1-Earth_Data!$B$2^2))/SQRT(1-Earth_Data!$B$2^2*SIN(RADIANS(User_Model_Calcs!B715))^2))*SIN(RADIANS(User_Model_Calcs!B715))</f>
        <v>-3112.11683995769</v>
      </c>
      <c r="L715">
        <f t="shared" ca="1" si="116"/>
        <v>-29.23066582913507</v>
      </c>
      <c r="M715">
        <f t="shared" ca="1" si="117"/>
        <v>6373.0208461888587</v>
      </c>
      <c r="N715">
        <f ca="1">SQRT(User_Model_Calcs!M715^2+Sat_Data!$B$3^2-2*User_Model_Calcs!M715*Sat_Data!$B$3*COS(RADIANS(L715))*COS(RADIANS(I715)))</f>
        <v>36735.304043430377</v>
      </c>
      <c r="O715">
        <f ca="1">DEGREES(ACOS(((Earth_Data!$B$1+Sat_Data!$B$2)/User_Model_Calcs!N715)*SQRT(1-COS(RADIANS(User_Model_Calcs!I715))^2*COS(RADIANS(User_Model_Calcs!B715))^2)))</f>
        <v>55.700042377012331</v>
      </c>
      <c r="P715">
        <f t="shared" ca="1" si="114"/>
        <v>1.5803045590127514</v>
      </c>
    </row>
    <row r="716" spans="1:16" x14ac:dyDescent="0.25">
      <c r="A716">
        <f t="shared" ca="1" si="112"/>
        <v>107.73605002665747</v>
      </c>
      <c r="B716">
        <f t="shared" ca="1" si="113"/>
        <v>-34.007058684444964</v>
      </c>
      <c r="C716" s="6">
        <v>20135.9375</v>
      </c>
      <c r="D716">
        <f t="shared" ca="1" si="110"/>
        <v>3</v>
      </c>
      <c r="E716" s="1">
        <v>0.65</v>
      </c>
      <c r="F716">
        <v>19.899999999999999</v>
      </c>
      <c r="G716">
        <f t="shared" ca="1" si="115"/>
        <v>54.048620189015942</v>
      </c>
      <c r="H716">
        <f t="shared" ca="1" si="111"/>
        <v>19.316574901180708</v>
      </c>
      <c r="I716">
        <f ca="1">User_Model_Calcs!A716-Sat_Data!$B$5</f>
        <v>-2.2639499733425339</v>
      </c>
      <c r="J716">
        <f ca="1">(Earth_Data!$B$1/SQRT(1-Earth_Data!$B$2^2*SIN(RADIANS(User_Model_Calcs!B716))^2))*COS(RADIANS(User_Model_Calcs!B716))</f>
        <v>5292.8230650816195</v>
      </c>
      <c r="K716">
        <f ca="1">((Earth_Data!$B$1*(1-Earth_Data!$B$2^2))/SQRT(1-Earth_Data!$B$2^2*SIN(RADIANS(User_Model_Calcs!B716))^2))*SIN(RADIANS(User_Model_Calcs!B716))</f>
        <v>-3547.096914692107</v>
      </c>
      <c r="L716">
        <f t="shared" ca="1" si="116"/>
        <v>-33.828849664179934</v>
      </c>
      <c r="M716">
        <f t="shared" ca="1" si="117"/>
        <v>6371.4890347922792</v>
      </c>
      <c r="N716">
        <f ca="1">SQRT(User_Model_Calcs!M716^2+Sat_Data!$B$3^2-2*User_Model_Calcs!M716*Sat_Data!$B$3*COS(RADIANS(L716))*COS(RADIANS(I716)))</f>
        <v>37046.245376403902</v>
      </c>
      <c r="O716">
        <f ca="1">DEGREES(ACOS(((Earth_Data!$B$1+Sat_Data!$B$2)/User_Model_Calcs!N716)*SQRT(1-COS(RADIANS(User_Model_Calcs!I716))^2*COS(RADIANS(User_Model_Calcs!B716))^2)))</f>
        <v>50.38310630619381</v>
      </c>
      <c r="P716">
        <f t="shared" ca="1" si="114"/>
        <v>4.0432465349302413</v>
      </c>
    </row>
    <row r="717" spans="1:16" x14ac:dyDescent="0.25">
      <c r="A717">
        <f t="shared" ca="1" si="112"/>
        <v>108.31507316814654</v>
      </c>
      <c r="B717">
        <f t="shared" ca="1" si="113"/>
        <v>-29.660899260175821</v>
      </c>
      <c r="C717" s="6">
        <v>20135.9375</v>
      </c>
      <c r="D717">
        <f t="shared" ca="1" si="110"/>
        <v>0.75</v>
      </c>
      <c r="E717" s="1">
        <v>0.65</v>
      </c>
      <c r="F717">
        <v>19.899999999999999</v>
      </c>
      <c r="G717">
        <f t="shared" ca="1" si="115"/>
        <v>42.007420362456692</v>
      </c>
      <c r="H717">
        <f t="shared" ca="1" si="111"/>
        <v>21.245394333621952</v>
      </c>
      <c r="I717">
        <f ca="1">User_Model_Calcs!A717-Sat_Data!$B$5</f>
        <v>-1.6849268318534598</v>
      </c>
      <c r="J717">
        <f ca="1">(Earth_Data!$B$1/SQRT(1-Earth_Data!$B$2^2*SIN(RADIANS(User_Model_Calcs!B717))^2))*COS(RADIANS(User_Model_Calcs!B717))</f>
        <v>5546.9574872987023</v>
      </c>
      <c r="K717">
        <f ca="1">((Earth_Data!$B$1*(1-Earth_Data!$B$2^2))/SQRT(1-Earth_Data!$B$2^2*SIN(RADIANS(User_Model_Calcs!B717))^2))*SIN(RADIANS(User_Model_Calcs!B717))</f>
        <v>-3137.7662339176618</v>
      </c>
      <c r="L717">
        <f t="shared" ca="1" si="116"/>
        <v>-29.49568601139454</v>
      </c>
      <c r="M717">
        <f t="shared" ca="1" si="117"/>
        <v>6372.9360819494314</v>
      </c>
      <c r="N717">
        <f ca="1">SQRT(User_Model_Calcs!M717^2+Sat_Data!$B$3^2-2*User_Model_Calcs!M717*Sat_Data!$B$3*COS(RADIANS(L717))*COS(RADIANS(I717)))</f>
        <v>36754.127384790976</v>
      </c>
      <c r="O717">
        <f ca="1">DEGREES(ACOS(((Earth_Data!$B$1+Sat_Data!$B$2)/User_Model_Calcs!N717)*SQRT(1-COS(RADIANS(User_Model_Calcs!I717))^2*COS(RADIANS(User_Model_Calcs!B717))^2)))</f>
        <v>55.356844565854466</v>
      </c>
      <c r="P717">
        <f t="shared" ca="1" si="114"/>
        <v>3.4017948739056658</v>
      </c>
    </row>
    <row r="718" spans="1:16" x14ac:dyDescent="0.25">
      <c r="A718">
        <f t="shared" ca="1" si="112"/>
        <v>110.04377914981015</v>
      </c>
      <c r="B718">
        <f t="shared" ca="1" si="113"/>
        <v>-32.972703970685906</v>
      </c>
      <c r="C718" s="6">
        <v>20135.9375</v>
      </c>
      <c r="D718">
        <f t="shared" ca="1" si="110"/>
        <v>0.75</v>
      </c>
      <c r="E718" s="1">
        <v>0.65</v>
      </c>
      <c r="F718">
        <v>19.899999999999999</v>
      </c>
      <c r="G718">
        <f t="shared" ca="1" si="115"/>
        <v>42.007420362456692</v>
      </c>
      <c r="H718">
        <f t="shared" ca="1" si="111"/>
        <v>16.194612246150193</v>
      </c>
      <c r="I718">
        <f ca="1">User_Model_Calcs!A718-Sat_Data!$B$5</f>
        <v>4.3779149810148965E-2</v>
      </c>
      <c r="J718">
        <f ca="1">(Earth_Data!$B$1/SQRT(1-Earth_Data!$B$2^2*SIN(RADIANS(User_Model_Calcs!B718))^2))*COS(RADIANS(User_Model_Calcs!B718))</f>
        <v>5356.1255622127946</v>
      </c>
      <c r="K718">
        <f ca="1">((Earth_Data!$B$1*(1-Earth_Data!$B$2^2))/SQRT(1-Earth_Data!$B$2^2*SIN(RADIANS(User_Model_Calcs!B718))^2))*SIN(RADIANS(User_Model_Calcs!B718))</f>
        <v>-3451.4206186493193</v>
      </c>
      <c r="L718">
        <f t="shared" ca="1" si="116"/>
        <v>-32.797227886938153</v>
      </c>
      <c r="M718">
        <f t="shared" ca="1" si="117"/>
        <v>6371.8431654449068</v>
      </c>
      <c r="N718">
        <f ca="1">SQRT(User_Model_Calcs!M718^2+Sat_Data!$B$3^2-2*User_Model_Calcs!M718*Sat_Data!$B$3*COS(RADIANS(L718))*COS(RADIANS(I718)))</f>
        <v>36969.478803334074</v>
      </c>
      <c r="O718">
        <f ca="1">DEGREES(ACOS(((Earth_Data!$B$1+Sat_Data!$B$2)/User_Model_Calcs!N718)*SQRT(1-COS(RADIANS(User_Model_Calcs!I718))^2*COS(RADIANS(User_Model_Calcs!B718))^2)))</f>
        <v>51.631844676098282</v>
      </c>
      <c r="P718">
        <f t="shared" ca="1" si="114"/>
        <v>8.0440937359016168E-2</v>
      </c>
    </row>
    <row r="719" spans="1:16" x14ac:dyDescent="0.25">
      <c r="A719">
        <f t="shared" ca="1" si="112"/>
        <v>108.44933421909657</v>
      </c>
      <c r="B719">
        <f t="shared" ca="1" si="113"/>
        <v>-32.084431476128891</v>
      </c>
      <c r="C719" s="6">
        <v>20135.9375</v>
      </c>
      <c r="D719">
        <f t="shared" ca="1" si="110"/>
        <v>3</v>
      </c>
      <c r="E719" s="1">
        <v>0.65</v>
      </c>
      <c r="F719">
        <v>19.899999999999999</v>
      </c>
      <c r="G719">
        <f t="shared" ca="1" si="115"/>
        <v>54.048620189015942</v>
      </c>
      <c r="H719">
        <f t="shared" ca="1" si="111"/>
        <v>17.778961271848413</v>
      </c>
      <c r="I719">
        <f ca="1">User_Model_Calcs!A719-Sat_Data!$B$5</f>
        <v>-1.5506657809034294</v>
      </c>
      <c r="J719">
        <f ca="1">(Earth_Data!$B$1/SQRT(1-Earth_Data!$B$2^2*SIN(RADIANS(User_Model_Calcs!B719))^2))*COS(RADIANS(User_Model_Calcs!B719))</f>
        <v>5409.0937008718802</v>
      </c>
      <c r="K719">
        <f ca="1">((Earth_Data!$B$1*(1-Earth_Data!$B$2^2))/SQRT(1-Earth_Data!$B$2^2*SIN(RADIANS(User_Model_Calcs!B719))^2))*SIN(RADIANS(User_Model_Calcs!B719))</f>
        <v>-3368.3687390796731</v>
      </c>
      <c r="L719">
        <f t="shared" ca="1" si="116"/>
        <v>-31.911484303580984</v>
      </c>
      <c r="M719">
        <f t="shared" ca="1" si="117"/>
        <v>6372.1427029862598</v>
      </c>
      <c r="N719">
        <f ca="1">SQRT(User_Model_Calcs!M719^2+Sat_Data!$B$3^2-2*User_Model_Calcs!M719*Sat_Data!$B$3*COS(RADIANS(L719))*COS(RADIANS(I719)))</f>
        <v>36911.331335939831</v>
      </c>
      <c r="O719">
        <f ca="1">DEGREES(ACOS(((Earth_Data!$B$1+Sat_Data!$B$2)/User_Model_Calcs!N719)*SQRT(1-COS(RADIANS(User_Model_Calcs!I719))^2*COS(RADIANS(User_Model_Calcs!B719))^2)))</f>
        <v>52.603787279139695</v>
      </c>
      <c r="P719">
        <f t="shared" ca="1" si="114"/>
        <v>2.9175375578127634</v>
      </c>
    </row>
    <row r="720" spans="1:16" x14ac:dyDescent="0.25">
      <c r="A720">
        <f t="shared" ca="1" si="112"/>
        <v>110.12285199778532</v>
      </c>
      <c r="B720">
        <f t="shared" ca="1" si="113"/>
        <v>-32.417528108378747</v>
      </c>
      <c r="C720" s="6">
        <v>20135.9375</v>
      </c>
      <c r="D720">
        <f t="shared" ca="1" si="110"/>
        <v>3</v>
      </c>
      <c r="E720" s="1">
        <v>0.65</v>
      </c>
      <c r="F720">
        <v>19.899999999999999</v>
      </c>
      <c r="G720">
        <f t="shared" ca="1" si="115"/>
        <v>54.048620189015942</v>
      </c>
      <c r="H720">
        <f t="shared" ca="1" si="111"/>
        <v>15.134454617246055</v>
      </c>
      <c r="I720">
        <f ca="1">User_Model_Calcs!A720-Sat_Data!$B$5</f>
        <v>0.12285199778531819</v>
      </c>
      <c r="J720">
        <f ca="1">(Earth_Data!$B$1/SQRT(1-Earth_Data!$B$2^2*SIN(RADIANS(User_Model_Calcs!B720))^2))*COS(RADIANS(User_Model_Calcs!B720))</f>
        <v>5389.3828053448615</v>
      </c>
      <c r="K720">
        <f ca="1">((Earth_Data!$B$1*(1-Earth_Data!$B$2^2))/SQRT(1-Earth_Data!$B$2^2*SIN(RADIANS(User_Model_Calcs!B720))^2))*SIN(RADIANS(User_Model_Calcs!B720))</f>
        <v>-3399.607432262399</v>
      </c>
      <c r="L720">
        <f t="shared" ca="1" si="116"/>
        <v>-32.243613076348915</v>
      </c>
      <c r="M720">
        <f t="shared" ca="1" si="117"/>
        <v>6372.0308941530247</v>
      </c>
      <c r="N720">
        <f ca="1">SQRT(User_Model_Calcs!M720^2+Sat_Data!$B$3^2-2*User_Model_Calcs!M720*Sat_Data!$B$3*COS(RADIANS(L720))*COS(RADIANS(I720)))</f>
        <v>36931.573783724227</v>
      </c>
      <c r="O720">
        <f ca="1">DEGREES(ACOS(((Earth_Data!$B$1+Sat_Data!$B$2)/User_Model_Calcs!N720)*SQRT(1-COS(RADIANS(User_Model_Calcs!I720))^2*COS(RADIANS(User_Model_Calcs!B720))^2)))</f>
        <v>52.262660066695098</v>
      </c>
      <c r="P720">
        <f t="shared" ca="1" si="114"/>
        <v>0.22916424642690375</v>
      </c>
    </row>
    <row r="721" spans="1:16" x14ac:dyDescent="0.25">
      <c r="A721">
        <f t="shared" ca="1" si="112"/>
        <v>108.3225987675426</v>
      </c>
      <c r="B721">
        <f t="shared" ca="1" si="113"/>
        <v>-34.011823484169838</v>
      </c>
      <c r="C721" s="6">
        <v>20135.9375</v>
      </c>
      <c r="D721">
        <f t="shared" ca="1" si="110"/>
        <v>3</v>
      </c>
      <c r="E721" s="1">
        <v>0.65</v>
      </c>
      <c r="F721">
        <v>19.899999999999999</v>
      </c>
      <c r="G721">
        <f t="shared" ca="1" si="115"/>
        <v>54.048620189015942</v>
      </c>
      <c r="H721">
        <f t="shared" ca="1" si="111"/>
        <v>20.319993217261519</v>
      </c>
      <c r="I721">
        <f ca="1">User_Model_Calcs!A721-Sat_Data!$B$5</f>
        <v>-1.6774012324573988</v>
      </c>
      <c r="J721">
        <f ca="1">(Earth_Data!$B$1/SQRT(1-Earth_Data!$B$2^2*SIN(RADIANS(User_Model_Calcs!B721))^2))*COS(RADIANS(User_Model_Calcs!B721))</f>
        <v>5292.5274460278115</v>
      </c>
      <c r="K721">
        <f ca="1">((Earth_Data!$B$1*(1-Earth_Data!$B$2^2))/SQRT(1-Earth_Data!$B$2^2*SIN(RADIANS(User_Model_Calcs!B721))^2))*SIN(RADIANS(User_Model_Calcs!B721))</f>
        <v>-3547.5350322220684</v>
      </c>
      <c r="L721">
        <f t="shared" ca="1" si="116"/>
        <v>-33.833602407307602</v>
      </c>
      <c r="M721">
        <f t="shared" ca="1" si="117"/>
        <v>6371.4873908531354</v>
      </c>
      <c r="N721">
        <f ca="1">SQRT(User_Model_Calcs!M721^2+Sat_Data!$B$3^2-2*User_Model_Calcs!M721*Sat_Data!$B$3*COS(RADIANS(L721))*COS(RADIANS(I721)))</f>
        <v>37044.460696024784</v>
      </c>
      <c r="O721">
        <f ca="1">DEGREES(ACOS(((Earth_Data!$B$1+Sat_Data!$B$2)/User_Model_Calcs!N721)*SQRT(1-COS(RADIANS(User_Model_Calcs!I721))^2*COS(RADIANS(User_Model_Calcs!B721))^2)))</f>
        <v>50.411537028980028</v>
      </c>
      <c r="P721">
        <f t="shared" ca="1" si="114"/>
        <v>2.9968862532093499</v>
      </c>
    </row>
    <row r="722" spans="1:16" x14ac:dyDescent="0.25">
      <c r="A722">
        <f t="shared" ca="1" si="112"/>
        <v>109.70934047516239</v>
      </c>
      <c r="B722">
        <f t="shared" ca="1" si="113"/>
        <v>-32.217118688194098</v>
      </c>
      <c r="C722" s="6">
        <v>20135.9375</v>
      </c>
      <c r="D722">
        <f t="shared" ca="1" si="110"/>
        <v>3</v>
      </c>
      <c r="E722" s="1">
        <v>0.65</v>
      </c>
      <c r="F722">
        <v>19.899999999999999</v>
      </c>
      <c r="G722">
        <f t="shared" ca="1" si="115"/>
        <v>54.048620189015942</v>
      </c>
      <c r="H722">
        <f t="shared" ca="1" si="111"/>
        <v>17.363589680380915</v>
      </c>
      <c r="I722">
        <f ca="1">User_Model_Calcs!A722-Sat_Data!$B$5</f>
        <v>-0.29065952483760782</v>
      </c>
      <c r="J722">
        <f ca="1">(Earth_Data!$B$1/SQRT(1-Earth_Data!$B$2^2*SIN(RADIANS(User_Model_Calcs!B722))^2))*COS(RADIANS(User_Model_Calcs!B722))</f>
        <v>5401.2638642496413</v>
      </c>
      <c r="K722">
        <f ca="1">((Earth_Data!$B$1*(1-Earth_Data!$B$2^2))/SQRT(1-Earth_Data!$B$2^2*SIN(RADIANS(User_Model_Calcs!B722))^2))*SIN(RADIANS(User_Model_Calcs!B722))</f>
        <v>-3380.8260307395244</v>
      </c>
      <c r="L722">
        <f t="shared" ca="1" si="116"/>
        <v>-32.043783177175229</v>
      </c>
      <c r="M722">
        <f t="shared" ca="1" si="117"/>
        <v>6372.0982400913226</v>
      </c>
      <c r="N722">
        <f ca="1">SQRT(User_Model_Calcs!M722^2+Sat_Data!$B$3^2-2*User_Model_Calcs!M722*Sat_Data!$B$3*COS(RADIANS(L722))*COS(RADIANS(I722)))</f>
        <v>36918.083743411706</v>
      </c>
      <c r="O722">
        <f ca="1">DEGREES(ACOS(((Earth_Data!$B$1+Sat_Data!$B$2)/User_Model_Calcs!N722)*SQRT(1-COS(RADIANS(User_Model_Calcs!I722))^2*COS(RADIANS(User_Model_Calcs!B722))^2)))</f>
        <v>52.489529654265525</v>
      </c>
      <c r="P722">
        <f t="shared" ca="1" si="114"/>
        <v>0.54518363231916045</v>
      </c>
    </row>
    <row r="723" spans="1:16" x14ac:dyDescent="0.25">
      <c r="A723">
        <f t="shared" ca="1" si="112"/>
        <v>109.118550241645</v>
      </c>
      <c r="B723">
        <f t="shared" ca="1" si="113"/>
        <v>-32.441709636019517</v>
      </c>
      <c r="C723" s="6">
        <v>20135.9375</v>
      </c>
      <c r="D723">
        <f t="shared" ca="1" si="110"/>
        <v>0.75</v>
      </c>
      <c r="E723" s="1">
        <v>0.65</v>
      </c>
      <c r="F723">
        <v>19.899999999999999</v>
      </c>
      <c r="G723">
        <f t="shared" ca="1" si="115"/>
        <v>42.007420362456692</v>
      </c>
      <c r="H723">
        <f t="shared" ca="1" si="111"/>
        <v>22.484082438795596</v>
      </c>
      <c r="I723">
        <f ca="1">User_Model_Calcs!A723-Sat_Data!$B$5</f>
        <v>-0.88144975835500361</v>
      </c>
      <c r="J723">
        <f ca="1">(Earth_Data!$B$1/SQRT(1-Earth_Data!$B$2^2*SIN(RADIANS(User_Model_Calcs!B723))^2))*COS(RADIANS(User_Model_Calcs!B723))</f>
        <v>5387.9447641263332</v>
      </c>
      <c r="K723">
        <f ca="1">((Earth_Data!$B$1*(1-Earth_Data!$B$2^2))/SQRT(1-Earth_Data!$B$2^2*SIN(RADIANS(User_Model_Calcs!B723))^2))*SIN(RADIANS(User_Model_Calcs!B723))</f>
        <v>-3401.8708355250442</v>
      </c>
      <c r="L723">
        <f t="shared" ca="1" si="116"/>
        <v>-32.267725251012429</v>
      </c>
      <c r="M723">
        <f t="shared" ca="1" si="117"/>
        <v>6372.0227528526784</v>
      </c>
      <c r="N723">
        <f ca="1">SQRT(User_Model_Calcs!M723^2+Sat_Data!$B$3^2-2*User_Model_Calcs!M723*Sat_Data!$B$3*COS(RADIANS(L723))*COS(RADIANS(I723)))</f>
        <v>36933.92786047054</v>
      </c>
      <c r="O723">
        <f ca="1">DEGREES(ACOS(((Earth_Data!$B$1+Sat_Data!$B$2)/User_Model_Calcs!N723)*SQRT(1-COS(RADIANS(User_Model_Calcs!I723))^2*COS(RADIANS(User_Model_Calcs!B723))^2)))</f>
        <v>52.223272620395981</v>
      </c>
      <c r="P723">
        <f t="shared" ca="1" si="114"/>
        <v>1.6428222816791871</v>
      </c>
    </row>
    <row r="724" spans="1:16" x14ac:dyDescent="0.25">
      <c r="A724">
        <f t="shared" ca="1" si="112"/>
        <v>107.23388871786577</v>
      </c>
      <c r="B724">
        <f t="shared" ca="1" si="113"/>
        <v>-32.377457748315877</v>
      </c>
      <c r="C724" s="6">
        <v>20135.9375</v>
      </c>
      <c r="D724">
        <f t="shared" ca="1" si="110"/>
        <v>3</v>
      </c>
      <c r="E724" s="1">
        <v>0.65</v>
      </c>
      <c r="F724">
        <v>19.899999999999999</v>
      </c>
      <c r="G724">
        <f t="shared" ca="1" si="115"/>
        <v>54.048620189015942</v>
      </c>
      <c r="H724">
        <f t="shared" ca="1" si="111"/>
        <v>18.538281716519059</v>
      </c>
      <c r="I724">
        <f ca="1">User_Model_Calcs!A724-Sat_Data!$B$5</f>
        <v>-2.7661112821342329</v>
      </c>
      <c r="J724">
        <f ca="1">(Earth_Data!$B$1/SQRT(1-Earth_Data!$B$2^2*SIN(RADIANS(User_Model_Calcs!B724))^2))*COS(RADIANS(User_Model_Calcs!B724))</f>
        <v>5391.763617398572</v>
      </c>
      <c r="K724">
        <f ca="1">((Earth_Data!$B$1*(1-Earth_Data!$B$2^2))/SQRT(1-Earth_Data!$B$2^2*SIN(RADIANS(User_Model_Calcs!B724))^2))*SIN(RADIANS(User_Model_Calcs!B724))</f>
        <v>-3395.855509897478</v>
      </c>
      <c r="L724">
        <f t="shared" ca="1" si="116"/>
        <v>-32.203657910263296</v>
      </c>
      <c r="M724">
        <f t="shared" ca="1" si="117"/>
        <v>6372.0443775921703</v>
      </c>
      <c r="N724">
        <f ca="1">SQRT(User_Model_Calcs!M724^2+Sat_Data!$B$3^2-2*User_Model_Calcs!M724*Sat_Data!$B$3*COS(RADIANS(L724))*COS(RADIANS(I724)))</f>
        <v>36936.01582580799</v>
      </c>
      <c r="O724">
        <f ca="1">DEGREES(ACOS(((Earth_Data!$B$1+Sat_Data!$B$2)/User_Model_Calcs!N724)*SQRT(1-COS(RADIANS(User_Model_Calcs!I724))^2*COS(RADIANS(User_Model_Calcs!B724))^2)))</f>
        <v>52.188956074503679</v>
      </c>
      <c r="P724">
        <f t="shared" ca="1" si="114"/>
        <v>5.155583572437477</v>
      </c>
    </row>
    <row r="725" spans="1:16" x14ac:dyDescent="0.25">
      <c r="A725">
        <f t="shared" ca="1" si="112"/>
        <v>110.22694064911209</v>
      </c>
      <c r="B725">
        <f t="shared" ca="1" si="113"/>
        <v>-31.915235414381193</v>
      </c>
      <c r="C725" s="6">
        <v>20135.9375</v>
      </c>
      <c r="D725">
        <f t="shared" ca="1" si="110"/>
        <v>1.2</v>
      </c>
      <c r="E725" s="1">
        <v>0.65</v>
      </c>
      <c r="F725">
        <v>19.899999999999999</v>
      </c>
      <c r="G725">
        <f t="shared" ca="1" si="115"/>
        <v>46.089820015575185</v>
      </c>
      <c r="H725">
        <f t="shared" ca="1" si="111"/>
        <v>18.611974980406135</v>
      </c>
      <c r="I725">
        <f ca="1">User_Model_Calcs!A725-Sat_Data!$B$5</f>
        <v>0.22694064911209466</v>
      </c>
      <c r="J725">
        <f ca="1">(Earth_Data!$B$1/SQRT(1-Earth_Data!$B$2^2*SIN(RADIANS(User_Model_Calcs!B725))^2))*COS(RADIANS(User_Model_Calcs!B725))</f>
        <v>5419.0357941270167</v>
      </c>
      <c r="K725">
        <f ca="1">((Earth_Data!$B$1*(1-Earth_Data!$B$2^2))/SQRT(1-Earth_Data!$B$2^2*SIN(RADIANS(User_Model_Calcs!B725))^2))*SIN(RADIANS(User_Model_Calcs!B725))</f>
        <v>-3352.4579612663583</v>
      </c>
      <c r="L725">
        <f t="shared" ca="1" si="116"/>
        <v>-31.742788788484916</v>
      </c>
      <c r="M725">
        <f t="shared" ca="1" si="117"/>
        <v>6372.1992530121042</v>
      </c>
      <c r="N725">
        <f ca="1">SQRT(User_Model_Calcs!M725^2+Sat_Data!$B$3^2-2*User_Model_Calcs!M725*Sat_Data!$B$3*COS(RADIANS(L725))*COS(RADIANS(I725)))</f>
        <v>36897.767440726202</v>
      </c>
      <c r="O725">
        <f ca="1">DEGREES(ACOS(((Earth_Data!$B$1+Sat_Data!$B$2)/User_Model_Calcs!N725)*SQRT(1-COS(RADIANS(User_Model_Calcs!I725))^2*COS(RADIANS(User_Model_Calcs!B725))^2)))</f>
        <v>52.833603912657068</v>
      </c>
      <c r="P725">
        <f t="shared" ca="1" si="114"/>
        <v>0.42926615388545553</v>
      </c>
    </row>
    <row r="726" spans="1:16" x14ac:dyDescent="0.25">
      <c r="A726">
        <f t="shared" ca="1" si="112"/>
        <v>106.30802345646083</v>
      </c>
      <c r="B726">
        <f t="shared" ca="1" si="113"/>
        <v>-33.945922516260431</v>
      </c>
      <c r="C726" s="6">
        <v>20135.9375</v>
      </c>
      <c r="D726">
        <f t="shared" ca="1" si="110"/>
        <v>1.2</v>
      </c>
      <c r="E726" s="1">
        <v>0.65</v>
      </c>
      <c r="F726">
        <v>19.899999999999999</v>
      </c>
      <c r="G726">
        <f t="shared" ca="1" si="115"/>
        <v>46.089820015575185</v>
      </c>
      <c r="H726">
        <f t="shared" ca="1" si="111"/>
        <v>17.013118738534022</v>
      </c>
      <c r="I726">
        <f ca="1">User_Model_Calcs!A726-Sat_Data!$B$5</f>
        <v>-3.6919765435391696</v>
      </c>
      <c r="J726">
        <f ca="1">(Earth_Data!$B$1/SQRT(1-Earth_Data!$B$2^2*SIN(RADIANS(User_Model_Calcs!B726))^2))*COS(RADIANS(User_Model_Calcs!B726))</f>
        <v>5296.6128385745733</v>
      </c>
      <c r="K726">
        <f ca="1">((Earth_Data!$B$1*(1-Earth_Data!$B$2^2))/SQRT(1-Earth_Data!$B$2^2*SIN(RADIANS(User_Model_Calcs!B726))^2))*SIN(RADIANS(User_Model_Calcs!B726))</f>
        <v>-3541.4733685254077</v>
      </c>
      <c r="L726">
        <f t="shared" ca="1" si="116"/>
        <v>-33.767868627370696</v>
      </c>
      <c r="M726">
        <f t="shared" ca="1" si="117"/>
        <v>6371.5101178392315</v>
      </c>
      <c r="N726">
        <f ca="1">SQRT(User_Model_Calcs!M726^2+Sat_Data!$B$3^2-2*User_Model_Calcs!M726*Sat_Data!$B$3*COS(RADIANS(L726))*COS(RADIANS(I726)))</f>
        <v>37049.744379806943</v>
      </c>
      <c r="O726">
        <f ca="1">DEGREES(ACOS(((Earth_Data!$B$1+Sat_Data!$B$2)/User_Model_Calcs!N726)*SQRT(1-COS(RADIANS(User_Model_Calcs!I726))^2*COS(RADIANS(User_Model_Calcs!B726))^2)))</f>
        <v>50.327763160528207</v>
      </c>
      <c r="P726">
        <f t="shared" ca="1" si="114"/>
        <v>6.5915167904099183</v>
      </c>
    </row>
    <row r="727" spans="1:16" x14ac:dyDescent="0.25">
      <c r="A727">
        <f t="shared" ca="1" si="112"/>
        <v>108.33674213183329</v>
      </c>
      <c r="B727">
        <f t="shared" ca="1" si="113"/>
        <v>-32.419032661158688</v>
      </c>
      <c r="C727" s="6">
        <v>20135.9375</v>
      </c>
      <c r="D727">
        <f t="shared" ca="1" si="110"/>
        <v>1.2</v>
      </c>
      <c r="E727" s="1">
        <v>0.65</v>
      </c>
      <c r="F727">
        <v>19.899999999999999</v>
      </c>
      <c r="G727">
        <f t="shared" ca="1" si="115"/>
        <v>46.089820015575185</v>
      </c>
      <c r="H727">
        <f t="shared" ca="1" si="111"/>
        <v>23.021536578476827</v>
      </c>
      <c r="I727">
        <f ca="1">User_Model_Calcs!A727-Sat_Data!$B$5</f>
        <v>-1.6632578681667098</v>
      </c>
      <c r="J727">
        <f ca="1">(Earth_Data!$B$1/SQRT(1-Earth_Data!$B$2^2*SIN(RADIANS(User_Model_Calcs!B727))^2))*COS(RADIANS(User_Model_Calcs!B727))</f>
        <v>5389.2933597519241</v>
      </c>
      <c r="K727">
        <f ca="1">((Earth_Data!$B$1*(1-Earth_Data!$B$2^2))/SQRT(1-Earth_Data!$B$2^2*SIN(RADIANS(User_Model_Calcs!B727))^2))*SIN(RADIANS(User_Model_Calcs!B727))</f>
        <v>-3399.7482766171079</v>
      </c>
      <c r="L727">
        <f t="shared" ca="1" si="116"/>
        <v>-32.245113310449305</v>
      </c>
      <c r="M727">
        <f t="shared" ca="1" si="117"/>
        <v>6372.0303877043134</v>
      </c>
      <c r="N727">
        <f ca="1">SQRT(User_Model_Calcs!M727^2+Sat_Data!$B$3^2-2*User_Model_Calcs!M727*Sat_Data!$B$3*COS(RADIANS(L727))*COS(RADIANS(I727)))</f>
        <v>36934.253905839847</v>
      </c>
      <c r="O727">
        <f ca="1">DEGREES(ACOS(((Earth_Data!$B$1+Sat_Data!$B$2)/User_Model_Calcs!N727)*SQRT(1-COS(RADIANS(User_Model_Calcs!I727))^2*COS(RADIANS(User_Model_Calcs!B727))^2)))</f>
        <v>52.217998754675065</v>
      </c>
      <c r="P727">
        <f t="shared" ca="1" si="114"/>
        <v>3.1003146904060896</v>
      </c>
    </row>
    <row r="728" spans="1:16" x14ac:dyDescent="0.25">
      <c r="A728">
        <f t="shared" ca="1" si="112"/>
        <v>106.59697544223576</v>
      </c>
      <c r="B728">
        <f t="shared" ca="1" si="113"/>
        <v>-32.478288580460841</v>
      </c>
      <c r="C728" s="6">
        <v>20135.9375</v>
      </c>
      <c r="D728">
        <f t="shared" ca="1" si="110"/>
        <v>3</v>
      </c>
      <c r="E728" s="1">
        <v>0.65</v>
      </c>
      <c r="F728">
        <v>19.899999999999999</v>
      </c>
      <c r="G728">
        <f t="shared" ca="1" si="115"/>
        <v>54.048620189015942</v>
      </c>
      <c r="H728">
        <f t="shared" ca="1" si="111"/>
        <v>22.994043390951347</v>
      </c>
      <c r="I728">
        <f ca="1">User_Model_Calcs!A728-Sat_Data!$B$5</f>
        <v>-3.4030245577642404</v>
      </c>
      <c r="J728">
        <f ca="1">(Earth_Data!$B$1/SQRT(1-Earth_Data!$B$2^2*SIN(RADIANS(User_Model_Calcs!B728))^2))*COS(RADIANS(User_Model_Calcs!B728))</f>
        <v>5385.7676404658114</v>
      </c>
      <c r="K728">
        <f ca="1">((Earth_Data!$B$1*(1-Earth_Data!$B$2^2))/SQRT(1-Earth_Data!$B$2^2*SIN(RADIANS(User_Model_Calcs!B728))^2))*SIN(RADIANS(User_Model_Calcs!B728))</f>
        <v>-3405.2935058935859</v>
      </c>
      <c r="L728">
        <f t="shared" ca="1" si="116"/>
        <v>-32.304199521092812</v>
      </c>
      <c r="M728">
        <f t="shared" ca="1" si="117"/>
        <v>6372.0104314391783</v>
      </c>
      <c r="N728">
        <f ca="1">SQRT(User_Model_Calcs!M728^2+Sat_Data!$B$3^2-2*User_Model_Calcs!M728*Sat_Data!$B$3*COS(RADIANS(L728))*COS(RADIANS(I728)))</f>
        <v>36946.522726435534</v>
      </c>
      <c r="O728">
        <f ca="1">DEGREES(ACOS(((Earth_Data!$B$1+Sat_Data!$B$2)/User_Model_Calcs!N728)*SQRT(1-COS(RADIANS(User_Model_Calcs!I728))^2*COS(RADIANS(User_Model_Calcs!B728))^2)))</f>
        <v>52.013811770603951</v>
      </c>
      <c r="P728">
        <f t="shared" ca="1" si="114"/>
        <v>6.3190563094441003</v>
      </c>
    </row>
    <row r="729" spans="1:16" x14ac:dyDescent="0.25">
      <c r="A729">
        <f t="shared" ca="1" si="112"/>
        <v>110.27267522540987</v>
      </c>
      <c r="B729">
        <f t="shared" ca="1" si="113"/>
        <v>-29.61137062362624</v>
      </c>
      <c r="C729" s="6">
        <v>20135.9375</v>
      </c>
      <c r="D729">
        <f t="shared" ca="1" si="110"/>
        <v>1.2</v>
      </c>
      <c r="E729" s="1">
        <v>0.65</v>
      </c>
      <c r="F729">
        <v>19.899999999999999</v>
      </c>
      <c r="G729">
        <f t="shared" ca="1" si="115"/>
        <v>46.089820015575185</v>
      </c>
      <c r="H729">
        <f t="shared" ca="1" si="111"/>
        <v>17.374324254761916</v>
      </c>
      <c r="I729">
        <f ca="1">User_Model_Calcs!A729-Sat_Data!$B$5</f>
        <v>0.27267522540986988</v>
      </c>
      <c r="J729">
        <f ca="1">(Earth_Data!$B$1/SQRT(1-Earth_Data!$B$2^2*SIN(RADIANS(User_Model_Calcs!B729))^2))*COS(RADIANS(User_Model_Calcs!B729))</f>
        <v>5549.6722726109365</v>
      </c>
      <c r="K729">
        <f ca="1">((Earth_Data!$B$1*(1-Earth_Data!$B$2^2))/SQRT(1-Earth_Data!$B$2^2*SIN(RADIANS(User_Model_Calcs!B729))^2))*SIN(RADIANS(User_Model_Calcs!B729))</f>
        <v>-3132.9943573512423</v>
      </c>
      <c r="L729">
        <f t="shared" ca="1" si="116"/>
        <v>-29.446327892689755</v>
      </c>
      <c r="M729">
        <f t="shared" ca="1" si="117"/>
        <v>6372.9519044616491</v>
      </c>
      <c r="N729">
        <f ca="1">SQRT(User_Model_Calcs!M729^2+Sat_Data!$B$3^2-2*User_Model_Calcs!M729*Sat_Data!$B$3*COS(RADIANS(L729))*COS(RADIANS(I729)))</f>
        <v>36748.336021635565</v>
      </c>
      <c r="O729">
        <f ca="1">DEGREES(ACOS(((Earth_Data!$B$1+Sat_Data!$B$2)/User_Model_Calcs!N729)*SQRT(1-COS(RADIANS(User_Model_Calcs!I729))^2*COS(RADIANS(User_Model_Calcs!B729))^2)))</f>
        <v>55.461864552792157</v>
      </c>
      <c r="P729">
        <f t="shared" ca="1" si="114"/>
        <v>0.55183343330404666</v>
      </c>
    </row>
    <row r="730" spans="1:16" x14ac:dyDescent="0.25">
      <c r="A730">
        <f t="shared" ca="1" si="112"/>
        <v>106.35080151012178</v>
      </c>
      <c r="B730">
        <f t="shared" ca="1" si="113"/>
        <v>-29.493861676990971</v>
      </c>
      <c r="C730" s="6">
        <v>20135.9375</v>
      </c>
      <c r="D730">
        <f t="shared" ca="1" si="110"/>
        <v>0.75</v>
      </c>
      <c r="E730" s="1">
        <v>0.65</v>
      </c>
      <c r="F730">
        <v>19.899999999999999</v>
      </c>
      <c r="G730">
        <f t="shared" ca="1" si="115"/>
        <v>42.007420362456692</v>
      </c>
      <c r="H730">
        <f t="shared" ca="1" si="111"/>
        <v>16.283606378249793</v>
      </c>
      <c r="I730">
        <f ca="1">User_Model_Calcs!A730-Sat_Data!$B$5</f>
        <v>-3.6491984898782164</v>
      </c>
      <c r="J730">
        <f ca="1">(Earth_Data!$B$1/SQRT(1-Earth_Data!$B$2^2*SIN(RADIANS(User_Model_Calcs!B730))^2))*COS(RADIANS(User_Model_Calcs!B730))</f>
        <v>5556.0966327289407</v>
      </c>
      <c r="K730">
        <f ca="1">((Earth_Data!$B$1*(1-Earth_Data!$B$2^2))/SQRT(1-Earth_Data!$B$2^2*SIN(RADIANS(User_Model_Calcs!B730))^2))*SIN(RADIANS(User_Model_Calcs!B730))</f>
        <v>-3121.6636303111459</v>
      </c>
      <c r="L730">
        <f t="shared" ca="1" si="116"/>
        <v>-29.329225469907421</v>
      </c>
      <c r="M730">
        <f t="shared" ca="1" si="117"/>
        <v>6372.9893780728389</v>
      </c>
      <c r="N730">
        <f ca="1">SQRT(User_Model_Calcs!M730^2+Sat_Data!$B$3^2-2*User_Model_Calcs!M730*Sat_Data!$B$3*COS(RADIANS(L730))*COS(RADIANS(I730)))</f>
        <v>36753.824375354168</v>
      </c>
      <c r="O730">
        <f ca="1">DEGREES(ACOS(((Earth_Data!$B$1+Sat_Data!$B$2)/User_Model_Calcs!N730)*SQRT(1-COS(RADIANS(User_Model_Calcs!I730))^2*COS(RADIANS(User_Model_Calcs!B730))^2)))</f>
        <v>55.363511078670385</v>
      </c>
      <c r="P730">
        <f t="shared" ca="1" si="114"/>
        <v>7.381029169334913</v>
      </c>
    </row>
    <row r="731" spans="1:16" x14ac:dyDescent="0.25">
      <c r="A731">
        <f t="shared" ca="1" si="112"/>
        <v>109.20968504776917</v>
      </c>
      <c r="B731">
        <f t="shared" ca="1" si="113"/>
        <v>-32.578814394640304</v>
      </c>
      <c r="C731" s="6">
        <v>20135.9375</v>
      </c>
      <c r="D731">
        <f t="shared" ca="1" si="110"/>
        <v>1.2</v>
      </c>
      <c r="E731" s="1">
        <v>0.65</v>
      </c>
      <c r="F731">
        <v>19.899999999999999</v>
      </c>
      <c r="G731">
        <f t="shared" ca="1" si="115"/>
        <v>46.089820015575185</v>
      </c>
      <c r="H731">
        <f t="shared" ca="1" si="111"/>
        <v>15.639546502225805</v>
      </c>
      <c r="I731">
        <f ca="1">User_Model_Calcs!A731-Sat_Data!$B$5</f>
        <v>-0.7903149522308297</v>
      </c>
      <c r="J731">
        <f ca="1">(Earth_Data!$B$1/SQRT(1-Earth_Data!$B$2^2*SIN(RADIANS(User_Model_Calcs!B731))^2))*COS(RADIANS(User_Model_Calcs!B731))</f>
        <v>5379.7731808834151</v>
      </c>
      <c r="K731">
        <f ca="1">((Earth_Data!$B$1*(1-Earth_Data!$B$2^2))/SQRT(1-Earth_Data!$B$2^2*SIN(RADIANS(User_Model_Calcs!B731))^2))*SIN(RADIANS(User_Model_Calcs!B731))</f>
        <v>-3414.6925834745748</v>
      </c>
      <c r="L731">
        <f t="shared" ca="1" si="116"/>
        <v>-32.404439126512152</v>
      </c>
      <c r="M731">
        <f t="shared" ca="1" si="117"/>
        <v>6371.9765314530723</v>
      </c>
      <c r="N731">
        <f ca="1">SQRT(User_Model_Calcs!M731^2+Sat_Data!$B$3^2-2*User_Model_Calcs!M731*Sat_Data!$B$3*COS(RADIANS(L731))*COS(RADIANS(I731)))</f>
        <v>36943.103891544153</v>
      </c>
      <c r="O731">
        <f ca="1">DEGREES(ACOS(((Earth_Data!$B$1+Sat_Data!$B$2)/User_Model_Calcs!N731)*SQRT(1-COS(RADIANS(User_Model_Calcs!I731))^2*COS(RADIANS(User_Model_Calcs!B731))^2)))</f>
        <v>52.069809128605392</v>
      </c>
      <c r="P731">
        <f t="shared" ca="1" si="114"/>
        <v>1.4675061277044523</v>
      </c>
    </row>
    <row r="732" spans="1:16" x14ac:dyDescent="0.25">
      <c r="A732">
        <f t="shared" ca="1" si="112"/>
        <v>105.99659504692325</v>
      </c>
      <c r="B732">
        <f t="shared" ca="1" si="113"/>
        <v>-29.629194985581726</v>
      </c>
      <c r="C732" s="6">
        <v>20135.9375</v>
      </c>
      <c r="D732">
        <f t="shared" ca="1" si="110"/>
        <v>3</v>
      </c>
      <c r="E732" s="1">
        <v>0.65</v>
      </c>
      <c r="F732">
        <v>19.899999999999999</v>
      </c>
      <c r="G732">
        <f t="shared" ca="1" si="115"/>
        <v>54.048620189015942</v>
      </c>
      <c r="H732">
        <f t="shared" ca="1" si="111"/>
        <v>22.462467338882213</v>
      </c>
      <c r="I732">
        <f ca="1">User_Model_Calcs!A732-Sat_Data!$B$5</f>
        <v>-4.0034049530767533</v>
      </c>
      <c r="J732">
        <f ca="1">(Earth_Data!$B$1/SQRT(1-Earth_Data!$B$2^2*SIN(RADIANS(User_Model_Calcs!B732))^2))*COS(RADIANS(User_Model_Calcs!B732))</f>
        <v>5548.6957533562972</v>
      </c>
      <c r="K732">
        <f ca="1">((Earth_Data!$B$1*(1-Earth_Data!$B$2^2))/SQRT(1-Earth_Data!$B$2^2*SIN(RADIANS(User_Model_Calcs!B732))^2))*SIN(RADIANS(User_Model_Calcs!B732))</f>
        <v>-3134.7119261075682</v>
      </c>
      <c r="L732">
        <f t="shared" ca="1" si="116"/>
        <v>-29.464090832141174</v>
      </c>
      <c r="M732">
        <f t="shared" ca="1" si="117"/>
        <v>6372.9462121529968</v>
      </c>
      <c r="N732">
        <f ca="1">SQRT(User_Model_Calcs!M732^2+Sat_Data!$B$3^2-2*User_Model_Calcs!M732*Sat_Data!$B$3*COS(RADIANS(L732))*COS(RADIANS(I732)))</f>
        <v>36764.914345259152</v>
      </c>
      <c r="O732">
        <f ca="1">DEGREES(ACOS(((Earth_Data!$B$1+Sat_Data!$B$2)/User_Model_Calcs!N732)*SQRT(1-COS(RADIANS(User_Model_Calcs!I732))^2*COS(RADIANS(User_Model_Calcs!B732))^2)))</f>
        <v>55.162908457383864</v>
      </c>
      <c r="P732">
        <f t="shared" ca="1" si="114"/>
        <v>8.0574150497191042</v>
      </c>
    </row>
    <row r="733" spans="1:16" x14ac:dyDescent="0.25">
      <c r="A733">
        <f t="shared" ca="1" si="112"/>
        <v>108.3419092926753</v>
      </c>
      <c r="B733">
        <f t="shared" ca="1" si="113"/>
        <v>-32.300862632749606</v>
      </c>
      <c r="C733" s="6">
        <v>20135.9375</v>
      </c>
      <c r="D733">
        <f t="shared" ca="1" si="110"/>
        <v>1.2</v>
      </c>
      <c r="E733" s="1">
        <v>0.65</v>
      </c>
      <c r="F733">
        <v>19.899999999999999</v>
      </c>
      <c r="G733">
        <f t="shared" ca="1" si="115"/>
        <v>46.089820015575185</v>
      </c>
      <c r="H733">
        <f t="shared" ca="1" si="111"/>
        <v>16.368722527295244</v>
      </c>
      <c r="I733">
        <f ca="1">User_Model_Calcs!A733-Sat_Data!$B$5</f>
        <v>-1.6580907073247033</v>
      </c>
      <c r="J733">
        <f ca="1">(Earth_Data!$B$1/SQRT(1-Earth_Data!$B$2^2*SIN(RADIANS(User_Model_Calcs!B733))^2))*COS(RADIANS(User_Model_Calcs!B733))</f>
        <v>5396.3072302738483</v>
      </c>
      <c r="K733">
        <f ca="1">((Earth_Data!$B$1*(1-Earth_Data!$B$2^2))/SQRT(1-Earth_Data!$B$2^2*SIN(RADIANS(User_Model_Calcs!B733))^2))*SIN(RADIANS(User_Model_Calcs!B733))</f>
        <v>-3388.6790892900199</v>
      </c>
      <c r="L733">
        <f t="shared" ca="1" si="116"/>
        <v>-32.12728393168836</v>
      </c>
      <c r="M733">
        <f t="shared" ca="1" si="117"/>
        <v>6372.0701262381954</v>
      </c>
      <c r="N733">
        <f ca="1">SQRT(User_Model_Calcs!M733^2+Sat_Data!$B$3^2-2*User_Model_Calcs!M733*Sat_Data!$B$3*COS(RADIANS(L733))*COS(RADIANS(I733)))</f>
        <v>36926.240131501509</v>
      </c>
      <c r="O733">
        <f ca="1">DEGREES(ACOS(((Earth_Data!$B$1+Sat_Data!$B$2)/User_Model_Calcs!N733)*SQRT(1-COS(RADIANS(User_Model_Calcs!I733))^2*COS(RADIANS(User_Model_Calcs!B733))^2)))</f>
        <v>52.352465979494369</v>
      </c>
      <c r="P733">
        <f t="shared" ca="1" si="114"/>
        <v>3.1007532174672319</v>
      </c>
    </row>
    <row r="734" spans="1:16" x14ac:dyDescent="0.25">
      <c r="A734">
        <f t="shared" ca="1" si="112"/>
        <v>108.6679400627855</v>
      </c>
      <c r="B734">
        <f t="shared" ca="1" si="113"/>
        <v>-31.716405452630831</v>
      </c>
      <c r="C734" s="6">
        <v>20135.9375</v>
      </c>
      <c r="D734">
        <f t="shared" ca="1" si="110"/>
        <v>3</v>
      </c>
      <c r="E734" s="1">
        <v>0.65</v>
      </c>
      <c r="F734">
        <v>19.899999999999999</v>
      </c>
      <c r="G734">
        <f t="shared" ca="1" si="115"/>
        <v>54.048620189015942</v>
      </c>
      <c r="H734">
        <f t="shared" ca="1" si="111"/>
        <v>19.804822509765817</v>
      </c>
      <c r="I734">
        <f ca="1">User_Model_Calcs!A734-Sat_Data!$B$5</f>
        <v>-1.3320599372144954</v>
      </c>
      <c r="J734">
        <f ca="1">(Earth_Data!$B$1/SQRT(1-Earth_Data!$B$2^2*SIN(RADIANS(User_Model_Calcs!B734))^2))*COS(RADIANS(User_Model_Calcs!B734))</f>
        <v>5430.6587504397121</v>
      </c>
      <c r="K734">
        <f ca="1">((Earth_Data!$B$1*(1-Earth_Data!$B$2^2))/SQRT(1-Earth_Data!$B$2^2*SIN(RADIANS(User_Model_Calcs!B734))^2))*SIN(RADIANS(User_Model_Calcs!B734))</f>
        <v>-3333.7236045248396</v>
      </c>
      <c r="L734">
        <f t="shared" ca="1" si="116"/>
        <v>-31.544554693937048</v>
      </c>
      <c r="M734">
        <f t="shared" ca="1" si="117"/>
        <v>6372.2654947117126</v>
      </c>
      <c r="N734">
        <f ca="1">SQRT(User_Model_Calcs!M734^2+Sat_Data!$B$3^2-2*User_Model_Calcs!M734*Sat_Data!$B$3*COS(RADIANS(L734))*COS(RADIANS(I734)))</f>
        <v>36886.123641020975</v>
      </c>
      <c r="O734">
        <f ca="1">DEGREES(ACOS(((Earth_Data!$B$1+Sat_Data!$B$2)/User_Model_Calcs!N734)*SQRT(1-COS(RADIANS(User_Model_Calcs!I734))^2*COS(RADIANS(User_Model_Calcs!B734))^2)))</f>
        <v>53.032310473151782</v>
      </c>
      <c r="P734">
        <f t="shared" ca="1" si="114"/>
        <v>2.5326109298786075</v>
      </c>
    </row>
    <row r="735" spans="1:16" x14ac:dyDescent="0.25">
      <c r="A735">
        <f t="shared" ca="1" si="112"/>
        <v>108.81716371997778</v>
      </c>
      <c r="B735">
        <f t="shared" ca="1" si="113"/>
        <v>-29.327768479606085</v>
      </c>
      <c r="C735" s="6">
        <v>20135.9375</v>
      </c>
      <c r="D735">
        <f t="shared" ca="1" si="110"/>
        <v>1.2</v>
      </c>
      <c r="E735" s="1">
        <v>0.65</v>
      </c>
      <c r="F735">
        <v>19.899999999999999</v>
      </c>
      <c r="G735">
        <f t="shared" ca="1" si="115"/>
        <v>46.089820015575185</v>
      </c>
      <c r="H735">
        <f t="shared" ca="1" si="111"/>
        <v>22.641857645616483</v>
      </c>
      <c r="I735">
        <f ca="1">User_Model_Calcs!A735-Sat_Data!$B$5</f>
        <v>-1.1828362800222152</v>
      </c>
      <c r="J735">
        <f ca="1">(Earth_Data!$B$1/SQRT(1-Earth_Data!$B$2^2*SIN(RADIANS(User_Model_Calcs!B735))^2))*COS(RADIANS(User_Model_Calcs!B735))</f>
        <v>5565.1372955610941</v>
      </c>
      <c r="K735">
        <f ca="1">((Earth_Data!$B$1*(1-Earth_Data!$B$2^2))/SQRT(1-Earth_Data!$B$2^2*SIN(RADIANS(User_Model_Calcs!B735))^2))*SIN(RADIANS(User_Model_Calcs!B735))</f>
        <v>-3105.6261177302608</v>
      </c>
      <c r="L735">
        <f t="shared" ca="1" si="116"/>
        <v>-29.163711572746212</v>
      </c>
      <c r="M735">
        <f t="shared" ca="1" si="117"/>
        <v>6373.0421857675929</v>
      </c>
      <c r="N735">
        <f ca="1">SQRT(User_Model_Calcs!M735^2+Sat_Data!$B$3^2-2*User_Model_Calcs!M735*Sat_Data!$B$3*COS(RADIANS(L735))*COS(RADIANS(I735)))</f>
        <v>36731.892332398398</v>
      </c>
      <c r="O735">
        <f ca="1">DEGREES(ACOS(((Earth_Data!$B$1+Sat_Data!$B$2)/User_Model_Calcs!N735)*SQRT(1-COS(RADIANS(User_Model_Calcs!I735))^2*COS(RADIANS(User_Model_Calcs!B735))^2)))</f>
        <v>55.762727629234085</v>
      </c>
      <c r="P735">
        <f t="shared" ca="1" si="114"/>
        <v>2.4138264504174383</v>
      </c>
    </row>
    <row r="736" spans="1:16" x14ac:dyDescent="0.25">
      <c r="A736">
        <f t="shared" ca="1" si="112"/>
        <v>108.1945604886868</v>
      </c>
      <c r="B736">
        <f t="shared" ca="1" si="113"/>
        <v>-33.537973083060528</v>
      </c>
      <c r="C736" s="6">
        <v>20135.9375</v>
      </c>
      <c r="D736">
        <f t="shared" ca="1" si="110"/>
        <v>0.75</v>
      </c>
      <c r="E736" s="1">
        <v>0.65</v>
      </c>
      <c r="F736">
        <v>19.899999999999999</v>
      </c>
      <c r="G736">
        <f t="shared" ca="1" si="115"/>
        <v>42.007420362456692</v>
      </c>
      <c r="H736">
        <f t="shared" ca="1" si="111"/>
        <v>22.344402859649986</v>
      </c>
      <c r="I736">
        <f ca="1">User_Model_Calcs!A736-Sat_Data!$B$5</f>
        <v>-1.805439511313196</v>
      </c>
      <c r="J736">
        <f ca="1">(Earth_Data!$B$1/SQRT(1-Earth_Data!$B$2^2*SIN(RADIANS(User_Model_Calcs!B736))^2))*COS(RADIANS(User_Model_Calcs!B736))</f>
        <v>5321.7464108312151</v>
      </c>
      <c r="K736">
        <f ca="1">((Earth_Data!$B$1*(1-Earth_Data!$B$2^2))/SQRT(1-Earth_Data!$B$2^2*SIN(RADIANS(User_Model_Calcs!B736))^2))*SIN(RADIANS(User_Model_Calcs!B736))</f>
        <v>-3503.8468764949143</v>
      </c>
      <c r="L736">
        <f t="shared" ca="1" si="116"/>
        <v>-33.360974998956117</v>
      </c>
      <c r="M736">
        <f t="shared" ca="1" si="117"/>
        <v>6371.6503195889591</v>
      </c>
      <c r="N736">
        <f ca="1">SQRT(User_Model_Calcs!M736^2+Sat_Data!$B$3^2-2*User_Model_Calcs!M736*Sat_Data!$B$3*COS(RADIANS(L736))*COS(RADIANS(I736)))</f>
        <v>37011.642645842738</v>
      </c>
      <c r="O736">
        <f ca="1">DEGREES(ACOS(((Earth_Data!$B$1+Sat_Data!$B$2)/User_Model_Calcs!N736)*SQRT(1-COS(RADIANS(User_Model_Calcs!I736))^2*COS(RADIANS(User_Model_Calcs!B736))^2)))</f>
        <v>50.941483458359293</v>
      </c>
      <c r="P736">
        <f t="shared" ca="1" si="114"/>
        <v>3.265367849907034</v>
      </c>
    </row>
    <row r="737" spans="1:16" x14ac:dyDescent="0.25">
      <c r="A737">
        <f t="shared" ca="1" si="112"/>
        <v>109.68271031163445</v>
      </c>
      <c r="B737">
        <f t="shared" ca="1" si="113"/>
        <v>-29.642913442089942</v>
      </c>
      <c r="C737" s="6">
        <v>20135.9375</v>
      </c>
      <c r="D737">
        <f t="shared" ca="1" si="110"/>
        <v>3</v>
      </c>
      <c r="E737" s="1">
        <v>0.65</v>
      </c>
      <c r="F737">
        <v>19.899999999999999</v>
      </c>
      <c r="G737">
        <f t="shared" ca="1" si="115"/>
        <v>54.048620189015942</v>
      </c>
      <c r="H737">
        <f t="shared" ca="1" si="111"/>
        <v>21.772042584099061</v>
      </c>
      <c r="I737">
        <f ca="1">User_Model_Calcs!A737-Sat_Data!$B$5</f>
        <v>-0.31728968836554827</v>
      </c>
      <c r="J737">
        <f ca="1">(Earth_Data!$B$1/SQRT(1-Earth_Data!$B$2^2*SIN(RADIANS(User_Model_Calcs!B737))^2))*COS(RADIANS(User_Model_Calcs!B737))</f>
        <v>5547.9438131623474</v>
      </c>
      <c r="K737">
        <f ca="1">((Earth_Data!$B$1*(1-Earth_Data!$B$2^2))/SQRT(1-Earth_Data!$B$2^2*SIN(RADIANS(User_Model_Calcs!B737))^2))*SIN(RADIANS(User_Model_Calcs!B737))</f>
        <v>-3136.0336429820181</v>
      </c>
      <c r="L737">
        <f t="shared" ca="1" si="116"/>
        <v>-29.477762058338786</v>
      </c>
      <c r="M737">
        <f t="shared" ca="1" si="117"/>
        <v>6372.9418296357799</v>
      </c>
      <c r="N737">
        <f ca="1">SQRT(User_Model_Calcs!M737^2+Sat_Data!$B$3^2-2*User_Model_Calcs!M737*Sat_Data!$B$3*COS(RADIANS(L737))*COS(RADIANS(I737)))</f>
        <v>36750.342908111459</v>
      </c>
      <c r="O737">
        <f ca="1">DEGREES(ACOS(((Earth_Data!$B$1+Sat_Data!$B$2)/User_Model_Calcs!N737)*SQRT(1-COS(RADIANS(User_Model_Calcs!I737))^2*COS(RADIANS(User_Model_Calcs!B737))^2)))</f>
        <v>55.425334695103999</v>
      </c>
      <c r="P737">
        <f t="shared" ca="1" si="114"/>
        <v>0.64149653811261809</v>
      </c>
    </row>
    <row r="738" spans="1:16" x14ac:dyDescent="0.25">
      <c r="A738">
        <f t="shared" ca="1" si="112"/>
        <v>106.62664918009384</v>
      </c>
      <c r="B738">
        <f t="shared" ca="1" si="113"/>
        <v>-29.570710975297342</v>
      </c>
      <c r="C738" s="6">
        <v>20135.9375</v>
      </c>
      <c r="D738">
        <f t="shared" ca="1" si="110"/>
        <v>3</v>
      </c>
      <c r="E738" s="1">
        <v>0.65</v>
      </c>
      <c r="F738">
        <v>19.899999999999999</v>
      </c>
      <c r="G738">
        <f t="shared" ca="1" si="115"/>
        <v>54.048620189015942</v>
      </c>
      <c r="H738">
        <f t="shared" ca="1" si="111"/>
        <v>16.941110847859669</v>
      </c>
      <c r="I738">
        <f ca="1">User_Model_Calcs!A738-Sat_Data!$B$5</f>
        <v>-3.3733508199061646</v>
      </c>
      <c r="J738">
        <f ca="1">(Earth_Data!$B$1/SQRT(1-Earth_Data!$B$2^2*SIN(RADIANS(User_Model_Calcs!B738))^2))*COS(RADIANS(User_Model_Calcs!B738))</f>
        <v>5551.8978281068876</v>
      </c>
      <c r="K738">
        <f ca="1">((Earth_Data!$B$1*(1-Earth_Data!$B$2^2))/SQRT(1-Earth_Data!$B$2^2*SIN(RADIANS(User_Model_Calcs!B738))^2))*SIN(RADIANS(User_Model_Calcs!B738))</f>
        <v>-3129.0752444188229</v>
      </c>
      <c r="L738">
        <f t="shared" ca="1" si="116"/>
        <v>-29.405808594773418</v>
      </c>
      <c r="M738">
        <f t="shared" ca="1" si="117"/>
        <v>6372.9648813541016</v>
      </c>
      <c r="N738">
        <f ca="1">SQRT(User_Model_Calcs!M738^2+Sat_Data!$B$3^2-2*User_Model_Calcs!M738*Sat_Data!$B$3*COS(RADIANS(L738))*COS(RADIANS(I738)))</f>
        <v>36756.749117323743</v>
      </c>
      <c r="O738">
        <f ca="1">DEGREES(ACOS(((Earth_Data!$B$1+Sat_Data!$B$2)/User_Model_Calcs!N738)*SQRT(1-COS(RADIANS(User_Model_Calcs!I738))^2*COS(RADIANS(User_Model_Calcs!B738))^2)))</f>
        <v>55.310206917214366</v>
      </c>
      <c r="P738">
        <f t="shared" ca="1" si="114"/>
        <v>6.8112420954971205</v>
      </c>
    </row>
    <row r="739" spans="1:16" x14ac:dyDescent="0.25">
      <c r="A739">
        <f t="shared" ca="1" si="112"/>
        <v>108.45088083785903</v>
      </c>
      <c r="B739">
        <f t="shared" ca="1" si="113"/>
        <v>-32.121854693176523</v>
      </c>
      <c r="C739" s="6">
        <v>20135.9375</v>
      </c>
      <c r="D739">
        <f t="shared" ca="1" si="110"/>
        <v>3</v>
      </c>
      <c r="E739" s="1">
        <v>0.65</v>
      </c>
      <c r="F739">
        <v>19.899999999999999</v>
      </c>
      <c r="G739">
        <f t="shared" ca="1" si="115"/>
        <v>54.048620189015942</v>
      </c>
      <c r="H739">
        <f t="shared" ca="1" si="111"/>
        <v>23.953998654406227</v>
      </c>
      <c r="I739">
        <f ca="1">User_Model_Calcs!A739-Sat_Data!$B$5</f>
        <v>-1.5491191621409683</v>
      </c>
      <c r="J739">
        <f ca="1">(Earth_Data!$B$1/SQRT(1-Earth_Data!$B$2^2*SIN(RADIANS(User_Model_Calcs!B739))^2))*COS(RADIANS(User_Model_Calcs!B739))</f>
        <v>5406.8883047285199</v>
      </c>
      <c r="K739">
        <f ca="1">((Earth_Data!$B$1*(1-Earth_Data!$B$2^2))/SQRT(1-Earth_Data!$B$2^2*SIN(RADIANS(User_Model_Calcs!B739))^2))*SIN(RADIANS(User_Model_Calcs!B739))</f>
        <v>-3371.8840133806639</v>
      </c>
      <c r="L739">
        <f t="shared" ca="1" si="116"/>
        <v>-31.948797618958491</v>
      </c>
      <c r="M739">
        <f t="shared" ca="1" si="117"/>
        <v>6372.1301728309145</v>
      </c>
      <c r="N739">
        <f ca="1">SQRT(User_Model_Calcs!M739^2+Sat_Data!$B$3^2-2*User_Model_Calcs!M739*Sat_Data!$B$3*COS(RADIANS(L739))*COS(RADIANS(I739)))</f>
        <v>36913.842898902963</v>
      </c>
      <c r="O739">
        <f ca="1">DEGREES(ACOS(((Earth_Data!$B$1+Sat_Data!$B$2)/User_Model_Calcs!N739)*SQRT(1-COS(RADIANS(User_Model_Calcs!I739))^2*COS(RADIANS(User_Model_Calcs!B739))^2)))</f>
        <v>52.561333875806064</v>
      </c>
      <c r="P739">
        <f t="shared" ca="1" si="114"/>
        <v>2.9116036245293371</v>
      </c>
    </row>
    <row r="740" spans="1:16" x14ac:dyDescent="0.25">
      <c r="A740">
        <f t="shared" ca="1" si="112"/>
        <v>110.07506147689246</v>
      </c>
      <c r="B740">
        <f t="shared" ca="1" si="113"/>
        <v>-32.495788961183031</v>
      </c>
      <c r="C740" s="6">
        <v>20135.9375</v>
      </c>
      <c r="D740">
        <f t="shared" ca="1" si="110"/>
        <v>0.75</v>
      </c>
      <c r="E740" s="1">
        <v>0.65</v>
      </c>
      <c r="F740">
        <v>19.899999999999999</v>
      </c>
      <c r="G740">
        <f t="shared" ca="1" si="115"/>
        <v>42.007420362456692</v>
      </c>
      <c r="H740">
        <f t="shared" ca="1" si="111"/>
        <v>19.694358009493222</v>
      </c>
      <c r="I740">
        <f ca="1">User_Model_Calcs!A740-Sat_Data!$B$5</f>
        <v>7.506147689245779E-2</v>
      </c>
      <c r="J740">
        <f ca="1">(Earth_Data!$B$1/SQRT(1-Earth_Data!$B$2^2*SIN(RADIANS(User_Model_Calcs!B740))^2))*COS(RADIANS(User_Model_Calcs!B740))</f>
        <v>5384.7252670043817</v>
      </c>
      <c r="K740">
        <f ca="1">((Earth_Data!$B$1*(1-Earth_Data!$B$2^2))/SQRT(1-Earth_Data!$B$2^2*SIN(RADIANS(User_Model_Calcs!B740))^2))*SIN(RADIANS(User_Model_Calcs!B740))</f>
        <v>-3406.9305215683312</v>
      </c>
      <c r="L740">
        <f t="shared" ca="1" si="116"/>
        <v>-32.32164992263688</v>
      </c>
      <c r="M740">
        <f t="shared" ca="1" si="117"/>
        <v>6372.0045338895725</v>
      </c>
      <c r="N740">
        <f ca="1">SQRT(User_Model_Calcs!M740^2+Sat_Data!$B$3^2-2*User_Model_Calcs!M740*Sat_Data!$B$3*COS(RADIANS(L740))*COS(RADIANS(I740)))</f>
        <v>36936.877417417549</v>
      </c>
      <c r="O740">
        <f ca="1">DEGREES(ACOS(((Earth_Data!$B$1+Sat_Data!$B$2)/User_Model_Calcs!N740)*SQRT(1-COS(RADIANS(User_Model_Calcs!I740))^2*COS(RADIANS(User_Model_Calcs!B740))^2)))</f>
        <v>52.173812143872972</v>
      </c>
      <c r="P740">
        <f t="shared" ca="1" si="114"/>
        <v>0.13971726509220592</v>
      </c>
    </row>
    <row r="741" spans="1:16" x14ac:dyDescent="0.25">
      <c r="A741">
        <f t="shared" ca="1" si="112"/>
        <v>110.3458829567796</v>
      </c>
      <c r="B741">
        <f t="shared" ca="1" si="113"/>
        <v>-29.702596374183464</v>
      </c>
      <c r="C741" s="6">
        <v>20135.9375</v>
      </c>
      <c r="D741">
        <f t="shared" ca="1" si="110"/>
        <v>3</v>
      </c>
      <c r="E741" s="1">
        <v>0.65</v>
      </c>
      <c r="F741">
        <v>19.899999999999999</v>
      </c>
      <c r="G741">
        <f t="shared" ca="1" si="115"/>
        <v>54.048620189015942</v>
      </c>
      <c r="H741">
        <f t="shared" ca="1" si="111"/>
        <v>17.598384564310784</v>
      </c>
      <c r="I741">
        <f ca="1">User_Model_Calcs!A741-Sat_Data!$B$5</f>
        <v>0.34588295677960446</v>
      </c>
      <c r="J741">
        <f ca="1">(Earth_Data!$B$1/SQRT(1-Earth_Data!$B$2^2*SIN(RADIANS(User_Model_Calcs!B741))^2))*COS(RADIANS(User_Model_Calcs!B741))</f>
        <v>5544.6687535871615</v>
      </c>
      <c r="K741">
        <f ca="1">((Earth_Data!$B$1*(1-Earth_Data!$B$2^2))/SQRT(1-Earth_Data!$B$2^2*SIN(RADIANS(User_Model_Calcs!B741))^2))*SIN(RADIANS(User_Model_Calcs!B741))</f>
        <v>-3141.7817830326107</v>
      </c>
      <c r="L741">
        <f t="shared" ca="1" si="116"/>
        <v>-29.53723995090612</v>
      </c>
      <c r="M741">
        <f t="shared" ca="1" si="117"/>
        <v>6372.9227485668916</v>
      </c>
      <c r="N741">
        <f ca="1">SQRT(User_Model_Calcs!M741^2+Sat_Data!$B$3^2-2*User_Model_Calcs!M741*Sat_Data!$B$3*COS(RADIANS(L741))*COS(RADIANS(I741)))</f>
        <v>36754.115238466678</v>
      </c>
      <c r="O741">
        <f ca="1">DEGREES(ACOS(((Earth_Data!$B$1+Sat_Data!$B$2)/User_Model_Calcs!N741)*SQRT(1-COS(RADIANS(User_Model_Calcs!I741))^2*COS(RADIANS(User_Model_Calcs!B741))^2)))</f>
        <v>55.356764180934313</v>
      </c>
      <c r="P741">
        <f t="shared" ca="1" si="114"/>
        <v>0.69802506748400994</v>
      </c>
    </row>
    <row r="742" spans="1:16" x14ac:dyDescent="0.25">
      <c r="A742">
        <f t="shared" ca="1" si="112"/>
        <v>106.1770182959315</v>
      </c>
      <c r="B742">
        <f t="shared" ca="1" si="113"/>
        <v>-30.883323710694757</v>
      </c>
      <c r="C742" s="6">
        <v>20135.9375</v>
      </c>
      <c r="D742">
        <f t="shared" ca="1" si="110"/>
        <v>3</v>
      </c>
      <c r="E742" s="1">
        <v>0.65</v>
      </c>
      <c r="F742">
        <v>19.899999999999999</v>
      </c>
      <c r="G742">
        <f t="shared" ca="1" si="115"/>
        <v>54.048620189015942</v>
      </c>
      <c r="H742">
        <f t="shared" ca="1" si="111"/>
        <v>19.860162778294765</v>
      </c>
      <c r="I742">
        <f ca="1">User_Model_Calcs!A742-Sat_Data!$B$5</f>
        <v>-3.8229817040684964</v>
      </c>
      <c r="J742">
        <f ca="1">(Earth_Data!$B$1/SQRT(1-Earth_Data!$B$2^2*SIN(RADIANS(User_Model_Calcs!B742))^2))*COS(RADIANS(User_Model_Calcs!B742))</f>
        <v>5478.6449264472985</v>
      </c>
      <c r="K742">
        <f ca="1">((Earth_Data!$B$1*(1-Earth_Data!$B$2^2))/SQRT(1-Earth_Data!$B$2^2*SIN(RADIANS(User_Model_Calcs!B742))^2))*SIN(RADIANS(User_Model_Calcs!B742))</f>
        <v>-3254.7998177931036</v>
      </c>
      <c r="L742">
        <f t="shared" ca="1" si="116"/>
        <v>-30.714058842832397</v>
      </c>
      <c r="M742">
        <f t="shared" ca="1" si="117"/>
        <v>6372.5404733114683</v>
      </c>
      <c r="N742">
        <f ca="1">SQRT(User_Model_Calcs!M742^2+Sat_Data!$B$3^2-2*User_Model_Calcs!M742*Sat_Data!$B$3*COS(RADIANS(L742))*COS(RADIANS(I742)))</f>
        <v>36843.551961456455</v>
      </c>
      <c r="O742">
        <f ca="1">DEGREES(ACOS(((Earth_Data!$B$1+Sat_Data!$B$2)/User_Model_Calcs!N742)*SQRT(1-COS(RADIANS(User_Model_Calcs!I742))^2*COS(RADIANS(User_Model_Calcs!B742))^2)))</f>
        <v>53.768104525666359</v>
      </c>
      <c r="P742">
        <f t="shared" ca="1" si="114"/>
        <v>7.4173312051067448</v>
      </c>
    </row>
    <row r="743" spans="1:16" x14ac:dyDescent="0.25">
      <c r="A743">
        <f t="shared" ca="1" si="112"/>
        <v>110.01109571394002</v>
      </c>
      <c r="B743">
        <f t="shared" ca="1" si="113"/>
        <v>-33.96756893481048</v>
      </c>
      <c r="C743" s="6">
        <v>20135.9375</v>
      </c>
      <c r="D743">
        <f t="shared" ca="1" si="110"/>
        <v>1.2</v>
      </c>
      <c r="E743" s="1">
        <v>0.65</v>
      </c>
      <c r="F743">
        <v>19.899999999999999</v>
      </c>
      <c r="G743">
        <f t="shared" ca="1" si="115"/>
        <v>46.089820015575185</v>
      </c>
      <c r="H743">
        <f t="shared" ca="1" si="111"/>
        <v>23.468496742977862</v>
      </c>
      <c r="I743">
        <f ca="1">User_Model_Calcs!A743-Sat_Data!$B$5</f>
        <v>1.1095713940022733E-2</v>
      </c>
      <c r="J743">
        <f ca="1">(Earth_Data!$B$1/SQRT(1-Earth_Data!$B$2^2*SIN(RADIANS(User_Model_Calcs!B743))^2))*COS(RADIANS(User_Model_Calcs!B743))</f>
        <v>5295.2716879765494</v>
      </c>
      <c r="K743">
        <f ca="1">((Earth_Data!$B$1*(1-Earth_Data!$B$2^2))/SQRT(1-Earth_Data!$B$2^2*SIN(RADIANS(User_Model_Calcs!B743))^2))*SIN(RADIANS(User_Model_Calcs!B743))</f>
        <v>-3543.4649475622814</v>
      </c>
      <c r="L743">
        <f t="shared" ca="1" si="116"/>
        <v>-33.789460026307388</v>
      </c>
      <c r="M743">
        <f t="shared" ca="1" si="117"/>
        <v>6371.5026551111614</v>
      </c>
      <c r="N743">
        <f ca="1">SQRT(User_Model_Calcs!M743^2+Sat_Data!$B$3^2-2*User_Model_Calcs!M743*Sat_Data!$B$3*COS(RADIANS(L743))*COS(RADIANS(I743)))</f>
        <v>37038.758116562589</v>
      </c>
      <c r="O743">
        <f ca="1">DEGREES(ACOS(((Earth_Data!$B$1+Sat_Data!$B$2)/User_Model_Calcs!N743)*SQRT(1-COS(RADIANS(User_Model_Calcs!I743))^2*COS(RADIANS(User_Model_Calcs!B743))^2)))</f>
        <v>50.502903194495133</v>
      </c>
      <c r="P743">
        <f t="shared" ca="1" si="114"/>
        <v>1.9859040379998295E-2</v>
      </c>
    </row>
    <row r="744" spans="1:16" x14ac:dyDescent="0.25">
      <c r="A744">
        <f t="shared" ca="1" si="112"/>
        <v>106.40029492754714</v>
      </c>
      <c r="B744">
        <f t="shared" ca="1" si="113"/>
        <v>-34.142106493987924</v>
      </c>
      <c r="C744" s="6">
        <v>20135.9375</v>
      </c>
      <c r="D744">
        <f t="shared" ca="1" si="110"/>
        <v>1.2</v>
      </c>
      <c r="E744" s="1">
        <v>0.65</v>
      </c>
      <c r="F744">
        <v>19.899999999999999</v>
      </c>
      <c r="G744">
        <f t="shared" ca="1" si="115"/>
        <v>46.089820015575185</v>
      </c>
      <c r="H744">
        <f t="shared" ca="1" si="111"/>
        <v>23.14293612757308</v>
      </c>
      <c r="I744">
        <f ca="1">User_Model_Calcs!A744-Sat_Data!$B$5</f>
        <v>-3.5997050724528634</v>
      </c>
      <c r="J744">
        <f ca="1">(Earth_Data!$B$1/SQRT(1-Earth_Data!$B$2^2*SIN(RADIANS(User_Model_Calcs!B744))^2))*COS(RADIANS(User_Model_Calcs!B744))</f>
        <v>5284.4301909944206</v>
      </c>
      <c r="K744">
        <f ca="1">((Earth_Data!$B$1*(1-Earth_Data!$B$2^2))/SQRT(1-Earth_Data!$B$2^2*SIN(RADIANS(User_Model_Calcs!B744))^2))*SIN(RADIANS(User_Model_Calcs!B744))</f>
        <v>-3559.5049910516709</v>
      </c>
      <c r="L744">
        <f t="shared" ca="1" si="116"/>
        <v>-33.963557660181664</v>
      </c>
      <c r="M744">
        <f t="shared" ca="1" si="117"/>
        <v>6371.4423975121272</v>
      </c>
      <c r="N744">
        <f ca="1">SQRT(User_Model_Calcs!M744^2+Sat_Data!$B$3^2-2*User_Model_Calcs!M744*Sat_Data!$B$3*COS(RADIANS(L744))*COS(RADIANS(I744)))</f>
        <v>37062.950101990638</v>
      </c>
      <c r="O744">
        <f ca="1">DEGREES(ACOS(((Earth_Data!$B$1+Sat_Data!$B$2)/User_Model_Calcs!N744)*SQRT(1-COS(RADIANS(User_Model_Calcs!I744))^2*COS(RADIANS(User_Model_Calcs!B744))^2)))</f>
        <v>50.116700416551723</v>
      </c>
      <c r="P744">
        <f t="shared" ca="1" si="114"/>
        <v>6.3955154468528699</v>
      </c>
    </row>
    <row r="745" spans="1:16" x14ac:dyDescent="0.25">
      <c r="A745">
        <f t="shared" ca="1" si="112"/>
        <v>109.38584446083581</v>
      </c>
      <c r="B745">
        <f t="shared" ca="1" si="113"/>
        <v>-33.699299676926103</v>
      </c>
      <c r="C745" s="6">
        <v>20135.9375</v>
      </c>
      <c r="D745">
        <f t="shared" ca="1" si="110"/>
        <v>3</v>
      </c>
      <c r="E745" s="1">
        <v>0.65</v>
      </c>
      <c r="F745">
        <v>19.899999999999999</v>
      </c>
      <c r="G745">
        <f t="shared" ca="1" si="115"/>
        <v>54.048620189015942</v>
      </c>
      <c r="H745">
        <f t="shared" ca="1" si="111"/>
        <v>16.435318550535939</v>
      </c>
      <c r="I745">
        <f ca="1">User_Model_Calcs!A745-Sat_Data!$B$5</f>
        <v>-0.6141555391641873</v>
      </c>
      <c r="J745">
        <f ca="1">(Earth_Data!$B$1/SQRT(1-Earth_Data!$B$2^2*SIN(RADIANS(User_Model_Calcs!B745))^2))*COS(RADIANS(User_Model_Calcs!B745))</f>
        <v>5311.83938331643</v>
      </c>
      <c r="K745">
        <f ca="1">((Earth_Data!$B$1*(1-Earth_Data!$B$2^2))/SQRT(1-Earth_Data!$B$2^2*SIN(RADIANS(User_Model_Calcs!B745))^2))*SIN(RADIANS(User_Model_Calcs!B745))</f>
        <v>-3518.7476341233787</v>
      </c>
      <c r="L745">
        <f t="shared" ca="1" si="116"/>
        <v>-33.521879781431046</v>
      </c>
      <c r="M745">
        <f t="shared" ca="1" si="117"/>
        <v>6371.5949766758049</v>
      </c>
      <c r="N745">
        <f ca="1">SQRT(User_Model_Calcs!M745^2+Sat_Data!$B$3^2-2*User_Model_Calcs!M745*Sat_Data!$B$3*COS(RADIANS(L745))*COS(RADIANS(I745)))</f>
        <v>37020.256332936639</v>
      </c>
      <c r="O745">
        <f ca="1">DEGREES(ACOS(((Earth_Data!$B$1+Sat_Data!$B$2)/User_Model_Calcs!N745)*SQRT(1-COS(RADIANS(User_Model_Calcs!I745))^2*COS(RADIANS(User_Model_Calcs!B745))^2)))</f>
        <v>50.801509722343219</v>
      </c>
      <c r="P745">
        <f t="shared" ca="1" si="114"/>
        <v>1.1068218162759529</v>
      </c>
    </row>
    <row r="746" spans="1:16" x14ac:dyDescent="0.25">
      <c r="A746">
        <f t="shared" ca="1" si="112"/>
        <v>109.07445520400556</v>
      </c>
      <c r="B746">
        <f t="shared" ca="1" si="113"/>
        <v>-29.986001120572908</v>
      </c>
      <c r="C746" s="6">
        <v>20135.9375</v>
      </c>
      <c r="D746">
        <f t="shared" ca="1" si="110"/>
        <v>0.75</v>
      </c>
      <c r="E746" s="1">
        <v>0.65</v>
      </c>
      <c r="F746">
        <v>19.899999999999999</v>
      </c>
      <c r="G746">
        <f t="shared" ca="1" si="115"/>
        <v>42.007420362456692</v>
      </c>
      <c r="H746">
        <f t="shared" ca="1" si="111"/>
        <v>14.572361964726413</v>
      </c>
      <c r="I746">
        <f ca="1">User_Model_Calcs!A746-Sat_Data!$B$5</f>
        <v>-0.92554479599444051</v>
      </c>
      <c r="J746">
        <f ca="1">(Earth_Data!$B$1/SQRT(1-Earth_Data!$B$2^2*SIN(RADIANS(User_Model_Calcs!B746))^2))*COS(RADIANS(User_Model_Calcs!B746))</f>
        <v>5529.0350714779825</v>
      </c>
      <c r="K746">
        <f ca="1">((Earth_Data!$B$1*(1-Earth_Data!$B$2^2))/SQRT(1-Earth_Data!$B$2^2*SIN(RADIANS(User_Model_Calcs!B746))^2))*SIN(RADIANS(User_Model_Calcs!B746))</f>
        <v>-3169.0308558088118</v>
      </c>
      <c r="L746">
        <f t="shared" ca="1" si="116"/>
        <v>-29.819680826154304</v>
      </c>
      <c r="M746">
        <f t="shared" ca="1" si="117"/>
        <v>6372.8318184855516</v>
      </c>
      <c r="N746">
        <f ca="1">SQRT(User_Model_Calcs!M746^2+Sat_Data!$B$3^2-2*User_Model_Calcs!M746*Sat_Data!$B$3*COS(RADIANS(L746))*COS(RADIANS(I746)))</f>
        <v>36772.741287308134</v>
      </c>
      <c r="O746">
        <f ca="1">DEGREES(ACOS(((Earth_Data!$B$1+Sat_Data!$B$2)/User_Model_Calcs!N746)*SQRT(1-COS(RADIANS(User_Model_Calcs!I746))^2*COS(RADIANS(User_Model_Calcs!B746))^2)))</f>
        <v>55.020111755520801</v>
      </c>
      <c r="P746">
        <f t="shared" ca="1" si="114"/>
        <v>1.8513898031453091</v>
      </c>
    </row>
    <row r="747" spans="1:16" x14ac:dyDescent="0.25">
      <c r="A747">
        <f t="shared" ca="1" si="112"/>
        <v>109.11224900306355</v>
      </c>
      <c r="B747">
        <f t="shared" ca="1" si="113"/>
        <v>-33.265319802784134</v>
      </c>
      <c r="C747" s="6">
        <v>20135.9375</v>
      </c>
      <c r="D747">
        <f t="shared" ca="1" si="110"/>
        <v>1.2</v>
      </c>
      <c r="E747" s="1">
        <v>0.65</v>
      </c>
      <c r="F747">
        <v>19.899999999999999</v>
      </c>
      <c r="G747">
        <f t="shared" ca="1" si="115"/>
        <v>46.089820015575185</v>
      </c>
      <c r="H747">
        <f t="shared" ca="1" si="111"/>
        <v>15.660600463811974</v>
      </c>
      <c r="I747">
        <f ca="1">User_Model_Calcs!A747-Sat_Data!$B$5</f>
        <v>-0.88775099693644677</v>
      </c>
      <c r="J747">
        <f ca="1">(Earth_Data!$B$1/SQRT(1-Earth_Data!$B$2^2*SIN(RADIANS(User_Model_Calcs!B747))^2))*COS(RADIANS(User_Model_Calcs!B747))</f>
        <v>5338.3938957438231</v>
      </c>
      <c r="K747">
        <f ca="1">((Earth_Data!$B$1*(1-Earth_Data!$B$2^2))/SQRT(1-Earth_Data!$B$2^2*SIN(RADIANS(User_Model_Calcs!B747))^2))*SIN(RADIANS(User_Model_Calcs!B747))</f>
        <v>-3478.6012199540514</v>
      </c>
      <c r="L747">
        <f t="shared" ca="1" si="116"/>
        <v>-33.089047311543275</v>
      </c>
      <c r="M747">
        <f t="shared" ca="1" si="117"/>
        <v>6371.7435473801625</v>
      </c>
      <c r="N747">
        <f ca="1">SQRT(User_Model_Calcs!M747^2+Sat_Data!$B$3^2-2*User_Model_Calcs!M747*Sat_Data!$B$3*COS(RADIANS(L747))*COS(RADIANS(I747)))</f>
        <v>36990.407925092972</v>
      </c>
      <c r="O747">
        <f ca="1">DEGREES(ACOS(((Earth_Data!$B$1+Sat_Data!$B$2)/User_Model_Calcs!N747)*SQRT(1-COS(RADIANS(User_Model_Calcs!I747))^2*COS(RADIANS(User_Model_Calcs!B747))^2)))</f>
        <v>51.287676999208685</v>
      </c>
      <c r="P747">
        <f t="shared" ca="1" si="114"/>
        <v>1.6181563744525764</v>
      </c>
    </row>
    <row r="748" spans="1:16" x14ac:dyDescent="0.25">
      <c r="A748">
        <f t="shared" ca="1" si="112"/>
        <v>106.79774853417477</v>
      </c>
      <c r="B748">
        <f t="shared" ca="1" si="113"/>
        <v>-33.178440048913806</v>
      </c>
      <c r="C748" s="6">
        <v>20135.9375</v>
      </c>
      <c r="D748">
        <f t="shared" ca="1" si="110"/>
        <v>1.2</v>
      </c>
      <c r="E748" s="1">
        <v>0.65</v>
      </c>
      <c r="F748">
        <v>19.899999999999999</v>
      </c>
      <c r="G748">
        <f t="shared" ca="1" si="115"/>
        <v>46.089820015575185</v>
      </c>
      <c r="H748">
        <f t="shared" ca="1" si="111"/>
        <v>22.90779764557891</v>
      </c>
      <c r="I748">
        <f ca="1">User_Model_Calcs!A748-Sat_Data!$B$5</f>
        <v>-3.2022514658252277</v>
      </c>
      <c r="J748">
        <f ca="1">(Earth_Data!$B$1/SQRT(1-Earth_Data!$B$2^2*SIN(RADIANS(User_Model_Calcs!B748))^2))*COS(RADIANS(User_Model_Calcs!B748))</f>
        <v>5343.6731284553953</v>
      </c>
      <c r="K748">
        <f ca="1">((Earth_Data!$B$1*(1-Earth_Data!$B$2^2))/SQRT(1-Earth_Data!$B$2^2*SIN(RADIANS(User_Model_Calcs!B748))^2))*SIN(RADIANS(User_Model_Calcs!B748))</f>
        <v>-3470.540426825472</v>
      </c>
      <c r="L748">
        <f t="shared" ca="1" si="116"/>
        <v>-33.002402108789632</v>
      </c>
      <c r="M748">
        <f t="shared" ca="1" si="117"/>
        <v>6371.7731722030248</v>
      </c>
      <c r="N748">
        <f ca="1">SQRT(User_Model_Calcs!M748^2+Sat_Data!$B$3^2-2*User_Model_Calcs!M748*Sat_Data!$B$3*COS(RADIANS(L748))*COS(RADIANS(I748)))</f>
        <v>36993.175687550429</v>
      </c>
      <c r="O748">
        <f ca="1">DEGREES(ACOS(((Earth_Data!$B$1+Sat_Data!$B$2)/User_Model_Calcs!N748)*SQRT(1-COS(RADIANS(User_Model_Calcs!I748))^2*COS(RADIANS(User_Model_Calcs!B748))^2)))</f>
        <v>51.24321901188285</v>
      </c>
      <c r="P748">
        <f t="shared" ca="1" si="114"/>
        <v>5.8373703214655537</v>
      </c>
    </row>
    <row r="749" spans="1:16" x14ac:dyDescent="0.25">
      <c r="A749">
        <f t="shared" ca="1" si="112"/>
        <v>105.99921216121406</v>
      </c>
      <c r="B749">
        <f t="shared" ca="1" si="113"/>
        <v>-32.289508065749772</v>
      </c>
      <c r="C749" s="6">
        <v>20135.9375</v>
      </c>
      <c r="D749">
        <f t="shared" ca="1" si="110"/>
        <v>3</v>
      </c>
      <c r="E749" s="1">
        <v>0.65</v>
      </c>
      <c r="F749">
        <v>19.899999999999999</v>
      </c>
      <c r="G749">
        <f t="shared" ca="1" si="115"/>
        <v>54.048620189015942</v>
      </c>
      <c r="H749">
        <f t="shared" ca="1" si="111"/>
        <v>21.839312742175601</v>
      </c>
      <c r="I749">
        <f ca="1">User_Model_Calcs!A749-Sat_Data!$B$5</f>
        <v>-4.0007878387859392</v>
      </c>
      <c r="J749">
        <f ca="1">(Earth_Data!$B$1/SQRT(1-Earth_Data!$B$2^2*SIN(RADIANS(User_Model_Calcs!B749))^2))*COS(RADIANS(User_Model_Calcs!B749))</f>
        <v>5396.9799604473101</v>
      </c>
      <c r="K749">
        <f ca="1">((Earth_Data!$B$1*(1-Earth_Data!$B$2^2))/SQRT(1-Earth_Data!$B$2^2*SIN(RADIANS(User_Model_Calcs!B749))^2))*SIN(RADIANS(User_Model_Calcs!B749))</f>
        <v>-3387.614737375085</v>
      </c>
      <c r="L749">
        <f t="shared" ca="1" si="116"/>
        <v>-32.11596225153157</v>
      </c>
      <c r="M749">
        <f t="shared" ca="1" si="117"/>
        <v>6372.0739404334217</v>
      </c>
      <c r="N749">
        <f ca="1">SQRT(User_Model_Calcs!M749^2+Sat_Data!$B$3^2-2*User_Model_Calcs!M749*Sat_Data!$B$3*COS(RADIANS(L749))*COS(RADIANS(I749)))</f>
        <v>36937.908335878135</v>
      </c>
      <c r="O749">
        <f ca="1">DEGREES(ACOS(((Earth_Data!$B$1+Sat_Data!$B$2)/User_Model_Calcs!N749)*SQRT(1-COS(RADIANS(User_Model_Calcs!I749))^2*COS(RADIANS(User_Model_Calcs!B749))^2)))</f>
        <v>52.158078954297913</v>
      </c>
      <c r="P749">
        <f t="shared" ca="1" si="114"/>
        <v>7.4591096351061683</v>
      </c>
    </row>
    <row r="750" spans="1:16" x14ac:dyDescent="0.25">
      <c r="A750">
        <f t="shared" ca="1" si="112"/>
        <v>107.70473366284651</v>
      </c>
      <c r="B750">
        <f t="shared" ca="1" si="113"/>
        <v>-29.783997949630475</v>
      </c>
      <c r="C750" s="6">
        <v>20135.9375</v>
      </c>
      <c r="D750">
        <f t="shared" ca="1" si="110"/>
        <v>3</v>
      </c>
      <c r="E750" s="1">
        <v>0.65</v>
      </c>
      <c r="F750">
        <v>19.899999999999999</v>
      </c>
      <c r="G750">
        <f t="shared" ca="1" si="115"/>
        <v>54.048620189015942</v>
      </c>
      <c r="H750">
        <f t="shared" ca="1" si="111"/>
        <v>21.158993491366459</v>
      </c>
      <c r="I750">
        <f ca="1">User_Model_Calcs!A750-Sat_Data!$B$5</f>
        <v>-2.2952663371534925</v>
      </c>
      <c r="J750">
        <f ca="1">(Earth_Data!$B$1/SQRT(1-Earth_Data!$B$2^2*SIN(RADIANS(User_Model_Calcs!B750))^2))*COS(RADIANS(User_Model_Calcs!B750))</f>
        <v>5540.1922018956075</v>
      </c>
      <c r="K750">
        <f ca="1">((Earth_Data!$B$1*(1-Earth_Data!$B$2^2))/SQRT(1-Earth_Data!$B$2^2*SIN(RADIANS(User_Model_Calcs!B750))^2))*SIN(RADIANS(User_Model_Calcs!B750))</f>
        <v>-3149.6162513037043</v>
      </c>
      <c r="L750">
        <f t="shared" ca="1" si="116"/>
        <v>-29.618363024051607</v>
      </c>
      <c r="M750">
        <f t="shared" ca="1" si="117"/>
        <v>6372.8966855285908</v>
      </c>
      <c r="N750">
        <f ca="1">SQRT(User_Model_Calcs!M750^2+Sat_Data!$B$3^2-2*User_Model_Calcs!M750*Sat_Data!$B$3*COS(RADIANS(L750))*COS(RADIANS(I750)))</f>
        <v>36764.22801969124</v>
      </c>
      <c r="O750">
        <f ca="1">DEGREES(ACOS(((Earth_Data!$B$1+Sat_Data!$B$2)/User_Model_Calcs!N750)*SQRT(1-COS(RADIANS(User_Model_Calcs!I750))^2*COS(RADIANS(User_Model_Calcs!B750))^2)))</f>
        <v>55.174125837484993</v>
      </c>
      <c r="P750">
        <f t="shared" ca="1" si="114"/>
        <v>4.6132162620207149</v>
      </c>
    </row>
    <row r="751" spans="1:16" x14ac:dyDescent="0.25">
      <c r="A751">
        <f t="shared" ca="1" si="112"/>
        <v>106.34824264316441</v>
      </c>
      <c r="B751">
        <f t="shared" ca="1" si="113"/>
        <v>-33.070219730495516</v>
      </c>
      <c r="C751" s="6">
        <v>20135.9375</v>
      </c>
      <c r="D751">
        <f t="shared" ca="1" si="110"/>
        <v>0.75</v>
      </c>
      <c r="E751" s="1">
        <v>0.65</v>
      </c>
      <c r="F751">
        <v>19.899999999999999</v>
      </c>
      <c r="G751">
        <f t="shared" ca="1" si="115"/>
        <v>42.007420362456692</v>
      </c>
      <c r="H751">
        <f t="shared" ca="1" si="111"/>
        <v>21.722534314958214</v>
      </c>
      <c r="I751">
        <f ca="1">User_Model_Calcs!A751-Sat_Data!$B$5</f>
        <v>-3.6517573568355886</v>
      </c>
      <c r="J751">
        <f ca="1">(Earth_Data!$B$1/SQRT(1-Earth_Data!$B$2^2*SIN(RADIANS(User_Model_Calcs!B751))^2))*COS(RADIANS(User_Model_Calcs!B751))</f>
        <v>5350.2319088336917</v>
      </c>
      <c r="K751">
        <f ca="1">((Earth_Data!$B$1*(1-Earth_Data!$B$2^2))/SQRT(1-Earth_Data!$B$2^2*SIN(RADIANS(User_Model_Calcs!B751))^2))*SIN(RADIANS(User_Model_Calcs!B751))</f>
        <v>-3460.4886108667747</v>
      </c>
      <c r="L751">
        <f t="shared" ca="1" si="116"/>
        <v>-32.894476210044417</v>
      </c>
      <c r="M751">
        <f t="shared" ca="1" si="117"/>
        <v>6371.8100179023595</v>
      </c>
      <c r="N751">
        <f ca="1">SQRT(User_Model_Calcs!M751^2+Sat_Data!$B$3^2-2*User_Model_Calcs!M751*Sat_Data!$B$3*COS(RADIANS(L751))*COS(RADIANS(I751)))</f>
        <v>36988.57766527756</v>
      </c>
      <c r="O751">
        <f ca="1">DEGREES(ACOS(((Earth_Data!$B$1+Sat_Data!$B$2)/User_Model_Calcs!N751)*SQRT(1-COS(RADIANS(User_Model_Calcs!I751))^2*COS(RADIANS(User_Model_Calcs!B751))^2)))</f>
        <v>51.318806947752293</v>
      </c>
      <c r="P751">
        <f t="shared" ca="1" si="114"/>
        <v>6.671055330164827</v>
      </c>
    </row>
    <row r="752" spans="1:16" x14ac:dyDescent="0.25">
      <c r="A752">
        <f t="shared" ca="1" si="112"/>
        <v>107.36734543584251</v>
      </c>
      <c r="B752">
        <f t="shared" ca="1" si="113"/>
        <v>-30.340448082508239</v>
      </c>
      <c r="C752" s="6">
        <v>20135.9375</v>
      </c>
      <c r="D752">
        <f t="shared" ca="1" si="110"/>
        <v>0.75</v>
      </c>
      <c r="E752" s="1">
        <v>0.65</v>
      </c>
      <c r="F752">
        <v>19.899999999999999</v>
      </c>
      <c r="G752">
        <f t="shared" ca="1" si="115"/>
        <v>42.007420362456692</v>
      </c>
      <c r="H752">
        <f t="shared" ca="1" si="111"/>
        <v>14.136842346685434</v>
      </c>
      <c r="I752">
        <f ca="1">User_Model_Calcs!A752-Sat_Data!$B$5</f>
        <v>-2.632654564157491</v>
      </c>
      <c r="J752">
        <f ca="1">(Earth_Data!$B$1/SQRT(1-Earth_Data!$B$2^2*SIN(RADIANS(User_Model_Calcs!B752))^2))*COS(RADIANS(User_Model_Calcs!B752))</f>
        <v>5509.2920903069062</v>
      </c>
      <c r="K752">
        <f ca="1">((Earth_Data!$B$1*(1-Earth_Data!$B$2^2))/SQRT(1-Earth_Data!$B$2^2*SIN(RADIANS(User_Model_Calcs!B752))^2))*SIN(RADIANS(User_Model_Calcs!B752))</f>
        <v>-3203.0028284005402</v>
      </c>
      <c r="L752">
        <f t="shared" ca="1" si="116"/>
        <v>-30.172945103365944</v>
      </c>
      <c r="M752">
        <f t="shared" ca="1" si="117"/>
        <v>6372.7173525161224</v>
      </c>
      <c r="N752">
        <f ca="1">SQRT(User_Model_Calcs!M752^2+Sat_Data!$B$3^2-2*User_Model_Calcs!M752*Sat_Data!$B$3*COS(RADIANS(L752))*COS(RADIANS(I752)))</f>
        <v>36801.188176632058</v>
      </c>
      <c r="O752">
        <f ca="1">DEGREES(ACOS(((Earth_Data!$B$1+Sat_Data!$B$2)/User_Model_Calcs!N752)*SQRT(1-COS(RADIANS(User_Model_Calcs!I752))^2*COS(RADIANS(User_Model_Calcs!B752))^2)))</f>
        <v>54.512251760932287</v>
      </c>
      <c r="P752">
        <f t="shared" ca="1" si="114"/>
        <v>5.2011006972338398</v>
      </c>
    </row>
    <row r="753" spans="1:16" x14ac:dyDescent="0.25">
      <c r="A753">
        <f t="shared" ca="1" si="112"/>
        <v>107.37032291635488</v>
      </c>
      <c r="B753">
        <f t="shared" ca="1" si="113"/>
        <v>-29.666708595592286</v>
      </c>
      <c r="C753" s="6">
        <v>20135.9375</v>
      </c>
      <c r="D753">
        <f t="shared" ca="1" si="110"/>
        <v>0.75</v>
      </c>
      <c r="E753" s="1">
        <v>0.65</v>
      </c>
      <c r="F753">
        <v>19.899999999999999</v>
      </c>
      <c r="G753">
        <f t="shared" ca="1" si="115"/>
        <v>42.007420362456692</v>
      </c>
      <c r="H753">
        <f t="shared" ca="1" si="111"/>
        <v>21.512289214586367</v>
      </c>
      <c r="I753">
        <f ca="1">User_Model_Calcs!A753-Sat_Data!$B$5</f>
        <v>-2.6296770836451202</v>
      </c>
      <c r="J753">
        <f ca="1">(Earth_Data!$B$1/SQRT(1-Earth_Data!$B$2^2*SIN(RADIANS(User_Model_Calcs!B753))^2))*COS(RADIANS(User_Model_Calcs!B753))</f>
        <v>5546.6387918690543</v>
      </c>
      <c r="K753">
        <f ca="1">((Earth_Data!$B$1*(1-Earth_Data!$B$2^2))/SQRT(1-Earth_Data!$B$2^2*SIN(RADIANS(User_Model_Calcs!B753))^2))*SIN(RADIANS(User_Model_Calcs!B753))</f>
        <v>-3138.325787556505</v>
      </c>
      <c r="L753">
        <f t="shared" ca="1" si="116"/>
        <v>-29.501475378535556</v>
      </c>
      <c r="M753">
        <f t="shared" ca="1" si="117"/>
        <v>6372.9342250103882</v>
      </c>
      <c r="N753">
        <f ca="1">SQRT(User_Model_Calcs!M753^2+Sat_Data!$B$3^2-2*User_Model_Calcs!M753*Sat_Data!$B$3*COS(RADIANS(L753))*COS(RADIANS(I753)))</f>
        <v>36758.44175764174</v>
      </c>
      <c r="O753">
        <f ca="1">DEGREES(ACOS(((Earth_Data!$B$1+Sat_Data!$B$2)/User_Model_Calcs!N753)*SQRT(1-COS(RADIANS(User_Model_Calcs!I753))^2*COS(RADIANS(User_Model_Calcs!B753))^2)))</f>
        <v>55.279023823553807</v>
      </c>
      <c r="P753">
        <f t="shared" ca="1" si="114"/>
        <v>5.3015258960746428</v>
      </c>
    </row>
    <row r="754" spans="1:16" x14ac:dyDescent="0.25">
      <c r="A754">
        <f t="shared" ca="1" si="112"/>
        <v>109.39558491107944</v>
      </c>
      <c r="B754">
        <f t="shared" ca="1" si="113"/>
        <v>-30.831352627052411</v>
      </c>
      <c r="C754" s="6">
        <v>20135.9375</v>
      </c>
      <c r="D754">
        <f t="shared" ca="1" si="110"/>
        <v>0.75</v>
      </c>
      <c r="E754" s="1">
        <v>0.65</v>
      </c>
      <c r="F754">
        <v>19.899999999999999</v>
      </c>
      <c r="G754">
        <f t="shared" ca="1" si="115"/>
        <v>42.007420362456692</v>
      </c>
      <c r="H754">
        <f t="shared" ca="1" si="111"/>
        <v>17.261936237954739</v>
      </c>
      <c r="I754">
        <f ca="1">User_Model_Calcs!A754-Sat_Data!$B$5</f>
        <v>-0.60441508892056106</v>
      </c>
      <c r="J754">
        <f ca="1">(Earth_Data!$B$1/SQRT(1-Earth_Data!$B$2^2*SIN(RADIANS(User_Model_Calcs!B754))^2))*COS(RADIANS(User_Model_Calcs!B754))</f>
        <v>5481.6002079081691</v>
      </c>
      <c r="K754">
        <f ca="1">((Earth_Data!$B$1*(1-Earth_Data!$B$2^2))/SQRT(1-Earth_Data!$B$2^2*SIN(RADIANS(User_Model_Calcs!B754))^2))*SIN(RADIANS(User_Model_Calcs!B754))</f>
        <v>-3249.8535480832275</v>
      </c>
      <c r="L754">
        <f t="shared" ca="1" si="116"/>
        <v>-30.662253821649845</v>
      </c>
      <c r="M754">
        <f t="shared" ca="1" si="117"/>
        <v>6372.5574868594185</v>
      </c>
      <c r="N754">
        <f ca="1">SQRT(User_Model_Calcs!M754^2+Sat_Data!$B$3^2-2*User_Model_Calcs!M754*Sat_Data!$B$3*COS(RADIANS(L754))*COS(RADIANS(I754)))</f>
        <v>36826.566412554144</v>
      </c>
      <c r="O754">
        <f ca="1">DEGREES(ACOS(((Earth_Data!$B$1+Sat_Data!$B$2)/User_Model_Calcs!N754)*SQRT(1-COS(RADIANS(User_Model_Calcs!I754))^2*COS(RADIANS(User_Model_Calcs!B754))^2)))</f>
        <v>54.063582518317645</v>
      </c>
      <c r="P754">
        <f t="shared" ca="1" si="114"/>
        <v>1.1791942512398539</v>
      </c>
    </row>
    <row r="755" spans="1:16" x14ac:dyDescent="0.25">
      <c r="A755">
        <f t="shared" ca="1" si="112"/>
        <v>109.13637427688379</v>
      </c>
      <c r="B755">
        <f t="shared" ca="1" si="113"/>
        <v>-32.515201446068865</v>
      </c>
      <c r="C755" s="6">
        <v>20135.9375</v>
      </c>
      <c r="D755">
        <f t="shared" ca="1" si="110"/>
        <v>1.2</v>
      </c>
      <c r="E755" s="1">
        <v>0.65</v>
      </c>
      <c r="F755">
        <v>19.899999999999999</v>
      </c>
      <c r="G755">
        <f t="shared" ca="1" si="115"/>
        <v>46.089820015575185</v>
      </c>
      <c r="H755">
        <f t="shared" ca="1" si="111"/>
        <v>14.27514967806723</v>
      </c>
      <c r="I755">
        <f ca="1">User_Model_Calcs!A755-Sat_Data!$B$5</f>
        <v>-0.86362572311621477</v>
      </c>
      <c r="J755">
        <f ca="1">(Earth_Data!$B$1/SQRT(1-Earth_Data!$B$2^2*SIN(RADIANS(User_Model_Calcs!B755))^2))*COS(RADIANS(User_Model_Calcs!B755))</f>
        <v>5383.5684147928769</v>
      </c>
      <c r="K755">
        <f ca="1">((Earth_Data!$B$1*(1-Earth_Data!$B$2^2))/SQRT(1-Earth_Data!$B$2^2*SIN(RADIANS(User_Model_Calcs!B755))^2))*SIN(RADIANS(User_Model_Calcs!B755))</f>
        <v>-3408.7460315255794</v>
      </c>
      <c r="L755">
        <f t="shared" ca="1" si="116"/>
        <v>-32.341007043281671</v>
      </c>
      <c r="M755">
        <f t="shared" ca="1" si="117"/>
        <v>6371.9979899711898</v>
      </c>
      <c r="N755">
        <f ca="1">SQRT(User_Model_Calcs!M755^2+Sat_Data!$B$3^2-2*User_Model_Calcs!M755*Sat_Data!$B$3*COS(RADIANS(L755))*COS(RADIANS(I755)))</f>
        <v>36938.889632808219</v>
      </c>
      <c r="O755">
        <f ca="1">DEGREES(ACOS(((Earth_Data!$B$1+Sat_Data!$B$2)/User_Model_Calcs!N755)*SQRT(1-COS(RADIANS(User_Model_Calcs!I755))^2*COS(RADIANS(User_Model_Calcs!B755))^2)))</f>
        <v>52.140223498338841</v>
      </c>
      <c r="P755">
        <f t="shared" ca="1" si="114"/>
        <v>1.6063763825206054</v>
      </c>
    </row>
    <row r="756" spans="1:16" x14ac:dyDescent="0.25">
      <c r="A756">
        <f t="shared" ca="1" si="112"/>
        <v>108.95420676122872</v>
      </c>
      <c r="B756">
        <f t="shared" ca="1" si="113"/>
        <v>-30.372993728790885</v>
      </c>
      <c r="C756" s="6">
        <v>20135.9375</v>
      </c>
      <c r="D756">
        <f t="shared" ca="1" si="110"/>
        <v>3</v>
      </c>
      <c r="E756" s="1">
        <v>0.65</v>
      </c>
      <c r="F756">
        <v>19.899999999999999</v>
      </c>
      <c r="G756">
        <f t="shared" ca="1" si="115"/>
        <v>54.048620189015942</v>
      </c>
      <c r="H756">
        <f t="shared" ca="1" si="111"/>
        <v>19.347344842321327</v>
      </c>
      <c r="I756">
        <f ca="1">User_Model_Calcs!A756-Sat_Data!$B$5</f>
        <v>-1.0457932387712816</v>
      </c>
      <c r="J756">
        <f ca="1">(Earth_Data!$B$1/SQRT(1-Earth_Data!$B$2^2*SIN(RADIANS(User_Model_Calcs!B756))^2))*COS(RADIANS(User_Model_Calcs!B756))</f>
        <v>5507.4686908090735</v>
      </c>
      <c r="K756">
        <f ca="1">((Earth_Data!$B$1*(1-Earth_Data!$B$2^2))/SQRT(1-Earth_Data!$B$2^2*SIN(RADIANS(User_Model_Calcs!B756))^2))*SIN(RADIANS(User_Model_Calcs!B756))</f>
        <v>-3206.1161232473878</v>
      </c>
      <c r="L756">
        <f t="shared" ca="1" si="116"/>
        <v>-30.205383430629819</v>
      </c>
      <c r="M756">
        <f t="shared" ca="1" si="117"/>
        <v>6372.7068013512962</v>
      </c>
      <c r="N756">
        <f ca="1">SQRT(User_Model_Calcs!M756^2+Sat_Data!$B$3^2-2*User_Model_Calcs!M756*Sat_Data!$B$3*COS(RADIANS(L756))*COS(RADIANS(I756)))</f>
        <v>36797.664252095899</v>
      </c>
      <c r="O756">
        <f ca="1">DEGREES(ACOS(((Earth_Data!$B$1+Sat_Data!$B$2)/User_Model_Calcs!N756)*SQRT(1-COS(RADIANS(User_Model_Calcs!I756))^2*COS(RADIANS(User_Model_Calcs!B756))^2)))</f>
        <v>54.574253566321595</v>
      </c>
      <c r="P756">
        <f t="shared" ca="1" si="114"/>
        <v>2.0676407528858496</v>
      </c>
    </row>
    <row r="757" spans="1:16" x14ac:dyDescent="0.25">
      <c r="A757">
        <f t="shared" ca="1" si="112"/>
        <v>106.72472842444193</v>
      </c>
      <c r="B757">
        <f t="shared" ca="1" si="113"/>
        <v>-33.984765142074153</v>
      </c>
      <c r="C757" s="6">
        <v>20135.9375</v>
      </c>
      <c r="D757">
        <f t="shared" ca="1" si="110"/>
        <v>3</v>
      </c>
      <c r="E757" s="1">
        <v>0.65</v>
      </c>
      <c r="F757">
        <v>19.899999999999999</v>
      </c>
      <c r="G757">
        <f t="shared" ca="1" si="115"/>
        <v>54.048620189015942</v>
      </c>
      <c r="H757">
        <f t="shared" ca="1" si="111"/>
        <v>20.496430246616693</v>
      </c>
      <c r="I757">
        <f ca="1">User_Model_Calcs!A757-Sat_Data!$B$5</f>
        <v>-3.2752715755580653</v>
      </c>
      <c r="J757">
        <f ca="1">(Earth_Data!$B$1/SQRT(1-Earth_Data!$B$2^2*SIN(RADIANS(User_Model_Calcs!B757))^2))*COS(RADIANS(User_Model_Calcs!B757))</f>
        <v>5294.2057202260648</v>
      </c>
      <c r="K757">
        <f ca="1">((Earth_Data!$B$1*(1-Earth_Data!$B$2^2))/SQRT(1-Earth_Data!$B$2^2*SIN(RADIANS(User_Model_Calcs!B757))^2))*SIN(RADIANS(User_Model_Calcs!B757))</f>
        <v>-3545.0467286174094</v>
      </c>
      <c r="L757">
        <f t="shared" ca="1" si="116"/>
        <v>-33.806612597448812</v>
      </c>
      <c r="M757">
        <f t="shared" ca="1" si="117"/>
        <v>6371.4967249583815</v>
      </c>
      <c r="N757">
        <f ca="1">SQRT(User_Model_Calcs!M757^2+Sat_Data!$B$3^2-2*User_Model_Calcs!M757*Sat_Data!$B$3*COS(RADIANS(L757))*COS(RADIANS(I757)))</f>
        <v>37049.813197333831</v>
      </c>
      <c r="O757">
        <f ca="1">DEGREES(ACOS(((Earth_Data!$B$1+Sat_Data!$B$2)/User_Model_Calcs!N757)*SQRT(1-COS(RADIANS(User_Model_Calcs!I757))^2*COS(RADIANS(User_Model_Calcs!B757))^2)))</f>
        <v>50.326409689460739</v>
      </c>
      <c r="P757">
        <f t="shared" ca="1" si="114"/>
        <v>5.8454756739691653</v>
      </c>
    </row>
    <row r="758" spans="1:16" x14ac:dyDescent="0.25">
      <c r="A758">
        <f t="shared" ca="1" si="112"/>
        <v>106.22865294903423</v>
      </c>
      <c r="B758">
        <f t="shared" ca="1" si="113"/>
        <v>-30.297823768453263</v>
      </c>
      <c r="C758" s="6">
        <v>20135.9375</v>
      </c>
      <c r="D758">
        <f t="shared" ca="1" si="110"/>
        <v>1.2</v>
      </c>
      <c r="E758" s="1">
        <v>0.65</v>
      </c>
      <c r="F758">
        <v>19.899999999999999</v>
      </c>
      <c r="G758">
        <f t="shared" ca="1" si="115"/>
        <v>46.089820015575185</v>
      </c>
      <c r="H758">
        <f t="shared" ca="1" si="111"/>
        <v>14.831568925272869</v>
      </c>
      <c r="I758">
        <f ca="1">User_Model_Calcs!A758-Sat_Data!$B$5</f>
        <v>-3.7713470509657725</v>
      </c>
      <c r="J758">
        <f ca="1">(Earth_Data!$B$1/SQRT(1-Earth_Data!$B$2^2*SIN(RADIANS(User_Model_Calcs!B758))^2))*COS(RADIANS(User_Model_Calcs!B758))</f>
        <v>5511.6774673860982</v>
      </c>
      <c r="K758">
        <f ca="1">((Earth_Data!$B$1*(1-Earth_Data!$B$2^2))/SQRT(1-Earth_Data!$B$2^2*SIN(RADIANS(User_Model_Calcs!B758))^2))*SIN(RADIANS(User_Model_Calcs!B758))</f>
        <v>-3198.9238727626489</v>
      </c>
      <c r="L758">
        <f t="shared" ca="1" si="116"/>
        <v>-30.130461667992051</v>
      </c>
      <c r="M758">
        <f t="shared" ca="1" si="117"/>
        <v>6372.7311608306854</v>
      </c>
      <c r="N758">
        <f ca="1">SQRT(User_Model_Calcs!M758^2+Sat_Data!$B$3^2-2*User_Model_Calcs!M758*Sat_Data!$B$3*COS(RADIANS(L758))*COS(RADIANS(I758)))</f>
        <v>36805.470155371688</v>
      </c>
      <c r="O758">
        <f ca="1">DEGREES(ACOS(((Earth_Data!$B$1+Sat_Data!$B$2)/User_Model_Calcs!N758)*SQRT(1-COS(RADIANS(User_Model_Calcs!I758))^2*COS(RADIANS(User_Model_Calcs!B758))^2)))</f>
        <v>54.437068997071535</v>
      </c>
      <c r="P758">
        <f t="shared" ca="1" si="114"/>
        <v>7.4441353208885825</v>
      </c>
    </row>
    <row r="759" spans="1:16" x14ac:dyDescent="0.25">
      <c r="A759">
        <f t="shared" ca="1" si="112"/>
        <v>107.75891409779817</v>
      </c>
      <c r="B759">
        <f t="shared" ca="1" si="113"/>
        <v>-33.976057792241782</v>
      </c>
      <c r="C759" s="6">
        <v>20135.9375</v>
      </c>
      <c r="D759">
        <f t="shared" ref="D759:D822" ca="1" si="118">CHOOSE(RANDBETWEEN(1,3),0.75,1.2,3)</f>
        <v>0.75</v>
      </c>
      <c r="E759" s="1">
        <v>0.65</v>
      </c>
      <c r="F759">
        <v>19.899999999999999</v>
      </c>
      <c r="G759">
        <f t="shared" ca="1" si="115"/>
        <v>42.007420362456692</v>
      </c>
      <c r="H759">
        <f t="shared" ref="H759:H822" ca="1" si="119">RAND()*(24-14)+14</f>
        <v>22.662574314206047</v>
      </c>
      <c r="I759">
        <f ca="1">User_Model_Calcs!A759-Sat_Data!$B$5</f>
        <v>-2.2410859022018315</v>
      </c>
      <c r="J759">
        <f ca="1">(Earth_Data!$B$1/SQRT(1-Earth_Data!$B$2^2*SIN(RADIANS(User_Model_Calcs!B759))^2))*COS(RADIANS(User_Model_Calcs!B759))</f>
        <v>5294.7455358195393</v>
      </c>
      <c r="K759">
        <f ca="1">((Earth_Data!$B$1*(1-Earth_Data!$B$2^2))/SQRT(1-Earth_Data!$B$2^2*SIN(RADIANS(User_Model_Calcs!B759))^2))*SIN(RADIANS(User_Model_Calcs!B759))</f>
        <v>-3544.2458285860512</v>
      </c>
      <c r="L759">
        <f t="shared" ca="1" si="116"/>
        <v>-33.797927334903463</v>
      </c>
      <c r="M759">
        <f t="shared" ca="1" si="117"/>
        <v>6371.4997278922147</v>
      </c>
      <c r="N759">
        <f ca="1">SQRT(User_Model_Calcs!M759^2+Sat_Data!$B$3^2-2*User_Model_Calcs!M759*Sat_Data!$B$3*COS(RADIANS(L759))*COS(RADIANS(I759)))</f>
        <v>37043.96627873632</v>
      </c>
      <c r="O759">
        <f ca="1">DEGREES(ACOS(((Earth_Data!$B$1+Sat_Data!$B$2)/User_Model_Calcs!N759)*SQRT(1-COS(RADIANS(User_Model_Calcs!I759))^2*COS(RADIANS(User_Model_Calcs!B759))^2)))</f>
        <v>50.419663428675165</v>
      </c>
      <c r="P759">
        <f t="shared" ca="1" si="114"/>
        <v>4.0057071637901931</v>
      </c>
    </row>
    <row r="760" spans="1:16" x14ac:dyDescent="0.25">
      <c r="A760">
        <f t="shared" ca="1" si="112"/>
        <v>109.34924229926948</v>
      </c>
      <c r="B760">
        <f t="shared" ca="1" si="113"/>
        <v>-32.05328207393255</v>
      </c>
      <c r="C760" s="6">
        <v>20135.9375</v>
      </c>
      <c r="D760">
        <f t="shared" ca="1" si="118"/>
        <v>0.75</v>
      </c>
      <c r="E760" s="1">
        <v>0.65</v>
      </c>
      <c r="F760">
        <v>19.899999999999999</v>
      </c>
      <c r="G760">
        <f t="shared" ca="1" si="115"/>
        <v>42.007420362456692</v>
      </c>
      <c r="H760">
        <f t="shared" ca="1" si="119"/>
        <v>16.862564744810971</v>
      </c>
      <c r="I760">
        <f ca="1">User_Model_Calcs!A760-Sat_Data!$B$5</f>
        <v>-0.65075770073052297</v>
      </c>
      <c r="J760">
        <f ca="1">(Earth_Data!$B$1/SQRT(1-Earth_Data!$B$2^2*SIN(RADIANS(User_Model_Calcs!B760))^2))*COS(RADIANS(User_Model_Calcs!B760))</f>
        <v>5410.9276122251349</v>
      </c>
      <c r="K760">
        <f ca="1">((Earth_Data!$B$1*(1-Earth_Data!$B$2^2))/SQRT(1-Earth_Data!$B$2^2*SIN(RADIANS(User_Model_Calcs!B760))^2))*SIN(RADIANS(User_Model_Calcs!B760))</f>
        <v>-3365.4417007908401</v>
      </c>
      <c r="L760">
        <f t="shared" ca="1" si="116"/>
        <v>-31.88042660266753</v>
      </c>
      <c r="M760">
        <f t="shared" ca="1" si="117"/>
        <v>6372.1531263900379</v>
      </c>
      <c r="N760">
        <f ca="1">SQRT(User_Model_Calcs!M760^2+Sat_Data!$B$3^2-2*User_Model_Calcs!M760*Sat_Data!$B$3*COS(RADIANS(L760))*COS(RADIANS(I760)))</f>
        <v>36907.373918647398</v>
      </c>
      <c r="O760">
        <f ca="1">DEGREES(ACOS(((Earth_Data!$B$1+Sat_Data!$B$2)/User_Model_Calcs!N760)*SQRT(1-COS(RADIANS(User_Model_Calcs!I760))^2*COS(RADIANS(User_Model_Calcs!B760))^2)))</f>
        <v>52.670578332592413</v>
      </c>
      <c r="P760">
        <f t="shared" ca="1" si="114"/>
        <v>1.2260729905258563</v>
      </c>
    </row>
    <row r="761" spans="1:16" x14ac:dyDescent="0.25">
      <c r="A761">
        <f t="shared" ca="1" si="112"/>
        <v>108.7146261735696</v>
      </c>
      <c r="B761">
        <f t="shared" ca="1" si="113"/>
        <v>-31.131256119444508</v>
      </c>
      <c r="C761" s="6">
        <v>20135.9375</v>
      </c>
      <c r="D761">
        <f t="shared" ca="1" si="118"/>
        <v>0.75</v>
      </c>
      <c r="E761" s="1">
        <v>0.65</v>
      </c>
      <c r="F761">
        <v>19.899999999999999</v>
      </c>
      <c r="G761">
        <f t="shared" ca="1" si="115"/>
        <v>42.007420362456692</v>
      </c>
      <c r="H761">
        <f t="shared" ca="1" si="119"/>
        <v>22.138967800325407</v>
      </c>
      <c r="I761">
        <f ca="1">User_Model_Calcs!A761-Sat_Data!$B$5</f>
        <v>-1.2853738264304013</v>
      </c>
      <c r="J761">
        <f ca="1">(Earth_Data!$B$1/SQRT(1-Earth_Data!$B$2^2*SIN(RADIANS(User_Model_Calcs!B761))^2))*COS(RADIANS(User_Model_Calcs!B761))</f>
        <v>5464.4844825251821</v>
      </c>
      <c r="K761">
        <f ca="1">((Earth_Data!$B$1*(1-Earth_Data!$B$2^2))/SQRT(1-Earth_Data!$B$2^2*SIN(RADIANS(User_Model_Calcs!B761))^2))*SIN(RADIANS(User_Model_Calcs!B761))</f>
        <v>-3278.3599627663189</v>
      </c>
      <c r="L761">
        <f t="shared" ca="1" si="116"/>
        <v>-30.961206677307743</v>
      </c>
      <c r="M761">
        <f t="shared" ca="1" si="117"/>
        <v>6372.4590783486155</v>
      </c>
      <c r="N761">
        <f ca="1">SQRT(User_Model_Calcs!M761^2+Sat_Data!$B$3^2-2*User_Model_Calcs!M761*Sat_Data!$B$3*COS(RADIANS(L761))*COS(RADIANS(I761)))</f>
        <v>36847.365085126199</v>
      </c>
      <c r="O761">
        <f ca="1">DEGREES(ACOS(((Earth_Data!$B$1+Sat_Data!$B$2)/User_Model_Calcs!N761)*SQRT(1-COS(RADIANS(User_Model_Calcs!I761))^2*COS(RADIANS(User_Model_Calcs!B761))^2)))</f>
        <v>53.700425289597739</v>
      </c>
      <c r="P761">
        <f t="shared" ca="1" si="114"/>
        <v>2.4850722485404018</v>
      </c>
    </row>
    <row r="762" spans="1:16" x14ac:dyDescent="0.25">
      <c r="A762">
        <f t="shared" ca="1" si="112"/>
        <v>109.36996859384385</v>
      </c>
      <c r="B762">
        <f t="shared" ca="1" si="113"/>
        <v>-29.23876164031784</v>
      </c>
      <c r="C762" s="6">
        <v>20135.9375</v>
      </c>
      <c r="D762">
        <f t="shared" ca="1" si="118"/>
        <v>3</v>
      </c>
      <c r="E762" s="1">
        <v>0.65</v>
      </c>
      <c r="F762">
        <v>19.899999999999999</v>
      </c>
      <c r="G762">
        <f t="shared" ca="1" si="115"/>
        <v>54.048620189015942</v>
      </c>
      <c r="H762">
        <f t="shared" ca="1" si="119"/>
        <v>15.36159960780423</v>
      </c>
      <c r="I762">
        <f ca="1">User_Model_Calcs!A762-Sat_Data!$B$5</f>
        <v>-0.63003140615614939</v>
      </c>
      <c r="J762">
        <f ca="1">(Earth_Data!$B$1/SQRT(1-Earth_Data!$B$2^2*SIN(RADIANS(User_Model_Calcs!B762))^2))*COS(RADIANS(User_Model_Calcs!B762))</f>
        <v>5569.9628149943492</v>
      </c>
      <c r="K762">
        <f ca="1">((Earth_Data!$B$1*(1-Earth_Data!$B$2^2))/SQRT(1-Earth_Data!$B$2^2*SIN(RADIANS(User_Model_Calcs!B762))^2))*SIN(RADIANS(User_Model_Calcs!B762))</f>
        <v>-3097.0212551727182</v>
      </c>
      <c r="L762">
        <f t="shared" ca="1" si="116"/>
        <v>-29.07501743046392</v>
      </c>
      <c r="M762">
        <f t="shared" ca="1" si="117"/>
        <v>6373.0704072222034</v>
      </c>
      <c r="N762">
        <f ca="1">SQRT(User_Model_Calcs!M762^2+Sat_Data!$B$3^2-2*User_Model_Calcs!M762*Sat_Data!$B$3*COS(RADIANS(L762))*COS(RADIANS(I762)))</f>
        <v>36725.382793937228</v>
      </c>
      <c r="O762">
        <f ca="1">DEGREES(ACOS(((Earth_Data!$B$1+Sat_Data!$B$2)/User_Model_Calcs!N762)*SQRT(1-COS(RADIANS(User_Model_Calcs!I762))^2*COS(RADIANS(User_Model_Calcs!B762))^2)))</f>
        <v>55.882345169157972</v>
      </c>
      <c r="P762">
        <f t="shared" ca="1" si="114"/>
        <v>1.289692422285309</v>
      </c>
    </row>
    <row r="763" spans="1:16" x14ac:dyDescent="0.25">
      <c r="A763">
        <f t="shared" ca="1" si="112"/>
        <v>109.73554220157902</v>
      </c>
      <c r="B763">
        <f t="shared" ca="1" si="113"/>
        <v>-31.080337241907586</v>
      </c>
      <c r="C763" s="6">
        <v>20135.9375</v>
      </c>
      <c r="D763">
        <f t="shared" ca="1" si="118"/>
        <v>0.75</v>
      </c>
      <c r="E763" s="1">
        <v>0.65</v>
      </c>
      <c r="F763">
        <v>19.899999999999999</v>
      </c>
      <c r="G763">
        <f t="shared" ca="1" si="115"/>
        <v>42.007420362456692</v>
      </c>
      <c r="H763">
        <f t="shared" ca="1" si="119"/>
        <v>19.151321237486691</v>
      </c>
      <c r="I763">
        <f ca="1">User_Model_Calcs!A763-Sat_Data!$B$5</f>
        <v>-0.2644577984209775</v>
      </c>
      <c r="J763">
        <f ca="1">(Earth_Data!$B$1/SQRT(1-Earth_Data!$B$2^2*SIN(RADIANS(User_Model_Calcs!B763))^2))*COS(RADIANS(User_Model_Calcs!B763))</f>
        <v>5467.4010312322289</v>
      </c>
      <c r="K763">
        <f ca="1">((Earth_Data!$B$1*(1-Earth_Data!$B$2^2))/SQRT(1-Earth_Data!$B$2^2*SIN(RADIANS(User_Model_Calcs!B763))^2))*SIN(RADIANS(User_Model_Calcs!B763))</f>
        <v>-3273.5262504779439</v>
      </c>
      <c r="L763">
        <f t="shared" ca="1" si="116"/>
        <v>-30.910447898491867</v>
      </c>
      <c r="M763">
        <f t="shared" ca="1" si="117"/>
        <v>6372.4758256808964</v>
      </c>
      <c r="N763">
        <f ca="1">SQRT(User_Model_Calcs!M763^2+Sat_Data!$B$3^2-2*User_Model_Calcs!M763*Sat_Data!$B$3*COS(RADIANS(L763))*COS(RADIANS(I763)))</f>
        <v>36842.523478875693</v>
      </c>
      <c r="O763">
        <f ca="1">DEGREES(ACOS(((Earth_Data!$B$1+Sat_Data!$B$2)/User_Model_Calcs!N763)*SQRT(1-COS(RADIANS(User_Model_Calcs!I763))^2*COS(RADIANS(User_Model_Calcs!B763))^2)))</f>
        <v>53.784528668083396</v>
      </c>
      <c r="P763">
        <f t="shared" ca="1" si="114"/>
        <v>0.51226738361234592</v>
      </c>
    </row>
    <row r="764" spans="1:16" x14ac:dyDescent="0.25">
      <c r="A764">
        <f t="shared" ca="1" si="112"/>
        <v>106.65425268819136</v>
      </c>
      <c r="B764">
        <f t="shared" ca="1" si="113"/>
        <v>-30.493927102487778</v>
      </c>
      <c r="C764" s="6">
        <v>20135.9375</v>
      </c>
      <c r="D764">
        <f t="shared" ca="1" si="118"/>
        <v>1.2</v>
      </c>
      <c r="E764" s="1">
        <v>0.65</v>
      </c>
      <c r="F764">
        <v>19.899999999999999</v>
      </c>
      <c r="G764">
        <f t="shared" ca="1" si="115"/>
        <v>46.089820015575185</v>
      </c>
      <c r="H764">
        <f t="shared" ca="1" si="119"/>
        <v>22.981482051892751</v>
      </c>
      <c r="I764">
        <f ca="1">User_Model_Calcs!A764-Sat_Data!$B$5</f>
        <v>-3.3457473118086369</v>
      </c>
      <c r="J764">
        <f ca="1">(Earth_Data!$B$1/SQRT(1-Earth_Data!$B$2^2*SIN(RADIANS(User_Model_Calcs!B764))^2))*COS(RADIANS(User_Model_Calcs!B764))</f>
        <v>5500.677721439115</v>
      </c>
      <c r="K764">
        <f ca="1">((Earth_Data!$B$1*(1-Earth_Data!$B$2^2))/SQRT(1-Earth_Data!$B$2^2*SIN(RADIANS(User_Model_Calcs!B764))^2))*SIN(RADIANS(User_Model_Calcs!B764))</f>
        <v>-3217.675578112744</v>
      </c>
      <c r="L764">
        <f t="shared" ca="1" si="116"/>
        <v>-30.325919914524167</v>
      </c>
      <c r="M764">
        <f t="shared" ca="1" si="117"/>
        <v>6372.6675357435524</v>
      </c>
      <c r="N764">
        <f ca="1">SQRT(User_Model_Calcs!M764^2+Sat_Data!$B$3^2-2*User_Model_Calcs!M764*Sat_Data!$B$3*COS(RADIANS(L764))*COS(RADIANS(I764)))</f>
        <v>36815.126500082602</v>
      </c>
      <c r="O764">
        <f ca="1">DEGREES(ACOS(((Earth_Data!$B$1+Sat_Data!$B$2)/User_Model_Calcs!N764)*SQRT(1-COS(RADIANS(User_Model_Calcs!I764))^2*COS(RADIANS(User_Model_Calcs!B764))^2)))</f>
        <v>54.266006161328711</v>
      </c>
      <c r="P764">
        <f t="shared" ca="1" si="114"/>
        <v>6.5718257219404661</v>
      </c>
    </row>
    <row r="765" spans="1:16" x14ac:dyDescent="0.25">
      <c r="A765">
        <f t="shared" ca="1" si="112"/>
        <v>108.42580220550137</v>
      </c>
      <c r="B765">
        <f t="shared" ca="1" si="113"/>
        <v>-31.508543614262702</v>
      </c>
      <c r="C765" s="6">
        <v>20135.9375</v>
      </c>
      <c r="D765">
        <f t="shared" ca="1" si="118"/>
        <v>1.2</v>
      </c>
      <c r="E765" s="1">
        <v>0.65</v>
      </c>
      <c r="F765">
        <v>19.899999999999999</v>
      </c>
      <c r="G765">
        <f t="shared" ca="1" si="115"/>
        <v>46.089820015575185</v>
      </c>
      <c r="H765">
        <f t="shared" ca="1" si="119"/>
        <v>16.843867233535875</v>
      </c>
      <c r="I765">
        <f ca="1">User_Model_Calcs!A765-Sat_Data!$B$5</f>
        <v>-1.5741977944986303</v>
      </c>
      <c r="J765">
        <f ca="1">(Earth_Data!$B$1/SQRT(1-Earth_Data!$B$2^2*SIN(RADIANS(User_Model_Calcs!B765))^2))*COS(RADIANS(User_Model_Calcs!B765))</f>
        <v>5442.7397087707823</v>
      </c>
      <c r="K765">
        <f ca="1">((Earth_Data!$B$1*(1-Earth_Data!$B$2^2))/SQRT(1-Earth_Data!$B$2^2*SIN(RADIANS(User_Model_Calcs!B765))^2))*SIN(RADIANS(User_Model_Calcs!B765))</f>
        <v>-3314.0958640329095</v>
      </c>
      <c r="L765">
        <f t="shared" ca="1" si="116"/>
        <v>-31.337324600284571</v>
      </c>
      <c r="M765">
        <f t="shared" ca="1" si="117"/>
        <v>6372.3344963545578</v>
      </c>
      <c r="N765">
        <f ca="1">SQRT(User_Model_Calcs!M765^2+Sat_Data!$B$3^2-2*User_Model_Calcs!M765*Sat_Data!$B$3*COS(RADIANS(L765))*COS(RADIANS(I765)))</f>
        <v>36872.994104785204</v>
      </c>
      <c r="O765">
        <f ca="1">DEGREES(ACOS(((Earth_Data!$B$1+Sat_Data!$B$2)/User_Model_Calcs!N765)*SQRT(1-COS(RADIANS(User_Model_Calcs!I765))^2*COS(RADIANS(User_Model_Calcs!B765))^2)))</f>
        <v>53.257445711659592</v>
      </c>
      <c r="P765">
        <f t="shared" ca="1" si="114"/>
        <v>3.0100799143922763</v>
      </c>
    </row>
    <row r="766" spans="1:16" x14ac:dyDescent="0.25">
      <c r="A766">
        <f t="shared" ca="1" si="112"/>
        <v>109.40478698168489</v>
      </c>
      <c r="B766">
        <f t="shared" ca="1" si="113"/>
        <v>-31.143628146104376</v>
      </c>
      <c r="C766" s="6">
        <v>20135.9375</v>
      </c>
      <c r="D766">
        <f t="shared" ca="1" si="118"/>
        <v>0.75</v>
      </c>
      <c r="E766" s="1">
        <v>0.65</v>
      </c>
      <c r="F766">
        <v>19.899999999999999</v>
      </c>
      <c r="G766">
        <f t="shared" ca="1" si="115"/>
        <v>42.007420362456692</v>
      </c>
      <c r="H766">
        <f t="shared" ca="1" si="119"/>
        <v>18.611855924621061</v>
      </c>
      <c r="I766">
        <f ca="1">User_Model_Calcs!A766-Sat_Data!$B$5</f>
        <v>-0.59521301831510698</v>
      </c>
      <c r="J766">
        <f ca="1">(Earth_Data!$B$1/SQRT(1-Earth_Data!$B$2^2*SIN(RADIANS(User_Model_Calcs!B766))^2))*COS(RADIANS(User_Model_Calcs!B766))</f>
        <v>5463.7751813114155</v>
      </c>
      <c r="K766">
        <f ca="1">((Earth_Data!$B$1*(1-Earth_Data!$B$2^2))/SQRT(1-Earth_Data!$B$2^2*SIN(RADIANS(User_Model_Calcs!B766))^2))*SIN(RADIANS(User_Model_Calcs!B766))</f>
        <v>-3279.5340494166671</v>
      </c>
      <c r="L766">
        <f t="shared" ca="1" si="116"/>
        <v>-30.973539884663733</v>
      </c>
      <c r="M766">
        <f t="shared" ca="1" si="117"/>
        <v>6372.4550067613563</v>
      </c>
      <c r="N766">
        <f ca="1">SQRT(User_Model_Calcs!M766^2+Sat_Data!$B$3^2-2*User_Model_Calcs!M766*Sat_Data!$B$3*COS(RADIANS(L766))*COS(RADIANS(I766)))</f>
        <v>36846.939942940859</v>
      </c>
      <c r="O766">
        <f ca="1">DEGREES(ACOS(((Earth_Data!$B$1+Sat_Data!$B$2)/User_Model_Calcs!N766)*SQRT(1-COS(RADIANS(User_Model_Calcs!I766))^2*COS(RADIANS(User_Model_Calcs!B766))^2)))</f>
        <v>53.70768502392103</v>
      </c>
      <c r="P766">
        <f t="shared" ca="1" si="114"/>
        <v>1.1507568396701333</v>
      </c>
    </row>
    <row r="767" spans="1:16" x14ac:dyDescent="0.25">
      <c r="A767">
        <f t="shared" ref="A767:A779" ca="1" si="120">108.049394295518+(RAND()*5-2.5)</f>
        <v>105.86394985198898</v>
      </c>
      <c r="B767">
        <f t="shared" ref="B767:B779" ca="1" si="121">-31.6714359012002+(RAND()*5-2.5)</f>
        <v>-29.911858518366692</v>
      </c>
      <c r="C767" s="6">
        <v>20135.9375</v>
      </c>
      <c r="D767">
        <f t="shared" ca="1" si="118"/>
        <v>3</v>
      </c>
      <c r="E767" s="1">
        <v>0.65</v>
      </c>
      <c r="F767">
        <v>19.899999999999999</v>
      </c>
      <c r="G767">
        <f t="shared" ca="1" si="115"/>
        <v>54.048620189015942</v>
      </c>
      <c r="H767">
        <f t="shared" ca="1" si="119"/>
        <v>15.310510024274077</v>
      </c>
      <c r="I767">
        <f ca="1">User_Model_Calcs!A767-Sat_Data!$B$5</f>
        <v>-4.136050148011023</v>
      </c>
      <c r="J767">
        <f ca="1">(Earth_Data!$B$1/SQRT(1-Earth_Data!$B$2^2*SIN(RADIANS(User_Model_Calcs!B767))^2))*COS(RADIANS(User_Model_Calcs!B767))</f>
        <v>5533.1381392208832</v>
      </c>
      <c r="K767">
        <f ca="1">((Earth_Data!$B$1*(1-Earth_Data!$B$2^2))/SQRT(1-Earth_Data!$B$2^2*SIN(RADIANS(User_Model_Calcs!B767))^2))*SIN(RADIANS(User_Model_Calcs!B767))</f>
        <v>-3161.9094824479021</v>
      </c>
      <c r="L767">
        <f t="shared" ca="1" si="116"/>
        <v>-29.745788825635611</v>
      </c>
      <c r="M767">
        <f t="shared" ca="1" si="117"/>
        <v>6372.8556584073594</v>
      </c>
      <c r="N767">
        <f ca="1">SQRT(User_Model_Calcs!M767^2+Sat_Data!$B$3^2-2*User_Model_Calcs!M767*Sat_Data!$B$3*COS(RADIANS(L767))*COS(RADIANS(I767)))</f>
        <v>36783.735293113547</v>
      </c>
      <c r="O767">
        <f ca="1">DEGREES(ACOS(((Earth_Data!$B$1+Sat_Data!$B$2)/User_Model_Calcs!N767)*SQRT(1-COS(RADIANS(User_Model_Calcs!I767))^2*COS(RADIANS(User_Model_Calcs!B767))^2)))</f>
        <v>54.824529078980248</v>
      </c>
      <c r="P767">
        <f t="shared" ca="1" si="114"/>
        <v>8.2511310290132922</v>
      </c>
    </row>
    <row r="768" spans="1:16" x14ac:dyDescent="0.25">
      <c r="A768">
        <f t="shared" ca="1" si="120"/>
        <v>109.51291912116574</v>
      </c>
      <c r="B768">
        <f t="shared" ca="1" si="121"/>
        <v>-33.879911098919763</v>
      </c>
      <c r="C768" s="6">
        <v>20135.9375</v>
      </c>
      <c r="D768">
        <f t="shared" ca="1" si="118"/>
        <v>0.75</v>
      </c>
      <c r="E768" s="1">
        <v>0.65</v>
      </c>
      <c r="F768">
        <v>19.899999999999999</v>
      </c>
      <c r="G768">
        <f t="shared" ca="1" si="115"/>
        <v>42.007420362456692</v>
      </c>
      <c r="H768">
        <f t="shared" ca="1" si="119"/>
        <v>19.507602468349869</v>
      </c>
      <c r="I768">
        <f ca="1">User_Model_Calcs!A768-Sat_Data!$B$5</f>
        <v>-0.48708087883426288</v>
      </c>
      <c r="J768">
        <f ca="1">(Earth_Data!$B$1/SQRT(1-Earth_Data!$B$2^2*SIN(RADIANS(User_Model_Calcs!B768))^2))*COS(RADIANS(User_Model_Calcs!B768))</f>
        <v>5300.6980420534419</v>
      </c>
      <c r="K768">
        <f ca="1">((Earth_Data!$B$1*(1-Earth_Data!$B$2^2))/SQRT(1-Earth_Data!$B$2^2*SIN(RADIANS(User_Model_Calcs!B768))^2))*SIN(RADIANS(User_Model_Calcs!B768))</f>
        <v>-3535.3969039806461</v>
      </c>
      <c r="L768">
        <f t="shared" ca="1" si="116"/>
        <v>-33.70202561919313</v>
      </c>
      <c r="M768">
        <f t="shared" ca="1" si="117"/>
        <v>6371.5328612277544</v>
      </c>
      <c r="N768">
        <f ca="1">SQRT(User_Model_Calcs!M768^2+Sat_Data!$B$3^2-2*User_Model_Calcs!M768*Sat_Data!$B$3*COS(RADIANS(L768))*COS(RADIANS(I768)))</f>
        <v>37032.803518165136</v>
      </c>
      <c r="O768">
        <f ca="1">DEGREES(ACOS(((Earth_Data!$B$1+Sat_Data!$B$2)/User_Model_Calcs!N768)*SQRT(1-COS(RADIANS(User_Model_Calcs!I768))^2*COS(RADIANS(User_Model_Calcs!B768))^2)))</f>
        <v>50.598790189501067</v>
      </c>
      <c r="P768">
        <f t="shared" ca="1" si="114"/>
        <v>0.87371299881411613</v>
      </c>
    </row>
    <row r="769" spans="1:16" x14ac:dyDescent="0.25">
      <c r="A769">
        <f t="shared" ca="1" si="120"/>
        <v>106.59942561574654</v>
      </c>
      <c r="B769">
        <f t="shared" ca="1" si="121"/>
        <v>-29.529063446048276</v>
      </c>
      <c r="C769" s="6">
        <v>20135.9375</v>
      </c>
      <c r="D769">
        <f t="shared" ca="1" si="118"/>
        <v>1.2</v>
      </c>
      <c r="E769" s="1">
        <v>0.65</v>
      </c>
      <c r="F769">
        <v>19.899999999999999</v>
      </c>
      <c r="G769">
        <f t="shared" ca="1" si="115"/>
        <v>46.089820015575185</v>
      </c>
      <c r="H769">
        <f t="shared" ca="1" si="119"/>
        <v>21.505707535047783</v>
      </c>
      <c r="I769">
        <f ca="1">User_Model_Calcs!A769-Sat_Data!$B$5</f>
        <v>-3.4005743842534599</v>
      </c>
      <c r="J769">
        <f ca="1">(Earth_Data!$B$1/SQRT(1-Earth_Data!$B$2^2*SIN(RADIANS(User_Model_Calcs!B769))^2))*COS(RADIANS(User_Model_Calcs!B769))</f>
        <v>5554.1745584041073</v>
      </c>
      <c r="K769">
        <f ca="1">((Earth_Data!$B$1*(1-Earth_Data!$B$2^2))/SQRT(1-Earth_Data!$B$2^2*SIN(RADIANS(User_Model_Calcs!B769))^2))*SIN(RADIANS(User_Model_Calcs!B769))</f>
        <v>-3125.0592999258938</v>
      </c>
      <c r="L769">
        <f t="shared" ca="1" si="116"/>
        <v>-29.364305168535097</v>
      </c>
      <c r="M769">
        <f t="shared" ca="1" si="117"/>
        <v>6372.9781619959113</v>
      </c>
      <c r="N769">
        <f ca="1">SQRT(User_Model_Calcs!M769^2+Sat_Data!$B$3^2-2*User_Model_Calcs!M769*Sat_Data!$B$3*COS(RADIANS(L769))*COS(RADIANS(I769)))</f>
        <v>36754.323045967176</v>
      </c>
      <c r="O769">
        <f ca="1">DEGREES(ACOS(((Earth_Data!$B$1+Sat_Data!$B$2)/User_Model_Calcs!N769)*SQRT(1-COS(RADIANS(User_Model_Calcs!I769))^2*COS(RADIANS(User_Model_Calcs!B769))^2)))</f>
        <v>55.354259085765761</v>
      </c>
      <c r="P769">
        <f t="shared" ca="1" si="114"/>
        <v>6.8745394946305769</v>
      </c>
    </row>
    <row r="770" spans="1:16" x14ac:dyDescent="0.25">
      <c r="A770">
        <f t="shared" ca="1" si="120"/>
        <v>107.01858719583065</v>
      </c>
      <c r="B770">
        <f t="shared" ca="1" si="121"/>
        <v>-33.605317788711488</v>
      </c>
      <c r="C770" s="6">
        <v>20135.9375</v>
      </c>
      <c r="D770">
        <f t="shared" ca="1" si="118"/>
        <v>3</v>
      </c>
      <c r="E770" s="1">
        <v>0.65</v>
      </c>
      <c r="F770">
        <v>19.899999999999999</v>
      </c>
      <c r="G770">
        <f t="shared" ca="1" si="115"/>
        <v>54.048620189015942</v>
      </c>
      <c r="H770">
        <f t="shared" ca="1" si="119"/>
        <v>19.766788235477215</v>
      </c>
      <c r="I770">
        <f ca="1">User_Model_Calcs!A770-Sat_Data!$B$5</f>
        <v>-2.9814128041693522</v>
      </c>
      <c r="J770">
        <f ca="1">(Earth_Data!$B$1/SQRT(1-Earth_Data!$B$2^2*SIN(RADIANS(User_Model_Calcs!B770))^2))*COS(RADIANS(User_Model_Calcs!B770))</f>
        <v>5317.6159217964814</v>
      </c>
      <c r="K770">
        <f ca="1">((Earth_Data!$B$1*(1-Earth_Data!$B$2^2))/SQRT(1-Earth_Data!$B$2^2*SIN(RADIANS(User_Model_Calcs!B770))^2))*SIN(RADIANS(User_Model_Calcs!B770))</f>
        <v>-3510.070442010548</v>
      </c>
      <c r="L770">
        <f t="shared" ca="1" si="116"/>
        <v>-33.428142941676597</v>
      </c>
      <c r="M770">
        <f t="shared" ca="1" si="117"/>
        <v>6371.6272332599283</v>
      </c>
      <c r="N770">
        <f ca="1">SQRT(User_Model_Calcs!M770^2+Sat_Data!$B$3^2-2*User_Model_Calcs!M770*Sat_Data!$B$3*COS(RADIANS(L770))*COS(RADIANS(I770)))</f>
        <v>37021.532824795475</v>
      </c>
      <c r="O770">
        <f ca="1">DEGREES(ACOS(((Earth_Data!$B$1+Sat_Data!$B$2)/User_Model_Calcs!N770)*SQRT(1-COS(RADIANS(User_Model_Calcs!I770))^2*COS(RADIANS(User_Model_Calcs!B770))^2)))</f>
        <v>50.781594504431233</v>
      </c>
      <c r="P770">
        <f t="shared" ref="P770:P833" ca="1" si="122">DEGREES(ASIN(SIN(RADIANS(ABS(I770)))/(SIN(ACOS(COS(RADIANS(I770))*COS(RADIANS(B770)))))))</f>
        <v>5.3758126883915986</v>
      </c>
    </row>
    <row r="771" spans="1:16" x14ac:dyDescent="0.25">
      <c r="A771">
        <f t="shared" ca="1" si="120"/>
        <v>110.50528572749441</v>
      </c>
      <c r="B771">
        <f t="shared" ca="1" si="121"/>
        <v>-33.876963920972067</v>
      </c>
      <c r="C771" s="6">
        <v>20135.9375</v>
      </c>
      <c r="D771">
        <f t="shared" ca="1" si="118"/>
        <v>0.75</v>
      </c>
      <c r="E771" s="1">
        <v>0.65</v>
      </c>
      <c r="F771">
        <v>19.899999999999999</v>
      </c>
      <c r="G771">
        <f t="shared" ref="G771:G834" ca="1" si="123">20.4+20*LOG(F771)+20*LOG(D771)+10*LOG(E771)</f>
        <v>42.007420362456692</v>
      </c>
      <c r="H771">
        <f t="shared" ca="1" si="119"/>
        <v>19.943245770419594</v>
      </c>
      <c r="I771">
        <f ca="1">User_Model_Calcs!A771-Sat_Data!$B$5</f>
        <v>0.50528572749441025</v>
      </c>
      <c r="J771">
        <f ca="1">(Earth_Data!$B$1/SQRT(1-Earth_Data!$B$2^2*SIN(RADIANS(User_Model_Calcs!B771))^2))*COS(RADIANS(User_Model_Calcs!B771))</f>
        <v>5300.8802677384974</v>
      </c>
      <c r="K771">
        <f ca="1">((Earth_Data!$B$1*(1-Earth_Data!$B$2^2))/SQRT(1-Earth_Data!$B$2^2*SIN(RADIANS(User_Model_Calcs!B771))^2))*SIN(RADIANS(User_Model_Calcs!B771))</f>
        <v>-3535.1255029771596</v>
      </c>
      <c r="L771">
        <f t="shared" ref="L771:L834" ca="1" si="124">DEGREES(ATAN((K771/J771)))</f>
        <v>-33.699085982070699</v>
      </c>
      <c r="M771">
        <f t="shared" ref="M771:M834" ca="1" si="125">SQRT(J771^2+K771^2)</f>
        <v>6371.5338761320954</v>
      </c>
      <c r="N771">
        <f ca="1">SQRT(User_Model_Calcs!M771^2+Sat_Data!$B$3^2-2*User_Model_Calcs!M771*Sat_Data!$B$3*COS(RADIANS(L771))*COS(RADIANS(I771)))</f>
        <v>37032.61283125382</v>
      </c>
      <c r="O771">
        <f ca="1">DEGREES(ACOS(((Earth_Data!$B$1+Sat_Data!$B$2)/User_Model_Calcs!N771)*SQRT(1-COS(RADIANS(User_Model_Calcs!I771))^2*COS(RADIANS(User_Model_Calcs!B771))^2)))</f>
        <v>50.601865272297381</v>
      </c>
      <c r="P771">
        <f t="shared" ca="1" si="122"/>
        <v>0.90643412302541959</v>
      </c>
    </row>
    <row r="772" spans="1:16" x14ac:dyDescent="0.25">
      <c r="A772">
        <f t="shared" ca="1" si="120"/>
        <v>107.49718976081904</v>
      </c>
      <c r="B772">
        <f t="shared" ca="1" si="121"/>
        <v>-32.464832585485709</v>
      </c>
      <c r="C772" s="6">
        <v>20135.9375</v>
      </c>
      <c r="D772">
        <f t="shared" ca="1" si="118"/>
        <v>3</v>
      </c>
      <c r="E772" s="1">
        <v>0.65</v>
      </c>
      <c r="F772">
        <v>19.899999999999999</v>
      </c>
      <c r="G772">
        <f t="shared" ca="1" si="123"/>
        <v>54.048620189015942</v>
      </c>
      <c r="H772">
        <f t="shared" ca="1" si="119"/>
        <v>23.290854997279094</v>
      </c>
      <c r="I772">
        <f ca="1">User_Model_Calcs!A772-Sat_Data!$B$5</f>
        <v>-2.5028102391809597</v>
      </c>
      <c r="J772">
        <f ca="1">(Earth_Data!$B$1/SQRT(1-Earth_Data!$B$2^2*SIN(RADIANS(User_Model_Calcs!B772))^2))*COS(RADIANS(User_Model_Calcs!B772))</f>
        <v>5386.5687765435368</v>
      </c>
      <c r="K772">
        <f ca="1">((Earth_Data!$B$1*(1-Earth_Data!$B$2^2))/SQRT(1-Earth_Data!$B$2^2*SIN(RADIANS(User_Model_Calcs!B772))^2))*SIN(RADIANS(User_Model_Calcs!B772))</f>
        <v>-3404.0345956374458</v>
      </c>
      <c r="L772">
        <f t="shared" ca="1" si="124"/>
        <v>-32.290781998962892</v>
      </c>
      <c r="M772">
        <f t="shared" ca="1" si="125"/>
        <v>6372.0149648859369</v>
      </c>
      <c r="N772">
        <f ca="1">SQRT(User_Model_Calcs!M772^2+Sat_Data!$B$3^2-2*User_Model_Calcs!M772*Sat_Data!$B$3*COS(RADIANS(L772))*COS(RADIANS(I772)))</f>
        <v>36940.634874011339</v>
      </c>
      <c r="O772">
        <f ca="1">DEGREES(ACOS(((Earth_Data!$B$1+Sat_Data!$B$2)/User_Model_Calcs!N772)*SQRT(1-COS(RADIANS(User_Model_Calcs!I772))^2*COS(RADIANS(User_Model_Calcs!B772))^2)))</f>
        <v>52.111573181909449</v>
      </c>
      <c r="P772">
        <f t="shared" ca="1" si="122"/>
        <v>4.6553173968031567</v>
      </c>
    </row>
    <row r="773" spans="1:16" x14ac:dyDescent="0.25">
      <c r="A773">
        <f t="shared" ca="1" si="120"/>
        <v>109.62688420646791</v>
      </c>
      <c r="B773">
        <f t="shared" ca="1" si="121"/>
        <v>-33.750745813910669</v>
      </c>
      <c r="C773" s="6">
        <v>20135.9375</v>
      </c>
      <c r="D773">
        <f t="shared" ca="1" si="118"/>
        <v>0.75</v>
      </c>
      <c r="E773" s="1">
        <v>0.65</v>
      </c>
      <c r="F773">
        <v>19.899999999999999</v>
      </c>
      <c r="G773">
        <f t="shared" ca="1" si="123"/>
        <v>42.007420362456692</v>
      </c>
      <c r="H773">
        <f t="shared" ca="1" si="119"/>
        <v>23.912745161851376</v>
      </c>
      <c r="I773">
        <f ca="1">User_Model_Calcs!A773-Sat_Data!$B$5</f>
        <v>-0.37311579353209368</v>
      </c>
      <c r="J773">
        <f ca="1">(Earth_Data!$B$1/SQRT(1-Earth_Data!$B$2^2*SIN(RADIANS(User_Model_Calcs!B773))^2))*COS(RADIANS(User_Model_Calcs!B773))</f>
        <v>5308.6712152323425</v>
      </c>
      <c r="K773">
        <f ca="1">((Earth_Data!$B$1*(1-Earth_Data!$B$2^2))/SQRT(1-Earth_Data!$B$2^2*SIN(RADIANS(User_Model_Calcs!B773))^2))*SIN(RADIANS(User_Model_Calcs!B773))</f>
        <v>-3523.4936102309139</v>
      </c>
      <c r="L773">
        <f t="shared" ca="1" si="124"/>
        <v>-33.573192583095725</v>
      </c>
      <c r="M773">
        <f t="shared" ca="1" si="125"/>
        <v>6371.5773002275118</v>
      </c>
      <c r="N773">
        <f ca="1">SQRT(User_Model_Calcs!M773^2+Sat_Data!$B$3^2-2*User_Model_Calcs!M773*Sat_Data!$B$3*COS(RADIANS(L773))*COS(RADIANS(I773)))</f>
        <v>37023.642160442265</v>
      </c>
      <c r="O773">
        <f ca="1">DEGREES(ACOS(((Earth_Data!$B$1+Sat_Data!$B$2)/User_Model_Calcs!N773)*SQRT(1-COS(RADIANS(User_Model_Calcs!I773))^2*COS(RADIANS(User_Model_Calcs!B773))^2)))</f>
        <v>50.746694180847491</v>
      </c>
      <c r="P773">
        <f t="shared" ca="1" si="122"/>
        <v>0.6715563414797695</v>
      </c>
    </row>
    <row r="774" spans="1:16" x14ac:dyDescent="0.25">
      <c r="A774">
        <f t="shared" ca="1" si="120"/>
        <v>109.21208820733834</v>
      </c>
      <c r="B774">
        <f t="shared" ca="1" si="121"/>
        <v>-31.339829033798825</v>
      </c>
      <c r="C774" s="6">
        <v>20135.9375</v>
      </c>
      <c r="D774">
        <f t="shared" ca="1" si="118"/>
        <v>1.2</v>
      </c>
      <c r="E774" s="1">
        <v>0.65</v>
      </c>
      <c r="F774">
        <v>19.899999999999999</v>
      </c>
      <c r="G774">
        <f t="shared" ca="1" si="123"/>
        <v>46.089820015575185</v>
      </c>
      <c r="H774">
        <f t="shared" ca="1" si="119"/>
        <v>14.331131414913905</v>
      </c>
      <c r="I774">
        <f ca="1">User_Model_Calcs!A774-Sat_Data!$B$5</f>
        <v>-0.78791179266166012</v>
      </c>
      <c r="J774">
        <f ca="1">(Earth_Data!$B$1/SQRT(1-Earth_Data!$B$2^2*SIN(RADIANS(User_Model_Calcs!B774))^2))*COS(RADIANS(User_Model_Calcs!B774))</f>
        <v>5452.492730801775</v>
      </c>
      <c r="K774">
        <f ca="1">((Earth_Data!$B$1*(1-Earth_Data!$B$2^2))/SQRT(1-Earth_Data!$B$2^2*SIN(RADIANS(User_Model_Calcs!B774))^2))*SIN(RADIANS(User_Model_Calcs!B774))</f>
        <v>-3298.1330055844173</v>
      </c>
      <c r="L774">
        <f t="shared" ca="1" si="124"/>
        <v>-31.169129384668452</v>
      </c>
      <c r="M774">
        <f t="shared" ca="1" si="125"/>
        <v>6372.3903130592607</v>
      </c>
      <c r="N774">
        <f ca="1">SQRT(User_Model_Calcs!M774^2+Sat_Data!$B$3^2-2*User_Model_Calcs!M774*Sat_Data!$B$3*COS(RADIANS(L774))*COS(RADIANS(I774)))</f>
        <v>36860.089551235593</v>
      </c>
      <c r="O774">
        <f ca="1">DEGREES(ACOS(((Earth_Data!$B$1+Sat_Data!$B$2)/User_Model_Calcs!N774)*SQRT(1-COS(RADIANS(User_Model_Calcs!I774))^2*COS(RADIANS(User_Model_Calcs!B774))^2)))</f>
        <v>53.479722328744401</v>
      </c>
      <c r="P774">
        <f t="shared" ca="1" si="122"/>
        <v>1.5146284838202189</v>
      </c>
    </row>
    <row r="775" spans="1:16" x14ac:dyDescent="0.25">
      <c r="A775">
        <f t="shared" ca="1" si="120"/>
        <v>107.73853347212602</v>
      </c>
      <c r="B775">
        <f t="shared" ca="1" si="121"/>
        <v>-32.250764922984082</v>
      </c>
      <c r="C775" s="6">
        <v>20135.9375</v>
      </c>
      <c r="D775">
        <f t="shared" ca="1" si="118"/>
        <v>1.2</v>
      </c>
      <c r="E775" s="1">
        <v>0.65</v>
      </c>
      <c r="F775">
        <v>19.899999999999999</v>
      </c>
      <c r="G775">
        <f t="shared" ca="1" si="123"/>
        <v>46.089820015575185</v>
      </c>
      <c r="H775">
        <f t="shared" ca="1" si="119"/>
        <v>22.04259920872034</v>
      </c>
      <c r="I775">
        <f ca="1">User_Model_Calcs!A775-Sat_Data!$B$5</f>
        <v>-2.2614665278739778</v>
      </c>
      <c r="J775">
        <f ca="1">(Earth_Data!$B$1/SQRT(1-Earth_Data!$B$2^2*SIN(RADIANS(User_Model_Calcs!B775))^2))*COS(RADIANS(User_Model_Calcs!B775))</f>
        <v>5399.2737992930088</v>
      </c>
      <c r="K775">
        <f ca="1">((Earth_Data!$B$1*(1-Earth_Data!$B$2^2))/SQRT(1-Earth_Data!$B$2^2*SIN(RADIANS(User_Model_Calcs!B775))^2))*SIN(RADIANS(User_Model_Calcs!B775))</f>
        <v>-3383.9820524528536</v>
      </c>
      <c r="L775">
        <f t="shared" ca="1" si="124"/>
        <v>-32.07733152690782</v>
      </c>
      <c r="M775">
        <f t="shared" ca="1" si="125"/>
        <v>6372.0869494267727</v>
      </c>
      <c r="N775">
        <f ca="1">SQRT(User_Model_Calcs!M775^2+Sat_Data!$B$3^2-2*User_Model_Calcs!M775*Sat_Data!$B$3*COS(RADIANS(L775))*COS(RADIANS(I775)))</f>
        <v>36925.077338194278</v>
      </c>
      <c r="O775">
        <f ca="1">DEGREES(ACOS(((Earth_Data!$B$1+Sat_Data!$B$2)/User_Model_Calcs!N775)*SQRT(1-COS(RADIANS(User_Model_Calcs!I775))^2*COS(RADIANS(User_Model_Calcs!B775))^2)))</f>
        <v>52.37224010128925</v>
      </c>
      <c r="P775">
        <f t="shared" ca="1" si="122"/>
        <v>4.2324126309693968</v>
      </c>
    </row>
    <row r="776" spans="1:16" x14ac:dyDescent="0.25">
      <c r="A776">
        <f t="shared" ca="1" si="120"/>
        <v>109.39477305837303</v>
      </c>
      <c r="B776">
        <f t="shared" ca="1" si="121"/>
        <v>-29.717277627551407</v>
      </c>
      <c r="C776" s="6">
        <v>20135.9375</v>
      </c>
      <c r="D776">
        <f t="shared" ca="1" si="118"/>
        <v>3</v>
      </c>
      <c r="E776" s="1">
        <v>0.65</v>
      </c>
      <c r="F776">
        <v>19.899999999999999</v>
      </c>
      <c r="G776">
        <f t="shared" ca="1" si="123"/>
        <v>54.048620189015942</v>
      </c>
      <c r="H776">
        <f t="shared" ca="1" si="119"/>
        <v>20.473506470867605</v>
      </c>
      <c r="I776">
        <f ca="1">User_Model_Calcs!A776-Sat_Data!$B$5</f>
        <v>-0.60522694162696666</v>
      </c>
      <c r="J776">
        <f ca="1">(Earth_Data!$B$1/SQRT(1-Earth_Data!$B$2^2*SIN(RADIANS(User_Model_Calcs!B776))^2))*COS(RADIANS(User_Model_Calcs!B776))</f>
        <v>5543.8622079838369</v>
      </c>
      <c r="K776">
        <f ca="1">((Earth_Data!$B$1*(1-Earth_Data!$B$2^2))/SQRT(1-Earth_Data!$B$2^2*SIN(RADIANS(User_Model_Calcs!B776))^2))*SIN(RADIANS(User_Model_Calcs!B776))</f>
        <v>-3143.1952383439839</v>
      </c>
      <c r="L776">
        <f t="shared" ca="1" si="124"/>
        <v>-29.551870876505525</v>
      </c>
      <c r="M776">
        <f t="shared" ca="1" si="125"/>
        <v>6372.9180512116836</v>
      </c>
      <c r="N776">
        <f ca="1">SQRT(User_Model_Calcs!M776^2+Sat_Data!$B$3^2-2*User_Model_Calcs!M776*Sat_Data!$B$3*COS(RADIANS(L776))*COS(RADIANS(I776)))</f>
        <v>36755.278586755412</v>
      </c>
      <c r="O776">
        <f ca="1">DEGREES(ACOS(((Earth_Data!$B$1+Sat_Data!$B$2)/User_Model_Calcs!N776)*SQRT(1-COS(RADIANS(User_Model_Calcs!I776))^2*COS(RADIANS(User_Model_Calcs!B776))^2)))</f>
        <v>55.335670006532617</v>
      </c>
      <c r="P776">
        <f t="shared" ca="1" si="122"/>
        <v>1.2207640448369881</v>
      </c>
    </row>
    <row r="777" spans="1:16" x14ac:dyDescent="0.25">
      <c r="A777">
        <f t="shared" ca="1" si="120"/>
        <v>106.24710006560073</v>
      </c>
      <c r="B777">
        <f t="shared" ca="1" si="121"/>
        <v>-32.681376797701915</v>
      </c>
      <c r="C777" s="6">
        <v>20135.9375</v>
      </c>
      <c r="D777">
        <f t="shared" ca="1" si="118"/>
        <v>0.75</v>
      </c>
      <c r="E777" s="1">
        <v>0.65</v>
      </c>
      <c r="F777">
        <v>19.899999999999999</v>
      </c>
      <c r="G777">
        <f t="shared" ca="1" si="123"/>
        <v>42.007420362456692</v>
      </c>
      <c r="H777">
        <f t="shared" ca="1" si="119"/>
        <v>23.481042564028691</v>
      </c>
      <c r="I777">
        <f ca="1">User_Model_Calcs!A777-Sat_Data!$B$5</f>
        <v>-3.7528999343992666</v>
      </c>
      <c r="J777">
        <f ca="1">(Earth_Data!$B$1/SQRT(1-Earth_Data!$B$2^2*SIN(RADIANS(User_Model_Calcs!B777))^2))*COS(RADIANS(User_Model_Calcs!B777))</f>
        <v>5373.6401925130895</v>
      </c>
      <c r="K777">
        <f ca="1">((Earth_Data!$B$1*(1-Earth_Data!$B$2^2))/SQRT(1-Earth_Data!$B$2^2*SIN(RADIANS(User_Model_Calcs!B777))^2))*SIN(RADIANS(User_Model_Calcs!B777))</f>
        <v>-3424.2713811788522</v>
      </c>
      <c r="L777">
        <f t="shared" ca="1" si="124"/>
        <v>-32.506711725831948</v>
      </c>
      <c r="M777">
        <f t="shared" ca="1" si="125"/>
        <v>6371.9418869409528</v>
      </c>
      <c r="N777">
        <f ca="1">SQRT(User_Model_Calcs!M777^2+Sat_Data!$B$3^2-2*User_Model_Calcs!M777*Sat_Data!$B$3*COS(RADIANS(L777))*COS(RADIANS(I777)))</f>
        <v>36962.660074554267</v>
      </c>
      <c r="O777">
        <f ca="1">DEGREES(ACOS(((Earth_Data!$B$1+Sat_Data!$B$2)/User_Model_Calcs!N777)*SQRT(1-COS(RADIANS(User_Model_Calcs!I777))^2*COS(RADIANS(User_Model_Calcs!B777))^2)))</f>
        <v>51.745919122936861</v>
      </c>
      <c r="P777">
        <f t="shared" ca="1" si="122"/>
        <v>6.9262618040558692</v>
      </c>
    </row>
    <row r="778" spans="1:16" x14ac:dyDescent="0.25">
      <c r="A778">
        <f t="shared" ca="1" si="120"/>
        <v>109.34724749957499</v>
      </c>
      <c r="B778">
        <f t="shared" ca="1" si="121"/>
        <v>-29.658731885911305</v>
      </c>
      <c r="C778" s="6">
        <v>20135.9375</v>
      </c>
      <c r="D778">
        <f t="shared" ca="1" si="118"/>
        <v>3</v>
      </c>
      <c r="E778" s="1">
        <v>0.65</v>
      </c>
      <c r="F778">
        <v>19.899999999999999</v>
      </c>
      <c r="G778">
        <f t="shared" ca="1" si="123"/>
        <v>54.048620189015942</v>
      </c>
      <c r="H778">
        <f t="shared" ca="1" si="119"/>
        <v>19.296137427718001</v>
      </c>
      <c r="I778">
        <f ca="1">User_Model_Calcs!A778-Sat_Data!$B$5</f>
        <v>-0.65275250042500943</v>
      </c>
      <c r="J778">
        <f ca="1">(Earth_Data!$B$1/SQRT(1-Earth_Data!$B$2^2*SIN(RADIANS(User_Model_Calcs!B778))^2))*COS(RADIANS(User_Model_Calcs!B778))</f>
        <v>5547.0763730894732</v>
      </c>
      <c r="K778">
        <f ca="1">((Earth_Data!$B$1*(1-Earth_Data!$B$2^2))/SQRT(1-Earth_Data!$B$2^2*SIN(RADIANS(User_Model_Calcs!B778))^2))*SIN(RADIANS(User_Model_Calcs!B778))</f>
        <v>-3137.5574648557122</v>
      </c>
      <c r="L778">
        <f t="shared" ca="1" si="124"/>
        <v>-29.493526088719673</v>
      </c>
      <c r="M778">
        <f t="shared" ca="1" si="125"/>
        <v>6372.9367746871039</v>
      </c>
      <c r="N778">
        <f ca="1">SQRT(User_Model_Calcs!M778^2+Sat_Data!$B$3^2-2*User_Model_Calcs!M778*Sat_Data!$B$3*COS(RADIANS(L778))*COS(RADIANS(I778)))</f>
        <v>36751.65264582861</v>
      </c>
      <c r="O778">
        <f ca="1">DEGREES(ACOS(((Earth_Data!$B$1+Sat_Data!$B$2)/User_Model_Calcs!N778)*SQRT(1-COS(RADIANS(User_Model_Calcs!I778))^2*COS(RADIANS(User_Model_Calcs!B778))^2)))</f>
        <v>55.401548198411341</v>
      </c>
      <c r="P778">
        <f t="shared" ca="1" si="122"/>
        <v>1.3189612799929573</v>
      </c>
    </row>
    <row r="779" spans="1:16" x14ac:dyDescent="0.25">
      <c r="A779">
        <f t="shared" ca="1" si="120"/>
        <v>107.05276756879526</v>
      </c>
      <c r="B779">
        <f t="shared" ca="1" si="121"/>
        <v>-29.369640829729505</v>
      </c>
      <c r="C779" s="6">
        <v>20135.9375</v>
      </c>
      <c r="D779">
        <f t="shared" ca="1" si="118"/>
        <v>0.75</v>
      </c>
      <c r="E779" s="1">
        <v>0.65</v>
      </c>
      <c r="F779">
        <v>19.899999999999999</v>
      </c>
      <c r="G779">
        <f t="shared" ca="1" si="123"/>
        <v>42.007420362456692</v>
      </c>
      <c r="H779">
        <f t="shared" ca="1" si="119"/>
        <v>17.536583619742839</v>
      </c>
      <c r="I779">
        <f ca="1">User_Model_Calcs!A779-Sat_Data!$B$5</f>
        <v>-2.9472324312047391</v>
      </c>
      <c r="J779">
        <f ca="1">(Earth_Data!$B$1/SQRT(1-Earth_Data!$B$2^2*SIN(RADIANS(User_Model_Calcs!B779))^2))*COS(RADIANS(User_Model_Calcs!B779))</f>
        <v>5562.8625352339677</v>
      </c>
      <c r="K779">
        <f ca="1">((Earth_Data!$B$1*(1-Earth_Data!$B$2^2))/SQRT(1-Earth_Data!$B$2^2*SIN(RADIANS(User_Model_Calcs!B779))^2))*SIN(RADIANS(User_Model_Calcs!B779))</f>
        <v>-3109.671631202601</v>
      </c>
      <c r="L779">
        <f t="shared" ca="1" si="124"/>
        <v>-29.205437362469581</v>
      </c>
      <c r="M779">
        <f t="shared" ca="1" si="125"/>
        <v>6373.0288905524303</v>
      </c>
      <c r="N779">
        <f ca="1">SQRT(User_Model_Calcs!M779^2+Sat_Data!$B$3^2-2*User_Model_Calcs!M779*Sat_Data!$B$3*COS(RADIANS(L779))*COS(RADIANS(I779)))</f>
        <v>36741.584776649346</v>
      </c>
      <c r="O779">
        <f ca="1">DEGREES(ACOS(((Earth_Data!$B$1+Sat_Data!$B$2)/User_Model_Calcs!N779)*SQRT(1-COS(RADIANS(User_Model_Calcs!I779))^2*COS(RADIANS(User_Model_Calcs!B779))^2)))</f>
        <v>55.585994490398917</v>
      </c>
      <c r="P779">
        <f t="shared" ca="1" si="122"/>
        <v>5.9926959710058494</v>
      </c>
    </row>
    <row r="780" spans="1:16" x14ac:dyDescent="0.25">
      <c r="A780">
        <f ca="1">108.049394295518+(RAND()*8-4)</f>
        <v>110.46768690956398</v>
      </c>
      <c r="B780">
        <f ca="1">-31.6714359012002+(RAND()*8-4)</f>
        <v>-35.065920913591569</v>
      </c>
      <c r="C780" s="6">
        <v>20135.9375</v>
      </c>
      <c r="D780">
        <f t="shared" ca="1" si="118"/>
        <v>0.75</v>
      </c>
      <c r="E780" s="1">
        <v>0.65</v>
      </c>
      <c r="F780">
        <v>19.899999999999999</v>
      </c>
      <c r="G780">
        <f t="shared" ca="1" si="123"/>
        <v>42.007420362456692</v>
      </c>
      <c r="H780">
        <f t="shared" ca="1" si="119"/>
        <v>18.963164129221887</v>
      </c>
      <c r="I780">
        <f ca="1">User_Model_Calcs!A780-Sat_Data!$B$5</f>
        <v>0.46768690956398018</v>
      </c>
      <c r="J780">
        <f ca="1">(Earth_Data!$B$1/SQRT(1-Earth_Data!$B$2^2*SIN(RADIANS(User_Model_Calcs!B780))^2))*COS(RADIANS(User_Model_Calcs!B780))</f>
        <v>5226.2312057983463</v>
      </c>
      <c r="K780">
        <f ca="1">((Earth_Data!$B$1*(1-Earth_Data!$B$2^2))/SQRT(1-Earth_Data!$B$2^2*SIN(RADIANS(User_Model_Calcs!B780))^2))*SIN(RADIANS(User_Model_Calcs!B780))</f>
        <v>-3643.8565434622114</v>
      </c>
      <c r="L780">
        <f t="shared" ca="1" si="124"/>
        <v>-34.885153934237735</v>
      </c>
      <c r="M780">
        <f t="shared" ca="1" si="125"/>
        <v>6371.1210258315459</v>
      </c>
      <c r="N780">
        <f ca="1">SQRT(User_Model_Calcs!M780^2+Sat_Data!$B$3^2-2*User_Model_Calcs!M780*Sat_Data!$B$3*COS(RADIANS(L780))*COS(RADIANS(I780)))</f>
        <v>37117.401295292919</v>
      </c>
      <c r="O780">
        <f ca="1">DEGREES(ACOS(((Earth_Data!$B$1+Sat_Data!$B$2)/User_Model_Calcs!N780)*SQRT(1-COS(RADIANS(User_Model_Calcs!I780))^2*COS(RADIANS(User_Model_Calcs!B780))^2)))</f>
        <v>49.25617057844476</v>
      </c>
      <c r="P780">
        <f t="shared" ca="1" si="122"/>
        <v>0.81401349459605055</v>
      </c>
    </row>
    <row r="781" spans="1:16" x14ac:dyDescent="0.25">
      <c r="A781">
        <f t="shared" ref="A781:A800" ca="1" si="126">108.049394295518+(RAND()*8-4)</f>
        <v>107.21677821363639</v>
      </c>
      <c r="B781">
        <f t="shared" ref="B781:B800" ca="1" si="127">-31.6714359012002+(RAND()*8-4)</f>
        <v>-35.127453106506607</v>
      </c>
      <c r="C781" s="6">
        <v>20135.9375</v>
      </c>
      <c r="D781">
        <f t="shared" ca="1" si="118"/>
        <v>1.2</v>
      </c>
      <c r="E781" s="1">
        <v>0.65</v>
      </c>
      <c r="F781">
        <v>19.899999999999999</v>
      </c>
      <c r="G781">
        <f t="shared" ca="1" si="123"/>
        <v>46.089820015575185</v>
      </c>
      <c r="H781">
        <f t="shared" ca="1" si="119"/>
        <v>18.634787005758305</v>
      </c>
      <c r="I781">
        <f ca="1">User_Model_Calcs!A781-Sat_Data!$B$5</f>
        <v>-2.7832217863636117</v>
      </c>
      <c r="J781">
        <f ca="1">(Earth_Data!$B$1/SQRT(1-Earth_Data!$B$2^2*SIN(RADIANS(User_Model_Calcs!B781))^2))*COS(RADIANS(User_Model_Calcs!B781))</f>
        <v>5222.306239140964</v>
      </c>
      <c r="K781">
        <f ca="1">((Earth_Data!$B$1*(1-Earth_Data!$B$2^2))/SQRT(1-Earth_Data!$B$2^2*SIN(RADIANS(User_Model_Calcs!B781))^2))*SIN(RADIANS(User_Model_Calcs!B781))</f>
        <v>-3649.4418925899099</v>
      </c>
      <c r="L781">
        <f t="shared" ca="1" si="124"/>
        <v>-34.94654501260311</v>
      </c>
      <c r="M781">
        <f t="shared" ca="1" si="125"/>
        <v>6371.0994798983374</v>
      </c>
      <c r="N781">
        <f ca="1">SQRT(User_Model_Calcs!M781^2+Sat_Data!$B$3^2-2*User_Model_Calcs!M781*Sat_Data!$B$3*COS(RADIANS(L781))*COS(RADIANS(I781)))</f>
        <v>37128.654564825054</v>
      </c>
      <c r="O781">
        <f ca="1">DEGREES(ACOS(((Earth_Data!$B$1+Sat_Data!$B$2)/User_Model_Calcs!N781)*SQRT(1-COS(RADIANS(User_Model_Calcs!I781))^2*COS(RADIANS(User_Model_Calcs!B781))^2)))</f>
        <v>49.081213274924224</v>
      </c>
      <c r="P781">
        <f t="shared" ca="1" si="122"/>
        <v>4.8293830659322747</v>
      </c>
    </row>
    <row r="782" spans="1:16" x14ac:dyDescent="0.25">
      <c r="A782">
        <f t="shared" ca="1" si="126"/>
        <v>104.18192968945763</v>
      </c>
      <c r="B782">
        <f t="shared" ca="1" si="127"/>
        <v>-33.361554207208634</v>
      </c>
      <c r="C782" s="6">
        <v>20135.9375</v>
      </c>
      <c r="D782">
        <f t="shared" ca="1" si="118"/>
        <v>1.2</v>
      </c>
      <c r="E782" s="1">
        <v>0.65</v>
      </c>
      <c r="F782">
        <v>19.899999999999999</v>
      </c>
      <c r="G782">
        <f t="shared" ca="1" si="123"/>
        <v>46.089820015575185</v>
      </c>
      <c r="H782">
        <f t="shared" ca="1" si="119"/>
        <v>23.764117510145638</v>
      </c>
      <c r="I782">
        <f ca="1">User_Model_Calcs!A782-Sat_Data!$B$5</f>
        <v>-5.8180703105423675</v>
      </c>
      <c r="J782">
        <f ca="1">(Earth_Data!$B$1/SQRT(1-Earth_Data!$B$2^2*SIN(RADIANS(User_Model_Calcs!B782))^2))*COS(RADIANS(User_Model_Calcs!B782))</f>
        <v>5332.5318826387474</v>
      </c>
      <c r="K782">
        <f ca="1">((Earth_Data!$B$1*(1-Earth_Data!$B$2^2))/SQRT(1-Earth_Data!$B$2^2*SIN(RADIANS(User_Model_Calcs!B782))^2))*SIN(RADIANS(User_Model_Calcs!B782))</f>
        <v>-3487.5207227589558</v>
      </c>
      <c r="L782">
        <f t="shared" ca="1" si="124"/>
        <v>-33.18502379480546</v>
      </c>
      <c r="M782">
        <f t="shared" ca="1" si="125"/>
        <v>6371.7106863880672</v>
      </c>
      <c r="N782">
        <f ca="1">SQRT(User_Model_Calcs!M782^2+Sat_Data!$B$3^2-2*User_Model_Calcs!M782*Sat_Data!$B$3*COS(RADIANS(L782))*COS(RADIANS(I782)))</f>
        <v>37027.6460392566</v>
      </c>
      <c r="O782">
        <f ca="1">DEGREES(ACOS(((Earth_Data!$B$1+Sat_Data!$B$2)/User_Model_Calcs!N782)*SQRT(1-COS(RADIANS(User_Model_Calcs!I782))^2*COS(RADIANS(User_Model_Calcs!B782))^2)))</f>
        <v>50.684963191273468</v>
      </c>
      <c r="P782">
        <f t="shared" ca="1" si="122"/>
        <v>10.497302401562076</v>
      </c>
    </row>
    <row r="783" spans="1:16" x14ac:dyDescent="0.25">
      <c r="A783">
        <f t="shared" ca="1" si="126"/>
        <v>108.49995660268597</v>
      </c>
      <c r="B783">
        <f t="shared" ca="1" si="127"/>
        <v>-33.244311687863096</v>
      </c>
      <c r="C783" s="6">
        <v>20135.9375</v>
      </c>
      <c r="D783">
        <f t="shared" ca="1" si="118"/>
        <v>3</v>
      </c>
      <c r="E783" s="1">
        <v>0.65</v>
      </c>
      <c r="F783">
        <v>19.899999999999999</v>
      </c>
      <c r="G783">
        <f t="shared" ca="1" si="123"/>
        <v>54.048620189015942</v>
      </c>
      <c r="H783">
        <f t="shared" ca="1" si="119"/>
        <v>15.987268672334697</v>
      </c>
      <c r="I783">
        <f ca="1">User_Model_Calcs!A783-Sat_Data!$B$5</f>
        <v>-1.5000433973140304</v>
      </c>
      <c r="J783">
        <f ca="1">(Earth_Data!$B$1/SQRT(1-Earth_Data!$B$2^2*SIN(RADIANS(User_Model_Calcs!B783))^2))*COS(RADIANS(User_Model_Calcs!B783))</f>
        <v>5339.671577216317</v>
      </c>
      <c r="K783">
        <f ca="1">((Earth_Data!$B$1*(1-Earth_Data!$B$2^2))/SQRT(1-Earth_Data!$B$2^2*SIN(RADIANS(User_Model_Calcs!B783))^2))*SIN(RADIANS(User_Model_Calcs!B783))</f>
        <v>-3476.6527890193024</v>
      </c>
      <c r="L783">
        <f t="shared" ca="1" si="124"/>
        <v>-33.068095764745784</v>
      </c>
      <c r="M783">
        <f t="shared" ca="1" si="125"/>
        <v>6371.7507145153986</v>
      </c>
      <c r="N783">
        <f ca="1">SQRT(User_Model_Calcs!M783^2+Sat_Data!$B$3^2-2*User_Model_Calcs!M783*Sat_Data!$B$3*COS(RADIANS(L783))*COS(RADIANS(I783)))</f>
        <v>36990.308186023045</v>
      </c>
      <c r="O783">
        <f ca="1">DEGREES(ACOS(((Earth_Data!$B$1+Sat_Data!$B$2)/User_Model_Calcs!N783)*SQRT(1-COS(RADIANS(User_Model_Calcs!I783))^2*COS(RADIANS(User_Model_Calcs!B783))^2)))</f>
        <v>51.289442990721525</v>
      </c>
      <c r="P783">
        <f t="shared" ca="1" si="122"/>
        <v>2.7348024698855169</v>
      </c>
    </row>
    <row r="784" spans="1:16" x14ac:dyDescent="0.25">
      <c r="A784">
        <f t="shared" ca="1" si="126"/>
        <v>106.64240456357994</v>
      </c>
      <c r="B784">
        <f t="shared" ca="1" si="127"/>
        <v>-30.754637754258599</v>
      </c>
      <c r="C784" s="6">
        <v>20135.9375</v>
      </c>
      <c r="D784">
        <f t="shared" ca="1" si="118"/>
        <v>1.2</v>
      </c>
      <c r="E784" s="1">
        <v>0.65</v>
      </c>
      <c r="F784">
        <v>19.899999999999999</v>
      </c>
      <c r="G784">
        <f t="shared" ca="1" si="123"/>
        <v>46.089820015575185</v>
      </c>
      <c r="H784">
        <f t="shared" ca="1" si="119"/>
        <v>17.451768308685359</v>
      </c>
      <c r="I784">
        <f ca="1">User_Model_Calcs!A784-Sat_Data!$B$5</f>
        <v>-3.3575954364200555</v>
      </c>
      <c r="J784">
        <f ca="1">(Earth_Data!$B$1/SQRT(1-Earth_Data!$B$2^2*SIN(RADIANS(User_Model_Calcs!B784))^2))*COS(RADIANS(User_Model_Calcs!B784))</f>
        <v>5485.9542736736012</v>
      </c>
      <c r="K784">
        <f ca="1">((Earth_Data!$B$1*(1-Earth_Data!$B$2^2))/SQRT(1-Earth_Data!$B$2^2*SIN(RADIANS(User_Model_Calcs!B784))^2))*SIN(RADIANS(User_Model_Calcs!B784))</f>
        <v>-3242.5475041357486</v>
      </c>
      <c r="L784">
        <f t="shared" ca="1" si="124"/>
        <v>-30.585785086790796</v>
      </c>
      <c r="M784">
        <f t="shared" ca="1" si="125"/>
        <v>6372.5825698389053</v>
      </c>
      <c r="N784">
        <f ca="1">SQRT(User_Model_Calcs!M784^2+Sat_Data!$B$3^2-2*User_Model_Calcs!M784*Sat_Data!$B$3*COS(RADIANS(L784))*COS(RADIANS(I784)))</f>
        <v>36832.017811238322</v>
      </c>
      <c r="O784">
        <f ca="1">DEGREES(ACOS(((Earth_Data!$B$1+Sat_Data!$B$2)/User_Model_Calcs!N784)*SQRT(1-COS(RADIANS(User_Model_Calcs!I784))^2*COS(RADIANS(User_Model_Calcs!B784))^2)))</f>
        <v>53.969162315744327</v>
      </c>
      <c r="P784">
        <f t="shared" ca="1" si="122"/>
        <v>6.544887227662076</v>
      </c>
    </row>
    <row r="785" spans="1:16" x14ac:dyDescent="0.25">
      <c r="A785">
        <f t="shared" ca="1" si="126"/>
        <v>106.33143377373787</v>
      </c>
      <c r="B785">
        <f t="shared" ca="1" si="127"/>
        <v>-27.988726022601696</v>
      </c>
      <c r="C785" s="6">
        <v>20135.9375</v>
      </c>
      <c r="D785">
        <f t="shared" ca="1" si="118"/>
        <v>0.75</v>
      </c>
      <c r="E785" s="1">
        <v>0.65</v>
      </c>
      <c r="F785">
        <v>19.899999999999999</v>
      </c>
      <c r="G785">
        <f t="shared" ca="1" si="123"/>
        <v>42.007420362456692</v>
      </c>
      <c r="H785">
        <f t="shared" ca="1" si="119"/>
        <v>20.734591240093568</v>
      </c>
      <c r="I785">
        <f ca="1">User_Model_Calcs!A785-Sat_Data!$B$5</f>
        <v>-3.6685662262621292</v>
      </c>
      <c r="J785">
        <f ca="1">(Earth_Data!$B$1/SQRT(1-Earth_Data!$B$2^2*SIN(RADIANS(User_Model_Calcs!B785))^2))*COS(RADIANS(User_Model_Calcs!B785))</f>
        <v>5636.3090707059946</v>
      </c>
      <c r="K785">
        <f ca="1">((Earth_Data!$B$1*(1-Earth_Data!$B$2^2))/SQRT(1-Earth_Data!$B$2^2*SIN(RADIANS(User_Model_Calcs!B785))^2))*SIN(RADIANS(User_Model_Calcs!B785))</f>
        <v>-2975.403133341214</v>
      </c>
      <c r="L785">
        <f t="shared" ca="1" si="124"/>
        <v>-27.829538086935045</v>
      </c>
      <c r="M785">
        <f t="shared" ca="1" si="125"/>
        <v>6373.4608923582</v>
      </c>
      <c r="N785">
        <f ca="1">SQRT(User_Model_Calcs!M785^2+Sat_Data!$B$3^2-2*User_Model_Calcs!M785*Sat_Data!$B$3*COS(RADIANS(L785))*COS(RADIANS(I785)))</f>
        <v>36662.097693117314</v>
      </c>
      <c r="O785">
        <f ca="1">DEGREES(ACOS(((Earth_Data!$B$1+Sat_Data!$B$2)/User_Model_Calcs!N785)*SQRT(1-COS(RADIANS(User_Model_Calcs!I785))^2*COS(RADIANS(User_Model_Calcs!B785))^2)))</f>
        <v>57.069248971630763</v>
      </c>
      <c r="P785">
        <f t="shared" ca="1" si="122"/>
        <v>7.7796738633237874</v>
      </c>
    </row>
    <row r="786" spans="1:16" x14ac:dyDescent="0.25">
      <c r="A786">
        <f t="shared" ca="1" si="126"/>
        <v>107.07359283565303</v>
      </c>
      <c r="B786">
        <f t="shared" ca="1" si="127"/>
        <v>-30.062497533468907</v>
      </c>
      <c r="C786" s="6">
        <v>20135.9375</v>
      </c>
      <c r="D786">
        <f t="shared" ca="1" si="118"/>
        <v>1.2</v>
      </c>
      <c r="E786" s="1">
        <v>0.65</v>
      </c>
      <c r="F786">
        <v>19.899999999999999</v>
      </c>
      <c r="G786">
        <f t="shared" ca="1" si="123"/>
        <v>46.089820015575185</v>
      </c>
      <c r="H786">
        <f t="shared" ca="1" si="119"/>
        <v>19.576844632086253</v>
      </c>
      <c r="I786">
        <f ca="1">User_Model_Calcs!A786-Sat_Data!$B$5</f>
        <v>-2.9264071643469691</v>
      </c>
      <c r="J786">
        <f ca="1">(Earth_Data!$B$1/SQRT(1-Earth_Data!$B$2^2*SIN(RADIANS(User_Model_Calcs!B786))^2))*COS(RADIANS(User_Model_Calcs!B786))</f>
        <v>5524.7920396732161</v>
      </c>
      <c r="K786">
        <f ca="1">((Earth_Data!$B$1*(1-Earth_Data!$B$2^2))/SQRT(1-Earth_Data!$B$2^2*SIN(RADIANS(User_Model_Calcs!B786))^2))*SIN(RADIANS(User_Model_Calcs!B786))</f>
        <v>-3176.3728245886614</v>
      </c>
      <c r="L786">
        <f t="shared" ca="1" si="124"/>
        <v>-29.89591984325239</v>
      </c>
      <c r="M786">
        <f t="shared" ca="1" si="125"/>
        <v>6372.8071838415044</v>
      </c>
      <c r="N786">
        <f ca="1">SQRT(User_Model_Calcs!M786^2+Sat_Data!$B$3^2-2*User_Model_Calcs!M786*Sat_Data!$B$3*COS(RADIANS(L786))*COS(RADIANS(I786)))</f>
        <v>36785.033954641396</v>
      </c>
      <c r="O786">
        <f ca="1">DEGREES(ACOS(((Earth_Data!$B$1+Sat_Data!$B$2)/User_Model_Calcs!N786)*SQRT(1-COS(RADIANS(User_Model_Calcs!I786))^2*COS(RADIANS(User_Model_Calcs!B786))^2)))</f>
        <v>54.800360784325527</v>
      </c>
      <c r="P786">
        <f t="shared" ca="1" si="122"/>
        <v>5.8266962833889639</v>
      </c>
    </row>
    <row r="787" spans="1:16" x14ac:dyDescent="0.25">
      <c r="A787">
        <f t="shared" ca="1" si="126"/>
        <v>109.54284488026288</v>
      </c>
      <c r="B787">
        <f t="shared" ca="1" si="127"/>
        <v>-31.345763623836675</v>
      </c>
      <c r="C787" s="6">
        <v>20135.9375</v>
      </c>
      <c r="D787">
        <f t="shared" ca="1" si="118"/>
        <v>1.2</v>
      </c>
      <c r="E787" s="1">
        <v>0.65</v>
      </c>
      <c r="F787">
        <v>19.899999999999999</v>
      </c>
      <c r="G787">
        <f t="shared" ca="1" si="123"/>
        <v>46.089820015575185</v>
      </c>
      <c r="H787">
        <f t="shared" ca="1" si="119"/>
        <v>16.905356171650926</v>
      </c>
      <c r="I787">
        <f ca="1">User_Model_Calcs!A787-Sat_Data!$B$5</f>
        <v>-0.45715511973712353</v>
      </c>
      <c r="J787">
        <f ca="1">(Earth_Data!$B$1/SQRT(1-Earth_Data!$B$2^2*SIN(RADIANS(User_Model_Calcs!B787))^2))*COS(RADIANS(User_Model_Calcs!B787))</f>
        <v>5452.150467289669</v>
      </c>
      <c r="K787">
        <f ca="1">((Earth_Data!$B$1*(1-Earth_Data!$B$2^2))/SQRT(1-Earth_Data!$B$2^2*SIN(RADIANS(User_Model_Calcs!B787))^2))*SIN(RADIANS(User_Model_Calcs!B787))</f>
        <v>-3298.6949841314213</v>
      </c>
      <c r="L787">
        <f t="shared" ca="1" si="124"/>
        <v>-31.175045605774464</v>
      </c>
      <c r="M787">
        <f t="shared" ca="1" si="125"/>
        <v>6372.3883525959673</v>
      </c>
      <c r="N787">
        <f ca="1">SQRT(User_Model_Calcs!M787^2+Sat_Data!$B$3^2-2*User_Model_Calcs!M787*Sat_Data!$B$3*COS(RADIANS(L787))*COS(RADIANS(I787)))</f>
        <v>36860.089513990752</v>
      </c>
      <c r="O787">
        <f ca="1">DEGREES(ACOS(((Earth_Data!$B$1+Sat_Data!$B$2)/User_Model_Calcs!N787)*SQRT(1-COS(RADIANS(User_Model_Calcs!I787))^2*COS(RADIANS(User_Model_Calcs!B787))^2)))</f>
        <v>53.479681471749757</v>
      </c>
      <c r="P787">
        <f t="shared" ca="1" si="122"/>
        <v>0.87875379240619433</v>
      </c>
    </row>
    <row r="788" spans="1:16" x14ac:dyDescent="0.25">
      <c r="A788">
        <f t="shared" ca="1" si="126"/>
        <v>106.25296293410813</v>
      </c>
      <c r="B788">
        <f t="shared" ca="1" si="127"/>
        <v>-30.392214491918626</v>
      </c>
      <c r="C788" s="6">
        <v>20135.9375</v>
      </c>
      <c r="D788">
        <f t="shared" ca="1" si="118"/>
        <v>3</v>
      </c>
      <c r="E788" s="1">
        <v>0.65</v>
      </c>
      <c r="F788">
        <v>19.899999999999999</v>
      </c>
      <c r="G788">
        <f t="shared" ca="1" si="123"/>
        <v>54.048620189015942</v>
      </c>
      <c r="H788">
        <f t="shared" ca="1" si="119"/>
        <v>21.082217136970932</v>
      </c>
      <c r="I788">
        <f ca="1">User_Model_Calcs!A788-Sat_Data!$B$5</f>
        <v>-3.7470370658918739</v>
      </c>
      <c r="J788">
        <f ca="1">(Earth_Data!$B$1/SQRT(1-Earth_Data!$B$2^2*SIN(RADIANS(User_Model_Calcs!B788))^2))*COS(RADIANS(User_Model_Calcs!B788))</f>
        <v>5506.3909952611493</v>
      </c>
      <c r="K788">
        <f ca="1">((Earth_Data!$B$1*(1-Earth_Data!$B$2^2))/SQRT(1-Earth_Data!$B$2^2*SIN(RADIANS(User_Model_Calcs!B788))^2))*SIN(RADIANS(User_Model_Calcs!B788))</f>
        <v>-3207.9542892932495</v>
      </c>
      <c r="L788">
        <f t="shared" ca="1" si="124"/>
        <v>-30.224540914530959</v>
      </c>
      <c r="M788">
        <f t="shared" ca="1" si="125"/>
        <v>6372.7005668623751</v>
      </c>
      <c r="N788">
        <f ca="1">SQRT(User_Model_Calcs!M788^2+Sat_Data!$B$3^2-2*User_Model_Calcs!M788*Sat_Data!$B$3*COS(RADIANS(L788))*COS(RADIANS(I788)))</f>
        <v>36811.331952460539</v>
      </c>
      <c r="O788">
        <f ca="1">DEGREES(ACOS(((Earth_Data!$B$1+Sat_Data!$B$2)/User_Model_Calcs!N788)*SQRT(1-COS(RADIANS(User_Model_Calcs!I788))^2*COS(RADIANS(User_Model_Calcs!B788))^2)))</f>
        <v>54.333310161461732</v>
      </c>
      <c r="P788">
        <f t="shared" ca="1" si="122"/>
        <v>7.3759910876969839</v>
      </c>
    </row>
    <row r="789" spans="1:16" x14ac:dyDescent="0.25">
      <c r="A789">
        <f t="shared" ca="1" si="126"/>
        <v>105.7576305865605</v>
      </c>
      <c r="B789">
        <f t="shared" ca="1" si="127"/>
        <v>-33.380302198585646</v>
      </c>
      <c r="C789" s="6">
        <v>20135.9375</v>
      </c>
      <c r="D789">
        <f t="shared" ca="1" si="118"/>
        <v>0.75</v>
      </c>
      <c r="E789" s="1">
        <v>0.65</v>
      </c>
      <c r="F789">
        <v>19.899999999999999</v>
      </c>
      <c r="G789">
        <f t="shared" ca="1" si="123"/>
        <v>42.007420362456692</v>
      </c>
      <c r="H789">
        <f t="shared" ca="1" si="119"/>
        <v>18.491572623161066</v>
      </c>
      <c r="I789">
        <f ca="1">User_Model_Calcs!A789-Sat_Data!$B$5</f>
        <v>-4.2423694134395049</v>
      </c>
      <c r="J789">
        <f ca="1">(Earth_Data!$B$1/SQRT(1-Earth_Data!$B$2^2*SIN(RADIANS(User_Model_Calcs!B789))^2))*COS(RADIANS(User_Model_Calcs!B789))</f>
        <v>5331.3881155825684</v>
      </c>
      <c r="K789">
        <f ca="1">((Earth_Data!$B$1*(1-Earth_Data!$B$2^2))/SQRT(1-Earth_Data!$B$2^2*SIN(RADIANS(User_Model_Calcs!B789))^2))*SIN(RADIANS(User_Model_Calcs!B789))</f>
        <v>-3489.2572531727656</v>
      </c>
      <c r="L789">
        <f t="shared" ca="1" si="124"/>
        <v>-33.203721769862931</v>
      </c>
      <c r="M789">
        <f t="shared" ca="1" si="125"/>
        <v>6371.7042789032357</v>
      </c>
      <c r="N789">
        <f ca="1">SQRT(User_Model_Calcs!M789^2+Sat_Data!$B$3^2-2*User_Model_Calcs!M789*Sat_Data!$B$3*COS(RADIANS(L789))*COS(RADIANS(I789)))</f>
        <v>37014.299597696423</v>
      </c>
      <c r="O789">
        <f ca="1">DEGREES(ACOS(((Earth_Data!$B$1+Sat_Data!$B$2)/User_Model_Calcs!N789)*SQRT(1-COS(RADIANS(User_Model_Calcs!I789))^2*COS(RADIANS(User_Model_Calcs!B789))^2)))</f>
        <v>50.899648702326211</v>
      </c>
      <c r="P789">
        <f t="shared" ca="1" si="122"/>
        <v>7.6785039980935803</v>
      </c>
    </row>
    <row r="790" spans="1:16" x14ac:dyDescent="0.25">
      <c r="A790">
        <f t="shared" ca="1" si="126"/>
        <v>109.06947607354937</v>
      </c>
      <c r="B790">
        <f t="shared" ca="1" si="127"/>
        <v>-35.427658745979741</v>
      </c>
      <c r="C790" s="6">
        <v>20135.9375</v>
      </c>
      <c r="D790">
        <f t="shared" ca="1" si="118"/>
        <v>0.75</v>
      </c>
      <c r="E790" s="1">
        <v>0.65</v>
      </c>
      <c r="F790">
        <v>19.899999999999999</v>
      </c>
      <c r="G790">
        <f t="shared" ca="1" si="123"/>
        <v>42.007420362456692</v>
      </c>
      <c r="H790">
        <f t="shared" ca="1" si="119"/>
        <v>23.342568444552512</v>
      </c>
      <c r="I790">
        <f ca="1">User_Model_Calcs!A790-Sat_Data!$B$5</f>
        <v>-0.93052392645063264</v>
      </c>
      <c r="J790">
        <f ca="1">(Earth_Data!$B$1/SQRT(1-Earth_Data!$B$2^2*SIN(RADIANS(User_Model_Calcs!B790))^2))*COS(RADIANS(User_Model_Calcs!B790))</f>
        <v>5203.070478813328</v>
      </c>
      <c r="K790">
        <f ca="1">((Earth_Data!$B$1*(1-Earth_Data!$B$2^2))/SQRT(1-Earth_Data!$B$2^2*SIN(RADIANS(User_Model_Calcs!B790))^2))*SIN(RADIANS(User_Model_Calcs!B790))</f>
        <v>-3676.6321079793865</v>
      </c>
      <c r="L790">
        <f t="shared" ca="1" si="124"/>
        <v>-35.246074117132274</v>
      </c>
      <c r="M790">
        <f t="shared" ca="1" si="125"/>
        <v>6370.9941190463915</v>
      </c>
      <c r="N790">
        <f ca="1">SQRT(User_Model_Calcs!M790^2+Sat_Data!$B$3^2-2*User_Model_Calcs!M790*Sat_Data!$B$3*COS(RADIANS(L790))*COS(RADIANS(I790)))</f>
        <v>37144.261294474112</v>
      </c>
      <c r="O790">
        <f ca="1">DEGREES(ACOS(((Earth_Data!$B$1+Sat_Data!$B$2)/User_Model_Calcs!N790)*SQRT(1-COS(RADIANS(User_Model_Calcs!I790))^2*COS(RADIANS(User_Model_Calcs!B790))^2)))</f>
        <v>48.838294087813722</v>
      </c>
      <c r="P790">
        <f t="shared" ca="1" si="122"/>
        <v>1.604973431205059</v>
      </c>
    </row>
    <row r="791" spans="1:16" x14ac:dyDescent="0.25">
      <c r="A791">
        <f t="shared" ca="1" si="126"/>
        <v>106.24096490199716</v>
      </c>
      <c r="B791">
        <f t="shared" ca="1" si="127"/>
        <v>-34.737317565515028</v>
      </c>
      <c r="C791" s="6">
        <v>20135.9375</v>
      </c>
      <c r="D791">
        <f t="shared" ca="1" si="118"/>
        <v>3</v>
      </c>
      <c r="E791" s="1">
        <v>0.65</v>
      </c>
      <c r="F791">
        <v>19.899999999999999</v>
      </c>
      <c r="G791">
        <f t="shared" ca="1" si="123"/>
        <v>54.048620189015942</v>
      </c>
      <c r="H791">
        <f t="shared" ca="1" si="119"/>
        <v>19.226328634515809</v>
      </c>
      <c r="I791">
        <f ca="1">User_Model_Calcs!A791-Sat_Data!$B$5</f>
        <v>-3.7590350980028404</v>
      </c>
      <c r="J791">
        <f ca="1">(Earth_Data!$B$1/SQRT(1-Earth_Data!$B$2^2*SIN(RADIANS(User_Model_Calcs!B791))^2))*COS(RADIANS(User_Model_Calcs!B791))</f>
        <v>5247.0895250360245</v>
      </c>
      <c r="K791">
        <f ca="1">((Earth_Data!$B$1*(1-Earth_Data!$B$2^2))/SQRT(1-Earth_Data!$B$2^2*SIN(RADIANS(User_Model_Calcs!B791))^2))*SIN(RADIANS(User_Model_Calcs!B791))</f>
        <v>-3613.958646354773</v>
      </c>
      <c r="L791">
        <f t="shared" ca="1" si="124"/>
        <v>-34.557318240503974</v>
      </c>
      <c r="M791">
        <f t="shared" ca="1" si="125"/>
        <v>6371.2357970259736</v>
      </c>
      <c r="N791">
        <f ca="1">SQRT(User_Model_Calcs!M791^2+Sat_Data!$B$3^2-2*User_Model_Calcs!M791*Sat_Data!$B$3*COS(RADIANS(L791))*COS(RADIANS(I791)))</f>
        <v>37106.350687196609</v>
      </c>
      <c r="O791">
        <f ca="1">DEGREES(ACOS(((Earth_Data!$B$1+Sat_Data!$B$2)/User_Model_Calcs!N791)*SQRT(1-COS(RADIANS(User_Model_Calcs!I791))^2*COS(RADIANS(User_Model_Calcs!B791))^2)))</f>
        <v>49.430396440982385</v>
      </c>
      <c r="P791">
        <f t="shared" ca="1" si="122"/>
        <v>6.5773764091555869</v>
      </c>
    </row>
    <row r="792" spans="1:16" x14ac:dyDescent="0.25">
      <c r="A792">
        <f t="shared" ca="1" si="126"/>
        <v>105.19690654697224</v>
      </c>
      <c r="B792">
        <f t="shared" ca="1" si="127"/>
        <v>-30.452681779213329</v>
      </c>
      <c r="C792" s="6">
        <v>20135.9375</v>
      </c>
      <c r="D792">
        <f t="shared" ca="1" si="118"/>
        <v>1.2</v>
      </c>
      <c r="E792" s="1">
        <v>0.65</v>
      </c>
      <c r="F792">
        <v>19.899999999999999</v>
      </c>
      <c r="G792">
        <f t="shared" ca="1" si="123"/>
        <v>46.089820015575185</v>
      </c>
      <c r="H792">
        <f t="shared" ca="1" si="119"/>
        <v>19.595095056306192</v>
      </c>
      <c r="I792">
        <f ca="1">User_Model_Calcs!A792-Sat_Data!$B$5</f>
        <v>-4.8030934530277563</v>
      </c>
      <c r="J792">
        <f ca="1">(Earth_Data!$B$1/SQRT(1-Earth_Data!$B$2^2*SIN(RADIANS(User_Model_Calcs!B792))^2))*COS(RADIANS(User_Model_Calcs!B792))</f>
        <v>5502.9965930768531</v>
      </c>
      <c r="K792">
        <f ca="1">((Earth_Data!$B$1*(1-Earth_Data!$B$2^2))/SQRT(1-Earth_Data!$B$2^2*SIN(RADIANS(User_Model_Calcs!B792))^2))*SIN(RADIANS(User_Model_Calcs!B792))</f>
        <v>-3213.734717677803</v>
      </c>
      <c r="L792">
        <f t="shared" ca="1" si="124"/>
        <v>-30.28480961937283</v>
      </c>
      <c r="M792">
        <f t="shared" ca="1" si="125"/>
        <v>6372.68093811569</v>
      </c>
      <c r="N792">
        <f ca="1">SQRT(User_Model_Calcs!M792^2+Sat_Data!$B$3^2-2*User_Model_Calcs!M792*Sat_Data!$B$3*COS(RADIANS(L792))*COS(RADIANS(I792)))</f>
        <v>36823.866466077052</v>
      </c>
      <c r="O792">
        <f ca="1">DEGREES(ACOS(((Earth_Data!$B$1+Sat_Data!$B$2)/User_Model_Calcs!N792)*SQRT(1-COS(RADIANS(User_Model_Calcs!I792))^2*COS(RADIANS(User_Model_Calcs!B792))^2)))</f>
        <v>54.113365411622247</v>
      </c>
      <c r="P792">
        <f t="shared" ca="1" si="122"/>
        <v>9.4134363748960883</v>
      </c>
    </row>
    <row r="793" spans="1:16" x14ac:dyDescent="0.25">
      <c r="A793">
        <f t="shared" ca="1" si="126"/>
        <v>104.58345822542454</v>
      </c>
      <c r="B793">
        <f t="shared" ca="1" si="127"/>
        <v>-33.326780525692868</v>
      </c>
      <c r="C793" s="6">
        <v>20135.9375</v>
      </c>
      <c r="D793">
        <f t="shared" ca="1" si="118"/>
        <v>3</v>
      </c>
      <c r="E793" s="1">
        <v>0.65</v>
      </c>
      <c r="F793">
        <v>19.899999999999999</v>
      </c>
      <c r="G793">
        <f t="shared" ca="1" si="123"/>
        <v>54.048620189015942</v>
      </c>
      <c r="H793">
        <f t="shared" ca="1" si="119"/>
        <v>21.350429496177501</v>
      </c>
      <c r="I793">
        <f ca="1">User_Model_Calcs!A793-Sat_Data!$B$5</f>
        <v>-5.4165417745754638</v>
      </c>
      <c r="J793">
        <f ca="1">(Earth_Data!$B$1/SQRT(1-Earth_Data!$B$2^2*SIN(RADIANS(User_Model_Calcs!B793))^2))*COS(RADIANS(User_Model_Calcs!B793))</f>
        <v>5334.6518223299572</v>
      </c>
      <c r="K793">
        <f ca="1">((Earth_Data!$B$1*(1-Earth_Data!$B$2^2))/SQRT(1-Earth_Data!$B$2^2*SIN(RADIANS(User_Model_Calcs!B793))^2))*SIN(RADIANS(User_Model_Calcs!B793))</f>
        <v>-3484.2988381904356</v>
      </c>
      <c r="L793">
        <f t="shared" ca="1" si="124"/>
        <v>-33.15034308265804</v>
      </c>
      <c r="M793">
        <f t="shared" ca="1" si="125"/>
        <v>6371.722566096515</v>
      </c>
      <c r="N793">
        <f ca="1">SQRT(User_Model_Calcs!M793^2+Sat_Data!$B$3^2-2*User_Model_Calcs!M793*Sat_Data!$B$3*COS(RADIANS(L793))*COS(RADIANS(I793)))</f>
        <v>37021.078897205807</v>
      </c>
      <c r="O793">
        <f ca="1">DEGREES(ACOS(((Earth_Data!$B$1+Sat_Data!$B$2)/User_Model_Calcs!N793)*SQRT(1-COS(RADIANS(User_Model_Calcs!I793))^2*COS(RADIANS(User_Model_Calcs!B793))^2)))</f>
        <v>50.79075889672464</v>
      </c>
      <c r="P793">
        <f t="shared" ca="1" si="122"/>
        <v>9.7917924476884277</v>
      </c>
    </row>
    <row r="794" spans="1:16" x14ac:dyDescent="0.25">
      <c r="A794">
        <f t="shared" ca="1" si="126"/>
        <v>110.07969900747318</v>
      </c>
      <c r="B794">
        <f t="shared" ca="1" si="127"/>
        <v>-30.044298299063957</v>
      </c>
      <c r="C794" s="6">
        <v>20135.9375</v>
      </c>
      <c r="D794">
        <f t="shared" ca="1" si="118"/>
        <v>0.75</v>
      </c>
      <c r="E794" s="1">
        <v>0.65</v>
      </c>
      <c r="F794">
        <v>19.899999999999999</v>
      </c>
      <c r="G794">
        <f t="shared" ca="1" si="123"/>
        <v>42.007420362456692</v>
      </c>
      <c r="H794">
        <f t="shared" ca="1" si="119"/>
        <v>18.521893689728369</v>
      </c>
      <c r="I794">
        <f ca="1">User_Model_Calcs!A794-Sat_Data!$B$5</f>
        <v>7.9699007473180927E-2</v>
      </c>
      <c r="J794">
        <f ca="1">(Earth_Data!$B$1/SQRT(1-Earth_Data!$B$2^2*SIN(RADIANS(User_Model_Calcs!B794))^2))*COS(RADIANS(User_Model_Calcs!B794))</f>
        <v>5525.8023909071435</v>
      </c>
      <c r="K794">
        <f ca="1">((Earth_Data!$B$1*(1-Earth_Data!$B$2^2))/SQRT(1-Earth_Data!$B$2^2*SIN(RADIANS(User_Model_Calcs!B794))^2))*SIN(RADIANS(User_Model_Calcs!B794))</f>
        <v>-3174.6266053152353</v>
      </c>
      <c r="L794">
        <f t="shared" ca="1" si="124"/>
        <v>-29.877781738728917</v>
      </c>
      <c r="M794">
        <f t="shared" ca="1" si="125"/>
        <v>6372.8130481389799</v>
      </c>
      <c r="N794">
        <f ca="1">SQRT(User_Model_Calcs!M794^2+Sat_Data!$B$3^2-2*User_Model_Calcs!M794*Sat_Data!$B$3*COS(RADIANS(L794))*COS(RADIANS(I794)))</f>
        <v>36775.623552249948</v>
      </c>
      <c r="O794">
        <f ca="1">DEGREES(ACOS(((Earth_Data!$B$1+Sat_Data!$B$2)/User_Model_Calcs!N794)*SQRT(1-COS(RADIANS(User_Model_Calcs!I794))^2*COS(RADIANS(User_Model_Calcs!B794))^2)))</f>
        <v>54.968182959909512</v>
      </c>
      <c r="P794">
        <f t="shared" ca="1" si="122"/>
        <v>0.15918458523870799</v>
      </c>
    </row>
    <row r="795" spans="1:16" x14ac:dyDescent="0.25">
      <c r="A795">
        <f t="shared" ca="1" si="126"/>
        <v>111.17998326006956</v>
      </c>
      <c r="B795">
        <f t="shared" ca="1" si="127"/>
        <v>-29.563924092965923</v>
      </c>
      <c r="C795" s="6">
        <v>20135.9375</v>
      </c>
      <c r="D795">
        <f t="shared" ca="1" si="118"/>
        <v>0.75</v>
      </c>
      <c r="E795" s="1">
        <v>0.65</v>
      </c>
      <c r="F795">
        <v>19.899999999999999</v>
      </c>
      <c r="G795">
        <f t="shared" ca="1" si="123"/>
        <v>42.007420362456692</v>
      </c>
      <c r="H795">
        <f t="shared" ca="1" si="119"/>
        <v>22.97935114578047</v>
      </c>
      <c r="I795">
        <f ca="1">User_Model_Calcs!A795-Sat_Data!$B$5</f>
        <v>1.1799832600695623</v>
      </c>
      <c r="J795">
        <f ca="1">(Earth_Data!$B$1/SQRT(1-Earth_Data!$B$2^2*SIN(RADIANS(User_Model_Calcs!B795))^2))*COS(RADIANS(User_Model_Calcs!B795))</f>
        <v>5552.269044185141</v>
      </c>
      <c r="K795">
        <f ca="1">((Earth_Data!$B$1*(1-Earth_Data!$B$2^2))/SQRT(1-Earth_Data!$B$2^2*SIN(RADIANS(User_Model_Calcs!B795))^2))*SIN(RADIANS(User_Model_Calcs!B795))</f>
        <v>-3128.4209171784014</v>
      </c>
      <c r="L795">
        <f t="shared" ca="1" si="124"/>
        <v>-29.399045171833741</v>
      </c>
      <c r="M795">
        <f t="shared" ca="1" si="125"/>
        <v>6372.9670463651337</v>
      </c>
      <c r="N795">
        <f ca="1">SQRT(User_Model_Calcs!M795^2+Sat_Data!$B$3^2-2*User_Model_Calcs!M795*Sat_Data!$B$3*COS(RADIANS(L795))*COS(RADIANS(I795)))</f>
        <v>36746.637970892894</v>
      </c>
      <c r="O795">
        <f ca="1">DEGREES(ACOS(((Earth_Data!$B$1+Sat_Data!$B$2)/User_Model_Calcs!N795)*SQRT(1-COS(RADIANS(User_Model_Calcs!I795))^2*COS(RADIANS(User_Model_Calcs!B795))^2)))</f>
        <v>55.492950534360396</v>
      </c>
      <c r="P795">
        <f t="shared" ca="1" si="122"/>
        <v>2.390512533920349</v>
      </c>
    </row>
    <row r="796" spans="1:16" x14ac:dyDescent="0.25">
      <c r="A796">
        <f t="shared" ca="1" si="126"/>
        <v>105.85592873103472</v>
      </c>
      <c r="B796">
        <f t="shared" ca="1" si="127"/>
        <v>-34.566296965584513</v>
      </c>
      <c r="C796" s="6">
        <v>20135.9375</v>
      </c>
      <c r="D796">
        <f t="shared" ca="1" si="118"/>
        <v>1.2</v>
      </c>
      <c r="E796" s="1">
        <v>0.65</v>
      </c>
      <c r="F796">
        <v>19.899999999999999</v>
      </c>
      <c r="G796">
        <f t="shared" ca="1" si="123"/>
        <v>46.089820015575185</v>
      </c>
      <c r="H796">
        <f t="shared" ca="1" si="119"/>
        <v>21.380474694927919</v>
      </c>
      <c r="I796">
        <f ca="1">User_Model_Calcs!A796-Sat_Data!$B$5</f>
        <v>-4.144071268965277</v>
      </c>
      <c r="J796">
        <f ca="1">(Earth_Data!$B$1/SQRT(1-Earth_Data!$B$2^2*SIN(RADIANS(User_Model_Calcs!B796))^2))*COS(RADIANS(User_Model_Calcs!B796))</f>
        <v>5257.8767935234082</v>
      </c>
      <c r="K796">
        <f ca="1">((Earth_Data!$B$1*(1-Earth_Data!$B$2^2))/SQRT(1-Earth_Data!$B$2^2*SIN(RADIANS(User_Model_Calcs!B796))^2))*SIN(RADIANS(User_Model_Calcs!B796))</f>
        <v>-3598.3518208835867</v>
      </c>
      <c r="L796">
        <f t="shared" ca="1" si="124"/>
        <v>-34.386706507342105</v>
      </c>
      <c r="M796">
        <f t="shared" ca="1" si="125"/>
        <v>6371.2953316204248</v>
      </c>
      <c r="N796">
        <f ca="1">SQRT(User_Model_Calcs!M796^2+Sat_Data!$B$3^2-2*User_Model_Calcs!M796*Sat_Data!$B$3*COS(RADIANS(L796))*COS(RADIANS(I796)))</f>
        <v>37096.895288239735</v>
      </c>
      <c r="O796">
        <f ca="1">DEGREES(ACOS(((Earth_Data!$B$1+Sat_Data!$B$2)/User_Model_Calcs!N796)*SQRT(1-COS(RADIANS(User_Model_Calcs!I796))^2*COS(RADIANS(User_Model_Calcs!B796))^2)))</f>
        <v>49.579287150033259</v>
      </c>
      <c r="P796">
        <f t="shared" ca="1" si="122"/>
        <v>7.2775098492807988</v>
      </c>
    </row>
    <row r="797" spans="1:16" x14ac:dyDescent="0.25">
      <c r="A797">
        <f t="shared" ca="1" si="126"/>
        <v>110.5191824392616</v>
      </c>
      <c r="B797">
        <f t="shared" ca="1" si="127"/>
        <v>-35.463552839936675</v>
      </c>
      <c r="C797" s="6">
        <v>20135.9375</v>
      </c>
      <c r="D797">
        <f t="shared" ca="1" si="118"/>
        <v>1.2</v>
      </c>
      <c r="E797" s="1">
        <v>0.65</v>
      </c>
      <c r="F797">
        <v>19.899999999999999</v>
      </c>
      <c r="G797">
        <f t="shared" ca="1" si="123"/>
        <v>46.089820015575185</v>
      </c>
      <c r="H797">
        <f t="shared" ca="1" si="119"/>
        <v>20.509421132028077</v>
      </c>
      <c r="I797">
        <f ca="1">User_Model_Calcs!A797-Sat_Data!$B$5</f>
        <v>0.51918243926159846</v>
      </c>
      <c r="J797">
        <f ca="1">(Earth_Data!$B$1/SQRT(1-Earth_Data!$B$2^2*SIN(RADIANS(User_Model_Calcs!B797))^2))*COS(RADIANS(User_Model_Calcs!B797))</f>
        <v>5200.7609624850384</v>
      </c>
      <c r="K797">
        <f ca="1">((Earth_Data!$B$1*(1-Earth_Data!$B$2^2))/SQRT(1-Earth_Data!$B$2^2*SIN(RADIANS(User_Model_Calcs!B797))^2))*SIN(RADIANS(User_Model_Calcs!B797))</f>
        <v>-3679.8764410623762</v>
      </c>
      <c r="L797">
        <f t="shared" ca="1" si="124"/>
        <v>-35.281888649865202</v>
      </c>
      <c r="M797">
        <f t="shared" ca="1" si="125"/>
        <v>6370.9814950597838</v>
      </c>
      <c r="N797">
        <f ca="1">SQRT(User_Model_Calcs!M797^2+Sat_Data!$B$3^2-2*User_Model_Calcs!M797*Sat_Data!$B$3*COS(RADIANS(L797))*COS(RADIANS(I797)))</f>
        <v>37146.344178881758</v>
      </c>
      <c r="O797">
        <f ca="1">DEGREES(ACOS(((Earth_Data!$B$1+Sat_Data!$B$2)/User_Model_Calcs!N797)*SQRT(1-COS(RADIANS(User_Model_Calcs!I797))^2*COS(RADIANS(User_Model_Calcs!B797))^2)))</f>
        <v>48.80599865189096</v>
      </c>
      <c r="P797">
        <f t="shared" ca="1" si="122"/>
        <v>0.89480850625495112</v>
      </c>
    </row>
    <row r="798" spans="1:16" x14ac:dyDescent="0.25">
      <c r="A798">
        <f t="shared" ca="1" si="126"/>
        <v>107.35251580711518</v>
      </c>
      <c r="B798">
        <f t="shared" ca="1" si="127"/>
        <v>-33.184546608502629</v>
      </c>
      <c r="C798" s="6">
        <v>20135.9375</v>
      </c>
      <c r="D798">
        <f t="shared" ca="1" si="118"/>
        <v>0.75</v>
      </c>
      <c r="E798" s="1">
        <v>0.65</v>
      </c>
      <c r="F798">
        <v>19.899999999999999</v>
      </c>
      <c r="G798">
        <f t="shared" ca="1" si="123"/>
        <v>42.007420362456692</v>
      </c>
      <c r="H798">
        <f t="shared" ca="1" si="119"/>
        <v>14.481335739218711</v>
      </c>
      <c r="I798">
        <f ca="1">User_Model_Calcs!A798-Sat_Data!$B$5</f>
        <v>-2.6474841928848178</v>
      </c>
      <c r="J798">
        <f ca="1">(Earth_Data!$B$1/SQRT(1-Earth_Data!$B$2^2*SIN(RADIANS(User_Model_Calcs!B798))^2))*COS(RADIANS(User_Model_Calcs!B798))</f>
        <v>5343.3024662863018</v>
      </c>
      <c r="K798">
        <f ca="1">((Earth_Data!$B$1*(1-Earth_Data!$B$2^2))/SQRT(1-Earth_Data!$B$2^2*SIN(RADIANS(User_Model_Calcs!B798))^2))*SIN(RADIANS(User_Model_Calcs!B798))</f>
        <v>-3471.1072575040203</v>
      </c>
      <c r="L798">
        <f t="shared" ca="1" si="124"/>
        <v>-33.00849212965894</v>
      </c>
      <c r="M798">
        <f t="shared" ca="1" si="125"/>
        <v>6371.7710912522871</v>
      </c>
      <c r="N798">
        <f ca="1">SQRT(User_Model_Calcs!M798^2+Sat_Data!$B$3^2-2*User_Model_Calcs!M798*Sat_Data!$B$3*COS(RADIANS(L798))*COS(RADIANS(I798)))</f>
        <v>36990.588117457861</v>
      </c>
      <c r="O798">
        <f ca="1">DEGREES(ACOS(((Earth_Data!$B$1+Sat_Data!$B$2)/User_Model_Calcs!N798)*SQRT(1-COS(RADIANS(User_Model_Calcs!I798))^2*COS(RADIANS(User_Model_Calcs!B798))^2)))</f>
        <v>51.285288284494676</v>
      </c>
      <c r="P798">
        <f t="shared" ca="1" si="122"/>
        <v>4.8290017572342094</v>
      </c>
    </row>
    <row r="799" spans="1:16" x14ac:dyDescent="0.25">
      <c r="A799">
        <f t="shared" ca="1" si="126"/>
        <v>109.01185919744279</v>
      </c>
      <c r="B799">
        <f t="shared" ca="1" si="127"/>
        <v>-30.465378475014457</v>
      </c>
      <c r="C799" s="6">
        <v>20135.9375</v>
      </c>
      <c r="D799">
        <f t="shared" ca="1" si="118"/>
        <v>3</v>
      </c>
      <c r="E799" s="1">
        <v>0.65</v>
      </c>
      <c r="F799">
        <v>19.899999999999999</v>
      </c>
      <c r="G799">
        <f t="shared" ca="1" si="123"/>
        <v>54.048620189015942</v>
      </c>
      <c r="H799">
        <f t="shared" ca="1" si="119"/>
        <v>20.419380296783977</v>
      </c>
      <c r="I799">
        <f ca="1">User_Model_Calcs!A799-Sat_Data!$B$5</f>
        <v>-0.98814080255721137</v>
      </c>
      <c r="J799">
        <f ca="1">(Earth_Data!$B$1/SQRT(1-Earth_Data!$B$2^2*SIN(RADIANS(User_Model_Calcs!B799))^2))*COS(RADIANS(User_Model_Calcs!B799))</f>
        <v>5502.2830703064683</v>
      </c>
      <c r="K799">
        <f ca="1">((Earth_Data!$B$1*(1-Earth_Data!$B$2^2))/SQRT(1-Earth_Data!$B$2^2*SIN(RADIANS(User_Model_Calcs!B799))^2))*SIN(RADIANS(User_Model_Calcs!B799))</f>
        <v>-3214.9480220472033</v>
      </c>
      <c r="L799">
        <f t="shared" ca="1" si="124"/>
        <v>-30.297464712079901</v>
      </c>
      <c r="M799">
        <f t="shared" ca="1" si="125"/>
        <v>6372.6768135726452</v>
      </c>
      <c r="N799">
        <f ca="1">SQRT(User_Model_Calcs!M799^2+Sat_Data!$B$3^2-2*User_Model_Calcs!M799*Sat_Data!$B$3*COS(RADIANS(L799))*COS(RADIANS(I799)))</f>
        <v>36803.486890405395</v>
      </c>
      <c r="O799">
        <f ca="1">DEGREES(ACOS(((Earth_Data!$B$1+Sat_Data!$B$2)/User_Model_Calcs!N799)*SQRT(1-COS(RADIANS(User_Model_Calcs!I799))^2*COS(RADIANS(User_Model_Calcs!B799))^2)))</f>
        <v>54.470825496616442</v>
      </c>
      <c r="P799">
        <f t="shared" ca="1" si="122"/>
        <v>1.9483698123800999</v>
      </c>
    </row>
    <row r="800" spans="1:16" x14ac:dyDescent="0.25">
      <c r="A800">
        <f t="shared" ca="1" si="126"/>
        <v>111.57984892778232</v>
      </c>
      <c r="B800">
        <f t="shared" ca="1" si="127"/>
        <v>-30.357058198239095</v>
      </c>
      <c r="C800" s="6">
        <v>20135.9375</v>
      </c>
      <c r="D800">
        <f t="shared" ca="1" si="118"/>
        <v>3</v>
      </c>
      <c r="E800" s="1">
        <v>0.65</v>
      </c>
      <c r="F800">
        <v>19.899999999999999</v>
      </c>
      <c r="G800">
        <f t="shared" ca="1" si="123"/>
        <v>54.048620189015942</v>
      </c>
      <c r="H800">
        <f t="shared" ca="1" si="119"/>
        <v>16.761867870063956</v>
      </c>
      <c r="I800">
        <f ca="1">User_Model_Calcs!A800-Sat_Data!$B$5</f>
        <v>1.5798489277823222</v>
      </c>
      <c r="J800">
        <f ca="1">(Earth_Data!$B$1/SQRT(1-Earth_Data!$B$2^2*SIN(RADIANS(User_Model_Calcs!B800))^2))*COS(RADIANS(User_Model_Calcs!B800))</f>
        <v>5508.3617155284774</v>
      </c>
      <c r="K800">
        <f ca="1">((Earth_Data!$B$1*(1-Earth_Data!$B$2^2))/SQRT(1-Earth_Data!$B$2^2*SIN(RADIANS(User_Model_Calcs!B800))^2))*SIN(RADIANS(User_Model_Calcs!B800))</f>
        <v>-3204.5918684826011</v>
      </c>
      <c r="L800">
        <f t="shared" ca="1" si="124"/>
        <v>-30.189500420481032</v>
      </c>
      <c r="M800">
        <f t="shared" ca="1" si="125"/>
        <v>6372.7119684357804</v>
      </c>
      <c r="N800">
        <f ca="1">SQRT(User_Model_Calcs!M800^2+Sat_Data!$B$3^2-2*User_Model_Calcs!M800*Sat_Data!$B$3*COS(RADIANS(L800))*COS(RADIANS(I800)))</f>
        <v>36797.989939374544</v>
      </c>
      <c r="O800">
        <f ca="1">DEGREES(ACOS(((Earth_Data!$B$1+Sat_Data!$B$2)/User_Model_Calcs!N800)*SQRT(1-COS(RADIANS(User_Model_Calcs!I800))^2*COS(RADIANS(User_Model_Calcs!B800))^2)))</f>
        <v>54.568610854242756</v>
      </c>
      <c r="P800">
        <f t="shared" ca="1" si="122"/>
        <v>3.123710867773573</v>
      </c>
    </row>
    <row r="801" spans="1:16" x14ac:dyDescent="0.25">
      <c r="A801">
        <f ca="1">107.947391934268+(RAND()*5-2.5)</f>
        <v>109.74993286056535</v>
      </c>
      <c r="B801">
        <f ca="1">-23.1146709996734+(RAND()*5-2.5)</f>
        <v>-24.692347014046099</v>
      </c>
      <c r="C801" s="6">
        <v>20135.9375</v>
      </c>
      <c r="D801">
        <f t="shared" ca="1" si="118"/>
        <v>1.2</v>
      </c>
      <c r="E801" s="1">
        <v>0.65</v>
      </c>
      <c r="F801">
        <v>19.899999999999999</v>
      </c>
      <c r="G801">
        <f t="shared" ca="1" si="123"/>
        <v>46.089820015575185</v>
      </c>
      <c r="H801">
        <f t="shared" ca="1" si="119"/>
        <v>16.329140498605526</v>
      </c>
      <c r="I801">
        <f ca="1">User_Model_Calcs!A801-Sat_Data!$B$5</f>
        <v>-0.25006713943464831</v>
      </c>
      <c r="J801">
        <f ca="1">(Earth_Data!$B$1/SQRT(1-Earth_Data!$B$2^2*SIN(RADIANS(User_Model_Calcs!B801))^2))*COS(RADIANS(User_Model_Calcs!B801))</f>
        <v>5798.3362869149305</v>
      </c>
      <c r="K801">
        <f ca="1">((Earth_Data!$B$1*(1-Earth_Data!$B$2^2))/SQRT(1-Earth_Data!$B$2^2*SIN(RADIANS(User_Model_Calcs!B801))^2))*SIN(RADIANS(User_Model_Calcs!B801))</f>
        <v>-2648.1508892849783</v>
      </c>
      <c r="L801">
        <f t="shared" ca="1" si="124"/>
        <v>-24.54659457119142</v>
      </c>
      <c r="M801">
        <f t="shared" ca="1" si="125"/>
        <v>6374.433843768029</v>
      </c>
      <c r="N801">
        <f ca="1">SQRT(User_Model_Calcs!M801^2+Sat_Data!$B$3^2-2*User_Model_Calcs!M801*Sat_Data!$B$3*COS(RADIANS(L801))*COS(RADIANS(I801)))</f>
        <v>36462.159013334502</v>
      </c>
      <c r="O801">
        <f ca="1">DEGREES(ACOS(((Earth_Data!$B$1+Sat_Data!$B$2)/User_Model_Calcs!N801)*SQRT(1-COS(RADIANS(User_Model_Calcs!I801))^2*COS(RADIANS(User_Model_Calcs!B801))^2)))</f>
        <v>61.112270170376711</v>
      </c>
      <c r="P801">
        <f t="shared" ca="1" si="122"/>
        <v>0.59859291558657557</v>
      </c>
    </row>
    <row r="802" spans="1:16" x14ac:dyDescent="0.25">
      <c r="A802">
        <f t="shared" ref="A802:A865" ca="1" si="128">107.947391934268+(RAND()*5-2.5)</f>
        <v>109.98822306749121</v>
      </c>
      <c r="B802">
        <f t="shared" ref="B802:B865" ca="1" si="129">-23.1146709996734+(RAND()*5-2.5)</f>
        <v>-23.067024003412662</v>
      </c>
      <c r="C802" s="6">
        <v>20135.9375</v>
      </c>
      <c r="D802">
        <f t="shared" ca="1" si="118"/>
        <v>3</v>
      </c>
      <c r="E802" s="1">
        <v>0.65</v>
      </c>
      <c r="F802">
        <v>19.899999999999999</v>
      </c>
      <c r="G802">
        <f t="shared" ca="1" si="123"/>
        <v>54.048620189015942</v>
      </c>
      <c r="H802">
        <f t="shared" ca="1" si="119"/>
        <v>19.972267795545505</v>
      </c>
      <c r="I802">
        <f ca="1">User_Model_Calcs!A802-Sat_Data!$B$5</f>
        <v>-1.1776932508794857E-2</v>
      </c>
      <c r="J802">
        <f ca="1">(Earth_Data!$B$1/SQRT(1-Earth_Data!$B$2^2*SIN(RADIANS(User_Model_Calcs!B802))^2))*COS(RADIANS(User_Model_Calcs!B802))</f>
        <v>5871.2072173224315</v>
      </c>
      <c r="K802">
        <f ca="1">((Earth_Data!$B$1*(1-Earth_Data!$B$2^2))/SQRT(1-Earth_Data!$B$2^2*SIN(RADIANS(User_Model_Calcs!B802))^2))*SIN(RADIANS(User_Model_Calcs!B802))</f>
        <v>-2483.5509770575341</v>
      </c>
      <c r="L802">
        <f t="shared" ca="1" si="124"/>
        <v>-22.928613102687489</v>
      </c>
      <c r="M802">
        <f t="shared" ca="1" si="125"/>
        <v>6374.8803631427027</v>
      </c>
      <c r="N802">
        <f ca="1">SQRT(User_Model_Calcs!M802^2+Sat_Data!$B$3^2-2*User_Model_Calcs!M802*Sat_Data!$B$3*COS(RADIANS(L802))*COS(RADIANS(I802)))</f>
        <v>36377.809250731218</v>
      </c>
      <c r="O802">
        <f ca="1">DEGREES(ACOS(((Earth_Data!$B$1+Sat_Data!$B$2)/User_Model_Calcs!N802)*SQRT(1-COS(RADIANS(User_Model_Calcs!I802))^2*COS(RADIANS(User_Model_Calcs!B802))^2)))</f>
        <v>62.991063881092657</v>
      </c>
      <c r="P802">
        <f t="shared" ca="1" si="122"/>
        <v>3.0057941334925637E-2</v>
      </c>
    </row>
    <row r="803" spans="1:16" x14ac:dyDescent="0.25">
      <c r="A803">
        <f t="shared" ca="1" si="128"/>
        <v>106.24048533341764</v>
      </c>
      <c r="B803">
        <f t="shared" ca="1" si="129"/>
        <v>-22.613476516359757</v>
      </c>
      <c r="C803" s="6">
        <v>20135.9375</v>
      </c>
      <c r="D803">
        <f t="shared" ca="1" si="118"/>
        <v>0.75</v>
      </c>
      <c r="E803" s="1">
        <v>0.65</v>
      </c>
      <c r="F803">
        <v>19.899999999999999</v>
      </c>
      <c r="G803">
        <f t="shared" ca="1" si="123"/>
        <v>42.007420362456692</v>
      </c>
      <c r="H803">
        <f t="shared" ca="1" si="119"/>
        <v>16.909678787780852</v>
      </c>
      <c r="I803">
        <f ca="1">User_Model_Calcs!A803-Sat_Data!$B$5</f>
        <v>-3.759514666582362</v>
      </c>
      <c r="J803">
        <f ca="1">(Earth_Data!$B$1/SQRT(1-Earth_Data!$B$2^2*SIN(RADIANS(User_Model_Calcs!B803))^2))*COS(RADIANS(User_Model_Calcs!B803))</f>
        <v>5890.7033109390259</v>
      </c>
      <c r="K803">
        <f ca="1">((Earth_Data!$B$1*(1-Earth_Data!$B$2^2))/SQRT(1-Earth_Data!$B$2^2*SIN(RADIANS(User_Model_Calcs!B803))^2))*SIN(RADIANS(User_Model_Calcs!B803))</f>
        <v>-2437.2626600911203</v>
      </c>
      <c r="L803">
        <f t="shared" ca="1" si="124"/>
        <v>-22.477194259129028</v>
      </c>
      <c r="M803">
        <f t="shared" ca="1" si="125"/>
        <v>6375.000766414264</v>
      </c>
      <c r="N803">
        <f ca="1">SQRT(User_Model_Calcs!M803^2+Sat_Data!$B$3^2-2*User_Model_Calcs!M803*Sat_Data!$B$3*COS(RADIANS(L803))*COS(RADIANS(I803)))</f>
        <v>36369.925029022314</v>
      </c>
      <c r="O803">
        <f ca="1">DEGREES(ACOS(((Earth_Data!$B$1+Sat_Data!$B$2)/User_Model_Calcs!N803)*SQRT(1-COS(RADIANS(User_Model_Calcs!I803))^2*COS(RADIANS(User_Model_Calcs!B803))^2)))</f>
        <v>63.175473271981943</v>
      </c>
      <c r="P803">
        <f t="shared" ca="1" si="122"/>
        <v>9.697730122534578</v>
      </c>
    </row>
    <row r="804" spans="1:16" x14ac:dyDescent="0.25">
      <c r="A804">
        <f t="shared" ca="1" si="128"/>
        <v>107.38222150962292</v>
      </c>
      <c r="B804">
        <f t="shared" ca="1" si="129"/>
        <v>-21.375685221530119</v>
      </c>
      <c r="C804" s="6">
        <v>20135.9375</v>
      </c>
      <c r="D804">
        <f t="shared" ca="1" si="118"/>
        <v>1.2</v>
      </c>
      <c r="E804" s="1">
        <v>0.65</v>
      </c>
      <c r="F804">
        <v>19.899999999999999</v>
      </c>
      <c r="G804">
        <f t="shared" ca="1" si="123"/>
        <v>46.089820015575185</v>
      </c>
      <c r="H804">
        <f t="shared" ca="1" si="119"/>
        <v>15.168231869266256</v>
      </c>
      <c r="I804">
        <f ca="1">User_Model_Calcs!A804-Sat_Data!$B$5</f>
        <v>-2.6177784903770771</v>
      </c>
      <c r="J804">
        <f ca="1">(Earth_Data!$B$1/SQRT(1-Earth_Data!$B$2^2*SIN(RADIANS(User_Model_Calcs!B804))^2))*COS(RADIANS(User_Model_Calcs!B804))</f>
        <v>5942.0342691663636</v>
      </c>
      <c r="K804">
        <f ca="1">((Earth_Data!$B$1*(1-Earth_Data!$B$2^2))/SQRT(1-Earth_Data!$B$2^2*SIN(RADIANS(User_Model_Calcs!B804))^2))*SIN(RADIANS(User_Model_Calcs!B804))</f>
        <v>-2310.1795746925118</v>
      </c>
      <c r="L804">
        <f t="shared" ca="1" si="124"/>
        <v>-21.245383307373732</v>
      </c>
      <c r="M804">
        <f t="shared" ca="1" si="125"/>
        <v>6375.3196722418488</v>
      </c>
      <c r="N804">
        <f ca="1">SQRT(User_Model_Calcs!M804^2+Sat_Data!$B$3^2-2*User_Model_Calcs!M804*Sat_Data!$B$3*COS(RADIANS(L804))*COS(RADIANS(I804)))</f>
        <v>36302.903175106403</v>
      </c>
      <c r="O804">
        <f ca="1">DEGREES(ACOS(((Earth_Data!$B$1+Sat_Data!$B$2)/User_Model_Calcs!N804)*SQRT(1-COS(RADIANS(User_Model_Calcs!I804))^2*COS(RADIANS(User_Model_Calcs!B804))^2)))</f>
        <v>64.773300014349658</v>
      </c>
      <c r="P804">
        <f t="shared" ca="1" si="122"/>
        <v>7.1498520326523405</v>
      </c>
    </row>
    <row r="805" spans="1:16" x14ac:dyDescent="0.25">
      <c r="A805">
        <f t="shared" ca="1" si="128"/>
        <v>106.28087629308547</v>
      </c>
      <c r="B805">
        <f t="shared" ca="1" si="129"/>
        <v>-22.455456148664013</v>
      </c>
      <c r="C805" s="6">
        <v>20135.9375</v>
      </c>
      <c r="D805">
        <f t="shared" ca="1" si="118"/>
        <v>1.2</v>
      </c>
      <c r="E805" s="1">
        <v>0.65</v>
      </c>
      <c r="F805">
        <v>19.899999999999999</v>
      </c>
      <c r="G805">
        <f t="shared" ca="1" si="123"/>
        <v>46.089820015575185</v>
      </c>
      <c r="H805">
        <f t="shared" ca="1" si="119"/>
        <v>22.774608684810609</v>
      </c>
      <c r="I805">
        <f ca="1">User_Model_Calcs!A805-Sat_Data!$B$5</f>
        <v>-3.7191237069145302</v>
      </c>
      <c r="J805">
        <f ca="1">(Earth_Data!$B$1/SQRT(1-Earth_Data!$B$2^2*SIN(RADIANS(User_Model_Calcs!B805))^2))*COS(RADIANS(User_Model_Calcs!B805))</f>
        <v>5897.409531965608</v>
      </c>
      <c r="K805">
        <f ca="1">((Earth_Data!$B$1*(1-Earth_Data!$B$2^2))/SQRT(1-Earth_Data!$B$2^2*SIN(RADIANS(User_Model_Calcs!B805))^2))*SIN(RADIANS(User_Model_Calcs!B805))</f>
        <v>-2421.0999173873497</v>
      </c>
      <c r="L805">
        <f t="shared" ca="1" si="124"/>
        <v>-22.319923525895895</v>
      </c>
      <c r="M805">
        <f t="shared" ca="1" si="125"/>
        <v>6375.0422741886068</v>
      </c>
      <c r="N805">
        <f ca="1">SQRT(User_Model_Calcs!M805^2+Sat_Data!$B$3^2-2*User_Model_Calcs!M805*Sat_Data!$B$3*COS(RADIANS(L805))*COS(RADIANS(I805)))</f>
        <v>36361.859199629485</v>
      </c>
      <c r="O805">
        <f ca="1">DEGREES(ACOS(((Earth_Data!$B$1+Sat_Data!$B$2)/User_Model_Calcs!N805)*SQRT(1-COS(RADIANS(User_Model_Calcs!I805))^2*COS(RADIANS(User_Model_Calcs!B805))^2)))</f>
        <v>63.362959311947833</v>
      </c>
      <c r="P805">
        <f t="shared" ca="1" si="122"/>
        <v>9.6579898769001833</v>
      </c>
    </row>
    <row r="806" spans="1:16" x14ac:dyDescent="0.25">
      <c r="A806">
        <f t="shared" ca="1" si="128"/>
        <v>107.01834678325959</v>
      </c>
      <c r="B806">
        <f t="shared" ca="1" si="129"/>
        <v>-21.546477836098308</v>
      </c>
      <c r="C806" s="6">
        <v>20135.9375</v>
      </c>
      <c r="D806">
        <f t="shared" ca="1" si="118"/>
        <v>3</v>
      </c>
      <c r="E806" s="1">
        <v>0.65</v>
      </c>
      <c r="F806">
        <v>19.899999999999999</v>
      </c>
      <c r="G806">
        <f t="shared" ca="1" si="123"/>
        <v>54.048620189015942</v>
      </c>
      <c r="H806">
        <f t="shared" ca="1" si="119"/>
        <v>20.810634377934193</v>
      </c>
      <c r="I806">
        <f ca="1">User_Model_Calcs!A806-Sat_Data!$B$5</f>
        <v>-2.9816532167404119</v>
      </c>
      <c r="J806">
        <f ca="1">(Earth_Data!$B$1/SQRT(1-Earth_Data!$B$2^2*SIN(RADIANS(User_Model_Calcs!B806))^2))*COS(RADIANS(User_Model_Calcs!B806))</f>
        <v>5935.1154335173051</v>
      </c>
      <c r="K806">
        <f ca="1">((Earth_Data!$B$1*(1-Earth_Data!$B$2^2))/SQRT(1-Earth_Data!$B$2^2*SIN(RADIANS(User_Model_Calcs!B806))^2))*SIN(RADIANS(User_Model_Calcs!B806))</f>
        <v>-2327.7791101250359</v>
      </c>
      <c r="L806">
        <f t="shared" ca="1" si="124"/>
        <v>-21.415336129641968</v>
      </c>
      <c r="M806">
        <f t="shared" ca="1" si="125"/>
        <v>6375.276526920994</v>
      </c>
      <c r="N806">
        <f ca="1">SQRT(User_Model_Calcs!M806^2+Sat_Data!$B$3^2-2*User_Model_Calcs!M806*Sat_Data!$B$3*COS(RADIANS(L806))*COS(RADIANS(I806)))</f>
        <v>36313.060044916136</v>
      </c>
      <c r="O806">
        <f ca="1">DEGREES(ACOS(((Earth_Data!$B$1+Sat_Data!$B$2)/User_Model_Calcs!N806)*SQRT(1-COS(RADIANS(User_Model_Calcs!I806))^2*COS(RADIANS(User_Model_Calcs!B806))^2)))</f>
        <v>64.52509517475346</v>
      </c>
      <c r="P806">
        <f t="shared" ca="1" si="122"/>
        <v>8.0722359863762101</v>
      </c>
    </row>
    <row r="807" spans="1:16" x14ac:dyDescent="0.25">
      <c r="A807">
        <f t="shared" ca="1" si="128"/>
        <v>108.13175589761397</v>
      </c>
      <c r="B807">
        <f t="shared" ca="1" si="129"/>
        <v>-23.457443849506983</v>
      </c>
      <c r="C807" s="6">
        <v>20135.9375</v>
      </c>
      <c r="D807">
        <f t="shared" ca="1" si="118"/>
        <v>0.75</v>
      </c>
      <c r="E807" s="1">
        <v>0.65</v>
      </c>
      <c r="F807">
        <v>19.899999999999999</v>
      </c>
      <c r="G807">
        <f t="shared" ca="1" si="123"/>
        <v>42.007420362456692</v>
      </c>
      <c r="H807">
        <f t="shared" ca="1" si="119"/>
        <v>14.59527266709657</v>
      </c>
      <c r="I807">
        <f ca="1">User_Model_Calcs!A807-Sat_Data!$B$5</f>
        <v>-1.8682441023860292</v>
      </c>
      <c r="J807">
        <f ca="1">(Earth_Data!$B$1/SQRT(1-Earth_Data!$B$2^2*SIN(RADIANS(User_Model_Calcs!B807))^2))*COS(RADIANS(User_Model_Calcs!B807))</f>
        <v>5854.1307875003977</v>
      </c>
      <c r="K807">
        <f ca="1">((Earth_Data!$B$1*(1-Earth_Data!$B$2^2))/SQRT(1-Earth_Data!$B$2^2*SIN(RADIANS(User_Model_Calcs!B807))^2))*SIN(RADIANS(User_Model_Calcs!B807))</f>
        <v>-2523.2740528289887</v>
      </c>
      <c r="L807">
        <f t="shared" ca="1" si="124"/>
        <v>-23.317228154799853</v>
      </c>
      <c r="M807">
        <f t="shared" ca="1" si="125"/>
        <v>6374.7752292014229</v>
      </c>
      <c r="N807">
        <f ca="1">SQRT(User_Model_Calcs!M807^2+Sat_Data!$B$3^2-2*User_Model_Calcs!M807*Sat_Data!$B$3*COS(RADIANS(L807))*COS(RADIANS(I807)))</f>
        <v>36401.18262177406</v>
      </c>
      <c r="O807">
        <f ca="1">DEGREES(ACOS(((Earth_Data!$B$1+Sat_Data!$B$2)/User_Model_Calcs!N807)*SQRT(1-COS(RADIANS(User_Model_Calcs!I807))^2*COS(RADIANS(User_Model_Calcs!B807))^2)))</f>
        <v>62.458655825897516</v>
      </c>
      <c r="P807">
        <f t="shared" ca="1" si="122"/>
        <v>4.6844789930951585</v>
      </c>
    </row>
    <row r="808" spans="1:16" x14ac:dyDescent="0.25">
      <c r="A808">
        <f t="shared" ca="1" si="128"/>
        <v>105.67456355718804</v>
      </c>
      <c r="B808">
        <f t="shared" ca="1" si="129"/>
        <v>-20.690750059873125</v>
      </c>
      <c r="C808" s="6">
        <v>20135.9375</v>
      </c>
      <c r="D808">
        <f t="shared" ca="1" si="118"/>
        <v>3</v>
      </c>
      <c r="E808" s="1">
        <v>0.65</v>
      </c>
      <c r="F808">
        <v>19.899999999999999</v>
      </c>
      <c r="G808">
        <f t="shared" ca="1" si="123"/>
        <v>54.048620189015942</v>
      </c>
      <c r="H808">
        <f t="shared" ca="1" si="119"/>
        <v>19.182535178678044</v>
      </c>
      <c r="I808">
        <f ca="1">User_Model_Calcs!A808-Sat_Data!$B$5</f>
        <v>-4.3254364428119629</v>
      </c>
      <c r="J808">
        <f ca="1">(Earth_Data!$B$1/SQRT(1-Earth_Data!$B$2^2*SIN(RADIANS(User_Model_Calcs!B808))^2))*COS(RADIANS(User_Model_Calcs!B808))</f>
        <v>5969.2517415729862</v>
      </c>
      <c r="K808">
        <f ca="1">((Earth_Data!$B$1*(1-Earth_Data!$B$2^2))/SQRT(1-Earth_Data!$B$2^2*SIN(RADIANS(User_Model_Calcs!B808))^2))*SIN(RADIANS(User_Model_Calcs!B808))</f>
        <v>-2239.3983337288464</v>
      </c>
      <c r="L808">
        <f t="shared" ca="1" si="124"/>
        <v>-20.563861874099278</v>
      </c>
      <c r="M808">
        <f t="shared" ca="1" si="125"/>
        <v>6375.4898832465933</v>
      </c>
      <c r="N808">
        <f ca="1">SQRT(User_Model_Calcs!M808^2+Sat_Data!$B$3^2-2*User_Model_Calcs!M808*Sat_Data!$B$3*COS(RADIANS(L808))*COS(RADIANS(I808)))</f>
        <v>36283.861212413984</v>
      </c>
      <c r="O808">
        <f ca="1">DEGREES(ACOS(((Earth_Data!$B$1+Sat_Data!$B$2)/User_Model_Calcs!N808)*SQRT(1-COS(RADIANS(User_Model_Calcs!I808))^2*COS(RADIANS(User_Model_Calcs!B808))^2)))</f>
        <v>65.248014685959404</v>
      </c>
      <c r="P808">
        <f t="shared" ca="1" si="122"/>
        <v>12.083067140741802</v>
      </c>
    </row>
    <row r="809" spans="1:16" x14ac:dyDescent="0.25">
      <c r="A809">
        <f t="shared" ca="1" si="128"/>
        <v>108.82276114500158</v>
      </c>
      <c r="B809">
        <f t="shared" ca="1" si="129"/>
        <v>-24.030949489642413</v>
      </c>
      <c r="C809" s="6">
        <v>20135.9375</v>
      </c>
      <c r="D809">
        <f t="shared" ca="1" si="118"/>
        <v>3</v>
      </c>
      <c r="E809" s="1">
        <v>0.65</v>
      </c>
      <c r="F809">
        <v>19.899999999999999</v>
      </c>
      <c r="G809">
        <f t="shared" ca="1" si="123"/>
        <v>54.048620189015942</v>
      </c>
      <c r="H809">
        <f t="shared" ca="1" si="119"/>
        <v>17.418140538335976</v>
      </c>
      <c r="I809">
        <f ca="1">User_Model_Calcs!A809-Sat_Data!$B$5</f>
        <v>-1.1772388549984214</v>
      </c>
      <c r="J809">
        <f ca="1">(Earth_Data!$B$1/SQRT(1-Earth_Data!$B$2^2*SIN(RADIANS(User_Model_Calcs!B809))^2))*COS(RADIANS(User_Model_Calcs!B809))</f>
        <v>5828.5549620997426</v>
      </c>
      <c r="K809">
        <f ca="1">((Earth_Data!$B$1*(1-Earth_Data!$B$2^2))/SQRT(1-Earth_Data!$B$2^2*SIN(RADIANS(User_Model_Calcs!B809))^2))*SIN(RADIANS(User_Model_Calcs!B809))</f>
        <v>-2581.4155020587018</v>
      </c>
      <c r="L809">
        <f t="shared" ca="1" si="124"/>
        <v>-23.888129642850693</v>
      </c>
      <c r="M809">
        <f t="shared" ca="1" si="125"/>
        <v>6374.6183368486072</v>
      </c>
      <c r="N809">
        <f ca="1">SQRT(User_Model_Calcs!M809^2+Sat_Data!$B$3^2-2*User_Model_Calcs!M809*Sat_Data!$B$3*COS(RADIANS(L809))*COS(RADIANS(I809)))</f>
        <v>36428.590315552552</v>
      </c>
      <c r="O809">
        <f ca="1">DEGREES(ACOS(((Earth_Data!$B$1+Sat_Data!$B$2)/User_Model_Calcs!N809)*SQRT(1-COS(RADIANS(User_Model_Calcs!I809))^2*COS(RADIANS(User_Model_Calcs!B809))^2)))</f>
        <v>61.845739038694489</v>
      </c>
      <c r="P809">
        <f t="shared" ca="1" si="122"/>
        <v>2.8888012523831712</v>
      </c>
    </row>
    <row r="810" spans="1:16" x14ac:dyDescent="0.25">
      <c r="A810">
        <f t="shared" ca="1" si="128"/>
        <v>108.54832219312205</v>
      </c>
      <c r="B810">
        <f t="shared" ca="1" si="129"/>
        <v>-21.73399791564897</v>
      </c>
      <c r="C810" s="6">
        <v>20135.9375</v>
      </c>
      <c r="D810">
        <f t="shared" ca="1" si="118"/>
        <v>3</v>
      </c>
      <c r="E810" s="1">
        <v>0.65</v>
      </c>
      <c r="F810">
        <v>19.899999999999999</v>
      </c>
      <c r="G810">
        <f t="shared" ca="1" si="123"/>
        <v>54.048620189015942</v>
      </c>
      <c r="H810">
        <f t="shared" ca="1" si="119"/>
        <v>17.700302903670455</v>
      </c>
      <c r="I810">
        <f ca="1">User_Model_Calcs!A810-Sat_Data!$B$5</f>
        <v>-1.451677806877953</v>
      </c>
      <c r="J810">
        <f ca="1">(Earth_Data!$B$1/SQRT(1-Earth_Data!$B$2^2*SIN(RADIANS(User_Model_Calcs!B810))^2))*COS(RADIANS(User_Model_Calcs!B810))</f>
        <v>5927.4584177793649</v>
      </c>
      <c r="K810">
        <f ca="1">((Earth_Data!$B$1*(1-Earth_Data!$B$2^2))/SQRT(1-Earth_Data!$B$2^2*SIN(RADIANS(User_Model_Calcs!B810))^2))*SIN(RADIANS(User_Model_Calcs!B810))</f>
        <v>-2347.0789132083473</v>
      </c>
      <c r="L810">
        <f t="shared" ca="1" si="124"/>
        <v>-21.601939497430685</v>
      </c>
      <c r="M810">
        <f t="shared" ca="1" si="125"/>
        <v>6375.2288366246685</v>
      </c>
      <c r="N810">
        <f ca="1">SQRT(User_Model_Calcs!M810^2+Sat_Data!$B$3^2-2*User_Model_Calcs!M810*Sat_Data!$B$3*COS(RADIANS(L810))*COS(RADIANS(I810)))</f>
        <v>36314.822054294382</v>
      </c>
      <c r="O810">
        <f ca="1">DEGREES(ACOS(((Earth_Data!$B$1+Sat_Data!$B$2)/User_Model_Calcs!N810)*SQRT(1-COS(RADIANS(User_Model_Calcs!I810))^2*COS(RADIANS(User_Model_Calcs!B810))^2)))</f>
        <v>64.481012957712764</v>
      </c>
      <c r="P810">
        <f t="shared" ca="1" si="122"/>
        <v>3.9150304995234331</v>
      </c>
    </row>
    <row r="811" spans="1:16" x14ac:dyDescent="0.25">
      <c r="A811">
        <f t="shared" ca="1" si="128"/>
        <v>109.40948878683432</v>
      </c>
      <c r="B811">
        <f t="shared" ca="1" si="129"/>
        <v>-25.338959114032363</v>
      </c>
      <c r="C811" s="6">
        <v>20135.9375</v>
      </c>
      <c r="D811">
        <f t="shared" ca="1" si="118"/>
        <v>3</v>
      </c>
      <c r="E811" s="1">
        <v>0.65</v>
      </c>
      <c r="F811">
        <v>19.899999999999999</v>
      </c>
      <c r="G811">
        <f t="shared" ca="1" si="123"/>
        <v>54.048620189015942</v>
      </c>
      <c r="H811">
        <f t="shared" ca="1" si="119"/>
        <v>23.853937919606</v>
      </c>
      <c r="I811">
        <f ca="1">User_Model_Calcs!A811-Sat_Data!$B$5</f>
        <v>-0.59051121316568356</v>
      </c>
      <c r="J811">
        <f ca="1">(Earth_Data!$B$1/SQRT(1-Earth_Data!$B$2^2*SIN(RADIANS(User_Model_Calcs!B811))^2))*COS(RADIANS(User_Model_Calcs!B811))</f>
        <v>5768.0477157706409</v>
      </c>
      <c r="K811">
        <f ca="1">((Earth_Data!$B$1*(1-Earth_Data!$B$2^2))/SQRT(1-Earth_Data!$B$2^2*SIN(RADIANS(User_Model_Calcs!B811))^2))*SIN(RADIANS(User_Model_Calcs!B811))</f>
        <v>-2713.0586233429012</v>
      </c>
      <c r="L811">
        <f t="shared" ca="1" si="124"/>
        <v>-25.190414229057666</v>
      </c>
      <c r="M811">
        <f t="shared" ca="1" si="125"/>
        <v>6374.2498809744029</v>
      </c>
      <c r="N811">
        <f ca="1">SQRT(User_Model_Calcs!M811^2+Sat_Data!$B$3^2-2*User_Model_Calcs!M811*Sat_Data!$B$3*COS(RADIANS(L811))*COS(RADIANS(I811)))</f>
        <v>36497.425305351069</v>
      </c>
      <c r="O811">
        <f ca="1">DEGREES(ACOS(((Earth_Data!$B$1+Sat_Data!$B$2)/User_Model_Calcs!N811)*SQRT(1-COS(RADIANS(User_Model_Calcs!I811))^2*COS(RADIANS(User_Model_Calcs!B811))^2)))</f>
        <v>60.360705314084022</v>
      </c>
      <c r="P811">
        <f t="shared" ca="1" si="122"/>
        <v>1.3795699138833788</v>
      </c>
    </row>
    <row r="812" spans="1:16" x14ac:dyDescent="0.25">
      <c r="A812">
        <f t="shared" ca="1" si="128"/>
        <v>105.46523380126234</v>
      </c>
      <c r="B812">
        <f t="shared" ca="1" si="129"/>
        <v>-24.012547521275671</v>
      </c>
      <c r="C812" s="6">
        <v>20135.9375</v>
      </c>
      <c r="D812">
        <f t="shared" ca="1" si="118"/>
        <v>3</v>
      </c>
      <c r="E812" s="1">
        <v>0.65</v>
      </c>
      <c r="F812">
        <v>19.899999999999999</v>
      </c>
      <c r="G812">
        <f t="shared" ca="1" si="123"/>
        <v>54.048620189015942</v>
      </c>
      <c r="H812">
        <f t="shared" ca="1" si="119"/>
        <v>20.898619904274558</v>
      </c>
      <c r="I812">
        <f ca="1">User_Model_Calcs!A812-Sat_Data!$B$5</f>
        <v>-4.5347661987376569</v>
      </c>
      <c r="J812">
        <f ca="1">(Earth_Data!$B$1/SQRT(1-Earth_Data!$B$2^2*SIN(RADIANS(User_Model_Calcs!B812))^2))*COS(RADIANS(User_Model_Calcs!B812))</f>
        <v>5829.384669582083</v>
      </c>
      <c r="K812">
        <f ca="1">((Earth_Data!$B$1*(1-Earth_Data!$B$2^2))/SQRT(1-Earth_Data!$B$2^2*SIN(RADIANS(User_Model_Calcs!B812))^2))*SIN(RADIANS(User_Model_Calcs!B812))</f>
        <v>-2579.5538506498319</v>
      </c>
      <c r="L812">
        <f t="shared" ca="1" si="124"/>
        <v>-23.86981035614011</v>
      </c>
      <c r="M812">
        <f t="shared" ca="1" si="125"/>
        <v>6374.6234158859133</v>
      </c>
      <c r="N812">
        <f ca="1">SQRT(User_Model_Calcs!M812^2+Sat_Data!$B$3^2-2*User_Model_Calcs!M812*Sat_Data!$B$3*COS(RADIANS(L812))*COS(RADIANS(I812)))</f>
        <v>36447.323900743198</v>
      </c>
      <c r="O812">
        <f ca="1">DEGREES(ACOS(((Earth_Data!$B$1+Sat_Data!$B$2)/User_Model_Calcs!N812)*SQRT(1-COS(RADIANS(User_Model_Calcs!I812))^2*COS(RADIANS(User_Model_Calcs!B812))^2)))</f>
        <v>61.437190937330001</v>
      </c>
      <c r="P812">
        <f t="shared" ca="1" si="122"/>
        <v>11.028732220573522</v>
      </c>
    </row>
    <row r="813" spans="1:16" x14ac:dyDescent="0.25">
      <c r="A813">
        <f t="shared" ca="1" si="128"/>
        <v>105.93112527892583</v>
      </c>
      <c r="B813">
        <f t="shared" ca="1" si="129"/>
        <v>-21.520239739593507</v>
      </c>
      <c r="C813" s="6">
        <v>20135.9375</v>
      </c>
      <c r="D813">
        <f t="shared" ca="1" si="118"/>
        <v>0.75</v>
      </c>
      <c r="E813" s="1">
        <v>0.65</v>
      </c>
      <c r="F813">
        <v>19.899999999999999</v>
      </c>
      <c r="G813">
        <f t="shared" ca="1" si="123"/>
        <v>42.007420362456692</v>
      </c>
      <c r="H813">
        <f t="shared" ca="1" si="119"/>
        <v>17.507440593115081</v>
      </c>
      <c r="I813">
        <f ca="1">User_Model_Calcs!A813-Sat_Data!$B$5</f>
        <v>-4.0688747210741667</v>
      </c>
      <c r="J813">
        <f ca="1">(Earth_Data!$B$1/SQRT(1-Earth_Data!$B$2^2*SIN(RADIANS(User_Model_Calcs!B813))^2))*COS(RADIANS(User_Model_Calcs!B813))</f>
        <v>5936.1817623679144</v>
      </c>
      <c r="K813">
        <f ca="1">((Earth_Data!$B$1*(1-Earth_Data!$B$2^2))/SQRT(1-Earth_Data!$B$2^2*SIN(RADIANS(User_Model_Calcs!B813))^2))*SIN(RADIANS(User_Model_Calcs!B813))</f>
        <v>-2325.0766917908945</v>
      </c>
      <c r="L813">
        <f t="shared" ca="1" si="124"/>
        <v>-21.389226746564393</v>
      </c>
      <c r="M813">
        <f t="shared" ca="1" si="125"/>
        <v>6375.2831732071891</v>
      </c>
      <c r="N813">
        <f ca="1">SQRT(User_Model_Calcs!M813^2+Sat_Data!$B$3^2-2*User_Model_Calcs!M813*Sat_Data!$B$3*COS(RADIANS(L813))*COS(RADIANS(I813)))</f>
        <v>36319.866241368698</v>
      </c>
      <c r="O813">
        <f ca="1">DEGREES(ACOS(((Earth_Data!$B$1+Sat_Data!$B$2)/User_Model_Calcs!N813)*SQRT(1-COS(RADIANS(User_Model_Calcs!I813))^2*COS(RADIANS(User_Model_Calcs!B813))^2)))</f>
        <v>64.361182197054404</v>
      </c>
      <c r="P813">
        <f t="shared" ca="1" si="122"/>
        <v>10.974468876575354</v>
      </c>
    </row>
    <row r="814" spans="1:16" x14ac:dyDescent="0.25">
      <c r="A814">
        <f t="shared" ca="1" si="128"/>
        <v>109.33222940503786</v>
      </c>
      <c r="B814">
        <f t="shared" ca="1" si="129"/>
        <v>-22.809784258216126</v>
      </c>
      <c r="C814" s="6">
        <v>20135.9375</v>
      </c>
      <c r="D814">
        <f t="shared" ca="1" si="118"/>
        <v>3</v>
      </c>
      <c r="E814" s="1">
        <v>0.65</v>
      </c>
      <c r="F814">
        <v>19.899999999999999</v>
      </c>
      <c r="G814">
        <f t="shared" ca="1" si="123"/>
        <v>54.048620189015942</v>
      </c>
      <c r="H814">
        <f t="shared" ca="1" si="119"/>
        <v>19.428716971035357</v>
      </c>
      <c r="I814">
        <f ca="1">User_Model_Calcs!A814-Sat_Data!$B$5</f>
        <v>-0.66777059496213553</v>
      </c>
      <c r="J814">
        <f ca="1">(Earth_Data!$B$1/SQRT(1-Earth_Data!$B$2^2*SIN(RADIANS(User_Model_Calcs!B814))^2))*COS(RADIANS(User_Model_Calcs!B814))</f>
        <v>5882.3099835701632</v>
      </c>
      <c r="K814">
        <f ca="1">((Earth_Data!$B$1*(1-Earth_Data!$B$2^2))/SQRT(1-Earth_Data!$B$2^2*SIN(RADIANS(User_Model_Calcs!B814))^2))*SIN(RADIANS(User_Model_Calcs!B814))</f>
        <v>-2457.3161197478453</v>
      </c>
      <c r="L814">
        <f t="shared" ca="1" si="124"/>
        <v>-22.672576471484618</v>
      </c>
      <c r="M814">
        <f t="shared" ca="1" si="125"/>
        <v>6374.9488825544177</v>
      </c>
      <c r="N814">
        <f ca="1">SQRT(User_Model_Calcs!M814^2+Sat_Data!$B$3^2-2*User_Model_Calcs!M814*Sat_Data!$B$3*COS(RADIANS(L814))*COS(RADIANS(I814)))</f>
        <v>36365.41325807057</v>
      </c>
      <c r="O814">
        <f ca="1">DEGREES(ACOS(((Earth_Data!$B$1+Sat_Data!$B$2)/User_Model_Calcs!N814)*SQRT(1-COS(RADIANS(User_Model_Calcs!I814))^2*COS(RADIANS(User_Model_Calcs!B814))^2)))</f>
        <v>63.277947566652131</v>
      </c>
      <c r="P814">
        <f t="shared" ca="1" si="122"/>
        <v>1.7220691799731693</v>
      </c>
    </row>
    <row r="815" spans="1:16" x14ac:dyDescent="0.25">
      <c r="A815">
        <f t="shared" ca="1" si="128"/>
        <v>106.82944084616284</v>
      </c>
      <c r="B815">
        <f t="shared" ca="1" si="129"/>
        <v>-21.06688695961369</v>
      </c>
      <c r="C815" s="6">
        <v>20135.9375</v>
      </c>
      <c r="D815">
        <f t="shared" ca="1" si="118"/>
        <v>1.2</v>
      </c>
      <c r="E815" s="1">
        <v>0.65</v>
      </c>
      <c r="F815">
        <v>19.899999999999999</v>
      </c>
      <c r="G815">
        <f t="shared" ca="1" si="123"/>
        <v>46.089820015575185</v>
      </c>
      <c r="H815">
        <f t="shared" ca="1" si="119"/>
        <v>18.866923190118008</v>
      </c>
      <c r="I815">
        <f ca="1">User_Model_Calcs!A815-Sat_Data!$B$5</f>
        <v>-3.1705591538371607</v>
      </c>
      <c r="J815">
        <f ca="1">(Earth_Data!$B$1/SQRT(1-Earth_Data!$B$2^2*SIN(RADIANS(User_Model_Calcs!B815))^2))*COS(RADIANS(User_Model_Calcs!B815))</f>
        <v>5954.4100875197446</v>
      </c>
      <c r="K815">
        <f ca="1">((Earth_Data!$B$1*(1-Earth_Data!$B$2^2))/SQRT(1-Earth_Data!$B$2^2*SIN(RADIANS(User_Model_Calcs!B815))^2))*SIN(RADIANS(User_Model_Calcs!B815))</f>
        <v>-2278.3079366402389</v>
      </c>
      <c r="L815">
        <f t="shared" ca="1" si="124"/>
        <v>-20.938115064855243</v>
      </c>
      <c r="M815">
        <f t="shared" ca="1" si="125"/>
        <v>6375.3969715237963</v>
      </c>
      <c r="N815">
        <f ca="1">SQRT(User_Model_Calcs!M815^2+Sat_Data!$B$3^2-2*User_Model_Calcs!M815*Sat_Data!$B$3*COS(RADIANS(L815))*COS(RADIANS(I815)))</f>
        <v>36291.925031631115</v>
      </c>
      <c r="O815">
        <f ca="1">DEGREES(ACOS(((Earth_Data!$B$1+Sat_Data!$B$2)/User_Model_Calcs!N815)*SQRT(1-COS(RADIANS(User_Model_Calcs!I815))^2*COS(RADIANS(User_Model_Calcs!B815))^2)))</f>
        <v>65.045245852077528</v>
      </c>
      <c r="P815">
        <f t="shared" ca="1" si="122"/>
        <v>8.7605002231650602</v>
      </c>
    </row>
    <row r="816" spans="1:16" x14ac:dyDescent="0.25">
      <c r="A816">
        <f t="shared" ca="1" si="128"/>
        <v>109.37825104978646</v>
      </c>
      <c r="B816">
        <f t="shared" ca="1" si="129"/>
        <v>-23.002847425544562</v>
      </c>
      <c r="C816" s="6">
        <v>20135.9375</v>
      </c>
      <c r="D816">
        <f t="shared" ca="1" si="118"/>
        <v>0.75</v>
      </c>
      <c r="E816" s="1">
        <v>0.65</v>
      </c>
      <c r="F816">
        <v>19.899999999999999</v>
      </c>
      <c r="G816">
        <f t="shared" ca="1" si="123"/>
        <v>42.007420362456692</v>
      </c>
      <c r="H816">
        <f t="shared" ca="1" si="119"/>
        <v>20.518739444268967</v>
      </c>
      <c r="I816">
        <f ca="1">User_Model_Calcs!A816-Sat_Data!$B$5</f>
        <v>-0.62174895021354359</v>
      </c>
      <c r="J816">
        <f ca="1">(Earth_Data!$B$1/SQRT(1-Earth_Data!$B$2^2*SIN(RADIANS(User_Model_Calcs!B816))^2))*COS(RADIANS(User_Model_Calcs!B816))</f>
        <v>5873.988212160044</v>
      </c>
      <c r="K816">
        <f ca="1">((Earth_Data!$B$1*(1-Earth_Data!$B$2^2))/SQRT(1-Earth_Data!$B$2^2*SIN(RADIANS(User_Model_Calcs!B816))^2))*SIN(RADIANS(User_Model_Calcs!B816))</f>
        <v>-2477.0104547297833</v>
      </c>
      <c r="L816">
        <f t="shared" ca="1" si="124"/>
        <v>-22.864735645862247</v>
      </c>
      <c r="M816">
        <f t="shared" ca="1" si="125"/>
        <v>6374.8975136417521</v>
      </c>
      <c r="N816">
        <f ca="1">SQRT(User_Model_Calcs!M816^2+Sat_Data!$B$3^2-2*User_Model_Calcs!M816*Sat_Data!$B$3*COS(RADIANS(L816))*COS(RADIANS(I816)))</f>
        <v>36374.989515282599</v>
      </c>
      <c r="O816">
        <f ca="1">DEGREES(ACOS(((Earth_Data!$B$1+Sat_Data!$B$2)/User_Model_Calcs!N816)*SQRT(1-COS(RADIANS(User_Model_Calcs!I816))^2*COS(RADIANS(User_Model_Calcs!B816))^2)))</f>
        <v>63.056109427208405</v>
      </c>
      <c r="P816">
        <f t="shared" ca="1" si="122"/>
        <v>1.590712337627455</v>
      </c>
    </row>
    <row r="817" spans="1:16" x14ac:dyDescent="0.25">
      <c r="A817">
        <f t="shared" ca="1" si="128"/>
        <v>105.68460738194702</v>
      </c>
      <c r="B817">
        <f t="shared" ca="1" si="129"/>
        <v>-24.658557231788887</v>
      </c>
      <c r="C817" s="6">
        <v>20135.9375</v>
      </c>
      <c r="D817">
        <f t="shared" ca="1" si="118"/>
        <v>0.75</v>
      </c>
      <c r="E817" s="1">
        <v>0.65</v>
      </c>
      <c r="F817">
        <v>19.899999999999999</v>
      </c>
      <c r="G817">
        <f t="shared" ca="1" si="123"/>
        <v>42.007420362456692</v>
      </c>
      <c r="H817">
        <f t="shared" ca="1" si="119"/>
        <v>15.1136404685119</v>
      </c>
      <c r="I817">
        <f ca="1">User_Model_Calcs!A817-Sat_Data!$B$5</f>
        <v>-4.3153926180529822</v>
      </c>
      <c r="J817">
        <f ca="1">(Earth_Data!$B$1/SQRT(1-Earth_Data!$B$2^2*SIN(RADIANS(User_Model_Calcs!B817))^2))*COS(RADIANS(User_Model_Calcs!B817))</f>
        <v>5799.8988355486626</v>
      </c>
      <c r="K817">
        <f ca="1">((Earth_Data!$B$1*(1-Earth_Data!$B$2^2))/SQRT(1-Earth_Data!$B$2^2*SIN(RADIANS(User_Model_Calcs!B817))^2))*SIN(RADIANS(User_Model_Calcs!B817))</f>
        <v>-2644.7498273615543</v>
      </c>
      <c r="L817">
        <f t="shared" ca="1" si="124"/>
        <v>-24.512952753206946</v>
      </c>
      <c r="M817">
        <f t="shared" ca="1" si="125"/>
        <v>6374.4433601631208</v>
      </c>
      <c r="N817">
        <f ca="1">SQRT(User_Model_Calcs!M817^2+Sat_Data!$B$3^2-2*User_Model_Calcs!M817*Sat_Data!$B$3*COS(RADIANS(L817))*COS(RADIANS(I817)))</f>
        <v>36479.300228459331</v>
      </c>
      <c r="O817">
        <f ca="1">DEGREES(ACOS(((Earth_Data!$B$1+Sat_Data!$B$2)/User_Model_Calcs!N817)*SQRT(1-COS(RADIANS(User_Model_Calcs!I817))^2*COS(RADIANS(User_Model_Calcs!B817))^2)))</f>
        <v>60.747345069111518</v>
      </c>
      <c r="P817">
        <f t="shared" ca="1" si="122"/>
        <v>10.252224361810404</v>
      </c>
    </row>
    <row r="818" spans="1:16" x14ac:dyDescent="0.25">
      <c r="A818">
        <f t="shared" ca="1" si="128"/>
        <v>110.37284220993369</v>
      </c>
      <c r="B818">
        <f t="shared" ca="1" si="129"/>
        <v>-24.948393537097797</v>
      </c>
      <c r="C818" s="6">
        <v>20135.9375</v>
      </c>
      <c r="D818">
        <f t="shared" ca="1" si="118"/>
        <v>3</v>
      </c>
      <c r="E818" s="1">
        <v>0.65</v>
      </c>
      <c r="F818">
        <v>19.899999999999999</v>
      </c>
      <c r="G818">
        <f t="shared" ca="1" si="123"/>
        <v>54.048620189015942</v>
      </c>
      <c r="H818">
        <f t="shared" ca="1" si="119"/>
        <v>16.74567198468019</v>
      </c>
      <c r="I818">
        <f ca="1">User_Model_Calcs!A818-Sat_Data!$B$5</f>
        <v>0.37284220993369388</v>
      </c>
      <c r="J818">
        <f ca="1">(Earth_Data!$B$1/SQRT(1-Earth_Data!$B$2^2*SIN(RADIANS(User_Model_Calcs!B818))^2))*COS(RADIANS(User_Model_Calcs!B818))</f>
        <v>5786.4305009098334</v>
      </c>
      <c r="K818">
        <f ca="1">((Earth_Data!$B$1*(1-Earth_Data!$B$2^2))/SQRT(1-Earth_Data!$B$2^2*SIN(RADIANS(User_Model_Calcs!B818))^2))*SIN(RADIANS(User_Model_Calcs!B818))</f>
        <v>-2673.8933301542174</v>
      </c>
      <c r="L818">
        <f t="shared" ca="1" si="124"/>
        <v>-24.80152643676379</v>
      </c>
      <c r="M818">
        <f t="shared" ca="1" si="125"/>
        <v>6374.3614176561123</v>
      </c>
      <c r="N818">
        <f ca="1">SQRT(User_Model_Calcs!M818^2+Sat_Data!$B$3^2-2*User_Model_Calcs!M818*Sat_Data!$B$3*COS(RADIANS(L818))*COS(RADIANS(I818)))</f>
        <v>36475.989161330428</v>
      </c>
      <c r="O818">
        <f ca="1">DEGREES(ACOS(((Earth_Data!$B$1+Sat_Data!$B$2)/User_Model_Calcs!N818)*SQRT(1-COS(RADIANS(User_Model_Calcs!I818))^2*COS(RADIANS(User_Model_Calcs!B818))^2)))</f>
        <v>60.81532061492473</v>
      </c>
      <c r="P818">
        <f t="shared" ca="1" si="122"/>
        <v>0.88386990487341066</v>
      </c>
    </row>
    <row r="819" spans="1:16" x14ac:dyDescent="0.25">
      <c r="A819">
        <f t="shared" ca="1" si="128"/>
        <v>109.65647587476577</v>
      </c>
      <c r="B819">
        <f t="shared" ca="1" si="129"/>
        <v>-22.959007187653047</v>
      </c>
      <c r="C819" s="6">
        <v>20135.9375</v>
      </c>
      <c r="D819">
        <f t="shared" ca="1" si="118"/>
        <v>0.75</v>
      </c>
      <c r="E819" s="1">
        <v>0.65</v>
      </c>
      <c r="F819">
        <v>19.899999999999999</v>
      </c>
      <c r="G819">
        <f t="shared" ca="1" si="123"/>
        <v>42.007420362456692</v>
      </c>
      <c r="H819">
        <f t="shared" ca="1" si="119"/>
        <v>21.296507543371828</v>
      </c>
      <c r="I819">
        <f ca="1">User_Model_Calcs!A819-Sat_Data!$B$5</f>
        <v>-0.34352412523422515</v>
      </c>
      <c r="J819">
        <f ca="1">(Earth_Data!$B$1/SQRT(1-Earth_Data!$B$2^2*SIN(RADIANS(User_Model_Calcs!B819))^2))*COS(RADIANS(User_Model_Calcs!B819))</f>
        <v>5875.8837371739601</v>
      </c>
      <c r="K819">
        <f ca="1">((Earth_Data!$B$1*(1-Earth_Data!$B$2^2))/SQRT(1-Earth_Data!$B$2^2*SIN(RADIANS(User_Model_Calcs!B819))^2))*SIN(RADIANS(User_Model_Calcs!B819))</f>
        <v>-2472.5407414257206</v>
      </c>
      <c r="L819">
        <f t="shared" ca="1" si="124"/>
        <v>-22.821100138992726</v>
      </c>
      <c r="M819">
        <f t="shared" ca="1" si="125"/>
        <v>6374.9092080433174</v>
      </c>
      <c r="N819">
        <f ca="1">SQRT(User_Model_Calcs!M819^2+Sat_Data!$B$3^2-2*User_Model_Calcs!M819*Sat_Data!$B$3*COS(RADIANS(L819))*COS(RADIANS(I819)))</f>
        <v>36372.515810000928</v>
      </c>
      <c r="O819">
        <f ca="1">DEGREES(ACOS(((Earth_Data!$B$1+Sat_Data!$B$2)/User_Model_Calcs!N819)*SQRT(1-COS(RADIANS(User_Model_Calcs!I819))^2*COS(RADIANS(User_Model_Calcs!B819))^2)))</f>
        <v>63.113198173478438</v>
      </c>
      <c r="P819">
        <f t="shared" ca="1" si="122"/>
        <v>0.88060870814817416</v>
      </c>
    </row>
    <row r="820" spans="1:16" x14ac:dyDescent="0.25">
      <c r="A820">
        <f t="shared" ca="1" si="128"/>
        <v>106.96214381561887</v>
      </c>
      <c r="B820">
        <f t="shared" ca="1" si="129"/>
        <v>-21.162646077809107</v>
      </c>
      <c r="C820" s="6">
        <v>20135.9375</v>
      </c>
      <c r="D820">
        <f t="shared" ca="1" si="118"/>
        <v>0.75</v>
      </c>
      <c r="E820" s="1">
        <v>0.65</v>
      </c>
      <c r="F820">
        <v>19.899999999999999</v>
      </c>
      <c r="G820">
        <f t="shared" ca="1" si="123"/>
        <v>42.007420362456692</v>
      </c>
      <c r="H820">
        <f t="shared" ca="1" si="119"/>
        <v>17.116789052049825</v>
      </c>
      <c r="I820">
        <f ca="1">User_Model_Calcs!A820-Sat_Data!$B$5</f>
        <v>-3.0378561843811269</v>
      </c>
      <c r="J820">
        <f ca="1">(Earth_Data!$B$1/SQRT(1-Earth_Data!$B$2^2*SIN(RADIANS(User_Model_Calcs!B820))^2))*COS(RADIANS(User_Model_Calcs!B820))</f>
        <v>5950.5907403561332</v>
      </c>
      <c r="K820">
        <f ca="1">((Earth_Data!$B$1*(1-Earth_Data!$B$2^2))/SQRT(1-Earth_Data!$B$2^2*SIN(RADIANS(User_Model_Calcs!B820))^2))*SIN(RADIANS(User_Model_Calcs!B820))</f>
        <v>-2288.1984158506616</v>
      </c>
      <c r="L820">
        <f t="shared" ca="1" si="124"/>
        <v>-21.033398123341104</v>
      </c>
      <c r="M820">
        <f t="shared" ca="1" si="125"/>
        <v>6375.3730988479119</v>
      </c>
      <c r="N820">
        <f ca="1">SQRT(User_Model_Calcs!M820^2+Sat_Data!$B$3^2-2*User_Model_Calcs!M820*Sat_Data!$B$3*COS(RADIANS(L820))*COS(RADIANS(I820)))</f>
        <v>36295.48411248449</v>
      </c>
      <c r="O820">
        <f ca="1">DEGREES(ACOS(((Earth_Data!$B$1+Sat_Data!$B$2)/User_Model_Calcs!N820)*SQRT(1-COS(RADIANS(User_Model_Calcs!I820))^2*COS(RADIANS(User_Model_Calcs!B820))^2)))</f>
        <v>64.956806374787675</v>
      </c>
      <c r="P820">
        <f t="shared" ca="1" si="122"/>
        <v>8.3627241533408014</v>
      </c>
    </row>
    <row r="821" spans="1:16" x14ac:dyDescent="0.25">
      <c r="A821">
        <f t="shared" ca="1" si="128"/>
        <v>106.86331009910921</v>
      </c>
      <c r="B821">
        <f t="shared" ca="1" si="129"/>
        <v>-24.577866364247921</v>
      </c>
      <c r="C821" s="6">
        <v>20135.9375</v>
      </c>
      <c r="D821">
        <f t="shared" ca="1" si="118"/>
        <v>3</v>
      </c>
      <c r="E821" s="1">
        <v>0.65</v>
      </c>
      <c r="F821">
        <v>19.899999999999999</v>
      </c>
      <c r="G821">
        <f t="shared" ca="1" si="123"/>
        <v>54.048620189015942</v>
      </c>
      <c r="H821">
        <f t="shared" ca="1" si="119"/>
        <v>19.676887799693603</v>
      </c>
      <c r="I821">
        <f ca="1">User_Model_Calcs!A821-Sat_Data!$B$5</f>
        <v>-3.1366899008907865</v>
      </c>
      <c r="J821">
        <f ca="1">(Earth_Data!$B$1/SQRT(1-Earth_Data!$B$2^2*SIN(RADIANS(User_Model_Calcs!B821))^2))*COS(RADIANS(User_Model_Calcs!B821))</f>
        <v>5803.622097389255</v>
      </c>
      <c r="K821">
        <f ca="1">((Earth_Data!$B$1*(1-Earth_Data!$B$2^2))/SQRT(1-Earth_Data!$B$2^2*SIN(RADIANS(User_Model_Calcs!B821))^2))*SIN(RADIANS(User_Model_Calcs!B821))</f>
        <v>-2636.6243428454659</v>
      </c>
      <c r="L821">
        <f t="shared" ca="1" si="124"/>
        <v>-24.432616041822492</v>
      </c>
      <c r="M821">
        <f t="shared" ca="1" si="125"/>
        <v>6374.4660462340016</v>
      </c>
      <c r="N821">
        <f ca="1">SQRT(User_Model_Calcs!M821^2+Sat_Data!$B$3^2-2*User_Model_Calcs!M821*Sat_Data!$B$3*COS(RADIANS(L821))*COS(RADIANS(I821)))</f>
        <v>36466.042640516644</v>
      </c>
      <c r="O821">
        <f ca="1">DEGREES(ACOS(((Earth_Data!$B$1+Sat_Data!$B$2)/User_Model_Calcs!N821)*SQRT(1-COS(RADIANS(User_Model_Calcs!I821))^2*COS(RADIANS(User_Model_Calcs!B821))^2)))</f>
        <v>61.030028220398549</v>
      </c>
      <c r="P821">
        <f t="shared" ca="1" si="122"/>
        <v>7.5057092482431047</v>
      </c>
    </row>
    <row r="822" spans="1:16" x14ac:dyDescent="0.25">
      <c r="A822">
        <f t="shared" ca="1" si="128"/>
        <v>106.82642065112758</v>
      </c>
      <c r="B822">
        <f t="shared" ca="1" si="129"/>
        <v>-25.480868734419076</v>
      </c>
      <c r="C822" s="6">
        <v>20135.9375</v>
      </c>
      <c r="D822">
        <f t="shared" ca="1" si="118"/>
        <v>1.2</v>
      </c>
      <c r="E822" s="1">
        <v>0.65</v>
      </c>
      <c r="F822">
        <v>19.899999999999999</v>
      </c>
      <c r="G822">
        <f t="shared" ca="1" si="123"/>
        <v>46.089820015575185</v>
      </c>
      <c r="H822">
        <f t="shared" ca="1" si="119"/>
        <v>20.961290369281013</v>
      </c>
      <c r="I822">
        <f ca="1">User_Model_Calcs!A822-Sat_Data!$B$5</f>
        <v>-3.1735793488724227</v>
      </c>
      <c r="J822">
        <f ca="1">(Earth_Data!$B$1/SQRT(1-Earth_Data!$B$2^2*SIN(RADIANS(User_Model_Calcs!B822))^2))*COS(RADIANS(User_Model_Calcs!B822))</f>
        <v>5761.302136027788</v>
      </c>
      <c r="K822">
        <f ca="1">((Earth_Data!$B$1*(1-Earth_Data!$B$2^2))/SQRT(1-Earth_Data!$B$2^2*SIN(RADIANS(User_Model_Calcs!B822))^2))*SIN(RADIANS(User_Model_Calcs!B822))</f>
        <v>-2727.2584395119693</v>
      </c>
      <c r="L822">
        <f t="shared" ca="1" si="124"/>
        <v>-25.331721015000863</v>
      </c>
      <c r="M822">
        <f t="shared" ca="1" si="125"/>
        <v>6374.2090410095288</v>
      </c>
      <c r="N822">
        <f ca="1">SQRT(User_Model_Calcs!M822^2+Sat_Data!$B$3^2-2*User_Model_Calcs!M822*Sat_Data!$B$3*COS(RADIANS(L822))*COS(RADIANS(I822)))</f>
        <v>36515.060303963386</v>
      </c>
      <c r="O822">
        <f ca="1">DEGREES(ACOS(((Earth_Data!$B$1+Sat_Data!$B$2)/User_Model_Calcs!N822)*SQRT(1-COS(RADIANS(User_Model_Calcs!I822))^2*COS(RADIANS(User_Model_Calcs!B822))^2)))</f>
        <v>59.992979394113632</v>
      </c>
      <c r="P822">
        <f t="shared" ca="1" si="122"/>
        <v>7.3438896651301429</v>
      </c>
    </row>
    <row r="823" spans="1:16" x14ac:dyDescent="0.25">
      <c r="A823">
        <f t="shared" ca="1" si="128"/>
        <v>110.26655846522857</v>
      </c>
      <c r="B823">
        <f t="shared" ca="1" si="129"/>
        <v>-23.847681579287507</v>
      </c>
      <c r="C823" s="6">
        <v>20135.9375</v>
      </c>
      <c r="D823">
        <f t="shared" ref="D823:D886" ca="1" si="130">CHOOSE(RANDBETWEEN(1,3),0.75,1.2,3)</f>
        <v>0.75</v>
      </c>
      <c r="E823" s="1">
        <v>0.65</v>
      </c>
      <c r="F823">
        <v>19.899999999999999</v>
      </c>
      <c r="G823">
        <f t="shared" ca="1" si="123"/>
        <v>42.007420362456692</v>
      </c>
      <c r="H823">
        <f t="shared" ref="H823:H886" ca="1" si="131">RAND()*(24-14)+14</f>
        <v>18.808877389772221</v>
      </c>
      <c r="I823">
        <f ca="1">User_Model_Calcs!A823-Sat_Data!$B$5</f>
        <v>0.26655846522857018</v>
      </c>
      <c r="J823">
        <f ca="1">(Earth_Data!$B$1/SQRT(1-Earth_Data!$B$2^2*SIN(RADIANS(User_Model_Calcs!B823))^2))*COS(RADIANS(User_Model_Calcs!B823))</f>
        <v>5836.7913660019058</v>
      </c>
      <c r="K823">
        <f ca="1">((Earth_Data!$B$1*(1-Earth_Data!$B$2^2))/SQRT(1-Earth_Data!$B$2^2*SIN(RADIANS(User_Model_Calcs!B823))^2))*SIN(RADIANS(User_Model_Calcs!B823))</f>
        <v>-2562.8633795771602</v>
      </c>
      <c r="L823">
        <f t="shared" ca="1" si="124"/>
        <v>-23.70568777701839</v>
      </c>
      <c r="M823">
        <f t="shared" ca="1" si="125"/>
        <v>6374.6687876792512</v>
      </c>
      <c r="N823">
        <f ca="1">SQRT(User_Model_Calcs!M823^2+Sat_Data!$B$3^2-2*User_Model_Calcs!M823*Sat_Data!$B$3*COS(RADIANS(L823))*COS(RADIANS(I823)))</f>
        <v>36417.713466869107</v>
      </c>
      <c r="O823">
        <f ca="1">DEGREES(ACOS(((Earth_Data!$B$1+Sat_Data!$B$2)/User_Model_Calcs!N823)*SQRT(1-COS(RADIANS(User_Model_Calcs!I823))^2*COS(RADIANS(User_Model_Calcs!B823))^2)))</f>
        <v>62.087093189150472</v>
      </c>
      <c r="P823">
        <f t="shared" ca="1" si="122"/>
        <v>0.6592735143579983</v>
      </c>
    </row>
    <row r="824" spans="1:16" x14ac:dyDescent="0.25">
      <c r="A824">
        <f t="shared" ca="1" si="128"/>
        <v>108.37288038086203</v>
      </c>
      <c r="B824">
        <f t="shared" ca="1" si="129"/>
        <v>-22.174474421847378</v>
      </c>
      <c r="C824" s="6">
        <v>20135.9375</v>
      </c>
      <c r="D824">
        <f t="shared" ca="1" si="130"/>
        <v>1.2</v>
      </c>
      <c r="E824" s="1">
        <v>0.65</v>
      </c>
      <c r="F824">
        <v>19.899999999999999</v>
      </c>
      <c r="G824">
        <f t="shared" ca="1" si="123"/>
        <v>46.089820015575185</v>
      </c>
      <c r="H824">
        <f t="shared" ca="1" si="131"/>
        <v>16.0509372042332</v>
      </c>
      <c r="I824">
        <f ca="1">User_Model_Calcs!A824-Sat_Data!$B$5</f>
        <v>-1.6271196191379715</v>
      </c>
      <c r="J824">
        <f ca="1">(Earth_Data!$B$1/SQRT(1-Earth_Data!$B$2^2*SIN(RADIANS(User_Model_Calcs!B824))^2))*COS(RADIANS(User_Model_Calcs!B824))</f>
        <v>5909.2235884606662</v>
      </c>
      <c r="K824">
        <f ca="1">((Earth_Data!$B$1*(1-Earth_Data!$B$2^2))/SQRT(1-Earth_Data!$B$2^2*SIN(RADIANS(User_Model_Calcs!B824))^2))*SIN(RADIANS(User_Model_Calcs!B824))</f>
        <v>-2392.3156894908179</v>
      </c>
      <c r="L824">
        <f t="shared" ca="1" si="124"/>
        <v>-22.040284849245378</v>
      </c>
      <c r="M824">
        <f t="shared" ca="1" si="125"/>
        <v>6375.1155108440098</v>
      </c>
      <c r="N824">
        <f ca="1">SQRT(User_Model_Calcs!M824^2+Sat_Data!$B$3^2-2*User_Model_Calcs!M824*Sat_Data!$B$3*COS(RADIANS(L824))*COS(RADIANS(I824)))</f>
        <v>36336.525223396355</v>
      </c>
      <c r="O824">
        <f ca="1">DEGREES(ACOS(((Earth_Data!$B$1+Sat_Data!$B$2)/User_Model_Calcs!N824)*SQRT(1-COS(RADIANS(User_Model_Calcs!I824))^2*COS(RADIANS(User_Model_Calcs!B824))^2)))</f>
        <v>63.958541400162453</v>
      </c>
      <c r="P824">
        <f t="shared" ca="1" si="122"/>
        <v>4.3041145367407978</v>
      </c>
    </row>
    <row r="825" spans="1:16" x14ac:dyDescent="0.25">
      <c r="A825">
        <f t="shared" ca="1" si="128"/>
        <v>109.98435605944633</v>
      </c>
      <c r="B825">
        <f t="shared" ca="1" si="129"/>
        <v>-22.724054160994562</v>
      </c>
      <c r="C825" s="6">
        <v>20135.9375</v>
      </c>
      <c r="D825">
        <f t="shared" ca="1" si="130"/>
        <v>1.2</v>
      </c>
      <c r="E825" s="1">
        <v>0.65</v>
      </c>
      <c r="F825">
        <v>19.899999999999999</v>
      </c>
      <c r="G825">
        <f t="shared" ca="1" si="123"/>
        <v>46.089820015575185</v>
      </c>
      <c r="H825">
        <f t="shared" ca="1" si="131"/>
        <v>21.396272442291952</v>
      </c>
      <c r="I825">
        <f ca="1">User_Model_Calcs!A825-Sat_Data!$B$5</f>
        <v>-1.5643940553673019E-2</v>
      </c>
      <c r="J825">
        <f ca="1">(Earth_Data!$B$1/SQRT(1-Earth_Data!$B$2^2*SIN(RADIANS(User_Model_Calcs!B825))^2))*COS(RADIANS(User_Model_Calcs!B825))</f>
        <v>5885.9839327184691</v>
      </c>
      <c r="K825">
        <f ca="1">((Earth_Data!$B$1*(1-Earth_Data!$B$2^2))/SQRT(1-Earth_Data!$B$2^2*SIN(RADIANS(User_Model_Calcs!B825))^2))*SIN(RADIANS(User_Model_Calcs!B825))</f>
        <v>-2448.5619950614282</v>
      </c>
      <c r="L825">
        <f t="shared" ca="1" si="124"/>
        <v>-22.587249780507872</v>
      </c>
      <c r="M825">
        <f t="shared" ca="1" si="125"/>
        <v>6374.9715842409196</v>
      </c>
      <c r="N825">
        <f ca="1">SQRT(User_Model_Calcs!M825^2+Sat_Data!$B$3^2-2*User_Model_Calcs!M825*Sat_Data!$B$3*COS(RADIANS(L825))*COS(RADIANS(I825)))</f>
        <v>36360.694190118236</v>
      </c>
      <c r="O825">
        <f ca="1">DEGREES(ACOS(((Earth_Data!$B$1+Sat_Data!$B$2)/User_Model_Calcs!N825)*SQRT(1-COS(RADIANS(User_Model_Calcs!I825))^2*COS(RADIANS(User_Model_Calcs!B825))^2)))</f>
        <v>63.387843949130897</v>
      </c>
      <c r="P825">
        <f t="shared" ca="1" si="122"/>
        <v>4.0497564525141028E-2</v>
      </c>
    </row>
    <row r="826" spans="1:16" x14ac:dyDescent="0.25">
      <c r="A826">
        <f t="shared" ca="1" si="128"/>
        <v>108.78384757649739</v>
      </c>
      <c r="B826">
        <f t="shared" ca="1" si="129"/>
        <v>-24.429599778438707</v>
      </c>
      <c r="C826" s="6">
        <v>20135.9375</v>
      </c>
      <c r="D826">
        <f t="shared" ca="1" si="130"/>
        <v>0.75</v>
      </c>
      <c r="E826" s="1">
        <v>0.65</v>
      </c>
      <c r="F826">
        <v>19.899999999999999</v>
      </c>
      <c r="G826">
        <f t="shared" ca="1" si="123"/>
        <v>42.007420362456692</v>
      </c>
      <c r="H826">
        <f t="shared" ca="1" si="131"/>
        <v>16.909291149283238</v>
      </c>
      <c r="I826">
        <f ca="1">User_Model_Calcs!A826-Sat_Data!$B$5</f>
        <v>-1.2161524235026064</v>
      </c>
      <c r="J826">
        <f ca="1">(Earth_Data!$B$1/SQRT(1-Earth_Data!$B$2^2*SIN(RADIANS(User_Model_Calcs!B826))^2))*COS(RADIANS(User_Model_Calcs!B826))</f>
        <v>5810.4335084438735</v>
      </c>
      <c r="K826">
        <f ca="1">((Earth_Data!$B$1*(1-Earth_Data!$B$2^2))/SQRT(1-Earth_Data!$B$2^2*SIN(RADIANS(User_Model_Calcs!B826))^2))*SIN(RADIANS(User_Model_Calcs!B826))</f>
        <v>-2621.6806458347073</v>
      </c>
      <c r="L826">
        <f t="shared" ca="1" si="124"/>
        <v>-24.285003187465012</v>
      </c>
      <c r="M826">
        <f t="shared" ca="1" si="125"/>
        <v>6374.5075860643283</v>
      </c>
      <c r="N826">
        <f ca="1">SQRT(User_Model_Calcs!M826^2+Sat_Data!$B$3^2-2*User_Model_Calcs!M826*Sat_Data!$B$3*COS(RADIANS(L826))*COS(RADIANS(I826)))</f>
        <v>36449.630436302214</v>
      </c>
      <c r="O826">
        <f ca="1">DEGREES(ACOS(((Earth_Data!$B$1+Sat_Data!$B$2)/User_Model_Calcs!N826)*SQRT(1-COS(RADIANS(User_Model_Calcs!I826))^2*COS(RADIANS(User_Model_Calcs!B826))^2)))</f>
        <v>61.384044485446495</v>
      </c>
      <c r="P826">
        <f t="shared" ca="1" si="122"/>
        <v>2.9384487818166787</v>
      </c>
    </row>
    <row r="827" spans="1:16" x14ac:dyDescent="0.25">
      <c r="A827">
        <f t="shared" ca="1" si="128"/>
        <v>106.588413273789</v>
      </c>
      <c r="B827">
        <f t="shared" ca="1" si="129"/>
        <v>-21.063605696219529</v>
      </c>
      <c r="C827" s="6">
        <v>20135.9375</v>
      </c>
      <c r="D827">
        <f t="shared" ca="1" si="130"/>
        <v>3</v>
      </c>
      <c r="E827" s="1">
        <v>0.65</v>
      </c>
      <c r="F827">
        <v>19.899999999999999</v>
      </c>
      <c r="G827">
        <f t="shared" ca="1" si="123"/>
        <v>54.048620189015942</v>
      </c>
      <c r="H827">
        <f t="shared" ca="1" si="131"/>
        <v>20.565269196460086</v>
      </c>
      <c r="I827">
        <f ca="1">User_Model_Calcs!A827-Sat_Data!$B$5</f>
        <v>-3.4115867262109987</v>
      </c>
      <c r="J827">
        <f ca="1">(Earth_Data!$B$1/SQRT(1-Earth_Data!$B$2^2*SIN(RADIANS(User_Model_Calcs!B827))^2))*COS(RADIANS(User_Model_Calcs!B827))</f>
        <v>5954.5406668211954</v>
      </c>
      <c r="K827">
        <f ca="1">((Earth_Data!$B$1*(1-Earth_Data!$B$2^2))/SQRT(1-Earth_Data!$B$2^2*SIN(RADIANS(User_Model_Calcs!B827))^2))*SIN(RADIANS(User_Model_Calcs!B827))</f>
        <v>-2277.9689203482067</v>
      </c>
      <c r="L827">
        <f t="shared" ca="1" si="124"/>
        <v>-20.934850139366389</v>
      </c>
      <c r="M827">
        <f t="shared" ca="1" si="125"/>
        <v>6375.3977879736867</v>
      </c>
      <c r="N827">
        <f ca="1">SQRT(User_Model_Calcs!M827^2+Sat_Data!$B$3^2-2*User_Model_Calcs!M827*Sat_Data!$B$3*COS(RADIANS(L827))*COS(RADIANS(I827)))</f>
        <v>36293.444378717002</v>
      </c>
      <c r="O827">
        <f ca="1">DEGREES(ACOS(((Earth_Data!$B$1+Sat_Data!$B$2)/User_Model_Calcs!N827)*SQRT(1-COS(RADIANS(User_Model_Calcs!I827))^2*COS(RADIANS(User_Model_Calcs!B827))^2)))</f>
        <v>65.007807678613915</v>
      </c>
      <c r="P827">
        <f t="shared" ca="1" si="122"/>
        <v>9.4178312650730884</v>
      </c>
    </row>
    <row r="828" spans="1:16" x14ac:dyDescent="0.25">
      <c r="A828">
        <f t="shared" ca="1" si="128"/>
        <v>108.49806324770175</v>
      </c>
      <c r="B828">
        <f t="shared" ca="1" si="129"/>
        <v>-23.097857471835191</v>
      </c>
      <c r="C828" s="6">
        <v>20135.9375</v>
      </c>
      <c r="D828">
        <f t="shared" ca="1" si="130"/>
        <v>0.75</v>
      </c>
      <c r="E828" s="1">
        <v>0.65</v>
      </c>
      <c r="F828">
        <v>19.899999999999999</v>
      </c>
      <c r="G828">
        <f t="shared" ca="1" si="123"/>
        <v>42.007420362456692</v>
      </c>
      <c r="H828">
        <f t="shared" ca="1" si="131"/>
        <v>14.290449614985897</v>
      </c>
      <c r="I828">
        <f ca="1">User_Model_Calcs!A828-Sat_Data!$B$5</f>
        <v>-1.5019367522982492</v>
      </c>
      <c r="J828">
        <f ca="1">(Earth_Data!$B$1/SQRT(1-Earth_Data!$B$2^2*SIN(RADIANS(User_Model_Calcs!B828))^2))*COS(RADIANS(User_Model_Calcs!B828))</f>
        <v>5869.8684826125855</v>
      </c>
      <c r="K828">
        <f ca="1">((Earth_Data!$B$1*(1-Earth_Data!$B$2^2))/SQRT(1-Earth_Data!$B$2^2*SIN(RADIANS(User_Model_Calcs!B828))^2))*SIN(RADIANS(User_Model_Calcs!B828))</f>
        <v>-2486.6922639574141</v>
      </c>
      <c r="L828">
        <f t="shared" ca="1" si="124"/>
        <v>-22.959303104403975</v>
      </c>
      <c r="M828">
        <f t="shared" ca="1" si="125"/>
        <v>6374.8721099951663</v>
      </c>
      <c r="N828">
        <f ca="1">SQRT(User_Model_Calcs!M828^2+Sat_Data!$B$3^2-2*User_Model_Calcs!M828*Sat_Data!$B$3*COS(RADIANS(L828))*COS(RADIANS(I828)))</f>
        <v>36381.696557619289</v>
      </c>
      <c r="O828">
        <f ca="1">DEGREES(ACOS(((Earth_Data!$B$1+Sat_Data!$B$2)/User_Model_Calcs!N828)*SQRT(1-COS(RADIANS(User_Model_Calcs!I828))^2*COS(RADIANS(User_Model_Calcs!B828))^2)))</f>
        <v>62.90209110680307</v>
      </c>
      <c r="P828">
        <f t="shared" ca="1" si="122"/>
        <v>3.8237052176900423</v>
      </c>
    </row>
    <row r="829" spans="1:16" x14ac:dyDescent="0.25">
      <c r="A829">
        <f t="shared" ca="1" si="128"/>
        <v>109.92660028882017</v>
      </c>
      <c r="B829">
        <f t="shared" ca="1" si="129"/>
        <v>-24.284668526985985</v>
      </c>
      <c r="C829" s="6">
        <v>20135.9375</v>
      </c>
      <c r="D829">
        <f t="shared" ca="1" si="130"/>
        <v>1.2</v>
      </c>
      <c r="E829" s="1">
        <v>0.65</v>
      </c>
      <c r="F829">
        <v>19.899999999999999</v>
      </c>
      <c r="G829">
        <f t="shared" ca="1" si="123"/>
        <v>46.089820015575185</v>
      </c>
      <c r="H829">
        <f t="shared" ca="1" si="131"/>
        <v>23.869635124862466</v>
      </c>
      <c r="I829">
        <f ca="1">User_Model_Calcs!A829-Sat_Data!$B$5</f>
        <v>-7.3399711179831684E-2</v>
      </c>
      <c r="J829">
        <f ca="1">(Earth_Data!$B$1/SQRT(1-Earth_Data!$B$2^2*SIN(RADIANS(User_Model_Calcs!B829))^2))*COS(RADIANS(User_Model_Calcs!B829))</f>
        <v>5817.0541679915486</v>
      </c>
      <c r="K829">
        <f ca="1">((Earth_Data!$B$1*(1-Earth_Data!$B$2^2))/SQRT(1-Earth_Data!$B$2^2*SIN(RADIANS(User_Model_Calcs!B829))^2))*SIN(RADIANS(User_Model_Calcs!B829))</f>
        <v>-2607.0564102008434</v>
      </c>
      <c r="L829">
        <f t="shared" ca="1" si="124"/>
        <v>-24.140714680161011</v>
      </c>
      <c r="M829">
        <f t="shared" ca="1" si="125"/>
        <v>6374.5480090212795</v>
      </c>
      <c r="N829">
        <f ca="1">SQRT(User_Model_Calcs!M829^2+Sat_Data!$B$3^2-2*User_Model_Calcs!M829*Sat_Data!$B$3*COS(RADIANS(L829))*COS(RADIANS(I829)))</f>
        <v>36440.469180945809</v>
      </c>
      <c r="O829">
        <f ca="1">DEGREES(ACOS(((Earth_Data!$B$1+Sat_Data!$B$2)/User_Model_Calcs!N829)*SQRT(1-COS(RADIANS(User_Model_Calcs!I829))^2*COS(RADIANS(User_Model_Calcs!B829))^2)))</f>
        <v>61.583972525016748</v>
      </c>
      <c r="P829">
        <f t="shared" ca="1" si="122"/>
        <v>0.17847017949352623</v>
      </c>
    </row>
    <row r="830" spans="1:16" x14ac:dyDescent="0.25">
      <c r="A830">
        <f t="shared" ca="1" si="128"/>
        <v>109.42503150263006</v>
      </c>
      <c r="B830">
        <f t="shared" ca="1" si="129"/>
        <v>-23.530325051761693</v>
      </c>
      <c r="C830" s="6">
        <v>20135.9375</v>
      </c>
      <c r="D830">
        <f t="shared" ca="1" si="130"/>
        <v>1.2</v>
      </c>
      <c r="E830" s="1">
        <v>0.65</v>
      </c>
      <c r="F830">
        <v>19.899999999999999</v>
      </c>
      <c r="G830">
        <f t="shared" ca="1" si="123"/>
        <v>46.089820015575185</v>
      </c>
      <c r="H830">
        <f t="shared" ca="1" si="131"/>
        <v>16.67597740345262</v>
      </c>
      <c r="I830">
        <f ca="1">User_Model_Calcs!A830-Sat_Data!$B$5</f>
        <v>-0.57496849736993738</v>
      </c>
      <c r="J830">
        <f ca="1">(Earth_Data!$B$1/SQRT(1-Earth_Data!$B$2^2*SIN(RADIANS(User_Model_Calcs!B830))^2))*COS(RADIANS(User_Model_Calcs!B830))</f>
        <v>5850.9130082109878</v>
      </c>
      <c r="K830">
        <f ca="1">((Earth_Data!$B$1*(1-Earth_Data!$B$2^2))/SQRT(1-Earth_Data!$B$2^2*SIN(RADIANS(User_Model_Calcs!B830))^2))*SIN(RADIANS(User_Model_Calcs!B830))</f>
        <v>-2530.6765991361958</v>
      </c>
      <c r="L830">
        <f t="shared" ca="1" si="124"/>
        <v>-23.389775303661271</v>
      </c>
      <c r="M830">
        <f t="shared" ca="1" si="125"/>
        <v>6374.7554524913421</v>
      </c>
      <c r="N830">
        <f ca="1">SQRT(User_Model_Calcs!M830^2+Sat_Data!$B$3^2-2*User_Model_Calcs!M830*Sat_Data!$B$3*COS(RADIANS(L830))*COS(RADIANS(I830)))</f>
        <v>36401.643118453809</v>
      </c>
      <c r="O830">
        <f ca="1">DEGREES(ACOS(((Earth_Data!$B$1+Sat_Data!$B$2)/User_Model_Calcs!N830)*SQRT(1-COS(RADIANS(User_Model_Calcs!I830))^2*COS(RADIANS(User_Model_Calcs!B830))^2)))</f>
        <v>62.447754175938066</v>
      </c>
      <c r="P830">
        <f t="shared" ca="1" si="122"/>
        <v>1.4399229127854667</v>
      </c>
    </row>
    <row r="831" spans="1:16" x14ac:dyDescent="0.25">
      <c r="A831">
        <f t="shared" ca="1" si="128"/>
        <v>107.14175783547672</v>
      </c>
      <c r="B831">
        <f t="shared" ca="1" si="129"/>
        <v>-25.154119056423681</v>
      </c>
      <c r="C831" s="6">
        <v>20135.9375</v>
      </c>
      <c r="D831">
        <f t="shared" ca="1" si="130"/>
        <v>1.2</v>
      </c>
      <c r="E831" s="1">
        <v>0.65</v>
      </c>
      <c r="F831">
        <v>19.899999999999999</v>
      </c>
      <c r="G831">
        <f t="shared" ca="1" si="123"/>
        <v>46.089820015575185</v>
      </c>
      <c r="H831">
        <f t="shared" ca="1" si="131"/>
        <v>23.302182897308484</v>
      </c>
      <c r="I831">
        <f ca="1">User_Model_Calcs!A831-Sat_Data!$B$5</f>
        <v>-2.8582421645232756</v>
      </c>
      <c r="J831">
        <f ca="1">(Earth_Data!$B$1/SQRT(1-Earth_Data!$B$2^2*SIN(RADIANS(User_Model_Calcs!B831))^2))*COS(RADIANS(User_Model_Calcs!B831))</f>
        <v>5776.7809959200431</v>
      </c>
      <c r="K831">
        <f ca="1">((Earth_Data!$B$1*(1-Earth_Data!$B$2^2))/SQRT(1-Earth_Data!$B$2^2*SIN(RADIANS(User_Model_Calcs!B831))^2))*SIN(RADIANS(User_Model_Calcs!B831))</f>
        <v>-2694.5385206548999</v>
      </c>
      <c r="L831">
        <f t="shared" ca="1" si="124"/>
        <v>-25.0063648037716</v>
      </c>
      <c r="M831">
        <f t="shared" ca="1" si="125"/>
        <v>6374.3028257305177</v>
      </c>
      <c r="N831">
        <f ca="1">SQRT(User_Model_Calcs!M831^2+Sat_Data!$B$3^2-2*User_Model_Calcs!M831*Sat_Data!$B$3*COS(RADIANS(L831))*COS(RADIANS(I831)))</f>
        <v>36495.293668839666</v>
      </c>
      <c r="O831">
        <f ca="1">DEGREES(ACOS(((Earth_Data!$B$1+Sat_Data!$B$2)/User_Model_Calcs!N831)*SQRT(1-COS(RADIANS(User_Model_Calcs!I831))^2*COS(RADIANS(User_Model_Calcs!B831))^2)))</f>
        <v>60.406733428702339</v>
      </c>
      <c r="P831">
        <f t="shared" ca="1" si="122"/>
        <v>6.6992980451458086</v>
      </c>
    </row>
    <row r="832" spans="1:16" x14ac:dyDescent="0.25">
      <c r="A832">
        <f t="shared" ca="1" si="128"/>
        <v>106.85239029804718</v>
      </c>
      <c r="B832">
        <f t="shared" ca="1" si="129"/>
        <v>-23.543278497115004</v>
      </c>
      <c r="C832" s="6">
        <v>20135.9375</v>
      </c>
      <c r="D832">
        <f t="shared" ca="1" si="130"/>
        <v>0.75</v>
      </c>
      <c r="E832" s="1">
        <v>0.65</v>
      </c>
      <c r="F832">
        <v>19.899999999999999</v>
      </c>
      <c r="G832">
        <f t="shared" ca="1" si="123"/>
        <v>42.007420362456692</v>
      </c>
      <c r="H832">
        <f t="shared" ca="1" si="131"/>
        <v>19.452813348066222</v>
      </c>
      <c r="I832">
        <f ca="1">User_Model_Calcs!A832-Sat_Data!$B$5</f>
        <v>-3.1476097019528169</v>
      </c>
      <c r="J832">
        <f ca="1">(Earth_Data!$B$1/SQRT(1-Earth_Data!$B$2^2*SIN(RADIANS(User_Model_Calcs!B832))^2))*COS(RADIANS(User_Model_Calcs!B832))</f>
        <v>5850.3401118677812</v>
      </c>
      <c r="K832">
        <f ca="1">((Earth_Data!$B$1*(1-Earth_Data!$B$2^2))/SQRT(1-Earth_Data!$B$2^2*SIN(RADIANS(User_Model_Calcs!B832))^2))*SIN(RADIANS(User_Model_Calcs!B832))</f>
        <v>-2531.9918596179064</v>
      </c>
      <c r="L832">
        <f t="shared" ca="1" si="124"/>
        <v>-23.402669470961868</v>
      </c>
      <c r="M832">
        <f t="shared" ca="1" si="125"/>
        <v>6374.751932561805</v>
      </c>
      <c r="N832">
        <f ca="1">SQRT(User_Model_Calcs!M832^2+Sat_Data!$B$3^2-2*User_Model_Calcs!M832*Sat_Data!$B$3*COS(RADIANS(L832))*COS(RADIANS(I832)))</f>
        <v>36412.186380224077</v>
      </c>
      <c r="O832">
        <f ca="1">DEGREES(ACOS(((Earth_Data!$B$1+Sat_Data!$B$2)/User_Model_Calcs!N832)*SQRT(1-COS(RADIANS(User_Model_Calcs!I832))^2*COS(RADIANS(User_Model_Calcs!B832))^2)))</f>
        <v>62.212155449797805</v>
      </c>
      <c r="P832">
        <f t="shared" ca="1" si="122"/>
        <v>7.8386853834990076</v>
      </c>
    </row>
    <row r="833" spans="1:16" x14ac:dyDescent="0.25">
      <c r="A833">
        <f t="shared" ca="1" si="128"/>
        <v>109.48404249028957</v>
      </c>
      <c r="B833">
        <f t="shared" ca="1" si="129"/>
        <v>-23.304413276964521</v>
      </c>
      <c r="C833" s="6">
        <v>20135.9375</v>
      </c>
      <c r="D833">
        <f t="shared" ca="1" si="130"/>
        <v>0.75</v>
      </c>
      <c r="E833" s="1">
        <v>0.65</v>
      </c>
      <c r="F833">
        <v>19.899999999999999</v>
      </c>
      <c r="G833">
        <f t="shared" ca="1" si="123"/>
        <v>42.007420362456692</v>
      </c>
      <c r="H833">
        <f t="shared" ca="1" si="131"/>
        <v>19.832697831610581</v>
      </c>
      <c r="I833">
        <f ca="1">User_Model_Calcs!A833-Sat_Data!$B$5</f>
        <v>-0.5159575097104323</v>
      </c>
      <c r="J833">
        <f ca="1">(Earth_Data!$B$1/SQRT(1-Earth_Data!$B$2^2*SIN(RADIANS(User_Model_Calcs!B833))^2))*COS(RADIANS(User_Model_Calcs!B833))</f>
        <v>5860.856488320459</v>
      </c>
      <c r="K833">
        <f ca="1">((Earth_Data!$B$1*(1-Earth_Data!$B$2^2))/SQRT(1-Earth_Data!$B$2^2*SIN(RADIANS(User_Model_Calcs!B833))^2))*SIN(RADIANS(User_Model_Calcs!B833))</f>
        <v>-2507.7176708757797</v>
      </c>
      <c r="L833">
        <f t="shared" ca="1" si="124"/>
        <v>-23.164901933284774</v>
      </c>
      <c r="M833">
        <f t="shared" ca="1" si="125"/>
        <v>6374.8166007745403</v>
      </c>
      <c r="N833">
        <f ca="1">SQRT(User_Model_Calcs!M833^2+Sat_Data!$B$3^2-2*User_Model_Calcs!M833*Sat_Data!$B$3*COS(RADIANS(L833))*COS(RADIANS(I833)))</f>
        <v>36390.06843925576</v>
      </c>
      <c r="O833">
        <f ca="1">DEGREES(ACOS(((Earth_Data!$B$1+Sat_Data!$B$2)/User_Model_Calcs!N833)*SQRT(1-COS(RADIANS(User_Model_Calcs!I833))^2*COS(RADIANS(User_Model_Calcs!B833))^2)))</f>
        <v>62.710321161633118</v>
      </c>
      <c r="P833">
        <f t="shared" ca="1" si="122"/>
        <v>1.3039969231732562</v>
      </c>
    </row>
    <row r="834" spans="1:16" x14ac:dyDescent="0.25">
      <c r="A834">
        <f t="shared" ca="1" si="128"/>
        <v>106.65881480869787</v>
      </c>
      <c r="B834">
        <f t="shared" ca="1" si="129"/>
        <v>-23.829993716709499</v>
      </c>
      <c r="C834" s="6">
        <v>20135.9375</v>
      </c>
      <c r="D834">
        <f t="shared" ca="1" si="130"/>
        <v>3</v>
      </c>
      <c r="E834" s="1">
        <v>0.65</v>
      </c>
      <c r="F834">
        <v>19.899999999999999</v>
      </c>
      <c r="G834">
        <f t="shared" ca="1" si="123"/>
        <v>54.048620189015942</v>
      </c>
      <c r="H834">
        <f t="shared" ca="1" si="131"/>
        <v>17.154043848313687</v>
      </c>
      <c r="I834">
        <f ca="1">User_Model_Calcs!A834-Sat_Data!$B$5</f>
        <v>-3.3411851913021309</v>
      </c>
      <c r="J834">
        <f ca="1">(Earth_Data!$B$1/SQRT(1-Earth_Data!$B$2^2*SIN(RADIANS(User_Model_Calcs!B834))^2))*COS(RADIANS(User_Model_Calcs!B834))</f>
        <v>5837.5831405034378</v>
      </c>
      <c r="K834">
        <f ca="1">((Earth_Data!$B$1*(1-Earth_Data!$B$2^2))/SQRT(1-Earth_Data!$B$2^2*SIN(RADIANS(User_Model_Calcs!B834))^2))*SIN(RADIANS(User_Model_Calcs!B834))</f>
        <v>-2561.0714771088246</v>
      </c>
      <c r="L834">
        <f t="shared" ca="1" si="124"/>
        <v>-23.688079944993895</v>
      </c>
      <c r="M834">
        <f t="shared" ca="1" si="125"/>
        <v>6374.6736413051267</v>
      </c>
      <c r="N834">
        <f ca="1">SQRT(User_Model_Calcs!M834^2+Sat_Data!$B$3^2-2*User_Model_Calcs!M834*Sat_Data!$B$3*COS(RADIANS(L834))*COS(RADIANS(I834)))</f>
        <v>36428.211541583121</v>
      </c>
      <c r="O834">
        <f ca="1">DEGREES(ACOS(((Earth_Data!$B$1+Sat_Data!$B$2)/User_Model_Calcs!N834)*SQRT(1-COS(RADIANS(User_Model_Calcs!I834))^2*COS(RADIANS(User_Model_Calcs!B834))^2)))</f>
        <v>61.855622948247394</v>
      </c>
      <c r="P834">
        <f t="shared" ref="P834:P897" ca="1" si="132">DEGREES(ASIN(SIN(RADIANS(ABS(I834)))/(SIN(ACOS(COS(RADIANS(I834))*COS(RADIANS(B834)))))))</f>
        <v>8.222240520393898</v>
      </c>
    </row>
    <row r="835" spans="1:16" x14ac:dyDescent="0.25">
      <c r="A835">
        <f t="shared" ca="1" si="128"/>
        <v>109.68191094644843</v>
      </c>
      <c r="B835">
        <f t="shared" ca="1" si="129"/>
        <v>-24.828613589058119</v>
      </c>
      <c r="C835" s="6">
        <v>20135.9375</v>
      </c>
      <c r="D835">
        <f t="shared" ca="1" si="130"/>
        <v>0.75</v>
      </c>
      <c r="E835" s="1">
        <v>0.65</v>
      </c>
      <c r="F835">
        <v>19.899999999999999</v>
      </c>
      <c r="G835">
        <f t="shared" ref="G835:G898" ca="1" si="133">20.4+20*LOG(F835)+20*LOG(D835)+10*LOG(E835)</f>
        <v>42.007420362456692</v>
      </c>
      <c r="H835">
        <f t="shared" ca="1" si="131"/>
        <v>17.812436905808688</v>
      </c>
      <c r="I835">
        <f ca="1">User_Model_Calcs!A835-Sat_Data!$B$5</f>
        <v>-0.31808905355157435</v>
      </c>
      <c r="J835">
        <f ca="1">(Earth_Data!$B$1/SQRT(1-Earth_Data!$B$2^2*SIN(RADIANS(User_Model_Calcs!B835))^2))*COS(RADIANS(User_Model_Calcs!B835))</f>
        <v>5792.0144627097479</v>
      </c>
      <c r="K835">
        <f ca="1">((Earth_Data!$B$1*(1-Earth_Data!$B$2^2))/SQRT(1-Earth_Data!$B$2^2*SIN(RADIANS(User_Model_Calcs!B835))^2))*SIN(RADIANS(User_Model_Calcs!B835))</f>
        <v>-2661.8573911750459</v>
      </c>
      <c r="L835">
        <f t="shared" ref="L835:L898" ca="1" si="134">DEGREES(ATAN((K835/J835)))</f>
        <v>-24.682266485978168</v>
      </c>
      <c r="M835">
        <f t="shared" ref="M835:M898" ca="1" si="135">SQRT(J835^2+K835^2)</f>
        <v>6374.395367969586</v>
      </c>
      <c r="N835">
        <f ca="1">SQRT(User_Model_Calcs!M835^2+Sat_Data!$B$3^2-2*User_Model_Calcs!M835*Sat_Data!$B$3*COS(RADIANS(L835))*COS(RADIANS(I835)))</f>
        <v>36469.501338880946</v>
      </c>
      <c r="O835">
        <f ca="1">DEGREES(ACOS(((Earth_Data!$B$1+Sat_Data!$B$2)/User_Model_Calcs!N835)*SQRT(1-COS(RADIANS(User_Model_Calcs!I835))^2*COS(RADIANS(User_Model_Calcs!B835))^2)))</f>
        <v>60.954259372682735</v>
      </c>
      <c r="P835">
        <f t="shared" ca="1" si="132"/>
        <v>0.75748920410954212</v>
      </c>
    </row>
    <row r="836" spans="1:16" x14ac:dyDescent="0.25">
      <c r="A836">
        <f t="shared" ca="1" si="128"/>
        <v>106.47793015001034</v>
      </c>
      <c r="B836">
        <f t="shared" ca="1" si="129"/>
        <v>-25.469107386549279</v>
      </c>
      <c r="C836" s="6">
        <v>20135.9375</v>
      </c>
      <c r="D836">
        <f t="shared" ca="1" si="130"/>
        <v>1.2</v>
      </c>
      <c r="E836" s="1">
        <v>0.65</v>
      </c>
      <c r="F836">
        <v>19.899999999999999</v>
      </c>
      <c r="G836">
        <f t="shared" ca="1" si="133"/>
        <v>46.089820015575185</v>
      </c>
      <c r="H836">
        <f t="shared" ca="1" si="131"/>
        <v>22.277449666863468</v>
      </c>
      <c r="I836">
        <f ca="1">User_Model_Calcs!A836-Sat_Data!$B$5</f>
        <v>-3.5220698499896628</v>
      </c>
      <c r="J836">
        <f ca="1">(Earth_Data!$B$1/SQRT(1-Earth_Data!$B$2^2*SIN(RADIANS(User_Model_Calcs!B836))^2))*COS(RADIANS(User_Model_Calcs!B836))</f>
        <v>5761.8625452808883</v>
      </c>
      <c r="K836">
        <f ca="1">((Earth_Data!$B$1*(1-Earth_Data!$B$2^2))/SQRT(1-Earth_Data!$B$2^2*SIN(RADIANS(User_Model_Calcs!B836))^2))*SIN(RADIANS(User_Model_Calcs!B836))</f>
        <v>-2726.0821959086279</v>
      </c>
      <c r="L836">
        <f t="shared" ca="1" si="134"/>
        <v>-25.320009491528761</v>
      </c>
      <c r="M836">
        <f t="shared" ca="1" si="135"/>
        <v>6374.2124321017709</v>
      </c>
      <c r="N836">
        <f ca="1">SQRT(User_Model_Calcs!M836^2+Sat_Data!$B$3^2-2*User_Model_Calcs!M836*Sat_Data!$B$3*COS(RADIANS(L836))*COS(RADIANS(I836)))</f>
        <v>36516.777908718825</v>
      </c>
      <c r="O836">
        <f ca="1">DEGREES(ACOS(((Earth_Data!$B$1+Sat_Data!$B$2)/User_Model_Calcs!N836)*SQRT(1-COS(RADIANS(User_Model_Calcs!I836))^2*COS(RADIANS(User_Model_Calcs!B836))^2)))</f>
        <v>59.957586983778086</v>
      </c>
      <c r="P836">
        <f t="shared" ca="1" si="132"/>
        <v>8.1454059772986476</v>
      </c>
    </row>
    <row r="837" spans="1:16" x14ac:dyDescent="0.25">
      <c r="A837">
        <f t="shared" ca="1" si="128"/>
        <v>106.51298416769787</v>
      </c>
      <c r="B837">
        <f t="shared" ca="1" si="129"/>
        <v>-22.311334111881081</v>
      </c>
      <c r="C837" s="6">
        <v>20135.9375</v>
      </c>
      <c r="D837">
        <f t="shared" ca="1" si="130"/>
        <v>0.75</v>
      </c>
      <c r="E837" s="1">
        <v>0.65</v>
      </c>
      <c r="F837">
        <v>19.899999999999999</v>
      </c>
      <c r="G837">
        <f t="shared" ca="1" si="133"/>
        <v>42.007420362456692</v>
      </c>
      <c r="H837">
        <f t="shared" ca="1" si="131"/>
        <v>18.986034902209845</v>
      </c>
      <c r="I837">
        <f ca="1">User_Model_Calcs!A837-Sat_Data!$B$5</f>
        <v>-3.4870158323021343</v>
      </c>
      <c r="J837">
        <f ca="1">(Earth_Data!$B$1/SQRT(1-Earth_Data!$B$2^2*SIN(RADIANS(User_Model_Calcs!B837))^2))*COS(RADIANS(User_Model_Calcs!B837))</f>
        <v>5903.4869196275267</v>
      </c>
      <c r="K837">
        <f ca="1">((Earth_Data!$B$1*(1-Earth_Data!$B$2^2))/SQRT(1-Earth_Data!$B$2^2*SIN(RADIANS(User_Model_Calcs!B837))^2))*SIN(RADIANS(User_Model_Calcs!B837))</f>
        <v>-2406.3429324778558</v>
      </c>
      <c r="L837">
        <f t="shared" ca="1" si="134"/>
        <v>-22.176488761701332</v>
      </c>
      <c r="M837">
        <f t="shared" ca="1" si="135"/>
        <v>6375.0799303929853</v>
      </c>
      <c r="N837">
        <f ca="1">SQRT(User_Model_Calcs!M837^2+Sat_Data!$B$3^2-2*User_Model_Calcs!M837*Sat_Data!$B$3*COS(RADIANS(L837))*COS(RADIANS(I837)))</f>
        <v>36353.089670147056</v>
      </c>
      <c r="O837">
        <f ca="1">DEGREES(ACOS(((Earth_Data!$B$1+Sat_Data!$B$2)/User_Model_Calcs!N837)*SQRT(1-COS(RADIANS(User_Model_Calcs!I837))^2*COS(RADIANS(User_Model_Calcs!B837))^2)))</f>
        <v>63.568031247415583</v>
      </c>
      <c r="P837">
        <f t="shared" ca="1" si="132"/>
        <v>9.118659466375302</v>
      </c>
    </row>
    <row r="838" spans="1:16" x14ac:dyDescent="0.25">
      <c r="A838">
        <f t="shared" ca="1" si="128"/>
        <v>110.15567197170044</v>
      </c>
      <c r="B838">
        <f t="shared" ca="1" si="129"/>
        <v>-23.658332177612188</v>
      </c>
      <c r="C838" s="6">
        <v>20135.9375</v>
      </c>
      <c r="D838">
        <f t="shared" ca="1" si="130"/>
        <v>1.2</v>
      </c>
      <c r="E838" s="1">
        <v>0.65</v>
      </c>
      <c r="F838">
        <v>19.899999999999999</v>
      </c>
      <c r="G838">
        <f t="shared" ca="1" si="133"/>
        <v>46.089820015575185</v>
      </c>
      <c r="H838">
        <f t="shared" ca="1" si="131"/>
        <v>22.064573536598886</v>
      </c>
      <c r="I838">
        <f ca="1">User_Model_Calcs!A838-Sat_Data!$B$5</f>
        <v>0.15567197170044267</v>
      </c>
      <c r="J838">
        <f ca="1">(Earth_Data!$B$1/SQRT(1-Earth_Data!$B$2^2*SIN(RADIANS(User_Model_Calcs!B838))^2))*COS(RADIANS(User_Model_Calcs!B838))</f>
        <v>5845.2385064616783</v>
      </c>
      <c r="K838">
        <f ca="1">((Earth_Data!$B$1*(1-Earth_Data!$B$2^2))/SQRT(1-Earth_Data!$B$2^2*SIN(RADIANS(User_Model_Calcs!B838))^2))*SIN(RADIANS(User_Model_Calcs!B838))</f>
        <v>-2543.6685255710659</v>
      </c>
      <c r="L838">
        <f t="shared" ca="1" si="134"/>
        <v>-23.517197892786285</v>
      </c>
      <c r="M838">
        <f t="shared" ca="1" si="135"/>
        <v>6374.7206029286672</v>
      </c>
      <c r="N838">
        <f ca="1">SQRT(User_Model_Calcs!M838^2+Sat_Data!$B$3^2-2*User_Model_Calcs!M838*Sat_Data!$B$3*COS(RADIANS(L838))*COS(RADIANS(I838)))</f>
        <v>36407.8930265729</v>
      </c>
      <c r="O838">
        <f ca="1">DEGREES(ACOS(((Earth_Data!$B$1+Sat_Data!$B$2)/User_Model_Calcs!N838)*SQRT(1-COS(RADIANS(User_Model_Calcs!I838))^2*COS(RADIANS(User_Model_Calcs!B838))^2)))</f>
        <v>62.306920447828077</v>
      </c>
      <c r="P838">
        <f t="shared" ca="1" si="132"/>
        <v>0.387931847871754</v>
      </c>
    </row>
    <row r="839" spans="1:16" x14ac:dyDescent="0.25">
      <c r="A839">
        <f t="shared" ca="1" si="128"/>
        <v>109.23564217026355</v>
      </c>
      <c r="B839">
        <f t="shared" ca="1" si="129"/>
        <v>-22.252124345446006</v>
      </c>
      <c r="C839" s="6">
        <v>20135.9375</v>
      </c>
      <c r="D839">
        <f t="shared" ca="1" si="130"/>
        <v>3</v>
      </c>
      <c r="E839" s="1">
        <v>0.65</v>
      </c>
      <c r="F839">
        <v>19.899999999999999</v>
      </c>
      <c r="G839">
        <f t="shared" ca="1" si="133"/>
        <v>54.048620189015942</v>
      </c>
      <c r="H839">
        <f t="shared" ca="1" si="131"/>
        <v>14.386610099726584</v>
      </c>
      <c r="I839">
        <f ca="1">User_Model_Calcs!A839-Sat_Data!$B$5</f>
        <v>-0.76435782973645416</v>
      </c>
      <c r="J839">
        <f ca="1">(Earth_Data!$B$1/SQRT(1-Earth_Data!$B$2^2*SIN(RADIANS(User_Model_Calcs!B839))^2))*COS(RADIANS(User_Model_Calcs!B839))</f>
        <v>5905.9729053190476</v>
      </c>
      <c r="K839">
        <f ca="1">((Earth_Data!$B$1*(1-Earth_Data!$B$2^2))/SQRT(1-Earth_Data!$B$2^2*SIN(RADIANS(User_Model_Calcs!B839))^2))*SIN(RADIANS(User_Model_Calcs!B839))</f>
        <v>-2400.2759630974861</v>
      </c>
      <c r="L839">
        <f t="shared" ca="1" si="134"/>
        <v>-22.117562330952701</v>
      </c>
      <c r="M839">
        <f t="shared" ca="1" si="135"/>
        <v>6375.0953449643621</v>
      </c>
      <c r="N839">
        <f ca="1">SQRT(User_Model_Calcs!M839^2+Sat_Data!$B$3^2-2*User_Model_Calcs!M839*Sat_Data!$B$3*COS(RADIANS(L839))*COS(RADIANS(I839)))</f>
        <v>36338.138689051419</v>
      </c>
      <c r="O839">
        <f ca="1">DEGREES(ACOS(((Earth_Data!$B$1+Sat_Data!$B$2)/User_Model_Calcs!N839)*SQRT(1-COS(RADIANS(User_Model_Calcs!I839))^2*COS(RADIANS(User_Model_Calcs!B839))^2)))</f>
        <v>63.919743732908351</v>
      </c>
      <c r="P839">
        <f t="shared" ca="1" si="132"/>
        <v>2.0177491033343773</v>
      </c>
    </row>
    <row r="840" spans="1:16" x14ac:dyDescent="0.25">
      <c r="A840">
        <f t="shared" ca="1" si="128"/>
        <v>108.59983400227077</v>
      </c>
      <c r="B840">
        <f t="shared" ca="1" si="129"/>
        <v>-22.368707833368919</v>
      </c>
      <c r="C840" s="6">
        <v>20135.9375</v>
      </c>
      <c r="D840">
        <f t="shared" ca="1" si="130"/>
        <v>0.75</v>
      </c>
      <c r="E840" s="1">
        <v>0.65</v>
      </c>
      <c r="F840">
        <v>19.899999999999999</v>
      </c>
      <c r="G840">
        <f t="shared" ca="1" si="133"/>
        <v>42.007420362456692</v>
      </c>
      <c r="H840">
        <f t="shared" ca="1" si="131"/>
        <v>14.152456562499978</v>
      </c>
      <c r="I840">
        <f ca="1">User_Model_Calcs!A840-Sat_Data!$B$5</f>
        <v>-1.400165997729232</v>
      </c>
      <c r="J840">
        <f ca="1">(Earth_Data!$B$1/SQRT(1-Earth_Data!$B$2^2*SIN(RADIANS(User_Model_Calcs!B840))^2))*COS(RADIANS(User_Model_Calcs!B840))</f>
        <v>5901.072025123075</v>
      </c>
      <c r="K840">
        <f ca="1">((Earth_Data!$B$1*(1-Earth_Data!$B$2^2))/SQRT(1-Earth_Data!$B$2^2*SIN(RADIANS(User_Model_Calcs!B840))^2))*SIN(RADIANS(User_Model_Calcs!B840))</f>
        <v>-2412.2193586655226</v>
      </c>
      <c r="L840">
        <f t="shared" ca="1" si="134"/>
        <v>-22.233588479062277</v>
      </c>
      <c r="M840">
        <f t="shared" ca="1" si="135"/>
        <v>6375.0649628071133</v>
      </c>
      <c r="N840">
        <f ca="1">SQRT(User_Model_Calcs!M840^2+Sat_Data!$B$3^2-2*User_Model_Calcs!M840*Sat_Data!$B$3*COS(RADIANS(L840))*COS(RADIANS(I840)))</f>
        <v>36345.253929942861</v>
      </c>
      <c r="O840">
        <f ca="1">DEGREES(ACOS(((Earth_Data!$B$1+Sat_Data!$B$2)/User_Model_Calcs!N840)*SQRT(1-COS(RADIANS(User_Model_Calcs!I840))^2*COS(RADIANS(User_Model_Calcs!B840))^2)))</f>
        <v>63.751093798116955</v>
      </c>
      <c r="P840">
        <f t="shared" ca="1" si="132"/>
        <v>3.6748584902493633</v>
      </c>
    </row>
    <row r="841" spans="1:16" x14ac:dyDescent="0.25">
      <c r="A841">
        <f t="shared" ca="1" si="128"/>
        <v>107.020290399296</v>
      </c>
      <c r="B841">
        <f t="shared" ca="1" si="129"/>
        <v>-25.076402540591925</v>
      </c>
      <c r="C841" s="6">
        <v>20135.9375</v>
      </c>
      <c r="D841">
        <f t="shared" ca="1" si="130"/>
        <v>1.2</v>
      </c>
      <c r="E841" s="1">
        <v>0.65</v>
      </c>
      <c r="F841">
        <v>19.899999999999999</v>
      </c>
      <c r="G841">
        <f t="shared" ca="1" si="133"/>
        <v>46.089820015575185</v>
      </c>
      <c r="H841">
        <f t="shared" ca="1" si="131"/>
        <v>14.854538819406281</v>
      </c>
      <c r="I841">
        <f ca="1">User_Model_Calcs!A841-Sat_Data!$B$5</f>
        <v>-2.9797096007039983</v>
      </c>
      <c r="J841">
        <f ca="1">(Earth_Data!$B$1/SQRT(1-Earth_Data!$B$2^2*SIN(RADIANS(User_Model_Calcs!B841))^2))*COS(RADIANS(User_Model_Calcs!B841))</f>
        <v>5780.4350131452638</v>
      </c>
      <c r="K841">
        <f ca="1">((Earth_Data!$B$1*(1-Earth_Data!$B$2^2))/SQRT(1-Earth_Data!$B$2^2*SIN(RADIANS(User_Model_Calcs!B841))^2))*SIN(RADIANS(User_Model_Calcs!B841))</f>
        <v>-2686.7434347109283</v>
      </c>
      <c r="L841">
        <f t="shared" ca="1" si="134"/>
        <v>-24.928982538389874</v>
      </c>
      <c r="M841">
        <f t="shared" ca="1" si="135"/>
        <v>6374.3250015321591</v>
      </c>
      <c r="N841">
        <f ca="1">SQRT(User_Model_Calcs!M841^2+Sat_Data!$B$3^2-2*User_Model_Calcs!M841*Sat_Data!$B$3*COS(RADIANS(L841))*COS(RADIANS(I841)))</f>
        <v>36491.802009300984</v>
      </c>
      <c r="O841">
        <f ca="1">DEGREES(ACOS(((Earth_Data!$B$1+Sat_Data!$B$2)/User_Model_Calcs!N841)*SQRT(1-COS(RADIANS(User_Model_Calcs!I841))^2*COS(RADIANS(User_Model_Calcs!B841))^2)))</f>
        <v>60.480546170330584</v>
      </c>
      <c r="P841">
        <f t="shared" ca="1" si="132"/>
        <v>7.0017762569625059</v>
      </c>
    </row>
    <row r="842" spans="1:16" x14ac:dyDescent="0.25">
      <c r="A842">
        <f t="shared" ca="1" si="128"/>
        <v>110.02510346615672</v>
      </c>
      <c r="B842">
        <f t="shared" ca="1" si="129"/>
        <v>-25.353227438881948</v>
      </c>
      <c r="C842" s="6">
        <v>20135.9375</v>
      </c>
      <c r="D842">
        <f t="shared" ca="1" si="130"/>
        <v>1.2</v>
      </c>
      <c r="E842" s="1">
        <v>0.65</v>
      </c>
      <c r="F842">
        <v>19.899999999999999</v>
      </c>
      <c r="G842">
        <f t="shared" ca="1" si="133"/>
        <v>46.089820015575185</v>
      </c>
      <c r="H842">
        <f t="shared" ca="1" si="131"/>
        <v>15.193200440866534</v>
      </c>
      <c r="I842">
        <f ca="1">User_Model_Calcs!A842-Sat_Data!$B$5</f>
        <v>2.5103466156721765E-2</v>
      </c>
      <c r="J842">
        <f ca="1">(Earth_Data!$B$1/SQRT(1-Earth_Data!$B$2^2*SIN(RADIANS(User_Model_Calcs!B842))^2))*COS(RADIANS(User_Model_Calcs!B842))</f>
        <v>5767.3710768445517</v>
      </c>
      <c r="K842">
        <f ca="1">((Earth_Data!$B$1*(1-Earth_Data!$B$2^2))/SQRT(1-Earth_Data!$B$2^2*SIN(RADIANS(User_Model_Calcs!B842))^2))*SIN(RADIANS(User_Model_Calcs!B842))</f>
        <v>-2714.4870886250083</v>
      </c>
      <c r="L842">
        <f t="shared" ca="1" si="134"/>
        <v>-25.204621777810665</v>
      </c>
      <c r="M842">
        <f t="shared" ca="1" si="135"/>
        <v>6374.2457822345505</v>
      </c>
      <c r="N842">
        <f ca="1">SQRT(User_Model_Calcs!M842^2+Sat_Data!$B$3^2-2*User_Model_Calcs!M842*Sat_Data!$B$3*COS(RADIANS(L842))*COS(RADIANS(I842)))</f>
        <v>36497.853017420348</v>
      </c>
      <c r="O842">
        <f ca="1">DEGREES(ACOS(((Earth_Data!$B$1+Sat_Data!$B$2)/User_Model_Calcs!N842)*SQRT(1-COS(RADIANS(User_Model_Calcs!I842))^2*COS(RADIANS(User_Model_Calcs!B842))^2)))</f>
        <v>60.351652225836688</v>
      </c>
      <c r="P842">
        <f t="shared" ca="1" si="132"/>
        <v>5.8625879699628729E-2</v>
      </c>
    </row>
    <row r="843" spans="1:16" x14ac:dyDescent="0.25">
      <c r="A843">
        <f t="shared" ca="1" si="128"/>
        <v>109.9633047760704</v>
      </c>
      <c r="B843">
        <f t="shared" ca="1" si="129"/>
        <v>-23.585680206488579</v>
      </c>
      <c r="C843" s="6">
        <v>20135.9375</v>
      </c>
      <c r="D843">
        <f t="shared" ca="1" si="130"/>
        <v>3</v>
      </c>
      <c r="E843" s="1">
        <v>0.65</v>
      </c>
      <c r="F843">
        <v>19.899999999999999</v>
      </c>
      <c r="G843">
        <f t="shared" ca="1" si="133"/>
        <v>54.048620189015942</v>
      </c>
      <c r="H843">
        <f t="shared" ca="1" si="131"/>
        <v>16.372582402289513</v>
      </c>
      <c r="I843">
        <f ca="1">User_Model_Calcs!A843-Sat_Data!$B$5</f>
        <v>-3.6695223929598342E-2</v>
      </c>
      <c r="J843">
        <f ca="1">(Earth_Data!$B$1/SQRT(1-Earth_Data!$B$2^2*SIN(RADIANS(User_Model_Calcs!B843))^2))*COS(RADIANS(User_Model_Calcs!B843))</f>
        <v>5848.4627111483069</v>
      </c>
      <c r="K843">
        <f ca="1">((Earth_Data!$B$1*(1-Earth_Data!$B$2^2))/SQRT(1-Earth_Data!$B$2^2*SIN(RADIANS(User_Model_Calcs!B843))^2))*SIN(RADIANS(User_Model_Calcs!B843))</f>
        <v>-2536.2963320855633</v>
      </c>
      <c r="L843">
        <f t="shared" ca="1" si="134"/>
        <v>-23.444877339762353</v>
      </c>
      <c r="M843">
        <f t="shared" ca="1" si="135"/>
        <v>6374.7404000353517</v>
      </c>
      <c r="N843">
        <f ca="1">SQRT(User_Model_Calcs!M843^2+Sat_Data!$B$3^2-2*User_Model_Calcs!M843*Sat_Data!$B$3*COS(RADIANS(L843))*COS(RADIANS(I843)))</f>
        <v>36404.138736969362</v>
      </c>
      <c r="O843">
        <f ca="1">DEGREES(ACOS(((Earth_Data!$B$1+Sat_Data!$B$2)/User_Model_Calcs!N843)*SQRT(1-COS(RADIANS(User_Model_Calcs!I843))^2*COS(RADIANS(User_Model_Calcs!B843))^2)))</f>
        <v>62.391402969414564</v>
      </c>
      <c r="P843">
        <f t="shared" ca="1" si="132"/>
        <v>9.1710481845916181E-2</v>
      </c>
    </row>
    <row r="844" spans="1:16" x14ac:dyDescent="0.25">
      <c r="A844">
        <f t="shared" ca="1" si="128"/>
        <v>110.17163488548343</v>
      </c>
      <c r="B844">
        <f t="shared" ca="1" si="129"/>
        <v>-21.009811581664636</v>
      </c>
      <c r="C844" s="6">
        <v>20135.9375</v>
      </c>
      <c r="D844">
        <f t="shared" ca="1" si="130"/>
        <v>3</v>
      </c>
      <c r="E844" s="1">
        <v>0.65</v>
      </c>
      <c r="F844">
        <v>19.899999999999999</v>
      </c>
      <c r="G844">
        <f t="shared" ca="1" si="133"/>
        <v>54.048620189015942</v>
      </c>
      <c r="H844">
        <f t="shared" ca="1" si="131"/>
        <v>15.231481229660789</v>
      </c>
      <c r="I844">
        <f ca="1">User_Model_Calcs!A844-Sat_Data!$B$5</f>
        <v>0.17163488548342798</v>
      </c>
      <c r="J844">
        <f ca="1">(Earth_Data!$B$1/SQRT(1-Earth_Data!$B$2^2*SIN(RADIANS(User_Model_Calcs!B844))^2))*COS(RADIANS(User_Model_Calcs!B844))</f>
        <v>5956.6786511688042</v>
      </c>
      <c r="K844">
        <f ca="1">((Earth_Data!$B$1*(1-Earth_Data!$B$2^2))/SQRT(1-Earth_Data!$B$2^2*SIN(RADIANS(User_Model_Calcs!B844))^2))*SIN(RADIANS(User_Model_Calcs!B844))</f>
        <v>-2272.4099287024474</v>
      </c>
      <c r="L844">
        <f t="shared" ca="1" si="134"/>
        <v>-20.881324112711855</v>
      </c>
      <c r="M844">
        <f t="shared" ca="1" si="135"/>
        <v>6375.4111582983942</v>
      </c>
      <c r="N844">
        <f ca="1">SQRT(User_Model_Calcs!M844^2+Sat_Data!$B$3^2-2*User_Model_Calcs!M844*Sat_Data!$B$3*COS(RADIANS(L844))*COS(RADIANS(I844)))</f>
        <v>36278.731482765892</v>
      </c>
      <c r="O844">
        <f ca="1">DEGREES(ACOS(((Earth_Data!$B$1+Sat_Data!$B$2)/User_Model_Calcs!N844)*SQRT(1-COS(RADIANS(User_Model_Calcs!I844))^2*COS(RADIANS(User_Model_Calcs!B844))^2)))</f>
        <v>65.373355913618468</v>
      </c>
      <c r="P844">
        <f t="shared" ca="1" si="132"/>
        <v>0.47871154760947365</v>
      </c>
    </row>
    <row r="845" spans="1:16" x14ac:dyDescent="0.25">
      <c r="A845">
        <f t="shared" ca="1" si="128"/>
        <v>107.11401646914057</v>
      </c>
      <c r="B845">
        <f t="shared" ca="1" si="129"/>
        <v>-23.03534553623383</v>
      </c>
      <c r="C845" s="6">
        <v>20135.9375</v>
      </c>
      <c r="D845">
        <f t="shared" ca="1" si="130"/>
        <v>0.75</v>
      </c>
      <c r="E845" s="1">
        <v>0.65</v>
      </c>
      <c r="F845">
        <v>19.899999999999999</v>
      </c>
      <c r="G845">
        <f t="shared" ca="1" si="133"/>
        <v>42.007420362456692</v>
      </c>
      <c r="H845">
        <f t="shared" ca="1" si="131"/>
        <v>20.310569799376541</v>
      </c>
      <c r="I845">
        <f ca="1">User_Model_Calcs!A845-Sat_Data!$B$5</f>
        <v>-2.8859835308594342</v>
      </c>
      <c r="J845">
        <f ca="1">(Earth_Data!$B$1/SQRT(1-Earth_Data!$B$2^2*SIN(RADIANS(User_Model_Calcs!B845))^2))*COS(RADIANS(User_Model_Calcs!B845))</f>
        <v>5872.5808741528836</v>
      </c>
      <c r="K845">
        <f ca="1">((Earth_Data!$B$1*(1-Earth_Data!$B$2^2))/SQRT(1-Earth_Data!$B$2^2*SIN(RADIANS(User_Model_Calcs!B845))^2))*SIN(RADIANS(User_Model_Calcs!B845))</f>
        <v>-2480.3228653450083</v>
      </c>
      <c r="L845">
        <f t="shared" ca="1" si="134"/>
        <v>-22.897082199776133</v>
      </c>
      <c r="M845">
        <f t="shared" ca="1" si="135"/>
        <v>6374.8888335263946</v>
      </c>
      <c r="N845">
        <f ca="1">SQRT(User_Model_Calcs!M845^2+Sat_Data!$B$3^2-2*User_Model_Calcs!M845*Sat_Data!$B$3*COS(RADIANS(L845))*COS(RADIANS(I845)))</f>
        <v>36384.850648615786</v>
      </c>
      <c r="O845">
        <f ca="1">DEGREES(ACOS(((Earth_Data!$B$1+Sat_Data!$B$2)/User_Model_Calcs!N845)*SQRT(1-COS(RADIANS(User_Model_Calcs!I845))^2*COS(RADIANS(User_Model_Calcs!B845))^2)))</f>
        <v>62.830793318446098</v>
      </c>
      <c r="P845">
        <f t="shared" ca="1" si="132"/>
        <v>7.3411989306893703</v>
      </c>
    </row>
    <row r="846" spans="1:16" x14ac:dyDescent="0.25">
      <c r="A846">
        <f t="shared" ca="1" si="128"/>
        <v>110.33508334594558</v>
      </c>
      <c r="B846">
        <f t="shared" ca="1" si="129"/>
        <v>-25.339149318659004</v>
      </c>
      <c r="C846" s="6">
        <v>20135.9375</v>
      </c>
      <c r="D846">
        <f t="shared" ca="1" si="130"/>
        <v>3</v>
      </c>
      <c r="E846" s="1">
        <v>0.65</v>
      </c>
      <c r="F846">
        <v>19.899999999999999</v>
      </c>
      <c r="G846">
        <f t="shared" ca="1" si="133"/>
        <v>54.048620189015942</v>
      </c>
      <c r="H846">
        <f t="shared" ca="1" si="131"/>
        <v>22.542838274505236</v>
      </c>
      <c r="I846">
        <f ca="1">User_Model_Calcs!A846-Sat_Data!$B$5</f>
        <v>0.33508334594557709</v>
      </c>
      <c r="J846">
        <f ca="1">(Earth_Data!$B$1/SQRT(1-Earth_Data!$B$2^2*SIN(RADIANS(User_Model_Calcs!B846))^2))*COS(RADIANS(User_Model_Calcs!B846))</f>
        <v>5768.0386981492793</v>
      </c>
      <c r="K846">
        <f ca="1">((Earth_Data!$B$1*(1-Earth_Data!$B$2^2))/SQRT(1-Earth_Data!$B$2^2*SIN(RADIANS(User_Model_Calcs!B846))^2))*SIN(RADIANS(User_Model_Calcs!B846))</f>
        <v>-2713.0776666615034</v>
      </c>
      <c r="L846">
        <f t="shared" ca="1" si="134"/>
        <v>-25.190603623264657</v>
      </c>
      <c r="M846">
        <f t="shared" ca="1" si="135"/>
        <v>6374.2498263470243</v>
      </c>
      <c r="N846">
        <f ca="1">SQRT(User_Model_Calcs!M846^2+Sat_Data!$B$3^2-2*User_Model_Calcs!M846*Sat_Data!$B$3*COS(RADIANS(L846))*COS(RADIANS(I846)))</f>
        <v>36497.195763834105</v>
      </c>
      <c r="O846">
        <f ca="1">DEGREES(ACOS(((Earth_Data!$B$1+Sat_Data!$B$2)/User_Model_Calcs!N846)*SQRT(1-COS(RADIANS(User_Model_Calcs!I846))^2*COS(RADIANS(User_Model_Calcs!B846))^2)))</f>
        <v>60.365504748423085</v>
      </c>
      <c r="P846">
        <f t="shared" ca="1" si="132"/>
        <v>0.78291001137720473</v>
      </c>
    </row>
    <row r="847" spans="1:16" x14ac:dyDescent="0.25">
      <c r="A847">
        <f t="shared" ca="1" si="128"/>
        <v>106.35738409525973</v>
      </c>
      <c r="B847">
        <f t="shared" ca="1" si="129"/>
        <v>-22.063108326115902</v>
      </c>
      <c r="C847" s="6">
        <v>20135.9375</v>
      </c>
      <c r="D847">
        <f t="shared" ca="1" si="130"/>
        <v>3</v>
      </c>
      <c r="E847" s="1">
        <v>0.65</v>
      </c>
      <c r="F847">
        <v>19.899999999999999</v>
      </c>
      <c r="G847">
        <f t="shared" ca="1" si="133"/>
        <v>54.048620189015942</v>
      </c>
      <c r="H847">
        <f t="shared" ca="1" si="131"/>
        <v>19.565016412906182</v>
      </c>
      <c r="I847">
        <f ca="1">User_Model_Calcs!A847-Sat_Data!$B$5</f>
        <v>-3.6426159047402678</v>
      </c>
      <c r="J847">
        <f ca="1">(Earth_Data!$B$1/SQRT(1-Earth_Data!$B$2^2*SIN(RADIANS(User_Model_Calcs!B847))^2))*COS(RADIANS(User_Model_Calcs!B847))</f>
        <v>5913.8668502740038</v>
      </c>
      <c r="K847">
        <f ca="1">((Earth_Data!$B$1*(1-Earth_Data!$B$2^2))/SQRT(1-Earth_Data!$B$2^2*SIN(RADIANS(User_Model_Calcs!B847))^2))*SIN(RADIANS(User_Model_Calcs!B847))</f>
        <v>-2380.8914648082132</v>
      </c>
      <c r="L847">
        <f t="shared" ca="1" si="134"/>
        <v>-21.929454620263609</v>
      </c>
      <c r="M847">
        <f t="shared" ca="1" si="135"/>
        <v>6375.1443348340254</v>
      </c>
      <c r="N847">
        <f ca="1">SQRT(User_Model_Calcs!M847^2+Sat_Data!$B$3^2-2*User_Model_Calcs!M847*Sat_Data!$B$3*COS(RADIANS(L847))*COS(RADIANS(I847)))</f>
        <v>36342.240699566828</v>
      </c>
      <c r="O847">
        <f ca="1">DEGREES(ACOS(((Earth_Data!$B$1+Sat_Data!$B$2)/User_Model_Calcs!N847)*SQRT(1-COS(RADIANS(User_Model_Calcs!I847))^2*COS(RADIANS(User_Model_Calcs!B847))^2)))</f>
        <v>63.824417986874948</v>
      </c>
      <c r="P847">
        <f t="shared" ca="1" si="132"/>
        <v>9.6190957862164357</v>
      </c>
    </row>
    <row r="848" spans="1:16" x14ac:dyDescent="0.25">
      <c r="A848">
        <f t="shared" ca="1" si="128"/>
        <v>107.38940125369132</v>
      </c>
      <c r="B848">
        <f t="shared" ca="1" si="129"/>
        <v>-24.23951780089336</v>
      </c>
      <c r="C848" s="6">
        <v>20135.9375</v>
      </c>
      <c r="D848">
        <f t="shared" ca="1" si="130"/>
        <v>1.2</v>
      </c>
      <c r="E848" s="1">
        <v>0.65</v>
      </c>
      <c r="F848">
        <v>19.899999999999999</v>
      </c>
      <c r="G848">
        <f t="shared" ca="1" si="133"/>
        <v>46.089820015575185</v>
      </c>
      <c r="H848">
        <f t="shared" ca="1" si="131"/>
        <v>18.293721628899942</v>
      </c>
      <c r="I848">
        <f ca="1">User_Model_Calcs!A848-Sat_Data!$B$5</f>
        <v>-2.6105987463086819</v>
      </c>
      <c r="J848">
        <f ca="1">(Earth_Data!$B$1/SQRT(1-Earth_Data!$B$2^2*SIN(RADIANS(User_Model_Calcs!B848))^2))*COS(RADIANS(User_Model_Calcs!B848))</f>
        <v>5819.1091301275619</v>
      </c>
      <c r="K848">
        <f ca="1">((Earth_Data!$B$1*(1-Earth_Data!$B$2^2))/SQRT(1-Earth_Data!$B$2^2*SIN(RADIANS(User_Model_Calcs!B848))^2))*SIN(RADIANS(User_Model_Calcs!B848))</f>
        <v>-2602.4971333945418</v>
      </c>
      <c r="L848">
        <f t="shared" ca="1" si="134"/>
        <v>-24.095764937900924</v>
      </c>
      <c r="M848">
        <f t="shared" ca="1" si="135"/>
        <v>6374.5605650633488</v>
      </c>
      <c r="N848">
        <f ca="1">SQRT(User_Model_Calcs!M848^2+Sat_Data!$B$3^2-2*User_Model_Calcs!M848*Sat_Data!$B$3*COS(RADIANS(L848))*COS(RADIANS(I848)))</f>
        <v>36445.0757133597</v>
      </c>
      <c r="O848">
        <f ca="1">DEGREES(ACOS(((Earth_Data!$B$1+Sat_Data!$B$2)/User_Model_Calcs!N848)*SQRT(1-COS(RADIANS(User_Model_Calcs!I848))^2*COS(RADIANS(User_Model_Calcs!B848))^2)))</f>
        <v>61.484190927294875</v>
      </c>
      <c r="P848">
        <f t="shared" ca="1" si="132"/>
        <v>6.3371874307905642</v>
      </c>
    </row>
    <row r="849" spans="1:16" x14ac:dyDescent="0.25">
      <c r="A849">
        <f t="shared" ca="1" si="128"/>
        <v>110.27185154944323</v>
      </c>
      <c r="B849">
        <f t="shared" ca="1" si="129"/>
        <v>-25.549827080789704</v>
      </c>
      <c r="C849" s="6">
        <v>20135.9375</v>
      </c>
      <c r="D849">
        <f t="shared" ca="1" si="130"/>
        <v>0.75</v>
      </c>
      <c r="E849" s="1">
        <v>0.65</v>
      </c>
      <c r="F849">
        <v>19.899999999999999</v>
      </c>
      <c r="G849">
        <f t="shared" ca="1" si="133"/>
        <v>42.007420362456692</v>
      </c>
      <c r="H849">
        <f t="shared" ca="1" si="131"/>
        <v>14.504331546123097</v>
      </c>
      <c r="I849">
        <f ca="1">User_Model_Calcs!A849-Sat_Data!$B$5</f>
        <v>0.27185154944322676</v>
      </c>
      <c r="J849">
        <f ca="1">(Earth_Data!$B$1/SQRT(1-Earth_Data!$B$2^2*SIN(RADIANS(User_Model_Calcs!B849))^2))*COS(RADIANS(User_Model_Calcs!B849))</f>
        <v>5758.0115069947897</v>
      </c>
      <c r="K849">
        <f ca="1">((Earth_Data!$B$1*(1-Earth_Data!$B$2^2))/SQRT(1-Earth_Data!$B$2^2*SIN(RADIANS(User_Model_Calcs!B849))^2))*SIN(RADIANS(User_Model_Calcs!B849))</f>
        <v>-2734.1526334562941</v>
      </c>
      <c r="L849">
        <f t="shared" ca="1" si="134"/>
        <v>-25.400387737157107</v>
      </c>
      <c r="M849">
        <f t="shared" ca="1" si="135"/>
        <v>6374.1891357034892</v>
      </c>
      <c r="N849">
        <f ca="1">SQRT(User_Model_Calcs!M849^2+Sat_Data!$B$3^2-2*User_Model_Calcs!M849*Sat_Data!$B$3*COS(RADIANS(L849))*COS(RADIANS(I849)))</f>
        <v>36508.728381242065</v>
      </c>
      <c r="O849">
        <f ca="1">DEGREES(ACOS(((Earth_Data!$B$1+Sat_Data!$B$2)/User_Model_Calcs!N849)*SQRT(1-COS(RADIANS(User_Model_Calcs!I849))^2*COS(RADIANS(User_Model_Calcs!B849))^2)))</f>
        <v>60.12360142431794</v>
      </c>
      <c r="P849">
        <f t="shared" ca="1" si="132"/>
        <v>0.63029267340408379</v>
      </c>
    </row>
    <row r="850" spans="1:16" x14ac:dyDescent="0.25">
      <c r="A850">
        <f t="shared" ca="1" si="128"/>
        <v>107.38939954583111</v>
      </c>
      <c r="B850">
        <f t="shared" ca="1" si="129"/>
        <v>-23.490624261793911</v>
      </c>
      <c r="C850" s="6">
        <v>20135.9375</v>
      </c>
      <c r="D850">
        <f t="shared" ca="1" si="130"/>
        <v>0.75</v>
      </c>
      <c r="E850" s="1">
        <v>0.65</v>
      </c>
      <c r="F850">
        <v>19.899999999999999</v>
      </c>
      <c r="G850">
        <f t="shared" ca="1" si="133"/>
        <v>42.007420362456692</v>
      </c>
      <c r="H850">
        <f t="shared" ca="1" si="131"/>
        <v>20.810512275143033</v>
      </c>
      <c r="I850">
        <f ca="1">User_Model_Calcs!A850-Sat_Data!$B$5</f>
        <v>-2.610600454168889</v>
      </c>
      <c r="J850">
        <f ca="1">(Earth_Data!$B$1/SQRT(1-Earth_Data!$B$2^2*SIN(RADIANS(User_Model_Calcs!B850))^2))*COS(RADIANS(User_Model_Calcs!B850))</f>
        <v>5852.6670098519689</v>
      </c>
      <c r="K850">
        <f ca="1">((Earth_Data!$B$1*(1-Earth_Data!$B$2^2))/SQRT(1-Earth_Data!$B$2^2*SIN(RADIANS(User_Model_Calcs!B850))^2))*SIN(RADIANS(User_Model_Calcs!B850))</f>
        <v>-2526.644687420222</v>
      </c>
      <c r="L850">
        <f t="shared" ca="1" si="134"/>
        <v>-23.350256371687788</v>
      </c>
      <c r="M850">
        <f t="shared" ca="1" si="135"/>
        <v>6374.7662313749524</v>
      </c>
      <c r="N850">
        <f ca="1">SQRT(User_Model_Calcs!M850^2+Sat_Data!$B$3^2-2*User_Model_Calcs!M850*Sat_Data!$B$3*COS(RADIANS(L850))*COS(RADIANS(I850)))</f>
        <v>36406.307492097505</v>
      </c>
      <c r="O850">
        <f ca="1">DEGREES(ACOS(((Earth_Data!$B$1+Sat_Data!$B$2)/User_Model_Calcs!N850)*SQRT(1-COS(RADIANS(User_Model_Calcs!I850))^2*COS(RADIANS(User_Model_Calcs!B850))^2)))</f>
        <v>62.343642028505137</v>
      </c>
      <c r="P850">
        <f t="shared" ca="1" si="132"/>
        <v>6.5256133361831363</v>
      </c>
    </row>
    <row r="851" spans="1:16" x14ac:dyDescent="0.25">
      <c r="A851">
        <f t="shared" ca="1" si="128"/>
        <v>106.88962462329165</v>
      </c>
      <c r="B851">
        <f t="shared" ca="1" si="129"/>
        <v>-24.438867614635676</v>
      </c>
      <c r="C851" s="6">
        <v>20135.9375</v>
      </c>
      <c r="D851">
        <f t="shared" ca="1" si="130"/>
        <v>3</v>
      </c>
      <c r="E851" s="1">
        <v>0.65</v>
      </c>
      <c r="F851">
        <v>19.899999999999999</v>
      </c>
      <c r="G851">
        <f t="shared" ca="1" si="133"/>
        <v>54.048620189015942</v>
      </c>
      <c r="H851">
        <f t="shared" ca="1" si="131"/>
        <v>22.882734009360007</v>
      </c>
      <c r="I851">
        <f ca="1">User_Model_Calcs!A851-Sat_Data!$B$5</f>
        <v>-3.1103753767083475</v>
      </c>
      <c r="J851">
        <f ca="1">(Earth_Data!$B$1/SQRT(1-Earth_Data!$B$2^2*SIN(RADIANS(User_Model_Calcs!B851))^2))*COS(RADIANS(User_Model_Calcs!B851))</f>
        <v>5810.0088784530535</v>
      </c>
      <c r="K851">
        <f ca="1">((Earth_Data!$B$1*(1-Earth_Data!$B$2^2))/SQRT(1-Earth_Data!$B$2^2*SIN(RADIANS(User_Model_Calcs!B851))^2))*SIN(RADIANS(User_Model_Calcs!B851))</f>
        <v>-2622.6152527132931</v>
      </c>
      <c r="L851">
        <f t="shared" ca="1" si="134"/>
        <v>-24.294230047353075</v>
      </c>
      <c r="M851">
        <f t="shared" ca="1" si="135"/>
        <v>6374.5049950147286</v>
      </c>
      <c r="N851">
        <f ca="1">SQRT(User_Model_Calcs!M851^2+Sat_Data!$B$3^2-2*User_Model_Calcs!M851*Sat_Data!$B$3*COS(RADIANS(L851))*COS(RADIANS(I851)))</f>
        <v>36458.506852254686</v>
      </c>
      <c r="O851">
        <f ca="1">DEGREES(ACOS(((Earth_Data!$B$1+Sat_Data!$B$2)/User_Model_Calcs!N851)*SQRT(1-COS(RADIANS(User_Model_Calcs!I851))^2*COS(RADIANS(User_Model_Calcs!B851))^2)))</f>
        <v>61.192608037317036</v>
      </c>
      <c r="P851">
        <f t="shared" ca="1" si="132"/>
        <v>7.4825927432371326</v>
      </c>
    </row>
    <row r="852" spans="1:16" x14ac:dyDescent="0.25">
      <c r="A852">
        <f t="shared" ca="1" si="128"/>
        <v>106.10365083666434</v>
      </c>
      <c r="B852">
        <f t="shared" ca="1" si="129"/>
        <v>-21.689189004304819</v>
      </c>
      <c r="C852" s="6">
        <v>20135.9375</v>
      </c>
      <c r="D852">
        <f t="shared" ca="1" si="130"/>
        <v>3</v>
      </c>
      <c r="E852" s="1">
        <v>0.65</v>
      </c>
      <c r="F852">
        <v>19.899999999999999</v>
      </c>
      <c r="G852">
        <f t="shared" ca="1" si="133"/>
        <v>54.048620189015942</v>
      </c>
      <c r="H852">
        <f t="shared" ca="1" si="131"/>
        <v>15.03545473956277</v>
      </c>
      <c r="I852">
        <f ca="1">User_Model_Calcs!A852-Sat_Data!$B$5</f>
        <v>-3.8963491633356568</v>
      </c>
      <c r="J852">
        <f ca="1">(Earth_Data!$B$1/SQRT(1-Earth_Data!$B$2^2*SIN(RADIANS(User_Model_Calcs!B852))^2))*COS(RADIANS(User_Model_Calcs!B852))</f>
        <v>5929.293860608429</v>
      </c>
      <c r="K852">
        <f ca="1">((Earth_Data!$B$1*(1-Earth_Data!$B$2^2))/SQRT(1-Earth_Data!$B$2^2*SIN(RADIANS(User_Model_Calcs!B852))^2))*SIN(RADIANS(User_Model_Calcs!B852))</f>
        <v>-2342.4693642560082</v>
      </c>
      <c r="L852">
        <f t="shared" ca="1" si="134"/>
        <v>-21.55734912993373</v>
      </c>
      <c r="M852">
        <f t="shared" ca="1" si="135"/>
        <v>6375.240262760829</v>
      </c>
      <c r="N852">
        <f ca="1">SQRT(User_Model_Calcs!M852^2+Sat_Data!$B$3^2-2*User_Model_Calcs!M852*Sat_Data!$B$3*COS(RADIANS(L852))*COS(RADIANS(I852)))</f>
        <v>36326.394655382268</v>
      </c>
      <c r="O852">
        <f ca="1">DEGREES(ACOS(((Earth_Data!$B$1+Sat_Data!$B$2)/User_Model_Calcs!N852)*SQRT(1-COS(RADIANS(User_Model_Calcs!I852))^2*COS(RADIANS(User_Model_Calcs!B852))^2)))</f>
        <v>64.203375373240675</v>
      </c>
      <c r="P852">
        <f t="shared" ca="1" si="132"/>
        <v>10.442003194278296</v>
      </c>
    </row>
    <row r="853" spans="1:16" x14ac:dyDescent="0.25">
      <c r="A853">
        <f t="shared" ca="1" si="128"/>
        <v>108.39468826127261</v>
      </c>
      <c r="B853">
        <f t="shared" ca="1" si="129"/>
        <v>-25.133992527062027</v>
      </c>
      <c r="C853" s="6">
        <v>20135.9375</v>
      </c>
      <c r="D853">
        <f t="shared" ca="1" si="130"/>
        <v>1.2</v>
      </c>
      <c r="E853" s="1">
        <v>0.65</v>
      </c>
      <c r="F853">
        <v>19.899999999999999</v>
      </c>
      <c r="G853">
        <f t="shared" ca="1" si="133"/>
        <v>46.089820015575185</v>
      </c>
      <c r="H853">
        <f t="shared" ca="1" si="131"/>
        <v>22.85269265331846</v>
      </c>
      <c r="I853">
        <f ca="1">User_Model_Calcs!A853-Sat_Data!$B$5</f>
        <v>-1.6053117387273943</v>
      </c>
      <c r="J853">
        <f ca="1">(Earth_Data!$B$1/SQRT(1-Earth_Data!$B$2^2*SIN(RADIANS(User_Model_Calcs!B853))^2))*COS(RADIANS(User_Model_Calcs!B853))</f>
        <v>5777.7283082483509</v>
      </c>
      <c r="K853">
        <f ca="1">((Earth_Data!$B$1*(1-Earth_Data!$B$2^2))/SQRT(1-Earth_Data!$B$2^2*SIN(RADIANS(User_Model_Calcs!B853))^2))*SIN(RADIANS(User_Model_Calcs!B853))</f>
        <v>-2692.5202666834261</v>
      </c>
      <c r="L853">
        <f t="shared" ca="1" si="134"/>
        <v>-24.986324732899789</v>
      </c>
      <c r="M853">
        <f t="shared" ca="1" si="135"/>
        <v>6374.3085735188051</v>
      </c>
      <c r="N853">
        <f ca="1">SQRT(User_Model_Calcs!M853^2+Sat_Data!$B$3^2-2*User_Model_Calcs!M853*Sat_Data!$B$3*COS(RADIANS(L853))*COS(RADIANS(I853)))</f>
        <v>36488.516639235255</v>
      </c>
      <c r="O853">
        <f ca="1">DEGREES(ACOS(((Earth_Data!$B$1+Sat_Data!$B$2)/User_Model_Calcs!N853)*SQRT(1-COS(RADIANS(User_Model_Calcs!I853))^2*COS(RADIANS(User_Model_Calcs!B853))^2)))</f>
        <v>60.549156659129494</v>
      </c>
      <c r="P853">
        <f t="shared" ca="1" si="132"/>
        <v>3.7750635851977172</v>
      </c>
    </row>
    <row r="854" spans="1:16" x14ac:dyDescent="0.25">
      <c r="A854">
        <f t="shared" ca="1" si="128"/>
        <v>107.21793325449968</v>
      </c>
      <c r="B854">
        <f t="shared" ca="1" si="129"/>
        <v>-25.088882931755649</v>
      </c>
      <c r="C854" s="6">
        <v>20135.9375</v>
      </c>
      <c r="D854">
        <f t="shared" ca="1" si="130"/>
        <v>3</v>
      </c>
      <c r="E854" s="1">
        <v>0.65</v>
      </c>
      <c r="F854">
        <v>19.899999999999999</v>
      </c>
      <c r="G854">
        <f t="shared" ca="1" si="133"/>
        <v>54.048620189015942</v>
      </c>
      <c r="H854">
        <f t="shared" ca="1" si="131"/>
        <v>14.028229505776943</v>
      </c>
      <c r="I854">
        <f ca="1">User_Model_Calcs!A854-Sat_Data!$B$5</f>
        <v>-2.7820667455003161</v>
      </c>
      <c r="J854">
        <f ca="1">(Earth_Data!$B$1/SQRT(1-Earth_Data!$B$2^2*SIN(RADIANS(User_Model_Calcs!B854))^2))*COS(RADIANS(User_Model_Calcs!B854))</f>
        <v>5779.8489346864417</v>
      </c>
      <c r="K854">
        <f ca="1">((Earth_Data!$B$1*(1-Earth_Data!$B$2^2))/SQRT(1-Earth_Data!$B$2^2*SIN(RADIANS(User_Model_Calcs!B854))^2))*SIN(RADIANS(User_Model_Calcs!B854))</f>
        <v>-2687.9955655614372</v>
      </c>
      <c r="L854">
        <f t="shared" ca="1" si="134"/>
        <v>-24.941409180005323</v>
      </c>
      <c r="M854">
        <f t="shared" ca="1" si="135"/>
        <v>6374.3214437517927</v>
      </c>
      <c r="N854">
        <f ca="1">SQRT(User_Model_Calcs!M854^2+Sat_Data!$B$3^2-2*User_Model_Calcs!M854*Sat_Data!$B$3*COS(RADIANS(L854))*COS(RADIANS(I854)))</f>
        <v>36491.319822026257</v>
      </c>
      <c r="O854">
        <f ca="1">DEGREES(ACOS(((Earth_Data!$B$1+Sat_Data!$B$2)/User_Model_Calcs!N854)*SQRT(1-COS(RADIANS(User_Model_Calcs!I854))^2*COS(RADIANS(User_Model_Calcs!B854))^2)))</f>
        <v>60.490575722854544</v>
      </c>
      <c r="P854">
        <f t="shared" ca="1" si="132"/>
        <v>6.5377501569122654</v>
      </c>
    </row>
    <row r="855" spans="1:16" x14ac:dyDescent="0.25">
      <c r="A855">
        <f t="shared" ca="1" si="128"/>
        <v>108.18071266504592</v>
      </c>
      <c r="B855">
        <f t="shared" ca="1" si="129"/>
        <v>-23.433019453825445</v>
      </c>
      <c r="C855" s="6">
        <v>20135.9375</v>
      </c>
      <c r="D855">
        <f t="shared" ca="1" si="130"/>
        <v>3</v>
      </c>
      <c r="E855" s="1">
        <v>0.65</v>
      </c>
      <c r="F855">
        <v>19.899999999999999</v>
      </c>
      <c r="G855">
        <f t="shared" ca="1" si="133"/>
        <v>54.048620189015942</v>
      </c>
      <c r="H855">
        <f t="shared" ca="1" si="131"/>
        <v>21.203686344486272</v>
      </c>
      <c r="I855">
        <f ca="1">User_Model_Calcs!A855-Sat_Data!$B$5</f>
        <v>-1.8192873349540832</v>
      </c>
      <c r="J855">
        <f ca="1">(Earth_Data!$B$1/SQRT(1-Earth_Data!$B$2^2*SIN(RADIANS(User_Model_Calcs!B855))^2))*COS(RADIANS(User_Model_Calcs!B855))</f>
        <v>5855.2070358361161</v>
      </c>
      <c r="K855">
        <f ca="1">((Earth_Data!$B$1*(1-Earth_Data!$B$2^2))/SQRT(1-Earth_Data!$B$2^2*SIN(RADIANS(User_Model_Calcs!B855))^2))*SIN(RADIANS(User_Model_Calcs!B855))</f>
        <v>-2520.7923666221564</v>
      </c>
      <c r="L855">
        <f t="shared" ca="1" si="134"/>
        <v>-23.292915910875273</v>
      </c>
      <c r="M855">
        <f t="shared" ca="1" si="135"/>
        <v>6374.7818463164122</v>
      </c>
      <c r="N855">
        <f ca="1">SQRT(User_Model_Calcs!M855^2+Sat_Data!$B$3^2-2*User_Model_Calcs!M855*Sat_Data!$B$3*COS(RADIANS(L855))*COS(RADIANS(I855)))</f>
        <v>36399.751324940982</v>
      </c>
      <c r="O855">
        <f ca="1">DEGREES(ACOS(((Earth_Data!$B$1+Sat_Data!$B$2)/User_Model_Calcs!N855)*SQRT(1-COS(RADIANS(User_Model_Calcs!I855))^2*COS(RADIANS(User_Model_Calcs!B855))^2)))</f>
        <v>62.490978707659721</v>
      </c>
      <c r="P855">
        <f t="shared" ca="1" si="132"/>
        <v>4.5666331337020294</v>
      </c>
    </row>
    <row r="856" spans="1:16" x14ac:dyDescent="0.25">
      <c r="A856">
        <f t="shared" ca="1" si="128"/>
        <v>108.80691474379769</v>
      </c>
      <c r="B856">
        <f t="shared" ca="1" si="129"/>
        <v>-24.658467351156837</v>
      </c>
      <c r="C856" s="6">
        <v>20135.9375</v>
      </c>
      <c r="D856">
        <f t="shared" ca="1" si="130"/>
        <v>0.75</v>
      </c>
      <c r="E856" s="1">
        <v>0.65</v>
      </c>
      <c r="F856">
        <v>19.899999999999999</v>
      </c>
      <c r="G856">
        <f t="shared" ca="1" si="133"/>
        <v>42.007420362456692</v>
      </c>
      <c r="H856">
        <f t="shared" ca="1" si="131"/>
        <v>15.711588617531186</v>
      </c>
      <c r="I856">
        <f ca="1">User_Model_Calcs!A856-Sat_Data!$B$5</f>
        <v>-1.1930852562023091</v>
      </c>
      <c r="J856">
        <f ca="1">(Earth_Data!$B$1/SQRT(1-Earth_Data!$B$2^2*SIN(RADIANS(User_Model_Calcs!B856))^2))*COS(RADIANS(User_Model_Calcs!B856))</f>
        <v>5799.90298923507</v>
      </c>
      <c r="K856">
        <f ca="1">((Earth_Data!$B$1*(1-Earth_Data!$B$2^2))/SQRT(1-Earth_Data!$B$2^2*SIN(RADIANS(User_Model_Calcs!B856))^2))*SIN(RADIANS(User_Model_Calcs!B856))</f>
        <v>-2644.7407793476459</v>
      </c>
      <c r="L856">
        <f t="shared" ca="1" si="134"/>
        <v>-24.512863266427473</v>
      </c>
      <c r="M856">
        <f t="shared" ca="1" si="135"/>
        <v>6374.44338546373</v>
      </c>
      <c r="N856">
        <f ca="1">SQRT(User_Model_Calcs!M856^2+Sat_Data!$B$3^2-2*User_Model_Calcs!M856*Sat_Data!$B$3*COS(RADIANS(L856))*COS(RADIANS(I856)))</f>
        <v>36461.739143491017</v>
      </c>
      <c r="O856">
        <f ca="1">DEGREES(ACOS(((Earth_Data!$B$1+Sat_Data!$B$2)/User_Model_Calcs!N856)*SQRT(1-COS(RADIANS(User_Model_Calcs!I856))^2*COS(RADIANS(User_Model_Calcs!B856))^2)))</f>
        <v>61.121532660966821</v>
      </c>
      <c r="P856">
        <f t="shared" ca="1" si="132"/>
        <v>2.857727866437938</v>
      </c>
    </row>
    <row r="857" spans="1:16" x14ac:dyDescent="0.25">
      <c r="A857">
        <f t="shared" ca="1" si="128"/>
        <v>109.54718670104533</v>
      </c>
      <c r="B857">
        <f t="shared" ca="1" si="129"/>
        <v>-24.052900473946035</v>
      </c>
      <c r="C857" s="6">
        <v>20135.9375</v>
      </c>
      <c r="D857">
        <f t="shared" ca="1" si="130"/>
        <v>1.2</v>
      </c>
      <c r="E857" s="1">
        <v>0.65</v>
      </c>
      <c r="F857">
        <v>19.899999999999999</v>
      </c>
      <c r="G857">
        <f t="shared" ca="1" si="133"/>
        <v>46.089820015575185</v>
      </c>
      <c r="H857">
        <f t="shared" ca="1" si="131"/>
        <v>22.438786314038136</v>
      </c>
      <c r="I857">
        <f ca="1">User_Model_Calcs!A857-Sat_Data!$B$5</f>
        <v>-0.45281329895466627</v>
      </c>
      <c r="J857">
        <f ca="1">(Earth_Data!$B$1/SQRT(1-Earth_Data!$B$2^2*SIN(RADIANS(User_Model_Calcs!B857))^2))*COS(RADIANS(User_Model_Calcs!B857))</f>
        <v>5827.5644521243985</v>
      </c>
      <c r="K857">
        <f ca="1">((Earth_Data!$B$1*(1-Earth_Data!$B$2^2))/SQRT(1-Earth_Data!$B$2^2*SIN(RADIANS(User_Model_Calcs!B857))^2))*SIN(RADIANS(User_Model_Calcs!B857))</f>
        <v>-2583.6358499820681</v>
      </c>
      <c r="L857">
        <f t="shared" ca="1" si="134"/>
        <v>-23.909982076016206</v>
      </c>
      <c r="M857">
        <f t="shared" ca="1" si="135"/>
        <v>6374.6122744035583</v>
      </c>
      <c r="N857">
        <f ca="1">SQRT(User_Model_Calcs!M857^2+Sat_Data!$B$3^2-2*User_Model_Calcs!M857*Sat_Data!$B$3*COS(RADIANS(L857))*COS(RADIANS(I857)))</f>
        <v>36428.522392064093</v>
      </c>
      <c r="O857">
        <f ca="1">DEGREES(ACOS(((Earth_Data!$B$1+Sat_Data!$B$2)/User_Model_Calcs!N857)*SQRT(1-COS(RADIANS(User_Model_Calcs!I857))^2*COS(RADIANS(User_Model_Calcs!B857))^2)))</f>
        <v>61.847060006643936</v>
      </c>
      <c r="P857">
        <f t="shared" ca="1" si="132"/>
        <v>1.1108642683279721</v>
      </c>
    </row>
    <row r="858" spans="1:16" x14ac:dyDescent="0.25">
      <c r="A858">
        <f t="shared" ca="1" si="128"/>
        <v>105.98849214266201</v>
      </c>
      <c r="B858">
        <f t="shared" ca="1" si="129"/>
        <v>-23.480254081532639</v>
      </c>
      <c r="C858" s="6">
        <v>20135.9375</v>
      </c>
      <c r="D858">
        <f t="shared" ca="1" si="130"/>
        <v>1.2</v>
      </c>
      <c r="E858" s="1">
        <v>0.65</v>
      </c>
      <c r="F858">
        <v>19.899999999999999</v>
      </c>
      <c r="G858">
        <f t="shared" ca="1" si="133"/>
        <v>46.089820015575185</v>
      </c>
      <c r="H858">
        <f t="shared" ca="1" si="131"/>
        <v>14.07647944594617</v>
      </c>
      <c r="I858">
        <f ca="1">User_Model_Calcs!A858-Sat_Data!$B$5</f>
        <v>-4.011507857337989</v>
      </c>
      <c r="J858">
        <f ca="1">(Earth_Data!$B$1/SQRT(1-Earth_Data!$B$2^2*SIN(RADIANS(User_Model_Calcs!B858))^2))*COS(RADIANS(User_Model_Calcs!B858))</f>
        <v>5853.1247081435649</v>
      </c>
      <c r="K858">
        <f ca="1">((Earth_Data!$B$1*(1-Earth_Data!$B$2^2))/SQRT(1-Earth_Data!$B$2^2*SIN(RADIANS(User_Model_Calcs!B858))^2))*SIN(RADIANS(User_Model_Calcs!B858))</f>
        <v>-2525.5913214387106</v>
      </c>
      <c r="L858">
        <f t="shared" ca="1" si="134"/>
        <v>-23.339933738377923</v>
      </c>
      <c r="M858">
        <f t="shared" ca="1" si="135"/>
        <v>6374.7690446013194</v>
      </c>
      <c r="N858">
        <f ca="1">SQRT(User_Model_Calcs!M858^2+Sat_Data!$B$3^2-2*User_Model_Calcs!M858*Sat_Data!$B$3*COS(RADIANS(L858))*COS(RADIANS(I858)))</f>
        <v>36415.349978402475</v>
      </c>
      <c r="O858">
        <f ca="1">DEGREES(ACOS(((Earth_Data!$B$1+Sat_Data!$B$2)/User_Model_Calcs!N858)*SQRT(1-COS(RADIANS(User_Model_Calcs!I858))^2*COS(RADIANS(User_Model_Calcs!B858))^2)))</f>
        <v>62.142353815226485</v>
      </c>
      <c r="P858">
        <f t="shared" ca="1" si="132"/>
        <v>9.9824484901936632</v>
      </c>
    </row>
    <row r="859" spans="1:16" x14ac:dyDescent="0.25">
      <c r="A859">
        <f t="shared" ca="1" si="128"/>
        <v>106.88649223562849</v>
      </c>
      <c r="B859">
        <f t="shared" ca="1" si="129"/>
        <v>-21.550689821926561</v>
      </c>
      <c r="C859" s="6">
        <v>20135.9375</v>
      </c>
      <c r="D859">
        <f t="shared" ca="1" si="130"/>
        <v>3</v>
      </c>
      <c r="E859" s="1">
        <v>0.65</v>
      </c>
      <c r="F859">
        <v>19.899999999999999</v>
      </c>
      <c r="G859">
        <f t="shared" ca="1" si="133"/>
        <v>54.048620189015942</v>
      </c>
      <c r="H859">
        <f t="shared" ca="1" si="131"/>
        <v>17.962264962609947</v>
      </c>
      <c r="I859">
        <f ca="1">User_Model_Calcs!A859-Sat_Data!$B$5</f>
        <v>-3.113507764371505</v>
      </c>
      <c r="J859">
        <f ca="1">(Earth_Data!$B$1/SQRT(1-Earth_Data!$B$2^2*SIN(RADIANS(User_Model_Calcs!B859))^2))*COS(RADIANS(User_Model_Calcs!B859))</f>
        <v>5934.944140804274</v>
      </c>
      <c r="K859">
        <f ca="1">((Earth_Data!$B$1*(1-Earth_Data!$B$2^2))/SQRT(1-Earth_Data!$B$2^2*SIN(RADIANS(User_Model_Calcs!B859))^2))*SIN(RADIANS(User_Model_Calcs!B859))</f>
        <v>-2328.2128830057559</v>
      </c>
      <c r="L859">
        <f t="shared" ca="1" si="134"/>
        <v>-21.419527463350327</v>
      </c>
      <c r="M859">
        <f t="shared" ca="1" si="135"/>
        <v>6375.2754593869086</v>
      </c>
      <c r="N859">
        <f ca="1">SQRT(User_Model_Calcs!M859^2+Sat_Data!$B$3^2-2*User_Model_Calcs!M859*Sat_Data!$B$3*COS(RADIANS(L859))*COS(RADIANS(I859)))</f>
        <v>36314.101601304377</v>
      </c>
      <c r="O859">
        <f ca="1">DEGREES(ACOS(((Earth_Data!$B$1+Sat_Data!$B$2)/User_Model_Calcs!N859)*SQRT(1-COS(RADIANS(User_Model_Calcs!I859))^2*COS(RADIANS(User_Model_Calcs!B859))^2)))</f>
        <v>64.499880073022098</v>
      </c>
      <c r="P859">
        <f t="shared" ca="1" si="132"/>
        <v>8.4233225394442588</v>
      </c>
    </row>
    <row r="860" spans="1:16" x14ac:dyDescent="0.25">
      <c r="A860">
        <f t="shared" ca="1" si="128"/>
        <v>106.61649044088499</v>
      </c>
      <c r="B860">
        <f t="shared" ca="1" si="129"/>
        <v>-22.646598742277984</v>
      </c>
      <c r="C860" s="6">
        <v>20135.9375</v>
      </c>
      <c r="D860">
        <f t="shared" ca="1" si="130"/>
        <v>3</v>
      </c>
      <c r="E860" s="1">
        <v>0.65</v>
      </c>
      <c r="F860">
        <v>19.899999999999999</v>
      </c>
      <c r="G860">
        <f t="shared" ca="1" si="133"/>
        <v>54.048620189015942</v>
      </c>
      <c r="H860">
        <f t="shared" ca="1" si="131"/>
        <v>20.977118853103409</v>
      </c>
      <c r="I860">
        <f ca="1">User_Model_Calcs!A860-Sat_Data!$B$5</f>
        <v>-3.3835095591150122</v>
      </c>
      <c r="J860">
        <f ca="1">(Earth_Data!$B$1/SQRT(1-Earth_Data!$B$2^2*SIN(RADIANS(User_Model_Calcs!B860))^2))*COS(RADIANS(User_Model_Calcs!B860))</f>
        <v>5889.2919716736251</v>
      </c>
      <c r="K860">
        <f ca="1">((Earth_Data!$B$1*(1-Earth_Data!$B$2^2))/SQRT(1-Earth_Data!$B$2^2*SIN(RADIANS(User_Model_Calcs!B860))^2))*SIN(RADIANS(User_Model_Calcs!B860))</f>
        <v>-2440.6481811353447</v>
      </c>
      <c r="L860">
        <f t="shared" ca="1" si="134"/>
        <v>-22.510159877347032</v>
      </c>
      <c r="M860">
        <f t="shared" ca="1" si="135"/>
        <v>6374.9920369910014</v>
      </c>
      <c r="N860">
        <f ca="1">SQRT(User_Model_Calcs!M860^2+Sat_Data!$B$3^2-2*User_Model_Calcs!M860*Sat_Data!$B$3*COS(RADIANS(L860))*COS(RADIANS(I860)))</f>
        <v>36368.764998442675</v>
      </c>
      <c r="O860">
        <f ca="1">DEGREES(ACOS(((Earth_Data!$B$1+Sat_Data!$B$2)/User_Model_Calcs!N860)*SQRT(1-COS(RADIANS(User_Model_Calcs!I860))^2*COS(RADIANS(User_Model_Calcs!B860))^2)))</f>
        <v>63.201922038464488</v>
      </c>
      <c r="P860">
        <f t="shared" ca="1" si="132"/>
        <v>8.7293388800967708</v>
      </c>
    </row>
    <row r="861" spans="1:16" x14ac:dyDescent="0.25">
      <c r="A861">
        <f t="shared" ca="1" si="128"/>
        <v>105.45380304884459</v>
      </c>
      <c r="B861">
        <f t="shared" ca="1" si="129"/>
        <v>-23.190239570729727</v>
      </c>
      <c r="C861" s="6">
        <v>20135.9375</v>
      </c>
      <c r="D861">
        <f t="shared" ca="1" si="130"/>
        <v>3</v>
      </c>
      <c r="E861" s="1">
        <v>0.65</v>
      </c>
      <c r="F861">
        <v>19.899999999999999</v>
      </c>
      <c r="G861">
        <f t="shared" ca="1" si="133"/>
        <v>54.048620189015942</v>
      </c>
      <c r="H861">
        <f t="shared" ca="1" si="131"/>
        <v>15.670463125506172</v>
      </c>
      <c r="I861">
        <f ca="1">User_Model_Calcs!A861-Sat_Data!$B$5</f>
        <v>-4.5461969511554088</v>
      </c>
      <c r="J861">
        <f ca="1">(Earth_Data!$B$1/SQRT(1-Earth_Data!$B$2^2*SIN(RADIANS(User_Model_Calcs!B861))^2))*COS(RADIANS(User_Model_Calcs!B861))</f>
        <v>5865.8472663137154</v>
      </c>
      <c r="K861">
        <f ca="1">((Earth_Data!$B$1*(1-Earth_Data!$B$2^2))/SQRT(1-Earth_Data!$B$2^2*SIN(RADIANS(User_Model_Calcs!B861))^2))*SIN(RADIANS(User_Model_Calcs!B861))</f>
        <v>-2496.0998258562186</v>
      </c>
      <c r="L861">
        <f t="shared" ca="1" si="134"/>
        <v>-23.051256308481694</v>
      </c>
      <c r="M861">
        <f t="shared" ca="1" si="135"/>
        <v>6374.8473309060146</v>
      </c>
      <c r="N861">
        <f ca="1">SQRT(User_Model_Calcs!M861^2+Sat_Data!$B$3^2-2*User_Model_Calcs!M861*Sat_Data!$B$3*COS(RADIANS(L861))*COS(RADIANS(I861)))</f>
        <v>36405.396361114545</v>
      </c>
      <c r="O861">
        <f ca="1">DEGREES(ACOS(((Earth_Data!$B$1+Sat_Data!$B$2)/User_Model_Calcs!N861)*SQRT(1-COS(RADIANS(User_Model_Calcs!I861))^2*COS(RADIANS(User_Model_Calcs!B861))^2)))</f>
        <v>62.366346538409402</v>
      </c>
      <c r="P861">
        <f t="shared" ca="1" si="132"/>
        <v>11.415657294399622</v>
      </c>
    </row>
    <row r="862" spans="1:16" x14ac:dyDescent="0.25">
      <c r="A862">
        <f t="shared" ca="1" si="128"/>
        <v>109.89965612163901</v>
      </c>
      <c r="B862">
        <f t="shared" ca="1" si="129"/>
        <v>-25.163243624969311</v>
      </c>
      <c r="C862" s="6">
        <v>20135.9375</v>
      </c>
      <c r="D862">
        <f t="shared" ca="1" si="130"/>
        <v>1.2</v>
      </c>
      <c r="E862" s="1">
        <v>0.65</v>
      </c>
      <c r="F862">
        <v>19.899999999999999</v>
      </c>
      <c r="G862">
        <f t="shared" ca="1" si="133"/>
        <v>46.089820015575185</v>
      </c>
      <c r="H862">
        <f t="shared" ca="1" si="131"/>
        <v>23.711521433907546</v>
      </c>
      <c r="I862">
        <f ca="1">User_Model_Calcs!A862-Sat_Data!$B$5</f>
        <v>-0.10034387836098801</v>
      </c>
      <c r="J862">
        <f ca="1">(Earth_Data!$B$1/SQRT(1-Earth_Data!$B$2^2*SIN(RADIANS(User_Model_Calcs!B862))^2))*COS(RADIANS(User_Model_Calcs!B862))</f>
        <v>5776.3512877566309</v>
      </c>
      <c r="K862">
        <f ca="1">((Earth_Data!$B$1*(1-Earth_Data!$B$2^2))/SQRT(1-Earth_Data!$B$2^2*SIN(RADIANS(User_Model_Calcs!B862))^2))*SIN(RADIANS(User_Model_Calcs!B862))</f>
        <v>-2695.4534089475987</v>
      </c>
      <c r="L862">
        <f t="shared" ca="1" si="134"/>
        <v>-25.015450199342787</v>
      </c>
      <c r="M862">
        <f t="shared" ca="1" si="135"/>
        <v>6374.3002187985248</v>
      </c>
      <c r="N862">
        <f ca="1">SQRT(User_Model_Calcs!M862^2+Sat_Data!$B$3^2-2*User_Model_Calcs!M862*Sat_Data!$B$3*COS(RADIANS(L862))*COS(RADIANS(I862)))</f>
        <v>36487.49626198542</v>
      </c>
      <c r="O862">
        <f ca="1">DEGREES(ACOS(((Earth_Data!$B$1+Sat_Data!$B$2)/User_Model_Calcs!N862)*SQRT(1-COS(RADIANS(User_Model_Calcs!I862))^2*COS(RADIANS(User_Model_Calcs!B862))^2)))</f>
        <v>60.570409320212761</v>
      </c>
      <c r="P862">
        <f t="shared" ca="1" si="132"/>
        <v>0.23599179437394299</v>
      </c>
    </row>
    <row r="863" spans="1:16" x14ac:dyDescent="0.25">
      <c r="A863">
        <f t="shared" ca="1" si="128"/>
        <v>110.1040262913574</v>
      </c>
      <c r="B863">
        <f t="shared" ca="1" si="129"/>
        <v>-24.378200951112564</v>
      </c>
      <c r="C863" s="6">
        <v>20135.9375</v>
      </c>
      <c r="D863">
        <f t="shared" ca="1" si="130"/>
        <v>0.75</v>
      </c>
      <c r="E863" s="1">
        <v>0.65</v>
      </c>
      <c r="F863">
        <v>19.899999999999999</v>
      </c>
      <c r="G863">
        <f t="shared" ca="1" si="133"/>
        <v>42.007420362456692</v>
      </c>
      <c r="H863">
        <f t="shared" ca="1" si="131"/>
        <v>18.321612198831581</v>
      </c>
      <c r="I863">
        <f ca="1">User_Model_Calcs!A863-Sat_Data!$B$5</f>
        <v>0.10402629135739971</v>
      </c>
      <c r="J863">
        <f ca="1">(Earth_Data!$B$1/SQRT(1-Earth_Data!$B$2^2*SIN(RADIANS(User_Model_Calcs!B863))^2))*COS(RADIANS(User_Model_Calcs!B863))</f>
        <v>5812.7857253021175</v>
      </c>
      <c r="K863">
        <f ca="1">((Earth_Data!$B$1*(1-Earth_Data!$B$2^2))/SQRT(1-Earth_Data!$B$2^2*SIN(RADIANS(User_Model_Calcs!B863))^2))*SIN(RADIANS(User_Model_Calcs!B863))</f>
        <v>-2616.4961507154449</v>
      </c>
      <c r="L863">
        <f t="shared" ca="1" si="134"/>
        <v>-24.233831884884637</v>
      </c>
      <c r="M863">
        <f t="shared" ca="1" si="135"/>
        <v>6374.5219424663374</v>
      </c>
      <c r="N863">
        <f ca="1">SQRT(User_Model_Calcs!M863^2+Sat_Data!$B$3^2-2*User_Model_Calcs!M863*Sat_Data!$B$3*COS(RADIANS(L863))*COS(RADIANS(I863)))</f>
        <v>36445.408731847085</v>
      </c>
      <c r="O863">
        <f ca="1">DEGREES(ACOS(((Earth_Data!$B$1+Sat_Data!$B$2)/User_Model_Calcs!N863)*SQRT(1-COS(RADIANS(User_Model_Calcs!I863))^2*COS(RADIANS(User_Model_Calcs!B863))^2)))</f>
        <v>61.475889912456864</v>
      </c>
      <c r="P863">
        <f t="shared" ca="1" si="132"/>
        <v>0.25202601957148302</v>
      </c>
    </row>
    <row r="864" spans="1:16" x14ac:dyDescent="0.25">
      <c r="A864">
        <f t="shared" ca="1" si="128"/>
        <v>107.20963591297924</v>
      </c>
      <c r="B864">
        <f t="shared" ca="1" si="129"/>
        <v>-24.834640629980619</v>
      </c>
      <c r="C864" s="6">
        <v>20135.9375</v>
      </c>
      <c r="D864">
        <f t="shared" ca="1" si="130"/>
        <v>1.2</v>
      </c>
      <c r="E864" s="1">
        <v>0.65</v>
      </c>
      <c r="F864">
        <v>19.899999999999999</v>
      </c>
      <c r="G864">
        <f t="shared" ca="1" si="133"/>
        <v>46.089820015575185</v>
      </c>
      <c r="H864">
        <f t="shared" ca="1" si="131"/>
        <v>21.99222192080164</v>
      </c>
      <c r="I864">
        <f ca="1">User_Model_Calcs!A864-Sat_Data!$B$5</f>
        <v>-2.7903640870207624</v>
      </c>
      <c r="J864">
        <f ca="1">(Earth_Data!$B$1/SQRT(1-Earth_Data!$B$2^2*SIN(RADIANS(User_Model_Calcs!B864))^2))*COS(RADIANS(User_Model_Calcs!B864))</f>
        <v>5791.7340944996358</v>
      </c>
      <c r="K864">
        <f ca="1">((Earth_Data!$B$1*(1-Earth_Data!$B$2^2))/SQRT(1-Earth_Data!$B$2^2*SIN(RADIANS(User_Model_Calcs!B864))^2))*SIN(RADIANS(User_Model_Calcs!B864))</f>
        <v>-2662.4632849929153</v>
      </c>
      <c r="L864">
        <f t="shared" ca="1" si="134"/>
        <v>-24.688267301075381</v>
      </c>
      <c r="M864">
        <f t="shared" ca="1" si="135"/>
        <v>6374.3936625631131</v>
      </c>
      <c r="N864">
        <f ca="1">SQRT(User_Model_Calcs!M864^2+Sat_Data!$B$3^2-2*User_Model_Calcs!M864*Sat_Data!$B$3*COS(RADIANS(L864))*COS(RADIANS(I864)))</f>
        <v>36477.660387559568</v>
      </c>
      <c r="O864">
        <f ca="1">DEGREES(ACOS(((Earth_Data!$B$1+Sat_Data!$B$2)/User_Model_Calcs!N864)*SQRT(1-COS(RADIANS(User_Model_Calcs!I864))^2*COS(RADIANS(User_Model_Calcs!B864))^2)))</f>
        <v>60.780744776480141</v>
      </c>
      <c r="P864">
        <f t="shared" ca="1" si="132"/>
        <v>6.6193603612262839</v>
      </c>
    </row>
    <row r="865" spans="1:16" x14ac:dyDescent="0.25">
      <c r="A865">
        <f t="shared" ca="1" si="128"/>
        <v>107.58115256187367</v>
      </c>
      <c r="B865">
        <f t="shared" ca="1" si="129"/>
        <v>-20.698502815685316</v>
      </c>
      <c r="C865" s="6">
        <v>20135.9375</v>
      </c>
      <c r="D865">
        <f t="shared" ca="1" si="130"/>
        <v>0.75</v>
      </c>
      <c r="E865" s="1">
        <v>0.65</v>
      </c>
      <c r="F865">
        <v>19.899999999999999</v>
      </c>
      <c r="G865">
        <f t="shared" ca="1" si="133"/>
        <v>42.007420362456692</v>
      </c>
      <c r="H865">
        <f t="shared" ca="1" si="131"/>
        <v>16.190009181602292</v>
      </c>
      <c r="I865">
        <f ca="1">User_Model_Calcs!A865-Sat_Data!$B$5</f>
        <v>-2.4188474381263347</v>
      </c>
      <c r="J865">
        <f ca="1">(Earth_Data!$B$1/SQRT(1-Earth_Data!$B$2^2*SIN(RADIANS(User_Model_Calcs!B865))^2))*COS(RADIANS(User_Model_Calcs!B865))</f>
        <v>5968.948418176401</v>
      </c>
      <c r="K865">
        <f ca="1">((Earth_Data!$B$1*(1-Earth_Data!$B$2^2))/SQRT(1-Earth_Data!$B$2^2*SIN(RADIANS(User_Model_Calcs!B865))^2))*SIN(RADIANS(User_Model_Calcs!B865))</f>
        <v>-2240.201283544211</v>
      </c>
      <c r="L865">
        <f t="shared" ca="1" si="134"/>
        <v>-20.571575583560055</v>
      </c>
      <c r="M865">
        <f t="shared" ca="1" si="135"/>
        <v>6375.4879820797787</v>
      </c>
      <c r="N865">
        <f ca="1">SQRT(User_Model_Calcs!M865^2+Sat_Data!$B$3^2-2*User_Model_Calcs!M865*Sat_Data!$B$3*COS(RADIANS(L865))*COS(RADIANS(I865)))</f>
        <v>36270.633862447226</v>
      </c>
      <c r="O865">
        <f ca="1">DEGREES(ACOS(((Earth_Data!$B$1+Sat_Data!$B$2)/User_Model_Calcs!N865)*SQRT(1-COS(RADIANS(User_Model_Calcs!I865))^2*COS(RADIANS(User_Model_Calcs!B865))^2)))</f>
        <v>65.579088712849654</v>
      </c>
      <c r="P865">
        <f t="shared" ca="1" si="132"/>
        <v>6.8152701067326795</v>
      </c>
    </row>
    <row r="866" spans="1:16" x14ac:dyDescent="0.25">
      <c r="A866">
        <f t="shared" ref="A866:A879" ca="1" si="136">107.947391934268+(RAND()*5-2.5)</f>
        <v>106.6949576765215</v>
      </c>
      <c r="B866">
        <f t="shared" ref="B866:B901" ca="1" si="137">-23.1146709996734+(RAND()*5-2.5)</f>
        <v>-22.51006486088194</v>
      </c>
      <c r="C866" s="6">
        <v>20135.9375</v>
      </c>
      <c r="D866">
        <f t="shared" ca="1" si="130"/>
        <v>0.75</v>
      </c>
      <c r="E866" s="1">
        <v>0.65</v>
      </c>
      <c r="F866">
        <v>19.899999999999999</v>
      </c>
      <c r="G866">
        <f t="shared" ca="1" si="133"/>
        <v>42.007420362456692</v>
      </c>
      <c r="H866">
        <f t="shared" ca="1" si="131"/>
        <v>23.90849447510297</v>
      </c>
      <c r="I866">
        <f ca="1">User_Model_Calcs!A866-Sat_Data!$B$5</f>
        <v>-3.3050423234785029</v>
      </c>
      <c r="J866">
        <f ca="1">(Earth_Data!$B$1/SQRT(1-Earth_Data!$B$2^2*SIN(RADIANS(User_Model_Calcs!B866))^2))*COS(RADIANS(User_Model_Calcs!B866))</f>
        <v>5895.0970504287707</v>
      </c>
      <c r="K866">
        <f ca="1">((Earth_Data!$B$1*(1-Earth_Data!$B$2^2))/SQRT(1-Earth_Data!$B$2^2*SIN(RADIANS(User_Model_Calcs!B866))^2))*SIN(RADIANS(User_Model_Calcs!B866))</f>
        <v>-2426.6874962949696</v>
      </c>
      <c r="L866">
        <f t="shared" ca="1" si="134"/>
        <v>-22.374272715145793</v>
      </c>
      <c r="M866">
        <f t="shared" ca="1" si="135"/>
        <v>6375.0279559111223</v>
      </c>
      <c r="N866">
        <f ca="1">SQRT(User_Model_Calcs!M866^2+Sat_Data!$B$3^2-2*User_Model_Calcs!M866*Sat_Data!$B$3*COS(RADIANS(L866))*COS(RADIANS(I866)))</f>
        <v>36361.506167249245</v>
      </c>
      <c r="O866">
        <f ca="1">DEGREES(ACOS(((Earth_Data!$B$1+Sat_Data!$B$2)/User_Model_Calcs!N866)*SQRT(1-COS(RADIANS(User_Model_Calcs!I866))^2*COS(RADIANS(User_Model_Calcs!B866))^2)))</f>
        <v>63.370710708999155</v>
      </c>
      <c r="P866">
        <f t="shared" ca="1" si="132"/>
        <v>8.5777541311090459</v>
      </c>
    </row>
    <row r="867" spans="1:16" x14ac:dyDescent="0.25">
      <c r="A867">
        <f t="shared" ca="1" si="136"/>
        <v>106.74475355567536</v>
      </c>
      <c r="B867">
        <f t="shared" ca="1" si="137"/>
        <v>-23.971030489895529</v>
      </c>
      <c r="C867" s="6">
        <v>20135.9375</v>
      </c>
      <c r="D867">
        <f t="shared" ca="1" si="130"/>
        <v>3</v>
      </c>
      <c r="E867" s="1">
        <v>0.65</v>
      </c>
      <c r="F867">
        <v>19.899999999999999</v>
      </c>
      <c r="G867">
        <f t="shared" ca="1" si="133"/>
        <v>54.048620189015942</v>
      </c>
      <c r="H867">
        <f t="shared" ca="1" si="131"/>
        <v>19.82914336174186</v>
      </c>
      <c r="I867">
        <f ca="1">User_Model_Calcs!A867-Sat_Data!$B$5</f>
        <v>-3.2552464443246407</v>
      </c>
      <c r="J867">
        <f ca="1">(Earth_Data!$B$1/SQRT(1-Earth_Data!$B$2^2*SIN(RADIANS(User_Model_Calcs!B867))^2))*COS(RADIANS(User_Model_Calcs!B867))</f>
        <v>5831.2543846438311</v>
      </c>
      <c r="K867">
        <f ca="1">((Earth_Data!$B$1*(1-Earth_Data!$B$2^2))/SQRT(1-Earth_Data!$B$2^2*SIN(RADIANS(User_Model_Calcs!B867))^2))*SIN(RADIANS(User_Model_Calcs!B867))</f>
        <v>-2575.3527816937203</v>
      </c>
      <c r="L867">
        <f t="shared" ca="1" si="134"/>
        <v>-23.828480079238982</v>
      </c>
      <c r="M867">
        <f t="shared" ca="1" si="135"/>
        <v>6374.6348639436192</v>
      </c>
      <c r="N867">
        <f ca="1">SQRT(User_Model_Calcs!M867^2+Sat_Data!$B$3^2-2*User_Model_Calcs!M867*Sat_Data!$B$3*COS(RADIANS(L867))*COS(RADIANS(I867)))</f>
        <v>36434.934516774963</v>
      </c>
      <c r="O867">
        <f ca="1">DEGREES(ACOS(((Earth_Data!$B$1+Sat_Data!$B$2)/User_Model_Calcs!N867)*SQRT(1-COS(RADIANS(User_Model_Calcs!I867))^2*COS(RADIANS(User_Model_Calcs!B867))^2)))</f>
        <v>61.707166051739271</v>
      </c>
      <c r="P867">
        <f t="shared" ca="1" si="132"/>
        <v>7.96926763813814</v>
      </c>
    </row>
    <row r="868" spans="1:16" x14ac:dyDescent="0.25">
      <c r="A868">
        <f t="shared" ca="1" si="136"/>
        <v>108.14693324962704</v>
      </c>
      <c r="B868">
        <f t="shared" ca="1" si="137"/>
        <v>-25.458219867872014</v>
      </c>
      <c r="C868" s="6">
        <v>20135.9375</v>
      </c>
      <c r="D868">
        <f t="shared" ca="1" si="130"/>
        <v>3</v>
      </c>
      <c r="E868" s="1">
        <v>0.65</v>
      </c>
      <c r="F868">
        <v>19.899999999999999</v>
      </c>
      <c r="G868">
        <f t="shared" ca="1" si="133"/>
        <v>54.048620189015942</v>
      </c>
      <c r="H868">
        <f t="shared" ca="1" si="131"/>
        <v>20.143661787114514</v>
      </c>
      <c r="I868">
        <f ca="1">User_Model_Calcs!A868-Sat_Data!$B$5</f>
        <v>-1.8530667503729603</v>
      </c>
      <c r="J868">
        <f ca="1">(Earth_Data!$B$1/SQRT(1-Earth_Data!$B$2^2*SIN(RADIANS(User_Model_Calcs!B868))^2))*COS(RADIANS(User_Model_Calcs!B868))</f>
        <v>5762.3811019622008</v>
      </c>
      <c r="K868">
        <f ca="1">((Earth_Data!$B$1*(1-Earth_Data!$B$2^2))/SQRT(1-Earth_Data!$B$2^2*SIN(RADIANS(User_Model_Calcs!B868))^2))*SIN(RADIANS(User_Model_Calcs!B868))</f>
        <v>-2724.9932424757721</v>
      </c>
      <c r="L868">
        <f t="shared" ca="1" si="134"/>
        <v>-25.309168117718681</v>
      </c>
      <c r="M868">
        <f t="shared" ca="1" si="135"/>
        <v>6374.2155702321306</v>
      </c>
      <c r="N868">
        <f ca="1">SQRT(User_Model_Calcs!M868^2+Sat_Data!$B$3^2-2*User_Model_Calcs!M868*Sat_Data!$B$3*COS(RADIANS(L868))*COS(RADIANS(I868)))</f>
        <v>36507.091943788386</v>
      </c>
      <c r="O868">
        <f ca="1">DEGREES(ACOS(((Earth_Data!$B$1+Sat_Data!$B$2)/User_Model_Calcs!N868)*SQRT(1-COS(RADIANS(User_Model_Calcs!I868))^2*COS(RADIANS(User_Model_Calcs!B868))^2)))</f>
        <v>60.158285069249416</v>
      </c>
      <c r="P868">
        <f t="shared" ca="1" si="132"/>
        <v>4.3043211060872553</v>
      </c>
    </row>
    <row r="869" spans="1:16" x14ac:dyDescent="0.25">
      <c r="A869">
        <f t="shared" ca="1" si="136"/>
        <v>106.03176029227357</v>
      </c>
      <c r="B869">
        <f t="shared" ca="1" si="137"/>
        <v>-25.255584180883275</v>
      </c>
      <c r="C869" s="6">
        <v>20135.9375</v>
      </c>
      <c r="D869">
        <f t="shared" ca="1" si="130"/>
        <v>0.75</v>
      </c>
      <c r="E869" s="1">
        <v>0.65</v>
      </c>
      <c r="F869">
        <v>19.899999999999999</v>
      </c>
      <c r="G869">
        <f t="shared" ca="1" si="133"/>
        <v>42.007420362456692</v>
      </c>
      <c r="H869">
        <f t="shared" ca="1" si="131"/>
        <v>14.119204554996355</v>
      </c>
      <c r="I869">
        <f ca="1">User_Model_Calcs!A869-Sat_Data!$B$5</f>
        <v>-3.9682397077264255</v>
      </c>
      <c r="J869">
        <f ca="1">(Earth_Data!$B$1/SQRT(1-Earth_Data!$B$2^2*SIN(RADIANS(User_Model_Calcs!B869))^2))*COS(RADIANS(User_Model_Calcs!B869))</f>
        <v>5771.994419000931</v>
      </c>
      <c r="K869">
        <f ca="1">((Earth_Data!$B$1*(1-Earth_Data!$B$2^2))/SQRT(1-Earth_Data!$B$2^2*SIN(RADIANS(User_Model_Calcs!B869))^2))*SIN(RADIANS(User_Model_Calcs!B869))</f>
        <v>-2704.7082790026393</v>
      </c>
      <c r="L869">
        <f t="shared" ca="1" si="134"/>
        <v>-25.107395163972523</v>
      </c>
      <c r="M869">
        <f t="shared" ca="1" si="135"/>
        <v>6374.2737976559583</v>
      </c>
      <c r="N869">
        <f ca="1">SQRT(User_Model_Calcs!M869^2+Sat_Data!$B$3^2-2*User_Model_Calcs!M869*Sat_Data!$B$3*COS(RADIANS(L869))*COS(RADIANS(I869)))</f>
        <v>36508.500931561131</v>
      </c>
      <c r="O869">
        <f ca="1">DEGREES(ACOS(((Earth_Data!$B$1+Sat_Data!$B$2)/User_Model_Calcs!N869)*SQRT(1-COS(RADIANS(User_Model_Calcs!I869))^2*COS(RADIANS(User_Model_Calcs!B869))^2)))</f>
        <v>60.130564099666756</v>
      </c>
      <c r="P869">
        <f t="shared" ca="1" si="132"/>
        <v>9.2348653651161037</v>
      </c>
    </row>
    <row r="870" spans="1:16" x14ac:dyDescent="0.25">
      <c r="A870">
        <f t="shared" ca="1" si="136"/>
        <v>106.39675398340258</v>
      </c>
      <c r="B870">
        <f t="shared" ca="1" si="137"/>
        <v>-21.132603102429631</v>
      </c>
      <c r="C870" s="6">
        <v>20135.9375</v>
      </c>
      <c r="D870">
        <f t="shared" ca="1" si="130"/>
        <v>0.75</v>
      </c>
      <c r="E870" s="1">
        <v>0.65</v>
      </c>
      <c r="F870">
        <v>19.899999999999999</v>
      </c>
      <c r="G870">
        <f t="shared" ca="1" si="133"/>
        <v>42.007420362456692</v>
      </c>
      <c r="H870">
        <f t="shared" ca="1" si="131"/>
        <v>16.580010931393524</v>
      </c>
      <c r="I870">
        <f ca="1">User_Model_Calcs!A870-Sat_Data!$B$5</f>
        <v>-3.6032460165974243</v>
      </c>
      <c r="J870">
        <f ca="1">(Earth_Data!$B$1/SQRT(1-Earth_Data!$B$2^2*SIN(RADIANS(User_Model_Calcs!B870))^2))*COS(RADIANS(User_Model_Calcs!B870))</f>
        <v>5951.7907868578513</v>
      </c>
      <c r="K870">
        <f ca="1">((Earth_Data!$B$1*(1-Earth_Data!$B$2^2))/SQRT(1-Earth_Data!$B$2^2*SIN(RADIANS(User_Model_Calcs!B870))^2))*SIN(RADIANS(User_Model_Calcs!B870))</f>
        <v>-2285.0961028940956</v>
      </c>
      <c r="L870">
        <f t="shared" ca="1" si="134"/>
        <v>-21.003504350441013</v>
      </c>
      <c r="M870">
        <f t="shared" ca="1" si="135"/>
        <v>6375.38059804964</v>
      </c>
      <c r="N870">
        <f ca="1">SQRT(User_Model_Calcs!M870^2+Sat_Data!$B$3^2-2*User_Model_Calcs!M870*Sat_Data!$B$3*COS(RADIANS(L870))*COS(RADIANS(I870)))</f>
        <v>36298.045118385264</v>
      </c>
      <c r="O870">
        <f ca="1">DEGREES(ACOS(((Earth_Data!$B$1+Sat_Data!$B$2)/User_Model_Calcs!N870)*SQRT(1-COS(RADIANS(User_Model_Calcs!I870))^2*COS(RADIANS(User_Model_Calcs!B870))^2)))</f>
        <v>64.894142669540372</v>
      </c>
      <c r="P870">
        <f t="shared" ca="1" si="132"/>
        <v>9.9076186986529375</v>
      </c>
    </row>
    <row r="871" spans="1:16" x14ac:dyDescent="0.25">
      <c r="A871">
        <f t="shared" ca="1" si="136"/>
        <v>109.96739108943537</v>
      </c>
      <c r="B871">
        <f t="shared" ca="1" si="137"/>
        <v>-24.187061233780419</v>
      </c>
      <c r="C871" s="6">
        <v>20135.9375</v>
      </c>
      <c r="D871">
        <f t="shared" ca="1" si="130"/>
        <v>3</v>
      </c>
      <c r="E871" s="1">
        <v>0.65</v>
      </c>
      <c r="F871">
        <v>19.899999999999999</v>
      </c>
      <c r="G871">
        <f t="shared" ca="1" si="133"/>
        <v>54.048620189015942</v>
      </c>
      <c r="H871">
        <f t="shared" ca="1" si="131"/>
        <v>23.294963869001634</v>
      </c>
      <c r="I871">
        <f ca="1">User_Model_Calcs!A871-Sat_Data!$B$5</f>
        <v>-3.260891056463322E-2</v>
      </c>
      <c r="J871">
        <f ca="1">(Earth_Data!$B$1/SQRT(1-Earth_Data!$B$2^2*SIN(RADIANS(User_Model_Calcs!B871))^2))*COS(RADIANS(User_Model_Calcs!B871))</f>
        <v>5821.4920777030593</v>
      </c>
      <c r="K871">
        <f ca="1">((Earth_Data!$B$1*(1-Earth_Data!$B$2^2))/SQRT(1-Earth_Data!$B$2^2*SIN(RADIANS(User_Model_Calcs!B871))^2))*SIN(RADIANS(User_Model_Calcs!B871))</f>
        <v>-2597.1981221299429</v>
      </c>
      <c r="L871">
        <f t="shared" ca="1" si="134"/>
        <v>-24.043542321216453</v>
      </c>
      <c r="M871">
        <f t="shared" ca="1" si="135"/>
        <v>6374.5751306541824</v>
      </c>
      <c r="N871">
        <f ca="1">SQRT(User_Model_Calcs!M871^2+Sat_Data!$B$3^2-2*User_Model_Calcs!M871*Sat_Data!$B$3*COS(RADIANS(L871))*COS(RADIANS(I871)))</f>
        <v>36435.334163371364</v>
      </c>
      <c r="O871">
        <f ca="1">DEGREES(ACOS(((Earth_Data!$B$1+Sat_Data!$B$2)/User_Model_Calcs!N871)*SQRT(1-COS(RADIANS(User_Model_Calcs!I871))^2*COS(RADIANS(User_Model_Calcs!B871))^2)))</f>
        <v>61.69675231630638</v>
      </c>
      <c r="P871">
        <f t="shared" ca="1" si="132"/>
        <v>7.9588812651612578E-2</v>
      </c>
    </row>
    <row r="872" spans="1:16" x14ac:dyDescent="0.25">
      <c r="A872">
        <f t="shared" ca="1" si="136"/>
        <v>106.88569202825259</v>
      </c>
      <c r="B872">
        <f t="shared" ca="1" si="137"/>
        <v>-21.537883173303698</v>
      </c>
      <c r="C872" s="6">
        <v>20135.9375</v>
      </c>
      <c r="D872">
        <f t="shared" ca="1" si="130"/>
        <v>3</v>
      </c>
      <c r="E872" s="1">
        <v>0.65</v>
      </c>
      <c r="F872">
        <v>19.899999999999999</v>
      </c>
      <c r="G872">
        <f t="shared" ca="1" si="133"/>
        <v>54.048620189015942</v>
      </c>
      <c r="H872">
        <f t="shared" ca="1" si="131"/>
        <v>18.608509228946509</v>
      </c>
      <c r="I872">
        <f ca="1">User_Model_Calcs!A872-Sat_Data!$B$5</f>
        <v>-3.114307971747408</v>
      </c>
      <c r="J872">
        <f ca="1">(Earth_Data!$B$1/SQRT(1-Earth_Data!$B$2^2*SIN(RADIANS(User_Model_Calcs!B872))^2))*COS(RADIANS(User_Model_Calcs!B872))</f>
        <v>5935.4648614060707</v>
      </c>
      <c r="K872">
        <f ca="1">((Earth_Data!$B$1*(1-Earth_Data!$B$2^2))/SQRT(1-Earth_Data!$B$2^2*SIN(RADIANS(User_Model_Calcs!B872))^2))*SIN(RADIANS(User_Model_Calcs!B872))</f>
        <v>-2326.8939472977022</v>
      </c>
      <c r="L872">
        <f t="shared" ca="1" si="134"/>
        <v>-21.40678361674534</v>
      </c>
      <c r="M872">
        <f t="shared" ca="1" si="135"/>
        <v>6375.2787047278862</v>
      </c>
      <c r="N872">
        <f ca="1">SQRT(User_Model_Calcs!M872^2+Sat_Data!$B$3^2-2*User_Model_Calcs!M872*Sat_Data!$B$3*COS(RADIANS(L872))*COS(RADIANS(I872)))</f>
        <v>36313.503680684335</v>
      </c>
      <c r="O872">
        <f ca="1">DEGREES(ACOS(((Earth_Data!$B$1+Sat_Data!$B$2)/User_Model_Calcs!N872)*SQRT(1-COS(RADIANS(User_Model_Calcs!I872))^2*COS(RADIANS(User_Model_Calcs!B872))^2)))</f>
        <v>64.514434935671275</v>
      </c>
      <c r="P872">
        <f t="shared" ca="1" si="132"/>
        <v>8.4301634490319728</v>
      </c>
    </row>
    <row r="873" spans="1:16" x14ac:dyDescent="0.25">
      <c r="A873">
        <f t="shared" ca="1" si="136"/>
        <v>106.82482346099985</v>
      </c>
      <c r="B873">
        <f t="shared" ca="1" si="137"/>
        <v>-21.143435879928798</v>
      </c>
      <c r="C873" s="6">
        <v>20135.9375</v>
      </c>
      <c r="D873">
        <f t="shared" ca="1" si="130"/>
        <v>1.2</v>
      </c>
      <c r="E873" s="1">
        <v>0.65</v>
      </c>
      <c r="F873">
        <v>19.899999999999999</v>
      </c>
      <c r="G873">
        <f t="shared" ca="1" si="133"/>
        <v>46.089820015575185</v>
      </c>
      <c r="H873">
        <f t="shared" ca="1" si="131"/>
        <v>16.593051456884577</v>
      </c>
      <c r="I873">
        <f ca="1">User_Model_Calcs!A873-Sat_Data!$B$5</f>
        <v>-3.1751765390001481</v>
      </c>
      <c r="J873">
        <f ca="1">(Earth_Data!$B$1/SQRT(1-Earth_Data!$B$2^2*SIN(RADIANS(User_Model_Calcs!B873))^2))*COS(RADIANS(User_Model_Calcs!B873))</f>
        <v>5951.3582668445797</v>
      </c>
      <c r="K873">
        <f ca="1">((Earth_Data!$B$1*(1-Earth_Data!$B$2^2))/SQRT(1-Earth_Data!$B$2^2*SIN(RADIANS(User_Model_Calcs!B873))^2))*SIN(RADIANS(User_Model_Calcs!B873))</f>
        <v>-2286.2147939234192</v>
      </c>
      <c r="L873">
        <f t="shared" ca="1" si="134"/>
        <v>-21.014283312844817</v>
      </c>
      <c r="M873">
        <f t="shared" ca="1" si="135"/>
        <v>6375.3778950187434</v>
      </c>
      <c r="N873">
        <f ca="1">SQRT(User_Model_Calcs!M873^2+Sat_Data!$B$3^2-2*User_Model_Calcs!M873*Sat_Data!$B$3*COS(RADIANS(L873))*COS(RADIANS(I873)))</f>
        <v>36295.492539544641</v>
      </c>
      <c r="O873">
        <f ca="1">DEGREES(ACOS(((Earth_Data!$B$1+Sat_Data!$B$2)/User_Model_Calcs!N873)*SQRT(1-COS(RADIANS(User_Model_Calcs!I873))^2*COS(RADIANS(User_Model_Calcs!B873))^2)))</f>
        <v>64.95675267221894</v>
      </c>
      <c r="P873">
        <f t="shared" ca="1" si="132"/>
        <v>8.7432396709046198</v>
      </c>
    </row>
    <row r="874" spans="1:16" x14ac:dyDescent="0.25">
      <c r="A874">
        <f t="shared" ca="1" si="136"/>
        <v>105.67693206263164</v>
      </c>
      <c r="B874">
        <f t="shared" ca="1" si="137"/>
        <v>-21.573805880237693</v>
      </c>
      <c r="C874" s="6">
        <v>20135.9375</v>
      </c>
      <c r="D874">
        <f t="shared" ca="1" si="130"/>
        <v>1.2</v>
      </c>
      <c r="E874" s="1">
        <v>0.65</v>
      </c>
      <c r="F874">
        <v>19.899999999999999</v>
      </c>
      <c r="G874">
        <f t="shared" ca="1" si="133"/>
        <v>46.089820015575185</v>
      </c>
      <c r="H874">
        <f t="shared" ca="1" si="131"/>
        <v>20.649604371538043</v>
      </c>
      <c r="I874">
        <f ca="1">User_Model_Calcs!A874-Sat_Data!$B$5</f>
        <v>-4.3230679373683643</v>
      </c>
      <c r="J874">
        <f ca="1">(Earth_Data!$B$1/SQRT(1-Earth_Data!$B$2^2*SIN(RADIANS(User_Model_Calcs!B874))^2))*COS(RADIANS(User_Model_Calcs!B874))</f>
        <v>5934.0034894948185</v>
      </c>
      <c r="K874">
        <f ca="1">((Earth_Data!$B$1*(1-Earth_Data!$B$2^2))/SQRT(1-Earth_Data!$B$2^2*SIN(RADIANS(User_Model_Calcs!B874))^2))*SIN(RADIANS(User_Model_Calcs!B874))</f>
        <v>-2330.5932782373766</v>
      </c>
      <c r="L874">
        <f t="shared" ca="1" si="134"/>
        <v>-21.442530229613908</v>
      </c>
      <c r="M874">
        <f t="shared" ca="1" si="135"/>
        <v>6375.2695975858087</v>
      </c>
      <c r="N874">
        <f ca="1">SQRT(User_Model_Calcs!M874^2+Sat_Data!$B$3^2-2*User_Model_Calcs!M874*Sat_Data!$B$3*COS(RADIANS(L874))*COS(RADIANS(I874)))</f>
        <v>36324.62214810658</v>
      </c>
      <c r="O874">
        <f ca="1">DEGREES(ACOS(((Earth_Data!$B$1+Sat_Data!$B$2)/User_Model_Calcs!N874)*SQRT(1-COS(RADIANS(User_Model_Calcs!I874))^2*COS(RADIANS(User_Model_Calcs!B874))^2)))</f>
        <v>64.246677957477416</v>
      </c>
      <c r="P874">
        <f t="shared" ca="1" si="132"/>
        <v>11.617555964780582</v>
      </c>
    </row>
    <row r="875" spans="1:16" x14ac:dyDescent="0.25">
      <c r="A875">
        <f t="shared" ca="1" si="136"/>
        <v>108.07762996193031</v>
      </c>
      <c r="B875">
        <f t="shared" ca="1" si="137"/>
        <v>-24.959233792937638</v>
      </c>
      <c r="C875" s="6">
        <v>20135.9375</v>
      </c>
      <c r="D875">
        <f t="shared" ca="1" si="130"/>
        <v>3</v>
      </c>
      <c r="E875" s="1">
        <v>0.65</v>
      </c>
      <c r="F875">
        <v>19.899999999999999</v>
      </c>
      <c r="G875">
        <f t="shared" ca="1" si="133"/>
        <v>54.048620189015942</v>
      </c>
      <c r="H875">
        <f t="shared" ca="1" si="131"/>
        <v>16.488186380498664</v>
      </c>
      <c r="I875">
        <f ca="1">User_Model_Calcs!A875-Sat_Data!$B$5</f>
        <v>-1.9223700380696869</v>
      </c>
      <c r="J875">
        <f ca="1">(Earth_Data!$B$1/SQRT(1-Earth_Data!$B$2^2*SIN(RADIANS(User_Model_Calcs!B875))^2))*COS(RADIANS(User_Model_Calcs!B875))</f>
        <v>5785.9238985880947</v>
      </c>
      <c r="K875">
        <f ca="1">((Earth_Data!$B$1*(1-Earth_Data!$B$2^2))/SQRT(1-Earth_Data!$B$2^2*SIN(RADIANS(User_Model_Calcs!B875))^2))*SIN(RADIANS(User_Model_Calcs!B875))</f>
        <v>-2674.9820327480161</v>
      </c>
      <c r="L875">
        <f t="shared" ca="1" si="134"/>
        <v>-24.812319757848964</v>
      </c>
      <c r="M875">
        <f t="shared" ca="1" si="135"/>
        <v>6374.3583391410903</v>
      </c>
      <c r="N875">
        <f ca="1">SQRT(User_Model_Calcs!M875^2+Sat_Data!$B$3^2-2*User_Model_Calcs!M875*Sat_Data!$B$3*COS(RADIANS(L875))*COS(RADIANS(I875)))</f>
        <v>36480.196514657189</v>
      </c>
      <c r="O875">
        <f ca="1">DEGREES(ACOS(((Earth_Data!$B$1+Sat_Data!$B$2)/User_Model_Calcs!N875)*SQRT(1-COS(RADIANS(User_Model_Calcs!I875))^2*COS(RADIANS(User_Model_Calcs!B875))^2)))</f>
        <v>60.726068550699175</v>
      </c>
      <c r="P875">
        <f t="shared" ca="1" si="132"/>
        <v>4.5478026707551056</v>
      </c>
    </row>
    <row r="876" spans="1:16" x14ac:dyDescent="0.25">
      <c r="A876">
        <f t="shared" ca="1" si="136"/>
        <v>105.80542303216328</v>
      </c>
      <c r="B876">
        <f t="shared" ca="1" si="137"/>
        <v>-23.469699094881232</v>
      </c>
      <c r="C876" s="6">
        <v>20135.9375</v>
      </c>
      <c r="D876">
        <f t="shared" ca="1" si="130"/>
        <v>1.2</v>
      </c>
      <c r="E876" s="1">
        <v>0.65</v>
      </c>
      <c r="F876">
        <v>19.899999999999999</v>
      </c>
      <c r="G876">
        <f t="shared" ca="1" si="133"/>
        <v>46.089820015575185</v>
      </c>
      <c r="H876">
        <f t="shared" ca="1" si="131"/>
        <v>21.248379398024891</v>
      </c>
      <c r="I876">
        <f ca="1">User_Model_Calcs!A876-Sat_Data!$B$5</f>
        <v>-4.1945769678367242</v>
      </c>
      <c r="J876">
        <f ca="1">(Earth_Data!$B$1/SQRT(1-Earth_Data!$B$2^2*SIN(RADIANS(User_Model_Calcs!B876))^2))*COS(RADIANS(User_Model_Calcs!B876))</f>
        <v>5853.5903666383492</v>
      </c>
      <c r="K876">
        <f ca="1">((Earth_Data!$B$1*(1-Earth_Data!$B$2^2))/SQRT(1-Earth_Data!$B$2^2*SIN(RADIANS(User_Model_Calcs!B876))^2))*SIN(RADIANS(User_Model_Calcs!B876))</f>
        <v>-2524.5190998705216</v>
      </c>
      <c r="L876">
        <f t="shared" ca="1" si="134"/>
        <v>-23.329427164761039</v>
      </c>
      <c r="M876">
        <f t="shared" ca="1" si="135"/>
        <v>6374.7719069792884</v>
      </c>
      <c r="N876">
        <f ca="1">SQRT(User_Model_Calcs!M876^2+Sat_Data!$B$3^2-2*User_Model_Calcs!M876*Sat_Data!$B$3*COS(RADIANS(L876))*COS(RADIANS(I876)))</f>
        <v>36416.362093822005</v>
      </c>
      <c r="O876">
        <f ca="1">DEGREES(ACOS(((Earth_Data!$B$1+Sat_Data!$B$2)/User_Model_Calcs!N876)*SQRT(1-COS(RADIANS(User_Model_Calcs!I876))^2*COS(RADIANS(User_Model_Calcs!B876))^2)))</f>
        <v>62.119983288869911</v>
      </c>
      <c r="P876">
        <f t="shared" ca="1" si="132"/>
        <v>10.434111457228001</v>
      </c>
    </row>
    <row r="877" spans="1:16" x14ac:dyDescent="0.25">
      <c r="A877">
        <f t="shared" ca="1" si="136"/>
        <v>108.67544736162608</v>
      </c>
      <c r="B877">
        <f t="shared" ca="1" si="137"/>
        <v>-25.360612643840525</v>
      </c>
      <c r="C877" s="6">
        <v>20135.9375</v>
      </c>
      <c r="D877">
        <f t="shared" ca="1" si="130"/>
        <v>0.75</v>
      </c>
      <c r="E877" s="1">
        <v>0.65</v>
      </c>
      <c r="F877">
        <v>19.899999999999999</v>
      </c>
      <c r="G877">
        <f t="shared" ca="1" si="133"/>
        <v>42.007420362456692</v>
      </c>
      <c r="H877">
        <f t="shared" ca="1" si="131"/>
        <v>23.895123432950296</v>
      </c>
      <c r="I877">
        <f ca="1">User_Model_Calcs!A877-Sat_Data!$B$5</f>
        <v>-1.3245526383739161</v>
      </c>
      <c r="J877">
        <f ca="1">(Earth_Data!$B$1/SQRT(1-Earth_Data!$B$2^2*SIN(RADIANS(User_Model_Calcs!B877))^2))*COS(RADIANS(User_Model_Calcs!B877))</f>
        <v>5767.0207121074036</v>
      </c>
      <c r="K877">
        <f ca="1">((Earth_Data!$B$1*(1-Earth_Data!$B$2^2))/SQRT(1-Earth_Data!$B$2^2*SIN(RADIANS(User_Model_Calcs!B877))^2))*SIN(RADIANS(User_Model_Calcs!B877))</f>
        <v>-2715.2263891432917</v>
      </c>
      <c r="L877">
        <f t="shared" ca="1" si="134"/>
        <v>-25.211975539787158</v>
      </c>
      <c r="M877">
        <f t="shared" ca="1" si="135"/>
        <v>6374.2436600883011</v>
      </c>
      <c r="N877">
        <f ca="1">SQRT(User_Model_Calcs!M877^2+Sat_Data!$B$3^2-2*User_Model_Calcs!M877*Sat_Data!$B$3*COS(RADIANS(L877))*COS(RADIANS(I877)))</f>
        <v>36500.036910951545</v>
      </c>
      <c r="O877">
        <f ca="1">DEGREES(ACOS(((Earth_Data!$B$1+Sat_Data!$B$2)/User_Model_Calcs!N877)*SQRT(1-COS(RADIANS(User_Model_Calcs!I877))^2*COS(RADIANS(User_Model_Calcs!B877))^2)))</f>
        <v>60.305969530691009</v>
      </c>
      <c r="P877">
        <f t="shared" ca="1" si="132"/>
        <v>3.0900317245129045</v>
      </c>
    </row>
    <row r="878" spans="1:16" x14ac:dyDescent="0.25">
      <c r="A878">
        <f t="shared" ca="1" si="136"/>
        <v>109.07486759499493</v>
      </c>
      <c r="B878">
        <f t="shared" ca="1" si="137"/>
        <v>-23.893067322777313</v>
      </c>
      <c r="C878" s="6">
        <v>20135.9375</v>
      </c>
      <c r="D878">
        <f t="shared" ca="1" si="130"/>
        <v>1.2</v>
      </c>
      <c r="E878" s="1">
        <v>0.65</v>
      </c>
      <c r="F878">
        <v>19.899999999999999</v>
      </c>
      <c r="G878">
        <f t="shared" ca="1" si="133"/>
        <v>46.089820015575185</v>
      </c>
      <c r="H878">
        <f t="shared" ca="1" si="131"/>
        <v>18.918498530841102</v>
      </c>
      <c r="I878">
        <f ca="1">User_Model_Calcs!A878-Sat_Data!$B$5</f>
        <v>-0.92513240500507266</v>
      </c>
      <c r="J878">
        <f ca="1">(Earth_Data!$B$1/SQRT(1-Earth_Data!$B$2^2*SIN(RADIANS(User_Model_Calcs!B878))^2))*COS(RADIANS(User_Model_Calcs!B878))</f>
        <v>5834.7571926057099</v>
      </c>
      <c r="K878">
        <f ca="1">((Earth_Data!$B$1*(1-Earth_Data!$B$2^2))/SQRT(1-Earth_Data!$B$2^2*SIN(RADIANS(User_Model_Calcs!B878))^2))*SIN(RADIANS(User_Model_Calcs!B878))</f>
        <v>-2567.4601681711461</v>
      </c>
      <c r="L878">
        <f t="shared" ca="1" si="134"/>
        <v>-23.750868414079662</v>
      </c>
      <c r="M878">
        <f t="shared" ca="1" si="135"/>
        <v>6374.6563210740605</v>
      </c>
      <c r="N878">
        <f ca="1">SQRT(User_Model_Calcs!M878^2+Sat_Data!$B$3^2-2*User_Model_Calcs!M878*Sat_Data!$B$3*COS(RADIANS(L878))*COS(RADIANS(I878)))</f>
        <v>36420.873759822731</v>
      </c>
      <c r="O878">
        <f ca="1">DEGREES(ACOS(((Earth_Data!$B$1+Sat_Data!$B$2)/User_Model_Calcs!N878)*SQRT(1-COS(RADIANS(User_Model_Calcs!I878))^2*COS(RADIANS(User_Model_Calcs!B878))^2)))</f>
        <v>62.016823551287224</v>
      </c>
      <c r="P878">
        <f t="shared" ca="1" si="132"/>
        <v>2.2830923014059215</v>
      </c>
    </row>
    <row r="879" spans="1:16" x14ac:dyDescent="0.25">
      <c r="A879">
        <f t="shared" ca="1" si="136"/>
        <v>105.98188492117585</v>
      </c>
      <c r="B879">
        <f t="shared" ca="1" si="137"/>
        <v>-23.970220259948913</v>
      </c>
      <c r="C879" s="6">
        <v>20135.9375</v>
      </c>
      <c r="D879">
        <f t="shared" ca="1" si="130"/>
        <v>0.75</v>
      </c>
      <c r="E879" s="1">
        <v>0.65</v>
      </c>
      <c r="F879">
        <v>19.899999999999999</v>
      </c>
      <c r="G879">
        <f t="shared" ca="1" si="133"/>
        <v>42.007420362456692</v>
      </c>
      <c r="H879">
        <f t="shared" ca="1" si="131"/>
        <v>18.234650611157608</v>
      </c>
      <c r="I879">
        <f ca="1">User_Model_Calcs!A879-Sat_Data!$B$5</f>
        <v>-4.0181150788241524</v>
      </c>
      <c r="J879">
        <f ca="1">(Earth_Data!$B$1/SQRT(1-Earth_Data!$B$2^2*SIN(RADIANS(User_Model_Calcs!B879))^2))*COS(RADIANS(User_Model_Calcs!B879))</f>
        <v>5831.290842876695</v>
      </c>
      <c r="K879">
        <f ca="1">((Earth_Data!$B$1*(1-Earth_Data!$B$2^2))/SQRT(1-Earth_Data!$B$2^2*SIN(RADIANS(User_Model_Calcs!B879))^2))*SIN(RADIANS(User_Model_Calcs!B879))</f>
        <v>-2575.270782047271</v>
      </c>
      <c r="L879">
        <f t="shared" ca="1" si="134"/>
        <v>-23.827673496878433</v>
      </c>
      <c r="M879">
        <f t="shared" ca="1" si="135"/>
        <v>6374.6350872096164</v>
      </c>
      <c r="N879">
        <f ca="1">SQRT(User_Model_Calcs!M879^2+Sat_Data!$B$3^2-2*User_Model_Calcs!M879*Sat_Data!$B$3*COS(RADIANS(L879))*COS(RADIANS(I879)))</f>
        <v>36440.591074009091</v>
      </c>
      <c r="O879">
        <f ca="1">DEGREES(ACOS(((Earth_Data!$B$1+Sat_Data!$B$2)/User_Model_Calcs!N879)*SQRT(1-COS(RADIANS(User_Model_Calcs!I879))^2*COS(RADIANS(User_Model_Calcs!B879))^2)))</f>
        <v>61.583752584805495</v>
      </c>
      <c r="P879">
        <f t="shared" ca="1" si="132"/>
        <v>9.8097146997432496</v>
      </c>
    </row>
    <row r="880" spans="1:16" x14ac:dyDescent="0.25">
      <c r="A880">
        <f ca="1">107.947391934268+(RAND()*10-5)</f>
        <v>106.45087770762734</v>
      </c>
      <c r="B880">
        <f t="shared" ca="1" si="137"/>
        <v>-24.167298162792964</v>
      </c>
      <c r="C880" s="6">
        <v>20135.9375</v>
      </c>
      <c r="D880">
        <f t="shared" ca="1" si="130"/>
        <v>1.2</v>
      </c>
      <c r="E880" s="1">
        <v>0.65</v>
      </c>
      <c r="F880">
        <v>19.899999999999999</v>
      </c>
      <c r="G880">
        <f t="shared" ca="1" si="133"/>
        <v>46.089820015575185</v>
      </c>
      <c r="H880">
        <f t="shared" ca="1" si="131"/>
        <v>22.202757688172333</v>
      </c>
      <c r="I880">
        <f ca="1">User_Model_Calcs!A880-Sat_Data!$B$5</f>
        <v>-3.5491222923726582</v>
      </c>
      <c r="J880">
        <f ca="1">(Earth_Data!$B$1/SQRT(1-Earth_Data!$B$2^2*SIN(RADIANS(User_Model_Calcs!B880))^2))*COS(RADIANS(User_Model_Calcs!B880))</f>
        <v>5822.388593290646</v>
      </c>
      <c r="K880">
        <f ca="1">((Earth_Data!$B$1*(1-Earth_Data!$B$2^2))/SQRT(1-Earth_Data!$B$2^2*SIN(RADIANS(User_Model_Calcs!B880))^2))*SIN(RADIANS(User_Model_Calcs!B880))</f>
        <v>-2595.2011576285627</v>
      </c>
      <c r="L880">
        <f t="shared" ca="1" si="134"/>
        <v>-24.023867515322493</v>
      </c>
      <c r="M880">
        <f t="shared" ca="1" si="135"/>
        <v>6374.580612074622</v>
      </c>
      <c r="N880">
        <f ca="1">SQRT(User_Model_Calcs!M880^2+Sat_Data!$B$3^2-2*User_Model_Calcs!M880*Sat_Data!$B$3*COS(RADIANS(L880))*COS(RADIANS(I880)))</f>
        <v>36447.217204133871</v>
      </c>
      <c r="O880">
        <f ca="1">DEGREES(ACOS(((Earth_Data!$B$1+Sat_Data!$B$2)/User_Model_Calcs!N880)*SQRT(1-COS(RADIANS(User_Model_Calcs!I880))^2*COS(RADIANS(User_Model_Calcs!B880))^2)))</f>
        <v>61.438312836777655</v>
      </c>
      <c r="P880">
        <f t="shared" ca="1" si="132"/>
        <v>8.6146298137232975</v>
      </c>
    </row>
    <row r="881" spans="1:16" x14ac:dyDescent="0.25">
      <c r="A881">
        <f t="shared" ref="A881:A901" ca="1" si="138">107.947391934268+(RAND()*10-5)</f>
        <v>109.27592310777564</v>
      </c>
      <c r="B881">
        <f t="shared" ca="1" si="137"/>
        <v>-24.248370645679799</v>
      </c>
      <c r="C881" s="6">
        <v>20135.9375</v>
      </c>
      <c r="D881">
        <f t="shared" ca="1" si="130"/>
        <v>3</v>
      </c>
      <c r="E881" s="1">
        <v>0.65</v>
      </c>
      <c r="F881">
        <v>19.899999999999999</v>
      </c>
      <c r="G881">
        <f t="shared" ca="1" si="133"/>
        <v>54.048620189015942</v>
      </c>
      <c r="H881">
        <f t="shared" ca="1" si="131"/>
        <v>18.136956287618922</v>
      </c>
      <c r="I881">
        <f ca="1">User_Model_Calcs!A881-Sat_Data!$B$5</f>
        <v>-0.72407689222436034</v>
      </c>
      <c r="J881">
        <f ca="1">(Earth_Data!$B$1/SQRT(1-Earth_Data!$B$2^2*SIN(RADIANS(User_Model_Calcs!B881))^2))*COS(RADIANS(User_Model_Calcs!B881))</f>
        <v>5818.7064913803188</v>
      </c>
      <c r="K881">
        <f ca="1">((Earth_Data!$B$1*(1-Earth_Data!$B$2^2))/SQRT(1-Earth_Data!$B$2^2*SIN(RADIANS(User_Model_Calcs!B881))^2))*SIN(RADIANS(User_Model_Calcs!B881))</f>
        <v>-2603.3912106030871</v>
      </c>
      <c r="L881">
        <f t="shared" ca="1" si="134"/>
        <v>-24.104578347184912</v>
      </c>
      <c r="M881">
        <f t="shared" ca="1" si="135"/>
        <v>6374.5581045494337</v>
      </c>
      <c r="N881">
        <f ca="1">SQRT(User_Model_Calcs!M881^2+Sat_Data!$B$3^2-2*User_Model_Calcs!M881*Sat_Data!$B$3*COS(RADIANS(L881))*COS(RADIANS(I881)))</f>
        <v>36439.091163938203</v>
      </c>
      <c r="O881">
        <f ca="1">DEGREES(ACOS(((Earth_Data!$B$1+Sat_Data!$B$2)/User_Model_Calcs!N881)*SQRT(1-COS(RADIANS(User_Model_Calcs!I881))^2*COS(RADIANS(User_Model_Calcs!B881))^2)))</f>
        <v>61.614274404581366</v>
      </c>
      <c r="P881">
        <f t="shared" ca="1" si="132"/>
        <v>1.7625991512696479</v>
      </c>
    </row>
    <row r="882" spans="1:16" x14ac:dyDescent="0.25">
      <c r="A882">
        <f t="shared" ca="1" si="138"/>
        <v>107.05185996851634</v>
      </c>
      <c r="B882">
        <f t="shared" ca="1" si="137"/>
        <v>-21.053683645492885</v>
      </c>
      <c r="C882" s="6">
        <v>20135.9375</v>
      </c>
      <c r="D882">
        <f t="shared" ca="1" si="130"/>
        <v>3</v>
      </c>
      <c r="E882" s="1">
        <v>0.65</v>
      </c>
      <c r="F882">
        <v>19.899999999999999</v>
      </c>
      <c r="G882">
        <f t="shared" ca="1" si="133"/>
        <v>54.048620189015942</v>
      </c>
      <c r="H882">
        <f t="shared" ca="1" si="131"/>
        <v>17.659206491028741</v>
      </c>
      <c r="I882">
        <f ca="1">User_Model_Calcs!A882-Sat_Data!$B$5</f>
        <v>-2.9481400314836606</v>
      </c>
      <c r="J882">
        <f ca="1">(Earth_Data!$B$1/SQRT(1-Earth_Data!$B$2^2*SIN(RADIANS(User_Model_Calcs!B882))^2))*COS(RADIANS(User_Model_Calcs!B882))</f>
        <v>5954.9354007115617</v>
      </c>
      <c r="K882">
        <f ca="1">((Earth_Data!$B$1*(1-Earth_Data!$B$2^2))/SQRT(1-Earth_Data!$B$2^2*SIN(RADIANS(User_Model_Calcs!B882))^2))*SIN(RADIANS(User_Model_Calcs!B882))</f>
        <v>-2276.9437409933957</v>
      </c>
      <c r="L882">
        <f t="shared" ca="1" si="134"/>
        <v>-20.924977502225488</v>
      </c>
      <c r="M882">
        <f t="shared" ca="1" si="135"/>
        <v>6375.4002561640609</v>
      </c>
      <c r="N882">
        <f ca="1">SQRT(User_Model_Calcs!M882^2+Sat_Data!$B$3^2-2*User_Model_Calcs!M882*Sat_Data!$B$3*COS(RADIANS(L882))*COS(RADIANS(I882)))</f>
        <v>36289.882799631952</v>
      </c>
      <c r="O882">
        <f ca="1">DEGREES(ACOS(((Earth_Data!$B$1+Sat_Data!$B$2)/User_Model_Calcs!N882)*SQRT(1-COS(RADIANS(User_Model_Calcs!I882))^2*COS(RADIANS(User_Model_Calcs!B882))^2)))</f>
        <v>65.095795303110876</v>
      </c>
      <c r="P882">
        <f t="shared" ca="1" si="132"/>
        <v>8.1582109760881032</v>
      </c>
    </row>
    <row r="883" spans="1:16" x14ac:dyDescent="0.25">
      <c r="A883">
        <f t="shared" ca="1" si="138"/>
        <v>111.00102951893241</v>
      </c>
      <c r="B883">
        <f t="shared" ca="1" si="137"/>
        <v>-24.902105267448352</v>
      </c>
      <c r="C883" s="6">
        <v>20135.9375</v>
      </c>
      <c r="D883">
        <f t="shared" ca="1" si="130"/>
        <v>0.75</v>
      </c>
      <c r="E883" s="1">
        <v>0.65</v>
      </c>
      <c r="F883">
        <v>19.899999999999999</v>
      </c>
      <c r="G883">
        <f t="shared" ca="1" si="133"/>
        <v>42.007420362456692</v>
      </c>
      <c r="H883">
        <f t="shared" ca="1" si="131"/>
        <v>15.044415350656477</v>
      </c>
      <c r="I883">
        <f ca="1">User_Model_Calcs!A883-Sat_Data!$B$5</f>
        <v>1.0010295189324125</v>
      </c>
      <c r="J883">
        <f ca="1">(Earth_Data!$B$1/SQRT(1-Earth_Data!$B$2^2*SIN(RADIANS(User_Model_Calcs!B883))^2))*COS(RADIANS(User_Model_Calcs!B883))</f>
        <v>5788.591384234519</v>
      </c>
      <c r="K883">
        <f ca="1">((Earth_Data!$B$1*(1-Earth_Data!$B$2^2))/SQRT(1-Earth_Data!$B$2^2*SIN(RADIANS(User_Model_Calcs!B883))^2))*SIN(RADIANS(User_Model_Calcs!B883))</f>
        <v>-2669.2434722655557</v>
      </c>
      <c r="L883">
        <f t="shared" ca="1" si="134"/>
        <v>-24.755438815143091</v>
      </c>
      <c r="M883">
        <f t="shared" ca="1" si="135"/>
        <v>6374.3745518965534</v>
      </c>
      <c r="N883">
        <f ca="1">SQRT(User_Model_Calcs!M883^2+Sat_Data!$B$3^2-2*User_Model_Calcs!M883*Sat_Data!$B$3*COS(RADIANS(L883))*COS(RADIANS(I883)))</f>
        <v>36474.373159153787</v>
      </c>
      <c r="O883">
        <f ca="1">DEGREES(ACOS(((Earth_Data!$B$1+Sat_Data!$B$2)/User_Model_Calcs!N883)*SQRT(1-COS(RADIANS(User_Model_Calcs!I883))^2*COS(RADIANS(User_Model_Calcs!B883))^2)))</f>
        <v>60.849995753841192</v>
      </c>
      <c r="P883">
        <f t="shared" ca="1" si="132"/>
        <v>2.3762304899533624</v>
      </c>
    </row>
    <row r="884" spans="1:16" x14ac:dyDescent="0.25">
      <c r="A884">
        <f t="shared" ca="1" si="138"/>
        <v>112.88057155426284</v>
      </c>
      <c r="B884">
        <f t="shared" ca="1" si="137"/>
        <v>-20.913375260644187</v>
      </c>
      <c r="C884" s="6">
        <v>20135.9375</v>
      </c>
      <c r="D884">
        <f t="shared" ca="1" si="130"/>
        <v>3</v>
      </c>
      <c r="E884" s="1">
        <v>0.65</v>
      </c>
      <c r="F884">
        <v>19.899999999999999</v>
      </c>
      <c r="G884">
        <f t="shared" ca="1" si="133"/>
        <v>54.048620189015942</v>
      </c>
      <c r="H884">
        <f t="shared" ca="1" si="131"/>
        <v>19.364749268829115</v>
      </c>
      <c r="I884">
        <f ca="1">User_Model_Calcs!A884-Sat_Data!$B$5</f>
        <v>2.8805715542628434</v>
      </c>
      <c r="J884">
        <f ca="1">(Earth_Data!$B$1/SQRT(1-Earth_Data!$B$2^2*SIN(RADIANS(User_Model_Calcs!B884))^2))*COS(RADIANS(User_Model_Calcs!B884))</f>
        <v>5960.4982980891309</v>
      </c>
      <c r="K884">
        <f ca="1">((Earth_Data!$B$1*(1-Earth_Data!$B$2^2))/SQRT(1-Earth_Data!$B$2^2*SIN(RADIANS(User_Model_Calcs!B884))^2))*SIN(RADIANS(User_Model_Calcs!B884))</f>
        <v>-2262.4394369960714</v>
      </c>
      <c r="L884">
        <f t="shared" ca="1" si="134"/>
        <v>-20.785369515922589</v>
      </c>
      <c r="M884">
        <f t="shared" ca="1" si="135"/>
        <v>6375.4350571234372</v>
      </c>
      <c r="N884">
        <f ca="1">SQRT(User_Model_Calcs!M884^2+Sat_Data!$B$3^2-2*User_Model_Calcs!M884*Sat_Data!$B$3*COS(RADIANS(L884))*COS(RADIANS(I884)))</f>
        <v>36283.018217407654</v>
      </c>
      <c r="O884">
        <f ca="1">DEGREES(ACOS(((Earth_Data!$B$1+Sat_Data!$B$2)/User_Model_Calcs!N884)*SQRT(1-COS(RADIANS(User_Model_Calcs!I884))^2*COS(RADIANS(User_Model_Calcs!B884))^2)))</f>
        <v>65.267211703178432</v>
      </c>
      <c r="P884">
        <f t="shared" ca="1" si="132"/>
        <v>8.0237594950627873</v>
      </c>
    </row>
    <row r="885" spans="1:16" x14ac:dyDescent="0.25">
      <c r="A885">
        <f t="shared" ca="1" si="138"/>
        <v>103.93855990433295</v>
      </c>
      <c r="B885">
        <f t="shared" ca="1" si="137"/>
        <v>-23.542857422991698</v>
      </c>
      <c r="C885" s="6">
        <v>20135.9375</v>
      </c>
      <c r="D885">
        <f t="shared" ca="1" si="130"/>
        <v>1.2</v>
      </c>
      <c r="E885" s="1">
        <v>0.65</v>
      </c>
      <c r="F885">
        <v>19.899999999999999</v>
      </c>
      <c r="G885">
        <f t="shared" ca="1" si="133"/>
        <v>46.089820015575185</v>
      </c>
      <c r="H885">
        <f t="shared" ca="1" si="131"/>
        <v>21.200284236806269</v>
      </c>
      <c r="I885">
        <f ca="1">User_Model_Calcs!A885-Sat_Data!$B$5</f>
        <v>-6.0614400956670522</v>
      </c>
      <c r="J885">
        <f ca="1">(Earth_Data!$B$1/SQRT(1-Earth_Data!$B$2^2*SIN(RADIANS(User_Model_Calcs!B885))^2))*COS(RADIANS(User_Model_Calcs!B885))</f>
        <v>5850.3587395441455</v>
      </c>
      <c r="K885">
        <f ca="1">((Earth_Data!$B$1*(1-Earth_Data!$B$2^2))/SQRT(1-Earth_Data!$B$2^2*SIN(RADIANS(User_Model_Calcs!B885))^2))*SIN(RADIANS(User_Model_Calcs!B885))</f>
        <v>-2531.9491068057846</v>
      </c>
      <c r="L885">
        <f t="shared" ca="1" si="134"/>
        <v>-23.402250323325198</v>
      </c>
      <c r="M885">
        <f t="shared" ca="1" si="135"/>
        <v>6374.7520470066265</v>
      </c>
      <c r="N885">
        <f ca="1">SQRT(User_Model_Calcs!M885^2+Sat_Data!$B$3^2-2*User_Model_Calcs!M885*Sat_Data!$B$3*COS(RADIANS(L885))*COS(RADIANS(I885)))</f>
        <v>36439.809052568009</v>
      </c>
      <c r="O885">
        <f ca="1">DEGREES(ACOS(((Earth_Data!$B$1+Sat_Data!$B$2)/User_Model_Calcs!N885)*SQRT(1-COS(RADIANS(User_Model_Calcs!I885))^2*COS(RADIANS(User_Model_Calcs!B885))^2)))</f>
        <v>61.60405663278511</v>
      </c>
      <c r="P885">
        <f t="shared" ca="1" si="132"/>
        <v>14.887557385466714</v>
      </c>
    </row>
    <row r="886" spans="1:16" x14ac:dyDescent="0.25">
      <c r="A886">
        <f t="shared" ca="1" si="138"/>
        <v>111.27934247563634</v>
      </c>
      <c r="B886">
        <f t="shared" ca="1" si="137"/>
        <v>-21.375960832727301</v>
      </c>
      <c r="C886" s="6">
        <v>20135.9375</v>
      </c>
      <c r="D886">
        <f t="shared" ca="1" si="130"/>
        <v>0.75</v>
      </c>
      <c r="E886" s="1">
        <v>0.65</v>
      </c>
      <c r="F886">
        <v>19.899999999999999</v>
      </c>
      <c r="G886">
        <f t="shared" ca="1" si="133"/>
        <v>42.007420362456692</v>
      </c>
      <c r="H886">
        <f t="shared" ca="1" si="131"/>
        <v>15.569416414761427</v>
      </c>
      <c r="I886">
        <f ca="1">User_Model_Calcs!A886-Sat_Data!$B$5</f>
        <v>1.2793424756363407</v>
      </c>
      <c r="J886">
        <f ca="1">(Earth_Data!$B$1/SQRT(1-Earth_Data!$B$2^2*SIN(RADIANS(User_Model_Calcs!B886))^2))*COS(RADIANS(User_Model_Calcs!B886))</f>
        <v>5942.0231464964163</v>
      </c>
      <c r="K886">
        <f ca="1">((Earth_Data!$B$1*(1-Earth_Data!$B$2^2))/SQRT(1-Earth_Data!$B$2^2*SIN(RADIANS(User_Model_Calcs!B886))^2))*SIN(RADIANS(User_Model_Calcs!B886))</f>
        <v>-2310.2079916920238</v>
      </c>
      <c r="L886">
        <f t="shared" ca="1" si="134"/>
        <v>-21.24565755967129</v>
      </c>
      <c r="M886">
        <f t="shared" ca="1" si="135"/>
        <v>6375.3196028416387</v>
      </c>
      <c r="N886">
        <f ca="1">SQRT(User_Model_Calcs!M886^2+Sat_Data!$B$3^2-2*User_Model_Calcs!M886*Sat_Data!$B$3*COS(RADIANS(L886))*COS(RADIANS(I886)))</f>
        <v>36297.434036595325</v>
      </c>
      <c r="O886">
        <f ca="1">DEGREES(ACOS(((Earth_Data!$B$1+Sat_Data!$B$2)/User_Model_Calcs!N886)*SQRT(1-COS(RADIANS(User_Model_Calcs!I886))^2*COS(RADIANS(User_Model_Calcs!B886))^2)))</f>
        <v>64.907189765351632</v>
      </c>
      <c r="P886">
        <f t="shared" ca="1" si="132"/>
        <v>3.506189846918335</v>
      </c>
    </row>
    <row r="887" spans="1:16" x14ac:dyDescent="0.25">
      <c r="A887">
        <f t="shared" ca="1" si="138"/>
        <v>108.02345619005887</v>
      </c>
      <c r="B887">
        <f t="shared" ca="1" si="137"/>
        <v>-22.342835695746064</v>
      </c>
      <c r="C887" s="6">
        <v>20135.9375</v>
      </c>
      <c r="D887">
        <f t="shared" ref="D887:D950" ca="1" si="139">CHOOSE(RANDBETWEEN(1,3),0.75,1.2,3)</f>
        <v>3</v>
      </c>
      <c r="E887" s="1">
        <v>0.65</v>
      </c>
      <c r="F887">
        <v>19.899999999999999</v>
      </c>
      <c r="G887">
        <f t="shared" ca="1" si="133"/>
        <v>54.048620189015942</v>
      </c>
      <c r="H887">
        <f t="shared" ref="H887:H950" ca="1" si="140">RAND()*(24-14)+14</f>
        <v>21.403662190875263</v>
      </c>
      <c r="I887">
        <f ca="1">User_Model_Calcs!A887-Sat_Data!$B$5</f>
        <v>-1.9765438099411341</v>
      </c>
      <c r="J887">
        <f ca="1">(Earth_Data!$B$1/SQRT(1-Earth_Data!$B$2^2*SIN(RADIANS(User_Model_Calcs!B887))^2))*COS(RADIANS(User_Model_Calcs!B887))</f>
        <v>5902.1617295655651</v>
      </c>
      <c r="K887">
        <f ca="1">((Earth_Data!$B$1*(1-Earth_Data!$B$2^2))/SQRT(1-Earth_Data!$B$2^2*SIN(RADIANS(User_Model_Calcs!B887))^2))*SIN(RADIANS(User_Model_Calcs!B887))</f>
        <v>-2409.5697340238335</v>
      </c>
      <c r="L887">
        <f t="shared" ca="1" si="134"/>
        <v>-22.207839834465176</v>
      </c>
      <c r="M887">
        <f t="shared" ca="1" si="135"/>
        <v>6375.0717160728536</v>
      </c>
      <c r="N887">
        <f ca="1">SQRT(User_Model_Calcs!M887^2+Sat_Data!$B$3^2-2*User_Model_Calcs!M887*Sat_Data!$B$3*COS(RADIANS(L887))*COS(RADIANS(I887)))</f>
        <v>36346.020717577587</v>
      </c>
      <c r="O887">
        <f ca="1">DEGREES(ACOS(((Earth_Data!$B$1+Sat_Data!$B$2)/User_Model_Calcs!N887)*SQRT(1-COS(RADIANS(User_Model_Calcs!I887))^2*COS(RADIANS(User_Model_Calcs!B887))^2)))</f>
        <v>63.733286365160268</v>
      </c>
      <c r="P887">
        <f t="shared" ca="1" si="132"/>
        <v>5.1872537063997211</v>
      </c>
    </row>
    <row r="888" spans="1:16" x14ac:dyDescent="0.25">
      <c r="A888">
        <f t="shared" ca="1" si="138"/>
        <v>106.53612136774447</v>
      </c>
      <c r="B888">
        <f t="shared" ca="1" si="137"/>
        <v>-21.009090779127487</v>
      </c>
      <c r="C888" s="6">
        <v>20135.9375</v>
      </c>
      <c r="D888">
        <f t="shared" ca="1" si="139"/>
        <v>3</v>
      </c>
      <c r="E888" s="1">
        <v>0.65</v>
      </c>
      <c r="F888">
        <v>19.899999999999999</v>
      </c>
      <c r="G888">
        <f t="shared" ca="1" si="133"/>
        <v>54.048620189015942</v>
      </c>
      <c r="H888">
        <f t="shared" ca="1" si="140"/>
        <v>16.481249627264802</v>
      </c>
      <c r="I888">
        <f ca="1">User_Model_Calcs!A888-Sat_Data!$B$5</f>
        <v>-3.4638786322555291</v>
      </c>
      <c r="J888">
        <f ca="1">(Earth_Data!$B$1/SQRT(1-Earth_Data!$B$2^2*SIN(RADIANS(User_Model_Calcs!B888))^2))*COS(RADIANS(User_Model_Calcs!B888))</f>
        <v>5956.7072630955299</v>
      </c>
      <c r="K888">
        <f ca="1">((Earth_Data!$B$1*(1-Earth_Data!$B$2^2))/SQRT(1-Earth_Data!$B$2^2*SIN(RADIANS(User_Model_Calcs!B888))^2))*SIN(RADIANS(User_Model_Calcs!B888))</f>
        <v>-2272.3354288187934</v>
      </c>
      <c r="L888">
        <f t="shared" ca="1" si="134"/>
        <v>-20.880606905415288</v>
      </c>
      <c r="M888">
        <f t="shared" ca="1" si="135"/>
        <v>6375.4113372613165</v>
      </c>
      <c r="N888">
        <f ca="1">SQRT(User_Model_Calcs!M888^2+Sat_Data!$B$3^2-2*User_Model_Calcs!M888*Sat_Data!$B$3*COS(RADIANS(L888))*COS(RADIANS(I888)))</f>
        <v>36291.312823193184</v>
      </c>
      <c r="O888">
        <f ca="1">DEGREES(ACOS(((Earth_Data!$B$1+Sat_Data!$B$2)/User_Model_Calcs!N888)*SQRT(1-COS(RADIANS(User_Model_Calcs!I888))^2*COS(RADIANS(User_Model_Calcs!B888))^2)))</f>
        <v>65.060819110681237</v>
      </c>
      <c r="P888">
        <f t="shared" ca="1" si="132"/>
        <v>9.5831252855985163</v>
      </c>
    </row>
    <row r="889" spans="1:16" x14ac:dyDescent="0.25">
      <c r="A889">
        <f t="shared" ca="1" si="138"/>
        <v>105.2233629353683</v>
      </c>
      <c r="B889">
        <f t="shared" ca="1" si="137"/>
        <v>-25.226050673732797</v>
      </c>
      <c r="C889" s="6">
        <v>20135.9375</v>
      </c>
      <c r="D889">
        <f t="shared" ca="1" si="139"/>
        <v>0.75</v>
      </c>
      <c r="E889" s="1">
        <v>0.65</v>
      </c>
      <c r="F889">
        <v>19.899999999999999</v>
      </c>
      <c r="G889">
        <f t="shared" ca="1" si="133"/>
        <v>42.007420362456692</v>
      </c>
      <c r="H889">
        <f t="shared" ca="1" si="140"/>
        <v>16.901737655756424</v>
      </c>
      <c r="I889">
        <f ca="1">User_Model_Calcs!A889-Sat_Data!$B$5</f>
        <v>-4.7766370646317</v>
      </c>
      <c r="J889">
        <f ca="1">(Earth_Data!$B$1/SQRT(1-Earth_Data!$B$2^2*SIN(RADIANS(User_Model_Calcs!B889))^2))*COS(RADIANS(User_Model_Calcs!B889))</f>
        <v>5773.3895152656496</v>
      </c>
      <c r="K889">
        <f ca="1">((Earth_Data!$B$1*(1-Earth_Data!$B$2^2))/SQRT(1-Earth_Data!$B$2^2*SIN(RADIANS(User_Model_Calcs!B889))^2))*SIN(RADIANS(User_Model_Calcs!B889))</f>
        <v>-2701.7490224839621</v>
      </c>
      <c r="L889">
        <f t="shared" ca="1" si="134"/>
        <v>-25.0779880135598</v>
      </c>
      <c r="M889">
        <f t="shared" ca="1" si="135"/>
        <v>6374.2822557110212</v>
      </c>
      <c r="N889">
        <f ca="1">SQRT(User_Model_Calcs!M889^2+Sat_Data!$B$3^2-2*User_Model_Calcs!M889*Sat_Data!$B$3*COS(RADIANS(L889))*COS(RADIANS(I889)))</f>
        <v>36514.066928055479</v>
      </c>
      <c r="O889">
        <f ca="1">DEGREES(ACOS(((Earth_Data!$B$1+Sat_Data!$B$2)/User_Model_Calcs!N889)*SQRT(1-COS(RADIANS(User_Model_Calcs!I889))^2*COS(RADIANS(User_Model_Calcs!B889))^2)))</f>
        <v>60.015448802553117</v>
      </c>
      <c r="P889">
        <f t="shared" ca="1" si="132"/>
        <v>11.093066857634557</v>
      </c>
    </row>
    <row r="890" spans="1:16" x14ac:dyDescent="0.25">
      <c r="A890">
        <f t="shared" ca="1" si="138"/>
        <v>104.1811421536846</v>
      </c>
      <c r="B890">
        <f t="shared" ca="1" si="137"/>
        <v>-21.33992907504426</v>
      </c>
      <c r="C890" s="6">
        <v>20135.9375</v>
      </c>
      <c r="D890">
        <f t="shared" ca="1" si="139"/>
        <v>1.2</v>
      </c>
      <c r="E890" s="1">
        <v>0.65</v>
      </c>
      <c r="F890">
        <v>19.899999999999999</v>
      </c>
      <c r="G890">
        <f t="shared" ca="1" si="133"/>
        <v>46.089820015575185</v>
      </c>
      <c r="H890">
        <f t="shared" ca="1" si="140"/>
        <v>16.875482238198451</v>
      </c>
      <c r="I890">
        <f ca="1">User_Model_Calcs!A890-Sat_Data!$B$5</f>
        <v>-5.8188578463153959</v>
      </c>
      <c r="J890">
        <f ca="1">(Earth_Data!$B$1/SQRT(1-Earth_Data!$B$2^2*SIN(RADIANS(User_Model_Calcs!B890))^2))*COS(RADIANS(User_Model_Calcs!B890))</f>
        <v>5943.4760953646437</v>
      </c>
      <c r="K890">
        <f ca="1">((Earth_Data!$B$1*(1-Earth_Data!$B$2^2))/SQRT(1-Earth_Data!$B$2^2*SIN(RADIANS(User_Model_Calcs!B890))^2))*SIN(RADIANS(User_Model_Calcs!B890))</f>
        <v>-2306.4924777445794</v>
      </c>
      <c r="L890">
        <f t="shared" ca="1" si="134"/>
        <v>-21.209803557863058</v>
      </c>
      <c r="M890">
        <f t="shared" ca="1" si="135"/>
        <v>6375.32866965016</v>
      </c>
      <c r="N890">
        <f ca="1">SQRT(User_Model_Calcs!M890^2+Sat_Data!$B$3^2-2*User_Model_Calcs!M890*Sat_Data!$B$3*COS(RADIANS(L890))*COS(RADIANS(I890)))</f>
        <v>36329.58716199614</v>
      </c>
      <c r="O890">
        <f ca="1">DEGREES(ACOS(((Earth_Data!$B$1+Sat_Data!$B$2)/User_Model_Calcs!N890)*SQRT(1-COS(RADIANS(User_Model_Calcs!I890))^2*COS(RADIANS(User_Model_Calcs!B890))^2)))</f>
        <v>64.129926491946478</v>
      </c>
      <c r="P890">
        <f t="shared" ca="1" si="132"/>
        <v>15.644686620977751</v>
      </c>
    </row>
    <row r="891" spans="1:16" x14ac:dyDescent="0.25">
      <c r="A891">
        <f t="shared" ca="1" si="138"/>
        <v>108.50172286793683</v>
      </c>
      <c r="B891">
        <f t="shared" ca="1" si="137"/>
        <v>-24.844197226900494</v>
      </c>
      <c r="C891" s="6">
        <v>20135.9375</v>
      </c>
      <c r="D891">
        <f t="shared" ca="1" si="139"/>
        <v>3</v>
      </c>
      <c r="E891" s="1">
        <v>0.65</v>
      </c>
      <c r="F891">
        <v>19.899999999999999</v>
      </c>
      <c r="G891">
        <f t="shared" ca="1" si="133"/>
        <v>54.048620189015942</v>
      </c>
      <c r="H891">
        <f t="shared" ca="1" si="140"/>
        <v>15.730705052736297</v>
      </c>
      <c r="I891">
        <f ca="1">User_Model_Calcs!A891-Sat_Data!$B$5</f>
        <v>-1.4982771320631656</v>
      </c>
      <c r="J891">
        <f ca="1">(Earth_Data!$B$1/SQRT(1-Earth_Data!$B$2^2*SIN(RADIANS(User_Model_Calcs!B891))^2))*COS(RADIANS(User_Model_Calcs!B891))</f>
        <v>5791.2894059348928</v>
      </c>
      <c r="K891">
        <f ca="1">((Earth_Data!$B$1*(1-Earth_Data!$B$2^2))/SQRT(1-Earth_Data!$B$2^2*SIN(RADIANS(User_Model_Calcs!B891))^2))*SIN(RADIANS(User_Model_Calcs!B891))</f>
        <v>-2663.4239429128734</v>
      </c>
      <c r="L891">
        <f t="shared" ca="1" si="134"/>
        <v>-24.697782326995473</v>
      </c>
      <c r="M891">
        <f t="shared" ca="1" si="135"/>
        <v>6374.3909578072853</v>
      </c>
      <c r="N891">
        <f ca="1">SQRT(User_Model_Calcs!M891^2+Sat_Data!$B$3^2-2*User_Model_Calcs!M891*Sat_Data!$B$3*COS(RADIANS(L891))*COS(RADIANS(I891)))</f>
        <v>36472.524662658958</v>
      </c>
      <c r="O891">
        <f ca="1">DEGREES(ACOS(((Earth_Data!$B$1+Sat_Data!$B$2)/User_Model_Calcs!N891)*SQRT(1-COS(RADIANS(User_Model_Calcs!I891))^2*COS(RADIANS(User_Model_Calcs!B891))^2)))</f>
        <v>60.889745728814489</v>
      </c>
      <c r="P891">
        <f t="shared" ca="1" si="132"/>
        <v>3.5622502096328219</v>
      </c>
    </row>
    <row r="892" spans="1:16" x14ac:dyDescent="0.25">
      <c r="A892">
        <f t="shared" ca="1" si="138"/>
        <v>109.35545588650434</v>
      </c>
      <c r="B892">
        <f t="shared" ca="1" si="137"/>
        <v>-23.860280171267014</v>
      </c>
      <c r="C892" s="6">
        <v>20135.9375</v>
      </c>
      <c r="D892">
        <f t="shared" ca="1" si="139"/>
        <v>1.2</v>
      </c>
      <c r="E892" s="1">
        <v>0.65</v>
      </c>
      <c r="F892">
        <v>19.899999999999999</v>
      </c>
      <c r="G892">
        <f t="shared" ca="1" si="133"/>
        <v>46.089820015575185</v>
      </c>
      <c r="H892">
        <f t="shared" ca="1" si="140"/>
        <v>21.053337279138084</v>
      </c>
      <c r="I892">
        <f ca="1">User_Model_Calcs!A892-Sat_Data!$B$5</f>
        <v>-0.64454411349565532</v>
      </c>
      <c r="J892">
        <f ca="1">(Earth_Data!$B$1/SQRT(1-Earth_Data!$B$2^2*SIN(RADIANS(User_Model_Calcs!B892))^2))*COS(RADIANS(User_Model_Calcs!B892))</f>
        <v>5836.2270677552751</v>
      </c>
      <c r="K892">
        <f ca="1">((Earth_Data!$B$1*(1-Earth_Data!$B$2^2))/SQRT(1-Earth_Data!$B$2^2*SIN(RADIANS(User_Model_Calcs!B892))^2))*SIN(RADIANS(User_Model_Calcs!B892))</f>
        <v>-2564.1395572457036</v>
      </c>
      <c r="L892">
        <f t="shared" ca="1" si="134"/>
        <v>-23.718229398155732</v>
      </c>
      <c r="M892">
        <f t="shared" ca="1" si="135"/>
        <v>6374.6653288962179</v>
      </c>
      <c r="N892">
        <f ca="1">SQRT(User_Model_Calcs!M892^2+Sat_Data!$B$3^2-2*User_Model_Calcs!M892*Sat_Data!$B$3*COS(RADIANS(L892))*COS(RADIANS(I892)))</f>
        <v>36418.720605773211</v>
      </c>
      <c r="O892">
        <f ca="1">DEGREES(ACOS(((Earth_Data!$B$1+Sat_Data!$B$2)/User_Model_Calcs!N892)*SQRT(1-COS(RADIANS(User_Model_Calcs!I892))^2*COS(RADIANS(User_Model_Calcs!B892))^2)))</f>
        <v>62.064695507352539</v>
      </c>
      <c r="P892">
        <f t="shared" ca="1" si="132"/>
        <v>1.5930604305044542</v>
      </c>
    </row>
    <row r="893" spans="1:16" x14ac:dyDescent="0.25">
      <c r="A893">
        <f t="shared" ca="1" si="138"/>
        <v>107.2614009584029</v>
      </c>
      <c r="B893">
        <f t="shared" ca="1" si="137"/>
        <v>-22.027227301967059</v>
      </c>
      <c r="C893" s="6">
        <v>20135.9375</v>
      </c>
      <c r="D893">
        <f t="shared" ca="1" si="139"/>
        <v>3</v>
      </c>
      <c r="E893" s="1">
        <v>0.65</v>
      </c>
      <c r="F893">
        <v>19.899999999999999</v>
      </c>
      <c r="G893">
        <f t="shared" ca="1" si="133"/>
        <v>54.048620189015942</v>
      </c>
      <c r="H893">
        <f t="shared" ca="1" si="140"/>
        <v>17.879205057476447</v>
      </c>
      <c r="I893">
        <f ca="1">User_Model_Calcs!A893-Sat_Data!$B$5</f>
        <v>-2.738599041597098</v>
      </c>
      <c r="J893">
        <f ca="1">(Earth_Data!$B$1/SQRT(1-Earth_Data!$B$2^2*SIN(RADIANS(User_Model_Calcs!B893))^2))*COS(RADIANS(User_Model_Calcs!B893))</f>
        <v>5915.3581178935838</v>
      </c>
      <c r="K893">
        <f ca="1">((Earth_Data!$B$1*(1-Earth_Data!$B$2^2))/SQRT(1-Earth_Data!$B$2^2*SIN(RADIANS(User_Model_Calcs!B893))^2))*SIN(RADIANS(User_Model_Calcs!B893))</f>
        <v>-2377.2088090556299</v>
      </c>
      <c r="L893">
        <f t="shared" ca="1" si="134"/>
        <v>-21.893746674426719</v>
      </c>
      <c r="M893">
        <f t="shared" ca="1" si="135"/>
        <v>6375.1535969560136</v>
      </c>
      <c r="N893">
        <f ca="1">SQRT(User_Model_Calcs!M893^2+Sat_Data!$B$3^2-2*User_Model_Calcs!M893*Sat_Data!$B$3*COS(RADIANS(L893))*COS(RADIANS(I893)))</f>
        <v>36334.488008946362</v>
      </c>
      <c r="O893">
        <f ca="1">DEGREES(ACOS(((Earth_Data!$B$1+Sat_Data!$B$2)/User_Model_Calcs!N893)*SQRT(1-COS(RADIANS(User_Model_Calcs!I893))^2*COS(RADIANS(User_Model_Calcs!B893))^2)))</f>
        <v>64.007997061422643</v>
      </c>
      <c r="P893">
        <f t="shared" ca="1" si="132"/>
        <v>7.2683371063556033</v>
      </c>
    </row>
    <row r="894" spans="1:16" x14ac:dyDescent="0.25">
      <c r="A894">
        <f t="shared" ca="1" si="138"/>
        <v>106.5271005626561</v>
      </c>
      <c r="B894">
        <f t="shared" ca="1" si="137"/>
        <v>-24.519474277763752</v>
      </c>
      <c r="C894" s="6">
        <v>20135.9375</v>
      </c>
      <c r="D894">
        <f t="shared" ca="1" si="139"/>
        <v>0.75</v>
      </c>
      <c r="E894" s="1">
        <v>0.65</v>
      </c>
      <c r="F894">
        <v>19.899999999999999</v>
      </c>
      <c r="G894">
        <f t="shared" ca="1" si="133"/>
        <v>42.007420362456692</v>
      </c>
      <c r="H894">
        <f t="shared" ca="1" si="140"/>
        <v>18.491425496340248</v>
      </c>
      <c r="I894">
        <f ca="1">User_Model_Calcs!A894-Sat_Data!$B$5</f>
        <v>-3.4728994373438979</v>
      </c>
      <c r="J894">
        <f ca="1">(Earth_Data!$B$1/SQRT(1-Earth_Data!$B$2^2*SIN(RADIANS(User_Model_Calcs!B894))^2))*COS(RADIANS(User_Model_Calcs!B894))</f>
        <v>5806.309278853204</v>
      </c>
      <c r="K894">
        <f ca="1">((Earth_Data!$B$1*(1-Earth_Data!$B$2^2))/SQRT(1-Earth_Data!$B$2^2*SIN(RADIANS(User_Model_Calcs!B894))^2))*SIN(RADIANS(User_Model_Calcs!B894))</f>
        <v>-2630.7411100753075</v>
      </c>
      <c r="L894">
        <f t="shared" ca="1" si="134"/>
        <v>-24.37448095515769</v>
      </c>
      <c r="M894">
        <f t="shared" ca="1" si="135"/>
        <v>6374.4824283966045</v>
      </c>
      <c r="N894">
        <f ca="1">SQRT(User_Model_Calcs!M894^2+Sat_Data!$B$3^2-2*User_Model_Calcs!M894*Sat_Data!$B$3*COS(RADIANS(L894))*COS(RADIANS(I894)))</f>
        <v>36465.214104011815</v>
      </c>
      <c r="O894">
        <f ca="1">DEGREES(ACOS(((Earth_Data!$B$1+Sat_Data!$B$2)/User_Model_Calcs!N894)*SQRT(1-COS(RADIANS(User_Model_Calcs!I894))^2*COS(RADIANS(User_Model_Calcs!B894))^2)))</f>
        <v>61.0481920483493</v>
      </c>
      <c r="P894">
        <f t="shared" ca="1" si="132"/>
        <v>8.319675388827461</v>
      </c>
    </row>
    <row r="895" spans="1:16" x14ac:dyDescent="0.25">
      <c r="A895">
        <f t="shared" ca="1" si="138"/>
        <v>109.35561040923604</v>
      </c>
      <c r="B895">
        <f t="shared" ca="1" si="137"/>
        <v>-25.470717774504319</v>
      </c>
      <c r="C895" s="6">
        <v>20135.9375</v>
      </c>
      <c r="D895">
        <f t="shared" ca="1" si="139"/>
        <v>3</v>
      </c>
      <c r="E895" s="1">
        <v>0.65</v>
      </c>
      <c r="F895">
        <v>19.899999999999999</v>
      </c>
      <c r="G895">
        <f t="shared" ca="1" si="133"/>
        <v>54.048620189015942</v>
      </c>
      <c r="H895">
        <f t="shared" ca="1" si="140"/>
        <v>16.541935525342581</v>
      </c>
      <c r="I895">
        <f ca="1">User_Model_Calcs!A895-Sat_Data!$B$5</f>
        <v>-0.64438959076396429</v>
      </c>
      <c r="J895">
        <f ca="1">(Earth_Data!$B$1/SQRT(1-Earth_Data!$B$2^2*SIN(RADIANS(User_Model_Calcs!B895))^2))*COS(RADIANS(User_Model_Calcs!B895))</f>
        <v>5761.7858272126268</v>
      </c>
      <c r="K895">
        <f ca="1">((Earth_Data!$B$1*(1-Earth_Data!$B$2^2))/SQRT(1-Earth_Data!$B$2^2*SIN(RADIANS(User_Model_Calcs!B895))^2))*SIN(RADIANS(User_Model_Calcs!B895))</f>
        <v>-2726.2432562889931</v>
      </c>
      <c r="L895">
        <f t="shared" ca="1" si="134"/>
        <v>-25.321613055949076</v>
      </c>
      <c r="M895">
        <f t="shared" ca="1" si="135"/>
        <v>6374.2119678537138</v>
      </c>
      <c r="N895">
        <f ca="1">SQRT(User_Model_Calcs!M895^2+Sat_Data!$B$3^2-2*User_Model_Calcs!M895*Sat_Data!$B$3*COS(RADIANS(L895))*COS(RADIANS(I895)))</f>
        <v>36504.719154532206</v>
      </c>
      <c r="O895">
        <f ca="1">DEGREES(ACOS(((Earth_Data!$B$1+Sat_Data!$B$2)/User_Model_Calcs!N895)*SQRT(1-COS(RADIANS(User_Model_Calcs!I895))^2*COS(RADIANS(User_Model_Calcs!B895))^2)))</f>
        <v>60.207530710369532</v>
      </c>
      <c r="P895">
        <f t="shared" ca="1" si="132"/>
        <v>1.4981287365853388</v>
      </c>
    </row>
    <row r="896" spans="1:16" x14ac:dyDescent="0.25">
      <c r="A896">
        <f t="shared" ca="1" si="138"/>
        <v>106.94050932378731</v>
      </c>
      <c r="B896">
        <f t="shared" ca="1" si="137"/>
        <v>-23.252226751120769</v>
      </c>
      <c r="C896" s="6">
        <v>20135.9375</v>
      </c>
      <c r="D896">
        <f t="shared" ca="1" si="139"/>
        <v>0.75</v>
      </c>
      <c r="E896" s="1">
        <v>0.65</v>
      </c>
      <c r="F896">
        <v>19.899999999999999</v>
      </c>
      <c r="G896">
        <f t="shared" ca="1" si="133"/>
        <v>42.007420362456692</v>
      </c>
      <c r="H896">
        <f t="shared" ca="1" si="140"/>
        <v>19.578665109807659</v>
      </c>
      <c r="I896">
        <f ca="1">User_Model_Calcs!A896-Sat_Data!$B$5</f>
        <v>-3.0594906762126897</v>
      </c>
      <c r="J896">
        <f ca="1">(Earth_Data!$B$1/SQRT(1-Earth_Data!$B$2^2*SIN(RADIANS(User_Model_Calcs!B896))^2))*COS(RADIANS(User_Model_Calcs!B896))</f>
        <v>5863.1405549945375</v>
      </c>
      <c r="K896">
        <f ca="1">((Earth_Data!$B$1*(1-Earth_Data!$B$2^2))/SQRT(1-Earth_Data!$B$2^2*SIN(RADIANS(User_Model_Calcs!B896))^2))*SIN(RADIANS(User_Model_Calcs!B896))</f>
        <v>-2502.4085985624283</v>
      </c>
      <c r="L896">
        <f t="shared" ca="1" si="134"/>
        <v>-23.11295651039476</v>
      </c>
      <c r="M896">
        <f t="shared" ca="1" si="135"/>
        <v>6374.830661420021</v>
      </c>
      <c r="N896">
        <f ca="1">SQRT(User_Model_Calcs!M896^2+Sat_Data!$B$3^2-2*User_Model_Calcs!M896*Sat_Data!$B$3*COS(RADIANS(L896))*COS(RADIANS(I896)))</f>
        <v>36396.831461988651</v>
      </c>
      <c r="O896">
        <f ca="1">DEGREES(ACOS(((Earth_Data!$B$1+Sat_Data!$B$2)/User_Model_Calcs!N896)*SQRT(1-COS(RADIANS(User_Model_Calcs!I896))^2*COS(RADIANS(User_Model_Calcs!B896))^2)))</f>
        <v>62.558056342741459</v>
      </c>
      <c r="P896">
        <f t="shared" ca="1" si="132"/>
        <v>7.7103622599768533</v>
      </c>
    </row>
    <row r="897" spans="1:16" x14ac:dyDescent="0.25">
      <c r="A897">
        <f t="shared" ca="1" si="138"/>
        <v>104.07878568046812</v>
      </c>
      <c r="B897">
        <f t="shared" ca="1" si="137"/>
        <v>-25.455532509929007</v>
      </c>
      <c r="C897" s="6">
        <v>20135.9375</v>
      </c>
      <c r="D897">
        <f t="shared" ca="1" si="139"/>
        <v>1.2</v>
      </c>
      <c r="E897" s="1">
        <v>0.65</v>
      </c>
      <c r="F897">
        <v>19.899999999999999</v>
      </c>
      <c r="G897">
        <f t="shared" ca="1" si="133"/>
        <v>46.089820015575185</v>
      </c>
      <c r="H897">
        <f t="shared" ca="1" si="140"/>
        <v>22.733134792922876</v>
      </c>
      <c r="I897">
        <f ca="1">User_Model_Calcs!A897-Sat_Data!$B$5</f>
        <v>-5.9212143195318845</v>
      </c>
      <c r="J897">
        <f ca="1">(Earth_Data!$B$1/SQRT(1-Earth_Data!$B$2^2*SIN(RADIANS(User_Model_Calcs!B897))^2))*COS(RADIANS(User_Model_Calcs!B897))</f>
        <v>5762.5090649526901</v>
      </c>
      <c r="K897">
        <f ca="1">((Earth_Data!$B$1*(1-Earth_Data!$B$2^2))/SQRT(1-Earth_Data!$B$2^2*SIN(RADIANS(User_Model_Calcs!B897))^2))*SIN(RADIANS(User_Model_Calcs!B897))</f>
        <v>-2724.7244420166567</v>
      </c>
      <c r="L897">
        <f t="shared" ca="1" si="134"/>
        <v>-25.306492152970037</v>
      </c>
      <c r="M897">
        <f t="shared" ca="1" si="135"/>
        <v>6374.2163446642526</v>
      </c>
      <c r="N897">
        <f ca="1">SQRT(User_Model_Calcs!M897^2+Sat_Data!$B$3^2-2*User_Model_Calcs!M897*Sat_Data!$B$3*COS(RADIANS(L897))*COS(RADIANS(I897)))</f>
        <v>36538.958828418174</v>
      </c>
      <c r="O897">
        <f ca="1">DEGREES(ACOS(((Earth_Data!$B$1+Sat_Data!$B$2)/User_Model_Calcs!N897)*SQRT(1-COS(RADIANS(User_Model_Calcs!I897))^2*COS(RADIANS(User_Model_Calcs!B897))^2)))</f>
        <v>59.503010989029995</v>
      </c>
      <c r="P897">
        <f t="shared" ca="1" si="132"/>
        <v>13.566254950512928</v>
      </c>
    </row>
    <row r="898" spans="1:16" x14ac:dyDescent="0.25">
      <c r="A898">
        <f t="shared" ca="1" si="138"/>
        <v>107.26376395220751</v>
      </c>
      <c r="B898">
        <f t="shared" ca="1" si="137"/>
        <v>-22.254179458202145</v>
      </c>
      <c r="C898" s="6">
        <v>20135.9375</v>
      </c>
      <c r="D898">
        <f t="shared" ca="1" si="139"/>
        <v>3</v>
      </c>
      <c r="E898" s="1">
        <v>0.65</v>
      </c>
      <c r="F898">
        <v>19.899999999999999</v>
      </c>
      <c r="G898">
        <f t="shared" ca="1" si="133"/>
        <v>54.048620189015942</v>
      </c>
      <c r="H898">
        <f t="shared" ca="1" si="140"/>
        <v>22.865274880059562</v>
      </c>
      <c r="I898">
        <f ca="1">User_Model_Calcs!A898-Sat_Data!$B$5</f>
        <v>-2.7362360477924881</v>
      </c>
      <c r="J898">
        <f ca="1">(Earth_Data!$B$1/SQRT(1-Earth_Data!$B$2^2*SIN(RADIANS(User_Model_Calcs!B898))^2))*COS(RADIANS(User_Model_Calcs!B898))</f>
        <v>5905.8867245408646</v>
      </c>
      <c r="K898">
        <f ca="1">((Earth_Data!$B$1*(1-Earth_Data!$B$2^2))/SQRT(1-Earth_Data!$B$2^2*SIN(RADIANS(User_Model_Calcs!B898))^2))*SIN(RADIANS(User_Model_Calcs!B898))</f>
        <v>-2400.4865839167219</v>
      </c>
      <c r="L898">
        <f t="shared" ca="1" si="134"/>
        <v>-22.119607599838616</v>
      </c>
      <c r="M898">
        <f t="shared" ca="1" si="135"/>
        <v>6375.0948104849549</v>
      </c>
      <c r="N898">
        <f ca="1">SQRT(User_Model_Calcs!M898^2+Sat_Data!$B$3^2-2*User_Model_Calcs!M898*Sat_Data!$B$3*COS(RADIANS(L898))*COS(RADIANS(I898)))</f>
        <v>36345.441013815805</v>
      </c>
      <c r="O898">
        <f ca="1">DEGREES(ACOS(((Earth_Data!$B$1+Sat_Data!$B$2)/User_Model_Calcs!N898)*SQRT(1-COS(RADIANS(User_Model_Calcs!I898))^2*COS(RADIANS(User_Model_Calcs!B898))^2)))</f>
        <v>63.747606402978874</v>
      </c>
      <c r="P898">
        <f t="shared" ref="P898:P961" ca="1" si="141">DEGREES(ASIN(SIN(RADIANS(ABS(I898)))/(SIN(ACOS(COS(RADIANS(I898))*COS(RADIANS(B898)))))))</f>
        <v>7.1925085681072236</v>
      </c>
    </row>
    <row r="899" spans="1:16" x14ac:dyDescent="0.25">
      <c r="A899">
        <f t="shared" ca="1" si="138"/>
        <v>107.52743034885708</v>
      </c>
      <c r="B899">
        <f t="shared" ca="1" si="137"/>
        <v>-23.73012583397793</v>
      </c>
      <c r="C899" s="6">
        <v>20135.9375</v>
      </c>
      <c r="D899">
        <f t="shared" ca="1" si="139"/>
        <v>0.75</v>
      </c>
      <c r="E899" s="1">
        <v>0.65</v>
      </c>
      <c r="F899">
        <v>19.899999999999999</v>
      </c>
      <c r="G899">
        <f t="shared" ref="G899:G962" ca="1" si="142">20.4+20*LOG(F899)+20*LOG(D899)+10*LOG(E899)</f>
        <v>42.007420362456692</v>
      </c>
      <c r="H899">
        <f t="shared" ca="1" si="140"/>
        <v>23.796964205247626</v>
      </c>
      <c r="I899">
        <f ca="1">User_Model_Calcs!A899-Sat_Data!$B$5</f>
        <v>-2.4725696511429192</v>
      </c>
      <c r="J899">
        <f ca="1">(Earth_Data!$B$1/SQRT(1-Earth_Data!$B$2^2*SIN(RADIANS(User_Model_Calcs!B899))^2))*COS(RADIANS(User_Model_Calcs!B899))</f>
        <v>5842.0431824333145</v>
      </c>
      <c r="K899">
        <f ca="1">((Earth_Data!$B$1*(1-Earth_Data!$B$2^2))/SQRT(1-Earth_Data!$B$2^2*SIN(RADIANS(User_Model_Calcs!B899))^2))*SIN(RADIANS(User_Model_Calcs!B899))</f>
        <v>-2550.9496693881938</v>
      </c>
      <c r="L899">
        <f t="shared" ref="L899:L962" ca="1" si="143">DEGREES(ATAN((K899/J899)))</f>
        <v>-23.588664932032305</v>
      </c>
      <c r="M899">
        <f t="shared" ref="M899:M962" ca="1" si="144">SQRT(J899^2+K899^2)</f>
        <v>6374.7009938637366</v>
      </c>
      <c r="N899">
        <f ca="1">SQRT(User_Model_Calcs!M899^2+Sat_Data!$B$3^2-2*User_Model_Calcs!M899*Sat_Data!$B$3*COS(RADIANS(L899))*COS(RADIANS(I899)))</f>
        <v>36417.862692276642</v>
      </c>
      <c r="O899">
        <f ca="1">DEGREES(ACOS(((Earth_Data!$B$1+Sat_Data!$B$2)/User_Model_Calcs!N899)*SQRT(1-COS(RADIANS(User_Model_Calcs!I899))^2*COS(RADIANS(User_Model_Calcs!B899))^2)))</f>
        <v>62.084705803112257</v>
      </c>
      <c r="P899">
        <f t="shared" ca="1" si="141"/>
        <v>6.1244949696857596</v>
      </c>
    </row>
    <row r="900" spans="1:16" x14ac:dyDescent="0.25">
      <c r="A900">
        <f t="shared" ca="1" si="138"/>
        <v>106.00300540618056</v>
      </c>
      <c r="B900">
        <f t="shared" ca="1" si="137"/>
        <v>-21.706404096516987</v>
      </c>
      <c r="C900" s="6">
        <v>20135.9375</v>
      </c>
      <c r="D900">
        <f t="shared" ca="1" si="139"/>
        <v>1.2</v>
      </c>
      <c r="E900" s="1">
        <v>0.65</v>
      </c>
      <c r="F900">
        <v>19.899999999999999</v>
      </c>
      <c r="G900">
        <f t="shared" ca="1" si="142"/>
        <v>46.089820015575185</v>
      </c>
      <c r="H900">
        <f t="shared" ca="1" si="140"/>
        <v>23.178372217293365</v>
      </c>
      <c r="I900">
        <f ca="1">User_Model_Calcs!A900-Sat_Data!$B$5</f>
        <v>-3.9969945938194371</v>
      </c>
      <c r="J900">
        <f ca="1">(Earth_Data!$B$1/SQRT(1-Earth_Data!$B$2^2*SIN(RADIANS(User_Model_Calcs!B900))^2))*COS(RADIANS(User_Model_Calcs!B900))</f>
        <v>5928.5891312297654</v>
      </c>
      <c r="K900">
        <f ca="1">((Earth_Data!$B$1*(1-Earth_Data!$B$2^2))/SQRT(1-Earth_Data!$B$2^2*SIN(RADIANS(User_Model_Calcs!B900))^2))*SIN(RADIANS(User_Model_Calcs!B900))</f>
        <v>-2344.2404692434388</v>
      </c>
      <c r="L900">
        <f t="shared" ca="1" si="143"/>
        <v>-21.574480222091641</v>
      </c>
      <c r="M900">
        <f t="shared" ca="1" si="144"/>
        <v>6375.2358752107675</v>
      </c>
      <c r="N900">
        <f ca="1">SQRT(User_Model_Calcs!M900^2+Sat_Data!$B$3^2-2*User_Model_Calcs!M900*Sat_Data!$B$3*COS(RADIANS(L900))*COS(RADIANS(I900)))</f>
        <v>36328.041910294545</v>
      </c>
      <c r="O900">
        <f ca="1">DEGREES(ACOS(((Earth_Data!$B$1+Sat_Data!$B$2)/User_Model_Calcs!N900)*SQRT(1-COS(RADIANS(User_Model_Calcs!I900))^2*COS(RADIANS(User_Model_Calcs!B900))^2)))</f>
        <v>64.163904118942227</v>
      </c>
      <c r="P900">
        <f t="shared" ca="1" si="141"/>
        <v>10.698519764966834</v>
      </c>
    </row>
    <row r="901" spans="1:16" x14ac:dyDescent="0.25">
      <c r="A901">
        <f t="shared" ca="1" si="138"/>
        <v>109.15636628446508</v>
      </c>
      <c r="B901">
        <f t="shared" ca="1" si="137"/>
        <v>-20.842631780724151</v>
      </c>
      <c r="C901" s="6">
        <v>20135.9375</v>
      </c>
      <c r="D901">
        <f t="shared" ca="1" si="139"/>
        <v>0.75</v>
      </c>
      <c r="E901" s="1">
        <v>0.65</v>
      </c>
      <c r="F901">
        <v>19.899999999999999</v>
      </c>
      <c r="G901">
        <f t="shared" ca="1" si="142"/>
        <v>42.007420362456692</v>
      </c>
      <c r="H901">
        <f t="shared" ca="1" si="140"/>
        <v>14.088427286007914</v>
      </c>
      <c r="I901">
        <f ca="1">User_Model_Calcs!A901-Sat_Data!$B$5</f>
        <v>-0.84363371553492073</v>
      </c>
      <c r="J901">
        <f ca="1">(Earth_Data!$B$1/SQRT(1-Earth_Data!$B$2^2*SIN(RADIANS(User_Model_Calcs!B901))^2))*COS(RADIANS(User_Model_Calcs!B901))</f>
        <v>5963.2896028771111</v>
      </c>
      <c r="K901">
        <f ca="1">((Earth_Data!$B$1*(1-Earth_Data!$B$2^2))/SQRT(1-Earth_Data!$B$2^2*SIN(RADIANS(User_Model_Calcs!B901))^2))*SIN(RADIANS(User_Model_Calcs!B901))</f>
        <v>-2255.1213033402055</v>
      </c>
      <c r="L901">
        <f t="shared" ca="1" si="143"/>
        <v>-20.714980333608427</v>
      </c>
      <c r="M901">
        <f t="shared" ca="1" si="144"/>
        <v>6375.4525314334414</v>
      </c>
      <c r="N901">
        <f ca="1">SQRT(User_Model_Calcs!M901^2+Sat_Data!$B$3^2-2*User_Model_Calcs!M901*Sat_Data!$B$3*COS(RADIANS(L901))*COS(RADIANS(I901)))</f>
        <v>36271.774874348281</v>
      </c>
      <c r="O901">
        <f ca="1">DEGREES(ACOS(((Earth_Data!$B$1+Sat_Data!$B$2)/User_Model_Calcs!N901)*SQRT(1-COS(RADIANS(User_Model_Calcs!I901))^2*COS(RADIANS(User_Model_Calcs!B901))^2)))</f>
        <v>65.549189145593417</v>
      </c>
      <c r="P901">
        <f t="shared" ca="1" si="141"/>
        <v>2.3698924033022766</v>
      </c>
    </row>
    <row r="902" spans="1:16" x14ac:dyDescent="0.25">
      <c r="A902">
        <f ca="1">127.694974900286+(RAND()*5-2.5)</f>
        <v>128.30392162564354</v>
      </c>
      <c r="B902">
        <f ca="1">-13.9715365993556+(RAND()*5-2.5)</f>
        <v>-13.412652723164545</v>
      </c>
      <c r="C902" s="6">
        <v>20135.9375</v>
      </c>
      <c r="D902">
        <f t="shared" ca="1" si="139"/>
        <v>1.2</v>
      </c>
      <c r="E902" s="1">
        <v>0.65</v>
      </c>
      <c r="F902">
        <v>19.899999999999999</v>
      </c>
      <c r="G902">
        <f t="shared" ca="1" si="142"/>
        <v>46.089820015575185</v>
      </c>
      <c r="H902">
        <f t="shared" ca="1" si="140"/>
        <v>23.814973616267125</v>
      </c>
      <c r="I902">
        <f ca="1">User_Model_Calcs!A902-Sat_Data!$B$5</f>
        <v>18.30392162564354</v>
      </c>
      <c r="J902">
        <f ca="1">(Earth_Data!$B$1/SQRT(1-Earth_Data!$B$2^2*SIN(RADIANS(User_Model_Calcs!B902))^2))*COS(RADIANS(User_Model_Calcs!B902))</f>
        <v>6205.291876336657</v>
      </c>
      <c r="K902">
        <f ca="1">((Earth_Data!$B$1*(1-Earth_Data!$B$2^2))/SQRT(1-Earth_Data!$B$2^2*SIN(RADIANS(User_Model_Calcs!B902))^2))*SIN(RADIANS(User_Model_Calcs!B902))</f>
        <v>-1469.8509697848579</v>
      </c>
      <c r="L902">
        <f t="shared" ca="1" si="143"/>
        <v>-13.326075064040044</v>
      </c>
      <c r="M902">
        <f t="shared" ca="1" si="144"/>
        <v>6376.9984431476223</v>
      </c>
      <c r="N902">
        <f ca="1">SQRT(User_Model_Calcs!M902^2+Sat_Data!$B$3^2-2*User_Model_Calcs!M902*Sat_Data!$B$3*COS(RADIANS(L902))*COS(RADIANS(I902)))</f>
        <v>36354.850899641504</v>
      </c>
      <c r="O902">
        <f ca="1">DEGREES(ACOS(((Earth_Data!$B$1+Sat_Data!$B$2)/User_Model_Calcs!N902)*SQRT(1-COS(RADIANS(User_Model_Calcs!I902))^2*COS(RADIANS(User_Model_Calcs!B902))^2)))</f>
        <v>63.584919247061656</v>
      </c>
      <c r="P902">
        <f t="shared" ca="1" si="141"/>
        <v>54.96073001960432</v>
      </c>
    </row>
    <row r="903" spans="1:16" x14ac:dyDescent="0.25">
      <c r="A903">
        <f t="shared" ref="A903:A966" ca="1" si="145">127.694974900286+(RAND()*5-2.5)</f>
        <v>128.65571319293892</v>
      </c>
      <c r="B903">
        <f t="shared" ref="B903:B966" ca="1" si="146">-13.9715365993556+(RAND()*5-2.5)</f>
        <v>-16.116334573597818</v>
      </c>
      <c r="C903" s="6">
        <v>20135.9375</v>
      </c>
      <c r="D903">
        <f t="shared" ca="1" si="139"/>
        <v>3</v>
      </c>
      <c r="E903" s="1">
        <v>0.65</v>
      </c>
      <c r="F903">
        <v>19.899999999999999</v>
      </c>
      <c r="G903">
        <f t="shared" ca="1" si="142"/>
        <v>54.048620189015942</v>
      </c>
      <c r="H903">
        <f t="shared" ca="1" si="140"/>
        <v>17.557618945694443</v>
      </c>
      <c r="I903">
        <f ca="1">User_Model_Calcs!A903-Sat_Data!$B$5</f>
        <v>18.655713192938919</v>
      </c>
      <c r="J903">
        <f ca="1">(Earth_Data!$B$1/SQRT(1-Earth_Data!$B$2^2*SIN(RADIANS(User_Model_Calcs!B903))^2))*COS(RADIANS(User_Model_Calcs!B903))</f>
        <v>6129.0604849788942</v>
      </c>
      <c r="K903">
        <f ca="1">((Earth_Data!$B$1*(1-Earth_Data!$B$2^2))/SQRT(1-Earth_Data!$B$2^2*SIN(RADIANS(User_Model_Calcs!B903))^2))*SIN(RADIANS(User_Model_Calcs!B903))</f>
        <v>-1759.0997984007131</v>
      </c>
      <c r="L903">
        <f t="shared" ca="1" si="143"/>
        <v>-16.013992414113385</v>
      </c>
      <c r="M903">
        <f t="shared" ca="1" si="144"/>
        <v>6376.5048834971612</v>
      </c>
      <c r="N903">
        <f ca="1">SQRT(User_Model_Calcs!M903^2+Sat_Data!$B$3^2-2*User_Model_Calcs!M903*Sat_Data!$B$3*COS(RADIANS(L903))*COS(RADIANS(I903)))</f>
        <v>36452.407075735748</v>
      </c>
      <c r="O903">
        <f ca="1">DEGREES(ACOS(((Earth_Data!$B$1+Sat_Data!$B$2)/User_Model_Calcs!N903)*SQRT(1-COS(RADIANS(User_Model_Calcs!I903))^2*COS(RADIANS(User_Model_Calcs!B903))^2)))</f>
        <v>61.379412279186646</v>
      </c>
      <c r="P903">
        <f t="shared" ca="1" si="141"/>
        <v>50.57322553783672</v>
      </c>
    </row>
    <row r="904" spans="1:16" x14ac:dyDescent="0.25">
      <c r="A904">
        <f t="shared" ca="1" si="145"/>
        <v>129.2496268640906</v>
      </c>
      <c r="B904">
        <f t="shared" ca="1" si="146"/>
        <v>-16.319178883345341</v>
      </c>
      <c r="C904" s="6">
        <v>20135.9375</v>
      </c>
      <c r="D904">
        <f t="shared" ca="1" si="139"/>
        <v>3</v>
      </c>
      <c r="E904" s="1">
        <v>0.65</v>
      </c>
      <c r="F904">
        <v>19.899999999999999</v>
      </c>
      <c r="G904">
        <f t="shared" ca="1" si="142"/>
        <v>54.048620189015942</v>
      </c>
      <c r="H904">
        <f t="shared" ca="1" si="140"/>
        <v>20.322407104905917</v>
      </c>
      <c r="I904">
        <f ca="1">User_Model_Calcs!A904-Sat_Data!$B$5</f>
        <v>19.249626864090601</v>
      </c>
      <c r="J904">
        <f ca="1">(Earth_Data!$B$1/SQRT(1-Earth_Data!$B$2^2*SIN(RADIANS(User_Model_Calcs!B904))^2))*COS(RADIANS(User_Model_Calcs!B904))</f>
        <v>6122.7913085349655</v>
      </c>
      <c r="K904">
        <f ca="1">((Earth_Data!$B$1*(1-Earth_Data!$B$2^2))/SQRT(1-Earth_Data!$B$2^2*SIN(RADIANS(User_Model_Calcs!B904))^2))*SIN(RADIANS(User_Model_Calcs!B904))</f>
        <v>-1780.6535099368982</v>
      </c>
      <c r="L904">
        <f t="shared" ca="1" si="143"/>
        <v>-16.215688723610409</v>
      </c>
      <c r="M904">
        <f t="shared" ca="1" si="144"/>
        <v>6376.4645635588622</v>
      </c>
      <c r="N904">
        <f ca="1">SQRT(User_Model_Calcs!M904^2+Sat_Data!$B$3^2-2*User_Model_Calcs!M904*Sat_Data!$B$3*COS(RADIANS(L904))*COS(RADIANS(I904)))</f>
        <v>36483.100747890232</v>
      </c>
      <c r="O904">
        <f ca="1">DEGREES(ACOS(((Earth_Data!$B$1+Sat_Data!$B$2)/User_Model_Calcs!N904)*SQRT(1-COS(RADIANS(User_Model_Calcs!I904))^2*COS(RADIANS(User_Model_Calcs!B904))^2)))</f>
        <v>60.721625783706713</v>
      </c>
      <c r="P904">
        <f t="shared" ca="1" si="141"/>
        <v>51.178355004693259</v>
      </c>
    </row>
    <row r="905" spans="1:16" x14ac:dyDescent="0.25">
      <c r="A905">
        <f t="shared" ca="1" si="145"/>
        <v>128.00033441954844</v>
      </c>
      <c r="B905">
        <f t="shared" ca="1" si="146"/>
        <v>-15.697949920922682</v>
      </c>
      <c r="C905" s="6">
        <v>20135.9375</v>
      </c>
      <c r="D905">
        <f t="shared" ca="1" si="139"/>
        <v>0.75</v>
      </c>
      <c r="E905" s="1">
        <v>0.65</v>
      </c>
      <c r="F905">
        <v>19.899999999999999</v>
      </c>
      <c r="G905">
        <f t="shared" ca="1" si="142"/>
        <v>42.007420362456692</v>
      </c>
      <c r="H905">
        <f t="shared" ca="1" si="140"/>
        <v>18.099212409347551</v>
      </c>
      <c r="I905">
        <f ca="1">User_Model_Calcs!A905-Sat_Data!$B$5</f>
        <v>18.000334419548437</v>
      </c>
      <c r="J905">
        <f ca="1">(Earth_Data!$B$1/SQRT(1-Earth_Data!$B$2^2*SIN(RADIANS(User_Model_Calcs!B905))^2))*COS(RADIANS(User_Model_Calcs!B905))</f>
        <v>6141.749639663195</v>
      </c>
      <c r="K905">
        <f ca="1">((Earth_Data!$B$1*(1-Earth_Data!$B$2^2))/SQRT(1-Earth_Data!$B$2^2*SIN(RADIANS(User_Model_Calcs!B905))^2))*SIN(RADIANS(User_Model_Calcs!B905))</f>
        <v>-1714.5752448052083</v>
      </c>
      <c r="L905">
        <f t="shared" ca="1" si="143"/>
        <v>-15.597991618973969</v>
      </c>
      <c r="M905">
        <f t="shared" ca="1" si="144"/>
        <v>6376.5866187484526</v>
      </c>
      <c r="N905">
        <f ca="1">SQRT(User_Model_Calcs!M905^2+Sat_Data!$B$3^2-2*User_Model_Calcs!M905*Sat_Data!$B$3*COS(RADIANS(L905))*COS(RADIANS(I905)))</f>
        <v>36412.941031776172</v>
      </c>
      <c r="O905">
        <f ca="1">DEGREES(ACOS(((Earth_Data!$B$1+Sat_Data!$B$2)/User_Model_Calcs!N905)*SQRT(1-COS(RADIANS(User_Model_Calcs!I905))^2*COS(RADIANS(User_Model_Calcs!B905))^2)))</f>
        <v>62.247949485039221</v>
      </c>
      <c r="P905">
        <f t="shared" ca="1" si="141"/>
        <v>50.215851501294786</v>
      </c>
    </row>
    <row r="906" spans="1:16" x14ac:dyDescent="0.25">
      <c r="A906">
        <f t="shared" ca="1" si="145"/>
        <v>128.14204035648791</v>
      </c>
      <c r="B906">
        <f t="shared" ca="1" si="146"/>
        <v>-15.260357197992933</v>
      </c>
      <c r="C906" s="6">
        <v>20135.9375</v>
      </c>
      <c r="D906">
        <f t="shared" ca="1" si="139"/>
        <v>0.75</v>
      </c>
      <c r="E906" s="1">
        <v>0.65</v>
      </c>
      <c r="F906">
        <v>19.899999999999999</v>
      </c>
      <c r="G906">
        <f t="shared" ca="1" si="142"/>
        <v>42.007420362456692</v>
      </c>
      <c r="H906">
        <f t="shared" ca="1" si="140"/>
        <v>17.934299184253376</v>
      </c>
      <c r="I906">
        <f ca="1">User_Model_Calcs!A906-Sat_Data!$B$5</f>
        <v>18.142040356487911</v>
      </c>
      <c r="J906">
        <f ca="1">(Earth_Data!$B$1/SQRT(1-Earth_Data!$B$2^2*SIN(RADIANS(User_Model_Calcs!B906))^2))*COS(RADIANS(User_Model_Calcs!B906))</f>
        <v>6154.672620406538</v>
      </c>
      <c r="K906">
        <f ca="1">((Earth_Data!$B$1*(1-Earth_Data!$B$2^2))/SQRT(1-Earth_Data!$B$2^2*SIN(RADIANS(User_Model_Calcs!B906))^2))*SIN(RADIANS(User_Model_Calcs!B906))</f>
        <v>-1667.9105620725475</v>
      </c>
      <c r="L906">
        <f t="shared" ca="1" si="143"/>
        <v>-15.162914803064684</v>
      </c>
      <c r="M906">
        <f t="shared" ca="1" si="144"/>
        <v>6376.6700328192492</v>
      </c>
      <c r="N906">
        <f ca="1">SQRT(User_Model_Calcs!M906^2+Sat_Data!$B$3^2-2*User_Model_Calcs!M906*Sat_Data!$B$3*COS(RADIANS(L906))*COS(RADIANS(I906)))</f>
        <v>36404.190530740365</v>
      </c>
      <c r="O906">
        <f ca="1">DEGREES(ACOS(((Earth_Data!$B$1+Sat_Data!$B$2)/User_Model_Calcs!N906)*SQRT(1-COS(RADIANS(User_Model_Calcs!I906))^2*COS(RADIANS(User_Model_Calcs!B906))^2)))</f>
        <v>62.445965906346736</v>
      </c>
      <c r="P906">
        <f t="shared" ca="1" si="141"/>
        <v>51.225707534809366</v>
      </c>
    </row>
    <row r="907" spans="1:16" x14ac:dyDescent="0.25">
      <c r="A907">
        <f t="shared" ca="1" si="145"/>
        <v>126.13787823295718</v>
      </c>
      <c r="B907">
        <f t="shared" ca="1" si="146"/>
        <v>-16.189246840924632</v>
      </c>
      <c r="C907" s="6">
        <v>20135.9375</v>
      </c>
      <c r="D907">
        <f t="shared" ca="1" si="139"/>
        <v>1.2</v>
      </c>
      <c r="E907" s="1">
        <v>0.65</v>
      </c>
      <c r="F907">
        <v>19.899999999999999</v>
      </c>
      <c r="G907">
        <f t="shared" ca="1" si="142"/>
        <v>46.089820015575185</v>
      </c>
      <c r="H907">
        <f t="shared" ca="1" si="140"/>
        <v>22.818135419953563</v>
      </c>
      <c r="I907">
        <f ca="1">User_Model_Calcs!A907-Sat_Data!$B$5</f>
        <v>16.137878232957178</v>
      </c>
      <c r="J907">
        <f ca="1">(Earth_Data!$B$1/SQRT(1-Earth_Data!$B$2^2*SIN(RADIANS(User_Model_Calcs!B907))^2))*COS(RADIANS(User_Model_Calcs!B907))</f>
        <v>6126.8158320110279</v>
      </c>
      <c r="K907">
        <f ca="1">((Earth_Data!$B$1*(1-Earth_Data!$B$2^2))/SQRT(1-Earth_Data!$B$2^2*SIN(RADIANS(User_Model_Calcs!B907))^2))*SIN(RADIANS(User_Model_Calcs!B907))</f>
        <v>-1766.8497736309616</v>
      </c>
      <c r="L907">
        <f t="shared" ca="1" si="143"/>
        <v>-16.086491444768281</v>
      </c>
      <c r="M907">
        <f t="shared" ca="1" si="144"/>
        <v>6376.4904423954695</v>
      </c>
      <c r="N907">
        <f ca="1">SQRT(User_Model_Calcs!M907^2+Sat_Data!$B$3^2-2*User_Model_Calcs!M907*Sat_Data!$B$3*COS(RADIANS(L907))*COS(RADIANS(I907)))</f>
        <v>36361.646194987559</v>
      </c>
      <c r="O907">
        <f ca="1">DEGREES(ACOS(((Earth_Data!$B$1+Sat_Data!$B$2)/User_Model_Calcs!N907)*SQRT(1-COS(RADIANS(User_Model_Calcs!I907))^2*COS(RADIANS(User_Model_Calcs!B907))^2)))</f>
        <v>63.411354873174062</v>
      </c>
      <c r="P907">
        <f t="shared" ca="1" si="141"/>
        <v>46.062835295357623</v>
      </c>
    </row>
    <row r="908" spans="1:16" x14ac:dyDescent="0.25">
      <c r="A908">
        <f t="shared" ca="1" si="145"/>
        <v>127.77097047843975</v>
      </c>
      <c r="B908">
        <f t="shared" ca="1" si="146"/>
        <v>-14.423415415541955</v>
      </c>
      <c r="C908" s="6">
        <v>20135.9375</v>
      </c>
      <c r="D908">
        <f t="shared" ca="1" si="139"/>
        <v>0.75</v>
      </c>
      <c r="E908" s="1">
        <v>0.65</v>
      </c>
      <c r="F908">
        <v>19.899999999999999</v>
      </c>
      <c r="G908">
        <f t="shared" ca="1" si="142"/>
        <v>42.007420362456692</v>
      </c>
      <c r="H908">
        <f t="shared" ca="1" si="140"/>
        <v>20.09530387784023</v>
      </c>
      <c r="I908">
        <f ca="1">User_Model_Calcs!A908-Sat_Data!$B$5</f>
        <v>17.77097047843975</v>
      </c>
      <c r="J908">
        <f ca="1">(Earth_Data!$B$1/SQRT(1-Earth_Data!$B$2^2*SIN(RADIANS(User_Model_Calcs!B908))^2))*COS(RADIANS(User_Model_Calcs!B908))</f>
        <v>6178.3934920745278</v>
      </c>
      <c r="K908">
        <f ca="1">((Earth_Data!$B$1*(1-Earth_Data!$B$2^2))/SQRT(1-Earth_Data!$B$2^2*SIN(RADIANS(User_Model_Calcs!B908))^2))*SIN(RADIANS(User_Model_Calcs!B908))</f>
        <v>-1578.3957207775879</v>
      </c>
      <c r="L908">
        <f t="shared" ca="1" si="143"/>
        <v>-14.330847233690571</v>
      </c>
      <c r="M908">
        <f t="shared" ca="1" si="144"/>
        <v>6376.8235975505768</v>
      </c>
      <c r="N908">
        <f ca="1">SQRT(User_Model_Calcs!M908^2+Sat_Data!$B$3^2-2*User_Model_Calcs!M908*Sat_Data!$B$3*COS(RADIANS(L908))*COS(RADIANS(I908)))</f>
        <v>36363.798960264648</v>
      </c>
      <c r="O908">
        <f ca="1">DEGREES(ACOS(((Earth_Data!$B$1+Sat_Data!$B$2)/User_Model_Calcs!N908)*SQRT(1-COS(RADIANS(User_Model_Calcs!I908))^2*COS(RADIANS(User_Model_Calcs!B908))^2)))</f>
        <v>63.371418232903075</v>
      </c>
      <c r="P908">
        <f t="shared" ca="1" si="141"/>
        <v>52.146943698389265</v>
      </c>
    </row>
    <row r="909" spans="1:16" x14ac:dyDescent="0.25">
      <c r="A909">
        <f t="shared" ca="1" si="145"/>
        <v>126.72952037610372</v>
      </c>
      <c r="B909">
        <f t="shared" ca="1" si="146"/>
        <v>-15.680968382179476</v>
      </c>
      <c r="C909" s="6">
        <v>20135.9375</v>
      </c>
      <c r="D909">
        <f t="shared" ca="1" si="139"/>
        <v>3</v>
      </c>
      <c r="E909" s="1">
        <v>0.65</v>
      </c>
      <c r="F909">
        <v>19.899999999999999</v>
      </c>
      <c r="G909">
        <f t="shared" ca="1" si="142"/>
        <v>54.048620189015942</v>
      </c>
      <c r="H909">
        <f t="shared" ca="1" si="140"/>
        <v>18.958272471894517</v>
      </c>
      <c r="I909">
        <f ca="1">User_Model_Calcs!A909-Sat_Data!$B$5</f>
        <v>16.729520376103721</v>
      </c>
      <c r="J909">
        <f ca="1">(Earth_Data!$B$1/SQRT(1-Earth_Data!$B$2^2*SIN(RADIANS(User_Model_Calcs!B909))^2))*COS(RADIANS(User_Model_Calcs!B909))</f>
        <v>6142.2577926099193</v>
      </c>
      <c r="K909">
        <f ca="1">((Earth_Data!$B$1*(1-Earth_Data!$B$2^2))/SQRT(1-Earth_Data!$B$2^2*SIN(RADIANS(User_Model_Calcs!B909))^2))*SIN(RADIANS(User_Model_Calcs!B909))</f>
        <v>-1712.7661555815944</v>
      </c>
      <c r="L909">
        <f t="shared" ca="1" si="143"/>
        <v>-15.581107286848853</v>
      </c>
      <c r="M909">
        <f t="shared" ca="1" si="144"/>
        <v>6376.5898954365121</v>
      </c>
      <c r="N909">
        <f ca="1">SQRT(User_Model_Calcs!M909^2+Sat_Data!$B$3^2-2*User_Model_Calcs!M909*Sat_Data!$B$3*COS(RADIANS(L909))*COS(RADIANS(I909)))</f>
        <v>36365.26962175325</v>
      </c>
      <c r="O909">
        <f ca="1">DEGREES(ACOS(((Earth_Data!$B$1+Sat_Data!$B$2)/User_Model_Calcs!N909)*SQRT(1-COS(RADIANS(User_Model_Calcs!I909))^2*COS(RADIANS(User_Model_Calcs!B909))^2)))</f>
        <v>63.33034734019553</v>
      </c>
      <c r="P909">
        <f t="shared" ca="1" si="141"/>
        <v>48.037841392520981</v>
      </c>
    </row>
    <row r="910" spans="1:16" x14ac:dyDescent="0.25">
      <c r="A910">
        <f t="shared" ca="1" si="145"/>
        <v>126.37764194402583</v>
      </c>
      <c r="B910">
        <f t="shared" ca="1" si="146"/>
        <v>-13.681423201980508</v>
      </c>
      <c r="C910" s="6">
        <v>20135.9375</v>
      </c>
      <c r="D910">
        <f t="shared" ca="1" si="139"/>
        <v>0.75</v>
      </c>
      <c r="E910" s="1">
        <v>0.65</v>
      </c>
      <c r="F910">
        <v>19.899999999999999</v>
      </c>
      <c r="G910">
        <f t="shared" ca="1" si="142"/>
        <v>42.007420362456692</v>
      </c>
      <c r="H910">
        <f t="shared" ca="1" si="140"/>
        <v>16.33885575471896</v>
      </c>
      <c r="I910">
        <f ca="1">User_Model_Calcs!A910-Sat_Data!$B$5</f>
        <v>16.377641944025825</v>
      </c>
      <c r="J910">
        <f ca="1">(Earth_Data!$B$1/SQRT(1-Earth_Data!$B$2^2*SIN(RADIANS(User_Model_Calcs!B910))^2))*COS(RADIANS(User_Model_Calcs!B910))</f>
        <v>6198.3265342186814</v>
      </c>
      <c r="K910">
        <f ca="1">((Earth_Data!$B$1*(1-Earth_Data!$B$2^2))/SQRT(1-Earth_Data!$B$2^2*SIN(RADIANS(User_Model_Calcs!B910))^2))*SIN(RADIANS(User_Model_Calcs!B910))</f>
        <v>-1498.7591346594304</v>
      </c>
      <c r="L910">
        <f t="shared" ca="1" si="143"/>
        <v>-13.59324188023167</v>
      </c>
      <c r="M910">
        <f t="shared" ca="1" si="144"/>
        <v>6376.9530944271855</v>
      </c>
      <c r="N910">
        <f ca="1">SQRT(User_Model_Calcs!M910^2+Sat_Data!$B$3^2-2*User_Model_Calcs!M910*Sat_Data!$B$3*COS(RADIANS(L910))*COS(RADIANS(I910)))</f>
        <v>36290.423217491501</v>
      </c>
      <c r="O910">
        <f ca="1">DEGREES(ACOS(((Earth_Data!$B$1+Sat_Data!$B$2)/User_Model_Calcs!N910)*SQRT(1-COS(RADIANS(User_Model_Calcs!I910))^2*COS(RADIANS(User_Model_Calcs!B910))^2)))</f>
        <v>65.132480275930689</v>
      </c>
      <c r="P910">
        <f t="shared" ca="1" si="141"/>
        <v>51.17302793872522</v>
      </c>
    </row>
    <row r="911" spans="1:16" x14ac:dyDescent="0.25">
      <c r="A911">
        <f t="shared" ca="1" si="145"/>
        <v>126.88256561215589</v>
      </c>
      <c r="B911">
        <f t="shared" ca="1" si="146"/>
        <v>-13.871592141439411</v>
      </c>
      <c r="C911" s="6">
        <v>20135.9375</v>
      </c>
      <c r="D911">
        <f t="shared" ca="1" si="139"/>
        <v>3</v>
      </c>
      <c r="E911" s="1">
        <v>0.65</v>
      </c>
      <c r="F911">
        <v>19.899999999999999</v>
      </c>
      <c r="G911">
        <f t="shared" ca="1" si="142"/>
        <v>54.048620189015942</v>
      </c>
      <c r="H911">
        <f t="shared" ca="1" si="140"/>
        <v>14.44912986993779</v>
      </c>
      <c r="I911">
        <f ca="1">User_Model_Calcs!A911-Sat_Data!$B$5</f>
        <v>16.882565612155886</v>
      </c>
      <c r="J911">
        <f ca="1">(Earth_Data!$B$1/SQRT(1-Earth_Data!$B$2^2*SIN(RADIANS(User_Model_Calcs!B911))^2))*COS(RADIANS(User_Model_Calcs!B911))</f>
        <v>6193.3162230548114</v>
      </c>
      <c r="K911">
        <f ca="1">((Earth_Data!$B$1*(1-Earth_Data!$B$2^2))/SQRT(1-Earth_Data!$B$2^2*SIN(RADIANS(User_Model_Calcs!B911))^2))*SIN(RADIANS(User_Model_Calcs!B911))</f>
        <v>-1519.1936329405437</v>
      </c>
      <c r="L911">
        <f t="shared" ca="1" si="143"/>
        <v>-13.782280784590396</v>
      </c>
      <c r="M911">
        <f t="shared" ca="1" si="144"/>
        <v>6376.92050547292</v>
      </c>
      <c r="N911">
        <f ca="1">SQRT(User_Model_Calcs!M911^2+Sat_Data!$B$3^2-2*User_Model_Calcs!M911*Sat_Data!$B$3*COS(RADIANS(L911))*COS(RADIANS(I911)))</f>
        <v>36314.142976040719</v>
      </c>
      <c r="O911">
        <f ca="1">DEGREES(ACOS(((Earth_Data!$B$1+Sat_Data!$B$2)/User_Model_Calcs!N911)*SQRT(1-COS(RADIANS(User_Model_Calcs!I911))^2*COS(RADIANS(User_Model_Calcs!B911))^2)))</f>
        <v>64.550605746528788</v>
      </c>
      <c r="P911">
        <f t="shared" ca="1" si="141"/>
        <v>51.69255215010589</v>
      </c>
    </row>
    <row r="912" spans="1:16" x14ac:dyDescent="0.25">
      <c r="A912">
        <f t="shared" ca="1" si="145"/>
        <v>128.73638900388147</v>
      </c>
      <c r="B912">
        <f t="shared" ca="1" si="146"/>
        <v>-14.261230772792093</v>
      </c>
      <c r="C912" s="6">
        <v>20135.9375</v>
      </c>
      <c r="D912">
        <f t="shared" ca="1" si="139"/>
        <v>1.2</v>
      </c>
      <c r="E912" s="1">
        <v>0.65</v>
      </c>
      <c r="F912">
        <v>19.899999999999999</v>
      </c>
      <c r="G912">
        <f t="shared" ca="1" si="142"/>
        <v>46.089820015575185</v>
      </c>
      <c r="H912">
        <f t="shared" ca="1" si="140"/>
        <v>15.040156213464115</v>
      </c>
      <c r="I912">
        <f ca="1">User_Model_Calcs!A912-Sat_Data!$B$5</f>
        <v>18.73638900388147</v>
      </c>
      <c r="J912">
        <f ca="1">(Earth_Data!$B$1/SQRT(1-Earth_Data!$B$2^2*SIN(RADIANS(User_Model_Calcs!B912))^2))*COS(RADIANS(User_Model_Calcs!B912))</f>
        <v>6182.8386105976888</v>
      </c>
      <c r="K912">
        <f ca="1">((Earth_Data!$B$1*(1-Earth_Data!$B$2^2))/SQRT(1-Earth_Data!$B$2^2*SIN(RADIANS(User_Model_Calcs!B912))^2))*SIN(RADIANS(User_Model_Calcs!B912))</f>
        <v>-1561.0104912851721</v>
      </c>
      <c r="L912">
        <f t="shared" ca="1" si="143"/>
        <v>-14.169616315229238</v>
      </c>
      <c r="M912">
        <f t="shared" ca="1" si="144"/>
        <v>6376.8524397699475</v>
      </c>
      <c r="N912">
        <f ca="1">SQRT(User_Model_Calcs!M912^2+Sat_Data!$B$3^2-2*User_Model_Calcs!M912*Sat_Data!$B$3*COS(RADIANS(L912))*COS(RADIANS(I912)))</f>
        <v>36396.716960156467</v>
      </c>
      <c r="O912">
        <f ca="1">DEGREES(ACOS(((Earth_Data!$B$1+Sat_Data!$B$2)/User_Model_Calcs!N912)*SQRT(1-COS(RADIANS(User_Model_Calcs!I912))^2*COS(RADIANS(User_Model_Calcs!B912))^2)))</f>
        <v>62.619414292234374</v>
      </c>
      <c r="P912">
        <f t="shared" ca="1" si="141"/>
        <v>54.010196750167729</v>
      </c>
    </row>
    <row r="913" spans="1:16" x14ac:dyDescent="0.25">
      <c r="A913">
        <f t="shared" ca="1" si="145"/>
        <v>125.41139488108733</v>
      </c>
      <c r="B913">
        <f t="shared" ca="1" si="146"/>
        <v>-12.333531692506012</v>
      </c>
      <c r="C913" s="6">
        <v>20135.9375</v>
      </c>
      <c r="D913">
        <f t="shared" ca="1" si="139"/>
        <v>1.2</v>
      </c>
      <c r="E913" s="1">
        <v>0.65</v>
      </c>
      <c r="F913">
        <v>19.899999999999999</v>
      </c>
      <c r="G913">
        <f t="shared" ca="1" si="142"/>
        <v>46.089820015575185</v>
      </c>
      <c r="H913">
        <f t="shared" ca="1" si="140"/>
        <v>15.672443508283431</v>
      </c>
      <c r="I913">
        <f ca="1">User_Model_Calcs!A913-Sat_Data!$B$5</f>
        <v>15.411394881087332</v>
      </c>
      <c r="J913">
        <f ca="1">(Earth_Data!$B$1/SQRT(1-Earth_Data!$B$2^2*SIN(RADIANS(User_Model_Calcs!B913))^2))*COS(RADIANS(User_Model_Calcs!B913))</f>
        <v>6231.8890236845145</v>
      </c>
      <c r="K913">
        <f ca="1">((Earth_Data!$B$1*(1-Earth_Data!$B$2^2))/SQRT(1-Earth_Data!$B$2^2*SIN(RADIANS(User_Model_Calcs!B913))^2))*SIN(RADIANS(User_Model_Calcs!B913))</f>
        <v>-1353.4706652883547</v>
      </c>
      <c r="L913">
        <f t="shared" ca="1" si="143"/>
        <v>-12.253467389350813</v>
      </c>
      <c r="M913">
        <f t="shared" ca="1" si="144"/>
        <v>6377.1720727384827</v>
      </c>
      <c r="N913">
        <f ca="1">SQRT(User_Model_Calcs!M913^2+Sat_Data!$B$3^2-2*User_Model_Calcs!M913*Sat_Data!$B$3*COS(RADIANS(L913))*COS(RADIANS(I913)))</f>
        <v>36219.539642149604</v>
      </c>
      <c r="O913">
        <f ca="1">DEGREES(ACOS(((Earth_Data!$B$1+Sat_Data!$B$2)/User_Model_Calcs!N913)*SQRT(1-COS(RADIANS(User_Model_Calcs!I913))^2*COS(RADIANS(User_Model_Calcs!B913))^2)))</f>
        <v>66.960159658079917</v>
      </c>
      <c r="P913">
        <f t="shared" ca="1" si="141"/>
        <v>52.228762811122415</v>
      </c>
    </row>
    <row r="914" spans="1:16" x14ac:dyDescent="0.25">
      <c r="A914">
        <f t="shared" ca="1" si="145"/>
        <v>129.07532306145197</v>
      </c>
      <c r="B914">
        <f t="shared" ca="1" si="146"/>
        <v>-13.181906162334466</v>
      </c>
      <c r="C914" s="6">
        <v>20135.9375</v>
      </c>
      <c r="D914">
        <f t="shared" ca="1" si="139"/>
        <v>0.75</v>
      </c>
      <c r="E914" s="1">
        <v>0.65</v>
      </c>
      <c r="F914">
        <v>19.899999999999999</v>
      </c>
      <c r="G914">
        <f t="shared" ca="1" si="142"/>
        <v>42.007420362456692</v>
      </c>
      <c r="H914">
        <f t="shared" ca="1" si="140"/>
        <v>16.052729354863263</v>
      </c>
      <c r="I914">
        <f ca="1">User_Model_Calcs!A914-Sat_Data!$B$5</f>
        <v>19.075323061451968</v>
      </c>
      <c r="J914">
        <f ca="1">(Earth_Data!$B$1/SQRT(1-Earth_Data!$B$2^2*SIN(RADIANS(User_Model_Calcs!B914))^2))*COS(RADIANS(User_Model_Calcs!B914))</f>
        <v>6211.1634492246958</v>
      </c>
      <c r="K914">
        <f ca="1">((Earth_Data!$B$1*(1-Earth_Data!$B$2^2))/SQRT(1-Earth_Data!$B$2^2*SIN(RADIANS(User_Model_Calcs!B914))^2))*SIN(RADIANS(User_Model_Calcs!B914))</f>
        <v>-1445.0072001461319</v>
      </c>
      <c r="L914">
        <f t="shared" ca="1" si="143"/>
        <v>-13.096711320402111</v>
      </c>
      <c r="M914">
        <f t="shared" ca="1" si="144"/>
        <v>6377.036710060479</v>
      </c>
      <c r="N914">
        <f ca="1">SQRT(User_Model_Calcs!M914^2+Sat_Data!$B$3^2-2*User_Model_Calcs!M914*Sat_Data!$B$3*COS(RADIANS(L914))*COS(RADIANS(I914)))</f>
        <v>36379.462298652208</v>
      </c>
      <c r="O914">
        <f ca="1">DEGREES(ACOS(((Earth_Data!$B$1+Sat_Data!$B$2)/User_Model_Calcs!N914)*SQRT(1-COS(RADIANS(User_Model_Calcs!I914))^2*COS(RADIANS(User_Model_Calcs!B914))^2)))</f>
        <v>63.01697768690142</v>
      </c>
      <c r="P914">
        <f t="shared" ca="1" si="141"/>
        <v>56.596406275377355</v>
      </c>
    </row>
    <row r="915" spans="1:16" x14ac:dyDescent="0.25">
      <c r="A915">
        <f t="shared" ca="1" si="145"/>
        <v>129.79316239191942</v>
      </c>
      <c r="B915">
        <f t="shared" ca="1" si="146"/>
        <v>-13.835875767596953</v>
      </c>
      <c r="C915" s="6">
        <v>20135.9375</v>
      </c>
      <c r="D915">
        <f t="shared" ca="1" si="139"/>
        <v>3</v>
      </c>
      <c r="E915" s="1">
        <v>0.65</v>
      </c>
      <c r="F915">
        <v>19.899999999999999</v>
      </c>
      <c r="G915">
        <f t="shared" ca="1" si="142"/>
        <v>54.048620189015942</v>
      </c>
      <c r="H915">
        <f t="shared" ca="1" si="140"/>
        <v>16.177262645351153</v>
      </c>
      <c r="I915">
        <f ca="1">User_Model_Calcs!A915-Sat_Data!$B$5</f>
        <v>19.793162391919424</v>
      </c>
      <c r="J915">
        <f ca="1">(Earth_Data!$B$1/SQRT(1-Earth_Data!$B$2^2*SIN(RADIANS(User_Model_Calcs!B915))^2))*COS(RADIANS(User_Model_Calcs!B915))</f>
        <v>6194.2624076140728</v>
      </c>
      <c r="K915">
        <f ca="1">((Earth_Data!$B$1*(1-Earth_Data!$B$2^2))/SQRT(1-Earth_Data!$B$2^2*SIN(RADIANS(User_Model_Calcs!B915))^2))*SIN(RADIANS(User_Model_Calcs!B915))</f>
        <v>-1515.3569957897769</v>
      </c>
      <c r="L915">
        <f t="shared" ca="1" si="143"/>
        <v>-13.746776351066325</v>
      </c>
      <c r="M915">
        <f t="shared" ca="1" si="144"/>
        <v>6376.9266578085962</v>
      </c>
      <c r="N915">
        <f ca="1">SQRT(User_Model_Calcs!M915^2+Sat_Data!$B$3^2-2*User_Model_Calcs!M915*Sat_Data!$B$3*COS(RADIANS(L915))*COS(RADIANS(I915)))</f>
        <v>36427.850708002705</v>
      </c>
      <c r="O915">
        <f ca="1">DEGREES(ACOS(((Earth_Data!$B$1+Sat_Data!$B$2)/User_Model_Calcs!N915)*SQRT(1-COS(RADIANS(User_Model_Calcs!I915))^2*COS(RADIANS(User_Model_Calcs!B915))^2)))</f>
        <v>61.927314035668452</v>
      </c>
      <c r="P915">
        <f t="shared" ca="1" si="141"/>
        <v>56.396366160188727</v>
      </c>
    </row>
    <row r="916" spans="1:16" x14ac:dyDescent="0.25">
      <c r="A916">
        <f t="shared" ca="1" si="145"/>
        <v>128.47815263645927</v>
      </c>
      <c r="B916">
        <f t="shared" ca="1" si="146"/>
        <v>-14.626940292269563</v>
      </c>
      <c r="C916" s="6">
        <v>20135.9375</v>
      </c>
      <c r="D916">
        <f t="shared" ca="1" si="139"/>
        <v>1.2</v>
      </c>
      <c r="E916" s="1">
        <v>0.65</v>
      </c>
      <c r="F916">
        <v>19.899999999999999</v>
      </c>
      <c r="G916">
        <f t="shared" ca="1" si="142"/>
        <v>46.089820015575185</v>
      </c>
      <c r="H916">
        <f t="shared" ca="1" si="140"/>
        <v>16.726098858938386</v>
      </c>
      <c r="I916">
        <f ca="1">User_Model_Calcs!A916-Sat_Data!$B$5</f>
        <v>18.478152636459271</v>
      </c>
      <c r="J916">
        <f ca="1">(Earth_Data!$B$1/SQRT(1-Earth_Data!$B$2^2*SIN(RADIANS(User_Model_Calcs!B916))^2))*COS(RADIANS(User_Model_Calcs!B916))</f>
        <v>6172.7456462131331</v>
      </c>
      <c r="K916">
        <f ca="1">((Earth_Data!$B$1*(1-Earth_Data!$B$2^2))/SQRT(1-Earth_Data!$B$2^2*SIN(RADIANS(User_Model_Calcs!B916))^2))*SIN(RADIANS(User_Model_Calcs!B916))</f>
        <v>-1600.1947975554649</v>
      </c>
      <c r="L916">
        <f t="shared" ca="1" si="143"/>
        <v>-14.533179449853058</v>
      </c>
      <c r="M916">
        <f t="shared" ca="1" si="144"/>
        <v>6376.7869811502069</v>
      </c>
      <c r="N916">
        <f ca="1">SQRT(User_Model_Calcs!M916^2+Sat_Data!$B$3^2-2*User_Model_Calcs!M916*Sat_Data!$B$3*COS(RADIANS(L916))*COS(RADIANS(I916)))</f>
        <v>36397.494381269586</v>
      </c>
      <c r="O916">
        <f ca="1">DEGREES(ACOS(((Earth_Data!$B$1+Sat_Data!$B$2)/User_Model_Calcs!N916)*SQRT(1-COS(RADIANS(User_Model_Calcs!I916))^2*COS(RADIANS(User_Model_Calcs!B916))^2)))</f>
        <v>62.599969722864358</v>
      </c>
      <c r="P916">
        <f t="shared" ca="1" si="141"/>
        <v>52.922636941513211</v>
      </c>
    </row>
    <row r="917" spans="1:16" x14ac:dyDescent="0.25">
      <c r="A917">
        <f t="shared" ca="1" si="145"/>
        <v>129.22481629154416</v>
      </c>
      <c r="B917">
        <f t="shared" ca="1" si="146"/>
        <v>-14.943741947262538</v>
      </c>
      <c r="C917" s="6">
        <v>20135.9375</v>
      </c>
      <c r="D917">
        <f t="shared" ca="1" si="139"/>
        <v>1.2</v>
      </c>
      <c r="E917" s="1">
        <v>0.65</v>
      </c>
      <c r="F917">
        <v>19.899999999999999</v>
      </c>
      <c r="G917">
        <f t="shared" ca="1" si="142"/>
        <v>46.089820015575185</v>
      </c>
      <c r="H917">
        <f t="shared" ca="1" si="140"/>
        <v>17.03151652106914</v>
      </c>
      <c r="I917">
        <f ca="1">User_Model_Calcs!A917-Sat_Data!$B$5</f>
        <v>19.224816291544158</v>
      </c>
      <c r="J917">
        <f ca="1">(Earth_Data!$B$1/SQRT(1-Earth_Data!$B$2^2*SIN(RADIANS(User_Model_Calcs!B917))^2))*COS(RADIANS(User_Model_Calcs!B917))</f>
        <v>6163.8001757623761</v>
      </c>
      <c r="K917">
        <f ca="1">((Earth_Data!$B$1*(1-Earth_Data!$B$2^2))/SQRT(1-Earth_Data!$B$2^2*SIN(RADIANS(User_Model_Calcs!B917))^2))*SIN(RADIANS(User_Model_Calcs!B917))</f>
        <v>-1634.0871504446188</v>
      </c>
      <c r="L917">
        <f t="shared" ca="1" si="143"/>
        <v>-14.848133995301623</v>
      </c>
      <c r="M917">
        <f t="shared" ca="1" si="144"/>
        <v>6376.7290535176817</v>
      </c>
      <c r="N917">
        <f ca="1">SQRT(User_Model_Calcs!M917^2+Sat_Data!$B$3^2-2*User_Model_Calcs!M917*Sat_Data!$B$3*COS(RADIANS(L917))*COS(RADIANS(I917)))</f>
        <v>36437.35708241447</v>
      </c>
      <c r="O917">
        <f ca="1">DEGREES(ACOS(((Earth_Data!$B$1+Sat_Data!$B$2)/User_Model_Calcs!N917)*SQRT(1-COS(RADIANS(User_Model_Calcs!I917))^2*COS(RADIANS(User_Model_Calcs!B917))^2)))</f>
        <v>61.713030531879006</v>
      </c>
      <c r="P917">
        <f t="shared" ca="1" si="141"/>
        <v>53.51812069974563</v>
      </c>
    </row>
    <row r="918" spans="1:16" x14ac:dyDescent="0.25">
      <c r="A918">
        <f t="shared" ca="1" si="145"/>
        <v>126.24905437989018</v>
      </c>
      <c r="B918">
        <f t="shared" ca="1" si="146"/>
        <v>-12.190474412817608</v>
      </c>
      <c r="C918" s="6">
        <v>20135.9375</v>
      </c>
      <c r="D918">
        <f t="shared" ca="1" si="139"/>
        <v>1.2</v>
      </c>
      <c r="E918" s="1">
        <v>0.65</v>
      </c>
      <c r="F918">
        <v>19.899999999999999</v>
      </c>
      <c r="G918">
        <f t="shared" ca="1" si="142"/>
        <v>46.089820015575185</v>
      </c>
      <c r="H918">
        <f t="shared" ca="1" si="140"/>
        <v>16.467714072615994</v>
      </c>
      <c r="I918">
        <f ca="1">User_Model_Calcs!A918-Sat_Data!$B$5</f>
        <v>16.249054379890183</v>
      </c>
      <c r="J918">
        <f ca="1">(Earth_Data!$B$1/SQRT(1-Earth_Data!$B$2^2*SIN(RADIANS(User_Model_Calcs!B918))^2))*COS(RADIANS(User_Model_Calcs!B918))</f>
        <v>6235.2501075776336</v>
      </c>
      <c r="K918">
        <f ca="1">((Earth_Data!$B$1*(1-Earth_Data!$B$2^2))/SQRT(1-Earth_Data!$B$2^2*SIN(RADIANS(User_Model_Calcs!B918))^2))*SIN(RADIANS(User_Model_Calcs!B918))</f>
        <v>-1338.0060770022055</v>
      </c>
      <c r="L918">
        <f t="shared" ca="1" si="143"/>
        <v>-12.111282225166272</v>
      </c>
      <c r="M918">
        <f t="shared" ca="1" si="144"/>
        <v>6377.1940668401903</v>
      </c>
      <c r="N918">
        <f ca="1">SQRT(User_Model_Calcs!M918^2+Sat_Data!$B$3^2-2*User_Model_Calcs!M918*Sat_Data!$B$3*COS(RADIANS(L918))*COS(RADIANS(I918)))</f>
        <v>36244.710837785802</v>
      </c>
      <c r="O918">
        <f ca="1">DEGREES(ACOS(((Earth_Data!$B$1+Sat_Data!$B$2)/User_Model_Calcs!N918)*SQRT(1-COS(RADIANS(User_Model_Calcs!I918))^2*COS(RADIANS(User_Model_Calcs!B918))^2)))</f>
        <v>66.298852719642497</v>
      </c>
      <c r="P918">
        <f t="shared" ca="1" si="141"/>
        <v>54.076312534616484</v>
      </c>
    </row>
    <row r="919" spans="1:16" x14ac:dyDescent="0.25">
      <c r="A919">
        <f t="shared" ca="1" si="145"/>
        <v>130.05898064600615</v>
      </c>
      <c r="B919">
        <f t="shared" ca="1" si="146"/>
        <v>-11.842822487147595</v>
      </c>
      <c r="C919" s="6">
        <v>20135.9375</v>
      </c>
      <c r="D919">
        <f t="shared" ca="1" si="139"/>
        <v>0.75</v>
      </c>
      <c r="E919" s="1">
        <v>0.65</v>
      </c>
      <c r="F919">
        <v>19.899999999999999</v>
      </c>
      <c r="G919">
        <f t="shared" ca="1" si="142"/>
        <v>42.007420362456692</v>
      </c>
      <c r="H919">
        <f t="shared" ca="1" si="140"/>
        <v>20.882447659064518</v>
      </c>
      <c r="I919">
        <f ca="1">User_Model_Calcs!A919-Sat_Data!$B$5</f>
        <v>20.058980646006148</v>
      </c>
      <c r="J919">
        <f ca="1">(Earth_Data!$B$1/SQRT(1-Earth_Data!$B$2^2*SIN(RADIANS(User_Model_Calcs!B919))^2))*COS(RADIANS(User_Model_Calcs!B919))</f>
        <v>6243.25691716038</v>
      </c>
      <c r="K919">
        <f ca="1">((Earth_Data!$B$1*(1-Earth_Data!$B$2^2))/SQRT(1-Earth_Data!$B$2^2*SIN(RADIANS(User_Model_Calcs!B919))^2))*SIN(RADIANS(User_Model_Calcs!B919))</f>
        <v>-1300.3907495389681</v>
      </c>
      <c r="L919">
        <f t="shared" ca="1" si="143"/>
        <v>-11.765757791251344</v>
      </c>
      <c r="M919">
        <f t="shared" ca="1" si="144"/>
        <v>6377.2465088906083</v>
      </c>
      <c r="N919">
        <f ca="1">SQRT(User_Model_Calcs!M919^2+Sat_Data!$B$3^2-2*User_Model_Calcs!M919*Sat_Data!$B$3*COS(RADIANS(L919))*COS(RADIANS(I919)))</f>
        <v>36385.949206396981</v>
      </c>
      <c r="O919">
        <f ca="1">DEGREES(ACOS(((Earth_Data!$B$1+Sat_Data!$B$2)/User_Model_Calcs!N919)*SQRT(1-COS(RADIANS(User_Model_Calcs!I919))^2*COS(RADIANS(User_Model_Calcs!B919))^2)))</f>
        <v>62.875062146541431</v>
      </c>
      <c r="P919">
        <f t="shared" ca="1" si="141"/>
        <v>60.6615198321092</v>
      </c>
    </row>
    <row r="920" spans="1:16" x14ac:dyDescent="0.25">
      <c r="A920">
        <f t="shared" ca="1" si="145"/>
        <v>126.83161965786664</v>
      </c>
      <c r="B920">
        <f t="shared" ca="1" si="146"/>
        <v>-12.770184829335644</v>
      </c>
      <c r="C920" s="6">
        <v>20135.9375</v>
      </c>
      <c r="D920">
        <f t="shared" ca="1" si="139"/>
        <v>1.2</v>
      </c>
      <c r="E920" s="1">
        <v>0.65</v>
      </c>
      <c r="F920">
        <v>19.899999999999999</v>
      </c>
      <c r="G920">
        <f t="shared" ca="1" si="142"/>
        <v>46.089820015575185</v>
      </c>
      <c r="H920">
        <f t="shared" ca="1" si="140"/>
        <v>14.581549851633218</v>
      </c>
      <c r="I920">
        <f ca="1">User_Model_Calcs!A920-Sat_Data!$B$5</f>
        <v>16.831619657866639</v>
      </c>
      <c r="J920">
        <f ca="1">(Earth_Data!$B$1/SQRT(1-Earth_Data!$B$2^2*SIN(RADIANS(User_Model_Calcs!B920))^2))*COS(RADIANS(User_Model_Calcs!B920))</f>
        <v>6221.3911371536869</v>
      </c>
      <c r="K920">
        <f ca="1">((Earth_Data!$B$1*(1-Earth_Data!$B$2^2))/SQRT(1-Earth_Data!$B$2^2*SIN(RADIANS(User_Model_Calcs!B920))^2))*SIN(RADIANS(User_Model_Calcs!B920))</f>
        <v>-1400.6215653610479</v>
      </c>
      <c r="L920">
        <f t="shared" ca="1" si="143"/>
        <v>-12.687470897472521</v>
      </c>
      <c r="M920">
        <f t="shared" ca="1" si="144"/>
        <v>6377.1034530426805</v>
      </c>
      <c r="N920">
        <f ca="1">SQRT(User_Model_Calcs!M920^2+Sat_Data!$B$3^2-2*User_Model_Calcs!M920*Sat_Data!$B$3*COS(RADIANS(L920))*COS(RADIANS(I920)))</f>
        <v>36281.104752059357</v>
      </c>
      <c r="O920">
        <f ca="1">DEGREES(ACOS(((Earth_Data!$B$1+Sat_Data!$B$2)/User_Model_Calcs!N920)*SQRT(1-COS(RADIANS(User_Model_Calcs!I920))^2*COS(RADIANS(User_Model_Calcs!B920))^2)))</f>
        <v>65.369195089184103</v>
      </c>
      <c r="P920">
        <f t="shared" ca="1" si="141"/>
        <v>53.84568342238687</v>
      </c>
    </row>
    <row r="921" spans="1:16" x14ac:dyDescent="0.25">
      <c r="A921">
        <f t="shared" ca="1" si="145"/>
        <v>130.07567226409589</v>
      </c>
      <c r="B921">
        <f t="shared" ca="1" si="146"/>
        <v>-11.943094398216825</v>
      </c>
      <c r="C921" s="6">
        <v>20135.9375</v>
      </c>
      <c r="D921">
        <f t="shared" ca="1" si="139"/>
        <v>1.2</v>
      </c>
      <c r="E921" s="1">
        <v>0.65</v>
      </c>
      <c r="F921">
        <v>19.899999999999999</v>
      </c>
      <c r="G921">
        <f t="shared" ca="1" si="142"/>
        <v>46.089820015575185</v>
      </c>
      <c r="H921">
        <f t="shared" ca="1" si="140"/>
        <v>19.68447241977734</v>
      </c>
      <c r="I921">
        <f ca="1">User_Model_Calcs!A921-Sat_Data!$B$5</f>
        <v>20.075672264095886</v>
      </c>
      <c r="J921">
        <f ca="1">(Earth_Data!$B$1/SQRT(1-Earth_Data!$B$2^2*SIN(RADIANS(User_Model_Calcs!B921))^2))*COS(RADIANS(User_Model_Calcs!B921))</f>
        <v>6240.9709875410308</v>
      </c>
      <c r="K921">
        <f ca="1">((Earth_Data!$B$1*(1-Earth_Data!$B$2^2))/SQRT(1-Earth_Data!$B$2^2*SIN(RADIANS(User_Model_Calcs!B921))^2))*SIN(RADIANS(User_Model_Calcs!B921))</f>
        <v>-1311.2448739230892</v>
      </c>
      <c r="L921">
        <f t="shared" ca="1" si="143"/>
        <v>-11.865414910389918</v>
      </c>
      <c r="M921">
        <f t="shared" ca="1" si="144"/>
        <v>6377.2315299601951</v>
      </c>
      <c r="N921">
        <f ca="1">SQRT(User_Model_Calcs!M921^2+Sat_Data!$B$3^2-2*User_Model_Calcs!M921*Sat_Data!$B$3*COS(RADIANS(L921))*COS(RADIANS(I921)))</f>
        <v>36389.157614118289</v>
      </c>
      <c r="O921">
        <f ca="1">DEGREES(ACOS(((Earth_Data!$B$1+Sat_Data!$B$2)/User_Model_Calcs!N921)*SQRT(1-COS(RADIANS(User_Model_Calcs!I921))^2*COS(RADIANS(User_Model_Calcs!B921))^2)))</f>
        <v>62.801648482745534</v>
      </c>
      <c r="P921">
        <f t="shared" ca="1" si="141"/>
        <v>60.47993107510441</v>
      </c>
    </row>
    <row r="922" spans="1:16" x14ac:dyDescent="0.25">
      <c r="A922">
        <f t="shared" ca="1" si="145"/>
        <v>129.56002924991864</v>
      </c>
      <c r="B922">
        <f t="shared" ca="1" si="146"/>
        <v>-12.2727105703425</v>
      </c>
      <c r="C922" s="6">
        <v>20135.9375</v>
      </c>
      <c r="D922">
        <f t="shared" ca="1" si="139"/>
        <v>3</v>
      </c>
      <c r="E922" s="1">
        <v>0.65</v>
      </c>
      <c r="F922">
        <v>19.899999999999999</v>
      </c>
      <c r="G922">
        <f t="shared" ca="1" si="142"/>
        <v>54.048620189015942</v>
      </c>
      <c r="H922">
        <f t="shared" ca="1" si="140"/>
        <v>17.719562991205617</v>
      </c>
      <c r="I922">
        <f ca="1">User_Model_Calcs!A922-Sat_Data!$B$5</f>
        <v>19.560029249918642</v>
      </c>
      <c r="J922">
        <f ca="1">(Earth_Data!$B$1/SQRT(1-Earth_Data!$B$2^2*SIN(RADIANS(User_Model_Calcs!B922))^2))*COS(RADIANS(User_Model_Calcs!B922))</f>
        <v>6233.3227186100466</v>
      </c>
      <c r="K922">
        <f ca="1">((Earth_Data!$B$1*(1-Earth_Data!$B$2^2))/SQRT(1-Earth_Data!$B$2^2*SIN(RADIANS(User_Model_Calcs!B922))^2))*SIN(RADIANS(User_Model_Calcs!B922))</f>
        <v>-1346.8968671310281</v>
      </c>
      <c r="L922">
        <f t="shared" ca="1" si="143"/>
        <v>-12.193016808546748</v>
      </c>
      <c r="M922">
        <f t="shared" ca="1" si="144"/>
        <v>6377.1814530423644</v>
      </c>
      <c r="N922">
        <f ca="1">SQRT(User_Model_Calcs!M922^2+Sat_Data!$B$3^2-2*User_Model_Calcs!M922*Sat_Data!$B$3*COS(RADIANS(L922))*COS(RADIANS(I922)))</f>
        <v>36375.432699744822</v>
      </c>
      <c r="O922">
        <f ca="1">DEGREES(ACOS(((Earth_Data!$B$1+Sat_Data!$B$2)/User_Model_Calcs!N922)*SQRT(1-COS(RADIANS(User_Model_Calcs!I922))^2*COS(RADIANS(User_Model_Calcs!B922))^2)))</f>
        <v>63.113659875422229</v>
      </c>
      <c r="P922">
        <f t="shared" ca="1" si="141"/>
        <v>59.109086543812943</v>
      </c>
    </row>
    <row r="923" spans="1:16" x14ac:dyDescent="0.25">
      <c r="A923">
        <f t="shared" ca="1" si="145"/>
        <v>127.59324340830165</v>
      </c>
      <c r="B923">
        <f t="shared" ca="1" si="146"/>
        <v>-13.782449867031069</v>
      </c>
      <c r="C923" s="6">
        <v>20135.9375</v>
      </c>
      <c r="D923">
        <f t="shared" ca="1" si="139"/>
        <v>3</v>
      </c>
      <c r="E923" s="1">
        <v>0.65</v>
      </c>
      <c r="F923">
        <v>19.899999999999999</v>
      </c>
      <c r="G923">
        <f t="shared" ca="1" si="142"/>
        <v>54.048620189015942</v>
      </c>
      <c r="H923">
        <f t="shared" ca="1" si="140"/>
        <v>14.080116487332175</v>
      </c>
      <c r="I923">
        <f ca="1">User_Model_Calcs!A923-Sat_Data!$B$5</f>
        <v>17.593243408301646</v>
      </c>
      <c r="J923">
        <f ca="1">(Earth_Data!$B$1/SQRT(1-Earth_Data!$B$2^2*SIN(RADIANS(User_Model_Calcs!B923))^2))*COS(RADIANS(User_Model_Calcs!B923))</f>
        <v>6195.6732761975145</v>
      </c>
      <c r="K923">
        <f ca="1">((Earth_Data!$B$1*(1-Earth_Data!$B$2^2))/SQRT(1-Earth_Data!$B$2^2*SIN(RADIANS(User_Model_Calcs!B923))^2))*SIN(RADIANS(User_Model_Calcs!B923))</f>
        <v>-1509.6169307414432</v>
      </c>
      <c r="L923">
        <f t="shared" ca="1" si="143"/>
        <v>-13.693667734953554</v>
      </c>
      <c r="M923">
        <f t="shared" ca="1" si="144"/>
        <v>6376.935833373992</v>
      </c>
      <c r="N923">
        <f ca="1">SQRT(User_Model_Calcs!M923^2+Sat_Data!$B$3^2-2*User_Model_Calcs!M923*Sat_Data!$B$3*COS(RADIANS(L923))*COS(RADIANS(I923)))</f>
        <v>36337.960996200323</v>
      </c>
      <c r="O923">
        <f ca="1">DEGREES(ACOS(((Earth_Data!$B$1+Sat_Data!$B$2)/User_Model_Calcs!N923)*SQRT(1-COS(RADIANS(User_Model_Calcs!I923))^2*COS(RADIANS(User_Model_Calcs!B923))^2)))</f>
        <v>63.980460308290887</v>
      </c>
      <c r="P923">
        <f t="shared" ca="1" si="141"/>
        <v>53.081643049926861</v>
      </c>
    </row>
    <row r="924" spans="1:16" x14ac:dyDescent="0.25">
      <c r="A924">
        <f t="shared" ca="1" si="145"/>
        <v>129.53899685256039</v>
      </c>
      <c r="B924">
        <f t="shared" ca="1" si="146"/>
        <v>-14.990940555722638</v>
      </c>
      <c r="C924" s="6">
        <v>20135.9375</v>
      </c>
      <c r="D924">
        <f t="shared" ca="1" si="139"/>
        <v>0.75</v>
      </c>
      <c r="E924" s="1">
        <v>0.65</v>
      </c>
      <c r="F924">
        <v>19.899999999999999</v>
      </c>
      <c r="G924">
        <f t="shared" ca="1" si="142"/>
        <v>42.007420362456692</v>
      </c>
      <c r="H924">
        <f t="shared" ca="1" si="140"/>
        <v>15.261603278406561</v>
      </c>
      <c r="I924">
        <f ca="1">User_Model_Calcs!A924-Sat_Data!$B$5</f>
        <v>19.538996852560388</v>
      </c>
      <c r="J924">
        <f ca="1">(Earth_Data!$B$1/SQRT(1-Earth_Data!$B$2^2*SIN(RADIANS(User_Model_Calcs!B924))^2))*COS(RADIANS(User_Model_Calcs!B924))</f>
        <v>6162.4513815178807</v>
      </c>
      <c r="K924">
        <f ca="1">((Earth_Data!$B$1*(1-Earth_Data!$B$2^2))/SQRT(1-Earth_Data!$B$2^2*SIN(RADIANS(User_Model_Calcs!B924))^2))*SIN(RADIANS(User_Model_Calcs!B924))</f>
        <v>-1639.1324206031829</v>
      </c>
      <c r="L924">
        <f t="shared" ca="1" si="143"/>
        <v>-14.895058399210965</v>
      </c>
      <c r="M924">
        <f t="shared" ca="1" si="144"/>
        <v>6376.7203264565469</v>
      </c>
      <c r="N924">
        <f ca="1">SQRT(User_Model_Calcs!M924^2+Sat_Data!$B$3^2-2*User_Model_Calcs!M924*Sat_Data!$B$3*COS(RADIANS(L924))*COS(RADIANS(I924)))</f>
        <v>36451.803161645839</v>
      </c>
      <c r="O924">
        <f ca="1">DEGREES(ACOS(((Earth_Data!$B$1+Sat_Data!$B$2)/User_Model_Calcs!N924)*SQRT(1-COS(RADIANS(User_Model_Calcs!I924))^2*COS(RADIANS(User_Model_Calcs!B924))^2)))</f>
        <v>61.39846141728826</v>
      </c>
      <c r="P924">
        <f t="shared" ca="1" si="141"/>
        <v>53.912659127013818</v>
      </c>
    </row>
    <row r="925" spans="1:16" x14ac:dyDescent="0.25">
      <c r="A925">
        <f t="shared" ca="1" si="145"/>
        <v>125.59678215299962</v>
      </c>
      <c r="B925">
        <f t="shared" ca="1" si="146"/>
        <v>-14.805942412574819</v>
      </c>
      <c r="C925" s="6">
        <v>20135.9375</v>
      </c>
      <c r="D925">
        <f t="shared" ca="1" si="139"/>
        <v>1.2</v>
      </c>
      <c r="E925" s="1">
        <v>0.65</v>
      </c>
      <c r="F925">
        <v>19.899999999999999</v>
      </c>
      <c r="G925">
        <f t="shared" ca="1" si="142"/>
        <v>46.089820015575185</v>
      </c>
      <c r="H925">
        <f t="shared" ca="1" si="140"/>
        <v>23.482428871953459</v>
      </c>
      <c r="I925">
        <f ca="1">User_Model_Calcs!A925-Sat_Data!$B$5</f>
        <v>15.596782152999623</v>
      </c>
      <c r="J925">
        <f ca="1">(Earth_Data!$B$1/SQRT(1-Earth_Data!$B$2^2*SIN(RADIANS(User_Model_Calcs!B925))^2))*COS(RADIANS(User_Model_Calcs!B925))</f>
        <v>6167.7142541088469</v>
      </c>
      <c r="K925">
        <f ca="1">((Earth_Data!$B$1*(1-Earth_Data!$B$2^2))/SQRT(1-Earth_Data!$B$2^2*SIN(RADIANS(User_Model_Calcs!B925))^2))*SIN(RADIANS(User_Model_Calcs!B925))</f>
        <v>-1619.3509262704392</v>
      </c>
      <c r="L925">
        <f t="shared" ca="1" si="143"/>
        <v>-14.71113648863146</v>
      </c>
      <c r="M925">
        <f t="shared" ca="1" si="144"/>
        <v>6376.7543894014279</v>
      </c>
      <c r="N925">
        <f ca="1">SQRT(User_Model_Calcs!M925^2+Sat_Data!$B$3^2-2*User_Model_Calcs!M925*Sat_Data!$B$3*COS(RADIANS(L925))*COS(RADIANS(I925)))</f>
        <v>36297.613248044283</v>
      </c>
      <c r="O925">
        <f ca="1">DEGREES(ACOS(((Earth_Data!$B$1+Sat_Data!$B$2)/User_Model_Calcs!N925)*SQRT(1-COS(RADIANS(User_Model_Calcs!I925))^2*COS(RADIANS(User_Model_Calcs!B925))^2)))</f>
        <v>64.948672101331169</v>
      </c>
      <c r="P925">
        <f t="shared" ca="1" si="141"/>
        <v>47.527096574305382</v>
      </c>
    </row>
    <row r="926" spans="1:16" x14ac:dyDescent="0.25">
      <c r="A926">
        <f t="shared" ca="1" si="145"/>
        <v>127.03007117811072</v>
      </c>
      <c r="B926">
        <f t="shared" ca="1" si="146"/>
        <v>-12.758089718757699</v>
      </c>
      <c r="C926" s="6">
        <v>20135.9375</v>
      </c>
      <c r="D926">
        <f t="shared" ca="1" si="139"/>
        <v>0.75</v>
      </c>
      <c r="E926" s="1">
        <v>0.65</v>
      </c>
      <c r="F926">
        <v>19.899999999999999</v>
      </c>
      <c r="G926">
        <f t="shared" ca="1" si="142"/>
        <v>42.007420362456692</v>
      </c>
      <c r="H926">
        <f t="shared" ca="1" si="140"/>
        <v>21.009370565362687</v>
      </c>
      <c r="I926">
        <f ca="1">User_Model_Calcs!A926-Sat_Data!$B$5</f>
        <v>17.030071178110717</v>
      </c>
      <c r="J926">
        <f ca="1">(Earth_Data!$B$1/SQRT(1-Earth_Data!$B$2^2*SIN(RADIANS(User_Model_Calcs!B926))^2))*COS(RADIANS(User_Model_Calcs!B926))</f>
        <v>6221.6867665356931</v>
      </c>
      <c r="K926">
        <f ca="1">((Earth_Data!$B$1*(1-Earth_Data!$B$2^2))/SQRT(1-Earth_Data!$B$2^2*SIN(RADIANS(User_Model_Calcs!B926))^2))*SIN(RADIANS(User_Model_Calcs!B926))</f>
        <v>-1399.316567454036</v>
      </c>
      <c r="L926">
        <f t="shared" ca="1" si="143"/>
        <v>-12.675448926898371</v>
      </c>
      <c r="M926">
        <f t="shared" ca="1" si="144"/>
        <v>6377.1053838584721</v>
      </c>
      <c r="N926">
        <f ca="1">SQRT(User_Model_Calcs!M926^2+Sat_Data!$B$3^2-2*User_Model_Calcs!M926*Sat_Data!$B$3*COS(RADIANS(L926))*COS(RADIANS(I926)))</f>
        <v>36288.068799709996</v>
      </c>
      <c r="O926">
        <f ca="1">DEGREES(ACOS(((Earth_Data!$B$1+Sat_Data!$B$2)/User_Model_Calcs!N926)*SQRT(1-COS(RADIANS(User_Model_Calcs!I926))^2*COS(RADIANS(User_Model_Calcs!B926))^2)))</f>
        <v>65.195780038445903</v>
      </c>
      <c r="P926">
        <f t="shared" ca="1" si="141"/>
        <v>54.209691724599686</v>
      </c>
    </row>
    <row r="927" spans="1:16" x14ac:dyDescent="0.25">
      <c r="A927">
        <f t="shared" ca="1" si="145"/>
        <v>126.65852449431267</v>
      </c>
      <c r="B927">
        <f t="shared" ca="1" si="146"/>
        <v>-13.559009267184853</v>
      </c>
      <c r="C927" s="6">
        <v>20135.9375</v>
      </c>
      <c r="D927">
        <f t="shared" ca="1" si="139"/>
        <v>1.2</v>
      </c>
      <c r="E927" s="1">
        <v>0.65</v>
      </c>
      <c r="F927">
        <v>19.899999999999999</v>
      </c>
      <c r="G927">
        <f t="shared" ca="1" si="142"/>
        <v>46.089820015575185</v>
      </c>
      <c r="H927">
        <f t="shared" ca="1" si="140"/>
        <v>17.53603860439064</v>
      </c>
      <c r="I927">
        <f ca="1">User_Model_Calcs!A927-Sat_Data!$B$5</f>
        <v>16.658524494312672</v>
      </c>
      <c r="J927">
        <f ca="1">(Earth_Data!$B$1/SQRT(1-Earth_Data!$B$2^2*SIN(RADIANS(User_Model_Calcs!B927))^2))*COS(RADIANS(User_Model_Calcs!B927))</f>
        <v>6201.5157965440158</v>
      </c>
      <c r="K927">
        <f ca="1">((Earth_Data!$B$1*(1-Earth_Data!$B$2^2))/SQRT(1-Earth_Data!$B$2^2*SIN(RADIANS(User_Model_Calcs!B927))^2))*SIN(RADIANS(User_Model_Calcs!B927))</f>
        <v>-1485.5966267024996</v>
      </c>
      <c r="L927">
        <f t="shared" ca="1" si="143"/>
        <v>-13.47155740251463</v>
      </c>
      <c r="M927">
        <f t="shared" ca="1" si="144"/>
        <v>6376.9738522323269</v>
      </c>
      <c r="N927">
        <f ca="1">SQRT(User_Model_Calcs!M927^2+Sat_Data!$B$3^2-2*User_Model_Calcs!M927*Sat_Data!$B$3*COS(RADIANS(L927))*COS(RADIANS(I927)))</f>
        <v>36296.913987620464</v>
      </c>
      <c r="O927">
        <f ca="1">DEGREES(ACOS(((Earth_Data!$B$1+Sat_Data!$B$2)/User_Model_Calcs!N927)*SQRT(1-COS(RADIANS(User_Model_Calcs!I927))^2*COS(RADIANS(User_Model_Calcs!B927))^2)))</f>
        <v>64.972904274793265</v>
      </c>
      <c r="P927">
        <f t="shared" ca="1" si="141"/>
        <v>51.920885004782491</v>
      </c>
    </row>
    <row r="928" spans="1:16" x14ac:dyDescent="0.25">
      <c r="A928">
        <f t="shared" ca="1" si="145"/>
        <v>129.03024164595328</v>
      </c>
      <c r="B928">
        <f t="shared" ca="1" si="146"/>
        <v>-14.871598462273505</v>
      </c>
      <c r="C928" s="6">
        <v>20135.9375</v>
      </c>
      <c r="D928">
        <f t="shared" ca="1" si="139"/>
        <v>0.75</v>
      </c>
      <c r="E928" s="1">
        <v>0.65</v>
      </c>
      <c r="F928">
        <v>19.899999999999999</v>
      </c>
      <c r="G928">
        <f t="shared" ca="1" si="142"/>
        <v>42.007420362456692</v>
      </c>
      <c r="H928">
        <f t="shared" ca="1" si="140"/>
        <v>21.953897829633252</v>
      </c>
      <c r="I928">
        <f ca="1">User_Model_Calcs!A928-Sat_Data!$B$5</f>
        <v>19.030241645953282</v>
      </c>
      <c r="J928">
        <f ca="1">(Earth_Data!$B$1/SQRT(1-Earth_Data!$B$2^2*SIN(RADIANS(User_Model_Calcs!B928))^2))*COS(RADIANS(User_Model_Calcs!B928))</f>
        <v>6165.8537762059841</v>
      </c>
      <c r="K928">
        <f ca="1">((Earth_Data!$B$1*(1-Earth_Data!$B$2^2))/SQRT(1-Earth_Data!$B$2^2*SIN(RADIANS(User_Model_Calcs!B928))^2))*SIN(RADIANS(User_Model_Calcs!B928))</f>
        <v>-1626.3733085306114</v>
      </c>
      <c r="L928">
        <f t="shared" ca="1" si="143"/>
        <v>-14.776410131244495</v>
      </c>
      <c r="M928">
        <f t="shared" ca="1" si="144"/>
        <v>6376.7423445090208</v>
      </c>
      <c r="N928">
        <f ca="1">SQRT(User_Model_Calcs!M928^2+Sat_Data!$B$3^2-2*User_Model_Calcs!M928*Sat_Data!$B$3*COS(RADIANS(L928))*COS(RADIANS(I928)))</f>
        <v>36427.174663416794</v>
      </c>
      <c r="O928">
        <f ca="1">DEGREES(ACOS(((Earth_Data!$B$1+Sat_Data!$B$2)/User_Model_Calcs!N928)*SQRT(1-COS(RADIANS(User_Model_Calcs!I928))^2*COS(RADIANS(User_Model_Calcs!B928))^2)))</f>
        <v>61.936987391049783</v>
      </c>
      <c r="P928">
        <f t="shared" ca="1" si="141"/>
        <v>53.347047645499941</v>
      </c>
    </row>
    <row r="929" spans="1:16" x14ac:dyDescent="0.25">
      <c r="A929">
        <f t="shared" ca="1" si="145"/>
        <v>125.69313612892998</v>
      </c>
      <c r="B929">
        <f t="shared" ca="1" si="146"/>
        <v>-12.657193766090019</v>
      </c>
      <c r="C929" s="6">
        <v>20135.9375</v>
      </c>
      <c r="D929">
        <f t="shared" ca="1" si="139"/>
        <v>1.2</v>
      </c>
      <c r="E929" s="1">
        <v>0.65</v>
      </c>
      <c r="F929">
        <v>19.899999999999999</v>
      </c>
      <c r="G929">
        <f t="shared" ca="1" si="142"/>
        <v>46.089820015575185</v>
      </c>
      <c r="H929">
        <f t="shared" ca="1" si="140"/>
        <v>19.171427550386777</v>
      </c>
      <c r="I929">
        <f ca="1">User_Model_Calcs!A929-Sat_Data!$B$5</f>
        <v>15.693136128929979</v>
      </c>
      <c r="J929">
        <f ca="1">(Earth_Data!$B$1/SQRT(1-Earth_Data!$B$2^2*SIN(RADIANS(User_Model_Calcs!B929))^2))*COS(RADIANS(User_Model_Calcs!B929))</f>
        <v>6224.142125120432</v>
      </c>
      <c r="K929">
        <f ca="1">((Earth_Data!$B$1*(1-Earth_Data!$B$2^2))/SQRT(1-Earth_Data!$B$2^2*SIN(RADIANS(User_Model_Calcs!B929))^2))*SIN(RADIANS(User_Model_Calcs!B929))</f>
        <v>-1388.4280537933716</v>
      </c>
      <c r="L929">
        <f t="shared" ca="1" si="143"/>
        <v>-12.575163666864267</v>
      </c>
      <c r="M929">
        <f t="shared" ca="1" si="144"/>
        <v>6377.1214238290258</v>
      </c>
      <c r="N929">
        <f ca="1">SQRT(User_Model_Calcs!M929^2+Sat_Data!$B$3^2-2*User_Model_Calcs!M929*Sat_Data!$B$3*COS(RADIANS(L929))*COS(RADIANS(I929)))</f>
        <v>36237.773059568506</v>
      </c>
      <c r="O929">
        <f ca="1">DEGREES(ACOS(((Earth_Data!$B$1+Sat_Data!$B$2)/User_Model_Calcs!N929)*SQRT(1-COS(RADIANS(User_Model_Calcs!I929))^2*COS(RADIANS(User_Model_Calcs!B929))^2)))</f>
        <v>66.477042016566685</v>
      </c>
      <c r="P929">
        <f t="shared" ca="1" si="141"/>
        <v>52.049570386243133</v>
      </c>
    </row>
    <row r="930" spans="1:16" x14ac:dyDescent="0.25">
      <c r="A930">
        <f t="shared" ca="1" si="145"/>
        <v>129.63148857430133</v>
      </c>
      <c r="B930">
        <f t="shared" ca="1" si="146"/>
        <v>-12.756825189598086</v>
      </c>
      <c r="C930" s="6">
        <v>20135.9375</v>
      </c>
      <c r="D930">
        <f t="shared" ca="1" si="139"/>
        <v>1.2</v>
      </c>
      <c r="E930" s="1">
        <v>0.65</v>
      </c>
      <c r="F930">
        <v>19.899999999999999</v>
      </c>
      <c r="G930">
        <f t="shared" ca="1" si="142"/>
        <v>46.089820015575185</v>
      </c>
      <c r="H930">
        <f t="shared" ca="1" si="140"/>
        <v>15.147231035488655</v>
      </c>
      <c r="I930">
        <f ca="1">User_Model_Calcs!A930-Sat_Data!$B$5</f>
        <v>19.631488574301329</v>
      </c>
      <c r="J930">
        <f ca="1">(Earth_Data!$B$1/SQRT(1-Earth_Data!$B$2^2*SIN(RADIANS(User_Model_Calcs!B930))^2))*COS(RADIANS(User_Model_Calcs!B930))</f>
        <v>6221.7176583073651</v>
      </c>
      <c r="K930">
        <f ca="1">((Earth_Data!$B$1*(1-Earth_Data!$B$2^2))/SQRT(1-Earth_Data!$B$2^2*SIN(RADIANS(User_Model_Calcs!B930))^2))*SIN(RADIANS(User_Model_Calcs!B930))</f>
        <v>-1399.1801279698113</v>
      </c>
      <c r="L930">
        <f t="shared" ca="1" si="143"/>
        <v>-12.674192045280636</v>
      </c>
      <c r="M930">
        <f t="shared" ca="1" si="144"/>
        <v>6377.1055856241946</v>
      </c>
      <c r="N930">
        <f ca="1">SQRT(User_Model_Calcs!M930^2+Sat_Data!$B$3^2-2*User_Model_Calcs!M930*Sat_Data!$B$3*COS(RADIANS(L930))*COS(RADIANS(I930)))</f>
        <v>36391.108219345399</v>
      </c>
      <c r="O930">
        <f ca="1">DEGREES(ACOS(((Earth_Data!$B$1+Sat_Data!$B$2)/User_Model_Calcs!N930)*SQRT(1-COS(RADIANS(User_Model_Calcs!I930))^2*COS(RADIANS(User_Model_Calcs!B930))^2)))</f>
        <v>62.753687820231228</v>
      </c>
      <c r="P930">
        <f t="shared" ca="1" si="141"/>
        <v>58.240839518786913</v>
      </c>
    </row>
    <row r="931" spans="1:16" x14ac:dyDescent="0.25">
      <c r="A931">
        <f t="shared" ca="1" si="145"/>
        <v>129.60252156585983</v>
      </c>
      <c r="B931">
        <f t="shared" ca="1" si="146"/>
        <v>-16.055929350479882</v>
      </c>
      <c r="C931" s="6">
        <v>20135.9375</v>
      </c>
      <c r="D931">
        <f t="shared" ca="1" si="139"/>
        <v>1.2</v>
      </c>
      <c r="E931" s="1">
        <v>0.65</v>
      </c>
      <c r="F931">
        <v>19.899999999999999</v>
      </c>
      <c r="G931">
        <f t="shared" ca="1" si="142"/>
        <v>46.089820015575185</v>
      </c>
      <c r="H931">
        <f t="shared" ca="1" si="140"/>
        <v>17.505391127174533</v>
      </c>
      <c r="I931">
        <f ca="1">User_Model_Calcs!A931-Sat_Data!$B$5</f>
        <v>19.602521565859831</v>
      </c>
      <c r="J931">
        <f ca="1">(Earth_Data!$B$1/SQRT(1-Earth_Data!$B$2^2*SIN(RADIANS(User_Model_Calcs!B931))^2))*COS(RADIANS(User_Model_Calcs!B931))</f>
        <v>6130.9126176527707</v>
      </c>
      <c r="K931">
        <f ca="1">((Earth_Data!$B$1*(1-Earth_Data!$B$2^2))/SQRT(1-Earth_Data!$B$2^2*SIN(RADIANS(User_Model_Calcs!B931))^2))*SIN(RADIANS(User_Model_Calcs!B931))</f>
        <v>-1752.6771000130195</v>
      </c>
      <c r="L931">
        <f t="shared" ca="1" si="143"/>
        <v>-15.95393004086117</v>
      </c>
      <c r="M931">
        <f t="shared" ca="1" si="144"/>
        <v>6376.5168032558331</v>
      </c>
      <c r="N931">
        <f ca="1">SQRT(User_Model_Calcs!M931^2+Sat_Data!$B$3^2-2*User_Model_Calcs!M931*Sat_Data!$B$3*COS(RADIANS(L931))*COS(RADIANS(I931)))</f>
        <v>36488.762961088258</v>
      </c>
      <c r="O931">
        <f ca="1">DEGREES(ACOS(((Earth_Data!$B$1+Sat_Data!$B$2)/User_Model_Calcs!N931)*SQRT(1-COS(RADIANS(User_Model_Calcs!I931))^2*COS(RADIANS(User_Model_Calcs!B931))^2)))</f>
        <v>60.60342661096189</v>
      </c>
      <c r="P931">
        <f t="shared" ca="1" si="141"/>
        <v>52.16686303350005</v>
      </c>
    </row>
    <row r="932" spans="1:16" x14ac:dyDescent="0.25">
      <c r="A932">
        <f t="shared" ca="1" si="145"/>
        <v>127.24003376286863</v>
      </c>
      <c r="B932">
        <f t="shared" ca="1" si="146"/>
        <v>-12.516921567592433</v>
      </c>
      <c r="C932" s="6">
        <v>20135.9375</v>
      </c>
      <c r="D932">
        <f t="shared" ca="1" si="139"/>
        <v>0.75</v>
      </c>
      <c r="E932" s="1">
        <v>0.65</v>
      </c>
      <c r="F932">
        <v>19.899999999999999</v>
      </c>
      <c r="G932">
        <f t="shared" ca="1" si="142"/>
        <v>42.007420362456692</v>
      </c>
      <c r="H932">
        <f t="shared" ca="1" si="140"/>
        <v>21.410574477856276</v>
      </c>
      <c r="I932">
        <f ca="1">User_Model_Calcs!A932-Sat_Data!$B$5</f>
        <v>17.240033762868634</v>
      </c>
      <c r="J932">
        <f ca="1">(Earth_Data!$B$1/SQRT(1-Earth_Data!$B$2^2*SIN(RADIANS(User_Model_Calcs!B932))^2))*COS(RADIANS(User_Model_Calcs!B932))</f>
        <v>6227.5238287488501</v>
      </c>
      <c r="K932">
        <f ca="1">((Earth_Data!$B$1*(1-Earth_Data!$B$2^2))/SQRT(1-Earth_Data!$B$2^2*SIN(RADIANS(User_Model_Calcs!B932))^2))*SIN(RADIANS(User_Model_Calcs!B932))</f>
        <v>-1373.2831128750458</v>
      </c>
      <c r="L932">
        <f t="shared" ca="1" si="143"/>
        <v>-12.43574216716079</v>
      </c>
      <c r="M932">
        <f t="shared" ca="1" si="144"/>
        <v>6377.1435255718143</v>
      </c>
      <c r="N932">
        <f ca="1">SQRT(User_Model_Calcs!M932^2+Sat_Data!$B$3^2-2*User_Model_Calcs!M932*Sat_Data!$B$3*COS(RADIANS(L932))*COS(RADIANS(I932)))</f>
        <v>36289.403004202752</v>
      </c>
      <c r="O932">
        <f ca="1">DEGREES(ACOS(((Earth_Data!$B$1+Sat_Data!$B$2)/User_Model_Calcs!N932)*SQRT(1-COS(RADIANS(User_Model_Calcs!I932))^2*COS(RADIANS(User_Model_Calcs!B932))^2)))</f>
        <v>65.163910789078287</v>
      </c>
      <c r="P932">
        <f t="shared" ca="1" si="141"/>
        <v>55.06928311045791</v>
      </c>
    </row>
    <row r="933" spans="1:16" x14ac:dyDescent="0.25">
      <c r="A933">
        <f t="shared" ca="1" si="145"/>
        <v>126.11393270760051</v>
      </c>
      <c r="B933">
        <f t="shared" ca="1" si="146"/>
        <v>-14.197694633193244</v>
      </c>
      <c r="C933" s="6">
        <v>20135.9375</v>
      </c>
      <c r="D933">
        <f t="shared" ca="1" si="139"/>
        <v>1.2</v>
      </c>
      <c r="E933" s="1">
        <v>0.65</v>
      </c>
      <c r="F933">
        <v>19.899999999999999</v>
      </c>
      <c r="G933">
        <f t="shared" ca="1" si="142"/>
        <v>46.089820015575185</v>
      </c>
      <c r="H933">
        <f t="shared" ca="1" si="140"/>
        <v>16.388822404394652</v>
      </c>
      <c r="I933">
        <f ca="1">User_Model_Calcs!A933-Sat_Data!$B$5</f>
        <v>16.113932707600512</v>
      </c>
      <c r="J933">
        <f ca="1">(Earth_Data!$B$1/SQRT(1-Earth_Data!$B$2^2*SIN(RADIANS(User_Model_Calcs!B933))^2))*COS(RADIANS(User_Model_Calcs!B933))</f>
        <v>6184.5665592882324</v>
      </c>
      <c r="K933">
        <f ca="1">((Earth_Data!$B$1*(1-Earth_Data!$B$2^2))/SQRT(1-Earth_Data!$B$2^2*SIN(RADIANS(User_Model_Calcs!B933))^2))*SIN(RADIANS(User_Model_Calcs!B933))</f>
        <v>-1554.1964405057779</v>
      </c>
      <c r="L933">
        <f t="shared" ca="1" si="143"/>
        <v>-14.106454594004466</v>
      </c>
      <c r="M933">
        <f t="shared" ca="1" si="144"/>
        <v>6376.8636571552252</v>
      </c>
      <c r="N933">
        <f ca="1">SQRT(User_Model_Calcs!M933^2+Sat_Data!$B$3^2-2*User_Model_Calcs!M933*Sat_Data!$B$3*COS(RADIANS(L933))*COS(RADIANS(I933)))</f>
        <v>36296.493152559146</v>
      </c>
      <c r="O933">
        <f ca="1">DEGREES(ACOS(((Earth_Data!$B$1+Sat_Data!$B$2)/User_Model_Calcs!N933)*SQRT(1-COS(RADIANS(User_Model_Calcs!I933))^2*COS(RADIANS(User_Model_Calcs!B933))^2)))</f>
        <v>64.97973062031798</v>
      </c>
      <c r="P933">
        <f t="shared" ca="1" si="141"/>
        <v>49.669497612151567</v>
      </c>
    </row>
    <row r="934" spans="1:16" x14ac:dyDescent="0.25">
      <c r="A934">
        <f t="shared" ca="1" si="145"/>
        <v>128.19459940506894</v>
      </c>
      <c r="B934">
        <f t="shared" ca="1" si="146"/>
        <v>-14.462414554544104</v>
      </c>
      <c r="C934" s="6">
        <v>20135.9375</v>
      </c>
      <c r="D934">
        <f t="shared" ca="1" si="139"/>
        <v>1.2</v>
      </c>
      <c r="E934" s="1">
        <v>0.65</v>
      </c>
      <c r="F934">
        <v>19.899999999999999</v>
      </c>
      <c r="G934">
        <f t="shared" ca="1" si="142"/>
        <v>46.089820015575185</v>
      </c>
      <c r="H934">
        <f t="shared" ca="1" si="140"/>
        <v>14.265784570717024</v>
      </c>
      <c r="I934">
        <f ca="1">User_Model_Calcs!A934-Sat_Data!$B$5</f>
        <v>18.194599405068942</v>
      </c>
      <c r="J934">
        <f ca="1">(Earth_Data!$B$1/SQRT(1-Earth_Data!$B$2^2*SIN(RADIANS(User_Model_Calcs!B934))^2))*COS(RADIANS(User_Model_Calcs!B934))</f>
        <v>6177.3172655481567</v>
      </c>
      <c r="K934">
        <f ca="1">((Earth_Data!$B$1*(1-Earth_Data!$B$2^2))/SQRT(1-Earth_Data!$B$2^2*SIN(RADIANS(User_Model_Calcs!B934))^2))*SIN(RADIANS(User_Model_Calcs!B934))</f>
        <v>-1582.5743503758483</v>
      </c>
      <c r="L934">
        <f t="shared" ca="1" si="143"/>
        <v>-14.369617476303292</v>
      </c>
      <c r="M934">
        <f t="shared" ca="1" si="144"/>
        <v>6376.8166175378519</v>
      </c>
      <c r="N934">
        <f ca="1">SQRT(User_Model_Calcs!M934^2+Sat_Data!$B$3^2-2*User_Model_Calcs!M934*Sat_Data!$B$3*COS(RADIANS(L934))*COS(RADIANS(I934)))</f>
        <v>36381.331809947471</v>
      </c>
      <c r="O934">
        <f ca="1">DEGREES(ACOS(((Earth_Data!$B$1+Sat_Data!$B$2)/User_Model_Calcs!N934)*SQRT(1-COS(RADIANS(User_Model_Calcs!I934))^2*COS(RADIANS(User_Model_Calcs!B934))^2)))</f>
        <v>62.967721315934313</v>
      </c>
      <c r="P934">
        <f t="shared" ca="1" si="141"/>
        <v>52.770807713992866</v>
      </c>
    </row>
    <row r="935" spans="1:16" x14ac:dyDescent="0.25">
      <c r="A935">
        <f t="shared" ca="1" si="145"/>
        <v>128.60014785136053</v>
      </c>
      <c r="B935">
        <f t="shared" ca="1" si="146"/>
        <v>-12.437461276066767</v>
      </c>
      <c r="C935" s="6">
        <v>20135.9375</v>
      </c>
      <c r="D935">
        <f t="shared" ca="1" si="139"/>
        <v>3</v>
      </c>
      <c r="E935" s="1">
        <v>0.65</v>
      </c>
      <c r="F935">
        <v>19.899999999999999</v>
      </c>
      <c r="G935">
        <f t="shared" ca="1" si="142"/>
        <v>54.048620189015942</v>
      </c>
      <c r="H935">
        <f t="shared" ca="1" si="140"/>
        <v>19.426956909469869</v>
      </c>
      <c r="I935">
        <f ca="1">User_Model_Calcs!A935-Sat_Data!$B$5</f>
        <v>18.600147851360532</v>
      </c>
      <c r="J935">
        <f ca="1">(Earth_Data!$B$1/SQRT(1-Earth_Data!$B$2^2*SIN(RADIANS(User_Model_Calcs!B935))^2))*COS(RADIANS(User_Model_Calcs!B935))</f>
        <v>6229.4230000837151</v>
      </c>
      <c r="K935">
        <f ca="1">((Earth_Data!$B$1*(1-Earth_Data!$B$2^2))/SQRT(1-Earth_Data!$B$2^2*SIN(RADIANS(User_Model_Calcs!B935))^2))*SIN(RADIANS(User_Model_Calcs!B935))</f>
        <v>-1364.7003369666968</v>
      </c>
      <c r="L935">
        <f t="shared" ca="1" si="143"/>
        <v>-12.356764629771693</v>
      </c>
      <c r="M935">
        <f t="shared" ca="1" si="144"/>
        <v>6377.1559431841561</v>
      </c>
      <c r="N935">
        <f ca="1">SQRT(User_Model_Calcs!M935^2+Sat_Data!$B$3^2-2*User_Model_Calcs!M935*Sat_Data!$B$3*COS(RADIANS(L935))*COS(RADIANS(I935)))</f>
        <v>36340.127169587919</v>
      </c>
      <c r="O935">
        <f ca="1">DEGREES(ACOS(((Earth_Data!$B$1+Sat_Data!$B$2)/User_Model_Calcs!N935)*SQRT(1-COS(RADIANS(User_Model_Calcs!I935))^2*COS(RADIANS(User_Model_Calcs!B935))^2)))</f>
        <v>63.935917529416514</v>
      </c>
      <c r="P935">
        <f t="shared" ca="1" si="141"/>
        <v>57.382180085673099</v>
      </c>
    </row>
    <row r="936" spans="1:16" x14ac:dyDescent="0.25">
      <c r="A936">
        <f t="shared" ca="1" si="145"/>
        <v>129.11055848011702</v>
      </c>
      <c r="B936">
        <f t="shared" ca="1" si="146"/>
        <v>-15.439854960250587</v>
      </c>
      <c r="C936" s="6">
        <v>20135.9375</v>
      </c>
      <c r="D936">
        <f t="shared" ca="1" si="139"/>
        <v>1.2</v>
      </c>
      <c r="E936" s="1">
        <v>0.65</v>
      </c>
      <c r="F936">
        <v>19.899999999999999</v>
      </c>
      <c r="G936">
        <f t="shared" ca="1" si="142"/>
        <v>46.089820015575185</v>
      </c>
      <c r="H936">
        <f t="shared" ca="1" si="140"/>
        <v>15.342469633809815</v>
      </c>
      <c r="I936">
        <f ca="1">User_Model_Calcs!A936-Sat_Data!$B$5</f>
        <v>19.110558480117021</v>
      </c>
      <c r="J936">
        <f ca="1">(Earth_Data!$B$1/SQRT(1-Earth_Data!$B$2^2*SIN(RADIANS(User_Model_Calcs!B936))^2))*COS(RADIANS(User_Model_Calcs!B936))</f>
        <v>6149.414872518968</v>
      </c>
      <c r="K936">
        <f ca="1">((Earth_Data!$B$1*(1-Earth_Data!$B$2^2))/SQRT(1-Earth_Data!$B$2^2*SIN(RADIANS(User_Model_Calcs!B936))^2))*SIN(RADIANS(User_Model_Calcs!B936))</f>
        <v>-1687.0638260323981</v>
      </c>
      <c r="L936">
        <f t="shared" ca="1" si="143"/>
        <v>-15.341377796478529</v>
      </c>
      <c r="M936">
        <f t="shared" ca="1" si="144"/>
        <v>6376.6360745666325</v>
      </c>
      <c r="N936">
        <f ca="1">SQRT(User_Model_Calcs!M936^2+Sat_Data!$B$3^2-2*User_Model_Calcs!M936*Sat_Data!$B$3*COS(RADIANS(L936))*COS(RADIANS(I936)))</f>
        <v>36448.39787668622</v>
      </c>
      <c r="O936">
        <f ca="1">DEGREES(ACOS(((Earth_Data!$B$1+Sat_Data!$B$2)/User_Model_Calcs!N936)*SQRT(1-COS(RADIANS(User_Model_Calcs!I936))^2*COS(RADIANS(User_Model_Calcs!B936))^2)))</f>
        <v>61.469909605332418</v>
      </c>
      <c r="P936">
        <f t="shared" ca="1" si="141"/>
        <v>52.462808161095921</v>
      </c>
    </row>
    <row r="937" spans="1:16" x14ac:dyDescent="0.25">
      <c r="A937">
        <f t="shared" ca="1" si="145"/>
        <v>129.01917161838099</v>
      </c>
      <c r="B937">
        <f t="shared" ca="1" si="146"/>
        <v>-16.13669650160643</v>
      </c>
      <c r="C937" s="6">
        <v>20135.9375</v>
      </c>
      <c r="D937">
        <f t="shared" ca="1" si="139"/>
        <v>1.2</v>
      </c>
      <c r="E937" s="1">
        <v>0.65</v>
      </c>
      <c r="F937">
        <v>19.899999999999999</v>
      </c>
      <c r="G937">
        <f t="shared" ca="1" si="142"/>
        <v>46.089820015575185</v>
      </c>
      <c r="H937">
        <f t="shared" ca="1" si="140"/>
        <v>15.846626237078354</v>
      </c>
      <c r="I937">
        <f ca="1">User_Model_Calcs!A937-Sat_Data!$B$5</f>
        <v>19.019171618380994</v>
      </c>
      <c r="J937">
        <f ca="1">(Earth_Data!$B$1/SQRT(1-Earth_Data!$B$2^2*SIN(RADIANS(User_Model_Calcs!B937))^2))*COS(RADIANS(User_Model_Calcs!B937))</f>
        <v>6128.4346234860268</v>
      </c>
      <c r="K937">
        <f ca="1">((Earth_Data!$B$1*(1-Earth_Data!$B$2^2))/SQRT(1-Earth_Data!$B$2^2*SIN(RADIANS(User_Model_Calcs!B937))^2))*SIN(RADIANS(User_Model_Calcs!B937))</f>
        <v>-1761.264386174847</v>
      </c>
      <c r="L937">
        <f t="shared" ca="1" si="143"/>
        <v>-16.034238872844178</v>
      </c>
      <c r="M937">
        <f t="shared" ca="1" si="144"/>
        <v>6376.50085645334</v>
      </c>
      <c r="N937">
        <f ca="1">SQRT(User_Model_Calcs!M937^2+Sat_Data!$B$3^2-2*User_Model_Calcs!M937*Sat_Data!$B$3*COS(RADIANS(L937))*COS(RADIANS(I937)))</f>
        <v>36467.60836475854</v>
      </c>
      <c r="O937">
        <f ca="1">DEGREES(ACOS(((Earth_Data!$B$1+Sat_Data!$B$2)/User_Model_Calcs!N937)*SQRT(1-COS(RADIANS(User_Model_Calcs!I937))^2*COS(RADIANS(User_Model_Calcs!B937))^2)))</f>
        <v>61.052289478350872</v>
      </c>
      <c r="P937">
        <f t="shared" ca="1" si="141"/>
        <v>51.121091837118655</v>
      </c>
    </row>
    <row r="938" spans="1:16" x14ac:dyDescent="0.25">
      <c r="A938">
        <f t="shared" ca="1" si="145"/>
        <v>126.51959956934036</v>
      </c>
      <c r="B938">
        <f t="shared" ca="1" si="146"/>
        <v>-15.573002199597207</v>
      </c>
      <c r="C938" s="6">
        <v>20135.9375</v>
      </c>
      <c r="D938">
        <f t="shared" ca="1" si="139"/>
        <v>1.2</v>
      </c>
      <c r="E938" s="1">
        <v>0.65</v>
      </c>
      <c r="F938">
        <v>19.899999999999999</v>
      </c>
      <c r="G938">
        <f t="shared" ca="1" si="142"/>
        <v>46.089820015575185</v>
      </c>
      <c r="H938">
        <f t="shared" ca="1" si="140"/>
        <v>22.668757707020603</v>
      </c>
      <c r="I938">
        <f ca="1">User_Model_Calcs!A938-Sat_Data!$B$5</f>
        <v>16.519599569340357</v>
      </c>
      <c r="J938">
        <f ca="1">(Earth_Data!$B$1/SQRT(1-Earth_Data!$B$2^2*SIN(RADIANS(User_Model_Calcs!B938))^2))*COS(RADIANS(User_Model_Calcs!B938))</f>
        <v>6145.4759939164778</v>
      </c>
      <c r="K938">
        <f ca="1">((Earth_Data!$B$1*(1-Earth_Data!$B$2^2))/SQRT(1-Earth_Data!$B$2^2*SIN(RADIANS(User_Model_Calcs!B938))^2))*SIN(RADIANS(User_Model_Calcs!B938))</f>
        <v>-1701.260777559298</v>
      </c>
      <c r="L938">
        <f t="shared" ca="1" si="143"/>
        <v>-15.473759942242813</v>
      </c>
      <c r="M938">
        <f t="shared" ca="1" si="144"/>
        <v>6376.6106534008641</v>
      </c>
      <c r="N938">
        <f ca="1">SQRT(User_Model_Calcs!M938^2+Sat_Data!$B$3^2-2*User_Model_Calcs!M938*Sat_Data!$B$3*COS(RADIANS(L938))*COS(RADIANS(I938)))</f>
        <v>36354.229160840412</v>
      </c>
      <c r="O938">
        <f ca="1">DEGREES(ACOS(((Earth_Data!$B$1+Sat_Data!$B$2)/User_Model_Calcs!N938)*SQRT(1-COS(RADIANS(User_Model_Calcs!I938))^2*COS(RADIANS(User_Model_Calcs!B938))^2)))</f>
        <v>63.587709888860637</v>
      </c>
      <c r="P938">
        <f t="shared" ca="1" si="141"/>
        <v>47.848962483742199</v>
      </c>
    </row>
    <row r="939" spans="1:16" x14ac:dyDescent="0.25">
      <c r="A939">
        <f t="shared" ca="1" si="145"/>
        <v>126.12467945193357</v>
      </c>
      <c r="B939">
        <f t="shared" ca="1" si="146"/>
        <v>-13.276636664649208</v>
      </c>
      <c r="C939" s="6">
        <v>20135.9375</v>
      </c>
      <c r="D939">
        <f t="shared" ca="1" si="139"/>
        <v>1.2</v>
      </c>
      <c r="E939" s="1">
        <v>0.65</v>
      </c>
      <c r="F939">
        <v>19.899999999999999</v>
      </c>
      <c r="G939">
        <f t="shared" ca="1" si="142"/>
        <v>46.089820015575185</v>
      </c>
      <c r="H939">
        <f t="shared" ca="1" si="140"/>
        <v>19.786418749919108</v>
      </c>
      <c r="I939">
        <f ca="1">User_Model_Calcs!A939-Sat_Data!$B$5</f>
        <v>16.124679451933574</v>
      </c>
      <c r="J939">
        <f ca="1">(Earth_Data!$B$1/SQRT(1-Earth_Data!$B$2^2*SIN(RADIANS(User_Model_Calcs!B939))^2))*COS(RADIANS(User_Model_Calcs!B939))</f>
        <v>6208.7650579912452</v>
      </c>
      <c r="K939">
        <f ca="1">((Earth_Data!$B$1*(1-Earth_Data!$B$2^2))/SQRT(1-Earth_Data!$B$2^2*SIN(RADIANS(User_Model_Calcs!B939))^2))*SIN(RADIANS(User_Model_Calcs!B939))</f>
        <v>-1455.2093461115785</v>
      </c>
      <c r="L939">
        <f t="shared" ca="1" si="143"/>
        <v>-13.190873454255525</v>
      </c>
      <c r="M939">
        <f t="shared" ca="1" si="144"/>
        <v>6377.0210746353596</v>
      </c>
      <c r="N939">
        <f ca="1">SQRT(User_Model_Calcs!M939^2+Sat_Data!$B$3^2-2*User_Model_Calcs!M939*Sat_Data!$B$3*COS(RADIANS(L939))*COS(RADIANS(I939)))</f>
        <v>36269.880657782938</v>
      </c>
      <c r="O939">
        <f ca="1">DEGREES(ACOS(((Earth_Data!$B$1+Sat_Data!$B$2)/User_Model_Calcs!N939)*SQRT(1-COS(RADIANS(User_Model_Calcs!I939))^2*COS(RADIANS(User_Model_Calcs!B939))^2)))</f>
        <v>65.648592666909124</v>
      </c>
      <c r="P939">
        <f t="shared" ca="1" si="141"/>
        <v>51.537540093119439</v>
      </c>
    </row>
    <row r="940" spans="1:16" x14ac:dyDescent="0.25">
      <c r="A940">
        <f t="shared" ca="1" si="145"/>
        <v>129.34916349287141</v>
      </c>
      <c r="B940">
        <f t="shared" ca="1" si="146"/>
        <v>-12.372345057747676</v>
      </c>
      <c r="C940" s="6">
        <v>20135.9375</v>
      </c>
      <c r="D940">
        <f t="shared" ca="1" si="139"/>
        <v>0.75</v>
      </c>
      <c r="E940" s="1">
        <v>0.65</v>
      </c>
      <c r="F940">
        <v>19.899999999999999</v>
      </c>
      <c r="G940">
        <f t="shared" ca="1" si="142"/>
        <v>42.007420362456692</v>
      </c>
      <c r="H940">
        <f t="shared" ca="1" si="140"/>
        <v>18.824564179528185</v>
      </c>
      <c r="I940">
        <f ca="1">User_Model_Calcs!A940-Sat_Data!$B$5</f>
        <v>19.349163492871412</v>
      </c>
      <c r="J940">
        <f ca="1">(Earth_Data!$B$1/SQRT(1-Earth_Data!$B$2^2*SIN(RADIANS(User_Model_Calcs!B940))^2))*COS(RADIANS(User_Model_Calcs!B940))</f>
        <v>6230.9704520706118</v>
      </c>
      <c r="K940">
        <f ca="1">((Earth_Data!$B$1*(1-Earth_Data!$B$2^2))/SQRT(1-Earth_Data!$B$2^2*SIN(RADIANS(User_Model_Calcs!B940))^2))*SIN(RADIANS(User_Model_Calcs!B940))</f>
        <v>-1357.6649924656992</v>
      </c>
      <c r="L940">
        <f t="shared" ca="1" si="143"/>
        <v>-12.292044478201143</v>
      </c>
      <c r="M940">
        <f t="shared" ca="1" si="144"/>
        <v>6377.16606388323</v>
      </c>
      <c r="N940">
        <f ca="1">SQRT(User_Model_Calcs!M940^2+Sat_Data!$B$3^2-2*User_Model_Calcs!M940*Sat_Data!$B$3*COS(RADIANS(L940))*COS(RADIANS(I940)))</f>
        <v>36369.145595451679</v>
      </c>
      <c r="O940">
        <f ca="1">DEGREES(ACOS(((Earth_Data!$B$1+Sat_Data!$B$2)/User_Model_Calcs!N940)*SQRT(1-COS(RADIANS(User_Model_Calcs!I940))^2*COS(RADIANS(User_Model_Calcs!B940))^2)))</f>
        <v>63.257979178410665</v>
      </c>
      <c r="P940">
        <f t="shared" ca="1" si="141"/>
        <v>58.610014282730837</v>
      </c>
    </row>
    <row r="941" spans="1:16" x14ac:dyDescent="0.25">
      <c r="A941">
        <f t="shared" ca="1" si="145"/>
        <v>129.21769425399509</v>
      </c>
      <c r="B941">
        <f t="shared" ca="1" si="146"/>
        <v>-13.961347979846856</v>
      </c>
      <c r="C941" s="6">
        <v>20135.9375</v>
      </c>
      <c r="D941">
        <f t="shared" ca="1" si="139"/>
        <v>1.2</v>
      </c>
      <c r="E941" s="1">
        <v>0.65</v>
      </c>
      <c r="F941">
        <v>19.899999999999999</v>
      </c>
      <c r="G941">
        <f t="shared" ca="1" si="142"/>
        <v>46.089820015575185</v>
      </c>
      <c r="H941">
        <f t="shared" ca="1" si="140"/>
        <v>21.106623772822957</v>
      </c>
      <c r="I941">
        <f ca="1">User_Model_Calcs!A941-Sat_Data!$B$5</f>
        <v>19.217694253995091</v>
      </c>
      <c r="J941">
        <f ca="1">(Earth_Data!$B$1/SQRT(1-Earth_Data!$B$2^2*SIN(RADIANS(User_Model_Calcs!B941))^2))*COS(RADIANS(User_Model_Calcs!B941))</f>
        <v>6190.9278779721517</v>
      </c>
      <c r="K941">
        <f ca="1">((Earth_Data!$B$1*(1-Earth_Data!$B$2^2))/SQRT(1-Earth_Data!$B$2^2*SIN(RADIANS(User_Model_Calcs!B941))^2))*SIN(RADIANS(User_Model_Calcs!B941))</f>
        <v>-1528.8326048311101</v>
      </c>
      <c r="L941">
        <f t="shared" ca="1" si="143"/>
        <v>-13.871504621533795</v>
      </c>
      <c r="M941">
        <f t="shared" ca="1" si="144"/>
        <v>6376.9049799920531</v>
      </c>
      <c r="N941">
        <f ca="1">SQRT(User_Model_Calcs!M941^2+Sat_Data!$B$3^2-2*User_Model_Calcs!M941*Sat_Data!$B$3*COS(RADIANS(L941))*COS(RADIANS(I941)))</f>
        <v>36407.441689266823</v>
      </c>
      <c r="O941">
        <f ca="1">DEGREES(ACOS(((Earth_Data!$B$1+Sat_Data!$B$2)/User_Model_Calcs!N941)*SQRT(1-COS(RADIANS(User_Model_Calcs!I941))^2*COS(RADIANS(User_Model_Calcs!B941))^2)))</f>
        <v>62.37990544153056</v>
      </c>
      <c r="P941">
        <f t="shared" ca="1" si="141"/>
        <v>55.311461002475447</v>
      </c>
    </row>
    <row r="942" spans="1:16" x14ac:dyDescent="0.25">
      <c r="A942">
        <f t="shared" ca="1" si="145"/>
        <v>126.38357920140204</v>
      </c>
      <c r="B942">
        <f t="shared" ca="1" si="146"/>
        <v>-16.413095583264877</v>
      </c>
      <c r="C942" s="6">
        <v>20135.9375</v>
      </c>
      <c r="D942">
        <f t="shared" ca="1" si="139"/>
        <v>1.2</v>
      </c>
      <c r="E942" s="1">
        <v>0.65</v>
      </c>
      <c r="F942">
        <v>19.899999999999999</v>
      </c>
      <c r="G942">
        <f t="shared" ca="1" si="142"/>
        <v>46.089820015575185</v>
      </c>
      <c r="H942">
        <f t="shared" ca="1" si="140"/>
        <v>16.810980261939839</v>
      </c>
      <c r="I942">
        <f ca="1">User_Model_Calcs!A942-Sat_Data!$B$5</f>
        <v>16.383579201402043</v>
      </c>
      <c r="J942">
        <f ca="1">(Earth_Data!$B$1/SQRT(1-Earth_Data!$B$2^2*SIN(RADIANS(User_Model_Calcs!B942))^2))*COS(RADIANS(User_Model_Calcs!B942))</f>
        <v>6119.8628102983703</v>
      </c>
      <c r="K942">
        <f ca="1">((Earth_Data!$B$1*(1-Earth_Data!$B$2^2))/SQRT(1-Earth_Data!$B$2^2*SIN(RADIANS(User_Model_Calcs!B942))^2))*SIN(RADIANS(User_Model_Calcs!B942))</f>
        <v>-1790.6254487842593</v>
      </c>
      <c r="L942">
        <f t="shared" ca="1" si="143"/>
        <v>-16.309075639559381</v>
      </c>
      <c r="M942">
        <f t="shared" ca="1" si="144"/>
        <v>6376.4457431006895</v>
      </c>
      <c r="N942">
        <f ca="1">SQRT(User_Model_Calcs!M942^2+Sat_Data!$B$3^2-2*User_Model_Calcs!M942*Sat_Data!$B$3*COS(RADIANS(L942))*COS(RADIANS(I942)))</f>
        <v>36377.900714321942</v>
      </c>
      <c r="O942">
        <f ca="1">DEGREES(ACOS(((Earth_Data!$B$1+Sat_Data!$B$2)/User_Model_Calcs!N942)*SQRT(1-COS(RADIANS(User_Model_Calcs!I942))^2*COS(RADIANS(User_Model_Calcs!B942))^2)))</f>
        <v>63.035245196710093</v>
      </c>
      <c r="P942">
        <f t="shared" ca="1" si="141"/>
        <v>46.137080108825593</v>
      </c>
    </row>
    <row r="943" spans="1:16" x14ac:dyDescent="0.25">
      <c r="A943">
        <f t="shared" ca="1" si="145"/>
        <v>125.50330317093569</v>
      </c>
      <c r="B943">
        <f t="shared" ca="1" si="146"/>
        <v>-16.143351027307332</v>
      </c>
      <c r="C943" s="6">
        <v>20135.9375</v>
      </c>
      <c r="D943">
        <f t="shared" ca="1" si="139"/>
        <v>3</v>
      </c>
      <c r="E943" s="1">
        <v>0.65</v>
      </c>
      <c r="F943">
        <v>19.899999999999999</v>
      </c>
      <c r="G943">
        <f t="shared" ca="1" si="142"/>
        <v>54.048620189015942</v>
      </c>
      <c r="H943">
        <f t="shared" ca="1" si="140"/>
        <v>18.091557266003022</v>
      </c>
      <c r="I943">
        <f ca="1">User_Model_Calcs!A943-Sat_Data!$B$5</f>
        <v>15.503303170935695</v>
      </c>
      <c r="J943">
        <f ca="1">(Earth_Data!$B$1/SQRT(1-Earth_Data!$B$2^2*SIN(RADIANS(User_Model_Calcs!B943))^2))*COS(RADIANS(User_Model_Calcs!B943))</f>
        <v>6128.2299173027977</v>
      </c>
      <c r="K943">
        <f ca="1">((Earth_Data!$B$1*(1-Earth_Data!$B$2^2))/SQRT(1-Earth_Data!$B$2^2*SIN(RADIANS(User_Model_Calcs!B943))^2))*SIN(RADIANS(User_Model_Calcs!B943))</f>
        <v>-1761.9717524390035</v>
      </c>
      <c r="L943">
        <f t="shared" ca="1" si="143"/>
        <v>-16.040855672904879</v>
      </c>
      <c r="M943">
        <f t="shared" ca="1" si="144"/>
        <v>6376.4995393803665</v>
      </c>
      <c r="N943">
        <f ca="1">SQRT(User_Model_Calcs!M943^2+Sat_Data!$B$3^2-2*User_Model_Calcs!M943*Sat_Data!$B$3*COS(RADIANS(L943))*COS(RADIANS(I943)))</f>
        <v>36338.608797860659</v>
      </c>
      <c r="O943">
        <f ca="1">DEGREES(ACOS(((Earth_Data!$B$1+Sat_Data!$B$2)/User_Model_Calcs!N943)*SQRT(1-COS(RADIANS(User_Model_Calcs!I943))^2*COS(RADIANS(User_Model_Calcs!B943))^2)))</f>
        <v>63.951705212918839</v>
      </c>
      <c r="P943">
        <f t="shared" ca="1" si="141"/>
        <v>44.932444503429132</v>
      </c>
    </row>
    <row r="944" spans="1:16" x14ac:dyDescent="0.25">
      <c r="A944">
        <f t="shared" ca="1" si="145"/>
        <v>126.21559681766111</v>
      </c>
      <c r="B944">
        <f t="shared" ca="1" si="146"/>
        <v>-13.998344584442014</v>
      </c>
      <c r="C944" s="6">
        <v>20135.9375</v>
      </c>
      <c r="D944">
        <f t="shared" ca="1" si="139"/>
        <v>0.75</v>
      </c>
      <c r="E944" s="1">
        <v>0.65</v>
      </c>
      <c r="F944">
        <v>19.899999999999999</v>
      </c>
      <c r="G944">
        <f t="shared" ca="1" si="142"/>
        <v>42.007420362456692</v>
      </c>
      <c r="H944">
        <f t="shared" ca="1" si="140"/>
        <v>22.603163631694532</v>
      </c>
      <c r="I944">
        <f ca="1">User_Model_Calcs!A944-Sat_Data!$B$5</f>
        <v>16.215596817661108</v>
      </c>
      <c r="J944">
        <f ca="1">(Earth_Data!$B$1/SQRT(1-Earth_Data!$B$2^2*SIN(RADIANS(User_Model_Calcs!B944))^2))*COS(RADIANS(User_Model_Calcs!B944))</f>
        <v>6189.9390227781205</v>
      </c>
      <c r="K944">
        <f ca="1">((Earth_Data!$B$1*(1-Earth_Data!$B$2^2))/SQRT(1-Earth_Data!$B$2^2*SIN(RADIANS(User_Model_Calcs!B944))^2))*SIN(RADIANS(User_Model_Calcs!B944))</f>
        <v>-1532.8046379084692</v>
      </c>
      <c r="L944">
        <f t="shared" ca="1" si="143"/>
        <v>-13.908282193689569</v>
      </c>
      <c r="M944">
        <f t="shared" ca="1" si="144"/>
        <v>6376.8985536626715</v>
      </c>
      <c r="N944">
        <f ca="1">SQRT(User_Model_Calcs!M944^2+Sat_Data!$B$3^2-2*User_Model_Calcs!M944*Sat_Data!$B$3*COS(RADIANS(L944))*COS(RADIANS(I944)))</f>
        <v>36294.055486450015</v>
      </c>
      <c r="O944">
        <f ca="1">DEGREES(ACOS(((Earth_Data!$B$1+Sat_Data!$B$2)/User_Model_Calcs!N944)*SQRT(1-COS(RADIANS(User_Model_Calcs!I944))^2*COS(RADIANS(User_Model_Calcs!B944))^2)))</f>
        <v>65.040932457003692</v>
      </c>
      <c r="P944">
        <f t="shared" ca="1" si="141"/>
        <v>50.24770623533896</v>
      </c>
    </row>
    <row r="945" spans="1:16" x14ac:dyDescent="0.25">
      <c r="A945">
        <f t="shared" ca="1" si="145"/>
        <v>127.58390228343382</v>
      </c>
      <c r="B945">
        <f t="shared" ca="1" si="146"/>
        <v>-13.716112906262483</v>
      </c>
      <c r="C945" s="6">
        <v>20135.9375</v>
      </c>
      <c r="D945">
        <f t="shared" ca="1" si="139"/>
        <v>3</v>
      </c>
      <c r="E945" s="1">
        <v>0.65</v>
      </c>
      <c r="F945">
        <v>19.899999999999999</v>
      </c>
      <c r="G945">
        <f t="shared" ca="1" si="142"/>
        <v>54.048620189015942</v>
      </c>
      <c r="H945">
        <f t="shared" ca="1" si="140"/>
        <v>20.752037891213039</v>
      </c>
      <c r="I945">
        <f ca="1">User_Model_Calcs!A945-Sat_Data!$B$5</f>
        <v>17.583902283433815</v>
      </c>
      <c r="J945">
        <f ca="1">(Earth_Data!$B$1/SQRT(1-Earth_Data!$B$2^2*SIN(RADIANS(User_Model_Calcs!B945))^2))*COS(RADIANS(User_Model_Calcs!B945))</f>
        <v>6197.4176411056269</v>
      </c>
      <c r="K945">
        <f ca="1">((Earth_Data!$B$1*(1-Earth_Data!$B$2^2))/SQRT(1-Earth_Data!$B$2^2*SIN(RADIANS(User_Model_Calcs!B945))^2))*SIN(RADIANS(User_Model_Calcs!B945))</f>
        <v>-1502.4879124768756</v>
      </c>
      <c r="L945">
        <f t="shared" ca="1" si="143"/>
        <v>-13.627725160309192</v>
      </c>
      <c r="M945">
        <f t="shared" ca="1" si="144"/>
        <v>6376.9471806991114</v>
      </c>
      <c r="N945">
        <f ca="1">SQRT(User_Model_Calcs!M945^2+Sat_Data!$B$3^2-2*User_Model_Calcs!M945*Sat_Data!$B$3*COS(RADIANS(L945))*COS(RADIANS(I945)))</f>
        <v>36335.679272684996</v>
      </c>
      <c r="O945">
        <f ca="1">DEGREES(ACOS(((Earth_Data!$B$1+Sat_Data!$B$2)/User_Model_Calcs!N945)*SQRT(1-COS(RADIANS(User_Model_Calcs!I945))^2*COS(RADIANS(User_Model_Calcs!B945))^2)))</f>
        <v>64.034950835707036</v>
      </c>
      <c r="P945">
        <f t="shared" ca="1" si="141"/>
        <v>53.196200781910875</v>
      </c>
    </row>
    <row r="946" spans="1:16" x14ac:dyDescent="0.25">
      <c r="A946">
        <f t="shared" ca="1" si="145"/>
        <v>127.37014741789754</v>
      </c>
      <c r="B946">
        <f t="shared" ca="1" si="146"/>
        <v>-11.552377509906254</v>
      </c>
      <c r="C946" s="6">
        <v>20135.9375</v>
      </c>
      <c r="D946">
        <f t="shared" ca="1" si="139"/>
        <v>3</v>
      </c>
      <c r="E946" s="1">
        <v>0.65</v>
      </c>
      <c r="F946">
        <v>19.899999999999999</v>
      </c>
      <c r="G946">
        <f t="shared" ca="1" si="142"/>
        <v>54.048620189015942</v>
      </c>
      <c r="H946">
        <f t="shared" ca="1" si="140"/>
        <v>14.839923485888946</v>
      </c>
      <c r="I946">
        <f ca="1">User_Model_Calcs!A946-Sat_Data!$B$5</f>
        <v>17.370147417897542</v>
      </c>
      <c r="J946">
        <f ca="1">(Earth_Data!$B$1/SQRT(1-Earth_Data!$B$2^2*SIN(RADIANS(User_Model_Calcs!B946))^2))*COS(RADIANS(User_Model_Calcs!B946))</f>
        <v>6249.7709487905749</v>
      </c>
      <c r="K946">
        <f ca="1">((Earth_Data!$B$1*(1-Earth_Data!$B$2^2))/SQRT(1-Earth_Data!$B$2^2*SIN(RADIANS(User_Model_Calcs!B946))^2))*SIN(RADIANS(User_Model_Calcs!B946))</f>
        <v>-1268.9290453319907</v>
      </c>
      <c r="L946">
        <f t="shared" ca="1" si="143"/>
        <v>-11.477098856492288</v>
      </c>
      <c r="M946">
        <f t="shared" ca="1" si="144"/>
        <v>6377.2892230503239</v>
      </c>
      <c r="N946">
        <f ca="1">SQRT(User_Model_Calcs!M946^2+Sat_Data!$B$3^2-2*User_Model_Calcs!M946*Sat_Data!$B$3*COS(RADIANS(L946))*COS(RADIANS(I946)))</f>
        <v>36269.641144337053</v>
      </c>
      <c r="O946">
        <f ca="1">DEGREES(ACOS(((Earth_Data!$B$1+Sat_Data!$B$2)/User_Model_Calcs!N946)*SQRT(1-COS(RADIANS(User_Model_Calcs!I946))^2*COS(RADIANS(User_Model_Calcs!B946))^2)))</f>
        <v>65.663499073374723</v>
      </c>
      <c r="P946">
        <f t="shared" ca="1" si="141"/>
        <v>57.372186664440832</v>
      </c>
    </row>
    <row r="947" spans="1:16" x14ac:dyDescent="0.25">
      <c r="A947">
        <f t="shared" ca="1" si="145"/>
        <v>129.68790822708286</v>
      </c>
      <c r="B947">
        <f t="shared" ca="1" si="146"/>
        <v>-12.436542907068464</v>
      </c>
      <c r="C947" s="6">
        <v>20135.9375</v>
      </c>
      <c r="D947">
        <f t="shared" ca="1" si="139"/>
        <v>1.2</v>
      </c>
      <c r="E947" s="1">
        <v>0.65</v>
      </c>
      <c r="F947">
        <v>19.899999999999999</v>
      </c>
      <c r="G947">
        <f t="shared" ca="1" si="142"/>
        <v>46.089820015575185</v>
      </c>
      <c r="H947">
        <f t="shared" ca="1" si="140"/>
        <v>14.516135637078255</v>
      </c>
      <c r="I947">
        <f ca="1">User_Model_Calcs!A947-Sat_Data!$B$5</f>
        <v>19.687908227082858</v>
      </c>
      <c r="J947">
        <f ca="1">(Earth_Data!$B$1/SQRT(1-Earth_Data!$B$2^2*SIN(RADIANS(User_Model_Calcs!B947))^2))*COS(RADIANS(User_Model_Calcs!B947))</f>
        <v>6229.4448802676006</v>
      </c>
      <c r="K947">
        <f ca="1">((Earth_Data!$B$1*(1-Earth_Data!$B$2^2))/SQRT(1-Earth_Data!$B$2^2*SIN(RADIANS(User_Model_Calcs!B947))^2))*SIN(RADIANS(User_Model_Calcs!B947))</f>
        <v>-1364.6011257273672</v>
      </c>
      <c r="L947">
        <f t="shared" ca="1" si="143"/>
        <v>-12.355851843848072</v>
      </c>
      <c r="M947">
        <f t="shared" ca="1" si="144"/>
        <v>6377.1560862682836</v>
      </c>
      <c r="N947">
        <f ca="1">SQRT(User_Model_Calcs!M947^2+Sat_Data!$B$3^2-2*User_Model_Calcs!M947*Sat_Data!$B$3*COS(RADIANS(L947))*COS(RADIANS(I947)))</f>
        <v>36385.075058839713</v>
      </c>
      <c r="O947">
        <f ca="1">DEGREES(ACOS(((Earth_Data!$B$1+Sat_Data!$B$2)/User_Model_Calcs!N947)*SQRT(1-COS(RADIANS(User_Model_Calcs!I947))^2*COS(RADIANS(User_Model_Calcs!B947))^2)))</f>
        <v>62.892315268827069</v>
      </c>
      <c r="P947">
        <f t="shared" ca="1" si="141"/>
        <v>58.957428911476853</v>
      </c>
    </row>
    <row r="948" spans="1:16" x14ac:dyDescent="0.25">
      <c r="A948">
        <f t="shared" ca="1" si="145"/>
        <v>128.35489027864006</v>
      </c>
      <c r="B948">
        <f t="shared" ca="1" si="146"/>
        <v>-15.902470596290742</v>
      </c>
      <c r="C948" s="6">
        <v>20135.9375</v>
      </c>
      <c r="D948">
        <f t="shared" ca="1" si="139"/>
        <v>0.75</v>
      </c>
      <c r="E948" s="1">
        <v>0.65</v>
      </c>
      <c r="F948">
        <v>19.899999999999999</v>
      </c>
      <c r="G948">
        <f t="shared" ca="1" si="142"/>
        <v>42.007420362456692</v>
      </c>
      <c r="H948">
        <f t="shared" ca="1" si="140"/>
        <v>23.887142454738189</v>
      </c>
      <c r="I948">
        <f ca="1">User_Model_Calcs!A948-Sat_Data!$B$5</f>
        <v>18.354890278640056</v>
      </c>
      <c r="J948">
        <f ca="1">(Earth_Data!$B$1/SQRT(1-Earth_Data!$B$2^2*SIN(RADIANS(User_Model_Calcs!B948))^2))*COS(RADIANS(User_Model_Calcs!B948))</f>
        <v>6135.5874306809601</v>
      </c>
      <c r="K948">
        <f ca="1">((Earth_Data!$B$1*(1-Earth_Data!$B$2^2))/SQRT(1-Earth_Data!$B$2^2*SIN(RADIANS(User_Model_Calcs!B948))^2))*SIN(RADIANS(User_Model_Calcs!B948))</f>
        <v>-1736.351724183929</v>
      </c>
      <c r="L948">
        <f t="shared" ca="1" si="143"/>
        <v>-15.801344311291109</v>
      </c>
      <c r="M948">
        <f t="shared" ca="1" si="144"/>
        <v>6376.5469048385967</v>
      </c>
      <c r="N948">
        <f ca="1">SQRT(User_Model_Calcs!M948^2+Sat_Data!$B$3^2-2*User_Model_Calcs!M948*Sat_Data!$B$3*COS(RADIANS(L948))*COS(RADIANS(I948)))</f>
        <v>36433.429973857077</v>
      </c>
      <c r="O948">
        <f ca="1">DEGREES(ACOS(((Earth_Data!$B$1+Sat_Data!$B$2)/User_Model_Calcs!N948)*SQRT(1-COS(RADIANS(User_Model_Calcs!I948))^2*COS(RADIANS(User_Model_Calcs!B948))^2)))</f>
        <v>61.793921767478274</v>
      </c>
      <c r="P948">
        <f t="shared" ca="1" si="141"/>
        <v>50.448513156710924</v>
      </c>
    </row>
    <row r="949" spans="1:16" x14ac:dyDescent="0.25">
      <c r="A949">
        <f t="shared" ca="1" si="145"/>
        <v>129.75055590625036</v>
      </c>
      <c r="B949">
        <f t="shared" ca="1" si="146"/>
        <v>-14.701367035085934</v>
      </c>
      <c r="C949" s="6">
        <v>20135.9375</v>
      </c>
      <c r="D949">
        <f t="shared" ca="1" si="139"/>
        <v>3</v>
      </c>
      <c r="E949" s="1">
        <v>0.65</v>
      </c>
      <c r="F949">
        <v>19.899999999999999</v>
      </c>
      <c r="G949">
        <f t="shared" ca="1" si="142"/>
        <v>54.048620189015942</v>
      </c>
      <c r="H949">
        <f t="shared" ca="1" si="140"/>
        <v>23.870518925554762</v>
      </c>
      <c r="I949">
        <f ca="1">User_Model_Calcs!A949-Sat_Data!$B$5</f>
        <v>19.750555906250355</v>
      </c>
      <c r="J949">
        <f ca="1">(Earth_Data!$B$1/SQRT(1-Earth_Data!$B$2^2*SIN(RADIANS(User_Model_Calcs!B949))^2))*COS(RADIANS(User_Model_Calcs!B949))</f>
        <v>6170.6609373772599</v>
      </c>
      <c r="K949">
        <f ca="1">((Earth_Data!$B$1*(1-Earth_Data!$B$2^2))/SQRT(1-Earth_Data!$B$2^2*SIN(RADIANS(User_Model_Calcs!B949))^2))*SIN(RADIANS(User_Model_Calcs!B949))</f>
        <v>-1608.1615382055325</v>
      </c>
      <c r="L949">
        <f t="shared" ca="1" si="143"/>
        <v>-14.607171218396235</v>
      </c>
      <c r="M949">
        <f t="shared" ca="1" si="144"/>
        <v>6376.7734738688332</v>
      </c>
      <c r="N949">
        <f ca="1">SQRT(User_Model_Calcs!M949^2+Sat_Data!$B$3^2-2*User_Model_Calcs!M949*Sat_Data!$B$3*COS(RADIANS(L949))*COS(RADIANS(I949)))</f>
        <v>36451.723488824777</v>
      </c>
      <c r="O949">
        <f ca="1">DEGREES(ACOS(((Earth_Data!$B$1+Sat_Data!$B$2)/User_Model_Calcs!N949)*SQRT(1-COS(RADIANS(User_Model_Calcs!I949))^2*COS(RADIANS(User_Model_Calcs!B949))^2)))</f>
        <v>61.401662429338018</v>
      </c>
      <c r="P949">
        <f t="shared" ca="1" si="141"/>
        <v>54.746675627824324</v>
      </c>
    </row>
    <row r="950" spans="1:16" x14ac:dyDescent="0.25">
      <c r="A950">
        <f t="shared" ca="1" si="145"/>
        <v>125.63255275531523</v>
      </c>
      <c r="B950">
        <f t="shared" ca="1" si="146"/>
        <v>-15.402175071913925</v>
      </c>
      <c r="C950" s="6">
        <v>20135.9375</v>
      </c>
      <c r="D950">
        <f t="shared" ca="1" si="139"/>
        <v>0.75</v>
      </c>
      <c r="E950" s="1">
        <v>0.65</v>
      </c>
      <c r="F950">
        <v>19.899999999999999</v>
      </c>
      <c r="G950">
        <f t="shared" ca="1" si="142"/>
        <v>42.007420362456692</v>
      </c>
      <c r="H950">
        <f t="shared" ca="1" si="140"/>
        <v>22.654208728804804</v>
      </c>
      <c r="I950">
        <f ca="1">User_Model_Calcs!A950-Sat_Data!$B$5</f>
        <v>15.632552755315231</v>
      </c>
      <c r="J950">
        <f ca="1">(Earth_Data!$B$1/SQRT(1-Earth_Data!$B$2^2*SIN(RADIANS(User_Model_Calcs!B950))^2))*COS(RADIANS(User_Model_Calcs!B950))</f>
        <v>6150.5235532141642</v>
      </c>
      <c r="K950">
        <f ca="1">((Earth_Data!$B$1*(1-Earth_Data!$B$2^2))/SQRT(1-Earth_Data!$B$2^2*SIN(RADIANS(User_Model_Calcs!B950))^2))*SIN(RADIANS(User_Model_Calcs!B950))</f>
        <v>-1683.0445448378027</v>
      </c>
      <c r="L950">
        <f t="shared" ca="1" si="143"/>
        <v>-15.303914808705713</v>
      </c>
      <c r="M950">
        <f t="shared" ca="1" si="144"/>
        <v>6376.6432328106985</v>
      </c>
      <c r="N950">
        <f ca="1">SQRT(User_Model_Calcs!M950^2+Sat_Data!$B$3^2-2*User_Model_Calcs!M950*Sat_Data!$B$3*COS(RADIANS(L950))*COS(RADIANS(I950)))</f>
        <v>36318.022394890708</v>
      </c>
      <c r="O950">
        <f ca="1">DEGREES(ACOS(((Earth_Data!$B$1+Sat_Data!$B$2)/User_Model_Calcs!N950)*SQRT(1-COS(RADIANS(User_Model_Calcs!I950))^2*COS(RADIANS(User_Model_Calcs!B950))^2)))</f>
        <v>64.448131826112146</v>
      </c>
      <c r="P950">
        <f t="shared" ca="1" si="141"/>
        <v>46.493992074429698</v>
      </c>
    </row>
    <row r="951" spans="1:16" x14ac:dyDescent="0.25">
      <c r="A951">
        <f t="shared" ca="1" si="145"/>
        <v>129.58651498136862</v>
      </c>
      <c r="B951">
        <f t="shared" ca="1" si="146"/>
        <v>-12.094224106053918</v>
      </c>
      <c r="C951" s="6">
        <v>20135.9375</v>
      </c>
      <c r="D951">
        <f t="shared" ref="D951:D1001" ca="1" si="147">CHOOSE(RANDBETWEEN(1,3),0.75,1.2,3)</f>
        <v>3</v>
      </c>
      <c r="E951" s="1">
        <v>0.65</v>
      </c>
      <c r="F951">
        <v>19.899999999999999</v>
      </c>
      <c r="G951">
        <f t="shared" ca="1" si="142"/>
        <v>54.048620189015942</v>
      </c>
      <c r="H951">
        <f t="shared" ref="H951:H1001" ca="1" si="148">RAND()*(24-14)+14</f>
        <v>23.903276351415531</v>
      </c>
      <c r="I951">
        <f ca="1">User_Model_Calcs!A951-Sat_Data!$B$5</f>
        <v>19.586514981368623</v>
      </c>
      <c r="J951">
        <f ca="1">(Earth_Data!$B$1/SQRT(1-Earth_Data!$B$2^2*SIN(RADIANS(User_Model_Calcs!B951))^2))*COS(RADIANS(User_Model_Calcs!B951))</f>
        <v>6237.4897242276284</v>
      </c>
      <c r="K951">
        <f ca="1">((Earth_Data!$B$1*(1-Earth_Data!$B$2^2))/SQRT(1-Earth_Data!$B$2^2*SIN(RADIANS(User_Model_Calcs!B951))^2))*SIN(RADIANS(User_Model_Calcs!B951))</f>
        <v>-1327.5967429339501</v>
      </c>
      <c r="L951">
        <f t="shared" ca="1" si="143"/>
        <v>-12.015619788517549</v>
      </c>
      <c r="M951">
        <f t="shared" ca="1" si="144"/>
        <v>6377.20872887928</v>
      </c>
      <c r="N951">
        <f ca="1">SQRT(User_Model_Calcs!M951^2+Sat_Data!$B$3^2-2*User_Model_Calcs!M951*Sat_Data!$B$3*COS(RADIANS(L951))*COS(RADIANS(I951)))</f>
        <v>36372.0056094342</v>
      </c>
      <c r="O951">
        <f ca="1">DEGREES(ACOS(((Earth_Data!$B$1+Sat_Data!$B$2)/User_Model_Calcs!N951)*SQRT(1-COS(RADIANS(User_Model_Calcs!I951))^2*COS(RADIANS(User_Model_Calcs!B951))^2)))</f>
        <v>63.193297911687843</v>
      </c>
      <c r="P951">
        <f t="shared" ca="1" si="141"/>
        <v>59.508763557077899</v>
      </c>
    </row>
    <row r="952" spans="1:16" x14ac:dyDescent="0.25">
      <c r="A952">
        <f t="shared" ca="1" si="145"/>
        <v>125.93307543695028</v>
      </c>
      <c r="B952">
        <f t="shared" ca="1" si="146"/>
        <v>-11.539528148631369</v>
      </c>
      <c r="C952" s="6">
        <v>20135.9375</v>
      </c>
      <c r="D952">
        <f t="shared" ca="1" si="147"/>
        <v>1.2</v>
      </c>
      <c r="E952" s="1">
        <v>0.65</v>
      </c>
      <c r="F952">
        <v>19.899999999999999</v>
      </c>
      <c r="G952">
        <f t="shared" ca="1" si="142"/>
        <v>46.089820015575185</v>
      </c>
      <c r="H952">
        <f t="shared" ca="1" si="148"/>
        <v>14.764025065207408</v>
      </c>
      <c r="I952">
        <f ca="1">User_Model_Calcs!A952-Sat_Data!$B$5</f>
        <v>15.933075436950276</v>
      </c>
      <c r="J952">
        <f ca="1">(Earth_Data!$B$1/SQRT(1-Earth_Data!$B$2^2*SIN(RADIANS(User_Model_Calcs!B952))^2))*COS(RADIANS(User_Model_Calcs!B952))</f>
        <v>6250.0554436075454</v>
      </c>
      <c r="K952">
        <f ca="1">((Earth_Data!$B$1*(1-Earth_Data!$B$2^2))/SQRT(1-Earth_Data!$B$2^2*SIN(RADIANS(User_Model_Calcs!B952))^2))*SIN(RADIANS(User_Model_Calcs!B952))</f>
        <v>-1267.5364266406086</v>
      </c>
      <c r="L952">
        <f t="shared" ca="1" si="143"/>
        <v>-11.46432868862659</v>
      </c>
      <c r="M952">
        <f t="shared" ca="1" si="144"/>
        <v>6377.291089563746</v>
      </c>
      <c r="N952">
        <f ca="1">SQRT(User_Model_Calcs!M952^2+Sat_Data!$B$3^2-2*User_Model_Calcs!M952*Sat_Data!$B$3*COS(RADIANS(L952))*COS(RADIANS(I952)))</f>
        <v>36217.068422448043</v>
      </c>
      <c r="O952">
        <f ca="1">DEGREES(ACOS(((Earth_Data!$B$1+Sat_Data!$B$2)/User_Model_Calcs!N952)*SQRT(1-COS(RADIANS(User_Model_Calcs!I952))^2*COS(RADIANS(User_Model_Calcs!B952))^2)))</f>
        <v>67.030334072906101</v>
      </c>
      <c r="P952">
        <f t="shared" ca="1" si="141"/>
        <v>54.98014283787586</v>
      </c>
    </row>
    <row r="953" spans="1:16" x14ac:dyDescent="0.25">
      <c r="A953">
        <f t="shared" ca="1" si="145"/>
        <v>127.46759962054566</v>
      </c>
      <c r="B953">
        <f t="shared" ca="1" si="146"/>
        <v>-16.417542275617407</v>
      </c>
      <c r="C953" s="6">
        <v>20135.9375</v>
      </c>
      <c r="D953">
        <f t="shared" ca="1" si="147"/>
        <v>3</v>
      </c>
      <c r="E953" s="1">
        <v>0.65</v>
      </c>
      <c r="F953">
        <v>19.899999999999999</v>
      </c>
      <c r="G953">
        <f t="shared" ca="1" si="142"/>
        <v>54.048620189015942</v>
      </c>
      <c r="H953">
        <f t="shared" ca="1" si="148"/>
        <v>22.587387729402284</v>
      </c>
      <c r="I953">
        <f ca="1">User_Model_Calcs!A953-Sat_Data!$B$5</f>
        <v>17.467599620545656</v>
      </c>
      <c r="J953">
        <f ca="1">(Earth_Data!$B$1/SQRT(1-Earth_Data!$B$2^2*SIN(RADIANS(User_Model_Calcs!B953))^2))*COS(RADIANS(User_Model_Calcs!B953))</f>
        <v>6119.7237482273122</v>
      </c>
      <c r="K953">
        <f ca="1">((Earth_Data!$B$1*(1-Earth_Data!$B$2^2))/SQRT(1-Earth_Data!$B$2^2*SIN(RADIANS(User_Model_Calcs!B953))^2))*SIN(RADIANS(User_Model_Calcs!B953))</f>
        <v>-1791.0974751846065</v>
      </c>
      <c r="L953">
        <f t="shared" ca="1" si="143"/>
        <v>-16.31349727556691</v>
      </c>
      <c r="M953">
        <f t="shared" ca="1" si="144"/>
        <v>6376.4448496187915</v>
      </c>
      <c r="N953">
        <f ca="1">SQRT(User_Model_Calcs!M953^2+Sat_Data!$B$3^2-2*User_Model_Calcs!M953*Sat_Data!$B$3*COS(RADIANS(L953))*COS(RADIANS(I953)))</f>
        <v>36417.103043892384</v>
      </c>
      <c r="O953">
        <f ca="1">DEGREES(ACOS(((Earth_Data!$B$1+Sat_Data!$B$2)/User_Model_Calcs!N953)*SQRT(1-COS(RADIANS(User_Model_Calcs!I953))^2*COS(RADIANS(User_Model_Calcs!B953))^2)))</f>
        <v>62.151323462474103</v>
      </c>
      <c r="P953">
        <f t="shared" ca="1" si="141"/>
        <v>48.070613265201082</v>
      </c>
    </row>
    <row r="954" spans="1:16" x14ac:dyDescent="0.25">
      <c r="A954">
        <f t="shared" ca="1" si="145"/>
        <v>126.2990636354709</v>
      </c>
      <c r="B954">
        <f t="shared" ca="1" si="146"/>
        <v>-15.662694722588171</v>
      </c>
      <c r="C954" s="6">
        <v>20135.9375</v>
      </c>
      <c r="D954">
        <f t="shared" ca="1" si="147"/>
        <v>3</v>
      </c>
      <c r="E954" s="1">
        <v>0.65</v>
      </c>
      <c r="F954">
        <v>19.899999999999999</v>
      </c>
      <c r="G954">
        <f t="shared" ca="1" si="142"/>
        <v>54.048620189015942</v>
      </c>
      <c r="H954">
        <f t="shared" ca="1" si="148"/>
        <v>15.182352985288125</v>
      </c>
      <c r="I954">
        <f ca="1">User_Model_Calcs!A954-Sat_Data!$B$5</f>
        <v>16.299063635470901</v>
      </c>
      <c r="J954">
        <f ca="1">(Earth_Data!$B$1/SQRT(1-Earth_Data!$B$2^2*SIN(RADIANS(User_Model_Calcs!B954))^2))*COS(RADIANS(User_Model_Calcs!B954))</f>
        <v>6142.8040109427548</v>
      </c>
      <c r="K954">
        <f ca="1">((Earth_Data!$B$1*(1-Earth_Data!$B$2^2))/SQRT(1-Earth_Data!$B$2^2*SIN(RADIANS(User_Model_Calcs!B954))^2))*SIN(RADIANS(User_Model_Calcs!B954))</f>
        <v>-1710.8192482226445</v>
      </c>
      <c r="L954">
        <f t="shared" ca="1" si="143"/>
        <v>-15.562938269159856</v>
      </c>
      <c r="M954">
        <f t="shared" ca="1" si="144"/>
        <v>6376.5934178794469</v>
      </c>
      <c r="N954">
        <f ca="1">SQRT(User_Model_Calcs!M954^2+Sat_Data!$B$3^2-2*User_Model_Calcs!M954*Sat_Data!$B$3*COS(RADIANS(L954))*COS(RADIANS(I954)))</f>
        <v>36349.450036326554</v>
      </c>
      <c r="O954">
        <f ca="1">DEGREES(ACOS(((Earth_Data!$B$1+Sat_Data!$B$2)/User_Model_Calcs!N954)*SQRT(1-COS(RADIANS(User_Model_Calcs!I954))^2*COS(RADIANS(User_Model_Calcs!B954))^2)))</f>
        <v>63.699070894620512</v>
      </c>
      <c r="P954">
        <f t="shared" ca="1" si="141"/>
        <v>47.283905903905897</v>
      </c>
    </row>
    <row r="955" spans="1:16" x14ac:dyDescent="0.25">
      <c r="A955">
        <f t="shared" ca="1" si="145"/>
        <v>125.42216515192068</v>
      </c>
      <c r="B955">
        <f t="shared" ca="1" si="146"/>
        <v>-16.285809629931776</v>
      </c>
      <c r="C955" s="6">
        <v>20135.9375</v>
      </c>
      <c r="D955">
        <f t="shared" ca="1" si="147"/>
        <v>1.2</v>
      </c>
      <c r="E955" s="1">
        <v>0.65</v>
      </c>
      <c r="F955">
        <v>19.899999999999999</v>
      </c>
      <c r="G955">
        <f t="shared" ca="1" si="142"/>
        <v>46.089820015575185</v>
      </c>
      <c r="H955">
        <f t="shared" ca="1" si="148"/>
        <v>22.700521899129804</v>
      </c>
      <c r="I955">
        <f ca="1">User_Model_Calcs!A955-Sat_Data!$B$5</f>
        <v>15.42216515192068</v>
      </c>
      <c r="J955">
        <f ca="1">(Earth_Data!$B$1/SQRT(1-Earth_Data!$B$2^2*SIN(RADIANS(User_Model_Calcs!B955))^2))*COS(RADIANS(User_Model_Calcs!B955))</f>
        <v>6123.827881833442</v>
      </c>
      <c r="K955">
        <f ca="1">((Earth_Data!$B$1*(1-Earth_Data!$B$2^2))/SQRT(1-Earth_Data!$B$2^2*SIN(RADIANS(User_Model_Calcs!B955))^2))*SIN(RADIANS(User_Model_Calcs!B955))</f>
        <v>-1777.1092784666919</v>
      </c>
      <c r="L955">
        <f t="shared" ca="1" si="143"/>
        <v>-16.182507971937437</v>
      </c>
      <c r="M955">
        <f t="shared" ca="1" si="144"/>
        <v>6376.4712274057247</v>
      </c>
      <c r="N955">
        <f ca="1">SQRT(User_Model_Calcs!M955^2+Sat_Data!$B$3^2-2*User_Model_Calcs!M955*Sat_Data!$B$3*COS(RADIANS(L955))*COS(RADIANS(I955)))</f>
        <v>36340.842912603257</v>
      </c>
      <c r="O955">
        <f ca="1">DEGREES(ACOS(((Earth_Data!$B$1+Sat_Data!$B$2)/User_Model_Calcs!N955)*SQRT(1-COS(RADIANS(User_Model_Calcs!I955))^2*COS(RADIANS(User_Model_Calcs!B955))^2)))</f>
        <v>63.897990580343851</v>
      </c>
      <c r="P955">
        <f t="shared" ca="1" si="141"/>
        <v>44.52964357990119</v>
      </c>
    </row>
    <row r="956" spans="1:16" x14ac:dyDescent="0.25">
      <c r="A956">
        <f t="shared" ca="1" si="145"/>
        <v>128.93954310113227</v>
      </c>
      <c r="B956">
        <f t="shared" ca="1" si="146"/>
        <v>-14.552472285719542</v>
      </c>
      <c r="C956" s="6">
        <v>20135.9375</v>
      </c>
      <c r="D956">
        <f t="shared" ca="1" si="147"/>
        <v>3</v>
      </c>
      <c r="E956" s="1">
        <v>0.65</v>
      </c>
      <c r="F956">
        <v>19.899999999999999</v>
      </c>
      <c r="G956">
        <f t="shared" ca="1" si="142"/>
        <v>54.048620189015942</v>
      </c>
      <c r="H956">
        <f t="shared" ca="1" si="148"/>
        <v>16.886846613939948</v>
      </c>
      <c r="I956">
        <f ca="1">User_Model_Calcs!A956-Sat_Data!$B$5</f>
        <v>18.939543101132273</v>
      </c>
      <c r="J956">
        <f ca="1">(Earth_Data!$B$1/SQRT(1-Earth_Data!$B$2^2*SIN(RADIANS(User_Model_Calcs!B956))^2))*COS(RADIANS(User_Model_Calcs!B956))</f>
        <v>6174.8211385194318</v>
      </c>
      <c r="K956">
        <f ca="1">((Earth_Data!$B$1*(1-Earth_Data!$B$2^2))/SQRT(1-Earth_Data!$B$2^2*SIN(RADIANS(User_Model_Calcs!B956))^2))*SIN(RADIANS(User_Model_Calcs!B956))</f>
        <v>-1592.2209873014413</v>
      </c>
      <c r="L956">
        <f t="shared" ca="1" si="143"/>
        <v>-14.459147286555975</v>
      </c>
      <c r="M956">
        <f t="shared" ca="1" si="144"/>
        <v>6376.8004332195933</v>
      </c>
      <c r="N956">
        <f ca="1">SQRT(User_Model_Calcs!M956^2+Sat_Data!$B$3^2-2*User_Model_Calcs!M956*Sat_Data!$B$3*COS(RADIANS(L956))*COS(RADIANS(I956)))</f>
        <v>36413.689286581801</v>
      </c>
      <c r="O956">
        <f ca="1">DEGREES(ACOS(((Earth_Data!$B$1+Sat_Data!$B$2)/User_Model_Calcs!N956)*SQRT(1-COS(RADIANS(User_Model_Calcs!I956))^2*COS(RADIANS(User_Model_Calcs!B956))^2)))</f>
        <v>62.237417348545016</v>
      </c>
      <c r="P956">
        <f t="shared" ca="1" si="141"/>
        <v>53.786917477464165</v>
      </c>
    </row>
    <row r="957" spans="1:16" x14ac:dyDescent="0.25">
      <c r="A957">
        <f t="shared" ca="1" si="145"/>
        <v>127.93225514004784</v>
      </c>
      <c r="B957">
        <f t="shared" ca="1" si="146"/>
        <v>-12.405898841032656</v>
      </c>
      <c r="C957" s="6">
        <v>20135.9375</v>
      </c>
      <c r="D957">
        <f t="shared" ca="1" si="147"/>
        <v>1.2</v>
      </c>
      <c r="E957" s="1">
        <v>0.65</v>
      </c>
      <c r="F957">
        <v>19.899999999999999</v>
      </c>
      <c r="G957">
        <f t="shared" ca="1" si="142"/>
        <v>46.089820015575185</v>
      </c>
      <c r="H957">
        <f t="shared" ca="1" si="148"/>
        <v>14.289070949496757</v>
      </c>
      <c r="I957">
        <f ca="1">User_Model_Calcs!A957-Sat_Data!$B$5</f>
        <v>17.932255140047843</v>
      </c>
      <c r="J957">
        <f ca="1">(Earth_Data!$B$1/SQRT(1-Earth_Data!$B$2^2*SIN(RADIANS(User_Model_Calcs!B957))^2))*COS(RADIANS(User_Model_Calcs!B957))</f>
        <v>6230.1740638576275</v>
      </c>
      <c r="K957">
        <f ca="1">((Earth_Data!$B$1*(1-Earth_Data!$B$2^2))/SQRT(1-Earth_Data!$B$2^2*SIN(RADIANS(User_Model_Calcs!B957))^2))*SIN(RADIANS(User_Model_Calcs!B957))</f>
        <v>-1361.2904556524297</v>
      </c>
      <c r="L957">
        <f t="shared" ca="1" si="143"/>
        <v>-12.325394120498055</v>
      </c>
      <c r="M957">
        <f t="shared" ca="1" si="144"/>
        <v>6377.1608550055143</v>
      </c>
      <c r="N957">
        <f ca="1">SQRT(User_Model_Calcs!M957^2+Sat_Data!$B$3^2-2*User_Model_Calcs!M957*Sat_Data!$B$3*COS(RADIANS(L957))*COS(RADIANS(I957)))</f>
        <v>36312.881050968812</v>
      </c>
      <c r="O957">
        <f ca="1">DEGREES(ACOS(((Earth_Data!$B$1+Sat_Data!$B$2)/User_Model_Calcs!N957)*SQRT(1-COS(RADIANS(User_Model_Calcs!I957))^2*COS(RADIANS(User_Model_Calcs!B957))^2)))</f>
        <v>64.588762151528314</v>
      </c>
      <c r="P957">
        <f t="shared" ca="1" si="141"/>
        <v>56.421142383056122</v>
      </c>
    </row>
    <row r="958" spans="1:16" x14ac:dyDescent="0.25">
      <c r="A958">
        <f t="shared" ca="1" si="145"/>
        <v>125.83430298103634</v>
      </c>
      <c r="B958">
        <f t="shared" ca="1" si="146"/>
        <v>-15.988829521045119</v>
      </c>
      <c r="C958" s="6">
        <v>20135.9375</v>
      </c>
      <c r="D958">
        <f t="shared" ca="1" si="147"/>
        <v>1.2</v>
      </c>
      <c r="E958" s="1">
        <v>0.65</v>
      </c>
      <c r="F958">
        <v>19.899999999999999</v>
      </c>
      <c r="G958">
        <f t="shared" ca="1" si="142"/>
        <v>46.089820015575185</v>
      </c>
      <c r="H958">
        <f t="shared" ca="1" si="148"/>
        <v>21.756239685231179</v>
      </c>
      <c r="I958">
        <f ca="1">User_Model_Calcs!A958-Sat_Data!$B$5</f>
        <v>15.834302981036345</v>
      </c>
      <c r="J958">
        <f ca="1">(Earth_Data!$B$1/SQRT(1-Earth_Data!$B$2^2*SIN(RADIANS(User_Model_Calcs!B958))^2))*COS(RADIANS(User_Model_Calcs!B958))</f>
        <v>6132.9620670000122</v>
      </c>
      <c r="K958">
        <f ca="1">((Earth_Data!$B$1*(1-Earth_Data!$B$2^2))/SQRT(1-Earth_Data!$B$2^2*SIN(RADIANS(User_Model_Calcs!B958))^2))*SIN(RADIANS(User_Model_Calcs!B958))</f>
        <v>-1745.5403427275296</v>
      </c>
      <c r="L958">
        <f t="shared" ca="1" si="143"/>
        <v>-15.887211585819175</v>
      </c>
      <c r="M958">
        <f t="shared" ca="1" si="144"/>
        <v>6376.5299970556407</v>
      </c>
      <c r="N958">
        <f ca="1">SQRT(User_Model_Calcs!M958^2+Sat_Data!$B$3^2-2*User_Model_Calcs!M958*Sat_Data!$B$3*COS(RADIANS(L958))*COS(RADIANS(I958)))</f>
        <v>36344.425577813214</v>
      </c>
      <c r="O958">
        <f ca="1">DEGREES(ACOS(((Earth_Data!$B$1+Sat_Data!$B$2)/User_Model_Calcs!N958)*SQRT(1-COS(RADIANS(User_Model_Calcs!I958))^2*COS(RADIANS(User_Model_Calcs!B958))^2)))</f>
        <v>63.81525665311041</v>
      </c>
      <c r="P958">
        <f t="shared" ca="1" si="141"/>
        <v>45.837062432245396</v>
      </c>
    </row>
    <row r="959" spans="1:16" x14ac:dyDescent="0.25">
      <c r="A959">
        <f t="shared" ca="1" si="145"/>
        <v>129.66383129658507</v>
      </c>
      <c r="B959">
        <f t="shared" ca="1" si="146"/>
        <v>-11.645174726834309</v>
      </c>
      <c r="C959" s="6">
        <v>20135.9375</v>
      </c>
      <c r="D959">
        <f t="shared" ca="1" si="147"/>
        <v>3</v>
      </c>
      <c r="E959" s="1">
        <v>0.65</v>
      </c>
      <c r="F959">
        <v>19.899999999999999</v>
      </c>
      <c r="G959">
        <f t="shared" ca="1" si="142"/>
        <v>54.048620189015942</v>
      </c>
      <c r="H959">
        <f t="shared" ca="1" si="148"/>
        <v>20.310158395409463</v>
      </c>
      <c r="I959">
        <f ca="1">User_Model_Calcs!A959-Sat_Data!$B$5</f>
        <v>19.663831296585073</v>
      </c>
      <c r="J959">
        <f ca="1">(Earth_Data!$B$1/SQRT(1-Earth_Data!$B$2^2*SIN(RADIANS(User_Model_Calcs!B959))^2))*COS(RADIANS(User_Model_Calcs!B959))</f>
        <v>6247.7070677396378</v>
      </c>
      <c r="K959">
        <f ca="1">((Earth_Data!$B$1*(1-Earth_Data!$B$2^2))/SQRT(1-Earth_Data!$B$2^2*SIN(RADIANS(User_Model_Calcs!B959))^2))*SIN(RADIANS(User_Model_Calcs!B959))</f>
        <v>-1278.9845802547122</v>
      </c>
      <c r="L959">
        <f t="shared" ca="1" si="143"/>
        <v>-11.569324590429504</v>
      </c>
      <c r="M959">
        <f t="shared" ca="1" si="144"/>
        <v>6377.2756848683548</v>
      </c>
      <c r="N959">
        <f ca="1">SQRT(User_Model_Calcs!M959^2+Sat_Data!$B$3^2-2*User_Model_Calcs!M959*Sat_Data!$B$3*COS(RADIANS(L959))*COS(RADIANS(I959)))</f>
        <v>36364.139977863284</v>
      </c>
      <c r="O959">
        <f ca="1">DEGREES(ACOS(((Earth_Data!$B$1+Sat_Data!$B$2)/User_Model_Calcs!N959)*SQRT(1-COS(RADIANS(User_Model_Calcs!I959))^2*COS(RADIANS(User_Model_Calcs!B959))^2)))</f>
        <v>63.377077307617824</v>
      </c>
      <c r="P959">
        <f t="shared" ca="1" si="141"/>
        <v>60.539238737430601</v>
      </c>
    </row>
    <row r="960" spans="1:16" x14ac:dyDescent="0.25">
      <c r="A960">
        <f t="shared" ca="1" si="145"/>
        <v>126.66892898072398</v>
      </c>
      <c r="B960">
        <f t="shared" ca="1" si="146"/>
        <v>-12.249578337835883</v>
      </c>
      <c r="C960" s="6">
        <v>20135.9375</v>
      </c>
      <c r="D960">
        <f t="shared" ca="1" si="147"/>
        <v>3</v>
      </c>
      <c r="E960" s="1">
        <v>0.65</v>
      </c>
      <c r="F960">
        <v>19.899999999999999</v>
      </c>
      <c r="G960">
        <f t="shared" ca="1" si="142"/>
        <v>54.048620189015942</v>
      </c>
      <c r="H960">
        <f t="shared" ca="1" si="148"/>
        <v>17.774407803847858</v>
      </c>
      <c r="I960">
        <f ca="1">User_Model_Calcs!A960-Sat_Data!$B$5</f>
        <v>16.668928980723976</v>
      </c>
      <c r="J960">
        <f ca="1">(Earth_Data!$B$1/SQRT(1-Earth_Data!$B$2^2*SIN(RADIANS(User_Model_Calcs!B960))^2))*COS(RADIANS(User_Model_Calcs!B960))</f>
        <v>6233.8661654533053</v>
      </c>
      <c r="K960">
        <f ca="1">((Earth_Data!$B$1*(1-Earth_Data!$B$2^2))/SQRT(1-Earth_Data!$B$2^2*SIN(RADIANS(User_Model_Calcs!B960))^2))*SIN(RADIANS(User_Model_Calcs!B960))</f>
        <v>-1344.3962486071273</v>
      </c>
      <c r="L960">
        <f t="shared" ca="1" si="143"/>
        <v>-12.170025598377963</v>
      </c>
      <c r="M960">
        <f t="shared" ca="1" si="144"/>
        <v>6377.1850092381992</v>
      </c>
      <c r="N960">
        <f ca="1">SQRT(User_Model_Calcs!M960^2+Sat_Data!$B$3^2-2*User_Model_Calcs!M960*Sat_Data!$B$3*COS(RADIANS(L960))*COS(RADIANS(I960)))</f>
        <v>36261.308260768339</v>
      </c>
      <c r="O960">
        <f ca="1">DEGREES(ACOS(((Earth_Data!$B$1+Sat_Data!$B$2)/User_Model_Calcs!N960)*SQRT(1-COS(RADIANS(User_Model_Calcs!I960))^2*COS(RADIANS(User_Model_Calcs!B960))^2)))</f>
        <v>65.87164675846364</v>
      </c>
      <c r="P960">
        <f t="shared" ca="1" si="141"/>
        <v>54.67873098113845</v>
      </c>
    </row>
    <row r="961" spans="1:16" x14ac:dyDescent="0.25">
      <c r="A961">
        <f t="shared" ca="1" si="145"/>
        <v>126.04093124989679</v>
      </c>
      <c r="B961">
        <f t="shared" ca="1" si="146"/>
        <v>-13.569235873538926</v>
      </c>
      <c r="C961" s="6">
        <v>20135.9375</v>
      </c>
      <c r="D961">
        <f t="shared" ca="1" si="147"/>
        <v>1.2</v>
      </c>
      <c r="E961" s="1">
        <v>0.65</v>
      </c>
      <c r="F961">
        <v>19.899999999999999</v>
      </c>
      <c r="G961">
        <f t="shared" ca="1" si="142"/>
        <v>46.089820015575185</v>
      </c>
      <c r="H961">
        <f t="shared" ca="1" si="148"/>
        <v>20.331080098505733</v>
      </c>
      <c r="I961">
        <f ca="1">User_Model_Calcs!A961-Sat_Data!$B$5</f>
        <v>16.040931249896786</v>
      </c>
      <c r="J961">
        <f ca="1">(Earth_Data!$B$1/SQRT(1-Earth_Data!$B$2^2*SIN(RADIANS(User_Model_Calcs!B961))^2))*COS(RADIANS(User_Model_Calcs!B961))</f>
        <v>6201.2504395726146</v>
      </c>
      <c r="K961">
        <f ca="1">((Earth_Data!$B$1*(1-Earth_Data!$B$2^2))/SQRT(1-Earth_Data!$B$2^2*SIN(RADIANS(User_Model_Calcs!B961))^2))*SIN(RADIANS(User_Model_Calcs!B961))</f>
        <v>-1486.696493922203</v>
      </c>
      <c r="L961">
        <f t="shared" ca="1" si="143"/>
        <v>-13.481723008389261</v>
      </c>
      <c r="M961">
        <f t="shared" ca="1" si="144"/>
        <v>6376.972124710921</v>
      </c>
      <c r="N961">
        <f ca="1">SQRT(User_Model_Calcs!M961^2+Sat_Data!$B$3^2-2*User_Model_Calcs!M961*Sat_Data!$B$3*COS(RADIANS(L961))*COS(RADIANS(I961)))</f>
        <v>36275.344688116245</v>
      </c>
      <c r="O961">
        <f ca="1">DEGREES(ACOS(((Earth_Data!$B$1+Sat_Data!$B$2)/User_Model_Calcs!N961)*SQRT(1-COS(RADIANS(User_Model_Calcs!I961))^2*COS(RADIANS(User_Model_Calcs!B961))^2)))</f>
        <v>65.509272351496804</v>
      </c>
      <c r="P961">
        <f t="shared" ca="1" si="141"/>
        <v>50.784960838117499</v>
      </c>
    </row>
    <row r="962" spans="1:16" x14ac:dyDescent="0.25">
      <c r="A962">
        <f t="shared" ca="1" si="145"/>
        <v>127.090467846167</v>
      </c>
      <c r="B962">
        <f t="shared" ca="1" si="146"/>
        <v>-12.956602429536678</v>
      </c>
      <c r="C962" s="6">
        <v>20135.9375</v>
      </c>
      <c r="D962">
        <f t="shared" ca="1" si="147"/>
        <v>1.2</v>
      </c>
      <c r="E962" s="1">
        <v>0.65</v>
      </c>
      <c r="F962">
        <v>19.899999999999999</v>
      </c>
      <c r="G962">
        <f t="shared" ca="1" si="142"/>
        <v>46.089820015575185</v>
      </c>
      <c r="H962">
        <f t="shared" ca="1" si="148"/>
        <v>23.514451993999984</v>
      </c>
      <c r="I962">
        <f ca="1">User_Model_Calcs!A962-Sat_Data!$B$5</f>
        <v>17.090467846167002</v>
      </c>
      <c r="J962">
        <f ca="1">(Earth_Data!$B$1/SQRT(1-Earth_Data!$B$2^2*SIN(RADIANS(User_Model_Calcs!B962))^2))*COS(RADIANS(User_Model_Calcs!B962))</f>
        <v>6216.7998381828802</v>
      </c>
      <c r="K962">
        <f ca="1">((Earth_Data!$B$1*(1-Earth_Data!$B$2^2))/SQRT(1-Earth_Data!$B$2^2*SIN(RADIANS(User_Model_Calcs!B962))^2))*SIN(RADIANS(User_Model_Calcs!B962))</f>
        <v>-1420.7272490605355</v>
      </c>
      <c r="L962">
        <f t="shared" ca="1" si="143"/>
        <v>-12.872763072843254</v>
      </c>
      <c r="M962">
        <f t="shared" ca="1" si="144"/>
        <v>6377.0734780347175</v>
      </c>
      <c r="N962">
        <f ca="1">SQRT(User_Model_Calcs!M962^2+Sat_Data!$B$3^2-2*User_Model_Calcs!M962*Sat_Data!$B$3*COS(RADIANS(L962))*COS(RADIANS(I962)))</f>
        <v>36295.725559222796</v>
      </c>
      <c r="O962">
        <f ca="1">DEGREES(ACOS(((Earth_Data!$B$1+Sat_Data!$B$2)/User_Model_Calcs!N962)*SQRT(1-COS(RADIANS(User_Model_Calcs!I962))^2*COS(RADIANS(User_Model_Calcs!B962))^2)))</f>
        <v>65.005367667058167</v>
      </c>
      <c r="P962">
        <f t="shared" ref="P962:P1025" ca="1" si="149">DEGREES(ASIN(SIN(RADIANS(ABS(I962)))/(SIN(ACOS(COS(RADIANS(I962))*COS(RADIANS(B962)))))))</f>
        <v>53.898698952339288</v>
      </c>
    </row>
    <row r="963" spans="1:16" x14ac:dyDescent="0.25">
      <c r="A963">
        <f t="shared" ca="1" si="145"/>
        <v>129.22268906731318</v>
      </c>
      <c r="B963">
        <f t="shared" ca="1" si="146"/>
        <v>-13.395999853404781</v>
      </c>
      <c r="C963" s="6">
        <v>20135.9375</v>
      </c>
      <c r="D963">
        <f t="shared" ca="1" si="147"/>
        <v>3</v>
      </c>
      <c r="E963" s="1">
        <v>0.65</v>
      </c>
      <c r="F963">
        <v>19.899999999999999</v>
      </c>
      <c r="G963">
        <f t="shared" ref="G963:G1026" ca="1" si="150">20.4+20*LOG(F963)+20*LOG(D963)+10*LOG(E963)</f>
        <v>54.048620189015942</v>
      </c>
      <c r="H963">
        <f t="shared" ca="1" si="148"/>
        <v>23.043796205415653</v>
      </c>
      <c r="I963">
        <f ca="1">User_Model_Calcs!A963-Sat_Data!$B$5</f>
        <v>19.222689067313183</v>
      </c>
      <c r="J963">
        <f ca="1">(Earth_Data!$B$1/SQRT(1-Earth_Data!$B$2^2*SIN(RADIANS(User_Model_Calcs!B963))^2))*COS(RADIANS(User_Model_Calcs!B963))</f>
        <v>6205.7189779247774</v>
      </c>
      <c r="K963">
        <f ca="1">((Earth_Data!$B$1*(1-Earth_Data!$B$2^2))/SQRT(1-Earth_Data!$B$2^2*SIN(RADIANS(User_Model_Calcs!B963))^2))*SIN(RADIANS(User_Model_Calcs!B963))</f>
        <v>-1468.0587852505651</v>
      </c>
      <c r="L963">
        <f t="shared" ref="L963:L1026" ca="1" si="151">DEGREES(ATAN((K963/J963)))</f>
        <v>-13.309521806234956</v>
      </c>
      <c r="M963">
        <f t="shared" ref="M963:M1026" ca="1" si="152">SQRT(J963^2+K963^2)</f>
        <v>6377.0012254920503</v>
      </c>
      <c r="N963">
        <f ca="1">SQRT(User_Model_Calcs!M963^2+Sat_Data!$B$3^2-2*User_Model_Calcs!M963*Sat_Data!$B$3*COS(RADIANS(L963))*COS(RADIANS(I963)))</f>
        <v>36391.486019246535</v>
      </c>
      <c r="O963">
        <f ca="1">DEGREES(ACOS(((Earth_Data!$B$1+Sat_Data!$B$2)/User_Model_Calcs!N963)*SQRT(1-COS(RADIANS(User_Model_Calcs!I963))^2*COS(RADIANS(User_Model_Calcs!B963))^2)))</f>
        <v>62.742068219952976</v>
      </c>
      <c r="P963">
        <f t="shared" ca="1" si="149"/>
        <v>56.398069562834003</v>
      </c>
    </row>
    <row r="964" spans="1:16" x14ac:dyDescent="0.25">
      <c r="A964">
        <f t="shared" ca="1" si="145"/>
        <v>126.91338362323579</v>
      </c>
      <c r="B964">
        <f t="shared" ca="1" si="146"/>
        <v>-15.801993968267595</v>
      </c>
      <c r="C964" s="6">
        <v>20135.9375</v>
      </c>
      <c r="D964">
        <f t="shared" ca="1" si="147"/>
        <v>0.75</v>
      </c>
      <c r="E964" s="1">
        <v>0.65</v>
      </c>
      <c r="F964">
        <v>19.899999999999999</v>
      </c>
      <c r="G964">
        <f t="shared" ca="1" si="150"/>
        <v>42.007420362456692</v>
      </c>
      <c r="H964">
        <f t="shared" ca="1" si="148"/>
        <v>14.158592190644281</v>
      </c>
      <c r="I964">
        <f ca="1">User_Model_Calcs!A964-Sat_Data!$B$5</f>
        <v>16.913383623235788</v>
      </c>
      <c r="J964">
        <f ca="1">(Earth_Data!$B$1/SQRT(1-Earth_Data!$B$2^2*SIN(RADIANS(User_Model_Calcs!B964))^2))*COS(RADIANS(User_Model_Calcs!B964))</f>
        <v>6138.6245200346739</v>
      </c>
      <c r="K964">
        <f ca="1">((Earth_Data!$B$1*(1-Earth_Data!$B$2^2))/SQRT(1-Earth_Data!$B$2^2*SIN(RADIANS(User_Model_Calcs!B964))^2))*SIN(RADIANS(User_Model_Calcs!B964))</f>
        <v>-1725.6561038791026</v>
      </c>
      <c r="L964">
        <f t="shared" ca="1" si="151"/>
        <v>-15.701440853430459</v>
      </c>
      <c r="M964">
        <f t="shared" ca="1" si="152"/>
        <v>6376.5664731755232</v>
      </c>
      <c r="N964">
        <f ca="1">SQRT(User_Model_Calcs!M964^2+Sat_Data!$B$3^2-2*User_Model_Calcs!M964*Sat_Data!$B$3*COS(RADIANS(L964))*COS(RADIANS(I964)))</f>
        <v>36375.908022086238</v>
      </c>
      <c r="O964">
        <f ca="1">DEGREES(ACOS(((Earth_Data!$B$1+Sat_Data!$B$2)/User_Model_Calcs!N964)*SQRT(1-COS(RADIANS(User_Model_Calcs!I964))^2*COS(RADIANS(User_Model_Calcs!B964))^2)))</f>
        <v>63.084498873843806</v>
      </c>
      <c r="P964">
        <f t="shared" ca="1" si="149"/>
        <v>48.154349350435666</v>
      </c>
    </row>
    <row r="965" spans="1:16" x14ac:dyDescent="0.25">
      <c r="A965">
        <f t="shared" ca="1" si="145"/>
        <v>126.429578903975</v>
      </c>
      <c r="B965">
        <f t="shared" ca="1" si="146"/>
        <v>-15.902769995826894</v>
      </c>
      <c r="C965" s="6">
        <v>20135.9375</v>
      </c>
      <c r="D965">
        <f t="shared" ca="1" si="147"/>
        <v>1.2</v>
      </c>
      <c r="E965" s="1">
        <v>0.65</v>
      </c>
      <c r="F965">
        <v>19.899999999999999</v>
      </c>
      <c r="G965">
        <f t="shared" ca="1" si="150"/>
        <v>46.089820015575185</v>
      </c>
      <c r="H965">
        <f t="shared" ca="1" si="148"/>
        <v>19.59746743326847</v>
      </c>
      <c r="I965">
        <f ca="1">User_Model_Calcs!A965-Sat_Data!$B$5</f>
        <v>16.429578903974999</v>
      </c>
      <c r="J965">
        <f ca="1">(Earth_Data!$B$1/SQRT(1-Earth_Data!$B$2^2*SIN(RADIANS(User_Model_Calcs!B965))^2))*COS(RADIANS(User_Model_Calcs!B965))</f>
        <v>6135.5783527157637</v>
      </c>
      <c r="K965">
        <f ca="1">((Earth_Data!$B$1*(1-Earth_Data!$B$2^2))/SQRT(1-Earth_Data!$B$2^2*SIN(RADIANS(User_Model_Calcs!B965))^2))*SIN(RADIANS(User_Model_Calcs!B965))</f>
        <v>-1736.3835870977186</v>
      </c>
      <c r="L965">
        <f t="shared" ca="1" si="151"/>
        <v>-15.801642004738483</v>
      </c>
      <c r="M965">
        <f t="shared" ca="1" si="152"/>
        <v>6376.5468463625848</v>
      </c>
      <c r="N965">
        <f ca="1">SQRT(User_Model_Calcs!M965^2+Sat_Data!$B$3^2-2*User_Model_Calcs!M965*Sat_Data!$B$3*COS(RADIANS(L965))*COS(RADIANS(I965)))</f>
        <v>36362.052013111293</v>
      </c>
      <c r="O965">
        <f ca="1">DEGREES(ACOS(((Earth_Data!$B$1+Sat_Data!$B$2)/User_Model_Calcs!N965)*SQRT(1-COS(RADIANS(User_Model_Calcs!I965))^2*COS(RADIANS(User_Model_Calcs!B965))^2)))</f>
        <v>63.403629972691597</v>
      </c>
      <c r="P965">
        <f t="shared" ca="1" si="149"/>
        <v>47.101142580064518</v>
      </c>
    </row>
    <row r="966" spans="1:16" x14ac:dyDescent="0.25">
      <c r="A966">
        <f t="shared" ca="1" si="145"/>
        <v>125.21627403623413</v>
      </c>
      <c r="B966">
        <f t="shared" ca="1" si="146"/>
        <v>-16.470201823076682</v>
      </c>
      <c r="C966" s="6">
        <v>20135.9375</v>
      </c>
      <c r="D966">
        <f t="shared" ca="1" si="147"/>
        <v>0.75</v>
      </c>
      <c r="E966" s="1">
        <v>0.65</v>
      </c>
      <c r="F966">
        <v>19.899999999999999</v>
      </c>
      <c r="G966">
        <f t="shared" ca="1" si="150"/>
        <v>42.007420362456692</v>
      </c>
      <c r="H966">
        <f t="shared" ca="1" si="148"/>
        <v>22.928913880127482</v>
      </c>
      <c r="I966">
        <f ca="1">User_Model_Calcs!A966-Sat_Data!$B$5</f>
        <v>15.216274036234125</v>
      </c>
      <c r="J966">
        <f ca="1">(Earth_Data!$B$1/SQRT(1-Earth_Data!$B$2^2*SIN(RADIANS(User_Model_Calcs!B966))^2))*COS(RADIANS(User_Model_Calcs!B966))</f>
        <v>6118.0741284293708</v>
      </c>
      <c r="K966">
        <f ca="1">((Earth_Data!$B$1*(1-Earth_Data!$B$2^2))/SQRT(1-Earth_Data!$B$2^2*SIN(RADIANS(User_Model_Calcs!B966))^2))*SIN(RADIANS(User_Model_Calcs!B966))</f>
        <v>-1796.6865982618644</v>
      </c>
      <c r="L966">
        <f t="shared" ca="1" si="151"/>
        <v>-16.365860284728729</v>
      </c>
      <c r="M966">
        <f t="shared" ca="1" si="152"/>
        <v>6376.434252254985</v>
      </c>
      <c r="N966">
        <f ca="1">SQRT(User_Model_Calcs!M966^2+Sat_Data!$B$3^2-2*User_Model_Calcs!M966*Sat_Data!$B$3*COS(RADIANS(L966))*COS(RADIANS(I966)))</f>
        <v>36340.53264159942</v>
      </c>
      <c r="O966">
        <f ca="1">DEGREES(ACOS(((Earth_Data!$B$1+Sat_Data!$B$2)/User_Model_Calcs!N966)*SQRT(1-COS(RADIANS(User_Model_Calcs!I966))^2*COS(RADIANS(User_Model_Calcs!B966))^2)))</f>
        <v>63.904190128090704</v>
      </c>
      <c r="P966">
        <f t="shared" ca="1" si="149"/>
        <v>43.812243562663944</v>
      </c>
    </row>
    <row r="967" spans="1:16" x14ac:dyDescent="0.25">
      <c r="A967">
        <f t="shared" ref="A967:A979" ca="1" si="153">127.694974900286+(RAND()*5-2.5)</f>
        <v>125.67058265465452</v>
      </c>
      <c r="B967">
        <f t="shared" ref="B967:B979" ca="1" si="154">-13.9715365993556+(RAND()*5-2.5)</f>
        <v>-15.980142276666708</v>
      </c>
      <c r="C967" s="6">
        <v>20135.9375</v>
      </c>
      <c r="D967">
        <f t="shared" ca="1" si="147"/>
        <v>1.2</v>
      </c>
      <c r="E967" s="1">
        <v>0.65</v>
      </c>
      <c r="F967">
        <v>19.899999999999999</v>
      </c>
      <c r="G967">
        <f t="shared" ca="1" si="150"/>
        <v>46.089820015575185</v>
      </c>
      <c r="H967">
        <f t="shared" ca="1" si="148"/>
        <v>22.755008878004642</v>
      </c>
      <c r="I967">
        <f ca="1">User_Model_Calcs!A967-Sat_Data!$B$5</f>
        <v>15.670582654654524</v>
      </c>
      <c r="J967">
        <f ca="1">(Earth_Data!$B$1/SQRT(1-Earth_Data!$B$2^2*SIN(RADIANS(User_Model_Calcs!B967))^2))*COS(RADIANS(User_Model_Calcs!B967))</f>
        <v>6133.2267919335309</v>
      </c>
      <c r="K967">
        <f ca="1">((Earth_Data!$B$1*(1-Earth_Data!$B$2^2))/SQRT(1-Earth_Data!$B$2^2*SIN(RADIANS(User_Model_Calcs!B967))^2))*SIN(RADIANS(User_Model_Calcs!B967))</f>
        <v>-1744.6161928207553</v>
      </c>
      <c r="L967">
        <f t="shared" ca="1" si="151"/>
        <v>-15.878573757471051</v>
      </c>
      <c r="M967">
        <f t="shared" ca="1" si="152"/>
        <v>6376.5317016026556</v>
      </c>
      <c r="N967">
        <f ca="1">SQRT(User_Model_Calcs!M967^2+Sat_Data!$B$3^2-2*User_Model_Calcs!M967*Sat_Data!$B$3*COS(RADIANS(L967))*COS(RADIANS(I967)))</f>
        <v>36338.610263081326</v>
      </c>
      <c r="O967">
        <f ca="1">DEGREES(ACOS(((Earth_Data!$B$1+Sat_Data!$B$2)/User_Model_Calcs!N967)*SQRT(1-COS(RADIANS(User_Model_Calcs!I967))^2*COS(RADIANS(User_Model_Calcs!B967))^2)))</f>
        <v>63.952658282489175</v>
      </c>
      <c r="P967">
        <f t="shared" ca="1" si="149"/>
        <v>45.539012964689846</v>
      </c>
    </row>
    <row r="968" spans="1:16" x14ac:dyDescent="0.25">
      <c r="A968">
        <f t="shared" ca="1" si="153"/>
        <v>127.78900628797552</v>
      </c>
      <c r="B968">
        <f t="shared" ca="1" si="154"/>
        <v>-14.302727687275544</v>
      </c>
      <c r="C968" s="6">
        <v>20135.9375</v>
      </c>
      <c r="D968">
        <f t="shared" ca="1" si="147"/>
        <v>0.75</v>
      </c>
      <c r="E968" s="1">
        <v>0.65</v>
      </c>
      <c r="F968">
        <v>19.899999999999999</v>
      </c>
      <c r="G968">
        <f t="shared" ca="1" si="150"/>
        <v>42.007420362456692</v>
      </c>
      <c r="H968">
        <f t="shared" ca="1" si="148"/>
        <v>17.896194093399032</v>
      </c>
      <c r="I968">
        <f ca="1">User_Model_Calcs!A968-Sat_Data!$B$5</f>
        <v>17.789006287975525</v>
      </c>
      <c r="J968">
        <f ca="1">(Earth_Data!$B$1/SQRT(1-Earth_Data!$B$2^2*SIN(RADIANS(User_Model_Calcs!B968))^2))*COS(RADIANS(User_Model_Calcs!B968))</f>
        <v>6181.7059638317696</v>
      </c>
      <c r="K968">
        <f ca="1">((Earth_Data!$B$1*(1-Earth_Data!$B$2^2))/SQRT(1-Earth_Data!$B$2^2*SIN(RADIANS(User_Model_Calcs!B968))^2))*SIN(RADIANS(User_Model_Calcs!B968))</f>
        <v>-1565.4598880032345</v>
      </c>
      <c r="L968">
        <f t="shared" ca="1" si="151"/>
        <v>-14.2108689294709</v>
      </c>
      <c r="M968">
        <f t="shared" ca="1" si="152"/>
        <v>6376.8450886171267</v>
      </c>
      <c r="N968">
        <f ca="1">SQRT(User_Model_Calcs!M968^2+Sat_Data!$B$3^2-2*User_Model_Calcs!M968*Sat_Data!$B$3*COS(RADIANS(L968))*COS(RADIANS(I968)))</f>
        <v>36360.83402489224</v>
      </c>
      <c r="O968">
        <f ca="1">DEGREES(ACOS(((Earth_Data!$B$1+Sat_Data!$B$2)/User_Model_Calcs!N968)*SQRT(1-COS(RADIANS(User_Model_Calcs!I968))^2*COS(RADIANS(User_Model_Calcs!B968))^2)))</f>
        <v>63.440881119113371</v>
      </c>
      <c r="P968">
        <f t="shared" ca="1" si="149"/>
        <v>52.405056754807696</v>
      </c>
    </row>
    <row r="969" spans="1:16" x14ac:dyDescent="0.25">
      <c r="A969">
        <f t="shared" ca="1" si="153"/>
        <v>127.51082141415723</v>
      </c>
      <c r="B969">
        <f t="shared" ca="1" si="154"/>
        <v>-12.1148636418663</v>
      </c>
      <c r="C969" s="6">
        <v>20135.9375</v>
      </c>
      <c r="D969">
        <f t="shared" ca="1" si="147"/>
        <v>3</v>
      </c>
      <c r="E969" s="1">
        <v>0.65</v>
      </c>
      <c r="F969">
        <v>19.899999999999999</v>
      </c>
      <c r="G969">
        <f t="shared" ca="1" si="150"/>
        <v>54.048620189015942</v>
      </c>
      <c r="H969">
        <f t="shared" ca="1" si="148"/>
        <v>18.170937402938002</v>
      </c>
      <c r="I969">
        <f ca="1">User_Model_Calcs!A969-Sat_Data!$B$5</f>
        <v>17.510821414157235</v>
      </c>
      <c r="J969">
        <f ca="1">(Earth_Data!$B$1/SQRT(1-Earth_Data!$B$2^2*SIN(RADIANS(User_Model_Calcs!B969))^2))*COS(RADIANS(User_Model_Calcs!B969))</f>
        <v>6237.0109438587215</v>
      </c>
      <c r="K969">
        <f ca="1">((Earth_Data!$B$1*(1-Earth_Data!$B$2^2))/SQRT(1-Earth_Data!$B$2^2*SIN(RADIANS(User_Model_Calcs!B969))^2))*SIN(RADIANS(User_Model_Calcs!B969))</f>
        <v>-1329.8291900079362</v>
      </c>
      <c r="L969">
        <f t="shared" ca="1" si="151"/>
        <v>-12.036133189508897</v>
      </c>
      <c r="M969">
        <f t="shared" ca="1" si="152"/>
        <v>6377.2055940208347</v>
      </c>
      <c r="N969">
        <f ca="1">SQRT(User_Model_Calcs!M969^2+Sat_Data!$B$3^2-2*User_Model_Calcs!M969*Sat_Data!$B$3*COS(RADIANS(L969))*COS(RADIANS(I969)))</f>
        <v>36289.113991169674</v>
      </c>
      <c r="O969">
        <f ca="1">DEGREES(ACOS(((Earth_Data!$B$1+Sat_Data!$B$2)/User_Model_Calcs!N969)*SQRT(1-COS(RADIANS(User_Model_Calcs!I969))^2*COS(RADIANS(User_Model_Calcs!B969))^2)))</f>
        <v>65.173084529865235</v>
      </c>
      <c r="P969">
        <f t="shared" ca="1" si="149"/>
        <v>56.368486063413016</v>
      </c>
    </row>
    <row r="970" spans="1:16" x14ac:dyDescent="0.25">
      <c r="A970">
        <f t="shared" ca="1" si="153"/>
        <v>129.77248075140591</v>
      </c>
      <c r="B970">
        <f t="shared" ca="1" si="154"/>
        <v>-14.946649020638631</v>
      </c>
      <c r="C970" s="6">
        <v>20135.9375</v>
      </c>
      <c r="D970">
        <f t="shared" ca="1" si="147"/>
        <v>3</v>
      </c>
      <c r="E970" s="1">
        <v>0.65</v>
      </c>
      <c r="F970">
        <v>19.899999999999999</v>
      </c>
      <c r="G970">
        <f t="shared" ca="1" si="150"/>
        <v>54.048620189015942</v>
      </c>
      <c r="H970">
        <f t="shared" ca="1" si="148"/>
        <v>21.281441276189426</v>
      </c>
      <c r="I970">
        <f ca="1">User_Model_Calcs!A970-Sat_Data!$B$5</f>
        <v>19.772480751405908</v>
      </c>
      <c r="J970">
        <f ca="1">(Earth_Data!$B$1/SQRT(1-Earth_Data!$B$2^2*SIN(RADIANS(User_Model_Calcs!B970))^2))*COS(RADIANS(User_Model_Calcs!B970))</f>
        <v>6163.7172206251689</v>
      </c>
      <c r="K970">
        <f ca="1">((Earth_Data!$B$1*(1-Earth_Data!$B$2^2))/SQRT(1-Earth_Data!$B$2^2*SIN(RADIANS(User_Model_Calcs!B970))^2))*SIN(RADIANS(User_Model_Calcs!B970))</f>
        <v>-1634.3979320012736</v>
      </c>
      <c r="L970">
        <f t="shared" ca="1" si="151"/>
        <v>-14.851024172331881</v>
      </c>
      <c r="M970">
        <f t="shared" ca="1" si="152"/>
        <v>6376.7285167208811</v>
      </c>
      <c r="N970">
        <f ca="1">SQRT(User_Model_Calcs!M970^2+Sat_Data!$B$3^2-2*User_Model_Calcs!M970*Sat_Data!$B$3*COS(RADIANS(L970))*COS(RADIANS(I970)))</f>
        <v>36460.196457707636</v>
      </c>
      <c r="O970">
        <f ca="1">DEGREES(ACOS(((Earth_Data!$B$1+Sat_Data!$B$2)/User_Model_Calcs!N970)*SQRT(1-COS(RADIANS(User_Model_Calcs!I970))^2*COS(RADIANS(User_Model_Calcs!B970))^2)))</f>
        <v>61.217571410331445</v>
      </c>
      <c r="P970">
        <f t="shared" ca="1" si="149"/>
        <v>54.341314517873492</v>
      </c>
    </row>
    <row r="971" spans="1:16" x14ac:dyDescent="0.25">
      <c r="A971">
        <f t="shared" ca="1" si="153"/>
        <v>126.39399305361964</v>
      </c>
      <c r="B971">
        <f t="shared" ca="1" si="154"/>
        <v>-14.465097511039005</v>
      </c>
      <c r="C971" s="6">
        <v>20135.9375</v>
      </c>
      <c r="D971">
        <f t="shared" ca="1" si="147"/>
        <v>1.2</v>
      </c>
      <c r="E971" s="1">
        <v>0.65</v>
      </c>
      <c r="F971">
        <v>19.899999999999999</v>
      </c>
      <c r="G971">
        <f t="shared" ca="1" si="150"/>
        <v>46.089820015575185</v>
      </c>
      <c r="H971">
        <f t="shared" ca="1" si="148"/>
        <v>18.620191443958419</v>
      </c>
      <c r="I971">
        <f ca="1">User_Model_Calcs!A971-Sat_Data!$B$5</f>
        <v>16.393993053619639</v>
      </c>
      <c r="J971">
        <f ca="1">(Earth_Data!$B$1/SQRT(1-Earth_Data!$B$2^2*SIN(RADIANS(User_Model_Calcs!B971))^2))*COS(RADIANS(User_Model_Calcs!B971))</f>
        <v>6177.243121555096</v>
      </c>
      <c r="K971">
        <f ca="1">((Earth_Data!$B$1*(1-Earth_Data!$B$2^2))/SQRT(1-Earth_Data!$B$2^2*SIN(RADIANS(User_Model_Calcs!B971))^2))*SIN(RADIANS(User_Model_Calcs!B971))</f>
        <v>-1582.8617939111843</v>
      </c>
      <c r="L971">
        <f t="shared" ca="1" si="151"/>
        <v>-14.372284692070188</v>
      </c>
      <c r="M971">
        <f t="shared" ca="1" si="152"/>
        <v>6376.8161367114453</v>
      </c>
      <c r="N971">
        <f ca="1">SQRT(User_Model_Calcs!M971^2+Sat_Data!$B$3^2-2*User_Model_Calcs!M971*Sat_Data!$B$3*COS(RADIANS(L971))*COS(RADIANS(I971)))</f>
        <v>36314.470874054176</v>
      </c>
      <c r="O971">
        <f ca="1">DEGREES(ACOS(((Earth_Data!$B$1+Sat_Data!$B$2)/User_Model_Calcs!N971)*SQRT(1-COS(RADIANS(User_Model_Calcs!I971))^2*COS(RADIANS(User_Model_Calcs!B971))^2)))</f>
        <v>64.539381496966129</v>
      </c>
      <c r="P971">
        <f t="shared" ca="1" si="149"/>
        <v>49.667314062008337</v>
      </c>
    </row>
    <row r="972" spans="1:16" x14ac:dyDescent="0.25">
      <c r="A972">
        <f t="shared" ca="1" si="153"/>
        <v>126.65187615697647</v>
      </c>
      <c r="B972">
        <f t="shared" ca="1" si="154"/>
        <v>-15.784209053549031</v>
      </c>
      <c r="C972" s="6">
        <v>20135.9375</v>
      </c>
      <c r="D972">
        <f t="shared" ca="1" si="147"/>
        <v>1.2</v>
      </c>
      <c r="E972" s="1">
        <v>0.65</v>
      </c>
      <c r="F972">
        <v>19.899999999999999</v>
      </c>
      <c r="G972">
        <f t="shared" ca="1" si="150"/>
        <v>46.089820015575185</v>
      </c>
      <c r="H972">
        <f t="shared" ca="1" si="148"/>
        <v>19.155262634127002</v>
      </c>
      <c r="I972">
        <f ca="1">User_Model_Calcs!A972-Sat_Data!$B$5</f>
        <v>16.651876156976471</v>
      </c>
      <c r="J972">
        <f ca="1">(Earth_Data!$B$1/SQRT(1-Earth_Data!$B$2^2*SIN(RADIANS(User_Model_Calcs!B972))^2))*COS(RADIANS(User_Model_Calcs!B972))</f>
        <v>6139.1601445694569</v>
      </c>
      <c r="K972">
        <f ca="1">((Earth_Data!$B$1*(1-Earth_Data!$B$2^2))/SQRT(1-Earth_Data!$B$2^2*SIN(RADIANS(User_Model_Calcs!B972))^2))*SIN(RADIANS(User_Model_Calcs!B972))</f>
        <v>-1723.7623766523438</v>
      </c>
      <c r="L972">
        <f t="shared" ca="1" si="151"/>
        <v>-15.68375752092345</v>
      </c>
      <c r="M972">
        <f t="shared" ca="1" si="152"/>
        <v>6376.5699252679897</v>
      </c>
      <c r="N972">
        <f ca="1">SQRT(User_Model_Calcs!M972^2+Sat_Data!$B$3^2-2*User_Model_Calcs!M972*Sat_Data!$B$3*COS(RADIANS(L972))*COS(RADIANS(I972)))</f>
        <v>36365.93529234107</v>
      </c>
      <c r="O972">
        <f ca="1">DEGREES(ACOS(((Earth_Data!$B$1+Sat_Data!$B$2)/User_Model_Calcs!N972)*SQRT(1-COS(RADIANS(User_Model_Calcs!I972))^2*COS(RADIANS(User_Model_Calcs!B972))^2)))</f>
        <v>63.314346212863953</v>
      </c>
      <c r="P972">
        <f t="shared" ca="1" si="149"/>
        <v>47.715113368698589</v>
      </c>
    </row>
    <row r="973" spans="1:16" x14ac:dyDescent="0.25">
      <c r="A973">
        <f t="shared" ca="1" si="153"/>
        <v>126.73097560553838</v>
      </c>
      <c r="B973">
        <f t="shared" ca="1" si="154"/>
        <v>-12.022862196906301</v>
      </c>
      <c r="C973" s="6">
        <v>20135.9375</v>
      </c>
      <c r="D973">
        <f t="shared" ca="1" si="147"/>
        <v>0.75</v>
      </c>
      <c r="E973" s="1">
        <v>0.65</v>
      </c>
      <c r="F973">
        <v>19.899999999999999</v>
      </c>
      <c r="G973">
        <f t="shared" ca="1" si="150"/>
        <v>42.007420362456692</v>
      </c>
      <c r="H973">
        <f t="shared" ca="1" si="148"/>
        <v>15.693925857792447</v>
      </c>
      <c r="I973">
        <f ca="1">User_Model_Calcs!A973-Sat_Data!$B$5</f>
        <v>16.730975605538376</v>
      </c>
      <c r="J973">
        <f ca="1">(Earth_Data!$B$1/SQRT(1-Earth_Data!$B$2^2*SIN(RADIANS(User_Model_Calcs!B973))^2))*COS(RADIANS(User_Model_Calcs!B973))</f>
        <v>6239.1389207311195</v>
      </c>
      <c r="K973">
        <f ca="1">((Earth_Data!$B$1*(1-Earth_Data!$B$2^2))/SQRT(1-Earth_Data!$B$2^2*SIN(RADIANS(User_Model_Calcs!B973))^2))*SIN(RADIANS(User_Model_Calcs!B973))</f>
        <v>-1319.876679299909</v>
      </c>
      <c r="L973">
        <f t="shared" ca="1" si="151"/>
        <v>-11.944694305997624</v>
      </c>
      <c r="M973">
        <f t="shared" ca="1" si="152"/>
        <v>6377.2195289751189</v>
      </c>
      <c r="N973">
        <f ca="1">SQRT(User_Model_Calcs!M973^2+Sat_Data!$B$3^2-2*User_Model_Calcs!M973*Sat_Data!$B$3*COS(RADIANS(L973))*COS(RADIANS(I973)))</f>
        <v>36257.698299516567</v>
      </c>
      <c r="O973">
        <f ca="1">DEGREES(ACOS(((Earth_Data!$B$1+Sat_Data!$B$2)/User_Model_Calcs!N973)*SQRT(1-COS(RADIANS(User_Model_Calcs!I973))^2*COS(RADIANS(User_Model_Calcs!B973))^2)))</f>
        <v>65.965026532685087</v>
      </c>
      <c r="P973">
        <f t="shared" ca="1" si="149"/>
        <v>55.280156492388642</v>
      </c>
    </row>
    <row r="974" spans="1:16" x14ac:dyDescent="0.25">
      <c r="A974">
        <f t="shared" ca="1" si="153"/>
        <v>126.45795263672859</v>
      </c>
      <c r="B974">
        <f t="shared" ca="1" si="154"/>
        <v>-11.663347747876255</v>
      </c>
      <c r="C974" s="6">
        <v>20135.9375</v>
      </c>
      <c r="D974">
        <f t="shared" ca="1" si="147"/>
        <v>1.2</v>
      </c>
      <c r="E974" s="1">
        <v>0.65</v>
      </c>
      <c r="F974">
        <v>19.899999999999999</v>
      </c>
      <c r="G974">
        <f t="shared" ca="1" si="150"/>
        <v>46.089820015575185</v>
      </c>
      <c r="H974">
        <f t="shared" ca="1" si="148"/>
        <v>17.546592718115619</v>
      </c>
      <c r="I974">
        <f ca="1">User_Model_Calcs!A974-Sat_Data!$B$5</f>
        <v>16.457952636728592</v>
      </c>
      <c r="J974">
        <f ca="1">(Earth_Data!$B$1/SQRT(1-Earth_Data!$B$2^2*SIN(RADIANS(User_Model_Calcs!B974))^2))*COS(RADIANS(User_Model_Calcs!B974))</f>
        <v>6247.3009774454849</v>
      </c>
      <c r="K974">
        <f ca="1">((Earth_Data!$B$1*(1-Earth_Data!$B$2^2))/SQRT(1-Earth_Data!$B$2^2*SIN(RADIANS(User_Model_Calcs!B974))^2))*SIN(RADIANS(User_Model_Calcs!B974))</f>
        <v>-1280.9534298273584</v>
      </c>
      <c r="L974">
        <f t="shared" ca="1" si="151"/>
        <v>-11.58738578676517</v>
      </c>
      <c r="M974">
        <f t="shared" ca="1" si="152"/>
        <v>6377.2730216118061</v>
      </c>
      <c r="N974">
        <f ca="1">SQRT(User_Model_Calcs!M974^2+Sat_Data!$B$3^2-2*User_Model_Calcs!M974*Sat_Data!$B$3*COS(RADIANS(L974))*COS(RADIANS(I974)))</f>
        <v>36238.725912027679</v>
      </c>
      <c r="O974">
        <f ca="1">DEGREES(ACOS(((Earth_Data!$B$1+Sat_Data!$B$2)/User_Model_Calcs!N974)*SQRT(1-COS(RADIANS(User_Model_Calcs!I974))^2*COS(RADIANS(User_Model_Calcs!B974))^2)))</f>
        <v>66.457334211515445</v>
      </c>
      <c r="P974">
        <f t="shared" ca="1" si="149"/>
        <v>55.615096837747181</v>
      </c>
    </row>
    <row r="975" spans="1:16" x14ac:dyDescent="0.25">
      <c r="A975">
        <f t="shared" ca="1" si="153"/>
        <v>126.63206619432816</v>
      </c>
      <c r="B975">
        <f t="shared" ca="1" si="154"/>
        <v>-16.202685205392772</v>
      </c>
      <c r="C975" s="6">
        <v>20135.9375</v>
      </c>
      <c r="D975">
        <f t="shared" ca="1" si="147"/>
        <v>1.2</v>
      </c>
      <c r="E975" s="1">
        <v>0.65</v>
      </c>
      <c r="F975">
        <v>19.899999999999999</v>
      </c>
      <c r="G975">
        <f t="shared" ca="1" si="150"/>
        <v>46.089820015575185</v>
      </c>
      <c r="H975">
        <f t="shared" ca="1" si="148"/>
        <v>14.725829741647516</v>
      </c>
      <c r="I975">
        <f ca="1">User_Model_Calcs!A975-Sat_Data!$B$5</f>
        <v>16.632066194328161</v>
      </c>
      <c r="J975">
        <f ca="1">(Earth_Data!$B$1/SQRT(1-Earth_Data!$B$2^2*SIN(RADIANS(User_Model_Calcs!B975))^2))*COS(RADIANS(User_Model_Calcs!B975))</f>
        <v>6126.4010450113101</v>
      </c>
      <c r="K975">
        <f ca="1">((Earth_Data!$B$1*(1-Earth_Data!$B$2^2))/SQRT(1-Earth_Data!$B$2^2*SIN(RADIANS(User_Model_Calcs!B975))^2))*SIN(RADIANS(User_Model_Calcs!B975))</f>
        <v>-1768.2778551327096</v>
      </c>
      <c r="L975">
        <f t="shared" ca="1" si="151"/>
        <v>-16.099853718076226</v>
      </c>
      <c r="M975">
        <f t="shared" ca="1" si="152"/>
        <v>6376.4877744153491</v>
      </c>
      <c r="N975">
        <f ca="1">SQRT(User_Model_Calcs!M975^2+Sat_Data!$B$3^2-2*User_Model_Calcs!M975*Sat_Data!$B$3*COS(RADIANS(L975))*COS(RADIANS(I975)))</f>
        <v>36379.388080132172</v>
      </c>
      <c r="O975">
        <f ca="1">DEGREES(ACOS(((Earth_Data!$B$1+Sat_Data!$B$2)/User_Model_Calcs!N975)*SQRT(1-COS(RADIANS(User_Model_Calcs!I975))^2*COS(RADIANS(User_Model_Calcs!B975))^2)))</f>
        <v>63.00244455204588</v>
      </c>
      <c r="P975">
        <f t="shared" ca="1" si="149"/>
        <v>46.951520763425428</v>
      </c>
    </row>
    <row r="976" spans="1:16" x14ac:dyDescent="0.25">
      <c r="A976">
        <f t="shared" ca="1" si="153"/>
        <v>129.27499018728039</v>
      </c>
      <c r="B976">
        <f t="shared" ca="1" si="154"/>
        <v>-15.942377939417291</v>
      </c>
      <c r="C976" s="6">
        <v>20135.9375</v>
      </c>
      <c r="D976">
        <f t="shared" ca="1" si="147"/>
        <v>3</v>
      </c>
      <c r="E976" s="1">
        <v>0.65</v>
      </c>
      <c r="F976">
        <v>19.899999999999999</v>
      </c>
      <c r="G976">
        <f t="shared" ca="1" si="150"/>
        <v>54.048620189015942</v>
      </c>
      <c r="H976">
        <f t="shared" ca="1" si="148"/>
        <v>21.638061974284511</v>
      </c>
      <c r="I976">
        <f ca="1">User_Model_Calcs!A976-Sat_Data!$B$5</f>
        <v>19.274990187280395</v>
      </c>
      <c r="J976">
        <f ca="1">(Earth_Data!$B$1/SQRT(1-Earth_Data!$B$2^2*SIN(RADIANS(User_Model_Calcs!B976))^2))*COS(RADIANS(User_Model_Calcs!B976))</f>
        <v>6134.3759471181847</v>
      </c>
      <c r="K976">
        <f ca="1">((Earth_Data!$B$1*(1-Earth_Data!$B$2^2))/SQRT(1-Earth_Data!$B$2^2*SIN(RADIANS(User_Model_Calcs!B976))^2))*SIN(RADIANS(User_Model_Calcs!B976))</f>
        <v>-1740.5983614958382</v>
      </c>
      <c r="L976">
        <f t="shared" ca="1" si="151"/>
        <v>-15.841024344310872</v>
      </c>
      <c r="M976">
        <f t="shared" ca="1" si="152"/>
        <v>6376.5391017874363</v>
      </c>
      <c r="N976">
        <f ca="1">SQRT(User_Model_Calcs!M976^2+Sat_Data!$B$3^2-2*User_Model_Calcs!M976*Sat_Data!$B$3*COS(RADIANS(L976))*COS(RADIANS(I976)))</f>
        <v>36471.507239451086</v>
      </c>
      <c r="O976">
        <f ca="1">DEGREES(ACOS(((Earth_Data!$B$1+Sat_Data!$B$2)/User_Model_Calcs!N976)*SQRT(1-COS(RADIANS(User_Model_Calcs!I976))^2*COS(RADIANS(User_Model_Calcs!B976))^2)))</f>
        <v>60.970029397080928</v>
      </c>
      <c r="P976">
        <f t="shared" ca="1" si="149"/>
        <v>51.852680084288984</v>
      </c>
    </row>
    <row r="977" spans="1:16" x14ac:dyDescent="0.25">
      <c r="A977">
        <f t="shared" ca="1" si="153"/>
        <v>128.59764868894658</v>
      </c>
      <c r="B977">
        <f t="shared" ca="1" si="154"/>
        <v>-15.413154700569862</v>
      </c>
      <c r="C977" s="6">
        <v>20135.9375</v>
      </c>
      <c r="D977">
        <f t="shared" ca="1" si="147"/>
        <v>1.2</v>
      </c>
      <c r="E977" s="1">
        <v>0.65</v>
      </c>
      <c r="F977">
        <v>19.899999999999999</v>
      </c>
      <c r="G977">
        <f t="shared" ca="1" si="150"/>
        <v>46.089820015575185</v>
      </c>
      <c r="H977">
        <f t="shared" ca="1" si="148"/>
        <v>21.901106845486609</v>
      </c>
      <c r="I977">
        <f ca="1">User_Model_Calcs!A977-Sat_Data!$B$5</f>
        <v>18.597648688946578</v>
      </c>
      <c r="J977">
        <f ca="1">(Earth_Data!$B$1/SQRT(1-Earth_Data!$B$2^2*SIN(RADIANS(User_Model_Calcs!B977))^2))*COS(RADIANS(User_Model_Calcs!B977))</f>
        <v>6150.2007654981599</v>
      </c>
      <c r="K977">
        <f ca="1">((Earth_Data!$B$1*(1-Earth_Data!$B$2^2))/SQRT(1-Earth_Data!$B$2^2*SIN(RADIANS(User_Model_Calcs!B977))^2))*SIN(RADIANS(User_Model_Calcs!B977))</f>
        <v>-1684.2158062145197</v>
      </c>
      <c r="L977">
        <f t="shared" ca="1" si="151"/>
        <v>-15.314831216796497</v>
      </c>
      <c r="M977">
        <f t="shared" ca="1" si="152"/>
        <v>6376.6411485857489</v>
      </c>
      <c r="N977">
        <f ca="1">SQRT(User_Model_Calcs!M977^2+Sat_Data!$B$3^2-2*User_Model_Calcs!M977*Sat_Data!$B$3*COS(RADIANS(L977))*COS(RADIANS(I977)))</f>
        <v>36426.951409501387</v>
      </c>
      <c r="O977">
        <f ca="1">DEGREES(ACOS(((Earth_Data!$B$1+Sat_Data!$B$2)/User_Model_Calcs!N977)*SQRT(1-COS(RADIANS(User_Model_Calcs!I977))^2*COS(RADIANS(User_Model_Calcs!B977))^2)))</f>
        <v>61.9390389163731</v>
      </c>
      <c r="P977">
        <f t="shared" ca="1" si="149"/>
        <v>51.696593106754783</v>
      </c>
    </row>
    <row r="978" spans="1:16" x14ac:dyDescent="0.25">
      <c r="A978">
        <f t="shared" ca="1" si="153"/>
        <v>125.56089584661419</v>
      </c>
      <c r="B978">
        <f t="shared" ca="1" si="154"/>
        <v>-12.822595465584893</v>
      </c>
      <c r="C978" s="6">
        <v>20135.9375</v>
      </c>
      <c r="D978">
        <f t="shared" ca="1" si="147"/>
        <v>1.2</v>
      </c>
      <c r="E978" s="1">
        <v>0.65</v>
      </c>
      <c r="F978">
        <v>19.899999999999999</v>
      </c>
      <c r="G978">
        <f t="shared" ca="1" si="150"/>
        <v>46.089820015575185</v>
      </c>
      <c r="H978">
        <f t="shared" ca="1" si="148"/>
        <v>14.662320460927454</v>
      </c>
      <c r="I978">
        <f ca="1">User_Model_Calcs!A978-Sat_Data!$B$5</f>
        <v>15.560895846614187</v>
      </c>
      <c r="J978">
        <f ca="1">(Earth_Data!$B$1/SQRT(1-Earth_Data!$B$2^2*SIN(RADIANS(User_Model_Calcs!B978))^2))*COS(RADIANS(User_Model_Calcs!B978))</f>
        <v>6220.1069272965597</v>
      </c>
      <c r="K978">
        <f ca="1">((Earth_Data!$B$1*(1-Earth_Data!$B$2^2))/SQRT(1-Earth_Data!$B$2^2*SIN(RADIANS(User_Model_Calcs!B978))^2))*SIN(RADIANS(User_Model_Calcs!B978))</f>
        <v>-1406.275685017524</v>
      </c>
      <c r="L978">
        <f t="shared" ca="1" si="151"/>
        <v>-12.739564771823476</v>
      </c>
      <c r="M978">
        <f t="shared" ca="1" si="152"/>
        <v>6377.0950666643002</v>
      </c>
      <c r="N978">
        <f ca="1">SQRT(User_Model_Calcs!M978^2+Sat_Data!$B$3^2-2*User_Model_Calcs!M978*Sat_Data!$B$3*COS(RADIANS(L978))*COS(RADIANS(I978)))</f>
        <v>36237.788901560001</v>
      </c>
      <c r="O978">
        <f ca="1">DEGREES(ACOS(((Earth_Data!$B$1+Sat_Data!$B$2)/User_Model_Calcs!N978)*SQRT(1-COS(RADIANS(User_Model_Calcs!I978))^2*COS(RADIANS(User_Model_Calcs!B978))^2)))</f>
        <v>66.475725881977141</v>
      </c>
      <c r="P978">
        <f t="shared" ca="1" si="149"/>
        <v>51.446049379796335</v>
      </c>
    </row>
    <row r="979" spans="1:16" x14ac:dyDescent="0.25">
      <c r="A979">
        <f t="shared" ca="1" si="153"/>
        <v>130.10536585530946</v>
      </c>
      <c r="B979">
        <f t="shared" ca="1" si="154"/>
        <v>-12.841783091826059</v>
      </c>
      <c r="C979" s="6">
        <v>20135.9375</v>
      </c>
      <c r="D979">
        <f t="shared" ca="1" si="147"/>
        <v>1.2</v>
      </c>
      <c r="E979" s="1">
        <v>0.65</v>
      </c>
      <c r="F979">
        <v>19.899999999999999</v>
      </c>
      <c r="G979">
        <f t="shared" ca="1" si="150"/>
        <v>46.089820015575185</v>
      </c>
      <c r="H979">
        <f t="shared" ca="1" si="148"/>
        <v>17.401206773425102</v>
      </c>
      <c r="I979">
        <f ca="1">User_Model_Calcs!A979-Sat_Data!$B$5</f>
        <v>20.105365855309458</v>
      </c>
      <c r="J979">
        <f ca="1">(Earth_Data!$B$1/SQRT(1-Earth_Data!$B$2^2*SIN(RADIANS(User_Model_Calcs!B979))^2))*COS(RADIANS(User_Model_Calcs!B979))</f>
        <v>6219.6354812527898</v>
      </c>
      <c r="K979">
        <f ca="1">((Earth_Data!$B$1*(1-Earth_Data!$B$2^2))/SQRT(1-Earth_Data!$B$2^2*SIN(RADIANS(User_Model_Calcs!B979))^2))*SIN(RADIANS(User_Model_Calcs!B979))</f>
        <v>-1408.3453797017517</v>
      </c>
      <c r="L979">
        <f t="shared" ca="1" si="151"/>
        <v>-12.758636499785691</v>
      </c>
      <c r="M979">
        <f t="shared" ca="1" si="152"/>
        <v>6377.0919883741599</v>
      </c>
      <c r="N979">
        <f ca="1">SQRT(User_Model_Calcs!M979^2+Sat_Data!$B$3^2-2*User_Model_Calcs!M979*Sat_Data!$B$3*COS(RADIANS(L979))*COS(RADIANS(I979)))</f>
        <v>36413.627269118304</v>
      </c>
      <c r="O979">
        <f ca="1">DEGREES(ACOS(((Earth_Data!$B$1+Sat_Data!$B$2)/User_Model_Calcs!N979)*SQRT(1-COS(RADIANS(User_Model_Calcs!I979))^2*COS(RADIANS(User_Model_Calcs!B979))^2)))</f>
        <v>62.247164473365942</v>
      </c>
      <c r="P979">
        <f t="shared" ca="1" si="149"/>
        <v>58.734855064000236</v>
      </c>
    </row>
    <row r="980" spans="1:16" x14ac:dyDescent="0.25">
      <c r="A980">
        <f ca="1">127.694974900286+(RAND()*10-5)</f>
        <v>129.411505325375</v>
      </c>
      <c r="B980">
        <f ca="1">-13.9715365993556+(RAND()*10-5)</f>
        <v>-15.549279090602889</v>
      </c>
      <c r="C980" s="6">
        <v>20135.9375</v>
      </c>
      <c r="D980">
        <f t="shared" ca="1" si="147"/>
        <v>3</v>
      </c>
      <c r="E980" s="1">
        <v>0.65</v>
      </c>
      <c r="F980">
        <v>19.899999999999999</v>
      </c>
      <c r="G980">
        <f t="shared" ca="1" si="150"/>
        <v>54.048620189015942</v>
      </c>
      <c r="H980">
        <f t="shared" ca="1" si="148"/>
        <v>14.494364520920264</v>
      </c>
      <c r="I980">
        <f ca="1">User_Model_Calcs!A980-Sat_Data!$B$5</f>
        <v>19.411505325375003</v>
      </c>
      <c r="J980">
        <f ca="1">(Earth_Data!$B$1/SQRT(1-Earth_Data!$B$2^2*SIN(RADIANS(User_Model_Calcs!B980))^2))*COS(RADIANS(User_Model_Calcs!B980))</f>
        <v>6146.1802105114166</v>
      </c>
      <c r="K980">
        <f ca="1">((Earth_Data!$B$1*(1-Earth_Data!$B$2^2))/SQRT(1-Earth_Data!$B$2^2*SIN(RADIANS(User_Model_Calcs!B980))^2))*SIN(RADIANS(User_Model_Calcs!B980))</f>
        <v>-1698.7319366527759</v>
      </c>
      <c r="L980">
        <f t="shared" ca="1" si="151"/>
        <v>-15.450172996365618</v>
      </c>
      <c r="M980">
        <f t="shared" ca="1" si="152"/>
        <v>6376.6151971626959</v>
      </c>
      <c r="N980">
        <f ca="1">SQRT(User_Model_Calcs!M980^2+Sat_Data!$B$3^2-2*User_Model_Calcs!M980*Sat_Data!$B$3*COS(RADIANS(L980))*COS(RADIANS(I980)))</f>
        <v>36464.245677188774</v>
      </c>
      <c r="O980">
        <f ca="1">DEGREES(ACOS(((Earth_Data!$B$1+Sat_Data!$B$2)/User_Model_Calcs!N980)*SQRT(1-COS(RADIANS(User_Model_Calcs!I980))^2*COS(RADIANS(User_Model_Calcs!B980))^2)))</f>
        <v>61.12746648350771</v>
      </c>
      <c r="P980">
        <f t="shared" ca="1" si="149"/>
        <v>52.738658727654375</v>
      </c>
    </row>
    <row r="981" spans="1:16" x14ac:dyDescent="0.25">
      <c r="A981">
        <f t="shared" ref="A981:A1001" ca="1" si="155">127.694974900286+(RAND()*10-5)</f>
        <v>132.58898091110936</v>
      </c>
      <c r="B981">
        <f t="shared" ref="B981:B1001" ca="1" si="156">-13.9715365993556+(RAND()*10-5)</f>
        <v>-16.504522901614752</v>
      </c>
      <c r="C981" s="6">
        <v>20135.9375</v>
      </c>
      <c r="D981">
        <f t="shared" ca="1" si="147"/>
        <v>3</v>
      </c>
      <c r="E981" s="1">
        <v>0.65</v>
      </c>
      <c r="F981">
        <v>19.899999999999999</v>
      </c>
      <c r="G981">
        <f t="shared" ca="1" si="150"/>
        <v>54.048620189015942</v>
      </c>
      <c r="H981">
        <f t="shared" ca="1" si="148"/>
        <v>17.614468461862526</v>
      </c>
      <c r="I981">
        <f ca="1">User_Model_Calcs!A981-Sat_Data!$B$5</f>
        <v>22.58898091110936</v>
      </c>
      <c r="J981">
        <f ca="1">(Earth_Data!$B$1/SQRT(1-Earth_Data!$B$2^2*SIN(RADIANS(User_Model_Calcs!B981))^2))*COS(RADIANS(User_Model_Calcs!B981))</f>
        <v>6116.9962126880228</v>
      </c>
      <c r="K981">
        <f ca="1">((Earth_Data!$B$1*(1-Earth_Data!$B$2^2))/SQRT(1-Earth_Data!$B$2^2*SIN(RADIANS(User_Model_Calcs!B981))^2))*SIN(RADIANS(User_Model_Calcs!B981))</f>
        <v>-1800.3285304498086</v>
      </c>
      <c r="L981">
        <f t="shared" ca="1" si="151"/>
        <v>-16.399988281309085</v>
      </c>
      <c r="M981">
        <f t="shared" ca="1" si="152"/>
        <v>6376.427329123354</v>
      </c>
      <c r="N981">
        <f ca="1">SQRT(User_Model_Calcs!M981^2+Sat_Data!$B$3^2-2*User_Model_Calcs!M981*Sat_Data!$B$3*COS(RADIANS(L981))*COS(RADIANS(I981)))</f>
        <v>36636.191934801209</v>
      </c>
      <c r="O981">
        <f ca="1">DEGREES(ACOS(((Earth_Data!$B$1+Sat_Data!$B$2)/User_Model_Calcs!N981)*SQRT(1-COS(RADIANS(User_Model_Calcs!I981))^2*COS(RADIANS(User_Model_Calcs!B981))^2)))</f>
        <v>57.634892634948869</v>
      </c>
      <c r="P981">
        <f t="shared" ca="1" si="149"/>
        <v>55.672589512198456</v>
      </c>
    </row>
    <row r="982" spans="1:16" x14ac:dyDescent="0.25">
      <c r="A982">
        <f t="shared" ca="1" si="155"/>
        <v>131.95339103107344</v>
      </c>
      <c r="B982">
        <f t="shared" ca="1" si="156"/>
        <v>-18.443831574804264</v>
      </c>
      <c r="C982" s="6">
        <v>20135.9375</v>
      </c>
      <c r="D982">
        <f t="shared" ca="1" si="147"/>
        <v>0.75</v>
      </c>
      <c r="E982" s="1">
        <v>0.65</v>
      </c>
      <c r="F982">
        <v>19.899999999999999</v>
      </c>
      <c r="G982">
        <f t="shared" ca="1" si="150"/>
        <v>42.007420362456692</v>
      </c>
      <c r="H982">
        <f t="shared" ca="1" si="148"/>
        <v>16.148015775425797</v>
      </c>
      <c r="I982">
        <f ca="1">User_Model_Calcs!A982-Sat_Data!$B$5</f>
        <v>21.953391031073437</v>
      </c>
      <c r="J982">
        <f ca="1">(Earth_Data!$B$1/SQRT(1-Earth_Data!$B$2^2*SIN(RADIANS(User_Model_Calcs!B982))^2))*COS(RADIANS(User_Model_Calcs!B982))</f>
        <v>6052.5502927287971</v>
      </c>
      <c r="K982">
        <f ca="1">((Earth_Data!$B$1*(1-Earth_Data!$B$2^2))/SQRT(1-Earth_Data!$B$2^2*SIN(RADIANS(User_Model_Calcs!B982))^2))*SIN(RADIANS(User_Model_Calcs!B982))</f>
        <v>-2005.0461544132622</v>
      </c>
      <c r="L982">
        <f t="shared" ca="1" si="151"/>
        <v>-18.328636781921436</v>
      </c>
      <c r="M982">
        <f t="shared" ca="1" si="152"/>
        <v>6376.0156153619055</v>
      </c>
      <c r="N982">
        <f ca="1">SQRT(User_Model_Calcs!M982^2+Sat_Data!$B$3^2-2*User_Model_Calcs!M982*Sat_Data!$B$3*COS(RADIANS(L982))*COS(RADIANS(I982)))</f>
        <v>36675.293939936906</v>
      </c>
      <c r="O982">
        <f ca="1">DEGREES(ACOS(((Earth_Data!$B$1+Sat_Data!$B$2)/User_Model_Calcs!N982)*SQRT(1-COS(RADIANS(User_Model_Calcs!I982))^2*COS(RADIANS(User_Model_Calcs!B982))^2)))</f>
        <v>56.880711419093018</v>
      </c>
      <c r="P982">
        <f t="shared" ca="1" si="149"/>
        <v>51.871883214977728</v>
      </c>
    </row>
    <row r="983" spans="1:16" x14ac:dyDescent="0.25">
      <c r="A983">
        <f t="shared" ca="1" si="155"/>
        <v>131.82347103733403</v>
      </c>
      <c r="B983">
        <f t="shared" ca="1" si="156"/>
        <v>-11.835653928243392</v>
      </c>
      <c r="C983" s="6">
        <v>20135.9375</v>
      </c>
      <c r="D983">
        <f t="shared" ca="1" si="147"/>
        <v>0.75</v>
      </c>
      <c r="E983" s="1">
        <v>0.65</v>
      </c>
      <c r="F983">
        <v>19.899999999999999</v>
      </c>
      <c r="G983">
        <f t="shared" ca="1" si="150"/>
        <v>42.007420362456692</v>
      </c>
      <c r="H983">
        <f t="shared" ca="1" si="148"/>
        <v>23.672821272384404</v>
      </c>
      <c r="I983">
        <f ca="1">User_Model_Calcs!A983-Sat_Data!$B$5</f>
        <v>21.823471037334031</v>
      </c>
      <c r="J983">
        <f ca="1">(Earth_Data!$B$1/SQRT(1-Earth_Data!$B$2^2*SIN(RADIANS(User_Model_Calcs!B983))^2))*COS(RADIANS(User_Model_Calcs!B983))</f>
        <v>6243.4196127855748</v>
      </c>
      <c r="K983">
        <f ca="1">((Earth_Data!$B$1*(1-Earth_Data!$B$2^2))/SQRT(1-Earth_Data!$B$2^2*SIN(RADIANS(User_Model_Calcs!B983))^2))*SIN(RADIANS(User_Model_Calcs!B983))</f>
        <v>-1299.614625159659</v>
      </c>
      <c r="L983">
        <f t="shared" ca="1" si="151"/>
        <v>-11.758633220475396</v>
      </c>
      <c r="M983">
        <f t="shared" ca="1" si="152"/>
        <v>6377.2475751882539</v>
      </c>
      <c r="N983">
        <f ca="1">SQRT(User_Model_Calcs!M983^2+Sat_Data!$B$3^2-2*User_Model_Calcs!M983*Sat_Data!$B$3*COS(RADIANS(L983))*COS(RADIANS(I983)))</f>
        <v>36465.316042569459</v>
      </c>
      <c r="O983">
        <f ca="1">DEGREES(ACOS(((Earth_Data!$B$1+Sat_Data!$B$2)/User_Model_Calcs!N983)*SQRT(1-COS(RADIANS(User_Model_Calcs!I983))^2*COS(RADIANS(User_Model_Calcs!B983))^2)))</f>
        <v>61.121896880255889</v>
      </c>
      <c r="P983">
        <f t="shared" ca="1" si="149"/>
        <v>62.878891304101991</v>
      </c>
    </row>
    <row r="984" spans="1:16" x14ac:dyDescent="0.25">
      <c r="A984">
        <f t="shared" ca="1" si="155"/>
        <v>131.80464174982299</v>
      </c>
      <c r="B984">
        <f t="shared" ca="1" si="156"/>
        <v>-17.143107015359039</v>
      </c>
      <c r="C984" s="6">
        <v>20135.9375</v>
      </c>
      <c r="D984">
        <f t="shared" ca="1" si="147"/>
        <v>3</v>
      </c>
      <c r="E984" s="1">
        <v>0.65</v>
      </c>
      <c r="F984">
        <v>19.899999999999999</v>
      </c>
      <c r="G984">
        <f t="shared" ca="1" si="150"/>
        <v>54.048620189015942</v>
      </c>
      <c r="H984">
        <f t="shared" ca="1" si="148"/>
        <v>18.567387253292999</v>
      </c>
      <c r="I984">
        <f ca="1">User_Model_Calcs!A984-Sat_Data!$B$5</f>
        <v>21.804641749822991</v>
      </c>
      <c r="J984">
        <f ca="1">(Earth_Data!$B$1/SQRT(1-Earth_Data!$B$2^2*SIN(RADIANS(User_Model_Calcs!B984))^2))*COS(RADIANS(User_Model_Calcs!B984))</f>
        <v>6096.5421902545613</v>
      </c>
      <c r="K984">
        <f ca="1">((Earth_Data!$B$1*(1-Earth_Data!$B$2^2))/SQRT(1-Earth_Data!$B$2^2*SIN(RADIANS(User_Model_Calcs!B984))^2))*SIN(RADIANS(User_Model_Calcs!B984))</f>
        <v>-1867.973878244733</v>
      </c>
      <c r="L984">
        <f t="shared" ca="1" si="151"/>
        <v>-17.035007307689959</v>
      </c>
      <c r="M984">
        <f t="shared" ca="1" si="152"/>
        <v>6376.2961888041682</v>
      </c>
      <c r="N984">
        <f ca="1">SQRT(User_Model_Calcs!M984^2+Sat_Data!$B$3^2-2*User_Model_Calcs!M984*Sat_Data!$B$3*COS(RADIANS(L984))*COS(RADIANS(I984)))</f>
        <v>36621.614169161963</v>
      </c>
      <c r="O984">
        <f ca="1">DEGREES(ACOS(((Earth_Data!$B$1+Sat_Data!$B$2)/User_Model_Calcs!N984)*SQRT(1-COS(RADIANS(User_Model_Calcs!I984))^2*COS(RADIANS(User_Model_Calcs!B984))^2)))</f>
        <v>57.913380258732616</v>
      </c>
      <c r="P984">
        <f t="shared" ca="1" si="149"/>
        <v>53.618035622748998</v>
      </c>
    </row>
    <row r="985" spans="1:16" x14ac:dyDescent="0.25">
      <c r="A985">
        <f t="shared" ca="1" si="155"/>
        <v>130.51961814571908</v>
      </c>
      <c r="B985">
        <f t="shared" ca="1" si="156"/>
        <v>-16.611260471040165</v>
      </c>
      <c r="C985" s="6">
        <v>20135.9375</v>
      </c>
      <c r="D985">
        <f t="shared" ca="1" si="147"/>
        <v>1.2</v>
      </c>
      <c r="E985" s="1">
        <v>0.65</v>
      </c>
      <c r="F985">
        <v>19.899999999999999</v>
      </c>
      <c r="G985">
        <f t="shared" ca="1" si="150"/>
        <v>46.089820015575185</v>
      </c>
      <c r="H985">
        <f t="shared" ca="1" si="148"/>
        <v>15.176602167947054</v>
      </c>
      <c r="I985">
        <f ca="1">User_Model_Calcs!A985-Sat_Data!$B$5</f>
        <v>20.519618145719079</v>
      </c>
      <c r="J985">
        <f ca="1">(Earth_Data!$B$1/SQRT(1-Earth_Data!$B$2^2*SIN(RADIANS(User_Model_Calcs!B985))^2))*COS(RADIANS(User_Model_Calcs!B985))</f>
        <v>6113.6299635875712</v>
      </c>
      <c r="K985">
        <f ca="1">((Earth_Data!$B$1*(1-Earth_Data!$B$2^2))/SQRT(1-Earth_Data!$B$2^2*SIN(RADIANS(User_Model_Calcs!B985))^2))*SIN(RADIANS(User_Model_Calcs!B985))</f>
        <v>-1811.6507748202991</v>
      </c>
      <c r="L985">
        <f t="shared" ca="1" si="151"/>
        <v>-16.506126323427175</v>
      </c>
      <c r="M985">
        <f t="shared" ca="1" si="152"/>
        <v>6376.4057165132426</v>
      </c>
      <c r="N985">
        <f ca="1">SQRT(User_Model_Calcs!M985^2+Sat_Data!$B$3^2-2*User_Model_Calcs!M985*Sat_Data!$B$3*COS(RADIANS(L985))*COS(RADIANS(I985)))</f>
        <v>36546.299052151517</v>
      </c>
      <c r="O985">
        <f ca="1">DEGREES(ACOS(((Earth_Data!$B$1+Sat_Data!$B$2)/User_Model_Calcs!N985)*SQRT(1-COS(RADIANS(User_Model_Calcs!I985))^2*COS(RADIANS(User_Model_Calcs!B985))^2)))</f>
        <v>59.410405726820883</v>
      </c>
      <c r="P985">
        <f t="shared" ca="1" si="149"/>
        <v>52.626880772377525</v>
      </c>
    </row>
    <row r="986" spans="1:16" x14ac:dyDescent="0.25">
      <c r="A986">
        <f t="shared" ca="1" si="155"/>
        <v>130.28884341933127</v>
      </c>
      <c r="B986">
        <f t="shared" ca="1" si="156"/>
        <v>-16.382904233367778</v>
      </c>
      <c r="C986" s="6">
        <v>20135.9375</v>
      </c>
      <c r="D986">
        <f t="shared" ca="1" si="147"/>
        <v>0.75</v>
      </c>
      <c r="E986" s="1">
        <v>0.65</v>
      </c>
      <c r="F986">
        <v>19.899999999999999</v>
      </c>
      <c r="G986">
        <f t="shared" ca="1" si="150"/>
        <v>42.007420362456692</v>
      </c>
      <c r="H986">
        <f t="shared" ca="1" si="148"/>
        <v>17.98972249780654</v>
      </c>
      <c r="I986">
        <f ca="1">User_Model_Calcs!A986-Sat_Data!$B$5</f>
        <v>20.288843419331272</v>
      </c>
      <c r="J986">
        <f ca="1">(Earth_Data!$B$1/SQRT(1-Earth_Data!$B$2^2*SIN(RADIANS(User_Model_Calcs!B986))^2))*COS(RADIANS(User_Model_Calcs!B986))</f>
        <v>6120.8060185152954</v>
      </c>
      <c r="K986">
        <f ca="1">((Earth_Data!$B$1*(1-Earth_Data!$B$2^2))/SQRT(1-Earth_Data!$B$2^2*SIN(RADIANS(User_Model_Calcs!B986))^2))*SIN(RADIANS(User_Model_Calcs!B986))</f>
        <v>-1787.4202891046266</v>
      </c>
      <c r="L986">
        <f t="shared" ca="1" si="151"/>
        <v>-16.279054478398713</v>
      </c>
      <c r="M986">
        <f t="shared" ca="1" si="152"/>
        <v>6376.4518038009137</v>
      </c>
      <c r="N986">
        <f ca="1">SQRT(User_Model_Calcs!M986^2+Sat_Data!$B$3^2-2*User_Model_Calcs!M986*Sat_Data!$B$3*COS(RADIANS(L986))*COS(RADIANS(I986)))</f>
        <v>36528.632603503138</v>
      </c>
      <c r="O986">
        <f ca="1">DEGREES(ACOS(((Earth_Data!$B$1+Sat_Data!$B$2)/User_Model_Calcs!N986)*SQRT(1-COS(RADIANS(User_Model_Calcs!I986))^2*COS(RADIANS(User_Model_Calcs!B986))^2)))</f>
        <v>59.772264285445388</v>
      </c>
      <c r="P986">
        <f t="shared" ca="1" si="149"/>
        <v>52.658148882525495</v>
      </c>
    </row>
    <row r="987" spans="1:16" x14ac:dyDescent="0.25">
      <c r="A987">
        <f t="shared" ca="1" si="155"/>
        <v>124.79025281351066</v>
      </c>
      <c r="B987">
        <f t="shared" ca="1" si="156"/>
        <v>-18.836778691612516</v>
      </c>
      <c r="C987" s="6">
        <v>20135.9375</v>
      </c>
      <c r="D987">
        <f t="shared" ca="1" si="147"/>
        <v>1.2</v>
      </c>
      <c r="E987" s="1">
        <v>0.65</v>
      </c>
      <c r="F987">
        <v>19.899999999999999</v>
      </c>
      <c r="G987">
        <f t="shared" ca="1" si="150"/>
        <v>46.089820015575185</v>
      </c>
      <c r="H987">
        <f t="shared" ca="1" si="148"/>
        <v>17.145997736936003</v>
      </c>
      <c r="I987">
        <f ca="1">User_Model_Calcs!A987-Sat_Data!$B$5</f>
        <v>14.790252813510662</v>
      </c>
      <c r="J987">
        <f ca="1">(Earth_Data!$B$1/SQRT(1-Earth_Data!$B$2^2*SIN(RADIANS(User_Model_Calcs!B987))^2))*COS(RADIANS(User_Model_Calcs!B987))</f>
        <v>6038.6483575570701</v>
      </c>
      <c r="K987">
        <f ca="1">((Earth_Data!$B$1*(1-Earth_Data!$B$2^2))/SQRT(1-Earth_Data!$B$2^2*SIN(RADIANS(User_Model_Calcs!B987))^2))*SIN(RADIANS(User_Model_Calcs!B987))</f>
        <v>-2046.2589898221825</v>
      </c>
      <c r="L987">
        <f t="shared" ca="1" si="151"/>
        <v>-18.719486152818693</v>
      </c>
      <c r="M987">
        <f t="shared" ca="1" si="152"/>
        <v>6375.927370951993</v>
      </c>
      <c r="N987">
        <f ca="1">SQRT(User_Model_Calcs!M987^2+Sat_Data!$B$3^2-2*User_Model_Calcs!M987*Sat_Data!$B$3*COS(RADIANS(L987))*COS(RADIANS(I987)))</f>
        <v>36415.802710383155</v>
      </c>
      <c r="O987">
        <f ca="1">DEGREES(ACOS(((Earth_Data!$B$1+Sat_Data!$B$2)/User_Model_Calcs!N987)*SQRT(1-COS(RADIANS(User_Model_Calcs!I987))^2*COS(RADIANS(User_Model_Calcs!B987))^2)))</f>
        <v>62.165405429934175</v>
      </c>
      <c r="P987">
        <f t="shared" ca="1" si="149"/>
        <v>39.274559419023618</v>
      </c>
    </row>
    <row r="988" spans="1:16" x14ac:dyDescent="0.25">
      <c r="A988">
        <f t="shared" ca="1" si="155"/>
        <v>123.55546543887709</v>
      </c>
      <c r="B988">
        <f t="shared" ca="1" si="156"/>
        <v>-10.703392755314583</v>
      </c>
      <c r="C988" s="6">
        <v>20135.9375</v>
      </c>
      <c r="D988">
        <f t="shared" ca="1" si="147"/>
        <v>1.2</v>
      </c>
      <c r="E988" s="1">
        <v>0.65</v>
      </c>
      <c r="F988">
        <v>19.899999999999999</v>
      </c>
      <c r="G988">
        <f t="shared" ca="1" si="150"/>
        <v>46.089820015575185</v>
      </c>
      <c r="H988">
        <f t="shared" ca="1" si="148"/>
        <v>14.444647649867921</v>
      </c>
      <c r="I988">
        <f ca="1">User_Model_Calcs!A988-Sat_Data!$B$5</f>
        <v>13.555465438877093</v>
      </c>
      <c r="J988">
        <f ca="1">(Earth_Data!$B$1/SQRT(1-Earth_Data!$B$2^2*SIN(RADIANS(User_Model_Calcs!B988))^2))*COS(RADIANS(User_Model_Calcs!B988))</f>
        <v>6267.8955769396362</v>
      </c>
      <c r="K988">
        <f ca="1">((Earth_Data!$B$1*(1-Earth_Data!$B$2^2))/SQRT(1-Earth_Data!$B$2^2*SIN(RADIANS(User_Model_Calcs!B988))^2))*SIN(RADIANS(User_Model_Calcs!B988))</f>
        <v>-1176.7844785433508</v>
      </c>
      <c r="L988">
        <f t="shared" ca="1" si="151"/>
        <v>-10.633378073365474</v>
      </c>
      <c r="M988">
        <f t="shared" ca="1" si="152"/>
        <v>6377.4083037202499</v>
      </c>
      <c r="N988">
        <f ca="1">SQRT(User_Model_Calcs!M988^2+Sat_Data!$B$3^2-2*User_Model_Calcs!M988*Sat_Data!$B$3*COS(RADIANS(L988))*COS(RADIANS(I988)))</f>
        <v>36119.925982317465</v>
      </c>
      <c r="O988">
        <f ca="1">DEGREES(ACOS(((Earth_Data!$B$1+Sat_Data!$B$2)/User_Model_Calcs!N988)*SQRT(1-COS(RADIANS(User_Model_Calcs!I988))^2*COS(RADIANS(User_Model_Calcs!B988))^2)))</f>
        <v>69.795393815747758</v>
      </c>
      <c r="P988">
        <f t="shared" ca="1" si="149"/>
        <v>52.392450974941866</v>
      </c>
    </row>
    <row r="989" spans="1:16" x14ac:dyDescent="0.25">
      <c r="A989">
        <f t="shared" ca="1" si="155"/>
        <v>123.07456733668971</v>
      </c>
      <c r="B989">
        <f t="shared" ca="1" si="156"/>
        <v>-9.2895542151377057</v>
      </c>
      <c r="C989" s="6">
        <v>20135.9375</v>
      </c>
      <c r="D989">
        <f t="shared" ca="1" si="147"/>
        <v>0.75</v>
      </c>
      <c r="E989" s="1">
        <v>0.65</v>
      </c>
      <c r="F989">
        <v>19.899999999999999</v>
      </c>
      <c r="G989">
        <f t="shared" ca="1" si="150"/>
        <v>42.007420362456692</v>
      </c>
      <c r="H989">
        <f t="shared" ca="1" si="148"/>
        <v>18.810246594644411</v>
      </c>
      <c r="I989">
        <f ca="1">User_Model_Calcs!A989-Sat_Data!$B$5</f>
        <v>13.074567336689711</v>
      </c>
      <c r="J989">
        <f ca="1">(Earth_Data!$B$1/SQRT(1-Earth_Data!$B$2^2*SIN(RADIANS(User_Model_Calcs!B989))^2))*COS(RADIANS(User_Model_Calcs!B989))</f>
        <v>6295.0408188101137</v>
      </c>
      <c r="K989">
        <f ca="1">((Earth_Data!$B$1*(1-Earth_Data!$B$2^2))/SQRT(1-Earth_Data!$B$2^2*SIN(RADIANS(User_Model_Calcs!B989))^2))*SIN(RADIANS(User_Model_Calcs!B989))</f>
        <v>-1022.7808909619097</v>
      </c>
      <c r="L989">
        <f t="shared" ca="1" si="151"/>
        <v>-9.2284386765212645</v>
      </c>
      <c r="M989">
        <f t="shared" ca="1" si="152"/>
        <v>6377.5872915548825</v>
      </c>
      <c r="N989">
        <f ca="1">SQRT(User_Model_Calcs!M989^2+Sat_Data!$B$3^2-2*User_Model_Calcs!M989*Sat_Data!$B$3*COS(RADIANS(L989))*COS(RADIANS(I989)))</f>
        <v>36074.920062054734</v>
      </c>
      <c r="O989">
        <f ca="1">DEGREES(ACOS(((Earth_Data!$B$1+Sat_Data!$B$2)/User_Model_Calcs!N989)*SQRT(1-COS(RADIANS(User_Model_Calcs!I989))^2*COS(RADIANS(User_Model_Calcs!B989))^2)))</f>
        <v>71.216055060051801</v>
      </c>
      <c r="P989">
        <f t="shared" ca="1" si="149"/>
        <v>55.197787218632087</v>
      </c>
    </row>
    <row r="990" spans="1:16" x14ac:dyDescent="0.25">
      <c r="A990">
        <f t="shared" ca="1" si="155"/>
        <v>126.93749767540501</v>
      </c>
      <c r="B990">
        <f t="shared" ca="1" si="156"/>
        <v>-12.799784846262877</v>
      </c>
      <c r="C990" s="6">
        <v>20135.9375</v>
      </c>
      <c r="D990">
        <f t="shared" ca="1" si="147"/>
        <v>1.2</v>
      </c>
      <c r="E990" s="1">
        <v>0.65</v>
      </c>
      <c r="F990">
        <v>19.899999999999999</v>
      </c>
      <c r="G990">
        <f t="shared" ca="1" si="150"/>
        <v>46.089820015575185</v>
      </c>
      <c r="H990">
        <f t="shared" ca="1" si="148"/>
        <v>17.38761044960755</v>
      </c>
      <c r="I990">
        <f ca="1">User_Model_Calcs!A990-Sat_Data!$B$5</f>
        <v>16.937497675405012</v>
      </c>
      <c r="J990">
        <f ca="1">(Earth_Data!$B$1/SQRT(1-Earth_Data!$B$2^2*SIN(RADIANS(User_Model_Calcs!B990))^2))*COS(RADIANS(User_Model_Calcs!B990))</f>
        <v>6220.6664887156576</v>
      </c>
      <c r="K990">
        <f ca="1">((Earth_Data!$B$1*(1-Earth_Data!$B$2^2))/SQRT(1-Earth_Data!$B$2^2*SIN(RADIANS(User_Model_Calcs!B990))^2))*SIN(RADIANS(User_Model_Calcs!B990))</f>
        <v>-1403.8149908259445</v>
      </c>
      <c r="L990">
        <f t="shared" ca="1" si="151"/>
        <v>-12.716891982624281</v>
      </c>
      <c r="M990">
        <f t="shared" ca="1" si="152"/>
        <v>6377.098720601527</v>
      </c>
      <c r="N990">
        <f ca="1">SQRT(User_Model_Calcs!M990^2+Sat_Data!$B$3^2-2*User_Model_Calcs!M990*Sat_Data!$B$3*COS(RADIANS(L990))*COS(RADIANS(I990)))</f>
        <v>36285.789815574099</v>
      </c>
      <c r="O990">
        <f ca="1">DEGREES(ACOS(((Earth_Data!$B$1+Sat_Data!$B$2)/User_Model_Calcs!N990)*SQRT(1-COS(RADIANS(User_Model_Calcs!I990))^2*COS(RADIANS(User_Model_Calcs!B990))^2)))</f>
        <v>65.25220494091171</v>
      </c>
      <c r="P990">
        <f t="shared" ca="1" si="149"/>
        <v>53.964939242590752</v>
      </c>
    </row>
    <row r="991" spans="1:16" x14ac:dyDescent="0.25">
      <c r="A991">
        <f t="shared" ca="1" si="155"/>
        <v>127.02116689809939</v>
      </c>
      <c r="B991">
        <f t="shared" ca="1" si="156"/>
        <v>-10.215636206212093</v>
      </c>
      <c r="C991" s="6">
        <v>20135.9375</v>
      </c>
      <c r="D991">
        <f t="shared" ca="1" si="147"/>
        <v>1.2</v>
      </c>
      <c r="E991" s="1">
        <v>0.65</v>
      </c>
      <c r="F991">
        <v>19.899999999999999</v>
      </c>
      <c r="G991">
        <f t="shared" ca="1" si="150"/>
        <v>46.089820015575185</v>
      </c>
      <c r="H991">
        <f t="shared" ca="1" si="148"/>
        <v>15.999701744551597</v>
      </c>
      <c r="I991">
        <f ca="1">User_Model_Calcs!A991-Sat_Data!$B$5</f>
        <v>17.021166898099395</v>
      </c>
      <c r="J991">
        <f ca="1">(Earth_Data!$B$1/SQRT(1-Earth_Data!$B$2^2*SIN(RADIANS(User_Model_Calcs!B991))^2))*COS(RADIANS(User_Model_Calcs!B991))</f>
        <v>6277.6898879255068</v>
      </c>
      <c r="K991">
        <f ca="1">((Earth_Data!$B$1*(1-Earth_Data!$B$2^2))/SQRT(1-Earth_Data!$B$2^2*SIN(RADIANS(User_Model_Calcs!B991))^2))*SIN(RADIANS(User_Model_Calcs!B991))</f>
        <v>-1123.7299204239937</v>
      </c>
      <c r="L991">
        <f t="shared" ca="1" si="151"/>
        <v>-10.148673614007715</v>
      </c>
      <c r="M991">
        <f t="shared" ca="1" si="152"/>
        <v>6377.4727959449801</v>
      </c>
      <c r="N991">
        <f ca="1">SQRT(User_Model_Calcs!M991^2+Sat_Data!$B$3^2-2*User_Model_Calcs!M991*Sat_Data!$B$3*COS(RADIANS(L991))*COS(RADIANS(I991)))</f>
        <v>36225.52925747574</v>
      </c>
      <c r="O991">
        <f ca="1">DEGREES(ACOS(((Earth_Data!$B$1+Sat_Data!$B$2)/User_Model_Calcs!N991)*SQRT(1-COS(RADIANS(User_Model_Calcs!I991))^2*COS(RADIANS(User_Model_Calcs!B991))^2)))</f>
        <v>66.811403240938645</v>
      </c>
      <c r="P991">
        <f t="shared" ca="1" si="149"/>
        <v>59.914956303046388</v>
      </c>
    </row>
    <row r="992" spans="1:16" x14ac:dyDescent="0.25">
      <c r="A992">
        <f t="shared" ca="1" si="155"/>
        <v>131.58578745442398</v>
      </c>
      <c r="B992">
        <f t="shared" ca="1" si="156"/>
        <v>-18.727133538928818</v>
      </c>
      <c r="C992" s="6">
        <v>20135.9375</v>
      </c>
      <c r="D992">
        <f t="shared" ca="1" si="147"/>
        <v>0.75</v>
      </c>
      <c r="E992" s="1">
        <v>0.65</v>
      </c>
      <c r="F992">
        <v>19.899999999999999</v>
      </c>
      <c r="G992">
        <f t="shared" ca="1" si="150"/>
        <v>42.007420362456692</v>
      </c>
      <c r="H992">
        <f t="shared" ca="1" si="148"/>
        <v>19.001117630521609</v>
      </c>
      <c r="I992">
        <f ca="1">User_Model_Calcs!A992-Sat_Data!$B$5</f>
        <v>21.585787454423979</v>
      </c>
      <c r="J992">
        <f ca="1">(Earth_Data!$B$1/SQRT(1-Earth_Data!$B$2^2*SIN(RADIANS(User_Model_Calcs!B992))^2))*COS(RADIANS(User_Model_Calcs!B992))</f>
        <v>6042.5559384274065</v>
      </c>
      <c r="K992">
        <f ca="1">((Earth_Data!$B$1*(1-Earth_Data!$B$2^2))/SQRT(1-Earth_Data!$B$2^2*SIN(RADIANS(User_Model_Calcs!B992))^2))*SIN(RADIANS(User_Model_Calcs!B992))</f>
        <v>-2034.7686863781491</v>
      </c>
      <c r="L992">
        <f t="shared" ca="1" si="151"/>
        <v>-18.610424154925251</v>
      </c>
      <c r="M992">
        <f t="shared" ca="1" si="152"/>
        <v>6375.952154469901</v>
      </c>
      <c r="N992">
        <f ca="1">SQRT(User_Model_Calcs!M992^2+Sat_Data!$B$3^2-2*User_Model_Calcs!M992*Sat_Data!$B$3*COS(RADIANS(L992))*COS(RADIANS(I992)))</f>
        <v>36669.40933114363</v>
      </c>
      <c r="O992">
        <f ca="1">DEGREES(ACOS(((Earth_Data!$B$1+Sat_Data!$B$2)/User_Model_Calcs!N992)*SQRT(1-COS(RADIANS(User_Model_Calcs!I992))^2*COS(RADIANS(User_Model_Calcs!B992))^2)))</f>
        <v>56.990191519549612</v>
      </c>
      <c r="P992">
        <f t="shared" ca="1" si="149"/>
        <v>50.940777256386411</v>
      </c>
    </row>
    <row r="993" spans="1:16" x14ac:dyDescent="0.25">
      <c r="A993">
        <f t="shared" ca="1" si="155"/>
        <v>131.55489592291039</v>
      </c>
      <c r="B993">
        <f t="shared" ca="1" si="156"/>
        <v>-15.923685925428456</v>
      </c>
      <c r="C993" s="6">
        <v>20135.9375</v>
      </c>
      <c r="D993">
        <f t="shared" ca="1" si="147"/>
        <v>1.2</v>
      </c>
      <c r="E993" s="1">
        <v>0.65</v>
      </c>
      <c r="F993">
        <v>19.899999999999999</v>
      </c>
      <c r="G993">
        <f t="shared" ca="1" si="150"/>
        <v>46.089820015575185</v>
      </c>
      <c r="H993">
        <f t="shared" ca="1" si="148"/>
        <v>19.983634368175885</v>
      </c>
      <c r="I993">
        <f ca="1">User_Model_Calcs!A993-Sat_Data!$B$5</f>
        <v>21.55489592291039</v>
      </c>
      <c r="J993">
        <f ca="1">(Earth_Data!$B$1/SQRT(1-Earth_Data!$B$2^2*SIN(RADIANS(User_Model_Calcs!B993))^2))*COS(RADIANS(User_Model_Calcs!B993))</f>
        <v>6134.9437570523405</v>
      </c>
      <c r="K993">
        <f ca="1">((Earth_Data!$B$1*(1-Earth_Data!$B$2^2))/SQRT(1-Earth_Data!$B$2^2*SIN(RADIANS(User_Model_Calcs!B993))^2))*SIN(RADIANS(User_Model_Calcs!B993))</f>
        <v>-1738.6094019926709</v>
      </c>
      <c r="L993">
        <f t="shared" ca="1" si="151"/>
        <v>-15.822438774789658</v>
      </c>
      <c r="M993">
        <f t="shared" ca="1" si="152"/>
        <v>6376.5427588069069</v>
      </c>
      <c r="N993">
        <f ca="1">SQRT(User_Model_Calcs!M993^2+Sat_Data!$B$3^2-2*User_Model_Calcs!M993*Sat_Data!$B$3*COS(RADIANS(L993))*COS(RADIANS(I993)))</f>
        <v>36569.195398813863</v>
      </c>
      <c r="O993">
        <f ca="1">DEGREES(ACOS(((Earth_Data!$B$1+Sat_Data!$B$2)/User_Model_Calcs!N993)*SQRT(1-COS(RADIANS(User_Model_Calcs!I993))^2*COS(RADIANS(User_Model_Calcs!B993))^2)))</f>
        <v>58.952389619010106</v>
      </c>
      <c r="P993">
        <f t="shared" ca="1" si="149"/>
        <v>55.218357649778682</v>
      </c>
    </row>
    <row r="994" spans="1:16" x14ac:dyDescent="0.25">
      <c r="A994">
        <f t="shared" ca="1" si="155"/>
        <v>123.83169336862778</v>
      </c>
      <c r="B994">
        <f t="shared" ca="1" si="156"/>
        <v>-11.27851095728124</v>
      </c>
      <c r="C994" s="6">
        <v>20135.9375</v>
      </c>
      <c r="D994">
        <f t="shared" ca="1" si="147"/>
        <v>0.75</v>
      </c>
      <c r="E994" s="1">
        <v>0.65</v>
      </c>
      <c r="F994">
        <v>19.899999999999999</v>
      </c>
      <c r="G994">
        <f t="shared" ca="1" si="150"/>
        <v>42.007420362456692</v>
      </c>
      <c r="H994">
        <f t="shared" ca="1" si="148"/>
        <v>23.525244694645078</v>
      </c>
      <c r="I994">
        <f ca="1">User_Model_Calcs!A994-Sat_Data!$B$5</f>
        <v>13.831693368627782</v>
      </c>
      <c r="J994">
        <f ca="1">(Earth_Data!$B$1/SQRT(1-Earth_Data!$B$2^2*SIN(RADIANS(User_Model_Calcs!B994))^2))*COS(RADIANS(User_Model_Calcs!B994))</f>
        <v>6255.7668826995514</v>
      </c>
      <c r="K994">
        <f ca="1">((Earth_Data!$B$1*(1-Earth_Data!$B$2^2))/SQRT(1-Earth_Data!$B$2^2*SIN(RADIANS(User_Model_Calcs!B994))^2))*SIN(RADIANS(User_Model_Calcs!B994))</f>
        <v>-1239.2338416194432</v>
      </c>
      <c r="L994">
        <f t="shared" ca="1" si="151"/>
        <v>-11.20492342571473</v>
      </c>
      <c r="M994">
        <f t="shared" ca="1" si="152"/>
        <v>6377.3285790286309</v>
      </c>
      <c r="N994">
        <f ca="1">SQRT(User_Model_Calcs!M994^2+Sat_Data!$B$3^2-2*User_Model_Calcs!M994*Sat_Data!$B$3*COS(RADIANS(L994))*COS(RADIANS(I994)))</f>
        <v>36142.003419653469</v>
      </c>
      <c r="O994">
        <f ca="1">DEGREES(ACOS(((Earth_Data!$B$1+Sat_Data!$B$2)/User_Model_Calcs!N994)*SQRT(1-COS(RADIANS(User_Model_Calcs!I994))^2*COS(RADIANS(User_Model_Calcs!B994))^2)))</f>
        <v>69.13347936625911</v>
      </c>
      <c r="P994">
        <f t="shared" ca="1" si="149"/>
        <v>51.537941582900473</v>
      </c>
    </row>
    <row r="995" spans="1:16" x14ac:dyDescent="0.25">
      <c r="A995">
        <f t="shared" ca="1" si="155"/>
        <v>131.35084999480284</v>
      </c>
      <c r="B995">
        <f t="shared" ca="1" si="156"/>
        <v>-17.079929329774437</v>
      </c>
      <c r="C995" s="6">
        <v>20135.9375</v>
      </c>
      <c r="D995">
        <f t="shared" ca="1" si="147"/>
        <v>1.2</v>
      </c>
      <c r="E995" s="1">
        <v>0.65</v>
      </c>
      <c r="F995">
        <v>19.899999999999999</v>
      </c>
      <c r="G995">
        <f t="shared" ca="1" si="150"/>
        <v>46.089820015575185</v>
      </c>
      <c r="H995">
        <f t="shared" ca="1" si="148"/>
        <v>17.655401471407497</v>
      </c>
      <c r="I995">
        <f ca="1">User_Model_Calcs!A995-Sat_Data!$B$5</f>
        <v>21.350849994802843</v>
      </c>
      <c r="J995">
        <f ca="1">(Earth_Data!$B$1/SQRT(1-Earth_Data!$B$2^2*SIN(RADIANS(User_Model_Calcs!B995))^2))*COS(RADIANS(User_Model_Calcs!B995))</f>
        <v>6098.5994360733057</v>
      </c>
      <c r="K995">
        <f ca="1">((Earth_Data!$B$1*(1-Earth_Data!$B$2^2))/SQRT(1-Earth_Data!$B$2^2*SIN(RADIANS(User_Model_Calcs!B995))^2))*SIN(RADIANS(User_Model_Calcs!B995))</f>
        <v>-1861.2914764532106</v>
      </c>
      <c r="L995">
        <f t="shared" ca="1" si="151"/>
        <v>-16.972179984902542</v>
      </c>
      <c r="M995">
        <f t="shared" ca="1" si="152"/>
        <v>6376.3093590250946</v>
      </c>
      <c r="N995">
        <f ca="1">SQRT(User_Model_Calcs!M995^2+Sat_Data!$B$3^2-2*User_Model_Calcs!M995*Sat_Data!$B$3*COS(RADIANS(L995))*COS(RADIANS(I995)))</f>
        <v>36598.958245980823</v>
      </c>
      <c r="O995">
        <f ca="1">DEGREES(ACOS(((Earth_Data!$B$1+Sat_Data!$B$2)/User_Model_Calcs!N995)*SQRT(1-COS(RADIANS(User_Model_Calcs!I995))^2*COS(RADIANS(User_Model_Calcs!B995))^2)))</f>
        <v>58.356158394321106</v>
      </c>
      <c r="P995">
        <f t="shared" ca="1" si="149"/>
        <v>53.080825994348139</v>
      </c>
    </row>
    <row r="996" spans="1:16" x14ac:dyDescent="0.25">
      <c r="A996">
        <f t="shared" ca="1" si="155"/>
        <v>130.76901783777316</v>
      </c>
      <c r="B996">
        <f t="shared" ca="1" si="156"/>
        <v>-14.079686506047834</v>
      </c>
      <c r="C996" s="6">
        <v>20135.9375</v>
      </c>
      <c r="D996">
        <f t="shared" ca="1" si="147"/>
        <v>1.2</v>
      </c>
      <c r="E996" s="1">
        <v>0.65</v>
      </c>
      <c r="F996">
        <v>19.899999999999999</v>
      </c>
      <c r="G996">
        <f t="shared" ca="1" si="150"/>
        <v>46.089820015575185</v>
      </c>
      <c r="H996">
        <f t="shared" ca="1" si="148"/>
        <v>21.763208740148201</v>
      </c>
      <c r="I996">
        <f ca="1">User_Model_Calcs!A996-Sat_Data!$B$5</f>
        <v>20.769017837773163</v>
      </c>
      <c r="J996">
        <f ca="1">(Earth_Data!$B$1/SQRT(1-Earth_Data!$B$2^2*SIN(RADIANS(User_Model_Calcs!B996))^2))*COS(RADIANS(User_Model_Calcs!B996))</f>
        <v>6187.7558660915674</v>
      </c>
      <c r="K996">
        <f ca="1">((Earth_Data!$B$1*(1-Earth_Data!$B$2^2))/SQRT(1-Earth_Data!$B$2^2*SIN(RADIANS(User_Model_Calcs!B996))^2))*SIN(RADIANS(User_Model_Calcs!B996))</f>
        <v>-1541.5354693439699</v>
      </c>
      <c r="L996">
        <f t="shared" ca="1" si="151"/>
        <v>-13.989143067542642</v>
      </c>
      <c r="M996">
        <f t="shared" ca="1" si="152"/>
        <v>6376.8843694704183</v>
      </c>
      <c r="N996">
        <f ca="1">SQRT(User_Model_Calcs!M996^2+Sat_Data!$B$3^2-2*User_Model_Calcs!M996*Sat_Data!$B$3*COS(RADIANS(L996))*COS(RADIANS(I996)))</f>
        <v>36477.17870707612</v>
      </c>
      <c r="O996">
        <f ca="1">DEGREES(ACOS(((Earth_Data!$B$1+Sat_Data!$B$2)/User_Model_Calcs!N996)*SQRT(1-COS(RADIANS(User_Model_Calcs!I996))^2*COS(RADIANS(User_Model_Calcs!B996))^2)))</f>
        <v>60.858648308907</v>
      </c>
      <c r="P996">
        <f t="shared" ca="1" si="149"/>
        <v>57.321432811856717</v>
      </c>
    </row>
    <row r="997" spans="1:16" x14ac:dyDescent="0.25">
      <c r="A997">
        <f t="shared" ca="1" si="155"/>
        <v>122.79228505909026</v>
      </c>
      <c r="B997">
        <f t="shared" ca="1" si="156"/>
        <v>-15.727449891468989</v>
      </c>
      <c r="C997" s="6">
        <v>20135.9375</v>
      </c>
      <c r="D997">
        <f t="shared" ca="1" si="147"/>
        <v>1.2</v>
      </c>
      <c r="E997" s="1">
        <v>0.65</v>
      </c>
      <c r="F997">
        <v>19.899999999999999</v>
      </c>
      <c r="G997">
        <f t="shared" ca="1" si="150"/>
        <v>46.089820015575185</v>
      </c>
      <c r="H997">
        <f t="shared" ca="1" si="148"/>
        <v>22.442416795409351</v>
      </c>
      <c r="I997">
        <f ca="1">User_Model_Calcs!A997-Sat_Data!$B$5</f>
        <v>12.792285059090261</v>
      </c>
      <c r="J997">
        <f ca="1">(Earth_Data!$B$1/SQRT(1-Earth_Data!$B$2^2*SIN(RADIANS(User_Model_Calcs!B997))^2))*COS(RADIANS(User_Model_Calcs!B997))</f>
        <v>6140.86561052447</v>
      </c>
      <c r="K997">
        <f ca="1">((Earth_Data!$B$1*(1-Earth_Data!$B$2^2))/SQRT(1-Earth_Data!$B$2^2*SIN(RADIANS(User_Model_Calcs!B997))^2))*SIN(RADIANS(User_Model_Calcs!B997))</f>
        <v>-1717.7176047283324</v>
      </c>
      <c r="L997">
        <f t="shared" ca="1" si="151"/>
        <v>-15.627322807043866</v>
      </c>
      <c r="M997">
        <f t="shared" ca="1" si="152"/>
        <v>6376.5809189655638</v>
      </c>
      <c r="N997">
        <f ca="1">SQRT(User_Model_Calcs!M997^2+Sat_Data!$B$3^2-2*User_Model_Calcs!M997*Sat_Data!$B$3*COS(RADIANS(L997))*COS(RADIANS(I997)))</f>
        <v>36241.968499201605</v>
      </c>
      <c r="O997">
        <f ca="1">DEGREES(ACOS(((Earth_Data!$B$1+Sat_Data!$B$2)/User_Model_Calcs!N997)*SQRT(1-COS(RADIANS(User_Model_Calcs!I997))^2*COS(RADIANS(User_Model_Calcs!B997))^2)))</f>
        <v>66.349234781913751</v>
      </c>
      <c r="P997">
        <f t="shared" ca="1" si="149"/>
        <v>39.950983027714209</v>
      </c>
    </row>
    <row r="998" spans="1:16" x14ac:dyDescent="0.25">
      <c r="A998">
        <f t="shared" ca="1" si="155"/>
        <v>124.99022968430643</v>
      </c>
      <c r="B998">
        <f t="shared" ca="1" si="156"/>
        <v>-18.366719118183578</v>
      </c>
      <c r="C998" s="6">
        <v>20135.9375</v>
      </c>
      <c r="D998">
        <f t="shared" ca="1" si="147"/>
        <v>0.75</v>
      </c>
      <c r="E998" s="1">
        <v>0.65</v>
      </c>
      <c r="F998">
        <v>19.899999999999999</v>
      </c>
      <c r="G998">
        <f t="shared" ca="1" si="150"/>
        <v>42.007420362456692</v>
      </c>
      <c r="H998">
        <f t="shared" ca="1" si="148"/>
        <v>19.234843499850339</v>
      </c>
      <c r="I998">
        <f ca="1">User_Model_Calcs!A998-Sat_Data!$B$5</f>
        <v>14.990229684306428</v>
      </c>
      <c r="J998">
        <f ca="1">(Earth_Data!$B$1/SQRT(1-Earth_Data!$B$2^2*SIN(RADIANS(User_Model_Calcs!B998))^2))*COS(RADIANS(User_Model_Calcs!B998))</f>
        <v>6055.2451657782849</v>
      </c>
      <c r="K998">
        <f ca="1">((Earth_Data!$B$1*(1-Earth_Data!$B$2^2))/SQRT(1-Earth_Data!$B$2^2*SIN(RADIANS(User_Model_Calcs!B998))^2))*SIN(RADIANS(User_Model_Calcs!B998))</f>
        <v>-1996.9475568259224</v>
      </c>
      <c r="L998">
        <f t="shared" ca="1" si="151"/>
        <v>-18.251938525538034</v>
      </c>
      <c r="M998">
        <f t="shared" ca="1" si="152"/>
        <v>6376.0327447711798</v>
      </c>
      <c r="N998">
        <f ca="1">SQRT(User_Model_Calcs!M998^2+Sat_Data!$B$3^2-2*User_Model_Calcs!M998*Sat_Data!$B$3*COS(RADIANS(L998))*COS(RADIANS(I998)))</f>
        <v>36403.527266820522</v>
      </c>
      <c r="O998">
        <f ca="1">DEGREES(ACOS(((Earth_Data!$B$1+Sat_Data!$B$2)/User_Model_Calcs!N998)*SQRT(1-COS(RADIANS(User_Model_Calcs!I998))^2*COS(RADIANS(User_Model_Calcs!B998))^2)))</f>
        <v>62.442416428023144</v>
      </c>
      <c r="P998">
        <f t="shared" ca="1" si="149"/>
        <v>40.357493377406826</v>
      </c>
    </row>
    <row r="999" spans="1:16" x14ac:dyDescent="0.25">
      <c r="A999">
        <f t="shared" ca="1" si="155"/>
        <v>129.08553222388721</v>
      </c>
      <c r="B999">
        <f t="shared" ca="1" si="156"/>
        <v>-18.733008928803049</v>
      </c>
      <c r="C999" s="6">
        <v>20135.9375</v>
      </c>
      <c r="D999">
        <f t="shared" ca="1" si="147"/>
        <v>0.75</v>
      </c>
      <c r="E999" s="1">
        <v>0.65</v>
      </c>
      <c r="F999">
        <v>19.899999999999999</v>
      </c>
      <c r="G999">
        <f t="shared" ca="1" si="150"/>
        <v>42.007420362456692</v>
      </c>
      <c r="H999">
        <f t="shared" ca="1" si="148"/>
        <v>14.741944690437327</v>
      </c>
      <c r="I999">
        <f ca="1">User_Model_Calcs!A999-Sat_Data!$B$5</f>
        <v>19.085532223887213</v>
      </c>
      <c r="J999">
        <f ca="1">(Earth_Data!$B$1/SQRT(1-Earth_Data!$B$2^2*SIN(RADIANS(User_Model_Calcs!B999))^2))*COS(RADIANS(User_Model_Calcs!B999))</f>
        <v>6042.3471075485577</v>
      </c>
      <c r="K999">
        <f ca="1">((Earth_Data!$B$1*(1-Earth_Data!$B$2^2))/SQRT(1-Earth_Data!$B$2^2*SIN(RADIANS(User_Model_Calcs!B999))^2))*SIN(RADIANS(User_Model_Calcs!B999))</f>
        <v>-2035.3845860283541</v>
      </c>
      <c r="L999">
        <f t="shared" ca="1" si="151"/>
        <v>-18.616268253079795</v>
      </c>
      <c r="M999">
        <f t="shared" ca="1" si="152"/>
        <v>6375.9508295737533</v>
      </c>
      <c r="N999">
        <f ca="1">SQRT(User_Model_Calcs!M999^2+Sat_Data!$B$3^2-2*User_Model_Calcs!M999*Sat_Data!$B$3*COS(RADIANS(L999))*COS(RADIANS(I999)))</f>
        <v>36564.127204611534</v>
      </c>
      <c r="O999">
        <f ca="1">DEGREES(ACOS(((Earth_Data!$B$1+Sat_Data!$B$2)/User_Model_Calcs!N999)*SQRT(1-COS(RADIANS(User_Model_Calcs!I999))^2*COS(RADIANS(User_Model_Calcs!B999))^2)))</f>
        <v>59.038908274844964</v>
      </c>
      <c r="P999">
        <f t="shared" ca="1" si="149"/>
        <v>47.132256511706544</v>
      </c>
    </row>
    <row r="1000" spans="1:16" x14ac:dyDescent="0.25">
      <c r="A1000">
        <f t="shared" ca="1" si="155"/>
        <v>124.88769632689934</v>
      </c>
      <c r="B1000">
        <f t="shared" ca="1" si="156"/>
        <v>-13.611224769822059</v>
      </c>
      <c r="C1000" s="6">
        <v>20135.9375</v>
      </c>
      <c r="D1000">
        <f t="shared" ca="1" si="147"/>
        <v>0.75</v>
      </c>
      <c r="E1000" s="1">
        <v>0.65</v>
      </c>
      <c r="F1000">
        <v>19.899999999999999</v>
      </c>
      <c r="G1000">
        <f t="shared" ca="1" si="150"/>
        <v>42.007420362456692</v>
      </c>
      <c r="H1000">
        <f t="shared" ca="1" si="148"/>
        <v>21.362566004734113</v>
      </c>
      <c r="I1000">
        <f ca="1">User_Model_Calcs!A1000-Sat_Data!$B$5</f>
        <v>14.887696326899345</v>
      </c>
      <c r="J1000">
        <f ca="1">(Earth_Data!$B$1/SQRT(1-Earth_Data!$B$2^2*SIN(RADIANS(User_Model_Calcs!B1000))^2))*COS(RADIANS(User_Model_Calcs!B1000))</f>
        <v>6200.1588641683993</v>
      </c>
      <c r="K1000">
        <f ca="1">((Earth_Data!$B$1*(1-Earth_Data!$B$2^2))/SQRT(1-Earth_Data!$B$2^2*SIN(RADIANS(User_Model_Calcs!B1000))^2))*SIN(RADIANS(User_Model_Calcs!B1000))</f>
        <v>-1491.2118945034556</v>
      </c>
      <c r="L1000">
        <f t="shared" ca="1" si="151"/>
        <v>-13.523461561879536</v>
      </c>
      <c r="M1000">
        <f t="shared" ca="1" si="152"/>
        <v>6376.965019132108</v>
      </c>
      <c r="N1000">
        <f ca="1">SQRT(User_Model_Calcs!M1000^2+Sat_Data!$B$3^2-2*User_Model_Calcs!M1000*Sat_Data!$B$3*COS(RADIANS(L1000))*COS(RADIANS(I1000)))</f>
        <v>36237.867184657443</v>
      </c>
      <c r="O1000">
        <f ca="1">DEGREES(ACOS(((Earth_Data!$B$1+Sat_Data!$B$2)/User_Model_Calcs!N1000)*SQRT(1-COS(RADIANS(User_Model_Calcs!I1000))^2*COS(RADIANS(User_Model_Calcs!B1000))^2)))</f>
        <v>66.469230184472721</v>
      </c>
      <c r="P1000">
        <f t="shared" ca="1" si="149"/>
        <v>48.484437863585789</v>
      </c>
    </row>
    <row r="1001" spans="1:16" x14ac:dyDescent="0.25">
      <c r="A1001">
        <f t="shared" ca="1" si="155"/>
        <v>131.88907203738106</v>
      </c>
      <c r="B1001">
        <f t="shared" ca="1" si="156"/>
        <v>-13.952420780976064</v>
      </c>
      <c r="C1001" s="6">
        <v>20135.9375</v>
      </c>
      <c r="D1001">
        <f t="shared" ca="1" si="147"/>
        <v>1.2</v>
      </c>
      <c r="E1001" s="1">
        <v>0.65</v>
      </c>
      <c r="F1001">
        <v>19.899999999999999</v>
      </c>
      <c r="G1001">
        <f t="shared" ca="1" si="150"/>
        <v>46.089820015575185</v>
      </c>
      <c r="H1001">
        <f t="shared" ca="1" si="148"/>
        <v>18.917892459592508</v>
      </c>
      <c r="I1001">
        <f ca="1">User_Model_Calcs!A1001-Sat_Data!$B$5</f>
        <v>21.889072037381055</v>
      </c>
      <c r="J1001">
        <f ca="1">(Earth_Data!$B$1/SQRT(1-Earth_Data!$B$2^2*SIN(RADIANS(User_Model_Calcs!B1001))^2))*COS(RADIANS(User_Model_Calcs!B1001))</f>
        <v>6191.1661019725343</v>
      </c>
      <c r="K1001">
        <f ca="1">((Earth_Data!$B$1*(1-Earth_Data!$B$2^2))/SQRT(1-Earth_Data!$B$2^2*SIN(RADIANS(User_Model_Calcs!B1001))^2))*SIN(RADIANS(User_Model_Calcs!B1001))</f>
        <v>-1527.8740682781913</v>
      </c>
      <c r="L1001">
        <f t="shared" ca="1" si="151"/>
        <v>-13.862630296961099</v>
      </c>
      <c r="M1001">
        <f t="shared" ca="1" si="152"/>
        <v>6376.9065283043574</v>
      </c>
      <c r="N1001">
        <f ca="1">SQRT(User_Model_Calcs!M1001^2+Sat_Data!$B$3^2-2*User_Model_Calcs!M1001*Sat_Data!$B$3*COS(RADIANS(L1001))*COS(RADIANS(I1001)))</f>
        <v>36524.349631582998</v>
      </c>
      <c r="O1001">
        <f ca="1">DEGREES(ACOS(((Earth_Data!$B$1+Sat_Data!$B$2)/User_Model_Calcs!N1001)*SQRT(1-COS(RADIANS(User_Model_Calcs!I1001))^2*COS(RADIANS(User_Model_Calcs!B1001))^2)))</f>
        <v>59.87225651932053</v>
      </c>
      <c r="P1001">
        <f t="shared" ca="1" si="149"/>
        <v>59.030945092358905</v>
      </c>
    </row>
    <row r="1002" spans="1:16" x14ac:dyDescent="0.25">
      <c r="A1002">
        <f ca="1">130+(RAND()*5-2.5)</f>
        <v>127.63595561417928</v>
      </c>
      <c r="B1002">
        <f ca="1">-35+(RAND()*5-2.5)</f>
        <v>-37.263030609068409</v>
      </c>
      <c r="C1002" s="6">
        <v>20135.9375</v>
      </c>
      <c r="D1002">
        <v>1.2</v>
      </c>
      <c r="E1002" s="1">
        <v>0.65</v>
      </c>
      <c r="F1002">
        <v>19.899999999999999</v>
      </c>
      <c r="G1002">
        <f t="shared" si="150"/>
        <v>46.089820015575185</v>
      </c>
      <c r="H1002">
        <f ca="1">RAND()*(24-14)+14</f>
        <v>20.036029744826301</v>
      </c>
      <c r="I1002">
        <f ca="1">User_Model_Calcs!A1002-Sat_Data!$B$5</f>
        <v>17.635955614179281</v>
      </c>
      <c r="J1002">
        <f ca="1">(Earth_Data!$B$1/SQRT(1-Earth_Data!$B$2^2*SIN(RADIANS(User_Model_Calcs!B1002))^2))*COS(RADIANS(User_Model_Calcs!B1002))</f>
        <v>5082.3744985979965</v>
      </c>
      <c r="K1002">
        <f ca="1">((Earth_Data!$B$1*(1-Earth_Data!$B$2^2))/SQRT(1-Earth_Data!$B$2^2*SIN(RADIANS(User_Model_Calcs!B1002))^2))*SIN(RADIANS(User_Model_Calcs!B1002))</f>
        <v>-3840.6672433069157</v>
      </c>
      <c r="L1002">
        <f t="shared" ca="1" si="151"/>
        <v>-37.077744661402043</v>
      </c>
      <c r="M1002">
        <f t="shared" ca="1" si="152"/>
        <v>6370.3418603564733</v>
      </c>
      <c r="N1002">
        <f ca="1">SQRT(User_Model_Calcs!M1002^2+Sat_Data!$B$3^2-2*User_Model_Calcs!M1002*Sat_Data!$B$3*COS(RADIANS(L1002))*COS(RADIANS(I1002)))</f>
        <v>37549.319249517604</v>
      </c>
      <c r="O1002">
        <f ca="1">DEGREES(ACOS(((Earth_Data!$B$1+Sat_Data!$B$2)/User_Model_Calcs!N1002)*SQRT(1-COS(RADIANS(User_Model_Calcs!I1002))^2*COS(RADIANS(User_Model_Calcs!B1002))^2)))</f>
        <v>42.961060297670507</v>
      </c>
      <c r="P1002">
        <f t="shared" ca="1" si="149"/>
        <v>27.702079370427917</v>
      </c>
    </row>
    <row r="1003" spans="1:16" x14ac:dyDescent="0.25">
      <c r="A1003">
        <f t="shared" ref="A1003:A1066" ca="1" si="157">130+(RAND()*5-2.5)</f>
        <v>128.77579395294472</v>
      </c>
      <c r="B1003">
        <f t="shared" ref="B1003:B1066" ca="1" si="158">-35+(RAND()*5-2.5)</f>
        <v>-36.22675339249578</v>
      </c>
      <c r="C1003" s="6">
        <v>20135.9375</v>
      </c>
      <c r="D1003">
        <f t="shared" ref="D1003:D1066" ca="1" si="159">CHOOSE(RANDBETWEEN(1,3),0.75,1.2,3)</f>
        <v>3</v>
      </c>
      <c r="E1003" s="1">
        <v>0.65</v>
      </c>
      <c r="F1003">
        <v>19.899999999999999</v>
      </c>
      <c r="G1003">
        <f t="shared" ca="1" si="150"/>
        <v>54.048620189015942</v>
      </c>
      <c r="H1003">
        <f t="shared" ref="H1003:H1066" ca="1" si="160">RAND()*(24-14)+14</f>
        <v>20.428639933275662</v>
      </c>
      <c r="I1003">
        <f ca="1">User_Model_Calcs!A1003-Sat_Data!$B$5</f>
        <v>18.775793952944724</v>
      </c>
      <c r="J1003">
        <f ca="1">(Earth_Data!$B$1/SQRT(1-Earth_Data!$B$2^2*SIN(RADIANS(User_Model_Calcs!B1003))^2))*COS(RADIANS(User_Model_Calcs!B1003))</f>
        <v>5151.1719275696996</v>
      </c>
      <c r="K1003">
        <f ca="1">((Earth_Data!$B$1*(1-Earth_Data!$B$2^2))/SQRT(1-Earth_Data!$B$2^2*SIN(RADIANS(User_Model_Calcs!B1003))^2))*SIN(RADIANS(User_Model_Calcs!B1003))</f>
        <v>-3748.5192284697405</v>
      </c>
      <c r="L1003">
        <f t="shared" ca="1" si="151"/>
        <v>-36.043465001300575</v>
      </c>
      <c r="M1003">
        <f t="shared" ca="1" si="152"/>
        <v>6370.7117839052735</v>
      </c>
      <c r="N1003">
        <f ca="1">SQRT(User_Model_Calcs!M1003^2+Sat_Data!$B$3^2-2*User_Model_Calcs!M1003*Sat_Data!$B$3*COS(RADIANS(L1003))*COS(RADIANS(I1003)))</f>
        <v>37511.692795407282</v>
      </c>
      <c r="O1003">
        <f ca="1">DEGREES(ACOS(((Earth_Data!$B$1+Sat_Data!$B$2)/User_Model_Calcs!N1003)*SQRT(1-COS(RADIANS(User_Model_Calcs!I1003))^2*COS(RADIANS(User_Model_Calcs!B1003))^2)))</f>
        <v>43.484254426933944</v>
      </c>
      <c r="P1003">
        <f t="shared" ca="1" si="149"/>
        <v>29.90921195138295</v>
      </c>
    </row>
    <row r="1004" spans="1:16" x14ac:dyDescent="0.25">
      <c r="A1004">
        <f t="shared" ca="1" si="157"/>
        <v>131.17043496904802</v>
      </c>
      <c r="B1004">
        <f t="shared" ca="1" si="158"/>
        <v>-37.08812476889134</v>
      </c>
      <c r="C1004" s="6">
        <v>20135.9375</v>
      </c>
      <c r="D1004">
        <f t="shared" ca="1" si="159"/>
        <v>0.75</v>
      </c>
      <c r="E1004" s="1">
        <v>0.65</v>
      </c>
      <c r="F1004">
        <v>19.899999999999999</v>
      </c>
      <c r="G1004">
        <f t="shared" ca="1" si="150"/>
        <v>42.007420362456692</v>
      </c>
      <c r="H1004">
        <f t="shared" ca="1" si="160"/>
        <v>16.733926888359537</v>
      </c>
      <c r="I1004">
        <f ca="1">User_Model_Calcs!A1004-Sat_Data!$B$5</f>
        <v>21.170434969048017</v>
      </c>
      <c r="J1004">
        <f ca="1">(Earth_Data!$B$1/SQRT(1-Earth_Data!$B$2^2*SIN(RADIANS(User_Model_Calcs!B1004))^2))*COS(RADIANS(User_Model_Calcs!B1004))</f>
        <v>5094.1039101133456</v>
      </c>
      <c r="K1004">
        <f ca="1">((Earth_Data!$B$1*(1-Earth_Data!$B$2^2))/SQRT(1-Earth_Data!$B$2^2*SIN(RADIANS(User_Model_Calcs!B1004))^2))*SIN(RADIANS(User_Model_Calcs!B1004))</f>
        <v>-3825.2006294109301</v>
      </c>
      <c r="L1004">
        <f t="shared" ca="1" si="151"/>
        <v>-36.903159085324532</v>
      </c>
      <c r="M1004">
        <f t="shared" ca="1" si="152"/>
        <v>6370.4045791674689</v>
      </c>
      <c r="N1004">
        <f ca="1">SQRT(User_Model_Calcs!M1004^2+Sat_Data!$B$3^2-2*User_Model_Calcs!M1004*Sat_Data!$B$3*COS(RADIANS(L1004))*COS(RADIANS(I1004)))</f>
        <v>37653.841361831677</v>
      </c>
      <c r="O1004">
        <f ca="1">DEGREES(ACOS(((Earth_Data!$B$1+Sat_Data!$B$2)/User_Model_Calcs!N1004)*SQRT(1-COS(RADIANS(User_Model_Calcs!I1004))^2*COS(RADIANS(User_Model_Calcs!B1004))^2)))</f>
        <v>41.55008832402693</v>
      </c>
      <c r="P1004">
        <f t="shared" ca="1" si="149"/>
        <v>32.709042136853064</v>
      </c>
    </row>
    <row r="1005" spans="1:16" x14ac:dyDescent="0.25">
      <c r="A1005">
        <f t="shared" ca="1" si="157"/>
        <v>130.67047942578526</v>
      </c>
      <c r="B1005">
        <f t="shared" ca="1" si="158"/>
        <v>-36.078960030141111</v>
      </c>
      <c r="C1005" s="6">
        <v>20135.9375</v>
      </c>
      <c r="D1005">
        <f t="shared" ca="1" si="159"/>
        <v>0.75</v>
      </c>
      <c r="E1005" s="1">
        <v>0.65</v>
      </c>
      <c r="F1005">
        <v>19.899999999999999</v>
      </c>
      <c r="G1005">
        <f t="shared" ca="1" si="150"/>
        <v>42.007420362456692</v>
      </c>
      <c r="H1005">
        <f t="shared" ca="1" si="160"/>
        <v>20.00683991937181</v>
      </c>
      <c r="I1005">
        <f ca="1">User_Model_Calcs!A1005-Sat_Data!$B$5</f>
        <v>20.67047942578526</v>
      </c>
      <c r="J1005">
        <f ca="1">(Earth_Data!$B$1/SQRT(1-Earth_Data!$B$2^2*SIN(RADIANS(User_Model_Calcs!B1005))^2))*COS(RADIANS(User_Model_Calcs!B1005))</f>
        <v>5160.8466290195147</v>
      </c>
      <c r="K1005">
        <f ca="1">((Earth_Data!$B$1*(1-Earth_Data!$B$2^2))/SQRT(1-Earth_Data!$B$2^2*SIN(RADIANS(User_Model_Calcs!B1005))^2))*SIN(RADIANS(User_Model_Calcs!B1005))</f>
        <v>-3735.2775784470246</v>
      </c>
      <c r="L1005">
        <f t="shared" ca="1" si="151"/>
        <v>-35.895976075360267</v>
      </c>
      <c r="M1005">
        <f t="shared" ca="1" si="152"/>
        <v>6370.7642019078958</v>
      </c>
      <c r="N1005">
        <f ca="1">SQRT(User_Model_Calcs!M1005^2+Sat_Data!$B$3^2-2*User_Model_Calcs!M1005*Sat_Data!$B$3*COS(RADIANS(L1005))*COS(RADIANS(I1005)))</f>
        <v>37566.100595780837</v>
      </c>
      <c r="O1005">
        <f ca="1">DEGREES(ACOS(((Earth_Data!$B$1+Sat_Data!$B$2)/User_Model_Calcs!N1005)*SQRT(1-COS(RADIANS(User_Model_Calcs!I1005))^2*COS(RADIANS(User_Model_Calcs!B1005))^2)))</f>
        <v>42.738519534411985</v>
      </c>
      <c r="P1005">
        <f t="shared" ca="1" si="149"/>
        <v>32.645744892129571</v>
      </c>
    </row>
    <row r="1006" spans="1:16" x14ac:dyDescent="0.25">
      <c r="A1006">
        <f t="shared" ca="1" si="157"/>
        <v>127.85767157062206</v>
      </c>
      <c r="B1006">
        <f t="shared" ca="1" si="158"/>
        <v>-37.155647655296775</v>
      </c>
      <c r="C1006" s="6">
        <v>20135.9375</v>
      </c>
      <c r="D1006">
        <f t="shared" ca="1" si="159"/>
        <v>1.2</v>
      </c>
      <c r="E1006" s="1">
        <v>0.65</v>
      </c>
      <c r="F1006">
        <v>19.899999999999999</v>
      </c>
      <c r="G1006">
        <f t="shared" ca="1" si="150"/>
        <v>46.089820015575185</v>
      </c>
      <c r="H1006">
        <f t="shared" ca="1" si="160"/>
        <v>20.76343155328248</v>
      </c>
      <c r="I1006">
        <f ca="1">User_Model_Calcs!A1006-Sat_Data!$B$5</f>
        <v>17.85767157062206</v>
      </c>
      <c r="J1006">
        <f ca="1">(Earth_Data!$B$1/SQRT(1-Earth_Data!$B$2^2*SIN(RADIANS(User_Model_Calcs!B1006))^2))*COS(RADIANS(User_Model_Calcs!B1006))</f>
        <v>5089.5813750776933</v>
      </c>
      <c r="K1006">
        <f ca="1">((Earth_Data!$B$1*(1-Earth_Data!$B$2^2))/SQRT(1-Earth_Data!$B$2^2*SIN(RADIANS(User_Model_Calcs!B1006))^2))*SIN(RADIANS(User_Model_Calcs!B1006))</f>
        <v>-3831.1757471806231</v>
      </c>
      <c r="L1006">
        <f t="shared" ca="1" si="151"/>
        <v>-36.970557517394198</v>
      </c>
      <c r="M1006">
        <f t="shared" ca="1" si="152"/>
        <v>6370.3803794846308</v>
      </c>
      <c r="N1006">
        <f ca="1">SQRT(User_Model_Calcs!M1006^2+Sat_Data!$B$3^2-2*User_Model_Calcs!M1006*Sat_Data!$B$3*COS(RADIANS(L1006))*COS(RADIANS(I1006)))</f>
        <v>37548.354578241335</v>
      </c>
      <c r="O1006">
        <f ca="1">DEGREES(ACOS(((Earth_Data!$B$1+Sat_Data!$B$2)/User_Model_Calcs!N1006)*SQRT(1-COS(RADIANS(User_Model_Calcs!I1006))^2*COS(RADIANS(User_Model_Calcs!B1006))^2)))</f>
        <v>42.974866514892412</v>
      </c>
      <c r="P1006">
        <f t="shared" ca="1" si="149"/>
        <v>28.076300358570368</v>
      </c>
    </row>
    <row r="1007" spans="1:16" x14ac:dyDescent="0.25">
      <c r="A1007">
        <f t="shared" ca="1" si="157"/>
        <v>128.10714340852741</v>
      </c>
      <c r="B1007">
        <f t="shared" ca="1" si="158"/>
        <v>-32.53229057356085</v>
      </c>
      <c r="C1007" s="6">
        <v>20135.9375</v>
      </c>
      <c r="D1007">
        <f t="shared" ca="1" si="159"/>
        <v>1.2</v>
      </c>
      <c r="E1007" s="1">
        <v>0.65</v>
      </c>
      <c r="F1007">
        <v>19.899999999999999</v>
      </c>
      <c r="G1007">
        <f t="shared" ca="1" si="150"/>
        <v>46.089820015575185</v>
      </c>
      <c r="H1007">
        <f t="shared" ca="1" si="160"/>
        <v>23.349534779746893</v>
      </c>
      <c r="I1007">
        <f ca="1">User_Model_Calcs!A1007-Sat_Data!$B$5</f>
        <v>18.107143408527406</v>
      </c>
      <c r="J1007">
        <f ca="1">(Earth_Data!$B$1/SQRT(1-Earth_Data!$B$2^2*SIN(RADIANS(User_Model_Calcs!B1007))^2))*COS(RADIANS(User_Model_Calcs!B1007))</f>
        <v>5382.5495068950067</v>
      </c>
      <c r="K1007">
        <f ca="1">((Earth_Data!$B$1*(1-Earth_Data!$B$2^2))/SQRT(1-Earth_Data!$B$2^2*SIN(RADIANS(User_Model_Calcs!B1007))^2))*SIN(RADIANS(User_Model_Calcs!B1007))</f>
        <v>-3410.3439347586536</v>
      </c>
      <c r="L1007">
        <f t="shared" ca="1" si="151"/>
        <v>-32.358047498643593</v>
      </c>
      <c r="M1007">
        <f t="shared" ca="1" si="152"/>
        <v>6371.9922275157251</v>
      </c>
      <c r="N1007">
        <f ca="1">SQRT(User_Model_Calcs!M1007^2+Sat_Data!$B$3^2-2*User_Model_Calcs!M1007*Sat_Data!$B$3*COS(RADIANS(L1007))*COS(RADIANS(I1007)))</f>
        <v>37242.373656756892</v>
      </c>
      <c r="O1007">
        <f ca="1">DEGREES(ACOS(((Earth_Data!$B$1+Sat_Data!$B$2)/User_Model_Calcs!N1007)*SQRT(1-COS(RADIANS(User_Model_Calcs!I1007))^2*COS(RADIANS(User_Model_Calcs!B1007))^2)))</f>
        <v>47.369226177709933</v>
      </c>
      <c r="P1007">
        <f t="shared" ca="1" si="149"/>
        <v>31.301256656545998</v>
      </c>
    </row>
    <row r="1008" spans="1:16" x14ac:dyDescent="0.25">
      <c r="A1008">
        <f t="shared" ca="1" si="157"/>
        <v>130.54918825182483</v>
      </c>
      <c r="B1008">
        <f t="shared" ca="1" si="158"/>
        <v>-34.316720986170381</v>
      </c>
      <c r="C1008" s="6">
        <v>20135.9375</v>
      </c>
      <c r="D1008">
        <f t="shared" ca="1" si="159"/>
        <v>3</v>
      </c>
      <c r="E1008" s="1">
        <v>0.65</v>
      </c>
      <c r="F1008">
        <v>19.899999999999999</v>
      </c>
      <c r="G1008">
        <f t="shared" ca="1" si="150"/>
        <v>54.048620189015942</v>
      </c>
      <c r="H1008">
        <f t="shared" ca="1" si="160"/>
        <v>20.985043277829817</v>
      </c>
      <c r="I1008">
        <f ca="1">User_Model_Calcs!A1008-Sat_Data!$B$5</f>
        <v>20.54918825182483</v>
      </c>
      <c r="J1008">
        <f ca="1">(Earth_Data!$B$1/SQRT(1-Earth_Data!$B$2^2*SIN(RADIANS(User_Model_Calcs!B1008))^2))*COS(RADIANS(User_Model_Calcs!B1008))</f>
        <v>5273.5347609742357</v>
      </c>
      <c r="K1008">
        <f ca="1">((Earth_Data!$B$1*(1-Earth_Data!$B$2^2))/SQRT(1-Earth_Data!$B$2^2*SIN(RADIANS(User_Model_Calcs!B1008))^2))*SIN(RADIANS(User_Model_Calcs!B1008))</f>
        <v>-3575.5194386217736</v>
      </c>
      <c r="L1008">
        <f t="shared" ca="1" si="151"/>
        <v>-34.137738640168166</v>
      </c>
      <c r="M1008">
        <f t="shared" ca="1" si="152"/>
        <v>6371.3819639985295</v>
      </c>
      <c r="N1008">
        <f ca="1">SQRT(User_Model_Calcs!M1008^2+Sat_Data!$B$3^2-2*User_Model_Calcs!M1008*Sat_Data!$B$3*COS(RADIANS(L1008))*COS(RADIANS(I1008)))</f>
        <v>37443.254952210373</v>
      </c>
      <c r="O1008">
        <f ca="1">DEGREES(ACOS(((Earth_Data!$B$1+Sat_Data!$B$2)/User_Model_Calcs!N1008)*SQRT(1-COS(RADIANS(User_Model_Calcs!I1008))^2*COS(RADIANS(User_Model_Calcs!B1008))^2)))</f>
        <v>44.449328848322516</v>
      </c>
      <c r="P1008">
        <f t="shared" ca="1" si="149"/>
        <v>33.62097258627211</v>
      </c>
    </row>
    <row r="1009" spans="1:16" x14ac:dyDescent="0.25">
      <c r="A1009">
        <f t="shared" ca="1" si="157"/>
        <v>129.08569512140176</v>
      </c>
      <c r="B1009">
        <f t="shared" ca="1" si="158"/>
        <v>-34.351566382071319</v>
      </c>
      <c r="C1009" s="6">
        <v>20135.9375</v>
      </c>
      <c r="D1009">
        <f t="shared" ca="1" si="159"/>
        <v>3</v>
      </c>
      <c r="E1009" s="1">
        <v>0.65</v>
      </c>
      <c r="F1009">
        <v>19.899999999999999</v>
      </c>
      <c r="G1009">
        <f t="shared" ca="1" si="150"/>
        <v>54.048620189015942</v>
      </c>
      <c r="H1009">
        <f t="shared" ca="1" si="160"/>
        <v>22.73540097313623</v>
      </c>
      <c r="I1009">
        <f ca="1">User_Model_Calcs!A1009-Sat_Data!$B$5</f>
        <v>19.085695121401756</v>
      </c>
      <c r="J1009">
        <f ca="1">(Earth_Data!$B$1/SQRT(1-Earth_Data!$B$2^2*SIN(RADIANS(User_Model_Calcs!B1009))^2))*COS(RADIANS(User_Model_Calcs!B1009))</f>
        <v>5271.3546349139397</v>
      </c>
      <c r="K1009">
        <f ca="1">((Earth_Data!$B$1*(1-Earth_Data!$B$2^2))/SQRT(1-Earth_Data!$B$2^2*SIN(RADIANS(User_Model_Calcs!B1009))^2))*SIN(RADIANS(User_Model_Calcs!B1009))</f>
        <v>-3578.7112963651844</v>
      </c>
      <c r="L1009">
        <f t="shared" ca="1" si="151"/>
        <v>-34.172498318453478</v>
      </c>
      <c r="M1009">
        <f t="shared" ca="1" si="152"/>
        <v>6371.3698864341923</v>
      </c>
      <c r="N1009">
        <f ca="1">SQRT(User_Model_Calcs!M1009^2+Sat_Data!$B$3^2-2*User_Model_Calcs!M1009*Sat_Data!$B$3*COS(RADIANS(L1009))*COS(RADIANS(I1009)))</f>
        <v>37394.117566454115</v>
      </c>
      <c r="O1009">
        <f ca="1">DEGREES(ACOS(((Earth_Data!$B$1+Sat_Data!$B$2)/User_Model_Calcs!N1009)*SQRT(1-COS(RADIANS(User_Model_Calcs!I1009))^2*COS(RADIANS(User_Model_Calcs!B1009))^2)))</f>
        <v>45.145305535064821</v>
      </c>
      <c r="P1009">
        <f t="shared" ca="1" si="149"/>
        <v>31.516000291646041</v>
      </c>
    </row>
    <row r="1010" spans="1:16" x14ac:dyDescent="0.25">
      <c r="A1010">
        <f t="shared" ca="1" si="157"/>
        <v>128.22640564417262</v>
      </c>
      <c r="B1010">
        <f t="shared" ca="1" si="158"/>
        <v>-32.812760889807784</v>
      </c>
      <c r="C1010" s="6">
        <v>20135.9375</v>
      </c>
      <c r="D1010">
        <f t="shared" ca="1" si="159"/>
        <v>0.75</v>
      </c>
      <c r="E1010" s="1">
        <v>0.65</v>
      </c>
      <c r="F1010">
        <v>19.899999999999999</v>
      </c>
      <c r="G1010">
        <f t="shared" ca="1" si="150"/>
        <v>42.007420362456692</v>
      </c>
      <c r="H1010">
        <f t="shared" ca="1" si="160"/>
        <v>23.380727506644682</v>
      </c>
      <c r="I1010">
        <f ca="1">User_Model_Calcs!A1010-Sat_Data!$B$5</f>
        <v>18.226405644172615</v>
      </c>
      <c r="J1010">
        <f ca="1">(Earth_Data!$B$1/SQRT(1-Earth_Data!$B$2^2*SIN(RADIANS(User_Model_Calcs!B1010))^2))*COS(RADIANS(User_Model_Calcs!B1010))</f>
        <v>5365.7585541272656</v>
      </c>
      <c r="K1010">
        <f ca="1">((Earth_Data!$B$1*(1-Earth_Data!$B$2^2))/SQRT(1-Earth_Data!$B$2^2*SIN(RADIANS(User_Model_Calcs!B1010))^2))*SIN(RADIANS(User_Model_Calcs!B1010))</f>
        <v>-3436.5261382202298</v>
      </c>
      <c r="L1010">
        <f t="shared" ca="1" si="151"/>
        <v>-32.637727832165382</v>
      </c>
      <c r="M1010">
        <f t="shared" ca="1" si="152"/>
        <v>6371.8974222644838</v>
      </c>
      <c r="N1010">
        <f ca="1">SQRT(User_Model_Calcs!M1010^2+Sat_Data!$B$3^2-2*User_Model_Calcs!M1010*Sat_Data!$B$3*COS(RADIANS(L1010))*COS(RADIANS(I1010)))</f>
        <v>37264.361970054364</v>
      </c>
      <c r="O1010">
        <f ca="1">DEGREES(ACOS(((Earth_Data!$B$1+Sat_Data!$B$2)/User_Model_Calcs!N1010)*SQRT(1-COS(RADIANS(User_Model_Calcs!I1010))^2*COS(RADIANS(User_Model_Calcs!B1010))^2)))</f>
        <v>47.040540353029805</v>
      </c>
      <c r="P1010">
        <f t="shared" ca="1" si="149"/>
        <v>31.285829540648866</v>
      </c>
    </row>
    <row r="1011" spans="1:16" x14ac:dyDescent="0.25">
      <c r="A1011">
        <f t="shared" ca="1" si="157"/>
        <v>131.79696140902686</v>
      </c>
      <c r="B1011">
        <f t="shared" ca="1" si="158"/>
        <v>-33.734700028468929</v>
      </c>
      <c r="C1011" s="6">
        <v>20135.9375</v>
      </c>
      <c r="D1011">
        <f t="shared" ca="1" si="159"/>
        <v>0.75</v>
      </c>
      <c r="E1011" s="1">
        <v>0.65</v>
      </c>
      <c r="F1011">
        <v>19.899999999999999</v>
      </c>
      <c r="G1011">
        <f t="shared" ca="1" si="150"/>
        <v>42.007420362456692</v>
      </c>
      <c r="H1011">
        <f t="shared" ca="1" si="160"/>
        <v>14.078547335010306</v>
      </c>
      <c r="I1011">
        <f ca="1">User_Model_Calcs!A1011-Sat_Data!$B$5</f>
        <v>21.796961409026864</v>
      </c>
      <c r="J1011">
        <f ca="1">(Earth_Data!$B$1/SQRT(1-Earth_Data!$B$2^2*SIN(RADIANS(User_Model_Calcs!B1011))^2))*COS(RADIANS(User_Model_Calcs!B1011))</f>
        <v>5309.6598106650827</v>
      </c>
      <c r="K1011">
        <f ca="1">((Earth_Data!$B$1*(1-Earth_Data!$B$2^2))/SQRT(1-Earth_Data!$B$2^2*SIN(RADIANS(User_Model_Calcs!B1011))^2))*SIN(RADIANS(User_Model_Calcs!B1011))</f>
        <v>-3522.0136657376493</v>
      </c>
      <c r="L1011">
        <f t="shared" ca="1" si="151"/>
        <v>-33.557188323068409</v>
      </c>
      <c r="M1011">
        <f t="shared" ca="1" si="152"/>
        <v>6371.5828148612109</v>
      </c>
      <c r="N1011">
        <f ca="1">SQRT(User_Model_Calcs!M1011^2+Sat_Data!$B$3^2-2*User_Model_Calcs!M1011*Sat_Data!$B$3*COS(RADIANS(L1011))*COS(RADIANS(I1011)))</f>
        <v>37452.226418892176</v>
      </c>
      <c r="O1011">
        <f ca="1">DEGREES(ACOS(((Earth_Data!$B$1+Sat_Data!$B$2)/User_Model_Calcs!N1011)*SQRT(1-COS(RADIANS(User_Model_Calcs!I1011))^2*COS(RADIANS(User_Model_Calcs!B1011))^2)))</f>
        <v>44.326496893743119</v>
      </c>
      <c r="P1011">
        <f t="shared" ca="1" si="149"/>
        <v>35.757913387434833</v>
      </c>
    </row>
    <row r="1012" spans="1:16" x14ac:dyDescent="0.25">
      <c r="A1012">
        <f t="shared" ca="1" si="157"/>
        <v>130.25868125867507</v>
      </c>
      <c r="B1012">
        <f t="shared" ca="1" si="158"/>
        <v>-37.237587265129065</v>
      </c>
      <c r="C1012" s="6">
        <v>20135.9375</v>
      </c>
      <c r="D1012">
        <f t="shared" ca="1" si="159"/>
        <v>1.2</v>
      </c>
      <c r="E1012" s="1">
        <v>0.65</v>
      </c>
      <c r="F1012">
        <v>19.899999999999999</v>
      </c>
      <c r="G1012">
        <f t="shared" ca="1" si="150"/>
        <v>46.089820015575185</v>
      </c>
      <c r="H1012">
        <f t="shared" ca="1" si="160"/>
        <v>17.992255656385247</v>
      </c>
      <c r="I1012">
        <f ca="1">User_Model_Calcs!A1012-Sat_Data!$B$5</f>
        <v>20.258681258675068</v>
      </c>
      <c r="J1012">
        <f ca="1">(Earth_Data!$B$1/SQRT(1-Earth_Data!$B$2^2*SIN(RADIANS(User_Model_Calcs!B1012))^2))*COS(RADIANS(User_Model_Calcs!B1012))</f>
        <v>5084.0837174663957</v>
      </c>
      <c r="K1012">
        <f ca="1">((Earth_Data!$B$1*(1-Earth_Data!$B$2^2))/SQRT(1-Earth_Data!$B$2^2*SIN(RADIANS(User_Model_Calcs!B1012))^2))*SIN(RADIANS(User_Model_Calcs!B1012))</f>
        <v>-3838.4195315456932</v>
      </c>
      <c r="L1012">
        <f t="shared" ca="1" si="151"/>
        <v>-37.052347478081074</v>
      </c>
      <c r="M1012">
        <f t="shared" ca="1" si="152"/>
        <v>6370.3509908291853</v>
      </c>
      <c r="N1012">
        <f ca="1">SQRT(User_Model_Calcs!M1012^2+Sat_Data!$B$3^2-2*User_Model_Calcs!M1012*Sat_Data!$B$3*COS(RADIANS(L1012))*COS(RADIANS(I1012)))</f>
        <v>37632.245231230598</v>
      </c>
      <c r="O1012">
        <f ca="1">DEGREES(ACOS(((Earth_Data!$B$1+Sat_Data!$B$2)/User_Model_Calcs!N1012)*SQRT(1-COS(RADIANS(User_Model_Calcs!I1012))^2*COS(RADIANS(User_Model_Calcs!B1012))^2)))</f>
        <v>41.838087734327083</v>
      </c>
      <c r="P1012">
        <f t="shared" ca="1" si="149"/>
        <v>31.380947880649263</v>
      </c>
    </row>
    <row r="1013" spans="1:16" x14ac:dyDescent="0.25">
      <c r="A1013">
        <f t="shared" ca="1" si="157"/>
        <v>127.76501507816492</v>
      </c>
      <c r="B1013">
        <f t="shared" ca="1" si="158"/>
        <v>-35.644548606386159</v>
      </c>
      <c r="C1013" s="6">
        <v>20135.9375</v>
      </c>
      <c r="D1013">
        <f t="shared" ca="1" si="159"/>
        <v>3</v>
      </c>
      <c r="E1013" s="1">
        <v>0.65</v>
      </c>
      <c r="F1013">
        <v>19.899999999999999</v>
      </c>
      <c r="G1013">
        <f t="shared" ca="1" si="150"/>
        <v>54.048620189015942</v>
      </c>
      <c r="H1013">
        <f t="shared" ca="1" si="160"/>
        <v>17.762204590272361</v>
      </c>
      <c r="I1013">
        <f ca="1">User_Model_Calcs!A1013-Sat_Data!$B$5</f>
        <v>17.765015078164922</v>
      </c>
      <c r="J1013">
        <f ca="1">(Earth_Data!$B$1/SQRT(1-Earth_Data!$B$2^2*SIN(RADIANS(User_Model_Calcs!B1013))^2))*COS(RADIANS(User_Model_Calcs!B1013))</f>
        <v>5189.0840904603128</v>
      </c>
      <c r="K1013">
        <f ca="1">((Earth_Data!$B$1*(1-Earth_Data!$B$2^2))/SQRT(1-Earth_Data!$B$2^2*SIN(RADIANS(User_Model_Calcs!B1013))^2))*SIN(RADIANS(User_Model_Calcs!B1013))</f>
        <v>-3696.2141886417257</v>
      </c>
      <c r="L1013">
        <f t="shared" ca="1" si="151"/>
        <v>-35.462487562224446</v>
      </c>
      <c r="M1013">
        <f t="shared" ca="1" si="152"/>
        <v>6370.917753839296</v>
      </c>
      <c r="N1013">
        <f ca="1">SQRT(User_Model_Calcs!M1013^2+Sat_Data!$B$3^2-2*User_Model_Calcs!M1013*Sat_Data!$B$3*COS(RADIANS(L1013))*COS(RADIANS(I1013)))</f>
        <v>37439.053014442099</v>
      </c>
      <c r="O1013">
        <f ca="1">DEGREES(ACOS(((Earth_Data!$B$1+Sat_Data!$B$2)/User_Model_Calcs!N1013)*SQRT(1-COS(RADIANS(User_Model_Calcs!I1013))^2*COS(RADIANS(User_Model_Calcs!B1013))^2)))</f>
        <v>44.500901796349126</v>
      </c>
      <c r="P1013">
        <f t="shared" ca="1" si="149"/>
        <v>28.801449034524754</v>
      </c>
    </row>
    <row r="1014" spans="1:16" x14ac:dyDescent="0.25">
      <c r="A1014">
        <f t="shared" ca="1" si="157"/>
        <v>127.70627862264068</v>
      </c>
      <c r="B1014">
        <f t="shared" ca="1" si="158"/>
        <v>-36.148298488036723</v>
      </c>
      <c r="C1014" s="6">
        <v>20135.9375</v>
      </c>
      <c r="D1014">
        <f t="shared" ca="1" si="159"/>
        <v>0.75</v>
      </c>
      <c r="E1014" s="1">
        <v>0.65</v>
      </c>
      <c r="F1014">
        <v>19.899999999999999</v>
      </c>
      <c r="G1014">
        <f t="shared" ca="1" si="150"/>
        <v>42.007420362456692</v>
      </c>
      <c r="H1014">
        <f t="shared" ca="1" si="160"/>
        <v>18.261336494278297</v>
      </c>
      <c r="I1014">
        <f ca="1">User_Model_Calcs!A1014-Sat_Data!$B$5</f>
        <v>17.706278622640681</v>
      </c>
      <c r="J1014">
        <f ca="1">(Earth_Data!$B$1/SQRT(1-Earth_Data!$B$2^2*SIN(RADIANS(User_Model_Calcs!B1014))^2))*COS(RADIANS(User_Model_Calcs!B1014))</f>
        <v>5156.3119473603829</v>
      </c>
      <c r="K1014">
        <f ca="1">((Earth_Data!$B$1*(1-Earth_Data!$B$2^2))/SQRT(1-Earth_Data!$B$2^2*SIN(RADIANS(User_Model_Calcs!B1014))^2))*SIN(RADIANS(User_Model_Calcs!B1014))</f>
        <v>-3741.4930729399716</v>
      </c>
      <c r="L1014">
        <f t="shared" ca="1" si="151"/>
        <v>-35.965171099366898</v>
      </c>
      <c r="M1014">
        <f t="shared" ca="1" si="152"/>
        <v>6370.7396205895293</v>
      </c>
      <c r="N1014">
        <f ca="1">SQRT(User_Model_Calcs!M1014^2+Sat_Data!$B$3^2-2*User_Model_Calcs!M1014*Sat_Data!$B$3*COS(RADIANS(L1014))*COS(RADIANS(I1014)))</f>
        <v>37472.342731661513</v>
      </c>
      <c r="O1014">
        <f ca="1">DEGREES(ACOS(((Earth_Data!$B$1+Sat_Data!$B$2)/User_Model_Calcs!N1014)*SQRT(1-COS(RADIANS(User_Model_Calcs!I1014))^2*COS(RADIANS(User_Model_Calcs!B1014))^2)))</f>
        <v>44.031193657681179</v>
      </c>
      <c r="P1014">
        <f t="shared" ca="1" si="149"/>
        <v>28.423745893536982</v>
      </c>
    </row>
    <row r="1015" spans="1:16" x14ac:dyDescent="0.25">
      <c r="A1015">
        <f t="shared" ca="1" si="157"/>
        <v>129.55547157442919</v>
      </c>
      <c r="B1015">
        <f t="shared" ca="1" si="158"/>
        <v>-33.653279861188729</v>
      </c>
      <c r="C1015" s="6">
        <v>20135.9375</v>
      </c>
      <c r="D1015">
        <f t="shared" ca="1" si="159"/>
        <v>3</v>
      </c>
      <c r="E1015" s="1">
        <v>0.65</v>
      </c>
      <c r="F1015">
        <v>19.899999999999999</v>
      </c>
      <c r="G1015">
        <f t="shared" ca="1" si="150"/>
        <v>54.048620189015942</v>
      </c>
      <c r="H1015">
        <f t="shared" ca="1" si="160"/>
        <v>17.158429235238785</v>
      </c>
      <c r="I1015">
        <f ca="1">User_Model_Calcs!A1015-Sat_Data!$B$5</f>
        <v>19.555471574429191</v>
      </c>
      <c r="J1015">
        <f ca="1">(Earth_Data!$B$1/SQRT(1-Earth_Data!$B$2^2*SIN(RADIANS(User_Model_Calcs!B1015))^2))*COS(RADIANS(User_Model_Calcs!B1015))</f>
        <v>5314.6697521202741</v>
      </c>
      <c r="K1015">
        <f ca="1">((Earth_Data!$B$1*(1-Earth_Data!$B$2^2))/SQRT(1-Earth_Data!$B$2^2*SIN(RADIANS(User_Model_Calcs!B1015))^2))*SIN(RADIANS(User_Model_Calcs!B1015))</f>
        <v>-3514.4998681385141</v>
      </c>
      <c r="L1015">
        <f t="shared" ca="1" si="151"/>
        <v>-33.47597972031928</v>
      </c>
      <c r="M1015">
        <f t="shared" ca="1" si="152"/>
        <v>6371.6107772876248</v>
      </c>
      <c r="N1015">
        <f ca="1">SQRT(User_Model_Calcs!M1015^2+Sat_Data!$B$3^2-2*User_Model_Calcs!M1015*Sat_Data!$B$3*COS(RADIANS(L1015))*COS(RADIANS(I1015)))</f>
        <v>37364.247193237927</v>
      </c>
      <c r="O1015">
        <f ca="1">DEGREES(ACOS(((Earth_Data!$B$1+Sat_Data!$B$2)/User_Model_Calcs!N1015)*SQRT(1-COS(RADIANS(User_Model_Calcs!I1015))^2*COS(RADIANS(User_Model_Calcs!B1015))^2)))</f>
        <v>45.577243681706868</v>
      </c>
      <c r="P1015">
        <f t="shared" ca="1" si="149"/>
        <v>32.659007109653515</v>
      </c>
    </row>
    <row r="1016" spans="1:16" x14ac:dyDescent="0.25">
      <c r="A1016">
        <f t="shared" ca="1" si="157"/>
        <v>130.42729623905373</v>
      </c>
      <c r="B1016">
        <f t="shared" ca="1" si="158"/>
        <v>-32.774787946891536</v>
      </c>
      <c r="C1016" s="6">
        <v>20135.9375</v>
      </c>
      <c r="D1016">
        <f t="shared" ca="1" si="159"/>
        <v>1.2</v>
      </c>
      <c r="E1016" s="1">
        <v>0.65</v>
      </c>
      <c r="F1016">
        <v>19.899999999999999</v>
      </c>
      <c r="G1016">
        <f t="shared" ca="1" si="150"/>
        <v>46.089820015575185</v>
      </c>
      <c r="H1016">
        <f t="shared" ca="1" si="160"/>
        <v>22.125842837422404</v>
      </c>
      <c r="I1016">
        <f ca="1">User_Model_Calcs!A1016-Sat_Data!$B$5</f>
        <v>20.427296239053732</v>
      </c>
      <c r="J1016">
        <f ca="1">(Earth_Data!$B$1/SQRT(1-Earth_Data!$B$2^2*SIN(RADIANS(User_Model_Calcs!B1016))^2))*COS(RADIANS(User_Model_Calcs!B1016))</f>
        <v>5368.0394279552538</v>
      </c>
      <c r="K1016">
        <f ca="1">((Earth_Data!$B$1*(1-Earth_Data!$B$2^2))/SQRT(1-Earth_Data!$B$2^2*SIN(RADIANS(User_Model_Calcs!B1016))^2))*SIN(RADIANS(User_Model_Calcs!B1016))</f>
        <v>-3432.9860701391358</v>
      </c>
      <c r="L1016">
        <f t="shared" ca="1" si="151"/>
        <v>-32.599860869048491</v>
      </c>
      <c r="M1016">
        <f t="shared" ca="1" si="152"/>
        <v>6371.9102832550552</v>
      </c>
      <c r="N1016">
        <f ca="1">SQRT(User_Model_Calcs!M1016^2+Sat_Data!$B$3^2-2*User_Model_Calcs!M1016*Sat_Data!$B$3*COS(RADIANS(L1016))*COS(RADIANS(I1016)))</f>
        <v>37339.050148352217</v>
      </c>
      <c r="O1016">
        <f ca="1">DEGREES(ACOS(((Earth_Data!$B$1+Sat_Data!$B$2)/User_Model_Calcs!N1016)*SQRT(1-COS(RADIANS(User_Model_Calcs!I1016))^2*COS(RADIANS(User_Model_Calcs!B1016))^2)))</f>
        <v>45.946164412691147</v>
      </c>
      <c r="P1016">
        <f t="shared" ca="1" si="149"/>
        <v>34.527851366773412</v>
      </c>
    </row>
    <row r="1017" spans="1:16" x14ac:dyDescent="0.25">
      <c r="A1017">
        <f t="shared" ca="1" si="157"/>
        <v>131.8383913356171</v>
      </c>
      <c r="B1017">
        <f t="shared" ca="1" si="158"/>
        <v>-34.246089124109076</v>
      </c>
      <c r="C1017" s="6">
        <v>20135.9375</v>
      </c>
      <c r="D1017">
        <f t="shared" ca="1" si="159"/>
        <v>1.2</v>
      </c>
      <c r="E1017" s="1">
        <v>0.65</v>
      </c>
      <c r="F1017">
        <v>19.899999999999999</v>
      </c>
      <c r="G1017">
        <f t="shared" ca="1" si="150"/>
        <v>46.089820015575185</v>
      </c>
      <c r="H1017">
        <f t="shared" ca="1" si="160"/>
        <v>14.041919633965026</v>
      </c>
      <c r="I1017">
        <f ca="1">User_Model_Calcs!A1017-Sat_Data!$B$5</f>
        <v>21.838391335617104</v>
      </c>
      <c r="J1017">
        <f ca="1">(Earth_Data!$B$1/SQRT(1-Earth_Data!$B$2^2*SIN(RADIANS(User_Model_Calcs!B1017))^2))*COS(RADIANS(User_Model_Calcs!B1017))</f>
        <v>5277.9478963427582</v>
      </c>
      <c r="K1017">
        <f ca="1">((Earth_Data!$B$1*(1-Earth_Data!$B$2^2))/SQRT(1-Earth_Data!$B$2^2*SIN(RADIANS(User_Model_Calcs!B1017))^2))*SIN(RADIANS(User_Model_Calcs!B1017))</f>
        <v>-3569.0455118194809</v>
      </c>
      <c r="L1017">
        <f t="shared" ca="1" si="151"/>
        <v>-34.067281337552892</v>
      </c>
      <c r="M1017">
        <f t="shared" ca="1" si="152"/>
        <v>6371.4064273084741</v>
      </c>
      <c r="N1017">
        <f ca="1">SQRT(User_Model_Calcs!M1017^2+Sat_Data!$B$3^2-2*User_Model_Calcs!M1017*Sat_Data!$B$3*COS(RADIANS(L1017))*COS(RADIANS(I1017)))</f>
        <v>37486.926338284946</v>
      </c>
      <c r="O1017">
        <f ca="1">DEGREES(ACOS(((Earth_Data!$B$1+Sat_Data!$B$2)/User_Model_Calcs!N1017)*SQRT(1-COS(RADIANS(User_Model_Calcs!I1017))^2*COS(RADIANS(User_Model_Calcs!B1017))^2)))</f>
        <v>43.838715084250744</v>
      </c>
      <c r="P1017">
        <f t="shared" ca="1" si="149"/>
        <v>35.455729360538797</v>
      </c>
    </row>
    <row r="1018" spans="1:16" x14ac:dyDescent="0.25">
      <c r="A1018">
        <f t="shared" ca="1" si="157"/>
        <v>129.16385542111652</v>
      </c>
      <c r="B1018">
        <f t="shared" ca="1" si="158"/>
        <v>-35.442270693223023</v>
      </c>
      <c r="C1018" s="6">
        <v>20135.9375</v>
      </c>
      <c r="D1018">
        <f t="shared" ca="1" si="159"/>
        <v>1.2</v>
      </c>
      <c r="E1018" s="1">
        <v>0.65</v>
      </c>
      <c r="F1018">
        <v>19.899999999999999</v>
      </c>
      <c r="G1018">
        <f t="shared" ca="1" si="150"/>
        <v>46.089820015575185</v>
      </c>
      <c r="H1018">
        <f t="shared" ca="1" si="160"/>
        <v>23.871331450126455</v>
      </c>
      <c r="I1018">
        <f ca="1">User_Model_Calcs!A1018-Sat_Data!$B$5</f>
        <v>19.163855421116523</v>
      </c>
      <c r="J1018">
        <f ca="1">(Earth_Data!$B$1/SQRT(1-Earth_Data!$B$2^2*SIN(RADIANS(User_Model_Calcs!B1018))^2))*COS(RADIANS(User_Model_Calcs!B1018))</f>
        <v>5202.1305563086371</v>
      </c>
      <c r="K1018">
        <f ca="1">((Earth_Data!$B$1*(1-Earth_Data!$B$2^2))/SQRT(1-Earth_Data!$B$2^2*SIN(RADIANS(User_Model_Calcs!B1018))^2))*SIN(RADIANS(User_Model_Calcs!B1018))</f>
        <v>-3677.9529995854118</v>
      </c>
      <c r="L1018">
        <f t="shared" ca="1" si="151"/>
        <v>-35.260653641899516</v>
      </c>
      <c r="M1018">
        <f t="shared" ca="1" si="152"/>
        <v>6370.9889806873261</v>
      </c>
      <c r="N1018">
        <f ca="1">SQRT(User_Model_Calcs!M1018^2+Sat_Data!$B$3^2-2*User_Model_Calcs!M1018*Sat_Data!$B$3*COS(RADIANS(L1018))*COS(RADIANS(I1018)))</f>
        <v>37470.36027895585</v>
      </c>
      <c r="O1018">
        <f ca="1">DEGREES(ACOS(((Earth_Data!$B$1+Sat_Data!$B$2)/User_Model_Calcs!N1018)*SQRT(1-COS(RADIANS(User_Model_Calcs!I1018))^2*COS(RADIANS(User_Model_Calcs!B1018))^2)))</f>
        <v>44.062907274578201</v>
      </c>
      <c r="P1018">
        <f t="shared" ca="1" si="149"/>
        <v>30.934703461922968</v>
      </c>
    </row>
    <row r="1019" spans="1:16" x14ac:dyDescent="0.25">
      <c r="A1019">
        <f t="shared" ca="1" si="157"/>
        <v>128.80441743794546</v>
      </c>
      <c r="B1019">
        <f t="shared" ca="1" si="158"/>
        <v>-34.781633605262627</v>
      </c>
      <c r="C1019" s="6">
        <v>20135.9375</v>
      </c>
      <c r="D1019">
        <f t="shared" ca="1" si="159"/>
        <v>0.75</v>
      </c>
      <c r="E1019" s="1">
        <v>0.65</v>
      </c>
      <c r="F1019">
        <v>19.899999999999999</v>
      </c>
      <c r="G1019">
        <f t="shared" ca="1" si="150"/>
        <v>42.007420362456692</v>
      </c>
      <c r="H1019">
        <f t="shared" ca="1" si="160"/>
        <v>18.366584417650067</v>
      </c>
      <c r="I1019">
        <f ca="1">User_Model_Calcs!A1019-Sat_Data!$B$5</f>
        <v>18.80441743794546</v>
      </c>
      <c r="J1019">
        <f ca="1">(Earth_Data!$B$1/SQRT(1-Earth_Data!$B$2^2*SIN(RADIANS(User_Model_Calcs!B1019))^2))*COS(RADIANS(User_Model_Calcs!B1019))</f>
        <v>5244.2866082297651</v>
      </c>
      <c r="K1019">
        <f ca="1">((Earth_Data!$B$1*(1-Earth_Data!$B$2^2))/SQRT(1-Earth_Data!$B$2^2*SIN(RADIANS(User_Model_Calcs!B1019))^2))*SIN(RADIANS(User_Model_Calcs!B1019))</f>
        <v>-3617.9976078174709</v>
      </c>
      <c r="L1019">
        <f t="shared" ca="1" si="151"/>
        <v>-34.601529374042954</v>
      </c>
      <c r="M1019">
        <f t="shared" ca="1" si="152"/>
        <v>6371.2203477380217</v>
      </c>
      <c r="N1019">
        <f ca="1">SQRT(User_Model_Calcs!M1019^2+Sat_Data!$B$3^2-2*User_Model_Calcs!M1019*Sat_Data!$B$3*COS(RADIANS(L1019))*COS(RADIANS(I1019)))</f>
        <v>37413.505459304193</v>
      </c>
      <c r="O1019">
        <f ca="1">DEGREES(ACOS(((Earth_Data!$B$1+Sat_Data!$B$2)/User_Model_Calcs!N1019)*SQRT(1-COS(RADIANS(User_Model_Calcs!I1019))^2*COS(RADIANS(User_Model_Calcs!B1019))^2)))</f>
        <v>44.86702340151907</v>
      </c>
      <c r="P1019">
        <f t="shared" ca="1" si="149"/>
        <v>30.833866710073284</v>
      </c>
    </row>
    <row r="1020" spans="1:16" x14ac:dyDescent="0.25">
      <c r="A1020">
        <f t="shared" ca="1" si="157"/>
        <v>131.33771651193732</v>
      </c>
      <c r="B1020">
        <f t="shared" ca="1" si="158"/>
        <v>-34.463643039091899</v>
      </c>
      <c r="C1020" s="6">
        <v>20135.9375</v>
      </c>
      <c r="D1020">
        <f t="shared" ca="1" si="159"/>
        <v>1.2</v>
      </c>
      <c r="E1020" s="1">
        <v>0.65</v>
      </c>
      <c r="F1020">
        <v>19.899999999999999</v>
      </c>
      <c r="G1020">
        <f t="shared" ca="1" si="150"/>
        <v>46.089820015575185</v>
      </c>
      <c r="H1020">
        <f t="shared" ca="1" si="160"/>
        <v>17.305575797828794</v>
      </c>
      <c r="I1020">
        <f ca="1">User_Model_Calcs!A1020-Sat_Data!$B$5</f>
        <v>21.337716511937316</v>
      </c>
      <c r="J1020">
        <f ca="1">(Earth_Data!$B$1/SQRT(1-Earth_Data!$B$2^2*SIN(RADIANS(User_Model_Calcs!B1020))^2))*COS(RADIANS(User_Model_Calcs!B1020))</f>
        <v>5264.3292415921023</v>
      </c>
      <c r="K1020">
        <f ca="1">((Earth_Data!$B$1*(1-Earth_Data!$B$2^2))/SQRT(1-Earth_Data!$B$2^2*SIN(RADIANS(User_Model_Calcs!B1020))^2))*SIN(RADIANS(User_Model_Calcs!B1020))</f>
        <v>-3588.9687036795335</v>
      </c>
      <c r="L1020">
        <f t="shared" ca="1" si="151"/>
        <v>-34.284301063964456</v>
      </c>
      <c r="M1020">
        <f t="shared" ca="1" si="152"/>
        <v>6371.3310006522843</v>
      </c>
      <c r="N1020">
        <f ca="1">SQRT(User_Model_Calcs!M1020^2+Sat_Data!$B$3^2-2*User_Model_Calcs!M1020*Sat_Data!$B$3*COS(RADIANS(L1020))*COS(RADIANS(I1020)))</f>
        <v>37482.094543010513</v>
      </c>
      <c r="O1020">
        <f ca="1">DEGREES(ACOS(((Earth_Data!$B$1+Sat_Data!$B$2)/User_Model_Calcs!N1020)*SQRT(1-COS(RADIANS(User_Model_Calcs!I1020))^2*COS(RADIANS(User_Model_Calcs!B1020))^2)))</f>
        <v>43.904754914691871</v>
      </c>
      <c r="P1020">
        <f t="shared" ca="1" si="149"/>
        <v>34.618216152661127</v>
      </c>
    </row>
    <row r="1021" spans="1:16" x14ac:dyDescent="0.25">
      <c r="A1021">
        <f t="shared" ca="1" si="157"/>
        <v>129.77633320697626</v>
      </c>
      <c r="B1021">
        <f t="shared" ca="1" si="158"/>
        <v>-35.611852646602742</v>
      </c>
      <c r="C1021" s="6">
        <v>20135.9375</v>
      </c>
      <c r="D1021">
        <f t="shared" ca="1" si="159"/>
        <v>0.75</v>
      </c>
      <c r="E1021" s="1">
        <v>0.65</v>
      </c>
      <c r="F1021">
        <v>19.899999999999999</v>
      </c>
      <c r="G1021">
        <f t="shared" ca="1" si="150"/>
        <v>42.007420362456692</v>
      </c>
      <c r="H1021">
        <f t="shared" ca="1" si="160"/>
        <v>14.72975716797988</v>
      </c>
      <c r="I1021">
        <f ca="1">User_Model_Calcs!A1021-Sat_Data!$B$5</f>
        <v>19.776333206976261</v>
      </c>
      <c r="J1021">
        <f ca="1">(Earth_Data!$B$1/SQRT(1-Earth_Data!$B$2^2*SIN(RADIANS(User_Model_Calcs!B1021))^2))*COS(RADIANS(User_Model_Calcs!B1021))</f>
        <v>5191.1973022897391</v>
      </c>
      <c r="K1021">
        <f ca="1">((Earth_Data!$B$1*(1-Earth_Data!$B$2^2))/SQRT(1-Earth_Data!$B$2^2*SIN(RADIANS(User_Model_Calcs!B1021))^2))*SIN(RADIANS(User_Model_Calcs!B1021))</f>
        <v>-3693.2655528575169</v>
      </c>
      <c r="L1021">
        <f t="shared" ca="1" si="151"/>
        <v>-35.429862756504093</v>
      </c>
      <c r="M1021">
        <f t="shared" ca="1" si="152"/>
        <v>6370.9292787806244</v>
      </c>
      <c r="N1021">
        <f ca="1">SQRT(User_Model_Calcs!M1021^2+Sat_Data!$B$3^2-2*User_Model_Calcs!M1021*Sat_Data!$B$3*COS(RADIANS(L1021))*COS(RADIANS(I1021)))</f>
        <v>37502.770563564154</v>
      </c>
      <c r="O1021">
        <f ca="1">DEGREES(ACOS(((Earth_Data!$B$1+Sat_Data!$B$2)/User_Model_Calcs!N1021)*SQRT(1-COS(RADIANS(User_Model_Calcs!I1021))^2*COS(RADIANS(User_Model_Calcs!B1021))^2)))</f>
        <v>43.611148626494369</v>
      </c>
      <c r="P1021">
        <f t="shared" ca="1" si="149"/>
        <v>31.694676703162703</v>
      </c>
    </row>
    <row r="1022" spans="1:16" x14ac:dyDescent="0.25">
      <c r="A1022">
        <f t="shared" ca="1" si="157"/>
        <v>131.72663739327712</v>
      </c>
      <c r="B1022">
        <f t="shared" ca="1" si="158"/>
        <v>-36.355121694009455</v>
      </c>
      <c r="C1022" s="6">
        <v>20135.9375</v>
      </c>
      <c r="D1022">
        <f t="shared" ca="1" si="159"/>
        <v>0.75</v>
      </c>
      <c r="E1022" s="1">
        <v>0.65</v>
      </c>
      <c r="F1022">
        <v>19.899999999999999</v>
      </c>
      <c r="G1022">
        <f t="shared" ca="1" si="150"/>
        <v>42.007420362456692</v>
      </c>
      <c r="H1022">
        <f t="shared" ca="1" si="160"/>
        <v>15.479922776514695</v>
      </c>
      <c r="I1022">
        <f ca="1">User_Model_Calcs!A1022-Sat_Data!$B$5</f>
        <v>21.726637393277116</v>
      </c>
      <c r="J1022">
        <f ca="1">(Earth_Data!$B$1/SQRT(1-Earth_Data!$B$2^2*SIN(RADIANS(User_Model_Calcs!B1022))^2))*COS(RADIANS(User_Model_Calcs!B1022))</f>
        <v>5142.7409213322135</v>
      </c>
      <c r="K1022">
        <f ca="1">((Earth_Data!$B$1*(1-Earth_Data!$B$2^2))/SQRT(1-Earth_Data!$B$2^2*SIN(RADIANS(User_Model_Calcs!B1022))^2))*SIN(RADIANS(User_Model_Calcs!B1022))</f>
        <v>-3760.000458246202</v>
      </c>
      <c r="L1022">
        <f t="shared" ca="1" si="151"/>
        <v>-36.171572825851108</v>
      </c>
      <c r="M1022">
        <f t="shared" ca="1" si="152"/>
        <v>6370.6661841566111</v>
      </c>
      <c r="N1022">
        <f ca="1">SQRT(User_Model_Calcs!M1022^2+Sat_Data!$B$3^2-2*User_Model_Calcs!M1022*Sat_Data!$B$3*COS(RADIANS(L1022))*COS(RADIANS(I1022)))</f>
        <v>37623.528083777652</v>
      </c>
      <c r="O1022">
        <f ca="1">DEGREES(ACOS(((Earth_Data!$B$1+Sat_Data!$B$2)/User_Model_Calcs!N1022)*SQRT(1-COS(RADIANS(User_Model_Calcs!I1022))^2*COS(RADIANS(User_Model_Calcs!B1022))^2)))</f>
        <v>41.959908953680753</v>
      </c>
      <c r="P1022">
        <f t="shared" ca="1" si="149"/>
        <v>33.909973119772069</v>
      </c>
    </row>
    <row r="1023" spans="1:16" x14ac:dyDescent="0.25">
      <c r="A1023">
        <f t="shared" ca="1" si="157"/>
        <v>128.23473940111535</v>
      </c>
      <c r="B1023">
        <f t="shared" ca="1" si="158"/>
        <v>-34.159323972024723</v>
      </c>
      <c r="C1023" s="6">
        <v>20135.9375</v>
      </c>
      <c r="D1023">
        <f t="shared" ca="1" si="159"/>
        <v>1.2</v>
      </c>
      <c r="E1023" s="1">
        <v>0.65</v>
      </c>
      <c r="F1023">
        <v>19.899999999999999</v>
      </c>
      <c r="G1023">
        <f t="shared" ca="1" si="150"/>
        <v>46.089820015575185</v>
      </c>
      <c r="H1023">
        <f t="shared" ca="1" si="160"/>
        <v>20.171154813281362</v>
      </c>
      <c r="I1023">
        <f ca="1">User_Model_Calcs!A1023-Sat_Data!$B$5</f>
        <v>18.234739401115348</v>
      </c>
      <c r="J1023">
        <f ca="1">(Earth_Data!$B$1/SQRT(1-Earth_Data!$B$2^2*SIN(RADIANS(User_Model_Calcs!B1023))^2))*COS(RADIANS(User_Model_Calcs!B1023))</f>
        <v>5283.3580543962416</v>
      </c>
      <c r="K1023">
        <f ca="1">((Earth_Data!$B$1*(1-Earth_Data!$B$2^2))/SQRT(1-Earth_Data!$B$2^2*SIN(RADIANS(User_Model_Calcs!B1023))^2))*SIN(RADIANS(User_Model_Calcs!B1023))</f>
        <v>-3561.085514879213</v>
      </c>
      <c r="L1023">
        <f t="shared" ca="1" si="151"/>
        <v>-33.980732098751069</v>
      </c>
      <c r="M1023">
        <f t="shared" ca="1" si="152"/>
        <v>6371.4364452010495</v>
      </c>
      <c r="N1023">
        <f ca="1">SQRT(User_Model_Calcs!M1023^2+Sat_Data!$B$3^2-2*User_Model_Calcs!M1023*Sat_Data!$B$3*COS(RADIANS(L1023))*COS(RADIANS(I1023)))</f>
        <v>37353.00703684544</v>
      </c>
      <c r="O1023">
        <f ca="1">DEGREES(ACOS(((Earth_Data!$B$1+Sat_Data!$B$2)/User_Model_Calcs!N1023)*SQRT(1-COS(RADIANS(User_Model_Calcs!I1023))^2*COS(RADIANS(User_Model_Calcs!B1023))^2)))</f>
        <v>45.736268016644459</v>
      </c>
      <c r="P1023">
        <f t="shared" ca="1" si="149"/>
        <v>30.40208588429223</v>
      </c>
    </row>
    <row r="1024" spans="1:16" x14ac:dyDescent="0.25">
      <c r="A1024">
        <f t="shared" ca="1" si="157"/>
        <v>128.18777592578371</v>
      </c>
      <c r="B1024">
        <f t="shared" ca="1" si="158"/>
        <v>-32.696436798117318</v>
      </c>
      <c r="C1024" s="6">
        <v>20135.9375</v>
      </c>
      <c r="D1024">
        <f t="shared" ca="1" si="159"/>
        <v>1.2</v>
      </c>
      <c r="E1024" s="1">
        <v>0.65</v>
      </c>
      <c r="F1024">
        <v>19.899999999999999</v>
      </c>
      <c r="G1024">
        <f t="shared" ca="1" si="150"/>
        <v>46.089820015575185</v>
      </c>
      <c r="H1024">
        <f t="shared" ca="1" si="160"/>
        <v>20.834648966554781</v>
      </c>
      <c r="I1024">
        <f ca="1">User_Model_Calcs!A1024-Sat_Data!$B$5</f>
        <v>18.187775925783711</v>
      </c>
      <c r="J1024">
        <f ca="1">(Earth_Data!$B$1/SQRT(1-Earth_Data!$B$2^2*SIN(RADIANS(User_Model_Calcs!B1024))^2))*COS(RADIANS(User_Model_Calcs!B1024))</f>
        <v>5372.7381883879298</v>
      </c>
      <c r="K1024">
        <f ca="1">((Earth_Data!$B$1*(1-Earth_Data!$B$2^2))/SQRT(1-Earth_Data!$B$2^2*SIN(RADIANS(User_Model_Calcs!B1024))^2))*SIN(RADIANS(User_Model_Calcs!B1024))</f>
        <v>-3425.6769955474974</v>
      </c>
      <c r="L1024">
        <f t="shared" ca="1" si="151"/>
        <v>-32.521729359821535</v>
      </c>
      <c r="M1024">
        <f t="shared" ca="1" si="152"/>
        <v>6371.9367949458929</v>
      </c>
      <c r="N1024">
        <f ca="1">SQRT(User_Model_Calcs!M1024^2+Sat_Data!$B$3^2-2*User_Model_Calcs!M1024*Sat_Data!$B$3*COS(RADIANS(L1024))*COS(RADIANS(I1024)))</f>
        <v>37255.585887289562</v>
      </c>
      <c r="O1024">
        <f ca="1">DEGREES(ACOS(((Earth_Data!$B$1+Sat_Data!$B$2)/User_Model_Calcs!N1024)*SQRT(1-COS(RADIANS(User_Model_Calcs!I1024))^2*COS(RADIANS(User_Model_Calcs!B1024))^2)))</f>
        <v>47.171483161067393</v>
      </c>
      <c r="P1024">
        <f t="shared" ca="1" si="149"/>
        <v>31.308318599632006</v>
      </c>
    </row>
    <row r="1025" spans="1:16" x14ac:dyDescent="0.25">
      <c r="A1025">
        <f t="shared" ca="1" si="157"/>
        <v>132.13900573211112</v>
      </c>
      <c r="B1025">
        <f t="shared" ca="1" si="158"/>
        <v>-34.694413157503206</v>
      </c>
      <c r="C1025" s="6">
        <v>20135.9375</v>
      </c>
      <c r="D1025">
        <f t="shared" ca="1" si="159"/>
        <v>0.75</v>
      </c>
      <c r="E1025" s="1">
        <v>0.65</v>
      </c>
      <c r="F1025">
        <v>19.899999999999999</v>
      </c>
      <c r="G1025">
        <f t="shared" ca="1" si="150"/>
        <v>42.007420362456692</v>
      </c>
      <c r="H1025">
        <f t="shared" ca="1" si="160"/>
        <v>17.604826736095337</v>
      </c>
      <c r="I1025">
        <f ca="1">User_Model_Calcs!A1025-Sat_Data!$B$5</f>
        <v>22.139005732111116</v>
      </c>
      <c r="J1025">
        <f ca="1">(Earth_Data!$B$1/SQRT(1-Earth_Data!$B$2^2*SIN(RADIANS(User_Model_Calcs!B1025))^2))*COS(RADIANS(User_Model_Calcs!B1025))</f>
        <v>5249.8001619265069</v>
      </c>
      <c r="K1025">
        <f ca="1">((Earth_Data!$B$1*(1-Earth_Data!$B$2^2))/SQRT(1-Earth_Data!$B$2^2*SIN(RADIANS(User_Model_Calcs!B1025))^2))*SIN(RADIANS(User_Model_Calcs!B1025))</f>
        <v>-3610.0463046641835</v>
      </c>
      <c r="L1025">
        <f t="shared" ca="1" si="151"/>
        <v>-34.514515805960457</v>
      </c>
      <c r="M1025">
        <f t="shared" ca="1" si="152"/>
        <v>6371.2507454959823</v>
      </c>
      <c r="N1025">
        <f ca="1">SQRT(User_Model_Calcs!M1025^2+Sat_Data!$B$3^2-2*User_Model_Calcs!M1025*Sat_Data!$B$3*COS(RADIANS(L1025))*COS(RADIANS(I1025)))</f>
        <v>37527.865177602871</v>
      </c>
      <c r="O1025">
        <f ca="1">DEGREES(ACOS(((Earth_Data!$B$1+Sat_Data!$B$2)/User_Model_Calcs!N1025)*SQRT(1-COS(RADIANS(User_Model_Calcs!I1025))^2*COS(RADIANS(User_Model_Calcs!B1025))^2)))</f>
        <v>43.269800073172995</v>
      </c>
      <c r="P1025">
        <f t="shared" ca="1" si="149"/>
        <v>35.556347849305737</v>
      </c>
    </row>
    <row r="1026" spans="1:16" x14ac:dyDescent="0.25">
      <c r="A1026">
        <f t="shared" ca="1" si="157"/>
        <v>131.77535293780116</v>
      </c>
      <c r="B1026">
        <f t="shared" ca="1" si="158"/>
        <v>-34.039423101961667</v>
      </c>
      <c r="C1026" s="6">
        <v>20135.9375</v>
      </c>
      <c r="D1026">
        <f t="shared" ca="1" si="159"/>
        <v>1.2</v>
      </c>
      <c r="E1026" s="1">
        <v>0.65</v>
      </c>
      <c r="F1026">
        <v>19.899999999999999</v>
      </c>
      <c r="G1026">
        <f t="shared" ca="1" si="150"/>
        <v>46.089820015575185</v>
      </c>
      <c r="H1026">
        <f t="shared" ca="1" si="160"/>
        <v>15.438502555559728</v>
      </c>
      <c r="I1026">
        <f ca="1">User_Model_Calcs!A1026-Sat_Data!$B$5</f>
        <v>21.775352937801159</v>
      </c>
      <c r="J1026">
        <f ca="1">(Earth_Data!$B$1/SQRT(1-Earth_Data!$B$2^2*SIN(RADIANS(User_Model_Calcs!B1026))^2))*COS(RADIANS(User_Model_Calcs!B1026))</f>
        <v>5290.8143815495223</v>
      </c>
      <c r="K1026">
        <f ca="1">((Earth_Data!$B$1*(1-Earth_Data!$B$2^2))/SQRT(1-Earth_Data!$B$2^2*SIN(RADIANS(User_Model_Calcs!B1026))^2))*SIN(RADIANS(User_Model_Calcs!B1026))</f>
        <v>-3550.0723063952678</v>
      </c>
      <c r="L1026">
        <f t="shared" ca="1" si="151"/>
        <v>-33.861132285116867</v>
      </c>
      <c r="M1026">
        <f t="shared" ca="1" si="152"/>
        <v>6371.4778662917661</v>
      </c>
      <c r="N1026">
        <f ca="1">SQRT(User_Model_Calcs!M1026^2+Sat_Data!$B$3^2-2*User_Model_Calcs!M1026*Sat_Data!$B$3*COS(RADIANS(L1026))*COS(RADIANS(I1026)))</f>
        <v>37471.069624805168</v>
      </c>
      <c r="O1026">
        <f ca="1">DEGREES(ACOS(((Earth_Data!$B$1+Sat_Data!$B$2)/User_Model_Calcs!N1026)*SQRT(1-COS(RADIANS(User_Model_Calcs!I1026))^2*COS(RADIANS(User_Model_Calcs!B1026))^2)))</f>
        <v>44.060903456284684</v>
      </c>
      <c r="P1026">
        <f t="shared" ref="P1026:P1089" ca="1" si="161">DEGREES(ASIN(SIN(RADIANS(ABS(I1026)))/(SIN(ACOS(COS(RADIANS(I1026))*COS(RADIANS(B1026)))))))</f>
        <v>35.51338604654412</v>
      </c>
    </row>
    <row r="1027" spans="1:16" x14ac:dyDescent="0.25">
      <c r="A1027">
        <f t="shared" ca="1" si="157"/>
        <v>127.91541961021726</v>
      </c>
      <c r="B1027">
        <f t="shared" ca="1" si="158"/>
        <v>-34.450343723978847</v>
      </c>
      <c r="C1027" s="6">
        <v>20135.9375</v>
      </c>
      <c r="D1027">
        <f t="shared" ca="1" si="159"/>
        <v>1.2</v>
      </c>
      <c r="E1027" s="1">
        <v>0.65</v>
      </c>
      <c r="F1027">
        <v>19.899999999999999</v>
      </c>
      <c r="G1027">
        <f t="shared" ref="G1027:G1090" ca="1" si="162">20.4+20*LOG(F1027)+20*LOG(D1027)+10*LOG(E1027)</f>
        <v>46.089820015575185</v>
      </c>
      <c r="H1027">
        <f t="shared" ca="1" si="160"/>
        <v>19.529421745771046</v>
      </c>
      <c r="I1027">
        <f ca="1">User_Model_Calcs!A1027-Sat_Data!$B$5</f>
        <v>17.915419610217256</v>
      </c>
      <c r="J1027">
        <f ca="1">(Earth_Data!$B$1/SQRT(1-Earth_Data!$B$2^2*SIN(RADIANS(User_Model_Calcs!B1027))^2))*COS(RADIANS(User_Model_Calcs!B1027))</f>
        <v>5265.1639492714448</v>
      </c>
      <c r="K1027">
        <f ca="1">((Earth_Data!$B$1*(1-Earth_Data!$B$2^2))/SQRT(1-Earth_Data!$B$2^2*SIN(RADIANS(User_Model_Calcs!B1027))^2))*SIN(RADIANS(User_Model_Calcs!B1027))</f>
        <v>-3587.7522413847805</v>
      </c>
      <c r="L1027">
        <f t="shared" ref="L1027:L1090" ca="1" si="163">DEGREES(ATAN((K1027/J1027)))</f>
        <v>-34.271034108994222</v>
      </c>
      <c r="M1027">
        <f t="shared" ref="M1027:M1090" ca="1" si="164">SQRT(J1027^2+K1027^2)</f>
        <v>6371.3356180842648</v>
      </c>
      <c r="N1027">
        <f ca="1">SQRT(User_Model_Calcs!M1027^2+Sat_Data!$B$3^2-2*User_Model_Calcs!M1027*Sat_Data!$B$3*COS(RADIANS(L1027))*COS(RADIANS(I1027)))</f>
        <v>37362.217995909472</v>
      </c>
      <c r="O1027">
        <f ca="1">DEGREES(ACOS(((Earth_Data!$B$1+Sat_Data!$B$2)/User_Model_Calcs!N1027)*SQRT(1-COS(RADIANS(User_Model_Calcs!I1027))^2*COS(RADIANS(User_Model_Calcs!B1027))^2)))</f>
        <v>45.601809273328193</v>
      </c>
      <c r="P1027">
        <f t="shared" ca="1" si="161"/>
        <v>29.747628153106525</v>
      </c>
    </row>
    <row r="1028" spans="1:16" x14ac:dyDescent="0.25">
      <c r="A1028">
        <f t="shared" ca="1" si="157"/>
        <v>130.21195601896235</v>
      </c>
      <c r="B1028">
        <f t="shared" ca="1" si="158"/>
        <v>-33.122721475153199</v>
      </c>
      <c r="C1028" s="6">
        <v>20135.9375</v>
      </c>
      <c r="D1028">
        <f t="shared" ca="1" si="159"/>
        <v>1.2</v>
      </c>
      <c r="E1028" s="1">
        <v>0.65</v>
      </c>
      <c r="F1028">
        <v>19.899999999999999</v>
      </c>
      <c r="G1028">
        <f t="shared" ca="1" si="162"/>
        <v>46.089820015575185</v>
      </c>
      <c r="H1028">
        <f t="shared" ca="1" si="160"/>
        <v>18.14531289445106</v>
      </c>
      <c r="I1028">
        <f ca="1">User_Model_Calcs!A1028-Sat_Data!$B$5</f>
        <v>20.211956018962354</v>
      </c>
      <c r="J1028">
        <f ca="1">(Earth_Data!$B$1/SQRT(1-Earth_Data!$B$2^2*SIN(RADIANS(User_Model_Calcs!B1028))^2))*COS(RADIANS(User_Model_Calcs!B1028))</f>
        <v>5347.0523833169291</v>
      </c>
      <c r="K1028">
        <f ca="1">((Earth_Data!$B$1*(1-Earth_Data!$B$2^2))/SQRT(1-Earth_Data!$B$2^2*SIN(RADIANS(User_Model_Calcs!B1028))^2))*SIN(RADIANS(User_Model_Calcs!B1028))</f>
        <v>-3465.3666499548644</v>
      </c>
      <c r="L1028">
        <f t="shared" ca="1" si="163"/>
        <v>-32.946834808456302</v>
      </c>
      <c r="M1028">
        <f t="shared" ca="1" si="164"/>
        <v>6371.7921504514452</v>
      </c>
      <c r="N1028">
        <f ca="1">SQRT(User_Model_Calcs!M1028^2+Sat_Data!$B$3^2-2*User_Model_Calcs!M1028*Sat_Data!$B$3*COS(RADIANS(L1028))*COS(RADIANS(I1028)))</f>
        <v>37353.355633010498</v>
      </c>
      <c r="O1028">
        <f ca="1">DEGREES(ACOS(((Earth_Data!$B$1+Sat_Data!$B$2)/User_Model_Calcs!N1028)*SQRT(1-COS(RADIANS(User_Model_Calcs!I1028))^2*COS(RADIANS(User_Model_Calcs!B1028))^2)))</f>
        <v>45.737252953516403</v>
      </c>
      <c r="P1028">
        <f t="shared" ca="1" si="161"/>
        <v>33.970502007291003</v>
      </c>
    </row>
    <row r="1029" spans="1:16" x14ac:dyDescent="0.25">
      <c r="A1029">
        <f t="shared" ca="1" si="157"/>
        <v>131.45648592940225</v>
      </c>
      <c r="B1029">
        <f t="shared" ca="1" si="158"/>
        <v>-37.130881809363899</v>
      </c>
      <c r="C1029" s="6">
        <v>20135.9375</v>
      </c>
      <c r="D1029">
        <f t="shared" ca="1" si="159"/>
        <v>3</v>
      </c>
      <c r="E1029" s="1">
        <v>0.65</v>
      </c>
      <c r="F1029">
        <v>19.899999999999999</v>
      </c>
      <c r="G1029">
        <f t="shared" ca="1" si="162"/>
        <v>54.048620189015942</v>
      </c>
      <c r="H1029">
        <f t="shared" ca="1" si="160"/>
        <v>17.192936325018415</v>
      </c>
      <c r="I1029">
        <f ca="1">User_Model_Calcs!A1029-Sat_Data!$B$5</f>
        <v>21.456485929402248</v>
      </c>
      <c r="J1029">
        <f ca="1">(Earth_Data!$B$1/SQRT(1-Earth_Data!$B$2^2*SIN(RADIANS(User_Model_Calcs!B1029))^2))*COS(RADIANS(User_Model_Calcs!B1029))</f>
        <v>5091.2409608765147</v>
      </c>
      <c r="K1029">
        <f ca="1">((Earth_Data!$B$1*(1-Earth_Data!$B$2^2))/SQRT(1-Earth_Data!$B$2^2*SIN(RADIANS(User_Model_Calcs!B1029))^2))*SIN(RADIANS(User_Model_Calcs!B1029))</f>
        <v>-3828.9848220841068</v>
      </c>
      <c r="L1029">
        <f t="shared" ca="1" si="163"/>
        <v>-36.945837199416083</v>
      </c>
      <c r="M1029">
        <f t="shared" ca="1" si="164"/>
        <v>6370.3892572948225</v>
      </c>
      <c r="N1029">
        <f ca="1">SQRT(User_Model_Calcs!M1029^2+Sat_Data!$B$3^2-2*User_Model_Calcs!M1029*Sat_Data!$B$3*COS(RADIANS(L1029))*COS(RADIANS(I1029)))</f>
        <v>37667.171312891289</v>
      </c>
      <c r="O1029">
        <f ca="1">DEGREES(ACOS(((Earth_Data!$B$1+Sat_Data!$B$2)/User_Model_Calcs!N1029)*SQRT(1-COS(RADIANS(User_Model_Calcs!I1029))^2*COS(RADIANS(User_Model_Calcs!B1029))^2)))</f>
        <v>41.372321697357719</v>
      </c>
      <c r="P1029">
        <f t="shared" ca="1" si="161"/>
        <v>33.068475757833568</v>
      </c>
    </row>
    <row r="1030" spans="1:16" x14ac:dyDescent="0.25">
      <c r="A1030">
        <f t="shared" ca="1" si="157"/>
        <v>130.55783615854386</v>
      </c>
      <c r="B1030">
        <f t="shared" ca="1" si="158"/>
        <v>-35.545828750805022</v>
      </c>
      <c r="C1030" s="6">
        <v>20135.9375</v>
      </c>
      <c r="D1030">
        <f t="shared" ca="1" si="159"/>
        <v>1.2</v>
      </c>
      <c r="E1030" s="1">
        <v>0.65</v>
      </c>
      <c r="F1030">
        <v>19.899999999999999</v>
      </c>
      <c r="G1030">
        <f t="shared" ca="1" si="162"/>
        <v>46.089820015575185</v>
      </c>
      <c r="H1030">
        <f t="shared" ca="1" si="160"/>
        <v>23.961690705393274</v>
      </c>
      <c r="I1030">
        <f ca="1">User_Model_Calcs!A1030-Sat_Data!$B$5</f>
        <v>20.557836158543864</v>
      </c>
      <c r="J1030">
        <f ca="1">(Earth_Data!$B$1/SQRT(1-Earth_Data!$B$2^2*SIN(RADIANS(User_Model_Calcs!B1030))^2))*COS(RADIANS(User_Model_Calcs!B1030))</f>
        <v>5195.4594056636643</v>
      </c>
      <c r="K1030">
        <f ca="1">((Earth_Data!$B$1*(1-Earth_Data!$B$2^2))/SQRT(1-Earth_Data!$B$2^2*SIN(RADIANS(User_Model_Calcs!B1030))^2))*SIN(RADIANS(User_Model_Calcs!B1030))</f>
        <v>-3687.3076626076922</v>
      </c>
      <c r="L1030">
        <f t="shared" ca="1" si="163"/>
        <v>-35.36398326436926</v>
      </c>
      <c r="M1030">
        <f t="shared" ca="1" si="164"/>
        <v>6370.9525374644281</v>
      </c>
      <c r="N1030">
        <f ca="1">SQRT(User_Model_Calcs!M1030^2+Sat_Data!$B$3^2-2*User_Model_Calcs!M1030*Sat_Data!$B$3*COS(RADIANS(L1030))*COS(RADIANS(I1030)))</f>
        <v>37525.726065641546</v>
      </c>
      <c r="O1030">
        <f ca="1">DEGREES(ACOS(((Earth_Data!$B$1+Sat_Data!$B$2)/User_Model_Calcs!N1030)*SQRT(1-COS(RADIANS(User_Model_Calcs!I1030))^2*COS(RADIANS(User_Model_Calcs!B1030))^2)))</f>
        <v>43.294522530786239</v>
      </c>
      <c r="P1030">
        <f t="shared" ca="1" si="161"/>
        <v>32.826355846125047</v>
      </c>
    </row>
    <row r="1031" spans="1:16" x14ac:dyDescent="0.25">
      <c r="A1031">
        <f t="shared" ca="1" si="157"/>
        <v>127.67011684329906</v>
      </c>
      <c r="B1031">
        <f t="shared" ca="1" si="158"/>
        <v>-32.700512910135281</v>
      </c>
      <c r="C1031" s="6">
        <v>20135.9375</v>
      </c>
      <c r="D1031">
        <f t="shared" ca="1" si="159"/>
        <v>3</v>
      </c>
      <c r="E1031" s="1">
        <v>0.65</v>
      </c>
      <c r="F1031">
        <v>19.899999999999999</v>
      </c>
      <c r="G1031">
        <f t="shared" ca="1" si="162"/>
        <v>54.048620189015942</v>
      </c>
      <c r="H1031">
        <f t="shared" ca="1" si="160"/>
        <v>22.464231205010027</v>
      </c>
      <c r="I1031">
        <f ca="1">User_Model_Calcs!A1031-Sat_Data!$B$5</f>
        <v>17.670116843299056</v>
      </c>
      <c r="J1031">
        <f ca="1">(Earth_Data!$B$1/SQRT(1-Earth_Data!$B$2^2*SIN(RADIANS(User_Model_Calcs!B1031))^2))*COS(RADIANS(User_Model_Calcs!B1031))</f>
        <v>5372.4939897085051</v>
      </c>
      <c r="K1031">
        <f ca="1">((Earth_Data!$B$1*(1-Earth_Data!$B$2^2))/SQRT(1-Earth_Data!$B$2^2*SIN(RADIANS(User_Model_Calcs!B1031))^2))*SIN(RADIANS(User_Model_Calcs!B1031))</f>
        <v>-3426.0573963553989</v>
      </c>
      <c r="L1031">
        <f t="shared" ca="1" si="163"/>
        <v>-32.525794013287396</v>
      </c>
      <c r="M1031">
        <f t="shared" ca="1" si="164"/>
        <v>6371.9354165414725</v>
      </c>
      <c r="N1031">
        <f ca="1">SQRT(User_Model_Calcs!M1031^2+Sat_Data!$B$3^2-2*User_Model_Calcs!M1031*Sat_Data!$B$3*COS(RADIANS(L1031))*COS(RADIANS(I1031)))</f>
        <v>37238.933513582662</v>
      </c>
      <c r="O1031">
        <f ca="1">DEGREES(ACOS(((Earth_Data!$B$1+Sat_Data!$B$2)/User_Model_Calcs!N1031)*SQRT(1-COS(RADIANS(User_Model_Calcs!I1031))^2*COS(RADIANS(User_Model_Calcs!B1031))^2)))</f>
        <v>47.419586494459303</v>
      </c>
      <c r="P1031">
        <f t="shared" ca="1" si="161"/>
        <v>30.526433630583778</v>
      </c>
    </row>
    <row r="1032" spans="1:16" x14ac:dyDescent="0.25">
      <c r="A1032">
        <f t="shared" ca="1" si="157"/>
        <v>132.01950118881487</v>
      </c>
      <c r="B1032">
        <f t="shared" ca="1" si="158"/>
        <v>-36.92879241326056</v>
      </c>
      <c r="C1032" s="6">
        <v>20135.9375</v>
      </c>
      <c r="D1032">
        <f t="shared" ca="1" si="159"/>
        <v>1.2</v>
      </c>
      <c r="E1032" s="1">
        <v>0.65</v>
      </c>
      <c r="F1032">
        <v>19.899999999999999</v>
      </c>
      <c r="G1032">
        <f t="shared" ca="1" si="162"/>
        <v>46.089820015575185</v>
      </c>
      <c r="H1032">
        <f t="shared" ca="1" si="160"/>
        <v>18.31339895578985</v>
      </c>
      <c r="I1032">
        <f ca="1">User_Model_Calcs!A1032-Sat_Data!$B$5</f>
        <v>22.019501188814871</v>
      </c>
      <c r="J1032">
        <f ca="1">(Earth_Data!$B$1/SQRT(1-Earth_Data!$B$2^2*SIN(RADIANS(User_Model_Calcs!B1032))^2))*COS(RADIANS(User_Model_Calcs!B1032))</f>
        <v>5104.7475023634461</v>
      </c>
      <c r="K1032">
        <f ca="1">((Earth_Data!$B$1*(1-Earth_Data!$B$2^2))/SQRT(1-Earth_Data!$B$2^2*SIN(RADIANS(User_Model_Calcs!B1032))^2))*SIN(RADIANS(User_Model_Calcs!B1032))</f>
        <v>-3811.0804432451964</v>
      </c>
      <c r="L1032">
        <f t="shared" ca="1" si="163"/>
        <v>-36.744124462564521</v>
      </c>
      <c r="M1032">
        <f t="shared" ca="1" si="164"/>
        <v>6370.4616165370498</v>
      </c>
      <c r="N1032">
        <f ca="1">SQRT(User_Model_Calcs!M1032^2+Sat_Data!$B$3^2-2*User_Model_Calcs!M1032*Sat_Data!$B$3*COS(RADIANS(L1032))*COS(RADIANS(I1032)))</f>
        <v>37673.907614072436</v>
      </c>
      <c r="O1032">
        <f ca="1">DEGREES(ACOS(((Earth_Data!$B$1+Sat_Data!$B$2)/User_Model_Calcs!N1032)*SQRT(1-COS(RADIANS(User_Model_Calcs!I1032))^2*COS(RADIANS(User_Model_Calcs!B1032))^2)))</f>
        <v>41.283903038264484</v>
      </c>
      <c r="P1032">
        <f t="shared" ca="1" si="161"/>
        <v>33.945081421486677</v>
      </c>
    </row>
    <row r="1033" spans="1:16" x14ac:dyDescent="0.25">
      <c r="A1033">
        <f t="shared" ca="1" si="157"/>
        <v>128.92679305045635</v>
      </c>
      <c r="B1033">
        <f t="shared" ca="1" si="158"/>
        <v>-33.598722581308657</v>
      </c>
      <c r="C1033" s="6">
        <v>20135.9375</v>
      </c>
      <c r="D1033">
        <f t="shared" ca="1" si="159"/>
        <v>0.75</v>
      </c>
      <c r="E1033" s="1">
        <v>0.65</v>
      </c>
      <c r="F1033">
        <v>19.899999999999999</v>
      </c>
      <c r="G1033">
        <f t="shared" ca="1" si="162"/>
        <v>42.007420362456692</v>
      </c>
      <c r="H1033">
        <f t="shared" ca="1" si="160"/>
        <v>16.325834744106725</v>
      </c>
      <c r="I1033">
        <f ca="1">User_Model_Calcs!A1033-Sat_Data!$B$5</f>
        <v>18.926793050456354</v>
      </c>
      <c r="J1033">
        <f ca="1">(Earth_Data!$B$1/SQRT(1-Earth_Data!$B$2^2*SIN(RADIANS(User_Model_Calcs!B1033))^2))*COS(RADIANS(User_Model_Calcs!B1033))</f>
        <v>5318.020754266312</v>
      </c>
      <c r="K1033">
        <f ca="1">((Earth_Data!$B$1*(1-Earth_Data!$B$2^2))/SQRT(1-Earth_Data!$B$2^2*SIN(RADIANS(User_Model_Calcs!B1033))^2))*SIN(RADIANS(User_Model_Calcs!B1033))</f>
        <v>-3509.461166767167</v>
      </c>
      <c r="L1033">
        <f t="shared" ca="1" si="163"/>
        <v>-33.421565001974365</v>
      </c>
      <c r="M1033">
        <f t="shared" ca="1" si="164"/>
        <v>6371.6294951804912</v>
      </c>
      <c r="N1033">
        <f ca="1">SQRT(User_Model_Calcs!M1033^2+Sat_Data!$B$3^2-2*User_Model_Calcs!M1033*Sat_Data!$B$3*COS(RADIANS(L1033))*COS(RADIANS(I1033)))</f>
        <v>37338.978724464228</v>
      </c>
      <c r="O1033">
        <f ca="1">DEGREES(ACOS(((Earth_Data!$B$1+Sat_Data!$B$2)/User_Model_Calcs!N1033)*SQRT(1-COS(RADIANS(User_Model_Calcs!I1033))^2*COS(RADIANS(User_Model_Calcs!B1033))^2)))</f>
        <v>45.942423425113333</v>
      </c>
      <c r="P1033">
        <f t="shared" ca="1" si="161"/>
        <v>31.784536370116147</v>
      </c>
    </row>
    <row r="1034" spans="1:16" x14ac:dyDescent="0.25">
      <c r="A1034">
        <f t="shared" ca="1" si="157"/>
        <v>129.58716322456067</v>
      </c>
      <c r="B1034">
        <f t="shared" ca="1" si="158"/>
        <v>-34.986394397284627</v>
      </c>
      <c r="C1034" s="6">
        <v>20135.9375</v>
      </c>
      <c r="D1034">
        <f t="shared" ca="1" si="159"/>
        <v>1.2</v>
      </c>
      <c r="E1034" s="1">
        <v>0.65</v>
      </c>
      <c r="F1034">
        <v>19.899999999999999</v>
      </c>
      <c r="G1034">
        <f t="shared" ca="1" si="162"/>
        <v>46.089820015575185</v>
      </c>
      <c r="H1034">
        <f t="shared" ca="1" si="160"/>
        <v>23.563231394575208</v>
      </c>
      <c r="I1034">
        <f ca="1">User_Model_Calcs!A1034-Sat_Data!$B$5</f>
        <v>19.587163224560669</v>
      </c>
      <c r="J1034">
        <f ca="1">(Earth_Data!$B$1/SQRT(1-Earth_Data!$B$2^2*SIN(RADIANS(User_Model_Calcs!B1034))^2))*COS(RADIANS(User_Model_Calcs!B1034))</f>
        <v>5231.295031054211</v>
      </c>
      <c r="K1034">
        <f ca="1">((Earth_Data!$B$1*(1-Earth_Data!$B$2^2))/SQRT(1-Earth_Data!$B$2^2*SIN(RADIANS(User_Model_Calcs!B1034))^2))*SIN(RADIANS(User_Model_Calcs!B1034))</f>
        <v>-3636.6316739995359</v>
      </c>
      <c r="L1034">
        <f t="shared" ca="1" si="163"/>
        <v>-34.805811030743783</v>
      </c>
      <c r="M1034">
        <f t="shared" ca="1" si="164"/>
        <v>6371.1488472856408</v>
      </c>
      <c r="N1034">
        <f ca="1">SQRT(User_Model_Calcs!M1034^2+Sat_Data!$B$3^2-2*User_Model_Calcs!M1034*Sat_Data!$B$3*COS(RADIANS(L1034))*COS(RADIANS(I1034)))</f>
        <v>37453.813057629544</v>
      </c>
      <c r="O1034">
        <f ca="1">DEGREES(ACOS(((Earth_Data!$B$1+Sat_Data!$B$2)/User_Model_Calcs!N1034)*SQRT(1-COS(RADIANS(User_Model_Calcs!I1034))^2*COS(RADIANS(User_Model_Calcs!B1034))^2)))</f>
        <v>44.297163045825371</v>
      </c>
      <c r="P1034">
        <f t="shared" ca="1" si="161"/>
        <v>31.823070333649945</v>
      </c>
    </row>
    <row r="1035" spans="1:16" x14ac:dyDescent="0.25">
      <c r="A1035">
        <f t="shared" ca="1" si="157"/>
        <v>129.17106975162127</v>
      </c>
      <c r="B1035">
        <f t="shared" ca="1" si="158"/>
        <v>-35.556330631780639</v>
      </c>
      <c r="C1035" s="6">
        <v>20135.9375</v>
      </c>
      <c r="D1035">
        <f t="shared" ca="1" si="159"/>
        <v>0.75</v>
      </c>
      <c r="E1035" s="1">
        <v>0.65</v>
      </c>
      <c r="F1035">
        <v>19.899999999999999</v>
      </c>
      <c r="G1035">
        <f t="shared" ca="1" si="162"/>
        <v>42.007420362456692</v>
      </c>
      <c r="H1035">
        <f t="shared" ca="1" si="160"/>
        <v>15.798155175508473</v>
      </c>
      <c r="I1035">
        <f ca="1">User_Model_Calcs!A1035-Sat_Data!$B$5</f>
        <v>19.171069751621275</v>
      </c>
      <c r="J1035">
        <f ca="1">(Earth_Data!$B$1/SQRT(1-Earth_Data!$B$2^2*SIN(RADIANS(User_Model_Calcs!B1035))^2))*COS(RADIANS(User_Model_Calcs!B1035))</f>
        <v>5194.7819300852079</v>
      </c>
      <c r="K1035">
        <f ca="1">((Earth_Data!$B$1*(1-Earth_Data!$B$2^2))/SQRT(1-Earth_Data!$B$2^2*SIN(RADIANS(User_Model_Calcs!B1035))^2))*SIN(RADIANS(User_Model_Calcs!B1035))</f>
        <v>-3688.2556595102919</v>
      </c>
      <c r="L1035">
        <f t="shared" ca="1" si="163"/>
        <v>-35.374462111829423</v>
      </c>
      <c r="M1035">
        <f t="shared" ca="1" si="164"/>
        <v>6370.9488391486475</v>
      </c>
      <c r="N1035">
        <f ca="1">SQRT(User_Model_Calcs!M1035^2+Sat_Data!$B$3^2-2*User_Model_Calcs!M1035*Sat_Data!$B$3*COS(RADIANS(L1035))*COS(RADIANS(I1035)))</f>
        <v>37478.405167297751</v>
      </c>
      <c r="O1035">
        <f ca="1">DEGREES(ACOS(((Earth_Data!$B$1+Sat_Data!$B$2)/User_Model_Calcs!N1035)*SQRT(1-COS(RADIANS(User_Model_Calcs!I1035))^2*COS(RADIANS(User_Model_Calcs!B1035))^2)))</f>
        <v>43.950002495969912</v>
      </c>
      <c r="P1035">
        <f t="shared" ca="1" si="161"/>
        <v>30.874484107929277</v>
      </c>
    </row>
    <row r="1036" spans="1:16" x14ac:dyDescent="0.25">
      <c r="A1036">
        <f t="shared" ca="1" si="157"/>
        <v>132.34487273616065</v>
      </c>
      <c r="B1036">
        <f t="shared" ca="1" si="158"/>
        <v>-34.270365509561444</v>
      </c>
      <c r="C1036" s="6">
        <v>20135.9375</v>
      </c>
      <c r="D1036">
        <f t="shared" ca="1" si="159"/>
        <v>3</v>
      </c>
      <c r="E1036" s="1">
        <v>0.65</v>
      </c>
      <c r="F1036">
        <v>19.899999999999999</v>
      </c>
      <c r="G1036">
        <f t="shared" ca="1" si="162"/>
        <v>54.048620189015942</v>
      </c>
      <c r="H1036">
        <f t="shared" ca="1" si="160"/>
        <v>21.846770121175201</v>
      </c>
      <c r="I1036">
        <f ca="1">User_Model_Calcs!A1036-Sat_Data!$B$5</f>
        <v>22.344872736160653</v>
      </c>
      <c r="J1036">
        <f ca="1">(Earth_Data!$B$1/SQRT(1-Earth_Data!$B$2^2*SIN(RADIANS(User_Model_Calcs!B1036))^2))*COS(RADIANS(User_Model_Calcs!B1036))</f>
        <v>5276.4319942206539</v>
      </c>
      <c r="K1036">
        <f ca="1">((Earth_Data!$B$1*(1-Earth_Data!$B$2^2))/SQRT(1-Earth_Data!$B$2^2*SIN(RADIANS(User_Model_Calcs!B1036))^2))*SIN(RADIANS(User_Model_Calcs!B1036))</f>
        <v>-3571.2712252200445</v>
      </c>
      <c r="L1036">
        <f t="shared" ca="1" si="163"/>
        <v>-34.091497604203646</v>
      </c>
      <c r="M1036">
        <f t="shared" ca="1" si="164"/>
        <v>6371.3980219195237</v>
      </c>
      <c r="N1036">
        <f ca="1">SQRT(User_Model_Calcs!M1036^2+Sat_Data!$B$3^2-2*User_Model_Calcs!M1036*Sat_Data!$B$3*COS(RADIANS(L1036))*COS(RADIANS(I1036)))</f>
        <v>37508.231840101136</v>
      </c>
      <c r="O1036">
        <f ca="1">DEGREES(ACOS(((Earth_Data!$B$1+Sat_Data!$B$2)/User_Model_Calcs!N1036)*SQRT(1-COS(RADIANS(User_Model_Calcs!I1036))^2*COS(RADIANS(User_Model_Calcs!B1036))^2)))</f>
        <v>43.543038458063293</v>
      </c>
      <c r="P1036">
        <f t="shared" ca="1" si="161"/>
        <v>36.128318718219901</v>
      </c>
    </row>
    <row r="1037" spans="1:16" x14ac:dyDescent="0.25">
      <c r="A1037">
        <f t="shared" ca="1" si="157"/>
        <v>131.95396150321787</v>
      </c>
      <c r="B1037">
        <f t="shared" ca="1" si="158"/>
        <v>-33.253482696029813</v>
      </c>
      <c r="C1037" s="6">
        <v>20135.9375</v>
      </c>
      <c r="D1037">
        <f t="shared" ca="1" si="159"/>
        <v>1.2</v>
      </c>
      <c r="E1037" s="1">
        <v>0.65</v>
      </c>
      <c r="F1037">
        <v>19.899999999999999</v>
      </c>
      <c r="G1037">
        <f t="shared" ca="1" si="162"/>
        <v>46.089820015575185</v>
      </c>
      <c r="H1037">
        <f t="shared" ca="1" si="160"/>
        <v>14.530049518720103</v>
      </c>
      <c r="I1037">
        <f ca="1">User_Model_Calcs!A1037-Sat_Data!$B$5</f>
        <v>21.953961503217869</v>
      </c>
      <c r="J1037">
        <f ca="1">(Earth_Data!$B$1/SQRT(1-Earth_Data!$B$2^2*SIN(RADIANS(User_Model_Calcs!B1037))^2))*COS(RADIANS(User_Model_Calcs!B1037))</f>
        <v>5339.1138988982157</v>
      </c>
      <c r="K1037">
        <f ca="1">((Earth_Data!$B$1*(1-Earth_Data!$B$2^2))/SQRT(1-Earth_Data!$B$2^2*SIN(RADIANS(User_Model_Calcs!B1037))^2))*SIN(RADIANS(User_Model_Calcs!B1037))</f>
        <v>-3477.5034255206847</v>
      </c>
      <c r="L1037">
        <f t="shared" ca="1" si="163"/>
        <v>-33.077242066716174</v>
      </c>
      <c r="M1037">
        <f t="shared" ca="1" si="164"/>
        <v>6371.7475860172153</v>
      </c>
      <c r="N1037">
        <f ca="1">SQRT(User_Model_Calcs!M1037^2+Sat_Data!$B$3^2-2*User_Model_Calcs!M1037*Sat_Data!$B$3*COS(RADIANS(L1037))*COS(RADIANS(I1037)))</f>
        <v>37427.594166529991</v>
      </c>
      <c r="O1037">
        <f ca="1">DEGREES(ACOS(((Earth_Data!$B$1+Sat_Data!$B$2)/User_Model_Calcs!N1037)*SQRT(1-COS(RADIANS(User_Model_Calcs!I1037))^2*COS(RADIANS(User_Model_Calcs!B1037))^2)))</f>
        <v>44.676201317634998</v>
      </c>
      <c r="P1037">
        <f t="shared" ca="1" si="161"/>
        <v>36.319885744354828</v>
      </c>
    </row>
    <row r="1038" spans="1:16" x14ac:dyDescent="0.25">
      <c r="A1038">
        <f t="shared" ca="1" si="157"/>
        <v>128.67174910089386</v>
      </c>
      <c r="B1038">
        <f t="shared" ca="1" si="158"/>
        <v>-34.423899860972043</v>
      </c>
      <c r="C1038" s="6">
        <v>20135.9375</v>
      </c>
      <c r="D1038">
        <f t="shared" ca="1" si="159"/>
        <v>0.75</v>
      </c>
      <c r="E1038" s="1">
        <v>0.65</v>
      </c>
      <c r="F1038">
        <v>19.899999999999999</v>
      </c>
      <c r="G1038">
        <f t="shared" ca="1" si="162"/>
        <v>42.007420362456692</v>
      </c>
      <c r="H1038">
        <f t="shared" ca="1" si="160"/>
        <v>16.731220987567287</v>
      </c>
      <c r="I1038">
        <f ca="1">User_Model_Calcs!A1038-Sat_Data!$B$5</f>
        <v>18.671749100893862</v>
      </c>
      <c r="J1038">
        <f ca="1">(Earth_Data!$B$1/SQRT(1-Earth_Data!$B$2^2*SIN(RADIANS(User_Model_Calcs!B1038))^2))*COS(RADIANS(User_Model_Calcs!B1038))</f>
        <v>5266.8228065426783</v>
      </c>
      <c r="K1038">
        <f ca="1">((Earth_Data!$B$1*(1-Earth_Data!$B$2^2))/SQRT(1-Earth_Data!$B$2^2*SIN(RADIANS(User_Model_Calcs!B1038))^2))*SIN(RADIANS(User_Model_Calcs!B1038))</f>
        <v>-3585.3329054632723</v>
      </c>
      <c r="L1038">
        <f t="shared" ca="1" si="163"/>
        <v>-34.244654704073973</v>
      </c>
      <c r="M1038">
        <f t="shared" ca="1" si="164"/>
        <v>6371.3447967062502</v>
      </c>
      <c r="N1038">
        <f ca="1">SQRT(User_Model_Calcs!M1038^2+Sat_Data!$B$3^2-2*User_Model_Calcs!M1038*Sat_Data!$B$3*COS(RADIANS(L1038))*COS(RADIANS(I1038)))</f>
        <v>37385.058587360749</v>
      </c>
      <c r="O1038">
        <f ca="1">DEGREES(ACOS(((Earth_Data!$B$1+Sat_Data!$B$2)/User_Model_Calcs!N1038)*SQRT(1-COS(RADIANS(User_Model_Calcs!I1038))^2*COS(RADIANS(User_Model_Calcs!B1038))^2)))</f>
        <v>45.274271863894548</v>
      </c>
      <c r="P1038">
        <f t="shared" ca="1" si="161"/>
        <v>30.870150311951637</v>
      </c>
    </row>
    <row r="1039" spans="1:16" x14ac:dyDescent="0.25">
      <c r="A1039">
        <f t="shared" ca="1" si="157"/>
        <v>131.96547928916755</v>
      </c>
      <c r="B1039">
        <f t="shared" ca="1" si="158"/>
        <v>-34.991807740303486</v>
      </c>
      <c r="C1039" s="6">
        <v>20135.9375</v>
      </c>
      <c r="D1039">
        <f t="shared" ca="1" si="159"/>
        <v>0.75</v>
      </c>
      <c r="E1039" s="1">
        <v>0.65</v>
      </c>
      <c r="F1039">
        <v>19.899999999999999</v>
      </c>
      <c r="G1039">
        <f t="shared" ca="1" si="162"/>
        <v>42.007420362456692</v>
      </c>
      <c r="H1039">
        <f t="shared" ca="1" si="160"/>
        <v>21.00600321345831</v>
      </c>
      <c r="I1039">
        <f ca="1">User_Model_Calcs!A1039-Sat_Data!$B$5</f>
        <v>21.965479289167547</v>
      </c>
      <c r="J1039">
        <f ca="1">(Earth_Data!$B$1/SQRT(1-Earth_Data!$B$2^2*SIN(RADIANS(User_Model_Calcs!B1039))^2))*COS(RADIANS(User_Model_Calcs!B1039))</f>
        <v>5230.9506584095434</v>
      </c>
      <c r="K1039">
        <f ca="1">((Earth_Data!$B$1*(1-Earth_Data!$B$2^2))/SQRT(1-Earth_Data!$B$2^2*SIN(RADIANS(User_Model_Calcs!B1039))^2))*SIN(RADIANS(User_Model_Calcs!B1039))</f>
        <v>-3637.1236882762305</v>
      </c>
      <c r="L1039">
        <f t="shared" ca="1" si="163"/>
        <v>-34.81121183129838</v>
      </c>
      <c r="M1039">
        <f t="shared" ca="1" si="164"/>
        <v>6371.146954398032</v>
      </c>
      <c r="N1039">
        <f ca="1">SQRT(User_Model_Calcs!M1039^2+Sat_Data!$B$3^2-2*User_Model_Calcs!M1039*Sat_Data!$B$3*COS(RADIANS(L1039))*COS(RADIANS(I1039)))</f>
        <v>37540.779192979935</v>
      </c>
      <c r="O1039">
        <f ca="1">DEGREES(ACOS(((Earth_Data!$B$1+Sat_Data!$B$2)/User_Model_Calcs!N1039)*SQRT(1-COS(RADIANS(User_Model_Calcs!I1039))^2*COS(RADIANS(User_Model_Calcs!B1039))^2)))</f>
        <v>43.090724549991485</v>
      </c>
      <c r="P1039">
        <f t="shared" ca="1" si="161"/>
        <v>35.119496719806335</v>
      </c>
    </row>
    <row r="1040" spans="1:16" x14ac:dyDescent="0.25">
      <c r="A1040">
        <f t="shared" ca="1" si="157"/>
        <v>131.92789298306215</v>
      </c>
      <c r="B1040">
        <f t="shared" ca="1" si="158"/>
        <v>-33.116358286860802</v>
      </c>
      <c r="C1040" s="6">
        <v>20135.9375</v>
      </c>
      <c r="D1040">
        <f t="shared" ca="1" si="159"/>
        <v>0.75</v>
      </c>
      <c r="E1040" s="1">
        <v>0.65</v>
      </c>
      <c r="F1040">
        <v>19.899999999999999</v>
      </c>
      <c r="G1040">
        <f t="shared" ca="1" si="162"/>
        <v>42.007420362456692</v>
      </c>
      <c r="H1040">
        <f t="shared" ca="1" si="160"/>
        <v>16.401088130264529</v>
      </c>
      <c r="I1040">
        <f ca="1">User_Model_Calcs!A1040-Sat_Data!$B$5</f>
        <v>21.927892983062151</v>
      </c>
      <c r="J1040">
        <f ca="1">(Earth_Data!$B$1/SQRT(1-Earth_Data!$B$2^2*SIN(RADIANS(User_Model_Calcs!B1040))^2))*COS(RADIANS(User_Model_Calcs!B1040))</f>
        <v>5347.4379798622649</v>
      </c>
      <c r="K1040">
        <f ca="1">((Earth_Data!$B$1*(1-Earth_Data!$B$2^2))/SQRT(1-Earth_Data!$B$2^2*SIN(RADIANS(User_Model_Calcs!B1040))^2))*SIN(RADIANS(User_Model_Calcs!B1040))</f>
        <v>-3464.775586763722</v>
      </c>
      <c r="L1040">
        <f t="shared" ca="1" si="163"/>
        <v>-32.940488938103812</v>
      </c>
      <c r="M1040">
        <f t="shared" ca="1" si="164"/>
        <v>6371.7943167609637</v>
      </c>
      <c r="N1040">
        <f ca="1">SQRT(User_Model_Calcs!M1040^2+Sat_Data!$B$3^2-2*User_Model_Calcs!M1040*Sat_Data!$B$3*COS(RADIANS(L1040))*COS(RADIANS(I1040)))</f>
        <v>37417.879230650273</v>
      </c>
      <c r="O1040">
        <f ca="1">DEGREES(ACOS(((Earth_Data!$B$1+Sat_Data!$B$2)/User_Model_Calcs!N1040)*SQRT(1-COS(RADIANS(User_Model_Calcs!I1040))^2*COS(RADIANS(User_Model_Calcs!B1040))^2)))</f>
        <v>44.81447892293761</v>
      </c>
      <c r="P1040">
        <f t="shared" ca="1" si="161"/>
        <v>36.384072728029608</v>
      </c>
    </row>
    <row r="1041" spans="1:16" x14ac:dyDescent="0.25">
      <c r="A1041">
        <f t="shared" ca="1" si="157"/>
        <v>129.52878546510476</v>
      </c>
      <c r="B1041">
        <f t="shared" ca="1" si="158"/>
        <v>-36.014859817693328</v>
      </c>
      <c r="C1041" s="6">
        <v>20135.9375</v>
      </c>
      <c r="D1041">
        <f t="shared" ca="1" si="159"/>
        <v>1.2</v>
      </c>
      <c r="E1041" s="1">
        <v>0.65</v>
      </c>
      <c r="F1041">
        <v>19.899999999999999</v>
      </c>
      <c r="G1041">
        <f t="shared" ca="1" si="162"/>
        <v>46.089820015575185</v>
      </c>
      <c r="H1041">
        <f t="shared" ca="1" si="160"/>
        <v>17.948456008062244</v>
      </c>
      <c r="I1041">
        <f ca="1">User_Model_Calcs!A1041-Sat_Data!$B$5</f>
        <v>19.528785465104761</v>
      </c>
      <c r="J1041">
        <f ca="1">(Earth_Data!$B$1/SQRT(1-Earth_Data!$B$2^2*SIN(RADIANS(User_Model_Calcs!B1041))^2))*COS(RADIANS(User_Model_Calcs!B1041))</f>
        <v>5165.0319929808575</v>
      </c>
      <c r="K1041">
        <f ca="1">((Earth_Data!$B$1*(1-Earth_Data!$B$2^2))/SQRT(1-Earth_Data!$B$2^2*SIN(RADIANS(User_Model_Calcs!B1041))^2))*SIN(RADIANS(User_Model_Calcs!B1041))</f>
        <v>-3729.5268263264124</v>
      </c>
      <c r="L1041">
        <f t="shared" ca="1" si="163"/>
        <v>-35.832009411534585</v>
      </c>
      <c r="M1041">
        <f t="shared" ca="1" si="164"/>
        <v>6370.7869087581457</v>
      </c>
      <c r="N1041">
        <f ca="1">SQRT(User_Model_Calcs!M1041^2+Sat_Data!$B$3^2-2*User_Model_Calcs!M1041*Sat_Data!$B$3*COS(RADIANS(L1041))*COS(RADIANS(I1041)))</f>
        <v>37521.985999199787</v>
      </c>
      <c r="O1041">
        <f ca="1">DEGREES(ACOS(((Earth_Data!$B$1+Sat_Data!$B$2)/User_Model_Calcs!N1041)*SQRT(1-COS(RADIANS(User_Model_Calcs!I1041))^2*COS(RADIANS(User_Model_Calcs!B1041))^2)))</f>
        <v>43.343414658128232</v>
      </c>
      <c r="P1041">
        <f t="shared" ca="1" si="161"/>
        <v>31.098769871295943</v>
      </c>
    </row>
    <row r="1042" spans="1:16" x14ac:dyDescent="0.25">
      <c r="A1042">
        <f t="shared" ca="1" si="157"/>
        <v>131.7011859649165</v>
      </c>
      <c r="B1042">
        <f t="shared" ca="1" si="158"/>
        <v>-33.869716602582912</v>
      </c>
      <c r="C1042" s="6">
        <v>20135.9375</v>
      </c>
      <c r="D1042">
        <f t="shared" ca="1" si="159"/>
        <v>3</v>
      </c>
      <c r="E1042" s="1">
        <v>0.65</v>
      </c>
      <c r="F1042">
        <v>19.899999999999999</v>
      </c>
      <c r="G1042">
        <f t="shared" ca="1" si="162"/>
        <v>54.048620189015942</v>
      </c>
      <c r="H1042">
        <f t="shared" ca="1" si="160"/>
        <v>18.4304822183447</v>
      </c>
      <c r="I1042">
        <f ca="1">User_Model_Calcs!A1042-Sat_Data!$B$5</f>
        <v>21.701185964916505</v>
      </c>
      <c r="J1042">
        <f ca="1">(Earth_Data!$B$1/SQRT(1-Earth_Data!$B$2^2*SIN(RADIANS(User_Model_Calcs!B1042))^2))*COS(RADIANS(User_Model_Calcs!B1042))</f>
        <v>5301.3283138002644</v>
      </c>
      <c r="K1042">
        <f ca="1">((Earth_Data!$B$1*(1-Earth_Data!$B$2^2))/SQRT(1-Earth_Data!$B$2^2*SIN(RADIANS(User_Model_Calcs!B1042))^2))*SIN(RADIANS(User_Model_Calcs!B1042))</f>
        <v>-3534.4580694630063</v>
      </c>
      <c r="L1042">
        <f t="shared" ca="1" si="163"/>
        <v>-33.691857215078393</v>
      </c>
      <c r="M1042">
        <f t="shared" ca="1" si="164"/>
        <v>6371.5363716683369</v>
      </c>
      <c r="N1042">
        <f ca="1">SQRT(User_Model_Calcs!M1042^2+Sat_Data!$B$3^2-2*User_Model_Calcs!M1042*Sat_Data!$B$3*COS(RADIANS(L1042))*COS(RADIANS(I1042)))</f>
        <v>37457.230533478789</v>
      </c>
      <c r="O1042">
        <f ca="1">DEGREES(ACOS(((Earth_Data!$B$1+Sat_Data!$B$2)/User_Model_Calcs!N1042)*SQRT(1-COS(RADIANS(User_Model_Calcs!I1042))^2*COS(RADIANS(User_Model_Calcs!B1042))^2)))</f>
        <v>44.25553037292979</v>
      </c>
      <c r="P1042">
        <f t="shared" ca="1" si="161"/>
        <v>35.530621639563954</v>
      </c>
    </row>
    <row r="1043" spans="1:16" x14ac:dyDescent="0.25">
      <c r="A1043">
        <f t="shared" ca="1" si="157"/>
        <v>131.27608999462214</v>
      </c>
      <c r="B1043">
        <f t="shared" ca="1" si="158"/>
        <v>-33.38148880942876</v>
      </c>
      <c r="C1043" s="6">
        <v>20135.9375</v>
      </c>
      <c r="D1043">
        <f t="shared" ca="1" si="159"/>
        <v>1.2</v>
      </c>
      <c r="E1043" s="1">
        <v>0.65</v>
      </c>
      <c r="F1043">
        <v>19.899999999999999</v>
      </c>
      <c r="G1043">
        <f t="shared" ca="1" si="162"/>
        <v>46.089820015575185</v>
      </c>
      <c r="H1043">
        <f t="shared" ca="1" si="160"/>
        <v>23.864078807165519</v>
      </c>
      <c r="I1043">
        <f ca="1">User_Model_Calcs!A1043-Sat_Data!$B$5</f>
        <v>21.27608999462214</v>
      </c>
      <c r="J1043">
        <f ca="1">(Earth_Data!$B$1/SQRT(1-Earth_Data!$B$2^2*SIN(RADIANS(User_Model_Calcs!B1043))^2))*COS(RADIANS(User_Model_Calcs!B1043))</f>
        <v>5331.3157042507992</v>
      </c>
      <c r="K1043">
        <f ca="1">((Earth_Data!$B$1*(1-Earth_Data!$B$2^2))/SQRT(1-Earth_Data!$B$2^2*SIN(RADIANS(User_Model_Calcs!B1043))^2))*SIN(RADIANS(User_Model_Calcs!B1043))</f>
        <v>-3489.3671504394133</v>
      </c>
      <c r="L1043">
        <f t="shared" ca="1" si="163"/>
        <v>-33.204905217572886</v>
      </c>
      <c r="M1043">
        <f t="shared" ca="1" si="164"/>
        <v>6371.7038732945575</v>
      </c>
      <c r="N1043">
        <f ca="1">SQRT(User_Model_Calcs!M1043^2+Sat_Data!$B$3^2-2*User_Model_Calcs!M1043*Sat_Data!$B$3*COS(RADIANS(L1043))*COS(RADIANS(I1043)))</f>
        <v>37409.555181092466</v>
      </c>
      <c r="O1043">
        <f ca="1">DEGREES(ACOS(((Earth_Data!$B$1+Sat_Data!$B$2)/User_Model_Calcs!N1043)*SQRT(1-COS(RADIANS(User_Model_Calcs!I1043))^2*COS(RADIANS(User_Model_Calcs!B1043))^2)))</f>
        <v>44.931097026733667</v>
      </c>
      <c r="P1043">
        <f t="shared" ca="1" si="161"/>
        <v>35.288341974064146</v>
      </c>
    </row>
    <row r="1044" spans="1:16" x14ac:dyDescent="0.25">
      <c r="A1044">
        <f t="shared" ca="1" si="157"/>
        <v>130.65549135767006</v>
      </c>
      <c r="B1044">
        <f t="shared" ca="1" si="158"/>
        <v>-32.982344808979633</v>
      </c>
      <c r="C1044" s="6">
        <v>20135.9375</v>
      </c>
      <c r="D1044">
        <f t="shared" ca="1" si="159"/>
        <v>0.75</v>
      </c>
      <c r="E1044" s="1">
        <v>0.65</v>
      </c>
      <c r="F1044">
        <v>19.899999999999999</v>
      </c>
      <c r="G1044">
        <f t="shared" ca="1" si="162"/>
        <v>42.007420362456692</v>
      </c>
      <c r="H1044">
        <f t="shared" ca="1" si="160"/>
        <v>19.620227162038741</v>
      </c>
      <c r="I1044">
        <f ca="1">User_Model_Calcs!A1044-Sat_Data!$B$5</f>
        <v>20.655491357670059</v>
      </c>
      <c r="J1044">
        <f ca="1">(Earth_Data!$B$1/SQRT(1-Earth_Data!$B$2^2*SIN(RADIANS(User_Model_Calcs!B1044))^2))*COS(RADIANS(User_Model_Calcs!B1044))</f>
        <v>5355.5435813264148</v>
      </c>
      <c r="K1044">
        <f ca="1">((Earth_Data!$B$1*(1-Earth_Data!$B$2^2))/SQRT(1-Earth_Data!$B$2^2*SIN(RADIANS(User_Model_Calcs!B1044))^2))*SIN(RADIANS(User_Model_Calcs!B1044))</f>
        <v>-3452.3175607176017</v>
      </c>
      <c r="L1044">
        <f t="shared" ca="1" si="163"/>
        <v>-32.80684219501164</v>
      </c>
      <c r="M1044">
        <f t="shared" ca="1" si="164"/>
        <v>6371.8398906066132</v>
      </c>
      <c r="N1044">
        <f ca="1">SQRT(User_Model_Calcs!M1044^2+Sat_Data!$B$3^2-2*User_Model_Calcs!M1044*Sat_Data!$B$3*COS(RADIANS(L1044))*COS(RADIANS(I1044)))</f>
        <v>37360.70656421328</v>
      </c>
      <c r="O1044">
        <f ca="1">DEGREES(ACOS(((Earth_Data!$B$1+Sat_Data!$B$2)/User_Model_Calcs!N1044)*SQRT(1-COS(RADIANS(User_Model_Calcs!I1044))^2*COS(RADIANS(User_Model_Calcs!B1044))^2)))</f>
        <v>45.632072543228595</v>
      </c>
      <c r="P1044">
        <f t="shared" ca="1" si="161"/>
        <v>34.702422027231499</v>
      </c>
    </row>
    <row r="1045" spans="1:16" x14ac:dyDescent="0.25">
      <c r="A1045">
        <f t="shared" ca="1" si="157"/>
        <v>130.64049200326212</v>
      </c>
      <c r="B1045">
        <f t="shared" ca="1" si="158"/>
        <v>-36.61135151415489</v>
      </c>
      <c r="C1045" s="6">
        <v>20135.9375</v>
      </c>
      <c r="D1045">
        <f t="shared" ca="1" si="159"/>
        <v>3</v>
      </c>
      <c r="E1045" s="1">
        <v>0.65</v>
      </c>
      <c r="F1045">
        <v>19.899999999999999</v>
      </c>
      <c r="G1045">
        <f t="shared" ca="1" si="162"/>
        <v>54.048620189015942</v>
      </c>
      <c r="H1045">
        <f t="shared" ca="1" si="160"/>
        <v>23.222007310067063</v>
      </c>
      <c r="I1045">
        <f ca="1">User_Model_Calcs!A1045-Sat_Data!$B$5</f>
        <v>20.640492003262125</v>
      </c>
      <c r="J1045">
        <f ca="1">(Earth_Data!$B$1/SQRT(1-Earth_Data!$B$2^2*SIN(RADIANS(User_Model_Calcs!B1045))^2))*COS(RADIANS(User_Model_Calcs!B1045))</f>
        <v>5125.8348374474417</v>
      </c>
      <c r="K1045">
        <f ca="1">((Earth_Data!$B$1*(1-Earth_Data!$B$2^2))/SQRT(1-Earth_Data!$B$2^2*SIN(RADIANS(User_Model_Calcs!B1045))^2))*SIN(RADIANS(User_Model_Calcs!B1045))</f>
        <v>-3782.8617041098178</v>
      </c>
      <c r="L1045">
        <f t="shared" ca="1" si="163"/>
        <v>-36.427293712189432</v>
      </c>
      <c r="M1045">
        <f t="shared" ca="1" si="164"/>
        <v>6370.5749703782994</v>
      </c>
      <c r="N1045">
        <f ca="1">SQRT(User_Model_Calcs!M1045^2+Sat_Data!$B$3^2-2*User_Model_Calcs!M1045*Sat_Data!$B$3*COS(RADIANS(L1045))*COS(RADIANS(I1045)))</f>
        <v>37601.756887169955</v>
      </c>
      <c r="O1045">
        <f ca="1">DEGREES(ACOS(((Earth_Data!$B$1+Sat_Data!$B$2)/User_Model_Calcs!N1045)*SQRT(1-COS(RADIANS(User_Model_Calcs!I1045))^2*COS(RADIANS(User_Model_Calcs!B1045))^2)))</f>
        <v>42.251817755811267</v>
      </c>
      <c r="P1045">
        <f t="shared" ca="1" si="161"/>
        <v>32.276917670401161</v>
      </c>
    </row>
    <row r="1046" spans="1:16" x14ac:dyDescent="0.25">
      <c r="A1046">
        <f t="shared" ca="1" si="157"/>
        <v>129.03755414470734</v>
      </c>
      <c r="B1046">
        <f t="shared" ca="1" si="158"/>
        <v>-34.896104934785967</v>
      </c>
      <c r="C1046" s="6">
        <v>20135.9375</v>
      </c>
      <c r="D1046">
        <f t="shared" ca="1" si="159"/>
        <v>3</v>
      </c>
      <c r="E1046" s="1">
        <v>0.65</v>
      </c>
      <c r="F1046">
        <v>19.899999999999999</v>
      </c>
      <c r="G1046">
        <f t="shared" ca="1" si="162"/>
        <v>54.048620189015942</v>
      </c>
      <c r="H1046">
        <f t="shared" ca="1" si="160"/>
        <v>20.770803694807416</v>
      </c>
      <c r="I1046">
        <f ca="1">User_Model_Calcs!A1046-Sat_Data!$B$5</f>
        <v>19.037554144707343</v>
      </c>
      <c r="J1046">
        <f ca="1">(Earth_Data!$B$1/SQRT(1-Earth_Data!$B$2^2*SIN(RADIANS(User_Model_Calcs!B1046))^2))*COS(RADIANS(User_Model_Calcs!B1046))</f>
        <v>5237.0319408839541</v>
      </c>
      <c r="K1046">
        <f ca="1">((Earth_Data!$B$1*(1-Earth_Data!$B$2^2))/SQRT(1-Earth_Data!$B$2^2*SIN(RADIANS(User_Model_Calcs!B1046))^2))*SIN(RADIANS(User_Model_Calcs!B1046))</f>
        <v>-3628.4206108235144</v>
      </c>
      <c r="L1046">
        <f t="shared" ca="1" si="163"/>
        <v>-34.715731711739636</v>
      </c>
      <c r="M1046">
        <f t="shared" ca="1" si="164"/>
        <v>6371.1803991793895</v>
      </c>
      <c r="N1046">
        <f ca="1">SQRT(User_Model_Calcs!M1046^2+Sat_Data!$B$3^2-2*User_Model_Calcs!M1046*Sat_Data!$B$3*COS(RADIANS(L1046))*COS(RADIANS(I1046)))</f>
        <v>37429.022179160878</v>
      </c>
      <c r="O1046">
        <f ca="1">DEGREES(ACOS(((Earth_Data!$B$1+Sat_Data!$B$2)/User_Model_Calcs!N1046)*SQRT(1-COS(RADIANS(User_Model_Calcs!I1046))^2*COS(RADIANS(User_Model_Calcs!B1046))^2)))</f>
        <v>44.646703297131793</v>
      </c>
      <c r="P1046">
        <f t="shared" ca="1" si="161"/>
        <v>31.096630199376456</v>
      </c>
    </row>
    <row r="1047" spans="1:16" x14ac:dyDescent="0.25">
      <c r="A1047">
        <f t="shared" ca="1" si="157"/>
        <v>130.4208940103797</v>
      </c>
      <c r="B1047">
        <f t="shared" ca="1" si="158"/>
        <v>-36.225763230152339</v>
      </c>
      <c r="C1047" s="6">
        <v>20135.9375</v>
      </c>
      <c r="D1047">
        <f t="shared" ca="1" si="159"/>
        <v>1.2</v>
      </c>
      <c r="E1047" s="1">
        <v>0.65</v>
      </c>
      <c r="F1047">
        <v>19.899999999999999</v>
      </c>
      <c r="G1047">
        <f t="shared" ca="1" si="162"/>
        <v>46.089820015575185</v>
      </c>
      <c r="H1047">
        <f t="shared" ca="1" si="160"/>
        <v>17.057791466354288</v>
      </c>
      <c r="I1047">
        <f ca="1">User_Model_Calcs!A1047-Sat_Data!$B$5</f>
        <v>20.420894010379698</v>
      </c>
      <c r="J1047">
        <f ca="1">(Earth_Data!$B$1/SQRT(1-Earth_Data!$B$2^2*SIN(RADIANS(User_Model_Calcs!B1047))^2))*COS(RADIANS(User_Model_Calcs!B1047))</f>
        <v>5151.2368590019259</v>
      </c>
      <c r="K1047">
        <f ca="1">((Earth_Data!$B$1*(1-Earth_Data!$B$2^2))/SQRT(1-Earth_Data!$B$2^2*SIN(RADIANS(User_Model_Calcs!B1047))^2))*SIN(RADIANS(User_Model_Calcs!B1047))</f>
        <v>-3748.4305961754985</v>
      </c>
      <c r="L1047">
        <f t="shared" ca="1" si="163"/>
        <v>-36.042476862398864</v>
      </c>
      <c r="M1047">
        <f t="shared" ca="1" si="164"/>
        <v>6370.7121353805205</v>
      </c>
      <c r="N1047">
        <f ca="1">SQRT(User_Model_Calcs!M1047^2+Sat_Data!$B$3^2-2*User_Model_Calcs!M1047*Sat_Data!$B$3*COS(RADIANS(L1047))*COS(RADIANS(I1047)))</f>
        <v>37567.344357478054</v>
      </c>
      <c r="O1047">
        <f ca="1">DEGREES(ACOS(((Earth_Data!$B$1+Sat_Data!$B$2)/User_Model_Calcs!N1047)*SQRT(1-COS(RADIANS(User_Model_Calcs!I1047))^2*COS(RADIANS(User_Model_Calcs!B1047))^2)))</f>
        <v>42.720759672500741</v>
      </c>
      <c r="P1047">
        <f t="shared" ca="1" si="161"/>
        <v>32.211045601176153</v>
      </c>
    </row>
    <row r="1048" spans="1:16" x14ac:dyDescent="0.25">
      <c r="A1048">
        <f t="shared" ca="1" si="157"/>
        <v>129.33792579970731</v>
      </c>
      <c r="B1048">
        <f t="shared" ca="1" si="158"/>
        <v>-32.509516407232994</v>
      </c>
      <c r="C1048" s="6">
        <v>20135.9375</v>
      </c>
      <c r="D1048">
        <f t="shared" ca="1" si="159"/>
        <v>3</v>
      </c>
      <c r="E1048" s="1">
        <v>0.65</v>
      </c>
      <c r="F1048">
        <v>19.899999999999999</v>
      </c>
      <c r="G1048">
        <f t="shared" ca="1" si="162"/>
        <v>54.048620189015942</v>
      </c>
      <c r="H1048">
        <f t="shared" ca="1" si="160"/>
        <v>19.709752120189172</v>
      </c>
      <c r="I1048">
        <f ca="1">User_Model_Calcs!A1048-Sat_Data!$B$5</f>
        <v>19.337925799707307</v>
      </c>
      <c r="J1048">
        <f ca="1">(Earth_Data!$B$1/SQRT(1-Earth_Data!$B$2^2*SIN(RADIANS(User_Model_Calcs!B1048))^2))*COS(RADIANS(User_Model_Calcs!B1048))</f>
        <v>5383.9072685452174</v>
      </c>
      <c r="K1048">
        <f ca="1">((Earth_Data!$B$1*(1-Earth_Data!$B$2^2))/SQRT(1-Earth_Data!$B$2^2*SIN(RADIANS(User_Model_Calcs!B1048))^2))*SIN(RADIANS(User_Model_Calcs!B1048))</f>
        <v>-3408.2143907767449</v>
      </c>
      <c r="L1048">
        <f t="shared" ca="1" si="163"/>
        <v>-32.335338209882352</v>
      </c>
      <c r="M1048">
        <f t="shared" ca="1" si="164"/>
        <v>6371.999906606381</v>
      </c>
      <c r="N1048">
        <f ca="1">SQRT(User_Model_Calcs!M1048^2+Sat_Data!$B$3^2-2*User_Model_Calcs!M1048*Sat_Data!$B$3*COS(RADIANS(L1048))*COS(RADIANS(I1048)))</f>
        <v>37282.919873088351</v>
      </c>
      <c r="O1048">
        <f ca="1">DEGREES(ACOS(((Earth_Data!$B$1+Sat_Data!$B$2)/User_Model_Calcs!N1048)*SQRT(1-COS(RADIANS(User_Model_Calcs!I1048))^2*COS(RADIANS(User_Model_Calcs!B1048))^2)))</f>
        <v>46.768048833091228</v>
      </c>
      <c r="P1048">
        <f t="shared" ca="1" si="161"/>
        <v>33.143803185273782</v>
      </c>
    </row>
    <row r="1049" spans="1:16" x14ac:dyDescent="0.25">
      <c r="A1049">
        <f t="shared" ca="1" si="157"/>
        <v>129.40156759284153</v>
      </c>
      <c r="B1049">
        <f t="shared" ca="1" si="158"/>
        <v>-35.354754163975819</v>
      </c>
      <c r="C1049" s="6">
        <v>20135.9375</v>
      </c>
      <c r="D1049">
        <f t="shared" ca="1" si="159"/>
        <v>0.75</v>
      </c>
      <c r="E1049" s="1">
        <v>0.65</v>
      </c>
      <c r="F1049">
        <v>19.899999999999999</v>
      </c>
      <c r="G1049">
        <f t="shared" ca="1" si="162"/>
        <v>42.007420362456692</v>
      </c>
      <c r="H1049">
        <f t="shared" ca="1" si="160"/>
        <v>14.709051826862231</v>
      </c>
      <c r="I1049">
        <f ca="1">User_Model_Calcs!A1049-Sat_Data!$B$5</f>
        <v>19.401567592841531</v>
      </c>
      <c r="J1049">
        <f ca="1">(Earth_Data!$B$1/SQRT(1-Earth_Data!$B$2^2*SIN(RADIANS(User_Model_Calcs!B1049))^2))*COS(RADIANS(User_Model_Calcs!B1049))</f>
        <v>5207.7550419927211</v>
      </c>
      <c r="K1049">
        <f ca="1">((Earth_Data!$B$1*(1-Earth_Data!$B$2^2))/SQRT(1-Earth_Data!$B$2^2*SIN(RADIANS(User_Model_Calcs!B1049))^2))*SIN(RADIANS(User_Model_Calcs!B1049))</f>
        <v>-3670.0381442200614</v>
      </c>
      <c r="L1049">
        <f t="shared" ca="1" si="163"/>
        <v>-35.173332006561601</v>
      </c>
      <c r="M1049">
        <f t="shared" ca="1" si="164"/>
        <v>6371.0197423513637</v>
      </c>
      <c r="N1049">
        <f ca="1">SQRT(User_Model_Calcs!M1049^2+Sat_Data!$B$3^2-2*User_Model_Calcs!M1049*Sat_Data!$B$3*COS(RADIANS(L1049))*COS(RADIANS(I1049)))</f>
        <v>37472.415935804376</v>
      </c>
      <c r="O1049">
        <f ca="1">DEGREES(ACOS(((Earth_Data!$B$1+Sat_Data!$B$2)/User_Model_Calcs!N1049)*SQRT(1-COS(RADIANS(User_Model_Calcs!I1049))^2*COS(RADIANS(User_Model_Calcs!B1049))^2)))</f>
        <v>44.034697060829735</v>
      </c>
      <c r="P1049">
        <f t="shared" ca="1" si="161"/>
        <v>31.326694254795505</v>
      </c>
    </row>
    <row r="1050" spans="1:16" x14ac:dyDescent="0.25">
      <c r="A1050">
        <f t="shared" ca="1" si="157"/>
        <v>130.97603089145267</v>
      </c>
      <c r="B1050">
        <f t="shared" ca="1" si="158"/>
        <v>-34.826590025059168</v>
      </c>
      <c r="C1050" s="6">
        <v>20135.9375</v>
      </c>
      <c r="D1050">
        <f t="shared" ca="1" si="159"/>
        <v>0.75</v>
      </c>
      <c r="E1050" s="1">
        <v>0.65</v>
      </c>
      <c r="F1050">
        <v>19.899999999999999</v>
      </c>
      <c r="G1050">
        <f t="shared" ca="1" si="162"/>
        <v>42.007420362456692</v>
      </c>
      <c r="H1050">
        <f t="shared" ca="1" si="160"/>
        <v>22.216774794148122</v>
      </c>
      <c r="I1050">
        <f ca="1">User_Model_Calcs!A1050-Sat_Data!$B$5</f>
        <v>20.976030891452666</v>
      </c>
      <c r="J1050">
        <f ca="1">(Earth_Data!$B$1/SQRT(1-Earth_Data!$B$2^2*SIN(RADIANS(User_Model_Calcs!B1050))^2))*COS(RADIANS(User_Model_Calcs!B1050))</f>
        <v>5241.4399763699103</v>
      </c>
      <c r="K1050">
        <f ca="1">((Earth_Data!$B$1*(1-Earth_Data!$B$2^2))/SQRT(1-Earth_Data!$B$2^2*SIN(RADIANS(User_Model_Calcs!B1050))^2))*SIN(RADIANS(User_Model_Calcs!B1050))</f>
        <v>-3622.0927471586378</v>
      </c>
      <c r="L1050">
        <f t="shared" ca="1" si="163"/>
        <v>-34.646379810518255</v>
      </c>
      <c r="M1050">
        <f t="shared" ca="1" si="164"/>
        <v>6371.2046659095658</v>
      </c>
      <c r="N1050">
        <f ca="1">SQRT(User_Model_Calcs!M1050^2+Sat_Data!$B$3^2-2*User_Model_Calcs!M1050*Sat_Data!$B$3*COS(RADIANS(L1050))*COS(RADIANS(I1050)))</f>
        <v>37492.621450882893</v>
      </c>
      <c r="O1050">
        <f ca="1">DEGREES(ACOS(((Earth_Data!$B$1+Sat_Data!$B$2)/User_Model_Calcs!N1050)*SQRT(1-COS(RADIANS(User_Model_Calcs!I1050))^2*COS(RADIANS(User_Model_Calcs!B1050))^2)))</f>
        <v>43.756317079172128</v>
      </c>
      <c r="P1050">
        <f t="shared" ca="1" si="161"/>
        <v>33.874038199870988</v>
      </c>
    </row>
    <row r="1051" spans="1:16" x14ac:dyDescent="0.25">
      <c r="A1051">
        <f t="shared" ca="1" si="157"/>
        <v>129.32440218717443</v>
      </c>
      <c r="B1051">
        <f t="shared" ca="1" si="158"/>
        <v>-33.076824051999296</v>
      </c>
      <c r="C1051" s="6">
        <v>20135.9375</v>
      </c>
      <c r="D1051">
        <f t="shared" ca="1" si="159"/>
        <v>0.75</v>
      </c>
      <c r="E1051" s="1">
        <v>0.65</v>
      </c>
      <c r="F1051">
        <v>19.899999999999999</v>
      </c>
      <c r="G1051">
        <f t="shared" ca="1" si="162"/>
        <v>42.007420362456692</v>
      </c>
      <c r="H1051">
        <f t="shared" ca="1" si="160"/>
        <v>19.758458427008154</v>
      </c>
      <c r="I1051">
        <f ca="1">User_Model_Calcs!A1051-Sat_Data!$B$5</f>
        <v>19.324402187174428</v>
      </c>
      <c r="J1051">
        <f ca="1">(Earth_Data!$B$1/SQRT(1-Earth_Data!$B$2^2*SIN(RADIANS(User_Model_Calcs!B1051))^2))*COS(RADIANS(User_Model_Calcs!B1051))</f>
        <v>5349.8321958912184</v>
      </c>
      <c r="K1051">
        <f ca="1">((Earth_Data!$B$1*(1-Earth_Data!$B$2^2))/SQRT(1-Earth_Data!$B$2^2*SIN(RADIANS(User_Model_Calcs!B1051))^2))*SIN(RADIANS(User_Model_Calcs!B1051))</f>
        <v>-3461.1023891130858</v>
      </c>
      <c r="L1051">
        <f t="shared" ca="1" si="163"/>
        <v>-32.901062492503321</v>
      </c>
      <c r="M1051">
        <f t="shared" ca="1" si="164"/>
        <v>6371.8077711210472</v>
      </c>
      <c r="N1051">
        <f ca="1">SQRT(User_Model_Calcs!M1051^2+Sat_Data!$B$3^2-2*User_Model_Calcs!M1051*Sat_Data!$B$3*COS(RADIANS(L1051))*COS(RADIANS(I1051)))</f>
        <v>37318.759252294796</v>
      </c>
      <c r="O1051">
        <f ca="1">DEGREES(ACOS(((Earth_Data!$B$1+Sat_Data!$B$2)/User_Model_Calcs!N1051)*SQRT(1-COS(RADIANS(User_Model_Calcs!I1051))^2*COS(RADIANS(User_Model_Calcs!B1051))^2)))</f>
        <v>46.239376296653084</v>
      </c>
      <c r="P1051">
        <f t="shared" ca="1" si="161"/>
        <v>32.722264626922168</v>
      </c>
    </row>
    <row r="1052" spans="1:16" x14ac:dyDescent="0.25">
      <c r="A1052">
        <f t="shared" ca="1" si="157"/>
        <v>128.59378565876517</v>
      </c>
      <c r="B1052">
        <f t="shared" ca="1" si="158"/>
        <v>-35.941251160971603</v>
      </c>
      <c r="C1052" s="6">
        <v>20135.9375</v>
      </c>
      <c r="D1052">
        <f t="shared" ca="1" si="159"/>
        <v>1.2</v>
      </c>
      <c r="E1052" s="1">
        <v>0.65</v>
      </c>
      <c r="F1052">
        <v>19.899999999999999</v>
      </c>
      <c r="G1052">
        <f t="shared" ca="1" si="162"/>
        <v>46.089820015575185</v>
      </c>
      <c r="H1052">
        <f t="shared" ca="1" si="160"/>
        <v>20.12754583005276</v>
      </c>
      <c r="I1052">
        <f ca="1">User_Model_Calcs!A1052-Sat_Data!$B$5</f>
        <v>18.593785658765171</v>
      </c>
      <c r="J1052">
        <f ca="1">(Earth_Data!$B$1/SQRT(1-Earth_Data!$B$2^2*SIN(RADIANS(User_Model_Calcs!B1052))^2))*COS(RADIANS(User_Model_Calcs!B1052))</f>
        <v>5169.8302072169463</v>
      </c>
      <c r="K1052">
        <f ca="1">((Earth_Data!$B$1*(1-Earth_Data!$B$2^2))/SQRT(1-Earth_Data!$B$2^2*SIN(RADIANS(User_Model_Calcs!B1052))^2))*SIN(RADIANS(User_Model_Calcs!B1052))</f>
        <v>-3722.9173290234467</v>
      </c>
      <c r="L1052">
        <f t="shared" ca="1" si="163"/>
        <v>-35.758555239284313</v>
      </c>
      <c r="M1052">
        <f t="shared" ca="1" si="164"/>
        <v>6370.8129630523517</v>
      </c>
      <c r="N1052">
        <f ca="1">SQRT(User_Model_Calcs!M1052^2+Sat_Data!$B$3^2-2*User_Model_Calcs!M1052*Sat_Data!$B$3*COS(RADIANS(L1052))*COS(RADIANS(I1052)))</f>
        <v>37485.931038919582</v>
      </c>
      <c r="O1052">
        <f ca="1">DEGREES(ACOS(((Earth_Data!$B$1+Sat_Data!$B$2)/User_Model_Calcs!N1052)*SQRT(1-COS(RADIANS(User_Model_Calcs!I1052))^2*COS(RADIANS(User_Model_Calcs!B1052))^2)))</f>
        <v>43.843020379569133</v>
      </c>
      <c r="P1052">
        <f t="shared" ca="1" si="161"/>
        <v>29.819395086737011</v>
      </c>
    </row>
    <row r="1053" spans="1:16" x14ac:dyDescent="0.25">
      <c r="A1053">
        <f t="shared" ca="1" si="157"/>
        <v>129.27623589346862</v>
      </c>
      <c r="B1053">
        <f t="shared" ca="1" si="158"/>
        <v>-35.955427930862868</v>
      </c>
      <c r="C1053" s="6">
        <v>20135.9375</v>
      </c>
      <c r="D1053">
        <f t="shared" ca="1" si="159"/>
        <v>1.2</v>
      </c>
      <c r="E1053" s="1">
        <v>0.65</v>
      </c>
      <c r="F1053">
        <v>19.899999999999999</v>
      </c>
      <c r="G1053">
        <f t="shared" ca="1" si="162"/>
        <v>46.089820015575185</v>
      </c>
      <c r="H1053">
        <f t="shared" ca="1" si="160"/>
        <v>19.062376711097912</v>
      </c>
      <c r="I1053">
        <f ca="1">User_Model_Calcs!A1053-Sat_Data!$B$5</f>
        <v>19.276235893468623</v>
      </c>
      <c r="J1053">
        <f ca="1">(Earth_Data!$B$1/SQRT(1-Earth_Data!$B$2^2*SIN(RADIANS(User_Model_Calcs!B1053))^2))*COS(RADIANS(User_Model_Calcs!B1053))</f>
        <v>5168.9067527936613</v>
      </c>
      <c r="K1053">
        <f ca="1">((Earth_Data!$B$1*(1-Earth_Data!$B$2^2))/SQRT(1-Earth_Data!$B$2^2*SIN(RADIANS(User_Model_Calcs!B1053))^2))*SIN(RADIANS(User_Model_Calcs!B1053))</f>
        <v>-3724.1907679724327</v>
      </c>
      <c r="L1053">
        <f t="shared" ca="1" si="163"/>
        <v>-35.772702162489992</v>
      </c>
      <c r="M1053">
        <f t="shared" ca="1" si="164"/>
        <v>6370.807946824877</v>
      </c>
      <c r="N1053">
        <f ca="1">SQRT(User_Model_Calcs!M1053^2+Sat_Data!$B$3^2-2*User_Model_Calcs!M1053*Sat_Data!$B$3*COS(RADIANS(L1053))*COS(RADIANS(I1053)))</f>
        <v>37509.378629784893</v>
      </c>
      <c r="O1053">
        <f ca="1">DEGREES(ACOS(((Earth_Data!$B$1+Sat_Data!$B$2)/User_Model_Calcs!N1053)*SQRT(1-COS(RADIANS(User_Model_Calcs!I1053))^2*COS(RADIANS(User_Model_Calcs!B1053))^2)))</f>
        <v>43.517770983403274</v>
      </c>
      <c r="P1053">
        <f t="shared" ca="1" si="161"/>
        <v>30.779433639112742</v>
      </c>
    </row>
    <row r="1054" spans="1:16" x14ac:dyDescent="0.25">
      <c r="A1054">
        <f t="shared" ca="1" si="157"/>
        <v>129.64635879869226</v>
      </c>
      <c r="B1054">
        <f t="shared" ca="1" si="158"/>
        <v>-32.733903405615891</v>
      </c>
      <c r="C1054" s="6">
        <v>20135.9375</v>
      </c>
      <c r="D1054">
        <f t="shared" ca="1" si="159"/>
        <v>3</v>
      </c>
      <c r="E1054" s="1">
        <v>0.65</v>
      </c>
      <c r="F1054">
        <v>19.899999999999999</v>
      </c>
      <c r="G1054">
        <f t="shared" ca="1" si="162"/>
        <v>54.048620189015942</v>
      </c>
      <c r="H1054">
        <f t="shared" ca="1" si="160"/>
        <v>23.464565049389613</v>
      </c>
      <c r="I1054">
        <f ca="1">User_Model_Calcs!A1054-Sat_Data!$B$5</f>
        <v>19.646358798692262</v>
      </c>
      <c r="J1054">
        <f ca="1">(Earth_Data!$B$1/SQRT(1-Earth_Data!$B$2^2*SIN(RADIANS(User_Model_Calcs!B1054))^2))*COS(RADIANS(User_Model_Calcs!B1054))</f>
        <v>5370.4925501826729</v>
      </c>
      <c r="K1054">
        <f ca="1">((Earth_Data!$B$1*(1-Earth_Data!$B$2^2))/SQRT(1-Earth_Data!$B$2^2*SIN(RADIANS(User_Model_Calcs!B1054))^2))*SIN(RADIANS(User_Model_Calcs!B1054))</f>
        <v>-3429.1729001853214</v>
      </c>
      <c r="L1054">
        <f t="shared" ca="1" si="163"/>
        <v>-32.559090775786473</v>
      </c>
      <c r="M1054">
        <f t="shared" ca="1" si="164"/>
        <v>6371.9241215611628</v>
      </c>
      <c r="N1054">
        <f ca="1">SQRT(User_Model_Calcs!M1054^2+Sat_Data!$B$3^2-2*User_Model_Calcs!M1054*Sat_Data!$B$3*COS(RADIANS(L1054))*COS(RADIANS(I1054)))</f>
        <v>37308.123190061051</v>
      </c>
      <c r="O1054">
        <f ca="1">DEGREES(ACOS(((Earth_Data!$B$1+Sat_Data!$B$2)/User_Model_Calcs!N1054)*SQRT(1-COS(RADIANS(User_Model_Calcs!I1054))^2*COS(RADIANS(User_Model_Calcs!B1054))^2)))</f>
        <v>46.39669566683768</v>
      </c>
      <c r="P1054">
        <f t="shared" ca="1" si="161"/>
        <v>33.43283774183358</v>
      </c>
    </row>
    <row r="1055" spans="1:16" x14ac:dyDescent="0.25">
      <c r="A1055">
        <f t="shared" ca="1" si="157"/>
        <v>131.08437924967185</v>
      </c>
      <c r="B1055">
        <f t="shared" ca="1" si="158"/>
        <v>-35.786316590647587</v>
      </c>
      <c r="C1055" s="6">
        <v>20135.9375</v>
      </c>
      <c r="D1055">
        <f t="shared" ca="1" si="159"/>
        <v>1.2</v>
      </c>
      <c r="E1055" s="1">
        <v>0.65</v>
      </c>
      <c r="F1055">
        <v>19.899999999999999</v>
      </c>
      <c r="G1055">
        <f t="shared" ca="1" si="162"/>
        <v>46.089820015575185</v>
      </c>
      <c r="H1055">
        <f t="shared" ca="1" si="160"/>
        <v>21.305136117574147</v>
      </c>
      <c r="I1055">
        <f ca="1">User_Model_Calcs!A1055-Sat_Data!$B$5</f>
        <v>21.084379249671855</v>
      </c>
      <c r="J1055">
        <f ca="1">(Earth_Data!$B$1/SQRT(1-Earth_Data!$B$2^2*SIN(RADIANS(User_Model_Calcs!B1055))^2))*COS(RADIANS(User_Model_Calcs!B1055))</f>
        <v>5179.9017279606242</v>
      </c>
      <c r="K1055">
        <f ca="1">((Earth_Data!$B$1*(1-Earth_Data!$B$2^2))/SQRT(1-Earth_Data!$B$2^2*SIN(RADIANS(User_Model_Calcs!B1055))^2))*SIN(RADIANS(User_Model_Calcs!B1055))</f>
        <v>-3708.9855376328546</v>
      </c>
      <c r="L1055">
        <f t="shared" ca="1" si="163"/>
        <v>-35.603949761830052</v>
      </c>
      <c r="M1055">
        <f t="shared" ca="1" si="164"/>
        <v>6370.8677297287477</v>
      </c>
      <c r="N1055">
        <f ca="1">SQRT(User_Model_Calcs!M1055^2+Sat_Data!$B$3^2-2*User_Model_Calcs!M1055*Sat_Data!$B$3*COS(RADIANS(L1055))*COS(RADIANS(I1055)))</f>
        <v>37561.074421650832</v>
      </c>
      <c r="O1055">
        <f ca="1">DEGREES(ACOS(((Earth_Data!$B$1+Sat_Data!$B$2)/User_Model_Calcs!N1055)*SQRT(1-COS(RADIANS(User_Model_Calcs!I1055))^2*COS(RADIANS(User_Model_Calcs!B1055))^2)))</f>
        <v>42.808678071564394</v>
      </c>
      <c r="P1055">
        <f t="shared" ca="1" si="161"/>
        <v>33.398217833086449</v>
      </c>
    </row>
    <row r="1056" spans="1:16" x14ac:dyDescent="0.25">
      <c r="A1056">
        <f t="shared" ca="1" si="157"/>
        <v>129.32738228764373</v>
      </c>
      <c r="B1056">
        <f t="shared" ca="1" si="158"/>
        <v>-33.664423051065789</v>
      </c>
      <c r="C1056" s="6">
        <v>20135.9375</v>
      </c>
      <c r="D1056">
        <f t="shared" ca="1" si="159"/>
        <v>3</v>
      </c>
      <c r="E1056" s="1">
        <v>0.65</v>
      </c>
      <c r="F1056">
        <v>19.899999999999999</v>
      </c>
      <c r="G1056">
        <f t="shared" ca="1" si="162"/>
        <v>54.048620189015942</v>
      </c>
      <c r="H1056">
        <f t="shared" ca="1" si="160"/>
        <v>18.177683240229754</v>
      </c>
      <c r="I1056">
        <f ca="1">User_Model_Calcs!A1056-Sat_Data!$B$5</f>
        <v>19.327382287643729</v>
      </c>
      <c r="J1056">
        <f ca="1">(Earth_Data!$B$1/SQRT(1-Earth_Data!$B$2^2*SIN(RADIANS(User_Model_Calcs!B1056))^2))*COS(RADIANS(User_Model_Calcs!B1056))</f>
        <v>5313.9847245852379</v>
      </c>
      <c r="K1056">
        <f ca="1">((Earth_Data!$B$1*(1-Earth_Data!$B$2^2))/SQRT(1-Earth_Data!$B$2^2*SIN(RADIANS(User_Model_Calcs!B1056))^2))*SIN(RADIANS(User_Model_Calcs!B1056))</f>
        <v>-3515.528623394609</v>
      </c>
      <c r="L1056">
        <f t="shared" ca="1" si="163"/>
        <v>-33.48709387110938</v>
      </c>
      <c r="M1056">
        <f t="shared" ca="1" si="164"/>
        <v>6371.6069523340848</v>
      </c>
      <c r="N1056">
        <f ca="1">SQRT(User_Model_Calcs!M1056^2+Sat_Data!$B$3^2-2*User_Model_Calcs!M1056*Sat_Data!$B$3*COS(RADIANS(L1056))*COS(RADIANS(I1056)))</f>
        <v>37357.028644010417</v>
      </c>
      <c r="O1056">
        <f ca="1">DEGREES(ACOS(((Earth_Data!$B$1+Sat_Data!$B$2)/User_Model_Calcs!N1056)*SQRT(1-COS(RADIANS(User_Model_Calcs!I1056))^2*COS(RADIANS(User_Model_Calcs!B1056))^2)))</f>
        <v>45.681139732014252</v>
      </c>
      <c r="P1056">
        <f t="shared" ca="1" si="161"/>
        <v>32.322162632086972</v>
      </c>
    </row>
    <row r="1057" spans="1:16" x14ac:dyDescent="0.25">
      <c r="A1057">
        <f t="shared" ca="1" si="157"/>
        <v>129.61290156277846</v>
      </c>
      <c r="B1057">
        <f t="shared" ca="1" si="158"/>
        <v>-35.4547044501061</v>
      </c>
      <c r="C1057" s="6">
        <v>20135.9375</v>
      </c>
      <c r="D1057">
        <f t="shared" ca="1" si="159"/>
        <v>1.2</v>
      </c>
      <c r="E1057" s="1">
        <v>0.65</v>
      </c>
      <c r="F1057">
        <v>19.899999999999999</v>
      </c>
      <c r="G1057">
        <f t="shared" ca="1" si="162"/>
        <v>46.089820015575185</v>
      </c>
      <c r="H1057">
        <f t="shared" ca="1" si="160"/>
        <v>23.414908379358714</v>
      </c>
      <c r="I1057">
        <f ca="1">User_Model_Calcs!A1057-Sat_Data!$B$5</f>
        <v>19.612901562778461</v>
      </c>
      <c r="J1057">
        <f ca="1">(Earth_Data!$B$1/SQRT(1-Earth_Data!$B$2^2*SIN(RADIANS(User_Model_Calcs!B1057))^2))*COS(RADIANS(User_Model_Calcs!B1057))</f>
        <v>5201.3304801846489</v>
      </c>
      <c r="K1057">
        <f ca="1">((Earth_Data!$B$1*(1-Earth_Data!$B$2^2))/SQRT(1-Earth_Data!$B$2^2*SIN(RADIANS(User_Model_Calcs!B1057))^2))*SIN(RADIANS(User_Model_Calcs!B1057))</f>
        <v>-3679.0768007423549</v>
      </c>
      <c r="L1057">
        <f t="shared" ca="1" si="163"/>
        <v>-35.273059846581695</v>
      </c>
      <c r="M1057">
        <f t="shared" ca="1" si="164"/>
        <v>6370.9846075672222</v>
      </c>
      <c r="N1057">
        <f ca="1">SQRT(User_Model_Calcs!M1057^2+Sat_Data!$B$3^2-2*User_Model_Calcs!M1057*Sat_Data!$B$3*COS(RADIANS(L1057))*COS(RADIANS(I1057)))</f>
        <v>37486.434241785639</v>
      </c>
      <c r="O1057">
        <f ca="1">DEGREES(ACOS(((Earth_Data!$B$1+Sat_Data!$B$2)/User_Model_Calcs!N1057)*SQRT(1-COS(RADIANS(User_Model_Calcs!I1057))^2*COS(RADIANS(User_Model_Calcs!B1057))^2)))</f>
        <v>43.838779728913707</v>
      </c>
      <c r="P1057">
        <f t="shared" ca="1" si="161"/>
        <v>31.562935412457783</v>
      </c>
    </row>
    <row r="1058" spans="1:16" x14ac:dyDescent="0.25">
      <c r="A1058">
        <f t="shared" ca="1" si="157"/>
        <v>130.94128014388127</v>
      </c>
      <c r="B1058">
        <f t="shared" ca="1" si="158"/>
        <v>-34.834622315149147</v>
      </c>
      <c r="C1058" s="6">
        <v>20135.9375</v>
      </c>
      <c r="D1058">
        <f t="shared" ca="1" si="159"/>
        <v>3</v>
      </c>
      <c r="E1058" s="1">
        <v>0.65</v>
      </c>
      <c r="F1058">
        <v>19.899999999999999</v>
      </c>
      <c r="G1058">
        <f t="shared" ca="1" si="162"/>
        <v>54.048620189015942</v>
      </c>
      <c r="H1058">
        <f t="shared" ca="1" si="160"/>
        <v>21.379231546567027</v>
      </c>
      <c r="I1058">
        <f ca="1">User_Model_Calcs!A1058-Sat_Data!$B$5</f>
        <v>20.941280143881272</v>
      </c>
      <c r="J1058">
        <f ca="1">(Earth_Data!$B$1/SQRT(1-Earth_Data!$B$2^2*SIN(RADIANS(User_Model_Calcs!B1058))^2))*COS(RADIANS(User_Model_Calcs!B1058))</f>
        <v>5240.9310327921012</v>
      </c>
      <c r="K1058">
        <f ca="1">((Earth_Data!$B$1*(1-Earth_Data!$B$2^2))/SQRT(1-Earth_Data!$B$2^2*SIN(RADIANS(User_Model_Calcs!B1058))^2))*SIN(RADIANS(User_Model_Calcs!B1058))</f>
        <v>-3622.8241869615072</v>
      </c>
      <c r="L1058">
        <f t="shared" ca="1" si="163"/>
        <v>-34.654393211298085</v>
      </c>
      <c r="M1058">
        <f t="shared" ca="1" si="164"/>
        <v>6371.2018630801977</v>
      </c>
      <c r="N1058">
        <f ca="1">SQRT(User_Model_Calcs!M1058^2+Sat_Data!$B$3^2-2*User_Model_Calcs!M1058*Sat_Data!$B$3*COS(RADIANS(L1058))*COS(RADIANS(I1058)))</f>
        <v>37491.876721980159</v>
      </c>
      <c r="O1058">
        <f ca="1">DEGREES(ACOS(((Earth_Data!$B$1+Sat_Data!$B$2)/User_Model_Calcs!N1058)*SQRT(1-COS(RADIANS(User_Model_Calcs!I1058))^2*COS(RADIANS(User_Model_Calcs!B1058))^2)))</f>
        <v>43.766616194669275</v>
      </c>
      <c r="P1058">
        <f t="shared" ca="1" si="161"/>
        <v>33.82057285492791</v>
      </c>
    </row>
    <row r="1059" spans="1:16" x14ac:dyDescent="0.25">
      <c r="A1059">
        <f t="shared" ca="1" si="157"/>
        <v>132.21873692448287</v>
      </c>
      <c r="B1059">
        <f t="shared" ca="1" si="158"/>
        <v>-36.564655624217423</v>
      </c>
      <c r="C1059" s="6">
        <v>20135.9375</v>
      </c>
      <c r="D1059">
        <f t="shared" ca="1" si="159"/>
        <v>1.2</v>
      </c>
      <c r="E1059" s="1">
        <v>0.65</v>
      </c>
      <c r="F1059">
        <v>19.899999999999999</v>
      </c>
      <c r="G1059">
        <f t="shared" ca="1" si="162"/>
        <v>46.089820015575185</v>
      </c>
      <c r="H1059">
        <f t="shared" ca="1" si="160"/>
        <v>22.838431520179192</v>
      </c>
      <c r="I1059">
        <f ca="1">User_Model_Calcs!A1059-Sat_Data!$B$5</f>
        <v>22.218736924482869</v>
      </c>
      <c r="J1059">
        <f ca="1">(Earth_Data!$B$1/SQRT(1-Earth_Data!$B$2^2*SIN(RADIANS(User_Model_Calcs!B1059))^2))*COS(RADIANS(User_Model_Calcs!B1059))</f>
        <v>5128.9235094263158</v>
      </c>
      <c r="K1059">
        <f ca="1">((Earth_Data!$B$1*(1-Earth_Data!$B$2^2))/SQRT(1-Earth_Data!$B$2^2*SIN(RADIANS(User_Model_Calcs!B1059))^2))*SIN(RADIANS(User_Model_Calcs!B1059))</f>
        <v>-3778.7009840513201</v>
      </c>
      <c r="L1059">
        <f t="shared" ca="1" si="163"/>
        <v>-36.380689478747726</v>
      </c>
      <c r="M1059">
        <f t="shared" ca="1" si="164"/>
        <v>6370.591612434152</v>
      </c>
      <c r="N1059">
        <f ca="1">SQRT(User_Model_Calcs!M1059^2+Sat_Data!$B$3^2-2*User_Model_Calcs!M1059*Sat_Data!$B$3*COS(RADIANS(L1059))*COS(RADIANS(I1059)))</f>
        <v>37656.357537961827</v>
      </c>
      <c r="O1059">
        <f ca="1">DEGREES(ACOS(((Earth_Data!$B$1+Sat_Data!$B$2)/User_Model_Calcs!N1059)*SQRT(1-COS(RADIANS(User_Model_Calcs!I1059))^2*COS(RADIANS(User_Model_Calcs!B1059))^2)))</f>
        <v>41.519363891825613</v>
      </c>
      <c r="P1059">
        <f t="shared" ca="1" si="161"/>
        <v>34.437270770986075</v>
      </c>
    </row>
    <row r="1060" spans="1:16" x14ac:dyDescent="0.25">
      <c r="A1060">
        <f t="shared" ca="1" si="157"/>
        <v>129.8561428125895</v>
      </c>
      <c r="B1060">
        <f t="shared" ca="1" si="158"/>
        <v>-36.379966143487408</v>
      </c>
      <c r="C1060" s="6">
        <v>20135.9375</v>
      </c>
      <c r="D1060">
        <f t="shared" ca="1" si="159"/>
        <v>1.2</v>
      </c>
      <c r="E1060" s="1">
        <v>0.65</v>
      </c>
      <c r="F1060">
        <v>19.899999999999999</v>
      </c>
      <c r="G1060">
        <f t="shared" ca="1" si="162"/>
        <v>46.089820015575185</v>
      </c>
      <c r="H1060">
        <f t="shared" ca="1" si="160"/>
        <v>18.221568052570092</v>
      </c>
      <c r="I1060">
        <f ca="1">User_Model_Calcs!A1060-Sat_Data!$B$5</f>
        <v>19.856142812589496</v>
      </c>
      <c r="J1060">
        <f ca="1">(Earth_Data!$B$1/SQRT(1-Earth_Data!$B$2^2*SIN(RADIANS(User_Model_Calcs!B1060))^2))*COS(RADIANS(User_Model_Calcs!B1060))</f>
        <v>5141.1061903497375</v>
      </c>
      <c r="K1060">
        <f ca="1">((Earth_Data!$B$1*(1-Earth_Data!$B$2^2))/SQRT(1-Earth_Data!$B$2^2*SIN(RADIANS(User_Model_Calcs!B1060))^2))*SIN(RADIANS(User_Model_Calcs!B1060))</f>
        <v>-3762.2203850772194</v>
      </c>
      <c r="L1060">
        <f t="shared" ca="1" si="163"/>
        <v>-36.196367286726961</v>
      </c>
      <c r="M1060">
        <f t="shared" ca="1" si="164"/>
        <v>6370.657351195634</v>
      </c>
      <c r="N1060">
        <f ca="1">SQRT(User_Model_Calcs!M1060^2+Sat_Data!$B$3^2-2*User_Model_Calcs!M1060*Sat_Data!$B$3*COS(RADIANS(L1060))*COS(RADIANS(I1060)))</f>
        <v>37558.408131244003</v>
      </c>
      <c r="O1060">
        <f ca="1">DEGREES(ACOS(((Earth_Data!$B$1+Sat_Data!$B$2)/User_Model_Calcs!N1060)*SQRT(1-COS(RADIANS(User_Model_Calcs!I1060))^2*COS(RADIANS(User_Model_Calcs!B1060))^2)))</f>
        <v>42.841779017620205</v>
      </c>
      <c r="P1060">
        <f t="shared" ca="1" si="161"/>
        <v>31.334984034560254</v>
      </c>
    </row>
    <row r="1061" spans="1:16" x14ac:dyDescent="0.25">
      <c r="A1061">
        <f t="shared" ca="1" si="157"/>
        <v>130.99964154604751</v>
      </c>
      <c r="B1061">
        <f t="shared" ca="1" si="158"/>
        <v>-35.852914070126758</v>
      </c>
      <c r="C1061" s="6">
        <v>20135.9375</v>
      </c>
      <c r="D1061">
        <f t="shared" ca="1" si="159"/>
        <v>1.2</v>
      </c>
      <c r="E1061" s="1">
        <v>0.65</v>
      </c>
      <c r="F1061">
        <v>19.899999999999999</v>
      </c>
      <c r="G1061">
        <f t="shared" ca="1" si="162"/>
        <v>46.089820015575185</v>
      </c>
      <c r="H1061">
        <f t="shared" ca="1" si="160"/>
        <v>15.801103267445916</v>
      </c>
      <c r="I1061">
        <f ca="1">User_Model_Calcs!A1061-Sat_Data!$B$5</f>
        <v>20.999641546047513</v>
      </c>
      <c r="J1061">
        <f ca="1">(Earth_Data!$B$1/SQRT(1-Earth_Data!$B$2^2*SIN(RADIANS(User_Model_Calcs!B1061))^2))*COS(RADIANS(User_Model_Calcs!B1061))</f>
        <v>5175.5772077743977</v>
      </c>
      <c r="K1061">
        <f ca="1">((Earth_Data!$B$1*(1-Earth_Data!$B$2^2))/SQRT(1-Earth_Data!$B$2^2*SIN(RADIANS(User_Model_Calcs!B1061))^2))*SIN(RADIANS(User_Model_Calcs!B1061))</f>
        <v>-3714.9773080347441</v>
      </c>
      <c r="L1061">
        <f t="shared" ca="1" si="163"/>
        <v>-35.670405131060498</v>
      </c>
      <c r="M1061">
        <f t="shared" ca="1" si="164"/>
        <v>6370.8442009553883</v>
      </c>
      <c r="N1061">
        <f ca="1">SQRT(User_Model_Calcs!M1061^2+Sat_Data!$B$3^2-2*User_Model_Calcs!M1061*Sat_Data!$B$3*COS(RADIANS(L1061))*COS(RADIANS(I1061)))</f>
        <v>37562.514741600397</v>
      </c>
      <c r="O1061">
        <f ca="1">DEGREES(ACOS(((Earth_Data!$B$1+Sat_Data!$B$2)/User_Model_Calcs!N1061)*SQRT(1-COS(RADIANS(User_Model_Calcs!I1061))^2*COS(RADIANS(User_Model_Calcs!B1061))^2)))</f>
        <v>42.788659761839831</v>
      </c>
      <c r="P1061">
        <f t="shared" ca="1" si="161"/>
        <v>33.239796264345813</v>
      </c>
    </row>
    <row r="1062" spans="1:16" x14ac:dyDescent="0.25">
      <c r="A1062">
        <f t="shared" ca="1" si="157"/>
        <v>130.1578162913157</v>
      </c>
      <c r="B1062">
        <f t="shared" ca="1" si="158"/>
        <v>-34.661164446240257</v>
      </c>
      <c r="C1062" s="6">
        <v>20135.9375</v>
      </c>
      <c r="D1062">
        <f t="shared" ca="1" si="159"/>
        <v>3</v>
      </c>
      <c r="E1062" s="1">
        <v>0.65</v>
      </c>
      <c r="F1062">
        <v>19.899999999999999</v>
      </c>
      <c r="G1062">
        <f t="shared" ca="1" si="162"/>
        <v>54.048620189015942</v>
      </c>
      <c r="H1062">
        <f t="shared" ca="1" si="160"/>
        <v>20.798293081962655</v>
      </c>
      <c r="I1062">
        <f ca="1">User_Model_Calcs!A1062-Sat_Data!$B$5</f>
        <v>20.157816291315697</v>
      </c>
      <c r="J1062">
        <f ca="1">(Earth_Data!$B$1/SQRT(1-Earth_Data!$B$2^2*SIN(RADIANS(User_Model_Calcs!B1062))^2))*COS(RADIANS(User_Model_Calcs!B1062))</f>
        <v>5251.8987377700796</v>
      </c>
      <c r="K1062">
        <f ca="1">((Earth_Data!$B$1*(1-Earth_Data!$B$2^2))/SQRT(1-Earth_Data!$B$2^2*SIN(RADIANS(User_Model_Calcs!B1062))^2))*SIN(RADIANS(User_Model_Calcs!B1062))</f>
        <v>-3607.013064566162</v>
      </c>
      <c r="L1062">
        <f t="shared" ca="1" si="163"/>
        <v>-34.481346395423017</v>
      </c>
      <c r="M1062">
        <f t="shared" ca="1" si="164"/>
        <v>6371.2623238838578</v>
      </c>
      <c r="N1062">
        <f ca="1">SQRT(User_Model_Calcs!M1062^2+Sat_Data!$B$3^2-2*User_Model_Calcs!M1062*Sat_Data!$B$3*COS(RADIANS(L1062))*COS(RADIANS(I1062)))</f>
        <v>37451.996609321468</v>
      </c>
      <c r="O1062">
        <f ca="1">DEGREES(ACOS(((Earth_Data!$B$1+Sat_Data!$B$2)/User_Model_Calcs!N1062)*SQRT(1-COS(RADIANS(User_Model_Calcs!I1062))^2*COS(RADIANS(User_Model_Calcs!B1062))^2)))</f>
        <v>44.324504522103474</v>
      </c>
      <c r="P1062">
        <f t="shared" ca="1" si="161"/>
        <v>32.841000745601406</v>
      </c>
    </row>
    <row r="1063" spans="1:16" x14ac:dyDescent="0.25">
      <c r="A1063">
        <f t="shared" ca="1" si="157"/>
        <v>128.19640343397873</v>
      </c>
      <c r="B1063">
        <f t="shared" ca="1" si="158"/>
        <v>-35.736326680552608</v>
      </c>
      <c r="C1063" s="6">
        <v>20135.9375</v>
      </c>
      <c r="D1063">
        <f t="shared" ca="1" si="159"/>
        <v>1.2</v>
      </c>
      <c r="E1063" s="1">
        <v>0.65</v>
      </c>
      <c r="F1063">
        <v>19.899999999999999</v>
      </c>
      <c r="G1063">
        <f t="shared" ca="1" si="162"/>
        <v>46.089820015575185</v>
      </c>
      <c r="H1063">
        <f t="shared" ca="1" si="160"/>
        <v>20.534592045611646</v>
      </c>
      <c r="I1063">
        <f ca="1">User_Model_Calcs!A1063-Sat_Data!$B$5</f>
        <v>18.19640343397873</v>
      </c>
      <c r="J1063">
        <f ca="1">(Earth_Data!$B$1/SQRT(1-Earth_Data!$B$2^2*SIN(RADIANS(User_Model_Calcs!B1063))^2))*COS(RADIANS(User_Model_Calcs!B1063))</f>
        <v>5183.1432234050053</v>
      </c>
      <c r="K1063">
        <f ca="1">((Earth_Data!$B$1*(1-Earth_Data!$B$2^2))/SQRT(1-Earth_Data!$B$2^2*SIN(RADIANS(User_Model_Calcs!B1063))^2))*SIN(RADIANS(User_Model_Calcs!B1063))</f>
        <v>-3704.4846923484315</v>
      </c>
      <c r="L1063">
        <f t="shared" ca="1" si="163"/>
        <v>-35.554067169122007</v>
      </c>
      <c r="M1063">
        <f t="shared" ca="1" si="164"/>
        <v>6370.8853788286824</v>
      </c>
      <c r="N1063">
        <f ca="1">SQRT(User_Model_Calcs!M1063^2+Sat_Data!$B$3^2-2*User_Model_Calcs!M1063*Sat_Data!$B$3*COS(RADIANS(L1063))*COS(RADIANS(I1063)))</f>
        <v>37458.980956925356</v>
      </c>
      <c r="O1063">
        <f ca="1">DEGREES(ACOS(((Earth_Data!$B$1+Sat_Data!$B$2)/User_Model_Calcs!N1063)*SQRT(1-COS(RADIANS(User_Model_Calcs!I1063))^2*COS(RADIANS(User_Model_Calcs!B1063))^2)))</f>
        <v>44.220421447165229</v>
      </c>
      <c r="P1063">
        <f t="shared" ca="1" si="161"/>
        <v>29.371331763970353</v>
      </c>
    </row>
    <row r="1064" spans="1:16" x14ac:dyDescent="0.25">
      <c r="A1064">
        <f t="shared" ca="1" si="157"/>
        <v>129.70728641098515</v>
      </c>
      <c r="B1064">
        <f t="shared" ca="1" si="158"/>
        <v>-35.3586324669715</v>
      </c>
      <c r="C1064" s="6">
        <v>20135.9375</v>
      </c>
      <c r="D1064">
        <f t="shared" ca="1" si="159"/>
        <v>3</v>
      </c>
      <c r="E1064" s="1">
        <v>0.65</v>
      </c>
      <c r="F1064">
        <v>19.899999999999999</v>
      </c>
      <c r="G1064">
        <f t="shared" ca="1" si="162"/>
        <v>54.048620189015942</v>
      </c>
      <c r="H1064">
        <f t="shared" ca="1" si="160"/>
        <v>19.500552515615947</v>
      </c>
      <c r="I1064">
        <f ca="1">User_Model_Calcs!A1064-Sat_Data!$B$5</f>
        <v>19.707286410985148</v>
      </c>
      <c r="J1064">
        <f ca="1">(Earth_Data!$B$1/SQRT(1-Earth_Data!$B$2^2*SIN(RADIANS(User_Model_Calcs!B1064))^2))*COS(RADIANS(User_Model_Calcs!B1064))</f>
        <v>5207.5060501692533</v>
      </c>
      <c r="K1064">
        <f ca="1">((Earth_Data!$B$1*(1-Earth_Data!$B$2^2))/SQRT(1-Earth_Data!$B$2^2*SIN(RADIANS(User_Model_Calcs!B1064))^2))*SIN(RADIANS(User_Model_Calcs!B1064))</f>
        <v>-3670.3890711889171</v>
      </c>
      <c r="L1064">
        <f t="shared" ca="1" si="163"/>
        <v>-35.177201637069508</v>
      </c>
      <c r="M1064">
        <f t="shared" ca="1" si="164"/>
        <v>6371.0183798551725</v>
      </c>
      <c r="N1064">
        <f ca="1">SQRT(User_Model_Calcs!M1064^2+Sat_Data!$B$3^2-2*User_Model_Calcs!M1064*Sat_Data!$B$3*COS(RADIANS(L1064))*COS(RADIANS(I1064)))</f>
        <v>37483.142935115728</v>
      </c>
      <c r="O1064">
        <f ca="1">DEGREES(ACOS(((Earth_Data!$B$1+Sat_Data!$B$2)/User_Model_Calcs!N1064)*SQRT(1-COS(RADIANS(User_Model_Calcs!I1064))^2*COS(RADIANS(User_Model_Calcs!B1064))^2)))</f>
        <v>43.885123831138813</v>
      </c>
      <c r="P1064">
        <f t="shared" ca="1" si="161"/>
        <v>31.756409647937343</v>
      </c>
    </row>
    <row r="1065" spans="1:16" x14ac:dyDescent="0.25">
      <c r="A1065">
        <f t="shared" ca="1" si="157"/>
        <v>128.32098424690651</v>
      </c>
      <c r="B1065">
        <f t="shared" ca="1" si="158"/>
        <v>-32.756723213745573</v>
      </c>
      <c r="C1065" s="6">
        <v>20135.9375</v>
      </c>
      <c r="D1065">
        <f t="shared" ca="1" si="159"/>
        <v>3</v>
      </c>
      <c r="E1065" s="1">
        <v>0.65</v>
      </c>
      <c r="F1065">
        <v>19.899999999999999</v>
      </c>
      <c r="G1065">
        <f t="shared" ca="1" si="162"/>
        <v>54.048620189015942</v>
      </c>
      <c r="H1065">
        <f t="shared" ca="1" si="160"/>
        <v>16.628477963982014</v>
      </c>
      <c r="I1065">
        <f ca="1">User_Model_Calcs!A1065-Sat_Data!$B$5</f>
        <v>18.320984246906505</v>
      </c>
      <c r="J1065">
        <f ca="1">(Earth_Data!$B$1/SQRT(1-Earth_Data!$B$2^2*SIN(RADIANS(User_Model_Calcs!B1065))^2))*COS(RADIANS(User_Model_Calcs!B1065))</f>
        <v>5369.1236714194401</v>
      </c>
      <c r="K1065">
        <f ca="1">((Earth_Data!$B$1*(1-Earth_Data!$B$2^2))/SQRT(1-Earth_Data!$B$2^2*SIN(RADIANS(User_Model_Calcs!B1065))^2))*SIN(RADIANS(User_Model_Calcs!B1065))</f>
        <v>-3431.3014432358877</v>
      </c>
      <c r="L1065">
        <f t="shared" ca="1" si="163"/>
        <v>-32.581846660738911</v>
      </c>
      <c r="M1065">
        <f t="shared" ca="1" si="164"/>
        <v>6371.916398804151</v>
      </c>
      <c r="N1065">
        <f ca="1">SQRT(User_Model_Calcs!M1065^2+Sat_Data!$B$3^2-2*User_Model_Calcs!M1065*Sat_Data!$B$3*COS(RADIANS(L1065))*COS(RADIANS(I1065)))</f>
        <v>37263.893068762169</v>
      </c>
      <c r="O1065">
        <f ca="1">DEGREES(ACOS(((Earth_Data!$B$1+Sat_Data!$B$2)/User_Model_Calcs!N1065)*SQRT(1-COS(RADIANS(User_Model_Calcs!I1065))^2*COS(RADIANS(User_Model_Calcs!B1065))^2)))</f>
        <v>47.04782335639544</v>
      </c>
      <c r="P1065">
        <f t="shared" ca="1" si="161"/>
        <v>31.46570465156562</v>
      </c>
    </row>
    <row r="1066" spans="1:16" x14ac:dyDescent="0.25">
      <c r="A1066">
        <f t="shared" ca="1" si="157"/>
        <v>127.6632561910474</v>
      </c>
      <c r="B1066">
        <f t="shared" ca="1" si="158"/>
        <v>-35.277173808663967</v>
      </c>
      <c r="C1066" s="6">
        <v>20135.9375</v>
      </c>
      <c r="D1066">
        <f t="shared" ca="1" si="159"/>
        <v>3</v>
      </c>
      <c r="E1066" s="1">
        <v>0.65</v>
      </c>
      <c r="F1066">
        <v>19.899999999999999</v>
      </c>
      <c r="G1066">
        <f t="shared" ca="1" si="162"/>
        <v>54.048620189015942</v>
      </c>
      <c r="H1066">
        <f t="shared" ca="1" si="160"/>
        <v>20.04278449702187</v>
      </c>
      <c r="I1066">
        <f ca="1">User_Model_Calcs!A1066-Sat_Data!$B$5</f>
        <v>17.663256191047395</v>
      </c>
      <c r="J1066">
        <f ca="1">(Earth_Data!$B$1/SQRT(1-Earth_Data!$B$2^2*SIN(RADIANS(User_Model_Calcs!B1066))^2))*COS(RADIANS(User_Model_Calcs!B1066))</f>
        <v>5212.7307709032248</v>
      </c>
      <c r="K1066">
        <f ca="1">((Earth_Data!$B$1*(1-Earth_Data!$B$2^2))/SQRT(1-Earth_Data!$B$2^2*SIN(RADIANS(User_Model_Calcs!B1066))^2))*SIN(RADIANS(User_Model_Calcs!B1066))</f>
        <v>-3663.014820433305</v>
      </c>
      <c r="L1066">
        <f t="shared" ca="1" si="163"/>
        <v>-35.095925828911874</v>
      </c>
      <c r="M1066">
        <f t="shared" ca="1" si="164"/>
        <v>6371.046983395694</v>
      </c>
      <c r="N1066">
        <f ca="1">SQRT(User_Model_Calcs!M1066^2+Sat_Data!$B$3^2-2*User_Model_Calcs!M1066*Sat_Data!$B$3*COS(RADIANS(L1066))*COS(RADIANS(I1066)))</f>
        <v>37410.530539192565</v>
      </c>
      <c r="O1066">
        <f ca="1">DEGREES(ACOS(((Earth_Data!$B$1+Sat_Data!$B$2)/User_Model_Calcs!N1066)*SQRT(1-COS(RADIANS(User_Model_Calcs!I1066))^2*COS(RADIANS(User_Model_Calcs!B1066))^2)))</f>
        <v>44.906378508887201</v>
      </c>
      <c r="P1066">
        <f t="shared" ca="1" si="161"/>
        <v>28.871037416624581</v>
      </c>
    </row>
    <row r="1067" spans="1:16" x14ac:dyDescent="0.25">
      <c r="A1067">
        <f t="shared" ref="A1067:A1089" ca="1" si="165">130+(RAND()*5-2.5)</f>
        <v>128.48409047386016</v>
      </c>
      <c r="B1067">
        <f t="shared" ref="B1067:B1090" ca="1" si="166">-35+(RAND()*5-2.5)</f>
        <v>-36.387179441827641</v>
      </c>
      <c r="C1067" s="6">
        <v>20135.9375</v>
      </c>
      <c r="D1067">
        <f t="shared" ref="D1067:D1130" ca="1" si="167">CHOOSE(RANDBETWEEN(1,3),0.75,1.2,3)</f>
        <v>1.2</v>
      </c>
      <c r="E1067" s="1">
        <v>0.65</v>
      </c>
      <c r="F1067">
        <v>19.899999999999999</v>
      </c>
      <c r="G1067">
        <f t="shared" ca="1" si="162"/>
        <v>46.089820015575185</v>
      </c>
      <c r="H1067">
        <f t="shared" ref="H1067:H1130" ca="1" si="168">RAND()*(24-14)+14</f>
        <v>17.806269093632583</v>
      </c>
      <c r="I1067">
        <f ca="1">User_Model_Calcs!A1067-Sat_Data!$B$5</f>
        <v>18.484090473860164</v>
      </c>
      <c r="J1067">
        <f ca="1">(Earth_Data!$B$1/SQRT(1-Earth_Data!$B$2^2*SIN(RADIANS(User_Model_Calcs!B1067))^2))*COS(RADIANS(User_Model_Calcs!B1067))</f>
        <v>5140.6313835572637</v>
      </c>
      <c r="K1067">
        <f ca="1">((Earth_Data!$B$1*(1-Earth_Data!$B$2^2))/SQRT(1-Earth_Data!$B$2^2*SIN(RADIANS(User_Model_Calcs!B1067))^2))*SIN(RADIANS(User_Model_Calcs!B1067))</f>
        <v>-3762.8647840705703</v>
      </c>
      <c r="L1067">
        <f t="shared" ca="1" si="163"/>
        <v>-36.203566097241179</v>
      </c>
      <c r="M1067">
        <f t="shared" ca="1" si="164"/>
        <v>6370.654786190531</v>
      </c>
      <c r="N1067">
        <f ca="1">SQRT(User_Model_Calcs!M1067^2+Sat_Data!$B$3^2-2*User_Model_Calcs!M1067*Sat_Data!$B$3*COS(RADIANS(L1067))*COS(RADIANS(I1067)))</f>
        <v>37513.50276397296</v>
      </c>
      <c r="O1067">
        <f ca="1">DEGREES(ACOS(((Earth_Data!$B$1+Sat_Data!$B$2)/User_Model_Calcs!N1067)*SQRT(1-COS(RADIANS(User_Model_Calcs!I1067))^2*COS(RADIANS(User_Model_Calcs!B1067))^2)))</f>
        <v>43.458345246847358</v>
      </c>
      <c r="P1067">
        <f t="shared" ca="1" si="161"/>
        <v>29.401005857241387</v>
      </c>
    </row>
    <row r="1068" spans="1:16" x14ac:dyDescent="0.25">
      <c r="A1068">
        <f t="shared" ca="1" si="165"/>
        <v>131.60988574611602</v>
      </c>
      <c r="B1068">
        <f t="shared" ca="1" si="166"/>
        <v>-36.347853117367784</v>
      </c>
      <c r="C1068" s="6">
        <v>20135.9375</v>
      </c>
      <c r="D1068">
        <f t="shared" ca="1" si="167"/>
        <v>3</v>
      </c>
      <c r="E1068" s="1">
        <v>0.65</v>
      </c>
      <c r="F1068">
        <v>19.899999999999999</v>
      </c>
      <c r="G1068">
        <f t="shared" ca="1" si="162"/>
        <v>54.048620189015942</v>
      </c>
      <c r="H1068">
        <f t="shared" ca="1" si="168"/>
        <v>16.874599214586947</v>
      </c>
      <c r="I1068">
        <f ca="1">User_Model_Calcs!A1068-Sat_Data!$B$5</f>
        <v>21.609885746116021</v>
      </c>
      <c r="J1068">
        <f ca="1">(Earth_Data!$B$1/SQRT(1-Earth_Data!$B$2^2*SIN(RADIANS(User_Model_Calcs!B1068))^2))*COS(RADIANS(User_Model_Calcs!B1068))</f>
        <v>5143.2190004788126</v>
      </c>
      <c r="K1068">
        <f ca="1">((Earth_Data!$B$1*(1-Earth_Data!$B$2^2))/SQRT(1-Earth_Data!$B$2^2*SIN(RADIANS(User_Model_Calcs!B1068))^2))*SIN(RADIANS(User_Model_Calcs!B1068))</f>
        <v>-3759.3508566446276</v>
      </c>
      <c r="L1068">
        <f t="shared" ca="1" si="163"/>
        <v>-36.164318900069475</v>
      </c>
      <c r="M1068">
        <f t="shared" ca="1" si="164"/>
        <v>6370.6687678956414</v>
      </c>
      <c r="N1068">
        <f ca="1">SQRT(User_Model_Calcs!M1068^2+Sat_Data!$B$3^2-2*User_Model_Calcs!M1068*Sat_Data!$B$3*COS(RADIANS(L1068))*COS(RADIANS(I1068)))</f>
        <v>37618.693805318748</v>
      </c>
      <c r="O1068">
        <f ca="1">DEGREES(ACOS(((Earth_Data!$B$1+Sat_Data!$B$2)/User_Model_Calcs!N1068)*SQRT(1-COS(RADIANS(User_Model_Calcs!I1068))^2*COS(RADIANS(User_Model_Calcs!B1068))^2)))</f>
        <v>42.024945899697798</v>
      </c>
      <c r="P1068">
        <f t="shared" ca="1" si="161"/>
        <v>33.757179345779335</v>
      </c>
    </row>
    <row r="1069" spans="1:16" x14ac:dyDescent="0.25">
      <c r="A1069">
        <f t="shared" ca="1" si="165"/>
        <v>132.09428783173178</v>
      </c>
      <c r="B1069">
        <f t="shared" ca="1" si="166"/>
        <v>-34.084422230644606</v>
      </c>
      <c r="C1069" s="6">
        <v>20135.9375</v>
      </c>
      <c r="D1069">
        <f t="shared" ca="1" si="167"/>
        <v>0.75</v>
      </c>
      <c r="E1069" s="1">
        <v>0.65</v>
      </c>
      <c r="F1069">
        <v>19.899999999999999</v>
      </c>
      <c r="G1069">
        <f t="shared" ca="1" si="162"/>
        <v>42.007420362456692</v>
      </c>
      <c r="H1069">
        <f t="shared" ca="1" si="168"/>
        <v>14.708461161860988</v>
      </c>
      <c r="I1069">
        <f ca="1">User_Model_Calcs!A1069-Sat_Data!$B$5</f>
        <v>22.094287831731776</v>
      </c>
      <c r="J1069">
        <f ca="1">(Earth_Data!$B$1/SQRT(1-Earth_Data!$B$2^2*SIN(RADIANS(User_Model_Calcs!B1069))^2))*COS(RADIANS(User_Model_Calcs!B1069))</f>
        <v>5288.0187202434754</v>
      </c>
      <c r="K1069">
        <f ca="1">((Earth_Data!$B$1*(1-Earth_Data!$B$2^2))/SQRT(1-Earth_Data!$B$2^2*SIN(RADIANS(User_Model_Calcs!B1069))^2))*SIN(RADIANS(User_Model_Calcs!B1069))</f>
        <v>-3554.2073977055747</v>
      </c>
      <c r="L1069">
        <f t="shared" ca="1" si="163"/>
        <v>-33.906018061473794</v>
      </c>
      <c r="M1069">
        <f t="shared" ca="1" si="164"/>
        <v>6371.4623291321805</v>
      </c>
      <c r="N1069">
        <f ca="1">SQRT(User_Model_Calcs!M1069^2+Sat_Data!$B$3^2-2*User_Model_Calcs!M1069*Sat_Data!$B$3*COS(RADIANS(L1069))*COS(RADIANS(I1069)))</f>
        <v>37486.358046044123</v>
      </c>
      <c r="O1069">
        <f ca="1">DEGREES(ACOS(((Earth_Data!$B$1+Sat_Data!$B$2)/User_Model_Calcs!N1069)*SQRT(1-COS(RADIANS(User_Model_Calcs!I1069))^2*COS(RADIANS(User_Model_Calcs!B1069))^2)))</f>
        <v>43.847519640017218</v>
      </c>
      <c r="P1069">
        <f t="shared" ca="1" si="161"/>
        <v>35.918095462231356</v>
      </c>
    </row>
    <row r="1070" spans="1:16" x14ac:dyDescent="0.25">
      <c r="A1070">
        <f t="shared" ca="1" si="165"/>
        <v>130.53620404376602</v>
      </c>
      <c r="B1070">
        <f t="shared" ca="1" si="166"/>
        <v>-33.880270935055918</v>
      </c>
      <c r="C1070" s="6">
        <v>20135.9375</v>
      </c>
      <c r="D1070">
        <f t="shared" ca="1" si="167"/>
        <v>1.2</v>
      </c>
      <c r="E1070" s="1">
        <v>0.65</v>
      </c>
      <c r="F1070">
        <v>19.899999999999999</v>
      </c>
      <c r="G1070">
        <f t="shared" ca="1" si="162"/>
        <v>46.089820015575185</v>
      </c>
      <c r="H1070">
        <f t="shared" ca="1" si="168"/>
        <v>22.140989267058959</v>
      </c>
      <c r="I1070">
        <f ca="1">User_Model_Calcs!A1070-Sat_Data!$B$5</f>
        <v>20.53620404376602</v>
      </c>
      <c r="J1070">
        <f ca="1">(Earth_Data!$B$1/SQRT(1-Earth_Data!$B$2^2*SIN(RADIANS(User_Model_Calcs!B1070))^2))*COS(RADIANS(User_Model_Calcs!B1070))</f>
        <v>5300.6757922186616</v>
      </c>
      <c r="K1070">
        <f ca="1">((Earth_Data!$B$1*(1-Earth_Data!$B$2^2))/SQRT(1-Earth_Data!$B$2^2*SIN(RADIANS(User_Model_Calcs!B1070))^2))*SIN(RADIANS(User_Model_Calcs!B1070))</f>
        <v>-3535.4300400939246</v>
      </c>
      <c r="L1070">
        <f t="shared" ca="1" si="163"/>
        <v>-33.702384534759545</v>
      </c>
      <c r="M1070">
        <f t="shared" ca="1" si="164"/>
        <v>6371.5327373098753</v>
      </c>
      <c r="N1070">
        <f ca="1">SQRT(User_Model_Calcs!M1070^2+Sat_Data!$B$3^2-2*User_Model_Calcs!M1070*Sat_Data!$B$3*COS(RADIANS(L1070))*COS(RADIANS(I1070)))</f>
        <v>37414.17634212377</v>
      </c>
      <c r="O1070">
        <f ca="1">DEGREES(ACOS(((Earth_Data!$B$1+Sat_Data!$B$2)/User_Model_Calcs!N1070)*SQRT(1-COS(RADIANS(User_Model_Calcs!I1070))^2*COS(RADIANS(User_Model_Calcs!B1070))^2)))</f>
        <v>44.862666406506193</v>
      </c>
      <c r="P1070">
        <f t="shared" ca="1" si="161"/>
        <v>33.900564689641179</v>
      </c>
    </row>
    <row r="1071" spans="1:16" x14ac:dyDescent="0.25">
      <c r="A1071">
        <f t="shared" ca="1" si="165"/>
        <v>130.60732643887832</v>
      </c>
      <c r="B1071">
        <f t="shared" ca="1" si="166"/>
        <v>-35.659747763225724</v>
      </c>
      <c r="C1071" s="6">
        <v>20135.9375</v>
      </c>
      <c r="D1071">
        <f t="shared" ca="1" si="167"/>
        <v>3</v>
      </c>
      <c r="E1071" s="1">
        <v>0.65</v>
      </c>
      <c r="F1071">
        <v>19.899999999999999</v>
      </c>
      <c r="G1071">
        <f t="shared" ca="1" si="162"/>
        <v>54.048620189015942</v>
      </c>
      <c r="H1071">
        <f t="shared" ca="1" si="168"/>
        <v>14.18663032749707</v>
      </c>
      <c r="I1071">
        <f ca="1">User_Model_Calcs!A1071-Sat_Data!$B$5</f>
        <v>20.607326438878317</v>
      </c>
      <c r="J1071">
        <f ca="1">(Earth_Data!$B$1/SQRT(1-Earth_Data!$B$2^2*SIN(RADIANS(User_Model_Calcs!B1071))^2))*COS(RADIANS(User_Model_Calcs!B1071))</f>
        <v>5188.1011587587454</v>
      </c>
      <c r="K1071">
        <f ca="1">((Earth_Data!$B$1*(1-Earth_Data!$B$2^2))/SQRT(1-Earth_Data!$B$2^2*SIN(RADIANS(User_Model_Calcs!B1071))^2))*SIN(RADIANS(User_Model_Calcs!B1071))</f>
        <v>-3697.5844964265002</v>
      </c>
      <c r="L1071">
        <f t="shared" ca="1" si="163"/>
        <v>-35.477653722616353</v>
      </c>
      <c r="M1071">
        <f t="shared" ca="1" si="164"/>
        <v>6370.9123947616372</v>
      </c>
      <c r="N1071">
        <f ca="1">SQRT(User_Model_Calcs!M1071^2+Sat_Data!$B$3^2-2*User_Model_Calcs!M1071*Sat_Data!$B$3*COS(RADIANS(L1071))*COS(RADIANS(I1071)))</f>
        <v>37535.229485398013</v>
      </c>
      <c r="O1071">
        <f ca="1">DEGREES(ACOS(((Earth_Data!$B$1+Sat_Data!$B$2)/User_Model_Calcs!N1071)*SQRT(1-COS(RADIANS(User_Model_Calcs!I1071))^2*COS(RADIANS(User_Model_Calcs!B1071))^2)))</f>
        <v>43.163199236232728</v>
      </c>
      <c r="P1071">
        <f t="shared" ca="1" si="161"/>
        <v>32.822378850715545</v>
      </c>
    </row>
    <row r="1072" spans="1:16" x14ac:dyDescent="0.25">
      <c r="A1072">
        <f t="shared" ca="1" si="165"/>
        <v>128.7179175200736</v>
      </c>
      <c r="B1072">
        <f t="shared" ca="1" si="166"/>
        <v>-33.830901691939964</v>
      </c>
      <c r="C1072" s="6">
        <v>20135.9375</v>
      </c>
      <c r="D1072">
        <f t="shared" ca="1" si="167"/>
        <v>0.75</v>
      </c>
      <c r="E1072" s="1">
        <v>0.65</v>
      </c>
      <c r="F1072">
        <v>19.899999999999999</v>
      </c>
      <c r="G1072">
        <f t="shared" ca="1" si="162"/>
        <v>42.007420362456692</v>
      </c>
      <c r="H1072">
        <f t="shared" ca="1" si="168"/>
        <v>20.11067443174592</v>
      </c>
      <c r="I1072">
        <f ca="1">User_Model_Calcs!A1072-Sat_Data!$B$5</f>
        <v>18.717917520073598</v>
      </c>
      <c r="J1072">
        <f ca="1">(Earth_Data!$B$1/SQRT(1-Earth_Data!$B$2^2*SIN(RADIANS(User_Model_Calcs!B1072))^2))*COS(RADIANS(User_Model_Calcs!B1072))</f>
        <v>5303.7264956651097</v>
      </c>
      <c r="K1072">
        <f ca="1">((Earth_Data!$B$1*(1-Earth_Data!$B$2^2))/SQRT(1-Earth_Data!$B$2^2*SIN(RADIANS(User_Model_Calcs!B1072))^2))*SIN(RADIANS(User_Model_Calcs!B1072))</f>
        <v>-3530.8825037379693</v>
      </c>
      <c r="L1072">
        <f t="shared" ca="1" si="163"/>
        <v>-33.65314185425806</v>
      </c>
      <c r="M1072">
        <f t="shared" ca="1" si="164"/>
        <v>6371.5497326806617</v>
      </c>
      <c r="N1072">
        <f ca="1">SQRT(User_Model_Calcs!M1072^2+Sat_Data!$B$3^2-2*User_Model_Calcs!M1072*Sat_Data!$B$3*COS(RADIANS(L1072))*COS(RADIANS(I1072)))</f>
        <v>37347.188645627626</v>
      </c>
      <c r="O1072">
        <f ca="1">DEGREES(ACOS(((Earth_Data!$B$1+Sat_Data!$B$2)/User_Model_Calcs!N1072)*SQRT(1-COS(RADIANS(User_Model_Calcs!I1072))^2*COS(RADIANS(User_Model_Calcs!B1072))^2)))</f>
        <v>45.822231843540699</v>
      </c>
      <c r="P1072">
        <f t="shared" ca="1" si="161"/>
        <v>31.324369866504654</v>
      </c>
    </row>
    <row r="1073" spans="1:16" x14ac:dyDescent="0.25">
      <c r="A1073">
        <f t="shared" ca="1" si="165"/>
        <v>131.87691951241743</v>
      </c>
      <c r="B1073">
        <f t="shared" ca="1" si="166"/>
        <v>-35.38582086917949</v>
      </c>
      <c r="C1073" s="6">
        <v>20135.9375</v>
      </c>
      <c r="D1073">
        <f t="shared" ca="1" si="167"/>
        <v>3</v>
      </c>
      <c r="E1073" s="1">
        <v>0.65</v>
      </c>
      <c r="F1073">
        <v>19.899999999999999</v>
      </c>
      <c r="G1073">
        <f t="shared" ca="1" si="162"/>
        <v>54.048620189015942</v>
      </c>
      <c r="H1073">
        <f t="shared" ca="1" si="168"/>
        <v>16.83982510797868</v>
      </c>
      <c r="I1073">
        <f ca="1">User_Model_Calcs!A1073-Sat_Data!$B$5</f>
        <v>21.87691951241743</v>
      </c>
      <c r="J1073">
        <f ca="1">(Earth_Data!$B$1/SQRT(1-Earth_Data!$B$2^2*SIN(RADIANS(User_Model_Calcs!B1073))^2))*COS(RADIANS(User_Model_Calcs!B1073))</f>
        <v>5205.7598499197538</v>
      </c>
      <c r="K1073">
        <f ca="1">((Earth_Data!$B$1*(1-Earth_Data!$B$2^2))/SQRT(1-Earth_Data!$B$2^2*SIN(RADIANS(User_Model_Calcs!B1073))^2))*SIN(RADIANS(User_Model_Calcs!B1073))</f>
        <v>-3672.8487378004188</v>
      </c>
      <c r="L1073">
        <f t="shared" ca="1" si="163"/>
        <v>-35.204329334847579</v>
      </c>
      <c r="M1073">
        <f t="shared" ca="1" si="164"/>
        <v>6371.0088263789639</v>
      </c>
      <c r="N1073">
        <f ca="1">SQRT(User_Model_Calcs!M1073^2+Sat_Data!$B$3^2-2*User_Model_Calcs!M1073*Sat_Data!$B$3*COS(RADIANS(L1073))*COS(RADIANS(I1073)))</f>
        <v>37563.614286682176</v>
      </c>
      <c r="O1073">
        <f ca="1">DEGREES(ACOS(((Earth_Data!$B$1+Sat_Data!$B$2)/User_Model_Calcs!N1073)*SQRT(1-COS(RADIANS(User_Model_Calcs!I1073))^2*COS(RADIANS(User_Model_Calcs!B1073))^2)))</f>
        <v>42.776236774905271</v>
      </c>
      <c r="P1073">
        <f t="shared" ca="1" si="161"/>
        <v>34.737164545351341</v>
      </c>
    </row>
    <row r="1074" spans="1:16" x14ac:dyDescent="0.25">
      <c r="A1074">
        <f t="shared" ca="1" si="165"/>
        <v>130.9030242831881</v>
      </c>
      <c r="B1074">
        <f t="shared" ca="1" si="166"/>
        <v>-33.331853447147346</v>
      </c>
      <c r="C1074" s="6">
        <v>20135.9375</v>
      </c>
      <c r="D1074">
        <f t="shared" ca="1" si="167"/>
        <v>0.75</v>
      </c>
      <c r="E1074" s="1">
        <v>0.65</v>
      </c>
      <c r="F1074">
        <v>19.899999999999999</v>
      </c>
      <c r="G1074">
        <f t="shared" ca="1" si="162"/>
        <v>42.007420362456692</v>
      </c>
      <c r="H1074">
        <f t="shared" ca="1" si="168"/>
        <v>22.488266398586219</v>
      </c>
      <c r="I1074">
        <f ca="1">User_Model_Calcs!A1074-Sat_Data!$B$5</f>
        <v>20.903024283188103</v>
      </c>
      <c r="J1074">
        <f ca="1">(Earth_Data!$B$1/SQRT(1-Earth_Data!$B$2^2*SIN(RADIANS(User_Model_Calcs!B1074))^2))*COS(RADIANS(User_Model_Calcs!B1074))</f>
        <v>5334.3426797583634</v>
      </c>
      <c r="K1074">
        <f ca="1">((Earth_Data!$B$1*(1-Earth_Data!$B$2^2))/SQRT(1-Earth_Data!$B$2^2*SIN(RADIANS(User_Model_Calcs!B1074))^2))*SIN(RADIANS(User_Model_Calcs!B1074))</f>
        <v>-3484.7689384090691</v>
      </c>
      <c r="L1074">
        <f t="shared" ca="1" si="163"/>
        <v>-33.155402425241192</v>
      </c>
      <c r="M1074">
        <f t="shared" ca="1" si="164"/>
        <v>6371.7208334320731</v>
      </c>
      <c r="N1074">
        <f ca="1">SQRT(User_Model_Calcs!M1074^2+Sat_Data!$B$3^2-2*User_Model_Calcs!M1074*Sat_Data!$B$3*COS(RADIANS(L1074))*COS(RADIANS(I1074)))</f>
        <v>37392.288623792258</v>
      </c>
      <c r="O1074">
        <f ca="1">DEGREES(ACOS(((Earth_Data!$B$1+Sat_Data!$B$2)/User_Model_Calcs!N1074)*SQRT(1-COS(RADIANS(User_Model_Calcs!I1074))^2*COS(RADIANS(User_Model_Calcs!B1074))^2)))</f>
        <v>45.177247119858833</v>
      </c>
      <c r="P1074">
        <f t="shared" ca="1" si="161"/>
        <v>34.801382156722141</v>
      </c>
    </row>
    <row r="1075" spans="1:16" x14ac:dyDescent="0.25">
      <c r="A1075">
        <f t="shared" ca="1" si="165"/>
        <v>131.65527032022061</v>
      </c>
      <c r="B1075">
        <f t="shared" ca="1" si="166"/>
        <v>-36.711904433783587</v>
      </c>
      <c r="C1075" s="6">
        <v>20135.9375</v>
      </c>
      <c r="D1075">
        <f t="shared" ca="1" si="167"/>
        <v>0.75</v>
      </c>
      <c r="E1075" s="1">
        <v>0.65</v>
      </c>
      <c r="F1075">
        <v>19.899999999999999</v>
      </c>
      <c r="G1075">
        <f t="shared" ca="1" si="162"/>
        <v>42.007420362456692</v>
      </c>
      <c r="H1075">
        <f t="shared" ca="1" si="168"/>
        <v>18.959368466619559</v>
      </c>
      <c r="I1075">
        <f ca="1">User_Model_Calcs!A1075-Sat_Data!$B$5</f>
        <v>21.655270320220609</v>
      </c>
      <c r="J1075">
        <f ca="1">(Earth_Data!$B$1/SQRT(1-Earth_Data!$B$2^2*SIN(RADIANS(User_Model_Calcs!B1075))^2))*COS(RADIANS(User_Model_Calcs!B1075))</f>
        <v>5119.1722348943094</v>
      </c>
      <c r="K1075">
        <f ca="1">((Earth_Data!$B$1*(1-Earth_Data!$B$2^2))/SQRT(1-Earth_Data!$B$2^2*SIN(RADIANS(User_Model_Calcs!B1075))^2))*SIN(RADIANS(User_Model_Calcs!B1075))</f>
        <v>-3791.8127756949802</v>
      </c>
      <c r="L1075">
        <f t="shared" ca="1" si="163"/>
        <v>-36.527650918419035</v>
      </c>
      <c r="M1075">
        <f t="shared" ca="1" si="164"/>
        <v>6370.5391056359167</v>
      </c>
      <c r="N1075">
        <f ca="1">SQRT(User_Model_Calcs!M1075^2+Sat_Data!$B$3^2-2*User_Model_Calcs!M1075*Sat_Data!$B$3*COS(RADIANS(L1075))*COS(RADIANS(I1075)))</f>
        <v>37645.395788740068</v>
      </c>
      <c r="O1075">
        <f ca="1">DEGREES(ACOS(((Earth_Data!$B$1+Sat_Data!$B$2)/User_Model_Calcs!N1075)*SQRT(1-COS(RADIANS(User_Model_Calcs!I1075))^2*COS(RADIANS(User_Model_Calcs!B1075))^2)))</f>
        <v>41.664902700088085</v>
      </c>
      <c r="P1075">
        <f t="shared" ca="1" si="161"/>
        <v>33.591516736105071</v>
      </c>
    </row>
    <row r="1076" spans="1:16" x14ac:dyDescent="0.25">
      <c r="A1076">
        <f t="shared" ca="1" si="165"/>
        <v>130.98878190511658</v>
      </c>
      <c r="B1076">
        <f t="shared" ca="1" si="166"/>
        <v>-35.651348599559341</v>
      </c>
      <c r="C1076" s="6">
        <v>20135.9375</v>
      </c>
      <c r="D1076">
        <f t="shared" ca="1" si="167"/>
        <v>1.2</v>
      </c>
      <c r="E1076" s="1">
        <v>0.65</v>
      </c>
      <c r="F1076">
        <v>19.899999999999999</v>
      </c>
      <c r="G1076">
        <f t="shared" ca="1" si="162"/>
        <v>46.089820015575185</v>
      </c>
      <c r="H1076">
        <f t="shared" ca="1" si="168"/>
        <v>18.583505385696924</v>
      </c>
      <c r="I1076">
        <f ca="1">User_Model_Calcs!A1076-Sat_Data!$B$5</f>
        <v>20.988781905116582</v>
      </c>
      <c r="J1076">
        <f ca="1">(Earth_Data!$B$1/SQRT(1-Earth_Data!$B$2^2*SIN(RADIANS(User_Model_Calcs!B1076))^2))*COS(RADIANS(User_Model_Calcs!B1076))</f>
        <v>5188.6443791477104</v>
      </c>
      <c r="K1076">
        <f ca="1">((Earth_Data!$B$1*(1-Earth_Data!$B$2^2))/SQRT(1-Earth_Data!$B$2^2*SIN(RADIANS(User_Model_Calcs!B1076))^2))*SIN(RADIANS(User_Model_Calcs!B1076))</f>
        <v>-3696.8272862677518</v>
      </c>
      <c r="L1076">
        <f t="shared" ca="1" si="163"/>
        <v>-35.469272786709915</v>
      </c>
      <c r="M1076">
        <f t="shared" ca="1" si="164"/>
        <v>6370.915356348326</v>
      </c>
      <c r="N1076">
        <f ca="1">SQRT(User_Model_Calcs!M1076^2+Sat_Data!$B$3^2-2*User_Model_Calcs!M1076*Sat_Data!$B$3*COS(RADIANS(L1076))*COS(RADIANS(I1076)))</f>
        <v>37548.434900257016</v>
      </c>
      <c r="O1076">
        <f ca="1">DEGREES(ACOS(((Earth_Data!$B$1+Sat_Data!$B$2)/User_Model_Calcs!N1076)*SQRT(1-COS(RADIANS(User_Model_Calcs!I1076))^2*COS(RADIANS(User_Model_Calcs!B1076))^2)))</f>
        <v>42.982173044675044</v>
      </c>
      <c r="P1076">
        <f t="shared" ca="1" si="161"/>
        <v>33.35336460395353</v>
      </c>
    </row>
    <row r="1077" spans="1:16" x14ac:dyDescent="0.25">
      <c r="A1077">
        <f t="shared" ca="1" si="165"/>
        <v>129.08549635811025</v>
      </c>
      <c r="B1077">
        <f t="shared" ca="1" si="166"/>
        <v>-33.530784385098798</v>
      </c>
      <c r="C1077" s="6">
        <v>20135.9375</v>
      </c>
      <c r="D1077">
        <f t="shared" ca="1" si="167"/>
        <v>3</v>
      </c>
      <c r="E1077" s="1">
        <v>0.65</v>
      </c>
      <c r="F1077">
        <v>19.899999999999999</v>
      </c>
      <c r="G1077">
        <f t="shared" ca="1" si="162"/>
        <v>54.048620189015942</v>
      </c>
      <c r="H1077">
        <f t="shared" ca="1" si="168"/>
        <v>18.434868194252932</v>
      </c>
      <c r="I1077">
        <f ca="1">User_Model_Calcs!A1077-Sat_Data!$B$5</f>
        <v>19.085496358110248</v>
      </c>
      <c r="J1077">
        <f ca="1">(Earth_Data!$B$1/SQRT(1-Earth_Data!$B$2^2*SIN(RADIANS(User_Model_Calcs!B1077))^2))*COS(RADIANS(User_Model_Calcs!B1077))</f>
        <v>5322.1868842828817</v>
      </c>
      <c r="K1077">
        <f ca="1">((Earth_Data!$B$1*(1-Earth_Data!$B$2^2))/SQRT(1-Earth_Data!$B$2^2*SIN(RADIANS(User_Model_Calcs!B1077))^2))*SIN(RADIANS(User_Model_Calcs!B1077))</f>
        <v>-3503.182260493551</v>
      </c>
      <c r="L1077">
        <f t="shared" ca="1" si="163"/>
        <v>-33.35380522708693</v>
      </c>
      <c r="M1077">
        <f t="shared" ca="1" si="164"/>
        <v>6371.6527825572412</v>
      </c>
      <c r="N1077">
        <f ca="1">SQRT(User_Model_Calcs!M1077^2+Sat_Data!$B$3^2-2*User_Model_Calcs!M1077*Sat_Data!$B$3*COS(RADIANS(L1077))*COS(RADIANS(I1077)))</f>
        <v>37339.953936566737</v>
      </c>
      <c r="O1077">
        <f ca="1">DEGREES(ACOS(((Earth_Data!$B$1+Sat_Data!$B$2)/User_Model_Calcs!N1077)*SQRT(1-COS(RADIANS(User_Model_Calcs!I1077))^2*COS(RADIANS(User_Model_Calcs!B1077))^2)))</f>
        <v>45.928688227747521</v>
      </c>
      <c r="P1077">
        <f t="shared" ca="1" si="161"/>
        <v>32.061811237749559</v>
      </c>
    </row>
    <row r="1078" spans="1:16" x14ac:dyDescent="0.25">
      <c r="A1078">
        <f t="shared" ca="1" si="165"/>
        <v>129.27749812878162</v>
      </c>
      <c r="B1078">
        <f t="shared" ca="1" si="166"/>
        <v>-32.735105024063657</v>
      </c>
      <c r="C1078" s="6">
        <v>20135.9375</v>
      </c>
      <c r="D1078">
        <f t="shared" ca="1" si="167"/>
        <v>0.75</v>
      </c>
      <c r="E1078" s="1">
        <v>0.65</v>
      </c>
      <c r="F1078">
        <v>19.899999999999999</v>
      </c>
      <c r="G1078">
        <f t="shared" ca="1" si="162"/>
        <v>42.007420362456692</v>
      </c>
      <c r="H1078">
        <f t="shared" ca="1" si="168"/>
        <v>21.135037927522706</v>
      </c>
      <c r="I1078">
        <f ca="1">User_Model_Calcs!A1078-Sat_Data!$B$5</f>
        <v>19.277498128781616</v>
      </c>
      <c r="J1078">
        <f ca="1">(Earth_Data!$B$1/SQRT(1-Earth_Data!$B$2^2*SIN(RADIANS(User_Model_Calcs!B1078))^2))*COS(RADIANS(User_Model_Calcs!B1078))</f>
        <v>5370.4204906549912</v>
      </c>
      <c r="K1078">
        <f ca="1">((Earth_Data!$B$1*(1-Earth_Data!$B$2^2))/SQRT(1-Earth_Data!$B$2^2*SIN(RADIANS(User_Model_Calcs!B1078))^2))*SIN(RADIANS(User_Model_Calcs!B1078))</f>
        <v>-3429.2849958895226</v>
      </c>
      <c r="L1078">
        <f t="shared" ca="1" si="163"/>
        <v>-32.560289025487897</v>
      </c>
      <c r="M1078">
        <f t="shared" ca="1" si="164"/>
        <v>6371.9237149765058</v>
      </c>
      <c r="N1078">
        <f ca="1">SQRT(User_Model_Calcs!M1078^2+Sat_Data!$B$3^2-2*User_Model_Calcs!M1078*Sat_Data!$B$3*COS(RADIANS(L1078))*COS(RADIANS(I1078)))</f>
        <v>37295.178904042696</v>
      </c>
      <c r="O1078">
        <f ca="1">DEGREES(ACOS(((Earth_Data!$B$1+Sat_Data!$B$2)/User_Model_Calcs!N1078)*SQRT(1-COS(RADIANS(User_Model_Calcs!I1078))^2*COS(RADIANS(User_Model_Calcs!B1078))^2)))</f>
        <v>46.58638625451529</v>
      </c>
      <c r="P1078">
        <f t="shared" ca="1" si="161"/>
        <v>32.894290167461087</v>
      </c>
    </row>
    <row r="1079" spans="1:16" x14ac:dyDescent="0.25">
      <c r="A1079">
        <f t="shared" ca="1" si="165"/>
        <v>128.57282323214486</v>
      </c>
      <c r="B1079">
        <f t="shared" ca="1" si="166"/>
        <v>-36.72776905015234</v>
      </c>
      <c r="C1079" s="6">
        <v>20135.9375</v>
      </c>
      <c r="D1079">
        <f t="shared" ca="1" si="167"/>
        <v>1.2</v>
      </c>
      <c r="E1079" s="1">
        <v>0.65</v>
      </c>
      <c r="F1079">
        <v>19.899999999999999</v>
      </c>
      <c r="G1079">
        <f t="shared" ca="1" si="162"/>
        <v>46.089820015575185</v>
      </c>
      <c r="H1079">
        <f t="shared" ca="1" si="168"/>
        <v>17.027056751032841</v>
      </c>
      <c r="I1079">
        <f ca="1">User_Model_Calcs!A1079-Sat_Data!$B$5</f>
        <v>18.572823232144856</v>
      </c>
      <c r="J1079">
        <f ca="1">(Earth_Data!$B$1/SQRT(1-Earth_Data!$B$2^2*SIN(RADIANS(User_Model_Calcs!B1079))^2))*COS(RADIANS(User_Model_Calcs!B1079))</f>
        <v>5118.119606114713</v>
      </c>
      <c r="K1079">
        <f ca="1">((Earth_Data!$B$1*(1-Earth_Data!$B$2^2))/SQRT(1-Earth_Data!$B$2^2*SIN(RADIANS(User_Model_Calcs!B1079))^2))*SIN(RADIANS(User_Model_Calcs!B1079))</f>
        <v>-3793.2239656286697</v>
      </c>
      <c r="L1079">
        <f t="shared" ca="1" si="163"/>
        <v>-36.543484863000195</v>
      </c>
      <c r="M1079">
        <f t="shared" ca="1" si="164"/>
        <v>6370.5334435913228</v>
      </c>
      <c r="N1079">
        <f ca="1">SQRT(User_Model_Calcs!M1079^2+Sat_Data!$B$3^2-2*User_Model_Calcs!M1079*Sat_Data!$B$3*COS(RADIANS(L1079))*COS(RADIANS(I1079)))</f>
        <v>37540.300935430198</v>
      </c>
      <c r="O1079">
        <f ca="1">DEGREES(ACOS(((Earth_Data!$B$1+Sat_Data!$B$2)/User_Model_Calcs!N1079)*SQRT(1-COS(RADIANS(User_Model_Calcs!I1079))^2*COS(RADIANS(User_Model_Calcs!B1079))^2)))</f>
        <v>43.08761591658098</v>
      </c>
      <c r="P1079">
        <f t="shared" ca="1" si="161"/>
        <v>29.330564801058667</v>
      </c>
    </row>
    <row r="1080" spans="1:16" x14ac:dyDescent="0.25">
      <c r="A1080">
        <f t="shared" ca="1" si="165"/>
        <v>130.37899234732589</v>
      </c>
      <c r="B1080">
        <f t="shared" ca="1" si="166"/>
        <v>-33.274420964745552</v>
      </c>
      <c r="C1080" s="6">
        <v>20135.9375</v>
      </c>
      <c r="D1080">
        <f t="shared" ca="1" si="167"/>
        <v>1.2</v>
      </c>
      <c r="E1080" s="1">
        <v>0.65</v>
      </c>
      <c r="F1080">
        <v>19.899999999999999</v>
      </c>
      <c r="G1080">
        <f t="shared" ca="1" si="162"/>
        <v>46.089820015575185</v>
      </c>
      <c r="H1080">
        <f t="shared" ca="1" si="168"/>
        <v>15.767007595417549</v>
      </c>
      <c r="I1080">
        <f ca="1">User_Model_Calcs!A1080-Sat_Data!$B$5</f>
        <v>20.378992347325891</v>
      </c>
      <c r="J1080">
        <f ca="1">(Earth_Data!$B$1/SQRT(1-Earth_Data!$B$2^2*SIN(RADIANS(User_Model_Calcs!B1080))^2))*COS(RADIANS(User_Model_Calcs!B1080))</f>
        <v>5337.8401538533653</v>
      </c>
      <c r="K1080">
        <f ca="1">((Earth_Data!$B$1*(1-Earth_Data!$B$2^2))/SQRT(1-Earth_Data!$B$2^2*SIN(RADIANS(User_Model_Calcs!B1080))^2))*SIN(RADIANS(User_Model_Calcs!B1080))</f>
        <v>-3479.4451782361311</v>
      </c>
      <c r="L1080">
        <f t="shared" ca="1" si="163"/>
        <v>-33.098123996299094</v>
      </c>
      <c r="M1080">
        <f t="shared" ca="1" si="164"/>
        <v>6371.7404417035059</v>
      </c>
      <c r="N1080">
        <f ca="1">SQRT(User_Model_Calcs!M1080^2+Sat_Data!$B$3^2-2*User_Model_Calcs!M1080*Sat_Data!$B$3*COS(RADIANS(L1080))*COS(RADIANS(I1080)))</f>
        <v>37369.194689562108</v>
      </c>
      <c r="O1080">
        <f ca="1">DEGREES(ACOS(((Earth_Data!$B$1+Sat_Data!$B$2)/User_Model_Calcs!N1080)*SQRT(1-COS(RADIANS(User_Model_Calcs!I1080))^2*COS(RADIANS(User_Model_Calcs!B1080))^2)))</f>
        <v>45.508293834224098</v>
      </c>
      <c r="P1080">
        <f t="shared" ca="1" si="161"/>
        <v>34.101119649930709</v>
      </c>
    </row>
    <row r="1081" spans="1:16" x14ac:dyDescent="0.25">
      <c r="A1081">
        <f t="shared" ca="1" si="165"/>
        <v>127.9206307929111</v>
      </c>
      <c r="B1081">
        <f t="shared" ca="1" si="166"/>
        <v>-35.120461654565979</v>
      </c>
      <c r="C1081" s="6">
        <v>20135.9375</v>
      </c>
      <c r="D1081">
        <f t="shared" ca="1" si="167"/>
        <v>0.75</v>
      </c>
      <c r="E1081" s="1">
        <v>0.65</v>
      </c>
      <c r="F1081">
        <v>19.899999999999999</v>
      </c>
      <c r="G1081">
        <f t="shared" ca="1" si="162"/>
        <v>42.007420362456692</v>
      </c>
      <c r="H1081">
        <f t="shared" ca="1" si="168"/>
        <v>21.429174064973953</v>
      </c>
      <c r="I1081">
        <f ca="1">User_Model_Calcs!A1081-Sat_Data!$B$5</f>
        <v>17.920630792911098</v>
      </c>
      <c r="J1081">
        <f ca="1">(Earth_Data!$B$1/SQRT(1-Earth_Data!$B$2^2*SIN(RADIANS(User_Model_Calcs!B1081))^2))*COS(RADIANS(User_Model_Calcs!B1081))</f>
        <v>5222.7525083601176</v>
      </c>
      <c r="K1081">
        <f ca="1">((Earth_Data!$B$1*(1-Earth_Data!$B$2^2))/SQRT(1-Earth_Data!$B$2^2*SIN(RADIANS(User_Model_Calcs!B1081))^2))*SIN(RADIANS(User_Model_Calcs!B1081))</f>
        <v>-3648.8074797616528</v>
      </c>
      <c r="L1081">
        <f t="shared" ca="1" si="163"/>
        <v>-34.939569552603196</v>
      </c>
      <c r="M1081">
        <f t="shared" ca="1" si="164"/>
        <v>6371.1019288617954</v>
      </c>
      <c r="N1081">
        <f ca="1">SQRT(User_Model_Calcs!M1081^2+Sat_Data!$B$3^2-2*User_Model_Calcs!M1081*Sat_Data!$B$3*COS(RADIANS(L1081))*COS(RADIANS(I1081)))</f>
        <v>37407.856739950337</v>
      </c>
      <c r="O1081">
        <f ca="1">DEGREES(ACOS(((Earth_Data!$B$1+Sat_Data!$B$2)/User_Model_Calcs!N1081)*SQRT(1-COS(RADIANS(User_Model_Calcs!I1081))^2*COS(RADIANS(User_Model_Calcs!B1081))^2)))</f>
        <v>44.94526308694374</v>
      </c>
      <c r="P1081">
        <f t="shared" ca="1" si="161"/>
        <v>29.341416914517769</v>
      </c>
    </row>
    <row r="1082" spans="1:16" x14ac:dyDescent="0.25">
      <c r="A1082">
        <f t="shared" ca="1" si="165"/>
        <v>131.80733992046228</v>
      </c>
      <c r="B1082">
        <f t="shared" ca="1" si="166"/>
        <v>-34.493232702151126</v>
      </c>
      <c r="C1082" s="6">
        <v>20135.9375</v>
      </c>
      <c r="D1082">
        <f t="shared" ca="1" si="167"/>
        <v>0.75</v>
      </c>
      <c r="E1082" s="1">
        <v>0.65</v>
      </c>
      <c r="F1082">
        <v>19.899999999999999</v>
      </c>
      <c r="G1082">
        <f t="shared" ca="1" si="162"/>
        <v>42.007420362456692</v>
      </c>
      <c r="H1082">
        <f t="shared" ca="1" si="168"/>
        <v>15.981695842992204</v>
      </c>
      <c r="I1082">
        <f ca="1">User_Model_Calcs!A1082-Sat_Data!$B$5</f>
        <v>21.807339920462283</v>
      </c>
      <c r="J1082">
        <f ca="1">(Earth_Data!$B$1/SQRT(1-Earth_Data!$B$2^2*SIN(RADIANS(User_Model_Calcs!B1082))^2))*COS(RADIANS(User_Model_Calcs!B1082))</f>
        <v>5262.4710800491375</v>
      </c>
      <c r="K1082">
        <f ca="1">((Earth_Data!$B$1*(1-Earth_Data!$B$2^2))/SQRT(1-Earth_Data!$B$2^2*SIN(RADIANS(User_Model_Calcs!B1082))^2))*SIN(RADIANS(User_Model_Calcs!B1082))</f>
        <v>-3591.6745263928669</v>
      </c>
      <c r="L1082">
        <f t="shared" ca="1" si="163"/>
        <v>-34.31381886706675</v>
      </c>
      <c r="M1082">
        <f t="shared" ca="1" si="164"/>
        <v>6371.3207242998651</v>
      </c>
      <c r="N1082">
        <f ca="1">SQRT(User_Model_Calcs!M1082^2+Sat_Data!$B$3^2-2*User_Model_Calcs!M1082*Sat_Data!$B$3*COS(RADIANS(L1082))*COS(RADIANS(I1082)))</f>
        <v>37501.874919713118</v>
      </c>
      <c r="O1082">
        <f ca="1">DEGREES(ACOS(((Earth_Data!$B$1+Sat_Data!$B$2)/User_Model_Calcs!N1082)*SQRT(1-COS(RADIANS(User_Model_Calcs!I1082))^2*COS(RADIANS(User_Model_Calcs!B1082))^2)))</f>
        <v>43.629811778862901</v>
      </c>
      <c r="P1082">
        <f t="shared" ca="1" si="161"/>
        <v>35.242746965800045</v>
      </c>
    </row>
    <row r="1083" spans="1:16" x14ac:dyDescent="0.25">
      <c r="A1083">
        <f t="shared" ca="1" si="165"/>
        <v>128.0040355312083</v>
      </c>
      <c r="B1083">
        <f t="shared" ca="1" si="166"/>
        <v>-35.369091060471852</v>
      </c>
      <c r="C1083" s="6">
        <v>20135.9375</v>
      </c>
      <c r="D1083">
        <f t="shared" ca="1" si="167"/>
        <v>0.75</v>
      </c>
      <c r="E1083" s="1">
        <v>0.65</v>
      </c>
      <c r="F1083">
        <v>19.899999999999999</v>
      </c>
      <c r="G1083">
        <f t="shared" ca="1" si="162"/>
        <v>42.007420362456692</v>
      </c>
      <c r="H1083">
        <f t="shared" ca="1" si="168"/>
        <v>23.71407378278677</v>
      </c>
      <c r="I1083">
        <f ca="1">User_Model_Calcs!A1083-Sat_Data!$B$5</f>
        <v>18.004035531208302</v>
      </c>
      <c r="J1083">
        <f ca="1">(Earth_Data!$B$1/SQRT(1-Earth_Data!$B$2^2*SIN(RADIANS(User_Model_Calcs!B1083))^2))*COS(RADIANS(User_Model_Calcs!B1083))</f>
        <v>5206.8344764082813</v>
      </c>
      <c r="K1083">
        <f ca="1">((Earth_Data!$B$1*(1-Earth_Data!$B$2^2))/SQRT(1-Earth_Data!$B$2^2*SIN(RADIANS(User_Model_Calcs!B1083))^2))*SIN(RADIANS(User_Model_Calcs!B1083))</f>
        <v>-3671.3353306846384</v>
      </c>
      <c r="L1083">
        <f t="shared" ca="1" si="163"/>
        <v>-35.187636860049516</v>
      </c>
      <c r="M1083">
        <f t="shared" ca="1" si="164"/>
        <v>6371.014705292022</v>
      </c>
      <c r="N1083">
        <f ca="1">SQRT(User_Model_Calcs!M1083^2+Sat_Data!$B$3^2-2*User_Model_Calcs!M1083*Sat_Data!$B$3*COS(RADIANS(L1083))*COS(RADIANS(I1083)))</f>
        <v>37427.542845061122</v>
      </c>
      <c r="O1083">
        <f ca="1">DEGREES(ACOS(((Earth_Data!$B$1+Sat_Data!$B$2)/User_Model_Calcs!N1083)*SQRT(1-COS(RADIANS(User_Model_Calcs!I1083))^2*COS(RADIANS(User_Model_Calcs!B1083))^2)))</f>
        <v>44.664882596256589</v>
      </c>
      <c r="P1083">
        <f t="shared" ca="1" si="161"/>
        <v>29.312565813710464</v>
      </c>
    </row>
    <row r="1084" spans="1:16" x14ac:dyDescent="0.25">
      <c r="A1084">
        <f t="shared" ca="1" si="165"/>
        <v>131.02143465962274</v>
      </c>
      <c r="B1084">
        <f t="shared" ca="1" si="166"/>
        <v>-32.972797956748586</v>
      </c>
      <c r="C1084" s="6">
        <v>20135.9375</v>
      </c>
      <c r="D1084">
        <f t="shared" ca="1" si="167"/>
        <v>1.2</v>
      </c>
      <c r="E1084" s="1">
        <v>0.65</v>
      </c>
      <c r="F1084">
        <v>19.899999999999999</v>
      </c>
      <c r="G1084">
        <f t="shared" ca="1" si="162"/>
        <v>46.089820015575185</v>
      </c>
      <c r="H1084">
        <f t="shared" ca="1" si="168"/>
        <v>16.148786136802254</v>
      </c>
      <c r="I1084">
        <f ca="1">User_Model_Calcs!A1084-Sat_Data!$B$5</f>
        <v>21.021434659622741</v>
      </c>
      <c r="J1084">
        <f ca="1">(Earth_Data!$B$1/SQRT(1-Earth_Data!$B$2^2*SIN(RADIANS(User_Model_Calcs!B1084))^2))*COS(RADIANS(User_Model_Calcs!B1084))</f>
        <v>5356.119889363069</v>
      </c>
      <c r="K1084">
        <f ca="1">((Earth_Data!$B$1*(1-Earth_Data!$B$2^2))/SQRT(1-Earth_Data!$B$2^2*SIN(RADIANS(User_Model_Calcs!B1084))^2))*SIN(RADIANS(User_Model_Calcs!B1084))</f>
        <v>-3451.4293631737228</v>
      </c>
      <c r="L1084">
        <f t="shared" ca="1" si="163"/>
        <v>-32.797321614268974</v>
      </c>
      <c r="M1084">
        <f t="shared" ca="1" si="164"/>
        <v>6371.843133521761</v>
      </c>
      <c r="N1084">
        <f ca="1">SQRT(User_Model_Calcs!M1084^2+Sat_Data!$B$3^2-2*User_Model_Calcs!M1084*Sat_Data!$B$3*COS(RADIANS(L1084))*COS(RADIANS(I1084)))</f>
        <v>37373.830146842098</v>
      </c>
      <c r="O1084">
        <f ca="1">DEGREES(ACOS(((Earth_Data!$B$1+Sat_Data!$B$2)/User_Model_Calcs!N1084)*SQRT(1-COS(RADIANS(User_Model_Calcs!I1084))^2*COS(RADIANS(User_Model_Calcs!B1084))^2)))</f>
        <v>45.443460789349295</v>
      </c>
      <c r="P1084">
        <f t="shared" ca="1" si="161"/>
        <v>35.226259223390123</v>
      </c>
    </row>
    <row r="1085" spans="1:16" x14ac:dyDescent="0.25">
      <c r="A1085">
        <f t="shared" ca="1" si="165"/>
        <v>129.51457614544793</v>
      </c>
      <c r="B1085">
        <f t="shared" ca="1" si="166"/>
        <v>-37.125481578458896</v>
      </c>
      <c r="C1085" s="6">
        <v>20135.9375</v>
      </c>
      <c r="D1085">
        <f t="shared" ca="1" si="167"/>
        <v>3</v>
      </c>
      <c r="E1085" s="1">
        <v>0.65</v>
      </c>
      <c r="F1085">
        <v>19.899999999999999</v>
      </c>
      <c r="G1085">
        <f t="shared" ca="1" si="162"/>
        <v>54.048620189015942</v>
      </c>
      <c r="H1085">
        <f t="shared" ca="1" si="168"/>
        <v>17.607467114566106</v>
      </c>
      <c r="I1085">
        <f ca="1">User_Model_Calcs!A1085-Sat_Data!$B$5</f>
        <v>19.514576145447933</v>
      </c>
      <c r="J1085">
        <f ca="1">(Earth_Data!$B$1/SQRT(1-Earth_Data!$B$2^2*SIN(RADIANS(User_Model_Calcs!B1085))^2))*COS(RADIANS(User_Model_Calcs!B1085))</f>
        <v>5091.6027094240626</v>
      </c>
      <c r="K1085">
        <f ca="1">((Earth_Data!$B$1*(1-Earth_Data!$B$2^2))/SQRT(1-Earth_Data!$B$2^2*SIN(RADIANS(User_Model_Calcs!B1085))^2))*SIN(RADIANS(User_Model_Calcs!B1085))</f>
        <v>-3828.5069934560947</v>
      </c>
      <c r="L1085">
        <f t="shared" ca="1" si="163"/>
        <v>-36.940446914267497</v>
      </c>
      <c r="M1085">
        <f t="shared" ca="1" si="164"/>
        <v>6370.3911928198477</v>
      </c>
      <c r="N1085">
        <f ca="1">SQRT(User_Model_Calcs!M1085^2+Sat_Data!$B$3^2-2*User_Model_Calcs!M1085*Sat_Data!$B$3*COS(RADIANS(L1085))*COS(RADIANS(I1085)))</f>
        <v>37599.132456533909</v>
      </c>
      <c r="O1085">
        <f ca="1">DEGREES(ACOS(((Earth_Data!$B$1+Sat_Data!$B$2)/User_Model_Calcs!N1085)*SQRT(1-COS(RADIANS(User_Model_Calcs!I1085))^2*COS(RADIANS(User_Model_Calcs!B1085))^2)))</f>
        <v>42.284443060736692</v>
      </c>
      <c r="P1085">
        <f t="shared" ca="1" si="161"/>
        <v>30.420955899898274</v>
      </c>
    </row>
    <row r="1086" spans="1:16" x14ac:dyDescent="0.25">
      <c r="A1086">
        <f t="shared" ca="1" si="165"/>
        <v>132.37700217785044</v>
      </c>
      <c r="B1086">
        <f t="shared" ca="1" si="166"/>
        <v>-34.207812939537909</v>
      </c>
      <c r="C1086" s="6">
        <v>20135.9375</v>
      </c>
      <c r="D1086">
        <f t="shared" ca="1" si="167"/>
        <v>1.2</v>
      </c>
      <c r="E1086" s="1">
        <v>0.65</v>
      </c>
      <c r="F1086">
        <v>19.899999999999999</v>
      </c>
      <c r="G1086">
        <f t="shared" ca="1" si="162"/>
        <v>46.089820015575185</v>
      </c>
      <c r="H1086">
        <f t="shared" ca="1" si="168"/>
        <v>15.347454479114807</v>
      </c>
      <c r="I1086">
        <f ca="1">User_Model_Calcs!A1086-Sat_Data!$B$5</f>
        <v>22.377002177850443</v>
      </c>
      <c r="J1086">
        <f ca="1">(Earth_Data!$B$1/SQRT(1-Earth_Data!$B$2^2*SIN(RADIANS(User_Model_Calcs!B1086))^2))*COS(RADIANS(User_Model_Calcs!B1086))</f>
        <v>5280.3360665245236</v>
      </c>
      <c r="K1086">
        <f ca="1">((Earth_Data!$B$1*(1-Earth_Data!$B$2^2))/SQRT(1-Earth_Data!$B$2^2*SIN(RADIANS(User_Model_Calcs!B1086))^2))*SIN(RADIANS(User_Model_Calcs!B1086))</f>
        <v>-3565.5349792839179</v>
      </c>
      <c r="L1086">
        <f t="shared" ca="1" si="163"/>
        <v>-34.029100201161498</v>
      </c>
      <c r="M1086">
        <f t="shared" ca="1" si="164"/>
        <v>6371.4196741336109</v>
      </c>
      <c r="N1086">
        <f ca="1">SQRT(User_Model_Calcs!M1086^2+Sat_Data!$B$3^2-2*User_Model_Calcs!M1086*Sat_Data!$B$3*COS(RADIANS(L1086))*COS(RADIANS(I1086)))</f>
        <v>37505.44258909257</v>
      </c>
      <c r="O1086">
        <f ca="1">DEGREES(ACOS(((Earth_Data!$B$1+Sat_Data!$B$2)/User_Model_Calcs!N1086)*SQRT(1-COS(RADIANS(User_Model_Calcs!I1086))^2*COS(RADIANS(User_Model_Calcs!B1086))^2)))</f>
        <v>43.581982405087935</v>
      </c>
      <c r="P1086">
        <f t="shared" ca="1" si="161"/>
        <v>36.21561740633949</v>
      </c>
    </row>
    <row r="1087" spans="1:16" x14ac:dyDescent="0.25">
      <c r="A1087">
        <f t="shared" ca="1" si="165"/>
        <v>132.11424343742726</v>
      </c>
      <c r="B1087">
        <f t="shared" ca="1" si="166"/>
        <v>-32.784581968002456</v>
      </c>
      <c r="C1087" s="6">
        <v>20135.9375</v>
      </c>
      <c r="D1087">
        <f t="shared" ca="1" si="167"/>
        <v>1.2</v>
      </c>
      <c r="E1087" s="1">
        <v>0.65</v>
      </c>
      <c r="F1087">
        <v>19.899999999999999</v>
      </c>
      <c r="G1087">
        <f t="shared" ca="1" si="162"/>
        <v>46.089820015575185</v>
      </c>
      <c r="H1087">
        <f t="shared" ca="1" si="168"/>
        <v>14.117282959457958</v>
      </c>
      <c r="I1087">
        <f ca="1">User_Model_Calcs!A1087-Sat_Data!$B$5</f>
        <v>22.114243437427263</v>
      </c>
      <c r="J1087">
        <f ca="1">(Earth_Data!$B$1/SQRT(1-Earth_Data!$B$2^2*SIN(RADIANS(User_Model_Calcs!B1087))^2))*COS(RADIANS(User_Model_Calcs!B1087))</f>
        <v>5367.4513684551575</v>
      </c>
      <c r="K1087">
        <f ca="1">((Earth_Data!$B$1*(1-Earth_Data!$B$2^2))/SQRT(1-Earth_Data!$B$2^2*SIN(RADIANS(User_Model_Calcs!B1087))^2))*SIN(RADIANS(User_Model_Calcs!B1087))</f>
        <v>-3433.8992707918678</v>
      </c>
      <c r="L1087">
        <f t="shared" ca="1" si="163"/>
        <v>-32.609627526442168</v>
      </c>
      <c r="M1087">
        <f t="shared" ca="1" si="164"/>
        <v>6371.9069668880175</v>
      </c>
      <c r="N1087">
        <f ca="1">SQRT(User_Model_Calcs!M1087^2+Sat_Data!$B$3^2-2*User_Model_Calcs!M1087*Sat_Data!$B$3*COS(RADIANS(L1087))*COS(RADIANS(I1087)))</f>
        <v>37404.351339502915</v>
      </c>
      <c r="O1087">
        <f ca="1">DEGREES(ACOS(((Earth_Data!$B$1+Sat_Data!$B$2)/User_Model_Calcs!N1087)*SQRT(1-COS(RADIANS(User_Model_Calcs!I1087))^2*COS(RADIANS(User_Model_Calcs!B1087))^2)))</f>
        <v>45.008441146485687</v>
      </c>
      <c r="P1087">
        <f t="shared" ca="1" si="161"/>
        <v>36.885876763413059</v>
      </c>
    </row>
    <row r="1088" spans="1:16" x14ac:dyDescent="0.25">
      <c r="A1088">
        <f t="shared" ca="1" si="165"/>
        <v>129.08905889985135</v>
      </c>
      <c r="B1088">
        <f t="shared" ca="1" si="166"/>
        <v>-36.047136565992545</v>
      </c>
      <c r="C1088" s="6">
        <v>20135.9375</v>
      </c>
      <c r="D1088">
        <f t="shared" ca="1" si="167"/>
        <v>0.75</v>
      </c>
      <c r="E1088" s="1">
        <v>0.65</v>
      </c>
      <c r="F1088">
        <v>19.899999999999999</v>
      </c>
      <c r="G1088">
        <f t="shared" ca="1" si="162"/>
        <v>42.007420362456692</v>
      </c>
      <c r="H1088">
        <f t="shared" ca="1" si="168"/>
        <v>22.559378054172036</v>
      </c>
      <c r="I1088">
        <f ca="1">User_Model_Calcs!A1088-Sat_Data!$B$5</f>
        <v>19.089058899851352</v>
      </c>
      <c r="J1088">
        <f ca="1">(Earth_Data!$B$1/SQRT(1-Earth_Data!$B$2^2*SIN(RADIANS(User_Model_Calcs!B1088))^2))*COS(RADIANS(User_Model_Calcs!B1088))</f>
        <v>5162.9253223942378</v>
      </c>
      <c r="K1088">
        <f ca="1">((Earth_Data!$B$1*(1-Earth_Data!$B$2^2))/SQRT(1-Earth_Data!$B$2^2*SIN(RADIANS(User_Model_Calcs!B1088))^2))*SIN(RADIANS(User_Model_Calcs!B1088))</f>
        <v>-3732.4231131579172</v>
      </c>
      <c r="L1088">
        <f t="shared" ca="1" si="163"/>
        <v>-35.864218799219678</v>
      </c>
      <c r="M1088">
        <f t="shared" ca="1" si="164"/>
        <v>6370.7754771499431</v>
      </c>
      <c r="N1088">
        <f ca="1">SQRT(User_Model_Calcs!M1088^2+Sat_Data!$B$3^2-2*User_Model_Calcs!M1088*Sat_Data!$B$3*COS(RADIANS(L1088))*COS(RADIANS(I1088)))</f>
        <v>37509.49011927117</v>
      </c>
      <c r="O1088">
        <f ca="1">DEGREES(ACOS(((Earth_Data!$B$1+Sat_Data!$B$2)/User_Model_Calcs!N1088)*SQRT(1-COS(RADIANS(User_Model_Calcs!I1088))^2*COS(RADIANS(User_Model_Calcs!B1088))^2)))</f>
        <v>43.51571215011414</v>
      </c>
      <c r="P1088">
        <f t="shared" ca="1" si="161"/>
        <v>30.459741736612585</v>
      </c>
    </row>
    <row r="1089" spans="1:16" x14ac:dyDescent="0.25">
      <c r="A1089">
        <f t="shared" ca="1" si="165"/>
        <v>131.61860289402063</v>
      </c>
      <c r="B1089">
        <f t="shared" ca="1" si="166"/>
        <v>-37.189747366490515</v>
      </c>
      <c r="C1089" s="6">
        <v>20135.9375</v>
      </c>
      <c r="D1089">
        <f t="shared" ca="1" si="167"/>
        <v>1.2</v>
      </c>
      <c r="E1089" s="1">
        <v>0.65</v>
      </c>
      <c r="F1089">
        <v>19.899999999999999</v>
      </c>
      <c r="G1089">
        <f t="shared" ca="1" si="162"/>
        <v>46.089820015575185</v>
      </c>
      <c r="H1089">
        <f t="shared" ca="1" si="168"/>
        <v>20.895401805509785</v>
      </c>
      <c r="I1089">
        <f ca="1">User_Model_Calcs!A1089-Sat_Data!$B$5</f>
        <v>21.618602894020626</v>
      </c>
      <c r="J1089">
        <f ca="1">(Earth_Data!$B$1/SQRT(1-Earth_Data!$B$2^2*SIN(RADIANS(User_Model_Calcs!B1089))^2))*COS(RADIANS(User_Model_Calcs!B1089))</f>
        <v>5087.2947562770532</v>
      </c>
      <c r="K1089">
        <f ca="1">((Earth_Data!$B$1*(1-Earth_Data!$B$2^2))/SQRT(1-Earth_Data!$B$2^2*SIN(RADIANS(User_Model_Calcs!B1089))^2))*SIN(RADIANS(User_Model_Calcs!B1089))</f>
        <v>-3834.1912389075651</v>
      </c>
      <c r="L1089">
        <f t="shared" ca="1" si="163"/>
        <v>-37.004594767584251</v>
      </c>
      <c r="M1089">
        <f t="shared" ca="1" si="164"/>
        <v>6370.3681521368553</v>
      </c>
      <c r="N1089">
        <f ca="1">SQRT(User_Model_Calcs!M1089^2+Sat_Data!$B$3^2-2*User_Model_Calcs!M1089*Sat_Data!$B$3*COS(RADIANS(L1089))*COS(RADIANS(I1089)))</f>
        <v>37677.192808101296</v>
      </c>
      <c r="O1089">
        <f ca="1">DEGREES(ACOS(((Earth_Data!$B$1+Sat_Data!$B$2)/User_Model_Calcs!N1089)*SQRT(1-COS(RADIANS(User_Model_Calcs!I1089))^2*COS(RADIANS(User_Model_Calcs!B1089))^2)))</f>
        <v>41.238897376837279</v>
      </c>
      <c r="P1089">
        <f t="shared" ca="1" si="161"/>
        <v>33.250301055285661</v>
      </c>
    </row>
    <row r="1090" spans="1:16" x14ac:dyDescent="0.25">
      <c r="A1090">
        <f ca="1">130+(RAND()*10-5)</f>
        <v>128.96508695604936</v>
      </c>
      <c r="B1090">
        <f t="shared" ca="1" si="166"/>
        <v>-34.669771685480484</v>
      </c>
      <c r="C1090" s="6">
        <v>20135.9375</v>
      </c>
      <c r="D1090">
        <f t="shared" ca="1" si="167"/>
        <v>3</v>
      </c>
      <c r="E1090" s="1">
        <v>0.65</v>
      </c>
      <c r="F1090">
        <v>19.899999999999999</v>
      </c>
      <c r="G1090">
        <f t="shared" ca="1" si="162"/>
        <v>54.048620189015942</v>
      </c>
      <c r="H1090">
        <f t="shared" ca="1" si="168"/>
        <v>22.834696236191252</v>
      </c>
      <c r="I1090">
        <f ca="1">User_Model_Calcs!A1090-Sat_Data!$B$5</f>
        <v>18.965086956049362</v>
      </c>
      <c r="J1090">
        <f ca="1">(Earth_Data!$B$1/SQRT(1-Earth_Data!$B$2^2*SIN(RADIANS(User_Model_Calcs!B1090))^2))*COS(RADIANS(User_Model_Calcs!B1090))</f>
        <v>5251.3556402258182</v>
      </c>
      <c r="K1090">
        <f ca="1">((Earth_Data!$B$1*(1-Earth_Data!$B$2^2))/SQRT(1-Earth_Data!$B$2^2*SIN(RADIANS(User_Model_Calcs!B1090))^2))*SIN(RADIANS(User_Model_Calcs!B1090))</f>
        <v>-3607.7984079157159</v>
      </c>
      <c r="L1090">
        <f t="shared" ca="1" si="163"/>
        <v>-34.489933082581153</v>
      </c>
      <c r="M1090">
        <f t="shared" ca="1" si="164"/>
        <v>6371.2593270318766</v>
      </c>
      <c r="N1090">
        <f ca="1">SQRT(User_Model_Calcs!M1090^2+Sat_Data!$B$3^2-2*User_Model_Calcs!M1090*Sat_Data!$B$3*COS(RADIANS(L1090))*COS(RADIANS(I1090)))</f>
        <v>37411.342100918533</v>
      </c>
      <c r="O1090">
        <f ca="1">DEGREES(ACOS(((Earth_Data!$B$1+Sat_Data!$B$2)/User_Model_Calcs!N1090)*SQRT(1-COS(RADIANS(User_Model_Calcs!I1090))^2*COS(RADIANS(User_Model_Calcs!B1090))^2)))</f>
        <v>44.898368227113586</v>
      </c>
      <c r="P1090">
        <f t="shared" ref="P1090:P1153" ca="1" si="169">DEGREES(ASIN(SIN(RADIANS(ABS(I1090)))/(SIN(ACOS(COS(RADIANS(I1090))*COS(RADIANS(B1090)))))))</f>
        <v>31.136652194084604</v>
      </c>
    </row>
    <row r="1091" spans="1:16" x14ac:dyDescent="0.25">
      <c r="A1091">
        <f t="shared" ref="A1091:A1100" ca="1" si="170">130+(RAND()*10-5)</f>
        <v>125.37868566838327</v>
      </c>
      <c r="B1091">
        <f ca="1">-35+(RAND()*10-5)</f>
        <v>-37.422132772566485</v>
      </c>
      <c r="C1091" s="6">
        <v>20135.9375</v>
      </c>
      <c r="D1091">
        <f t="shared" ca="1" si="167"/>
        <v>0.75</v>
      </c>
      <c r="E1091" s="1">
        <v>0.65</v>
      </c>
      <c r="F1091">
        <v>19.899999999999999</v>
      </c>
      <c r="G1091">
        <f t="shared" ref="G1091:G1154" ca="1" si="171">20.4+20*LOG(F1091)+20*LOG(D1091)+10*LOG(E1091)</f>
        <v>42.007420362456692</v>
      </c>
      <c r="H1091">
        <f t="shared" ca="1" si="168"/>
        <v>17.497080096032118</v>
      </c>
      <c r="I1091">
        <f ca="1">User_Model_Calcs!A1091-Sat_Data!$B$5</f>
        <v>15.37868566838327</v>
      </c>
      <c r="J1091">
        <f ca="1">(Earth_Data!$B$1/SQRT(1-Earth_Data!$B$2^2*SIN(RADIANS(User_Model_Calcs!B1091))^2))*COS(RADIANS(User_Model_Calcs!B1091))</f>
        <v>5071.6636356196368</v>
      </c>
      <c r="K1091">
        <f ca="1">((Earth_Data!$B$1*(1-Earth_Data!$B$2^2))/SQRT(1-Earth_Data!$B$2^2*SIN(RADIANS(User_Model_Calcs!B1091))^2))*SIN(RADIANS(User_Model_Calcs!B1091))</f>
        <v>-3854.7056048084937</v>
      </c>
      <c r="L1091">
        <f t="shared" ref="L1091:L1154" ca="1" si="172">DEGREES(ATAN((K1091/J1091)))</f>
        <v>-37.236561480510069</v>
      </c>
      <c r="M1091">
        <f t="shared" ref="M1091:M1154" ca="1" si="173">SQRT(J1091^2+K1091^2)</f>
        <v>6370.2847136221953</v>
      </c>
      <c r="N1091">
        <f ca="1">SQRT(User_Model_Calcs!M1091^2+Sat_Data!$B$3^2-2*User_Model_Calcs!M1091*Sat_Data!$B$3*COS(RADIANS(L1091))*COS(RADIANS(I1091)))</f>
        <v>37496.988968120233</v>
      </c>
      <c r="O1091">
        <f ca="1">DEGREES(ACOS(((Earth_Data!$B$1+Sat_Data!$B$2)/User_Model_Calcs!N1091)*SQRT(1-COS(RADIANS(User_Model_Calcs!I1091))^2*COS(RADIANS(User_Model_Calcs!B1091))^2)))</f>
        <v>43.680967256115352</v>
      </c>
      <c r="P1091">
        <f t="shared" ca="1" si="169"/>
        <v>24.352174719323074</v>
      </c>
    </row>
    <row r="1092" spans="1:16" x14ac:dyDescent="0.25">
      <c r="A1092">
        <f t="shared" ca="1" si="170"/>
        <v>128.15651430378972</v>
      </c>
      <c r="B1092">
        <f t="shared" ref="B1092:B1100" ca="1" si="174">-35+(RAND()*10-5)</f>
        <v>-38.386549232585608</v>
      </c>
      <c r="C1092" s="6">
        <v>20135.9375</v>
      </c>
      <c r="D1092">
        <f t="shared" ca="1" si="167"/>
        <v>0.75</v>
      </c>
      <c r="E1092" s="1">
        <v>0.65</v>
      </c>
      <c r="F1092">
        <v>19.899999999999999</v>
      </c>
      <c r="G1092">
        <f t="shared" ca="1" si="171"/>
        <v>42.007420362456692</v>
      </c>
      <c r="H1092">
        <f t="shared" ca="1" si="168"/>
        <v>18.659718259154317</v>
      </c>
      <c r="I1092">
        <f ca="1">User_Model_Calcs!A1092-Sat_Data!$B$5</f>
        <v>18.15651430378972</v>
      </c>
      <c r="J1092">
        <f ca="1">(Earth_Data!$B$1/SQRT(1-Earth_Data!$B$2^2*SIN(RADIANS(User_Model_Calcs!B1092))^2))*COS(RADIANS(User_Model_Calcs!B1092))</f>
        <v>5005.9017510708309</v>
      </c>
      <c r="K1092">
        <f ca="1">((Earth_Data!$B$1*(1-Earth_Data!$B$2^2))/SQRT(1-Earth_Data!$B$2^2*SIN(RADIANS(User_Model_Calcs!B1092))^2))*SIN(RADIANS(User_Model_Calcs!B1092))</f>
        <v>-3939.1672224014778</v>
      </c>
      <c r="L1092">
        <f t="shared" ca="1" si="172"/>
        <v>-38.199370782605925</v>
      </c>
      <c r="M1092">
        <f t="shared" ca="1" si="173"/>
        <v>6369.9364790723139</v>
      </c>
      <c r="N1092">
        <f ca="1">SQRT(User_Model_Calcs!M1092^2+Sat_Data!$B$3^2-2*User_Model_Calcs!M1092*Sat_Data!$B$3*COS(RADIANS(L1092))*COS(RADIANS(I1092)))</f>
        <v>37646.653330299472</v>
      </c>
      <c r="O1092">
        <f ca="1">DEGREES(ACOS(((Earth_Data!$B$1+Sat_Data!$B$2)/User_Model_Calcs!N1092)*SQRT(1-COS(RADIANS(User_Model_Calcs!I1092))^2*COS(RADIANS(User_Model_Calcs!B1092))^2)))</f>
        <v>41.638949283799896</v>
      </c>
      <c r="P1092">
        <f t="shared" ca="1" si="169"/>
        <v>27.83936357276232</v>
      </c>
    </row>
    <row r="1093" spans="1:16" x14ac:dyDescent="0.25">
      <c r="A1093">
        <f t="shared" ca="1" si="170"/>
        <v>129.92623632183026</v>
      </c>
      <c r="B1093">
        <f t="shared" ca="1" si="174"/>
        <v>-31.910173193129374</v>
      </c>
      <c r="C1093" s="6">
        <v>20135.9375</v>
      </c>
      <c r="D1093">
        <f t="shared" ca="1" si="167"/>
        <v>3</v>
      </c>
      <c r="E1093" s="1">
        <v>0.65</v>
      </c>
      <c r="F1093">
        <v>19.899999999999999</v>
      </c>
      <c r="G1093">
        <f t="shared" ca="1" si="171"/>
        <v>54.048620189015942</v>
      </c>
      <c r="H1093">
        <f t="shared" ca="1" si="168"/>
        <v>14.029610754783732</v>
      </c>
      <c r="I1093">
        <f ca="1">User_Model_Calcs!A1093-Sat_Data!$B$5</f>
        <v>19.92623632183026</v>
      </c>
      <c r="J1093">
        <f ca="1">(Earth_Data!$B$1/SQRT(1-Earth_Data!$B$2^2*SIN(RADIANS(User_Model_Calcs!B1093))^2))*COS(RADIANS(User_Model_Calcs!B1093))</f>
        <v>5419.3325259922512</v>
      </c>
      <c r="K1093">
        <f ca="1">((Earth_Data!$B$1*(1-Earth_Data!$B$2^2))/SQRT(1-Earth_Data!$B$2^2*SIN(RADIANS(User_Model_Calcs!B1093))^2))*SIN(RADIANS(User_Model_Calcs!B1093))</f>
        <v>-3351.981477120632</v>
      </c>
      <c r="L1093">
        <f t="shared" ca="1" si="172"/>
        <v>-31.737741635572217</v>
      </c>
      <c r="M1093">
        <f t="shared" ca="1" si="173"/>
        <v>6372.2009423932459</v>
      </c>
      <c r="N1093">
        <f ca="1">SQRT(User_Model_Calcs!M1093^2+Sat_Data!$B$3^2-2*User_Model_Calcs!M1093*Sat_Data!$B$3*COS(RADIANS(L1093))*COS(RADIANS(I1093)))</f>
        <v>37266.29087644699</v>
      </c>
      <c r="O1093">
        <f ca="1">DEGREES(ACOS(((Earth_Data!$B$1+Sat_Data!$B$2)/User_Model_Calcs!N1093)*SQRT(1-COS(RADIANS(User_Model_Calcs!I1093))^2*COS(RADIANS(User_Model_Calcs!B1093))^2)))</f>
        <v>47.017276774308982</v>
      </c>
      <c r="P1093">
        <f t="shared" ca="1" si="169"/>
        <v>34.442813602307652</v>
      </c>
    </row>
    <row r="1094" spans="1:16" x14ac:dyDescent="0.25">
      <c r="A1094">
        <f t="shared" ca="1" si="170"/>
        <v>128.44043314726883</v>
      </c>
      <c r="B1094">
        <f t="shared" ca="1" si="174"/>
        <v>-31.675273335787807</v>
      </c>
      <c r="C1094" s="6">
        <v>20135.9375</v>
      </c>
      <c r="D1094">
        <f t="shared" ca="1" si="167"/>
        <v>1.2</v>
      </c>
      <c r="E1094" s="1">
        <v>0.65</v>
      </c>
      <c r="F1094">
        <v>19.899999999999999</v>
      </c>
      <c r="G1094">
        <f t="shared" ca="1" si="171"/>
        <v>46.089820015575185</v>
      </c>
      <c r="H1094">
        <f t="shared" ca="1" si="168"/>
        <v>15.668573784816912</v>
      </c>
      <c r="I1094">
        <f ca="1">User_Model_Calcs!A1094-Sat_Data!$B$5</f>
        <v>18.440433147268834</v>
      </c>
      <c r="J1094">
        <f ca="1">(Earth_Data!$B$1/SQRT(1-Earth_Data!$B$2^2*SIN(RADIANS(User_Model_Calcs!B1094))^2))*COS(RADIANS(User_Model_Calcs!B1094))</f>
        <v>5433.0550358397504</v>
      </c>
      <c r="K1094">
        <f ca="1">((Earth_Data!$B$1*(1-Earth_Data!$B$2^2))/SQRT(1-Earth_Data!$B$2^2*SIN(RADIANS(User_Model_Calcs!B1094))^2))*SIN(RADIANS(User_Model_Calcs!B1094))</f>
        <v>-3329.8430575504763</v>
      </c>
      <c r="L1094">
        <f t="shared" ca="1" si="172"/>
        <v>-31.503546874302575</v>
      </c>
      <c r="M1094">
        <f t="shared" ca="1" si="173"/>
        <v>6372.2791692125957</v>
      </c>
      <c r="N1094">
        <f ca="1">SQRT(User_Model_Calcs!M1094^2+Sat_Data!$B$3^2-2*User_Model_Calcs!M1094*Sat_Data!$B$3*COS(RADIANS(L1094))*COS(RADIANS(I1094)))</f>
        <v>37199.268773430915</v>
      </c>
      <c r="O1094">
        <f ca="1">DEGREES(ACOS(((Earth_Data!$B$1+Sat_Data!$B$2)/User_Model_Calcs!N1094)*SQRT(1-COS(RADIANS(User_Model_Calcs!I1094))^2*COS(RADIANS(User_Model_Calcs!B1094))^2)))</f>
        <v>48.022077483354117</v>
      </c>
      <c r="P1094">
        <f t="shared" ca="1" si="169"/>
        <v>32.415421522762557</v>
      </c>
    </row>
    <row r="1095" spans="1:16" x14ac:dyDescent="0.25">
      <c r="A1095">
        <f t="shared" ca="1" si="170"/>
        <v>130.42875385677075</v>
      </c>
      <c r="B1095">
        <f t="shared" ca="1" si="174"/>
        <v>-35.293250915449036</v>
      </c>
      <c r="C1095" s="6">
        <v>20135.9375</v>
      </c>
      <c r="D1095">
        <f t="shared" ca="1" si="167"/>
        <v>0.75</v>
      </c>
      <c r="E1095" s="1">
        <v>0.65</v>
      </c>
      <c r="F1095">
        <v>19.899999999999999</v>
      </c>
      <c r="G1095">
        <f t="shared" ca="1" si="171"/>
        <v>42.007420362456692</v>
      </c>
      <c r="H1095">
        <f t="shared" ca="1" si="168"/>
        <v>23.803511953271055</v>
      </c>
      <c r="I1095">
        <f ca="1">User_Model_Calcs!A1095-Sat_Data!$B$5</f>
        <v>20.428753856770754</v>
      </c>
      <c r="J1095">
        <f ca="1">(Earth_Data!$B$1/SQRT(1-Earth_Data!$B$2^2*SIN(RADIANS(User_Model_Calcs!B1095))^2))*COS(RADIANS(User_Model_Calcs!B1095))</f>
        <v>5211.7004287721029</v>
      </c>
      <c r="K1095">
        <f ca="1">((Earth_Data!$B$1*(1-Earth_Data!$B$2^2))/SQRT(1-Earth_Data!$B$2^2*SIN(RADIANS(User_Model_Calcs!B1095))^2))*SIN(RADIANS(User_Model_Calcs!B1095))</f>
        <v>-3664.4708214716993</v>
      </c>
      <c r="L1095">
        <f t="shared" ca="1" si="172"/>
        <v>-35.111966731708662</v>
      </c>
      <c r="M1095">
        <f t="shared" ca="1" si="173"/>
        <v>6371.0413403682132</v>
      </c>
      <c r="N1095">
        <f ca="1">SQRT(User_Model_Calcs!M1095^2+Sat_Data!$B$3^2-2*User_Model_Calcs!M1095*Sat_Data!$B$3*COS(RADIANS(L1095))*COS(RADIANS(I1095)))</f>
        <v>37504.029677470084</v>
      </c>
      <c r="O1095">
        <f ca="1">DEGREES(ACOS(((Earth_Data!$B$1+Sat_Data!$B$2)/User_Model_Calcs!N1095)*SQRT(1-COS(RADIANS(User_Model_Calcs!I1095))^2*COS(RADIANS(User_Model_Calcs!B1095))^2)))</f>
        <v>43.595502267936766</v>
      </c>
      <c r="P1095">
        <f t="shared" ca="1" si="169"/>
        <v>32.808839109035013</v>
      </c>
    </row>
    <row r="1096" spans="1:16" x14ac:dyDescent="0.25">
      <c r="A1096">
        <f t="shared" ca="1" si="170"/>
        <v>128.24866320747819</v>
      </c>
      <c r="B1096">
        <f t="shared" ca="1" si="174"/>
        <v>-33.792868849642502</v>
      </c>
      <c r="C1096" s="6">
        <v>20135.9375</v>
      </c>
      <c r="D1096">
        <f t="shared" ca="1" si="167"/>
        <v>1.2</v>
      </c>
      <c r="E1096" s="1">
        <v>0.65</v>
      </c>
      <c r="F1096">
        <v>19.899999999999999</v>
      </c>
      <c r="G1096">
        <f t="shared" ca="1" si="171"/>
        <v>46.089820015575185</v>
      </c>
      <c r="H1096">
        <f t="shared" ca="1" si="168"/>
        <v>23.255366845813434</v>
      </c>
      <c r="I1096">
        <f ca="1">User_Model_Calcs!A1096-Sat_Data!$B$5</f>
        <v>18.248663207478188</v>
      </c>
      <c r="J1096">
        <f ca="1">(Earth_Data!$B$1/SQRT(1-Earth_Data!$B$2^2*SIN(RADIANS(User_Model_Calcs!B1096))^2))*COS(RADIANS(User_Model_Calcs!B1096))</f>
        <v>5306.0739926617816</v>
      </c>
      <c r="K1096">
        <f ca="1">((Earth_Data!$B$1*(1-Earth_Data!$B$2^2))/SQRT(1-Earth_Data!$B$2^2*SIN(RADIANS(User_Model_Calcs!B1096))^2))*SIN(RADIANS(User_Model_Calcs!B1096))</f>
        <v>-3527.3774276543668</v>
      </c>
      <c r="L1096">
        <f t="shared" ca="1" si="172"/>
        <v>-33.615206871296678</v>
      </c>
      <c r="M1096">
        <f t="shared" ca="1" si="173"/>
        <v>6371.5628171373528</v>
      </c>
      <c r="N1096">
        <f ca="1">SQRT(User_Model_Calcs!M1096^2+Sat_Data!$B$3^2-2*User_Model_Calcs!M1096*Sat_Data!$B$3*COS(RADIANS(L1096))*COS(RADIANS(I1096)))</f>
        <v>37329.12245656395</v>
      </c>
      <c r="O1096">
        <f ca="1">DEGREES(ACOS(((Earth_Data!$B$1+Sat_Data!$B$2)/User_Model_Calcs!N1096)*SQRT(1-COS(RADIANS(User_Model_Calcs!I1096))^2*COS(RADIANS(User_Model_Calcs!B1096))^2)))</f>
        <v>46.084331156661754</v>
      </c>
      <c r="P1096">
        <f t="shared" ca="1" si="169"/>
        <v>30.660525683945469</v>
      </c>
    </row>
    <row r="1097" spans="1:16" x14ac:dyDescent="0.25">
      <c r="A1097">
        <f t="shared" ca="1" si="170"/>
        <v>131.35510197141807</v>
      </c>
      <c r="B1097">
        <f t="shared" ca="1" si="174"/>
        <v>-38.032904333483309</v>
      </c>
      <c r="C1097" s="6">
        <v>20135.9375</v>
      </c>
      <c r="D1097">
        <f t="shared" ca="1" si="167"/>
        <v>3</v>
      </c>
      <c r="E1097" s="1">
        <v>0.65</v>
      </c>
      <c r="F1097">
        <v>19.899999999999999</v>
      </c>
      <c r="G1097">
        <f t="shared" ca="1" si="171"/>
        <v>54.048620189015942</v>
      </c>
      <c r="H1097">
        <f t="shared" ca="1" si="168"/>
        <v>23.662212225235258</v>
      </c>
      <c r="I1097">
        <f ca="1">User_Model_Calcs!A1097-Sat_Data!$B$5</f>
        <v>21.355101971418065</v>
      </c>
      <c r="J1097">
        <f ca="1">(Earth_Data!$B$1/SQRT(1-Earth_Data!$B$2^2*SIN(RADIANS(User_Model_Calcs!B1097))^2))*COS(RADIANS(User_Model_Calcs!B1097))</f>
        <v>5030.1824227395555</v>
      </c>
      <c r="K1097">
        <f ca="1">((Earth_Data!$B$1*(1-Earth_Data!$B$2^2))/SQRT(1-Earth_Data!$B$2^2*SIN(RADIANS(User_Model_Calcs!B1097))^2))*SIN(RADIANS(User_Model_Calcs!B1097))</f>
        <v>-3908.3227706187927</v>
      </c>
      <c r="L1097">
        <f t="shared" ca="1" si="172"/>
        <v>-37.846290740376006</v>
      </c>
      <c r="M1097">
        <f t="shared" ca="1" si="173"/>
        <v>6370.0645275676243</v>
      </c>
      <c r="N1097">
        <f ca="1">SQRT(User_Model_Calcs!M1097^2+Sat_Data!$B$3^2-2*User_Model_Calcs!M1097*Sat_Data!$B$3*COS(RADIANS(L1097))*COS(RADIANS(I1097)))</f>
        <v>37727.043742385395</v>
      </c>
      <c r="O1097">
        <f ca="1">DEGREES(ACOS(((Earth_Data!$B$1+Sat_Data!$B$2)/User_Model_Calcs!N1097)*SQRT(1-COS(RADIANS(User_Model_Calcs!I1097))^2*COS(RADIANS(User_Model_Calcs!B1097))^2)))</f>
        <v>40.576833141976543</v>
      </c>
      <c r="P1097">
        <f t="shared" ca="1" si="169"/>
        <v>32.399618188327068</v>
      </c>
    </row>
    <row r="1098" spans="1:16" x14ac:dyDescent="0.25">
      <c r="A1098">
        <f t="shared" ca="1" si="170"/>
        <v>126.52319483470859</v>
      </c>
      <c r="B1098">
        <f t="shared" ca="1" si="174"/>
        <v>-31.298594606229116</v>
      </c>
      <c r="C1098" s="6">
        <v>20135.9375</v>
      </c>
      <c r="D1098">
        <f t="shared" ca="1" si="167"/>
        <v>3</v>
      </c>
      <c r="E1098" s="1">
        <v>0.65</v>
      </c>
      <c r="F1098">
        <v>19.899999999999999</v>
      </c>
      <c r="G1098">
        <f t="shared" ca="1" si="171"/>
        <v>54.048620189015942</v>
      </c>
      <c r="H1098">
        <f t="shared" ca="1" si="168"/>
        <v>17.202085386249188</v>
      </c>
      <c r="I1098">
        <f ca="1">User_Model_Calcs!A1098-Sat_Data!$B$5</f>
        <v>16.52319483470859</v>
      </c>
      <c r="J1098">
        <f ca="1">(Earth_Data!$B$1/SQRT(1-Earth_Data!$B$2^2*SIN(RADIANS(User_Model_Calcs!B1098))^2))*COS(RADIANS(User_Model_Calcs!B1098))</f>
        <v>5454.8692130801874</v>
      </c>
      <c r="K1098">
        <f ca="1">((Earth_Data!$B$1*(1-Earth_Data!$B$2^2))/SQRT(1-Earth_Data!$B$2^2*SIN(RADIANS(User_Model_Calcs!B1098))^2))*SIN(RADIANS(User_Model_Calcs!B1098))</f>
        <v>-3294.2273296840599</v>
      </c>
      <c r="L1098">
        <f t="shared" ca="1" si="172"/>
        <v>-31.128022788500274</v>
      </c>
      <c r="M1098">
        <f t="shared" ca="1" si="173"/>
        <v>6372.4039287734604</v>
      </c>
      <c r="N1098">
        <f ca="1">SQRT(User_Model_Calcs!M1098^2+Sat_Data!$B$3^2-2*User_Model_Calcs!M1098*Sat_Data!$B$3*COS(RADIANS(L1098))*COS(RADIANS(I1098)))</f>
        <v>37113.586892941166</v>
      </c>
      <c r="O1098">
        <f ca="1">DEGREES(ACOS(((Earth_Data!$B$1+Sat_Data!$B$2)/User_Model_Calcs!N1098)*SQRT(1-COS(RADIANS(User_Model_Calcs!I1098))^2*COS(RADIANS(User_Model_Calcs!B1098))^2)))</f>
        <v>49.339476691881067</v>
      </c>
      <c r="P1098">
        <f t="shared" ca="1" si="169"/>
        <v>29.728067721453836</v>
      </c>
    </row>
    <row r="1099" spans="1:16" x14ac:dyDescent="0.25">
      <c r="A1099">
        <f t="shared" ca="1" si="170"/>
        <v>134.79899612390449</v>
      </c>
      <c r="B1099">
        <f t="shared" ca="1" si="174"/>
        <v>-34.169156191284003</v>
      </c>
      <c r="C1099" s="6">
        <v>20135.9375</v>
      </c>
      <c r="D1099">
        <f t="shared" ca="1" si="167"/>
        <v>3</v>
      </c>
      <c r="E1099" s="1">
        <v>0.65</v>
      </c>
      <c r="F1099">
        <v>19.899999999999999</v>
      </c>
      <c r="G1099">
        <f t="shared" ca="1" si="171"/>
        <v>54.048620189015942</v>
      </c>
      <c r="H1099">
        <f t="shared" ca="1" si="168"/>
        <v>17.614929248853976</v>
      </c>
      <c r="I1099">
        <f ca="1">User_Model_Calcs!A1099-Sat_Data!$B$5</f>
        <v>24.798996123904487</v>
      </c>
      <c r="J1099">
        <f ca="1">(Earth_Data!$B$1/SQRT(1-Earth_Data!$B$2^2*SIN(RADIANS(User_Model_Calcs!B1099))^2))*COS(RADIANS(User_Model_Calcs!B1099))</f>
        <v>5282.7455852893136</v>
      </c>
      <c r="K1099">
        <f ca="1">((Earth_Data!$B$1*(1-Earth_Data!$B$2^2))/SQRT(1-Earth_Data!$B$2^2*SIN(RADIANS(User_Model_Calcs!B1099))^2))*SIN(RADIANS(User_Model_Calcs!B1099))</f>
        <v>-3561.9879468344889</v>
      </c>
      <c r="L1099">
        <f t="shared" ca="1" si="172"/>
        <v>-33.990539768704679</v>
      </c>
      <c r="M1099">
        <f t="shared" ca="1" si="173"/>
        <v>6371.4330454214069</v>
      </c>
      <c r="N1099">
        <f ca="1">SQRT(User_Model_Calcs!M1099^2+Sat_Data!$B$3^2-2*User_Model_Calcs!M1099*Sat_Data!$B$3*COS(RADIANS(L1099))*COS(RADIANS(I1099)))</f>
        <v>37603.264143594955</v>
      </c>
      <c r="O1099">
        <f ca="1">DEGREES(ACOS(((Earth_Data!$B$1+Sat_Data!$B$2)/User_Model_Calcs!N1099)*SQRT(1-COS(RADIANS(User_Model_Calcs!I1099))^2*COS(RADIANS(User_Model_Calcs!B1099))^2)))</f>
        <v>42.24468982169423</v>
      </c>
      <c r="P1099">
        <f t="shared" ca="1" si="169"/>
        <v>39.443156473512374</v>
      </c>
    </row>
    <row r="1100" spans="1:16" x14ac:dyDescent="0.25">
      <c r="A1100">
        <f t="shared" ca="1" si="170"/>
        <v>131.91960919340008</v>
      </c>
      <c r="B1100">
        <f t="shared" ca="1" si="174"/>
        <v>-36.597955746762999</v>
      </c>
      <c r="C1100" s="6">
        <v>20135.9375</v>
      </c>
      <c r="D1100">
        <f t="shared" ca="1" si="167"/>
        <v>1.2</v>
      </c>
      <c r="E1100" s="1">
        <v>0.65</v>
      </c>
      <c r="F1100">
        <v>19.899999999999999</v>
      </c>
      <c r="G1100">
        <f t="shared" ca="1" si="171"/>
        <v>46.089820015575185</v>
      </c>
      <c r="H1100">
        <f t="shared" ca="1" si="168"/>
        <v>21.585148519993183</v>
      </c>
      <c r="I1100">
        <f ca="1">User_Model_Calcs!A1100-Sat_Data!$B$5</f>
        <v>21.919609193400078</v>
      </c>
      <c r="J1100">
        <f ca="1">(Earth_Data!$B$1/SQRT(1-Earth_Data!$B$2^2*SIN(RADIANS(User_Model_Calcs!B1100))^2))*COS(RADIANS(User_Model_Calcs!B1100))</f>
        <v>5126.7212418699482</v>
      </c>
      <c r="K1100">
        <f ca="1">((Earth_Data!$B$1*(1-Earth_Data!$B$2^2))/SQRT(1-Earth_Data!$B$2^2*SIN(RADIANS(User_Model_Calcs!B1100))^2))*SIN(RADIANS(User_Model_Calcs!B1100))</f>
        <v>-3781.6683620464587</v>
      </c>
      <c r="L1100">
        <f t="shared" ca="1" si="172"/>
        <v>-36.413924188663593</v>
      </c>
      <c r="M1100">
        <f t="shared" ca="1" si="173"/>
        <v>6370.5797453876748</v>
      </c>
      <c r="N1100">
        <f ca="1">SQRT(User_Model_Calcs!M1100^2+Sat_Data!$B$3^2-2*User_Model_Calcs!M1100*Sat_Data!$B$3*COS(RADIANS(L1100))*COS(RADIANS(I1100)))</f>
        <v>37647.376978841297</v>
      </c>
      <c r="O1100">
        <f ca="1">DEGREES(ACOS(((Earth_Data!$B$1+Sat_Data!$B$2)/User_Model_Calcs!N1100)*SQRT(1-COS(RADIANS(User_Model_Calcs!I1100))^2*COS(RADIANS(User_Model_Calcs!B1100))^2)))</f>
        <v>41.639043674622592</v>
      </c>
      <c r="P1100">
        <f t="shared" ca="1" si="169"/>
        <v>34.016878992857308</v>
      </c>
    </row>
    <row r="1101" spans="1:16" x14ac:dyDescent="0.25">
      <c r="A1101" s="5">
        <f ca="1">142.56313432703+(RAND()*5-2.5)</f>
        <v>140.85422098218484</v>
      </c>
      <c r="B1101">
        <f ca="1">-34.4534087301148+(RAND()*5-2.5)</f>
        <v>-34.095243304424748</v>
      </c>
      <c r="C1101" s="6">
        <v>20135.9375</v>
      </c>
      <c r="D1101">
        <f t="shared" ca="1" si="167"/>
        <v>1.2</v>
      </c>
      <c r="E1101" s="1">
        <v>0.65</v>
      </c>
      <c r="F1101">
        <v>19.899999999999999</v>
      </c>
      <c r="G1101">
        <f t="shared" ca="1" si="171"/>
        <v>46.089820015575185</v>
      </c>
      <c r="H1101">
        <f t="shared" ca="1" si="168"/>
        <v>19.411376399594189</v>
      </c>
      <c r="I1101">
        <f ca="1">User_Model_Calcs!A1101-Sat_Data!$B$5</f>
        <v>30.854220982184842</v>
      </c>
      <c r="J1101">
        <f ca="1">(Earth_Data!$B$1/SQRT(1-Earth_Data!$B$2^2*SIN(RADIANS(User_Model_Calcs!B1101))^2))*COS(RADIANS(User_Model_Calcs!B1101))</f>
        <v>5287.3459519060507</v>
      </c>
      <c r="K1101">
        <f ca="1">((Earth_Data!$B$1*(1-Earth_Data!$B$2^2))/SQRT(1-Earth_Data!$B$2^2*SIN(RADIANS(User_Model_Calcs!B1101))^2))*SIN(RADIANS(User_Model_Calcs!B1101))</f>
        <v>-3555.201452308122</v>
      </c>
      <c r="L1101">
        <f t="shared" ca="1" si="172"/>
        <v>-33.916811942478915</v>
      </c>
      <c r="M1101">
        <f t="shared" ca="1" si="173"/>
        <v>6371.4585913769442</v>
      </c>
      <c r="N1101">
        <f ca="1">SQRT(User_Model_Calcs!M1101^2+Sat_Data!$B$3^2-2*User_Model_Calcs!M1101*Sat_Data!$B$3*COS(RADIANS(L1101))*COS(RADIANS(I1101)))</f>
        <v>37889.834602391929</v>
      </c>
      <c r="O1101">
        <f ca="1">DEGREES(ACOS(((Earth_Data!$B$1+Sat_Data!$B$2)/User_Model_Calcs!N1101)*SQRT(1-COS(RADIANS(User_Model_Calcs!I1101))^2*COS(RADIANS(User_Model_Calcs!B1101))^2)))</f>
        <v>38.4988549995265</v>
      </c>
      <c r="P1101">
        <f t="shared" ca="1" si="169"/>
        <v>46.821846337715847</v>
      </c>
    </row>
    <row r="1102" spans="1:16" x14ac:dyDescent="0.25">
      <c r="A1102" s="5">
        <f t="shared" ref="A1102:A1165" ca="1" si="175">142.56313432703+(RAND()*5-2.5)</f>
        <v>144.26105805866146</v>
      </c>
      <c r="B1102">
        <f t="shared" ref="B1102:B1165" ca="1" si="176">-34.4534087301148+(RAND()*5-2.5)</f>
        <v>-34.430118576223713</v>
      </c>
      <c r="C1102" s="6">
        <v>20135.9375</v>
      </c>
      <c r="D1102">
        <f t="shared" ca="1" si="167"/>
        <v>3</v>
      </c>
      <c r="E1102" s="1">
        <v>0.65</v>
      </c>
      <c r="F1102">
        <v>19.899999999999999</v>
      </c>
      <c r="G1102">
        <f t="shared" ca="1" si="171"/>
        <v>54.048620189015942</v>
      </c>
      <c r="H1102">
        <f t="shared" ca="1" si="168"/>
        <v>20.099875459336197</v>
      </c>
      <c r="I1102">
        <f ca="1">User_Model_Calcs!A1102-Sat_Data!$B$5</f>
        <v>34.261058058661462</v>
      </c>
      <c r="J1102">
        <f ca="1">(Earth_Data!$B$1/SQRT(1-Earth_Data!$B$2^2*SIN(RADIANS(User_Model_Calcs!B1102))^2))*COS(RADIANS(User_Model_Calcs!B1102))</f>
        <v>5266.4327996661896</v>
      </c>
      <c r="K1102">
        <f ca="1">((Earth_Data!$B$1*(1-Earth_Data!$B$2^2))/SQRT(1-Earth_Data!$B$2^2*SIN(RADIANS(User_Model_Calcs!B1102))^2))*SIN(RADIANS(User_Model_Calcs!B1102))</f>
        <v>-3585.9019205462168</v>
      </c>
      <c r="L1102">
        <f t="shared" ca="1" si="172"/>
        <v>-34.250858247245205</v>
      </c>
      <c r="M1102">
        <f t="shared" ca="1" si="173"/>
        <v>6371.3426385006878</v>
      </c>
      <c r="N1102">
        <f ca="1">SQRT(User_Model_Calcs!M1102^2+Sat_Data!$B$3^2-2*User_Model_Calcs!M1102*Sat_Data!$B$3*COS(RADIANS(L1102))*COS(RADIANS(I1102)))</f>
        <v>38096.729871435979</v>
      </c>
      <c r="O1102">
        <f ca="1">DEGREES(ACOS(((Earth_Data!$B$1+Sat_Data!$B$2)/User_Model_Calcs!N1102)*SQRT(1-COS(RADIANS(User_Model_Calcs!I1102))^2*COS(RADIANS(User_Model_Calcs!B1102))^2)))</f>
        <v>35.928515949678804</v>
      </c>
      <c r="P1102">
        <f t="shared" ca="1" si="169"/>
        <v>50.305369902928042</v>
      </c>
    </row>
    <row r="1103" spans="1:16" x14ac:dyDescent="0.25">
      <c r="A1103" s="5">
        <f t="shared" ca="1" si="175"/>
        <v>143.68888554375275</v>
      </c>
      <c r="B1103">
        <f t="shared" ca="1" si="176"/>
        <v>-35.599642210889009</v>
      </c>
      <c r="C1103" s="6">
        <v>20135.9375</v>
      </c>
      <c r="D1103">
        <f t="shared" ca="1" si="167"/>
        <v>3</v>
      </c>
      <c r="E1103" s="1">
        <v>0.65</v>
      </c>
      <c r="F1103">
        <v>19.899999999999999</v>
      </c>
      <c r="G1103">
        <f t="shared" ca="1" si="171"/>
        <v>54.048620189015942</v>
      </c>
      <c r="H1103">
        <f t="shared" ca="1" si="168"/>
        <v>14.281143573540533</v>
      </c>
      <c r="I1103">
        <f ca="1">User_Model_Calcs!A1103-Sat_Data!$B$5</f>
        <v>33.688885543752747</v>
      </c>
      <c r="J1103">
        <f ca="1">(Earth_Data!$B$1/SQRT(1-Earth_Data!$B$2^2*SIN(RADIANS(User_Model_Calcs!B1103))^2))*COS(RADIANS(User_Model_Calcs!B1103))</f>
        <v>5191.9860550893891</v>
      </c>
      <c r="K1103">
        <f ca="1">((Earth_Data!$B$1*(1-Earth_Data!$B$2^2))/SQRT(1-Earth_Data!$B$2^2*SIN(RADIANS(User_Model_Calcs!B1103))^2))*SIN(RADIANS(User_Model_Calcs!B1103))</f>
        <v>-3692.164068058798</v>
      </c>
      <c r="L1103">
        <f t="shared" ca="1" si="172"/>
        <v>-35.417678954159257</v>
      </c>
      <c r="M1103">
        <f t="shared" ca="1" si="173"/>
        <v>6370.9335816430521</v>
      </c>
      <c r="N1103">
        <f ca="1">SQRT(User_Model_Calcs!M1103^2+Sat_Data!$B$3^2-2*User_Model_Calcs!M1103*Sat_Data!$B$3*COS(RADIANS(L1103))*COS(RADIANS(I1103)))</f>
        <v>38132.674479184388</v>
      </c>
      <c r="O1103">
        <f ca="1">DEGREES(ACOS(((Earth_Data!$B$1+Sat_Data!$B$2)/User_Model_Calcs!N1103)*SQRT(1-COS(RADIANS(User_Model_Calcs!I1103))^2*COS(RADIANS(User_Model_Calcs!B1103))^2)))</f>
        <v>35.487026975424392</v>
      </c>
      <c r="P1103">
        <f t="shared" ca="1" si="169"/>
        <v>48.872022370044157</v>
      </c>
    </row>
    <row r="1104" spans="1:16" x14ac:dyDescent="0.25">
      <c r="A1104" s="5">
        <f t="shared" ca="1" si="175"/>
        <v>144.2451558882394</v>
      </c>
      <c r="B1104">
        <f t="shared" ca="1" si="176"/>
        <v>-33.521057684489811</v>
      </c>
      <c r="C1104" s="6">
        <v>20135.9375</v>
      </c>
      <c r="D1104">
        <f t="shared" ca="1" si="167"/>
        <v>0.75</v>
      </c>
      <c r="E1104" s="1">
        <v>0.65</v>
      </c>
      <c r="F1104">
        <v>19.899999999999999</v>
      </c>
      <c r="G1104">
        <f t="shared" ca="1" si="171"/>
        <v>42.007420362456692</v>
      </c>
      <c r="H1104">
        <f t="shared" ca="1" si="168"/>
        <v>16.050806022582389</v>
      </c>
      <c r="I1104">
        <f ca="1">User_Model_Calcs!A1104-Sat_Data!$B$5</f>
        <v>34.245155888239395</v>
      </c>
      <c r="J1104">
        <f ca="1">(Earth_Data!$B$1/SQRT(1-Earth_Data!$B$2^2*SIN(RADIANS(User_Model_Calcs!B1104))^2))*COS(RADIANS(User_Model_Calcs!B1104))</f>
        <v>5322.7827353322618</v>
      </c>
      <c r="K1104">
        <f ca="1">((Earth_Data!$B$1*(1-Earth_Data!$B$2^2))/SQRT(1-Earth_Data!$B$2^2*SIN(RADIANS(User_Model_Calcs!B1104))^2))*SIN(RADIANS(User_Model_Calcs!B1104))</f>
        <v>-3502.2829120419074</v>
      </c>
      <c r="L1104">
        <f t="shared" ca="1" si="172"/>
        <v>-33.344104152183775</v>
      </c>
      <c r="M1104">
        <f t="shared" ca="1" si="173"/>
        <v>6371.6561146637487</v>
      </c>
      <c r="N1104">
        <f ca="1">SQRT(User_Model_Calcs!M1104^2+Sat_Data!$B$3^2-2*User_Model_Calcs!M1104*Sat_Data!$B$3*COS(RADIANS(L1104))*COS(RADIANS(I1104)))</f>
        <v>38044.281464856926</v>
      </c>
      <c r="O1104">
        <f ca="1">DEGREES(ACOS(((Earth_Data!$B$1+Sat_Data!$B$2)/User_Model_Calcs!N1104)*SQRT(1-COS(RADIANS(User_Model_Calcs!I1104))^2*COS(RADIANS(User_Model_Calcs!B1104))^2)))</f>
        <v>36.574293895824368</v>
      </c>
      <c r="P1104">
        <f t="shared" ca="1" si="169"/>
        <v>50.950153676721833</v>
      </c>
    </row>
    <row r="1105" spans="1:16" x14ac:dyDescent="0.25">
      <c r="A1105" s="5">
        <f t="shared" ca="1" si="175"/>
        <v>140.73869281801589</v>
      </c>
      <c r="B1105">
        <f t="shared" ca="1" si="176"/>
        <v>-36.936535520677367</v>
      </c>
      <c r="C1105" s="6">
        <v>20135.9375</v>
      </c>
      <c r="D1105">
        <f t="shared" ca="1" si="167"/>
        <v>1.2</v>
      </c>
      <c r="E1105" s="1">
        <v>0.65</v>
      </c>
      <c r="F1105">
        <v>19.899999999999999</v>
      </c>
      <c r="G1105">
        <f t="shared" ca="1" si="171"/>
        <v>46.089820015575185</v>
      </c>
      <c r="H1105">
        <f t="shared" ca="1" si="168"/>
        <v>22.333129777518401</v>
      </c>
      <c r="I1105">
        <f ca="1">User_Model_Calcs!A1105-Sat_Data!$B$5</f>
        <v>30.738692818015892</v>
      </c>
      <c r="J1105">
        <f ca="1">(Earth_Data!$B$1/SQRT(1-Earth_Data!$B$2^2*SIN(RADIANS(User_Model_Calcs!B1105))^2))*COS(RADIANS(User_Model_Calcs!B1105))</f>
        <v>5104.2311681625742</v>
      </c>
      <c r="K1105">
        <f ca="1">((Earth_Data!$B$1*(1-Earth_Data!$B$2^2))/SQRT(1-Earth_Data!$B$2^2*SIN(RADIANS(User_Model_Calcs!B1105))^2))*SIN(RADIANS(User_Model_Calcs!B1105))</f>
        <v>-3811.7673199338392</v>
      </c>
      <c r="L1105">
        <f t="shared" ca="1" si="172"/>
        <v>-36.751852969234882</v>
      </c>
      <c r="M1105">
        <f t="shared" ca="1" si="173"/>
        <v>6370.4588468459542</v>
      </c>
      <c r="N1105">
        <f ca="1">SQRT(User_Model_Calcs!M1105^2+Sat_Data!$B$3^2-2*User_Model_Calcs!M1105*Sat_Data!$B$3*COS(RADIANS(L1105))*COS(RADIANS(I1105)))</f>
        <v>38058.360871401346</v>
      </c>
      <c r="O1105">
        <f ca="1">DEGREES(ACOS(((Earth_Data!$B$1+Sat_Data!$B$2)/User_Model_Calcs!N1105)*SQRT(1-COS(RADIANS(User_Model_Calcs!I1105))^2*COS(RADIANS(User_Model_Calcs!B1105))^2)))</f>
        <v>36.38547636598723</v>
      </c>
      <c r="P1105">
        <f t="shared" ca="1" si="169"/>
        <v>44.700023280602394</v>
      </c>
    </row>
    <row r="1106" spans="1:16" x14ac:dyDescent="0.25">
      <c r="A1106" s="5">
        <f t="shared" ca="1" si="175"/>
        <v>144.45881754561606</v>
      </c>
      <c r="B1106">
        <f t="shared" ca="1" si="176"/>
        <v>-34.605031621459389</v>
      </c>
      <c r="C1106" s="6">
        <v>20135.9375</v>
      </c>
      <c r="D1106">
        <f t="shared" ca="1" si="167"/>
        <v>1.2</v>
      </c>
      <c r="E1106" s="1">
        <v>0.65</v>
      </c>
      <c r="F1106">
        <v>19.899999999999999</v>
      </c>
      <c r="G1106">
        <f t="shared" ca="1" si="171"/>
        <v>46.089820015575185</v>
      </c>
      <c r="H1106">
        <f t="shared" ca="1" si="168"/>
        <v>14.165586498383565</v>
      </c>
      <c r="I1106">
        <f ca="1">User_Model_Calcs!A1106-Sat_Data!$B$5</f>
        <v>34.458817545616057</v>
      </c>
      <c r="J1106">
        <f ca="1">(Earth_Data!$B$1/SQRT(1-Earth_Data!$B$2^2*SIN(RADIANS(User_Model_Calcs!B1106))^2))*COS(RADIANS(User_Model_Calcs!B1106))</f>
        <v>5255.4376803773021</v>
      </c>
      <c r="K1106">
        <f ca="1">((Earth_Data!$B$1*(1-Earth_Data!$B$2^2))/SQRT(1-Earth_Data!$B$2^2*SIN(RADIANS(User_Model_Calcs!B1106))^2))*SIN(RADIANS(User_Model_Calcs!B1106))</f>
        <v>-3601.8894100072439</v>
      </c>
      <c r="L1106">
        <f t="shared" ca="1" si="172"/>
        <v>-34.425347999355431</v>
      </c>
      <c r="M1106">
        <f t="shared" ca="1" si="173"/>
        <v>6371.2818595830377</v>
      </c>
      <c r="N1106">
        <f ca="1">SQRT(User_Model_Calcs!M1106^2+Sat_Data!$B$3^2-2*User_Model_Calcs!M1106*Sat_Data!$B$3*COS(RADIANS(L1106))*COS(RADIANS(I1106)))</f>
        <v>38118.101911981823</v>
      </c>
      <c r="O1106">
        <f ca="1">DEGREES(ACOS(((Earth_Data!$B$1+Sat_Data!$B$2)/User_Model_Calcs!N1106)*SQRT(1-COS(RADIANS(User_Model_Calcs!I1106))^2*COS(RADIANS(User_Model_Calcs!B1106))^2)))</f>
        <v>35.668049533383829</v>
      </c>
      <c r="P1106">
        <f t="shared" ca="1" si="169"/>
        <v>50.388956130358238</v>
      </c>
    </row>
    <row r="1107" spans="1:16" x14ac:dyDescent="0.25">
      <c r="A1107" s="5">
        <f t="shared" ca="1" si="175"/>
        <v>142.02521591757028</v>
      </c>
      <c r="B1107">
        <f t="shared" ca="1" si="176"/>
        <v>-33.856598215239423</v>
      </c>
      <c r="C1107" s="6">
        <v>20135.9375</v>
      </c>
      <c r="D1107">
        <f t="shared" ca="1" si="167"/>
        <v>0.75</v>
      </c>
      <c r="E1107" s="1">
        <v>0.65</v>
      </c>
      <c r="F1107">
        <v>19.899999999999999</v>
      </c>
      <c r="G1107">
        <f t="shared" ca="1" si="171"/>
        <v>42.007420362456692</v>
      </c>
      <c r="H1107">
        <f t="shared" ca="1" si="168"/>
        <v>17.344261462408589</v>
      </c>
      <c r="I1107">
        <f ca="1">User_Model_Calcs!A1107-Sat_Data!$B$5</f>
        <v>32.025215917570279</v>
      </c>
      <c r="J1107">
        <f ca="1">(Earth_Data!$B$1/SQRT(1-Earth_Data!$B$2^2*SIN(RADIANS(User_Model_Calcs!B1107))^2))*COS(RADIANS(User_Model_Calcs!B1107))</f>
        <v>5302.1391069173415</v>
      </c>
      <c r="K1107">
        <f ca="1">((Earth_Data!$B$1*(1-Earth_Data!$B$2^2))/SQRT(1-Earth_Data!$B$2^2*SIN(RADIANS(User_Model_Calcs!B1107))^2))*SIN(RADIANS(User_Model_Calcs!B1107))</f>
        <v>-3533.2498044400272</v>
      </c>
      <c r="L1107">
        <f t="shared" ca="1" si="172"/>
        <v>-33.678772436497816</v>
      </c>
      <c r="M1107">
        <f t="shared" ca="1" si="173"/>
        <v>6371.5408881743597</v>
      </c>
      <c r="N1107">
        <f ca="1">SQRT(User_Model_Calcs!M1107^2+Sat_Data!$B$3^2-2*User_Model_Calcs!M1107*Sat_Data!$B$3*COS(RADIANS(L1107))*COS(RADIANS(I1107)))</f>
        <v>37938.582651977682</v>
      </c>
      <c r="O1107">
        <f ca="1">DEGREES(ACOS(((Earth_Data!$B$1+Sat_Data!$B$2)/User_Model_Calcs!N1107)*SQRT(1-COS(RADIANS(User_Model_Calcs!I1107))^2*COS(RADIANS(User_Model_Calcs!B1107))^2)))</f>
        <v>37.885361569843248</v>
      </c>
      <c r="P1107">
        <f t="shared" ca="1" si="169"/>
        <v>48.30855179478943</v>
      </c>
    </row>
    <row r="1108" spans="1:16" x14ac:dyDescent="0.25">
      <c r="A1108" s="5">
        <f t="shared" ca="1" si="175"/>
        <v>143.47238392254704</v>
      </c>
      <c r="B1108">
        <f t="shared" ca="1" si="176"/>
        <v>-32.944251920916834</v>
      </c>
      <c r="C1108" s="6">
        <v>20135.9375</v>
      </c>
      <c r="D1108">
        <f t="shared" ca="1" si="167"/>
        <v>1.2</v>
      </c>
      <c r="E1108" s="1">
        <v>0.65</v>
      </c>
      <c r="F1108">
        <v>19.899999999999999</v>
      </c>
      <c r="G1108">
        <f t="shared" ca="1" si="171"/>
        <v>46.089820015575185</v>
      </c>
      <c r="H1108">
        <f t="shared" ca="1" si="168"/>
        <v>22.390199048435314</v>
      </c>
      <c r="I1108">
        <f ca="1">User_Model_Calcs!A1108-Sat_Data!$B$5</f>
        <v>33.472383922547039</v>
      </c>
      <c r="J1108">
        <f ca="1">(Earth_Data!$B$1/SQRT(1-Earth_Data!$B$2^2*SIN(RADIANS(User_Model_Calcs!B1108))^2))*COS(RADIANS(User_Model_Calcs!B1108))</f>
        <v>5357.8422193798606</v>
      </c>
      <c r="K1108">
        <f ca="1">((Earth_Data!$B$1*(1-Earth_Data!$B$2^2))/SQRT(1-Earth_Data!$B$2^2*SIN(RADIANS(User_Model_Calcs!B1108))^2))*SIN(RADIANS(User_Model_Calcs!B1108))</f>
        <v>-3448.7729997975739</v>
      </c>
      <c r="L1108">
        <f t="shared" ca="1" si="172"/>
        <v>-32.768854248554348</v>
      </c>
      <c r="M1108">
        <f t="shared" ca="1" si="173"/>
        <v>6371.8528272318144</v>
      </c>
      <c r="N1108">
        <f ca="1">SQRT(User_Model_Calcs!M1108^2+Sat_Data!$B$3^2-2*User_Model_Calcs!M1108*Sat_Data!$B$3*COS(RADIANS(L1108))*COS(RADIANS(I1108)))</f>
        <v>37967.495981014654</v>
      </c>
      <c r="O1108">
        <f ca="1">DEGREES(ACOS(((Earth_Data!$B$1+Sat_Data!$B$2)/User_Model_Calcs!N1108)*SQRT(1-COS(RADIANS(User_Model_Calcs!I1108))^2*COS(RADIANS(User_Model_Calcs!B1108))^2)))</f>
        <v>37.527896958160007</v>
      </c>
      <c r="P1108">
        <f t="shared" ca="1" si="169"/>
        <v>50.563126071007204</v>
      </c>
    </row>
    <row r="1109" spans="1:16" x14ac:dyDescent="0.25">
      <c r="A1109" s="5">
        <f t="shared" ca="1" si="175"/>
        <v>144.03718065437195</v>
      </c>
      <c r="B1109">
        <f t="shared" ca="1" si="176"/>
        <v>-36.701540568583972</v>
      </c>
      <c r="C1109" s="6">
        <v>20135.9375</v>
      </c>
      <c r="D1109">
        <f t="shared" ca="1" si="167"/>
        <v>3</v>
      </c>
      <c r="E1109" s="1">
        <v>0.65</v>
      </c>
      <c r="F1109">
        <v>19.899999999999999</v>
      </c>
      <c r="G1109">
        <f t="shared" ca="1" si="171"/>
        <v>54.048620189015942</v>
      </c>
      <c r="H1109">
        <f t="shared" ca="1" si="168"/>
        <v>23.031303411415095</v>
      </c>
      <c r="I1109">
        <f ca="1">User_Model_Calcs!A1109-Sat_Data!$B$5</f>
        <v>34.037180654371952</v>
      </c>
      <c r="J1109">
        <f ca="1">(Earth_Data!$B$1/SQRT(1-Earth_Data!$B$2^2*SIN(RADIANS(User_Model_Calcs!B1109))^2))*COS(RADIANS(User_Model_Calcs!B1109))</f>
        <v>5119.8596723096962</v>
      </c>
      <c r="K1109">
        <f ca="1">((Earth_Data!$B$1*(1-Earth_Data!$B$2^2))/SQRT(1-Earth_Data!$B$2^2*SIN(RADIANS(User_Model_Calcs!B1109))^2))*SIN(RADIANS(User_Model_Calcs!B1109))</f>
        <v>-3790.8907334444634</v>
      </c>
      <c r="L1109">
        <f t="shared" ca="1" si="172"/>
        <v>-36.517307120579417</v>
      </c>
      <c r="M1109">
        <f t="shared" ca="1" si="173"/>
        <v>6370.5428039577801</v>
      </c>
      <c r="N1109">
        <f ca="1">SQRT(User_Model_Calcs!M1109^2+Sat_Data!$B$3^2-2*User_Model_Calcs!M1109*Sat_Data!$B$3*COS(RADIANS(L1109))*COS(RADIANS(I1109)))</f>
        <v>38218.047486690433</v>
      </c>
      <c r="O1109">
        <f ca="1">DEGREES(ACOS(((Earth_Data!$B$1+Sat_Data!$B$2)/User_Model_Calcs!N1109)*SQRT(1-COS(RADIANS(User_Model_Calcs!I1109))^2*COS(RADIANS(User_Model_Calcs!B1109))^2)))</f>
        <v>34.457344627936777</v>
      </c>
      <c r="P1109">
        <f t="shared" ca="1" si="169"/>
        <v>48.497321735200103</v>
      </c>
    </row>
    <row r="1110" spans="1:16" x14ac:dyDescent="0.25">
      <c r="A1110" s="5">
        <f t="shared" ca="1" si="175"/>
        <v>144.68184437349939</v>
      </c>
      <c r="B1110">
        <f t="shared" ca="1" si="176"/>
        <v>-34.620895988355578</v>
      </c>
      <c r="C1110" s="6">
        <v>20135.9375</v>
      </c>
      <c r="D1110">
        <f t="shared" ca="1" si="167"/>
        <v>1.2</v>
      </c>
      <c r="E1110" s="1">
        <v>0.65</v>
      </c>
      <c r="F1110">
        <v>19.899999999999999</v>
      </c>
      <c r="G1110">
        <f t="shared" ca="1" si="171"/>
        <v>46.089820015575185</v>
      </c>
      <c r="H1110">
        <f t="shared" ca="1" si="168"/>
        <v>23.836885677846233</v>
      </c>
      <c r="I1110">
        <f ca="1">User_Model_Calcs!A1110-Sat_Data!$B$5</f>
        <v>34.681844373499388</v>
      </c>
      <c r="J1110">
        <f ca="1">(Earth_Data!$B$1/SQRT(1-Earth_Data!$B$2^2*SIN(RADIANS(User_Model_Calcs!B1110))^2))*COS(RADIANS(User_Model_Calcs!B1110))</f>
        <v>5254.4380098032107</v>
      </c>
      <c r="K1110">
        <f ca="1">((Earth_Data!$B$1*(1-Earth_Data!$B$2^2))/SQRT(1-Earth_Data!$B$2^2*SIN(RADIANS(User_Model_Calcs!B1110))^2))*SIN(RADIANS(User_Model_Calcs!B1110))</f>
        <v>-3603.3378137598975</v>
      </c>
      <c r="L1110">
        <f t="shared" ca="1" si="172"/>
        <v>-34.441174304045887</v>
      </c>
      <c r="M1110">
        <f t="shared" ca="1" si="173"/>
        <v>6371.2763398660309</v>
      </c>
      <c r="N1110">
        <f ca="1">SQRT(User_Model_Calcs!M1110^2+Sat_Data!$B$3^2-2*User_Model_Calcs!M1110*Sat_Data!$B$3*COS(RADIANS(L1110))*COS(RADIANS(I1110)))</f>
        <v>38131.847605948984</v>
      </c>
      <c r="O1110">
        <f ca="1">DEGREES(ACOS(((Earth_Data!$B$1+Sat_Data!$B$2)/User_Model_Calcs!N1110)*SQRT(1-COS(RADIANS(User_Model_Calcs!I1110))^2*COS(RADIANS(User_Model_Calcs!B1110))^2)))</f>
        <v>35.501499525385221</v>
      </c>
      <c r="P1110">
        <f t="shared" ca="1" si="169"/>
        <v>50.611958791857894</v>
      </c>
    </row>
    <row r="1111" spans="1:16" x14ac:dyDescent="0.25">
      <c r="A1111" s="5">
        <f t="shared" ca="1" si="175"/>
        <v>140.90346857300025</v>
      </c>
      <c r="B1111">
        <f t="shared" ca="1" si="176"/>
        <v>-35.100556394979868</v>
      </c>
      <c r="C1111" s="6">
        <v>20135.9375</v>
      </c>
      <c r="D1111">
        <f t="shared" ca="1" si="167"/>
        <v>1.2</v>
      </c>
      <c r="E1111" s="1">
        <v>0.65</v>
      </c>
      <c r="F1111">
        <v>19.899999999999999</v>
      </c>
      <c r="G1111">
        <f t="shared" ca="1" si="171"/>
        <v>46.089820015575185</v>
      </c>
      <c r="H1111">
        <f t="shared" ca="1" si="168"/>
        <v>21.553596363952011</v>
      </c>
      <c r="I1111">
        <f ca="1">User_Model_Calcs!A1111-Sat_Data!$B$5</f>
        <v>30.903468573000254</v>
      </c>
      <c r="J1111">
        <f ca="1">(Earth_Data!$B$1/SQRT(1-Earth_Data!$B$2^2*SIN(RADIANS(User_Model_Calcs!B1111))^2))*COS(RADIANS(User_Model_Calcs!B1111))</f>
        <v>5224.0226480462434</v>
      </c>
      <c r="K1111">
        <f ca="1">((Earth_Data!$B$1*(1-Earth_Data!$B$2^2))/SQRT(1-Earth_Data!$B$2^2*SIN(RADIANS(User_Model_Calcs!B1111))^2))*SIN(RADIANS(User_Model_Calcs!B1111))</f>
        <v>-3647.0009582147231</v>
      </c>
      <c r="L1111">
        <f t="shared" ca="1" si="172"/>
        <v>-34.919709882232553</v>
      </c>
      <c r="M1111">
        <f t="shared" ca="1" si="173"/>
        <v>6371.108900067491</v>
      </c>
      <c r="N1111">
        <f ca="1">SQRT(User_Model_Calcs!M1111^2+Sat_Data!$B$3^2-2*User_Model_Calcs!M1111*Sat_Data!$B$3*COS(RADIANS(L1111))*COS(RADIANS(I1111)))</f>
        <v>37952.781888962745</v>
      </c>
      <c r="O1111">
        <f ca="1">DEGREES(ACOS(((Earth_Data!$B$1+Sat_Data!$B$2)/User_Model_Calcs!N1111)*SQRT(1-COS(RADIANS(User_Model_Calcs!I1111))^2*COS(RADIANS(User_Model_Calcs!B1111))^2)))</f>
        <v>37.701510302214814</v>
      </c>
      <c r="P1111">
        <f t="shared" ca="1" si="169"/>
        <v>46.149911955955318</v>
      </c>
    </row>
    <row r="1112" spans="1:16" x14ac:dyDescent="0.25">
      <c r="A1112" s="5">
        <f t="shared" ca="1" si="175"/>
        <v>141.0938619587518</v>
      </c>
      <c r="B1112">
        <f t="shared" ca="1" si="176"/>
        <v>-36.125486895476548</v>
      </c>
      <c r="C1112" s="6">
        <v>20135.9375</v>
      </c>
      <c r="D1112">
        <f t="shared" ca="1" si="167"/>
        <v>3</v>
      </c>
      <c r="E1112" s="1">
        <v>0.65</v>
      </c>
      <c r="F1112">
        <v>19.899999999999999</v>
      </c>
      <c r="G1112">
        <f t="shared" ca="1" si="171"/>
        <v>54.048620189015942</v>
      </c>
      <c r="H1112">
        <f t="shared" ca="1" si="168"/>
        <v>19.116193496480825</v>
      </c>
      <c r="I1112">
        <f ca="1">User_Model_Calcs!A1112-Sat_Data!$B$5</f>
        <v>31.093861958751802</v>
      </c>
      <c r="J1112">
        <f ca="1">(Earth_Data!$B$1/SQRT(1-Earth_Data!$B$2^2*SIN(RADIANS(User_Model_Calcs!B1112))^2))*COS(RADIANS(User_Model_Calcs!B1112))</f>
        <v>5157.8046439313548</v>
      </c>
      <c r="K1112">
        <f ca="1">((Earth_Data!$B$1*(1-Earth_Data!$B$2^2))/SQRT(1-Earth_Data!$B$2^2*SIN(RADIANS(User_Model_Calcs!B1112))^2))*SIN(RADIANS(User_Model_Calcs!B1112))</f>
        <v>-3739.448841216371</v>
      </c>
      <c r="L1112">
        <f t="shared" ca="1" si="172"/>
        <v>-35.942406576978911</v>
      </c>
      <c r="M1112">
        <f t="shared" ca="1" si="173"/>
        <v>6370.7477097303345</v>
      </c>
      <c r="N1112">
        <f ca="1">SQRT(User_Model_Calcs!M1112^2+Sat_Data!$B$3^2-2*User_Model_Calcs!M1112*Sat_Data!$B$3*COS(RADIANS(L1112))*COS(RADIANS(I1112)))</f>
        <v>38025.579894285256</v>
      </c>
      <c r="O1112">
        <f ca="1">DEGREES(ACOS(((Earth_Data!$B$1+Sat_Data!$B$2)/User_Model_Calcs!N1112)*SQRT(1-COS(RADIANS(User_Model_Calcs!I1112))^2*COS(RADIANS(User_Model_Calcs!B1112))^2)))</f>
        <v>36.792381526584016</v>
      </c>
      <c r="P1112">
        <f t="shared" ca="1" si="169"/>
        <v>45.650288254253418</v>
      </c>
    </row>
    <row r="1113" spans="1:16" x14ac:dyDescent="0.25">
      <c r="A1113" s="5">
        <f t="shared" ca="1" si="175"/>
        <v>141.25838829370798</v>
      </c>
      <c r="B1113">
        <f t="shared" ca="1" si="176"/>
        <v>-34.20403480630268</v>
      </c>
      <c r="C1113" s="6">
        <v>20135.9375</v>
      </c>
      <c r="D1113">
        <f t="shared" ca="1" si="167"/>
        <v>0.75</v>
      </c>
      <c r="E1113" s="1">
        <v>0.65</v>
      </c>
      <c r="F1113">
        <v>19.899999999999999</v>
      </c>
      <c r="G1113">
        <f t="shared" ca="1" si="171"/>
        <v>42.007420362456692</v>
      </c>
      <c r="H1113">
        <f t="shared" ca="1" si="168"/>
        <v>15.869047614595978</v>
      </c>
      <c r="I1113">
        <f ca="1">User_Model_Calcs!A1113-Sat_Data!$B$5</f>
        <v>31.258388293707981</v>
      </c>
      <c r="J1113">
        <f ca="1">(Earth_Data!$B$1/SQRT(1-Earth_Data!$B$2^2*SIN(RADIANS(User_Model_Calcs!B1113))^2))*COS(RADIANS(User_Model_Calcs!B1113))</f>
        <v>5280.5716680164469</v>
      </c>
      <c r="K1113">
        <f ca="1">((Earth_Data!$B$1*(1-Earth_Data!$B$2^2))/SQRT(1-Earth_Data!$B$2^2*SIN(RADIANS(User_Model_Calcs!B1113))^2))*SIN(RADIANS(User_Model_Calcs!B1113))</f>
        <v>-3565.1883793054244</v>
      </c>
      <c r="L1113">
        <f t="shared" ca="1" si="172"/>
        <v>-34.025331467099221</v>
      </c>
      <c r="M1113">
        <f t="shared" ca="1" si="173"/>
        <v>6371.4209813033422</v>
      </c>
      <c r="N1113">
        <f ca="1">SQRT(User_Model_Calcs!M1113^2+Sat_Data!$B$3^2-2*User_Model_Calcs!M1113*Sat_Data!$B$3*COS(RADIANS(L1113))*COS(RADIANS(I1113)))</f>
        <v>37917.67360074888</v>
      </c>
      <c r="O1113">
        <f ca="1">DEGREES(ACOS(((Earth_Data!$B$1+Sat_Data!$B$2)/User_Model_Calcs!N1113)*SQRT(1-COS(RADIANS(User_Model_Calcs!I1113))^2*COS(RADIANS(User_Model_Calcs!B1113))^2)))</f>
        <v>38.146588618521861</v>
      </c>
      <c r="P1113">
        <f t="shared" ca="1" si="169"/>
        <v>47.198000127870671</v>
      </c>
    </row>
    <row r="1114" spans="1:16" x14ac:dyDescent="0.25">
      <c r="A1114" s="5">
        <f t="shared" ca="1" si="175"/>
        <v>144.08902684907392</v>
      </c>
      <c r="B1114">
        <f t="shared" ca="1" si="176"/>
        <v>-32.866033906613787</v>
      </c>
      <c r="C1114" s="6">
        <v>20135.9375</v>
      </c>
      <c r="D1114">
        <f t="shared" ca="1" si="167"/>
        <v>3</v>
      </c>
      <c r="E1114" s="1">
        <v>0.65</v>
      </c>
      <c r="F1114">
        <v>19.899999999999999</v>
      </c>
      <c r="G1114">
        <f t="shared" ca="1" si="171"/>
        <v>54.048620189015942</v>
      </c>
      <c r="H1114">
        <f t="shared" ca="1" si="168"/>
        <v>16.503851447455581</v>
      </c>
      <c r="I1114">
        <f ca="1">User_Model_Calcs!A1114-Sat_Data!$B$5</f>
        <v>34.089026849073917</v>
      </c>
      <c r="J1114">
        <f ca="1">(Earth_Data!$B$1/SQRT(1-Earth_Data!$B$2^2*SIN(RADIANS(User_Model_Calcs!B1114))^2))*COS(RADIANS(User_Model_Calcs!B1114))</f>
        <v>5362.5546927310716</v>
      </c>
      <c r="K1114">
        <f ca="1">((Earth_Data!$B$1*(1-Earth_Data!$B$2^2))/SQRT(1-Earth_Data!$B$2^2*SIN(RADIANS(User_Model_Calcs!B1114))^2))*SIN(RADIANS(User_Model_Calcs!B1114))</f>
        <v>-3441.4900585875112</v>
      </c>
      <c r="L1114">
        <f t="shared" ca="1" si="172"/>
        <v>-32.690852683979884</v>
      </c>
      <c r="M1114">
        <f t="shared" ca="1" si="173"/>
        <v>6371.8793660809924</v>
      </c>
      <c r="N1114">
        <f ca="1">SQRT(User_Model_Calcs!M1114^2+Sat_Data!$B$3^2-2*User_Model_Calcs!M1114*Sat_Data!$B$3*COS(RADIANS(L1114))*COS(RADIANS(I1114)))</f>
        <v>37998.758987683126</v>
      </c>
      <c r="O1114">
        <f ca="1">DEGREES(ACOS(((Earth_Data!$B$1+Sat_Data!$B$2)/User_Model_Calcs!N1114)*SQRT(1-COS(RADIANS(User_Model_Calcs!I1114))^2*COS(RADIANS(User_Model_Calcs!B1114))^2)))</f>
        <v>37.139379035898244</v>
      </c>
      <c r="P1114">
        <f t="shared" ca="1" si="169"/>
        <v>51.275242389524735</v>
      </c>
    </row>
    <row r="1115" spans="1:16" x14ac:dyDescent="0.25">
      <c r="A1115" s="5">
        <f t="shared" ca="1" si="175"/>
        <v>142.52505447655025</v>
      </c>
      <c r="B1115">
        <f t="shared" ca="1" si="176"/>
        <v>-33.187519266786367</v>
      </c>
      <c r="C1115" s="6">
        <v>20135.9375</v>
      </c>
      <c r="D1115">
        <f t="shared" ca="1" si="167"/>
        <v>1.2</v>
      </c>
      <c r="E1115" s="1">
        <v>0.65</v>
      </c>
      <c r="F1115">
        <v>19.899999999999999</v>
      </c>
      <c r="G1115">
        <f t="shared" ca="1" si="171"/>
        <v>46.089820015575185</v>
      </c>
      <c r="H1115">
        <f t="shared" ca="1" si="168"/>
        <v>15.725738043464975</v>
      </c>
      <c r="I1115">
        <f ca="1">User_Model_Calcs!A1115-Sat_Data!$B$5</f>
        <v>32.525054476550253</v>
      </c>
      <c r="J1115">
        <f ca="1">(Earth_Data!$B$1/SQRT(1-Earth_Data!$B$2^2*SIN(RADIANS(User_Model_Calcs!B1115))^2))*COS(RADIANS(User_Model_Calcs!B1115))</f>
        <v>5343.1220068545854</v>
      </c>
      <c r="K1115">
        <f ca="1">((Earth_Data!$B$1*(1-Earth_Data!$B$2^2))/SQRT(1-Earth_Data!$B$2^2*SIN(RADIANS(User_Model_Calcs!B1115))^2))*SIN(RADIANS(User_Model_Calcs!B1115))</f>
        <v>-3471.3831751975267</v>
      </c>
      <c r="L1115">
        <f t="shared" ca="1" si="172"/>
        <v>-33.011456739817483</v>
      </c>
      <c r="M1115">
        <f t="shared" ca="1" si="173"/>
        <v>6371.77007817908</v>
      </c>
      <c r="N1115">
        <f ca="1">SQRT(User_Model_Calcs!M1115^2+Sat_Data!$B$3^2-2*User_Model_Calcs!M1115*Sat_Data!$B$3*COS(RADIANS(L1115))*COS(RADIANS(I1115)))</f>
        <v>37927.666267096807</v>
      </c>
      <c r="O1115">
        <f ca="1">DEGREES(ACOS(((Earth_Data!$B$1+Sat_Data!$B$2)/User_Model_Calcs!N1115)*SQRT(1-COS(RADIANS(User_Model_Calcs!I1115))^2*COS(RADIANS(User_Model_Calcs!B1115))^2)))</f>
        <v>38.025657634239401</v>
      </c>
      <c r="P1115">
        <f t="shared" ca="1" si="169"/>
        <v>49.357623912427258</v>
      </c>
    </row>
    <row r="1116" spans="1:16" x14ac:dyDescent="0.25">
      <c r="A1116" s="5">
        <f t="shared" ca="1" si="175"/>
        <v>144.69615841924781</v>
      </c>
      <c r="B1116">
        <f t="shared" ca="1" si="176"/>
        <v>-36.711488336846813</v>
      </c>
      <c r="C1116" s="6">
        <v>20135.9375</v>
      </c>
      <c r="D1116">
        <f t="shared" ca="1" si="167"/>
        <v>3</v>
      </c>
      <c r="E1116" s="1">
        <v>0.65</v>
      </c>
      <c r="F1116">
        <v>19.899999999999999</v>
      </c>
      <c r="G1116">
        <f t="shared" ca="1" si="171"/>
        <v>54.048620189015942</v>
      </c>
      <c r="H1116">
        <f t="shared" ca="1" si="168"/>
        <v>20.311562966045003</v>
      </c>
      <c r="I1116">
        <f ca="1">User_Model_Calcs!A1116-Sat_Data!$B$5</f>
        <v>34.696158419247809</v>
      </c>
      <c r="J1116">
        <f ca="1">(Earth_Data!$B$1/SQRT(1-Earth_Data!$B$2^2*SIN(RADIANS(User_Model_Calcs!B1116))^2))*COS(RADIANS(User_Model_Calcs!B1116))</f>
        <v>5119.1998379306106</v>
      </c>
      <c r="K1116">
        <f ca="1">((Earth_Data!$B$1*(1-Earth_Data!$B$2^2))/SQRT(1-Earth_Data!$B$2^2*SIN(RADIANS(User_Model_Calcs!B1116))^2))*SIN(RADIANS(User_Model_Calcs!B1116))</f>
        <v>-3791.7757591536006</v>
      </c>
      <c r="L1116">
        <f t="shared" ca="1" si="172"/>
        <v>-36.52723562669977</v>
      </c>
      <c r="M1116">
        <f t="shared" ca="1" si="173"/>
        <v>6370.5392541270521</v>
      </c>
      <c r="N1116">
        <f ca="1">SQRT(User_Model_Calcs!M1116^2+Sat_Data!$B$3^2-2*User_Model_Calcs!M1116*Sat_Data!$B$3*COS(RADIANS(L1116))*COS(RADIANS(I1116)))</f>
        <v>38255.299075616917</v>
      </c>
      <c r="O1116">
        <f ca="1">DEGREES(ACOS(((Earth_Data!$B$1+Sat_Data!$B$2)/User_Model_Calcs!N1116)*SQRT(1-COS(RADIANS(User_Model_Calcs!I1116))^2*COS(RADIANS(User_Model_Calcs!B1116))^2)))</f>
        <v>34.014938471608076</v>
      </c>
      <c r="P1116">
        <f t="shared" ca="1" si="169"/>
        <v>49.191486989184682</v>
      </c>
    </row>
    <row r="1117" spans="1:16" x14ac:dyDescent="0.25">
      <c r="A1117" s="5">
        <f t="shared" ca="1" si="175"/>
        <v>143.86615399234478</v>
      </c>
      <c r="B1117">
        <f t="shared" ca="1" si="176"/>
        <v>-34.552431639132799</v>
      </c>
      <c r="C1117" s="6">
        <v>20135.9375</v>
      </c>
      <c r="D1117">
        <f t="shared" ca="1" si="167"/>
        <v>3</v>
      </c>
      <c r="E1117" s="1">
        <v>0.65</v>
      </c>
      <c r="F1117">
        <v>19.899999999999999</v>
      </c>
      <c r="G1117">
        <f t="shared" ca="1" si="171"/>
        <v>54.048620189015942</v>
      </c>
      <c r="H1117">
        <f t="shared" ca="1" si="168"/>
        <v>20.844631316994676</v>
      </c>
      <c r="I1117">
        <f ca="1">User_Model_Calcs!A1117-Sat_Data!$B$5</f>
        <v>33.866153992344778</v>
      </c>
      <c r="J1117">
        <f ca="1">(Earth_Data!$B$1/SQRT(1-Earth_Data!$B$2^2*SIN(RADIANS(User_Model_Calcs!B1117))^2))*COS(RADIANS(User_Model_Calcs!B1117))</f>
        <v>5258.7493051135452</v>
      </c>
      <c r="K1117">
        <f ca="1">((Earth_Data!$B$1*(1-Earth_Data!$B$2^2))/SQRT(1-Earth_Data!$B$2^2*SIN(RADIANS(User_Model_Calcs!B1117))^2))*SIN(RADIANS(User_Model_Calcs!B1117))</f>
        <v>-3597.0851222519245</v>
      </c>
      <c r="L1117">
        <f t="shared" ca="1" si="172"/>
        <v>-34.372874609028898</v>
      </c>
      <c r="M1117">
        <f t="shared" ca="1" si="173"/>
        <v>6371.3001523047351</v>
      </c>
      <c r="N1117">
        <f ca="1">SQRT(User_Model_Calcs!M1117^2+Sat_Data!$B$3^2-2*User_Model_Calcs!M1117*Sat_Data!$B$3*COS(RADIANS(L1117))*COS(RADIANS(I1117)))</f>
        <v>38081.278989360158</v>
      </c>
      <c r="O1117">
        <f ca="1">DEGREES(ACOS(((Earth_Data!$B$1+Sat_Data!$B$2)/User_Model_Calcs!N1117)*SQRT(1-COS(RADIANS(User_Model_Calcs!I1117))^2*COS(RADIANS(User_Model_Calcs!B1117))^2)))</f>
        <v>36.116312483923551</v>
      </c>
      <c r="P1117">
        <f t="shared" ca="1" si="169"/>
        <v>49.798803467243076</v>
      </c>
    </row>
    <row r="1118" spans="1:16" x14ac:dyDescent="0.25">
      <c r="A1118" s="5">
        <f t="shared" ca="1" si="175"/>
        <v>140.28011447621586</v>
      </c>
      <c r="B1118">
        <f t="shared" ca="1" si="176"/>
        <v>-32.434313239989628</v>
      </c>
      <c r="C1118" s="6">
        <v>20135.9375</v>
      </c>
      <c r="D1118">
        <f t="shared" ca="1" si="167"/>
        <v>1.2</v>
      </c>
      <c r="E1118" s="1">
        <v>0.65</v>
      </c>
      <c r="F1118">
        <v>19.899999999999999</v>
      </c>
      <c r="G1118">
        <f t="shared" ca="1" si="171"/>
        <v>46.089820015575185</v>
      </c>
      <c r="H1118">
        <f t="shared" ca="1" si="168"/>
        <v>14.475033953000205</v>
      </c>
      <c r="I1118">
        <f ca="1">User_Model_Calcs!A1118-Sat_Data!$B$5</f>
        <v>30.280114476215857</v>
      </c>
      <c r="J1118">
        <f ca="1">(Earth_Data!$B$1/SQRT(1-Earth_Data!$B$2^2*SIN(RADIANS(User_Model_Calcs!B1118))^2))*COS(RADIANS(User_Model_Calcs!B1118))</f>
        <v>5388.3847193209485</v>
      </c>
      <c r="K1118">
        <f ca="1">((Earth_Data!$B$1*(1-Earth_Data!$B$2^2))/SQRT(1-Earth_Data!$B$2^2*SIN(RADIANS(User_Model_Calcs!B1118))^2))*SIN(RADIANS(User_Model_Calcs!B1118))</f>
        <v>-3401.1785926098855</v>
      </c>
      <c r="L1118">
        <f t="shared" ca="1" si="172"/>
        <v>-32.26035005485452</v>
      </c>
      <c r="M1118">
        <f t="shared" ca="1" si="173"/>
        <v>6372.0252433774349</v>
      </c>
      <c r="N1118">
        <f ca="1">SQRT(User_Model_Calcs!M1118^2+Sat_Data!$B$3^2-2*User_Model_Calcs!M1118*Sat_Data!$B$3*COS(RADIANS(L1118))*COS(RADIANS(I1118)))</f>
        <v>37762.637410994175</v>
      </c>
      <c r="O1118">
        <f ca="1">DEGREES(ACOS(((Earth_Data!$B$1+Sat_Data!$B$2)/User_Model_Calcs!N1118)*SQRT(1-COS(RADIANS(User_Model_Calcs!I1118))^2*COS(RADIANS(User_Model_Calcs!B1118))^2)))</f>
        <v>40.140526070971596</v>
      </c>
      <c r="P1118">
        <f t="shared" ca="1" si="169"/>
        <v>47.430831126881685</v>
      </c>
    </row>
    <row r="1119" spans="1:16" x14ac:dyDescent="0.25">
      <c r="A1119" s="5">
        <f t="shared" ca="1" si="175"/>
        <v>142.96037311639029</v>
      </c>
      <c r="B1119">
        <f t="shared" ca="1" si="176"/>
        <v>-33.694052316670124</v>
      </c>
      <c r="C1119" s="6">
        <v>20135.9375</v>
      </c>
      <c r="D1119">
        <f t="shared" ca="1" si="167"/>
        <v>3</v>
      </c>
      <c r="E1119" s="1">
        <v>0.65</v>
      </c>
      <c r="F1119">
        <v>19.899999999999999</v>
      </c>
      <c r="G1119">
        <f t="shared" ca="1" si="171"/>
        <v>54.048620189015942</v>
      </c>
      <c r="H1119">
        <f t="shared" ca="1" si="168"/>
        <v>17.477676747103111</v>
      </c>
      <c r="I1119">
        <f ca="1">User_Model_Calcs!A1119-Sat_Data!$B$5</f>
        <v>32.960373116390286</v>
      </c>
      <c r="J1119">
        <f ca="1">(Earth_Data!$B$1/SQRT(1-Earth_Data!$B$2^2*SIN(RADIANS(User_Model_Calcs!B1119))^2))*COS(RADIANS(User_Model_Calcs!B1119))</f>
        <v>5312.1622864801448</v>
      </c>
      <c r="K1119">
        <f ca="1">((Earth_Data!$B$1*(1-Earth_Data!$B$2^2))/SQRT(1-Earth_Data!$B$2^2*SIN(RADIANS(User_Model_Calcs!B1119))^2))*SIN(RADIANS(User_Model_Calcs!B1119))</f>
        <v>-3518.2634003982939</v>
      </c>
      <c r="L1119">
        <f t="shared" ca="1" si="172"/>
        <v>-33.516646053038279</v>
      </c>
      <c r="M1119">
        <f t="shared" ca="1" si="173"/>
        <v>6371.5967788682392</v>
      </c>
      <c r="N1119">
        <f ca="1">SQRT(User_Model_Calcs!M1119^2+Sat_Data!$B$3^2-2*User_Model_Calcs!M1119*Sat_Data!$B$3*COS(RADIANS(L1119))*COS(RADIANS(I1119)))</f>
        <v>37980.887413478034</v>
      </c>
      <c r="O1119">
        <f ca="1">DEGREES(ACOS(((Earth_Data!$B$1+Sat_Data!$B$2)/User_Model_Calcs!N1119)*SQRT(1-COS(RADIANS(User_Model_Calcs!I1119))^2*COS(RADIANS(User_Model_Calcs!B1119))^2)))</f>
        <v>37.357538281784578</v>
      </c>
      <c r="P1119">
        <f t="shared" ca="1" si="169"/>
        <v>49.451445667424558</v>
      </c>
    </row>
    <row r="1120" spans="1:16" x14ac:dyDescent="0.25">
      <c r="A1120" s="5">
        <f t="shared" ca="1" si="175"/>
        <v>142.07003239103517</v>
      </c>
      <c r="B1120">
        <f t="shared" ca="1" si="176"/>
        <v>-35.129751339639505</v>
      </c>
      <c r="C1120" s="6">
        <v>20135.9375</v>
      </c>
      <c r="D1120">
        <f t="shared" ca="1" si="167"/>
        <v>0.75</v>
      </c>
      <c r="E1120" s="1">
        <v>0.65</v>
      </c>
      <c r="F1120">
        <v>19.899999999999999</v>
      </c>
      <c r="G1120">
        <f t="shared" ca="1" si="171"/>
        <v>42.007420362456692</v>
      </c>
      <c r="H1120">
        <f t="shared" ca="1" si="168"/>
        <v>14.068157828859057</v>
      </c>
      <c r="I1120">
        <f ca="1">User_Model_Calcs!A1120-Sat_Data!$B$5</f>
        <v>32.07003239103517</v>
      </c>
      <c r="J1120">
        <f ca="1">(Earth_Data!$B$1/SQRT(1-Earth_Data!$B$2^2*SIN(RADIANS(User_Model_Calcs!B1120))^2))*COS(RADIANS(User_Model_Calcs!B1120))</f>
        <v>5222.159524310001</v>
      </c>
      <c r="K1120">
        <f ca="1">((Earth_Data!$B$1*(1-Earth_Data!$B$2^2))/SQRT(1-Earth_Data!$B$2^2*SIN(RADIANS(User_Model_Calcs!B1120))^2))*SIN(RADIANS(User_Model_Calcs!B1120))</f>
        <v>-3649.6504253187572</v>
      </c>
      <c r="L1120">
        <f t="shared" ca="1" si="172"/>
        <v>-34.948837991203263</v>
      </c>
      <c r="M1120">
        <f t="shared" ca="1" si="173"/>
        <v>6371.0986748261121</v>
      </c>
      <c r="N1120">
        <f ca="1">SQRT(User_Model_Calcs!M1120^2+Sat_Data!$B$3^2-2*User_Model_Calcs!M1120*Sat_Data!$B$3*COS(RADIANS(L1120))*COS(RADIANS(I1120)))</f>
        <v>38016.198108093486</v>
      </c>
      <c r="O1120">
        <f ca="1">DEGREES(ACOS(((Earth_Data!$B$1+Sat_Data!$B$2)/User_Model_Calcs!N1120)*SQRT(1-COS(RADIANS(User_Model_Calcs!I1120))^2*COS(RADIANS(User_Model_Calcs!B1120))^2)))</f>
        <v>36.912931003671261</v>
      </c>
      <c r="P1120">
        <f t="shared" ca="1" si="169"/>
        <v>47.436232205295674</v>
      </c>
    </row>
    <row r="1121" spans="1:16" x14ac:dyDescent="0.25">
      <c r="A1121" s="5">
        <f t="shared" ca="1" si="175"/>
        <v>142.33893867065862</v>
      </c>
      <c r="B1121">
        <f t="shared" ca="1" si="176"/>
        <v>-32.963648355409163</v>
      </c>
      <c r="C1121" s="6">
        <v>20135.9375</v>
      </c>
      <c r="D1121">
        <f t="shared" ca="1" si="167"/>
        <v>3</v>
      </c>
      <c r="E1121" s="1">
        <v>0.65</v>
      </c>
      <c r="F1121">
        <v>19.899999999999999</v>
      </c>
      <c r="G1121">
        <f t="shared" ca="1" si="171"/>
        <v>54.048620189015942</v>
      </c>
      <c r="H1121">
        <f t="shared" ca="1" si="168"/>
        <v>19.617828798146377</v>
      </c>
      <c r="I1121">
        <f ca="1">User_Model_Calcs!A1121-Sat_Data!$B$5</f>
        <v>32.338938670658621</v>
      </c>
      <c r="J1121">
        <f ca="1">(Earth_Data!$B$1/SQRT(1-Earth_Data!$B$2^2*SIN(RADIANS(User_Model_Calcs!B1121))^2))*COS(RADIANS(User_Model_Calcs!B1121))</f>
        <v>5356.6720771167929</v>
      </c>
      <c r="K1121">
        <f ca="1">((Earth_Data!$B$1*(1-Earth_Data!$B$2^2))/SQRT(1-Earth_Data!$B$2^2*SIN(RADIANS(User_Model_Calcs!B1121))^2))*SIN(RADIANS(User_Model_Calcs!B1121))</f>
        <v>-3450.5780352934921</v>
      </c>
      <c r="L1121">
        <f t="shared" ca="1" si="172"/>
        <v>-32.788197209456371</v>
      </c>
      <c r="M1121">
        <f t="shared" ca="1" si="173"/>
        <v>6371.8462410366301</v>
      </c>
      <c r="N1121">
        <f ca="1">SQRT(User_Model_Calcs!M1121^2+Sat_Data!$B$3^2-2*User_Model_Calcs!M1121*Sat_Data!$B$3*COS(RADIANS(L1121))*COS(RADIANS(I1121)))</f>
        <v>37904.597013236962</v>
      </c>
      <c r="O1121">
        <f ca="1">DEGREES(ACOS(((Earth_Data!$B$1+Sat_Data!$B$2)/User_Model_Calcs!N1121)*SQRT(1-COS(RADIANS(User_Model_Calcs!I1121))^2*COS(RADIANS(User_Model_Calcs!B1121))^2)))</f>
        <v>38.31750077413728</v>
      </c>
      <c r="P1121">
        <f t="shared" ca="1" si="169"/>
        <v>49.32429493394816</v>
      </c>
    </row>
    <row r="1122" spans="1:16" x14ac:dyDescent="0.25">
      <c r="A1122" s="5">
        <f t="shared" ca="1" si="175"/>
        <v>140.7916553971846</v>
      </c>
      <c r="B1122">
        <f t="shared" ca="1" si="176"/>
        <v>-35.562563119805489</v>
      </c>
      <c r="C1122" s="6">
        <v>20135.9375</v>
      </c>
      <c r="D1122">
        <f t="shared" ca="1" si="167"/>
        <v>3</v>
      </c>
      <c r="E1122" s="1">
        <v>0.65</v>
      </c>
      <c r="F1122">
        <v>19.899999999999999</v>
      </c>
      <c r="G1122">
        <f t="shared" ca="1" si="171"/>
        <v>54.048620189015942</v>
      </c>
      <c r="H1122">
        <f t="shared" ca="1" si="168"/>
        <v>23.401830190982814</v>
      </c>
      <c r="I1122">
        <f ca="1">User_Model_Calcs!A1122-Sat_Data!$B$5</f>
        <v>30.791655397184599</v>
      </c>
      <c r="J1122">
        <f ca="1">(Earth_Data!$B$1/SQRT(1-Earth_Data!$B$2^2*SIN(RADIANS(User_Model_Calcs!B1122))^2))*COS(RADIANS(User_Model_Calcs!B1122))</f>
        <v>5194.3797900208774</v>
      </c>
      <c r="K1122">
        <f ca="1">((Earth_Data!$B$1*(1-Earth_Data!$B$2^2))/SQRT(1-Earth_Data!$B$2^2*SIN(RADIANS(User_Model_Calcs!B1122))^2))*SIN(RADIANS(User_Model_Calcs!B1122))</f>
        <v>-3688.8182035824307</v>
      </c>
      <c r="L1122">
        <f t="shared" ca="1" si="172"/>
        <v>-35.380680941810645</v>
      </c>
      <c r="M1122">
        <f t="shared" ca="1" si="173"/>
        <v>6370.9466441070163</v>
      </c>
      <c r="N1122">
        <f ca="1">SQRT(User_Model_Calcs!M1122^2+Sat_Data!$B$3^2-2*User_Model_Calcs!M1122*Sat_Data!$B$3*COS(RADIANS(L1122))*COS(RADIANS(I1122)))</f>
        <v>37975.230389600685</v>
      </c>
      <c r="O1122">
        <f ca="1">DEGREES(ACOS(((Earth_Data!$B$1+Sat_Data!$B$2)/User_Model_Calcs!N1122)*SQRT(1-COS(RADIANS(User_Model_Calcs!I1122))^2*COS(RADIANS(User_Model_Calcs!B1122))^2)))</f>
        <v>37.419083625442042</v>
      </c>
      <c r="P1122">
        <f t="shared" ca="1" si="169"/>
        <v>45.697272253577097</v>
      </c>
    </row>
    <row r="1123" spans="1:16" x14ac:dyDescent="0.25">
      <c r="A1123" s="5">
        <f t="shared" ca="1" si="175"/>
        <v>140.68940951581919</v>
      </c>
      <c r="B1123">
        <f t="shared" ca="1" si="176"/>
        <v>-36.452327841702932</v>
      </c>
      <c r="C1123" s="6">
        <v>20135.9375</v>
      </c>
      <c r="D1123">
        <f t="shared" ca="1" si="167"/>
        <v>0.75</v>
      </c>
      <c r="E1123" s="1">
        <v>0.65</v>
      </c>
      <c r="F1123">
        <v>19.899999999999999</v>
      </c>
      <c r="G1123">
        <f t="shared" ca="1" si="171"/>
        <v>42.007420362456692</v>
      </c>
      <c r="H1123">
        <f t="shared" ca="1" si="168"/>
        <v>19.571954462233066</v>
      </c>
      <c r="I1123">
        <f ca="1">User_Model_Calcs!A1123-Sat_Data!$B$5</f>
        <v>30.689409515819193</v>
      </c>
      <c r="J1123">
        <f ca="1">(Earth_Data!$B$1/SQRT(1-Earth_Data!$B$2^2*SIN(RADIANS(User_Model_Calcs!B1123))^2))*COS(RADIANS(User_Model_Calcs!B1123))</f>
        <v>5136.3393673607879</v>
      </c>
      <c r="K1123">
        <f ca="1">((Earth_Data!$B$1*(1-Earth_Data!$B$2^2))/SQRT(1-Earth_Data!$B$2^2*SIN(RADIANS(User_Model_Calcs!B1123))^2))*SIN(RADIANS(User_Model_Calcs!B1123))</f>
        <v>-3768.682133102674</v>
      </c>
      <c r="L1123">
        <f t="shared" ca="1" si="172"/>
        <v>-36.268584173193389</v>
      </c>
      <c r="M1123">
        <f t="shared" ca="1" si="173"/>
        <v>6370.6316105287033</v>
      </c>
      <c r="N1123">
        <f ca="1">SQRT(User_Model_Calcs!M1123^2+Sat_Data!$B$3^2-2*User_Model_Calcs!M1123*Sat_Data!$B$3*COS(RADIANS(L1123))*COS(RADIANS(I1123)))</f>
        <v>38025.301004339301</v>
      </c>
      <c r="O1123">
        <f ca="1">DEGREES(ACOS(((Earth_Data!$B$1+Sat_Data!$B$2)/User_Model_Calcs!N1123)*SQRT(1-COS(RADIANS(User_Model_Calcs!I1123))^2*COS(RADIANS(User_Model_Calcs!B1123))^2)))</f>
        <v>36.794258910143938</v>
      </c>
      <c r="P1123">
        <f t="shared" ca="1" si="169"/>
        <v>44.968778903086957</v>
      </c>
    </row>
    <row r="1124" spans="1:16" x14ac:dyDescent="0.25">
      <c r="A1124" s="5">
        <f t="shared" ca="1" si="175"/>
        <v>142.42340882734504</v>
      </c>
      <c r="B1124">
        <f t="shared" ca="1" si="176"/>
        <v>-33.848349584018166</v>
      </c>
      <c r="C1124" s="6">
        <v>20135.9375</v>
      </c>
      <c r="D1124">
        <f t="shared" ca="1" si="167"/>
        <v>0.75</v>
      </c>
      <c r="E1124" s="1">
        <v>0.65</v>
      </c>
      <c r="F1124">
        <v>19.899999999999999</v>
      </c>
      <c r="G1124">
        <f t="shared" ca="1" si="171"/>
        <v>42.007420362456692</v>
      </c>
      <c r="H1124">
        <f t="shared" ca="1" si="168"/>
        <v>19.665516124806395</v>
      </c>
      <c r="I1124">
        <f ca="1">User_Model_Calcs!A1124-Sat_Data!$B$5</f>
        <v>32.423408827345042</v>
      </c>
      <c r="J1124">
        <f ca="1">(Earth_Data!$B$1/SQRT(1-Earth_Data!$B$2^2*SIN(RADIANS(User_Model_Calcs!B1124))^2))*COS(RADIANS(User_Model_Calcs!B1124))</f>
        <v>5302.6487780487687</v>
      </c>
      <c r="K1124">
        <f ca="1">((Earth_Data!$B$1*(1-Earth_Data!$B$2^2))/SQRT(1-Earth_Data!$B$2^2*SIN(RADIANS(User_Model_Calcs!B1124))^2))*SIN(RADIANS(User_Model_Calcs!B1124))</f>
        <v>-3532.4899730740631</v>
      </c>
      <c r="L1124">
        <f t="shared" ca="1" si="172"/>
        <v>-33.670544956948312</v>
      </c>
      <c r="M1124">
        <f t="shared" ca="1" si="173"/>
        <v>6371.5437276386083</v>
      </c>
      <c r="N1124">
        <f ca="1">SQRT(User_Model_Calcs!M1124^2+Sat_Data!$B$3^2-2*User_Model_Calcs!M1124*Sat_Data!$B$3*COS(RADIANS(L1124))*COS(RADIANS(I1124)))</f>
        <v>37959.9364463495</v>
      </c>
      <c r="O1124">
        <f ca="1">DEGREES(ACOS(((Earth_Data!$B$1+Sat_Data!$B$2)/User_Model_Calcs!N1124)*SQRT(1-COS(RADIANS(User_Model_Calcs!I1124))^2*COS(RADIANS(User_Model_Calcs!B1124))^2)))</f>
        <v>37.618040989270412</v>
      </c>
      <c r="P1124">
        <f t="shared" ca="1" si="169"/>
        <v>48.752665049474466</v>
      </c>
    </row>
    <row r="1125" spans="1:16" x14ac:dyDescent="0.25">
      <c r="A1125" s="5">
        <f t="shared" ca="1" si="175"/>
        <v>141.71925094210863</v>
      </c>
      <c r="B1125">
        <f t="shared" ca="1" si="176"/>
        <v>-36.423604161922256</v>
      </c>
      <c r="C1125" s="6">
        <v>20135.9375</v>
      </c>
      <c r="D1125">
        <f t="shared" ca="1" si="167"/>
        <v>3</v>
      </c>
      <c r="E1125" s="1">
        <v>0.65</v>
      </c>
      <c r="F1125">
        <v>19.899999999999999</v>
      </c>
      <c r="G1125">
        <f t="shared" ca="1" si="171"/>
        <v>54.048620189015942</v>
      </c>
      <c r="H1125">
        <f t="shared" ca="1" si="168"/>
        <v>21.091104290489625</v>
      </c>
      <c r="I1125">
        <f ca="1">User_Model_Calcs!A1125-Sat_Data!$B$5</f>
        <v>31.71925094210863</v>
      </c>
      <c r="J1125">
        <f ca="1">(Earth_Data!$B$1/SQRT(1-Earth_Data!$B$2^2*SIN(RADIANS(User_Model_Calcs!B1125))^2))*COS(RADIANS(User_Model_Calcs!B1125))</f>
        <v>5138.2325218984761</v>
      </c>
      <c r="K1125">
        <f ca="1">((Earth_Data!$B$1*(1-Earth_Data!$B$2^2))/SQRT(1-Earth_Data!$B$2^2*SIN(RADIANS(User_Model_Calcs!B1125))^2))*SIN(RADIANS(User_Model_Calcs!B1125))</f>
        <v>-3766.1178798986339</v>
      </c>
      <c r="L1125">
        <f t="shared" ca="1" si="172"/>
        <v>-36.239917836000679</v>
      </c>
      <c r="M1125">
        <f t="shared" ca="1" si="173"/>
        <v>6370.6418306468422</v>
      </c>
      <c r="N1125">
        <f ca="1">SQRT(User_Model_Calcs!M1125^2+Sat_Data!$B$3^2-2*User_Model_Calcs!M1125*Sat_Data!$B$3*COS(RADIANS(L1125))*COS(RADIANS(I1125)))</f>
        <v>38076.518804760082</v>
      </c>
      <c r="O1125">
        <f ca="1">DEGREES(ACOS(((Earth_Data!$B$1+Sat_Data!$B$2)/User_Model_Calcs!N1125)*SQRT(1-COS(RADIANS(User_Model_Calcs!I1125))^2*COS(RADIANS(User_Model_Calcs!B1125))^2)))</f>
        <v>36.165722225368079</v>
      </c>
      <c r="P1125">
        <f t="shared" ca="1" si="169"/>
        <v>46.150010006391945</v>
      </c>
    </row>
    <row r="1126" spans="1:16" x14ac:dyDescent="0.25">
      <c r="A1126" s="5">
        <f t="shared" ca="1" si="175"/>
        <v>142.19781146801472</v>
      </c>
      <c r="B1126">
        <f t="shared" ca="1" si="176"/>
        <v>-35.979832655400394</v>
      </c>
      <c r="C1126" s="6">
        <v>20135.9375</v>
      </c>
      <c r="D1126">
        <f t="shared" ca="1" si="167"/>
        <v>0.75</v>
      </c>
      <c r="E1126" s="1">
        <v>0.65</v>
      </c>
      <c r="F1126">
        <v>19.899999999999999</v>
      </c>
      <c r="G1126">
        <f t="shared" ca="1" si="171"/>
        <v>42.007420362456692</v>
      </c>
      <c r="H1126">
        <f t="shared" ca="1" si="168"/>
        <v>21.645292650685732</v>
      </c>
      <c r="I1126">
        <f ca="1">User_Model_Calcs!A1126-Sat_Data!$B$5</f>
        <v>32.19781146801472</v>
      </c>
      <c r="J1126">
        <f ca="1">(Earth_Data!$B$1/SQRT(1-Earth_Data!$B$2^2*SIN(RADIANS(User_Model_Calcs!B1126))^2))*COS(RADIANS(User_Model_Calcs!B1126))</f>
        <v>5167.3163209973191</v>
      </c>
      <c r="K1126">
        <f ca="1">((Earth_Data!$B$1*(1-Earth_Data!$B$2^2))/SQRT(1-Earth_Data!$B$2^2*SIN(RADIANS(User_Model_Calcs!B1126))^2))*SIN(RADIANS(User_Model_Calcs!B1126))</f>
        <v>-3726.382412287453</v>
      </c>
      <c r="L1126">
        <f t="shared" ca="1" si="172"/>
        <v>-35.797055611681962</v>
      </c>
      <c r="M1126">
        <f t="shared" ca="1" si="173"/>
        <v>6370.7993096510681</v>
      </c>
      <c r="N1126">
        <f ca="1">SQRT(User_Model_Calcs!M1126^2+Sat_Data!$B$3^2-2*User_Model_Calcs!M1126*Sat_Data!$B$3*COS(RADIANS(L1126))*COS(RADIANS(I1126)))</f>
        <v>38074.446614286506</v>
      </c>
      <c r="O1126">
        <f ca="1">DEGREES(ACOS(((Earth_Data!$B$1+Sat_Data!$B$2)/User_Model_Calcs!N1126)*SQRT(1-COS(RADIANS(User_Model_Calcs!I1126))^2*COS(RADIANS(User_Model_Calcs!B1126))^2)))</f>
        <v>36.193129934776017</v>
      </c>
      <c r="P1126">
        <f t="shared" ca="1" si="169"/>
        <v>46.984716397716312</v>
      </c>
    </row>
    <row r="1127" spans="1:16" x14ac:dyDescent="0.25">
      <c r="A1127" s="5">
        <f t="shared" ca="1" si="175"/>
        <v>141.6910870923879</v>
      </c>
      <c r="B1127">
        <f t="shared" ca="1" si="176"/>
        <v>-36.017278672859305</v>
      </c>
      <c r="C1127" s="6">
        <v>20135.9375</v>
      </c>
      <c r="D1127">
        <f t="shared" ca="1" si="167"/>
        <v>1.2</v>
      </c>
      <c r="E1127" s="1">
        <v>0.65</v>
      </c>
      <c r="F1127">
        <v>19.899999999999999</v>
      </c>
      <c r="G1127">
        <f t="shared" ca="1" si="171"/>
        <v>46.089820015575185</v>
      </c>
      <c r="H1127">
        <f t="shared" ca="1" si="168"/>
        <v>15.902499525284714</v>
      </c>
      <c r="I1127">
        <f ca="1">User_Model_Calcs!A1127-Sat_Data!$B$5</f>
        <v>31.691087092387903</v>
      </c>
      <c r="J1127">
        <f ca="1">(Earth_Data!$B$1/SQRT(1-Earth_Data!$B$2^2*SIN(RADIANS(User_Model_Calcs!B1127))^2))*COS(RADIANS(User_Model_Calcs!B1127))</f>
        <v>5164.8741737120799</v>
      </c>
      <c r="K1127">
        <f ca="1">((Earth_Data!$B$1*(1-Earth_Data!$B$2^2))/SQRT(1-Earth_Data!$B$2^2*SIN(RADIANS(User_Model_Calcs!B1127))^2))*SIN(RADIANS(User_Model_Calcs!B1127))</f>
        <v>-3729.7439178504114</v>
      </c>
      <c r="L1127">
        <f t="shared" ca="1" si="172"/>
        <v>-35.834423210600406</v>
      </c>
      <c r="M1127">
        <f t="shared" ca="1" si="173"/>
        <v>6370.7860522089559</v>
      </c>
      <c r="N1127">
        <f ca="1">SQRT(User_Model_Calcs!M1127^2+Sat_Data!$B$3^2-2*User_Model_Calcs!M1127*Sat_Data!$B$3*COS(RADIANS(L1127))*COS(RADIANS(I1127)))</f>
        <v>38049.961001084048</v>
      </c>
      <c r="O1127">
        <f ca="1">DEGREES(ACOS(((Earth_Data!$B$1+Sat_Data!$B$2)/User_Model_Calcs!N1127)*SQRT(1-COS(RADIANS(User_Model_Calcs!I1127))^2*COS(RADIANS(User_Model_Calcs!B1127))^2)))</f>
        <v>36.492881676517683</v>
      </c>
      <c r="P1127">
        <f t="shared" ca="1" si="169"/>
        <v>46.395654007979793</v>
      </c>
    </row>
    <row r="1128" spans="1:16" x14ac:dyDescent="0.25">
      <c r="A1128" s="5">
        <f t="shared" ca="1" si="175"/>
        <v>140.9768130918429</v>
      </c>
      <c r="B1128">
        <f t="shared" ca="1" si="176"/>
        <v>-36.859649207156259</v>
      </c>
      <c r="C1128" s="6">
        <v>20135.9375</v>
      </c>
      <c r="D1128">
        <f t="shared" ca="1" si="167"/>
        <v>3</v>
      </c>
      <c r="E1128" s="1">
        <v>0.65</v>
      </c>
      <c r="F1128">
        <v>19.899999999999999</v>
      </c>
      <c r="G1128">
        <f t="shared" ca="1" si="171"/>
        <v>54.048620189015942</v>
      </c>
      <c r="H1128">
        <f t="shared" ca="1" si="168"/>
        <v>17.667698164496983</v>
      </c>
      <c r="I1128">
        <f ca="1">User_Model_Calcs!A1128-Sat_Data!$B$5</f>
        <v>30.976813091842899</v>
      </c>
      <c r="J1128">
        <f ca="1">(Earth_Data!$B$1/SQRT(1-Earth_Data!$B$2^2*SIN(RADIANS(User_Model_Calcs!B1128))^2))*COS(RADIANS(User_Model_Calcs!B1128))</f>
        <v>5109.3540372961452</v>
      </c>
      <c r="K1128">
        <f ca="1">((Earth_Data!$B$1*(1-Earth_Data!$B$2^2))/SQRT(1-Earth_Data!$B$2^2*SIN(RADIANS(User_Model_Calcs!B1128))^2))*SIN(RADIANS(User_Model_Calcs!B1128))</f>
        <v>-3804.9438257300399</v>
      </c>
      <c r="L1128">
        <f t="shared" ca="1" si="172"/>
        <v>-36.675112232236366</v>
      </c>
      <c r="M1128">
        <f t="shared" ca="1" si="173"/>
        <v>6370.4863390007804</v>
      </c>
      <c r="N1128">
        <f ca="1">SQRT(User_Model_Calcs!M1128^2+Sat_Data!$B$3^2-2*User_Model_Calcs!M1128*Sat_Data!$B$3*COS(RADIANS(L1128))*COS(RADIANS(I1128)))</f>
        <v>38065.55288695221</v>
      </c>
      <c r="O1128">
        <f ca="1">DEGREES(ACOS(((Earth_Data!$B$1+Sat_Data!$B$2)/User_Model_Calcs!N1128)*SQRT(1-COS(RADIANS(User_Model_Calcs!I1128))^2*COS(RADIANS(User_Model_Calcs!B1128))^2)))</f>
        <v>36.297751376643603</v>
      </c>
      <c r="P1128">
        <f t="shared" ca="1" si="169"/>
        <v>45.021629200399765</v>
      </c>
    </row>
    <row r="1129" spans="1:16" x14ac:dyDescent="0.25">
      <c r="A1129" s="5">
        <f t="shared" ca="1" si="175"/>
        <v>144.46485328267283</v>
      </c>
      <c r="B1129">
        <f t="shared" ca="1" si="176"/>
        <v>-33.631545861634145</v>
      </c>
      <c r="C1129" s="6">
        <v>20135.9375</v>
      </c>
      <c r="D1129">
        <f t="shared" ca="1" si="167"/>
        <v>0.75</v>
      </c>
      <c r="E1129" s="1">
        <v>0.65</v>
      </c>
      <c r="F1129">
        <v>19.899999999999999</v>
      </c>
      <c r="G1129">
        <f t="shared" ca="1" si="171"/>
        <v>42.007420362456692</v>
      </c>
      <c r="H1129">
        <f t="shared" ca="1" si="168"/>
        <v>16.198580865369223</v>
      </c>
      <c r="I1129">
        <f ca="1">User_Model_Calcs!A1129-Sat_Data!$B$5</f>
        <v>34.464853282672834</v>
      </c>
      <c r="J1129">
        <f ca="1">(Earth_Data!$B$1/SQRT(1-Earth_Data!$B$2^2*SIN(RADIANS(User_Model_Calcs!B1129))^2))*COS(RADIANS(User_Model_Calcs!B1129))</f>
        <v>5316.0052703188876</v>
      </c>
      <c r="K1129">
        <f ca="1">((Earth_Data!$B$1*(1-Earth_Data!$B$2^2))/SQRT(1-Earth_Data!$B$2^2*SIN(RADIANS(User_Model_Calcs!B1129))^2))*SIN(RADIANS(User_Model_Calcs!B1129))</f>
        <v>-3512.4929762579341</v>
      </c>
      <c r="L1129">
        <f t="shared" ca="1" si="172"/>
        <v>-33.454302436317811</v>
      </c>
      <c r="M1129">
        <f t="shared" ca="1" si="173"/>
        <v>6371.6182357639345</v>
      </c>
      <c r="N1129">
        <f ca="1">SQRT(User_Model_Calcs!M1129^2+Sat_Data!$B$3^2-2*User_Model_Calcs!M1129*Sat_Data!$B$3*COS(RADIANS(L1129))*COS(RADIANS(I1129)))</f>
        <v>38063.228308156278</v>
      </c>
      <c r="O1129">
        <f ca="1">DEGREES(ACOS(((Earth_Data!$B$1+Sat_Data!$B$2)/User_Model_Calcs!N1129)*SQRT(1-COS(RADIANS(User_Model_Calcs!I1129))^2*COS(RADIANS(User_Model_Calcs!B1129))^2)))</f>
        <v>36.341276930438887</v>
      </c>
      <c r="P1129">
        <f t="shared" ca="1" si="169"/>
        <v>51.099357952585613</v>
      </c>
    </row>
    <row r="1130" spans="1:16" x14ac:dyDescent="0.25">
      <c r="A1130" s="5">
        <f t="shared" ca="1" si="175"/>
        <v>141.87233108349503</v>
      </c>
      <c r="B1130">
        <f t="shared" ca="1" si="176"/>
        <v>-34.20854918727305</v>
      </c>
      <c r="C1130" s="6">
        <v>20135.9375</v>
      </c>
      <c r="D1130">
        <f t="shared" ca="1" si="167"/>
        <v>3</v>
      </c>
      <c r="E1130" s="1">
        <v>0.65</v>
      </c>
      <c r="F1130">
        <v>19.899999999999999</v>
      </c>
      <c r="G1130">
        <f t="shared" ca="1" si="171"/>
        <v>54.048620189015942</v>
      </c>
      <c r="H1130">
        <f t="shared" ca="1" si="168"/>
        <v>23.020807997290888</v>
      </c>
      <c r="I1130">
        <f ca="1">User_Model_Calcs!A1130-Sat_Data!$B$5</f>
        <v>31.872331083495027</v>
      </c>
      <c r="J1130">
        <f ca="1">(Earth_Data!$B$1/SQRT(1-Earth_Data!$B$2^2*SIN(RADIANS(User_Model_Calcs!B1130))^2))*COS(RADIANS(User_Model_Calcs!B1130))</f>
        <v>5280.2901520024789</v>
      </c>
      <c r="K1130">
        <f ca="1">((Earth_Data!$B$1*(1-Earth_Data!$B$2^2))/SQRT(1-Earth_Data!$B$2^2*SIN(RADIANS(User_Model_Calcs!B1130))^2))*SIN(RADIANS(User_Model_Calcs!B1130))</f>
        <v>-3565.6025197049721</v>
      </c>
      <c r="L1130">
        <f t="shared" ca="1" si="172"/>
        <v>-34.029834617633064</v>
      </c>
      <c r="M1130">
        <f t="shared" ca="1" si="173"/>
        <v>6371.4194193963413</v>
      </c>
      <c r="N1130">
        <f ca="1">SQRT(User_Model_Calcs!M1130^2+Sat_Data!$B$3^2-2*User_Model_Calcs!M1130*Sat_Data!$B$3*COS(RADIANS(L1130))*COS(RADIANS(I1130)))</f>
        <v>37950.861217559512</v>
      </c>
      <c r="O1130">
        <f ca="1">DEGREES(ACOS(((Earth_Data!$B$1+Sat_Data!$B$2)/User_Model_Calcs!N1130)*SQRT(1-COS(RADIANS(User_Model_Calcs!I1130))^2*COS(RADIANS(User_Model_Calcs!B1130))^2)))</f>
        <v>37.729817492406355</v>
      </c>
      <c r="P1130">
        <f t="shared" ca="1" si="169"/>
        <v>47.880240360277483</v>
      </c>
    </row>
    <row r="1131" spans="1:16" x14ac:dyDescent="0.25">
      <c r="A1131" s="5">
        <f t="shared" ca="1" si="175"/>
        <v>142.01801424469278</v>
      </c>
      <c r="B1131">
        <f t="shared" ca="1" si="176"/>
        <v>-35.156861367198019</v>
      </c>
      <c r="C1131" s="6">
        <v>20135.9375</v>
      </c>
      <c r="D1131">
        <f t="shared" ref="D1131:D1194" ca="1" si="177">CHOOSE(RANDBETWEEN(1,3),0.75,1.2,3)</f>
        <v>0.75</v>
      </c>
      <c r="E1131" s="1">
        <v>0.65</v>
      </c>
      <c r="F1131">
        <v>19.899999999999999</v>
      </c>
      <c r="G1131">
        <f t="shared" ca="1" si="171"/>
        <v>42.007420362456692</v>
      </c>
      <c r="H1131">
        <f t="shared" ref="H1131:H1194" ca="1" si="178">RAND()*(24-14)+14</f>
        <v>22.395046423132605</v>
      </c>
      <c r="I1131">
        <f ca="1">User_Model_Calcs!A1131-Sat_Data!$B$5</f>
        <v>32.018014244692779</v>
      </c>
      <c r="J1131">
        <f ca="1">(Earth_Data!$B$1/SQRT(1-Earth_Data!$B$2^2*SIN(RADIANS(User_Model_Calcs!B1131))^2))*COS(RADIANS(User_Model_Calcs!B1131))</f>
        <v>5220.4282363021775</v>
      </c>
      <c r="K1131">
        <f ca="1">((Earth_Data!$B$1*(1-Earth_Data!$B$2^2))/SQRT(1-Earth_Data!$B$2^2*SIN(RADIANS(User_Model_Calcs!B1131))^2))*SIN(RADIANS(User_Model_Calcs!B1131))</f>
        <v>-3652.1098454250191</v>
      </c>
      <c r="L1131">
        <f t="shared" ca="1" si="172"/>
        <v>-34.975886123715924</v>
      </c>
      <c r="M1131">
        <f t="shared" ca="1" si="173"/>
        <v>6371.0891763835343</v>
      </c>
      <c r="N1131">
        <f ca="1">SQRT(User_Model_Calcs!M1131^2+Sat_Data!$B$3^2-2*User_Model_Calcs!M1131*Sat_Data!$B$3*COS(RADIANS(L1131))*COS(RADIANS(I1131)))</f>
        <v>38015.034616496974</v>
      </c>
      <c r="O1131">
        <f ca="1">DEGREES(ACOS(((Earth_Data!$B$1+Sat_Data!$B$2)/User_Model_Calcs!N1131)*SQRT(1-COS(RADIANS(User_Model_Calcs!I1131))^2*COS(RADIANS(User_Model_Calcs!B1131))^2)))</f>
        <v>36.927181467178485</v>
      </c>
      <c r="P1131">
        <f t="shared" ca="1" si="169"/>
        <v>47.359413991550554</v>
      </c>
    </row>
    <row r="1132" spans="1:16" x14ac:dyDescent="0.25">
      <c r="A1132" s="5">
        <f t="shared" ca="1" si="175"/>
        <v>141.3360942370411</v>
      </c>
      <c r="B1132">
        <f t="shared" ca="1" si="176"/>
        <v>-35.057563299295346</v>
      </c>
      <c r="C1132" s="6">
        <v>20135.9375</v>
      </c>
      <c r="D1132">
        <f t="shared" ca="1" si="177"/>
        <v>0.75</v>
      </c>
      <c r="E1132" s="1">
        <v>0.65</v>
      </c>
      <c r="F1132">
        <v>19.899999999999999</v>
      </c>
      <c r="G1132">
        <f t="shared" ca="1" si="171"/>
        <v>42.007420362456692</v>
      </c>
      <c r="H1132">
        <f t="shared" ca="1" si="178"/>
        <v>21.578797797753243</v>
      </c>
      <c r="I1132">
        <f ca="1">User_Model_Calcs!A1132-Sat_Data!$B$5</f>
        <v>31.336094237041095</v>
      </c>
      <c r="J1132">
        <f ca="1">(Earth_Data!$B$1/SQRT(1-Earth_Data!$B$2^2*SIN(RADIANS(User_Model_Calcs!B1132))^2))*COS(RADIANS(User_Model_Calcs!B1132))</f>
        <v>5226.7638488204529</v>
      </c>
      <c r="K1132">
        <f ca="1">((Earth_Data!$B$1*(1-Earth_Data!$B$2^2))/SQRT(1-Earth_Data!$B$2^2*SIN(RADIANS(User_Model_Calcs!B1132))^2))*SIN(RADIANS(User_Model_Calcs!B1132))</f>
        <v>-3643.0975923783176</v>
      </c>
      <c r="L1132">
        <f t="shared" ca="1" si="172"/>
        <v>-34.876815550956074</v>
      </c>
      <c r="M1132">
        <f t="shared" ca="1" si="173"/>
        <v>6371.123950993976</v>
      </c>
      <c r="N1132">
        <f ca="1">SQRT(User_Model_Calcs!M1132^2+Sat_Data!$B$3^2-2*User_Model_Calcs!M1132*Sat_Data!$B$3*COS(RADIANS(L1132))*COS(RADIANS(I1132)))</f>
        <v>37972.826508437989</v>
      </c>
      <c r="O1132">
        <f ca="1">DEGREES(ACOS(((Earth_Data!$B$1+Sat_Data!$B$2)/User_Model_Calcs!N1132)*SQRT(1-COS(RADIANS(User_Model_Calcs!I1132))^2*COS(RADIANS(User_Model_Calcs!B1132))^2)))</f>
        <v>37.451453686306081</v>
      </c>
      <c r="P1132">
        <f t="shared" ca="1" si="169"/>
        <v>46.668790033184827</v>
      </c>
    </row>
    <row r="1133" spans="1:16" x14ac:dyDescent="0.25">
      <c r="A1133" s="5">
        <f t="shared" ca="1" si="175"/>
        <v>140.32956765407377</v>
      </c>
      <c r="B1133">
        <f t="shared" ca="1" si="176"/>
        <v>-35.101334034003607</v>
      </c>
      <c r="C1133" s="6">
        <v>20135.9375</v>
      </c>
      <c r="D1133">
        <f t="shared" ca="1" si="177"/>
        <v>1.2</v>
      </c>
      <c r="E1133" s="1">
        <v>0.65</v>
      </c>
      <c r="F1133">
        <v>19.899999999999999</v>
      </c>
      <c r="G1133">
        <f t="shared" ca="1" si="171"/>
        <v>46.089820015575185</v>
      </c>
      <c r="H1133">
        <f t="shared" ca="1" si="178"/>
        <v>18.583830041680137</v>
      </c>
      <c r="I1133">
        <f ca="1">User_Model_Calcs!A1133-Sat_Data!$B$5</f>
        <v>30.32956765407377</v>
      </c>
      <c r="J1133">
        <f ca="1">(Earth_Data!$B$1/SQRT(1-Earth_Data!$B$2^2*SIN(RADIANS(User_Model_Calcs!B1133))^2))*COS(RADIANS(User_Model_Calcs!B1133))</f>
        <v>5223.9730393426435</v>
      </c>
      <c r="K1133">
        <f ca="1">((Earth_Data!$B$1*(1-Earth_Data!$B$2^2))/SQRT(1-Earth_Data!$B$2^2*SIN(RADIANS(User_Model_Calcs!B1133))^2))*SIN(RADIANS(User_Model_Calcs!B1133))</f>
        <v>-3647.0715417849242</v>
      </c>
      <c r="L1133">
        <f t="shared" ca="1" si="172"/>
        <v>-34.920485738588496</v>
      </c>
      <c r="M1133">
        <f t="shared" ca="1" si="173"/>
        <v>6371.1086277567329</v>
      </c>
      <c r="N1133">
        <f ca="1">SQRT(User_Model_Calcs!M1133^2+Sat_Data!$B$3^2-2*User_Model_Calcs!M1133*Sat_Data!$B$3*COS(RADIANS(L1133))*COS(RADIANS(I1133)))</f>
        <v>37923.211745535496</v>
      </c>
      <c r="O1133">
        <f ca="1">DEGREES(ACOS(((Earth_Data!$B$1+Sat_Data!$B$2)/User_Model_Calcs!N1133)*SQRT(1-COS(RADIANS(User_Model_Calcs!I1133))^2*COS(RADIANS(User_Model_Calcs!B1133))^2)))</f>
        <v>38.07251444036401</v>
      </c>
      <c r="P1133">
        <f t="shared" ca="1" si="169"/>
        <v>45.494924145442745</v>
      </c>
    </row>
    <row r="1134" spans="1:16" x14ac:dyDescent="0.25">
      <c r="A1134" s="5">
        <f t="shared" ca="1" si="175"/>
        <v>143.44704907296375</v>
      </c>
      <c r="B1134">
        <f t="shared" ca="1" si="176"/>
        <v>-35.922417309832767</v>
      </c>
      <c r="C1134" s="6">
        <v>20135.9375</v>
      </c>
      <c r="D1134">
        <f t="shared" ca="1" si="177"/>
        <v>0.75</v>
      </c>
      <c r="E1134" s="1">
        <v>0.65</v>
      </c>
      <c r="F1134">
        <v>19.899999999999999</v>
      </c>
      <c r="G1134">
        <f t="shared" ca="1" si="171"/>
        <v>42.007420362456692</v>
      </c>
      <c r="H1134">
        <f t="shared" ca="1" si="178"/>
        <v>16.249952937339241</v>
      </c>
      <c r="I1134">
        <f ca="1">User_Model_Calcs!A1134-Sat_Data!$B$5</f>
        <v>33.44704907296375</v>
      </c>
      <c r="J1134">
        <f ca="1">(Earth_Data!$B$1/SQRT(1-Earth_Data!$B$2^2*SIN(RADIANS(User_Model_Calcs!B1134))^2))*COS(RADIANS(User_Model_Calcs!B1134))</f>
        <v>5171.056526439379</v>
      </c>
      <c r="K1134">
        <f ca="1">((Earth_Data!$B$1*(1-Earth_Data!$B$2^2))/SQRT(1-Earth_Data!$B$2^2*SIN(RADIANS(User_Model_Calcs!B1134))^2))*SIN(RADIANS(User_Model_Calcs!B1134))</f>
        <v>-3721.2252155982014</v>
      </c>
      <c r="L1134">
        <f t="shared" ca="1" si="172"/>
        <v>-35.739761108473708</v>
      </c>
      <c r="M1134">
        <f t="shared" ca="1" si="173"/>
        <v>6370.8196258279968</v>
      </c>
      <c r="N1134">
        <f ca="1">SQRT(User_Model_Calcs!M1134^2+Sat_Data!$B$3^2-2*User_Model_Calcs!M1134*Sat_Data!$B$3*COS(RADIANS(L1134))*COS(RADIANS(I1134)))</f>
        <v>38138.566607832581</v>
      </c>
      <c r="O1134">
        <f ca="1">DEGREES(ACOS(((Earth_Data!$B$1+Sat_Data!$B$2)/User_Model_Calcs!N1134)*SQRT(1-COS(RADIANS(User_Model_Calcs!I1134))^2*COS(RADIANS(User_Model_Calcs!B1134))^2)))</f>
        <v>35.414325713754074</v>
      </c>
      <c r="P1134">
        <f t="shared" ca="1" si="169"/>
        <v>48.389379259675131</v>
      </c>
    </row>
    <row r="1135" spans="1:16" x14ac:dyDescent="0.25">
      <c r="A1135" s="5">
        <f t="shared" ca="1" si="175"/>
        <v>144.47522803377791</v>
      </c>
      <c r="B1135">
        <f t="shared" ca="1" si="176"/>
        <v>-32.254514342061078</v>
      </c>
      <c r="C1135" s="6">
        <v>20135.9375</v>
      </c>
      <c r="D1135">
        <f t="shared" ca="1" si="177"/>
        <v>3</v>
      </c>
      <c r="E1135" s="1">
        <v>0.65</v>
      </c>
      <c r="F1135">
        <v>19.899999999999999</v>
      </c>
      <c r="G1135">
        <f t="shared" ca="1" si="171"/>
        <v>54.048620189015942</v>
      </c>
      <c r="H1135">
        <f t="shared" ca="1" si="178"/>
        <v>16.251570462608203</v>
      </c>
      <c r="I1135">
        <f ca="1">User_Model_Calcs!A1135-Sat_Data!$B$5</f>
        <v>34.47522803377791</v>
      </c>
      <c r="J1135">
        <f ca="1">(Earth_Data!$B$1/SQRT(1-Earth_Data!$B$2^2*SIN(RADIANS(User_Model_Calcs!B1135))^2))*COS(RADIANS(User_Model_Calcs!B1135))</f>
        <v>5399.05191797312</v>
      </c>
      <c r="K1135">
        <f ca="1">((Earth_Data!$B$1*(1-Earth_Data!$B$2^2))/SQRT(1-Earth_Data!$B$2^2*SIN(RADIANS(User_Model_Calcs!B1135))^2))*SIN(RADIANS(User_Model_Calcs!B1135))</f>
        <v>-3384.3336771645968</v>
      </c>
      <c r="L1135">
        <f t="shared" ca="1" si="172"/>
        <v>-32.081070052763415</v>
      </c>
      <c r="M1135">
        <f t="shared" ca="1" si="173"/>
        <v>6372.0856908362166</v>
      </c>
      <c r="N1135">
        <f ca="1">SQRT(User_Model_Calcs!M1135^2+Sat_Data!$B$3^2-2*User_Model_Calcs!M1135*Sat_Data!$B$3*COS(RADIANS(L1135))*COS(RADIANS(I1135)))</f>
        <v>37987.998488981539</v>
      </c>
      <c r="O1135">
        <f ca="1">DEGREES(ACOS(((Earth_Data!$B$1+Sat_Data!$B$2)/User_Model_Calcs!N1135)*SQRT(1-COS(RADIANS(User_Model_Calcs!I1135))^2*COS(RADIANS(User_Model_Calcs!B1135))^2)))</f>
        <v>37.275773162786706</v>
      </c>
      <c r="P1135">
        <f t="shared" ca="1" si="169"/>
        <v>52.144556795085926</v>
      </c>
    </row>
    <row r="1136" spans="1:16" x14ac:dyDescent="0.25">
      <c r="A1136" s="5">
        <f t="shared" ca="1" si="175"/>
        <v>140.70396862840846</v>
      </c>
      <c r="B1136">
        <f t="shared" ca="1" si="176"/>
        <v>-34.308249410742931</v>
      </c>
      <c r="C1136" s="6">
        <v>20135.9375</v>
      </c>
      <c r="D1136">
        <f t="shared" ca="1" si="177"/>
        <v>0.75</v>
      </c>
      <c r="E1136" s="1">
        <v>0.65</v>
      </c>
      <c r="F1136">
        <v>19.899999999999999</v>
      </c>
      <c r="G1136">
        <f t="shared" ca="1" si="171"/>
        <v>42.007420362456692</v>
      </c>
      <c r="H1136">
        <f t="shared" ca="1" si="178"/>
        <v>16.294744889667427</v>
      </c>
      <c r="I1136">
        <f ca="1">User_Model_Calcs!A1136-Sat_Data!$B$5</f>
        <v>30.703968628408461</v>
      </c>
      <c r="J1136">
        <f ca="1">(Earth_Data!$B$1/SQRT(1-Earth_Data!$B$2^2*SIN(RADIANS(User_Model_Calcs!B1136))^2))*COS(RADIANS(User_Model_Calcs!B1136))</f>
        <v>5274.0644956482211</v>
      </c>
      <c r="K1136">
        <f ca="1">((Earth_Data!$B$1*(1-Earth_Data!$B$2^2))/SQRT(1-Earth_Data!$B$2^2*SIN(RADIANS(User_Model_Calcs!B1136))^2))*SIN(RADIANS(User_Model_Calcs!B1136))</f>
        <v>-3574.7432400134312</v>
      </c>
      <c r="L1136">
        <f t="shared" ca="1" si="172"/>
        <v>-34.129287944187645</v>
      </c>
      <c r="M1136">
        <f t="shared" ca="1" si="173"/>
        <v>6371.3848993981555</v>
      </c>
      <c r="N1136">
        <f ca="1">SQRT(User_Model_Calcs!M1136^2+Sat_Data!$B$3^2-2*User_Model_Calcs!M1136*Sat_Data!$B$3*COS(RADIANS(L1136))*COS(RADIANS(I1136)))</f>
        <v>37894.633941583561</v>
      </c>
      <c r="O1136">
        <f ca="1">DEGREES(ACOS(((Earth_Data!$B$1+Sat_Data!$B$2)/User_Model_Calcs!N1136)*SQRT(1-COS(RADIANS(User_Model_Calcs!I1136))^2*COS(RADIANS(User_Model_Calcs!B1136))^2)))</f>
        <v>38.437041126403862</v>
      </c>
      <c r="P1136">
        <f t="shared" ca="1" si="169"/>
        <v>46.494814731412276</v>
      </c>
    </row>
    <row r="1137" spans="1:16" x14ac:dyDescent="0.25">
      <c r="A1137" s="5">
        <f t="shared" ca="1" si="175"/>
        <v>143.67957917313078</v>
      </c>
      <c r="B1137">
        <f t="shared" ca="1" si="176"/>
        <v>-32.810893452714389</v>
      </c>
      <c r="C1137" s="6">
        <v>20135.9375</v>
      </c>
      <c r="D1137">
        <f t="shared" ca="1" si="177"/>
        <v>1.2</v>
      </c>
      <c r="E1137" s="1">
        <v>0.65</v>
      </c>
      <c r="F1137">
        <v>19.899999999999999</v>
      </c>
      <c r="G1137">
        <f t="shared" ca="1" si="171"/>
        <v>46.089820015575185</v>
      </c>
      <c r="H1137">
        <f t="shared" ca="1" si="178"/>
        <v>23.952690995237248</v>
      </c>
      <c r="I1137">
        <f ca="1">User_Model_Calcs!A1137-Sat_Data!$B$5</f>
        <v>33.679579173130776</v>
      </c>
      <c r="J1137">
        <f ca="1">(Earth_Data!$B$1/SQRT(1-Earth_Data!$B$2^2*SIN(RADIANS(User_Model_Calcs!B1137))^2))*COS(RADIANS(User_Model_Calcs!B1137))</f>
        <v>5365.8707783369109</v>
      </c>
      <c r="K1137">
        <f ca="1">((Earth_Data!$B$1*(1-Earth_Data!$B$2^2))/SQRT(1-Earth_Data!$B$2^2*SIN(RADIANS(User_Model_Calcs!B1137))^2))*SIN(RADIANS(User_Model_Calcs!B1137))</f>
        <v>-3436.3520792517133</v>
      </c>
      <c r="L1137">
        <f t="shared" ca="1" si="172"/>
        <v>-32.635865599798535</v>
      </c>
      <c r="M1137">
        <f t="shared" ca="1" si="173"/>
        <v>6371.8980549273965</v>
      </c>
      <c r="N1137">
        <f ca="1">SQRT(User_Model_Calcs!M1137^2+Sat_Data!$B$3^2-2*User_Model_Calcs!M1137*Sat_Data!$B$3*COS(RADIANS(L1137))*COS(RADIANS(I1137)))</f>
        <v>37971.983574304591</v>
      </c>
      <c r="O1137">
        <f ca="1">DEGREES(ACOS(((Earth_Data!$B$1+Sat_Data!$B$2)/User_Model_Calcs!N1137)*SQRT(1-COS(RADIANS(User_Model_Calcs!I1137))^2*COS(RADIANS(User_Model_Calcs!B1137))^2)))</f>
        <v>37.472549485080307</v>
      </c>
      <c r="P1137">
        <f t="shared" ca="1" si="169"/>
        <v>50.884595279115004</v>
      </c>
    </row>
    <row r="1138" spans="1:16" x14ac:dyDescent="0.25">
      <c r="A1138" s="5">
        <f t="shared" ca="1" si="175"/>
        <v>144.29496175784342</v>
      </c>
      <c r="B1138">
        <f t="shared" ca="1" si="176"/>
        <v>-32.047338406056298</v>
      </c>
      <c r="C1138" s="6">
        <v>20135.9375</v>
      </c>
      <c r="D1138">
        <f t="shared" ca="1" si="177"/>
        <v>3</v>
      </c>
      <c r="E1138" s="1">
        <v>0.65</v>
      </c>
      <c r="F1138">
        <v>19.899999999999999</v>
      </c>
      <c r="G1138">
        <f t="shared" ca="1" si="171"/>
        <v>54.048620189015942</v>
      </c>
      <c r="H1138">
        <f t="shared" ca="1" si="178"/>
        <v>14.308748751683899</v>
      </c>
      <c r="I1138">
        <f ca="1">User_Model_Calcs!A1138-Sat_Data!$B$5</f>
        <v>34.294961757843424</v>
      </c>
      <c r="J1138">
        <f ca="1">(Earth_Data!$B$1/SQRT(1-Earth_Data!$B$2^2*SIN(RADIANS(User_Model_Calcs!B1138))^2))*COS(RADIANS(User_Model_Calcs!B1138))</f>
        <v>5411.2773619915952</v>
      </c>
      <c r="K1138">
        <f ca="1">((Earth_Data!$B$1*(1-Earth_Data!$B$2^2))/SQRT(1-Earth_Data!$B$2^2*SIN(RADIANS(User_Model_Calcs!B1138))^2))*SIN(RADIANS(User_Model_Calcs!B1138))</f>
        <v>-3364.8830762621233</v>
      </c>
      <c r="L1138">
        <f t="shared" ca="1" si="172"/>
        <v>-31.874500455579959</v>
      </c>
      <c r="M1138">
        <f t="shared" ca="1" si="173"/>
        <v>6372.1551146623833</v>
      </c>
      <c r="N1138">
        <f ca="1">SQRT(User_Model_Calcs!M1138^2+Sat_Data!$B$3^2-2*User_Model_Calcs!M1138*Sat_Data!$B$3*COS(RADIANS(L1138))*COS(RADIANS(I1138)))</f>
        <v>37966.145594503942</v>
      </c>
      <c r="O1138">
        <f ca="1">DEGREES(ACOS(((Earth_Data!$B$1+Sat_Data!$B$2)/User_Model_Calcs!N1138)*SQRT(1-COS(RADIANS(User_Model_Calcs!I1138))^2*COS(RADIANS(User_Model_Calcs!B1138))^2)))</f>
        <v>37.548892344613726</v>
      </c>
      <c r="P1138">
        <f t="shared" ca="1" si="169"/>
        <v>52.116855027758625</v>
      </c>
    </row>
    <row r="1139" spans="1:16" x14ac:dyDescent="0.25">
      <c r="A1139" s="5">
        <f t="shared" ca="1" si="175"/>
        <v>141.46460904978073</v>
      </c>
      <c r="B1139">
        <f t="shared" ca="1" si="176"/>
        <v>-34.359360580947708</v>
      </c>
      <c r="C1139" s="6">
        <v>20135.9375</v>
      </c>
      <c r="D1139">
        <f t="shared" ca="1" si="177"/>
        <v>1.2</v>
      </c>
      <c r="E1139" s="1">
        <v>0.65</v>
      </c>
      <c r="F1139">
        <v>19.899999999999999</v>
      </c>
      <c r="G1139">
        <f t="shared" ca="1" si="171"/>
        <v>46.089820015575185</v>
      </c>
      <c r="H1139">
        <f t="shared" ca="1" si="178"/>
        <v>22.800350973660638</v>
      </c>
      <c r="I1139">
        <f ca="1">User_Model_Calcs!A1139-Sat_Data!$B$5</f>
        <v>31.464609049780734</v>
      </c>
      <c r="J1139">
        <f ca="1">(Earth_Data!$B$1/SQRT(1-Earth_Data!$B$2^2*SIN(RADIANS(User_Model_Calcs!B1139))^2))*COS(RADIANS(User_Model_Calcs!B1139))</f>
        <v>5270.8667181853652</v>
      </c>
      <c r="K1139">
        <f ca="1">((Earth_Data!$B$1*(1-Earth_Data!$B$2^2))/SQRT(1-Earth_Data!$B$2^2*SIN(RADIANS(User_Model_Calcs!B1139))^2))*SIN(RADIANS(User_Model_Calcs!B1139))</f>
        <v>-3579.4250703357052</v>
      </c>
      <c r="L1139">
        <f t="shared" ca="1" si="172"/>
        <v>-34.180273380179742</v>
      </c>
      <c r="M1139">
        <f t="shared" ca="1" si="173"/>
        <v>6371.3671841310424</v>
      </c>
      <c r="N1139">
        <f ca="1">SQRT(User_Model_Calcs!M1139^2+Sat_Data!$B$3^2-2*User_Model_Calcs!M1139*Sat_Data!$B$3*COS(RADIANS(L1139))*COS(RADIANS(I1139)))</f>
        <v>37937.863364256125</v>
      </c>
      <c r="O1139">
        <f ca="1">DEGREES(ACOS(((Earth_Data!$B$1+Sat_Data!$B$2)/User_Model_Calcs!N1139)*SQRT(1-COS(RADIANS(User_Model_Calcs!I1139))^2*COS(RADIANS(User_Model_Calcs!B1139))^2)))</f>
        <v>37.891985733847449</v>
      </c>
      <c r="P1139">
        <f t="shared" ca="1" si="169"/>
        <v>47.315727855882976</v>
      </c>
    </row>
    <row r="1140" spans="1:16" x14ac:dyDescent="0.25">
      <c r="A1140" s="5">
        <f t="shared" ca="1" si="175"/>
        <v>144.38464063023616</v>
      </c>
      <c r="B1140">
        <f t="shared" ca="1" si="176"/>
        <v>-34.387419437953305</v>
      </c>
      <c r="C1140" s="6">
        <v>20135.9375</v>
      </c>
      <c r="D1140">
        <f t="shared" ca="1" si="177"/>
        <v>1.2</v>
      </c>
      <c r="E1140" s="1">
        <v>0.65</v>
      </c>
      <c r="F1140">
        <v>19.899999999999999</v>
      </c>
      <c r="G1140">
        <f t="shared" ca="1" si="171"/>
        <v>46.089820015575185</v>
      </c>
      <c r="H1140">
        <f t="shared" ca="1" si="178"/>
        <v>14.97210995386417</v>
      </c>
      <c r="I1140">
        <f ca="1">User_Model_Calcs!A1140-Sat_Data!$B$5</f>
        <v>34.384640630236163</v>
      </c>
      <c r="J1140">
        <f ca="1">(Earth_Data!$B$1/SQRT(1-Earth_Data!$B$2^2*SIN(RADIANS(User_Model_Calcs!B1140))^2))*COS(RADIANS(User_Model_Calcs!B1140))</f>
        <v>5269.1094251614986</v>
      </c>
      <c r="K1140">
        <f ca="1">((Earth_Data!$B$1*(1-Earth_Data!$B$2^2))/SQRT(1-Earth_Data!$B$2^2*SIN(RADIANS(User_Model_Calcs!B1140))^2))*SIN(RADIANS(User_Model_Calcs!B1140))</f>
        <v>-3581.9940907403361</v>
      </c>
      <c r="L1140">
        <f t="shared" ca="1" si="172"/>
        <v>-34.208263453447927</v>
      </c>
      <c r="M1140">
        <f t="shared" ca="1" si="173"/>
        <v>6371.3574535121188</v>
      </c>
      <c r="N1140">
        <f ca="1">SQRT(User_Model_Calcs!M1140^2+Sat_Data!$B$3^2-2*User_Model_Calcs!M1140*Sat_Data!$B$3*COS(RADIANS(L1140))*COS(RADIANS(I1140)))</f>
        <v>38101.376131206605</v>
      </c>
      <c r="O1140">
        <f ca="1">DEGREES(ACOS(((Earth_Data!$B$1+Sat_Data!$B$2)/User_Model_Calcs!N1140)*SQRT(1-COS(RADIANS(User_Model_Calcs!I1140))^2*COS(RADIANS(User_Model_Calcs!B1140))^2)))</f>
        <v>35.872173192659787</v>
      </c>
      <c r="P1140">
        <f t="shared" ca="1" si="169"/>
        <v>50.466344882851992</v>
      </c>
    </row>
    <row r="1141" spans="1:16" x14ac:dyDescent="0.25">
      <c r="A1141" s="5">
        <f t="shared" ca="1" si="175"/>
        <v>142.44306651590188</v>
      </c>
      <c r="B1141">
        <f t="shared" ca="1" si="176"/>
        <v>-33.606901172043116</v>
      </c>
      <c r="C1141" s="6">
        <v>20135.9375</v>
      </c>
      <c r="D1141">
        <f t="shared" ca="1" si="177"/>
        <v>0.75</v>
      </c>
      <c r="E1141" s="1">
        <v>0.65</v>
      </c>
      <c r="F1141">
        <v>19.899999999999999</v>
      </c>
      <c r="G1141">
        <f t="shared" ca="1" si="171"/>
        <v>42.007420362456692</v>
      </c>
      <c r="H1141">
        <f t="shared" ca="1" si="178"/>
        <v>22.344754076025012</v>
      </c>
      <c r="I1141">
        <f ca="1">User_Model_Calcs!A1141-Sat_Data!$B$5</f>
        <v>32.443066515901876</v>
      </c>
      <c r="J1141">
        <f ca="1">(Earth_Data!$B$1/SQRT(1-Earth_Data!$B$2^2*SIN(RADIANS(User_Model_Calcs!B1141))^2))*COS(RADIANS(User_Model_Calcs!B1141))</f>
        <v>5317.5187187485371</v>
      </c>
      <c r="K1141">
        <f ca="1">((Earth_Data!$B$1*(1-Earth_Data!$B$2^2))/SQRT(1-Earth_Data!$B$2^2*SIN(RADIANS(User_Model_Calcs!B1141))^2))*SIN(RADIANS(User_Model_Calcs!B1141))</f>
        <v>-3510.2167105193266</v>
      </c>
      <c r="L1141">
        <f t="shared" ca="1" si="172"/>
        <v>-33.429722180755419</v>
      </c>
      <c r="M1141">
        <f t="shared" ca="1" si="173"/>
        <v>6371.6266901828303</v>
      </c>
      <c r="N1141">
        <f ca="1">SQRT(User_Model_Calcs!M1141^2+Sat_Data!$B$3^2-2*User_Model_Calcs!M1141*Sat_Data!$B$3*COS(RADIANS(L1141))*COS(RADIANS(I1141)))</f>
        <v>37947.093005585273</v>
      </c>
      <c r="O1141">
        <f ca="1">DEGREES(ACOS(((Earth_Data!$B$1+Sat_Data!$B$2)/User_Model_Calcs!N1141)*SQRT(1-COS(RADIANS(User_Model_Calcs!I1141))^2*COS(RADIANS(User_Model_Calcs!B1141))^2)))</f>
        <v>37.77985534073666</v>
      </c>
      <c r="P1141">
        <f t="shared" ca="1" si="169"/>
        <v>48.953379217133829</v>
      </c>
    </row>
    <row r="1142" spans="1:16" x14ac:dyDescent="0.25">
      <c r="A1142" s="5">
        <f t="shared" ca="1" si="175"/>
        <v>140.65561079821862</v>
      </c>
      <c r="B1142">
        <f t="shared" ca="1" si="176"/>
        <v>-34.782956354914724</v>
      </c>
      <c r="C1142" s="6">
        <v>20135.9375</v>
      </c>
      <c r="D1142">
        <f t="shared" ca="1" si="177"/>
        <v>3</v>
      </c>
      <c r="E1142" s="1">
        <v>0.65</v>
      </c>
      <c r="F1142">
        <v>19.899999999999999</v>
      </c>
      <c r="G1142">
        <f t="shared" ca="1" si="171"/>
        <v>54.048620189015942</v>
      </c>
      <c r="H1142">
        <f t="shared" ca="1" si="178"/>
        <v>21.563701545862482</v>
      </c>
      <c r="I1142">
        <f ca="1">User_Model_Calcs!A1142-Sat_Data!$B$5</f>
        <v>30.655610798218618</v>
      </c>
      <c r="J1142">
        <f ca="1">(Earth_Data!$B$1/SQRT(1-Earth_Data!$B$2^2*SIN(RADIANS(User_Model_Calcs!B1142))^2))*COS(RADIANS(User_Model_Calcs!B1142))</f>
        <v>5244.2028981607245</v>
      </c>
      <c r="K1142">
        <f ca="1">((Earth_Data!$B$1*(1-Earth_Data!$B$2^2))/SQRT(1-Earth_Data!$B$2^2*SIN(RADIANS(User_Model_Calcs!B1142))^2))*SIN(RADIANS(User_Model_Calcs!B1142))</f>
        <v>-3618.1181302749246</v>
      </c>
      <c r="L1142">
        <f t="shared" ca="1" si="172"/>
        <v>-34.602848999043189</v>
      </c>
      <c r="M1142">
        <f t="shared" ca="1" si="173"/>
        <v>6371.2198864661277</v>
      </c>
      <c r="N1142">
        <f ca="1">SQRT(User_Model_Calcs!M1142^2+Sat_Data!$B$3^2-2*User_Model_Calcs!M1142*Sat_Data!$B$3*COS(RADIANS(L1142))*COS(RADIANS(I1142)))</f>
        <v>37920.652743869221</v>
      </c>
      <c r="O1142">
        <f ca="1">DEGREES(ACOS(((Earth_Data!$B$1+Sat_Data!$B$2)/User_Model_Calcs!N1142)*SQRT(1-COS(RADIANS(User_Model_Calcs!I1142))^2*COS(RADIANS(User_Model_Calcs!B1142))^2)))</f>
        <v>38.106270625302798</v>
      </c>
      <c r="P1142">
        <f t="shared" ca="1" si="169"/>
        <v>46.095357568603625</v>
      </c>
    </row>
    <row r="1143" spans="1:16" x14ac:dyDescent="0.25">
      <c r="A1143" s="5">
        <f t="shared" ca="1" si="175"/>
        <v>141.28819655343244</v>
      </c>
      <c r="B1143">
        <f t="shared" ca="1" si="176"/>
        <v>-35.719853782735711</v>
      </c>
      <c r="C1143" s="6">
        <v>20135.9375</v>
      </c>
      <c r="D1143">
        <f t="shared" ca="1" si="177"/>
        <v>3</v>
      </c>
      <c r="E1143" s="1">
        <v>0.65</v>
      </c>
      <c r="F1143">
        <v>19.899999999999999</v>
      </c>
      <c r="G1143">
        <f t="shared" ca="1" si="171"/>
        <v>54.048620189015942</v>
      </c>
      <c r="H1143">
        <f t="shared" ca="1" si="178"/>
        <v>21.13734600792073</v>
      </c>
      <c r="I1143">
        <f ca="1">User_Model_Calcs!A1143-Sat_Data!$B$5</f>
        <v>31.288196553432442</v>
      </c>
      <c r="J1143">
        <f ca="1">(Earth_Data!$B$1/SQRT(1-Earth_Data!$B$2^2*SIN(RADIANS(User_Model_Calcs!B1143))^2))*COS(RADIANS(User_Model_Calcs!B1143))</f>
        <v>5184.2105091456497</v>
      </c>
      <c r="K1143">
        <f ca="1">((Earth_Data!$B$1*(1-Earth_Data!$B$2^2))/SQRT(1-Earth_Data!$B$2^2*SIN(RADIANS(User_Model_Calcs!B1143))^2))*SIN(RADIANS(User_Model_Calcs!B1143))</f>
        <v>-3703.0009426598831</v>
      </c>
      <c r="L1143">
        <f t="shared" ca="1" si="172"/>
        <v>-35.53762975620225</v>
      </c>
      <c r="M1143">
        <f t="shared" ca="1" si="173"/>
        <v>6370.8911923275055</v>
      </c>
      <c r="N1143">
        <f ca="1">SQRT(User_Model_Calcs!M1143^2+Sat_Data!$B$3^2-2*User_Model_Calcs!M1143*Sat_Data!$B$3*COS(RADIANS(L1143))*COS(RADIANS(I1143)))</f>
        <v>38010.625643934225</v>
      </c>
      <c r="O1143">
        <f ca="1">DEGREES(ACOS(((Earth_Data!$B$1+Sat_Data!$B$2)/User_Model_Calcs!N1143)*SQRT(1-COS(RADIANS(User_Model_Calcs!I1143))^2*COS(RADIANS(User_Model_Calcs!B1143))^2)))</f>
        <v>36.979020891483174</v>
      </c>
      <c r="P1143">
        <f t="shared" ca="1" si="169"/>
        <v>46.149311343838271</v>
      </c>
    </row>
    <row r="1144" spans="1:16" x14ac:dyDescent="0.25">
      <c r="A1144" s="5">
        <f t="shared" ca="1" si="175"/>
        <v>145.03492084744212</v>
      </c>
      <c r="B1144">
        <f t="shared" ca="1" si="176"/>
        <v>-35.748446487241736</v>
      </c>
      <c r="C1144" s="6">
        <v>20135.9375</v>
      </c>
      <c r="D1144">
        <f t="shared" ca="1" si="177"/>
        <v>1.2</v>
      </c>
      <c r="E1144" s="1">
        <v>0.65</v>
      </c>
      <c r="F1144">
        <v>19.899999999999999</v>
      </c>
      <c r="G1144">
        <f t="shared" ca="1" si="171"/>
        <v>46.089820015575185</v>
      </c>
      <c r="H1144">
        <f t="shared" ca="1" si="178"/>
        <v>23.339357217994465</v>
      </c>
      <c r="I1144">
        <f ca="1">User_Model_Calcs!A1144-Sat_Data!$B$5</f>
        <v>35.034920847442123</v>
      </c>
      <c r="J1144">
        <f ca="1">(Earth_Data!$B$1/SQRT(1-Earth_Data!$B$2^2*SIN(RADIANS(User_Model_Calcs!B1144))^2))*COS(RADIANS(User_Model_Calcs!B1144))</f>
        <v>5182.3577019708973</v>
      </c>
      <c r="K1144">
        <f ca="1">((Earth_Data!$B$1*(1-Earth_Data!$B$2^2))/SQRT(1-Earth_Data!$B$2^2*SIN(RADIANS(User_Model_Calcs!B1144))^2))*SIN(RADIANS(User_Model_Calcs!B1144))</f>
        <v>-3705.576156296439</v>
      </c>
      <c r="L1144">
        <f t="shared" ca="1" si="172"/>
        <v>-35.566160906428031</v>
      </c>
      <c r="M1144">
        <f t="shared" ca="1" si="173"/>
        <v>6370.8811008595794</v>
      </c>
      <c r="N1144">
        <f ca="1">SQRT(User_Model_Calcs!M1144^2+Sat_Data!$B$3^2-2*User_Model_Calcs!M1144*Sat_Data!$B$3*COS(RADIANS(L1144))*COS(RADIANS(I1144)))</f>
        <v>38217.409746869285</v>
      </c>
      <c r="O1144">
        <f ca="1">DEGREES(ACOS(((Earth_Data!$B$1+Sat_Data!$B$2)/User_Model_Calcs!N1144)*SQRT(1-COS(RADIANS(User_Model_Calcs!I1144))^2*COS(RADIANS(User_Model_Calcs!B1144))^2)))</f>
        <v>34.469249257600964</v>
      </c>
      <c r="P1144">
        <f t="shared" ca="1" si="169"/>
        <v>50.196158812101736</v>
      </c>
    </row>
    <row r="1145" spans="1:16" x14ac:dyDescent="0.25">
      <c r="A1145" s="5">
        <f t="shared" ca="1" si="175"/>
        <v>143.67940185341126</v>
      </c>
      <c r="B1145">
        <f t="shared" ca="1" si="176"/>
        <v>-34.453315415150662</v>
      </c>
      <c r="C1145" s="6">
        <v>20135.9375</v>
      </c>
      <c r="D1145">
        <f t="shared" ca="1" si="177"/>
        <v>0.75</v>
      </c>
      <c r="E1145" s="1">
        <v>0.65</v>
      </c>
      <c r="F1145">
        <v>19.899999999999999</v>
      </c>
      <c r="G1145">
        <f t="shared" ca="1" si="171"/>
        <v>42.007420362456692</v>
      </c>
      <c r="H1145">
        <f t="shared" ca="1" si="178"/>
        <v>16.53680655505276</v>
      </c>
      <c r="I1145">
        <f ca="1">User_Model_Calcs!A1145-Sat_Data!$B$5</f>
        <v>33.679401853411264</v>
      </c>
      <c r="J1145">
        <f ca="1">(Earth_Data!$B$1/SQRT(1-Earth_Data!$B$2^2*SIN(RADIANS(User_Model_Calcs!B1145))^2))*COS(RADIANS(User_Model_Calcs!B1145))</f>
        <v>5264.9774610562463</v>
      </c>
      <c r="K1145">
        <f ca="1">((Earth_Data!$B$1*(1-Earth_Data!$B$2^2))/SQRT(1-Earth_Data!$B$2^2*SIN(RADIANS(User_Model_Calcs!B1145))^2))*SIN(RADIANS(User_Model_Calcs!B1145))</f>
        <v>-3588.0240727325668</v>
      </c>
      <c r="L1145">
        <f t="shared" ca="1" si="172"/>
        <v>-34.273998566050665</v>
      </c>
      <c r="M1145">
        <f t="shared" ca="1" si="173"/>
        <v>6371.3345864064204</v>
      </c>
      <c r="N1145">
        <f ca="1">SQRT(User_Model_Calcs!M1145^2+Sat_Data!$B$3^2-2*User_Model_Calcs!M1145*Sat_Data!$B$3*COS(RADIANS(L1145))*COS(RADIANS(I1145)))</f>
        <v>38064.992774830949</v>
      </c>
      <c r="O1145">
        <f ca="1">DEGREES(ACOS(((Earth_Data!$B$1+Sat_Data!$B$2)/User_Model_Calcs!N1145)*SQRT(1-COS(RADIANS(User_Model_Calcs!I1145))^2*COS(RADIANS(User_Model_Calcs!B1145))^2)))</f>
        <v>36.315891192415165</v>
      </c>
      <c r="P1145">
        <f t="shared" ca="1" si="169"/>
        <v>49.670601406317864</v>
      </c>
    </row>
    <row r="1146" spans="1:16" x14ac:dyDescent="0.25">
      <c r="A1146" s="5">
        <f t="shared" ca="1" si="175"/>
        <v>141.95056868126179</v>
      </c>
      <c r="B1146">
        <f t="shared" ca="1" si="176"/>
        <v>-36.037927501432463</v>
      </c>
      <c r="C1146" s="6">
        <v>20135.9375</v>
      </c>
      <c r="D1146">
        <f t="shared" ca="1" si="177"/>
        <v>0.75</v>
      </c>
      <c r="E1146" s="1">
        <v>0.65</v>
      </c>
      <c r="F1146">
        <v>19.899999999999999</v>
      </c>
      <c r="G1146">
        <f t="shared" ca="1" si="171"/>
        <v>42.007420362456692</v>
      </c>
      <c r="H1146">
        <f t="shared" ca="1" si="178"/>
        <v>20.638331788431579</v>
      </c>
      <c r="I1146">
        <f ca="1">User_Model_Calcs!A1146-Sat_Data!$B$5</f>
        <v>31.950568681261785</v>
      </c>
      <c r="J1146">
        <f ca="1">(Earth_Data!$B$1/SQRT(1-Earth_Data!$B$2^2*SIN(RADIANS(User_Model_Calcs!B1146))^2))*COS(RADIANS(User_Model_Calcs!B1146))</f>
        <v>5163.5265561892302</v>
      </c>
      <c r="K1146">
        <f ca="1">((Earth_Data!$B$1*(1-Earth_Data!$B$2^2))/SQRT(1-Earth_Data!$B$2^2*SIN(RADIANS(User_Model_Calcs!B1146))^2))*SIN(RADIANS(User_Model_Calcs!B1146))</f>
        <v>-3731.5968763269029</v>
      </c>
      <c r="L1146">
        <f t="shared" ca="1" si="172"/>
        <v>-35.855028930107864</v>
      </c>
      <c r="M1146">
        <f t="shared" ca="1" si="173"/>
        <v>6370.7787392032469</v>
      </c>
      <c r="N1146">
        <f ca="1">SQRT(User_Model_Calcs!M1146^2+Sat_Data!$B$3^2-2*User_Model_Calcs!M1146*Sat_Data!$B$3*COS(RADIANS(L1146))*COS(RADIANS(I1146)))</f>
        <v>38064.890562382265</v>
      </c>
      <c r="O1146">
        <f ca="1">DEGREES(ACOS(((Earth_Data!$B$1+Sat_Data!$B$2)/User_Model_Calcs!N1146)*SQRT(1-COS(RADIANS(User_Model_Calcs!I1146))^2*COS(RADIANS(User_Model_Calcs!B1146))^2)))</f>
        <v>36.30974790050287</v>
      </c>
      <c r="P1146">
        <f t="shared" ca="1" si="169"/>
        <v>46.670652933828244</v>
      </c>
    </row>
    <row r="1147" spans="1:16" x14ac:dyDescent="0.25">
      <c r="A1147" s="5">
        <f t="shared" ca="1" si="175"/>
        <v>140.14848639812715</v>
      </c>
      <c r="B1147">
        <f t="shared" ca="1" si="176"/>
        <v>-35.714197547628245</v>
      </c>
      <c r="C1147" s="6">
        <v>20135.9375</v>
      </c>
      <c r="D1147">
        <f t="shared" ca="1" si="177"/>
        <v>3</v>
      </c>
      <c r="E1147" s="1">
        <v>0.65</v>
      </c>
      <c r="F1147">
        <v>19.899999999999999</v>
      </c>
      <c r="G1147">
        <f t="shared" ca="1" si="171"/>
        <v>54.048620189015942</v>
      </c>
      <c r="H1147">
        <f t="shared" ca="1" si="178"/>
        <v>15.173949881819102</v>
      </c>
      <c r="I1147">
        <f ca="1">User_Model_Calcs!A1147-Sat_Data!$B$5</f>
        <v>30.148486398127147</v>
      </c>
      <c r="J1147">
        <f ca="1">(Earth_Data!$B$1/SQRT(1-Earth_Data!$B$2^2*SIN(RADIANS(User_Model_Calcs!B1147))^2))*COS(RADIANS(User_Model_Calcs!B1147))</f>
        <v>5184.5768798497038</v>
      </c>
      <c r="K1147">
        <f ca="1">((Earth_Data!$B$1*(1-Earth_Data!$B$2^2))/SQRT(1-Earth_Data!$B$2^2*SIN(RADIANS(User_Model_Calcs!B1147))^2))*SIN(RADIANS(User_Model_Calcs!B1147))</f>
        <v>-3702.4914034540657</v>
      </c>
      <c r="L1147">
        <f t="shared" ca="1" si="172"/>
        <v>-35.531985719257953</v>
      </c>
      <c r="M1147">
        <f t="shared" ca="1" si="173"/>
        <v>6370.8931882212046</v>
      </c>
      <c r="N1147">
        <f ca="1">SQRT(User_Model_Calcs!M1147^2+Sat_Data!$B$3^2-2*User_Model_Calcs!M1147*Sat_Data!$B$3*COS(RADIANS(L1147))*COS(RADIANS(I1147)))</f>
        <v>37951.796883839212</v>
      </c>
      <c r="O1147">
        <f ca="1">DEGREES(ACOS(((Earth_Data!$B$1+Sat_Data!$B$2)/User_Model_Calcs!N1147)*SQRT(1-COS(RADIANS(User_Model_Calcs!I1147))^2*COS(RADIANS(User_Model_Calcs!B1147))^2)))</f>
        <v>37.710865277839623</v>
      </c>
      <c r="P1147">
        <f t="shared" ca="1" si="169"/>
        <v>44.855769515952893</v>
      </c>
    </row>
    <row r="1148" spans="1:16" x14ac:dyDescent="0.25">
      <c r="A1148" s="5">
        <f t="shared" ca="1" si="175"/>
        <v>142.80885639733731</v>
      </c>
      <c r="B1148">
        <f t="shared" ca="1" si="176"/>
        <v>-32.137725560820392</v>
      </c>
      <c r="C1148" s="6">
        <v>20135.9375</v>
      </c>
      <c r="D1148">
        <f t="shared" ca="1" si="177"/>
        <v>0.75</v>
      </c>
      <c r="E1148" s="1">
        <v>0.65</v>
      </c>
      <c r="F1148">
        <v>19.899999999999999</v>
      </c>
      <c r="G1148">
        <f t="shared" ca="1" si="171"/>
        <v>42.007420362456692</v>
      </c>
      <c r="H1148">
        <f t="shared" ca="1" si="178"/>
        <v>16.376486592438422</v>
      </c>
      <c r="I1148">
        <f ca="1">User_Model_Calcs!A1148-Sat_Data!$B$5</f>
        <v>32.808856397337308</v>
      </c>
      <c r="J1148">
        <f ca="1">(Earth_Data!$B$1/SQRT(1-Earth_Data!$B$2^2*SIN(RADIANS(User_Model_Calcs!B1148))^2))*COS(RADIANS(User_Model_Calcs!B1148))</f>
        <v>5405.952317811596</v>
      </c>
      <c r="K1148">
        <f ca="1">((Earth_Data!$B$1*(1-Earth_Data!$B$2^2))/SQRT(1-Earth_Data!$B$2^2*SIN(RADIANS(User_Model_Calcs!B1148))^2))*SIN(RADIANS(User_Model_Calcs!B1148))</f>
        <v>-3373.3743824321514</v>
      </c>
      <c r="L1148">
        <f t="shared" ca="1" si="172"/>
        <v>-31.964621967014534</v>
      </c>
      <c r="M1148">
        <f t="shared" ca="1" si="173"/>
        <v>6372.1248564746493</v>
      </c>
      <c r="N1148">
        <f ca="1">SQRT(User_Model_Calcs!M1148^2+Sat_Data!$B$3^2-2*User_Model_Calcs!M1148*Sat_Data!$B$3*COS(RADIANS(L1148))*COS(RADIANS(I1148)))</f>
        <v>37884.876119060893</v>
      </c>
      <c r="O1148">
        <f ca="1">DEGREES(ACOS(((Earth_Data!$B$1+Sat_Data!$B$2)/User_Model_Calcs!N1148)*SQRT(1-COS(RADIANS(User_Model_Calcs!I1148))^2*COS(RADIANS(User_Model_Calcs!B1148))^2)))</f>
        <v>38.571080058438795</v>
      </c>
      <c r="P1148">
        <f t="shared" ca="1" si="169"/>
        <v>50.472106479383399</v>
      </c>
    </row>
    <row r="1149" spans="1:16" x14ac:dyDescent="0.25">
      <c r="A1149" s="5">
        <f t="shared" ca="1" si="175"/>
        <v>143.14964434010454</v>
      </c>
      <c r="B1149">
        <f t="shared" ca="1" si="176"/>
        <v>-36.041603538670238</v>
      </c>
      <c r="C1149" s="6">
        <v>20135.9375</v>
      </c>
      <c r="D1149">
        <f t="shared" ca="1" si="177"/>
        <v>3</v>
      </c>
      <c r="E1149" s="1">
        <v>0.65</v>
      </c>
      <c r="F1149">
        <v>19.899999999999999</v>
      </c>
      <c r="G1149">
        <f t="shared" ca="1" si="171"/>
        <v>54.048620189015942</v>
      </c>
      <c r="H1149">
        <f t="shared" ca="1" si="178"/>
        <v>23.982077532886237</v>
      </c>
      <c r="I1149">
        <f ca="1">User_Model_Calcs!A1149-Sat_Data!$B$5</f>
        <v>33.149644340104544</v>
      </c>
      <c r="J1149">
        <f ca="1">(Earth_Data!$B$1/SQRT(1-Earth_Data!$B$2^2*SIN(RADIANS(User_Model_Calcs!B1149))^2))*COS(RADIANS(User_Model_Calcs!B1149))</f>
        <v>5163.2865741446112</v>
      </c>
      <c r="K1149">
        <f ca="1">((Earth_Data!$B$1*(1-Earth_Data!$B$2^2))/SQRT(1-Earth_Data!$B$2^2*SIN(RADIANS(User_Model_Calcs!B1149))^2))*SIN(RADIANS(User_Model_Calcs!B1149))</f>
        <v>-3731.9267016473641</v>
      </c>
      <c r="L1149">
        <f t="shared" ca="1" si="172"/>
        <v>-35.8586973027246</v>
      </c>
      <c r="M1149">
        <f t="shared" ca="1" si="173"/>
        <v>6370.7774371116247</v>
      </c>
      <c r="N1149">
        <f ca="1">SQRT(User_Model_Calcs!M1149^2+Sat_Data!$B$3^2-2*User_Model_Calcs!M1149*Sat_Data!$B$3*COS(RADIANS(L1149))*COS(RADIANS(I1149)))</f>
        <v>38129.459233384478</v>
      </c>
      <c r="O1149">
        <f ca="1">DEGREES(ACOS(((Earth_Data!$B$1+Sat_Data!$B$2)/User_Model_Calcs!N1149)*SQRT(1-COS(RADIANS(User_Model_Calcs!I1149))^2*COS(RADIANS(User_Model_Calcs!B1149))^2)))</f>
        <v>35.523882528758314</v>
      </c>
      <c r="P1149">
        <f t="shared" ca="1" si="169"/>
        <v>47.985750030202468</v>
      </c>
    </row>
    <row r="1150" spans="1:16" x14ac:dyDescent="0.25">
      <c r="A1150" s="5">
        <f t="shared" ca="1" si="175"/>
        <v>140.10909770218313</v>
      </c>
      <c r="B1150">
        <f t="shared" ca="1" si="176"/>
        <v>-35.168622701066489</v>
      </c>
      <c r="C1150" s="6">
        <v>20135.9375</v>
      </c>
      <c r="D1150">
        <f t="shared" ca="1" si="177"/>
        <v>3</v>
      </c>
      <c r="E1150" s="1">
        <v>0.65</v>
      </c>
      <c r="F1150">
        <v>19.899999999999999</v>
      </c>
      <c r="G1150">
        <f t="shared" ca="1" si="171"/>
        <v>54.048620189015942</v>
      </c>
      <c r="H1150">
        <f t="shared" ca="1" si="178"/>
        <v>20.739424937445069</v>
      </c>
      <c r="I1150">
        <f ca="1">User_Model_Calcs!A1150-Sat_Data!$B$5</f>
        <v>30.109097702183135</v>
      </c>
      <c r="J1150">
        <f ca="1">(Earth_Data!$B$1/SQRT(1-Earth_Data!$B$2^2*SIN(RADIANS(User_Model_Calcs!B1150))^2))*COS(RADIANS(User_Model_Calcs!B1150))</f>
        <v>5219.6767751353864</v>
      </c>
      <c r="K1150">
        <f ca="1">((Earth_Data!$B$1*(1-Earth_Data!$B$2^2))/SQRT(1-Earth_Data!$B$2^2*SIN(RADIANS(User_Model_Calcs!B1150))^2))*SIN(RADIANS(User_Model_Calcs!B1150))</f>
        <v>-3653.1765815330259</v>
      </c>
      <c r="L1150">
        <f t="shared" ca="1" si="172"/>
        <v>-34.987620655452957</v>
      </c>
      <c r="M1150">
        <f t="shared" ca="1" si="173"/>
        <v>6371.0850545844287</v>
      </c>
      <c r="N1150">
        <f ca="1">SQRT(User_Model_Calcs!M1150^2+Sat_Data!$B$3^2-2*User_Model_Calcs!M1150*Sat_Data!$B$3*COS(RADIANS(L1150))*COS(RADIANS(I1150)))</f>
        <v>37916.09061274954</v>
      </c>
      <c r="O1150">
        <f ca="1">DEGREES(ACOS(((Earth_Data!$B$1+Sat_Data!$B$2)/User_Model_Calcs!N1150)*SQRT(1-COS(RADIANS(User_Model_Calcs!I1150))^2*COS(RADIANS(User_Model_Calcs!B1150))^2)))</f>
        <v>38.161861445544659</v>
      </c>
      <c r="P1150">
        <f t="shared" ca="1" si="169"/>
        <v>45.193673440799003</v>
      </c>
    </row>
    <row r="1151" spans="1:16" x14ac:dyDescent="0.25">
      <c r="A1151" s="5">
        <f t="shared" ca="1" si="175"/>
        <v>140.1424805039785</v>
      </c>
      <c r="B1151">
        <f t="shared" ca="1" si="176"/>
        <v>-32.273583198506422</v>
      </c>
      <c r="C1151" s="6">
        <v>20135.9375</v>
      </c>
      <c r="D1151">
        <f t="shared" ca="1" si="177"/>
        <v>3</v>
      </c>
      <c r="E1151" s="1">
        <v>0.65</v>
      </c>
      <c r="F1151">
        <v>19.899999999999999</v>
      </c>
      <c r="G1151">
        <f t="shared" ca="1" si="171"/>
        <v>54.048620189015942</v>
      </c>
      <c r="H1151">
        <f t="shared" ca="1" si="178"/>
        <v>19.664272727779416</v>
      </c>
      <c r="I1151">
        <f ca="1">User_Model_Calcs!A1151-Sat_Data!$B$5</f>
        <v>30.142480503978504</v>
      </c>
      <c r="J1151">
        <f ca="1">(Earth_Data!$B$1/SQRT(1-Earth_Data!$B$2^2*SIN(RADIANS(User_Model_Calcs!B1151))^2))*COS(RADIANS(User_Model_Calcs!B1151))</f>
        <v>5397.9231122394849</v>
      </c>
      <c r="K1151">
        <f ca="1">((Earth_Data!$B$1*(1-Earth_Data!$B$2^2))/SQRT(1-Earth_Data!$B$2^2*SIN(RADIANS(User_Model_Calcs!B1151))^2))*SIN(RADIANS(User_Model_Calcs!B1151))</f>
        <v>-3386.121754321096</v>
      </c>
      <c r="L1151">
        <f t="shared" ca="1" si="172"/>
        <v>-32.100083554068597</v>
      </c>
      <c r="M1151">
        <f t="shared" ca="1" si="173"/>
        <v>6372.079288641643</v>
      </c>
      <c r="N1151">
        <f ca="1">SQRT(User_Model_Calcs!M1151^2+Sat_Data!$B$3^2-2*User_Model_Calcs!M1151*Sat_Data!$B$3*COS(RADIANS(L1151))*COS(RADIANS(I1151)))</f>
        <v>37746.160547958876</v>
      </c>
      <c r="O1151">
        <f ca="1">DEGREES(ACOS(((Earth_Data!$B$1+Sat_Data!$B$2)/User_Model_Calcs!N1151)*SQRT(1-COS(RADIANS(User_Model_Calcs!I1151))^2*COS(RADIANS(User_Model_Calcs!B1151))^2)))</f>
        <v>40.35625095771865</v>
      </c>
      <c r="P1151">
        <f t="shared" ca="1" si="169"/>
        <v>47.399546528620576</v>
      </c>
    </row>
    <row r="1152" spans="1:16" x14ac:dyDescent="0.25">
      <c r="A1152" s="5">
        <f t="shared" ca="1" si="175"/>
        <v>140.78074988041166</v>
      </c>
      <c r="B1152">
        <f t="shared" ca="1" si="176"/>
        <v>-34.049443028843207</v>
      </c>
      <c r="C1152" s="6">
        <v>20135.9375</v>
      </c>
      <c r="D1152">
        <f t="shared" ca="1" si="177"/>
        <v>1.2</v>
      </c>
      <c r="E1152" s="1">
        <v>0.65</v>
      </c>
      <c r="F1152">
        <v>19.899999999999999</v>
      </c>
      <c r="G1152">
        <f t="shared" ca="1" si="171"/>
        <v>46.089820015575185</v>
      </c>
      <c r="H1152">
        <f t="shared" ca="1" si="178"/>
        <v>14.915330981254797</v>
      </c>
      <c r="I1152">
        <f ca="1">User_Model_Calcs!A1152-Sat_Data!$B$5</f>
        <v>30.780749880411662</v>
      </c>
      <c r="J1152">
        <f ca="1">(Earth_Data!$B$1/SQRT(1-Earth_Data!$B$2^2*SIN(RADIANS(User_Model_Calcs!B1152))^2))*COS(RADIANS(User_Model_Calcs!B1152))</f>
        <v>5290.1921563047717</v>
      </c>
      <c r="K1152">
        <f ca="1">((Earth_Data!$B$1*(1-Earth_Data!$B$2^2))/SQRT(1-Earth_Data!$B$2^2*SIN(RADIANS(User_Model_Calcs!B1152))^2))*SIN(RADIANS(User_Model_Calcs!B1152))</f>
        <v>-3550.993251879192</v>
      </c>
      <c r="L1152">
        <f t="shared" ca="1" si="172"/>
        <v>-33.87112693397264</v>
      </c>
      <c r="M1152">
        <f t="shared" ca="1" si="173"/>
        <v>6371.4744075072686</v>
      </c>
      <c r="N1152">
        <f ca="1">SQRT(User_Model_Calcs!M1152^2+Sat_Data!$B$3^2-2*User_Model_Calcs!M1152*Sat_Data!$B$3*COS(RADIANS(L1152))*COS(RADIANS(I1152)))</f>
        <v>37883.250299684914</v>
      </c>
      <c r="O1152">
        <f ca="1">DEGREES(ACOS(((Earth_Data!$B$1+Sat_Data!$B$2)/User_Model_Calcs!N1152)*SQRT(1-COS(RADIANS(User_Model_Calcs!I1152))^2*COS(RADIANS(User_Model_Calcs!B1152))^2)))</f>
        <v>38.582561816512722</v>
      </c>
      <c r="P1152">
        <f t="shared" ca="1" si="169"/>
        <v>46.772306795138064</v>
      </c>
    </row>
    <row r="1153" spans="1:16" x14ac:dyDescent="0.25">
      <c r="A1153" s="5">
        <f t="shared" ca="1" si="175"/>
        <v>144.14088293895119</v>
      </c>
      <c r="B1153">
        <f t="shared" ca="1" si="176"/>
        <v>-33.825574165149767</v>
      </c>
      <c r="C1153" s="6">
        <v>20135.9375</v>
      </c>
      <c r="D1153">
        <f t="shared" ca="1" si="177"/>
        <v>0.75</v>
      </c>
      <c r="E1153" s="1">
        <v>0.65</v>
      </c>
      <c r="F1153">
        <v>19.899999999999999</v>
      </c>
      <c r="G1153">
        <f t="shared" ca="1" si="171"/>
        <v>42.007420362456692</v>
      </c>
      <c r="H1153">
        <f t="shared" ca="1" si="178"/>
        <v>17.005558161544705</v>
      </c>
      <c r="I1153">
        <f ca="1">User_Model_Calcs!A1153-Sat_Data!$B$5</f>
        <v>34.140882938951194</v>
      </c>
      <c r="J1153">
        <f ca="1">(Earth_Data!$B$1/SQRT(1-Earth_Data!$B$2^2*SIN(RADIANS(User_Model_Calcs!B1153))^2))*COS(RADIANS(User_Model_Calcs!B1153))</f>
        <v>5304.0554670185948</v>
      </c>
      <c r="K1153">
        <f ca="1">((Earth_Data!$B$1*(1-Earth_Data!$B$2^2))/SQRT(1-Earth_Data!$B$2^2*SIN(RADIANS(User_Model_Calcs!B1153))^2))*SIN(RADIANS(User_Model_Calcs!B1153))</f>
        <v>-3530.3916157221352</v>
      </c>
      <c r="L1153">
        <f t="shared" ca="1" si="172"/>
        <v>-33.647828016517984</v>
      </c>
      <c r="M1153">
        <f t="shared" ca="1" si="173"/>
        <v>6371.551565950871</v>
      </c>
      <c r="N1153">
        <f ca="1">SQRT(User_Model_Calcs!M1153^2+Sat_Data!$B$3^2-2*User_Model_Calcs!M1153*Sat_Data!$B$3*COS(RADIANS(L1153))*COS(RADIANS(I1153)))</f>
        <v>38055.407200930531</v>
      </c>
      <c r="O1153">
        <f ca="1">DEGREES(ACOS(((Earth_Data!$B$1+Sat_Data!$B$2)/User_Model_Calcs!N1153)*SQRT(1-COS(RADIANS(User_Model_Calcs!I1153))^2*COS(RADIANS(User_Model_Calcs!B1153))^2)))</f>
        <v>36.436265672369608</v>
      </c>
      <c r="P1153">
        <f t="shared" ca="1" si="169"/>
        <v>50.616381179737509</v>
      </c>
    </row>
    <row r="1154" spans="1:16" x14ac:dyDescent="0.25">
      <c r="A1154" s="5">
        <f t="shared" ca="1" si="175"/>
        <v>144.85492912064177</v>
      </c>
      <c r="B1154">
        <f t="shared" ca="1" si="176"/>
        <v>-33.708920105536954</v>
      </c>
      <c r="C1154" s="6">
        <v>20135.9375</v>
      </c>
      <c r="D1154">
        <f t="shared" ca="1" si="177"/>
        <v>1.2</v>
      </c>
      <c r="E1154" s="1">
        <v>0.65</v>
      </c>
      <c r="F1154">
        <v>19.899999999999999</v>
      </c>
      <c r="G1154">
        <f t="shared" ca="1" si="171"/>
        <v>46.089820015575185</v>
      </c>
      <c r="H1154">
        <f t="shared" ca="1" si="178"/>
        <v>19.684499110968865</v>
      </c>
      <c r="I1154">
        <f ca="1">User_Model_Calcs!A1154-Sat_Data!$B$5</f>
        <v>34.854929120641771</v>
      </c>
      <c r="J1154">
        <f ca="1">(Earth_Data!$B$1/SQRT(1-Earth_Data!$B$2^2*SIN(RADIANS(User_Model_Calcs!B1154))^2))*COS(RADIANS(User_Model_Calcs!B1154))</f>
        <v>5311.2472617875701</v>
      </c>
      <c r="K1154">
        <f ca="1">((Earth_Data!$B$1*(1-Earth_Data!$B$2^2))/SQRT(1-Earth_Data!$B$2^2*SIN(RADIANS(User_Model_Calcs!B1154))^2))*SIN(RADIANS(User_Model_Calcs!B1154))</f>
        <v>-3519.6353449486219</v>
      </c>
      <c r="L1154">
        <f t="shared" ca="1" si="172"/>
        <v>-33.531475232996939</v>
      </c>
      <c r="M1154">
        <f t="shared" ca="1" si="173"/>
        <v>6371.5916722007196</v>
      </c>
      <c r="N1154">
        <f ca="1">SQRT(User_Model_Calcs!M1154^2+Sat_Data!$B$3^2-2*User_Model_Calcs!M1154*Sat_Data!$B$3*COS(RADIANS(L1154))*COS(RADIANS(I1154)))</f>
        <v>38090.339294140926</v>
      </c>
      <c r="O1154">
        <f ca="1">DEGREES(ACOS(((Earth_Data!$B$1+Sat_Data!$B$2)/User_Model_Calcs!N1154)*SQRT(1-COS(RADIANS(User_Model_Calcs!I1154))^2*COS(RADIANS(User_Model_Calcs!B1154))^2)))</f>
        <v>36.009647151853265</v>
      </c>
      <c r="P1154">
        <f t="shared" ref="P1154:P1217" ca="1" si="179">DEGREES(ASIN(SIN(RADIANS(ABS(I1154)))/(SIN(ACOS(COS(RADIANS(I1154))*COS(RADIANS(B1154)))))))</f>
        <v>51.449653195824922</v>
      </c>
    </row>
    <row r="1155" spans="1:16" x14ac:dyDescent="0.25">
      <c r="A1155" s="5">
        <f t="shared" ca="1" si="175"/>
        <v>141.40735155812678</v>
      </c>
      <c r="B1155">
        <f t="shared" ca="1" si="176"/>
        <v>-34.325496882696108</v>
      </c>
      <c r="C1155" s="6">
        <v>20135.9375</v>
      </c>
      <c r="D1155">
        <f t="shared" ca="1" si="177"/>
        <v>0.75</v>
      </c>
      <c r="E1155" s="1">
        <v>0.65</v>
      </c>
      <c r="F1155">
        <v>19.899999999999999</v>
      </c>
      <c r="G1155">
        <f t="shared" ref="G1155:G1218" ca="1" si="180">20.4+20*LOG(F1155)+20*LOG(D1155)+10*LOG(E1155)</f>
        <v>42.007420362456692</v>
      </c>
      <c r="H1155">
        <f t="shared" ca="1" si="178"/>
        <v>14.23999746652869</v>
      </c>
      <c r="I1155">
        <f ca="1">User_Model_Calcs!A1155-Sat_Data!$B$5</f>
        <v>31.407351558126777</v>
      </c>
      <c r="J1155">
        <f ca="1">(Earth_Data!$B$1/SQRT(1-Earth_Data!$B$2^2*SIN(RADIANS(User_Model_Calcs!B1155))^2))*COS(RADIANS(User_Model_Calcs!B1155))</f>
        <v>5272.9858750558878</v>
      </c>
      <c r="K1155">
        <f ca="1">((Earth_Data!$B$1*(1-Earth_Data!$B$2^2))/SQRT(1-Earth_Data!$B$2^2*SIN(RADIANS(User_Model_Calcs!B1155))^2))*SIN(RADIANS(User_Model_Calcs!B1155))</f>
        <v>-3576.3234388388314</v>
      </c>
      <c r="L1155">
        <f t="shared" ref="L1155:L1218" ca="1" si="181">DEGREES(ATAN((K1155/J1155)))</f>
        <v>-34.146492923646726</v>
      </c>
      <c r="M1155">
        <f t="shared" ref="M1155:M1218" ca="1" si="182">SQRT(J1155^2+K1155^2)</f>
        <v>6371.3789227864099</v>
      </c>
      <c r="N1155">
        <f ca="1">SQRT(User_Model_Calcs!M1155^2+Sat_Data!$B$3^2-2*User_Model_Calcs!M1155*Sat_Data!$B$3*COS(RADIANS(L1155))*COS(RADIANS(I1155)))</f>
        <v>37932.80165288024</v>
      </c>
      <c r="O1155">
        <f ca="1">DEGREES(ACOS(((Earth_Data!$B$1+Sat_Data!$B$2)/User_Model_Calcs!N1155)*SQRT(1-COS(RADIANS(User_Model_Calcs!I1155))^2*COS(RADIANS(User_Model_Calcs!B1155))^2)))</f>
        <v>37.955695009027473</v>
      </c>
      <c r="P1155">
        <f t="shared" ca="1" si="179"/>
        <v>47.276301531854486</v>
      </c>
    </row>
    <row r="1156" spans="1:16" x14ac:dyDescent="0.25">
      <c r="A1156" s="5">
        <f t="shared" ca="1" si="175"/>
        <v>142.04527447108055</v>
      </c>
      <c r="B1156">
        <f t="shared" ca="1" si="176"/>
        <v>-33.320868148623994</v>
      </c>
      <c r="C1156" s="6">
        <v>20135.9375</v>
      </c>
      <c r="D1156">
        <f t="shared" ca="1" si="177"/>
        <v>3</v>
      </c>
      <c r="E1156" s="1">
        <v>0.65</v>
      </c>
      <c r="F1156">
        <v>19.899999999999999</v>
      </c>
      <c r="G1156">
        <f t="shared" ca="1" si="180"/>
        <v>54.048620189015942</v>
      </c>
      <c r="H1156">
        <f t="shared" ca="1" si="178"/>
        <v>19.181261271297771</v>
      </c>
      <c r="I1156">
        <f ca="1">User_Model_Calcs!A1156-Sat_Data!$B$5</f>
        <v>32.045274471080546</v>
      </c>
      <c r="J1156">
        <f ca="1">(Earth_Data!$B$1/SQRT(1-Earth_Data!$B$2^2*SIN(RADIANS(User_Model_Calcs!B1156))^2))*COS(RADIANS(User_Model_Calcs!B1156))</f>
        <v>5335.0120682736433</v>
      </c>
      <c r="K1156">
        <f ca="1">((Earth_Data!$B$1*(1-Earth_Data!$B$2^2))/SQRT(1-Earth_Data!$B$2^2*SIN(RADIANS(User_Model_Calcs!B1156))^2))*SIN(RADIANS(User_Model_Calcs!B1156))</f>
        <v>-3483.7509127944877</v>
      </c>
      <c r="L1156">
        <f t="shared" ca="1" si="181"/>
        <v>-33.144446538415011</v>
      </c>
      <c r="M1156">
        <f t="shared" ca="1" si="182"/>
        <v>6371.7245853082695</v>
      </c>
      <c r="N1156">
        <f ca="1">SQRT(User_Model_Calcs!M1156^2+Sat_Data!$B$3^2-2*User_Model_Calcs!M1156*Sat_Data!$B$3*COS(RADIANS(L1156))*COS(RADIANS(I1156)))</f>
        <v>37908.728485013176</v>
      </c>
      <c r="O1156">
        <f ca="1">DEGREES(ACOS(((Earth_Data!$B$1+Sat_Data!$B$2)/User_Model_Calcs!N1156)*SQRT(1-COS(RADIANS(User_Model_Calcs!I1156))^2*COS(RADIANS(User_Model_Calcs!B1156))^2)))</f>
        <v>38.263626732182658</v>
      </c>
      <c r="P1156">
        <f t="shared" ca="1" si="179"/>
        <v>48.73099393905764</v>
      </c>
    </row>
    <row r="1157" spans="1:16" x14ac:dyDescent="0.25">
      <c r="A1157" s="5">
        <f t="shared" ca="1" si="175"/>
        <v>144.90818767459632</v>
      </c>
      <c r="B1157">
        <f t="shared" ca="1" si="176"/>
        <v>-33.642122044591979</v>
      </c>
      <c r="C1157" s="6">
        <v>20135.9375</v>
      </c>
      <c r="D1157">
        <f t="shared" ca="1" si="177"/>
        <v>3</v>
      </c>
      <c r="E1157" s="1">
        <v>0.65</v>
      </c>
      <c r="F1157">
        <v>19.899999999999999</v>
      </c>
      <c r="G1157">
        <f t="shared" ca="1" si="180"/>
        <v>54.048620189015942</v>
      </c>
      <c r="H1157">
        <f t="shared" ca="1" si="178"/>
        <v>18.662984857789301</v>
      </c>
      <c r="I1157">
        <f ca="1">User_Model_Calcs!A1157-Sat_Data!$B$5</f>
        <v>34.90818767459632</v>
      </c>
      <c r="J1157">
        <f ca="1">(Earth_Data!$B$1/SQRT(1-Earth_Data!$B$2^2*SIN(RADIANS(User_Model_Calcs!B1157))^2))*COS(RADIANS(User_Model_Calcs!B1157))</f>
        <v>5315.355477109003</v>
      </c>
      <c r="K1157">
        <f ca="1">((Earth_Data!$B$1*(1-Earth_Data!$B$2^2))/SQRT(1-Earth_Data!$B$2^2*SIN(RADIANS(User_Model_Calcs!B1157))^2))*SIN(RADIANS(User_Model_Calcs!B1157))</f>
        <v>-3513.4696309132696</v>
      </c>
      <c r="L1157">
        <f t="shared" ca="1" si="181"/>
        <v>-33.464851007699735</v>
      </c>
      <c r="M1157">
        <f t="shared" ca="1" si="182"/>
        <v>6371.6146066269976</v>
      </c>
      <c r="N1157">
        <f ca="1">SQRT(User_Model_Calcs!M1157^2+Sat_Data!$B$3^2-2*User_Model_Calcs!M1157*Sat_Data!$B$3*COS(RADIANS(L1157))*COS(RADIANS(I1157)))</f>
        <v>38089.739125648077</v>
      </c>
      <c r="O1157">
        <f ca="1">DEGREES(ACOS(((Earth_Data!$B$1+Sat_Data!$B$2)/User_Model_Calcs!N1157)*SQRT(1-COS(RADIANS(User_Model_Calcs!I1157))^2*COS(RADIANS(User_Model_Calcs!B1157))^2)))</f>
        <v>36.017265896579943</v>
      </c>
      <c r="P1157">
        <f t="shared" ca="1" si="179"/>
        <v>51.553800747878263</v>
      </c>
    </row>
    <row r="1158" spans="1:16" x14ac:dyDescent="0.25">
      <c r="A1158" s="5">
        <f t="shared" ca="1" si="175"/>
        <v>142.69859162160157</v>
      </c>
      <c r="B1158">
        <f t="shared" ca="1" si="176"/>
        <v>-34.721255170892569</v>
      </c>
      <c r="C1158" s="6">
        <v>20135.9375</v>
      </c>
      <c r="D1158">
        <f t="shared" ca="1" si="177"/>
        <v>0.75</v>
      </c>
      <c r="E1158" s="1">
        <v>0.65</v>
      </c>
      <c r="F1158">
        <v>19.899999999999999</v>
      </c>
      <c r="G1158">
        <f t="shared" ca="1" si="180"/>
        <v>42.007420362456692</v>
      </c>
      <c r="H1158">
        <f t="shared" ca="1" si="178"/>
        <v>18.767809297394585</v>
      </c>
      <c r="I1158">
        <f ca="1">User_Model_Calcs!A1158-Sat_Data!$B$5</f>
        <v>32.698591621601565</v>
      </c>
      <c r="J1158">
        <f ca="1">(Earth_Data!$B$1/SQRT(1-Earth_Data!$B$2^2*SIN(RADIANS(User_Model_Calcs!B1158))^2))*COS(RADIANS(User_Model_Calcs!B1158))</f>
        <v>5248.1046686372101</v>
      </c>
      <c r="K1158">
        <f ca="1">((Earth_Data!$B$1*(1-Earth_Data!$B$2^2))/SQRT(1-Earth_Data!$B$2^2*SIN(RADIANS(User_Model_Calcs!B1158))^2))*SIN(RADIANS(User_Model_Calcs!B1158))</f>
        <v>-3612.4941927335663</v>
      </c>
      <c r="L1158">
        <f t="shared" ca="1" si="181"/>
        <v>-34.541293975233962</v>
      </c>
      <c r="M1158">
        <f t="shared" ca="1" si="182"/>
        <v>6371.2413943834699</v>
      </c>
      <c r="N1158">
        <f ca="1">SQRT(User_Model_Calcs!M1158^2+Sat_Data!$B$3^2-2*User_Model_Calcs!M1158*Sat_Data!$B$3*COS(RADIANS(L1158))*COS(RADIANS(I1158)))</f>
        <v>38026.036700901481</v>
      </c>
      <c r="O1158">
        <f ca="1">DEGREES(ACOS(((Earth_Data!$B$1+Sat_Data!$B$2)/User_Model_Calcs!N1158)*SQRT(1-COS(RADIANS(User_Model_Calcs!I1158))^2*COS(RADIANS(User_Model_Calcs!B1158))^2)))</f>
        <v>36.793391299435427</v>
      </c>
      <c r="P1158">
        <f t="shared" ca="1" si="179"/>
        <v>48.418414399045496</v>
      </c>
    </row>
    <row r="1159" spans="1:16" x14ac:dyDescent="0.25">
      <c r="A1159" s="5">
        <f t="shared" ca="1" si="175"/>
        <v>143.51603209431403</v>
      </c>
      <c r="B1159">
        <f t="shared" ca="1" si="176"/>
        <v>-34.917708588364498</v>
      </c>
      <c r="C1159" s="6">
        <v>20135.9375</v>
      </c>
      <c r="D1159">
        <f t="shared" ca="1" si="177"/>
        <v>0.75</v>
      </c>
      <c r="E1159" s="1">
        <v>0.65</v>
      </c>
      <c r="F1159">
        <v>19.899999999999999</v>
      </c>
      <c r="G1159">
        <f t="shared" ca="1" si="180"/>
        <v>42.007420362456692</v>
      </c>
      <c r="H1159">
        <f t="shared" ca="1" si="178"/>
        <v>16.770407719930922</v>
      </c>
      <c r="I1159">
        <f ca="1">User_Model_Calcs!A1159-Sat_Data!$B$5</f>
        <v>33.516032094314028</v>
      </c>
      <c r="J1159">
        <f ca="1">(Earth_Data!$B$1/SQRT(1-Earth_Data!$B$2^2*SIN(RADIANS(User_Model_Calcs!B1159))^2))*COS(RADIANS(User_Model_Calcs!B1159))</f>
        <v>5235.6604500041549</v>
      </c>
      <c r="K1159">
        <f ca="1">((Earth_Data!$B$1*(1-Earth_Data!$B$2^2))/SQRT(1-Earth_Data!$B$2^2*SIN(RADIANS(User_Model_Calcs!B1159))^2))*SIN(RADIANS(User_Model_Calcs!B1159))</f>
        <v>-3630.3860919350382</v>
      </c>
      <c r="L1159">
        <f t="shared" ca="1" si="181"/>
        <v>-34.737284921494719</v>
      </c>
      <c r="M1159">
        <f t="shared" ca="1" si="182"/>
        <v>6371.1728531137087</v>
      </c>
      <c r="N1159">
        <f ca="1">SQRT(User_Model_Calcs!M1159^2+Sat_Data!$B$3^2-2*User_Model_Calcs!M1159*Sat_Data!$B$3*COS(RADIANS(L1159))*COS(RADIANS(I1159)))</f>
        <v>38082.834474277188</v>
      </c>
      <c r="O1159">
        <f ca="1">DEGREES(ACOS(((Earth_Data!$B$1+Sat_Data!$B$2)/User_Model_Calcs!N1159)*SQRT(1-COS(RADIANS(User_Model_Calcs!I1159))^2*COS(RADIANS(User_Model_Calcs!B1159))^2)))</f>
        <v>36.095641024691908</v>
      </c>
      <c r="P1159">
        <f t="shared" ca="1" si="179"/>
        <v>49.163946992221987</v>
      </c>
    </row>
    <row r="1160" spans="1:16" x14ac:dyDescent="0.25">
      <c r="A1160" s="5">
        <f t="shared" ca="1" si="175"/>
        <v>143.51309664812268</v>
      </c>
      <c r="B1160">
        <f t="shared" ca="1" si="176"/>
        <v>-34.477750891475388</v>
      </c>
      <c r="C1160" s="6">
        <v>20135.9375</v>
      </c>
      <c r="D1160">
        <f t="shared" ca="1" si="177"/>
        <v>1.2</v>
      </c>
      <c r="E1160" s="1">
        <v>0.65</v>
      </c>
      <c r="F1160">
        <v>19.899999999999999</v>
      </c>
      <c r="G1160">
        <f t="shared" ca="1" si="180"/>
        <v>46.089820015575185</v>
      </c>
      <c r="H1160">
        <f t="shared" ca="1" si="178"/>
        <v>23.433099005289865</v>
      </c>
      <c r="I1160">
        <f ca="1">User_Model_Calcs!A1160-Sat_Data!$B$5</f>
        <v>33.513096648122684</v>
      </c>
      <c r="J1160">
        <f ca="1">(Earth_Data!$B$1/SQRT(1-Earth_Data!$B$2^2*SIN(RADIANS(User_Model_Calcs!B1160))^2))*COS(RADIANS(User_Model_Calcs!B1160))</f>
        <v>5263.4434769235686</v>
      </c>
      <c r="K1160">
        <f ca="1">((Earth_Data!$B$1*(1-Earth_Data!$B$2^2))/SQRT(1-Earth_Data!$B$2^2*SIN(RADIANS(User_Model_Calcs!B1160))^2))*SIN(RADIANS(User_Model_Calcs!B1160))</f>
        <v>-3590.2589123782</v>
      </c>
      <c r="L1160">
        <f t="shared" ca="1" si="181"/>
        <v>-34.298374630949986</v>
      </c>
      <c r="M1160">
        <f t="shared" ca="1" si="182"/>
        <v>6371.3261015804519</v>
      </c>
      <c r="N1160">
        <f ca="1">SQRT(User_Model_Calcs!M1160^2+Sat_Data!$B$3^2-2*User_Model_Calcs!M1160*Sat_Data!$B$3*COS(RADIANS(L1160))*COS(RADIANS(I1160)))</f>
        <v>38057.040524294178</v>
      </c>
      <c r="O1160">
        <f ca="1">DEGREES(ACOS(((Earth_Data!$B$1+Sat_Data!$B$2)/User_Model_Calcs!N1160)*SQRT(1-COS(RADIANS(User_Model_Calcs!I1160))^2*COS(RADIANS(User_Model_Calcs!B1160))^2)))</f>
        <v>36.413224525308173</v>
      </c>
      <c r="P1160">
        <f t="shared" ca="1" si="179"/>
        <v>49.474910186609627</v>
      </c>
    </row>
    <row r="1161" spans="1:16" x14ac:dyDescent="0.25">
      <c r="A1161" s="5">
        <f t="shared" ca="1" si="175"/>
        <v>144.13371276699147</v>
      </c>
      <c r="B1161">
        <f t="shared" ca="1" si="176"/>
        <v>-32.828017900504157</v>
      </c>
      <c r="C1161" s="6">
        <v>20135.9375</v>
      </c>
      <c r="D1161">
        <f t="shared" ca="1" si="177"/>
        <v>3</v>
      </c>
      <c r="E1161" s="1">
        <v>0.65</v>
      </c>
      <c r="F1161">
        <v>19.899999999999999</v>
      </c>
      <c r="G1161">
        <f t="shared" ca="1" si="180"/>
        <v>54.048620189015942</v>
      </c>
      <c r="H1161">
        <f t="shared" ca="1" si="178"/>
        <v>22.867569644556681</v>
      </c>
      <c r="I1161">
        <f ca="1">User_Model_Calcs!A1161-Sat_Data!$B$5</f>
        <v>34.133712766991465</v>
      </c>
      <c r="J1161">
        <f ca="1">(Earth_Data!$B$1/SQRT(1-Earth_Data!$B$2^2*SIN(RADIANS(User_Model_Calcs!B1161))^2))*COS(RADIANS(User_Model_Calcs!B1161))</f>
        <v>5364.8414655956803</v>
      </c>
      <c r="K1161">
        <f ca="1">((Earth_Data!$B$1*(1-Earth_Data!$B$2^2))/SQRT(1-Earth_Data!$B$2^2*SIN(RADIANS(User_Model_Calcs!B1161))^2))*SIN(RADIANS(User_Model_Calcs!B1161))</f>
        <v>-3437.9480695307907</v>
      </c>
      <c r="L1161">
        <f t="shared" ca="1" si="181"/>
        <v>-32.652942347853866</v>
      </c>
      <c r="M1161">
        <f t="shared" ca="1" si="182"/>
        <v>6371.8922526801489</v>
      </c>
      <c r="N1161">
        <f ca="1">SQRT(User_Model_Calcs!M1161^2+Sat_Data!$B$3^2-2*User_Model_Calcs!M1161*Sat_Data!$B$3*COS(RADIANS(L1161))*COS(RADIANS(I1161)))</f>
        <v>37999.263404514328</v>
      </c>
      <c r="O1161">
        <f ca="1">DEGREES(ACOS(((Earth_Data!$B$1+Sat_Data!$B$2)/User_Model_Calcs!N1161)*SQRT(1-COS(RADIANS(User_Model_Calcs!I1161))^2*COS(RADIANS(User_Model_Calcs!B1161))^2)))</f>
        <v>37.133298773992784</v>
      </c>
      <c r="P1161">
        <f t="shared" ca="1" si="179"/>
        <v>51.350928351984862</v>
      </c>
    </row>
    <row r="1162" spans="1:16" x14ac:dyDescent="0.25">
      <c r="A1162" s="5">
        <f t="shared" ca="1" si="175"/>
        <v>143.65004167389824</v>
      </c>
      <c r="B1162">
        <f t="shared" ca="1" si="176"/>
        <v>-33.695685414723286</v>
      </c>
      <c r="C1162" s="6">
        <v>20135.9375</v>
      </c>
      <c r="D1162">
        <f t="shared" ca="1" si="177"/>
        <v>1.2</v>
      </c>
      <c r="E1162" s="1">
        <v>0.65</v>
      </c>
      <c r="F1162">
        <v>19.899999999999999</v>
      </c>
      <c r="G1162">
        <f t="shared" ca="1" si="180"/>
        <v>46.089820015575185</v>
      </c>
      <c r="H1162">
        <f t="shared" ca="1" si="178"/>
        <v>17.753745805313994</v>
      </c>
      <c r="I1162">
        <f ca="1">User_Model_Calcs!A1162-Sat_Data!$B$5</f>
        <v>33.650041673898244</v>
      </c>
      <c r="J1162">
        <f ca="1">(Earth_Data!$B$1/SQRT(1-Earth_Data!$B$2^2*SIN(RADIANS(User_Model_Calcs!B1162))^2))*COS(RADIANS(User_Model_Calcs!B1162))</f>
        <v>5312.0617964421972</v>
      </c>
      <c r="K1162">
        <f ca="1">((Earth_Data!$B$1*(1-Earth_Data!$B$2^2))/SQRT(1-Earth_Data!$B$2^2*SIN(RADIANS(User_Model_Calcs!B1162))^2))*SIN(RADIANS(User_Model_Calcs!B1162))</f>
        <v>-3518.4141080904601</v>
      </c>
      <c r="L1162">
        <f t="shared" ca="1" si="181"/>
        <v>-33.518274907909564</v>
      </c>
      <c r="M1162">
        <f t="shared" ca="1" si="182"/>
        <v>6371.5962179999051</v>
      </c>
      <c r="N1162">
        <f ca="1">SQRT(User_Model_Calcs!M1162^2+Sat_Data!$B$3^2-2*User_Model_Calcs!M1162*Sat_Data!$B$3*COS(RADIANS(L1162))*COS(RADIANS(I1162)))</f>
        <v>38019.93771226555</v>
      </c>
      <c r="O1162">
        <f ca="1">DEGREES(ACOS(((Earth_Data!$B$1+Sat_Data!$B$2)/User_Model_Calcs!N1162)*SQRT(1-COS(RADIANS(User_Model_Calcs!I1162))^2*COS(RADIANS(User_Model_Calcs!B1162))^2)))</f>
        <v>36.873446827378103</v>
      </c>
      <c r="P1162">
        <f t="shared" ca="1" si="179"/>
        <v>50.191040024118124</v>
      </c>
    </row>
    <row r="1163" spans="1:16" x14ac:dyDescent="0.25">
      <c r="A1163" s="5">
        <f t="shared" ca="1" si="175"/>
        <v>141.55776075010445</v>
      </c>
      <c r="B1163">
        <f t="shared" ca="1" si="176"/>
        <v>-34.791055282043082</v>
      </c>
      <c r="C1163" s="6">
        <v>20135.9375</v>
      </c>
      <c r="D1163">
        <f t="shared" ca="1" si="177"/>
        <v>3</v>
      </c>
      <c r="E1163" s="1">
        <v>0.65</v>
      </c>
      <c r="F1163">
        <v>19.899999999999999</v>
      </c>
      <c r="G1163">
        <f t="shared" ca="1" si="180"/>
        <v>54.048620189015942</v>
      </c>
      <c r="H1163">
        <f t="shared" ca="1" si="178"/>
        <v>14.407267474585655</v>
      </c>
      <c r="I1163">
        <f ca="1">User_Model_Calcs!A1163-Sat_Data!$B$5</f>
        <v>31.55776075010445</v>
      </c>
      <c r="J1163">
        <f ca="1">(Earth_Data!$B$1/SQRT(1-Earth_Data!$B$2^2*SIN(RADIANS(User_Model_Calcs!B1163))^2))*COS(RADIANS(User_Model_Calcs!B1163))</f>
        <v>5243.6902973630458</v>
      </c>
      <c r="K1163">
        <f ca="1">((Earth_Data!$B$1*(1-Earth_Data!$B$2^2))/SQRT(1-Earth_Data!$B$2^2*SIN(RADIANS(User_Model_Calcs!B1163))^2))*SIN(RADIANS(User_Model_Calcs!B1163))</f>
        <v>-3618.8560232009527</v>
      </c>
      <c r="L1163">
        <f t="shared" ca="1" si="181"/>
        <v>-34.610928802907047</v>
      </c>
      <c r="M1163">
        <f t="shared" ca="1" si="182"/>
        <v>6371.2170620154793</v>
      </c>
      <c r="N1163">
        <f ca="1">SQRT(User_Model_Calcs!M1163^2+Sat_Data!$B$3^2-2*User_Model_Calcs!M1163*Sat_Data!$B$3*COS(RADIANS(L1163))*COS(RADIANS(I1163)))</f>
        <v>37968.540736708783</v>
      </c>
      <c r="O1163">
        <f ca="1">DEGREES(ACOS(((Earth_Data!$B$1+Sat_Data!$B$2)/User_Model_Calcs!N1163)*SQRT(1-COS(RADIANS(User_Model_Calcs!I1163))^2*COS(RADIANS(User_Model_Calcs!B1163))^2)))</f>
        <v>37.506155268576507</v>
      </c>
      <c r="P1163">
        <f t="shared" ca="1" si="179"/>
        <v>47.107692742065197</v>
      </c>
    </row>
    <row r="1164" spans="1:16" x14ac:dyDescent="0.25">
      <c r="A1164" s="5">
        <f t="shared" ca="1" si="175"/>
        <v>141.0670725853594</v>
      </c>
      <c r="B1164">
        <f t="shared" ca="1" si="176"/>
        <v>-33.867523235393193</v>
      </c>
      <c r="C1164" s="6">
        <v>20135.9375</v>
      </c>
      <c r="D1164">
        <f t="shared" ca="1" si="177"/>
        <v>3</v>
      </c>
      <c r="E1164" s="1">
        <v>0.65</v>
      </c>
      <c r="F1164">
        <v>19.899999999999999</v>
      </c>
      <c r="G1164">
        <f t="shared" ca="1" si="180"/>
        <v>54.048620189015942</v>
      </c>
      <c r="H1164">
        <f t="shared" ca="1" si="178"/>
        <v>19.083074772192496</v>
      </c>
      <c r="I1164">
        <f ca="1">User_Model_Calcs!A1164-Sat_Data!$B$5</f>
        <v>31.067072585359398</v>
      </c>
      <c r="J1164">
        <f ca="1">(Earth_Data!$B$1/SQRT(1-Earth_Data!$B$2^2*SIN(RADIANS(User_Model_Calcs!B1164))^2))*COS(RADIANS(User_Model_Calcs!B1164))</f>
        <v>5301.4638961102391</v>
      </c>
      <c r="K1164">
        <f ca="1">((Earth_Data!$B$1*(1-Earth_Data!$B$2^2))/SQRT(1-Earth_Data!$B$2^2*SIN(RADIANS(User_Model_Calcs!B1164))^2))*SIN(RADIANS(User_Model_Calcs!B1164))</f>
        <v>-3534.2560627995754</v>
      </c>
      <c r="L1164">
        <f t="shared" ca="1" si="181"/>
        <v>-33.689669464617822</v>
      </c>
      <c r="M1164">
        <f t="shared" ca="1" si="182"/>
        <v>6371.5371268788758</v>
      </c>
      <c r="N1164">
        <f ca="1">SQRT(User_Model_Calcs!M1164^2+Sat_Data!$B$3^2-2*User_Model_Calcs!M1164*Sat_Data!$B$3*COS(RADIANS(L1164))*COS(RADIANS(I1164)))</f>
        <v>37887.635517610739</v>
      </c>
      <c r="O1164">
        <f ca="1">DEGREES(ACOS(((Earth_Data!$B$1+Sat_Data!$B$2)/User_Model_Calcs!N1164)*SQRT(1-COS(RADIANS(User_Model_Calcs!I1164))^2*COS(RADIANS(User_Model_Calcs!B1164))^2)))</f>
        <v>38.527828112796442</v>
      </c>
      <c r="P1164">
        <f t="shared" ca="1" si="179"/>
        <v>47.230987293563842</v>
      </c>
    </row>
    <row r="1165" spans="1:16" x14ac:dyDescent="0.25">
      <c r="A1165" s="5">
        <f t="shared" ca="1" si="175"/>
        <v>141.86942837086951</v>
      </c>
      <c r="B1165">
        <f t="shared" ca="1" si="176"/>
        <v>-34.817282109546689</v>
      </c>
      <c r="C1165" s="6">
        <v>20135.9375</v>
      </c>
      <c r="D1165">
        <f t="shared" ca="1" si="177"/>
        <v>0.75</v>
      </c>
      <c r="E1165" s="1">
        <v>0.65</v>
      </c>
      <c r="F1165">
        <v>19.899999999999999</v>
      </c>
      <c r="G1165">
        <f t="shared" ca="1" si="180"/>
        <v>42.007420362456692</v>
      </c>
      <c r="H1165">
        <f t="shared" ca="1" si="178"/>
        <v>21.799092638120218</v>
      </c>
      <c r="I1165">
        <f ca="1">User_Model_Calcs!A1165-Sat_Data!$B$5</f>
        <v>31.869428370869514</v>
      </c>
      <c r="J1165">
        <f ca="1">(Earth_Data!$B$1/SQRT(1-Earth_Data!$B$2^2*SIN(RADIANS(User_Model_Calcs!B1165))^2))*COS(RADIANS(User_Model_Calcs!B1165))</f>
        <v>5242.0296172725048</v>
      </c>
      <c r="K1165">
        <f ca="1">((Earth_Data!$B$1*(1-Earth_Data!$B$2^2))/SQRT(1-Earth_Data!$B$2^2*SIN(RADIANS(User_Model_Calcs!B1165))^2))*SIN(RADIANS(User_Model_Calcs!B1165))</f>
        <v>-3621.2450577883797</v>
      </c>
      <c r="L1165">
        <f t="shared" ca="1" si="181"/>
        <v>-34.637093801826005</v>
      </c>
      <c r="M1165">
        <f t="shared" ca="1" si="182"/>
        <v>6371.2079134901014</v>
      </c>
      <c r="N1165">
        <f ca="1">SQRT(User_Model_Calcs!M1165^2+Sat_Data!$B$3^2-2*User_Model_Calcs!M1165*Sat_Data!$B$3*COS(RADIANS(L1165))*COS(RADIANS(I1165)))</f>
        <v>37986.752043117929</v>
      </c>
      <c r="O1165">
        <f ca="1">DEGREES(ACOS(((Earth_Data!$B$1+Sat_Data!$B$2)/User_Model_Calcs!N1165)*SQRT(1-COS(RADIANS(User_Model_Calcs!I1165))^2*COS(RADIANS(User_Model_Calcs!B1165))^2)))</f>
        <v>37.279308646323258</v>
      </c>
      <c r="P1165">
        <f t="shared" ca="1" si="179"/>
        <v>47.436271251111641</v>
      </c>
    </row>
    <row r="1166" spans="1:16" x14ac:dyDescent="0.25">
      <c r="A1166" s="5">
        <f t="shared" ref="A1166:A1179" ca="1" si="183">142.56313432703+(RAND()*5-2.5)</f>
        <v>143.60116286888066</v>
      </c>
      <c r="B1166">
        <f t="shared" ref="B1166:B1179" ca="1" si="184">-34.4534087301148+(RAND()*5-2.5)</f>
        <v>-32.96194580915413</v>
      </c>
      <c r="C1166" s="6">
        <v>20135.9375</v>
      </c>
      <c r="D1166">
        <f t="shared" ca="1" si="177"/>
        <v>3</v>
      </c>
      <c r="E1166" s="1">
        <v>0.65</v>
      </c>
      <c r="F1166">
        <v>19.899999999999999</v>
      </c>
      <c r="G1166">
        <f t="shared" ca="1" si="180"/>
        <v>54.048620189015942</v>
      </c>
      <c r="H1166">
        <f t="shared" ca="1" si="178"/>
        <v>21.493724961669997</v>
      </c>
      <c r="I1166">
        <f ca="1">User_Model_Calcs!A1166-Sat_Data!$B$5</f>
        <v>33.601162868880664</v>
      </c>
      <c r="J1166">
        <f ca="1">(Earth_Data!$B$1/SQRT(1-Earth_Data!$B$2^2*SIN(RADIANS(User_Model_Calcs!B1166))^2))*COS(RADIANS(User_Model_Calcs!B1166))</f>
        <v>5356.7748124242153</v>
      </c>
      <c r="K1166">
        <f ca="1">((Earth_Data!$B$1*(1-Earth_Data!$B$2^2))/SQRT(1-Earth_Data!$B$2^2*SIN(RADIANS(User_Model_Calcs!B1166))^2))*SIN(RADIANS(User_Model_Calcs!B1166))</f>
        <v>-3450.419611684973</v>
      </c>
      <c r="L1166">
        <f t="shared" ca="1" si="181"/>
        <v>-32.786499353706077</v>
      </c>
      <c r="M1166">
        <f t="shared" ca="1" si="182"/>
        <v>6371.8468192293176</v>
      </c>
      <c r="N1166">
        <f ca="1">SQRT(User_Model_Calcs!M1166^2+Sat_Data!$B$3^2-2*User_Model_Calcs!M1166*Sat_Data!$B$3*COS(RADIANS(L1166))*COS(RADIANS(I1166)))</f>
        <v>37975.869828511997</v>
      </c>
      <c r="O1166">
        <f ca="1">DEGREES(ACOS(((Earth_Data!$B$1+Sat_Data!$B$2)/User_Model_Calcs!N1166)*SQRT(1-COS(RADIANS(User_Model_Calcs!I1166))^2*COS(RADIANS(User_Model_Calcs!B1166))^2)))</f>
        <v>37.42342115867087</v>
      </c>
      <c r="P1166">
        <f t="shared" ca="1" si="179"/>
        <v>50.686878401102476</v>
      </c>
    </row>
    <row r="1167" spans="1:16" x14ac:dyDescent="0.25">
      <c r="A1167" s="5">
        <f t="shared" ca="1" si="183"/>
        <v>141.29125997527308</v>
      </c>
      <c r="B1167">
        <f t="shared" ca="1" si="184"/>
        <v>-36.909126039932005</v>
      </c>
      <c r="C1167" s="6">
        <v>20135.9375</v>
      </c>
      <c r="D1167">
        <f t="shared" ca="1" si="177"/>
        <v>0.75</v>
      </c>
      <c r="E1167" s="1">
        <v>0.65</v>
      </c>
      <c r="F1167">
        <v>19.899999999999999</v>
      </c>
      <c r="G1167">
        <f t="shared" ca="1" si="180"/>
        <v>42.007420362456692</v>
      </c>
      <c r="H1167">
        <f t="shared" ca="1" si="178"/>
        <v>15.823379150287398</v>
      </c>
      <c r="I1167">
        <f ca="1">User_Model_Calcs!A1167-Sat_Data!$B$5</f>
        <v>31.291259975273078</v>
      </c>
      <c r="J1167">
        <f ca="1">(Earth_Data!$B$1/SQRT(1-Earth_Data!$B$2^2*SIN(RADIANS(User_Model_Calcs!B1167))^2))*COS(RADIANS(User_Model_Calcs!B1167))</f>
        <v>5106.0584962184612</v>
      </c>
      <c r="K1167">
        <f ca="1">((Earth_Data!$B$1*(1-Earth_Data!$B$2^2))/SQRT(1-Earth_Data!$B$2^2*SIN(RADIANS(User_Model_Calcs!B1167))^2))*SIN(RADIANS(User_Model_Calcs!B1167))</f>
        <v>-3809.3355661774767</v>
      </c>
      <c r="L1167">
        <f t="shared" ca="1" si="181"/>
        <v>-36.724495233492995</v>
      </c>
      <c r="M1167">
        <f t="shared" ca="1" si="182"/>
        <v>6370.4686501504275</v>
      </c>
      <c r="N1167">
        <f ca="1">SQRT(User_Model_Calcs!M1167^2+Sat_Data!$B$3^2-2*User_Model_Calcs!M1167*Sat_Data!$B$3*COS(RADIANS(L1167))*COS(RADIANS(I1167)))</f>
        <v>38084.723798942134</v>
      </c>
      <c r="O1167">
        <f ca="1">DEGREES(ACOS(((Earth_Data!$B$1+Sat_Data!$B$2)/User_Model_Calcs!N1167)*SQRT(1-COS(RADIANS(User_Model_Calcs!I1167))^2*COS(RADIANS(User_Model_Calcs!B1167))^2)))</f>
        <v>36.063274858723339</v>
      </c>
      <c r="P1167">
        <f t="shared" ca="1" si="179"/>
        <v>45.343909759631636</v>
      </c>
    </row>
    <row r="1168" spans="1:16" x14ac:dyDescent="0.25">
      <c r="A1168" s="5">
        <f t="shared" ca="1" si="183"/>
        <v>140.06558661957166</v>
      </c>
      <c r="B1168">
        <f t="shared" ca="1" si="184"/>
        <v>-32.980853679454739</v>
      </c>
      <c r="C1168" s="6">
        <v>20135.9375</v>
      </c>
      <c r="D1168">
        <f t="shared" ca="1" si="177"/>
        <v>3</v>
      </c>
      <c r="E1168" s="1">
        <v>0.65</v>
      </c>
      <c r="F1168">
        <v>19.899999999999999</v>
      </c>
      <c r="G1168">
        <f t="shared" ca="1" si="180"/>
        <v>54.048620189015942</v>
      </c>
      <c r="H1168">
        <f t="shared" ca="1" si="178"/>
        <v>18.516672020974617</v>
      </c>
      <c r="I1168">
        <f ca="1">User_Model_Calcs!A1168-Sat_Data!$B$5</f>
        <v>30.065586619571661</v>
      </c>
      <c r="J1168">
        <f ca="1">(Earth_Data!$B$1/SQRT(1-Earth_Data!$B$2^2*SIN(RADIANS(User_Model_Calcs!B1168))^2))*COS(RADIANS(User_Model_Calcs!B1168))</f>
        <v>5355.6336050921445</v>
      </c>
      <c r="K1168">
        <f ca="1">((Earth_Data!$B$1*(1-Earth_Data!$B$2^2))/SQRT(1-Earth_Data!$B$2^2*SIN(RADIANS(User_Model_Calcs!B1168))^2))*SIN(RADIANS(User_Model_Calcs!B1168))</f>
        <v>-3452.178838760723</v>
      </c>
      <c r="L1168">
        <f t="shared" ca="1" si="181"/>
        <v>-32.805355167569886</v>
      </c>
      <c r="M1168">
        <f t="shared" ca="1" si="182"/>
        <v>6371.8403971521147</v>
      </c>
      <c r="N1168">
        <f ca="1">SQRT(User_Model_Calcs!M1168^2+Sat_Data!$B$3^2-2*User_Model_Calcs!M1168*Sat_Data!$B$3*COS(RADIANS(L1168))*COS(RADIANS(I1168)))</f>
        <v>37782.926834615784</v>
      </c>
      <c r="O1168">
        <f ca="1">DEGREES(ACOS(((Earth_Data!$B$1+Sat_Data!$B$2)/User_Model_Calcs!N1168)*SQRT(1-COS(RADIANS(User_Model_Calcs!I1168))^2*COS(RADIANS(User_Model_Calcs!B1168))^2)))</f>
        <v>39.874249330522517</v>
      </c>
      <c r="P1168">
        <f t="shared" ca="1" si="179"/>
        <v>46.76023449961076</v>
      </c>
    </row>
    <row r="1169" spans="1:16" x14ac:dyDescent="0.25">
      <c r="A1169" s="5">
        <f t="shared" ca="1" si="183"/>
        <v>140.55909177716498</v>
      </c>
      <c r="B1169">
        <f t="shared" ca="1" si="184"/>
        <v>-36.828540775253913</v>
      </c>
      <c r="C1169" s="6">
        <v>20135.9375</v>
      </c>
      <c r="D1169">
        <f t="shared" ca="1" si="177"/>
        <v>1.2</v>
      </c>
      <c r="E1169" s="1">
        <v>0.65</v>
      </c>
      <c r="F1169">
        <v>19.899999999999999</v>
      </c>
      <c r="G1169">
        <f t="shared" ca="1" si="180"/>
        <v>46.089820015575185</v>
      </c>
      <c r="H1169">
        <f t="shared" ca="1" si="178"/>
        <v>16.675924085845637</v>
      </c>
      <c r="I1169">
        <f ca="1">User_Model_Calcs!A1169-Sat_Data!$B$5</f>
        <v>30.55909177716498</v>
      </c>
      <c r="J1169">
        <f ca="1">(Earth_Data!$B$1/SQRT(1-Earth_Data!$B$2^2*SIN(RADIANS(User_Model_Calcs!B1169))^2))*COS(RADIANS(User_Model_Calcs!B1169))</f>
        <v>5111.4241439166435</v>
      </c>
      <c r="K1169">
        <f ca="1">((Earth_Data!$B$1*(1-Earth_Data!$B$2^2))/SQRT(1-Earth_Data!$B$2^2*SIN(RADIANS(User_Model_Calcs!B1169))^2))*SIN(RADIANS(User_Model_Calcs!B1169))</f>
        <v>-3802.181092418964</v>
      </c>
      <c r="L1169">
        <f t="shared" ca="1" si="181"/>
        <v>-36.644063077716545</v>
      </c>
      <c r="M1169">
        <f t="shared" ca="1" si="182"/>
        <v>6370.4974561302715</v>
      </c>
      <c r="N1169">
        <f ca="1">SQRT(User_Model_Calcs!M1169^2+Sat_Data!$B$3^2-2*User_Model_Calcs!M1169*Sat_Data!$B$3*COS(RADIANS(L1169))*COS(RADIANS(I1169)))</f>
        <v>38042.465640057933</v>
      </c>
      <c r="O1169">
        <f ca="1">DEGREES(ACOS(((Earth_Data!$B$1+Sat_Data!$B$2)/User_Model_Calcs!N1169)*SQRT(1-COS(RADIANS(User_Model_Calcs!I1169))^2*COS(RADIANS(User_Model_Calcs!B1169))^2)))</f>
        <v>36.581103670243373</v>
      </c>
      <c r="P1169">
        <f t="shared" ca="1" si="179"/>
        <v>44.567236747432972</v>
      </c>
    </row>
    <row r="1170" spans="1:16" x14ac:dyDescent="0.25">
      <c r="A1170" s="5">
        <f t="shared" ca="1" si="183"/>
        <v>141.18964896246337</v>
      </c>
      <c r="B1170">
        <f t="shared" ca="1" si="184"/>
        <v>-36.7862105685806</v>
      </c>
      <c r="C1170" s="6">
        <v>20135.9375</v>
      </c>
      <c r="D1170">
        <f t="shared" ca="1" si="177"/>
        <v>0.75</v>
      </c>
      <c r="E1170" s="1">
        <v>0.65</v>
      </c>
      <c r="F1170">
        <v>19.899999999999999</v>
      </c>
      <c r="G1170">
        <f t="shared" ca="1" si="180"/>
        <v>42.007420362456692</v>
      </c>
      <c r="H1170">
        <f t="shared" ca="1" si="178"/>
        <v>21.877356126076673</v>
      </c>
      <c r="I1170">
        <f ca="1">User_Model_Calcs!A1170-Sat_Data!$B$5</f>
        <v>31.189648962463366</v>
      </c>
      <c r="J1170">
        <f ca="1">(Earth_Data!$B$1/SQRT(1-Earth_Data!$B$2^2*SIN(RADIANS(User_Model_Calcs!B1170))^2))*COS(RADIANS(User_Model_Calcs!B1170))</f>
        <v>5114.2385748171937</v>
      </c>
      <c r="K1170">
        <f ca="1">((Earth_Data!$B$1*(1-Earth_Data!$B$2^2))/SQRT(1-Earth_Data!$B$2^2*SIN(RADIANS(User_Model_Calcs!B1170))^2))*SIN(RADIANS(User_Model_Calcs!B1170))</f>
        <v>-3798.4199744901443</v>
      </c>
      <c r="L1170">
        <f t="shared" ca="1" si="181"/>
        <v>-36.601813879985244</v>
      </c>
      <c r="M1170">
        <f t="shared" ca="1" si="182"/>
        <v>6370.512577709419</v>
      </c>
      <c r="N1170">
        <f ca="1">SQRT(User_Model_Calcs!M1170^2+Sat_Data!$B$3^2-2*User_Model_Calcs!M1170*Sat_Data!$B$3*COS(RADIANS(L1170))*COS(RADIANS(I1170)))</f>
        <v>38071.782264173249</v>
      </c>
      <c r="O1170">
        <f ca="1">DEGREES(ACOS(((Earth_Data!$B$1+Sat_Data!$B$2)/User_Model_Calcs!N1170)*SQRT(1-COS(RADIANS(User_Model_Calcs!I1170))^2*COS(RADIANS(User_Model_Calcs!B1170))^2)))</f>
        <v>36.2218941024054</v>
      </c>
      <c r="P1170">
        <f t="shared" ca="1" si="179"/>
        <v>45.311347499958373</v>
      </c>
    </row>
    <row r="1171" spans="1:16" x14ac:dyDescent="0.25">
      <c r="A1171" s="5">
        <f t="shared" ca="1" si="183"/>
        <v>142.93870705975812</v>
      </c>
      <c r="B1171">
        <f t="shared" ca="1" si="184"/>
        <v>-35.470450962848318</v>
      </c>
      <c r="C1171" s="6">
        <v>20135.9375</v>
      </c>
      <c r="D1171">
        <f t="shared" ca="1" si="177"/>
        <v>0.75</v>
      </c>
      <c r="E1171" s="1">
        <v>0.65</v>
      </c>
      <c r="F1171">
        <v>19.899999999999999</v>
      </c>
      <c r="G1171">
        <f t="shared" ca="1" si="180"/>
        <v>42.007420362456692</v>
      </c>
      <c r="H1171">
        <f t="shared" ca="1" si="178"/>
        <v>14.990433535712347</v>
      </c>
      <c r="I1171">
        <f ca="1">User_Model_Calcs!A1171-Sat_Data!$B$5</f>
        <v>32.938707059758116</v>
      </c>
      <c r="J1171">
        <f ca="1">(Earth_Data!$B$1/SQRT(1-Earth_Data!$B$2^2*SIN(RADIANS(User_Model_Calcs!B1171))^2))*COS(RADIANS(User_Model_Calcs!B1171))</f>
        <v>5200.3168855120311</v>
      </c>
      <c r="K1171">
        <f ca="1">((Earth_Data!$B$1*(1-Earth_Data!$B$2^2))/SQRT(1-Earth_Data!$B$2^2*SIN(RADIANS(User_Model_Calcs!B1171))^2))*SIN(RADIANS(User_Model_Calcs!B1171))</f>
        <v>-3680.4997730619139</v>
      </c>
      <c r="L1171">
        <f t="shared" ca="1" si="181"/>
        <v>-35.288771515267698</v>
      </c>
      <c r="M1171">
        <f t="shared" ca="1" si="182"/>
        <v>6370.9790683418787</v>
      </c>
      <c r="N1171">
        <f ca="1">SQRT(User_Model_Calcs!M1171^2+Sat_Data!$B$3^2-2*User_Model_Calcs!M1171*Sat_Data!$B$3*COS(RADIANS(L1171))*COS(RADIANS(I1171)))</f>
        <v>38083.637018837879</v>
      </c>
      <c r="O1171">
        <f ca="1">DEGREES(ACOS(((Earth_Data!$B$1+Sat_Data!$B$2)/User_Model_Calcs!N1171)*SQRT(1-COS(RADIANS(User_Model_Calcs!I1171))^2*COS(RADIANS(User_Model_Calcs!B1171))^2)))</f>
        <v>36.083283526321857</v>
      </c>
      <c r="P1171">
        <f t="shared" ca="1" si="179"/>
        <v>48.150669323506882</v>
      </c>
    </row>
    <row r="1172" spans="1:16" x14ac:dyDescent="0.25">
      <c r="A1172" s="5">
        <f t="shared" ca="1" si="183"/>
        <v>142.64611853918325</v>
      </c>
      <c r="B1172">
        <f t="shared" ca="1" si="184"/>
        <v>-33.89535158002289</v>
      </c>
      <c r="C1172" s="6">
        <v>20135.9375</v>
      </c>
      <c r="D1172">
        <f t="shared" ca="1" si="177"/>
        <v>3</v>
      </c>
      <c r="E1172" s="1">
        <v>0.65</v>
      </c>
      <c r="F1172">
        <v>19.899999999999999</v>
      </c>
      <c r="G1172">
        <f t="shared" ca="1" si="180"/>
        <v>54.048620189015942</v>
      </c>
      <c r="H1172">
        <f t="shared" ca="1" si="178"/>
        <v>23.902873028394847</v>
      </c>
      <c r="I1172">
        <f ca="1">User_Model_Calcs!A1172-Sat_Data!$B$5</f>
        <v>32.646118539183249</v>
      </c>
      <c r="J1172">
        <f ca="1">(Earth_Data!$B$1/SQRT(1-Earth_Data!$B$2^2*SIN(RADIANS(User_Model_Calcs!B1172))^2))*COS(RADIANS(User_Model_Calcs!B1172))</f>
        <v>5299.7431187718303</v>
      </c>
      <c r="K1172">
        <f ca="1">((Earth_Data!$B$1*(1-Earth_Data!$B$2^2))/SQRT(1-Earth_Data!$B$2^2*SIN(RADIANS(User_Model_Calcs!B1172))^2))*SIN(RADIANS(User_Model_Calcs!B1172))</f>
        <v>-3536.8186426237044</v>
      </c>
      <c r="L1172">
        <f t="shared" ca="1" si="181"/>
        <v>-33.717426624013356</v>
      </c>
      <c r="M1172">
        <f t="shared" ca="1" si="182"/>
        <v>6371.5275433588095</v>
      </c>
      <c r="N1172">
        <f ca="1">SQRT(User_Model_Calcs!M1172^2+Sat_Data!$B$3^2-2*User_Model_Calcs!M1172*Sat_Data!$B$3*COS(RADIANS(L1172))*COS(RADIANS(I1172)))</f>
        <v>37974.961145073175</v>
      </c>
      <c r="O1172">
        <f ca="1">DEGREES(ACOS(((Earth_Data!$B$1+Sat_Data!$B$2)/User_Model_Calcs!N1172)*SQRT(1-COS(RADIANS(User_Model_Calcs!I1172))^2*COS(RADIANS(User_Model_Calcs!B1172))^2)))</f>
        <v>37.430376197753077</v>
      </c>
      <c r="P1172">
        <f t="shared" ca="1" si="179"/>
        <v>48.961343615711399</v>
      </c>
    </row>
    <row r="1173" spans="1:16" x14ac:dyDescent="0.25">
      <c r="A1173" s="5">
        <f t="shared" ca="1" si="183"/>
        <v>140.25719135855428</v>
      </c>
      <c r="B1173">
        <f t="shared" ca="1" si="184"/>
        <v>-35.081867933845913</v>
      </c>
      <c r="C1173" s="6">
        <v>20135.9375</v>
      </c>
      <c r="D1173">
        <f t="shared" ca="1" si="177"/>
        <v>1.2</v>
      </c>
      <c r="E1173" s="1">
        <v>0.65</v>
      </c>
      <c r="F1173">
        <v>19.899999999999999</v>
      </c>
      <c r="G1173">
        <f t="shared" ca="1" si="180"/>
        <v>46.089820015575185</v>
      </c>
      <c r="H1173">
        <f t="shared" ca="1" si="178"/>
        <v>14.146035740487573</v>
      </c>
      <c r="I1173">
        <f ca="1">User_Model_Calcs!A1173-Sat_Data!$B$5</f>
        <v>30.25719135855428</v>
      </c>
      <c r="J1173">
        <f ca="1">(Earth_Data!$B$1/SQRT(1-Earth_Data!$B$2^2*SIN(RADIANS(User_Model_Calcs!B1173))^2))*COS(RADIANS(User_Model_Calcs!B1173))</f>
        <v>5225.2145696350717</v>
      </c>
      <c r="K1173">
        <f ca="1">((Earth_Data!$B$1*(1-Earth_Data!$B$2^2))/SQRT(1-Earth_Data!$B$2^2*SIN(RADIANS(User_Model_Calcs!B1173))^2))*SIN(RADIANS(User_Model_Calcs!B1173))</f>
        <v>-3645.3044722964983</v>
      </c>
      <c r="L1173">
        <f t="shared" ca="1" si="181"/>
        <v>-34.901064302662682</v>
      </c>
      <c r="M1173">
        <f t="shared" ca="1" si="182"/>
        <v>6371.1154435052804</v>
      </c>
      <c r="N1173">
        <f ca="1">SQRT(User_Model_Calcs!M1173^2+Sat_Data!$B$3^2-2*User_Model_Calcs!M1173*Sat_Data!$B$3*COS(RADIANS(L1173))*COS(RADIANS(I1173)))</f>
        <v>37918.319311796935</v>
      </c>
      <c r="O1173">
        <f ca="1">DEGREES(ACOS(((Earth_Data!$B$1+Sat_Data!$B$2)/User_Model_Calcs!N1173)*SQRT(1-COS(RADIANS(User_Model_Calcs!I1173))^2*COS(RADIANS(User_Model_Calcs!B1173))^2)))</f>
        <v>38.134204837544964</v>
      </c>
      <c r="P1173">
        <f t="shared" ca="1" si="179"/>
        <v>45.425700048840461</v>
      </c>
    </row>
    <row r="1174" spans="1:16" x14ac:dyDescent="0.25">
      <c r="A1174" s="5">
        <f t="shared" ca="1" si="183"/>
        <v>142.97035208361112</v>
      </c>
      <c r="B1174">
        <f t="shared" ca="1" si="184"/>
        <v>-35.58601543801452</v>
      </c>
      <c r="C1174" s="6">
        <v>20135.9375</v>
      </c>
      <c r="D1174">
        <f t="shared" ca="1" si="177"/>
        <v>0.75</v>
      </c>
      <c r="E1174" s="1">
        <v>0.65</v>
      </c>
      <c r="F1174">
        <v>19.899999999999999</v>
      </c>
      <c r="G1174">
        <f t="shared" ca="1" si="180"/>
        <v>42.007420362456692</v>
      </c>
      <c r="H1174">
        <f t="shared" ca="1" si="178"/>
        <v>20.601937809107405</v>
      </c>
      <c r="I1174">
        <f ca="1">User_Model_Calcs!A1174-Sat_Data!$B$5</f>
        <v>32.970352083611118</v>
      </c>
      <c r="J1174">
        <f ca="1">(Earth_Data!$B$1/SQRT(1-Earth_Data!$B$2^2*SIN(RADIANS(User_Model_Calcs!B1174))^2))*COS(RADIANS(User_Model_Calcs!B1174))</f>
        <v>5192.8660193986871</v>
      </c>
      <c r="K1174">
        <f ca="1">((Earth_Data!$B$1*(1-Earth_Data!$B$2^2))/SQRT(1-Earth_Data!$B$2^2*SIN(RADIANS(User_Model_Calcs!B1174))^2))*SIN(RADIANS(User_Model_Calcs!B1174))</f>
        <v>-3690.934621845638</v>
      </c>
      <c r="L1174">
        <f t="shared" ca="1" si="181"/>
        <v>-35.404081942867357</v>
      </c>
      <c r="M1174">
        <f t="shared" ca="1" si="182"/>
        <v>6370.9383828572982</v>
      </c>
      <c r="N1174">
        <f ca="1">SQRT(User_Model_Calcs!M1174^2+Sat_Data!$B$3^2-2*User_Model_Calcs!M1174*Sat_Data!$B$3*COS(RADIANS(L1174))*COS(RADIANS(I1174)))</f>
        <v>38092.279709650669</v>
      </c>
      <c r="O1174">
        <f ca="1">DEGREES(ACOS(((Earth_Data!$B$1+Sat_Data!$B$2)/User_Model_Calcs!N1174)*SQRT(1-COS(RADIANS(User_Model_Calcs!I1174))^2*COS(RADIANS(User_Model_Calcs!B1174))^2)))</f>
        <v>35.977376997383296</v>
      </c>
      <c r="P1174">
        <f t="shared" ca="1" si="179"/>
        <v>48.104685667729235</v>
      </c>
    </row>
    <row r="1175" spans="1:16" x14ac:dyDescent="0.25">
      <c r="A1175" s="5">
        <f t="shared" ca="1" si="183"/>
        <v>141.99555628327235</v>
      </c>
      <c r="B1175">
        <f t="shared" ca="1" si="184"/>
        <v>-34.686750463375063</v>
      </c>
      <c r="C1175" s="6">
        <v>20135.9375</v>
      </c>
      <c r="D1175">
        <f t="shared" ca="1" si="177"/>
        <v>1.2</v>
      </c>
      <c r="E1175" s="1">
        <v>0.65</v>
      </c>
      <c r="F1175">
        <v>19.899999999999999</v>
      </c>
      <c r="G1175">
        <f t="shared" ca="1" si="180"/>
        <v>46.089820015575185</v>
      </c>
      <c r="H1175">
        <f t="shared" ca="1" si="178"/>
        <v>20.349330899689697</v>
      </c>
      <c r="I1175">
        <f ca="1">User_Model_Calcs!A1175-Sat_Data!$B$5</f>
        <v>31.99555628327235</v>
      </c>
      <c r="J1175">
        <f ca="1">(Earth_Data!$B$1/SQRT(1-Earth_Data!$B$2^2*SIN(RADIANS(User_Model_Calcs!B1175))^2))*COS(RADIANS(User_Model_Calcs!B1175))</f>
        <v>5250.283969192069</v>
      </c>
      <c r="K1175">
        <f ca="1">((Earth_Data!$B$1*(1-Earth_Data!$B$2^2))/SQRT(1-Earth_Data!$B$2^2*SIN(RADIANS(User_Model_Calcs!B1175))^2))*SIN(RADIANS(User_Model_Calcs!B1175))</f>
        <v>-3609.3473527861815</v>
      </c>
      <c r="L1175">
        <f t="shared" ca="1" si="181"/>
        <v>-34.506871366538022</v>
      </c>
      <c r="M1175">
        <f t="shared" ca="1" si="182"/>
        <v>6371.2534143777266</v>
      </c>
      <c r="N1175">
        <f ca="1">SQRT(User_Model_Calcs!M1175^2+Sat_Data!$B$3^2-2*User_Model_Calcs!M1175*Sat_Data!$B$3*COS(RADIANS(L1175))*COS(RADIANS(I1175)))</f>
        <v>37985.764080996865</v>
      </c>
      <c r="O1175">
        <f ca="1">DEGREES(ACOS(((Earth_Data!$B$1+Sat_Data!$B$2)/User_Model_Calcs!N1175)*SQRT(1-COS(RADIANS(User_Model_Calcs!I1175))^2*COS(RADIANS(User_Model_Calcs!B1175))^2)))</f>
        <v>37.292207513138955</v>
      </c>
      <c r="P1175">
        <f t="shared" ca="1" si="179"/>
        <v>47.669905254986041</v>
      </c>
    </row>
    <row r="1176" spans="1:16" x14ac:dyDescent="0.25">
      <c r="A1176" s="5">
        <f t="shared" ca="1" si="183"/>
        <v>142.65465442949568</v>
      </c>
      <c r="B1176">
        <f t="shared" ca="1" si="184"/>
        <v>-35.467624785456529</v>
      </c>
      <c r="C1176" s="6">
        <v>20135.9375</v>
      </c>
      <c r="D1176">
        <f t="shared" ca="1" si="177"/>
        <v>1.2</v>
      </c>
      <c r="E1176" s="1">
        <v>0.65</v>
      </c>
      <c r="F1176">
        <v>19.899999999999999</v>
      </c>
      <c r="G1176">
        <f t="shared" ca="1" si="180"/>
        <v>46.089820015575185</v>
      </c>
      <c r="H1176">
        <f t="shared" ca="1" si="178"/>
        <v>14.812012693136261</v>
      </c>
      <c r="I1176">
        <f ca="1">User_Model_Calcs!A1176-Sat_Data!$B$5</f>
        <v>32.654654429495679</v>
      </c>
      <c r="J1176">
        <f ca="1">(Earth_Data!$B$1/SQRT(1-Earth_Data!$B$2^2*SIN(RADIANS(User_Model_Calcs!B1176))^2))*COS(RADIANS(User_Model_Calcs!B1176))</f>
        <v>5200.4988340421705</v>
      </c>
      <c r="K1176">
        <f ca="1">((Earth_Data!$B$1*(1-Earth_Data!$B$2^2))/SQRT(1-Earth_Data!$B$2^2*SIN(RADIANS(User_Model_Calcs!B1176))^2))*SIN(RADIANS(User_Model_Calcs!B1176))</f>
        <v>-3680.2443988354275</v>
      </c>
      <c r="L1176">
        <f t="shared" ca="1" si="181"/>
        <v>-35.285951587644263</v>
      </c>
      <c r="M1176">
        <f t="shared" ca="1" si="182"/>
        <v>6370.9800625989656</v>
      </c>
      <c r="N1176">
        <f ca="1">SQRT(User_Model_Calcs!M1176^2+Sat_Data!$B$3^2-2*User_Model_Calcs!M1176*Sat_Data!$B$3*COS(RADIANS(L1176))*COS(RADIANS(I1176)))</f>
        <v>38068.003402808856</v>
      </c>
      <c r="O1176">
        <f ca="1">DEGREES(ACOS(((Earth_Data!$B$1+Sat_Data!$B$2)/User_Model_Calcs!N1176)*SQRT(1-COS(RADIANS(User_Model_Calcs!I1176))^2*COS(RADIANS(User_Model_Calcs!B1176))^2)))</f>
        <v>36.274324147682449</v>
      </c>
      <c r="P1176">
        <f t="shared" ca="1" si="179"/>
        <v>47.842418582145953</v>
      </c>
    </row>
    <row r="1177" spans="1:16" x14ac:dyDescent="0.25">
      <c r="A1177" s="5">
        <f t="shared" ca="1" si="183"/>
        <v>143.30472733219807</v>
      </c>
      <c r="B1177">
        <f t="shared" ca="1" si="184"/>
        <v>-36.048889112056138</v>
      </c>
      <c r="C1177" s="6">
        <v>20135.9375</v>
      </c>
      <c r="D1177">
        <f t="shared" ca="1" si="177"/>
        <v>0.75</v>
      </c>
      <c r="E1177" s="1">
        <v>0.65</v>
      </c>
      <c r="F1177">
        <v>19.899999999999999</v>
      </c>
      <c r="G1177">
        <f t="shared" ca="1" si="180"/>
        <v>42.007420362456692</v>
      </c>
      <c r="H1177">
        <f t="shared" ca="1" si="178"/>
        <v>18.131139109302346</v>
      </c>
      <c r="I1177">
        <f ca="1">User_Model_Calcs!A1177-Sat_Data!$B$5</f>
        <v>33.30472733219807</v>
      </c>
      <c r="J1177">
        <f ca="1">(Earth_Data!$B$1/SQRT(1-Earth_Data!$B$2^2*SIN(RADIANS(User_Model_Calcs!B1177))^2))*COS(RADIANS(User_Model_Calcs!B1177))</f>
        <v>5162.8108884699022</v>
      </c>
      <c r="K1177">
        <f ca="1">((Earth_Data!$B$1*(1-Earth_Data!$B$2^2))/SQRT(1-Earth_Data!$B$2^2*SIN(RADIANS(User_Model_Calcs!B1177))^2))*SIN(RADIANS(User_Model_Calcs!B1177))</f>
        <v>-3732.5803407051644</v>
      </c>
      <c r="L1177">
        <f t="shared" ca="1" si="181"/>
        <v>-35.865967694396254</v>
      </c>
      <c r="M1177">
        <f t="shared" ca="1" si="182"/>
        <v>6370.7748563202313</v>
      </c>
      <c r="N1177">
        <f ca="1">SQRT(User_Model_Calcs!M1177^2+Sat_Data!$B$3^2-2*User_Model_Calcs!M1177*Sat_Data!$B$3*COS(RADIANS(L1177))*COS(RADIANS(I1177)))</f>
        <v>38138.365748654353</v>
      </c>
      <c r="O1177">
        <f ca="1">DEGREES(ACOS(((Earth_Data!$B$1+Sat_Data!$B$2)/User_Model_Calcs!N1177)*SQRT(1-COS(RADIANS(User_Model_Calcs!I1177))^2*COS(RADIANS(User_Model_Calcs!B1177))^2)))</f>
        <v>35.416169221615561</v>
      </c>
      <c r="P1177">
        <f t="shared" ca="1" si="179"/>
        <v>48.148971943829672</v>
      </c>
    </row>
    <row r="1178" spans="1:16" x14ac:dyDescent="0.25">
      <c r="A1178" s="5">
        <f t="shared" ca="1" si="183"/>
        <v>141.27882251461136</v>
      </c>
      <c r="B1178">
        <f t="shared" ca="1" si="184"/>
        <v>-33.521915823965386</v>
      </c>
      <c r="C1178" s="6">
        <v>20135.9375</v>
      </c>
      <c r="D1178">
        <f t="shared" ca="1" si="177"/>
        <v>1.2</v>
      </c>
      <c r="E1178" s="1">
        <v>0.65</v>
      </c>
      <c r="F1178">
        <v>19.899999999999999</v>
      </c>
      <c r="G1178">
        <f t="shared" ca="1" si="180"/>
        <v>46.089820015575185</v>
      </c>
      <c r="H1178">
        <f t="shared" ca="1" si="178"/>
        <v>22.64176507175365</v>
      </c>
      <c r="I1178">
        <f ca="1">User_Model_Calcs!A1178-Sat_Data!$B$5</f>
        <v>31.278822514611363</v>
      </c>
      <c r="J1178">
        <f ca="1">(Earth_Data!$B$1/SQRT(1-Earth_Data!$B$2^2*SIN(RADIANS(User_Model_Calcs!B1178))^2))*COS(RADIANS(User_Model_Calcs!B1178))</f>
        <v>5322.7301724714462</v>
      </c>
      <c r="K1178">
        <f ca="1">((Earth_Data!$B$1*(1-Earth_Data!$B$2^2))/SQRT(1-Earth_Data!$B$2^2*SIN(RADIANS(User_Model_Calcs!B1178))^2))*SIN(RADIANS(User_Model_Calcs!B1178))</f>
        <v>-3502.3622611920014</v>
      </c>
      <c r="L1178">
        <f t="shared" ca="1" si="181"/>
        <v>-33.344960030010725</v>
      </c>
      <c r="M1178">
        <f t="shared" ca="1" si="182"/>
        <v>6371.6558207078215</v>
      </c>
      <c r="N1178">
        <f ca="1">SQRT(User_Model_Calcs!M1178^2+Sat_Data!$B$3^2-2*User_Model_Calcs!M1178*Sat_Data!$B$3*COS(RADIANS(L1178))*COS(RADIANS(I1178)))</f>
        <v>37878.714091634247</v>
      </c>
      <c r="O1178">
        <f ca="1">DEGREES(ACOS(((Earth_Data!$B$1+Sat_Data!$B$2)/User_Model_Calcs!N1178)*SQRT(1-COS(RADIANS(User_Model_Calcs!I1178))^2*COS(RADIANS(User_Model_Calcs!B1178))^2)))</f>
        <v>38.642698434623448</v>
      </c>
      <c r="P1178">
        <f t="shared" ca="1" si="179"/>
        <v>47.727338547180892</v>
      </c>
    </row>
    <row r="1179" spans="1:16" x14ac:dyDescent="0.25">
      <c r="A1179" s="5">
        <f t="shared" ca="1" si="183"/>
        <v>142.28229984562523</v>
      </c>
      <c r="B1179">
        <f t="shared" ca="1" si="184"/>
        <v>-35.939068066295846</v>
      </c>
      <c r="C1179" s="6">
        <v>20135.9375</v>
      </c>
      <c r="D1179">
        <f t="shared" ca="1" si="177"/>
        <v>1.2</v>
      </c>
      <c r="E1179" s="1">
        <v>0.65</v>
      </c>
      <c r="F1179">
        <v>19.899999999999999</v>
      </c>
      <c r="G1179">
        <f t="shared" ca="1" si="180"/>
        <v>46.089820015575185</v>
      </c>
      <c r="H1179">
        <f t="shared" ca="1" si="178"/>
        <v>18.362011294042674</v>
      </c>
      <c r="I1179">
        <f ca="1">User_Model_Calcs!A1179-Sat_Data!$B$5</f>
        <v>32.282299845625232</v>
      </c>
      <c r="J1179">
        <f ca="1">(Earth_Data!$B$1/SQRT(1-Earth_Data!$B$2^2*SIN(RADIANS(User_Model_Calcs!B1179))^2))*COS(RADIANS(User_Model_Calcs!B1179))</f>
        <v>5169.9723826761519</v>
      </c>
      <c r="K1179">
        <f ca="1">((Earth_Data!$B$1*(1-Earth_Data!$B$2^2))/SQRT(1-Earth_Data!$B$2^2*SIN(RADIANS(User_Model_Calcs!B1179))^2))*SIN(RADIANS(User_Model_Calcs!B1179))</f>
        <v>-3722.7212108802942</v>
      </c>
      <c r="L1179">
        <f t="shared" ca="1" si="181"/>
        <v>-35.756376744691792</v>
      </c>
      <c r="M1179">
        <f t="shared" ca="1" si="182"/>
        <v>6370.8137354322462</v>
      </c>
      <c r="N1179">
        <f ca="1">SQRT(User_Model_Calcs!M1179^2+Sat_Data!$B$3^2-2*User_Model_Calcs!M1179*Sat_Data!$B$3*COS(RADIANS(L1179))*COS(RADIANS(I1179)))</f>
        <v>38076.463770867893</v>
      </c>
      <c r="O1179">
        <f ca="1">DEGREES(ACOS(((Earth_Data!$B$1+Sat_Data!$B$2)/User_Model_Calcs!N1179)*SQRT(1-COS(RADIANS(User_Model_Calcs!I1179))^2*COS(RADIANS(User_Model_Calcs!B1179))^2)))</f>
        <v>36.168673283554106</v>
      </c>
      <c r="P1179">
        <f t="shared" ca="1" si="179"/>
        <v>47.106124451492889</v>
      </c>
    </row>
    <row r="1180" spans="1:16" x14ac:dyDescent="0.25">
      <c r="A1180" s="5">
        <f ca="1">142.56313432703+(RAND()*8-4)</f>
        <v>141.22236149614432</v>
      </c>
      <c r="B1180">
        <f ca="1">-34.4534087301148+(RAND()*8-4)</f>
        <v>-34.637784434751268</v>
      </c>
      <c r="C1180" s="6">
        <v>20135.9375</v>
      </c>
      <c r="D1180">
        <f t="shared" ca="1" si="177"/>
        <v>0.75</v>
      </c>
      <c r="E1180" s="1">
        <v>0.65</v>
      </c>
      <c r="F1180">
        <v>19.899999999999999</v>
      </c>
      <c r="G1180">
        <f t="shared" ca="1" si="180"/>
        <v>42.007420362456692</v>
      </c>
      <c r="H1180">
        <f t="shared" ca="1" si="178"/>
        <v>19.981148080820748</v>
      </c>
      <c r="I1180">
        <f ca="1">User_Model_Calcs!A1180-Sat_Data!$B$5</f>
        <v>31.222361496144316</v>
      </c>
      <c r="J1180">
        <f ca="1">(Earth_Data!$B$1/SQRT(1-Earth_Data!$B$2^2*SIN(RADIANS(User_Model_Calcs!B1180))^2))*COS(RADIANS(User_Model_Calcs!B1180))</f>
        <v>5253.3733647829713</v>
      </c>
      <c r="K1180">
        <f ca="1">((Earth_Data!$B$1*(1-Earth_Data!$B$2^2))/SQRT(1-Earth_Data!$B$2^2*SIN(RADIANS(User_Model_Calcs!B1180))^2))*SIN(RADIANS(User_Model_Calcs!B1180))</f>
        <v>-3604.8794150455469</v>
      </c>
      <c r="L1180">
        <f t="shared" ca="1" si="181"/>
        <v>-34.458022291585522</v>
      </c>
      <c r="M1180">
        <f t="shared" ca="1" si="182"/>
        <v>6371.2704625396564</v>
      </c>
      <c r="N1180">
        <f ca="1">SQRT(User_Model_Calcs!M1180^2+Sat_Data!$B$3^2-2*User_Model_Calcs!M1180*Sat_Data!$B$3*COS(RADIANS(L1180))*COS(RADIANS(I1180)))</f>
        <v>37941.589647814821</v>
      </c>
      <c r="O1180">
        <f ca="1">DEGREES(ACOS(((Earth_Data!$B$1+Sat_Data!$B$2)/User_Model_Calcs!N1180)*SQRT(1-COS(RADIANS(User_Model_Calcs!I1180))^2*COS(RADIANS(User_Model_Calcs!B1180))^2)))</f>
        <v>37.8439099291246</v>
      </c>
      <c r="P1180">
        <f t="shared" ca="1" si="179"/>
        <v>46.841772094434369</v>
      </c>
    </row>
    <row r="1181" spans="1:16" x14ac:dyDescent="0.25">
      <c r="A1181" s="5">
        <f t="shared" ref="A1181:A1200" ca="1" si="185">142.56313432703+(RAND()*8-4)</f>
        <v>141.19975858804827</v>
      </c>
      <c r="B1181">
        <f t="shared" ref="B1181:B1201" ca="1" si="186">-34.4534087301148+(RAND()*8-4)</f>
        <v>-33.793990356286862</v>
      </c>
      <c r="C1181" s="6">
        <v>20135.9375</v>
      </c>
      <c r="D1181">
        <f t="shared" ca="1" si="177"/>
        <v>1.2</v>
      </c>
      <c r="E1181" s="1">
        <v>0.65</v>
      </c>
      <c r="F1181">
        <v>19.899999999999999</v>
      </c>
      <c r="G1181">
        <f t="shared" ca="1" si="180"/>
        <v>46.089820015575185</v>
      </c>
      <c r="H1181">
        <f t="shared" ca="1" si="178"/>
        <v>14.226430120423673</v>
      </c>
      <c r="I1181">
        <f ca="1">User_Model_Calcs!A1181-Sat_Data!$B$5</f>
        <v>31.199758588048269</v>
      </c>
      <c r="J1181">
        <f ca="1">(Earth_Data!$B$1/SQRT(1-Earth_Data!$B$2^2*SIN(RADIANS(User_Model_Calcs!B1181))^2))*COS(RADIANS(User_Model_Calcs!B1181))</f>
        <v>5306.004803531222</v>
      </c>
      <c r="K1181">
        <f ca="1">((Earth_Data!$B$1*(1-Earth_Data!$B$2^2))/SQRT(1-Earth_Data!$B$2^2*SIN(RADIANS(User_Model_Calcs!B1181))^2))*SIN(RADIANS(User_Model_Calcs!B1181))</f>
        <v>-3527.480806786723</v>
      </c>
      <c r="L1181">
        <f t="shared" ca="1" si="181"/>
        <v>-33.616325487815665</v>
      </c>
      <c r="M1181">
        <f t="shared" ca="1" si="182"/>
        <v>6371.5624314092001</v>
      </c>
      <c r="N1181">
        <f ca="1">SQRT(User_Model_Calcs!M1181^2+Sat_Data!$B$3^2-2*User_Model_Calcs!M1181*Sat_Data!$B$3*COS(RADIANS(L1181))*COS(RADIANS(I1181)))</f>
        <v>37890.381299895722</v>
      </c>
      <c r="O1181">
        <f ca="1">DEGREES(ACOS(((Earth_Data!$B$1+Sat_Data!$B$2)/User_Model_Calcs!N1181)*SQRT(1-COS(RADIANS(User_Model_Calcs!I1181))^2*COS(RADIANS(User_Model_Calcs!B1181))^2)))</f>
        <v>38.493385161545163</v>
      </c>
      <c r="P1181">
        <f t="shared" ca="1" si="179"/>
        <v>47.435072394264544</v>
      </c>
    </row>
    <row r="1182" spans="1:16" x14ac:dyDescent="0.25">
      <c r="A1182" s="5">
        <f t="shared" ca="1" si="185"/>
        <v>146.24165271176818</v>
      </c>
      <c r="B1182">
        <f t="shared" ca="1" si="186"/>
        <v>-35.333164583281118</v>
      </c>
      <c r="C1182" s="6">
        <v>20135.9375</v>
      </c>
      <c r="D1182">
        <f t="shared" ca="1" si="177"/>
        <v>0.75</v>
      </c>
      <c r="E1182" s="1">
        <v>0.65</v>
      </c>
      <c r="F1182">
        <v>19.899999999999999</v>
      </c>
      <c r="G1182">
        <f t="shared" ca="1" si="180"/>
        <v>42.007420362456692</v>
      </c>
      <c r="H1182">
        <f t="shared" ca="1" si="178"/>
        <v>20.817284504996834</v>
      </c>
      <c r="I1182">
        <f ca="1">User_Model_Calcs!A1182-Sat_Data!$B$5</f>
        <v>36.241652711768182</v>
      </c>
      <c r="J1182">
        <f ca="1">(Earth_Data!$B$1/SQRT(1-Earth_Data!$B$2^2*SIN(RADIANS(User_Model_Calcs!B1182))^2))*COS(RADIANS(User_Model_Calcs!B1182))</f>
        <v>5209.140682496396</v>
      </c>
      <c r="K1182">
        <f ca="1">((Earth_Data!$B$1*(1-Earth_Data!$B$2^2))/SQRT(1-Earth_Data!$B$2^2*SIN(RADIANS(User_Model_Calcs!B1182))^2))*SIN(RADIANS(User_Model_Calcs!B1182))</f>
        <v>-3668.0843142531621</v>
      </c>
      <c r="L1182">
        <f t="shared" ca="1" si="181"/>
        <v>-35.15179076408716</v>
      </c>
      <c r="M1182">
        <f t="shared" ca="1" si="182"/>
        <v>6371.027325832868</v>
      </c>
      <c r="N1182">
        <f ca="1">SQRT(User_Model_Calcs!M1182^2+Sat_Data!$B$3^2-2*User_Model_Calcs!M1182*Sat_Data!$B$3*COS(RADIANS(L1182))*COS(RADIANS(I1182)))</f>
        <v>38263.737158531781</v>
      </c>
      <c r="O1182">
        <f ca="1">DEGREES(ACOS(((Earth_Data!$B$1+Sat_Data!$B$2)/User_Model_Calcs!N1182)*SQRT(1-COS(RADIANS(User_Model_Calcs!I1182))^2*COS(RADIANS(User_Model_Calcs!B1182))^2)))</f>
        <v>33.92125657420587</v>
      </c>
      <c r="P1182">
        <f t="shared" ca="1" si="179"/>
        <v>51.727141764971272</v>
      </c>
    </row>
    <row r="1183" spans="1:16" x14ac:dyDescent="0.25">
      <c r="A1183" s="5">
        <f t="shared" ca="1" si="185"/>
        <v>139.27892114207677</v>
      </c>
      <c r="B1183">
        <f t="shared" ca="1" si="186"/>
        <v>-34.691246954687536</v>
      </c>
      <c r="C1183" s="6">
        <v>20135.9375</v>
      </c>
      <c r="D1183">
        <f t="shared" ca="1" si="177"/>
        <v>3</v>
      </c>
      <c r="E1183" s="1">
        <v>0.65</v>
      </c>
      <c r="F1183">
        <v>19.899999999999999</v>
      </c>
      <c r="G1183">
        <f t="shared" ca="1" si="180"/>
        <v>54.048620189015942</v>
      </c>
      <c r="H1183">
        <f t="shared" ca="1" si="178"/>
        <v>14.104840008100815</v>
      </c>
      <c r="I1183">
        <f ca="1">User_Model_Calcs!A1183-Sat_Data!$B$5</f>
        <v>29.278921142076769</v>
      </c>
      <c r="J1183">
        <f ca="1">(Earth_Data!$B$1/SQRT(1-Earth_Data!$B$2^2*SIN(RADIANS(User_Model_Calcs!B1183))^2))*COS(RADIANS(User_Model_Calcs!B1183))</f>
        <v>5250.0000810808215</v>
      </c>
      <c r="K1183">
        <f ca="1">((Earth_Data!$B$1*(1-Earth_Data!$B$2^2))/SQRT(1-Earth_Data!$B$2^2*SIN(RADIANS(User_Model_Calcs!B1183))^2))*SIN(RADIANS(User_Model_Calcs!B1183))</f>
        <v>-3609.7575075287732</v>
      </c>
      <c r="L1183">
        <f t="shared" ca="1" si="181"/>
        <v>-34.511357144381108</v>
      </c>
      <c r="M1183">
        <f t="shared" ca="1" si="182"/>
        <v>6371.2518483033591</v>
      </c>
      <c r="N1183">
        <f ca="1">SQRT(User_Model_Calcs!M1183^2+Sat_Data!$B$3^2-2*User_Model_Calcs!M1183*Sat_Data!$B$3*COS(RADIANS(L1183))*COS(RADIANS(I1183)))</f>
        <v>37844.977595598233</v>
      </c>
      <c r="O1183">
        <f ca="1">DEGREES(ACOS(((Earth_Data!$B$1+Sat_Data!$B$2)/User_Model_Calcs!N1183)*SQRT(1-COS(RADIANS(User_Model_Calcs!I1183))^2*COS(RADIANS(User_Model_Calcs!B1183))^2)))</f>
        <v>39.066925912699432</v>
      </c>
      <c r="P1183">
        <f t="shared" ca="1" si="179"/>
        <v>44.570801277896017</v>
      </c>
    </row>
    <row r="1184" spans="1:16" x14ac:dyDescent="0.25">
      <c r="A1184" s="5">
        <f t="shared" ca="1" si="185"/>
        <v>140.88570437550024</v>
      </c>
      <c r="B1184">
        <f t="shared" ca="1" si="186"/>
        <v>-34.742086984606772</v>
      </c>
      <c r="C1184" s="6">
        <v>20135.9375</v>
      </c>
      <c r="D1184">
        <f t="shared" ca="1" si="177"/>
        <v>3</v>
      </c>
      <c r="E1184" s="1">
        <v>0.65</v>
      </c>
      <c r="F1184">
        <v>19.899999999999999</v>
      </c>
      <c r="G1184">
        <f t="shared" ca="1" si="180"/>
        <v>54.048620189015942</v>
      </c>
      <c r="H1184">
        <f t="shared" ca="1" si="178"/>
        <v>21.897885463541499</v>
      </c>
      <c r="I1184">
        <f ca="1">User_Model_Calcs!A1184-Sat_Data!$B$5</f>
        <v>30.885704375500239</v>
      </c>
      <c r="J1184">
        <f ca="1">(Earth_Data!$B$1/SQRT(1-Earth_Data!$B$2^2*SIN(RADIANS(User_Model_Calcs!B1184))^2))*COS(RADIANS(User_Model_Calcs!B1184))</f>
        <v>5246.7880181088394</v>
      </c>
      <c r="K1184">
        <f ca="1">((Earth_Data!$B$1*(1-Earth_Data!$B$2^2))/SQRT(1-Earth_Data!$B$2^2*SIN(RADIANS(User_Model_Calcs!B1184))^2))*SIN(RADIANS(User_Model_Calcs!B1184))</f>
        <v>-3614.3934336279663</v>
      </c>
      <c r="L1184">
        <f t="shared" ca="1" si="181"/>
        <v>-34.562076348674267</v>
      </c>
      <c r="M1184">
        <f t="shared" ca="1" si="182"/>
        <v>6371.2341347672545</v>
      </c>
      <c r="N1184">
        <f ca="1">SQRT(User_Model_Calcs!M1184^2+Sat_Data!$B$3^2-2*User_Model_Calcs!M1184*Sat_Data!$B$3*COS(RADIANS(L1184))*COS(RADIANS(I1184)))</f>
        <v>37930.16727808275</v>
      </c>
      <c r="O1184">
        <f ca="1">DEGREES(ACOS(((Earth_Data!$B$1+Sat_Data!$B$2)/User_Model_Calcs!N1184)*SQRT(1-COS(RADIANS(User_Model_Calcs!I1184))^2*COS(RADIANS(User_Model_Calcs!B1184))^2)))</f>
        <v>37.986787380237267</v>
      </c>
      <c r="P1184">
        <f t="shared" ca="1" si="179"/>
        <v>46.386246623144402</v>
      </c>
    </row>
    <row r="1185" spans="1:16" x14ac:dyDescent="0.25">
      <c r="A1185" s="5">
        <f t="shared" ca="1" si="185"/>
        <v>143.64478593588294</v>
      </c>
      <c r="B1185">
        <f t="shared" ca="1" si="186"/>
        <v>-32.832518234228573</v>
      </c>
      <c r="C1185" s="6">
        <v>20135.9375</v>
      </c>
      <c r="D1185">
        <f t="shared" ca="1" si="177"/>
        <v>3</v>
      </c>
      <c r="E1185" s="1">
        <v>0.65</v>
      </c>
      <c r="F1185">
        <v>19.899999999999999</v>
      </c>
      <c r="G1185">
        <f t="shared" ca="1" si="180"/>
        <v>54.048620189015942</v>
      </c>
      <c r="H1185">
        <f t="shared" ca="1" si="178"/>
        <v>17.428229147539302</v>
      </c>
      <c r="I1185">
        <f ca="1">User_Model_Calcs!A1185-Sat_Data!$B$5</f>
        <v>33.644785935882936</v>
      </c>
      <c r="J1185">
        <f ca="1">(Earth_Data!$B$1/SQRT(1-Earth_Data!$B$2^2*SIN(RADIANS(User_Model_Calcs!B1185))^2))*COS(RADIANS(User_Model_Calcs!B1185))</f>
        <v>5364.5708808581139</v>
      </c>
      <c r="K1185">
        <f ca="1">((Earth_Data!$B$1*(1-Earth_Data!$B$2^2))/SQRT(1-Earth_Data!$B$2^2*SIN(RADIANS(User_Model_Calcs!B1185))^2))*SIN(RADIANS(User_Model_Calcs!B1185))</f>
        <v>-3438.3674481364255</v>
      </c>
      <c r="L1185">
        <f t="shared" ca="1" si="181"/>
        <v>-32.657430156343963</v>
      </c>
      <c r="M1185">
        <f t="shared" ca="1" si="182"/>
        <v>6371.8907275749007</v>
      </c>
      <c r="N1185">
        <f ca="1">SQRT(User_Model_Calcs!M1185^2+Sat_Data!$B$3^2-2*User_Model_Calcs!M1185*Sat_Data!$B$3*COS(RADIANS(L1185))*COS(RADIANS(I1185)))</f>
        <v>37971.178406602281</v>
      </c>
      <c r="O1185">
        <f ca="1">DEGREES(ACOS(((Earth_Data!$B$1+Sat_Data!$B$2)/User_Model_Calcs!N1185)*SQRT(1-COS(RADIANS(User_Model_Calcs!I1185))^2*COS(RADIANS(User_Model_Calcs!B1185))^2)))</f>
        <v>37.482487258760685</v>
      </c>
      <c r="P1185">
        <f t="shared" ca="1" si="179"/>
        <v>50.83125852804077</v>
      </c>
    </row>
    <row r="1186" spans="1:16" x14ac:dyDescent="0.25">
      <c r="A1186" s="5">
        <f t="shared" ca="1" si="185"/>
        <v>145.41214242778193</v>
      </c>
      <c r="B1186">
        <f t="shared" ca="1" si="186"/>
        <v>-37.346819043849557</v>
      </c>
      <c r="C1186" s="6">
        <v>20135.9375</v>
      </c>
      <c r="D1186">
        <f t="shared" ca="1" si="177"/>
        <v>1.2</v>
      </c>
      <c r="E1186" s="1">
        <v>0.65</v>
      </c>
      <c r="F1186">
        <v>19.899999999999999</v>
      </c>
      <c r="G1186">
        <f t="shared" ca="1" si="180"/>
        <v>46.089820015575185</v>
      </c>
      <c r="H1186">
        <f t="shared" ca="1" si="178"/>
        <v>21.825551829902579</v>
      </c>
      <c r="I1186">
        <f ca="1">User_Model_Calcs!A1186-Sat_Data!$B$5</f>
        <v>35.41214242778193</v>
      </c>
      <c r="J1186">
        <f ca="1">(Earth_Data!$B$1/SQRT(1-Earth_Data!$B$2^2*SIN(RADIANS(User_Model_Calcs!B1186))^2))*COS(RADIANS(User_Model_Calcs!B1186))</f>
        <v>5076.7387005930414</v>
      </c>
      <c r="K1186">
        <f ca="1">((Earth_Data!$B$1*(1-Earth_Data!$B$2^2))/SQRT(1-Earth_Data!$B$2^2*SIN(RADIANS(User_Model_Calcs!B1186))^2))*SIN(RADIANS(User_Model_Calcs!B1186))</f>
        <v>-3848.0639666390007</v>
      </c>
      <c r="L1186">
        <f t="shared" ca="1" si="181"/>
        <v>-37.161382113454167</v>
      </c>
      <c r="M1186">
        <f t="shared" ca="1" si="182"/>
        <v>6370.3117761570038</v>
      </c>
      <c r="N1186">
        <f ca="1">SQRT(User_Model_Calcs!M1186^2+Sat_Data!$B$3^2-2*User_Model_Calcs!M1186*Sat_Data!$B$3*COS(RADIANS(L1186))*COS(RADIANS(I1186)))</f>
        <v>38333.818283149609</v>
      </c>
      <c r="O1186">
        <f ca="1">DEGREES(ACOS(((Earth_Data!$B$1+Sat_Data!$B$2)/User_Model_Calcs!N1186)*SQRT(1-COS(RADIANS(User_Model_Calcs!I1186))^2*COS(RADIANS(User_Model_Calcs!B1186))^2)))</f>
        <v>33.088661811333687</v>
      </c>
      <c r="P1186">
        <f t="shared" ca="1" si="179"/>
        <v>49.527866584570113</v>
      </c>
    </row>
    <row r="1187" spans="1:16" x14ac:dyDescent="0.25">
      <c r="A1187" s="5">
        <f t="shared" ca="1" si="185"/>
        <v>145.39249903467751</v>
      </c>
      <c r="B1187">
        <f t="shared" ca="1" si="186"/>
        <v>-31.561996761314134</v>
      </c>
      <c r="C1187" s="6">
        <v>20135.9375</v>
      </c>
      <c r="D1187">
        <f t="shared" ca="1" si="177"/>
        <v>1.2</v>
      </c>
      <c r="E1187" s="1">
        <v>0.65</v>
      </c>
      <c r="F1187">
        <v>19.899999999999999</v>
      </c>
      <c r="G1187">
        <f t="shared" ca="1" si="180"/>
        <v>46.089820015575185</v>
      </c>
      <c r="H1187">
        <f t="shared" ca="1" si="178"/>
        <v>15.993817756080942</v>
      </c>
      <c r="I1187">
        <f ca="1">User_Model_Calcs!A1187-Sat_Data!$B$5</f>
        <v>35.392499034677513</v>
      </c>
      <c r="J1187">
        <f ca="1">(Earth_Data!$B$1/SQRT(1-Earth_Data!$B$2^2*SIN(RADIANS(User_Model_Calcs!B1187))^2))*COS(RADIANS(User_Model_Calcs!B1187))</f>
        <v>5439.6398446102858</v>
      </c>
      <c r="K1187">
        <f ca="1">((Earth_Data!$B$1*(1-Earth_Data!$B$2^2))/SQRT(1-Earth_Data!$B$2^2*SIN(RADIANS(User_Model_Calcs!B1187))^2))*SIN(RADIANS(User_Model_Calcs!B1187))</f>
        <v>-3319.1473999142627</v>
      </c>
      <c r="L1187">
        <f t="shared" ca="1" si="181"/>
        <v>-31.390614431334338</v>
      </c>
      <c r="M1187">
        <f t="shared" ca="1" si="182"/>
        <v>6372.3167766071883</v>
      </c>
      <c r="N1187">
        <f ca="1">SQRT(User_Model_Calcs!M1187^2+Sat_Data!$B$3^2-2*User_Model_Calcs!M1187*Sat_Data!$B$3*COS(RADIANS(L1187))*COS(RADIANS(I1187)))</f>
        <v>38006.24431494531</v>
      </c>
      <c r="O1187">
        <f ca="1">DEGREES(ACOS(((Earth_Data!$B$1+Sat_Data!$B$2)/User_Model_Calcs!N1187)*SQRT(1-COS(RADIANS(User_Model_Calcs!I1187))^2*COS(RADIANS(User_Model_Calcs!B1187))^2)))</f>
        <v>37.052542688920113</v>
      </c>
      <c r="P1187">
        <f t="shared" ca="1" si="179"/>
        <v>53.619850817122547</v>
      </c>
    </row>
    <row r="1188" spans="1:16" x14ac:dyDescent="0.25">
      <c r="A1188" s="5">
        <f t="shared" ca="1" si="185"/>
        <v>143.77779417814182</v>
      </c>
      <c r="B1188">
        <f t="shared" ca="1" si="186"/>
        <v>-32.190372625984907</v>
      </c>
      <c r="C1188" s="6">
        <v>20135.9375</v>
      </c>
      <c r="D1188">
        <f t="shared" ca="1" si="177"/>
        <v>3</v>
      </c>
      <c r="E1188" s="1">
        <v>0.65</v>
      </c>
      <c r="F1188">
        <v>19.899999999999999</v>
      </c>
      <c r="G1188">
        <f t="shared" ca="1" si="180"/>
        <v>54.048620189015942</v>
      </c>
      <c r="H1188">
        <f t="shared" ca="1" si="178"/>
        <v>19.214198357136262</v>
      </c>
      <c r="I1188">
        <f ca="1">User_Model_Calcs!A1188-Sat_Data!$B$5</f>
        <v>33.777794178141818</v>
      </c>
      <c r="J1188">
        <f ca="1">(Earth_Data!$B$1/SQRT(1-Earth_Data!$B$2^2*SIN(RADIANS(User_Model_Calcs!B1188))^2))*COS(RADIANS(User_Model_Calcs!B1188))</f>
        <v>5402.8444765649683</v>
      </c>
      <c r="K1188">
        <f ca="1">((Earth_Data!$B$1*(1-Earth_Data!$B$2^2))/SQRT(1-Earth_Data!$B$2^2*SIN(RADIANS(User_Model_Calcs!B1188))^2))*SIN(RADIANS(User_Model_Calcs!B1188))</f>
        <v>-3378.3164248378075</v>
      </c>
      <c r="L1188">
        <f t="shared" ca="1" si="181"/>
        <v>-32.017115095584835</v>
      </c>
      <c r="M1188">
        <f t="shared" ca="1" si="182"/>
        <v>6372.1072106703832</v>
      </c>
      <c r="N1188">
        <f ca="1">SQRT(User_Model_Calcs!M1188^2+Sat_Data!$B$3^2-2*User_Model_Calcs!M1188*Sat_Data!$B$3*COS(RADIANS(L1188))*COS(RADIANS(I1188)))</f>
        <v>37943.553745851641</v>
      </c>
      <c r="O1188">
        <f ca="1">DEGREES(ACOS(((Earth_Data!$B$1+Sat_Data!$B$2)/User_Model_Calcs!N1188)*SQRT(1-COS(RADIANS(User_Model_Calcs!I1188))^2*COS(RADIANS(User_Model_Calcs!B1188))^2)))</f>
        <v>37.830837538567557</v>
      </c>
      <c r="P1188">
        <f t="shared" ca="1" si="179"/>
        <v>51.46421234922564</v>
      </c>
    </row>
    <row r="1189" spans="1:16" x14ac:dyDescent="0.25">
      <c r="A1189" s="5">
        <f t="shared" ca="1" si="185"/>
        <v>141.42197331637161</v>
      </c>
      <c r="B1189">
        <f t="shared" ca="1" si="186"/>
        <v>-30.500834412347562</v>
      </c>
      <c r="C1189" s="6">
        <v>20135.9375</v>
      </c>
      <c r="D1189">
        <f t="shared" ca="1" si="177"/>
        <v>0.75</v>
      </c>
      <c r="E1189" s="1">
        <v>0.65</v>
      </c>
      <c r="F1189">
        <v>19.899999999999999</v>
      </c>
      <c r="G1189">
        <f t="shared" ca="1" si="180"/>
        <v>42.007420362456692</v>
      </c>
      <c r="H1189">
        <f t="shared" ca="1" si="178"/>
        <v>15.665443877934914</v>
      </c>
      <c r="I1189">
        <f ca="1">User_Model_Calcs!A1189-Sat_Data!$B$5</f>
        <v>31.421973316371606</v>
      </c>
      <c r="J1189">
        <f ca="1">(Earth_Data!$B$1/SQRT(1-Earth_Data!$B$2^2*SIN(RADIANS(User_Model_Calcs!B1189))^2))*COS(RADIANS(User_Model_Calcs!B1189))</f>
        <v>5500.2891037666259</v>
      </c>
      <c r="K1189">
        <f ca="1">((Earth_Data!$B$1*(1-Earth_Data!$B$2^2))/SQRT(1-Earth_Data!$B$2^2*SIN(RADIANS(User_Model_Calcs!B1189))^2))*SIN(RADIANS(User_Model_Calcs!B1189))</f>
        <v>-3218.3353889746372</v>
      </c>
      <c r="L1189">
        <f t="shared" ca="1" si="181"/>
        <v>-30.332804645239339</v>
      </c>
      <c r="M1189">
        <f t="shared" ca="1" si="182"/>
        <v>6372.6652902016122</v>
      </c>
      <c r="N1189">
        <f ca="1">SQRT(User_Model_Calcs!M1189^2+Sat_Data!$B$3^2-2*User_Model_Calcs!M1189*Sat_Data!$B$3*COS(RADIANS(L1189))*COS(RADIANS(I1189)))</f>
        <v>37717.580442492719</v>
      </c>
      <c r="O1189">
        <f ca="1">DEGREES(ACOS(((Earth_Data!$B$1+Sat_Data!$B$2)/User_Model_Calcs!N1189)*SQRT(1-COS(RADIANS(User_Model_Calcs!I1189))^2*COS(RADIANS(User_Model_Calcs!B1189))^2)))</f>
        <v>40.739647211257733</v>
      </c>
      <c r="P1189">
        <f t="shared" ca="1" si="179"/>
        <v>50.280697455380562</v>
      </c>
    </row>
    <row r="1190" spans="1:16" x14ac:dyDescent="0.25">
      <c r="A1190" s="5">
        <f t="shared" ca="1" si="185"/>
        <v>141.65968405165933</v>
      </c>
      <c r="B1190">
        <f t="shared" ca="1" si="186"/>
        <v>-34.385159388740512</v>
      </c>
      <c r="C1190" s="6">
        <v>20135.9375</v>
      </c>
      <c r="D1190">
        <f t="shared" ca="1" si="177"/>
        <v>1.2</v>
      </c>
      <c r="E1190" s="1">
        <v>0.65</v>
      </c>
      <c r="F1190">
        <v>19.899999999999999</v>
      </c>
      <c r="G1190">
        <f t="shared" ca="1" si="180"/>
        <v>46.089820015575185</v>
      </c>
      <c r="H1190">
        <f t="shared" ca="1" si="178"/>
        <v>21.040917095562165</v>
      </c>
      <c r="I1190">
        <f ca="1">User_Model_Calcs!A1190-Sat_Data!$B$5</f>
        <v>31.659684051659326</v>
      </c>
      <c r="J1190">
        <f ca="1">(Earth_Data!$B$1/SQRT(1-Earth_Data!$B$2^2*SIN(RADIANS(User_Model_Calcs!B1190))^2))*COS(RADIANS(User_Model_Calcs!B1190))</f>
        <v>5269.2510162538429</v>
      </c>
      <c r="K1190">
        <f ca="1">((Earth_Data!$B$1*(1-Earth_Data!$B$2^2))/SQRT(1-Earth_Data!$B$2^2*SIN(RADIANS(User_Model_Calcs!B1190))^2))*SIN(RADIANS(User_Model_Calcs!B1190))</f>
        <v>-3581.7871959775034</v>
      </c>
      <c r="L1190">
        <f t="shared" ca="1" si="181"/>
        <v>-34.206008938200526</v>
      </c>
      <c r="M1190">
        <f t="shared" ca="1" si="182"/>
        <v>6371.3582374216367</v>
      </c>
      <c r="N1190">
        <f ca="1">SQRT(User_Model_Calcs!M1190^2+Sat_Data!$B$3^2-2*User_Model_Calcs!M1190*Sat_Data!$B$3*COS(RADIANS(L1190))*COS(RADIANS(I1190)))</f>
        <v>37949.828037422136</v>
      </c>
      <c r="O1190">
        <f ca="1">DEGREES(ACOS(((Earth_Data!$B$1+Sat_Data!$B$2)/User_Model_Calcs!N1190)*SQRT(1-COS(RADIANS(User_Model_Calcs!I1190))^2*COS(RADIANS(User_Model_Calcs!B1190))^2)))</f>
        <v>37.741907365684305</v>
      </c>
      <c r="P1190">
        <f t="shared" ca="1" si="179"/>
        <v>47.514856163932542</v>
      </c>
    </row>
    <row r="1191" spans="1:16" x14ac:dyDescent="0.25">
      <c r="A1191" s="5">
        <f t="shared" ca="1" si="185"/>
        <v>139.60844187109035</v>
      </c>
      <c r="B1191">
        <f t="shared" ca="1" si="186"/>
        <v>-36.594303961798353</v>
      </c>
      <c r="C1191" s="6">
        <v>20135.9375</v>
      </c>
      <c r="D1191">
        <f t="shared" ca="1" si="177"/>
        <v>1.2</v>
      </c>
      <c r="E1191" s="1">
        <v>0.65</v>
      </c>
      <c r="F1191">
        <v>19.899999999999999</v>
      </c>
      <c r="G1191">
        <f t="shared" ca="1" si="180"/>
        <v>46.089820015575185</v>
      </c>
      <c r="H1191">
        <f t="shared" ca="1" si="178"/>
        <v>18.905874038528665</v>
      </c>
      <c r="I1191">
        <f ca="1">User_Model_Calcs!A1191-Sat_Data!$B$5</f>
        <v>29.608441871090349</v>
      </c>
      <c r="J1191">
        <f ca="1">(Earth_Data!$B$1/SQRT(1-Earth_Data!$B$2^2*SIN(RADIANS(User_Model_Calcs!B1191))^2))*COS(RADIANS(User_Model_Calcs!B1191))</f>
        <v>5126.9628335066309</v>
      </c>
      <c r="K1191">
        <f ca="1">((Earth_Data!$B$1*(1-Earth_Data!$B$2^2))/SQRT(1-Earth_Data!$B$2^2*SIN(RADIANS(User_Model_Calcs!B1191))^2))*SIN(RADIANS(User_Model_Calcs!B1191))</f>
        <v>-3781.3430127218526</v>
      </c>
      <c r="L1191">
        <f t="shared" ca="1" si="181"/>
        <v>-36.410279564929922</v>
      </c>
      <c r="M1191">
        <f t="shared" ca="1" si="182"/>
        <v>6370.5810469704193</v>
      </c>
      <c r="N1191">
        <f ca="1">SQRT(User_Model_Calcs!M1191^2+Sat_Data!$B$3^2-2*User_Model_Calcs!M1191*Sat_Data!$B$3*COS(RADIANS(L1191))*COS(RADIANS(I1191)))</f>
        <v>37980.33855830699</v>
      </c>
      <c r="O1191">
        <f ca="1">DEGREES(ACOS(((Earth_Data!$B$1+Sat_Data!$B$2)/User_Model_Calcs!N1191)*SQRT(1-COS(RADIANS(User_Model_Calcs!I1191))^2*COS(RADIANS(User_Model_Calcs!B1191))^2)))</f>
        <v>37.350509918116586</v>
      </c>
      <c r="P1191">
        <f t="shared" ca="1" si="179"/>
        <v>43.628851758571024</v>
      </c>
    </row>
    <row r="1192" spans="1:16" x14ac:dyDescent="0.25">
      <c r="A1192" s="5">
        <f t="shared" ca="1" si="185"/>
        <v>138.77637308622312</v>
      </c>
      <c r="B1192">
        <f t="shared" ca="1" si="186"/>
        <v>-35.921570519557612</v>
      </c>
      <c r="C1192" s="6">
        <v>20135.9375</v>
      </c>
      <c r="D1192">
        <f t="shared" ca="1" si="177"/>
        <v>0.75</v>
      </c>
      <c r="E1192" s="1">
        <v>0.65</v>
      </c>
      <c r="F1192">
        <v>19.899999999999999</v>
      </c>
      <c r="G1192">
        <f t="shared" ca="1" si="180"/>
        <v>42.007420362456692</v>
      </c>
      <c r="H1192">
        <f t="shared" ca="1" si="178"/>
        <v>23.110017661534634</v>
      </c>
      <c r="I1192">
        <f ca="1">User_Model_Calcs!A1192-Sat_Data!$B$5</f>
        <v>28.776373086223117</v>
      </c>
      <c r="J1192">
        <f ca="1">(Earth_Data!$B$1/SQRT(1-Earth_Data!$B$2^2*SIN(RADIANS(User_Model_Calcs!B1192))^2))*COS(RADIANS(User_Model_Calcs!B1192))</f>
        <v>5171.1116499177961</v>
      </c>
      <c r="K1192">
        <f ca="1">((Earth_Data!$B$1*(1-Earth_Data!$B$2^2))/SQRT(1-Earth_Data!$B$2^2*SIN(RADIANS(User_Model_Calcs!B1192))^2))*SIN(RADIANS(User_Model_Calcs!B1192))</f>
        <v>-3721.1491270085207</v>
      </c>
      <c r="L1192">
        <f t="shared" ca="1" si="181"/>
        <v>-35.738916105916182</v>
      </c>
      <c r="M1192">
        <f t="shared" ca="1" si="182"/>
        <v>6370.8199253590456</v>
      </c>
      <c r="N1192">
        <f ca="1">SQRT(User_Model_Calcs!M1192^2+Sat_Data!$B$3^2-2*User_Model_Calcs!M1192*Sat_Data!$B$3*COS(RADIANS(L1192))*COS(RADIANS(I1192)))</f>
        <v>37897.012598090507</v>
      </c>
      <c r="O1192">
        <f ca="1">DEGREES(ACOS(((Earth_Data!$B$1+Sat_Data!$B$2)/User_Model_Calcs!N1192)*SQRT(1-COS(RADIANS(User_Model_Calcs!I1192))^2*COS(RADIANS(User_Model_Calcs!B1192))^2)))</f>
        <v>38.399031498875175</v>
      </c>
      <c r="P1192">
        <f t="shared" ca="1" si="179"/>
        <v>43.111186665860401</v>
      </c>
    </row>
    <row r="1193" spans="1:16" x14ac:dyDescent="0.25">
      <c r="A1193" s="5">
        <f t="shared" ca="1" si="185"/>
        <v>139.72771630050386</v>
      </c>
      <c r="B1193">
        <f t="shared" ca="1" si="186"/>
        <v>-34.303210118785017</v>
      </c>
      <c r="C1193" s="6">
        <v>20135.9375</v>
      </c>
      <c r="D1193">
        <f t="shared" ca="1" si="177"/>
        <v>0.75</v>
      </c>
      <c r="E1193" s="1">
        <v>0.65</v>
      </c>
      <c r="F1193">
        <v>19.899999999999999</v>
      </c>
      <c r="G1193">
        <f t="shared" ca="1" si="180"/>
        <v>42.007420362456692</v>
      </c>
      <c r="H1193">
        <f t="shared" ca="1" si="178"/>
        <v>20.271883290480726</v>
      </c>
      <c r="I1193">
        <f ca="1">User_Model_Calcs!A1193-Sat_Data!$B$5</f>
        <v>29.727716300503857</v>
      </c>
      <c r="J1193">
        <f ca="1">(Earth_Data!$B$1/SQRT(1-Earth_Data!$B$2^2*SIN(RADIANS(User_Model_Calcs!B1193))^2))*COS(RADIANS(User_Model_Calcs!B1193))</f>
        <v>5274.3795519865316</v>
      </c>
      <c r="K1193">
        <f ca="1">((Earth_Data!$B$1*(1-Earth_Data!$B$2^2))/SQRT(1-Earth_Data!$B$2^2*SIN(RADIANS(User_Model_Calcs!B1193))^2))*SIN(RADIANS(User_Model_Calcs!B1193))</f>
        <v>-3574.2814838930626</v>
      </c>
      <c r="L1193">
        <f t="shared" ca="1" si="181"/>
        <v>-34.124261079703906</v>
      </c>
      <c r="M1193">
        <f t="shared" ca="1" si="182"/>
        <v>6371.3866453476548</v>
      </c>
      <c r="N1193">
        <f ca="1">SQRT(User_Model_Calcs!M1193^2+Sat_Data!$B$3^2-2*User_Model_Calcs!M1193*Sat_Data!$B$3*COS(RADIANS(L1193))*COS(RADIANS(I1193)))</f>
        <v>37843.976422126951</v>
      </c>
      <c r="O1193">
        <f ca="1">DEGREES(ACOS(((Earth_Data!$B$1+Sat_Data!$B$2)/User_Model_Calcs!N1193)*SQRT(1-COS(RADIANS(User_Model_Calcs!I1193))^2*COS(RADIANS(User_Model_Calcs!B1193))^2)))</f>
        <v>39.081649242798157</v>
      </c>
      <c r="P1193">
        <f t="shared" ca="1" si="179"/>
        <v>45.376657737293733</v>
      </c>
    </row>
    <row r="1194" spans="1:16" x14ac:dyDescent="0.25">
      <c r="A1194" s="5">
        <f t="shared" ca="1" si="185"/>
        <v>145.08847108848005</v>
      </c>
      <c r="B1194">
        <f t="shared" ca="1" si="186"/>
        <v>-32.30313727412279</v>
      </c>
      <c r="C1194" s="6">
        <v>20135.9375</v>
      </c>
      <c r="D1194">
        <f t="shared" ca="1" si="177"/>
        <v>3</v>
      </c>
      <c r="E1194" s="1">
        <v>0.65</v>
      </c>
      <c r="F1194">
        <v>19.899999999999999</v>
      </c>
      <c r="G1194">
        <f t="shared" ca="1" si="180"/>
        <v>54.048620189015942</v>
      </c>
      <c r="H1194">
        <f t="shared" ca="1" si="178"/>
        <v>23.805911974417892</v>
      </c>
      <c r="I1194">
        <f ca="1">User_Model_Calcs!A1194-Sat_Data!$B$5</f>
        <v>35.088471088480048</v>
      </c>
      <c r="J1194">
        <f ca="1">(Earth_Data!$B$1/SQRT(1-Earth_Data!$B$2^2*SIN(RADIANS(User_Model_Calcs!B1194))^2))*COS(RADIANS(User_Model_Calcs!B1194))</f>
        <v>5396.1724378611716</v>
      </c>
      <c r="K1194">
        <f ca="1">((Earth_Data!$B$1*(1-Earth_Data!$B$2^2))/SQRT(1-Earth_Data!$B$2^2*SIN(RADIANS(User_Model_Calcs!B1194))^2))*SIN(RADIANS(User_Model_Calcs!B1194))</f>
        <v>-3388.8922933254212</v>
      </c>
      <c r="L1194">
        <f t="shared" ca="1" si="181"/>
        <v>-32.129551988159442</v>
      </c>
      <c r="M1194">
        <f t="shared" ca="1" si="182"/>
        <v>6372.0693620591592</v>
      </c>
      <c r="N1194">
        <f ca="1">SQRT(User_Model_Calcs!M1194^2+Sat_Data!$B$3^2-2*User_Model_Calcs!M1194*Sat_Data!$B$3*COS(RADIANS(L1194))*COS(RADIANS(I1194)))</f>
        <v>38027.179064567776</v>
      </c>
      <c r="O1194">
        <f ca="1">DEGREES(ACOS(((Earth_Data!$B$1+Sat_Data!$B$2)/User_Model_Calcs!N1194)*SQRT(1-COS(RADIANS(User_Model_Calcs!I1194))^2*COS(RADIANS(User_Model_Calcs!B1194))^2)))</f>
        <v>36.790445517935879</v>
      </c>
      <c r="P1194">
        <f t="shared" ca="1" si="179"/>
        <v>52.739836643889767</v>
      </c>
    </row>
    <row r="1195" spans="1:16" x14ac:dyDescent="0.25">
      <c r="A1195" s="5">
        <f t="shared" ca="1" si="185"/>
        <v>142.69135071827066</v>
      </c>
      <c r="B1195">
        <f t="shared" ca="1" si="186"/>
        <v>-34.457451727611428</v>
      </c>
      <c r="C1195" s="6">
        <v>20135.9375</v>
      </c>
      <c r="D1195">
        <f t="shared" ref="D1195:D1258" ca="1" si="187">CHOOSE(RANDBETWEEN(1,3),0.75,1.2,3)</f>
        <v>3</v>
      </c>
      <c r="E1195" s="1">
        <v>0.65</v>
      </c>
      <c r="F1195">
        <v>19.899999999999999</v>
      </c>
      <c r="G1195">
        <f t="shared" ca="1" si="180"/>
        <v>54.048620189015942</v>
      </c>
      <c r="H1195">
        <f t="shared" ref="H1195:H1258" ca="1" si="188">RAND()*(24-14)+14</f>
        <v>16.453526999032686</v>
      </c>
      <c r="I1195">
        <f ca="1">User_Model_Calcs!A1195-Sat_Data!$B$5</f>
        <v>32.691350718270655</v>
      </c>
      <c r="J1195">
        <f ca="1">(Earth_Data!$B$1/SQRT(1-Earth_Data!$B$2^2*SIN(RADIANS(User_Model_Calcs!B1195))^2))*COS(RADIANS(User_Model_Calcs!B1195))</f>
        <v>5264.7178635154551</v>
      </c>
      <c r="K1195">
        <f ca="1">((Earth_Data!$B$1*(1-Earth_Data!$B$2^2))/SQRT(1-Earth_Data!$B$2^2*SIN(RADIANS(User_Model_Calcs!B1195))^2))*SIN(RADIANS(User_Model_Calcs!B1195))</f>
        <v>-3588.4024203235649</v>
      </c>
      <c r="L1195">
        <f t="shared" ca="1" si="181"/>
        <v>-34.278124812508707</v>
      </c>
      <c r="M1195">
        <f t="shared" ca="1" si="182"/>
        <v>6371.3331503385343</v>
      </c>
      <c r="N1195">
        <f ca="1">SQRT(User_Model_Calcs!M1195^2+Sat_Data!$B$3^2-2*User_Model_Calcs!M1195*Sat_Data!$B$3*COS(RADIANS(L1195))*COS(RADIANS(I1195)))</f>
        <v>38010.148458137031</v>
      </c>
      <c r="O1195">
        <f ca="1">DEGREES(ACOS(((Earth_Data!$B$1+Sat_Data!$B$2)/User_Model_Calcs!N1195)*SQRT(1-COS(RADIANS(User_Model_Calcs!I1195))^2*COS(RADIANS(User_Model_Calcs!B1195))^2)))</f>
        <v>36.99089973270209</v>
      </c>
      <c r="P1195">
        <f t="shared" ca="1" si="179"/>
        <v>48.600355501208256</v>
      </c>
    </row>
    <row r="1196" spans="1:16" x14ac:dyDescent="0.25">
      <c r="A1196" s="5">
        <f t="shared" ca="1" si="185"/>
        <v>143.31122423420925</v>
      </c>
      <c r="B1196">
        <f t="shared" ca="1" si="186"/>
        <v>-32.853332592929476</v>
      </c>
      <c r="C1196" s="6">
        <v>20135.9375</v>
      </c>
      <c r="D1196">
        <f t="shared" ca="1" si="187"/>
        <v>1.2</v>
      </c>
      <c r="E1196" s="1">
        <v>0.65</v>
      </c>
      <c r="F1196">
        <v>19.899999999999999</v>
      </c>
      <c r="G1196">
        <f t="shared" ca="1" si="180"/>
        <v>46.089820015575185</v>
      </c>
      <c r="H1196">
        <f t="shared" ca="1" si="188"/>
        <v>21.936627824692764</v>
      </c>
      <c r="I1196">
        <f ca="1">User_Model_Calcs!A1196-Sat_Data!$B$5</f>
        <v>33.311224234209249</v>
      </c>
      <c r="J1196">
        <f ca="1">(Earth_Data!$B$1/SQRT(1-Earth_Data!$B$2^2*SIN(RADIANS(User_Model_Calcs!B1196))^2))*COS(RADIANS(User_Model_Calcs!B1196))</f>
        <v>5363.3189765012021</v>
      </c>
      <c r="K1196">
        <f ca="1">((Earth_Data!$B$1*(1-Earth_Data!$B$2^2))/SQRT(1-Earth_Data!$B$2^2*SIN(RADIANS(User_Model_Calcs!B1196))^2))*SIN(RADIANS(User_Model_Calcs!B1196))</f>
        <v>-3440.3068309673213</v>
      </c>
      <c r="L1196">
        <f t="shared" ca="1" si="181"/>
        <v>-32.678186640934854</v>
      </c>
      <c r="M1196">
        <f t="shared" ca="1" si="182"/>
        <v>6371.8836724235889</v>
      </c>
      <c r="N1196">
        <f ca="1">SQRT(User_Model_Calcs!M1196^2+Sat_Data!$B$3^2-2*User_Model_Calcs!M1196*Sat_Data!$B$3*COS(RADIANS(L1196))*COS(RADIANS(I1196)))</f>
        <v>37953.204729450052</v>
      </c>
      <c r="O1196">
        <f ca="1">DEGREES(ACOS(((Earth_Data!$B$1+Sat_Data!$B$2)/User_Model_Calcs!N1196)*SQRT(1-COS(RADIANS(User_Model_Calcs!I1196))^2*COS(RADIANS(User_Model_Calcs!B1196))^2)))</f>
        <v>37.706881885744274</v>
      </c>
      <c r="P1196">
        <f t="shared" ca="1" si="179"/>
        <v>50.459978016156001</v>
      </c>
    </row>
    <row r="1197" spans="1:16" x14ac:dyDescent="0.25">
      <c r="A1197" s="5">
        <f t="shared" ca="1" si="185"/>
        <v>145.46018532024101</v>
      </c>
      <c r="B1197">
        <f t="shared" ca="1" si="186"/>
        <v>-32.250847465652228</v>
      </c>
      <c r="C1197" s="6">
        <v>20135.9375</v>
      </c>
      <c r="D1197">
        <f t="shared" ca="1" si="187"/>
        <v>3</v>
      </c>
      <c r="E1197" s="1">
        <v>0.65</v>
      </c>
      <c r="F1197">
        <v>19.899999999999999</v>
      </c>
      <c r="G1197">
        <f t="shared" ca="1" si="180"/>
        <v>54.048620189015942</v>
      </c>
      <c r="H1197">
        <f t="shared" ca="1" si="188"/>
        <v>19.284457134493152</v>
      </c>
      <c r="I1197">
        <f ca="1">User_Model_Calcs!A1197-Sat_Data!$B$5</f>
        <v>35.46018532024101</v>
      </c>
      <c r="J1197">
        <f ca="1">(Earth_Data!$B$1/SQRT(1-Earth_Data!$B$2^2*SIN(RADIANS(User_Model_Calcs!B1197))^2))*COS(RADIANS(User_Model_Calcs!B1197))</f>
        <v>5399.2689148717973</v>
      </c>
      <c r="K1197">
        <f ca="1">((Earth_Data!$B$1*(1-Earth_Data!$B$2^2))/SQRT(1-Earth_Data!$B$2^2*SIN(RADIANS(User_Model_Calcs!B1197))^2))*SIN(RADIANS(User_Model_Calcs!B1197))</f>
        <v>-3383.9897935505842</v>
      </c>
      <c r="L1197">
        <f t="shared" ca="1" si="181"/>
        <v>-32.077413829732144</v>
      </c>
      <c r="M1197">
        <f t="shared" ca="1" si="182"/>
        <v>6372.0869217200261</v>
      </c>
      <c r="N1197">
        <f ca="1">SQRT(User_Model_Calcs!M1197^2+Sat_Data!$B$3^2-2*User_Model_Calcs!M1197*Sat_Data!$B$3*COS(RADIANS(L1197))*COS(RADIANS(I1197)))</f>
        <v>38046.796865259537</v>
      </c>
      <c r="O1197">
        <f ca="1">DEGREES(ACOS(((Earth_Data!$B$1+Sat_Data!$B$2)/User_Model_Calcs!N1197)*SQRT(1-COS(RADIANS(User_Model_Calcs!I1197))^2*COS(RADIANS(User_Model_Calcs!B1197))^2)))</f>
        <v>36.549142924506988</v>
      </c>
      <c r="P1197">
        <f t="shared" ca="1" si="179"/>
        <v>53.158780815653017</v>
      </c>
    </row>
    <row r="1198" spans="1:16" x14ac:dyDescent="0.25">
      <c r="A1198" s="5">
        <f t="shared" ca="1" si="185"/>
        <v>140.16187861641549</v>
      </c>
      <c r="B1198">
        <f t="shared" ca="1" si="186"/>
        <v>-35.29558315568076</v>
      </c>
      <c r="C1198" s="6">
        <v>20135.9375</v>
      </c>
      <c r="D1198">
        <f t="shared" ca="1" si="187"/>
        <v>0.75</v>
      </c>
      <c r="E1198" s="1">
        <v>0.65</v>
      </c>
      <c r="F1198">
        <v>19.899999999999999</v>
      </c>
      <c r="G1198">
        <f t="shared" ca="1" si="180"/>
        <v>42.007420362456692</v>
      </c>
      <c r="H1198">
        <f t="shared" ca="1" si="188"/>
        <v>17.367438001588418</v>
      </c>
      <c r="I1198">
        <f ca="1">User_Model_Calcs!A1198-Sat_Data!$B$5</f>
        <v>30.161878616415493</v>
      </c>
      <c r="J1198">
        <f ca="1">(Earth_Data!$B$1/SQRT(1-Earth_Data!$B$2^2*SIN(RADIANS(User_Model_Calcs!B1198))^2))*COS(RADIANS(User_Model_Calcs!B1198))</f>
        <v>5211.5509270876946</v>
      </c>
      <c r="K1198">
        <f ca="1">((Earth_Data!$B$1*(1-Earth_Data!$B$2^2))/SQRT(1-Earth_Data!$B$2^2*SIN(RADIANS(User_Model_Calcs!B1198))^2))*SIN(RADIANS(User_Model_Calcs!B1198))</f>
        <v>-3664.6820139046322</v>
      </c>
      <c r="L1198">
        <f t="shared" ca="1" si="181"/>
        <v>-35.114293724701334</v>
      </c>
      <c r="M1198">
        <f t="shared" ca="1" si="182"/>
        <v>6371.0405216624322</v>
      </c>
      <c r="N1198">
        <f ca="1">SQRT(User_Model_Calcs!M1198^2+Sat_Data!$B$3^2-2*User_Model_Calcs!M1198*Sat_Data!$B$3*COS(RADIANS(L1198))*COS(RADIANS(I1198)))</f>
        <v>37926.578995949632</v>
      </c>
      <c r="O1198">
        <f ca="1">DEGREES(ACOS(((Earth_Data!$B$1+Sat_Data!$B$2)/User_Model_Calcs!N1198)*SQRT(1-COS(RADIANS(User_Model_Calcs!I1198))^2*COS(RADIANS(User_Model_Calcs!B1198))^2)))</f>
        <v>38.029211421367059</v>
      </c>
      <c r="P1198">
        <f t="shared" ca="1" si="179"/>
        <v>45.164572781379213</v>
      </c>
    </row>
    <row r="1199" spans="1:16" x14ac:dyDescent="0.25">
      <c r="A1199" s="5">
        <f t="shared" ca="1" si="185"/>
        <v>139.73361984132526</v>
      </c>
      <c r="B1199">
        <f t="shared" ca="1" si="186"/>
        <v>-34.325802879874978</v>
      </c>
      <c r="C1199" s="6">
        <v>20135.9375</v>
      </c>
      <c r="D1199">
        <f t="shared" ca="1" si="187"/>
        <v>1.2</v>
      </c>
      <c r="E1199" s="1">
        <v>0.65</v>
      </c>
      <c r="F1199">
        <v>19.899999999999999</v>
      </c>
      <c r="G1199">
        <f t="shared" ca="1" si="180"/>
        <v>46.089820015575185</v>
      </c>
      <c r="H1199">
        <f t="shared" ca="1" si="188"/>
        <v>21.20405643001952</v>
      </c>
      <c r="I1199">
        <f ca="1">User_Model_Calcs!A1199-Sat_Data!$B$5</f>
        <v>29.733619841325265</v>
      </c>
      <c r="J1199">
        <f ca="1">(Earth_Data!$B$1/SQRT(1-Earth_Data!$B$2^2*SIN(RADIANS(User_Model_Calcs!B1199))^2))*COS(RADIANS(User_Model_Calcs!B1199))</f>
        <v>5272.9667343145666</v>
      </c>
      <c r="K1199">
        <f ca="1">((Earth_Data!$B$1*(1-Earth_Data!$B$2^2))/SQRT(1-Earth_Data!$B$2^2*SIN(RADIANS(User_Model_Calcs!B1199))^2))*SIN(RADIANS(User_Model_Calcs!B1199))</f>
        <v>-3576.3514711507819</v>
      </c>
      <c r="L1199">
        <f t="shared" ca="1" si="181"/>
        <v>-34.146798167525731</v>
      </c>
      <c r="M1199">
        <f t="shared" ca="1" si="182"/>
        <v>6371.3788167389948</v>
      </c>
      <c r="N1199">
        <f ca="1">SQRT(User_Model_Calcs!M1199^2+Sat_Data!$B$3^2-2*User_Model_Calcs!M1199*Sat_Data!$B$3*COS(RADIANS(L1199))*COS(RADIANS(I1199)))</f>
        <v>37845.642200656504</v>
      </c>
      <c r="O1199">
        <f ca="1">DEGREES(ACOS(((Earth_Data!$B$1+Sat_Data!$B$2)/User_Model_Calcs!N1199)*SQRT(1-COS(RADIANS(User_Model_Calcs!I1199))^2*COS(RADIANS(User_Model_Calcs!B1199))^2)))</f>
        <v>39.060233697995443</v>
      </c>
      <c r="P1199">
        <f t="shared" ca="1" si="179"/>
        <v>45.366962010782146</v>
      </c>
    </row>
    <row r="1200" spans="1:16" x14ac:dyDescent="0.25">
      <c r="A1200" s="5">
        <f t="shared" ca="1" si="185"/>
        <v>145.05685065446875</v>
      </c>
      <c r="B1200">
        <f t="shared" ca="1" si="186"/>
        <v>-30.770232810430322</v>
      </c>
      <c r="C1200" s="6">
        <v>20135.9375</v>
      </c>
      <c r="D1200">
        <f t="shared" ca="1" si="187"/>
        <v>1.2</v>
      </c>
      <c r="E1200" s="1">
        <v>0.65</v>
      </c>
      <c r="F1200">
        <v>19.899999999999999</v>
      </c>
      <c r="G1200">
        <f t="shared" ca="1" si="180"/>
        <v>46.089820015575185</v>
      </c>
      <c r="H1200">
        <f t="shared" ca="1" si="188"/>
        <v>21.308775543345625</v>
      </c>
      <c r="I1200">
        <f ca="1">User_Model_Calcs!A1200-Sat_Data!$B$5</f>
        <v>35.056850654468747</v>
      </c>
      <c r="J1200">
        <f ca="1">(Earth_Data!$B$1/SQRT(1-Earth_Data!$B$2^2*SIN(RADIANS(User_Model_Calcs!B1200))^2))*COS(RADIANS(User_Model_Calcs!B1200))</f>
        <v>5485.069949664965</v>
      </c>
      <c r="K1200">
        <f ca="1">((Earth_Data!$B$1*(1-Earth_Data!$B$2^2))/SQRT(1-Earth_Data!$B$2^2*SIN(RADIANS(User_Model_Calcs!B1200))^2))*SIN(RADIANS(User_Model_Calcs!B1200))</f>
        <v>-3244.0331852400282</v>
      </c>
      <c r="L1200">
        <f t="shared" ca="1" si="181"/>
        <v>-30.601330008938461</v>
      </c>
      <c r="M1200">
        <f t="shared" ca="1" si="182"/>
        <v>6372.5774738057271</v>
      </c>
      <c r="N1200">
        <f ca="1">SQRT(User_Model_Calcs!M1200^2+Sat_Data!$B$3^2-2*User_Model_Calcs!M1200*Sat_Data!$B$3*COS(RADIANS(L1200))*COS(RADIANS(I1200)))</f>
        <v>37944.590573094909</v>
      </c>
      <c r="O1200">
        <f ca="1">DEGREES(ACOS(((Earth_Data!$B$1+Sat_Data!$B$2)/User_Model_Calcs!N1200)*SQRT(1-COS(RADIANS(User_Model_Calcs!I1200))^2*COS(RADIANS(User_Model_Calcs!B1200))^2)))</f>
        <v>37.824331839932235</v>
      </c>
      <c r="P1200">
        <f t="shared" ca="1" si="179"/>
        <v>53.904405032343838</v>
      </c>
    </row>
    <row r="1201" spans="1:16" x14ac:dyDescent="0.25">
      <c r="A1201" s="5">
        <f ca="1">142.56313432703+(RAND()*8-4)</f>
        <v>141.13522882918855</v>
      </c>
      <c r="B1201">
        <f t="shared" ca="1" si="186"/>
        <v>-34.671715920573867</v>
      </c>
      <c r="C1201" s="6">
        <v>20135.9375</v>
      </c>
      <c r="D1201">
        <f t="shared" ca="1" si="187"/>
        <v>0.75</v>
      </c>
      <c r="E1201" s="1">
        <v>0.65</v>
      </c>
      <c r="F1201">
        <v>19.899999999999999</v>
      </c>
      <c r="G1201">
        <f t="shared" ca="1" si="180"/>
        <v>42.007420362456692</v>
      </c>
      <c r="H1201">
        <f t="shared" ca="1" si="188"/>
        <v>22.142688270691455</v>
      </c>
      <c r="I1201">
        <f ca="1">User_Model_Calcs!A1201-Sat_Data!$B$5</f>
        <v>31.135228829188549</v>
      </c>
      <c r="J1201">
        <f ca="1">(Earth_Data!$B$1/SQRT(1-Earth_Data!$B$2^2*SIN(RADIANS(User_Model_Calcs!B1201))^2))*COS(RADIANS(User_Model_Calcs!B1201))</f>
        <v>5251.2329468996604</v>
      </c>
      <c r="K1201">
        <f ca="1">((Earth_Data!$B$1*(1-Earth_Data!$B$2^2))/SQRT(1-Earth_Data!$B$2^2*SIN(RADIANS(User_Model_Calcs!B1201))^2))*SIN(RADIANS(User_Model_Calcs!B1201))</f>
        <v>-3607.9757930388159</v>
      </c>
      <c r="L1201">
        <f t="shared" ca="1" si="181"/>
        <v>-34.491872677533635</v>
      </c>
      <c r="M1201">
        <f t="shared" ca="1" si="182"/>
        <v>6371.2586500438492</v>
      </c>
      <c r="N1201">
        <f ca="1">SQRT(User_Model_Calcs!M1201^2+Sat_Data!$B$3^2-2*User_Model_Calcs!M1201*Sat_Data!$B$3*COS(RADIANS(L1201))*COS(RADIANS(I1201)))</f>
        <v>37939.027231443222</v>
      </c>
      <c r="O1201">
        <f ca="1">DEGREES(ACOS(((Earth_Data!$B$1+Sat_Data!$B$2)/User_Model_Calcs!N1201)*SQRT(1-COS(RADIANS(User_Model_Calcs!I1201))^2*COS(RADIANS(User_Model_Calcs!B1201))^2)))</f>
        <v>37.875883380964929</v>
      </c>
      <c r="P1201">
        <f t="shared" ca="1" si="179"/>
        <v>46.719107006898014</v>
      </c>
    </row>
    <row r="1202" spans="1:16" x14ac:dyDescent="0.25">
      <c r="A1202">
        <f ca="1">108.049394295518+(RAND()*5-2.5)</f>
        <v>108.71106836665334</v>
      </c>
      <c r="B1202">
        <f ca="1">-31.6714359012002+(RAND()*5-2.5)</f>
        <v>-32.708515936879763</v>
      </c>
      <c r="C1202" s="6">
        <v>20135.9375</v>
      </c>
      <c r="D1202">
        <f t="shared" ca="1" si="187"/>
        <v>1.2</v>
      </c>
      <c r="E1202" s="1">
        <v>0.65</v>
      </c>
      <c r="F1202">
        <v>19.899999999999999</v>
      </c>
      <c r="G1202">
        <f t="shared" ca="1" si="180"/>
        <v>46.089820015575185</v>
      </c>
      <c r="H1202">
        <f t="shared" ca="1" si="188"/>
        <v>22.222429332085618</v>
      </c>
      <c r="I1202">
        <f ca="1">User_Model_Calcs!A1202-Sat_Data!$B$5</f>
        <v>-1.2889316333466638</v>
      </c>
      <c r="J1202">
        <f ca="1">(Earth_Data!$B$1/SQRT(1-Earth_Data!$B$2^2*SIN(RADIANS(User_Model_Calcs!B1202))^2))*COS(RADIANS(User_Model_Calcs!B1202))</f>
        <v>5372.0144515276015</v>
      </c>
      <c r="K1202">
        <f ca="1">((Earth_Data!$B$1*(1-Earth_Data!$B$2^2))/SQRT(1-Earth_Data!$B$2^2*SIN(RADIANS(User_Model_Calcs!B1202))^2))*SIN(RADIANS(User_Model_Calcs!B1202))</f>
        <v>-3426.804224395501</v>
      </c>
      <c r="L1202">
        <f t="shared" ca="1" si="181"/>
        <v>-32.533774552590167</v>
      </c>
      <c r="M1202">
        <f t="shared" ca="1" si="182"/>
        <v>6371.932709920613</v>
      </c>
      <c r="N1202">
        <f ca="1">SQRT(User_Model_Calcs!M1202^2+Sat_Data!$B$3^2-2*User_Model_Calcs!M1202*Sat_Data!$B$3*COS(RADIANS(L1202))*COS(RADIANS(I1202)))</f>
        <v>36952.917528151091</v>
      </c>
      <c r="O1202">
        <f ca="1">DEGREES(ACOS(((Earth_Data!$B$1+Sat_Data!$B$2)/User_Model_Calcs!N1202)*SQRT(1-COS(RADIANS(User_Model_Calcs!I1202))^2*COS(RADIANS(User_Model_Calcs!B1202))^2)))</f>
        <v>51.9064259042744</v>
      </c>
      <c r="P1202">
        <f t="shared" ca="1" si="179"/>
        <v>2.3843215887580902</v>
      </c>
    </row>
    <row r="1203" spans="1:16" x14ac:dyDescent="0.25">
      <c r="A1203">
        <f t="shared" ref="A1203:A1266" ca="1" si="189">108.049394295518+(RAND()*5-2.5)</f>
        <v>108.19759166340143</v>
      </c>
      <c r="B1203">
        <f t="shared" ref="B1203:B1266" ca="1" si="190">-31.6714359012002+(RAND()*5-2.5)</f>
        <v>-29.498251552233043</v>
      </c>
      <c r="C1203" s="6">
        <v>20135.9375</v>
      </c>
      <c r="D1203">
        <f t="shared" ca="1" si="187"/>
        <v>0.75</v>
      </c>
      <c r="E1203" s="1">
        <v>0.65</v>
      </c>
      <c r="F1203">
        <v>19.899999999999999</v>
      </c>
      <c r="G1203">
        <f t="shared" ca="1" si="180"/>
        <v>42.007420362456692</v>
      </c>
      <c r="H1203">
        <f t="shared" ca="1" si="188"/>
        <v>16.329571691993621</v>
      </c>
      <c r="I1203">
        <f ca="1">User_Model_Calcs!A1203-Sat_Data!$B$5</f>
        <v>-1.8024083365985746</v>
      </c>
      <c r="J1203">
        <f ca="1">(Earth_Data!$B$1/SQRT(1-Earth_Data!$B$2^2*SIN(RADIANS(User_Model_Calcs!B1203))^2))*COS(RADIANS(User_Model_Calcs!B1203))</f>
        <v>5555.8570527634629</v>
      </c>
      <c r="K1203">
        <f ca="1">((Earth_Data!$B$1*(1-Earth_Data!$B$2^2))/SQRT(1-Earth_Data!$B$2^2*SIN(RADIANS(User_Model_Calcs!B1203))^2))*SIN(RADIANS(User_Model_Calcs!B1203))</f>
        <v>-3122.0871544764577</v>
      </c>
      <c r="L1203">
        <f t="shared" ca="1" si="181"/>
        <v>-29.333600108722422</v>
      </c>
      <c r="M1203">
        <f t="shared" ca="1" si="182"/>
        <v>6372.9879798167212</v>
      </c>
      <c r="N1203">
        <f ca="1">SQRT(User_Model_Calcs!M1203^2+Sat_Data!$B$3^2-2*User_Model_Calcs!M1203*Sat_Data!$B$3*COS(RADIANS(L1203))*COS(RADIANS(I1203)))</f>
        <v>36744.327614475646</v>
      </c>
      <c r="O1203">
        <f ca="1">DEGREES(ACOS(((Earth_Data!$B$1+Sat_Data!$B$2)/User_Model_Calcs!N1203)*SQRT(1-COS(RADIANS(User_Model_Calcs!I1203))^2*COS(RADIANS(User_Model_Calcs!B1203))^2)))</f>
        <v>55.535295657641704</v>
      </c>
      <c r="P1203">
        <f t="shared" ca="1" si="179"/>
        <v>3.6567129004492429</v>
      </c>
    </row>
    <row r="1204" spans="1:16" x14ac:dyDescent="0.25">
      <c r="A1204">
        <f t="shared" ca="1" si="189"/>
        <v>108.01919879423765</v>
      </c>
      <c r="B1204">
        <f t="shared" ca="1" si="190"/>
        <v>-33.347084507840506</v>
      </c>
      <c r="C1204" s="6">
        <v>20135.9375</v>
      </c>
      <c r="D1204">
        <f t="shared" ca="1" si="187"/>
        <v>3</v>
      </c>
      <c r="E1204" s="1">
        <v>0.65</v>
      </c>
      <c r="F1204">
        <v>19.899999999999999</v>
      </c>
      <c r="G1204">
        <f t="shared" ca="1" si="180"/>
        <v>54.048620189015942</v>
      </c>
      <c r="H1204">
        <f t="shared" ca="1" si="188"/>
        <v>20.899666294510244</v>
      </c>
      <c r="I1204">
        <f ca="1">User_Model_Calcs!A1204-Sat_Data!$B$5</f>
        <v>-1.9808012057623472</v>
      </c>
      <c r="J1204">
        <f ca="1">(Earth_Data!$B$1/SQRT(1-Earth_Data!$B$2^2*SIN(RADIANS(User_Model_Calcs!B1204))^2))*COS(RADIANS(User_Model_Calcs!B1204))</f>
        <v>5333.4142511183463</v>
      </c>
      <c r="K1204">
        <f ca="1">((Earth_Data!$B$1*(1-Earth_Data!$B$2^2))/SQRT(1-Earth_Data!$B$2^2*SIN(RADIANS(User_Model_Calcs!B1204))^2))*SIN(RADIANS(User_Model_Calcs!B1204))</f>
        <v>-3486.1802163727152</v>
      </c>
      <c r="L1204">
        <f t="shared" ca="1" si="181"/>
        <v>-33.1705927495194</v>
      </c>
      <c r="M1204">
        <f t="shared" ca="1" si="182"/>
        <v>6371.7156304295931</v>
      </c>
      <c r="N1204">
        <f ca="1">SQRT(User_Model_Calcs!M1204^2+Sat_Data!$B$3^2-2*User_Model_Calcs!M1204*Sat_Data!$B$3*COS(RADIANS(L1204))*COS(RADIANS(I1204)))</f>
        <v>36998.980493758034</v>
      </c>
      <c r="O1204">
        <f ca="1">DEGREES(ACOS(((Earth_Data!$B$1+Sat_Data!$B$2)/User_Model_Calcs!N1204)*SQRT(1-COS(RADIANS(User_Model_Calcs!I1204))^2*COS(RADIANS(User_Model_Calcs!B1204))^2)))</f>
        <v>51.147768181766125</v>
      </c>
      <c r="P1204">
        <f t="shared" ca="1" si="179"/>
        <v>3.6000512305969452</v>
      </c>
    </row>
    <row r="1205" spans="1:16" x14ac:dyDescent="0.25">
      <c r="A1205">
        <f t="shared" ca="1" si="189"/>
        <v>107.52784434784259</v>
      </c>
      <c r="B1205">
        <f t="shared" ca="1" si="190"/>
        <v>-33.652102950654857</v>
      </c>
      <c r="C1205" s="6">
        <v>20135.9375</v>
      </c>
      <c r="D1205">
        <f t="shared" ca="1" si="187"/>
        <v>1.2</v>
      </c>
      <c r="E1205" s="1">
        <v>0.65</v>
      </c>
      <c r="F1205">
        <v>19.899999999999999</v>
      </c>
      <c r="G1205">
        <f t="shared" ca="1" si="180"/>
        <v>46.089820015575185</v>
      </c>
      <c r="H1205">
        <f t="shared" ca="1" si="188"/>
        <v>21.818187531357328</v>
      </c>
      <c r="I1205">
        <f ca="1">User_Model_Calcs!A1205-Sat_Data!$B$5</f>
        <v>-2.4721556521574115</v>
      </c>
      <c r="J1205">
        <f ca="1">(Earth_Data!$B$1/SQRT(1-Earth_Data!$B$2^2*SIN(RADIANS(User_Model_Calcs!B1205))^2))*COS(RADIANS(User_Model_Calcs!B1205))</f>
        <v>5314.7420909344692</v>
      </c>
      <c r="K1205">
        <f ca="1">((Earth_Data!$B$1*(1-Earth_Data!$B$2^2))/SQRT(1-Earth_Data!$B$2^2*SIN(RADIANS(User_Model_Calcs!B1205))^2))*SIN(RADIANS(User_Model_Calcs!B1205))</f>
        <v>-3514.391206401956</v>
      </c>
      <c r="L1205">
        <f t="shared" ca="1" si="181"/>
        <v>-33.474805878367491</v>
      </c>
      <c r="M1205">
        <f t="shared" ca="1" si="182"/>
        <v>6371.6111812308418</v>
      </c>
      <c r="N1205">
        <f ca="1">SQRT(User_Model_Calcs!M1205^2+Sat_Data!$B$3^2-2*User_Model_Calcs!M1205*Sat_Data!$B$3*COS(RADIANS(L1205))*COS(RADIANS(I1205)))</f>
        <v>37022.239195988011</v>
      </c>
      <c r="O1205">
        <f ca="1">DEGREES(ACOS(((Earth_Data!$B$1+Sat_Data!$B$2)/User_Model_Calcs!N1205)*SQRT(1-COS(RADIANS(User_Model_Calcs!I1205))^2*COS(RADIANS(User_Model_Calcs!B1205))^2)))</f>
        <v>50.769916985357071</v>
      </c>
      <c r="P1205">
        <f t="shared" ca="1" si="179"/>
        <v>4.4549480829799499</v>
      </c>
    </row>
    <row r="1206" spans="1:16" x14ac:dyDescent="0.25">
      <c r="A1206">
        <f t="shared" ca="1" si="189"/>
        <v>106.48549731384226</v>
      </c>
      <c r="B1206">
        <f t="shared" ca="1" si="190"/>
        <v>-31.796595118982943</v>
      </c>
      <c r="C1206" s="6">
        <v>20135.9375</v>
      </c>
      <c r="D1206">
        <f t="shared" ca="1" si="187"/>
        <v>3</v>
      </c>
      <c r="E1206" s="1">
        <v>0.65</v>
      </c>
      <c r="F1206">
        <v>19.899999999999999</v>
      </c>
      <c r="G1206">
        <f t="shared" ca="1" si="180"/>
        <v>54.048620189015942</v>
      </c>
      <c r="H1206">
        <f t="shared" ca="1" si="188"/>
        <v>20.106796354294524</v>
      </c>
      <c r="I1206">
        <f ca="1">User_Model_Calcs!A1206-Sat_Data!$B$5</f>
        <v>-3.5145026861577406</v>
      </c>
      <c r="J1206">
        <f ca="1">(Earth_Data!$B$1/SQRT(1-Earth_Data!$B$2^2*SIN(RADIANS(User_Model_Calcs!B1206))^2))*COS(RADIANS(User_Model_Calcs!B1206))</f>
        <v>5425.9789889120802</v>
      </c>
      <c r="K1206">
        <f ca="1">((Earth_Data!$B$1*(1-Earth_Data!$B$2^2))/SQRT(1-Earth_Data!$B$2^2*SIN(RADIANS(User_Model_Calcs!B1206))^2))*SIN(RADIANS(User_Model_Calcs!B1206))</f>
        <v>-3341.2840978278341</v>
      </c>
      <c r="L1206">
        <f t="shared" ca="1" si="181"/>
        <v>-31.624503049218823</v>
      </c>
      <c r="M1206">
        <f t="shared" ca="1" si="182"/>
        <v>6372.2388067705469</v>
      </c>
      <c r="N1206">
        <f ca="1">SQRT(User_Model_Calcs!M1206^2+Sat_Data!$B$3^2-2*User_Model_Calcs!M1206*Sat_Data!$B$3*COS(RADIANS(L1206))*COS(RADIANS(I1206)))</f>
        <v>36901.45237228203</v>
      </c>
      <c r="O1206">
        <f ca="1">DEGREES(ACOS(((Earth_Data!$B$1+Sat_Data!$B$2)/User_Model_Calcs!N1206)*SQRT(1-COS(RADIANS(User_Model_Calcs!I1206))^2*COS(RADIANS(User_Model_Calcs!B1206))^2)))</f>
        <v>52.772176684157763</v>
      </c>
      <c r="P1206">
        <f t="shared" ca="1" si="179"/>
        <v>6.6484609507924874</v>
      </c>
    </row>
    <row r="1207" spans="1:16" x14ac:dyDescent="0.25">
      <c r="A1207">
        <f t="shared" ca="1" si="189"/>
        <v>108.66638282865978</v>
      </c>
      <c r="B1207">
        <f t="shared" ca="1" si="190"/>
        <v>-30.806867874916421</v>
      </c>
      <c r="C1207" s="6">
        <v>20135.9375</v>
      </c>
      <c r="D1207">
        <f t="shared" ca="1" si="187"/>
        <v>1.2</v>
      </c>
      <c r="E1207" s="1">
        <v>0.65</v>
      </c>
      <c r="F1207">
        <v>19.899999999999999</v>
      </c>
      <c r="G1207">
        <f t="shared" ca="1" si="180"/>
        <v>46.089820015575185</v>
      </c>
      <c r="H1207">
        <f t="shared" ca="1" si="188"/>
        <v>23.526234416098781</v>
      </c>
      <c r="I1207">
        <f ca="1">User_Model_Calcs!A1207-Sat_Data!$B$5</f>
        <v>-1.3336171713402223</v>
      </c>
      <c r="J1207">
        <f ca="1">(Earth_Data!$B$1/SQRT(1-Earth_Data!$B$2^2*SIN(RADIANS(User_Model_Calcs!B1207))^2))*COS(RADIANS(User_Model_Calcs!B1207))</f>
        <v>5482.9909445248331</v>
      </c>
      <c r="K1207">
        <f ca="1">((Earth_Data!$B$1*(1-Earth_Data!$B$2^2))/SQRT(1-Earth_Data!$B$2^2*SIN(RADIANS(User_Model_Calcs!B1207))^2))*SIN(RADIANS(User_Model_Calcs!B1207))</f>
        <v>-3247.5223339121735</v>
      </c>
      <c r="L1207">
        <f t="shared" ca="1" si="181"/>
        <v>-30.637847497256718</v>
      </c>
      <c r="M1207">
        <f t="shared" ca="1" si="182"/>
        <v>6372.5654964856731</v>
      </c>
      <c r="N1207">
        <f ca="1">SQRT(User_Model_Calcs!M1207^2+Sat_Data!$B$3^2-2*User_Model_Calcs!M1207*Sat_Data!$B$3*COS(RADIANS(L1207))*COS(RADIANS(I1207)))</f>
        <v>36826.326747628045</v>
      </c>
      <c r="O1207">
        <f ca="1">DEGREES(ACOS(((Earth_Data!$B$1+Sat_Data!$B$2)/User_Model_Calcs!N1207)*SQRT(1-COS(RADIANS(User_Model_Calcs!I1207))^2*COS(RADIANS(User_Model_Calcs!B1207))^2)))</f>
        <v>54.067935343597199</v>
      </c>
      <c r="P1207">
        <f t="shared" ca="1" si="179"/>
        <v>2.6026581481459417</v>
      </c>
    </row>
    <row r="1208" spans="1:16" x14ac:dyDescent="0.25">
      <c r="A1208">
        <f t="shared" ca="1" si="189"/>
        <v>109.23127974940232</v>
      </c>
      <c r="B1208">
        <f t="shared" ca="1" si="190"/>
        <v>-29.966616432523438</v>
      </c>
      <c r="C1208" s="6">
        <v>20135.9375</v>
      </c>
      <c r="D1208">
        <f t="shared" ca="1" si="187"/>
        <v>1.2</v>
      </c>
      <c r="E1208" s="1">
        <v>0.65</v>
      </c>
      <c r="F1208">
        <v>19.899999999999999</v>
      </c>
      <c r="G1208">
        <f t="shared" ca="1" si="180"/>
        <v>46.089820015575185</v>
      </c>
      <c r="H1208">
        <f t="shared" ca="1" si="188"/>
        <v>18.877803426219494</v>
      </c>
      <c r="I1208">
        <f ca="1">User_Model_Calcs!A1208-Sat_Data!$B$5</f>
        <v>-0.76872025059768134</v>
      </c>
      <c r="J1208">
        <f ca="1">(Earth_Data!$B$1/SQRT(1-Earth_Data!$B$2^2*SIN(RADIANS(User_Model_Calcs!B1208))^2))*COS(RADIANS(User_Model_Calcs!B1208))</f>
        <v>5530.1087184549488</v>
      </c>
      <c r="K1208">
        <f ca="1">((Earth_Data!$B$1*(1-Earth_Data!$B$2^2))/SQRT(1-Earth_Data!$B$2^2*SIN(RADIANS(User_Model_Calcs!B1208))^2))*SIN(RADIANS(User_Model_Calcs!B1208))</f>
        <v>-3167.1694676543548</v>
      </c>
      <c r="L1208">
        <f t="shared" ca="1" si="181"/>
        <v>-29.800361551325604</v>
      </c>
      <c r="M1208">
        <f t="shared" ca="1" si="182"/>
        <v>6372.8380549621224</v>
      </c>
      <c r="N1208">
        <f ca="1">SQRT(User_Model_Calcs!M1208^2+Sat_Data!$B$3^2-2*User_Model_Calcs!M1208*Sat_Data!$B$3*COS(RADIANS(L1208))*COS(RADIANS(I1208)))</f>
        <v>36771.254840956717</v>
      </c>
      <c r="O1208">
        <f ca="1">DEGREES(ACOS(((Earth_Data!$B$1+Sat_Data!$B$2)/User_Model_Calcs!N1208)*SQRT(1-COS(RADIANS(User_Model_Calcs!I1208))^2*COS(RADIANS(User_Model_Calcs!B1208))^2)))</f>
        <v>55.046844154398713</v>
      </c>
      <c r="P1208">
        <f t="shared" ca="1" si="179"/>
        <v>1.5387162141970265</v>
      </c>
    </row>
    <row r="1209" spans="1:16" x14ac:dyDescent="0.25">
      <c r="A1209">
        <f t="shared" ca="1" si="189"/>
        <v>110.05376164433021</v>
      </c>
      <c r="B1209">
        <f t="shared" ca="1" si="190"/>
        <v>-33.076980620880022</v>
      </c>
      <c r="C1209" s="6">
        <v>20135.9375</v>
      </c>
      <c r="D1209">
        <f t="shared" ca="1" si="187"/>
        <v>1.2</v>
      </c>
      <c r="E1209" s="1">
        <v>0.65</v>
      </c>
      <c r="F1209">
        <v>19.899999999999999</v>
      </c>
      <c r="G1209">
        <f t="shared" ca="1" si="180"/>
        <v>46.089820015575185</v>
      </c>
      <c r="H1209">
        <f t="shared" ca="1" si="188"/>
        <v>18.439863584457299</v>
      </c>
      <c r="I1209">
        <f ca="1">User_Model_Calcs!A1209-Sat_Data!$B$5</f>
        <v>5.3761644330208469E-2</v>
      </c>
      <c r="J1209">
        <f ca="1">(Earth_Data!$B$1/SQRT(1-Earth_Data!$B$2^2*SIN(RADIANS(User_Model_Calcs!B1209))^2))*COS(RADIANS(User_Model_Calcs!B1209))</f>
        <v>5349.8227190188863</v>
      </c>
      <c r="K1209">
        <f ca="1">((Earth_Data!$B$1*(1-Earth_Data!$B$2^2))/SQRT(1-Earth_Data!$B$2^2*SIN(RADIANS(User_Model_Calcs!B1209))^2))*SIN(RADIANS(User_Model_Calcs!B1209))</f>
        <v>-3461.1169394242229</v>
      </c>
      <c r="L1209">
        <f t="shared" ca="1" si="181"/>
        <v>-32.901218633844657</v>
      </c>
      <c r="M1209">
        <f t="shared" ca="1" si="182"/>
        <v>6371.8077178536969</v>
      </c>
      <c r="N1209">
        <f ca="1">SQRT(User_Model_Calcs!M1209^2+Sat_Data!$B$3^2-2*User_Model_Calcs!M1209*Sat_Data!$B$3*COS(RADIANS(L1209))*COS(RADIANS(I1209)))</f>
        <v>36976.661368146386</v>
      </c>
      <c r="O1209">
        <f ca="1">DEGREES(ACOS(((Earth_Data!$B$1+Sat_Data!$B$2)/User_Model_Calcs!N1209)*SQRT(1-COS(RADIANS(User_Model_Calcs!I1209))^2*COS(RADIANS(User_Model_Calcs!B1209))^2)))</f>
        <v>51.513387732418089</v>
      </c>
      <c r="P1209">
        <f t="shared" ca="1" si="179"/>
        <v>9.8506816095050673E-2</v>
      </c>
    </row>
    <row r="1210" spans="1:16" x14ac:dyDescent="0.25">
      <c r="A1210">
        <f t="shared" ca="1" si="189"/>
        <v>108.04029766577942</v>
      </c>
      <c r="B1210">
        <f t="shared" ca="1" si="190"/>
        <v>-30.258917094273201</v>
      </c>
      <c r="C1210" s="6">
        <v>20135.9375</v>
      </c>
      <c r="D1210">
        <f t="shared" ca="1" si="187"/>
        <v>3</v>
      </c>
      <c r="E1210" s="1">
        <v>0.65</v>
      </c>
      <c r="F1210">
        <v>19.899999999999999</v>
      </c>
      <c r="G1210">
        <f t="shared" ca="1" si="180"/>
        <v>54.048620189015942</v>
      </c>
      <c r="H1210">
        <f t="shared" ca="1" si="188"/>
        <v>20.946090833785242</v>
      </c>
      <c r="I1210">
        <f ca="1">User_Model_Calcs!A1210-Sat_Data!$B$5</f>
        <v>-1.9597023342205802</v>
      </c>
      <c r="J1210">
        <f ca="1">(Earth_Data!$B$1/SQRT(1-Earth_Data!$B$2^2*SIN(RADIANS(User_Model_Calcs!B1210))^2))*COS(RADIANS(User_Model_Calcs!B1210))</f>
        <v>5513.8521317060113</v>
      </c>
      <c r="K1210">
        <f ca="1">((Earth_Data!$B$1*(1-Earth_Data!$B$2^2))/SQRT(1-Earth_Data!$B$2^2*SIN(RADIANS(User_Model_Calcs!B1210))^2))*SIN(RADIANS(User_Model_Calcs!B1210))</f>
        <v>-3195.1991535835937</v>
      </c>
      <c r="L1210">
        <f t="shared" ca="1" si="181"/>
        <v>-30.091683907070284</v>
      </c>
      <c r="M1210">
        <f t="shared" ca="1" si="182"/>
        <v>6372.7437545675912</v>
      </c>
      <c r="N1210">
        <f ca="1">SQRT(User_Model_Calcs!M1210^2+Sat_Data!$B$3^2-2*User_Model_Calcs!M1210*Sat_Data!$B$3*COS(RADIANS(L1210))*COS(RADIANS(I1210)))</f>
        <v>36793.000008952244</v>
      </c>
      <c r="O1210">
        <f ca="1">DEGREES(ACOS(((Earth_Data!$B$1+Sat_Data!$B$2)/User_Model_Calcs!N1210)*SQRT(1-COS(RADIANS(User_Model_Calcs!I1210))^2*COS(RADIANS(User_Model_Calcs!B1210))^2)))</f>
        <v>54.657592680204075</v>
      </c>
      <c r="P1210">
        <f t="shared" ca="1" si="179"/>
        <v>3.8845593384425321</v>
      </c>
    </row>
    <row r="1211" spans="1:16" x14ac:dyDescent="0.25">
      <c r="A1211">
        <f t="shared" ca="1" si="189"/>
        <v>108.27273771321906</v>
      </c>
      <c r="B1211">
        <f t="shared" ca="1" si="190"/>
        <v>-30.073922942213372</v>
      </c>
      <c r="C1211" s="6">
        <v>20135.9375</v>
      </c>
      <c r="D1211">
        <f t="shared" ca="1" si="187"/>
        <v>3</v>
      </c>
      <c r="E1211" s="1">
        <v>0.65</v>
      </c>
      <c r="F1211">
        <v>19.899999999999999</v>
      </c>
      <c r="G1211">
        <f t="shared" ca="1" si="180"/>
        <v>54.048620189015942</v>
      </c>
      <c r="H1211">
        <f t="shared" ca="1" si="188"/>
        <v>21.76945034979455</v>
      </c>
      <c r="I1211">
        <f ca="1">User_Model_Calcs!A1211-Sat_Data!$B$5</f>
        <v>-1.7272622867809417</v>
      </c>
      <c r="J1211">
        <f ca="1">(Earth_Data!$B$1/SQRT(1-Earth_Data!$B$2^2*SIN(RADIANS(User_Model_Calcs!B1211))^2))*COS(RADIANS(User_Model_Calcs!B1211))</f>
        <v>5524.157460265862</v>
      </c>
      <c r="K1211">
        <f ca="1">((Earth_Data!$B$1*(1-Earth_Data!$B$2^2))/SQRT(1-Earth_Data!$B$2^2*SIN(RADIANS(User_Model_Calcs!B1211))^2))*SIN(RADIANS(User_Model_Calcs!B1211))</f>
        <v>-3177.468932730395</v>
      </c>
      <c r="L1211">
        <f t="shared" ca="1" si="181"/>
        <v>-29.907306909070147</v>
      </c>
      <c r="M1211">
        <f t="shared" ca="1" si="182"/>
        <v>6372.8035011506372</v>
      </c>
      <c r="N1211">
        <f ca="1">SQRT(User_Model_Calcs!M1211^2+Sat_Data!$B$3^2-2*User_Model_Calcs!M1211*Sat_Data!$B$3*COS(RADIANS(L1211))*COS(RADIANS(I1211)))</f>
        <v>36780.379194381756</v>
      </c>
      <c r="O1211">
        <f ca="1">DEGREES(ACOS(((Earth_Data!$B$1+Sat_Data!$B$2)/User_Model_Calcs!N1211)*SQRT(1-COS(RADIANS(User_Model_Calcs!I1211))^2*COS(RADIANS(User_Model_Calcs!B1211))^2)))</f>
        <v>54.883133218991674</v>
      </c>
      <c r="P1211">
        <f t="shared" ca="1" si="179"/>
        <v>3.4437165796250331</v>
      </c>
    </row>
    <row r="1212" spans="1:16" x14ac:dyDescent="0.25">
      <c r="A1212">
        <f t="shared" ca="1" si="189"/>
        <v>106.54298983435689</v>
      </c>
      <c r="B1212">
        <f t="shared" ca="1" si="190"/>
        <v>-33.346659121843473</v>
      </c>
      <c r="C1212" s="6">
        <v>20135.9375</v>
      </c>
      <c r="D1212">
        <f t="shared" ca="1" si="187"/>
        <v>3</v>
      </c>
      <c r="E1212" s="1">
        <v>0.65</v>
      </c>
      <c r="F1212">
        <v>19.899999999999999</v>
      </c>
      <c r="G1212">
        <f t="shared" ca="1" si="180"/>
        <v>54.048620189015942</v>
      </c>
      <c r="H1212">
        <f t="shared" ca="1" si="188"/>
        <v>18.213967254123965</v>
      </c>
      <c r="I1212">
        <f ca="1">User_Model_Calcs!A1212-Sat_Data!$B$5</f>
        <v>-3.457010165643112</v>
      </c>
      <c r="J1212">
        <f ca="1">(Earth_Data!$B$1/SQRT(1-Earth_Data!$B$2^2*SIN(RADIANS(User_Model_Calcs!B1212))^2))*COS(RADIANS(User_Model_Calcs!B1212))</f>
        <v>5333.440186185253</v>
      </c>
      <c r="K1212">
        <f ca="1">((Earth_Data!$B$1*(1-Earth_Data!$B$2^2))/SQRT(1-Earth_Data!$B$2^2*SIN(RADIANS(User_Model_Calcs!B1212))^2))*SIN(RADIANS(User_Model_Calcs!B1212))</f>
        <v>-3486.1408043067172</v>
      </c>
      <c r="L1212">
        <f t="shared" ca="1" si="181"/>
        <v>-33.170168500569119</v>
      </c>
      <c r="M1212">
        <f t="shared" ca="1" si="182"/>
        <v>6371.715775759938</v>
      </c>
      <c r="N1212">
        <f ca="1">SQRT(User_Model_Calcs!M1212^2+Sat_Data!$B$3^2-2*User_Model_Calcs!M1212*Sat_Data!$B$3*COS(RADIANS(L1212))*COS(RADIANS(I1212)))</f>
        <v>37006.378424486342</v>
      </c>
      <c r="O1212">
        <f ca="1">DEGREES(ACOS(((Earth_Data!$B$1+Sat_Data!$B$2)/User_Model_Calcs!N1212)*SQRT(1-COS(RADIANS(User_Model_Calcs!I1212))^2*COS(RADIANS(User_Model_Calcs!B1212))^2)))</f>
        <v>51.027876154921124</v>
      </c>
      <c r="P1212">
        <f t="shared" ca="1" si="179"/>
        <v>6.2713431283918792</v>
      </c>
    </row>
    <row r="1213" spans="1:16" x14ac:dyDescent="0.25">
      <c r="A1213">
        <f t="shared" ca="1" si="189"/>
        <v>107.59659630268428</v>
      </c>
      <c r="B1213">
        <f t="shared" ca="1" si="190"/>
        <v>-30.285145226646563</v>
      </c>
      <c r="C1213" s="6">
        <v>20135.9375</v>
      </c>
      <c r="D1213">
        <f t="shared" ca="1" si="187"/>
        <v>0.75</v>
      </c>
      <c r="E1213" s="1">
        <v>0.65</v>
      </c>
      <c r="F1213">
        <v>19.899999999999999</v>
      </c>
      <c r="G1213">
        <f t="shared" ca="1" si="180"/>
        <v>42.007420362456692</v>
      </c>
      <c r="H1213">
        <f t="shared" ca="1" si="188"/>
        <v>23.43968253421923</v>
      </c>
      <c r="I1213">
        <f ca="1">User_Model_Calcs!A1213-Sat_Data!$B$5</f>
        <v>-2.4034036973157242</v>
      </c>
      <c r="J1213">
        <f ca="1">(Earth_Data!$B$1/SQRT(1-Earth_Data!$B$2^2*SIN(RADIANS(User_Model_Calcs!B1213))^2))*COS(RADIANS(User_Model_Calcs!B1213))</f>
        <v>5512.3864058117124</v>
      </c>
      <c r="K1213">
        <f ca="1">((Earth_Data!$B$1*(1-Earth_Data!$B$2^2))/SQRT(1-Earth_Data!$B$2^2*SIN(RADIANS(User_Model_Calcs!B1213))^2))*SIN(RADIANS(User_Model_Calcs!B1213))</f>
        <v>-3197.710256014389</v>
      </c>
      <c r="L1213">
        <f t="shared" ca="1" si="181"/>
        <v>-30.117825101501534</v>
      </c>
      <c r="M1213">
        <f t="shared" ca="1" si="182"/>
        <v>6372.735265833453</v>
      </c>
      <c r="N1213">
        <f ca="1">SQRT(User_Model_Calcs!M1213^2+Sat_Data!$B$3^2-2*User_Model_Calcs!M1213*Sat_Data!$B$3*COS(RADIANS(L1213))*COS(RADIANS(I1213)))</f>
        <v>36796.539267992259</v>
      </c>
      <c r="O1213">
        <f ca="1">DEGREES(ACOS(((Earth_Data!$B$1+Sat_Data!$B$2)/User_Model_Calcs!N1213)*SQRT(1-COS(RADIANS(User_Model_Calcs!I1213))^2*COS(RADIANS(User_Model_Calcs!B1213))^2)))</f>
        <v>54.594766287590545</v>
      </c>
      <c r="P1213">
        <f t="shared" ca="1" si="179"/>
        <v>4.7576182072527748</v>
      </c>
    </row>
    <row r="1214" spans="1:16" x14ac:dyDescent="0.25">
      <c r="A1214">
        <f t="shared" ca="1" si="189"/>
        <v>108.21904145163829</v>
      </c>
      <c r="B1214">
        <f t="shared" ca="1" si="190"/>
        <v>-29.735201233624121</v>
      </c>
      <c r="C1214" s="6">
        <v>20135.9375</v>
      </c>
      <c r="D1214">
        <f t="shared" ca="1" si="187"/>
        <v>1.2</v>
      </c>
      <c r="E1214" s="1">
        <v>0.65</v>
      </c>
      <c r="F1214">
        <v>19.899999999999999</v>
      </c>
      <c r="G1214">
        <f t="shared" ca="1" si="180"/>
        <v>46.089820015575185</v>
      </c>
      <c r="H1214">
        <f t="shared" ca="1" si="188"/>
        <v>23.714731341737945</v>
      </c>
      <c r="I1214">
        <f ca="1">User_Model_Calcs!A1214-Sat_Data!$B$5</f>
        <v>-1.7809585483617099</v>
      </c>
      <c r="J1214">
        <f ca="1">(Earth_Data!$B$1/SQRT(1-Earth_Data!$B$2^2*SIN(RADIANS(User_Model_Calcs!B1214))^2))*COS(RADIANS(User_Model_Calcs!B1214))</f>
        <v>5542.8770435213082</v>
      </c>
      <c r="K1214">
        <f ca="1">((Earth_Data!$B$1*(1-Earth_Data!$B$2^2))/SQRT(1-Earth_Data!$B$2^2*SIN(RADIANS(User_Model_Calcs!B1214))^2))*SIN(RADIANS(User_Model_Calcs!B1214))</f>
        <v>-3144.9205790685787</v>
      </c>
      <c r="L1214">
        <f t="shared" ca="1" si="181"/>
        <v>-29.569733098518928</v>
      </c>
      <c r="M1214">
        <f t="shared" ca="1" si="182"/>
        <v>6372.9123144951991</v>
      </c>
      <c r="N1214">
        <f ca="1">SQRT(User_Model_Calcs!M1214^2+Sat_Data!$B$3^2-2*User_Model_Calcs!M1214*Sat_Data!$B$3*COS(RADIANS(L1214))*COS(RADIANS(I1214)))</f>
        <v>36759.124263082056</v>
      </c>
      <c r="O1214">
        <f ca="1">DEGREES(ACOS(((Earth_Data!$B$1+Sat_Data!$B$2)/User_Model_Calcs!N1214)*SQRT(1-COS(RADIANS(User_Model_Calcs!I1214))^2*COS(RADIANS(User_Model_Calcs!B1214))^2)))</f>
        <v>55.266243720190154</v>
      </c>
      <c r="P1214">
        <f t="shared" ca="1" si="179"/>
        <v>3.587161007979597</v>
      </c>
    </row>
    <row r="1215" spans="1:16" x14ac:dyDescent="0.25">
      <c r="A1215">
        <f t="shared" ca="1" si="189"/>
        <v>107.63697482704416</v>
      </c>
      <c r="B1215">
        <f t="shared" ca="1" si="190"/>
        <v>-32.466950016007686</v>
      </c>
      <c r="C1215" s="6">
        <v>20135.9375</v>
      </c>
      <c r="D1215">
        <f t="shared" ca="1" si="187"/>
        <v>3</v>
      </c>
      <c r="E1215" s="1">
        <v>0.65</v>
      </c>
      <c r="F1215">
        <v>19.899999999999999</v>
      </c>
      <c r="G1215">
        <f t="shared" ca="1" si="180"/>
        <v>54.048620189015942</v>
      </c>
      <c r="H1215">
        <f t="shared" ca="1" si="188"/>
        <v>14.031344216721754</v>
      </c>
      <c r="I1215">
        <f ca="1">User_Model_Calcs!A1215-Sat_Data!$B$5</f>
        <v>-2.3630251729558438</v>
      </c>
      <c r="J1215">
        <f ca="1">(Earth_Data!$B$1/SQRT(1-Earth_Data!$B$2^2*SIN(RADIANS(User_Model_Calcs!B1215))^2))*COS(RADIANS(User_Model_Calcs!B1215))</f>
        <v>5386.4427297746497</v>
      </c>
      <c r="K1215">
        <f ca="1">((Earth_Data!$B$1*(1-Earth_Data!$B$2^2))/SQRT(1-Earth_Data!$B$2^2*SIN(RADIANS(User_Model_Calcs!B1215))^2))*SIN(RADIANS(User_Model_Calcs!B1215))</f>
        <v>-3404.2327095966475</v>
      </c>
      <c r="L1215">
        <f t="shared" ca="1" si="181"/>
        <v>-32.292893372876669</v>
      </c>
      <c r="M1215">
        <f t="shared" ca="1" si="182"/>
        <v>6372.0142515714697</v>
      </c>
      <c r="N1215">
        <f ca="1">SQRT(User_Model_Calcs!M1215^2+Sat_Data!$B$3^2-2*User_Model_Calcs!M1215*Sat_Data!$B$3*COS(RADIANS(L1215))*COS(RADIANS(I1215)))</f>
        <v>36940.141753591401</v>
      </c>
      <c r="O1215">
        <f ca="1">DEGREES(ACOS(((Earth_Data!$B$1+Sat_Data!$B$2)/User_Model_Calcs!N1215)*SQRT(1-COS(RADIANS(User_Model_Calcs!I1215))^2*COS(RADIANS(User_Model_Calcs!B1215))^2)))</f>
        <v>52.119749248285871</v>
      </c>
      <c r="P1215">
        <f t="shared" ca="1" si="179"/>
        <v>4.3958043966824691</v>
      </c>
    </row>
    <row r="1216" spans="1:16" x14ac:dyDescent="0.25">
      <c r="A1216">
        <f t="shared" ca="1" si="189"/>
        <v>107.48520858457422</v>
      </c>
      <c r="B1216">
        <f t="shared" ca="1" si="190"/>
        <v>-29.281538573253101</v>
      </c>
      <c r="C1216" s="6">
        <v>20135.9375</v>
      </c>
      <c r="D1216">
        <f t="shared" ca="1" si="187"/>
        <v>0.75</v>
      </c>
      <c r="E1216" s="1">
        <v>0.65</v>
      </c>
      <c r="F1216">
        <v>19.899999999999999</v>
      </c>
      <c r="G1216">
        <f t="shared" ca="1" si="180"/>
        <v>42.007420362456692</v>
      </c>
      <c r="H1216">
        <f t="shared" ca="1" si="188"/>
        <v>23.20158386854451</v>
      </c>
      <c r="I1216">
        <f ca="1">User_Model_Calcs!A1216-Sat_Data!$B$5</f>
        <v>-2.5147914154257762</v>
      </c>
      <c r="J1216">
        <f ca="1">(Earth_Data!$B$1/SQRT(1-Earth_Data!$B$2^2*SIN(RADIANS(User_Model_Calcs!B1216))^2))*COS(RADIANS(User_Model_Calcs!B1216))</f>
        <v>5567.6453334592688</v>
      </c>
      <c r="K1216">
        <f ca="1">((Earth_Data!$B$1*(1-Earth_Data!$B$2^2))/SQRT(1-Earth_Data!$B$2^2*SIN(RADIANS(User_Model_Calcs!B1216))^2))*SIN(RADIANS(User_Model_Calcs!B1216))</f>
        <v>-3101.1576971856657</v>
      </c>
      <c r="L1216">
        <f t="shared" ca="1" si="181"/>
        <v>-29.117643883926597</v>
      </c>
      <c r="M1216">
        <f t="shared" ca="1" si="182"/>
        <v>6373.0568506804229</v>
      </c>
      <c r="N1216">
        <f ca="1">SQRT(User_Model_Calcs!M1216^2+Sat_Data!$B$3^2-2*User_Model_Calcs!M1216*Sat_Data!$B$3*COS(RADIANS(L1216))*COS(RADIANS(I1216)))</f>
        <v>36733.809672285235</v>
      </c>
      <c r="O1216">
        <f ca="1">DEGREES(ACOS(((Earth_Data!$B$1+Sat_Data!$B$2)/User_Model_Calcs!N1216)*SQRT(1-COS(RADIANS(User_Model_Calcs!I1216))^2*COS(RADIANS(User_Model_Calcs!B1216))^2)))</f>
        <v>55.72809229751693</v>
      </c>
      <c r="P1216">
        <f t="shared" ca="1" si="179"/>
        <v>5.1311983278373994</v>
      </c>
    </row>
    <row r="1217" spans="1:16" x14ac:dyDescent="0.25">
      <c r="A1217">
        <f t="shared" ca="1" si="189"/>
        <v>109.7344161571431</v>
      </c>
      <c r="B1217">
        <f t="shared" ca="1" si="190"/>
        <v>-33.303207955561298</v>
      </c>
      <c r="C1217" s="6">
        <v>20135.9375</v>
      </c>
      <c r="D1217">
        <f t="shared" ca="1" si="187"/>
        <v>3</v>
      </c>
      <c r="E1217" s="1">
        <v>0.65</v>
      </c>
      <c r="F1217">
        <v>19.899999999999999</v>
      </c>
      <c r="G1217">
        <f t="shared" ca="1" si="180"/>
        <v>54.048620189015942</v>
      </c>
      <c r="H1217">
        <f t="shared" ca="1" si="188"/>
        <v>18.170339071395091</v>
      </c>
      <c r="I1217">
        <f ca="1">User_Model_Calcs!A1217-Sat_Data!$B$5</f>
        <v>-0.2655838428568984</v>
      </c>
      <c r="J1217">
        <f ca="1">(Earth_Data!$B$1/SQRT(1-Earth_Data!$B$2^2*SIN(RADIANS(User_Model_Calcs!B1217))^2))*COS(RADIANS(User_Model_Calcs!B1217))</f>
        <v>5336.0877794570024</v>
      </c>
      <c r="K1217">
        <f ca="1">((Earth_Data!$B$1*(1-Earth_Data!$B$2^2))/SQRT(1-Earth_Data!$B$2^2*SIN(RADIANS(User_Model_Calcs!B1217))^2))*SIN(RADIANS(User_Model_Calcs!B1217))</f>
        <v>-3482.114048592161</v>
      </c>
      <c r="L1217">
        <f t="shared" ca="1" si="181"/>
        <v>-33.126833682358523</v>
      </c>
      <c r="M1217">
        <f t="shared" ca="1" si="182"/>
        <v>6371.7306155763717</v>
      </c>
      <c r="N1217">
        <f ca="1">SQRT(User_Model_Calcs!M1217^2+Sat_Data!$B$3^2-2*User_Model_Calcs!M1217*Sat_Data!$B$3*COS(RADIANS(L1217))*COS(RADIANS(I1217)))</f>
        <v>36992.369250883596</v>
      </c>
      <c r="O1217">
        <f ca="1">DEGREES(ACOS(((Earth_Data!$B$1+Sat_Data!$B$2)/User_Model_Calcs!N1217)*SQRT(1-COS(RADIANS(User_Model_Calcs!I1217))^2*COS(RADIANS(User_Model_Calcs!B1217))^2)))</f>
        <v>51.255496843784975</v>
      </c>
      <c r="P1217">
        <f t="shared" ca="1" si="179"/>
        <v>0.48368991704261494</v>
      </c>
    </row>
    <row r="1218" spans="1:16" x14ac:dyDescent="0.25">
      <c r="A1218">
        <f t="shared" ca="1" si="189"/>
        <v>105.60359932540075</v>
      </c>
      <c r="B1218">
        <f t="shared" ca="1" si="190"/>
        <v>-31.851768563109115</v>
      </c>
      <c r="C1218" s="6">
        <v>20135.9375</v>
      </c>
      <c r="D1218">
        <f t="shared" ca="1" si="187"/>
        <v>1.2</v>
      </c>
      <c r="E1218" s="1">
        <v>0.65</v>
      </c>
      <c r="F1218">
        <v>19.899999999999999</v>
      </c>
      <c r="G1218">
        <f t="shared" ca="1" si="180"/>
        <v>46.089820015575185</v>
      </c>
      <c r="H1218">
        <f t="shared" ca="1" si="188"/>
        <v>22.971393218560237</v>
      </c>
      <c r="I1218">
        <f ca="1">User_Model_Calcs!A1218-Sat_Data!$B$5</f>
        <v>-4.3964006745992492</v>
      </c>
      <c r="J1218">
        <f ca="1">(Earth_Data!$B$1/SQRT(1-Earth_Data!$B$2^2*SIN(RADIANS(User_Model_Calcs!B1218))^2))*COS(RADIANS(User_Model_Calcs!B1218))</f>
        <v>5422.7529635638712</v>
      </c>
      <c r="K1218">
        <f ca="1">((Earth_Data!$B$1*(1-Earth_Data!$B$2^2))/SQRT(1-Earth_Data!$B$2^2*SIN(RADIANS(User_Model_Calcs!B1218))^2))*SIN(RADIANS(User_Model_Calcs!B1218))</f>
        <v>-3346.4822441219849</v>
      </c>
      <c r="L1218">
        <f t="shared" ca="1" si="181"/>
        <v>-31.679511241831353</v>
      </c>
      <c r="M1218">
        <f t="shared" ca="1" si="182"/>
        <v>6372.2204225893238</v>
      </c>
      <c r="N1218">
        <f ca="1">SQRT(User_Model_Calcs!M1218^2+Sat_Data!$B$3^2-2*User_Model_Calcs!M1218*Sat_Data!$B$3*COS(RADIANS(L1218))*COS(RADIANS(I1218)))</f>
        <v>36911.705635295126</v>
      </c>
      <c r="O1218">
        <f ca="1">DEGREES(ACOS(((Earth_Data!$B$1+Sat_Data!$B$2)/User_Model_Calcs!N1218)*SQRT(1-COS(RADIANS(User_Model_Calcs!I1218))^2*COS(RADIANS(User_Model_Calcs!B1218))^2)))</f>
        <v>52.599096985715761</v>
      </c>
      <c r="P1218">
        <f t="shared" ref="P1218:P1281" ca="1" si="191">DEGREES(ASIN(SIN(RADIANS(ABS(I1218)))/(SIN(ACOS(COS(RADIANS(I1218))*COS(RADIANS(B1218)))))))</f>
        <v>8.2889524809418926</v>
      </c>
    </row>
    <row r="1219" spans="1:16" x14ac:dyDescent="0.25">
      <c r="A1219">
        <f t="shared" ca="1" si="189"/>
        <v>109.63070547785496</v>
      </c>
      <c r="B1219">
        <f t="shared" ca="1" si="190"/>
        <v>-33.84629764529884</v>
      </c>
      <c r="C1219" s="6">
        <v>20135.9375</v>
      </c>
      <c r="D1219">
        <f t="shared" ca="1" si="187"/>
        <v>0.75</v>
      </c>
      <c r="E1219" s="1">
        <v>0.65</v>
      </c>
      <c r="F1219">
        <v>19.899999999999999</v>
      </c>
      <c r="G1219">
        <f t="shared" ref="G1219:G1282" ca="1" si="192">20.4+20*LOG(F1219)+20*LOG(D1219)+10*LOG(E1219)</f>
        <v>42.007420362456692</v>
      </c>
      <c r="H1219">
        <f t="shared" ca="1" si="188"/>
        <v>14.047764295768298</v>
      </c>
      <c r="I1219">
        <f ca="1">User_Model_Calcs!A1219-Sat_Data!$B$5</f>
        <v>-0.3692945221450401</v>
      </c>
      <c r="J1219">
        <f ca="1">(Earth_Data!$B$1/SQRT(1-Earth_Data!$B$2^2*SIN(RADIANS(User_Model_Calcs!B1219))^2))*COS(RADIANS(User_Model_Calcs!B1219))</f>
        <v>5302.7755473118223</v>
      </c>
      <c r="K1219">
        <f ca="1">((Earth_Data!$B$1*(1-Earth_Data!$B$2^2))/SQRT(1-Earth_Data!$B$2^2*SIN(RADIANS(User_Model_Calcs!B1219))^2))*SIN(RADIANS(User_Model_Calcs!B1219))</f>
        <v>-3532.3009453365062</v>
      </c>
      <c r="L1219">
        <f t="shared" ref="L1219:L1282" ca="1" si="193">DEGREES(ATAN((K1219/J1219)))</f>
        <v>-33.668498282223325</v>
      </c>
      <c r="M1219">
        <f t="shared" ref="M1219:M1282" ca="1" si="194">SQRT(J1219^2+K1219^2)</f>
        <v>6371.5444339338455</v>
      </c>
      <c r="N1219">
        <f ca="1">SQRT(User_Model_Calcs!M1219^2+Sat_Data!$B$3^2-2*User_Model_Calcs!M1219*Sat_Data!$B$3*COS(RADIANS(L1219))*COS(RADIANS(I1219)))</f>
        <v>37030.347389398492</v>
      </c>
      <c r="O1219">
        <f ca="1">DEGREES(ACOS(((Earth_Data!$B$1+Sat_Data!$B$2)/User_Model_Calcs!N1219)*SQRT(1-COS(RADIANS(User_Model_Calcs!I1219))^2*COS(RADIANS(User_Model_Calcs!B1219))^2)))</f>
        <v>50.638386252859078</v>
      </c>
      <c r="P1219">
        <f t="shared" ca="1" si="191"/>
        <v>0.66302530086813838</v>
      </c>
    </row>
    <row r="1220" spans="1:16" x14ac:dyDescent="0.25">
      <c r="A1220">
        <f t="shared" ca="1" si="189"/>
        <v>109.6800989252778</v>
      </c>
      <c r="B1220">
        <f t="shared" ca="1" si="190"/>
        <v>-33.76556494693434</v>
      </c>
      <c r="C1220" s="6">
        <v>20135.9375</v>
      </c>
      <c r="D1220">
        <f t="shared" ca="1" si="187"/>
        <v>3</v>
      </c>
      <c r="E1220" s="1">
        <v>0.65</v>
      </c>
      <c r="F1220">
        <v>19.899999999999999</v>
      </c>
      <c r="G1220">
        <f t="shared" ca="1" si="192"/>
        <v>54.048620189015942</v>
      </c>
      <c r="H1220">
        <f t="shared" ca="1" si="188"/>
        <v>23.012621965834555</v>
      </c>
      <c r="I1220">
        <f ca="1">User_Model_Calcs!A1220-Sat_Data!$B$5</f>
        <v>-0.3199010747221962</v>
      </c>
      <c r="J1220">
        <f ca="1">(Earth_Data!$B$1/SQRT(1-Earth_Data!$B$2^2*SIN(RADIANS(User_Model_Calcs!B1220))^2))*COS(RADIANS(User_Model_Calcs!B1220))</f>
        <v>5307.7578245704017</v>
      </c>
      <c r="K1220">
        <f ca="1">((Earth_Data!$B$1*(1-Earth_Data!$B$2^2))/SQRT(1-Earth_Data!$B$2^2*SIN(RADIANS(User_Model_Calcs!B1220))^2))*SIN(RADIANS(User_Model_Calcs!B1220))</f>
        <v>-3524.8601748371898</v>
      </c>
      <c r="L1220">
        <f t="shared" ca="1" si="193"/>
        <v>-33.587973414483848</v>
      </c>
      <c r="M1220">
        <f t="shared" ca="1" si="194"/>
        <v>6371.5722060133312</v>
      </c>
      <c r="N1220">
        <f ca="1">SQRT(User_Model_Calcs!M1220^2+Sat_Data!$B$3^2-2*User_Model_Calcs!M1220*Sat_Data!$B$3*COS(RADIANS(L1220))*COS(RADIANS(I1220)))</f>
        <v>37024.647504623601</v>
      </c>
      <c r="O1220">
        <f ca="1">DEGREES(ACOS(((Earth_Data!$B$1+Sat_Data!$B$2)/User_Model_Calcs!N1220)*SQRT(1-COS(RADIANS(User_Model_Calcs!I1220))^2*COS(RADIANS(User_Model_Calcs!B1220))^2)))</f>
        <v>50.730434448200569</v>
      </c>
      <c r="P1220">
        <f t="shared" ca="1" si="191"/>
        <v>0.57555935445226558</v>
      </c>
    </row>
    <row r="1221" spans="1:16" x14ac:dyDescent="0.25">
      <c r="A1221">
        <f t="shared" ca="1" si="189"/>
        <v>109.24907657742975</v>
      </c>
      <c r="B1221">
        <f t="shared" ca="1" si="190"/>
        <v>-32.765239766140397</v>
      </c>
      <c r="C1221" s="6">
        <v>20135.9375</v>
      </c>
      <c r="D1221">
        <f t="shared" ca="1" si="187"/>
        <v>3</v>
      </c>
      <c r="E1221" s="1">
        <v>0.65</v>
      </c>
      <c r="F1221">
        <v>19.899999999999999</v>
      </c>
      <c r="G1221">
        <f t="shared" ca="1" si="192"/>
        <v>54.048620189015942</v>
      </c>
      <c r="H1221">
        <f t="shared" ca="1" si="188"/>
        <v>21.161865327300458</v>
      </c>
      <c r="I1221">
        <f ca="1">User_Model_Calcs!A1221-Sat_Data!$B$5</f>
        <v>-0.7509234225702528</v>
      </c>
      <c r="J1221">
        <f ca="1">(Earth_Data!$B$1/SQRT(1-Earth_Data!$B$2^2*SIN(RADIANS(User_Model_Calcs!B1221))^2))*COS(RADIANS(User_Model_Calcs!B1221))</f>
        <v>5368.6125753690803</v>
      </c>
      <c r="K1221">
        <f ca="1">((Earth_Data!$B$1*(1-Earth_Data!$B$2^2))/SQRT(1-Earth_Data!$B$2^2*SIN(RADIANS(User_Model_Calcs!B1221))^2))*SIN(RADIANS(User_Model_Calcs!B1221))</f>
        <v>-3432.0956964158981</v>
      </c>
      <c r="L1221">
        <f t="shared" ca="1" si="193"/>
        <v>-32.590339384755779</v>
      </c>
      <c r="M1221">
        <f t="shared" ca="1" si="194"/>
        <v>6371.9135158731997</v>
      </c>
      <c r="N1221">
        <f ca="1">SQRT(User_Model_Calcs!M1221^2+Sat_Data!$B$3^2-2*User_Model_Calcs!M1221*Sat_Data!$B$3*COS(RADIANS(L1221))*COS(RADIANS(I1221)))</f>
        <v>36955.770875682654</v>
      </c>
      <c r="O1221">
        <f ca="1">DEGREES(ACOS(((Earth_Data!$B$1+Sat_Data!$B$2)/User_Model_Calcs!N1221)*SQRT(1-COS(RADIANS(User_Model_Calcs!I1221))^2*COS(RADIANS(User_Model_Calcs!B1221))^2)))</f>
        <v>51.858912645332076</v>
      </c>
      <c r="P1221">
        <f t="shared" ca="1" si="191"/>
        <v>1.3873285525929047</v>
      </c>
    </row>
    <row r="1222" spans="1:16" x14ac:dyDescent="0.25">
      <c r="A1222">
        <f t="shared" ca="1" si="189"/>
        <v>107.19842218997447</v>
      </c>
      <c r="B1222">
        <f t="shared" ca="1" si="190"/>
        <v>-29.551626782618698</v>
      </c>
      <c r="C1222" s="6">
        <v>20135.9375</v>
      </c>
      <c r="D1222">
        <f t="shared" ca="1" si="187"/>
        <v>0.75</v>
      </c>
      <c r="E1222" s="1">
        <v>0.65</v>
      </c>
      <c r="F1222">
        <v>19.899999999999999</v>
      </c>
      <c r="G1222">
        <f t="shared" ca="1" si="192"/>
        <v>42.007420362456692</v>
      </c>
      <c r="H1222">
        <f t="shared" ca="1" si="188"/>
        <v>14.90426005607095</v>
      </c>
      <c r="I1222">
        <f ca="1">User_Model_Calcs!A1222-Sat_Data!$B$5</f>
        <v>-2.8015778100255346</v>
      </c>
      <c r="J1222">
        <f ca="1">(Earth_Data!$B$1/SQRT(1-Earth_Data!$B$2^2*SIN(RADIANS(User_Model_Calcs!B1222))^2))*COS(RADIANS(User_Model_Calcs!B1222))</f>
        <v>5552.9414608266306</v>
      </c>
      <c r="K1222">
        <f ca="1">((Earth_Data!$B$1*(1-Earth_Data!$B$2^2))/SQRT(1-Earth_Data!$B$2^2*SIN(RADIANS(User_Model_Calcs!B1222))^2))*SIN(RADIANS(User_Model_Calcs!B1222))</f>
        <v>-3127.2352160991613</v>
      </c>
      <c r="L1222">
        <f t="shared" ca="1" si="193"/>
        <v>-29.386790391556485</v>
      </c>
      <c r="M1222">
        <f t="shared" ca="1" si="194"/>
        <v>6372.9709684085456</v>
      </c>
      <c r="N1222">
        <f ca="1">SQRT(User_Model_Calcs!M1222^2+Sat_Data!$B$3^2-2*User_Model_Calcs!M1222*Sat_Data!$B$3*COS(RADIANS(L1222))*COS(RADIANS(I1222)))</f>
        <v>36752.131077624195</v>
      </c>
      <c r="O1222">
        <f ca="1">DEGREES(ACOS(((Earth_Data!$B$1+Sat_Data!$B$2)/User_Model_Calcs!N1222)*SQRT(1-COS(RADIANS(User_Model_Calcs!I1222))^2*COS(RADIANS(User_Model_Calcs!B1222))^2)))</f>
        <v>55.39367383448311</v>
      </c>
      <c r="P1222">
        <f t="shared" ca="1" si="191"/>
        <v>5.6663075888433836</v>
      </c>
    </row>
    <row r="1223" spans="1:16" x14ac:dyDescent="0.25">
      <c r="A1223">
        <f t="shared" ca="1" si="189"/>
        <v>110.33420587450664</v>
      </c>
      <c r="B1223">
        <f t="shared" ca="1" si="190"/>
        <v>-29.517644705615318</v>
      </c>
      <c r="C1223" s="6">
        <v>20135.9375</v>
      </c>
      <c r="D1223">
        <f t="shared" ca="1" si="187"/>
        <v>1.2</v>
      </c>
      <c r="E1223" s="1">
        <v>0.65</v>
      </c>
      <c r="F1223">
        <v>19.899999999999999</v>
      </c>
      <c r="G1223">
        <f t="shared" ca="1" si="192"/>
        <v>46.089820015575185</v>
      </c>
      <c r="H1223">
        <f t="shared" ca="1" si="188"/>
        <v>22.08278115151008</v>
      </c>
      <c r="I1223">
        <f ca="1">User_Model_Calcs!A1223-Sat_Data!$B$5</f>
        <v>0.33420587450663675</v>
      </c>
      <c r="J1223">
        <f ca="1">(Earth_Data!$B$1/SQRT(1-Earth_Data!$B$2^2*SIN(RADIANS(User_Model_Calcs!B1223))^2))*COS(RADIANS(User_Model_Calcs!B1223))</f>
        <v>5554.7982700802031</v>
      </c>
      <c r="K1223">
        <f ca="1">((Earth_Data!$B$1*(1-Earth_Data!$B$2^2))/SQRT(1-Earth_Data!$B$2^2*SIN(RADIANS(User_Model_Calcs!B1223))^2))*SIN(RADIANS(User_Model_Calcs!B1223))</f>
        <v>-3123.9579409623784</v>
      </c>
      <c r="L1223">
        <f t="shared" ca="1" si="193"/>
        <v>-29.352925998166395</v>
      </c>
      <c r="M1223">
        <f t="shared" ca="1" si="194"/>
        <v>6372.9818011812904</v>
      </c>
      <c r="N1223">
        <f ca="1">SQRT(User_Model_Calcs!M1223^2+Sat_Data!$B$3^2-2*User_Model_Calcs!M1223*Sat_Data!$B$3*COS(RADIANS(L1223))*COS(RADIANS(I1223)))</f>
        <v>36742.495613662031</v>
      </c>
      <c r="O1223">
        <f ca="1">DEGREES(ACOS(((Earth_Data!$B$1+Sat_Data!$B$2)/User_Model_Calcs!N1223)*SQRT(1-COS(RADIANS(User_Model_Calcs!I1223))^2*COS(RADIANS(User_Model_Calcs!B1223))^2)))</f>
        <v>55.56839270566207</v>
      </c>
      <c r="P1223">
        <f t="shared" ca="1" si="191"/>
        <v>0.6783027590682168</v>
      </c>
    </row>
    <row r="1224" spans="1:16" x14ac:dyDescent="0.25">
      <c r="A1224">
        <f t="shared" ca="1" si="189"/>
        <v>109.12069534753201</v>
      </c>
      <c r="B1224">
        <f t="shared" ca="1" si="190"/>
        <v>-32.318329460948718</v>
      </c>
      <c r="C1224" s="6">
        <v>20135.9375</v>
      </c>
      <c r="D1224">
        <f t="shared" ca="1" si="187"/>
        <v>3</v>
      </c>
      <c r="E1224" s="1">
        <v>0.65</v>
      </c>
      <c r="F1224">
        <v>19.899999999999999</v>
      </c>
      <c r="G1224">
        <f t="shared" ca="1" si="192"/>
        <v>54.048620189015942</v>
      </c>
      <c r="H1224">
        <f t="shared" ca="1" si="188"/>
        <v>17.133242701253806</v>
      </c>
      <c r="I1224">
        <f ca="1">User_Model_Calcs!A1224-Sat_Data!$B$5</f>
        <v>-0.87930465246799372</v>
      </c>
      <c r="J1224">
        <f ca="1">(Earth_Data!$B$1/SQRT(1-Earth_Data!$B$2^2*SIN(RADIANS(User_Model_Calcs!B1224))^2))*COS(RADIANS(User_Model_Calcs!B1224))</f>
        <v>5395.2719495184429</v>
      </c>
      <c r="K1224">
        <f ca="1">((Earth_Data!$B$1*(1-Earth_Data!$B$2^2))/SQRT(1-Earth_Data!$B$2^2*SIN(RADIANS(User_Model_Calcs!B1224))^2))*SIN(RADIANS(User_Model_Calcs!B1224))</f>
        <v>-3390.3161344099549</v>
      </c>
      <c r="L1224">
        <f t="shared" ca="1" si="193"/>
        <v>-32.144700222781225</v>
      </c>
      <c r="M1224">
        <f t="shared" ca="1" si="194"/>
        <v>6372.064257405209</v>
      </c>
      <c r="N1224">
        <f ca="1">SQRT(User_Model_Calcs!M1224^2+Sat_Data!$B$3^2-2*User_Model_Calcs!M1224*Sat_Data!$B$3*COS(RADIANS(L1224))*COS(RADIANS(I1224)))</f>
        <v>36925.566733543325</v>
      </c>
      <c r="O1224">
        <f ca="1">DEGREES(ACOS(((Earth_Data!$B$1+Sat_Data!$B$2)/User_Model_Calcs!N1224)*SQRT(1-COS(RADIANS(User_Model_Calcs!I1224))^2*COS(RADIANS(User_Model_Calcs!B1224))^2)))</f>
        <v>52.363597138411407</v>
      </c>
      <c r="P1224">
        <f t="shared" ca="1" si="191"/>
        <v>1.6443974104697567</v>
      </c>
    </row>
    <row r="1225" spans="1:16" x14ac:dyDescent="0.25">
      <c r="A1225">
        <f t="shared" ca="1" si="189"/>
        <v>110.47460134563261</v>
      </c>
      <c r="B1225">
        <f t="shared" ca="1" si="190"/>
        <v>-33.578842119410368</v>
      </c>
      <c r="C1225" s="6">
        <v>20135.9375</v>
      </c>
      <c r="D1225">
        <f t="shared" ca="1" si="187"/>
        <v>0.75</v>
      </c>
      <c r="E1225" s="1">
        <v>0.65</v>
      </c>
      <c r="F1225">
        <v>19.899999999999999</v>
      </c>
      <c r="G1225">
        <f t="shared" ca="1" si="192"/>
        <v>42.007420362456692</v>
      </c>
      <c r="H1225">
        <f t="shared" ca="1" si="188"/>
        <v>18.512023413942323</v>
      </c>
      <c r="I1225">
        <f ca="1">User_Model_Calcs!A1225-Sat_Data!$B$5</f>
        <v>0.47460134563260681</v>
      </c>
      <c r="J1225">
        <f ca="1">(Earth_Data!$B$1/SQRT(1-Earth_Data!$B$2^2*SIN(RADIANS(User_Model_Calcs!B1225))^2))*COS(RADIANS(User_Model_Calcs!B1225))</f>
        <v>5319.2406462198096</v>
      </c>
      <c r="K1225">
        <f ca="1">((Earth_Data!$B$1*(1-Earth_Data!$B$2^2))/SQRT(1-Earth_Data!$B$2^2*SIN(RADIANS(User_Model_Calcs!B1225))^2))*SIN(RADIANS(User_Model_Calcs!B1225))</f>
        <v>-3507.6243016495541</v>
      </c>
      <c r="L1225">
        <f t="shared" ca="1" si="193"/>
        <v>-33.401736648071548</v>
      </c>
      <c r="M1225">
        <f t="shared" ca="1" si="194"/>
        <v>6371.6363121194745</v>
      </c>
      <c r="N1225">
        <f ca="1">SQRT(User_Model_Calcs!M1225^2+Sat_Data!$B$3^2-2*User_Model_Calcs!M1225*Sat_Data!$B$3*COS(RADIANS(L1225))*COS(RADIANS(I1225)))</f>
        <v>37011.693089777873</v>
      </c>
      <c r="O1225">
        <f ca="1">DEGREES(ACOS(((Earth_Data!$B$1+Sat_Data!$B$2)/User_Model_Calcs!N1225)*SQRT(1-COS(RADIANS(User_Model_Calcs!I1225))^2*COS(RADIANS(User_Model_Calcs!B1225))^2)))</f>
        <v>50.940394281307277</v>
      </c>
      <c r="P1225">
        <f t="shared" ca="1" si="191"/>
        <v>0.85805551148988424</v>
      </c>
    </row>
    <row r="1226" spans="1:16" x14ac:dyDescent="0.25">
      <c r="A1226">
        <f t="shared" ca="1" si="189"/>
        <v>107.21156385118556</v>
      </c>
      <c r="B1226">
        <f t="shared" ca="1" si="190"/>
        <v>-31.352780166043772</v>
      </c>
      <c r="C1226" s="6">
        <v>20135.9375</v>
      </c>
      <c r="D1226">
        <f t="shared" ca="1" si="187"/>
        <v>0.75</v>
      </c>
      <c r="E1226" s="1">
        <v>0.65</v>
      </c>
      <c r="F1226">
        <v>19.899999999999999</v>
      </c>
      <c r="G1226">
        <f t="shared" ca="1" si="192"/>
        <v>42.007420362456692</v>
      </c>
      <c r="H1226">
        <f t="shared" ca="1" si="188"/>
        <v>14.435747576198462</v>
      </c>
      <c r="I1226">
        <f ca="1">User_Model_Calcs!A1226-Sat_Data!$B$5</f>
        <v>-2.7884361488144407</v>
      </c>
      <c r="J1226">
        <f ca="1">(Earth_Data!$B$1/SQRT(1-Earth_Data!$B$2^2*SIN(RADIANS(User_Model_Calcs!B1226))^2))*COS(RADIANS(User_Model_Calcs!B1226))</f>
        <v>5451.745729232216</v>
      </c>
      <c r="K1226">
        <f ca="1">((Earth_Data!$B$1*(1-Earth_Data!$B$2^2))/SQRT(1-Earth_Data!$B$2^2*SIN(RADIANS(User_Model_Calcs!B1226))^2))*SIN(RADIANS(User_Model_Calcs!B1226))</f>
        <v>-3299.3593735346876</v>
      </c>
      <c r="L1226">
        <f t="shared" ca="1" si="193"/>
        <v>-31.182040439564584</v>
      </c>
      <c r="M1226">
        <f t="shared" ca="1" si="194"/>
        <v>6372.3860344405466</v>
      </c>
      <c r="N1226">
        <f ca="1">SQRT(User_Model_Calcs!M1226^2+Sat_Data!$B$3^2-2*User_Model_Calcs!M1226*Sat_Data!$B$3*COS(RADIANS(L1226))*COS(RADIANS(I1226)))</f>
        <v>36867.736628792598</v>
      </c>
      <c r="O1226">
        <f ca="1">DEGREES(ACOS(((Earth_Data!$B$1+Sat_Data!$B$2)/User_Model_Calcs!N1226)*SQRT(1-COS(RADIANS(User_Model_Calcs!I1226))^2*COS(RADIANS(User_Model_Calcs!B1226))^2)))</f>
        <v>53.348460182828823</v>
      </c>
      <c r="P1226">
        <f t="shared" ca="1" si="191"/>
        <v>5.347874064048967</v>
      </c>
    </row>
    <row r="1227" spans="1:16" x14ac:dyDescent="0.25">
      <c r="A1227">
        <f t="shared" ca="1" si="189"/>
        <v>110.37011242834019</v>
      </c>
      <c r="B1227">
        <f t="shared" ca="1" si="190"/>
        <v>-33.987359128245465</v>
      </c>
      <c r="C1227" s="6">
        <v>20135.9375</v>
      </c>
      <c r="D1227">
        <f t="shared" ca="1" si="187"/>
        <v>0.75</v>
      </c>
      <c r="E1227" s="1">
        <v>0.65</v>
      </c>
      <c r="F1227">
        <v>19.899999999999999</v>
      </c>
      <c r="G1227">
        <f t="shared" ca="1" si="192"/>
        <v>42.007420362456692</v>
      </c>
      <c r="H1227">
        <f t="shared" ca="1" si="188"/>
        <v>22.562731160633884</v>
      </c>
      <c r="I1227">
        <f ca="1">User_Model_Calcs!A1227-Sat_Data!$B$5</f>
        <v>0.37011242834019242</v>
      </c>
      <c r="J1227">
        <f ca="1">(Earth_Data!$B$1/SQRT(1-Earth_Data!$B$2^2*SIN(RADIANS(User_Model_Calcs!B1227))^2))*COS(RADIANS(User_Model_Calcs!B1227))</f>
        <v>5294.044881350248</v>
      </c>
      <c r="K1227">
        <f ca="1">((Earth_Data!$B$1*(1-Earth_Data!$B$2^2))/SQRT(1-Earth_Data!$B$2^2*SIN(RADIANS(User_Model_Calcs!B1227))^2))*SIN(RADIANS(User_Model_Calcs!B1227))</f>
        <v>-3545.285307226266</v>
      </c>
      <c r="L1227">
        <f t="shared" ca="1" si="193"/>
        <v>-33.809200006817861</v>
      </c>
      <c r="M1227">
        <f t="shared" ca="1" si="194"/>
        <v>6371.4958302886143</v>
      </c>
      <c r="N1227">
        <f ca="1">SQRT(User_Model_Calcs!M1227^2+Sat_Data!$B$3^2-2*User_Model_Calcs!M1227*Sat_Data!$B$3*COS(RADIANS(L1227))*COS(RADIANS(I1227)))</f>
        <v>37040.279106585986</v>
      </c>
      <c r="O1227">
        <f ca="1">DEGREES(ACOS(((Earth_Data!$B$1+Sat_Data!$B$2)/User_Model_Calcs!N1227)*SQRT(1-COS(RADIANS(User_Model_Calcs!I1227))^2*COS(RADIANS(User_Model_Calcs!B1227))^2)))</f>
        <v>50.47846197910831</v>
      </c>
      <c r="P1227">
        <f t="shared" ca="1" si="191"/>
        <v>0.66206528329951964</v>
      </c>
    </row>
    <row r="1228" spans="1:16" x14ac:dyDescent="0.25">
      <c r="A1228">
        <f t="shared" ca="1" si="189"/>
        <v>107.25577142294036</v>
      </c>
      <c r="B1228">
        <f t="shared" ca="1" si="190"/>
        <v>-33.66590832706801</v>
      </c>
      <c r="C1228" s="6">
        <v>20135.9375</v>
      </c>
      <c r="D1228">
        <f t="shared" ca="1" si="187"/>
        <v>1.2</v>
      </c>
      <c r="E1228" s="1">
        <v>0.65</v>
      </c>
      <c r="F1228">
        <v>19.899999999999999</v>
      </c>
      <c r="G1228">
        <f t="shared" ca="1" si="192"/>
        <v>46.089820015575185</v>
      </c>
      <c r="H1228">
        <f t="shared" ca="1" si="188"/>
        <v>16.227124956224142</v>
      </c>
      <c r="I1228">
        <f ca="1">User_Model_Calcs!A1228-Sat_Data!$B$5</f>
        <v>-2.7442285770596442</v>
      </c>
      <c r="J1228">
        <f ca="1">(Earth_Data!$B$1/SQRT(1-Earth_Data!$B$2^2*SIN(RADIANS(User_Model_Calcs!B1228))^2))*COS(RADIANS(User_Model_Calcs!B1228))</f>
        <v>5313.8934020468259</v>
      </c>
      <c r="K1228">
        <f ca="1">((Earth_Data!$B$1*(1-Earth_Data!$B$2^2))/SQRT(1-Earth_Data!$B$2^2*SIN(RADIANS(User_Model_Calcs!B1228))^2))*SIN(RADIANS(User_Model_Calcs!B1228))</f>
        <v>-3515.6657362805554</v>
      </c>
      <c r="L1228">
        <f t="shared" ca="1" si="193"/>
        <v>-33.488575278509508</v>
      </c>
      <c r="M1228">
        <f t="shared" ca="1" si="194"/>
        <v>6371.6064424581255</v>
      </c>
      <c r="N1228">
        <f ca="1">SQRT(User_Model_Calcs!M1228^2+Sat_Data!$B$3^2-2*User_Model_Calcs!M1228*Sat_Data!$B$3*COS(RADIANS(L1228))*COS(RADIANS(I1228)))</f>
        <v>37024.511715376422</v>
      </c>
      <c r="O1228">
        <f ca="1">DEGREES(ACOS(((Earth_Data!$B$1+Sat_Data!$B$2)/User_Model_Calcs!N1228)*SQRT(1-COS(RADIANS(User_Model_Calcs!I1228))^2*COS(RADIANS(User_Model_Calcs!B1228))^2)))</f>
        <v>50.733283582078087</v>
      </c>
      <c r="P1228">
        <f t="shared" ca="1" si="191"/>
        <v>4.9418574488514322</v>
      </c>
    </row>
    <row r="1229" spans="1:16" x14ac:dyDescent="0.25">
      <c r="A1229">
        <f t="shared" ca="1" si="189"/>
        <v>108.4826810740108</v>
      </c>
      <c r="B1229">
        <f t="shared" ca="1" si="190"/>
        <v>-29.571852000947565</v>
      </c>
      <c r="C1229" s="6">
        <v>20135.9375</v>
      </c>
      <c r="D1229">
        <f t="shared" ca="1" si="187"/>
        <v>0.75</v>
      </c>
      <c r="E1229" s="1">
        <v>0.65</v>
      </c>
      <c r="F1229">
        <v>19.899999999999999</v>
      </c>
      <c r="G1229">
        <f t="shared" ca="1" si="192"/>
        <v>42.007420362456692</v>
      </c>
      <c r="H1229">
        <f t="shared" ca="1" si="188"/>
        <v>18.569488740968445</v>
      </c>
      <c r="I1229">
        <f ca="1">User_Model_Calcs!A1229-Sat_Data!$B$5</f>
        <v>-1.5173189259892013</v>
      </c>
      <c r="J1229">
        <f ca="1">(Earth_Data!$B$1/SQRT(1-Earth_Data!$B$2^2*SIN(RADIANS(User_Model_Calcs!B1229))^2))*COS(RADIANS(User_Model_Calcs!B1229))</f>
        <v>5551.8354107918776</v>
      </c>
      <c r="K1229">
        <f ca="1">((Earth_Data!$B$1*(1-Earth_Data!$B$2^2))/SQRT(1-Earth_Data!$B$2^2*SIN(RADIANS(User_Model_Calcs!B1229))^2))*SIN(RADIANS(User_Model_Calcs!B1229))</f>
        <v>-3129.1852471076886</v>
      </c>
      <c r="L1229">
        <f t="shared" ca="1" si="193"/>
        <v>-29.406945677282934</v>
      </c>
      <c r="M1229">
        <f t="shared" ca="1" si="194"/>
        <v>6372.9645173372037</v>
      </c>
      <c r="N1229">
        <f ca="1">SQRT(User_Model_Calcs!M1229^2+Sat_Data!$B$3^2-2*User_Model_Calcs!M1229*Sat_Data!$B$3*COS(RADIANS(L1229))*COS(RADIANS(I1229)))</f>
        <v>36748.017714926784</v>
      </c>
      <c r="O1229">
        <f ca="1">DEGREES(ACOS(((Earth_Data!$B$1+Sat_Data!$B$2)/User_Model_Calcs!N1229)*SQRT(1-COS(RADIANS(User_Model_Calcs!I1229))^2*COS(RADIANS(User_Model_Calcs!B1229))^2)))</f>
        <v>55.467910165230663</v>
      </c>
      <c r="P1229">
        <f t="shared" ca="1" si="191"/>
        <v>3.0722874976636319</v>
      </c>
    </row>
    <row r="1230" spans="1:16" x14ac:dyDescent="0.25">
      <c r="A1230">
        <f t="shared" ca="1" si="189"/>
        <v>109.82331988000398</v>
      </c>
      <c r="B1230">
        <f t="shared" ca="1" si="190"/>
        <v>-33.528517621358496</v>
      </c>
      <c r="C1230" s="6">
        <v>20135.9375</v>
      </c>
      <c r="D1230">
        <f t="shared" ca="1" si="187"/>
        <v>0.75</v>
      </c>
      <c r="E1230" s="1">
        <v>0.65</v>
      </c>
      <c r="F1230">
        <v>19.899999999999999</v>
      </c>
      <c r="G1230">
        <f t="shared" ca="1" si="192"/>
        <v>42.007420362456692</v>
      </c>
      <c r="H1230">
        <f t="shared" ca="1" si="188"/>
        <v>22.263264365745322</v>
      </c>
      <c r="I1230">
        <f ca="1">User_Model_Calcs!A1230-Sat_Data!$B$5</f>
        <v>-0.17668011999602129</v>
      </c>
      <c r="J1230">
        <f ca="1">(Earth_Data!$B$1/SQRT(1-Earth_Data!$B$2^2*SIN(RADIANS(User_Model_Calcs!B1230))^2))*COS(RADIANS(User_Model_Calcs!B1230))</f>
        <v>5322.3257584124694</v>
      </c>
      <c r="K1230">
        <f ca="1">((Earth_Data!$B$1*(1-Earth_Data!$B$2^2))/SQRT(1-Earth_Data!$B$2^2*SIN(RADIANS(User_Model_Calcs!B1230))^2))*SIN(RADIANS(User_Model_Calcs!B1230))</f>
        <v>-3502.9726803037329</v>
      </c>
      <c r="L1230">
        <f t="shared" ca="1" si="193"/>
        <v>-33.35154443348592</v>
      </c>
      <c r="M1230">
        <f t="shared" ca="1" si="194"/>
        <v>6371.6535591332322</v>
      </c>
      <c r="N1230">
        <f ca="1">SQRT(User_Model_Calcs!M1230^2+Sat_Data!$B$3^2-2*User_Model_Calcs!M1230*Sat_Data!$B$3*COS(RADIANS(L1230))*COS(RADIANS(I1230)))</f>
        <v>37008.002217257708</v>
      </c>
      <c r="O1230">
        <f ca="1">DEGREES(ACOS(((Earth_Data!$B$1+Sat_Data!$B$2)/User_Model_Calcs!N1230)*SQRT(1-COS(RADIANS(User_Model_Calcs!I1230))^2*COS(RADIANS(User_Model_Calcs!B1230))^2)))</f>
        <v>51.000383865829058</v>
      </c>
      <c r="P1230">
        <f t="shared" ca="1" si="191"/>
        <v>0.31986641856520515</v>
      </c>
    </row>
    <row r="1231" spans="1:16" x14ac:dyDescent="0.25">
      <c r="A1231">
        <f t="shared" ca="1" si="189"/>
        <v>110.40843620616873</v>
      </c>
      <c r="B1231">
        <f t="shared" ca="1" si="190"/>
        <v>-34.111528204472847</v>
      </c>
      <c r="C1231" s="6">
        <v>20135.9375</v>
      </c>
      <c r="D1231">
        <f t="shared" ca="1" si="187"/>
        <v>1.2</v>
      </c>
      <c r="E1231" s="1">
        <v>0.65</v>
      </c>
      <c r="F1231">
        <v>19.899999999999999</v>
      </c>
      <c r="G1231">
        <f t="shared" ca="1" si="192"/>
        <v>46.089820015575185</v>
      </c>
      <c r="H1231">
        <f t="shared" ca="1" si="188"/>
        <v>14.593338643932453</v>
      </c>
      <c r="I1231">
        <f ca="1">User_Model_Calcs!A1231-Sat_Data!$B$5</f>
        <v>0.40843620616873011</v>
      </c>
      <c r="J1231">
        <f ca="1">(Earth_Data!$B$1/SQRT(1-Earth_Data!$B$2^2*SIN(RADIANS(User_Model_Calcs!B1231))^2))*COS(RADIANS(User_Model_Calcs!B1231))</f>
        <v>5286.3331302170918</v>
      </c>
      <c r="K1231">
        <f ca="1">((Earth_Data!$B$1*(1-Earth_Data!$B$2^2))/SQRT(1-Earth_Data!$B$2^2*SIN(RADIANS(User_Model_Calcs!B1231))^2))*SIN(RADIANS(User_Model_Calcs!B1231))</f>
        <v>-3556.6971932936926</v>
      </c>
      <c r="L1231">
        <f t="shared" ca="1" si="193"/>
        <v>-33.933055967256983</v>
      </c>
      <c r="M1231">
        <f t="shared" ca="1" si="194"/>
        <v>6371.4529652516521</v>
      </c>
      <c r="N1231">
        <f ca="1">SQRT(User_Model_Calcs!M1231^2+Sat_Data!$B$3^2-2*User_Model_Calcs!M1231*Sat_Data!$B$3*COS(RADIANS(L1231))*COS(RADIANS(I1231)))</f>
        <v>37049.076385770764</v>
      </c>
      <c r="O1231">
        <f ca="1">DEGREES(ACOS(((Earth_Data!$B$1+Sat_Data!$B$2)/User_Model_Calcs!N1231)*SQRT(1-COS(RADIANS(User_Model_Calcs!I1231))^2*COS(RADIANS(User_Model_Calcs!B1231))^2)))</f>
        <v>50.337300644041093</v>
      </c>
      <c r="P1231">
        <f t="shared" ca="1" si="191"/>
        <v>0.72827577465761761</v>
      </c>
    </row>
    <row r="1232" spans="1:16" x14ac:dyDescent="0.25">
      <c r="A1232">
        <f t="shared" ca="1" si="189"/>
        <v>107.9881005373535</v>
      </c>
      <c r="B1232">
        <f t="shared" ca="1" si="190"/>
        <v>-32.80834480864592</v>
      </c>
      <c r="C1232" s="6">
        <v>20135.9375</v>
      </c>
      <c r="D1232">
        <f t="shared" ca="1" si="187"/>
        <v>3</v>
      </c>
      <c r="E1232" s="1">
        <v>0.65</v>
      </c>
      <c r="F1232">
        <v>19.899999999999999</v>
      </c>
      <c r="G1232">
        <f t="shared" ca="1" si="192"/>
        <v>54.048620189015942</v>
      </c>
      <c r="H1232">
        <f t="shared" ca="1" si="188"/>
        <v>17.013707115147628</v>
      </c>
      <c r="I1232">
        <f ca="1">User_Model_Calcs!A1232-Sat_Data!$B$5</f>
        <v>-2.0118994626464968</v>
      </c>
      <c r="J1232">
        <f ca="1">(Earth_Data!$B$1/SQRT(1-Earth_Data!$B$2^2*SIN(RADIANS(User_Model_Calcs!B1232))^2))*COS(RADIANS(User_Model_Calcs!B1232))</f>
        <v>5366.0239306814838</v>
      </c>
      <c r="K1232">
        <f ca="1">((Earth_Data!$B$1*(1-Earth_Data!$B$2^2))/SQRT(1-Earth_Data!$B$2^2*SIN(RADIANS(User_Model_Calcs!B1232))^2))*SIN(RADIANS(User_Model_Calcs!B1232))</f>
        <v>-3436.1145209292836</v>
      </c>
      <c r="L1232">
        <f t="shared" ca="1" si="193"/>
        <v>-32.633324060241023</v>
      </c>
      <c r="M1232">
        <f t="shared" ca="1" si="194"/>
        <v>6371.8989183435287</v>
      </c>
      <c r="N1232">
        <f ca="1">SQRT(User_Model_Calcs!M1232^2+Sat_Data!$B$3^2-2*User_Model_Calcs!M1232*Sat_Data!$B$3*COS(RADIANS(L1232))*COS(RADIANS(I1232)))</f>
        <v>36961.969295578419</v>
      </c>
      <c r="O1232">
        <f ca="1">DEGREES(ACOS(((Earth_Data!$B$1+Sat_Data!$B$2)/User_Model_Calcs!N1232)*SQRT(1-COS(RADIANS(User_Model_Calcs!I1232))^2*COS(RADIANS(User_Model_Calcs!B1232))^2)))</f>
        <v>51.756429552578794</v>
      </c>
      <c r="P1232">
        <f t="shared" ca="1" si="191"/>
        <v>3.7094872069084284</v>
      </c>
    </row>
    <row r="1233" spans="1:16" x14ac:dyDescent="0.25">
      <c r="A1233">
        <f t="shared" ca="1" si="189"/>
        <v>106.56256753346192</v>
      </c>
      <c r="B1233">
        <f t="shared" ca="1" si="190"/>
        <v>-29.827969801095811</v>
      </c>
      <c r="C1233" s="6">
        <v>20135.9375</v>
      </c>
      <c r="D1233">
        <f t="shared" ca="1" si="187"/>
        <v>0.75</v>
      </c>
      <c r="E1233" s="1">
        <v>0.65</v>
      </c>
      <c r="F1233">
        <v>19.899999999999999</v>
      </c>
      <c r="G1233">
        <f t="shared" ca="1" si="192"/>
        <v>42.007420362456692</v>
      </c>
      <c r="H1233">
        <f t="shared" ca="1" si="188"/>
        <v>23.595068100416327</v>
      </c>
      <c r="I1233">
        <f ca="1">User_Model_Calcs!A1233-Sat_Data!$B$5</f>
        <v>-3.437432466538084</v>
      </c>
      <c r="J1233">
        <f ca="1">(Earth_Data!$B$1/SQRT(1-Earth_Data!$B$2^2*SIN(RADIANS(User_Model_Calcs!B1233))^2))*COS(RADIANS(User_Model_Calcs!B1233))</f>
        <v>5537.7693871171195</v>
      </c>
      <c r="K1233">
        <f ca="1">((Earth_Data!$B$1*(1-Earth_Data!$B$2^2))/SQRT(1-Earth_Data!$B$2^2*SIN(RADIANS(User_Model_Calcs!B1233))^2))*SIN(RADIANS(User_Model_Calcs!B1233))</f>
        <v>-3153.8457000664248</v>
      </c>
      <c r="L1233">
        <f t="shared" ca="1" si="193"/>
        <v>-29.662184986273566</v>
      </c>
      <c r="M1233">
        <f t="shared" ca="1" si="194"/>
        <v>6372.8825883362224</v>
      </c>
      <c r="N1233">
        <f ca="1">SQRT(User_Model_Calcs!M1233^2+Sat_Data!$B$3^2-2*User_Model_Calcs!M1233*Sat_Data!$B$3*COS(RADIANS(L1233))*COS(RADIANS(I1233)))</f>
        <v>36773.331970919171</v>
      </c>
      <c r="O1233">
        <f ca="1">DEGREES(ACOS(((Earth_Data!$B$1+Sat_Data!$B$2)/User_Model_Calcs!N1233)*SQRT(1-COS(RADIANS(User_Model_Calcs!I1233))^2*COS(RADIANS(User_Model_Calcs!B1233))^2)))</f>
        <v>55.010677243207702</v>
      </c>
      <c r="P1233">
        <f t="shared" ca="1" si="191"/>
        <v>6.8857954841568549</v>
      </c>
    </row>
    <row r="1234" spans="1:16" x14ac:dyDescent="0.25">
      <c r="A1234">
        <f t="shared" ca="1" si="189"/>
        <v>105.5799419168529</v>
      </c>
      <c r="B1234">
        <f t="shared" ca="1" si="190"/>
        <v>-29.575082106025278</v>
      </c>
      <c r="C1234" s="6">
        <v>20135.9375</v>
      </c>
      <c r="D1234">
        <f t="shared" ca="1" si="187"/>
        <v>3</v>
      </c>
      <c r="E1234" s="1">
        <v>0.65</v>
      </c>
      <c r="F1234">
        <v>19.899999999999999</v>
      </c>
      <c r="G1234">
        <f t="shared" ca="1" si="192"/>
        <v>54.048620189015942</v>
      </c>
      <c r="H1234">
        <f t="shared" ca="1" si="188"/>
        <v>17.81023862810919</v>
      </c>
      <c r="I1234">
        <f ca="1">User_Model_Calcs!A1234-Sat_Data!$B$5</f>
        <v>-4.4200580831470972</v>
      </c>
      <c r="J1234">
        <f ca="1">(Earth_Data!$B$1/SQRT(1-Earth_Data!$B$2^2*SIN(RADIANS(User_Model_Calcs!B1234))^2))*COS(RADIANS(User_Model_Calcs!B1234))</f>
        <v>5551.6587030148376</v>
      </c>
      <c r="K1234">
        <f ca="1">((Earth_Data!$B$1*(1-Earth_Data!$B$2^2))/SQRT(1-Earth_Data!$B$2^2*SIN(RADIANS(User_Model_Calcs!B1234))^2))*SIN(RADIANS(User_Model_Calcs!B1234))</f>
        <v>-3129.4966447260326</v>
      </c>
      <c r="L1234">
        <f t="shared" ca="1" si="193"/>
        <v>-29.410164621219252</v>
      </c>
      <c r="M1234">
        <f t="shared" ca="1" si="194"/>
        <v>6372.9634868020303</v>
      </c>
      <c r="N1234">
        <f ca="1">SQRT(User_Model_Calcs!M1234^2+Sat_Data!$B$3^2-2*User_Model_Calcs!M1234*Sat_Data!$B$3*COS(RADIANS(L1234))*COS(RADIANS(I1234)))</f>
        <v>36764.927951311896</v>
      </c>
      <c r="O1234">
        <f ca="1">DEGREES(ACOS(((Earth_Data!$B$1+Sat_Data!$B$2)/User_Model_Calcs!N1234)*SQRT(1-COS(RADIANS(User_Model_Calcs!I1234))^2*COS(RADIANS(User_Model_Calcs!B1234))^2)))</f>
        <v>55.163049912016028</v>
      </c>
      <c r="P1234">
        <f t="shared" ca="1" si="191"/>
        <v>8.9009018149844437</v>
      </c>
    </row>
    <row r="1235" spans="1:16" x14ac:dyDescent="0.25">
      <c r="A1235">
        <f t="shared" ca="1" si="189"/>
        <v>106.46447141408434</v>
      </c>
      <c r="B1235">
        <f t="shared" ca="1" si="190"/>
        <v>-31.259421883835461</v>
      </c>
      <c r="C1235" s="6">
        <v>20135.9375</v>
      </c>
      <c r="D1235">
        <f t="shared" ca="1" si="187"/>
        <v>3</v>
      </c>
      <c r="E1235" s="1">
        <v>0.65</v>
      </c>
      <c r="F1235">
        <v>19.899999999999999</v>
      </c>
      <c r="G1235">
        <f t="shared" ca="1" si="192"/>
        <v>54.048620189015942</v>
      </c>
      <c r="H1235">
        <f t="shared" ca="1" si="188"/>
        <v>22.398888889329243</v>
      </c>
      <c r="I1235">
        <f ca="1">User_Model_Calcs!A1235-Sat_Data!$B$5</f>
        <v>-3.5355285859156567</v>
      </c>
      <c r="J1235">
        <f ca="1">(Earth_Data!$B$1/SQRT(1-Earth_Data!$B$2^2*SIN(RADIANS(User_Model_Calcs!B1235))^2))*COS(RADIANS(User_Model_Calcs!B1235))</f>
        <v>5457.1242539686355</v>
      </c>
      <c r="K1235">
        <f ca="1">((Earth_Data!$B$1*(1-Earth_Data!$B$2^2))/SQRT(1-Earth_Data!$B$2^2*SIN(RADIANS(User_Model_Calcs!B1235))^2))*SIN(RADIANS(User_Model_Calcs!B1235))</f>
        <v>-3290.5153760473495</v>
      </c>
      <c r="L1235">
        <f t="shared" ca="1" si="193"/>
        <v>-31.088971831789159</v>
      </c>
      <c r="M1235">
        <f t="shared" ca="1" si="194"/>
        <v>6372.4168541658328</v>
      </c>
      <c r="N1235">
        <f ca="1">SQRT(User_Model_Calcs!M1235^2+Sat_Data!$B$3^2-2*User_Model_Calcs!M1235*Sat_Data!$B$3*COS(RADIANS(L1235))*COS(RADIANS(I1235)))</f>
        <v>36866.086752482508</v>
      </c>
      <c r="O1235">
        <f ca="1">DEGREES(ACOS(((Earth_Data!$B$1+Sat_Data!$B$2)/User_Model_Calcs!N1235)*SQRT(1-COS(RADIANS(User_Model_Calcs!I1235))^2*COS(RADIANS(User_Model_Calcs!B1235))^2)))</f>
        <v>53.377374299153296</v>
      </c>
      <c r="P1235">
        <f t="shared" ca="1" si="191"/>
        <v>6.7900194948054038</v>
      </c>
    </row>
    <row r="1236" spans="1:16" x14ac:dyDescent="0.25">
      <c r="A1236">
        <f t="shared" ca="1" si="189"/>
        <v>106.7045953659966</v>
      </c>
      <c r="B1236">
        <f t="shared" ca="1" si="190"/>
        <v>-33.983259718199633</v>
      </c>
      <c r="C1236" s="6">
        <v>20135.9375</v>
      </c>
      <c r="D1236">
        <f t="shared" ca="1" si="187"/>
        <v>0.75</v>
      </c>
      <c r="E1236" s="1">
        <v>0.65</v>
      </c>
      <c r="F1236">
        <v>19.899999999999999</v>
      </c>
      <c r="G1236">
        <f t="shared" ca="1" si="192"/>
        <v>42.007420362456692</v>
      </c>
      <c r="H1236">
        <f t="shared" ca="1" si="188"/>
        <v>15.320495103322116</v>
      </c>
      <c r="I1236">
        <f ca="1">User_Model_Calcs!A1236-Sat_Data!$B$5</f>
        <v>-3.295404634003404</v>
      </c>
      <c r="J1236">
        <f ca="1">(Earth_Data!$B$1/SQRT(1-Earth_Data!$B$2^2*SIN(RADIANS(User_Model_Calcs!B1236))^2))*COS(RADIANS(User_Model_Calcs!B1236))</f>
        <v>5294.2990583311976</v>
      </c>
      <c r="K1236">
        <f ca="1">((Earth_Data!$B$1*(1-Earth_Data!$B$2^2))/SQRT(1-Earth_Data!$B$2^2*SIN(RADIANS(User_Model_Calcs!B1236))^2))*SIN(RADIANS(User_Model_Calcs!B1236))</f>
        <v>-3544.908265860885</v>
      </c>
      <c r="L1236">
        <f t="shared" ca="1" si="193"/>
        <v>-33.805110991098893</v>
      </c>
      <c r="M1236">
        <f t="shared" ca="1" si="194"/>
        <v>6371.4972441660393</v>
      </c>
      <c r="N1236">
        <f ca="1">SQRT(User_Model_Calcs!M1236^2+Sat_Data!$B$3^2-2*User_Model_Calcs!M1236*Sat_Data!$B$3*COS(RADIANS(L1236))*COS(RADIANS(I1236)))</f>
        <v>37049.828568833167</v>
      </c>
      <c r="O1236">
        <f ca="1">DEGREES(ACOS(((Earth_Data!$B$1+Sat_Data!$B$2)/User_Model_Calcs!N1236)*SQRT(1-COS(RADIANS(User_Model_Calcs!I1236))^2*COS(RADIANS(User_Model_Calcs!B1236))^2)))</f>
        <v>50.326174932034441</v>
      </c>
      <c r="P1236">
        <f t="shared" ca="1" si="191"/>
        <v>5.8814628481058948</v>
      </c>
    </row>
    <row r="1237" spans="1:16" x14ac:dyDescent="0.25">
      <c r="A1237">
        <f t="shared" ca="1" si="189"/>
        <v>109.08367034434944</v>
      </c>
      <c r="B1237">
        <f t="shared" ca="1" si="190"/>
        <v>-32.447330317950282</v>
      </c>
      <c r="C1237" s="6">
        <v>20135.9375</v>
      </c>
      <c r="D1237">
        <f t="shared" ca="1" si="187"/>
        <v>3</v>
      </c>
      <c r="E1237" s="1">
        <v>0.65</v>
      </c>
      <c r="F1237">
        <v>19.899999999999999</v>
      </c>
      <c r="G1237">
        <f t="shared" ca="1" si="192"/>
        <v>54.048620189015942</v>
      </c>
      <c r="H1237">
        <f t="shared" ca="1" si="188"/>
        <v>17.403523280618774</v>
      </c>
      <c r="I1237">
        <f ca="1">User_Model_Calcs!A1237-Sat_Data!$B$5</f>
        <v>-0.91632965565055713</v>
      </c>
      <c r="J1237">
        <f ca="1">(Earth_Data!$B$1/SQRT(1-Earth_Data!$B$2^2*SIN(RADIANS(User_Model_Calcs!B1237))^2))*COS(RADIANS(User_Model_Calcs!B1237))</f>
        <v>5387.6103725209077</v>
      </c>
      <c r="K1237">
        <f ca="1">((Earth_Data!$B$1*(1-Earth_Data!$B$2^2))/SQRT(1-Earth_Data!$B$2^2*SIN(RADIANS(User_Model_Calcs!B1237))^2))*SIN(RADIANS(User_Model_Calcs!B1237))</f>
        <v>-3402.3968485085416</v>
      </c>
      <c r="L1237">
        <f t="shared" ca="1" si="193"/>
        <v>-32.273329830422142</v>
      </c>
      <c r="M1237">
        <f t="shared" ca="1" si="194"/>
        <v>6372.0208600439883</v>
      </c>
      <c r="N1237">
        <f ca="1">SQRT(User_Model_Calcs!M1237^2+Sat_Data!$B$3^2-2*User_Model_Calcs!M1237*Sat_Data!$B$3*COS(RADIANS(L1237))*COS(RADIANS(I1237)))</f>
        <v>36934.367970704203</v>
      </c>
      <c r="O1237">
        <f ca="1">DEGREES(ACOS(((Earth_Data!$B$1+Sat_Data!$B$2)/User_Model_Calcs!N1237)*SQRT(1-COS(RADIANS(User_Model_Calcs!I1237))^2*COS(RADIANS(User_Model_Calcs!B1237))^2)))</f>
        <v>52.215905526275925</v>
      </c>
      <c r="P1237">
        <f t="shared" ca="1" si="191"/>
        <v>1.7075402341998294</v>
      </c>
    </row>
    <row r="1238" spans="1:16" x14ac:dyDescent="0.25">
      <c r="A1238">
        <f t="shared" ca="1" si="189"/>
        <v>105.98202616646884</v>
      </c>
      <c r="B1238">
        <f t="shared" ca="1" si="190"/>
        <v>-31.779442836549105</v>
      </c>
      <c r="C1238" s="6">
        <v>20135.9375</v>
      </c>
      <c r="D1238">
        <f t="shared" ca="1" si="187"/>
        <v>1.2</v>
      </c>
      <c r="E1238" s="1">
        <v>0.65</v>
      </c>
      <c r="F1238">
        <v>19.899999999999999</v>
      </c>
      <c r="G1238">
        <f t="shared" ca="1" si="192"/>
        <v>46.089820015575185</v>
      </c>
      <c r="H1238">
        <f t="shared" ca="1" si="188"/>
        <v>22.619843482909399</v>
      </c>
      <c r="I1238">
        <f ca="1">User_Model_Calcs!A1238-Sat_Data!$B$5</f>
        <v>-4.0179738335311583</v>
      </c>
      <c r="J1238">
        <f ca="1">(Earth_Data!$B$1/SQRT(1-Earth_Data!$B$2^2*SIN(RADIANS(User_Model_Calcs!B1238))^2))*COS(RADIANS(User_Model_Calcs!B1238))</f>
        <v>5426.9808676389584</v>
      </c>
      <c r="K1238">
        <f ca="1">((Earth_Data!$B$1*(1-Earth_Data!$B$2^2))/SQRT(1-Earth_Data!$B$2^2*SIN(RADIANS(User_Model_Calcs!B1238))^2))*SIN(RADIANS(User_Model_Calcs!B1238))</f>
        <v>-3339.6674781431402</v>
      </c>
      <c r="L1238">
        <f t="shared" ca="1" si="193"/>
        <v>-31.607402269571665</v>
      </c>
      <c r="M1238">
        <f t="shared" ca="1" si="194"/>
        <v>6372.2445184005819</v>
      </c>
      <c r="N1238">
        <f ca="1">SQRT(User_Model_Calcs!M1238^2+Sat_Data!$B$3^2-2*User_Model_Calcs!M1238*Sat_Data!$B$3*COS(RADIANS(L1238))*COS(RADIANS(I1238)))</f>
        <v>36903.889828729894</v>
      </c>
      <c r="O1238">
        <f ca="1">DEGREES(ACOS(((Earth_Data!$B$1+Sat_Data!$B$2)/User_Model_Calcs!N1238)*SQRT(1-COS(RADIANS(User_Model_Calcs!I1238))^2*COS(RADIANS(User_Model_Calcs!B1238))^2)))</f>
        <v>52.73117265019242</v>
      </c>
      <c r="P1238">
        <f t="shared" ca="1" si="191"/>
        <v>7.5969891009414008</v>
      </c>
    </row>
    <row r="1239" spans="1:16" x14ac:dyDescent="0.25">
      <c r="A1239">
        <f t="shared" ca="1" si="189"/>
        <v>106.98326721467143</v>
      </c>
      <c r="B1239">
        <f t="shared" ca="1" si="190"/>
        <v>-30.602039487958312</v>
      </c>
      <c r="C1239" s="6">
        <v>20135.9375</v>
      </c>
      <c r="D1239">
        <f t="shared" ca="1" si="187"/>
        <v>1.2</v>
      </c>
      <c r="E1239" s="1">
        <v>0.65</v>
      </c>
      <c r="F1239">
        <v>19.899999999999999</v>
      </c>
      <c r="G1239">
        <f t="shared" ca="1" si="192"/>
        <v>46.089820015575185</v>
      </c>
      <c r="H1239">
        <f t="shared" ca="1" si="188"/>
        <v>21.957829255469004</v>
      </c>
      <c r="I1239">
        <f ca="1">User_Model_Calcs!A1239-Sat_Data!$B$5</f>
        <v>-3.0167327853285713</v>
      </c>
      <c r="J1239">
        <f ca="1">(Earth_Data!$B$1/SQRT(1-Earth_Data!$B$2^2*SIN(RADIANS(User_Model_Calcs!B1239))^2))*COS(RADIANS(User_Model_Calcs!B1239))</f>
        <v>5494.5859592660772</v>
      </c>
      <c r="K1239">
        <f ca="1">((Earth_Data!$B$1*(1-Earth_Data!$B$2^2))/SQRT(1-Earth_Data!$B$2^2*SIN(RADIANS(User_Model_Calcs!B1239))^2))*SIN(RADIANS(User_Model_Calcs!B1239))</f>
        <v>-3227.9975612379317</v>
      </c>
      <c r="L1239">
        <f t="shared" ca="1" si="193"/>
        <v>-30.433680009219913</v>
      </c>
      <c r="M1239">
        <f t="shared" ca="1" si="194"/>
        <v>6372.6323539901432</v>
      </c>
      <c r="N1239">
        <f ca="1">SQRT(User_Model_Calcs!M1239^2+Sat_Data!$B$3^2-2*User_Model_Calcs!M1239*Sat_Data!$B$3*COS(RADIANS(L1239))*COS(RADIANS(I1239)))</f>
        <v>36820.079673734428</v>
      </c>
      <c r="O1239">
        <f ca="1">DEGREES(ACOS(((Earth_Data!$B$1+Sat_Data!$B$2)/User_Model_Calcs!N1239)*SQRT(1-COS(RADIANS(User_Model_Calcs!I1239))^2*COS(RADIANS(User_Model_Calcs!B1239))^2)))</f>
        <v>54.178500863173703</v>
      </c>
      <c r="P1239">
        <f t="shared" ca="1" si="191"/>
        <v>5.9103728750930404</v>
      </c>
    </row>
    <row r="1240" spans="1:16" x14ac:dyDescent="0.25">
      <c r="A1240">
        <f t="shared" ca="1" si="189"/>
        <v>109.91605415276425</v>
      </c>
      <c r="B1240">
        <f t="shared" ca="1" si="190"/>
        <v>-33.327085203959555</v>
      </c>
      <c r="C1240" s="6">
        <v>20135.9375</v>
      </c>
      <c r="D1240">
        <f t="shared" ca="1" si="187"/>
        <v>1.2</v>
      </c>
      <c r="E1240" s="1">
        <v>0.65</v>
      </c>
      <c r="F1240">
        <v>19.899999999999999</v>
      </c>
      <c r="G1240">
        <f t="shared" ca="1" si="192"/>
        <v>46.089820015575185</v>
      </c>
      <c r="H1240">
        <f t="shared" ca="1" si="188"/>
        <v>18.541620966266592</v>
      </c>
      <c r="I1240">
        <f ca="1">User_Model_Calcs!A1240-Sat_Data!$B$5</f>
        <v>-8.394584723575349E-2</v>
      </c>
      <c r="J1240">
        <f ca="1">(Earth_Data!$B$1/SQRT(1-Earth_Data!$B$2^2*SIN(RADIANS(User_Model_Calcs!B1240))^2))*COS(RADIANS(User_Model_Calcs!B1240))</f>
        <v>5334.6332564941595</v>
      </c>
      <c r="K1240">
        <f ca="1">((Earth_Data!$B$1*(1-Earth_Data!$B$2^2))/SQRT(1-Earth_Data!$B$2^2*SIN(RADIANS(User_Model_Calcs!B1240))^2))*SIN(RADIANS(User_Model_Calcs!B1240))</f>
        <v>-3484.3270730419322</v>
      </c>
      <c r="L1240">
        <f t="shared" ca="1" si="193"/>
        <v>-33.150646945225915</v>
      </c>
      <c r="M1240">
        <f t="shared" ca="1" si="194"/>
        <v>6371.722462036968</v>
      </c>
      <c r="N1240">
        <f ca="1">SQRT(User_Model_Calcs!M1240^2+Sat_Data!$B$3^2-2*User_Model_Calcs!M1240*Sat_Data!$B$3*COS(RADIANS(L1240))*COS(RADIANS(I1240)))</f>
        <v>36993.966872441219</v>
      </c>
      <c r="O1240">
        <f ca="1">DEGREES(ACOS(((Earth_Data!$B$1+Sat_Data!$B$2)/User_Model_Calcs!N1240)*SQRT(1-COS(RADIANS(User_Model_Calcs!I1240))^2*COS(RADIANS(User_Model_Calcs!B1240))^2)))</f>
        <v>51.22934928265019</v>
      </c>
      <c r="P1240">
        <f t="shared" ca="1" si="191"/>
        <v>0.15279027810961499</v>
      </c>
    </row>
    <row r="1241" spans="1:16" x14ac:dyDescent="0.25">
      <c r="A1241">
        <f t="shared" ca="1" si="189"/>
        <v>108.19331370852233</v>
      </c>
      <c r="B1241">
        <f t="shared" ca="1" si="190"/>
        <v>-32.682195741893366</v>
      </c>
      <c r="C1241" s="6">
        <v>20135.9375</v>
      </c>
      <c r="D1241">
        <f t="shared" ca="1" si="187"/>
        <v>3</v>
      </c>
      <c r="E1241" s="1">
        <v>0.65</v>
      </c>
      <c r="F1241">
        <v>19.899999999999999</v>
      </c>
      <c r="G1241">
        <f t="shared" ca="1" si="192"/>
        <v>54.048620189015942</v>
      </c>
      <c r="H1241">
        <f t="shared" ca="1" si="188"/>
        <v>23.920102197126901</v>
      </c>
      <c r="I1241">
        <f ca="1">User_Model_Calcs!A1241-Sat_Data!$B$5</f>
        <v>-1.8066862914776749</v>
      </c>
      <c r="J1241">
        <f ca="1">(Earth_Data!$B$1/SQRT(1-Earth_Data!$B$2^2*SIN(RADIANS(User_Model_Calcs!B1241))^2))*COS(RADIANS(User_Model_Calcs!B1241))</f>
        <v>5373.5911521997987</v>
      </c>
      <c r="K1241">
        <f ca="1">((Earth_Data!$B$1*(1-Earth_Data!$B$2^2))/SQRT(1-Earth_Data!$B$2^2*SIN(RADIANS(User_Model_Calcs!B1241))^2))*SIN(RADIANS(User_Model_Calcs!B1241))</f>
        <v>-3424.3478227577916</v>
      </c>
      <c r="L1241">
        <f t="shared" ca="1" si="193"/>
        <v>-32.50752836495365</v>
      </c>
      <c r="M1241">
        <f t="shared" ca="1" si="194"/>
        <v>6371.941610076633</v>
      </c>
      <c r="N1241">
        <f ca="1">SQRT(User_Model_Calcs!M1241^2+Sat_Data!$B$3^2-2*User_Model_Calcs!M1241*Sat_Data!$B$3*COS(RADIANS(L1241))*COS(RADIANS(I1241)))</f>
        <v>36952.617048071908</v>
      </c>
      <c r="O1241">
        <f ca="1">DEGREES(ACOS(((Earth_Data!$B$1+Sat_Data!$B$2)/User_Model_Calcs!N1241)*SQRT(1-COS(RADIANS(User_Model_Calcs!I1241))^2*COS(RADIANS(User_Model_Calcs!B1241))^2)))</f>
        <v>51.911571368864884</v>
      </c>
      <c r="P1241">
        <f t="shared" ca="1" si="191"/>
        <v>3.3431568480399521</v>
      </c>
    </row>
    <row r="1242" spans="1:16" x14ac:dyDescent="0.25">
      <c r="A1242">
        <f t="shared" ca="1" si="189"/>
        <v>110.03754590911542</v>
      </c>
      <c r="B1242">
        <f t="shared" ca="1" si="190"/>
        <v>-32.583151004106902</v>
      </c>
      <c r="C1242" s="6">
        <v>20135.9375</v>
      </c>
      <c r="D1242">
        <f t="shared" ca="1" si="187"/>
        <v>1.2</v>
      </c>
      <c r="E1242" s="1">
        <v>0.65</v>
      </c>
      <c r="F1242">
        <v>19.899999999999999</v>
      </c>
      <c r="G1242">
        <f t="shared" ca="1" si="192"/>
        <v>46.089820015575185</v>
      </c>
      <c r="H1242">
        <f t="shared" ca="1" si="188"/>
        <v>17.333141797170022</v>
      </c>
      <c r="I1242">
        <f ca="1">User_Model_Calcs!A1242-Sat_Data!$B$5</f>
        <v>3.754590911542266E-2</v>
      </c>
      <c r="J1242">
        <f ca="1">(Earth_Data!$B$1/SQRT(1-Earth_Data!$B$2^2*SIN(RADIANS(User_Model_Calcs!B1242))^2))*COS(RADIANS(User_Model_Calcs!B1242))</f>
        <v>5379.5142111888099</v>
      </c>
      <c r="K1242">
        <f ca="1">((Earth_Data!$B$1*(1-Earth_Data!$B$2^2))/SQRT(1-Earth_Data!$B$2^2*SIN(RADIANS(User_Model_Calcs!B1242))^2))*SIN(RADIANS(User_Model_Calcs!B1242))</f>
        <v>-3415.0978193735295</v>
      </c>
      <c r="L1242">
        <f t="shared" ca="1" si="193"/>
        <v>-32.408763437223442</v>
      </c>
      <c r="M1242">
        <f t="shared" ca="1" si="194"/>
        <v>6371.9750677691918</v>
      </c>
      <c r="N1242">
        <f ca="1">SQRT(User_Model_Calcs!M1242^2+Sat_Data!$B$3^2-2*User_Model_Calcs!M1242*Sat_Data!$B$3*COS(RADIANS(L1242))*COS(RADIANS(I1242)))</f>
        <v>36942.816418627379</v>
      </c>
      <c r="O1242">
        <f ca="1">DEGREES(ACOS(((Earth_Data!$B$1+Sat_Data!$B$2)/User_Model_Calcs!N1242)*SQRT(1-COS(RADIANS(User_Model_Calcs!I1242))^2*COS(RADIANS(User_Model_Calcs!B1242))^2)))</f>
        <v>52.074549223592768</v>
      </c>
      <c r="P1242">
        <f t="shared" ca="1" si="191"/>
        <v>6.9720131673483038E-2</v>
      </c>
    </row>
    <row r="1243" spans="1:16" x14ac:dyDescent="0.25">
      <c r="A1243">
        <f t="shared" ca="1" si="189"/>
        <v>109.73476366115177</v>
      </c>
      <c r="B1243">
        <f t="shared" ca="1" si="190"/>
        <v>-30.670892132288021</v>
      </c>
      <c r="C1243" s="6">
        <v>20135.9375</v>
      </c>
      <c r="D1243">
        <f t="shared" ca="1" si="187"/>
        <v>3</v>
      </c>
      <c r="E1243" s="1">
        <v>0.65</v>
      </c>
      <c r="F1243">
        <v>19.899999999999999</v>
      </c>
      <c r="G1243">
        <f t="shared" ca="1" si="192"/>
        <v>54.048620189015942</v>
      </c>
      <c r="H1243">
        <f t="shared" ca="1" si="188"/>
        <v>23.206964980582704</v>
      </c>
      <c r="I1243">
        <f ca="1">User_Model_Calcs!A1243-Sat_Data!$B$5</f>
        <v>-0.26523633884822573</v>
      </c>
      <c r="J1243">
        <f ca="1">(Earth_Data!$B$1/SQRT(1-Earth_Data!$B$2^2*SIN(RADIANS(User_Model_Calcs!B1243))^2))*COS(RADIANS(User_Model_Calcs!B1243))</f>
        <v>5490.6961484283484</v>
      </c>
      <c r="K1243">
        <f ca="1">((Earth_Data!$B$1*(1-Earth_Data!$B$2^2))/SQRT(1-Earth_Data!$B$2^2*SIN(RADIANS(User_Model_Calcs!B1243))^2))*SIN(RADIANS(User_Model_Calcs!B1243))</f>
        <v>-3234.56532841121</v>
      </c>
      <c r="L1243">
        <f t="shared" ca="1" si="193"/>
        <v>-30.502309536398894</v>
      </c>
      <c r="M1243">
        <f t="shared" ca="1" si="194"/>
        <v>6372.609909458276</v>
      </c>
      <c r="N1243">
        <f ca="1">SQRT(User_Model_Calcs!M1243^2+Sat_Data!$B$3^2-2*User_Model_Calcs!M1243*Sat_Data!$B$3*COS(RADIANS(L1243))*COS(RADIANS(I1243)))</f>
        <v>36815.877798078465</v>
      </c>
      <c r="O1243">
        <f ca="1">DEGREES(ACOS(((Earth_Data!$B$1+Sat_Data!$B$2)/User_Model_Calcs!N1243)*SQRT(1-COS(RADIANS(User_Model_Calcs!I1243))^2*COS(RADIANS(User_Model_Calcs!B1243))^2)))</f>
        <v>54.251586476658517</v>
      </c>
      <c r="P1243">
        <f t="shared" ca="1" si="191"/>
        <v>0.51995259902526081</v>
      </c>
    </row>
    <row r="1244" spans="1:16" x14ac:dyDescent="0.25">
      <c r="A1244">
        <f t="shared" ca="1" si="189"/>
        <v>108.47545072238192</v>
      </c>
      <c r="B1244">
        <f t="shared" ca="1" si="190"/>
        <v>-33.220557202930294</v>
      </c>
      <c r="C1244" s="6">
        <v>20135.9375</v>
      </c>
      <c r="D1244">
        <f t="shared" ca="1" si="187"/>
        <v>1.2</v>
      </c>
      <c r="E1244" s="1">
        <v>0.65</v>
      </c>
      <c r="F1244">
        <v>19.899999999999999</v>
      </c>
      <c r="G1244">
        <f t="shared" ca="1" si="192"/>
        <v>46.089820015575185</v>
      </c>
      <c r="H1244">
        <f t="shared" ca="1" si="188"/>
        <v>22.894474304034826</v>
      </c>
      <c r="I1244">
        <f ca="1">User_Model_Calcs!A1244-Sat_Data!$B$5</f>
        <v>-1.5245492776180782</v>
      </c>
      <c r="J1244">
        <f ca="1">(Earth_Data!$B$1/SQRT(1-Earth_Data!$B$2^2*SIN(RADIANS(User_Model_Calcs!B1244))^2))*COS(RADIANS(User_Model_Calcs!B1244))</f>
        <v>5341.1154227936331</v>
      </c>
      <c r="K1244">
        <f ca="1">((Earth_Data!$B$1*(1-Earth_Data!$B$2^2))/SQRT(1-Earth_Data!$B$2^2*SIN(RADIANS(User_Model_Calcs!B1244))^2))*SIN(RADIANS(User_Model_Calcs!B1244))</f>
        <v>-3474.4490854125852</v>
      </c>
      <c r="L1244">
        <f t="shared" ca="1" si="193"/>
        <v>-33.04440535672277</v>
      </c>
      <c r="M1244">
        <f t="shared" ca="1" si="194"/>
        <v>6371.7588158002618</v>
      </c>
      <c r="N1244">
        <f ca="1">SQRT(User_Model_Calcs!M1244^2+Sat_Data!$B$3^2-2*User_Model_Calcs!M1244*Sat_Data!$B$3*COS(RADIANS(L1244))*COS(RADIANS(I1244)))</f>
        <v>36988.733038291211</v>
      </c>
      <c r="O1244">
        <f ca="1">DEGREES(ACOS(((Earth_Data!$B$1+Sat_Data!$B$2)/User_Model_Calcs!N1244)*SQRT(1-COS(RADIANS(User_Model_Calcs!I1244))^2*COS(RADIANS(User_Model_Calcs!B1244))^2)))</f>
        <v>51.315260634134461</v>
      </c>
      <c r="P1244">
        <f t="shared" ca="1" si="191"/>
        <v>2.7811883095287717</v>
      </c>
    </row>
    <row r="1245" spans="1:16" x14ac:dyDescent="0.25">
      <c r="A1245">
        <f t="shared" ca="1" si="189"/>
        <v>107.78409785721637</v>
      </c>
      <c r="B1245">
        <f t="shared" ca="1" si="190"/>
        <v>-30.691803456169019</v>
      </c>
      <c r="C1245" s="6">
        <v>20135.9375</v>
      </c>
      <c r="D1245">
        <f t="shared" ca="1" si="187"/>
        <v>0.75</v>
      </c>
      <c r="E1245" s="1">
        <v>0.65</v>
      </c>
      <c r="F1245">
        <v>19.899999999999999</v>
      </c>
      <c r="G1245">
        <f t="shared" ca="1" si="192"/>
        <v>42.007420362456692</v>
      </c>
      <c r="H1245">
        <f t="shared" ca="1" si="188"/>
        <v>18.762084850108671</v>
      </c>
      <c r="I1245">
        <f ca="1">User_Model_Calcs!A1245-Sat_Data!$B$5</f>
        <v>-2.2159021427836336</v>
      </c>
      <c r="J1245">
        <f ca="1">(Earth_Data!$B$1/SQRT(1-Earth_Data!$B$2^2*SIN(RADIANS(User_Model_Calcs!B1245))^2))*COS(RADIANS(User_Model_Calcs!B1245))</f>
        <v>5489.5131986424421</v>
      </c>
      <c r="K1245">
        <f ca="1">((Earth_Data!$B$1*(1-Earth_Data!$B$2^2))/SQRT(1-Earth_Data!$B$2^2*SIN(RADIANS(User_Model_Calcs!B1245))^2))*SIN(RADIANS(User_Model_Calcs!B1245))</f>
        <v>-3236.5591211642809</v>
      </c>
      <c r="L1245">
        <f t="shared" ca="1" si="193"/>
        <v>-30.52315328888238</v>
      </c>
      <c r="M1245">
        <f t="shared" ca="1" si="194"/>
        <v>6372.6030868759808</v>
      </c>
      <c r="N1245">
        <f ca="1">SQRT(User_Model_Calcs!M1245^2+Sat_Data!$B$3^2-2*User_Model_Calcs!M1245*Sat_Data!$B$3*COS(RADIANS(L1245))*COS(RADIANS(I1245)))</f>
        <v>36821.864802340249</v>
      </c>
      <c r="O1245">
        <f ca="1">DEGREES(ACOS(((Earth_Data!$B$1+Sat_Data!$B$2)/User_Model_Calcs!N1245)*SQRT(1-COS(RADIANS(User_Model_Calcs!I1245))^2*COS(RADIANS(User_Model_Calcs!B1245))^2)))</f>
        <v>54.146654137853375</v>
      </c>
      <c r="P1245">
        <f t="shared" ca="1" si="191"/>
        <v>4.3352055714192366</v>
      </c>
    </row>
    <row r="1246" spans="1:16" x14ac:dyDescent="0.25">
      <c r="A1246">
        <f t="shared" ca="1" si="189"/>
        <v>108.75458580210014</v>
      </c>
      <c r="B1246">
        <f t="shared" ca="1" si="190"/>
        <v>-33.758087903523815</v>
      </c>
      <c r="C1246" s="6">
        <v>20135.9375</v>
      </c>
      <c r="D1246">
        <f t="shared" ca="1" si="187"/>
        <v>0.75</v>
      </c>
      <c r="E1246" s="1">
        <v>0.65</v>
      </c>
      <c r="F1246">
        <v>19.899999999999999</v>
      </c>
      <c r="G1246">
        <f t="shared" ca="1" si="192"/>
        <v>42.007420362456692</v>
      </c>
      <c r="H1246">
        <f t="shared" ca="1" si="188"/>
        <v>22.163148854094626</v>
      </c>
      <c r="I1246">
        <f ca="1">User_Model_Calcs!A1246-Sat_Data!$B$5</f>
        <v>-1.2454141978998621</v>
      </c>
      <c r="J1246">
        <f ca="1">(Earth_Data!$B$1/SQRT(1-Earth_Data!$B$2^2*SIN(RADIANS(User_Model_Calcs!B1246))^2))*COS(RADIANS(User_Model_Calcs!B1246))</f>
        <v>5308.2187233534059</v>
      </c>
      <c r="K1246">
        <f ca="1">((Earth_Data!$B$1*(1-Earth_Data!$B$2^2))/SQRT(1-Earth_Data!$B$2^2*SIN(RADIANS(User_Model_Calcs!B1246))^2))*SIN(RADIANS(User_Model_Calcs!B1246))</f>
        <v>-3524.1706991857254</v>
      </c>
      <c r="L1246">
        <f t="shared" ca="1" si="193"/>
        <v>-33.580515690376394</v>
      </c>
      <c r="M1246">
        <f t="shared" ca="1" si="194"/>
        <v>6371.5747764551015</v>
      </c>
      <c r="N1246">
        <f ca="1">SQRT(User_Model_Calcs!M1246^2+Sat_Data!$B$3^2-2*User_Model_Calcs!M1246*Sat_Data!$B$3*COS(RADIANS(L1246))*COS(RADIANS(I1246)))</f>
        <v>37025.45687297565</v>
      </c>
      <c r="O1246">
        <f ca="1">DEGREES(ACOS(((Earth_Data!$B$1+Sat_Data!$B$2)/User_Model_Calcs!N1246)*SQRT(1-COS(RADIANS(User_Model_Calcs!I1246))^2*COS(RADIANS(User_Model_Calcs!B1246))^2)))</f>
        <v>50.717478631091879</v>
      </c>
      <c r="P1246">
        <f t="shared" ca="1" si="191"/>
        <v>2.2404233265661206</v>
      </c>
    </row>
    <row r="1247" spans="1:16" x14ac:dyDescent="0.25">
      <c r="A1247">
        <f t="shared" ca="1" si="189"/>
        <v>106.10583563827699</v>
      </c>
      <c r="B1247">
        <f t="shared" ca="1" si="190"/>
        <v>-33.514759687978135</v>
      </c>
      <c r="C1247" s="6">
        <v>20135.9375</v>
      </c>
      <c r="D1247">
        <f t="shared" ca="1" si="187"/>
        <v>1.2</v>
      </c>
      <c r="E1247" s="1">
        <v>0.65</v>
      </c>
      <c r="F1247">
        <v>19.899999999999999</v>
      </c>
      <c r="G1247">
        <f t="shared" ca="1" si="192"/>
        <v>46.089820015575185</v>
      </c>
      <c r="H1247">
        <f t="shared" ca="1" si="188"/>
        <v>20.682229536540657</v>
      </c>
      <c r="I1247">
        <f ca="1">User_Model_Calcs!A1247-Sat_Data!$B$5</f>
        <v>-3.8941643617230142</v>
      </c>
      <c r="J1247">
        <f ca="1">(Earth_Data!$B$1/SQRT(1-Earth_Data!$B$2^2*SIN(RADIANS(User_Model_Calcs!B1247))^2))*COS(RADIANS(User_Model_Calcs!B1247))</f>
        <v>5323.1684643691142</v>
      </c>
      <c r="K1247">
        <f ca="1">((Earth_Data!$B$1*(1-Earth_Data!$B$2^2))/SQRT(1-Earth_Data!$B$2^2*SIN(RADIANS(User_Model_Calcs!B1247))^2))*SIN(RADIANS(User_Model_Calcs!B1247))</f>
        <v>-3501.700534622471</v>
      </c>
      <c r="L1247">
        <f t="shared" ca="1" si="193"/>
        <v>-33.337822759043043</v>
      </c>
      <c r="M1247">
        <f t="shared" ca="1" si="194"/>
        <v>6371.6582719280486</v>
      </c>
      <c r="N1247">
        <f ca="1">SQRT(User_Model_Calcs!M1247^2+Sat_Data!$B$3^2-2*User_Model_Calcs!M1247*Sat_Data!$B$3*COS(RADIANS(L1247))*COS(RADIANS(I1247)))</f>
        <v>37021.014241514626</v>
      </c>
      <c r="O1247">
        <f ca="1">DEGREES(ACOS(((Earth_Data!$B$1+Sat_Data!$B$2)/User_Model_Calcs!N1247)*SQRT(1-COS(RADIANS(User_Model_Calcs!I1247))^2*COS(RADIANS(User_Model_Calcs!B1247))^2)))</f>
        <v>50.790545221681647</v>
      </c>
      <c r="P1247">
        <f t="shared" ca="1" si="191"/>
        <v>7.0281233040969218</v>
      </c>
    </row>
    <row r="1248" spans="1:16" x14ac:dyDescent="0.25">
      <c r="A1248">
        <f t="shared" ca="1" si="189"/>
        <v>108.42948475957328</v>
      </c>
      <c r="B1248">
        <f t="shared" ca="1" si="190"/>
        <v>-29.957061267388752</v>
      </c>
      <c r="C1248" s="6">
        <v>20135.9375</v>
      </c>
      <c r="D1248">
        <f t="shared" ca="1" si="187"/>
        <v>0.75</v>
      </c>
      <c r="E1248" s="1">
        <v>0.65</v>
      </c>
      <c r="F1248">
        <v>19.899999999999999</v>
      </c>
      <c r="G1248">
        <f t="shared" ca="1" si="192"/>
        <v>42.007420362456692</v>
      </c>
      <c r="H1248">
        <f t="shared" ca="1" si="188"/>
        <v>16.554106340377626</v>
      </c>
      <c r="I1248">
        <f ca="1">User_Model_Calcs!A1248-Sat_Data!$B$5</f>
        <v>-1.5705152404267153</v>
      </c>
      <c r="J1248">
        <f ca="1">(Earth_Data!$B$1/SQRT(1-Earth_Data!$B$2^2*SIN(RADIANS(User_Model_Calcs!B1248))^2))*COS(RADIANS(User_Model_Calcs!B1248))</f>
        <v>5530.6377112102036</v>
      </c>
      <c r="K1248">
        <f ca="1">((Earth_Data!$B$1*(1-Earth_Data!$B$2^2))/SQRT(1-Earth_Data!$B$2^2*SIN(RADIANS(User_Model_Calcs!B1248))^2))*SIN(RADIANS(User_Model_Calcs!B1248))</f>
        <v>-3166.251814381068</v>
      </c>
      <c r="L1248">
        <f t="shared" ca="1" si="193"/>
        <v>-29.790838657763043</v>
      </c>
      <c r="M1248">
        <f t="shared" ca="1" si="194"/>
        <v>6372.8411281571935</v>
      </c>
      <c r="N1248">
        <f ca="1">SQRT(User_Model_Calcs!M1248^2+Sat_Data!$B$3^2-2*User_Model_Calcs!M1248*Sat_Data!$B$3*COS(RADIANS(L1248))*COS(RADIANS(I1248)))</f>
        <v>36772.460333317576</v>
      </c>
      <c r="O1248">
        <f ca="1">DEGREES(ACOS(((Earth_Data!$B$1+Sat_Data!$B$2)/User_Model_Calcs!N1248)*SQRT(1-COS(RADIANS(User_Model_Calcs!I1248))^2*COS(RADIANS(User_Model_Calcs!B1248))^2)))</f>
        <v>55.025343741655313</v>
      </c>
      <c r="P1248">
        <f t="shared" ca="1" si="191"/>
        <v>3.1427461462495123</v>
      </c>
    </row>
    <row r="1249" spans="1:16" x14ac:dyDescent="0.25">
      <c r="A1249">
        <f t="shared" ca="1" si="189"/>
        <v>109.85332695865681</v>
      </c>
      <c r="B1249">
        <f t="shared" ca="1" si="190"/>
        <v>-32.943717137354398</v>
      </c>
      <c r="C1249" s="6">
        <v>20135.9375</v>
      </c>
      <c r="D1249">
        <f t="shared" ca="1" si="187"/>
        <v>0.75</v>
      </c>
      <c r="E1249" s="1">
        <v>0.65</v>
      </c>
      <c r="F1249">
        <v>19.899999999999999</v>
      </c>
      <c r="G1249">
        <f t="shared" ca="1" si="192"/>
        <v>42.007420362456692</v>
      </c>
      <c r="H1249">
        <f t="shared" ca="1" si="188"/>
        <v>19.816537214466699</v>
      </c>
      <c r="I1249">
        <f ca="1">User_Model_Calcs!A1249-Sat_Data!$B$5</f>
        <v>-0.14667304134319181</v>
      </c>
      <c r="J1249">
        <f ca="1">(Earth_Data!$B$1/SQRT(1-Earth_Data!$B$2^2*SIN(RADIANS(User_Model_Calcs!B1249))^2))*COS(RADIANS(User_Model_Calcs!B1249))</f>
        <v>5357.8744729337013</v>
      </c>
      <c r="K1249">
        <f ca="1">((Earth_Data!$B$1*(1-Earth_Data!$B$2^2))/SQRT(1-Earth_Data!$B$2^2*SIN(RADIANS(User_Model_Calcs!B1249))^2))*SIN(RADIANS(User_Model_Calcs!B1249))</f>
        <v>-3448.7232272167753</v>
      </c>
      <c r="L1249">
        <f t="shared" ca="1" si="193"/>
        <v>-32.768320940458992</v>
      </c>
      <c r="M1249">
        <f t="shared" ca="1" si="194"/>
        <v>6371.8530087925819</v>
      </c>
      <c r="N1249">
        <f ca="1">SQRT(User_Model_Calcs!M1249^2+Sat_Data!$B$3^2-2*User_Model_Calcs!M1249*Sat_Data!$B$3*COS(RADIANS(L1249))*COS(RADIANS(I1249)))</f>
        <v>36967.504032421086</v>
      </c>
      <c r="O1249">
        <f ca="1">DEGREES(ACOS(((Earth_Data!$B$1+Sat_Data!$B$2)/User_Model_Calcs!N1249)*SQRT(1-COS(RADIANS(User_Model_Calcs!I1249))^2*COS(RADIANS(User_Model_Calcs!B1249))^2)))</f>
        <v>51.664474082468637</v>
      </c>
      <c r="P1249">
        <f t="shared" ca="1" si="191"/>
        <v>0.26970991543655748</v>
      </c>
    </row>
    <row r="1250" spans="1:16" x14ac:dyDescent="0.25">
      <c r="A1250">
        <f t="shared" ca="1" si="189"/>
        <v>109.63033054566421</v>
      </c>
      <c r="B1250">
        <f t="shared" ca="1" si="190"/>
        <v>-30.186288573388957</v>
      </c>
      <c r="C1250" s="6">
        <v>20135.9375</v>
      </c>
      <c r="D1250">
        <f t="shared" ca="1" si="187"/>
        <v>0.75</v>
      </c>
      <c r="E1250" s="1">
        <v>0.65</v>
      </c>
      <c r="F1250">
        <v>19.899999999999999</v>
      </c>
      <c r="G1250">
        <f t="shared" ca="1" si="192"/>
        <v>42.007420362456692</v>
      </c>
      <c r="H1250">
        <f t="shared" ca="1" si="188"/>
        <v>18.439390530825019</v>
      </c>
      <c r="I1250">
        <f ca="1">User_Model_Calcs!A1250-Sat_Data!$B$5</f>
        <v>-0.36966945433579212</v>
      </c>
      <c r="J1250">
        <f ca="1">(Earth_Data!$B$1/SQRT(1-Earth_Data!$B$2^2*SIN(RADIANS(User_Model_Calcs!B1250))^2))*COS(RADIANS(User_Model_Calcs!B1250))</f>
        <v>5517.9048533816158</v>
      </c>
      <c r="K1250">
        <f ca="1">((Earth_Data!$B$1*(1-Earth_Data!$B$2^2))/SQRT(1-Earth_Data!$B$2^2*SIN(RADIANS(User_Model_Calcs!B1250))^2))*SIN(RADIANS(User_Model_Calcs!B1250))</f>
        <v>-3188.2421948398292</v>
      </c>
      <c r="L1250">
        <f t="shared" ca="1" si="193"/>
        <v>-30.019296854352024</v>
      </c>
      <c r="M1250">
        <f t="shared" ca="1" si="194"/>
        <v>6372.7672375452003</v>
      </c>
      <c r="N1250">
        <f ca="1">SQRT(User_Model_Calcs!M1250^2+Sat_Data!$B$3^2-2*User_Model_Calcs!M1250*Sat_Data!$B$3*COS(RADIANS(L1250))*COS(RADIANS(I1250)))</f>
        <v>36784.794734697884</v>
      </c>
      <c r="O1250">
        <f ca="1">DEGREES(ACOS(((Earth_Data!$B$1+Sat_Data!$B$2)/User_Model_Calcs!N1250)*SQRT(1-COS(RADIANS(User_Model_Calcs!I1250))^2*COS(RADIANS(User_Model_Calcs!B1250))^2)))</f>
        <v>54.80373273162683</v>
      </c>
      <c r="P1250">
        <f t="shared" ca="1" si="191"/>
        <v>0.73517236092475768</v>
      </c>
    </row>
    <row r="1251" spans="1:16" x14ac:dyDescent="0.25">
      <c r="A1251">
        <f t="shared" ca="1" si="189"/>
        <v>105.85977807017815</v>
      </c>
      <c r="B1251">
        <f t="shared" ca="1" si="190"/>
        <v>-30.808582868682933</v>
      </c>
      <c r="C1251" s="6">
        <v>20135.9375</v>
      </c>
      <c r="D1251">
        <f t="shared" ca="1" si="187"/>
        <v>3</v>
      </c>
      <c r="E1251" s="1">
        <v>0.65</v>
      </c>
      <c r="F1251">
        <v>19.899999999999999</v>
      </c>
      <c r="G1251">
        <f t="shared" ca="1" si="192"/>
        <v>54.048620189015942</v>
      </c>
      <c r="H1251">
        <f t="shared" ca="1" si="188"/>
        <v>20.800252751836453</v>
      </c>
      <c r="I1251">
        <f ca="1">User_Model_Calcs!A1251-Sat_Data!$B$5</f>
        <v>-4.1402219298218483</v>
      </c>
      <c r="J1251">
        <f ca="1">(Earth_Data!$B$1/SQRT(1-Earth_Data!$B$2^2*SIN(RADIANS(User_Model_Calcs!B1251))^2))*COS(RADIANS(User_Model_Calcs!B1251))</f>
        <v>5482.893565308108</v>
      </c>
      <c r="K1251">
        <f ca="1">((Earth_Data!$B$1*(1-Earth_Data!$B$2^2))/SQRT(1-Earth_Data!$B$2^2*SIN(RADIANS(User_Model_Calcs!B1251))^2))*SIN(RADIANS(User_Model_Calcs!B1251))</f>
        <v>-3247.685639000892</v>
      </c>
      <c r="L1251">
        <f t="shared" ca="1" si="193"/>
        <v>-30.639556993679868</v>
      </c>
      <c r="M1251">
        <f t="shared" ca="1" si="194"/>
        <v>6372.5649355867445</v>
      </c>
      <c r="N1251">
        <f ca="1">SQRT(User_Model_Calcs!M1251^2+Sat_Data!$B$3^2-2*User_Model_Calcs!M1251*Sat_Data!$B$3*COS(RADIANS(L1251))*COS(RADIANS(I1251)))</f>
        <v>36841.11710592483</v>
      </c>
      <c r="O1251">
        <f ca="1">DEGREES(ACOS(((Earth_Data!$B$1+Sat_Data!$B$2)/User_Model_Calcs!N1251)*SQRT(1-COS(RADIANS(User_Model_Calcs!I1251))^2*COS(RADIANS(User_Model_Calcs!B1251))^2)))</f>
        <v>53.810794481346356</v>
      </c>
      <c r="P1251">
        <f t="shared" ca="1" si="191"/>
        <v>8.0444818119508348</v>
      </c>
    </row>
    <row r="1252" spans="1:16" x14ac:dyDescent="0.25">
      <c r="A1252">
        <f t="shared" ca="1" si="189"/>
        <v>108.68722017069859</v>
      </c>
      <c r="B1252">
        <f t="shared" ca="1" si="190"/>
        <v>-31.297212156602605</v>
      </c>
      <c r="C1252" s="6">
        <v>20135.9375</v>
      </c>
      <c r="D1252">
        <f t="shared" ca="1" si="187"/>
        <v>0.75</v>
      </c>
      <c r="E1252" s="1">
        <v>0.65</v>
      </c>
      <c r="F1252">
        <v>19.899999999999999</v>
      </c>
      <c r="G1252">
        <f t="shared" ca="1" si="192"/>
        <v>42.007420362456692</v>
      </c>
      <c r="H1252">
        <f t="shared" ca="1" si="188"/>
        <v>22.428570648233155</v>
      </c>
      <c r="I1252">
        <f ca="1">User_Model_Calcs!A1252-Sat_Data!$B$5</f>
        <v>-1.3127798293014052</v>
      </c>
      <c r="J1252">
        <f ca="1">(Earth_Data!$B$1/SQRT(1-Earth_Data!$B$2^2*SIN(RADIANS(User_Model_Calcs!B1252))^2))*COS(RADIANS(User_Model_Calcs!B1252))</f>
        <v>5454.9488394534619</v>
      </c>
      <c r="K1252">
        <f ca="1">((Earth_Data!$B$1*(1-Earth_Data!$B$2^2))/SQRT(1-Earth_Data!$B$2^2*SIN(RADIANS(User_Model_Calcs!B1252))^2))*SIN(RADIANS(User_Model_Calcs!B1252))</f>
        <v>-3294.0963565107754</v>
      </c>
      <c r="L1252">
        <f t="shared" ca="1" si="193"/>
        <v>-31.126644630719824</v>
      </c>
      <c r="M1252">
        <f t="shared" ca="1" si="194"/>
        <v>6372.4043850835642</v>
      </c>
      <c r="N1252">
        <f ca="1">SQRT(User_Model_Calcs!M1252^2+Sat_Data!$B$3^2-2*User_Model_Calcs!M1252*Sat_Data!$B$3*COS(RADIANS(L1252))*COS(RADIANS(I1252)))</f>
        <v>36858.330498033138</v>
      </c>
      <c r="O1252">
        <f ca="1">DEGREES(ACOS(((Earth_Data!$B$1+Sat_Data!$B$2)/User_Model_Calcs!N1252)*SQRT(1-COS(RADIANS(User_Model_Calcs!I1252))^2*COS(RADIANS(User_Model_Calcs!B1252))^2)))</f>
        <v>53.510255599586891</v>
      </c>
      <c r="P1252">
        <f t="shared" ca="1" si="191"/>
        <v>2.5259203186866146</v>
      </c>
    </row>
    <row r="1253" spans="1:16" x14ac:dyDescent="0.25">
      <c r="A1253">
        <f t="shared" ca="1" si="189"/>
        <v>106.2829395722393</v>
      </c>
      <c r="B1253">
        <f t="shared" ca="1" si="190"/>
        <v>-32.198893112392682</v>
      </c>
      <c r="C1253" s="6">
        <v>20135.9375</v>
      </c>
      <c r="D1253">
        <f t="shared" ca="1" si="187"/>
        <v>1.2</v>
      </c>
      <c r="E1253" s="1">
        <v>0.65</v>
      </c>
      <c r="F1253">
        <v>19.899999999999999</v>
      </c>
      <c r="G1253">
        <f t="shared" ca="1" si="192"/>
        <v>46.089820015575185</v>
      </c>
      <c r="H1253">
        <f t="shared" ca="1" si="188"/>
        <v>14.525829960758198</v>
      </c>
      <c r="I1253">
        <f ca="1">User_Model_Calcs!A1253-Sat_Data!$B$5</f>
        <v>-3.7170604277606998</v>
      </c>
      <c r="J1253">
        <f ca="1">(Earth_Data!$B$1/SQRT(1-Earth_Data!$B$2^2*SIN(RADIANS(User_Model_Calcs!B1253))^2))*COS(RADIANS(User_Model_Calcs!B1253))</f>
        <v>5402.3410691769022</v>
      </c>
      <c r="K1253">
        <f ca="1">((Earth_Data!$B$1*(1-Earth_Data!$B$2^2))/SQRT(1-Earth_Data!$B$2^2*SIN(RADIANS(User_Model_Calcs!B1253))^2))*SIN(RADIANS(User_Model_Calcs!B1253))</f>
        <v>-3379.1159882967609</v>
      </c>
      <c r="L1253">
        <f t="shared" ca="1" si="193"/>
        <v>-32.025610723402906</v>
      </c>
      <c r="M1253">
        <f t="shared" ca="1" si="194"/>
        <v>6372.1043533575494</v>
      </c>
      <c r="N1253">
        <f ca="1">SQRT(User_Model_Calcs!M1253^2+Sat_Data!$B$3^2-2*User_Model_Calcs!M1253*Sat_Data!$B$3*COS(RADIANS(L1253))*COS(RADIANS(I1253)))</f>
        <v>36929.752795871078</v>
      </c>
      <c r="O1253">
        <f ca="1">DEGREES(ACOS(((Earth_Data!$B$1+Sat_Data!$B$2)/User_Model_Calcs!N1253)*SQRT(1-COS(RADIANS(User_Model_Calcs!I1253))^2*COS(RADIANS(User_Model_Calcs!B1253))^2)))</f>
        <v>52.294524716630946</v>
      </c>
      <c r="P1253">
        <f t="shared" ca="1" si="191"/>
        <v>6.9511767338216668</v>
      </c>
    </row>
    <row r="1254" spans="1:16" x14ac:dyDescent="0.25">
      <c r="A1254">
        <f t="shared" ca="1" si="189"/>
        <v>108.99016644159038</v>
      </c>
      <c r="B1254">
        <f t="shared" ca="1" si="190"/>
        <v>-30.515369734307235</v>
      </c>
      <c r="C1254" s="6">
        <v>20135.9375</v>
      </c>
      <c r="D1254">
        <f t="shared" ca="1" si="187"/>
        <v>1.2</v>
      </c>
      <c r="E1254" s="1">
        <v>0.65</v>
      </c>
      <c r="F1254">
        <v>19.899999999999999</v>
      </c>
      <c r="G1254">
        <f t="shared" ca="1" si="192"/>
        <v>46.089820015575185</v>
      </c>
      <c r="H1254">
        <f t="shared" ca="1" si="188"/>
        <v>16.895678834024903</v>
      </c>
      <c r="I1254">
        <f ca="1">User_Model_Calcs!A1254-Sat_Data!$B$5</f>
        <v>-1.0098335584096247</v>
      </c>
      <c r="J1254">
        <f ca="1">(Earth_Data!$B$1/SQRT(1-Earth_Data!$B$2^2*SIN(RADIANS(User_Model_Calcs!B1254))^2))*COS(RADIANS(User_Model_Calcs!B1254))</f>
        <v>5499.4710592740394</v>
      </c>
      <c r="K1254">
        <f ca="1">((Earth_Data!$B$1*(1-Earth_Data!$B$2^2))/SQRT(1-Earth_Data!$B$2^2*SIN(RADIANS(User_Model_Calcs!B1254))^2))*SIN(RADIANS(User_Model_Calcs!B1254))</f>
        <v>-3219.7237039786701</v>
      </c>
      <c r="L1254">
        <f t="shared" ca="1" si="193"/>
        <v>-30.347292484774545</v>
      </c>
      <c r="M1254">
        <f t="shared" ca="1" si="194"/>
        <v>6372.6605638269211</v>
      </c>
      <c r="N1254">
        <f ca="1">SQRT(User_Model_Calcs!M1254^2+Sat_Data!$B$3^2-2*User_Model_Calcs!M1254*Sat_Data!$B$3*COS(RADIANS(L1254))*COS(RADIANS(I1254)))</f>
        <v>36806.74664028197</v>
      </c>
      <c r="O1254">
        <f ca="1">DEGREES(ACOS(((Earth_Data!$B$1+Sat_Data!$B$2)/User_Model_Calcs!N1254)*SQRT(1-COS(RADIANS(User_Model_Calcs!I1254))^2*COS(RADIANS(User_Model_Calcs!B1254))^2)))</f>
        <v>54.413056401485292</v>
      </c>
      <c r="P1254">
        <f t="shared" ca="1" si="191"/>
        <v>1.9881713843630926</v>
      </c>
    </row>
    <row r="1255" spans="1:16" x14ac:dyDescent="0.25">
      <c r="A1255">
        <f t="shared" ca="1" si="189"/>
        <v>109.04323691944796</v>
      </c>
      <c r="B1255">
        <f t="shared" ca="1" si="190"/>
        <v>-34.098990351570897</v>
      </c>
      <c r="C1255" s="6">
        <v>20135.9375</v>
      </c>
      <c r="D1255">
        <f t="shared" ca="1" si="187"/>
        <v>1.2</v>
      </c>
      <c r="E1255" s="1">
        <v>0.65</v>
      </c>
      <c r="F1255">
        <v>19.899999999999999</v>
      </c>
      <c r="G1255">
        <f t="shared" ca="1" si="192"/>
        <v>46.089820015575185</v>
      </c>
      <c r="H1255">
        <f t="shared" ca="1" si="188"/>
        <v>21.941640755935403</v>
      </c>
      <c r="I1255">
        <f ca="1">User_Model_Calcs!A1255-Sat_Data!$B$5</f>
        <v>-0.95676308055203663</v>
      </c>
      <c r="J1255">
        <f ca="1">(Earth_Data!$B$1/SQRT(1-Earth_Data!$B$2^2*SIN(RADIANS(User_Model_Calcs!B1255))^2))*COS(RADIANS(User_Model_Calcs!B1255))</f>
        <v>5287.1129462690378</v>
      </c>
      <c r="K1255">
        <f ca="1">((Earth_Data!$B$1*(1-Earth_Data!$B$2^2))/SQRT(1-Earth_Data!$B$2^2*SIN(RADIANS(User_Model_Calcs!B1255))^2))*SIN(RADIANS(User_Model_Calcs!B1255))</f>
        <v>-3555.5456375019567</v>
      </c>
      <c r="L1255">
        <f t="shared" ca="1" si="193"/>
        <v>-33.920549579409091</v>
      </c>
      <c r="M1255">
        <f t="shared" ca="1" si="194"/>
        <v>6371.4572969584333</v>
      </c>
      <c r="N1255">
        <f ca="1">SQRT(User_Model_Calcs!M1255^2+Sat_Data!$B$3^2-2*User_Model_Calcs!M1255*Sat_Data!$B$3*COS(RADIANS(L1255))*COS(RADIANS(I1255)))</f>
        <v>37048.875687608925</v>
      </c>
      <c r="O1255">
        <f ca="1">DEGREES(ACOS(((Earth_Data!$B$1+Sat_Data!$B$2)/User_Model_Calcs!N1255)*SQRT(1-COS(RADIANS(User_Model_Calcs!I1255))^2*COS(RADIANS(User_Model_Calcs!B1255))^2)))</f>
        <v>50.340580499072026</v>
      </c>
      <c r="P1255">
        <f t="shared" ca="1" si="191"/>
        <v>1.7062567056453559</v>
      </c>
    </row>
    <row r="1256" spans="1:16" x14ac:dyDescent="0.25">
      <c r="A1256">
        <f t="shared" ca="1" si="189"/>
        <v>106.50241049929416</v>
      </c>
      <c r="B1256">
        <f t="shared" ca="1" si="190"/>
        <v>-33.506035788931271</v>
      </c>
      <c r="C1256" s="6">
        <v>20135.9375</v>
      </c>
      <c r="D1256">
        <f t="shared" ca="1" si="187"/>
        <v>0.75</v>
      </c>
      <c r="E1256" s="1">
        <v>0.65</v>
      </c>
      <c r="F1256">
        <v>19.899999999999999</v>
      </c>
      <c r="G1256">
        <f t="shared" ca="1" si="192"/>
        <v>42.007420362456692</v>
      </c>
      <c r="H1256">
        <f t="shared" ca="1" si="188"/>
        <v>22.456995436724497</v>
      </c>
      <c r="I1256">
        <f ca="1">User_Model_Calcs!A1256-Sat_Data!$B$5</f>
        <v>-3.4975895007058426</v>
      </c>
      <c r="J1256">
        <f ca="1">(Earth_Data!$B$1/SQRT(1-Earth_Data!$B$2^2*SIN(RADIANS(User_Model_Calcs!B1256))^2))*COS(RADIANS(User_Model_Calcs!B1256))</f>
        <v>5323.7026645761716</v>
      </c>
      <c r="K1256">
        <f ca="1">((Earth_Data!$B$1*(1-Earth_Data!$B$2^2))/SQRT(1-Earth_Data!$B$2^2*SIN(RADIANS(User_Model_Calcs!B1256))^2))*SIN(RADIANS(User_Model_Calcs!B1256))</f>
        <v>-3500.8937642921633</v>
      </c>
      <c r="L1256">
        <f t="shared" ca="1" si="193"/>
        <v>-33.329121872830292</v>
      </c>
      <c r="M1256">
        <f t="shared" ca="1" si="194"/>
        <v>6371.6612598030651</v>
      </c>
      <c r="N1256">
        <f ca="1">SQRT(User_Model_Calcs!M1256^2+Sat_Data!$B$3^2-2*User_Model_Calcs!M1256*Sat_Data!$B$3*COS(RADIANS(L1256))*COS(RADIANS(I1256)))</f>
        <v>37017.702369483377</v>
      </c>
      <c r="O1256">
        <f ca="1">DEGREES(ACOS(((Earth_Data!$B$1+Sat_Data!$B$2)/User_Model_Calcs!N1256)*SQRT(1-COS(RADIANS(User_Model_Calcs!I1256))^2*COS(RADIANS(User_Model_Calcs!B1256))^2)))</f>
        <v>50.843938643324421</v>
      </c>
      <c r="P1256">
        <f t="shared" ca="1" si="191"/>
        <v>6.3180758589283599</v>
      </c>
    </row>
    <row r="1257" spans="1:16" x14ac:dyDescent="0.25">
      <c r="A1257">
        <f t="shared" ca="1" si="189"/>
        <v>110.08641233381118</v>
      </c>
      <c r="B1257">
        <f t="shared" ca="1" si="190"/>
        <v>-33.418953244088826</v>
      </c>
      <c r="C1257" s="6">
        <v>20135.9375</v>
      </c>
      <c r="D1257">
        <f t="shared" ca="1" si="187"/>
        <v>3</v>
      </c>
      <c r="E1257" s="1">
        <v>0.65</v>
      </c>
      <c r="F1257">
        <v>19.899999999999999</v>
      </c>
      <c r="G1257">
        <f t="shared" ca="1" si="192"/>
        <v>54.048620189015942</v>
      </c>
      <c r="H1257">
        <f t="shared" ca="1" si="188"/>
        <v>17.084462085651079</v>
      </c>
      <c r="I1257">
        <f ca="1">User_Model_Calcs!A1257-Sat_Data!$B$5</f>
        <v>8.6412333811182407E-2</v>
      </c>
      <c r="J1257">
        <f ca="1">(Earth_Data!$B$1/SQRT(1-Earth_Data!$B$2^2*SIN(RADIANS(User_Model_Calcs!B1257))^2))*COS(RADIANS(User_Model_Calcs!B1257))</f>
        <v>5329.028310192044</v>
      </c>
      <c r="K1257">
        <f ca="1">((Earth_Data!$B$1*(1-Earth_Data!$B$2^2))/SQRT(1-Earth_Data!$B$2^2*SIN(RADIANS(User_Model_Calcs!B1257))^2))*SIN(RADIANS(User_Model_Calcs!B1257))</f>
        <v>-3492.8361364956395</v>
      </c>
      <c r="L1257">
        <f t="shared" ca="1" si="193"/>
        <v>-33.24226993896319</v>
      </c>
      <c r="M1257">
        <f t="shared" ca="1" si="194"/>
        <v>6371.6910633863963</v>
      </c>
      <c r="N1257">
        <f ca="1">SQRT(User_Model_Calcs!M1257^2+Sat_Data!$B$3^2-2*User_Model_Calcs!M1257*Sat_Data!$B$3*COS(RADIANS(L1257))*COS(RADIANS(I1257)))</f>
        <v>37000.349573579049</v>
      </c>
      <c r="O1257">
        <f ca="1">DEGREES(ACOS(((Earth_Data!$B$1+Sat_Data!$B$2)/User_Model_Calcs!N1257)*SQRT(1-COS(RADIANS(User_Model_Calcs!I1257))^2*COS(RADIANS(User_Model_Calcs!B1257))^2)))</f>
        <v>51.125070622825056</v>
      </c>
      <c r="P1257">
        <f t="shared" ca="1" si="191"/>
        <v>0.15689714881817204</v>
      </c>
    </row>
    <row r="1258" spans="1:16" x14ac:dyDescent="0.25">
      <c r="A1258">
        <f t="shared" ca="1" si="189"/>
        <v>107.53725024539422</v>
      </c>
      <c r="B1258">
        <f t="shared" ca="1" si="190"/>
        <v>-29.484403814242523</v>
      </c>
      <c r="C1258" s="6">
        <v>20135.9375</v>
      </c>
      <c r="D1258">
        <f t="shared" ca="1" si="187"/>
        <v>3</v>
      </c>
      <c r="E1258" s="1">
        <v>0.65</v>
      </c>
      <c r="F1258">
        <v>19.899999999999999</v>
      </c>
      <c r="G1258">
        <f t="shared" ca="1" si="192"/>
        <v>54.048620189015942</v>
      </c>
      <c r="H1258">
        <f t="shared" ca="1" si="188"/>
        <v>14.219989473297918</v>
      </c>
      <c r="I1258">
        <f ca="1">User_Model_Calcs!A1258-Sat_Data!$B$5</f>
        <v>-2.462749754605781</v>
      </c>
      <c r="J1258">
        <f ca="1">(Earth_Data!$B$1/SQRT(1-Earth_Data!$B$2^2*SIN(RADIANS(User_Model_Calcs!B1258))^2))*COS(RADIANS(User_Model_Calcs!B1258))</f>
        <v>5556.6126902179294</v>
      </c>
      <c r="K1258">
        <f ca="1">((Earth_Data!$B$1*(1-Earth_Data!$B$2^2))/SQRT(1-Earth_Data!$B$2^2*SIN(RADIANS(User_Model_Calcs!B1258))^2))*SIN(RADIANS(User_Model_Calcs!B1258))</f>
        <v>-3120.7510979902036</v>
      </c>
      <c r="L1258">
        <f t="shared" ca="1" si="193"/>
        <v>-29.319800446680421</v>
      </c>
      <c r="M1258">
        <f t="shared" ca="1" si="194"/>
        <v>6372.9923901333814</v>
      </c>
      <c r="N1258">
        <f ca="1">SQRT(User_Model_Calcs!M1258^2+Sat_Data!$B$3^2-2*User_Model_Calcs!M1258*Sat_Data!$B$3*COS(RADIANS(L1258))*COS(RADIANS(I1258)))</f>
        <v>36746.196234848212</v>
      </c>
      <c r="O1258">
        <f ca="1">DEGREES(ACOS(((Earth_Data!$B$1+Sat_Data!$B$2)/User_Model_Calcs!N1258)*SQRT(1-COS(RADIANS(User_Model_Calcs!I1258))^2*COS(RADIANS(User_Model_Calcs!B1258))^2)))</f>
        <v>55.501524850810327</v>
      </c>
      <c r="P1258">
        <f t="shared" ca="1" si="191"/>
        <v>4.9940887306285102</v>
      </c>
    </row>
    <row r="1259" spans="1:16" x14ac:dyDescent="0.25">
      <c r="A1259">
        <f t="shared" ca="1" si="189"/>
        <v>109.68009548642583</v>
      </c>
      <c r="B1259">
        <f t="shared" ca="1" si="190"/>
        <v>-30.693017062811101</v>
      </c>
      <c r="C1259" s="6">
        <v>20135.9375</v>
      </c>
      <c r="D1259">
        <f t="shared" ref="D1259:D1322" ca="1" si="195">CHOOSE(RANDBETWEEN(1,3),0.75,1.2,3)</f>
        <v>1.2</v>
      </c>
      <c r="E1259" s="1">
        <v>0.65</v>
      </c>
      <c r="F1259">
        <v>19.899999999999999</v>
      </c>
      <c r="G1259">
        <f t="shared" ca="1" si="192"/>
        <v>46.089820015575185</v>
      </c>
      <c r="H1259">
        <f t="shared" ref="H1259:H1322" ca="1" si="196">RAND()*(24-14)+14</f>
        <v>22.399763723277854</v>
      </c>
      <c r="I1259">
        <f ca="1">User_Model_Calcs!A1259-Sat_Data!$B$5</f>
        <v>-0.31990451357417271</v>
      </c>
      <c r="J1259">
        <f ca="1">(Earth_Data!$B$1/SQRT(1-Earth_Data!$B$2^2*SIN(RADIANS(User_Model_Calcs!B1259))^2))*COS(RADIANS(User_Model_Calcs!B1259))</f>
        <v>5489.4445226782609</v>
      </c>
      <c r="K1259">
        <f ca="1">((Earth_Data!$B$1*(1-Earth_Data!$B$2^2))/SQRT(1-Earth_Data!$B$2^2*SIN(RADIANS(User_Model_Calcs!B1259))^2))*SIN(RADIANS(User_Model_Calcs!B1259))</f>
        <v>-3236.6748195795171</v>
      </c>
      <c r="L1259">
        <f t="shared" ca="1" si="193"/>
        <v>-30.52436297670555</v>
      </c>
      <c r="M1259">
        <f t="shared" ca="1" si="194"/>
        <v>6372.6026908369595</v>
      </c>
      <c r="N1259">
        <f ca="1">SQRT(User_Model_Calcs!M1259^2+Sat_Data!$B$3^2-2*User_Model_Calcs!M1259*Sat_Data!$B$3*COS(RADIANS(L1259))*COS(RADIANS(I1259)))</f>
        <v>36817.340584765829</v>
      </c>
      <c r="O1259">
        <f ca="1">DEGREES(ACOS(((Earth_Data!$B$1+Sat_Data!$B$2)/User_Model_Calcs!N1259)*SQRT(1-COS(RADIANS(User_Model_Calcs!I1259))^2*COS(RADIANS(User_Model_Calcs!B1259))^2)))</f>
        <v>54.225801972103348</v>
      </c>
      <c r="P1259">
        <f t="shared" ca="1" si="191"/>
        <v>0.62670687683109438</v>
      </c>
    </row>
    <row r="1260" spans="1:16" x14ac:dyDescent="0.25">
      <c r="A1260">
        <f t="shared" ca="1" si="189"/>
        <v>105.85009872741431</v>
      </c>
      <c r="B1260">
        <f t="shared" ca="1" si="190"/>
        <v>-30.470529520203094</v>
      </c>
      <c r="C1260" s="6">
        <v>20135.9375</v>
      </c>
      <c r="D1260">
        <f t="shared" ca="1" si="195"/>
        <v>1.2</v>
      </c>
      <c r="E1260" s="1">
        <v>0.65</v>
      </c>
      <c r="F1260">
        <v>19.899999999999999</v>
      </c>
      <c r="G1260">
        <f t="shared" ca="1" si="192"/>
        <v>46.089820015575185</v>
      </c>
      <c r="H1260">
        <f t="shared" ca="1" si="196"/>
        <v>15.000470967026279</v>
      </c>
      <c r="I1260">
        <f ca="1">User_Model_Calcs!A1260-Sat_Data!$B$5</f>
        <v>-4.1499012725856943</v>
      </c>
      <c r="J1260">
        <f ca="1">(Earth_Data!$B$1/SQRT(1-Earth_Data!$B$2^2*SIN(RADIANS(User_Model_Calcs!B1260))^2))*COS(RADIANS(User_Model_Calcs!B1260))</f>
        <v>5501.9935173002095</v>
      </c>
      <c r="K1260">
        <f ca="1">((Earth_Data!$B$1*(1-Earth_Data!$B$2^2))/SQRT(1-Earth_Data!$B$2^2*SIN(RADIANS(User_Model_Calcs!B1260))^2))*SIN(RADIANS(User_Model_Calcs!B1260))</f>
        <v>-3215.4402148018498</v>
      </c>
      <c r="L1260">
        <f t="shared" ca="1" si="193"/>
        <v>-30.302598888265571</v>
      </c>
      <c r="M1260">
        <f t="shared" ca="1" si="194"/>
        <v>6372.6751399532759</v>
      </c>
      <c r="N1260">
        <f ca="1">SQRT(User_Model_Calcs!M1260^2+Sat_Data!$B$3^2-2*User_Model_Calcs!M1260*Sat_Data!$B$3*COS(RADIANS(L1260))*COS(RADIANS(I1260)))</f>
        <v>36819.404082320369</v>
      </c>
      <c r="O1260">
        <f ca="1">DEGREES(ACOS(((Earth_Data!$B$1+Sat_Data!$B$2)/User_Model_Calcs!N1260)*SQRT(1-COS(RADIANS(User_Model_Calcs!I1260))^2*COS(RADIANS(User_Model_Calcs!B1260))^2)))</f>
        <v>54.191246717247829</v>
      </c>
      <c r="P1260">
        <f t="shared" ca="1" si="191"/>
        <v>8.1427475891338759</v>
      </c>
    </row>
    <row r="1261" spans="1:16" x14ac:dyDescent="0.25">
      <c r="A1261">
        <f t="shared" ca="1" si="189"/>
        <v>105.88813243971103</v>
      </c>
      <c r="B1261">
        <f t="shared" ca="1" si="190"/>
        <v>-30.014224998482849</v>
      </c>
      <c r="C1261" s="6">
        <v>20135.9375</v>
      </c>
      <c r="D1261">
        <f t="shared" ca="1" si="195"/>
        <v>1.2</v>
      </c>
      <c r="E1261" s="1">
        <v>0.65</v>
      </c>
      <c r="F1261">
        <v>19.899999999999999</v>
      </c>
      <c r="G1261">
        <f t="shared" ca="1" si="192"/>
        <v>46.089820015575185</v>
      </c>
      <c r="H1261">
        <f t="shared" ca="1" si="196"/>
        <v>21.558372254036648</v>
      </c>
      <c r="I1261">
        <f ca="1">User_Model_Calcs!A1261-Sat_Data!$B$5</f>
        <v>-4.1118675602889709</v>
      </c>
      <c r="J1261">
        <f ca="1">(Earth_Data!$B$1/SQRT(1-Earth_Data!$B$2^2*SIN(RADIANS(User_Model_Calcs!B1261))^2))*COS(RADIANS(User_Model_Calcs!B1261))</f>
        <v>5527.4707226130968</v>
      </c>
      <c r="K1261">
        <f ca="1">((Earth_Data!$B$1*(1-Earth_Data!$B$2^2))/SQRT(1-Earth_Data!$B$2^2*SIN(RADIANS(User_Model_Calcs!B1261))^2))*SIN(RADIANS(User_Model_Calcs!B1261))</f>
        <v>-3171.7403751750217</v>
      </c>
      <c r="L1261">
        <f t="shared" ca="1" si="193"/>
        <v>-29.847809598658824</v>
      </c>
      <c r="M1261">
        <f t="shared" ca="1" si="194"/>
        <v>6372.8227338331271</v>
      </c>
      <c r="N1261">
        <f ca="1">SQRT(User_Model_Calcs!M1261^2+Sat_Data!$B$3^2-2*User_Model_Calcs!M1261*Sat_Data!$B$3*COS(RADIANS(L1261))*COS(RADIANS(I1261)))</f>
        <v>36790.016216524615</v>
      </c>
      <c r="O1261">
        <f ca="1">DEGREES(ACOS(((Earth_Data!$B$1+Sat_Data!$B$2)/User_Model_Calcs!N1261)*SQRT(1-COS(RADIANS(User_Model_Calcs!I1261))^2*COS(RADIANS(User_Model_Calcs!B1261))^2)))</f>
        <v>54.712220385996275</v>
      </c>
      <c r="P1261">
        <f t="shared" ca="1" si="191"/>
        <v>8.1783423962779711</v>
      </c>
    </row>
    <row r="1262" spans="1:16" x14ac:dyDescent="0.25">
      <c r="A1262">
        <f t="shared" ca="1" si="189"/>
        <v>106.07622312561658</v>
      </c>
      <c r="B1262">
        <f t="shared" ca="1" si="190"/>
        <v>-29.364067448830951</v>
      </c>
      <c r="C1262" s="6">
        <v>20135.9375</v>
      </c>
      <c r="D1262">
        <f t="shared" ca="1" si="195"/>
        <v>0.75</v>
      </c>
      <c r="E1262" s="1">
        <v>0.65</v>
      </c>
      <c r="F1262">
        <v>19.899999999999999</v>
      </c>
      <c r="G1262">
        <f t="shared" ca="1" si="192"/>
        <v>42.007420362456692</v>
      </c>
      <c r="H1262">
        <f t="shared" ca="1" si="196"/>
        <v>19.603239200888542</v>
      </c>
      <c r="I1262">
        <f ca="1">User_Model_Calcs!A1262-Sat_Data!$B$5</f>
        <v>-3.9237768743834209</v>
      </c>
      <c r="J1262">
        <f ca="1">(Earth_Data!$B$1/SQRT(1-Earth_Data!$B$2^2*SIN(RADIANS(User_Model_Calcs!B1262))^2))*COS(RADIANS(User_Model_Calcs!B1262))</f>
        <v>5563.1654865161627</v>
      </c>
      <c r="K1262">
        <f ca="1">((Earth_Data!$B$1*(1-Earth_Data!$B$2^2))/SQRT(1-Earth_Data!$B$2^2*SIN(RADIANS(User_Model_Calcs!B1262))^2))*SIN(RADIANS(User_Model_Calcs!B1262))</f>
        <v>-3109.1332512892409</v>
      </c>
      <c r="L1262">
        <f t="shared" ca="1" si="193"/>
        <v>-29.199883469233388</v>
      </c>
      <c r="M1262">
        <f t="shared" ca="1" si="194"/>
        <v>6373.0306608894498</v>
      </c>
      <c r="N1262">
        <f ca="1">SQRT(User_Model_Calcs!M1262^2+Sat_Data!$B$3^2-2*User_Model_Calcs!M1262*Sat_Data!$B$3*COS(RADIANS(L1262))*COS(RADIANS(I1262)))</f>
        <v>36747.757835318036</v>
      </c>
      <c r="O1262">
        <f ca="1">DEGREES(ACOS(((Earth_Data!$B$1+Sat_Data!$B$2)/User_Model_Calcs!N1262)*SQRT(1-COS(RADIANS(User_Model_Calcs!I1262))^2*COS(RADIANS(User_Model_Calcs!B1262))^2)))</f>
        <v>55.47410639826748</v>
      </c>
      <c r="P1262">
        <f t="shared" ca="1" si="191"/>
        <v>7.9627419500693888</v>
      </c>
    </row>
    <row r="1263" spans="1:16" x14ac:dyDescent="0.25">
      <c r="A1263">
        <f t="shared" ca="1" si="189"/>
        <v>110.03128673559213</v>
      </c>
      <c r="B1263">
        <f t="shared" ca="1" si="190"/>
        <v>-33.314993399545187</v>
      </c>
      <c r="C1263" s="6">
        <v>20135.9375</v>
      </c>
      <c r="D1263">
        <f t="shared" ca="1" si="195"/>
        <v>0.75</v>
      </c>
      <c r="E1263" s="1">
        <v>0.65</v>
      </c>
      <c r="F1263">
        <v>19.899999999999999</v>
      </c>
      <c r="G1263">
        <f t="shared" ca="1" si="192"/>
        <v>42.007420362456692</v>
      </c>
      <c r="H1263">
        <f t="shared" ca="1" si="196"/>
        <v>17.872334916226066</v>
      </c>
      <c r="I1263">
        <f ca="1">User_Model_Calcs!A1263-Sat_Data!$B$5</f>
        <v>3.1286735592132686E-2</v>
      </c>
      <c r="J1263">
        <f ca="1">(Earth_Data!$B$1/SQRT(1-Earth_Data!$B$2^2*SIN(RADIANS(User_Model_Calcs!B1263))^2))*COS(RADIANS(User_Model_Calcs!B1263))</f>
        <v>5335.3699651692814</v>
      </c>
      <c r="K1263">
        <f ca="1">((Earth_Data!$B$1*(1-Earth_Data!$B$2^2))/SQRT(1-Earth_Data!$B$2^2*SIN(RADIANS(User_Model_Calcs!B1263))^2))*SIN(RADIANS(User_Model_Calcs!B1263))</f>
        <v>-3483.2064382465287</v>
      </c>
      <c r="L1263">
        <f t="shared" ca="1" si="193"/>
        <v>-33.138587528810511</v>
      </c>
      <c r="M1263">
        <f t="shared" ca="1" si="194"/>
        <v>6371.7265914877835</v>
      </c>
      <c r="N1263">
        <f ca="1">SQRT(User_Model_Calcs!M1263^2+Sat_Data!$B$3^2-2*User_Model_Calcs!M1263*Sat_Data!$B$3*COS(RADIANS(L1263))*COS(RADIANS(I1263)))</f>
        <v>36993.122285748424</v>
      </c>
      <c r="O1263">
        <f ca="1">DEGREES(ACOS(((Earth_Data!$B$1+Sat_Data!$B$2)/User_Model_Calcs!N1263)*SQRT(1-COS(RADIANS(User_Model_Calcs!I1263))^2*COS(RADIANS(User_Model_Calcs!B1263))^2)))</f>
        <v>51.243166663225111</v>
      </c>
      <c r="P1263">
        <f t="shared" ca="1" si="191"/>
        <v>5.696351684698793E-2</v>
      </c>
    </row>
    <row r="1264" spans="1:16" x14ac:dyDescent="0.25">
      <c r="A1264">
        <f t="shared" ca="1" si="189"/>
        <v>106.01396582501889</v>
      </c>
      <c r="B1264">
        <f t="shared" ca="1" si="190"/>
        <v>-29.550874142676314</v>
      </c>
      <c r="C1264" s="6">
        <v>20135.9375</v>
      </c>
      <c r="D1264">
        <f t="shared" ca="1" si="195"/>
        <v>0.75</v>
      </c>
      <c r="E1264" s="1">
        <v>0.65</v>
      </c>
      <c r="F1264">
        <v>19.899999999999999</v>
      </c>
      <c r="G1264">
        <f t="shared" ca="1" si="192"/>
        <v>42.007420362456692</v>
      </c>
      <c r="H1264">
        <f t="shared" ca="1" si="196"/>
        <v>19.0140011032647</v>
      </c>
      <c r="I1264">
        <f ca="1">User_Model_Calcs!A1264-Sat_Data!$B$5</f>
        <v>-3.9860341749811141</v>
      </c>
      <c r="J1264">
        <f ca="1">(Earth_Data!$B$1/SQRT(1-Earth_Data!$B$2^2*SIN(RADIANS(User_Model_Calcs!B1264))^2))*COS(RADIANS(User_Model_Calcs!B1264))</f>
        <v>5552.9826068560515</v>
      </c>
      <c r="K1264">
        <f ca="1">((Earth_Data!$B$1*(1-Earth_Data!$B$2^2))/SQRT(1-Earth_Data!$B$2^2*SIN(RADIANS(User_Model_Calcs!B1264))^2))*SIN(RADIANS(User_Model_Calcs!B1264))</f>
        <v>-3127.1626422826239</v>
      </c>
      <c r="L1264">
        <f t="shared" ca="1" si="193"/>
        <v>-29.386040355589785</v>
      </c>
      <c r="M1264">
        <f t="shared" ca="1" si="194"/>
        <v>6372.9712084187131</v>
      </c>
      <c r="N1264">
        <f ca="1">SQRT(User_Model_Calcs!M1264^2+Sat_Data!$B$3^2-2*User_Model_Calcs!M1264*Sat_Data!$B$3*COS(RADIANS(L1264))*COS(RADIANS(I1264)))</f>
        <v>36759.879410427893</v>
      </c>
      <c r="O1264">
        <f ca="1">DEGREES(ACOS(((Earth_Data!$B$1+Sat_Data!$B$2)/User_Model_Calcs!N1264)*SQRT(1-COS(RADIANS(User_Model_Calcs!I1264))^2*COS(RADIANS(User_Model_Calcs!B1264))^2)))</f>
        <v>55.253970306337202</v>
      </c>
      <c r="P1264">
        <f t="shared" ca="1" si="191"/>
        <v>8.0418817895420656</v>
      </c>
    </row>
    <row r="1265" spans="1:16" x14ac:dyDescent="0.25">
      <c r="A1265">
        <f t="shared" ca="1" si="189"/>
        <v>107.75037187213175</v>
      </c>
      <c r="B1265">
        <f t="shared" ca="1" si="190"/>
        <v>-33.669914059668599</v>
      </c>
      <c r="C1265" s="6">
        <v>20135.9375</v>
      </c>
      <c r="D1265">
        <f t="shared" ca="1" si="195"/>
        <v>1.2</v>
      </c>
      <c r="E1265" s="1">
        <v>0.65</v>
      </c>
      <c r="F1265">
        <v>19.899999999999999</v>
      </c>
      <c r="G1265">
        <f t="shared" ca="1" si="192"/>
        <v>46.089820015575185</v>
      </c>
      <c r="H1265">
        <f t="shared" ca="1" si="196"/>
        <v>22.654423319744179</v>
      </c>
      <c r="I1265">
        <f ca="1">User_Model_Calcs!A1265-Sat_Data!$B$5</f>
        <v>-2.2496281278682488</v>
      </c>
      <c r="J1265">
        <f ca="1">(Earth_Data!$B$1/SQRT(1-Earth_Data!$B$2^2*SIN(RADIANS(User_Model_Calcs!B1265))^2))*COS(RADIANS(User_Model_Calcs!B1265))</f>
        <v>5313.6470908228885</v>
      </c>
      <c r="K1265">
        <f ca="1">((Earth_Data!$B$1*(1-Earth_Data!$B$2^2))/SQRT(1-Earth_Data!$B$2^2*SIN(RADIANS(User_Model_Calcs!B1265))^2))*SIN(RADIANS(User_Model_Calcs!B1265))</f>
        <v>-3516.0355128546889</v>
      </c>
      <c r="L1265">
        <f t="shared" ca="1" si="193"/>
        <v>-33.492570580005228</v>
      </c>
      <c r="M1265">
        <f t="shared" ca="1" si="194"/>
        <v>6371.6050672860983</v>
      </c>
      <c r="N1265">
        <f ca="1">SQRT(User_Model_Calcs!M1265^2+Sat_Data!$B$3^2-2*User_Model_Calcs!M1265*Sat_Data!$B$3*COS(RADIANS(L1265))*COS(RADIANS(I1265)))</f>
        <v>37022.515864179499</v>
      </c>
      <c r="O1265">
        <f ca="1">DEGREES(ACOS(((Earth_Data!$B$1+Sat_Data!$B$2)/User_Model_Calcs!N1265)*SQRT(1-COS(RADIANS(User_Model_Calcs!I1265))^2*COS(RADIANS(User_Model_Calcs!B1265))^2)))</f>
        <v>50.765347442611706</v>
      </c>
      <c r="P1265">
        <f t="shared" ca="1" si="191"/>
        <v>4.0530284254345803</v>
      </c>
    </row>
    <row r="1266" spans="1:16" x14ac:dyDescent="0.25">
      <c r="A1266">
        <f t="shared" ca="1" si="189"/>
        <v>108.59500286245741</v>
      </c>
      <c r="B1266">
        <f t="shared" ca="1" si="190"/>
        <v>-29.603894004630298</v>
      </c>
      <c r="C1266" s="6">
        <v>20135.9375</v>
      </c>
      <c r="D1266">
        <f t="shared" ca="1" si="195"/>
        <v>1.2</v>
      </c>
      <c r="E1266" s="1">
        <v>0.65</v>
      </c>
      <c r="F1266">
        <v>19.899999999999999</v>
      </c>
      <c r="G1266">
        <f t="shared" ca="1" si="192"/>
        <v>46.089820015575185</v>
      </c>
      <c r="H1266">
        <f t="shared" ca="1" si="196"/>
        <v>15.084997188504138</v>
      </c>
      <c r="I1266">
        <f ca="1">User_Model_Calcs!A1266-Sat_Data!$B$5</f>
        <v>-1.404997137542594</v>
      </c>
      <c r="J1266">
        <f ca="1">(Earth_Data!$B$1/SQRT(1-Earth_Data!$B$2^2*SIN(RADIANS(User_Model_Calcs!B1266))^2))*COS(RADIANS(User_Model_Calcs!B1266))</f>
        <v>5550.0817241814102</v>
      </c>
      <c r="K1266">
        <f ca="1">((Earth_Data!$B$1*(1-Earth_Data!$B$2^2))/SQRT(1-Earth_Data!$B$2^2*SIN(RADIANS(User_Model_Calcs!B1266))^2))*SIN(RADIANS(User_Model_Calcs!B1266))</f>
        <v>-3132.2738157426757</v>
      </c>
      <c r="L1266">
        <f t="shared" ca="1" si="193"/>
        <v>-29.438877056942921</v>
      </c>
      <c r="M1266">
        <f t="shared" ca="1" si="194"/>
        <v>6372.9542915260008</v>
      </c>
      <c r="N1266">
        <f ca="1">SQRT(User_Model_Calcs!M1266^2+Sat_Data!$B$3^2-2*User_Model_Calcs!M1266*Sat_Data!$B$3*COS(RADIANS(L1266))*COS(RADIANS(I1266)))</f>
        <v>36749.709021597628</v>
      </c>
      <c r="O1266">
        <f ca="1">DEGREES(ACOS(((Earth_Data!$B$1+Sat_Data!$B$2)/User_Model_Calcs!N1266)*SQRT(1-COS(RADIANS(User_Model_Calcs!I1266))^2*COS(RADIANS(User_Model_Calcs!B1266))^2)))</f>
        <v>55.437078000495276</v>
      </c>
      <c r="P1266">
        <f t="shared" ca="1" si="191"/>
        <v>2.8423544769484259</v>
      </c>
    </row>
    <row r="1267" spans="1:16" x14ac:dyDescent="0.25">
      <c r="A1267">
        <f t="shared" ref="A1267:A1279" ca="1" si="197">108.049394295518+(RAND()*5-2.5)</f>
        <v>108.83631068742132</v>
      </c>
      <c r="B1267">
        <f t="shared" ref="B1267:B1279" ca="1" si="198">-31.6714359012002+(RAND()*5-2.5)</f>
        <v>-30.482838050422686</v>
      </c>
      <c r="C1267" s="6">
        <v>20135.9375</v>
      </c>
      <c r="D1267">
        <f t="shared" ca="1" si="195"/>
        <v>3</v>
      </c>
      <c r="E1267" s="1">
        <v>0.65</v>
      </c>
      <c r="F1267">
        <v>19.899999999999999</v>
      </c>
      <c r="G1267">
        <f t="shared" ca="1" si="192"/>
        <v>54.048620189015942</v>
      </c>
      <c r="H1267">
        <f t="shared" ca="1" si="196"/>
        <v>16.917825827142401</v>
      </c>
      <c r="I1267">
        <f ca="1">User_Model_Calcs!A1267-Sat_Data!$B$5</f>
        <v>-1.1636893125786827</v>
      </c>
      <c r="J1267">
        <f ca="1">(Earth_Data!$B$1/SQRT(1-Earth_Data!$B$2^2*SIN(RADIANS(User_Model_Calcs!B1267))^2))*COS(RADIANS(User_Model_Calcs!B1267))</f>
        <v>5501.3014442217209</v>
      </c>
      <c r="K1267">
        <f ca="1">((Earth_Data!$B$1*(1-Earth_Data!$B$2^2))/SQRT(1-Earth_Data!$B$2^2*SIN(RADIANS(User_Model_Calcs!B1267))^2))*SIN(RADIANS(User_Model_Calcs!B1267))</f>
        <v>-3216.6162158247557</v>
      </c>
      <c r="L1267">
        <f t="shared" ca="1" si="193"/>
        <v>-30.314867131529375</v>
      </c>
      <c r="M1267">
        <f t="shared" ca="1" si="194"/>
        <v>6372.6711401187777</v>
      </c>
      <c r="N1267">
        <f ca="1">SQRT(User_Model_Calcs!M1267^2+Sat_Data!$B$3^2-2*User_Model_Calcs!M1267*Sat_Data!$B$3*COS(RADIANS(L1267))*COS(RADIANS(I1267)))</f>
        <v>36804.972913451522</v>
      </c>
      <c r="O1267">
        <f ca="1">DEGREES(ACOS(((Earth_Data!$B$1+Sat_Data!$B$2)/User_Model_Calcs!N1267)*SQRT(1-COS(RADIANS(User_Model_Calcs!I1267))^2*COS(RADIANS(User_Model_Calcs!B1267))^2)))</f>
        <v>54.444517274359271</v>
      </c>
      <c r="P1267">
        <f t="shared" ca="1" si="191"/>
        <v>2.2930675547272865</v>
      </c>
    </row>
    <row r="1268" spans="1:16" x14ac:dyDescent="0.25">
      <c r="A1268">
        <f t="shared" ca="1" si="197"/>
        <v>107.17513467892753</v>
      </c>
      <c r="B1268">
        <f t="shared" ca="1" si="198"/>
        <v>-32.251298040661482</v>
      </c>
      <c r="C1268" s="6">
        <v>20135.9375</v>
      </c>
      <c r="D1268">
        <f t="shared" ca="1" si="195"/>
        <v>0.75</v>
      </c>
      <c r="E1268" s="1">
        <v>0.65</v>
      </c>
      <c r="F1268">
        <v>19.899999999999999</v>
      </c>
      <c r="G1268">
        <f t="shared" ca="1" si="192"/>
        <v>42.007420362456692</v>
      </c>
      <c r="H1268">
        <f t="shared" ca="1" si="196"/>
        <v>18.667194284879976</v>
      </c>
      <c r="I1268">
        <f ca="1">User_Model_Calcs!A1268-Sat_Data!$B$5</f>
        <v>-2.8248653210724655</v>
      </c>
      <c r="J1268">
        <f ca="1">(Earth_Data!$B$1/SQRT(1-Earth_Data!$B$2^2*SIN(RADIANS(User_Model_Calcs!B1268))^2))*COS(RADIANS(User_Model_Calcs!B1268))</f>
        <v>5399.2422521226736</v>
      </c>
      <c r="K1268">
        <f ca="1">((Earth_Data!$B$1*(1-Earth_Data!$B$2^2))/SQRT(1-Earth_Data!$B$2^2*SIN(RADIANS(User_Model_Calcs!B1268))^2))*SIN(RADIANS(User_Model_Calcs!B1268))</f>
        <v>-3384.0320496972381</v>
      </c>
      <c r="L1268">
        <f t="shared" ca="1" si="193"/>
        <v>-32.077863095533182</v>
      </c>
      <c r="M1268">
        <f t="shared" ca="1" si="194"/>
        <v>6372.0867704767497</v>
      </c>
      <c r="N1268">
        <f ca="1">SQRT(User_Model_Calcs!M1268^2+Sat_Data!$B$3^2-2*User_Model_Calcs!M1268*Sat_Data!$B$3*COS(RADIANS(L1268))*COS(RADIANS(I1268)))</f>
        <v>36927.803222559516</v>
      </c>
      <c r="O1268">
        <f ca="1">DEGREES(ACOS(((Earth_Data!$B$1+Sat_Data!$B$2)/User_Model_Calcs!N1268)*SQRT(1-COS(RADIANS(User_Model_Calcs!I1268))^2*COS(RADIANS(User_Model_Calcs!B1268))^2)))</f>
        <v>52.326701666061105</v>
      </c>
      <c r="P1268">
        <f t="shared" ca="1" si="191"/>
        <v>5.2829126607811068</v>
      </c>
    </row>
    <row r="1269" spans="1:16" x14ac:dyDescent="0.25">
      <c r="A1269">
        <f t="shared" ca="1" si="197"/>
        <v>106.57212679168518</v>
      </c>
      <c r="B1269">
        <f t="shared" ca="1" si="198"/>
        <v>-30.9902696466308</v>
      </c>
      <c r="C1269" s="6">
        <v>20135.9375</v>
      </c>
      <c r="D1269">
        <f t="shared" ca="1" si="195"/>
        <v>1.2</v>
      </c>
      <c r="E1269" s="1">
        <v>0.65</v>
      </c>
      <c r="F1269">
        <v>19.899999999999999</v>
      </c>
      <c r="G1269">
        <f t="shared" ca="1" si="192"/>
        <v>46.089820015575185</v>
      </c>
      <c r="H1269">
        <f t="shared" ca="1" si="196"/>
        <v>20.44357711226175</v>
      </c>
      <c r="I1269">
        <f ca="1">User_Model_Calcs!A1269-Sat_Data!$B$5</f>
        <v>-3.4278732083148213</v>
      </c>
      <c r="J1269">
        <f ca="1">(Earth_Data!$B$1/SQRT(1-Earth_Data!$B$2^2*SIN(RADIANS(User_Model_Calcs!B1269))^2))*COS(RADIANS(User_Model_Calcs!B1269))</f>
        <v>5472.5493733581379</v>
      </c>
      <c r="K1269">
        <f ca="1">((Earth_Data!$B$1*(1-Earth_Data!$B$2^2))/SQRT(1-Earth_Data!$B$2^2*SIN(RADIANS(User_Model_Calcs!B1269))^2))*SIN(RADIANS(User_Model_Calcs!B1269))</f>
        <v>-3264.9699167740173</v>
      </c>
      <c r="L1269">
        <f t="shared" ca="1" si="193"/>
        <v>-30.820664800802387</v>
      </c>
      <c r="M1269">
        <f t="shared" ca="1" si="194"/>
        <v>6372.505410062975</v>
      </c>
      <c r="N1269">
        <f ca="1">SQRT(User_Model_Calcs!M1269^2+Sat_Data!$B$3^2-2*User_Model_Calcs!M1269*Sat_Data!$B$3*COS(RADIANS(L1269))*COS(RADIANS(I1269)))</f>
        <v>36847.775012870152</v>
      </c>
      <c r="O1269">
        <f ca="1">DEGREES(ACOS(((Earth_Data!$B$1+Sat_Data!$B$2)/User_Model_Calcs!N1269)*SQRT(1-COS(RADIANS(User_Model_Calcs!I1269))^2*COS(RADIANS(User_Model_Calcs!B1269))^2)))</f>
        <v>53.694330261209117</v>
      </c>
      <c r="P1269">
        <f t="shared" ca="1" si="191"/>
        <v>6.6355818665254729</v>
      </c>
    </row>
    <row r="1270" spans="1:16" x14ac:dyDescent="0.25">
      <c r="A1270">
        <f t="shared" ca="1" si="197"/>
        <v>106.21624384452473</v>
      </c>
      <c r="B1270">
        <f t="shared" ca="1" si="198"/>
        <v>-30.029095981397155</v>
      </c>
      <c r="C1270" s="6">
        <v>20135.9375</v>
      </c>
      <c r="D1270">
        <f t="shared" ca="1" si="195"/>
        <v>1.2</v>
      </c>
      <c r="E1270" s="1">
        <v>0.65</v>
      </c>
      <c r="F1270">
        <v>19.899999999999999</v>
      </c>
      <c r="G1270">
        <f t="shared" ca="1" si="192"/>
        <v>46.089820015575185</v>
      </c>
      <c r="H1270">
        <f t="shared" ca="1" si="196"/>
        <v>16.31564993456675</v>
      </c>
      <c r="I1270">
        <f ca="1">User_Model_Calcs!A1270-Sat_Data!$B$5</f>
        <v>-3.7837561554752739</v>
      </c>
      <c r="J1270">
        <f ca="1">(Earth_Data!$B$1/SQRT(1-Earth_Data!$B$2^2*SIN(RADIANS(User_Model_Calcs!B1270))^2))*COS(RADIANS(User_Model_Calcs!B1270))</f>
        <v>5526.6459375383511</v>
      </c>
      <c r="K1270">
        <f ca="1">((Earth_Data!$B$1*(1-Earth_Data!$B$2^2))/SQRT(1-Earth_Data!$B$2^2*SIN(RADIANS(User_Model_Calcs!B1270))^2))*SIN(RADIANS(User_Model_Calcs!B1270))</f>
        <v>-3173.1676984160786</v>
      </c>
      <c r="L1270">
        <f t="shared" ca="1" si="193"/>
        <v>-29.862630535777093</v>
      </c>
      <c r="M1270">
        <f t="shared" ca="1" si="194"/>
        <v>6372.8179450836624</v>
      </c>
      <c r="N1270">
        <f ca="1">SQRT(User_Model_Calcs!M1270^2+Sat_Data!$B$3^2-2*User_Model_Calcs!M1270*Sat_Data!$B$3*COS(RADIANS(L1270))*COS(RADIANS(I1270)))</f>
        <v>36788.460930636924</v>
      </c>
      <c r="O1270">
        <f ca="1">DEGREES(ACOS(((Earth_Data!$B$1+Sat_Data!$B$2)/User_Model_Calcs!N1270)*SQRT(1-COS(RADIANS(User_Model_Calcs!I1270))^2*COS(RADIANS(User_Model_Calcs!B1270))^2)))</f>
        <v>54.739714150647664</v>
      </c>
      <c r="P1270">
        <f t="shared" ca="1" si="191"/>
        <v>7.5282495548659023</v>
      </c>
    </row>
    <row r="1271" spans="1:16" x14ac:dyDescent="0.25">
      <c r="A1271">
        <f t="shared" ca="1" si="197"/>
        <v>108.65266188938722</v>
      </c>
      <c r="B1271">
        <f t="shared" ca="1" si="198"/>
        <v>-31.139931550233392</v>
      </c>
      <c r="C1271" s="6">
        <v>20135.9375</v>
      </c>
      <c r="D1271">
        <f t="shared" ca="1" si="195"/>
        <v>0.75</v>
      </c>
      <c r="E1271" s="1">
        <v>0.65</v>
      </c>
      <c r="F1271">
        <v>19.899999999999999</v>
      </c>
      <c r="G1271">
        <f t="shared" ca="1" si="192"/>
        <v>42.007420362456692</v>
      </c>
      <c r="H1271">
        <f t="shared" ca="1" si="196"/>
        <v>14.864776721225537</v>
      </c>
      <c r="I1271">
        <f ca="1">User_Model_Calcs!A1271-Sat_Data!$B$5</f>
        <v>-1.3473381106127817</v>
      </c>
      <c r="J1271">
        <f ca="1">(Earth_Data!$B$1/SQRT(1-Earth_Data!$B$2^2*SIN(RADIANS(User_Model_Calcs!B1271))^2))*COS(RADIANS(User_Model_Calcs!B1271))</f>
        <v>5463.9871377155378</v>
      </c>
      <c r="K1271">
        <f ca="1">((Earth_Data!$B$1*(1-Earth_Data!$B$2^2))/SQRT(1-Earth_Data!$B$2^2*SIN(RADIANS(User_Model_Calcs!B1271))^2))*SIN(RADIANS(User_Model_Calcs!B1271))</f>
        <v>-3279.1832638582855</v>
      </c>
      <c r="L1271">
        <f t="shared" ca="1" si="193"/>
        <v>-30.969854884173632</v>
      </c>
      <c r="M1271">
        <f t="shared" ca="1" si="194"/>
        <v>6372.4562233952702</v>
      </c>
      <c r="N1271">
        <f ca="1">SQRT(User_Model_Calcs!M1271^2+Sat_Data!$B$3^2-2*User_Model_Calcs!M1271*Sat_Data!$B$3*COS(RADIANS(L1271))*COS(RADIANS(I1271)))</f>
        <v>36848.088886709869</v>
      </c>
      <c r="O1271">
        <f ca="1">DEGREES(ACOS(((Earth_Data!$B$1+Sat_Data!$B$2)/User_Model_Calcs!N1271)*SQRT(1-COS(RADIANS(User_Model_Calcs!I1271))^2*COS(RADIANS(User_Model_Calcs!B1271))^2)))</f>
        <v>53.687860210633154</v>
      </c>
      <c r="P1271">
        <f t="shared" ca="1" si="191"/>
        <v>2.6041006361812196</v>
      </c>
    </row>
    <row r="1272" spans="1:16" x14ac:dyDescent="0.25">
      <c r="A1272">
        <f t="shared" ca="1" si="197"/>
        <v>110.18166070087342</v>
      </c>
      <c r="B1272">
        <f t="shared" ca="1" si="198"/>
        <v>-31.64315094964714</v>
      </c>
      <c r="C1272" s="6">
        <v>20135.9375</v>
      </c>
      <c r="D1272">
        <f t="shared" ca="1" si="195"/>
        <v>3</v>
      </c>
      <c r="E1272" s="1">
        <v>0.65</v>
      </c>
      <c r="F1272">
        <v>19.899999999999999</v>
      </c>
      <c r="G1272">
        <f t="shared" ca="1" si="192"/>
        <v>54.048620189015942</v>
      </c>
      <c r="H1272">
        <f t="shared" ca="1" si="196"/>
        <v>14.317602169336038</v>
      </c>
      <c r="I1272">
        <f ca="1">User_Model_Calcs!A1272-Sat_Data!$B$5</f>
        <v>0.18166070087342234</v>
      </c>
      <c r="J1272">
        <f ca="1">(Earth_Data!$B$1/SQRT(1-Earth_Data!$B$2^2*SIN(RADIANS(User_Model_Calcs!B1272))^2))*COS(RADIANS(User_Model_Calcs!B1272))</f>
        <v>5434.9244816071114</v>
      </c>
      <c r="K1272">
        <f ca="1">((Earth_Data!$B$1*(1-Earth_Data!$B$2^2))/SQRT(1-Earth_Data!$B$2^2*SIN(RADIANS(User_Model_Calcs!B1272))^2))*SIN(RADIANS(User_Model_Calcs!B1272))</f>
        <v>-3326.8113416115143</v>
      </c>
      <c r="L1272">
        <f t="shared" ca="1" si="193"/>
        <v>-31.471521803935016</v>
      </c>
      <c r="M1272">
        <f t="shared" ca="1" si="194"/>
        <v>6372.2898414500369</v>
      </c>
      <c r="N1272">
        <f ca="1">SQRT(User_Model_Calcs!M1272^2+Sat_Data!$B$3^2-2*User_Model_Calcs!M1272*Sat_Data!$B$3*COS(RADIANS(L1272))*COS(RADIANS(I1272)))</f>
        <v>36879.604796299383</v>
      </c>
      <c r="O1272">
        <f ca="1">DEGREES(ACOS(((Earth_Data!$B$1+Sat_Data!$B$2)/User_Model_Calcs!N1272)*SQRT(1-COS(RADIANS(User_Model_Calcs!I1272))^2*COS(RADIANS(User_Model_Calcs!B1272))^2)))</f>
        <v>53.143723708935561</v>
      </c>
      <c r="P1272">
        <f t="shared" ca="1" si="191"/>
        <v>0.34626319935229299</v>
      </c>
    </row>
    <row r="1273" spans="1:16" x14ac:dyDescent="0.25">
      <c r="A1273">
        <f t="shared" ca="1" si="197"/>
        <v>108.64147306552293</v>
      </c>
      <c r="B1273">
        <f t="shared" ca="1" si="198"/>
        <v>-31.608162257859025</v>
      </c>
      <c r="C1273" s="6">
        <v>20135.9375</v>
      </c>
      <c r="D1273">
        <f t="shared" ca="1" si="195"/>
        <v>3</v>
      </c>
      <c r="E1273" s="1">
        <v>0.65</v>
      </c>
      <c r="F1273">
        <v>19.899999999999999</v>
      </c>
      <c r="G1273">
        <f t="shared" ca="1" si="192"/>
        <v>54.048620189015942</v>
      </c>
      <c r="H1273">
        <f t="shared" ca="1" si="196"/>
        <v>16.027949519478629</v>
      </c>
      <c r="I1273">
        <f ca="1">User_Model_Calcs!A1273-Sat_Data!$B$5</f>
        <v>-1.3585269344770694</v>
      </c>
      <c r="J1273">
        <f ca="1">(Earth_Data!$B$1/SQRT(1-Earth_Data!$B$2^2*SIN(RADIANS(User_Model_Calcs!B1273))^2))*COS(RADIANS(User_Model_Calcs!B1273))</f>
        <v>5436.9587944513996</v>
      </c>
      <c r="K1273">
        <f ca="1">((Earth_Data!$B$1*(1-Earth_Data!$B$2^2))/SQRT(1-Earth_Data!$B$2^2*SIN(RADIANS(User_Model_Calcs!B1273))^2))*SIN(RADIANS(User_Model_Calcs!B1273))</f>
        <v>-3323.5079287035992</v>
      </c>
      <c r="L1273">
        <f t="shared" ca="1" si="193"/>
        <v>-31.436639355889351</v>
      </c>
      <c r="M1273">
        <f t="shared" ca="1" si="194"/>
        <v>6372.3014590270368</v>
      </c>
      <c r="N1273">
        <f ca="1">SQRT(User_Model_Calcs!M1273^2+Sat_Data!$B$3^2-2*User_Model_Calcs!M1273*Sat_Data!$B$3*COS(RADIANS(L1273))*COS(RADIANS(I1273)))</f>
        <v>36878.996999700568</v>
      </c>
      <c r="O1273">
        <f ca="1">DEGREES(ACOS(((Earth_Data!$B$1+Sat_Data!$B$2)/User_Model_Calcs!N1273)*SQRT(1-COS(RADIANS(User_Model_Calcs!I1273))^2*COS(RADIANS(User_Model_Calcs!B1273))^2)))</f>
        <v>53.154323288641201</v>
      </c>
      <c r="P1273">
        <f t="shared" ca="1" si="191"/>
        <v>2.590796838908648</v>
      </c>
    </row>
    <row r="1274" spans="1:16" x14ac:dyDescent="0.25">
      <c r="A1274">
        <f t="shared" ca="1" si="197"/>
        <v>109.77011174407248</v>
      </c>
      <c r="B1274">
        <f t="shared" ca="1" si="198"/>
        <v>-31.601152906379991</v>
      </c>
      <c r="C1274" s="6">
        <v>20135.9375</v>
      </c>
      <c r="D1274">
        <f t="shared" ca="1" si="195"/>
        <v>3</v>
      </c>
      <c r="E1274" s="1">
        <v>0.65</v>
      </c>
      <c r="F1274">
        <v>19.899999999999999</v>
      </c>
      <c r="G1274">
        <f t="shared" ca="1" si="192"/>
        <v>54.048620189015942</v>
      </c>
      <c r="H1274">
        <f t="shared" ca="1" si="196"/>
        <v>15.526307170290529</v>
      </c>
      <c r="I1274">
        <f ca="1">User_Model_Calcs!A1274-Sat_Data!$B$5</f>
        <v>-0.22988825592751994</v>
      </c>
      <c r="J1274">
        <f ca="1">(Earth_Data!$B$1/SQRT(1-Earth_Data!$B$2^2*SIN(RADIANS(User_Model_Calcs!B1274))^2))*COS(RADIANS(User_Model_Calcs!B1274))</f>
        <v>5437.3660883247767</v>
      </c>
      <c r="K1274">
        <f ca="1">((Earth_Data!$B$1*(1-Earth_Data!$B$2^2))/SQRT(1-Earth_Data!$B$2^2*SIN(RADIANS(User_Model_Calcs!B1274))^2))*SIN(RADIANS(User_Model_Calcs!B1274))</f>
        <v>-3322.8460025340514</v>
      </c>
      <c r="L1274">
        <f t="shared" ca="1" si="193"/>
        <v>-31.429651319049295</v>
      </c>
      <c r="M1274">
        <f t="shared" ca="1" si="194"/>
        <v>6372.3037855253579</v>
      </c>
      <c r="N1274">
        <f ca="1">SQRT(User_Model_Calcs!M1274^2+Sat_Data!$B$3^2-2*User_Model_Calcs!M1274*Sat_Data!$B$3*COS(RADIANS(L1274))*COS(RADIANS(I1274)))</f>
        <v>36876.834439897932</v>
      </c>
      <c r="O1274">
        <f ca="1">DEGREES(ACOS(((Earth_Data!$B$1+Sat_Data!$B$2)/User_Model_Calcs!N1274)*SQRT(1-COS(RADIANS(User_Model_Calcs!I1274))^2*COS(RADIANS(User_Model_Calcs!B1274))^2)))</f>
        <v>53.191241698896121</v>
      </c>
      <c r="P1274">
        <f t="shared" ca="1" si="191"/>
        <v>0.4387092772595047</v>
      </c>
    </row>
    <row r="1275" spans="1:16" x14ac:dyDescent="0.25">
      <c r="A1275">
        <f t="shared" ca="1" si="197"/>
        <v>105.87509136676044</v>
      </c>
      <c r="B1275">
        <f t="shared" ca="1" si="198"/>
        <v>-31.336613797012802</v>
      </c>
      <c r="C1275" s="6">
        <v>20135.9375</v>
      </c>
      <c r="D1275">
        <f t="shared" ca="1" si="195"/>
        <v>1.2</v>
      </c>
      <c r="E1275" s="1">
        <v>0.65</v>
      </c>
      <c r="F1275">
        <v>19.899999999999999</v>
      </c>
      <c r="G1275">
        <f t="shared" ca="1" si="192"/>
        <v>46.089820015575185</v>
      </c>
      <c r="H1275">
        <f t="shared" ca="1" si="196"/>
        <v>23.873924311808327</v>
      </c>
      <c r="I1275">
        <f ca="1">User_Model_Calcs!A1275-Sat_Data!$B$5</f>
        <v>-4.1249086332395564</v>
      </c>
      <c r="J1275">
        <f ca="1">(Earth_Data!$B$1/SQRT(1-Earth_Data!$B$2^2*SIN(RADIANS(User_Model_Calcs!B1275))^2))*COS(RADIANS(User_Model_Calcs!B1275))</f>
        <v>5452.678137571841</v>
      </c>
      <c r="K1275">
        <f ca="1">((Earth_Data!$B$1*(1-Earth_Data!$B$2^2))/SQRT(1-Earth_Data!$B$2^2*SIN(RADIANS(User_Model_Calcs!B1275))^2))*SIN(RADIANS(User_Model_Calcs!B1275))</f>
        <v>-3297.8285227710139</v>
      </c>
      <c r="L1275">
        <f t="shared" ca="1" si="193"/>
        <v>-31.165924102830918</v>
      </c>
      <c r="M1275">
        <f t="shared" ca="1" si="194"/>
        <v>6372.3913751084037</v>
      </c>
      <c r="N1275">
        <f ca="1">SQRT(User_Model_Calcs!M1275^2+Sat_Data!$B$3^2-2*User_Model_Calcs!M1275*Sat_Data!$B$3*COS(RADIANS(L1275))*COS(RADIANS(I1275)))</f>
        <v>36875.441786617514</v>
      </c>
      <c r="O1275">
        <f ca="1">DEGREES(ACOS(((Earth_Data!$B$1+Sat_Data!$B$2)/User_Model_Calcs!N1275)*SQRT(1-COS(RADIANS(User_Model_Calcs!I1275))^2*COS(RADIANS(User_Model_Calcs!B1275))^2)))</f>
        <v>53.216842114893304</v>
      </c>
      <c r="P1275">
        <f t="shared" ca="1" si="191"/>
        <v>7.894907822876025</v>
      </c>
    </row>
    <row r="1276" spans="1:16" x14ac:dyDescent="0.25">
      <c r="A1276">
        <f t="shared" ca="1" si="197"/>
        <v>106.10497714338274</v>
      </c>
      <c r="B1276">
        <f t="shared" ca="1" si="198"/>
        <v>-32.988511607431164</v>
      </c>
      <c r="C1276" s="6">
        <v>20135.9375</v>
      </c>
      <c r="D1276">
        <f t="shared" ca="1" si="195"/>
        <v>1.2</v>
      </c>
      <c r="E1276" s="1">
        <v>0.65</v>
      </c>
      <c r="F1276">
        <v>19.899999999999999</v>
      </c>
      <c r="G1276">
        <f t="shared" ca="1" si="192"/>
        <v>46.089820015575185</v>
      </c>
      <c r="H1276">
        <f t="shared" ca="1" si="196"/>
        <v>16.935405374191657</v>
      </c>
      <c r="I1276">
        <f ca="1">User_Model_Calcs!A1276-Sat_Data!$B$5</f>
        <v>-3.8950228566172598</v>
      </c>
      <c r="J1276">
        <f ca="1">(Earth_Data!$B$1/SQRT(1-Earth_Data!$B$2^2*SIN(RADIANS(User_Model_Calcs!B1276))^2))*COS(RADIANS(User_Model_Calcs!B1276))</f>
        <v>5355.1712354512174</v>
      </c>
      <c r="K1276">
        <f ca="1">((Earth_Data!$B$1*(1-Earth_Data!$B$2^2))/SQRT(1-Earth_Data!$B$2^2*SIN(RADIANS(User_Model_Calcs!B1276))^2))*SIN(RADIANS(User_Model_Calcs!B1276))</f>
        <v>-3452.891242451808</v>
      </c>
      <c r="L1276">
        <f t="shared" ca="1" si="193"/>
        <v>-32.812992033688005</v>
      </c>
      <c r="M1276">
        <f t="shared" ca="1" si="194"/>
        <v>6371.8377955817823</v>
      </c>
      <c r="N1276">
        <f ca="1">SQRT(User_Model_Calcs!M1276^2+Sat_Data!$B$3^2-2*User_Model_Calcs!M1276*Sat_Data!$B$3*COS(RADIANS(L1276))*COS(RADIANS(I1276)))</f>
        <v>36984.668918614931</v>
      </c>
      <c r="O1276">
        <f ca="1">DEGREES(ACOS(((Earth_Data!$B$1+Sat_Data!$B$2)/User_Model_Calcs!N1276)*SQRT(1-COS(RADIANS(User_Model_Calcs!I1276))^2*COS(RADIANS(User_Model_Calcs!B1276))^2)))</f>
        <v>51.383100320151641</v>
      </c>
      <c r="P1276">
        <f t="shared" ca="1" si="191"/>
        <v>7.1278172213979802</v>
      </c>
    </row>
    <row r="1277" spans="1:16" x14ac:dyDescent="0.25">
      <c r="A1277">
        <f t="shared" ca="1" si="197"/>
        <v>110.04482481799735</v>
      </c>
      <c r="B1277">
        <f t="shared" ca="1" si="198"/>
        <v>-30.518839577737246</v>
      </c>
      <c r="C1277" s="6">
        <v>20135.9375</v>
      </c>
      <c r="D1277">
        <f t="shared" ca="1" si="195"/>
        <v>3</v>
      </c>
      <c r="E1277" s="1">
        <v>0.65</v>
      </c>
      <c r="F1277">
        <v>19.899999999999999</v>
      </c>
      <c r="G1277">
        <f t="shared" ca="1" si="192"/>
        <v>54.048620189015942</v>
      </c>
      <c r="H1277">
        <f t="shared" ca="1" si="196"/>
        <v>20.136843074485604</v>
      </c>
      <c r="I1277">
        <f ca="1">User_Model_Calcs!A1277-Sat_Data!$B$5</f>
        <v>4.4824817997351829E-2</v>
      </c>
      <c r="J1277">
        <f ca="1">(Earth_Data!$B$1/SQRT(1-Earth_Data!$B$2^2*SIN(RADIANS(User_Model_Calcs!B1277))^2))*COS(RADIANS(User_Model_Calcs!B1277))</f>
        <v>5499.2757249621891</v>
      </c>
      <c r="K1277">
        <f ca="1">((Earth_Data!$B$1*(1-Earth_Data!$B$2^2))/SQRT(1-Earth_Data!$B$2^2*SIN(RADIANS(User_Model_Calcs!B1277))^2))*SIN(RADIANS(User_Model_Calcs!B1277))</f>
        <v>-3220.055089573395</v>
      </c>
      <c r="L1277">
        <f t="shared" ca="1" si="193"/>
        <v>-30.350750999659326</v>
      </c>
      <c r="M1277">
        <f t="shared" ca="1" si="194"/>
        <v>6372.6594353571054</v>
      </c>
      <c r="N1277">
        <f ca="1">SQRT(User_Model_Calcs!M1277^2+Sat_Data!$B$3^2-2*User_Model_Calcs!M1277*Sat_Data!$B$3*COS(RADIANS(L1277))*COS(RADIANS(I1277)))</f>
        <v>36805.993656004262</v>
      </c>
      <c r="O1277">
        <f ca="1">DEGREES(ACOS(((Earth_Data!$B$1+Sat_Data!$B$2)/User_Model_Calcs!N1277)*SQRT(1-COS(RADIANS(User_Model_Calcs!I1277))^2*COS(RADIANS(User_Model_Calcs!B1277))^2)))</f>
        <v>54.426286512454098</v>
      </c>
      <c r="P1277">
        <f t="shared" ca="1" si="191"/>
        <v>8.826876851696773E-2</v>
      </c>
    </row>
    <row r="1278" spans="1:16" x14ac:dyDescent="0.25">
      <c r="A1278">
        <f t="shared" ca="1" si="197"/>
        <v>108.40569969617533</v>
      </c>
      <c r="B1278">
        <f t="shared" ca="1" si="198"/>
        <v>-32.762293124573418</v>
      </c>
      <c r="C1278" s="6">
        <v>20135.9375</v>
      </c>
      <c r="D1278">
        <f t="shared" ca="1" si="195"/>
        <v>1.2</v>
      </c>
      <c r="E1278" s="1">
        <v>0.65</v>
      </c>
      <c r="F1278">
        <v>19.899999999999999</v>
      </c>
      <c r="G1278">
        <f t="shared" ca="1" si="192"/>
        <v>46.089820015575185</v>
      </c>
      <c r="H1278">
        <f t="shared" ca="1" si="196"/>
        <v>14.454632343336392</v>
      </c>
      <c r="I1278">
        <f ca="1">User_Model_Calcs!A1278-Sat_Data!$B$5</f>
        <v>-1.5943003038246673</v>
      </c>
      <c r="J1278">
        <f ca="1">(Earth_Data!$B$1/SQRT(1-Earth_Data!$B$2^2*SIN(RADIANS(User_Model_Calcs!B1278))^2))*COS(RADIANS(User_Model_Calcs!B1278))</f>
        <v>5368.7894229037001</v>
      </c>
      <c r="K1278">
        <f ca="1">((Earth_Data!$B$1*(1-Earth_Data!$B$2^2))/SQRT(1-Earth_Data!$B$2^2*SIN(RADIANS(User_Model_Calcs!B1278))^2))*SIN(RADIANS(User_Model_Calcs!B1278))</f>
        <v>-3431.8209012681868</v>
      </c>
      <c r="L1278">
        <f t="shared" ca="1" si="193"/>
        <v>-32.587400985826775</v>
      </c>
      <c r="M1278">
        <f t="shared" ca="1" si="194"/>
        <v>6371.9145133832299</v>
      </c>
      <c r="N1278">
        <f ca="1">SQRT(User_Model_Calcs!M1278^2+Sat_Data!$B$3^2-2*User_Model_Calcs!M1278*Sat_Data!$B$3*COS(RADIANS(L1278))*COS(RADIANS(I1278)))</f>
        <v>36957.414415991785</v>
      </c>
      <c r="O1278">
        <f ca="1">DEGREES(ACOS(((Earth_Data!$B$1+Sat_Data!$B$2)/User_Model_Calcs!N1278)*SQRT(1-COS(RADIANS(User_Model_Calcs!I1278))^2*COS(RADIANS(User_Model_Calcs!B1278))^2)))</f>
        <v>51.831812105135661</v>
      </c>
      <c r="P1278">
        <f t="shared" ca="1" si="191"/>
        <v>2.9442733349476589</v>
      </c>
    </row>
    <row r="1279" spans="1:16" x14ac:dyDescent="0.25">
      <c r="A1279">
        <f t="shared" ca="1" si="197"/>
        <v>108.485766083508</v>
      </c>
      <c r="B1279">
        <f t="shared" ca="1" si="198"/>
        <v>-29.614047540747173</v>
      </c>
      <c r="C1279" s="6">
        <v>20135.9375</v>
      </c>
      <c r="D1279">
        <f t="shared" ca="1" si="195"/>
        <v>1.2</v>
      </c>
      <c r="E1279" s="1">
        <v>0.65</v>
      </c>
      <c r="F1279">
        <v>19.899999999999999</v>
      </c>
      <c r="G1279">
        <f t="shared" ca="1" si="192"/>
        <v>46.089820015575185</v>
      </c>
      <c r="H1279">
        <f t="shared" ca="1" si="196"/>
        <v>19.846254522632336</v>
      </c>
      <c r="I1279">
        <f ca="1">User_Model_Calcs!A1279-Sat_Data!$B$5</f>
        <v>-1.5142339164920031</v>
      </c>
      <c r="J1279">
        <f ca="1">(Earth_Data!$B$1/SQRT(1-Earth_Data!$B$2^2*SIN(RADIANS(User_Model_Calcs!B1279))^2))*COS(RADIANS(User_Model_Calcs!B1279))</f>
        <v>5549.5256502322854</v>
      </c>
      <c r="K1279">
        <f ca="1">((Earth_Data!$B$1*(1-Earth_Data!$B$2^2))/SQRT(1-Earth_Data!$B$2^2*SIN(RADIANS(User_Model_Calcs!B1279))^2))*SIN(RADIANS(User_Model_Calcs!B1279))</f>
        <v>-3133.2523261632468</v>
      </c>
      <c r="L1279">
        <f t="shared" ca="1" si="193"/>
        <v>-29.448995581134746</v>
      </c>
      <c r="M1279">
        <f t="shared" ca="1" si="194"/>
        <v>6372.9510497095043</v>
      </c>
      <c r="N1279">
        <f ca="1">SQRT(User_Model_Calcs!M1279^2+Sat_Data!$B$3^2-2*User_Model_Calcs!M1279*Sat_Data!$B$3*COS(RADIANS(L1279))*COS(RADIANS(I1279)))</f>
        <v>36750.655471990729</v>
      </c>
      <c r="O1279">
        <f ca="1">DEGREES(ACOS(((Earth_Data!$B$1+Sat_Data!$B$2)/User_Model_Calcs!N1279)*SQRT(1-COS(RADIANS(User_Model_Calcs!I1279))^2*COS(RADIANS(User_Model_Calcs!B1279))^2)))</f>
        <v>55.419891497881167</v>
      </c>
      <c r="P1279">
        <f t="shared" ca="1" si="191"/>
        <v>3.0620841647607495</v>
      </c>
    </row>
    <row r="1280" spans="1:16" x14ac:dyDescent="0.25">
      <c r="A1280">
        <f ca="1">108.049394295518+(RAND()*8-4)</f>
        <v>108.4508484003333</v>
      </c>
      <c r="B1280">
        <f ca="1">-31.6714359012002+(RAND()*8-4)</f>
        <v>-30.338283950292109</v>
      </c>
      <c r="C1280" s="6">
        <v>20135.9375</v>
      </c>
      <c r="D1280">
        <f t="shared" ca="1" si="195"/>
        <v>3</v>
      </c>
      <c r="E1280" s="1">
        <v>0.65</v>
      </c>
      <c r="F1280">
        <v>19.899999999999999</v>
      </c>
      <c r="G1280">
        <f t="shared" ca="1" si="192"/>
        <v>54.048620189015942</v>
      </c>
      <c r="H1280">
        <f t="shared" ca="1" si="196"/>
        <v>20.650652054623755</v>
      </c>
      <c r="I1280">
        <f ca="1">User_Model_Calcs!A1280-Sat_Data!$B$5</f>
        <v>-1.5491515996667005</v>
      </c>
      <c r="J1280">
        <f ca="1">(Earth_Data!$B$1/SQRT(1-Earth_Data!$B$2^2*SIN(RADIANS(User_Model_Calcs!B1280))^2))*COS(RADIANS(User_Model_Calcs!B1280))</f>
        <v>5509.4132747547183</v>
      </c>
      <c r="K1280">
        <f ca="1">((Earth_Data!$B$1*(1-Earth_Data!$B$2^2))/SQRT(1-Earth_Data!$B$2^2*SIN(RADIANS(User_Model_Calcs!B1280))^2))*SIN(RADIANS(User_Model_Calcs!B1280))</f>
        <v>-3202.7957727851431</v>
      </c>
      <c r="L1280">
        <f t="shared" ca="1" si="193"/>
        <v>-30.170788114988373</v>
      </c>
      <c r="M1280">
        <f t="shared" ca="1" si="194"/>
        <v>6372.7180538773164</v>
      </c>
      <c r="N1280">
        <f ca="1">SQRT(User_Model_Calcs!M1280^2+Sat_Data!$B$3^2-2*User_Model_Calcs!M1280*Sat_Data!$B$3*COS(RADIANS(L1280))*COS(RADIANS(I1280)))</f>
        <v>36796.694180765197</v>
      </c>
      <c r="O1280">
        <f ca="1">DEGREES(ACOS(((Earth_Data!$B$1+Sat_Data!$B$2)/User_Model_Calcs!N1280)*SQRT(1-COS(RADIANS(User_Model_Calcs!I1280))^2*COS(RADIANS(User_Model_Calcs!B1280))^2)))</f>
        <v>54.591649573137602</v>
      </c>
      <c r="P1280">
        <f t="shared" ca="1" si="191"/>
        <v>3.0648139095249025</v>
      </c>
    </row>
    <row r="1281" spans="1:16" x14ac:dyDescent="0.25">
      <c r="A1281">
        <f t="shared" ref="A1281:A1300" ca="1" si="199">108.049394295518+(RAND()*8-4)</f>
        <v>110.26602451997068</v>
      </c>
      <c r="B1281">
        <f t="shared" ref="B1281:B1300" ca="1" si="200">-31.6714359012002+(RAND()*8-4)</f>
        <v>-34.728129409428909</v>
      </c>
      <c r="C1281" s="6">
        <v>20135.9375</v>
      </c>
      <c r="D1281">
        <f t="shared" ca="1" si="195"/>
        <v>3</v>
      </c>
      <c r="E1281" s="1">
        <v>0.65</v>
      </c>
      <c r="F1281">
        <v>19.899999999999999</v>
      </c>
      <c r="G1281">
        <f t="shared" ca="1" si="192"/>
        <v>54.048620189015942</v>
      </c>
      <c r="H1281">
        <f t="shared" ca="1" si="196"/>
        <v>21.756803645127608</v>
      </c>
      <c r="I1281">
        <f ca="1">User_Model_Calcs!A1281-Sat_Data!$B$5</f>
        <v>0.26602451997068499</v>
      </c>
      <c r="J1281">
        <f ca="1">(Earth_Data!$B$1/SQRT(1-Earth_Data!$B$2^2*SIN(RADIANS(User_Model_Calcs!B1281))^2))*COS(RADIANS(User_Model_Calcs!B1281))</f>
        <v>5247.6702672319234</v>
      </c>
      <c r="K1281">
        <f ca="1">((Earth_Data!$B$1*(1-Earth_Data!$B$2^2))/SQRT(1-Earth_Data!$B$2^2*SIN(RADIANS(User_Model_Calcs!B1281))^2))*SIN(RADIANS(User_Model_Calcs!B1281))</f>
        <v>-3613.1209707251228</v>
      </c>
      <c r="L1281">
        <f t="shared" ca="1" si="193"/>
        <v>-34.548151888613482</v>
      </c>
      <c r="M1281">
        <f t="shared" ca="1" si="194"/>
        <v>6371.2389990239435</v>
      </c>
      <c r="N1281">
        <f ca="1">SQRT(User_Model_Calcs!M1281^2+Sat_Data!$B$3^2-2*User_Model_Calcs!M1281*Sat_Data!$B$3*COS(RADIANS(L1281))*COS(RADIANS(I1281)))</f>
        <v>37092.925882913849</v>
      </c>
      <c r="O1281">
        <f ca="1">DEGREES(ACOS(((Earth_Data!$B$1+Sat_Data!$B$2)/User_Model_Calcs!N1281)*SQRT(1-COS(RADIANS(User_Model_Calcs!I1281))^2*COS(RADIANS(User_Model_Calcs!B1281))^2)))</f>
        <v>49.640406843844367</v>
      </c>
      <c r="P1281">
        <f t="shared" ca="1" si="191"/>
        <v>0.46696232959185302</v>
      </c>
    </row>
    <row r="1282" spans="1:16" x14ac:dyDescent="0.25">
      <c r="A1282">
        <f t="shared" ca="1" si="199"/>
        <v>105.96116937565021</v>
      </c>
      <c r="B1282">
        <f t="shared" ca="1" si="200"/>
        <v>-31.139021007934222</v>
      </c>
      <c r="C1282" s="6">
        <v>20135.9375</v>
      </c>
      <c r="D1282">
        <f t="shared" ca="1" si="195"/>
        <v>0.75</v>
      </c>
      <c r="E1282" s="1">
        <v>0.65</v>
      </c>
      <c r="F1282">
        <v>19.899999999999999</v>
      </c>
      <c r="G1282">
        <f t="shared" ca="1" si="192"/>
        <v>42.007420362456692</v>
      </c>
      <c r="H1282">
        <f t="shared" ca="1" si="196"/>
        <v>14.945206116851679</v>
      </c>
      <c r="I1282">
        <f ca="1">User_Model_Calcs!A1282-Sat_Data!$B$5</f>
        <v>-4.0388306243497851</v>
      </c>
      <c r="J1282">
        <f ca="1">(Earth_Data!$B$1/SQRT(1-Earth_Data!$B$2^2*SIN(RADIANS(User_Model_Calcs!B1282))^2))*COS(RADIANS(User_Model_Calcs!B1282))</f>
        <v>5464.0393431411276</v>
      </c>
      <c r="K1282">
        <f ca="1">((Earth_Data!$B$1*(1-Earth_Data!$B$2^2))/SQRT(1-Earth_Data!$B$2^2*SIN(RADIANS(User_Model_Calcs!B1282))^2))*SIN(RADIANS(User_Model_Calcs!B1282))</f>
        <v>-3279.096856594746</v>
      </c>
      <c r="L1282">
        <f t="shared" ca="1" si="193"/>
        <v>-30.968947198471284</v>
      </c>
      <c r="M1282">
        <f t="shared" ca="1" si="194"/>
        <v>6372.4565230626458</v>
      </c>
      <c r="N1282">
        <f ca="1">SQRT(User_Model_Calcs!M1282^2+Sat_Data!$B$3^2-2*User_Model_Calcs!M1282*Sat_Data!$B$3*COS(RADIANS(L1282))*COS(RADIANS(I1282)))</f>
        <v>36861.825419067936</v>
      </c>
      <c r="O1282">
        <f ca="1">DEGREES(ACOS(((Earth_Data!$B$1+Sat_Data!$B$2)/User_Model_Calcs!N1282)*SQRT(1-COS(RADIANS(User_Model_Calcs!I1282))^2*COS(RADIANS(User_Model_Calcs!B1282))^2)))</f>
        <v>53.451308621362621</v>
      </c>
      <c r="P1282">
        <f t="shared" ref="P1282:P1345" ca="1" si="201">DEGREES(ASIN(SIN(RADIANS(ABS(I1282)))/(SIN(ACOS(COS(RADIANS(I1282))*COS(RADIANS(B1282)))))))</f>
        <v>7.7751745188843664</v>
      </c>
    </row>
    <row r="1283" spans="1:16" x14ac:dyDescent="0.25">
      <c r="A1283">
        <f t="shared" ca="1" si="199"/>
        <v>104.15953370528027</v>
      </c>
      <c r="B1283">
        <f t="shared" ca="1" si="200"/>
        <v>-28.975953857298592</v>
      </c>
      <c r="C1283" s="6">
        <v>20135.9375</v>
      </c>
      <c r="D1283">
        <f t="shared" ca="1" si="195"/>
        <v>0.75</v>
      </c>
      <c r="E1283" s="1">
        <v>0.65</v>
      </c>
      <c r="F1283">
        <v>19.899999999999999</v>
      </c>
      <c r="G1283">
        <f t="shared" ref="G1283:G1346" ca="1" si="202">20.4+20*LOG(F1283)+20*LOG(D1283)+10*LOG(E1283)</f>
        <v>42.007420362456692</v>
      </c>
      <c r="H1283">
        <f t="shared" ca="1" si="196"/>
        <v>16.356903226976492</v>
      </c>
      <c r="I1283">
        <f ca="1">User_Model_Calcs!A1283-Sat_Data!$B$5</f>
        <v>-5.8404662947197323</v>
      </c>
      <c r="J1283">
        <f ca="1">(Earth_Data!$B$1/SQRT(1-Earth_Data!$B$2^2*SIN(RADIANS(User_Model_Calcs!B1283))^2))*COS(RADIANS(User_Model_Calcs!B1283))</f>
        <v>5584.1325244529971</v>
      </c>
      <c r="K1283">
        <f ca="1">((Earth_Data!$B$1*(1-Earth_Data!$B$2^2))/SQRT(1-Earth_Data!$B$2^2*SIN(RADIANS(User_Model_Calcs!B1283))^2))*SIN(RADIANS(User_Model_Calcs!B1283))</f>
        <v>-3071.5710042884157</v>
      </c>
      <c r="L1283">
        <f t="shared" ref="L1283:L1346" ca="1" si="203">DEGREES(ATAN((K1283/J1283)))</f>
        <v>-28.813142101730929</v>
      </c>
      <c r="M1283">
        <f t="shared" ref="M1283:M1346" ca="1" si="204">SQRT(J1283^2+K1283^2)</f>
        <v>6373.1534176606128</v>
      </c>
      <c r="N1283">
        <f ca="1">SQRT(User_Model_Calcs!M1283^2+Sat_Data!$B$3^2-2*User_Model_Calcs!M1283*Sat_Data!$B$3*COS(RADIANS(L1283))*COS(RADIANS(I1283)))</f>
        <v>36742.01814647</v>
      </c>
      <c r="O1283">
        <f ca="1">DEGREES(ACOS(((Earth_Data!$B$1+Sat_Data!$B$2)/User_Model_Calcs!N1283)*SQRT(1-COS(RADIANS(User_Model_Calcs!I1283))^2*COS(RADIANS(User_Model_Calcs!B1283))^2)))</f>
        <v>55.58094410084761</v>
      </c>
      <c r="P1283">
        <f t="shared" ca="1" si="201"/>
        <v>11.92285663710226</v>
      </c>
    </row>
    <row r="1284" spans="1:16" x14ac:dyDescent="0.25">
      <c r="A1284">
        <f t="shared" ca="1" si="199"/>
        <v>104.49271082796052</v>
      </c>
      <c r="B1284">
        <f t="shared" ca="1" si="200"/>
        <v>-32.808214120515153</v>
      </c>
      <c r="C1284" s="6">
        <v>20135.9375</v>
      </c>
      <c r="D1284">
        <f t="shared" ca="1" si="195"/>
        <v>0.75</v>
      </c>
      <c r="E1284" s="1">
        <v>0.65</v>
      </c>
      <c r="F1284">
        <v>19.899999999999999</v>
      </c>
      <c r="G1284">
        <f t="shared" ca="1" si="202"/>
        <v>42.007420362456692</v>
      </c>
      <c r="H1284">
        <f t="shared" ca="1" si="196"/>
        <v>23.774236855165633</v>
      </c>
      <c r="I1284">
        <f ca="1">User_Model_Calcs!A1284-Sat_Data!$B$5</f>
        <v>-5.5072891720394779</v>
      </c>
      <c r="J1284">
        <f ca="1">(Earth_Data!$B$1/SQRT(1-Earth_Data!$B$2^2*SIN(RADIANS(User_Model_Calcs!B1284))^2))*COS(RADIANS(User_Model_Calcs!B1284))</f>
        <v>5366.0317836664044</v>
      </c>
      <c r="K1284">
        <f ca="1">((Earth_Data!$B$1*(1-Earth_Data!$B$2^2))/SQRT(1-Earth_Data!$B$2^2*SIN(RADIANS(User_Model_Calcs!B1284))^2))*SIN(RADIANS(User_Model_Calcs!B1284))</f>
        <v>-3436.102339348176</v>
      </c>
      <c r="L1284">
        <f t="shared" ca="1" si="203"/>
        <v>-32.633193736449094</v>
      </c>
      <c r="M1284">
        <f t="shared" ca="1" si="204"/>
        <v>6371.8989626164084</v>
      </c>
      <c r="N1284">
        <f ca="1">SQRT(User_Model_Calcs!M1284^2+Sat_Data!$B$3^2-2*User_Model_Calcs!M1284*Sat_Data!$B$3*COS(RADIANS(L1284))*COS(RADIANS(I1284)))</f>
        <v>36986.434635199701</v>
      </c>
      <c r="O1284">
        <f ca="1">DEGREES(ACOS(((Earth_Data!$B$1+Sat_Data!$B$2)/User_Model_Calcs!N1284)*SQRT(1-COS(RADIANS(User_Model_Calcs!I1284))^2*COS(RADIANS(User_Model_Calcs!B1284))^2)))</f>
        <v>51.355506980309023</v>
      </c>
      <c r="P1284">
        <f t="shared" ca="1" si="201"/>
        <v>10.090063594299997</v>
      </c>
    </row>
    <row r="1285" spans="1:16" x14ac:dyDescent="0.25">
      <c r="A1285">
        <f t="shared" ca="1" si="199"/>
        <v>108.16294578428121</v>
      </c>
      <c r="B1285">
        <f t="shared" ca="1" si="200"/>
        <v>-34.245174849737211</v>
      </c>
      <c r="C1285" s="6">
        <v>20135.9375</v>
      </c>
      <c r="D1285">
        <f t="shared" ca="1" si="195"/>
        <v>3</v>
      </c>
      <c r="E1285" s="1">
        <v>0.65</v>
      </c>
      <c r="F1285">
        <v>19.899999999999999</v>
      </c>
      <c r="G1285">
        <f t="shared" ca="1" si="202"/>
        <v>54.048620189015942</v>
      </c>
      <c r="H1285">
        <f t="shared" ca="1" si="196"/>
        <v>22.279482814957152</v>
      </c>
      <c r="I1285">
        <f ca="1">User_Model_Calcs!A1285-Sat_Data!$B$5</f>
        <v>-1.8370542157187941</v>
      </c>
      <c r="J1285">
        <f ca="1">(Earth_Data!$B$1/SQRT(1-Earth_Data!$B$2^2*SIN(RADIANS(User_Model_Calcs!B1285))^2))*COS(RADIANS(User_Model_Calcs!B1285))</f>
        <v>5278.0049682760218</v>
      </c>
      <c r="K1285">
        <f ca="1">((Earth_Data!$B$1*(1-Earth_Data!$B$2^2))/SQRT(1-Earth_Data!$B$2^2*SIN(RADIANS(User_Model_Calcs!B1285))^2))*SIN(RADIANS(User_Model_Calcs!B1285))</f>
        <v>-3568.9616767207294</v>
      </c>
      <c r="L1285">
        <f t="shared" ca="1" si="203"/>
        <v>-34.066369329818606</v>
      </c>
      <c r="M1285">
        <f t="shared" ca="1" si="204"/>
        <v>6371.4067438084357</v>
      </c>
      <c r="N1285">
        <f ca="1">SQRT(User_Model_Calcs!M1285^2+Sat_Data!$B$3^2-2*User_Model_Calcs!M1285*Sat_Data!$B$3*COS(RADIANS(L1285))*COS(RADIANS(I1285)))</f>
        <v>37061.478681978617</v>
      </c>
      <c r="O1285">
        <f ca="1">DEGREES(ACOS(((Earth_Data!$B$1+Sat_Data!$B$2)/User_Model_Calcs!N1285)*SQRT(1-COS(RADIANS(User_Model_Calcs!I1285))^2*COS(RADIANS(User_Model_Calcs!B1285))^2)))</f>
        <v>50.139340423046797</v>
      </c>
      <c r="P1285">
        <f t="shared" ca="1" si="201"/>
        <v>3.2620983127523155</v>
      </c>
    </row>
    <row r="1286" spans="1:16" x14ac:dyDescent="0.25">
      <c r="A1286">
        <f t="shared" ca="1" si="199"/>
        <v>110.65037773221998</v>
      </c>
      <c r="B1286">
        <f t="shared" ca="1" si="200"/>
        <v>-32.868802488014332</v>
      </c>
      <c r="C1286" s="6">
        <v>20135.9375</v>
      </c>
      <c r="D1286">
        <f t="shared" ca="1" si="195"/>
        <v>3</v>
      </c>
      <c r="E1286" s="1">
        <v>0.65</v>
      </c>
      <c r="F1286">
        <v>19.899999999999999</v>
      </c>
      <c r="G1286">
        <f t="shared" ca="1" si="202"/>
        <v>54.048620189015942</v>
      </c>
      <c r="H1286">
        <f t="shared" ca="1" si="196"/>
        <v>23.910063871580228</v>
      </c>
      <c r="I1286">
        <f ca="1">User_Model_Calcs!A1286-Sat_Data!$B$5</f>
        <v>0.65037773221997952</v>
      </c>
      <c r="J1286">
        <f ca="1">(Earth_Data!$B$1/SQRT(1-Earth_Data!$B$2^2*SIN(RADIANS(User_Model_Calcs!B1286))^2))*COS(RADIANS(User_Model_Calcs!B1286))</f>
        <v>5362.3880621973321</v>
      </c>
      <c r="K1286">
        <f ca="1">((Earth_Data!$B$1*(1-Earth_Data!$B$2^2))/SQRT(1-Earth_Data!$B$2^2*SIN(RADIANS(User_Model_Calcs!B1286))^2))*SIN(RADIANS(User_Model_Calcs!B1286))</f>
        <v>-3441.7479516242151</v>
      </c>
      <c r="L1286">
        <f t="shared" ca="1" si="203"/>
        <v>-32.693613581779779</v>
      </c>
      <c r="M1286">
        <f t="shared" ca="1" si="204"/>
        <v>6371.8784272854691</v>
      </c>
      <c r="N1286">
        <f ca="1">SQRT(User_Model_Calcs!M1286^2+Sat_Data!$B$3^2-2*User_Model_Calcs!M1286*Sat_Data!$B$3*COS(RADIANS(L1286))*COS(RADIANS(I1286)))</f>
        <v>36962.734037110655</v>
      </c>
      <c r="O1286">
        <f ca="1">DEGREES(ACOS(((Earth_Data!$B$1+Sat_Data!$B$2)/User_Model_Calcs!N1286)*SQRT(1-COS(RADIANS(User_Model_Calcs!I1286))^2*COS(RADIANS(User_Model_Calcs!B1286))^2)))</f>
        <v>51.743427870846389</v>
      </c>
      <c r="P1286">
        <f t="shared" ca="1" si="201"/>
        <v>1.198249927449226</v>
      </c>
    </row>
    <row r="1287" spans="1:16" x14ac:dyDescent="0.25">
      <c r="A1287">
        <f t="shared" ca="1" si="199"/>
        <v>108.19641623676922</v>
      </c>
      <c r="B1287">
        <f t="shared" ca="1" si="200"/>
        <v>-33.681986738260207</v>
      </c>
      <c r="C1287" s="6">
        <v>20135.9375</v>
      </c>
      <c r="D1287">
        <f t="shared" ca="1" si="195"/>
        <v>0.75</v>
      </c>
      <c r="E1287" s="1">
        <v>0.65</v>
      </c>
      <c r="F1287">
        <v>19.899999999999999</v>
      </c>
      <c r="G1287">
        <f t="shared" ca="1" si="202"/>
        <v>42.007420362456692</v>
      </c>
      <c r="H1287">
        <f t="shared" ca="1" si="196"/>
        <v>17.533431036980026</v>
      </c>
      <c r="I1287">
        <f ca="1">User_Model_Calcs!A1287-Sat_Data!$B$5</f>
        <v>-1.8035837632307761</v>
      </c>
      <c r="J1287">
        <f ca="1">(Earth_Data!$B$1/SQRT(1-Earth_Data!$B$2^2*SIN(RADIANS(User_Model_Calcs!B1287))^2))*COS(RADIANS(User_Model_Calcs!B1287))</f>
        <v>5312.9045883266845</v>
      </c>
      <c r="K1287">
        <f ca="1">((Earth_Data!$B$1*(1-Earth_Data!$B$2^2))/SQRT(1-Earth_Data!$B$2^2*SIN(RADIANS(User_Model_Calcs!B1287))^2))*SIN(RADIANS(User_Model_Calcs!B1287))</f>
        <v>-3517.1498613914573</v>
      </c>
      <c r="L1287">
        <f t="shared" ca="1" si="203"/>
        <v>-33.504611841699202</v>
      </c>
      <c r="M1287">
        <f t="shared" ca="1" si="204"/>
        <v>6371.6009222289404</v>
      </c>
      <c r="N1287">
        <f ca="1">SQRT(User_Model_Calcs!M1287^2+Sat_Data!$B$3^2-2*User_Model_Calcs!M1287*Sat_Data!$B$3*COS(RADIANS(L1287))*COS(RADIANS(I1287)))</f>
        <v>37021.694321751187</v>
      </c>
      <c r="O1287">
        <f ca="1">DEGREES(ACOS(((Earth_Data!$B$1+Sat_Data!$B$2)/User_Model_Calcs!N1287)*SQRT(1-COS(RADIANS(User_Model_Calcs!I1287))^2*COS(RADIANS(User_Model_Calcs!B1287))^2)))</f>
        <v>50.778482882099361</v>
      </c>
      <c r="P1287">
        <f t="shared" ca="1" si="201"/>
        <v>3.249730240146933</v>
      </c>
    </row>
    <row r="1288" spans="1:16" x14ac:dyDescent="0.25">
      <c r="A1288">
        <f t="shared" ca="1" si="199"/>
        <v>107.22137461203626</v>
      </c>
      <c r="B1288">
        <f t="shared" ca="1" si="200"/>
        <v>-28.399546243952194</v>
      </c>
      <c r="C1288" s="6">
        <v>20135.9375</v>
      </c>
      <c r="D1288">
        <f t="shared" ca="1" si="195"/>
        <v>0.75</v>
      </c>
      <c r="E1288" s="1">
        <v>0.65</v>
      </c>
      <c r="F1288">
        <v>19.899999999999999</v>
      </c>
      <c r="G1288">
        <f t="shared" ca="1" si="202"/>
        <v>42.007420362456692</v>
      </c>
      <c r="H1288">
        <f t="shared" ca="1" si="196"/>
        <v>23.700748025529688</v>
      </c>
      <c r="I1288">
        <f ca="1">User_Model_Calcs!A1288-Sat_Data!$B$5</f>
        <v>-2.7786253879637428</v>
      </c>
      <c r="J1288">
        <f ca="1">(Earth_Data!$B$1/SQRT(1-Earth_Data!$B$2^2*SIN(RADIANS(User_Model_Calcs!B1288))^2))*COS(RADIANS(User_Model_Calcs!B1288))</f>
        <v>5614.798846215358</v>
      </c>
      <c r="K1288">
        <f ca="1">((Earth_Data!$B$1*(1-Earth_Data!$B$2^2))/SQRT(1-Earth_Data!$B$2^2*SIN(RADIANS(User_Model_Calcs!B1288))^2))*SIN(RADIANS(User_Model_Calcs!B1288))</f>
        <v>-3015.5293893761036</v>
      </c>
      <c r="L1288">
        <f t="shared" ca="1" si="203"/>
        <v>-28.238827222019843</v>
      </c>
      <c r="M1288">
        <f t="shared" ca="1" si="204"/>
        <v>6373.333788658203</v>
      </c>
      <c r="N1288">
        <f ca="1">SQRT(User_Model_Calcs!M1288^2+Sat_Data!$B$3^2-2*User_Model_Calcs!M1288*Sat_Data!$B$3*COS(RADIANS(L1288))*COS(RADIANS(I1288)))</f>
        <v>36681.118278025999</v>
      </c>
      <c r="O1288">
        <f ca="1">DEGREES(ACOS(((Earth_Data!$B$1+Sat_Data!$B$2)/User_Model_Calcs!N1288)*SQRT(1-COS(RADIANS(User_Model_Calcs!I1288))^2*COS(RADIANS(User_Model_Calcs!B1288))^2)))</f>
        <v>56.708105009720825</v>
      </c>
      <c r="P1288">
        <f t="shared" ca="1" si="201"/>
        <v>5.8265619770877901</v>
      </c>
    </row>
    <row r="1289" spans="1:16" x14ac:dyDescent="0.25">
      <c r="A1289">
        <f t="shared" ca="1" si="199"/>
        <v>104.50107813269967</v>
      </c>
      <c r="B1289">
        <f t="shared" ca="1" si="200"/>
        <v>-33.10060586014562</v>
      </c>
      <c r="C1289" s="6">
        <v>20135.9375</v>
      </c>
      <c r="D1289">
        <f t="shared" ca="1" si="195"/>
        <v>0.75</v>
      </c>
      <c r="E1289" s="1">
        <v>0.65</v>
      </c>
      <c r="F1289">
        <v>19.899999999999999</v>
      </c>
      <c r="G1289">
        <f t="shared" ca="1" si="202"/>
        <v>42.007420362456692</v>
      </c>
      <c r="H1289">
        <f t="shared" ca="1" si="196"/>
        <v>17.22175502793154</v>
      </c>
      <c r="I1289">
        <f ca="1">User_Model_Calcs!A1289-Sat_Data!$B$5</f>
        <v>-5.4989218673003251</v>
      </c>
      <c r="J1289">
        <f ca="1">(Earth_Data!$B$1/SQRT(1-Earth_Data!$B$2^2*SIN(RADIANS(User_Model_Calcs!B1289))^2))*COS(RADIANS(User_Model_Calcs!B1289))</f>
        <v>5348.392261459353</v>
      </c>
      <c r="K1289">
        <f ca="1">((Earth_Data!$B$1*(1-Earth_Data!$B$2^2))/SQRT(1-Earth_Data!$B$2^2*SIN(RADIANS(User_Model_Calcs!B1289))^2))*SIN(RADIANS(User_Model_Calcs!B1289))</f>
        <v>-3463.3121953479117</v>
      </c>
      <c r="L1289">
        <f t="shared" ca="1" si="203"/>
        <v>-32.924779420085443</v>
      </c>
      <c r="M1289">
        <f t="shared" ca="1" si="204"/>
        <v>6371.7996786531094</v>
      </c>
      <c r="N1289">
        <f ca="1">SQRT(User_Model_Calcs!M1289^2+Sat_Data!$B$3^2-2*User_Model_Calcs!M1289*Sat_Data!$B$3*COS(RADIANS(L1289))*COS(RADIANS(I1289)))</f>
        <v>37006.342827819019</v>
      </c>
      <c r="O1289">
        <f ca="1">DEGREES(ACOS(((Earth_Data!$B$1+Sat_Data!$B$2)/User_Model_Calcs!N1289)*SQRT(1-COS(RADIANS(User_Model_Calcs!I1289))^2*COS(RADIANS(User_Model_Calcs!B1289))^2)))</f>
        <v>51.030100662037498</v>
      </c>
      <c r="P1289">
        <f t="shared" ca="1" si="201"/>
        <v>9.9975563885500112</v>
      </c>
    </row>
    <row r="1290" spans="1:16" x14ac:dyDescent="0.25">
      <c r="A1290">
        <f t="shared" ca="1" si="199"/>
        <v>106.56991187762871</v>
      </c>
      <c r="B1290">
        <f t="shared" ca="1" si="200"/>
        <v>-30.219371913003851</v>
      </c>
      <c r="C1290" s="6">
        <v>20135.9375</v>
      </c>
      <c r="D1290">
        <f t="shared" ca="1" si="195"/>
        <v>1.2</v>
      </c>
      <c r="E1290" s="1">
        <v>0.65</v>
      </c>
      <c r="F1290">
        <v>19.899999999999999</v>
      </c>
      <c r="G1290">
        <f t="shared" ca="1" si="202"/>
        <v>46.089820015575185</v>
      </c>
      <c r="H1290">
        <f t="shared" ca="1" si="196"/>
        <v>21.634452848006642</v>
      </c>
      <c r="I1290">
        <f ca="1">User_Model_Calcs!A1290-Sat_Data!$B$5</f>
        <v>-3.4300881223712878</v>
      </c>
      <c r="J1290">
        <f ca="1">(Earth_Data!$B$1/SQRT(1-Earth_Data!$B$2^2*SIN(RADIANS(User_Model_Calcs!B1290))^2))*COS(RADIANS(User_Model_Calcs!B1290))</f>
        <v>5516.0598793556492</v>
      </c>
      <c r="K1290">
        <f ca="1">((Earth_Data!$B$1*(1-Earth_Data!$B$2^2))/SQRT(1-Earth_Data!$B$2^2*SIN(RADIANS(User_Model_Calcs!B1290))^2))*SIN(RADIANS(User_Model_Calcs!B1290))</f>
        <v>-3191.4118174517553</v>
      </c>
      <c r="L1290">
        <f t="shared" ca="1" si="203"/>
        <v>-30.052270069200183</v>
      </c>
      <c r="M1290">
        <f t="shared" ca="1" si="204"/>
        <v>6372.75654495037</v>
      </c>
      <c r="N1290">
        <f ca="1">SQRT(User_Model_Calcs!M1290^2+Sat_Data!$B$3^2-2*User_Model_Calcs!M1290*Sat_Data!$B$3*COS(RADIANS(L1290))*COS(RADIANS(I1290)))</f>
        <v>36798.10047035716</v>
      </c>
      <c r="O1290">
        <f ca="1">DEGREES(ACOS(((Earth_Data!$B$1+Sat_Data!$B$2)/User_Model_Calcs!N1290)*SQRT(1-COS(RADIANS(User_Model_Calcs!I1290))^2*COS(RADIANS(User_Model_Calcs!B1290))^2)))</f>
        <v>54.567634091259372</v>
      </c>
      <c r="P1290">
        <f t="shared" ca="1" si="201"/>
        <v>6.7912018656511703</v>
      </c>
    </row>
    <row r="1291" spans="1:16" x14ac:dyDescent="0.25">
      <c r="A1291">
        <f t="shared" ca="1" si="199"/>
        <v>105.96307066699774</v>
      </c>
      <c r="B1291">
        <f t="shared" ca="1" si="200"/>
        <v>-34.360758606255175</v>
      </c>
      <c r="C1291" s="6">
        <v>20135.9375</v>
      </c>
      <c r="D1291">
        <f t="shared" ca="1" si="195"/>
        <v>1.2</v>
      </c>
      <c r="E1291" s="1">
        <v>0.65</v>
      </c>
      <c r="F1291">
        <v>19.899999999999999</v>
      </c>
      <c r="G1291">
        <f t="shared" ca="1" si="202"/>
        <v>46.089820015575185</v>
      </c>
      <c r="H1291">
        <f t="shared" ca="1" si="196"/>
        <v>21.54605122461772</v>
      </c>
      <c r="I1291">
        <f ca="1">User_Model_Calcs!A1291-Sat_Data!$B$5</f>
        <v>-4.0369293330022629</v>
      </c>
      <c r="J1291">
        <f ca="1">(Earth_Data!$B$1/SQRT(1-Earth_Data!$B$2^2*SIN(RADIANS(User_Model_Calcs!B1291))^2))*COS(RADIANS(User_Model_Calcs!B1291))</f>
        <v>5270.7791914871768</v>
      </c>
      <c r="K1291">
        <f ca="1">((Earth_Data!$B$1*(1-Earth_Data!$B$2^2))/SQRT(1-Earth_Data!$B$2^2*SIN(RADIANS(User_Model_Calcs!B1291))^2))*SIN(RADIANS(User_Model_Calcs!B1291))</f>
        <v>-3579.5530912036211</v>
      </c>
      <c r="L1291">
        <f t="shared" ca="1" si="203"/>
        <v>-34.181667974302975</v>
      </c>
      <c r="M1291">
        <f t="shared" ca="1" si="204"/>
        <v>6371.3666993950064</v>
      </c>
      <c r="N1291">
        <f ca="1">SQRT(User_Model_Calcs!M1291^2+Sat_Data!$B$3^2-2*User_Model_Calcs!M1291*Sat_Data!$B$3*COS(RADIANS(L1291))*COS(RADIANS(I1291)))</f>
        <v>37081.478782585655</v>
      </c>
      <c r="O1291">
        <f ca="1">DEGREES(ACOS(((Earth_Data!$B$1+Sat_Data!$B$2)/User_Model_Calcs!N1291)*SQRT(1-COS(RADIANS(User_Model_Calcs!I1291))^2*COS(RADIANS(User_Model_Calcs!B1291))^2)))</f>
        <v>49.822634088108003</v>
      </c>
      <c r="P1291">
        <f t="shared" ca="1" si="201"/>
        <v>7.1274463816992455</v>
      </c>
    </row>
    <row r="1292" spans="1:16" x14ac:dyDescent="0.25">
      <c r="A1292">
        <f t="shared" ca="1" si="199"/>
        <v>111.69670837936364</v>
      </c>
      <c r="B1292">
        <f t="shared" ca="1" si="200"/>
        <v>-31.462331137306496</v>
      </c>
      <c r="C1292" s="6">
        <v>20135.9375</v>
      </c>
      <c r="D1292">
        <f t="shared" ca="1" si="195"/>
        <v>0.75</v>
      </c>
      <c r="E1292" s="1">
        <v>0.65</v>
      </c>
      <c r="F1292">
        <v>19.899999999999999</v>
      </c>
      <c r="G1292">
        <f t="shared" ca="1" si="202"/>
        <v>42.007420362456692</v>
      </c>
      <c r="H1292">
        <f t="shared" ca="1" si="196"/>
        <v>20.040934231150317</v>
      </c>
      <c r="I1292">
        <f ca="1">User_Model_Calcs!A1292-Sat_Data!$B$5</f>
        <v>1.6967083793636419</v>
      </c>
      <c r="J1292">
        <f ca="1">(Earth_Data!$B$1/SQRT(1-Earth_Data!$B$2^2*SIN(RADIANS(User_Model_Calcs!B1292))^2))*COS(RADIANS(User_Model_Calcs!B1292))</f>
        <v>5445.4158504672741</v>
      </c>
      <c r="K1292">
        <f ca="1">((Earth_Data!$B$1*(1-Earth_Data!$B$2^2))/SQRT(1-Earth_Data!$B$2^2*SIN(RADIANS(User_Model_Calcs!B1292))^2))*SIN(RADIANS(User_Model_Calcs!B1292))</f>
        <v>-3309.7263051899799</v>
      </c>
      <c r="L1292">
        <f t="shared" ca="1" si="203"/>
        <v>-31.291253795090345</v>
      </c>
      <c r="M1292">
        <f t="shared" ca="1" si="204"/>
        <v>6372.3498020578518</v>
      </c>
      <c r="N1292">
        <f ca="1">SQRT(User_Model_Calcs!M1292^2+Sat_Data!$B$3^2-2*User_Model_Calcs!M1292*Sat_Data!$B$3*COS(RADIANS(L1292))*COS(RADIANS(I1292)))</f>
        <v>36870.317639984401</v>
      </c>
      <c r="O1292">
        <f ca="1">DEGREES(ACOS(((Earth_Data!$B$1+Sat_Data!$B$2)/User_Model_Calcs!N1292)*SQRT(1-COS(RADIANS(User_Model_Calcs!I1292))^2*COS(RADIANS(User_Model_Calcs!B1292))^2)))</f>
        <v>53.303522825934962</v>
      </c>
      <c r="P1292">
        <f t="shared" ca="1" si="201"/>
        <v>3.2482520778196671</v>
      </c>
    </row>
    <row r="1293" spans="1:16" x14ac:dyDescent="0.25">
      <c r="A1293">
        <f t="shared" ca="1" si="199"/>
        <v>110.60246110225397</v>
      </c>
      <c r="B1293">
        <f t="shared" ca="1" si="200"/>
        <v>-30.792916474123917</v>
      </c>
      <c r="C1293" s="6">
        <v>20135.9375</v>
      </c>
      <c r="D1293">
        <f t="shared" ca="1" si="195"/>
        <v>0.75</v>
      </c>
      <c r="E1293" s="1">
        <v>0.65</v>
      </c>
      <c r="F1293">
        <v>19.899999999999999</v>
      </c>
      <c r="G1293">
        <f t="shared" ca="1" si="202"/>
        <v>42.007420362456692</v>
      </c>
      <c r="H1293">
        <f t="shared" ca="1" si="196"/>
        <v>18.70300152123864</v>
      </c>
      <c r="I1293">
        <f ca="1">User_Model_Calcs!A1293-Sat_Data!$B$5</f>
        <v>0.60246110225396876</v>
      </c>
      <c r="J1293">
        <f ca="1">(Earth_Data!$B$1/SQRT(1-Earth_Data!$B$2^2*SIN(RADIANS(User_Model_Calcs!B1293))^2))*COS(RADIANS(User_Model_Calcs!B1293))</f>
        <v>5483.7829376889104</v>
      </c>
      <c r="K1293">
        <f ca="1">((Earth_Data!$B$1*(1-Earth_Data!$B$2^2))/SQRT(1-Earth_Data!$B$2^2*SIN(RADIANS(User_Model_Calcs!B1293))^2))*SIN(RADIANS(User_Model_Calcs!B1293))</f>
        <v>-3246.1937473347411</v>
      </c>
      <c r="L1293">
        <f t="shared" ca="1" si="203"/>
        <v>-30.62394083951369</v>
      </c>
      <c r="M1293">
        <f t="shared" ca="1" si="204"/>
        <v>6372.5700586908561</v>
      </c>
      <c r="N1293">
        <f ca="1">SQRT(User_Model_Calcs!M1293^2+Sat_Data!$B$3^2-2*User_Model_Calcs!M1293*Sat_Data!$B$3*COS(RADIANS(L1293))*COS(RADIANS(I1293)))</f>
        <v>36824.067296634174</v>
      </c>
      <c r="O1293">
        <f ca="1">DEGREES(ACOS(((Earth_Data!$B$1+Sat_Data!$B$2)/User_Model_Calcs!N1293)*SQRT(1-COS(RADIANS(User_Model_Calcs!I1293))^2*COS(RADIANS(User_Model_Calcs!B1293))^2)))</f>
        <v>54.107464599734868</v>
      </c>
      <c r="P1293">
        <f t="shared" ca="1" si="201"/>
        <v>1.1767053176037796</v>
      </c>
    </row>
    <row r="1294" spans="1:16" x14ac:dyDescent="0.25">
      <c r="A1294">
        <f t="shared" ca="1" si="199"/>
        <v>111.18703756752598</v>
      </c>
      <c r="B1294">
        <f t="shared" ca="1" si="200"/>
        <v>-32.337768255611451</v>
      </c>
      <c r="C1294" s="6">
        <v>20135.9375</v>
      </c>
      <c r="D1294">
        <f t="shared" ca="1" si="195"/>
        <v>1.2</v>
      </c>
      <c r="E1294" s="1">
        <v>0.65</v>
      </c>
      <c r="F1294">
        <v>19.899999999999999</v>
      </c>
      <c r="G1294">
        <f t="shared" ca="1" si="202"/>
        <v>46.089820015575185</v>
      </c>
      <c r="H1294">
        <f t="shared" ca="1" si="196"/>
        <v>22.14441870297869</v>
      </c>
      <c r="I1294">
        <f ca="1">User_Model_Calcs!A1294-Sat_Data!$B$5</f>
        <v>1.1870375675259766</v>
      </c>
      <c r="J1294">
        <f ca="1">(Earth_Data!$B$1/SQRT(1-Earth_Data!$B$2^2*SIN(RADIANS(User_Model_Calcs!B1294))^2))*COS(RADIANS(User_Model_Calcs!B1294))</f>
        <v>5394.1191977760063</v>
      </c>
      <c r="K1294">
        <f ca="1">((Earth_Data!$B$1*(1-Earth_Data!$B$2^2))/SQRT(1-Earth_Data!$B$2^2*SIN(RADIANS(User_Model_Calcs!B1294))^2))*SIN(RADIANS(User_Model_Calcs!B1294))</f>
        <v>-3392.1376324904654</v>
      </c>
      <c r="L1294">
        <f t="shared" ca="1" si="203"/>
        <v>-32.164082850369233</v>
      </c>
      <c r="M1294">
        <f t="shared" ca="1" si="204"/>
        <v>6372.0577239674849</v>
      </c>
      <c r="N1294">
        <f ca="1">SQRT(User_Model_Calcs!M1294^2+Sat_Data!$B$3^2-2*User_Model_Calcs!M1294*Sat_Data!$B$3*COS(RADIANS(L1294))*COS(RADIANS(I1294)))</f>
        <v>36927.478196666401</v>
      </c>
      <c r="O1294">
        <f ca="1">DEGREES(ACOS(((Earth_Data!$B$1+Sat_Data!$B$2)/User_Model_Calcs!N1294)*SQRT(1-COS(RADIANS(User_Model_Calcs!I1294))^2*COS(RADIANS(User_Model_Calcs!B1294))^2)))</f>
        <v>52.331534969264297</v>
      </c>
      <c r="P1294">
        <f t="shared" ca="1" si="201"/>
        <v>2.2183459831706203</v>
      </c>
    </row>
    <row r="1295" spans="1:16" x14ac:dyDescent="0.25">
      <c r="A1295">
        <f t="shared" ca="1" si="199"/>
        <v>107.03133682900501</v>
      </c>
      <c r="B1295">
        <f t="shared" ca="1" si="200"/>
        <v>-29.804192623707706</v>
      </c>
      <c r="C1295" s="6">
        <v>20135.9375</v>
      </c>
      <c r="D1295">
        <f t="shared" ca="1" si="195"/>
        <v>3</v>
      </c>
      <c r="E1295" s="1">
        <v>0.65</v>
      </c>
      <c r="F1295">
        <v>19.899999999999999</v>
      </c>
      <c r="G1295">
        <f t="shared" ca="1" si="202"/>
        <v>54.048620189015942</v>
      </c>
      <c r="H1295">
        <f t="shared" ca="1" si="196"/>
        <v>17.413687604260542</v>
      </c>
      <c r="I1295">
        <f ca="1">User_Model_Calcs!A1295-Sat_Data!$B$5</f>
        <v>-2.9686631709949864</v>
      </c>
      <c r="J1295">
        <f ca="1">(Earth_Data!$B$1/SQRT(1-Earth_Data!$B$2^2*SIN(RADIANS(User_Model_Calcs!B1295))^2))*COS(RADIANS(User_Model_Calcs!B1295))</f>
        <v>5539.0798961284518</v>
      </c>
      <c r="K1295">
        <f ca="1">((Earth_Data!$B$1*(1-Earth_Data!$B$2^2))/SQRT(1-Earth_Data!$B$2^2*SIN(RADIANS(User_Model_Calcs!B1295))^2))*SIN(RADIANS(User_Model_Calcs!B1295))</f>
        <v>-3151.5589108641584</v>
      </c>
      <c r="L1295">
        <f t="shared" ca="1" si="203"/>
        <v>-29.638488811215815</v>
      </c>
      <c r="M1295">
        <f t="shared" ca="1" si="204"/>
        <v>6372.8902127952633</v>
      </c>
      <c r="N1295">
        <f ca="1">SQRT(User_Model_Calcs!M1295^2+Sat_Data!$B$3^2-2*User_Model_Calcs!M1295*Sat_Data!$B$3*COS(RADIANS(L1295))*COS(RADIANS(I1295)))</f>
        <v>36768.929769230046</v>
      </c>
      <c r="O1295">
        <f ca="1">DEGREES(ACOS(((Earth_Data!$B$1+Sat_Data!$B$2)/User_Model_Calcs!N1295)*SQRT(1-COS(RADIANS(User_Model_Calcs!I1295))^2*COS(RADIANS(User_Model_Calcs!B1295))^2)))</f>
        <v>55.08964136852817</v>
      </c>
      <c r="P1295">
        <f t="shared" ca="1" si="201"/>
        <v>5.9565134704615561</v>
      </c>
    </row>
    <row r="1296" spans="1:16" x14ac:dyDescent="0.25">
      <c r="A1296">
        <f t="shared" ca="1" si="199"/>
        <v>104.38598785388864</v>
      </c>
      <c r="B1296">
        <f t="shared" ca="1" si="200"/>
        <v>-33.743057051849988</v>
      </c>
      <c r="C1296" s="6">
        <v>20135.9375</v>
      </c>
      <c r="D1296">
        <f t="shared" ca="1" si="195"/>
        <v>3</v>
      </c>
      <c r="E1296" s="1">
        <v>0.65</v>
      </c>
      <c r="F1296">
        <v>19.899999999999999</v>
      </c>
      <c r="G1296">
        <f t="shared" ca="1" si="202"/>
        <v>54.048620189015942</v>
      </c>
      <c r="H1296">
        <f t="shared" ca="1" si="196"/>
        <v>18.074960510868433</v>
      </c>
      <c r="I1296">
        <f ca="1">User_Model_Calcs!A1296-Sat_Data!$B$5</f>
        <v>-5.6140121461113637</v>
      </c>
      <c r="J1296">
        <f ca="1">(Earth_Data!$B$1/SQRT(1-Earth_Data!$B$2^2*SIN(RADIANS(User_Model_Calcs!B1296))^2))*COS(RADIANS(User_Model_Calcs!B1296))</f>
        <v>5309.144978893738</v>
      </c>
      <c r="K1296">
        <f ca="1">((Earth_Data!$B$1*(1-Earth_Data!$B$2^2))/SQRT(1-Earth_Data!$B$2^2*SIN(RADIANS(User_Model_Calcs!B1296))^2))*SIN(RADIANS(User_Model_Calcs!B1296))</f>
        <v>-3522.7844897900222</v>
      </c>
      <c r="L1296">
        <f t="shared" ca="1" si="203"/>
        <v>-33.565523712111712</v>
      </c>
      <c r="M1296">
        <f t="shared" ca="1" si="204"/>
        <v>6371.5799428727041</v>
      </c>
      <c r="N1296">
        <f ca="1">SQRT(User_Model_Calcs!M1296^2+Sat_Data!$B$3^2-2*User_Model_Calcs!M1296*Sat_Data!$B$3*COS(RADIANS(L1296))*COS(RADIANS(I1296)))</f>
        <v>37051.965024948797</v>
      </c>
      <c r="O1296">
        <f ca="1">DEGREES(ACOS(((Earth_Data!$B$1+Sat_Data!$B$2)/User_Model_Calcs!N1296)*SQRT(1-COS(RADIANS(User_Model_Calcs!I1296))^2*COS(RADIANS(User_Model_Calcs!B1296))^2)))</f>
        <v>50.293760978234246</v>
      </c>
      <c r="P1296">
        <f t="shared" ca="1" si="201"/>
        <v>10.035361338829794</v>
      </c>
    </row>
    <row r="1297" spans="1:16" x14ac:dyDescent="0.25">
      <c r="A1297">
        <f t="shared" ca="1" si="199"/>
        <v>109.42994179898628</v>
      </c>
      <c r="B1297">
        <f t="shared" ca="1" si="200"/>
        <v>-34.383282324213972</v>
      </c>
      <c r="C1297" s="6">
        <v>20135.9375</v>
      </c>
      <c r="D1297">
        <f t="shared" ca="1" si="195"/>
        <v>1.2</v>
      </c>
      <c r="E1297" s="1">
        <v>0.65</v>
      </c>
      <c r="F1297">
        <v>19.899999999999999</v>
      </c>
      <c r="G1297">
        <f t="shared" ca="1" si="202"/>
        <v>46.089820015575185</v>
      </c>
      <c r="H1297">
        <f t="shared" ca="1" si="196"/>
        <v>19.157944513808811</v>
      </c>
      <c r="I1297">
        <f ca="1">User_Model_Calcs!A1297-Sat_Data!$B$5</f>
        <v>-0.57005820101372251</v>
      </c>
      <c r="J1297">
        <f ca="1">(Earth_Data!$B$1/SQRT(1-Earth_Data!$B$2^2*SIN(RADIANS(User_Model_Calcs!B1297))^2))*COS(RADIANS(User_Model_Calcs!B1297))</f>
        <v>5269.3686072798318</v>
      </c>
      <c r="K1297">
        <f ca="1">((Earth_Data!$B$1*(1-Earth_Data!$B$2^2))/SQRT(1-Earth_Data!$B$2^2*SIN(RADIANS(User_Model_Calcs!B1297))^2))*SIN(RADIANS(User_Model_Calcs!B1297))</f>
        <v>-3581.6153571160289</v>
      </c>
      <c r="L1297">
        <f t="shared" ca="1" si="203"/>
        <v>-34.204136470706032</v>
      </c>
      <c r="M1297">
        <f t="shared" ca="1" si="204"/>
        <v>6371.3588884723467</v>
      </c>
      <c r="N1297">
        <f ca="1">SQRT(User_Model_Calcs!M1297^2+Sat_Data!$B$3^2-2*User_Model_Calcs!M1297*Sat_Data!$B$3*COS(RADIANS(L1297))*COS(RADIANS(I1297)))</f>
        <v>37068.505743243419</v>
      </c>
      <c r="O1297">
        <f ca="1">DEGREES(ACOS(((Earth_Data!$B$1+Sat_Data!$B$2)/User_Model_Calcs!N1297)*SQRT(1-COS(RADIANS(User_Model_Calcs!I1297))^2*COS(RADIANS(User_Model_Calcs!B1297))^2)))</f>
        <v>50.027160777100576</v>
      </c>
      <c r="P1297">
        <f t="shared" ca="1" si="201"/>
        <v>1.009370569857589</v>
      </c>
    </row>
    <row r="1298" spans="1:16" x14ac:dyDescent="0.25">
      <c r="A1298">
        <f t="shared" ca="1" si="199"/>
        <v>106.26801458342574</v>
      </c>
      <c r="B1298">
        <f t="shared" ca="1" si="200"/>
        <v>-32.382358673615549</v>
      </c>
      <c r="C1298" s="6">
        <v>20135.9375</v>
      </c>
      <c r="D1298">
        <f t="shared" ca="1" si="195"/>
        <v>0.75</v>
      </c>
      <c r="E1298" s="1">
        <v>0.65</v>
      </c>
      <c r="F1298">
        <v>19.899999999999999</v>
      </c>
      <c r="G1298">
        <f t="shared" ca="1" si="202"/>
        <v>42.007420362456692</v>
      </c>
      <c r="H1298">
        <f t="shared" ca="1" si="196"/>
        <v>15.311336769333037</v>
      </c>
      <c r="I1298">
        <f ca="1">User_Model_Calcs!A1298-Sat_Data!$B$5</f>
        <v>-3.7319854165742612</v>
      </c>
      <c r="J1298">
        <f ca="1">(Earth_Data!$B$1/SQRT(1-Earth_Data!$B$2^2*SIN(RADIANS(User_Model_Calcs!B1298))^2))*COS(RADIANS(User_Model_Calcs!B1298))</f>
        <v>5391.4725667153107</v>
      </c>
      <c r="K1298">
        <f ca="1">((Earth_Data!$B$1*(1-Earth_Data!$B$2^2))/SQRT(1-Earth_Data!$B$2^2*SIN(RADIANS(User_Model_Calcs!B1298))^2))*SIN(RADIANS(User_Model_Calcs!B1298))</f>
        <v>-3396.3144880657819</v>
      </c>
      <c r="L1298">
        <f t="shared" ca="1" si="203"/>
        <v>-32.20854472824233</v>
      </c>
      <c r="M1298">
        <f t="shared" ca="1" si="204"/>
        <v>6372.042728944095</v>
      </c>
      <c r="N1298">
        <f ca="1">SQRT(User_Model_Calcs!M1298^2+Sat_Data!$B$3^2-2*User_Model_Calcs!M1298*Sat_Data!$B$3*COS(RADIANS(L1298))*COS(RADIANS(I1298)))</f>
        <v>36942.227106993028</v>
      </c>
      <c r="O1298">
        <f ca="1">DEGREES(ACOS(((Earth_Data!$B$1+Sat_Data!$B$2)/User_Model_Calcs!N1298)*SQRT(1-COS(RADIANS(User_Model_Calcs!I1298))^2*COS(RADIANS(User_Model_Calcs!B1298))^2)))</f>
        <v>52.085700917125187</v>
      </c>
      <c r="P1298">
        <f t="shared" ca="1" si="201"/>
        <v>6.943963409653513</v>
      </c>
    </row>
    <row r="1299" spans="1:16" x14ac:dyDescent="0.25">
      <c r="A1299">
        <f t="shared" ca="1" si="199"/>
        <v>107.79113203489041</v>
      </c>
      <c r="B1299">
        <f t="shared" ca="1" si="200"/>
        <v>-32.731483887875449</v>
      </c>
      <c r="C1299" s="6">
        <v>20135.9375</v>
      </c>
      <c r="D1299">
        <f t="shared" ca="1" si="195"/>
        <v>0.75</v>
      </c>
      <c r="E1299" s="1">
        <v>0.65</v>
      </c>
      <c r="F1299">
        <v>19.899999999999999</v>
      </c>
      <c r="G1299">
        <f t="shared" ca="1" si="202"/>
        <v>42.007420362456692</v>
      </c>
      <c r="H1299">
        <f t="shared" ca="1" si="196"/>
        <v>21.819115859327113</v>
      </c>
      <c r="I1299">
        <f ca="1">User_Model_Calcs!A1299-Sat_Data!$B$5</f>
        <v>-2.2088679651095902</v>
      </c>
      <c r="J1299">
        <f ca="1">(Earth_Data!$B$1/SQRT(1-Earth_Data!$B$2^2*SIN(RADIANS(User_Model_Calcs!B1299))^2))*COS(RADIANS(User_Model_Calcs!B1299))</f>
        <v>5370.6376384049927</v>
      </c>
      <c r="K1299">
        <f ca="1">((Earth_Data!$B$1*(1-Earth_Data!$B$2^2))/SQRT(1-Earth_Data!$B$2^2*SIN(RADIANS(User_Model_Calcs!B1299))^2))*SIN(RADIANS(User_Model_Calcs!B1299))</f>
        <v>-3428.9471854616909</v>
      </c>
      <c r="L1299">
        <f t="shared" ca="1" si="203"/>
        <v>-32.556678042111358</v>
      </c>
      <c r="M1299">
        <f t="shared" ca="1" si="204"/>
        <v>6371.92494021532</v>
      </c>
      <c r="N1299">
        <f ca="1">SQRT(User_Model_Calcs!M1299^2+Sat_Data!$B$3^2-2*User_Model_Calcs!M1299*Sat_Data!$B$3*COS(RADIANS(L1299))*COS(RADIANS(I1299)))</f>
        <v>36957.489279001609</v>
      </c>
      <c r="O1299">
        <f ca="1">DEGREES(ACOS(((Earth_Data!$B$1+Sat_Data!$B$2)/User_Model_Calcs!N1299)*SQRT(1-COS(RADIANS(User_Model_Calcs!I1299))^2*COS(RADIANS(User_Model_Calcs!B1299))^2)))</f>
        <v>51.830787007904163</v>
      </c>
      <c r="P1299">
        <f t="shared" ca="1" si="201"/>
        <v>4.0802939065767543</v>
      </c>
    </row>
    <row r="1300" spans="1:16" x14ac:dyDescent="0.25">
      <c r="A1300">
        <f t="shared" ca="1" si="199"/>
        <v>110.94008778706448</v>
      </c>
      <c r="B1300">
        <f t="shared" ca="1" si="200"/>
        <v>-30.129412531343277</v>
      </c>
      <c r="C1300" s="6">
        <v>20135.9375</v>
      </c>
      <c r="D1300">
        <f t="shared" ca="1" si="195"/>
        <v>3</v>
      </c>
      <c r="E1300" s="1">
        <v>0.65</v>
      </c>
      <c r="F1300">
        <v>19.899999999999999</v>
      </c>
      <c r="G1300">
        <f t="shared" ca="1" si="202"/>
        <v>54.048620189015942</v>
      </c>
      <c r="H1300">
        <f t="shared" ca="1" si="196"/>
        <v>16.004712926320796</v>
      </c>
      <c r="I1300">
        <f ca="1">User_Model_Calcs!A1300-Sat_Data!$B$5</f>
        <v>0.94008778706448481</v>
      </c>
      <c r="J1300">
        <f ca="1">(Earth_Data!$B$1/SQRT(1-Earth_Data!$B$2^2*SIN(RADIANS(User_Model_Calcs!B1300))^2))*COS(RADIANS(User_Model_Calcs!B1300))</f>
        <v>5521.0723855290089</v>
      </c>
      <c r="K1300">
        <f ca="1">((Earth_Data!$B$1*(1-Earth_Data!$B$2^2))/SQRT(1-Earth_Data!$B$2^2*SIN(RADIANS(User_Model_Calcs!B1300))^2))*SIN(RADIANS(User_Model_Calcs!B1300))</f>
        <v>-3182.7906089012067</v>
      </c>
      <c r="L1300">
        <f t="shared" ca="1" si="203"/>
        <v>-29.962610653885399</v>
      </c>
      <c r="M1300">
        <f t="shared" ca="1" si="204"/>
        <v>6372.7856033575063</v>
      </c>
      <c r="N1300">
        <f ca="1">SQRT(User_Model_Calcs!M1300^2+Sat_Data!$B$3^2-2*User_Model_Calcs!M1300*Sat_Data!$B$3*COS(RADIANS(L1300))*COS(RADIANS(I1300)))</f>
        <v>36781.887236023897</v>
      </c>
      <c r="O1300">
        <f ca="1">DEGREES(ACOS(((Earth_Data!$B$1+Sat_Data!$B$2)/User_Model_Calcs!N1300)*SQRT(1-COS(RADIANS(User_Model_Calcs!I1300))^2*COS(RADIANS(User_Model_Calcs!B1300))^2)))</f>
        <v>54.855874784394814</v>
      </c>
      <c r="P1300">
        <f t="shared" ca="1" si="201"/>
        <v>1.872354794077336</v>
      </c>
    </row>
    <row r="1301" spans="1:16" x14ac:dyDescent="0.25">
      <c r="A1301">
        <f ca="1">107.947391934268+(RAND()*5-2.5)</f>
        <v>108.81093709281069</v>
      </c>
      <c r="B1301">
        <f ca="1">-23.1146709996734+(RAND()*5-2.5)</f>
        <v>-20.829156777409754</v>
      </c>
      <c r="C1301" s="6">
        <v>20135.9375</v>
      </c>
      <c r="D1301">
        <f t="shared" ca="1" si="195"/>
        <v>1.2</v>
      </c>
      <c r="E1301" s="1">
        <v>0.65</v>
      </c>
      <c r="F1301">
        <v>19.899999999999999</v>
      </c>
      <c r="G1301">
        <f t="shared" ca="1" si="202"/>
        <v>46.089820015575185</v>
      </c>
      <c r="H1301">
        <f t="shared" ca="1" si="196"/>
        <v>22.588508632285578</v>
      </c>
      <c r="I1301">
        <f ca="1">User_Model_Calcs!A1301-Sat_Data!$B$5</f>
        <v>-1.1890629071893102</v>
      </c>
      <c r="J1301">
        <f ca="1">(Earth_Data!$B$1/SQRT(1-Earth_Data!$B$2^2*SIN(RADIANS(User_Model_Calcs!B1301))^2))*COS(RADIANS(User_Model_Calcs!B1301))</f>
        <v>5963.8202549532634</v>
      </c>
      <c r="K1301">
        <f ca="1">((Earth_Data!$B$1*(1-Earth_Data!$B$2^2))/SQRT(1-Earth_Data!$B$2^2*SIN(RADIANS(User_Model_Calcs!B1301))^2))*SIN(RADIANS(User_Model_Calcs!B1301))</f>
        <v>-2253.7269838456491</v>
      </c>
      <c r="L1301">
        <f t="shared" ca="1" si="203"/>
        <v>-20.701572903486596</v>
      </c>
      <c r="M1301">
        <f t="shared" ca="1" si="204"/>
        <v>6375.4558543765961</v>
      </c>
      <c r="N1301">
        <f ca="1">SQRT(User_Model_Calcs!M1301^2+Sat_Data!$B$3^2-2*User_Model_Calcs!M1301*Sat_Data!$B$3*COS(RADIANS(L1301))*COS(RADIANS(I1301)))</f>
        <v>36271.900033021629</v>
      </c>
      <c r="O1301">
        <f ca="1">DEGREES(ACOS(((Earth_Data!$B$1+Sat_Data!$B$2)/User_Model_Calcs!N1301)*SQRT(1-COS(RADIANS(User_Model_Calcs!I1301))^2*COS(RADIANS(User_Model_Calcs!B1301))^2)))</f>
        <v>65.546148369711105</v>
      </c>
      <c r="P1301">
        <f t="shared" ca="1" si="201"/>
        <v>3.3406741636060997</v>
      </c>
    </row>
    <row r="1302" spans="1:16" x14ac:dyDescent="0.25">
      <c r="A1302">
        <f t="shared" ref="A1302:A1365" ca="1" si="205">107.947391934268+(RAND()*5-2.5)</f>
        <v>107.21453386354422</v>
      </c>
      <c r="B1302">
        <f t="shared" ref="B1302:B1365" ca="1" si="206">-23.1146709996734+(RAND()*5-2.5)</f>
        <v>-25.002128102978695</v>
      </c>
      <c r="C1302" s="6">
        <v>20135.9375</v>
      </c>
      <c r="D1302">
        <f t="shared" ca="1" si="195"/>
        <v>0.75</v>
      </c>
      <c r="E1302" s="1">
        <v>0.65</v>
      </c>
      <c r="F1302">
        <v>19.899999999999999</v>
      </c>
      <c r="G1302">
        <f t="shared" ca="1" si="202"/>
        <v>42.007420362456692</v>
      </c>
      <c r="H1302">
        <f t="shared" ca="1" si="196"/>
        <v>23.807981372946902</v>
      </c>
      <c r="I1302">
        <f ca="1">User_Model_Calcs!A1302-Sat_Data!$B$5</f>
        <v>-2.7854661364557813</v>
      </c>
      <c r="J1302">
        <f ca="1">(Earth_Data!$B$1/SQRT(1-Earth_Data!$B$2^2*SIN(RADIANS(User_Model_Calcs!B1302))^2))*COS(RADIANS(User_Model_Calcs!B1302))</f>
        <v>5783.9172733479654</v>
      </c>
      <c r="K1302">
        <f ca="1">((Earth_Data!$B$1*(1-Earth_Data!$B$2^2))/SQRT(1-Earth_Data!$B$2^2*SIN(RADIANS(User_Model_Calcs!B1302))^2))*SIN(RADIANS(User_Model_Calcs!B1302))</f>
        <v>-2679.2890453999012</v>
      </c>
      <c r="L1302">
        <f t="shared" ca="1" si="203"/>
        <v>-24.85502855461603</v>
      </c>
      <c r="M1302">
        <f t="shared" ca="1" si="204"/>
        <v>6374.3461479380676</v>
      </c>
      <c r="N1302">
        <f ca="1">SQRT(User_Model_Calcs!M1302^2+Sat_Data!$B$3^2-2*User_Model_Calcs!M1302*Sat_Data!$B$3*COS(RADIANS(L1302))*COS(RADIANS(I1302)))</f>
        <v>36486.647846800894</v>
      </c>
      <c r="O1302">
        <f ca="1">DEGREES(ACOS(((Earth_Data!$B$1+Sat_Data!$B$2)/User_Model_Calcs!N1302)*SQRT(1-COS(RADIANS(User_Model_Calcs!I1302))^2*COS(RADIANS(User_Model_Calcs!B1302))^2)))</f>
        <v>60.589515243081692</v>
      </c>
      <c r="P1302">
        <f t="shared" ca="1" si="201"/>
        <v>6.5667415804259415</v>
      </c>
    </row>
    <row r="1303" spans="1:16" x14ac:dyDescent="0.25">
      <c r="A1303">
        <f t="shared" ca="1" si="205"/>
        <v>107.21299241488559</v>
      </c>
      <c r="B1303">
        <f t="shared" ca="1" si="206"/>
        <v>-22.443199540470264</v>
      </c>
      <c r="C1303" s="6">
        <v>20135.9375</v>
      </c>
      <c r="D1303">
        <f t="shared" ca="1" si="195"/>
        <v>1.2</v>
      </c>
      <c r="E1303" s="1">
        <v>0.65</v>
      </c>
      <c r="F1303">
        <v>19.899999999999999</v>
      </c>
      <c r="G1303">
        <f t="shared" ca="1" si="202"/>
        <v>46.089820015575185</v>
      </c>
      <c r="H1303">
        <f t="shared" ca="1" si="196"/>
        <v>21.108431518126199</v>
      </c>
      <c r="I1303">
        <f ca="1">User_Model_Calcs!A1303-Sat_Data!$B$5</f>
        <v>-2.7870075851144094</v>
      </c>
      <c r="J1303">
        <f ca="1">(Earth_Data!$B$1/SQRT(1-Earth_Data!$B$2^2*SIN(RADIANS(User_Model_Calcs!B1303))^2))*COS(RADIANS(User_Model_Calcs!B1303))</f>
        <v>5897.9278210143511</v>
      </c>
      <c r="K1303">
        <f ca="1">((Earth_Data!$B$1*(1-Earth_Data!$B$2^2))/SQRT(1-Earth_Data!$B$2^2*SIN(RADIANS(User_Model_Calcs!B1303))^2))*SIN(RADIANS(User_Model_Calcs!B1303))</f>
        <v>-2419.8455202739419</v>
      </c>
      <c r="L1303">
        <f t="shared" ca="1" si="203"/>
        <v>-22.307725233346673</v>
      </c>
      <c r="M1303">
        <f t="shared" ca="1" si="204"/>
        <v>6375.0454840640123</v>
      </c>
      <c r="N1303">
        <f ca="1">SQRT(User_Model_Calcs!M1303^2+Sat_Data!$B$3^2-2*User_Model_Calcs!M1303*Sat_Data!$B$3*COS(RADIANS(L1303))*COS(RADIANS(I1303)))</f>
        <v>36354.945792807062</v>
      </c>
      <c r="O1303">
        <f ca="1">DEGREES(ACOS(((Earth_Data!$B$1+Sat_Data!$B$2)/User_Model_Calcs!N1303)*SQRT(1-COS(RADIANS(User_Model_Calcs!I1303))^2*COS(RADIANS(User_Model_Calcs!B1303))^2)))</f>
        <v>63.523700105145657</v>
      </c>
      <c r="P1303">
        <f t="shared" ca="1" si="201"/>
        <v>7.2668238952343636</v>
      </c>
    </row>
    <row r="1304" spans="1:16" x14ac:dyDescent="0.25">
      <c r="A1304">
        <f t="shared" ca="1" si="205"/>
        <v>109.13346796085102</v>
      </c>
      <c r="B1304">
        <f t="shared" ca="1" si="206"/>
        <v>-24.467413862251675</v>
      </c>
      <c r="C1304" s="6">
        <v>20135.9375</v>
      </c>
      <c r="D1304">
        <f t="shared" ca="1" si="195"/>
        <v>0.75</v>
      </c>
      <c r="E1304" s="1">
        <v>0.65</v>
      </c>
      <c r="F1304">
        <v>19.899999999999999</v>
      </c>
      <c r="G1304">
        <f t="shared" ca="1" si="202"/>
        <v>42.007420362456692</v>
      </c>
      <c r="H1304">
        <f t="shared" ca="1" si="196"/>
        <v>21.3908561066037</v>
      </c>
      <c r="I1304">
        <f ca="1">User_Model_Calcs!A1304-Sat_Data!$B$5</f>
        <v>-0.86653203914897858</v>
      </c>
      <c r="J1304">
        <f ca="1">(Earth_Data!$B$1/SQRT(1-Earth_Data!$B$2^2*SIN(RADIANS(User_Model_Calcs!B1304))^2))*COS(RADIANS(User_Model_Calcs!B1304))</f>
        <v>5808.7000048243262</v>
      </c>
      <c r="K1304">
        <f ca="1">((Earth_Data!$B$1*(1-Earth_Data!$B$2^2))/SQRT(1-Earth_Data!$B$2^2*SIN(RADIANS(User_Model_Calcs!B1304))^2))*SIN(RADIANS(User_Model_Calcs!B1304))</f>
        <v>-2625.49354963</v>
      </c>
      <c r="L1304">
        <f t="shared" ca="1" si="203"/>
        <v>-24.322650176644629</v>
      </c>
      <c r="M1304">
        <f t="shared" ca="1" si="204"/>
        <v>6374.4970095839608</v>
      </c>
      <c r="N1304">
        <f ca="1">SQRT(User_Model_Calcs!M1304^2+Sat_Data!$B$3^2-2*User_Model_Calcs!M1304*Sat_Data!$B$3*COS(RADIANS(L1304))*COS(RADIANS(I1304)))</f>
        <v>36450.888232672783</v>
      </c>
      <c r="O1304">
        <f ca="1">DEGREES(ACOS(((Earth_Data!$B$1+Sat_Data!$B$2)/User_Model_Calcs!N1304)*SQRT(1-COS(RADIANS(User_Model_Calcs!I1304))^2*COS(RADIANS(User_Model_Calcs!B1304))^2)))</f>
        <v>61.35656042843388</v>
      </c>
      <c r="P1304">
        <f t="shared" ca="1" si="201"/>
        <v>2.0914150701003318</v>
      </c>
    </row>
    <row r="1305" spans="1:16" x14ac:dyDescent="0.25">
      <c r="A1305">
        <f t="shared" ca="1" si="205"/>
        <v>106.41843640235744</v>
      </c>
      <c r="B1305">
        <f t="shared" ca="1" si="206"/>
        <v>-23.388446145599215</v>
      </c>
      <c r="C1305" s="6">
        <v>20135.9375</v>
      </c>
      <c r="D1305">
        <f t="shared" ca="1" si="195"/>
        <v>1.2</v>
      </c>
      <c r="E1305" s="1">
        <v>0.65</v>
      </c>
      <c r="F1305">
        <v>19.899999999999999</v>
      </c>
      <c r="G1305">
        <f t="shared" ca="1" si="202"/>
        <v>46.089820015575185</v>
      </c>
      <c r="H1305">
        <f t="shared" ca="1" si="196"/>
        <v>14.324450436825206</v>
      </c>
      <c r="I1305">
        <f ca="1">User_Model_Calcs!A1305-Sat_Data!$B$5</f>
        <v>-3.5815635976425568</v>
      </c>
      <c r="J1305">
        <f ca="1">(Earth_Data!$B$1/SQRT(1-Earth_Data!$B$2^2*SIN(RADIANS(User_Model_Calcs!B1305))^2))*COS(RADIANS(User_Model_Calcs!B1305))</f>
        <v>5857.1683995411959</v>
      </c>
      <c r="K1305">
        <f ca="1">((Earth_Data!$B$1*(1-Earth_Data!$B$2^2))/SQRT(1-Earth_Data!$B$2^2*SIN(RADIANS(User_Model_Calcs!B1305))^2))*SIN(RADIANS(User_Model_Calcs!B1305))</f>
        <v>-2516.2622509204102</v>
      </c>
      <c r="L1305">
        <f t="shared" ca="1" si="203"/>
        <v>-23.248547534676558</v>
      </c>
      <c r="M1305">
        <f t="shared" ca="1" si="204"/>
        <v>6374.793908511163</v>
      </c>
      <c r="N1305">
        <f ca="1">SQRT(User_Model_Calcs!M1305^2+Sat_Data!$B$3^2-2*User_Model_Calcs!M1305*Sat_Data!$B$3*COS(RADIANS(L1305))*COS(RADIANS(I1305)))</f>
        <v>36407.313229256761</v>
      </c>
      <c r="O1305">
        <f ca="1">DEGREES(ACOS(((Earth_Data!$B$1+Sat_Data!$B$2)/User_Model_Calcs!N1305)*SQRT(1-COS(RADIANS(User_Model_Calcs!I1305))^2*COS(RADIANS(User_Model_Calcs!B1305))^2)))</f>
        <v>62.321971611472868</v>
      </c>
      <c r="P1305">
        <f t="shared" ca="1" si="201"/>
        <v>8.9604146076284419</v>
      </c>
    </row>
    <row r="1306" spans="1:16" x14ac:dyDescent="0.25">
      <c r="A1306">
        <f t="shared" ca="1" si="205"/>
        <v>110.4390447150345</v>
      </c>
      <c r="B1306">
        <f t="shared" ca="1" si="206"/>
        <v>-22.146572023600303</v>
      </c>
      <c r="C1306" s="6">
        <v>20135.9375</v>
      </c>
      <c r="D1306">
        <f t="shared" ca="1" si="195"/>
        <v>3</v>
      </c>
      <c r="E1306" s="1">
        <v>0.65</v>
      </c>
      <c r="F1306">
        <v>19.899999999999999</v>
      </c>
      <c r="G1306">
        <f t="shared" ca="1" si="202"/>
        <v>54.048620189015942</v>
      </c>
      <c r="H1306">
        <f t="shared" ca="1" si="196"/>
        <v>15.768544227536699</v>
      </c>
      <c r="I1306">
        <f ca="1">User_Model_Calcs!A1306-Sat_Data!$B$5</f>
        <v>0.43904471503449827</v>
      </c>
      <c r="J1306">
        <f ca="1">(Earth_Data!$B$1/SQRT(1-Earth_Data!$B$2^2*SIN(RADIANS(User_Model_Calcs!B1306))^2))*COS(RADIANS(User_Model_Calcs!B1306))</f>
        <v>5910.3890325795901</v>
      </c>
      <c r="K1306">
        <f ca="1">((Earth_Data!$B$1*(1-Earth_Data!$B$2^2))/SQRT(1-Earth_Data!$B$2^2*SIN(RADIANS(User_Model_Calcs!B1306))^2))*SIN(RADIANS(User_Model_Calcs!B1306))</f>
        <v>-2389.4542217274734</v>
      </c>
      <c r="L1306">
        <f t="shared" ca="1" si="203"/>
        <v>-22.012516521894426</v>
      </c>
      <c r="M1306">
        <f t="shared" ca="1" si="204"/>
        <v>6375.122743459011</v>
      </c>
      <c r="N1306">
        <f ca="1">SQRT(User_Model_Calcs!M1306^2+Sat_Data!$B$3^2-2*User_Model_Calcs!M1306*Sat_Data!$B$3*COS(RADIANS(L1306))*COS(RADIANS(I1306)))</f>
        <v>36332.610469834108</v>
      </c>
      <c r="O1306">
        <f ca="1">DEGREES(ACOS(((Earth_Data!$B$1+Sat_Data!$B$2)/User_Model_Calcs!N1306)*SQRT(1-COS(RADIANS(User_Model_Calcs!I1306))^2*COS(RADIANS(User_Model_Calcs!B1306))^2)))</f>
        <v>64.051624421349771</v>
      </c>
      <c r="P1306">
        <f t="shared" ca="1" si="201"/>
        <v>1.1645075319435703</v>
      </c>
    </row>
    <row r="1307" spans="1:16" x14ac:dyDescent="0.25">
      <c r="A1307">
        <f t="shared" ca="1" si="205"/>
        <v>108.45440917982914</v>
      </c>
      <c r="B1307">
        <f t="shared" ca="1" si="206"/>
        <v>-25.601677424910545</v>
      </c>
      <c r="C1307" s="6">
        <v>20135.9375</v>
      </c>
      <c r="D1307">
        <f t="shared" ca="1" si="195"/>
        <v>1.2</v>
      </c>
      <c r="E1307" s="1">
        <v>0.65</v>
      </c>
      <c r="F1307">
        <v>19.899999999999999</v>
      </c>
      <c r="G1307">
        <f t="shared" ca="1" si="202"/>
        <v>46.089820015575185</v>
      </c>
      <c r="H1307">
        <f t="shared" ca="1" si="196"/>
        <v>17.731389293697532</v>
      </c>
      <c r="I1307">
        <f ca="1">User_Model_Calcs!A1307-Sat_Data!$B$5</f>
        <v>-1.5455908201708581</v>
      </c>
      <c r="J1307">
        <f ca="1">(Earth_Data!$B$1/SQRT(1-Earth_Data!$B$2^2*SIN(RADIANS(User_Model_Calcs!B1307))^2))*COS(RADIANS(User_Model_Calcs!B1307))</f>
        <v>5755.5317719502809</v>
      </c>
      <c r="K1307">
        <f ca="1">((Earth_Data!$B$1*(1-Earth_Data!$B$2^2))/SQRT(1-Earth_Data!$B$2^2*SIN(RADIANS(User_Model_Calcs!B1307))^2))*SIN(RADIANS(User_Model_Calcs!B1307))</f>
        <v>-2739.3338657178883</v>
      </c>
      <c r="L1307">
        <f t="shared" ca="1" si="203"/>
        <v>-25.452019373244724</v>
      </c>
      <c r="M1307">
        <f t="shared" ca="1" si="204"/>
        <v>6374.1741430398688</v>
      </c>
      <c r="N1307">
        <f ca="1">SQRT(User_Model_Calcs!M1307^2+Sat_Data!$B$3^2-2*User_Model_Calcs!M1307*Sat_Data!$B$3*COS(RADIANS(L1307))*COS(RADIANS(I1307)))</f>
        <v>36513.932752053239</v>
      </c>
      <c r="O1307">
        <f ca="1">DEGREES(ACOS(((Earth_Data!$B$1+Sat_Data!$B$2)/User_Model_Calcs!N1307)*SQRT(1-COS(RADIANS(User_Model_Calcs!I1307))^2*COS(RADIANS(User_Model_Calcs!B1307))^2)))</f>
        <v>60.015373516688342</v>
      </c>
      <c r="P1307">
        <f t="shared" ca="1" si="201"/>
        <v>3.5730567521392147</v>
      </c>
    </row>
    <row r="1308" spans="1:16" x14ac:dyDescent="0.25">
      <c r="A1308">
        <f t="shared" ca="1" si="205"/>
        <v>105.67278823171567</v>
      </c>
      <c r="B1308">
        <f t="shared" ca="1" si="206"/>
        <v>-21.544983621225125</v>
      </c>
      <c r="C1308" s="6">
        <v>20135.9375</v>
      </c>
      <c r="D1308">
        <f t="shared" ca="1" si="195"/>
        <v>1.2</v>
      </c>
      <c r="E1308" s="1">
        <v>0.65</v>
      </c>
      <c r="F1308">
        <v>19.899999999999999</v>
      </c>
      <c r="G1308">
        <f t="shared" ca="1" si="202"/>
        <v>46.089820015575185</v>
      </c>
      <c r="H1308">
        <f t="shared" ca="1" si="196"/>
        <v>20.283607655685888</v>
      </c>
      <c r="I1308">
        <f ca="1">User_Model_Calcs!A1308-Sat_Data!$B$5</f>
        <v>-4.3272117682843287</v>
      </c>
      <c r="J1308">
        <f ca="1">(Earth_Data!$B$1/SQRT(1-Earth_Data!$B$2^2*SIN(RADIANS(User_Model_Calcs!B1308))^2))*COS(RADIANS(User_Model_Calcs!B1308))</f>
        <v>5935.1761924483344</v>
      </c>
      <c r="K1308">
        <f ca="1">((Earth_Data!$B$1*(1-Earth_Data!$B$2^2))/SQRT(1-Earth_Data!$B$2^2*SIN(RADIANS(User_Model_Calcs!B1308))^2))*SIN(RADIANS(User_Model_Calcs!B1308))</f>
        <v>-2327.6252248938717</v>
      </c>
      <c r="L1308">
        <f t="shared" ca="1" si="203"/>
        <v>-21.413849241847803</v>
      </c>
      <c r="M1308">
        <f t="shared" ca="1" si="204"/>
        <v>6375.276905591455</v>
      </c>
      <c r="N1308">
        <f ca="1">SQRT(User_Model_Calcs!M1308^2+Sat_Data!$B$3^2-2*User_Model_Calcs!M1308*Sat_Data!$B$3*COS(RADIANS(L1308))*COS(RADIANS(I1308)))</f>
        <v>36323.303630728704</v>
      </c>
      <c r="O1308">
        <f ca="1">DEGREES(ACOS(((Earth_Data!$B$1+Sat_Data!$B$2)/User_Model_Calcs!N1308)*SQRT(1-COS(RADIANS(User_Model_Calcs!I1308))^2*COS(RADIANS(User_Model_Calcs!B1308))^2)))</f>
        <v>64.278483794760248</v>
      </c>
      <c r="P1308">
        <f t="shared" ca="1" si="201"/>
        <v>11.642840257867169</v>
      </c>
    </row>
    <row r="1309" spans="1:16" x14ac:dyDescent="0.25">
      <c r="A1309">
        <f t="shared" ca="1" si="205"/>
        <v>105.87519420446161</v>
      </c>
      <c r="B1309">
        <f t="shared" ca="1" si="206"/>
        <v>-24.720608535760761</v>
      </c>
      <c r="C1309" s="6">
        <v>20135.9375</v>
      </c>
      <c r="D1309">
        <f t="shared" ca="1" si="195"/>
        <v>1.2</v>
      </c>
      <c r="E1309" s="1">
        <v>0.65</v>
      </c>
      <c r="F1309">
        <v>19.899999999999999</v>
      </c>
      <c r="G1309">
        <f t="shared" ca="1" si="202"/>
        <v>46.089820015575185</v>
      </c>
      <c r="H1309">
        <f t="shared" ca="1" si="196"/>
        <v>16.846162832254283</v>
      </c>
      <c r="I1309">
        <f ca="1">User_Model_Calcs!A1309-Sat_Data!$B$5</f>
        <v>-4.1248057955383928</v>
      </c>
      <c r="J1309">
        <f ca="1">(Earth_Data!$B$1/SQRT(1-Earth_Data!$B$2^2*SIN(RADIANS(User_Model_Calcs!B1309))^2))*COS(RADIANS(User_Model_Calcs!B1309))</f>
        <v>5797.0278373152933</v>
      </c>
      <c r="K1309">
        <f ca="1">((Earth_Data!$B$1*(1-Earth_Data!$B$2^2))/SQRT(1-Earth_Data!$B$2^2*SIN(RADIANS(User_Model_Calcs!B1309))^2))*SIN(RADIANS(User_Model_Calcs!B1309))</f>
        <v>-2650.9948157554836</v>
      </c>
      <c r="L1309">
        <f t="shared" ca="1" si="203"/>
        <v>-24.574732491384559</v>
      </c>
      <c r="M1309">
        <f t="shared" ca="1" si="204"/>
        <v>6374.4258768747859</v>
      </c>
      <c r="N1309">
        <f ca="1">SQRT(User_Model_Calcs!M1309^2+Sat_Data!$B$3^2-2*User_Model_Calcs!M1309*Sat_Data!$B$3*COS(RADIANS(L1309))*COS(RADIANS(I1309)))</f>
        <v>36480.966000254026</v>
      </c>
      <c r="O1309">
        <f ca="1">DEGREES(ACOS(((Earth_Data!$B$1+Sat_Data!$B$2)/User_Model_Calcs!N1309)*SQRT(1-COS(RADIANS(User_Model_Calcs!I1309))^2*COS(RADIANS(User_Model_Calcs!B1309))^2)))</f>
        <v>60.711615381174916</v>
      </c>
      <c r="P1309">
        <f t="shared" ca="1" si="201"/>
        <v>9.7842283122926084</v>
      </c>
    </row>
    <row r="1310" spans="1:16" x14ac:dyDescent="0.25">
      <c r="A1310">
        <f t="shared" ca="1" si="205"/>
        <v>105.56100011359281</v>
      </c>
      <c r="B1310">
        <f t="shared" ca="1" si="206"/>
        <v>-20.690689909308613</v>
      </c>
      <c r="C1310" s="6">
        <v>20135.9375</v>
      </c>
      <c r="D1310">
        <f t="shared" ca="1" si="195"/>
        <v>1.2</v>
      </c>
      <c r="E1310" s="1">
        <v>0.65</v>
      </c>
      <c r="F1310">
        <v>19.899999999999999</v>
      </c>
      <c r="G1310">
        <f t="shared" ca="1" si="202"/>
        <v>46.089820015575185</v>
      </c>
      <c r="H1310">
        <f t="shared" ca="1" si="196"/>
        <v>19.102450420442878</v>
      </c>
      <c r="I1310">
        <f ca="1">User_Model_Calcs!A1310-Sat_Data!$B$5</f>
        <v>-4.4389998864071885</v>
      </c>
      <c r="J1310">
        <f ca="1">(Earth_Data!$B$1/SQRT(1-Earth_Data!$B$2^2*SIN(RADIANS(User_Model_Calcs!B1310))^2))*COS(RADIANS(User_Model_Calcs!B1310))</f>
        <v>5969.2540945133742</v>
      </c>
      <c r="K1310">
        <f ca="1">((Earth_Data!$B$1*(1-Earth_Data!$B$2^2))/SQRT(1-Earth_Data!$B$2^2*SIN(RADIANS(User_Model_Calcs!B1310))^2))*SIN(RADIANS(User_Model_Calcs!B1310))</f>
        <v>-2239.3921038013423</v>
      </c>
      <c r="L1310">
        <f t="shared" ca="1" si="203"/>
        <v>-20.563802026516015</v>
      </c>
      <c r="M1310">
        <f t="shared" ca="1" si="204"/>
        <v>6375.4898979947011</v>
      </c>
      <c r="N1310">
        <f ca="1">SQRT(User_Model_Calcs!M1310^2+Sat_Data!$B$3^2-2*User_Model_Calcs!M1310*Sat_Data!$B$3*COS(RADIANS(L1310))*COS(RADIANS(I1310)))</f>
        <v>36284.909015642421</v>
      </c>
      <c r="O1310">
        <f ca="1">DEGREES(ACOS(((Earth_Data!$B$1+Sat_Data!$B$2)/User_Model_Calcs!N1310)*SQRT(1-COS(RADIANS(User_Model_Calcs!I1310))^2*COS(RADIANS(User_Model_Calcs!B1310))^2)))</f>
        <v>65.221967442699395</v>
      </c>
      <c r="P1310">
        <f t="shared" ca="1" si="201"/>
        <v>12.391876455362935</v>
      </c>
    </row>
    <row r="1311" spans="1:16" x14ac:dyDescent="0.25">
      <c r="A1311">
        <f t="shared" ca="1" si="205"/>
        <v>105.78016612684776</v>
      </c>
      <c r="B1311">
        <f t="shared" ca="1" si="206"/>
        <v>-23.557323571205384</v>
      </c>
      <c r="C1311" s="6">
        <v>20135.9375</v>
      </c>
      <c r="D1311">
        <f t="shared" ca="1" si="195"/>
        <v>3</v>
      </c>
      <c r="E1311" s="1">
        <v>0.65</v>
      </c>
      <c r="F1311">
        <v>19.899999999999999</v>
      </c>
      <c r="G1311">
        <f t="shared" ca="1" si="202"/>
        <v>54.048620189015942</v>
      </c>
      <c r="H1311">
        <f t="shared" ca="1" si="196"/>
        <v>18.066805587241198</v>
      </c>
      <c r="I1311">
        <f ca="1">User_Model_Calcs!A1311-Sat_Data!$B$5</f>
        <v>-4.2198338731522398</v>
      </c>
      <c r="J1311">
        <f ca="1">(Earth_Data!$B$1/SQRT(1-Earth_Data!$B$2^2*SIN(RADIANS(User_Model_Calcs!B1311))^2))*COS(RADIANS(User_Model_Calcs!B1311))</f>
        <v>5849.7185986372315</v>
      </c>
      <c r="K1311">
        <f ca="1">((Earth_Data!$B$1*(1-Earth_Data!$B$2^2))/SQRT(1-Earth_Data!$B$2^2*SIN(RADIANS(User_Model_Calcs!B1311))^2))*SIN(RADIANS(User_Model_Calcs!B1311))</f>
        <v>-2533.4178174347603</v>
      </c>
      <c r="L1311">
        <f t="shared" ca="1" si="203"/>
        <v>-23.416650303707598</v>
      </c>
      <c r="M1311">
        <f t="shared" ca="1" si="204"/>
        <v>6374.7481143130854</v>
      </c>
      <c r="N1311">
        <f ca="1">SQRT(User_Model_Calcs!M1311^2+Sat_Data!$B$3^2-2*User_Model_Calcs!M1311*Sat_Data!$B$3*COS(RADIANS(L1311))*COS(RADIANS(I1311)))</f>
        <v>36421.047526525443</v>
      </c>
      <c r="O1311">
        <f ca="1">DEGREES(ACOS(((Earth_Data!$B$1+Sat_Data!$B$2)/User_Model_Calcs!N1311)*SQRT(1-COS(RADIANS(User_Model_Calcs!I1311))^2*COS(RADIANS(User_Model_Calcs!B1311))^2)))</f>
        <v>62.01559282020289</v>
      </c>
      <c r="P1311">
        <f t="shared" ca="1" si="201"/>
        <v>10.459755245579966</v>
      </c>
    </row>
    <row r="1312" spans="1:16" x14ac:dyDescent="0.25">
      <c r="A1312">
        <f t="shared" ca="1" si="205"/>
        <v>107.53634920725499</v>
      </c>
      <c r="B1312">
        <f t="shared" ca="1" si="206"/>
        <v>-25.380193859877146</v>
      </c>
      <c r="C1312" s="6">
        <v>20135.9375</v>
      </c>
      <c r="D1312">
        <f t="shared" ca="1" si="195"/>
        <v>3</v>
      </c>
      <c r="E1312" s="1">
        <v>0.65</v>
      </c>
      <c r="F1312">
        <v>19.899999999999999</v>
      </c>
      <c r="G1312">
        <f t="shared" ca="1" si="202"/>
        <v>54.048620189015942</v>
      </c>
      <c r="H1312">
        <f t="shared" ca="1" si="196"/>
        <v>22.961767476714869</v>
      </c>
      <c r="I1312">
        <f ca="1">User_Model_Calcs!A1312-Sat_Data!$B$5</f>
        <v>-2.463650792745014</v>
      </c>
      <c r="J1312">
        <f ca="1">(Earth_Data!$B$1/SQRT(1-Earth_Data!$B$2^2*SIN(RADIANS(User_Model_Calcs!B1312))^2))*COS(RADIANS(User_Model_Calcs!B1312))</f>
        <v>5766.0912881194217</v>
      </c>
      <c r="K1312">
        <f ca="1">((Earth_Data!$B$1*(1-Earth_Data!$B$2^2))/SQRT(1-Earth_Data!$B$2^2*SIN(RADIANS(User_Model_Calcs!B1312))^2))*SIN(RADIANS(User_Model_Calcs!B1312))</f>
        <v>-2717.1863638256887</v>
      </c>
      <c r="L1312">
        <f t="shared" ca="1" si="203"/>
        <v>-25.23147343506211</v>
      </c>
      <c r="M1312">
        <f t="shared" ca="1" si="204"/>
        <v>6374.2380312227879</v>
      </c>
      <c r="N1312">
        <f ca="1">SQRT(User_Model_Calcs!M1312^2+Sat_Data!$B$3^2-2*User_Model_Calcs!M1312*Sat_Data!$B$3*COS(RADIANS(L1312))*COS(RADIANS(I1312)))</f>
        <v>36505.485764420737</v>
      </c>
      <c r="O1312">
        <f ca="1">DEGREES(ACOS(((Earth_Data!$B$1+Sat_Data!$B$2)/User_Model_Calcs!N1312)*SQRT(1-COS(RADIANS(User_Model_Calcs!I1312))^2*COS(RADIANS(User_Model_Calcs!B1312))^2)))</f>
        <v>60.192272524933095</v>
      </c>
      <c r="P1312">
        <f t="shared" ca="1" si="201"/>
        <v>5.7321725728487491</v>
      </c>
    </row>
    <row r="1313" spans="1:16" x14ac:dyDescent="0.25">
      <c r="A1313">
        <f t="shared" ca="1" si="205"/>
        <v>105.716164758674</v>
      </c>
      <c r="B1313">
        <f t="shared" ca="1" si="206"/>
        <v>-22.456884732161839</v>
      </c>
      <c r="C1313" s="6">
        <v>20135.9375</v>
      </c>
      <c r="D1313">
        <f t="shared" ca="1" si="195"/>
        <v>1.2</v>
      </c>
      <c r="E1313" s="1">
        <v>0.65</v>
      </c>
      <c r="F1313">
        <v>19.899999999999999</v>
      </c>
      <c r="G1313">
        <f t="shared" ca="1" si="202"/>
        <v>46.089820015575185</v>
      </c>
      <c r="H1313">
        <f t="shared" ca="1" si="196"/>
        <v>21.257943380754103</v>
      </c>
      <c r="I1313">
        <f ca="1">User_Model_Calcs!A1313-Sat_Data!$B$5</f>
        <v>-4.2838352413260026</v>
      </c>
      <c r="J1313">
        <f ca="1">(Earth_Data!$B$1/SQRT(1-Earth_Data!$B$2^2*SIN(RADIANS(User_Model_Calcs!B1313))^2))*COS(RADIANS(User_Model_Calcs!B1313))</f>
        <v>5897.3491046592508</v>
      </c>
      <c r="K1313">
        <f ca="1">((Earth_Data!$B$1*(1-Earth_Data!$B$2^2))/SQRT(1-Earth_Data!$B$2^2*SIN(RADIANS(User_Model_Calcs!B1313))^2))*SIN(RADIANS(User_Model_Calcs!B1313))</f>
        <v>-2421.2461180385835</v>
      </c>
      <c r="L1313">
        <f t="shared" ca="1" si="203"/>
        <v>-22.321345313947248</v>
      </c>
      <c r="M1313">
        <f t="shared" ca="1" si="204"/>
        <v>6375.041899967574</v>
      </c>
      <c r="N1313">
        <f ca="1">SQRT(User_Model_Calcs!M1313^2+Sat_Data!$B$3^2-2*User_Model_Calcs!M1313*Sat_Data!$B$3*COS(RADIANS(L1313))*COS(RADIANS(I1313)))</f>
        <v>36366.632026152372</v>
      </c>
      <c r="O1313">
        <f ca="1">DEGREES(ACOS(((Earth_Data!$B$1+Sat_Data!$B$2)/User_Model_Calcs!N1313)*SQRT(1-COS(RADIANS(User_Model_Calcs!I1313))^2*COS(RADIANS(User_Model_Calcs!B1313))^2)))</f>
        <v>63.252586091413868</v>
      </c>
      <c r="P1313">
        <f t="shared" ca="1" si="201"/>
        <v>11.094738805719523</v>
      </c>
    </row>
    <row r="1314" spans="1:16" x14ac:dyDescent="0.25">
      <c r="A1314">
        <f t="shared" ca="1" si="205"/>
        <v>107.72990216384369</v>
      </c>
      <c r="B1314">
        <f t="shared" ca="1" si="206"/>
        <v>-23.02283892026702</v>
      </c>
      <c r="C1314" s="6">
        <v>20135.9375</v>
      </c>
      <c r="D1314">
        <f t="shared" ca="1" si="195"/>
        <v>0.75</v>
      </c>
      <c r="E1314" s="1">
        <v>0.65</v>
      </c>
      <c r="F1314">
        <v>19.899999999999999</v>
      </c>
      <c r="G1314">
        <f t="shared" ca="1" si="202"/>
        <v>42.007420362456692</v>
      </c>
      <c r="H1314">
        <f t="shared" ca="1" si="196"/>
        <v>19.484871261379993</v>
      </c>
      <c r="I1314">
        <f ca="1">User_Model_Calcs!A1314-Sat_Data!$B$5</f>
        <v>-2.2700978361563102</v>
      </c>
      <c r="J1314">
        <f ca="1">(Earth_Data!$B$1/SQRT(1-Earth_Data!$B$2^2*SIN(RADIANS(User_Model_Calcs!B1314))^2))*COS(RADIANS(User_Model_Calcs!B1314))</f>
        <v>5873.1226990491814</v>
      </c>
      <c r="K1314">
        <f ca="1">((Earth_Data!$B$1*(1-Earth_Data!$B$2^2))/SQRT(1-Earth_Data!$B$2^2*SIN(RADIANS(User_Model_Calcs!B1314))^2))*SIN(RADIANS(User_Model_Calcs!B1314))</f>
        <v>-2479.0482057388476</v>
      </c>
      <c r="L1314">
        <f t="shared" ca="1" si="203"/>
        <v>-22.884633888216261</v>
      </c>
      <c r="M1314">
        <f t="shared" ca="1" si="204"/>
        <v>6374.8921751245125</v>
      </c>
      <c r="N1314">
        <f ca="1">SQRT(User_Model_Calcs!M1314^2+Sat_Data!$B$3^2-2*User_Model_Calcs!M1314*Sat_Data!$B$3*COS(RADIANS(L1314))*COS(RADIANS(I1314)))</f>
        <v>36380.933236875811</v>
      </c>
      <c r="O1314">
        <f ca="1">DEGREES(ACOS(((Earth_Data!$B$1+Sat_Data!$B$2)/User_Model_Calcs!N1314)*SQRT(1-COS(RADIANS(User_Model_Calcs!I1314))^2*COS(RADIANS(User_Model_Calcs!B1314))^2)))</f>
        <v>62.92008288664978</v>
      </c>
      <c r="P1314">
        <f t="shared" ca="1" si="201"/>
        <v>5.7876944586785797</v>
      </c>
    </row>
    <row r="1315" spans="1:16" x14ac:dyDescent="0.25">
      <c r="A1315">
        <f t="shared" ca="1" si="205"/>
        <v>107.09085099239533</v>
      </c>
      <c r="B1315">
        <f t="shared" ca="1" si="206"/>
        <v>-23.307508850099687</v>
      </c>
      <c r="C1315" s="6">
        <v>20135.9375</v>
      </c>
      <c r="D1315">
        <f t="shared" ca="1" si="195"/>
        <v>3</v>
      </c>
      <c r="E1315" s="1">
        <v>0.65</v>
      </c>
      <c r="F1315">
        <v>19.899999999999999</v>
      </c>
      <c r="G1315">
        <f t="shared" ca="1" si="202"/>
        <v>54.048620189015942</v>
      </c>
      <c r="H1315">
        <f t="shared" ca="1" si="196"/>
        <v>23.844449007066309</v>
      </c>
      <c r="I1315">
        <f ca="1">User_Model_Calcs!A1315-Sat_Data!$B$5</f>
        <v>-2.9091490076046682</v>
      </c>
      <c r="J1315">
        <f ca="1">(Earth_Data!$B$1/SQRT(1-Earth_Data!$B$2^2*SIN(RADIANS(User_Model_Calcs!B1315))^2))*COS(RADIANS(User_Model_Calcs!B1315))</f>
        <v>5860.7208508513058</v>
      </c>
      <c r="K1315">
        <f ca="1">((Earth_Data!$B$1*(1-Earth_Data!$B$2^2))/SQRT(1-Earth_Data!$B$2^2*SIN(RADIANS(User_Model_Calcs!B1315))^2))*SIN(RADIANS(User_Model_Calcs!B1315))</f>
        <v>-2508.0325273811741</v>
      </c>
      <c r="L1315">
        <f t="shared" ca="1" si="203"/>
        <v>-23.167983219237421</v>
      </c>
      <c r="M1315">
        <f t="shared" ca="1" si="204"/>
        <v>6374.8157659657318</v>
      </c>
      <c r="N1315">
        <f ca="1">SQRT(User_Model_Calcs!M1315^2+Sat_Data!$B$3^2-2*User_Model_Calcs!M1315*Sat_Data!$B$3*COS(RADIANS(L1315))*COS(RADIANS(I1315)))</f>
        <v>36398.700431832549</v>
      </c>
      <c r="O1315">
        <f ca="1">DEGREES(ACOS(((Earth_Data!$B$1+Sat_Data!$B$2)/User_Model_Calcs!N1315)*SQRT(1-COS(RADIANS(User_Model_Calcs!I1315))^2*COS(RADIANS(User_Model_Calcs!B1315))^2)))</f>
        <v>62.515576336198301</v>
      </c>
      <c r="P1315">
        <f t="shared" ca="1" si="201"/>
        <v>7.3187967231747466</v>
      </c>
    </row>
    <row r="1316" spans="1:16" x14ac:dyDescent="0.25">
      <c r="A1316">
        <f t="shared" ca="1" si="205"/>
        <v>107.25039600975775</v>
      </c>
      <c r="B1316">
        <f t="shared" ca="1" si="206"/>
        <v>-22.653914894078767</v>
      </c>
      <c r="C1316" s="6">
        <v>20135.9375</v>
      </c>
      <c r="D1316">
        <f t="shared" ca="1" si="195"/>
        <v>1.2</v>
      </c>
      <c r="E1316" s="1">
        <v>0.65</v>
      </c>
      <c r="F1316">
        <v>19.899999999999999</v>
      </c>
      <c r="G1316">
        <f t="shared" ca="1" si="202"/>
        <v>46.089820015575185</v>
      </c>
      <c r="H1316">
        <f t="shared" ca="1" si="196"/>
        <v>18.680921086235728</v>
      </c>
      <c r="I1316">
        <f ca="1">User_Model_Calcs!A1316-Sat_Data!$B$5</f>
        <v>-2.7496039902422496</v>
      </c>
      <c r="J1316">
        <f ca="1">(Earth_Data!$B$1/SQRT(1-Earth_Data!$B$2^2*SIN(RADIANS(User_Model_Calcs!B1316))^2))*COS(RADIANS(User_Model_Calcs!B1316))</f>
        <v>5888.9799655110373</v>
      </c>
      <c r="K1316">
        <f ca="1">((Earth_Data!$B$1*(1-Earth_Data!$B$2^2))/SQRT(1-Earth_Data!$B$2^2*SIN(RADIANS(User_Model_Calcs!B1316))^2))*SIN(RADIANS(User_Model_Calcs!B1316))</f>
        <v>-2441.3958785679715</v>
      </c>
      <c r="L1316">
        <f t="shared" ca="1" si="203"/>
        <v>-22.517441461508408</v>
      </c>
      <c r="M1316">
        <f t="shared" ca="1" si="204"/>
        <v>6374.9901074495056</v>
      </c>
      <c r="N1316">
        <f ca="1">SQRT(User_Model_Calcs!M1316^2+Sat_Data!$B$3^2-2*User_Model_Calcs!M1316*Sat_Data!$B$3*COS(RADIANS(L1316))*COS(RADIANS(I1316)))</f>
        <v>36365.084692102871</v>
      </c>
      <c r="O1316">
        <f ca="1">DEGREES(ACOS(((Earth_Data!$B$1+Sat_Data!$B$2)/User_Model_Calcs!N1316)*SQRT(1-COS(RADIANS(User_Model_Calcs!I1316))^2*COS(RADIANS(User_Model_Calcs!B1316))^2)))</f>
        <v>63.286769466966724</v>
      </c>
      <c r="P1316">
        <f t="shared" ca="1" si="201"/>
        <v>7.1075905111634547</v>
      </c>
    </row>
    <row r="1317" spans="1:16" x14ac:dyDescent="0.25">
      <c r="A1317">
        <f t="shared" ca="1" si="205"/>
        <v>109.81059967621806</v>
      </c>
      <c r="B1317">
        <f t="shared" ca="1" si="206"/>
        <v>-22.033818941885933</v>
      </c>
      <c r="C1317" s="6">
        <v>20135.9375</v>
      </c>
      <c r="D1317">
        <f t="shared" ca="1" si="195"/>
        <v>1.2</v>
      </c>
      <c r="E1317" s="1">
        <v>0.65</v>
      </c>
      <c r="F1317">
        <v>19.899999999999999</v>
      </c>
      <c r="G1317">
        <f t="shared" ca="1" si="202"/>
        <v>46.089820015575185</v>
      </c>
      <c r="H1317">
        <f t="shared" ca="1" si="196"/>
        <v>16.205256311791718</v>
      </c>
      <c r="I1317">
        <f ca="1">User_Model_Calcs!A1317-Sat_Data!$B$5</f>
        <v>-0.18940032378193905</v>
      </c>
      <c r="J1317">
        <f ca="1">(Earth_Data!$B$1/SQRT(1-Earth_Data!$B$2^2*SIN(RADIANS(User_Model_Calcs!B1317))^2))*COS(RADIANS(User_Model_Calcs!B1317))</f>
        <v>5915.0843331536744</v>
      </c>
      <c r="K1317">
        <f ca="1">((Earth_Data!$B$1*(1-Earth_Data!$B$2^2))/SQRT(1-Earth_Data!$B$2^2*SIN(RADIANS(User_Model_Calcs!B1317))^2))*SIN(RADIANS(User_Model_Calcs!B1317))</f>
        <v>-2377.8854120776277</v>
      </c>
      <c r="L1317">
        <f t="shared" ca="1" si="203"/>
        <v>-21.900306502838092</v>
      </c>
      <c r="M1317">
        <f t="shared" ca="1" si="204"/>
        <v>6375.1518963309136</v>
      </c>
      <c r="N1317">
        <f ca="1">SQRT(User_Model_Calcs!M1317^2+Sat_Data!$B$3^2-2*User_Model_Calcs!M1317*Sat_Data!$B$3*COS(RADIANS(L1317))*COS(RADIANS(I1317)))</f>
        <v>36327.002368851201</v>
      </c>
      <c r="O1317">
        <f ca="1">DEGREES(ACOS(((Earth_Data!$B$1+Sat_Data!$B$2)/User_Model_Calcs!N1317)*SQRT(1-COS(RADIANS(User_Model_Calcs!I1317))^2*COS(RADIANS(User_Model_Calcs!B1317))^2)))</f>
        <v>64.186117864310049</v>
      </c>
      <c r="P1317">
        <f t="shared" ca="1" si="201"/>
        <v>0.50484924304086731</v>
      </c>
    </row>
    <row r="1318" spans="1:16" x14ac:dyDescent="0.25">
      <c r="A1318">
        <f t="shared" ca="1" si="205"/>
        <v>109.32818182908167</v>
      </c>
      <c r="B1318">
        <f t="shared" ca="1" si="206"/>
        <v>-23.278004502146995</v>
      </c>
      <c r="C1318" s="6">
        <v>20135.9375</v>
      </c>
      <c r="D1318">
        <f t="shared" ca="1" si="195"/>
        <v>3</v>
      </c>
      <c r="E1318" s="1">
        <v>0.65</v>
      </c>
      <c r="F1318">
        <v>19.899999999999999</v>
      </c>
      <c r="G1318">
        <f t="shared" ca="1" si="202"/>
        <v>54.048620189015942</v>
      </c>
      <c r="H1318">
        <f t="shared" ca="1" si="196"/>
        <v>20.854224000821151</v>
      </c>
      <c r="I1318">
        <f ca="1">User_Model_Calcs!A1318-Sat_Data!$B$5</f>
        <v>-0.67181817091832841</v>
      </c>
      <c r="J1318">
        <f ca="1">(Earth_Data!$B$1/SQRT(1-Earth_Data!$B$2^2*SIN(RADIANS(User_Model_Calcs!B1318))^2))*COS(RADIANS(User_Model_Calcs!B1318))</f>
        <v>5862.0129370468694</v>
      </c>
      <c r="K1318">
        <f ca="1">((Earth_Data!$B$1*(1-Earth_Data!$B$2^2))/SQRT(1-Earth_Data!$B$2^2*SIN(RADIANS(User_Model_Calcs!B1318))^2))*SIN(RADIANS(User_Model_Calcs!B1318))</f>
        <v>-2505.0312924639616</v>
      </c>
      <c r="L1318">
        <f t="shared" ca="1" si="203"/>
        <v>-23.13861511020523</v>
      </c>
      <c r="M1318">
        <f t="shared" ca="1" si="204"/>
        <v>6374.8237191571443</v>
      </c>
      <c r="N1318">
        <f ca="1">SQRT(User_Model_Calcs!M1318^2+Sat_Data!$B$3^2-2*User_Model_Calcs!M1318*Sat_Data!$B$3*COS(RADIANS(L1318))*COS(RADIANS(I1318)))</f>
        <v>36388.92128969737</v>
      </c>
      <c r="O1318">
        <f ca="1">DEGREES(ACOS(((Earth_Data!$B$1+Sat_Data!$B$2)/User_Model_Calcs!N1318)*SQRT(1-COS(RADIANS(User_Model_Calcs!I1318))^2*COS(RADIANS(User_Model_Calcs!B1318))^2)))</f>
        <v>62.736507207574228</v>
      </c>
      <c r="P1318">
        <f t="shared" ca="1" si="201"/>
        <v>1.6995546258226173</v>
      </c>
    </row>
    <row r="1319" spans="1:16" x14ac:dyDescent="0.25">
      <c r="A1319">
        <f t="shared" ca="1" si="205"/>
        <v>106.94911807505346</v>
      </c>
      <c r="B1319">
        <f t="shared" ca="1" si="206"/>
        <v>-24.175233509313269</v>
      </c>
      <c r="C1319" s="6">
        <v>20135.9375</v>
      </c>
      <c r="D1319">
        <f t="shared" ca="1" si="195"/>
        <v>0.75</v>
      </c>
      <c r="E1319" s="1">
        <v>0.65</v>
      </c>
      <c r="F1319">
        <v>19.899999999999999</v>
      </c>
      <c r="G1319">
        <f t="shared" ca="1" si="202"/>
        <v>42.007420362456692</v>
      </c>
      <c r="H1319">
        <f t="shared" ca="1" si="196"/>
        <v>18.790864012594589</v>
      </c>
      <c r="I1319">
        <f ca="1">User_Model_Calcs!A1319-Sat_Data!$B$5</f>
        <v>-3.0508819249465375</v>
      </c>
      <c r="J1319">
        <f ca="1">(Earth_Data!$B$1/SQRT(1-Earth_Data!$B$2^2*SIN(RADIANS(User_Model_Calcs!B1319))^2))*COS(RADIANS(User_Model_Calcs!B1319))</f>
        <v>5822.0287038433216</v>
      </c>
      <c r="K1319">
        <f ca="1">((Earth_Data!$B$1*(1-Earth_Data!$B$2^2))/SQRT(1-Earth_Data!$B$2^2*SIN(RADIANS(User_Model_Calcs!B1319))^2))*SIN(RADIANS(User_Model_Calcs!B1319))</f>
        <v>-2596.0030232550848</v>
      </c>
      <c r="L1319">
        <f t="shared" ca="1" si="203"/>
        <v>-24.031767413143946</v>
      </c>
      <c r="M1319">
        <f t="shared" ca="1" si="204"/>
        <v>6374.5784115598644</v>
      </c>
      <c r="N1319">
        <f ca="1">SQRT(User_Model_Calcs!M1319^2+Sat_Data!$B$3^2-2*User_Model_Calcs!M1319*Sat_Data!$B$3*COS(RADIANS(L1319))*COS(RADIANS(I1319)))</f>
        <v>36444.260768615532</v>
      </c>
      <c r="O1319">
        <f ca="1">DEGREES(ACOS(((Earth_Data!$B$1+Sat_Data!$B$2)/User_Model_Calcs!N1319)*SQRT(1-COS(RADIANS(User_Model_Calcs!I1319))^2*COS(RADIANS(User_Model_Calcs!B1319))^2)))</f>
        <v>61.502378246476468</v>
      </c>
      <c r="P1319">
        <f t="shared" ca="1" si="201"/>
        <v>7.4151094794153503</v>
      </c>
    </row>
    <row r="1320" spans="1:16" x14ac:dyDescent="0.25">
      <c r="A1320">
        <f t="shared" ca="1" si="205"/>
        <v>109.05128427863839</v>
      </c>
      <c r="B1320">
        <f t="shared" ca="1" si="206"/>
        <v>-24.501614211424226</v>
      </c>
      <c r="C1320" s="6">
        <v>20135.9375</v>
      </c>
      <c r="D1320">
        <f t="shared" ca="1" si="195"/>
        <v>1.2</v>
      </c>
      <c r="E1320" s="1">
        <v>0.65</v>
      </c>
      <c r="F1320">
        <v>19.899999999999999</v>
      </c>
      <c r="G1320">
        <f t="shared" ca="1" si="202"/>
        <v>46.089820015575185</v>
      </c>
      <c r="H1320">
        <f t="shared" ca="1" si="196"/>
        <v>23.227295419627332</v>
      </c>
      <c r="I1320">
        <f ca="1">User_Model_Calcs!A1320-Sat_Data!$B$5</f>
        <v>-0.94871572136160864</v>
      </c>
      <c r="J1320">
        <f ca="1">(Earth_Data!$B$1/SQRT(1-Earth_Data!$B$2^2*SIN(RADIANS(User_Model_Calcs!B1320))^2))*COS(RADIANS(User_Model_Calcs!B1320))</f>
        <v>5807.1299905549704</v>
      </c>
      <c r="K1320">
        <f ca="1">((Earth_Data!$B$1*(1-Earth_Data!$B$2^2))/SQRT(1-Earth_Data!$B$2^2*SIN(RADIANS(User_Model_Calcs!B1320))^2))*SIN(RADIANS(User_Model_Calcs!B1320))</f>
        <v>-2628.9411005275706</v>
      </c>
      <c r="L1320">
        <f t="shared" ca="1" si="203"/>
        <v>-24.35669961549581</v>
      </c>
      <c r="M1320">
        <f t="shared" ca="1" si="204"/>
        <v>6374.4874332957997</v>
      </c>
      <c r="N1320">
        <f ca="1">SQRT(User_Model_Calcs!M1320^2+Sat_Data!$B$3^2-2*User_Model_Calcs!M1320*Sat_Data!$B$3*COS(RADIANS(L1320))*COS(RADIANS(I1320)))</f>
        <v>36452.855017593232</v>
      </c>
      <c r="O1320">
        <f ca="1">DEGREES(ACOS(((Earth_Data!$B$1+Sat_Data!$B$2)/User_Model_Calcs!N1320)*SQRT(1-COS(RADIANS(User_Model_Calcs!I1320))^2*COS(RADIANS(User_Model_Calcs!B1320))^2)))</f>
        <v>61.313827535353454</v>
      </c>
      <c r="P1320">
        <f t="shared" ca="1" si="201"/>
        <v>2.2866059552705904</v>
      </c>
    </row>
    <row r="1321" spans="1:16" x14ac:dyDescent="0.25">
      <c r="A1321">
        <f t="shared" ca="1" si="205"/>
        <v>109.62899299291587</v>
      </c>
      <c r="B1321">
        <f t="shared" ca="1" si="206"/>
        <v>-22.095136673168582</v>
      </c>
      <c r="C1321" s="6">
        <v>20135.9375</v>
      </c>
      <c r="D1321">
        <f t="shared" ca="1" si="195"/>
        <v>3</v>
      </c>
      <c r="E1321" s="1">
        <v>0.65</v>
      </c>
      <c r="F1321">
        <v>19.899999999999999</v>
      </c>
      <c r="G1321">
        <f t="shared" ca="1" si="202"/>
        <v>54.048620189015942</v>
      </c>
      <c r="H1321">
        <f t="shared" ca="1" si="196"/>
        <v>19.533388651479189</v>
      </c>
      <c r="I1321">
        <f ca="1">User_Model_Calcs!A1321-Sat_Data!$B$5</f>
        <v>-0.37100700708413115</v>
      </c>
      <c r="J1321">
        <f ca="1">(Earth_Data!$B$1/SQRT(1-Earth_Data!$B$2^2*SIN(RADIANS(User_Model_Calcs!B1321))^2))*COS(RADIANS(User_Model_Calcs!B1321))</f>
        <v>5912.5337521416641</v>
      </c>
      <c r="K1321">
        <f ca="1">((Earth_Data!$B$1*(1-Earth_Data!$B$2^2))/SQRT(1-Earth_Data!$B$2^2*SIN(RADIANS(User_Model_Calcs!B1321))^2))*SIN(RADIANS(User_Model_Calcs!B1321))</f>
        <v>-2384.1779245110902</v>
      </c>
      <c r="L1321">
        <f t="shared" ca="1" si="203"/>
        <v>-21.961328648875295</v>
      </c>
      <c r="M1321">
        <f t="shared" ca="1" si="204"/>
        <v>6375.1360570532452</v>
      </c>
      <c r="N1321">
        <f ca="1">SQRT(User_Model_Calcs!M1321^2+Sat_Data!$B$3^2-2*User_Model_Calcs!M1321*Sat_Data!$B$3*COS(RADIANS(L1321))*COS(RADIANS(I1321)))</f>
        <v>36330.066236740298</v>
      </c>
      <c r="O1321">
        <f ca="1">DEGREES(ACOS(((Earth_Data!$B$1+Sat_Data!$B$2)/User_Model_Calcs!N1321)*SQRT(1-COS(RADIANS(User_Model_Calcs!I1321))^2*COS(RADIANS(User_Model_Calcs!B1321))^2)))</f>
        <v>64.112559234735343</v>
      </c>
      <c r="P1321">
        <f t="shared" ca="1" si="201"/>
        <v>0.98625513957820921</v>
      </c>
    </row>
    <row r="1322" spans="1:16" x14ac:dyDescent="0.25">
      <c r="A1322">
        <f t="shared" ca="1" si="205"/>
        <v>110.08591440439892</v>
      </c>
      <c r="B1322">
        <f t="shared" ca="1" si="206"/>
        <v>-25.044292683654643</v>
      </c>
      <c r="C1322" s="6">
        <v>20135.9375</v>
      </c>
      <c r="D1322">
        <f t="shared" ca="1" si="195"/>
        <v>1.2</v>
      </c>
      <c r="E1322" s="1">
        <v>0.65</v>
      </c>
      <c r="F1322">
        <v>19.899999999999999</v>
      </c>
      <c r="G1322">
        <f t="shared" ca="1" si="202"/>
        <v>46.089820015575185</v>
      </c>
      <c r="H1322">
        <f t="shared" ca="1" si="196"/>
        <v>14.227443697393385</v>
      </c>
      <c r="I1322">
        <f ca="1">User_Model_Calcs!A1322-Sat_Data!$B$5</f>
        <v>8.5914404398920396E-2</v>
      </c>
      <c r="J1322">
        <f ca="1">(Earth_Data!$B$1/SQRT(1-Earth_Data!$B$2^2*SIN(RADIANS(User_Model_Calcs!B1322))^2))*COS(RADIANS(User_Model_Calcs!B1322))</f>
        <v>5781.9416319791608</v>
      </c>
      <c r="K1322">
        <f ca="1">((Earth_Data!$B$1*(1-Earth_Data!$B$2^2))/SQRT(1-Earth_Data!$B$2^2*SIN(RADIANS(User_Model_Calcs!B1322))^2))*SIN(RADIANS(User_Model_Calcs!B1322))</f>
        <v>-2683.5213449090011</v>
      </c>
      <c r="L1322">
        <f t="shared" ca="1" si="203"/>
        <v>-24.897011097350116</v>
      </c>
      <c r="M1322">
        <f t="shared" ca="1" si="204"/>
        <v>6374.3341490853818</v>
      </c>
      <c r="N1322">
        <f ca="1">SQRT(User_Model_Calcs!M1322^2+Sat_Data!$B$3^2-2*User_Model_Calcs!M1322*Sat_Data!$B$3*COS(RADIANS(L1322))*COS(RADIANS(I1322)))</f>
        <v>36481.038815442764</v>
      </c>
      <c r="O1322">
        <f ca="1">DEGREES(ACOS(((Earth_Data!$B$1+Sat_Data!$B$2)/User_Model_Calcs!N1322)*SQRT(1-COS(RADIANS(User_Model_Calcs!I1322))^2*COS(RADIANS(User_Model_Calcs!B1322))^2)))</f>
        <v>60.707594132476707</v>
      </c>
      <c r="P1322">
        <f t="shared" ca="1" si="201"/>
        <v>0.20295370222504497</v>
      </c>
    </row>
    <row r="1323" spans="1:16" x14ac:dyDescent="0.25">
      <c r="A1323">
        <f t="shared" ca="1" si="205"/>
        <v>109.23498972066363</v>
      </c>
      <c r="B1323">
        <f t="shared" ca="1" si="206"/>
        <v>-22.084317367851781</v>
      </c>
      <c r="C1323" s="6">
        <v>20135.9375</v>
      </c>
      <c r="D1323">
        <f t="shared" ref="D1323:D1386" ca="1" si="207">CHOOSE(RANDBETWEEN(1,3),0.75,1.2,3)</f>
        <v>1.2</v>
      </c>
      <c r="E1323" s="1">
        <v>0.65</v>
      </c>
      <c r="F1323">
        <v>19.899999999999999</v>
      </c>
      <c r="G1323">
        <f t="shared" ca="1" si="202"/>
        <v>46.089820015575185</v>
      </c>
      <c r="H1323">
        <f t="shared" ref="H1323:H1386" ca="1" si="208">RAND()*(24-14)+14</f>
        <v>21.718947051662386</v>
      </c>
      <c r="I1323">
        <f ca="1">User_Model_Calcs!A1323-Sat_Data!$B$5</f>
        <v>-0.76501027933636578</v>
      </c>
      <c r="J1323">
        <f ca="1">(Earth_Data!$B$1/SQRT(1-Earth_Data!$B$2^2*SIN(RADIANS(User_Model_Calcs!B1323))^2))*COS(RADIANS(User_Model_Calcs!B1323))</f>
        <v>5912.984284145914</v>
      </c>
      <c r="K1323">
        <f ca="1">((Earth_Data!$B$1*(1-Earth_Data!$B$2^2))/SQRT(1-Earth_Data!$B$2^2*SIN(RADIANS(User_Model_Calcs!B1323))^2))*SIN(RADIANS(User_Model_Calcs!B1323))</f>
        <v>-2383.0678270320418</v>
      </c>
      <c r="L1323">
        <f t="shared" ca="1" si="203"/>
        <v>-21.950561454390904</v>
      </c>
      <c r="M1323">
        <f t="shared" ca="1" si="204"/>
        <v>6375.1388543930389</v>
      </c>
      <c r="N1323">
        <f ca="1">SQRT(User_Model_Calcs!M1323^2+Sat_Data!$B$3^2-2*User_Model_Calcs!M1323*Sat_Data!$B$3*COS(RADIANS(L1323))*COS(RADIANS(I1323)))</f>
        <v>36330.01168476302</v>
      </c>
      <c r="O1323">
        <f ca="1">DEGREES(ACOS(((Earth_Data!$B$1+Sat_Data!$B$2)/User_Model_Calcs!N1323)*SQRT(1-COS(RADIANS(User_Model_Calcs!I1323))^2*COS(RADIANS(User_Model_Calcs!B1323))^2)))</f>
        <v>64.11394490104766</v>
      </c>
      <c r="P1323">
        <f t="shared" ca="1" si="201"/>
        <v>2.0340266709855386</v>
      </c>
    </row>
    <row r="1324" spans="1:16" x14ac:dyDescent="0.25">
      <c r="A1324">
        <f t="shared" ca="1" si="205"/>
        <v>107.50535672134573</v>
      </c>
      <c r="B1324">
        <f t="shared" ca="1" si="206"/>
        <v>-25.55955165806057</v>
      </c>
      <c r="C1324" s="6">
        <v>20135.9375</v>
      </c>
      <c r="D1324">
        <f t="shared" ca="1" si="207"/>
        <v>1.2</v>
      </c>
      <c r="E1324" s="1">
        <v>0.65</v>
      </c>
      <c r="F1324">
        <v>19.899999999999999</v>
      </c>
      <c r="G1324">
        <f t="shared" ca="1" si="202"/>
        <v>46.089820015575185</v>
      </c>
      <c r="H1324">
        <f t="shared" ca="1" si="208"/>
        <v>23.016707733576567</v>
      </c>
      <c r="I1324">
        <f ca="1">User_Model_Calcs!A1324-Sat_Data!$B$5</f>
        <v>-2.4946432786542658</v>
      </c>
      <c r="J1324">
        <f ca="1">(Earth_Data!$B$1/SQRT(1-Earth_Data!$B$2^2*SIN(RADIANS(User_Model_Calcs!B1324))^2))*COS(RADIANS(User_Model_Calcs!B1324))</f>
        <v>5757.5467891076905</v>
      </c>
      <c r="K1324">
        <f ca="1">((Earth_Data!$B$1*(1-Earth_Data!$B$2^2))/SQRT(1-Earth_Data!$B$2^2*SIN(RADIANS(User_Model_Calcs!B1324))^2))*SIN(RADIANS(User_Model_Calcs!B1324))</f>
        <v>-2735.1245462258689</v>
      </c>
      <c r="L1324">
        <f t="shared" ca="1" si="203"/>
        <v>-25.410071258463169</v>
      </c>
      <c r="M1324">
        <f t="shared" ca="1" si="204"/>
        <v>6374.1863254953205</v>
      </c>
      <c r="N1324">
        <f ca="1">SQRT(User_Model_Calcs!M1324^2+Sat_Data!$B$3^2-2*User_Model_Calcs!M1324*Sat_Data!$B$3*COS(RADIANS(L1324))*COS(RADIANS(I1324)))</f>
        <v>36515.490807345952</v>
      </c>
      <c r="O1324">
        <f ca="1">DEGREES(ACOS(((Earth_Data!$B$1+Sat_Data!$B$2)/User_Model_Calcs!N1324)*SQRT(1-COS(RADIANS(User_Model_Calcs!I1324))^2*COS(RADIANS(User_Model_Calcs!B1324))^2)))</f>
        <v>59.983484227144956</v>
      </c>
      <c r="P1324">
        <f t="shared" ca="1" si="201"/>
        <v>5.7661230198773294</v>
      </c>
    </row>
    <row r="1325" spans="1:16" x14ac:dyDescent="0.25">
      <c r="A1325">
        <f t="shared" ca="1" si="205"/>
        <v>106.85721115251157</v>
      </c>
      <c r="B1325">
        <f t="shared" ca="1" si="206"/>
        <v>-21.083667721811764</v>
      </c>
      <c r="C1325" s="6">
        <v>20135.9375</v>
      </c>
      <c r="D1325">
        <f t="shared" ca="1" si="207"/>
        <v>3</v>
      </c>
      <c r="E1325" s="1">
        <v>0.65</v>
      </c>
      <c r="F1325">
        <v>19.899999999999999</v>
      </c>
      <c r="G1325">
        <f t="shared" ca="1" si="202"/>
        <v>54.048620189015942</v>
      </c>
      <c r="H1325">
        <f t="shared" ca="1" si="208"/>
        <v>20.022542482508904</v>
      </c>
      <c r="I1325">
        <f ca="1">User_Model_Calcs!A1325-Sat_Data!$B$5</f>
        <v>-3.1427888474884327</v>
      </c>
      <c r="J1325">
        <f ca="1">(Earth_Data!$B$1/SQRT(1-Earth_Data!$B$2^2*SIN(RADIANS(User_Model_Calcs!B1325))^2))*COS(RADIANS(User_Model_Calcs!B1325))</f>
        <v>5953.7419854875843</v>
      </c>
      <c r="K1325">
        <f ca="1">((Earth_Data!$B$1*(1-Earth_Data!$B$2^2))/SQRT(1-Earth_Data!$B$2^2*SIN(RADIANS(User_Model_Calcs!B1325))^2))*SIN(RADIANS(User_Model_Calcs!B1325))</f>
        <v>-2280.0415904429733</v>
      </c>
      <c r="L1325">
        <f t="shared" ca="1" si="203"/>
        <v>-20.954812299326683</v>
      </c>
      <c r="M1325">
        <f t="shared" ca="1" si="204"/>
        <v>6375.3927944799898</v>
      </c>
      <c r="N1325">
        <f ca="1">SQRT(User_Model_Calcs!M1325^2+Sat_Data!$B$3^2-2*User_Model_Calcs!M1325*Sat_Data!$B$3*COS(RADIANS(L1325))*COS(RADIANS(I1325)))</f>
        <v>36292.51469350855</v>
      </c>
      <c r="O1325">
        <f ca="1">DEGREES(ACOS(((Earth_Data!$B$1+Sat_Data!$B$2)/User_Model_Calcs!N1325)*SQRT(1-COS(RADIANS(User_Model_Calcs!I1325))^2*COS(RADIANS(User_Model_Calcs!B1325))^2)))</f>
        <v>65.030565257717228</v>
      </c>
      <c r="P1325">
        <f t="shared" ca="1" si="201"/>
        <v>8.678293890347561</v>
      </c>
    </row>
    <row r="1326" spans="1:16" x14ac:dyDescent="0.25">
      <c r="A1326">
        <f t="shared" ca="1" si="205"/>
        <v>110.38286167308361</v>
      </c>
      <c r="B1326">
        <f t="shared" ca="1" si="206"/>
        <v>-24.962581257769486</v>
      </c>
      <c r="C1326" s="6">
        <v>20135.9375</v>
      </c>
      <c r="D1326">
        <f t="shared" ca="1" si="207"/>
        <v>1.2</v>
      </c>
      <c r="E1326" s="1">
        <v>0.65</v>
      </c>
      <c r="F1326">
        <v>19.899999999999999</v>
      </c>
      <c r="G1326">
        <f t="shared" ca="1" si="202"/>
        <v>46.089820015575185</v>
      </c>
      <c r="H1326">
        <f t="shared" ca="1" si="208"/>
        <v>22.148884700252374</v>
      </c>
      <c r="I1326">
        <f ca="1">User_Model_Calcs!A1326-Sat_Data!$B$5</f>
        <v>0.3828616730836103</v>
      </c>
      <c r="J1326">
        <f ca="1">(Earth_Data!$B$1/SQRT(1-Earth_Data!$B$2^2*SIN(RADIANS(User_Model_Calcs!B1326))^2))*COS(RADIANS(User_Model_Calcs!B1326))</f>
        <v>5785.767418307345</v>
      </c>
      <c r="K1326">
        <f ca="1">((Earth_Data!$B$1*(1-Earth_Data!$B$2^2))/SQRT(1-Earth_Data!$B$2^2*SIN(RADIANS(User_Model_Calcs!B1326))^2))*SIN(RADIANS(User_Model_Calcs!B1326))</f>
        <v>-2675.3182044383552</v>
      </c>
      <c r="L1326">
        <f t="shared" ca="1" si="203"/>
        <v>-24.815652733478284</v>
      </c>
      <c r="M1326">
        <f t="shared" ca="1" si="204"/>
        <v>6374.3573882977498</v>
      </c>
      <c r="N1326">
        <f ca="1">SQRT(User_Model_Calcs!M1326^2+Sat_Data!$B$3^2-2*User_Model_Calcs!M1326*Sat_Data!$B$3*COS(RADIANS(L1326))*COS(RADIANS(I1326)))</f>
        <v>36476.762630850477</v>
      </c>
      <c r="O1326">
        <f ca="1">DEGREES(ACOS(((Earth_Data!$B$1+Sat_Data!$B$2)/User_Model_Calcs!N1326)*SQRT(1-COS(RADIANS(User_Model_Calcs!I1326))^2*COS(RADIANS(User_Model_Calcs!B1326))^2)))</f>
        <v>60.798799204621766</v>
      </c>
      <c r="P1326">
        <f t="shared" ca="1" si="201"/>
        <v>0.90713635238865475</v>
      </c>
    </row>
    <row r="1327" spans="1:16" x14ac:dyDescent="0.25">
      <c r="A1327">
        <f t="shared" ca="1" si="205"/>
        <v>110.10355457072014</v>
      </c>
      <c r="B1327">
        <f t="shared" ca="1" si="206"/>
        <v>-25.02533150331039</v>
      </c>
      <c r="C1327" s="6">
        <v>20135.9375</v>
      </c>
      <c r="D1327">
        <f t="shared" ca="1" si="207"/>
        <v>0.75</v>
      </c>
      <c r="E1327" s="1">
        <v>0.65</v>
      </c>
      <c r="F1327">
        <v>19.899999999999999</v>
      </c>
      <c r="G1327">
        <f t="shared" ca="1" si="202"/>
        <v>42.007420362456692</v>
      </c>
      <c r="H1327">
        <f t="shared" ca="1" si="208"/>
        <v>14.356296338373772</v>
      </c>
      <c r="I1327">
        <f ca="1">User_Model_Calcs!A1327-Sat_Data!$B$5</f>
        <v>0.10355457072013508</v>
      </c>
      <c r="J1327">
        <f ca="1">(Earth_Data!$B$1/SQRT(1-Earth_Data!$B$2^2*SIN(RADIANS(User_Model_Calcs!B1327))^2))*COS(RADIANS(User_Model_Calcs!B1327))</f>
        <v>5782.8304538193706</v>
      </c>
      <c r="K1327">
        <f ca="1">((Earth_Data!$B$1*(1-Earth_Data!$B$2^2))/SQRT(1-Earth_Data!$B$2^2*SIN(RADIANS(User_Model_Calcs!B1327))^2))*SIN(RADIANS(User_Model_Calcs!B1327))</f>
        <v>-2681.6182799972803</v>
      </c>
      <c r="L1327">
        <f t="shared" ca="1" si="203"/>
        <v>-24.878131739269552</v>
      </c>
      <c r="M1327">
        <f t="shared" ca="1" si="204"/>
        <v>6374.339546748065</v>
      </c>
      <c r="N1327">
        <f ca="1">SQRT(User_Model_Calcs!M1327^2+Sat_Data!$B$3^2-2*User_Model_Calcs!M1327*Sat_Data!$B$3*COS(RADIANS(L1327))*COS(RADIANS(I1327)))</f>
        <v>36480.01586318577</v>
      </c>
      <c r="O1327">
        <f ca="1">DEGREES(ACOS(((Earth_Data!$B$1+Sat_Data!$B$2)/User_Model_Calcs!N1327)*SQRT(1-COS(RADIANS(User_Model_Calcs!I1327))^2*COS(RADIANS(User_Model_Calcs!B1327))^2)))</f>
        <v>60.729383177529989</v>
      </c>
      <c r="P1327">
        <f t="shared" ca="1" si="201"/>
        <v>0.24479769003491389</v>
      </c>
    </row>
    <row r="1328" spans="1:16" x14ac:dyDescent="0.25">
      <c r="A1328">
        <f t="shared" ca="1" si="205"/>
        <v>109.98037801088428</v>
      </c>
      <c r="B1328">
        <f t="shared" ca="1" si="206"/>
        <v>-23.061718890378689</v>
      </c>
      <c r="C1328" s="6">
        <v>20135.9375</v>
      </c>
      <c r="D1328">
        <f t="shared" ca="1" si="207"/>
        <v>1.2</v>
      </c>
      <c r="E1328" s="1">
        <v>0.65</v>
      </c>
      <c r="F1328">
        <v>19.899999999999999</v>
      </c>
      <c r="G1328">
        <f t="shared" ca="1" si="202"/>
        <v>46.089820015575185</v>
      </c>
      <c r="H1328">
        <f t="shared" ca="1" si="208"/>
        <v>22.872005788267494</v>
      </c>
      <c r="I1328">
        <f ca="1">User_Model_Calcs!A1328-Sat_Data!$B$5</f>
        <v>-1.9621989115719884E-2</v>
      </c>
      <c r="J1328">
        <f ca="1">(Earth_Data!$B$1/SQRT(1-Earth_Data!$B$2^2*SIN(RADIANS(User_Model_Calcs!B1328))^2))*COS(RADIANS(User_Model_Calcs!B1328))</f>
        <v>5871.4373849695648</v>
      </c>
      <c r="K1328">
        <f ca="1">((Earth_Data!$B$1*(1-Earth_Data!$B$2^2))/SQRT(1-Earth_Data!$B$2^2*SIN(RADIANS(User_Model_Calcs!B1328))^2))*SIN(RADIANS(User_Model_Calcs!B1328))</f>
        <v>-2483.0104253783402</v>
      </c>
      <c r="L1328">
        <f t="shared" ca="1" si="203"/>
        <v>-22.923332690158322</v>
      </c>
      <c r="M1328">
        <f t="shared" ca="1" si="204"/>
        <v>6374.881782288654</v>
      </c>
      <c r="N1328">
        <f ca="1">SQRT(User_Model_Calcs!M1328^2+Sat_Data!$B$3^2-2*User_Model_Calcs!M1328*Sat_Data!$B$3*COS(RADIANS(L1328))*COS(RADIANS(I1328)))</f>
        <v>36377.542975179327</v>
      </c>
      <c r="O1328">
        <f ca="1">DEGREES(ACOS(((Earth_Data!$B$1+Sat_Data!$B$2)/User_Model_Calcs!N1328)*SQRT(1-COS(RADIANS(User_Model_Calcs!I1328))^2*COS(RADIANS(User_Model_Calcs!B1328))^2)))</f>
        <v>62.997193940878319</v>
      </c>
      <c r="P1328">
        <f t="shared" ca="1" si="201"/>
        <v>5.0091548261859943E-2</v>
      </c>
    </row>
    <row r="1329" spans="1:16" x14ac:dyDescent="0.25">
      <c r="A1329">
        <f t="shared" ca="1" si="205"/>
        <v>107.13576868757328</v>
      </c>
      <c r="B1329">
        <f t="shared" ca="1" si="206"/>
        <v>-22.478449836559442</v>
      </c>
      <c r="C1329" s="6">
        <v>20135.9375</v>
      </c>
      <c r="D1329">
        <f t="shared" ca="1" si="207"/>
        <v>0.75</v>
      </c>
      <c r="E1329" s="1">
        <v>0.65</v>
      </c>
      <c r="F1329">
        <v>19.899999999999999</v>
      </c>
      <c r="G1329">
        <f t="shared" ca="1" si="202"/>
        <v>42.007420362456692</v>
      </c>
      <c r="H1329">
        <f t="shared" ca="1" si="208"/>
        <v>14.45995355006929</v>
      </c>
      <c r="I1329">
        <f ca="1">User_Model_Calcs!A1329-Sat_Data!$B$5</f>
        <v>-2.8642313124267247</v>
      </c>
      <c r="J1329">
        <f ca="1">(Earth_Data!$B$1/SQRT(1-Earth_Data!$B$2^2*SIN(RADIANS(User_Model_Calcs!B1329))^2))*COS(RADIANS(User_Model_Calcs!B1329))</f>
        <v>5896.4364834258768</v>
      </c>
      <c r="K1329">
        <f ca="1">((Earth_Data!$B$1*(1-Earth_Data!$B$2^2))/SQRT(1-Earth_Data!$B$2^2*SIN(RADIANS(User_Model_Calcs!B1329))^2))*SIN(RADIANS(User_Model_Calcs!B1329))</f>
        <v>-2423.4529020582631</v>
      </c>
      <c r="L1329">
        <f t="shared" ca="1" si="203"/>
        <v>-22.342807878716545</v>
      </c>
      <c r="M1329">
        <f t="shared" ca="1" si="204"/>
        <v>6375.0362486475588</v>
      </c>
      <c r="N1329">
        <f ca="1">SQRT(User_Model_Calcs!M1329^2+Sat_Data!$B$3^2-2*User_Model_Calcs!M1329*Sat_Data!$B$3*COS(RADIANS(L1329))*COS(RADIANS(I1329)))</f>
        <v>36357.126074994383</v>
      </c>
      <c r="O1329">
        <f ca="1">DEGREES(ACOS(((Earth_Data!$B$1+Sat_Data!$B$2)/User_Model_Calcs!N1329)*SQRT(1-COS(RADIANS(User_Model_Calcs!I1329))^2*COS(RADIANS(User_Model_Calcs!B1329))^2)))</f>
        <v>63.472658439681709</v>
      </c>
      <c r="P1329">
        <f t="shared" ca="1" si="201"/>
        <v>7.4552846434178255</v>
      </c>
    </row>
    <row r="1330" spans="1:16" x14ac:dyDescent="0.25">
      <c r="A1330">
        <f t="shared" ca="1" si="205"/>
        <v>108.45921028515703</v>
      </c>
      <c r="B1330">
        <f t="shared" ca="1" si="206"/>
        <v>-21.076103615138805</v>
      </c>
      <c r="C1330" s="6">
        <v>20135.9375</v>
      </c>
      <c r="D1330">
        <f t="shared" ca="1" si="207"/>
        <v>3</v>
      </c>
      <c r="E1330" s="1">
        <v>0.65</v>
      </c>
      <c r="F1330">
        <v>19.899999999999999</v>
      </c>
      <c r="G1330">
        <f t="shared" ca="1" si="202"/>
        <v>54.048620189015942</v>
      </c>
      <c r="H1330">
        <f t="shared" ca="1" si="208"/>
        <v>20.880414150827384</v>
      </c>
      <c r="I1330">
        <f ca="1">User_Model_Calcs!A1330-Sat_Data!$B$5</f>
        <v>-1.5407897148429726</v>
      </c>
      <c r="J1330">
        <f ca="1">(Earth_Data!$B$1/SQRT(1-Earth_Data!$B$2^2*SIN(RADIANS(User_Model_Calcs!B1330))^2))*COS(RADIANS(User_Model_Calcs!B1330))</f>
        <v>5954.043202586563</v>
      </c>
      <c r="K1330">
        <f ca="1">((Earth_Data!$B$1*(1-Earth_Data!$B$2^2))/SQRT(1-Earth_Data!$B$2^2*SIN(RADIANS(User_Model_Calcs!B1330))^2))*SIN(RADIANS(User_Model_Calcs!B1330))</f>
        <v>-2279.2601513886129</v>
      </c>
      <c r="L1330">
        <f t="shared" ca="1" si="203"/>
        <v>-20.947285838232652</v>
      </c>
      <c r="M1330">
        <f t="shared" ca="1" si="204"/>
        <v>6375.3946776631246</v>
      </c>
      <c r="N1330">
        <f ca="1">SQRT(User_Model_Calcs!M1330^2+Sat_Data!$B$3^2-2*User_Model_Calcs!M1330*Sat_Data!$B$3*COS(RADIANS(L1330))*COS(RADIANS(I1330)))</f>
        <v>36284.262100308079</v>
      </c>
      <c r="O1330">
        <f ca="1">DEGREES(ACOS(((Earth_Data!$B$1+Sat_Data!$B$2)/User_Model_Calcs!N1330)*SQRT(1-COS(RADIANS(User_Model_Calcs!I1330))^2*COS(RADIANS(User_Model_Calcs!B1330))^2)))</f>
        <v>65.234961427738099</v>
      </c>
      <c r="P1330">
        <f t="shared" ca="1" si="201"/>
        <v>4.2777080786996473</v>
      </c>
    </row>
    <row r="1331" spans="1:16" x14ac:dyDescent="0.25">
      <c r="A1331">
        <f t="shared" ca="1" si="205"/>
        <v>108.90965476252563</v>
      </c>
      <c r="B1331">
        <f t="shared" ca="1" si="206"/>
        <v>-20.707770825206886</v>
      </c>
      <c r="C1331" s="6">
        <v>20135.9375</v>
      </c>
      <c r="D1331">
        <f t="shared" ca="1" si="207"/>
        <v>3</v>
      </c>
      <c r="E1331" s="1">
        <v>0.65</v>
      </c>
      <c r="F1331">
        <v>19.899999999999999</v>
      </c>
      <c r="G1331">
        <f t="shared" ca="1" si="202"/>
        <v>54.048620189015942</v>
      </c>
      <c r="H1331">
        <f t="shared" ca="1" si="208"/>
        <v>22.311307893448006</v>
      </c>
      <c r="I1331">
        <f ca="1">User_Model_Calcs!A1331-Sat_Data!$B$5</f>
        <v>-1.0903452374743665</v>
      </c>
      <c r="J1331">
        <f ca="1">(Earth_Data!$B$1/SQRT(1-Earth_Data!$B$2^2*SIN(RADIANS(User_Model_Calcs!B1331))^2))*COS(RADIANS(User_Model_Calcs!B1331))</f>
        <v>5968.5856681693112</v>
      </c>
      <c r="K1331">
        <f ca="1">((Earth_Data!$B$1*(1-Earth_Data!$B$2^2))/SQRT(1-Earth_Data!$B$2^2*SIN(RADIANS(User_Model_Calcs!B1331))^2))*SIN(RADIANS(User_Model_Calcs!B1331))</f>
        <v>-2241.161114656622</v>
      </c>
      <c r="L1331">
        <f t="shared" ca="1" si="203"/>
        <v>-20.580796927340458</v>
      </c>
      <c r="M1331">
        <f t="shared" ca="1" si="204"/>
        <v>6375.4857085656631</v>
      </c>
      <c r="N1331">
        <f ca="1">SQRT(User_Model_Calcs!M1331^2+Sat_Data!$B$3^2-2*User_Model_Calcs!M1331*Sat_Data!$B$3*COS(RADIANS(L1331))*COS(RADIANS(I1331)))</f>
        <v>36266.128706499883</v>
      </c>
      <c r="O1331">
        <f ca="1">DEGREES(ACOS(((Earth_Data!$B$1+Sat_Data!$B$2)/User_Model_Calcs!N1331)*SQRT(1-COS(RADIANS(User_Model_Calcs!I1331))^2*COS(RADIANS(User_Model_Calcs!B1331))^2)))</f>
        <v>65.692793991671167</v>
      </c>
      <c r="P1331">
        <f t="shared" ca="1" si="201"/>
        <v>3.0809399569769913</v>
      </c>
    </row>
    <row r="1332" spans="1:16" x14ac:dyDescent="0.25">
      <c r="A1332">
        <f t="shared" ca="1" si="205"/>
        <v>109.89464628076884</v>
      </c>
      <c r="B1332">
        <f t="shared" ca="1" si="206"/>
        <v>-24.171092525824726</v>
      </c>
      <c r="C1332" s="6">
        <v>20135.9375</v>
      </c>
      <c r="D1332">
        <f t="shared" ca="1" si="207"/>
        <v>3</v>
      </c>
      <c r="E1332" s="1">
        <v>0.65</v>
      </c>
      <c r="F1332">
        <v>19.899999999999999</v>
      </c>
      <c r="G1332">
        <f t="shared" ca="1" si="202"/>
        <v>54.048620189015942</v>
      </c>
      <c r="H1332">
        <f t="shared" ca="1" si="208"/>
        <v>15.058818550161734</v>
      </c>
      <c r="I1332">
        <f ca="1">User_Model_Calcs!A1332-Sat_Data!$B$5</f>
        <v>-0.10535371923116088</v>
      </c>
      <c r="J1332">
        <f ca="1">(Earth_Data!$B$1/SQRT(1-Earth_Data!$B$2^2*SIN(RADIANS(User_Model_Calcs!B1332))^2))*COS(RADIANS(User_Model_Calcs!B1332))</f>
        <v>5822.2165225573444</v>
      </c>
      <c r="K1332">
        <f ca="1">((Earth_Data!$B$1*(1-Earth_Data!$B$2^2))/SQRT(1-Earth_Data!$B$2^2*SIN(RADIANS(User_Model_Calcs!B1332))^2))*SIN(RADIANS(User_Model_Calcs!B1332))</f>
        <v>-2595.5845835826503</v>
      </c>
      <c r="L1332">
        <f t="shared" ca="1" si="203"/>
        <v>-24.027644926850527</v>
      </c>
      <c r="M1332">
        <f t="shared" ca="1" si="204"/>
        <v>6374.5795599452404</v>
      </c>
      <c r="N1332">
        <f ca="1">SQRT(User_Model_Calcs!M1332^2+Sat_Data!$B$3^2-2*User_Model_Calcs!M1332*Sat_Data!$B$3*COS(RADIANS(L1332))*COS(RADIANS(I1332)))</f>
        <v>36434.506877215419</v>
      </c>
      <c r="O1332">
        <f ca="1">DEGREES(ACOS(((Earth_Data!$B$1+Sat_Data!$B$2)/User_Model_Calcs!N1332)*SQRT(1-COS(RADIANS(User_Model_Calcs!I1332))^2*COS(RADIANS(User_Model_Calcs!B1332))^2)))</f>
        <v>61.714963923366561</v>
      </c>
      <c r="P1332">
        <f t="shared" ca="1" si="201"/>
        <v>0.25729598039545781</v>
      </c>
    </row>
    <row r="1333" spans="1:16" x14ac:dyDescent="0.25">
      <c r="A1333">
        <f t="shared" ca="1" si="205"/>
        <v>107.5528852220971</v>
      </c>
      <c r="B1333">
        <f t="shared" ca="1" si="206"/>
        <v>-22.639059412791305</v>
      </c>
      <c r="C1333" s="6">
        <v>20135.9375</v>
      </c>
      <c r="D1333">
        <f t="shared" ca="1" si="207"/>
        <v>1.2</v>
      </c>
      <c r="E1333" s="1">
        <v>0.65</v>
      </c>
      <c r="F1333">
        <v>19.899999999999999</v>
      </c>
      <c r="G1333">
        <f t="shared" ca="1" si="202"/>
        <v>46.089820015575185</v>
      </c>
      <c r="H1333">
        <f t="shared" ca="1" si="208"/>
        <v>17.839298418341819</v>
      </c>
      <c r="I1333">
        <f ca="1">User_Model_Calcs!A1333-Sat_Data!$B$5</f>
        <v>-2.4471147779028968</v>
      </c>
      <c r="J1333">
        <f ca="1">(Earth_Data!$B$1/SQRT(1-Earth_Data!$B$2^2*SIN(RADIANS(User_Model_Calcs!B1333))^2))*COS(RADIANS(User_Model_Calcs!B1333))</f>
        <v>5889.6133953315448</v>
      </c>
      <c r="K1333">
        <f ca="1">((Earth_Data!$B$1*(1-Earth_Data!$B$2^2))/SQRT(1-Earth_Data!$B$2^2*SIN(RADIANS(User_Model_Calcs!B1333))^2))*SIN(RADIANS(User_Model_Calcs!B1333))</f>
        <v>-2439.8776343866193</v>
      </c>
      <c r="L1333">
        <f t="shared" ca="1" si="203"/>
        <v>-22.502656179222345</v>
      </c>
      <c r="M1333">
        <f t="shared" ca="1" si="204"/>
        <v>6374.9940248794601</v>
      </c>
      <c r="N1333">
        <f ca="1">SQRT(User_Model_Calcs!M1333^2+Sat_Data!$B$3^2-2*User_Model_Calcs!M1333*Sat_Data!$B$3*COS(RADIANS(L1333))*COS(RADIANS(I1333)))</f>
        <v>36362.717300125194</v>
      </c>
      <c r="O1333">
        <f ca="1">DEGREES(ACOS(((Earth_Data!$B$1+Sat_Data!$B$2)/User_Model_Calcs!N1333)*SQRT(1-COS(RADIANS(User_Model_Calcs!I1333))^2*COS(RADIANS(User_Model_Calcs!B1333))^2)))</f>
        <v>63.341640193882135</v>
      </c>
      <c r="P1333">
        <f t="shared" ca="1" si="201"/>
        <v>6.335310040167907</v>
      </c>
    </row>
    <row r="1334" spans="1:16" x14ac:dyDescent="0.25">
      <c r="A1334">
        <f t="shared" ca="1" si="205"/>
        <v>109.41028888940447</v>
      </c>
      <c r="B1334">
        <f t="shared" ca="1" si="206"/>
        <v>-25.278408118877294</v>
      </c>
      <c r="C1334" s="6">
        <v>20135.9375</v>
      </c>
      <c r="D1334">
        <f t="shared" ca="1" si="207"/>
        <v>0.75</v>
      </c>
      <c r="E1334" s="1">
        <v>0.65</v>
      </c>
      <c r="F1334">
        <v>19.899999999999999</v>
      </c>
      <c r="G1334">
        <f t="shared" ca="1" si="202"/>
        <v>42.007420362456692</v>
      </c>
      <c r="H1334">
        <f t="shared" ca="1" si="208"/>
        <v>14.416143693039416</v>
      </c>
      <c r="I1334">
        <f ca="1">User_Model_Calcs!A1334-Sat_Data!$B$5</f>
        <v>-0.58971111059553039</v>
      </c>
      <c r="J1334">
        <f ca="1">(Earth_Data!$B$1/SQRT(1-Earth_Data!$B$2^2*SIN(RADIANS(User_Model_Calcs!B1334))^2))*COS(RADIANS(User_Model_Calcs!B1334))</f>
        <v>5770.9152190095892</v>
      </c>
      <c r="K1334">
        <f ca="1">((Earth_Data!$B$1*(1-Earth_Data!$B$2^2))/SQRT(1-Earth_Data!$B$2^2*SIN(RADIANS(User_Model_Calcs!B1334))^2))*SIN(RADIANS(User_Model_Calcs!B1334))</f>
        <v>-2706.994752160218</v>
      </c>
      <c r="L1334">
        <f t="shared" ca="1" si="203"/>
        <v>-25.130121558770856</v>
      </c>
      <c r="M1334">
        <f t="shared" ca="1" si="204"/>
        <v>6374.2672561808586</v>
      </c>
      <c r="N1334">
        <f ca="1">SQRT(User_Model_Calcs!M1334^2+Sat_Data!$B$3^2-2*User_Model_Calcs!M1334*Sat_Data!$B$3*COS(RADIANS(L1334))*COS(RADIANS(I1334)))</f>
        <v>36494.114685289125</v>
      </c>
      <c r="O1334">
        <f ca="1">DEGREES(ACOS(((Earth_Data!$B$1+Sat_Data!$B$2)/User_Model_Calcs!N1334)*SQRT(1-COS(RADIANS(User_Model_Calcs!I1334))^2*COS(RADIANS(User_Model_Calcs!B1334))^2)))</f>
        <v>60.430484444615836</v>
      </c>
      <c r="P1334">
        <f t="shared" ca="1" si="201"/>
        <v>1.3807824614967399</v>
      </c>
    </row>
    <row r="1335" spans="1:16" x14ac:dyDescent="0.25">
      <c r="A1335">
        <f t="shared" ca="1" si="205"/>
        <v>105.99347501451221</v>
      </c>
      <c r="B1335">
        <f t="shared" ca="1" si="206"/>
        <v>-24.736696920018229</v>
      </c>
      <c r="C1335" s="6">
        <v>20135.9375</v>
      </c>
      <c r="D1335">
        <f t="shared" ca="1" si="207"/>
        <v>3</v>
      </c>
      <c r="E1335" s="1">
        <v>0.65</v>
      </c>
      <c r="F1335">
        <v>19.899999999999999</v>
      </c>
      <c r="G1335">
        <f t="shared" ca="1" si="202"/>
        <v>54.048620189015942</v>
      </c>
      <c r="H1335">
        <f t="shared" ca="1" si="208"/>
        <v>21.991465847674561</v>
      </c>
      <c r="I1335">
        <f ca="1">User_Model_Calcs!A1335-Sat_Data!$B$5</f>
        <v>-4.0065249854877862</v>
      </c>
      <c r="J1335">
        <f ca="1">(Earth_Data!$B$1/SQRT(1-Earth_Data!$B$2^2*SIN(RADIANS(User_Model_Calcs!B1335))^2))*COS(RADIANS(User_Model_Calcs!B1335))</f>
        <v>5796.282349897986</v>
      </c>
      <c r="K1335">
        <f ca="1">((Earth_Data!$B$1*(1-Earth_Data!$B$2^2))/SQRT(1-Earth_Data!$B$2^2*SIN(RADIANS(User_Model_Calcs!B1335))^2))*SIN(RADIANS(User_Model_Calcs!B1335))</f>
        <v>-2652.6134889183199</v>
      </c>
      <c r="L1335">
        <f t="shared" ca="1" si="203"/>
        <v>-24.590750576221801</v>
      </c>
      <c r="M1335">
        <f t="shared" ca="1" si="204"/>
        <v>6374.4213385475505</v>
      </c>
      <c r="N1335">
        <f ca="1">SQRT(User_Model_Calcs!M1335^2+Sat_Data!$B$3^2-2*User_Model_Calcs!M1335*Sat_Data!$B$3*COS(RADIANS(L1335))*COS(RADIANS(I1335)))</f>
        <v>36480.844064463083</v>
      </c>
      <c r="O1335">
        <f ca="1">DEGREES(ACOS(((Earth_Data!$B$1+Sat_Data!$B$2)/User_Model_Calcs!N1335)*SQRT(1-COS(RADIANS(User_Model_Calcs!I1335))^2*COS(RADIANS(User_Model_Calcs!B1335))^2)))</f>
        <v>60.714072004810433</v>
      </c>
      <c r="P1335">
        <f t="shared" ca="1" si="201"/>
        <v>9.5022544730253209</v>
      </c>
    </row>
    <row r="1336" spans="1:16" x14ac:dyDescent="0.25">
      <c r="A1336">
        <f t="shared" ca="1" si="205"/>
        <v>109.31642457891309</v>
      </c>
      <c r="B1336">
        <f t="shared" ca="1" si="206"/>
        <v>-22.38560509329087</v>
      </c>
      <c r="C1336" s="6">
        <v>20135.9375</v>
      </c>
      <c r="D1336">
        <f t="shared" ca="1" si="207"/>
        <v>1.2</v>
      </c>
      <c r="E1336" s="1">
        <v>0.65</v>
      </c>
      <c r="F1336">
        <v>19.899999999999999</v>
      </c>
      <c r="G1336">
        <f t="shared" ca="1" si="202"/>
        <v>46.089820015575185</v>
      </c>
      <c r="H1336">
        <f t="shared" ca="1" si="208"/>
        <v>19.171022367149867</v>
      </c>
      <c r="I1336">
        <f ca="1">User_Model_Calcs!A1336-Sat_Data!$B$5</f>
        <v>-0.68357542108691405</v>
      </c>
      <c r="J1336">
        <f ca="1">(Earth_Data!$B$1/SQRT(1-Earth_Data!$B$2^2*SIN(RADIANS(User_Model_Calcs!B1336))^2))*COS(RADIANS(User_Model_Calcs!B1336))</f>
        <v>5900.3596844144786</v>
      </c>
      <c r="K1336">
        <f ca="1">((Earth_Data!$B$1*(1-Earth_Data!$B$2^2))/SQRT(1-Earth_Data!$B$2^2*SIN(RADIANS(User_Model_Calcs!B1336))^2))*SIN(RADIANS(User_Model_Calcs!B1336))</f>
        <v>-2413.9495844341673</v>
      </c>
      <c r="L1336">
        <f t="shared" ca="1" si="203"/>
        <v>-22.250405143952545</v>
      </c>
      <c r="M1336">
        <f t="shared" ca="1" si="204"/>
        <v>6375.0605488617603</v>
      </c>
      <c r="N1336">
        <f ca="1">SQRT(User_Model_Calcs!M1336^2+Sat_Data!$B$3^2-2*User_Model_Calcs!M1336*Sat_Data!$B$3*COS(RADIANS(L1336))*COS(RADIANS(I1336)))</f>
        <v>36344.522652839078</v>
      </c>
      <c r="O1336">
        <f ca="1">DEGREES(ACOS(((Earth_Data!$B$1+Sat_Data!$B$2)/User_Model_Calcs!N1336)*SQRT(1-COS(RADIANS(User_Model_Calcs!I1336))^2*COS(RADIANS(User_Model_Calcs!B1336))^2)))</f>
        <v>63.768149124283681</v>
      </c>
      <c r="P1336">
        <f t="shared" ca="1" si="201"/>
        <v>1.7944222659556013</v>
      </c>
    </row>
    <row r="1337" spans="1:16" x14ac:dyDescent="0.25">
      <c r="A1337">
        <f t="shared" ca="1" si="205"/>
        <v>106.22450152747906</v>
      </c>
      <c r="B1337">
        <f t="shared" ca="1" si="206"/>
        <v>-21.971482404488263</v>
      </c>
      <c r="C1337" s="6">
        <v>20135.9375</v>
      </c>
      <c r="D1337">
        <f t="shared" ca="1" si="207"/>
        <v>0.75</v>
      </c>
      <c r="E1337" s="1">
        <v>0.65</v>
      </c>
      <c r="F1337">
        <v>19.899999999999999</v>
      </c>
      <c r="G1337">
        <f t="shared" ca="1" si="202"/>
        <v>42.007420362456692</v>
      </c>
      <c r="H1337">
        <f t="shared" ca="1" si="208"/>
        <v>22.842430368736771</v>
      </c>
      <c r="I1337">
        <f ca="1">User_Model_Calcs!A1337-Sat_Data!$B$5</f>
        <v>-3.7754984725209368</v>
      </c>
      <c r="J1337">
        <f ca="1">(Earth_Data!$B$1/SQRT(1-Earth_Data!$B$2^2*SIN(RADIANS(User_Model_Calcs!B1337))^2))*COS(RADIANS(User_Model_Calcs!B1337))</f>
        <v>5917.6703685599068</v>
      </c>
      <c r="K1337">
        <f ca="1">((Earth_Data!$B$1*(1-Earth_Data!$B$2^2))/SQRT(1-Earth_Data!$B$2^2*SIN(RADIANS(User_Model_Calcs!B1337))^2))*SIN(RADIANS(User_Model_Calcs!B1337))</f>
        <v>-2371.4856023010252</v>
      </c>
      <c r="L1337">
        <f t="shared" ca="1" si="203"/>
        <v>-21.838271084341425</v>
      </c>
      <c r="M1337">
        <f t="shared" ca="1" si="204"/>
        <v>6375.1679627169824</v>
      </c>
      <c r="N1337">
        <f ca="1">SQRT(User_Model_Calcs!M1337^2+Sat_Data!$B$3^2-2*User_Model_Calcs!M1337*Sat_Data!$B$3*COS(RADIANS(L1337))*COS(RADIANS(I1337)))</f>
        <v>36338.870840766664</v>
      </c>
      <c r="O1337">
        <f ca="1">DEGREES(ACOS(((Earth_Data!$B$1+Sat_Data!$B$2)/User_Model_Calcs!N1337)*SQRT(1-COS(RADIANS(User_Model_Calcs!I1337))^2*COS(RADIANS(User_Model_Calcs!B1337))^2)))</f>
        <v>63.904661681937554</v>
      </c>
      <c r="P1337">
        <f t="shared" ca="1" si="201"/>
        <v>10.002755116665485</v>
      </c>
    </row>
    <row r="1338" spans="1:16" x14ac:dyDescent="0.25">
      <c r="A1338">
        <f t="shared" ca="1" si="205"/>
        <v>107.3385145881161</v>
      </c>
      <c r="B1338">
        <f t="shared" ca="1" si="206"/>
        <v>-24.90745406865528</v>
      </c>
      <c r="C1338" s="6">
        <v>20135.9375</v>
      </c>
      <c r="D1338">
        <f t="shared" ca="1" si="207"/>
        <v>0.75</v>
      </c>
      <c r="E1338" s="1">
        <v>0.65</v>
      </c>
      <c r="F1338">
        <v>19.899999999999999</v>
      </c>
      <c r="G1338">
        <f t="shared" ca="1" si="202"/>
        <v>42.007420362456692</v>
      </c>
      <c r="H1338">
        <f t="shared" ca="1" si="208"/>
        <v>16.190803283717973</v>
      </c>
      <c r="I1338">
        <f ca="1">User_Model_Calcs!A1338-Sat_Data!$B$5</f>
        <v>-2.661485411883902</v>
      </c>
      <c r="J1338">
        <f ca="1">(Earth_Data!$B$1/SQRT(1-Earth_Data!$B$2^2*SIN(RADIANS(User_Model_Calcs!B1338))^2))*COS(RADIANS(User_Model_Calcs!B1338))</f>
        <v>5788.3418778757014</v>
      </c>
      <c r="K1338">
        <f ca="1">((Earth_Data!$B$1*(1-Earth_Data!$B$2^2))/SQRT(1-Earth_Data!$B$2^2*SIN(RADIANS(User_Model_Calcs!B1338))^2))*SIN(RADIANS(User_Model_Calcs!B1338))</f>
        <v>-2669.7808703101668</v>
      </c>
      <c r="L1338">
        <f t="shared" ca="1" si="203"/>
        <v>-24.760764411190131</v>
      </c>
      <c r="M1338">
        <f t="shared" ca="1" si="204"/>
        <v>6374.3730351026452</v>
      </c>
      <c r="N1338">
        <f ca="1">SQRT(User_Model_Calcs!M1338^2+Sat_Data!$B$3^2-2*User_Model_Calcs!M1338*Sat_Data!$B$3*COS(RADIANS(L1338))*COS(RADIANS(I1338)))</f>
        <v>36480.857279568598</v>
      </c>
      <c r="O1338">
        <f ca="1">DEGREES(ACOS(((Earth_Data!$B$1+Sat_Data!$B$2)/User_Model_Calcs!N1338)*SQRT(1-COS(RADIANS(User_Model_Calcs!I1338))^2*COS(RADIANS(User_Model_Calcs!B1338))^2)))</f>
        <v>60.712485726989527</v>
      </c>
      <c r="P1338">
        <f t="shared" ca="1" si="201"/>
        <v>6.2985630310310894</v>
      </c>
    </row>
    <row r="1339" spans="1:16" x14ac:dyDescent="0.25">
      <c r="A1339">
        <f t="shared" ca="1" si="205"/>
        <v>107.17382258660079</v>
      </c>
      <c r="B1339">
        <f t="shared" ca="1" si="206"/>
        <v>-21.016607272472847</v>
      </c>
      <c r="C1339" s="6">
        <v>20135.9375</v>
      </c>
      <c r="D1339">
        <f t="shared" ca="1" si="207"/>
        <v>1.2</v>
      </c>
      <c r="E1339" s="1">
        <v>0.65</v>
      </c>
      <c r="F1339">
        <v>19.899999999999999</v>
      </c>
      <c r="G1339">
        <f t="shared" ca="1" si="202"/>
        <v>46.089820015575185</v>
      </c>
      <c r="H1339">
        <f t="shared" ca="1" si="208"/>
        <v>15.111425844957679</v>
      </c>
      <c r="I1339">
        <f ca="1">User_Model_Calcs!A1339-Sat_Data!$B$5</f>
        <v>-2.8261774133992077</v>
      </c>
      <c r="J1339">
        <f ca="1">(Earth_Data!$B$1/SQRT(1-Earth_Data!$B$2^2*SIN(RADIANS(User_Model_Calcs!B1339))^2))*COS(RADIANS(User_Model_Calcs!B1339))</f>
        <v>5956.4088531430898</v>
      </c>
      <c r="K1339">
        <f ca="1">((Earth_Data!$B$1*(1-Earth_Data!$B$2^2))/SQRT(1-Earth_Data!$B$2^2*SIN(RADIANS(User_Model_Calcs!B1339))^2))*SIN(RADIANS(User_Model_Calcs!B1339))</f>
        <v>-2273.1122925491268</v>
      </c>
      <c r="L1339">
        <f t="shared" ca="1" si="203"/>
        <v>-20.88808591173791</v>
      </c>
      <c r="M1339">
        <f t="shared" ca="1" si="204"/>
        <v>6375.409470797882</v>
      </c>
      <c r="N1339">
        <f ca="1">SQRT(User_Model_Calcs!M1339^2+Sat_Data!$B$3^2-2*User_Model_Calcs!M1339*Sat_Data!$B$3*COS(RADIANS(L1339))*COS(RADIANS(I1339)))</f>
        <v>36287.43262965278</v>
      </c>
      <c r="O1339">
        <f ca="1">DEGREES(ACOS(((Earth_Data!$B$1+Sat_Data!$B$2)/User_Model_Calcs!N1339)*SQRT(1-COS(RADIANS(User_Model_Calcs!I1339))^2*COS(RADIANS(User_Model_Calcs!B1339))^2)))</f>
        <v>65.156743724687274</v>
      </c>
      <c r="P1339">
        <f t="shared" ca="1" si="201"/>
        <v>7.8374407364934857</v>
      </c>
    </row>
    <row r="1340" spans="1:16" x14ac:dyDescent="0.25">
      <c r="A1340">
        <f t="shared" ca="1" si="205"/>
        <v>105.76976611219379</v>
      </c>
      <c r="B1340">
        <f t="shared" ca="1" si="206"/>
        <v>-21.5428374849864</v>
      </c>
      <c r="C1340" s="6">
        <v>20135.9375</v>
      </c>
      <c r="D1340">
        <f t="shared" ca="1" si="207"/>
        <v>3</v>
      </c>
      <c r="E1340" s="1">
        <v>0.65</v>
      </c>
      <c r="F1340">
        <v>19.899999999999999</v>
      </c>
      <c r="G1340">
        <f t="shared" ca="1" si="202"/>
        <v>54.048620189015942</v>
      </c>
      <c r="H1340">
        <f t="shared" ca="1" si="208"/>
        <v>22.005840551345798</v>
      </c>
      <c r="I1340">
        <f ca="1">User_Model_Calcs!A1340-Sat_Data!$B$5</f>
        <v>-4.2302338878062073</v>
      </c>
      <c r="J1340">
        <f ca="1">(Earth_Data!$B$1/SQRT(1-Earth_Data!$B$2^2*SIN(RADIANS(User_Model_Calcs!B1340))^2))*COS(RADIANS(User_Model_Calcs!B1340))</f>
        <v>5935.2634532739776</v>
      </c>
      <c r="K1340">
        <f ca="1">((Earth_Data!$B$1*(1-Earth_Data!$B$2^2))/SQRT(1-Earth_Data!$B$2^2*SIN(RADIANS(User_Model_Calcs!B1340))^2))*SIN(RADIANS(User_Model_Calcs!B1340))</f>
        <v>-2327.4041972844057</v>
      </c>
      <c r="L1340">
        <f t="shared" ca="1" si="203"/>
        <v>-21.411713630089782</v>
      </c>
      <c r="M1340">
        <f t="shared" ca="1" si="204"/>
        <v>6375.2774494375381</v>
      </c>
      <c r="N1340">
        <f ca="1">SQRT(User_Model_Calcs!M1340^2+Sat_Data!$B$3^2-2*User_Model_Calcs!M1340*Sat_Data!$B$3*COS(RADIANS(L1340))*COS(RADIANS(I1340)))</f>
        <v>36322.332676520702</v>
      </c>
      <c r="O1340">
        <f ca="1">DEGREES(ACOS(((Earth_Data!$B$1+Sat_Data!$B$2)/User_Model_Calcs!N1340)*SQRT(1-COS(RADIANS(User_Model_Calcs!I1340))^2*COS(RADIANS(User_Model_Calcs!B1340))^2)))</f>
        <v>64.301779234657062</v>
      </c>
      <c r="P1340">
        <f t="shared" ca="1" si="201"/>
        <v>11.388919524718599</v>
      </c>
    </row>
    <row r="1341" spans="1:16" x14ac:dyDescent="0.25">
      <c r="A1341">
        <f t="shared" ca="1" si="205"/>
        <v>106.45158377977069</v>
      </c>
      <c r="B1341">
        <f t="shared" ca="1" si="206"/>
        <v>-21.222806260487268</v>
      </c>
      <c r="C1341" s="6">
        <v>20135.9375</v>
      </c>
      <c r="D1341">
        <f t="shared" ca="1" si="207"/>
        <v>3</v>
      </c>
      <c r="E1341" s="1">
        <v>0.65</v>
      </c>
      <c r="F1341">
        <v>19.899999999999999</v>
      </c>
      <c r="G1341">
        <f t="shared" ca="1" si="202"/>
        <v>54.048620189015942</v>
      </c>
      <c r="H1341">
        <f t="shared" ca="1" si="208"/>
        <v>21.600799743466844</v>
      </c>
      <c r="I1341">
        <f ca="1">User_Model_Calcs!A1341-Sat_Data!$B$5</f>
        <v>-3.5484162202293135</v>
      </c>
      <c r="J1341">
        <f ca="1">(Earth_Data!$B$1/SQRT(1-Earth_Data!$B$2^2*SIN(RADIANS(User_Model_Calcs!B1341))^2))*COS(RADIANS(User_Model_Calcs!B1341))</f>
        <v>5948.1827800653518</v>
      </c>
      <c r="K1341">
        <f ca="1">((Earth_Data!$B$1*(1-Earth_Data!$B$2^2))/SQRT(1-Earth_Data!$B$2^2*SIN(RADIANS(User_Model_Calcs!B1341))^2))*SIN(RADIANS(User_Model_Calcs!B1341))</f>
        <v>-2294.4088464766583</v>
      </c>
      <c r="L1341">
        <f t="shared" ca="1" si="203"/>
        <v>-21.093259956697405</v>
      </c>
      <c r="M1341">
        <f t="shared" ca="1" si="204"/>
        <v>6375.358055815871</v>
      </c>
      <c r="N1341">
        <f ca="1">SQRT(User_Model_Calcs!M1341^2+Sat_Data!$B$3^2-2*User_Model_Calcs!M1341*Sat_Data!$B$3*COS(RADIANS(L1341))*COS(RADIANS(I1341)))</f>
        <v>36301.811379731342</v>
      </c>
      <c r="O1341">
        <f ca="1">DEGREES(ACOS(((Earth_Data!$B$1+Sat_Data!$B$2)/User_Model_Calcs!N1341)*SQRT(1-COS(RADIANS(User_Model_Calcs!I1341))^2*COS(RADIANS(User_Model_Calcs!B1341))^2)))</f>
        <v>64.801194308273182</v>
      </c>
      <c r="P1341">
        <f t="shared" ca="1" si="201"/>
        <v>9.7205748440599589</v>
      </c>
    </row>
    <row r="1342" spans="1:16" x14ac:dyDescent="0.25">
      <c r="A1342">
        <f t="shared" ca="1" si="205"/>
        <v>106.84319170334904</v>
      </c>
      <c r="B1342">
        <f t="shared" ca="1" si="206"/>
        <v>-20.983081591318232</v>
      </c>
      <c r="C1342" s="6">
        <v>20135.9375</v>
      </c>
      <c r="D1342">
        <f t="shared" ca="1" si="207"/>
        <v>1.2</v>
      </c>
      <c r="E1342" s="1">
        <v>0.65</v>
      </c>
      <c r="F1342">
        <v>19.899999999999999</v>
      </c>
      <c r="G1342">
        <f t="shared" ca="1" si="202"/>
        <v>46.089820015575185</v>
      </c>
      <c r="H1342">
        <f t="shared" ca="1" si="208"/>
        <v>15.175954417754799</v>
      </c>
      <c r="I1342">
        <f ca="1">User_Model_Calcs!A1342-Sat_Data!$B$5</f>
        <v>-3.156808296650965</v>
      </c>
      <c r="J1342">
        <f ca="1">(Earth_Data!$B$1/SQRT(1-Earth_Data!$B$2^2*SIN(RADIANS(User_Model_Calcs!B1342))^2))*COS(RADIANS(User_Model_Calcs!B1342))</f>
        <v>5957.7390571787091</v>
      </c>
      <c r="K1342">
        <f ca="1">((Earth_Data!$B$1*(1-Earth_Data!$B$2^2))/SQRT(1-Earth_Data!$B$2^2*SIN(RADIANS(User_Model_Calcs!B1342))^2))*SIN(RADIANS(User_Model_Calcs!B1342))</f>
        <v>-2269.6469644411591</v>
      </c>
      <c r="L1342">
        <f t="shared" ca="1" si="203"/>
        <v>-20.854727501011432</v>
      </c>
      <c r="M1342">
        <f t="shared" ca="1" si="204"/>
        <v>6375.417791535675</v>
      </c>
      <c r="N1342">
        <f ca="1">SQRT(User_Model_Calcs!M1342^2+Sat_Data!$B$3^2-2*User_Model_Calcs!M1342*Sat_Data!$B$3*COS(RADIANS(L1342))*COS(RADIANS(I1342)))</f>
        <v>36287.975101271091</v>
      </c>
      <c r="O1342">
        <f ca="1">DEGREES(ACOS(((Earth_Data!$B$1+Sat_Data!$B$2)/User_Model_Calcs!N1342)*SQRT(1-COS(RADIANS(User_Model_Calcs!I1342))^2*COS(RADIANS(User_Model_Calcs!B1342))^2)))</f>
        <v>65.143571483069636</v>
      </c>
      <c r="P1342">
        <f t="shared" ca="1" si="201"/>
        <v>8.7557590657343098</v>
      </c>
    </row>
    <row r="1343" spans="1:16" x14ac:dyDescent="0.25">
      <c r="A1343">
        <f t="shared" ca="1" si="205"/>
        <v>105.92930066135165</v>
      </c>
      <c r="B1343">
        <f t="shared" ca="1" si="206"/>
        <v>-24.499351193150456</v>
      </c>
      <c r="C1343" s="6">
        <v>20135.9375</v>
      </c>
      <c r="D1343">
        <f t="shared" ca="1" si="207"/>
        <v>3</v>
      </c>
      <c r="E1343" s="1">
        <v>0.65</v>
      </c>
      <c r="F1343">
        <v>19.899999999999999</v>
      </c>
      <c r="G1343">
        <f t="shared" ca="1" si="202"/>
        <v>54.048620189015942</v>
      </c>
      <c r="H1343">
        <f t="shared" ca="1" si="208"/>
        <v>17.632184234437222</v>
      </c>
      <c r="I1343">
        <f ca="1">User_Model_Calcs!A1343-Sat_Data!$B$5</f>
        <v>-4.0706993386483532</v>
      </c>
      <c r="J1343">
        <f ca="1">(Earth_Data!$B$1/SQRT(1-Earth_Data!$B$2^2*SIN(RADIANS(User_Model_Calcs!B1343))^2))*COS(RADIANS(User_Model_Calcs!B1343))</f>
        <v>5807.2339413309819</v>
      </c>
      <c r="K1343">
        <f ca="1">((Earth_Data!$B$1*(1-Earth_Data!$B$2^2))/SQRT(1-Earth_Data!$B$2^2*SIN(RADIANS(User_Model_Calcs!B1343))^2))*SIN(RADIANS(User_Model_Calcs!B1343))</f>
        <v>-2628.7130064601133</v>
      </c>
      <c r="L1343">
        <f t="shared" ca="1" si="203"/>
        <v>-24.354446576538489</v>
      </c>
      <c r="M1343">
        <f t="shared" ca="1" si="204"/>
        <v>6374.4880672630597</v>
      </c>
      <c r="N1343">
        <f ca="1">SQRT(User_Model_Calcs!M1343^2+Sat_Data!$B$3^2-2*User_Model_Calcs!M1343*Sat_Data!$B$3*COS(RADIANS(L1343))*COS(RADIANS(I1343)))</f>
        <v>36468.756396380566</v>
      </c>
      <c r="O1343">
        <f ca="1">DEGREES(ACOS(((Earth_Data!$B$1+Sat_Data!$B$2)/User_Model_Calcs!N1343)*SQRT(1-COS(RADIANS(User_Model_Calcs!I1343))^2*COS(RADIANS(User_Model_Calcs!B1343))^2)))</f>
        <v>60.972678775267788</v>
      </c>
      <c r="P1343">
        <f t="shared" ca="1" si="201"/>
        <v>9.7380994016793672</v>
      </c>
    </row>
    <row r="1344" spans="1:16" x14ac:dyDescent="0.25">
      <c r="A1344">
        <f t="shared" ca="1" si="205"/>
        <v>107.20621141762174</v>
      </c>
      <c r="B1344">
        <f t="shared" ca="1" si="206"/>
        <v>-24.649865639772919</v>
      </c>
      <c r="C1344" s="6">
        <v>20135.9375</v>
      </c>
      <c r="D1344">
        <f t="shared" ca="1" si="207"/>
        <v>1.2</v>
      </c>
      <c r="E1344" s="1">
        <v>0.65</v>
      </c>
      <c r="F1344">
        <v>19.899999999999999</v>
      </c>
      <c r="G1344">
        <f t="shared" ca="1" si="202"/>
        <v>46.089820015575185</v>
      </c>
      <c r="H1344">
        <f t="shared" ca="1" si="208"/>
        <v>19.388341636691006</v>
      </c>
      <c r="I1344">
        <f ca="1">User_Model_Calcs!A1344-Sat_Data!$B$5</f>
        <v>-2.7937885823782551</v>
      </c>
      <c r="J1344">
        <f ca="1">(Earth_Data!$B$1/SQRT(1-Earth_Data!$B$2^2*SIN(RADIANS(User_Model_Calcs!B1344))^2))*COS(RADIANS(User_Model_Calcs!B1344))</f>
        <v>5800.3004373491303</v>
      </c>
      <c r="K1344">
        <f ca="1">((Earth_Data!$B$1*(1-Earth_Data!$B$2^2))/SQRT(1-Earth_Data!$B$2^2*SIN(RADIANS(User_Model_Calcs!B1344))^2))*SIN(RADIANS(User_Model_Calcs!B1344))</f>
        <v>-2643.8748411901884</v>
      </c>
      <c r="L1344">
        <f t="shared" ca="1" si="203"/>
        <v>-24.504299253914748</v>
      </c>
      <c r="M1344">
        <f t="shared" ca="1" si="204"/>
        <v>6374.4458064518012</v>
      </c>
      <c r="N1344">
        <f ca="1">SQRT(User_Model_Calcs!M1344^2+Sat_Data!$B$3^2-2*User_Model_Calcs!M1344*Sat_Data!$B$3*COS(RADIANS(L1344))*COS(RADIANS(I1344)))</f>
        <v>36467.797681471631</v>
      </c>
      <c r="O1344">
        <f ca="1">DEGREES(ACOS(((Earth_Data!$B$1+Sat_Data!$B$2)/User_Model_Calcs!N1344)*SQRT(1-COS(RADIANS(User_Model_Calcs!I1344))^2*COS(RADIANS(User_Model_Calcs!B1344))^2)))</f>
        <v>60.991984267437935</v>
      </c>
      <c r="P1344">
        <f t="shared" ca="1" si="201"/>
        <v>6.6735472001942222</v>
      </c>
    </row>
    <row r="1345" spans="1:16" x14ac:dyDescent="0.25">
      <c r="A1345">
        <f t="shared" ca="1" si="205"/>
        <v>105.87105793056999</v>
      </c>
      <c r="B1345">
        <f t="shared" ca="1" si="206"/>
        <v>-24.683129273920756</v>
      </c>
      <c r="C1345" s="6">
        <v>20135.9375</v>
      </c>
      <c r="D1345">
        <f t="shared" ca="1" si="207"/>
        <v>3</v>
      </c>
      <c r="E1345" s="1">
        <v>0.65</v>
      </c>
      <c r="F1345">
        <v>19.899999999999999</v>
      </c>
      <c r="G1345">
        <f t="shared" ca="1" si="202"/>
        <v>54.048620189015942</v>
      </c>
      <c r="H1345">
        <f t="shared" ca="1" si="208"/>
        <v>18.731721184811814</v>
      </c>
      <c r="I1345">
        <f ca="1">User_Model_Calcs!A1345-Sat_Data!$B$5</f>
        <v>-4.1289420694300105</v>
      </c>
      <c r="J1345">
        <f ca="1">(Earth_Data!$B$1/SQRT(1-Earth_Data!$B$2^2*SIN(RADIANS(User_Model_Calcs!B1345))^2))*COS(RADIANS(User_Model_Calcs!B1345))</f>
        <v>5798.7627446235529</v>
      </c>
      <c r="K1345">
        <f ca="1">((Earth_Data!$B$1*(1-Earth_Data!$B$2^2))/SQRT(1-Earth_Data!$B$2^2*SIN(RADIANS(User_Model_Calcs!B1345))^2))*SIN(RADIANS(User_Model_Calcs!B1345))</f>
        <v>-2647.2231808076863</v>
      </c>
      <c r="L1345">
        <f t="shared" ca="1" si="203"/>
        <v>-24.537417175255108</v>
      </c>
      <c r="M1345">
        <f t="shared" ca="1" si="204"/>
        <v>6374.4364407718149</v>
      </c>
      <c r="N1345">
        <f ca="1">SQRT(User_Model_Calcs!M1345^2+Sat_Data!$B$3^2-2*User_Model_Calcs!M1345*Sat_Data!$B$3*COS(RADIANS(L1345))*COS(RADIANS(I1345)))</f>
        <v>36479.002627466121</v>
      </c>
      <c r="O1345">
        <f ca="1">DEGREES(ACOS(((Earth_Data!$B$1+Sat_Data!$B$2)/User_Model_Calcs!N1345)*SQRT(1-COS(RADIANS(User_Model_Calcs!I1345))^2*COS(RADIANS(User_Model_Calcs!B1345))^2)))</f>
        <v>60.75346071737998</v>
      </c>
      <c r="P1345">
        <f t="shared" ca="1" si="201"/>
        <v>9.8075502544452107</v>
      </c>
    </row>
    <row r="1346" spans="1:16" x14ac:dyDescent="0.25">
      <c r="A1346">
        <f t="shared" ca="1" si="205"/>
        <v>105.53403413756575</v>
      </c>
      <c r="B1346">
        <f t="shared" ca="1" si="206"/>
        <v>-24.951524739230702</v>
      </c>
      <c r="C1346" s="6">
        <v>20135.9375</v>
      </c>
      <c r="D1346">
        <f t="shared" ca="1" si="207"/>
        <v>3</v>
      </c>
      <c r="E1346" s="1">
        <v>0.65</v>
      </c>
      <c r="F1346">
        <v>19.899999999999999</v>
      </c>
      <c r="G1346">
        <f t="shared" ca="1" si="202"/>
        <v>54.048620189015942</v>
      </c>
      <c r="H1346">
        <f t="shared" ca="1" si="208"/>
        <v>23.092608117539726</v>
      </c>
      <c r="I1346">
        <f ca="1">User_Model_Calcs!A1346-Sat_Data!$B$5</f>
        <v>-4.4659658624342455</v>
      </c>
      <c r="J1346">
        <f ca="1">(Earth_Data!$B$1/SQRT(1-Earth_Data!$B$2^2*SIN(RADIANS(User_Model_Calcs!B1346))^2))*COS(RADIANS(User_Model_Calcs!B1346))</f>
        <v>5786.2841903303151</v>
      </c>
      <c r="K1346">
        <f ca="1">((Earth_Data!$B$1*(1-Earth_Data!$B$2^2))/SQRT(1-Earth_Data!$B$2^2*SIN(RADIANS(User_Model_Calcs!B1346))^2))*SIN(RADIANS(User_Model_Calcs!B1346))</f>
        <v>-2674.2078110006651</v>
      </c>
      <c r="L1346">
        <f t="shared" ca="1" si="203"/>
        <v>-24.80464407967165</v>
      </c>
      <c r="M1346">
        <f t="shared" ca="1" si="204"/>
        <v>6374.3605285301765</v>
      </c>
      <c r="N1346">
        <f ca="1">SQRT(User_Model_Calcs!M1346^2+Sat_Data!$B$3^2-2*User_Model_Calcs!M1346*Sat_Data!$B$3*COS(RADIANS(L1346))*COS(RADIANS(I1346)))</f>
        <v>36496.319055154949</v>
      </c>
      <c r="O1346">
        <f ca="1">DEGREES(ACOS(((Earth_Data!$B$1+Sat_Data!$B$2)/User_Model_Calcs!N1346)*SQRT(1-COS(RADIANS(User_Model_Calcs!I1346))^2*COS(RADIANS(User_Model_Calcs!B1346))^2)))</f>
        <v>60.386806713073952</v>
      </c>
      <c r="P1346">
        <f t="shared" ref="P1346:P1409" ca="1" si="209">DEGREES(ASIN(SIN(RADIANS(ABS(I1346)))/(SIN(ACOS(COS(RADIANS(I1346))*COS(RADIANS(B1346)))))))</f>
        <v>10.489301306206047</v>
      </c>
    </row>
    <row r="1347" spans="1:16" x14ac:dyDescent="0.25">
      <c r="A1347">
        <f t="shared" ca="1" si="205"/>
        <v>106.78180247314296</v>
      </c>
      <c r="B1347">
        <f t="shared" ca="1" si="206"/>
        <v>-20.710120158627994</v>
      </c>
      <c r="C1347" s="6">
        <v>20135.9375</v>
      </c>
      <c r="D1347">
        <f t="shared" ca="1" si="207"/>
        <v>3</v>
      </c>
      <c r="E1347" s="1">
        <v>0.65</v>
      </c>
      <c r="F1347">
        <v>19.899999999999999</v>
      </c>
      <c r="G1347">
        <f t="shared" ref="G1347:G1410" ca="1" si="210">20.4+20*LOG(F1347)+20*LOG(D1347)+10*LOG(E1347)</f>
        <v>54.048620189015942</v>
      </c>
      <c r="H1347">
        <f t="shared" ca="1" si="208"/>
        <v>22.197849957544275</v>
      </c>
      <c r="I1347">
        <f ca="1">User_Model_Calcs!A1347-Sat_Data!$B$5</f>
        <v>-3.2181975268570397</v>
      </c>
      <c r="J1347">
        <f ca="1">(Earth_Data!$B$1/SQRT(1-Earth_Data!$B$2^2*SIN(RADIANS(User_Model_Calcs!B1347))^2))*COS(RADIANS(User_Model_Calcs!B1347))</f>
        <v>5968.4936905021186</v>
      </c>
      <c r="K1347">
        <f ca="1">((Earth_Data!$B$1*(1-Earth_Data!$B$2^2))/SQRT(1-Earth_Data!$B$2^2*SIN(RADIANS(User_Model_Calcs!B1347))^2))*SIN(RADIANS(User_Model_Calcs!B1347))</f>
        <v>-2241.4044116037871</v>
      </c>
      <c r="L1347">
        <f t="shared" ref="L1347:L1410" ca="1" si="211">DEGREES(ATAN((K1347/J1347)))</f>
        <v>-20.5831344336301</v>
      </c>
      <c r="M1347">
        <f t="shared" ref="M1347:M1410" ca="1" si="212">SQRT(J1347^2+K1347^2)</f>
        <v>6375.4851321229289</v>
      </c>
      <c r="N1347">
        <f ca="1">SQRT(User_Model_Calcs!M1347^2+Sat_Data!$B$3^2-2*User_Model_Calcs!M1347*Sat_Data!$B$3*COS(RADIANS(L1347))*COS(RADIANS(I1347)))</f>
        <v>36275.920906000028</v>
      </c>
      <c r="O1347">
        <f ca="1">DEGREES(ACOS(((Earth_Data!$B$1+Sat_Data!$B$2)/User_Model_Calcs!N1347)*SQRT(1-COS(RADIANS(User_Model_Calcs!I1347))^2*COS(RADIANS(User_Model_Calcs!B1347))^2)))</f>
        <v>65.446119864124881</v>
      </c>
      <c r="P1347">
        <f t="shared" ca="1" si="209"/>
        <v>9.0341678661428997</v>
      </c>
    </row>
    <row r="1348" spans="1:16" x14ac:dyDescent="0.25">
      <c r="A1348">
        <f t="shared" ca="1" si="205"/>
        <v>107.62758289439164</v>
      </c>
      <c r="B1348">
        <f t="shared" ca="1" si="206"/>
        <v>-22.112826965036348</v>
      </c>
      <c r="C1348" s="6">
        <v>20135.9375</v>
      </c>
      <c r="D1348">
        <f t="shared" ca="1" si="207"/>
        <v>3</v>
      </c>
      <c r="E1348" s="1">
        <v>0.65</v>
      </c>
      <c r="F1348">
        <v>19.899999999999999</v>
      </c>
      <c r="G1348">
        <f t="shared" ca="1" si="210"/>
        <v>54.048620189015942</v>
      </c>
      <c r="H1348">
        <f t="shared" ca="1" si="208"/>
        <v>23.18938631710536</v>
      </c>
      <c r="I1348">
        <f ca="1">User_Model_Calcs!A1348-Sat_Data!$B$5</f>
        <v>-2.3724171056083634</v>
      </c>
      <c r="J1348">
        <f ca="1">(Earth_Data!$B$1/SQRT(1-Earth_Data!$B$2^2*SIN(RADIANS(User_Model_Calcs!B1348))^2))*COS(RADIANS(User_Model_Calcs!B1348))</f>
        <v>5911.7966491723701</v>
      </c>
      <c r="K1348">
        <f ca="1">((Earth_Data!$B$1*(1-Earth_Data!$B$2^2))/SQRT(1-Earth_Data!$B$2^2*SIN(RADIANS(User_Model_Calcs!B1348))^2))*SIN(RADIANS(User_Model_Calcs!B1348))</f>
        <v>-2385.9928283808085</v>
      </c>
      <c r="L1348">
        <f t="shared" ca="1" si="211"/>
        <v>-21.978933776848503</v>
      </c>
      <c r="M1348">
        <f t="shared" ca="1" si="212"/>
        <v>6375.1314808598509</v>
      </c>
      <c r="N1348">
        <f ca="1">SQRT(User_Model_Calcs!M1348^2+Sat_Data!$B$3^2-2*User_Model_Calcs!M1348*Sat_Data!$B$3*COS(RADIANS(L1348))*COS(RADIANS(I1348)))</f>
        <v>36336.657313901356</v>
      </c>
      <c r="O1348">
        <f ca="1">DEGREES(ACOS(((Earth_Data!$B$1+Sat_Data!$B$2)/User_Model_Calcs!N1348)*SQRT(1-COS(RADIANS(User_Model_Calcs!I1348))^2*COS(RADIANS(User_Model_Calcs!B1348))^2)))</f>
        <v>63.955903999771273</v>
      </c>
      <c r="P1348">
        <f t="shared" ca="1" si="209"/>
        <v>6.2807100373966493</v>
      </c>
    </row>
    <row r="1349" spans="1:16" x14ac:dyDescent="0.25">
      <c r="A1349">
        <f t="shared" ca="1" si="205"/>
        <v>106.39218941269876</v>
      </c>
      <c r="B1349">
        <f t="shared" ca="1" si="206"/>
        <v>-24.211263422515835</v>
      </c>
      <c r="C1349" s="6">
        <v>20135.9375</v>
      </c>
      <c r="D1349">
        <f t="shared" ca="1" si="207"/>
        <v>0.75</v>
      </c>
      <c r="E1349" s="1">
        <v>0.65</v>
      </c>
      <c r="F1349">
        <v>19.899999999999999</v>
      </c>
      <c r="G1349">
        <f t="shared" ca="1" si="210"/>
        <v>42.007420362456692</v>
      </c>
      <c r="H1349">
        <f t="shared" ca="1" si="208"/>
        <v>17.431038450609876</v>
      </c>
      <c r="I1349">
        <f ca="1">User_Model_Calcs!A1349-Sat_Data!$B$5</f>
        <v>-3.6078105873012447</v>
      </c>
      <c r="J1349">
        <f ca="1">(Earth_Data!$B$1/SQRT(1-Earth_Data!$B$2^2*SIN(RADIANS(User_Model_Calcs!B1349))^2))*COS(RADIANS(User_Model_Calcs!B1349))</f>
        <v>5820.3932482995351</v>
      </c>
      <c r="K1349">
        <f ca="1">((Earth_Data!$B$1*(1-Earth_Data!$B$2^2))/SQRT(1-Earth_Data!$B$2^2*SIN(RADIANS(User_Model_Calcs!B1349))^2))*SIN(RADIANS(User_Model_Calcs!B1349))</f>
        <v>-2599.6432240436784</v>
      </c>
      <c r="L1349">
        <f t="shared" ca="1" si="211"/>
        <v>-24.067636511455479</v>
      </c>
      <c r="M1349">
        <f t="shared" ca="1" si="212"/>
        <v>6374.5684134039248</v>
      </c>
      <c r="N1349">
        <f ca="1">SQRT(User_Model_Calcs!M1349^2+Sat_Data!$B$3^2-2*User_Model_Calcs!M1349*Sat_Data!$B$3*COS(RADIANS(L1349))*COS(RADIANS(I1349)))</f>
        <v>36449.94934457873</v>
      </c>
      <c r="O1349">
        <f ca="1">DEGREES(ACOS(((Earth_Data!$B$1+Sat_Data!$B$2)/User_Model_Calcs!N1349)*SQRT(1-COS(RADIANS(User_Model_Calcs!I1349))^2*COS(RADIANS(User_Model_Calcs!B1349))^2)))</f>
        <v>61.378835068275642</v>
      </c>
      <c r="P1349">
        <f t="shared" ca="1" si="209"/>
        <v>8.7405475999582087</v>
      </c>
    </row>
    <row r="1350" spans="1:16" x14ac:dyDescent="0.25">
      <c r="A1350">
        <f t="shared" ca="1" si="205"/>
        <v>109.09819564798869</v>
      </c>
      <c r="B1350">
        <f t="shared" ca="1" si="206"/>
        <v>-24.981611247329791</v>
      </c>
      <c r="C1350" s="6">
        <v>20135.9375</v>
      </c>
      <c r="D1350">
        <f t="shared" ca="1" si="207"/>
        <v>0.75</v>
      </c>
      <c r="E1350" s="1">
        <v>0.65</v>
      </c>
      <c r="F1350">
        <v>19.899999999999999</v>
      </c>
      <c r="G1350">
        <f t="shared" ca="1" si="210"/>
        <v>42.007420362456692</v>
      </c>
      <c r="H1350">
        <f t="shared" ca="1" si="208"/>
        <v>23.283785530639257</v>
      </c>
      <c r="I1350">
        <f ca="1">User_Model_Calcs!A1350-Sat_Data!$B$5</f>
        <v>-0.90180435201131104</v>
      </c>
      <c r="J1350">
        <f ca="1">(Earth_Data!$B$1/SQRT(1-Earth_Data!$B$2^2*SIN(RADIANS(User_Model_Calcs!B1350))^2))*COS(RADIANS(User_Model_Calcs!B1350))</f>
        <v>5784.8774696627943</v>
      </c>
      <c r="K1350">
        <f ca="1">((Earth_Data!$B$1*(1-Earth_Data!$B$2^2))/SQRT(1-Earth_Data!$B$2^2*SIN(RADIANS(User_Model_Calcs!B1350))^2))*SIN(RADIANS(User_Model_Calcs!B1350))</f>
        <v>-2677.2291346590073</v>
      </c>
      <c r="L1350">
        <f t="shared" ca="1" si="211"/>
        <v>-24.834600391306267</v>
      </c>
      <c r="M1350">
        <f t="shared" ca="1" si="212"/>
        <v>6374.3519810627995</v>
      </c>
      <c r="N1350">
        <f ca="1">SQRT(User_Model_Calcs!M1350^2+Sat_Data!$B$3^2-2*User_Model_Calcs!M1350*Sat_Data!$B$3*COS(RADIANS(L1350))*COS(RADIANS(I1350)))</f>
        <v>36478.469291663838</v>
      </c>
      <c r="O1350">
        <f ca="1">DEGREES(ACOS(((Earth_Data!$B$1+Sat_Data!$B$2)/User_Model_Calcs!N1350)*SQRT(1-COS(RADIANS(User_Model_Calcs!I1350))^2*COS(RADIANS(User_Model_Calcs!B1350))^2)))</f>
        <v>60.76247069938487</v>
      </c>
      <c r="P1350">
        <f t="shared" ca="1" si="209"/>
        <v>2.1345089855273609</v>
      </c>
    </row>
    <row r="1351" spans="1:16" x14ac:dyDescent="0.25">
      <c r="A1351">
        <f t="shared" ca="1" si="205"/>
        <v>105.9634753608354</v>
      </c>
      <c r="B1351">
        <f t="shared" ca="1" si="206"/>
        <v>-21.662932807519095</v>
      </c>
      <c r="C1351" s="6">
        <v>20135.9375</v>
      </c>
      <c r="D1351">
        <f t="shared" ca="1" si="207"/>
        <v>0.75</v>
      </c>
      <c r="E1351" s="1">
        <v>0.65</v>
      </c>
      <c r="F1351">
        <v>19.899999999999999</v>
      </c>
      <c r="G1351">
        <f t="shared" ca="1" si="210"/>
        <v>42.007420362456692</v>
      </c>
      <c r="H1351">
        <f t="shared" ca="1" si="208"/>
        <v>14.184769035490847</v>
      </c>
      <c r="I1351">
        <f ca="1">User_Model_Calcs!A1351-Sat_Data!$B$5</f>
        <v>-4.0365246391645968</v>
      </c>
      <c r="J1351">
        <f ca="1">(Earth_Data!$B$1/SQRT(1-Earth_Data!$B$2^2*SIN(RADIANS(User_Model_Calcs!B1351))^2))*COS(RADIANS(User_Model_Calcs!B1351))</f>
        <v>5930.3676754959743</v>
      </c>
      <c r="K1351">
        <f ca="1">((Earth_Data!$B$1*(1-Earth_Data!$B$2^2))/SQRT(1-Earth_Data!$B$2^2*SIN(RADIANS(User_Model_Calcs!B1351))^2))*SIN(RADIANS(User_Model_Calcs!B1351))</f>
        <v>-2339.7677014006517</v>
      </c>
      <c r="L1351">
        <f t="shared" ca="1" si="211"/>
        <v>-21.531221139751032</v>
      </c>
      <c r="M1351">
        <f t="shared" ca="1" si="212"/>
        <v>6375.2469491844167</v>
      </c>
      <c r="N1351">
        <f ca="1">SQRT(User_Model_Calcs!M1351^2+Sat_Data!$B$3^2-2*User_Model_Calcs!M1351*Sat_Data!$B$3*COS(RADIANS(L1351))*COS(RADIANS(I1351)))</f>
        <v>36326.317214353185</v>
      </c>
      <c r="O1351">
        <f ca="1">DEGREES(ACOS(((Earth_Data!$B$1+Sat_Data!$B$2)/User_Model_Calcs!N1351)*SQRT(1-COS(RADIANS(User_Model_Calcs!I1351))^2*COS(RADIANS(User_Model_Calcs!B1351))^2)))</f>
        <v>64.205433445996604</v>
      </c>
      <c r="P1351">
        <f t="shared" ca="1" si="209"/>
        <v>10.822334893106204</v>
      </c>
    </row>
    <row r="1352" spans="1:16" x14ac:dyDescent="0.25">
      <c r="A1352">
        <f t="shared" ca="1" si="205"/>
        <v>108.46805210668931</v>
      </c>
      <c r="B1352">
        <f t="shared" ca="1" si="206"/>
        <v>-23.404279668621108</v>
      </c>
      <c r="C1352" s="6">
        <v>20135.9375</v>
      </c>
      <c r="D1352">
        <f t="shared" ca="1" si="207"/>
        <v>3</v>
      </c>
      <c r="E1352" s="1">
        <v>0.65</v>
      </c>
      <c r="F1352">
        <v>19.899999999999999</v>
      </c>
      <c r="G1352">
        <f t="shared" ca="1" si="210"/>
        <v>54.048620189015942</v>
      </c>
      <c r="H1352">
        <f t="shared" ca="1" si="208"/>
        <v>19.226715907873192</v>
      </c>
      <c r="I1352">
        <f ca="1">User_Model_Calcs!A1352-Sat_Data!$B$5</f>
        <v>-1.5319478933106865</v>
      </c>
      <c r="J1352">
        <f ca="1">(Earth_Data!$B$1/SQRT(1-Earth_Data!$B$2^2*SIN(RADIANS(User_Model_Calcs!B1352))^2))*COS(RADIANS(User_Model_Calcs!B1352))</f>
        <v>5856.4720803359096</v>
      </c>
      <c r="K1352">
        <f ca="1">((Earth_Data!$B$1*(1-Earth_Data!$B$2^2))/SQRT(1-Earth_Data!$B$2^2*SIN(RADIANS(User_Model_Calcs!B1352))^2))*SIN(RADIANS(User_Model_Calcs!B1352))</f>
        <v>-2517.8716299478565</v>
      </c>
      <c r="L1352">
        <f t="shared" ca="1" si="211"/>
        <v>-23.264308222315638</v>
      </c>
      <c r="M1352">
        <f t="shared" ca="1" si="212"/>
        <v>6374.7896257563116</v>
      </c>
      <c r="N1352">
        <f ca="1">SQRT(User_Model_Calcs!M1352^2+Sat_Data!$B$3^2-2*User_Model_Calcs!M1352*Sat_Data!$B$3*COS(RADIANS(L1352))*COS(RADIANS(I1352)))</f>
        <v>36397.293144214957</v>
      </c>
      <c r="O1352">
        <f ca="1">DEGREES(ACOS(((Earth_Data!$B$1+Sat_Data!$B$2)/User_Model_Calcs!N1352)*SQRT(1-COS(RADIANS(User_Model_Calcs!I1352))^2*COS(RADIANS(User_Model_Calcs!B1352))^2)))</f>
        <v>62.546473007445478</v>
      </c>
      <c r="P1352">
        <f t="shared" ca="1" si="209"/>
        <v>3.8518142843194569</v>
      </c>
    </row>
    <row r="1353" spans="1:16" x14ac:dyDescent="0.25">
      <c r="A1353">
        <f t="shared" ca="1" si="205"/>
        <v>107.70003183216602</v>
      </c>
      <c r="B1353">
        <f t="shared" ca="1" si="206"/>
        <v>-21.530988414164053</v>
      </c>
      <c r="C1353" s="6">
        <v>20135.9375</v>
      </c>
      <c r="D1353">
        <f t="shared" ca="1" si="207"/>
        <v>0.75</v>
      </c>
      <c r="E1353" s="1">
        <v>0.65</v>
      </c>
      <c r="F1353">
        <v>19.899999999999999</v>
      </c>
      <c r="G1353">
        <f t="shared" ca="1" si="210"/>
        <v>42.007420362456692</v>
      </c>
      <c r="H1353">
        <f t="shared" ca="1" si="208"/>
        <v>16.200379966292637</v>
      </c>
      <c r="I1353">
        <f ca="1">User_Model_Calcs!A1353-Sat_Data!$B$5</f>
        <v>-2.2999681678339812</v>
      </c>
      <c r="J1353">
        <f ca="1">(Earth_Data!$B$1/SQRT(1-Earth_Data!$B$2^2*SIN(RADIANS(User_Model_Calcs!B1353))^2))*COS(RADIANS(User_Model_Calcs!B1353))</f>
        <v>5935.7450811176059</v>
      </c>
      <c r="K1353">
        <f ca="1">((Earth_Data!$B$1*(1-Earth_Data!$B$2^2))/SQRT(1-Earth_Data!$B$2^2*SIN(RADIANS(User_Model_Calcs!B1353))^2))*SIN(RADIANS(User_Model_Calcs!B1353))</f>
        <v>-2326.1838200269813</v>
      </c>
      <c r="L1353">
        <f t="shared" ca="1" si="211"/>
        <v>-21.399922679312898</v>
      </c>
      <c r="M1353">
        <f t="shared" ca="1" si="212"/>
        <v>6375.2804512873918</v>
      </c>
      <c r="N1353">
        <f ca="1">SQRT(User_Model_Calcs!M1353^2+Sat_Data!$B$3^2-2*User_Model_Calcs!M1353*Sat_Data!$B$3*COS(RADIANS(L1353))*COS(RADIANS(I1353)))</f>
        <v>36308.552227723456</v>
      </c>
      <c r="O1353">
        <f ca="1">DEGREES(ACOS(((Earth_Data!$B$1+Sat_Data!$B$2)/User_Model_Calcs!N1353)*SQRT(1-COS(RADIANS(User_Model_Calcs!I1353))^2*COS(RADIANS(User_Model_Calcs!B1353))^2)))</f>
        <v>64.634482509704767</v>
      </c>
      <c r="P1353">
        <f t="shared" ca="1" si="209"/>
        <v>6.2453835003011404</v>
      </c>
    </row>
    <row r="1354" spans="1:16" x14ac:dyDescent="0.25">
      <c r="A1354">
        <f t="shared" ca="1" si="205"/>
        <v>110.33069064181545</v>
      </c>
      <c r="B1354">
        <f t="shared" ca="1" si="206"/>
        <v>-22.836032276049231</v>
      </c>
      <c r="C1354" s="6">
        <v>20135.9375</v>
      </c>
      <c r="D1354">
        <f t="shared" ca="1" si="207"/>
        <v>0.75</v>
      </c>
      <c r="E1354" s="1">
        <v>0.65</v>
      </c>
      <c r="F1354">
        <v>19.899999999999999</v>
      </c>
      <c r="G1354">
        <f t="shared" ca="1" si="210"/>
        <v>42.007420362456692</v>
      </c>
      <c r="H1354">
        <f t="shared" ca="1" si="208"/>
        <v>15.860207748409392</v>
      </c>
      <c r="I1354">
        <f ca="1">User_Model_Calcs!A1354-Sat_Data!$B$5</f>
        <v>0.33069064181545116</v>
      </c>
      <c r="J1354">
        <f ca="1">(Earth_Data!$B$1/SQRT(1-Earth_Data!$B$2^2*SIN(RADIANS(User_Model_Calcs!B1354))^2))*COS(RADIANS(User_Model_Calcs!B1354))</f>
        <v>5881.1825025129565</v>
      </c>
      <c r="K1354">
        <f ca="1">((Earth_Data!$B$1*(1-Earth_Data!$B$2^2))/SQRT(1-Earth_Data!$B$2^2*SIN(RADIANS(User_Model_Calcs!B1354))^2))*SIN(RADIANS(User_Model_Calcs!B1354))</f>
        <v>-2459.9952921153722</v>
      </c>
      <c r="L1354">
        <f t="shared" ca="1" si="211"/>
        <v>-22.698701222065758</v>
      </c>
      <c r="M1354">
        <f t="shared" ca="1" si="212"/>
        <v>6374.9419185663455</v>
      </c>
      <c r="N1354">
        <f ca="1">SQRT(User_Model_Calcs!M1354^2+Sat_Data!$B$3^2-2*User_Model_Calcs!M1354*Sat_Data!$B$3*COS(RADIANS(L1354))*COS(RADIANS(I1354)))</f>
        <v>36366.369657705676</v>
      </c>
      <c r="O1354">
        <f ca="1">DEGREES(ACOS(((Earth_Data!$B$1+Sat_Data!$B$2)/User_Model_Calcs!N1354)*SQRT(1-COS(RADIANS(User_Model_Calcs!I1354))^2*COS(RADIANS(User_Model_Calcs!B1354))^2)))</f>
        <v>63.255657728433036</v>
      </c>
      <c r="P1354">
        <f t="shared" ca="1" si="209"/>
        <v>0.85203293393968271</v>
      </c>
    </row>
    <row r="1355" spans="1:16" x14ac:dyDescent="0.25">
      <c r="A1355">
        <f t="shared" ca="1" si="205"/>
        <v>108.94826691215789</v>
      </c>
      <c r="B1355">
        <f t="shared" ca="1" si="206"/>
        <v>-20.96511111112752</v>
      </c>
      <c r="C1355" s="6">
        <v>20135.9375</v>
      </c>
      <c r="D1355">
        <f t="shared" ca="1" si="207"/>
        <v>1.2</v>
      </c>
      <c r="E1355" s="1">
        <v>0.65</v>
      </c>
      <c r="F1355">
        <v>19.899999999999999</v>
      </c>
      <c r="G1355">
        <f t="shared" ca="1" si="210"/>
        <v>46.089820015575185</v>
      </c>
      <c r="H1355">
        <f t="shared" ca="1" si="208"/>
        <v>17.141207325290857</v>
      </c>
      <c r="I1355">
        <f ca="1">User_Model_Calcs!A1355-Sat_Data!$B$5</f>
        <v>-1.0517330878421092</v>
      </c>
      <c r="J1355">
        <f ca="1">(Earth_Data!$B$1/SQRT(1-Earth_Data!$B$2^2*SIN(RADIANS(User_Model_Calcs!B1355))^2))*COS(RADIANS(User_Model_Calcs!B1355))</f>
        <v>5958.4512379632188</v>
      </c>
      <c r="K1355">
        <f ca="1">((Earth_Data!$B$1*(1-Earth_Data!$B$2^2))/SQRT(1-Earth_Data!$B$2^2*SIN(RADIANS(User_Model_Calcs!B1355))^2))*SIN(RADIANS(User_Model_Calcs!B1355))</f>
        <v>-2267.7891600194066</v>
      </c>
      <c r="L1355">
        <f t="shared" ca="1" si="211"/>
        <v>-20.836846753176825</v>
      </c>
      <c r="M1355">
        <f t="shared" ca="1" si="212"/>
        <v>6375.4222471524927</v>
      </c>
      <c r="N1355">
        <f ca="1">SQRT(User_Model_Calcs!M1355^2+Sat_Data!$B$3^2-2*User_Model_Calcs!M1355*Sat_Data!$B$3*COS(RADIANS(L1355))*COS(RADIANS(I1355)))</f>
        <v>36277.808878828168</v>
      </c>
      <c r="O1355">
        <f ca="1">DEGREES(ACOS(((Earth_Data!$B$1+Sat_Data!$B$2)/User_Model_Calcs!N1355)*SQRT(1-COS(RADIANS(User_Model_Calcs!I1355))^2*COS(RADIANS(User_Model_Calcs!B1355))^2)))</f>
        <v>65.396787993103018</v>
      </c>
      <c r="P1355">
        <f t="shared" ca="1" si="209"/>
        <v>2.9372034947735277</v>
      </c>
    </row>
    <row r="1356" spans="1:16" x14ac:dyDescent="0.25">
      <c r="A1356">
        <f t="shared" ca="1" si="205"/>
        <v>109.75624809877405</v>
      </c>
      <c r="B1356">
        <f t="shared" ca="1" si="206"/>
        <v>-24.076592642633702</v>
      </c>
      <c r="C1356" s="6">
        <v>20135.9375</v>
      </c>
      <c r="D1356">
        <f t="shared" ca="1" si="207"/>
        <v>1.2</v>
      </c>
      <c r="E1356" s="1">
        <v>0.65</v>
      </c>
      <c r="F1356">
        <v>19.899999999999999</v>
      </c>
      <c r="G1356">
        <f t="shared" ca="1" si="210"/>
        <v>46.089820015575185</v>
      </c>
      <c r="H1356">
        <f t="shared" ca="1" si="208"/>
        <v>18.993966337917868</v>
      </c>
      <c r="I1356">
        <f ca="1">User_Model_Calcs!A1356-Sat_Data!$B$5</f>
        <v>-0.24375190122594859</v>
      </c>
      <c r="J1356">
        <f ca="1">(Earth_Data!$B$1/SQRT(1-Earth_Data!$B$2^2*SIN(RADIANS(User_Model_Calcs!B1356))^2))*COS(RADIANS(User_Model_Calcs!B1356))</f>
        <v>5826.4944157947257</v>
      </c>
      <c r="K1356">
        <f ca="1">((Earth_Data!$B$1*(1-Earth_Data!$B$2^2))/SQRT(1-Earth_Data!$B$2^2*SIN(RADIANS(User_Model_Calcs!B1356))^2))*SIN(RADIANS(User_Model_Calcs!B1356))</f>
        <v>-2586.0319002936699</v>
      </c>
      <c r="L1356">
        <f t="shared" ca="1" si="211"/>
        <v>-23.933567969870619</v>
      </c>
      <c r="M1356">
        <f t="shared" ca="1" si="212"/>
        <v>6374.6057263664252</v>
      </c>
      <c r="N1356">
        <f ca="1">SQRT(User_Model_Calcs!M1356^2+Sat_Data!$B$3^2-2*User_Model_Calcs!M1356*Sat_Data!$B$3*COS(RADIANS(L1356))*COS(RADIANS(I1356)))</f>
        <v>36429.610125725165</v>
      </c>
      <c r="O1356">
        <f ca="1">DEGREES(ACOS(((Earth_Data!$B$1+Sat_Data!$B$2)/User_Model_Calcs!N1356)*SQRT(1-COS(RADIANS(User_Model_Calcs!I1356))^2*COS(RADIANS(User_Model_Calcs!B1356))^2)))</f>
        <v>61.822989195964617</v>
      </c>
      <c r="P1356">
        <f t="shared" ca="1" si="209"/>
        <v>0.59747531458024705</v>
      </c>
    </row>
    <row r="1357" spans="1:16" x14ac:dyDescent="0.25">
      <c r="A1357">
        <f t="shared" ca="1" si="205"/>
        <v>105.95423070225931</v>
      </c>
      <c r="B1357">
        <f t="shared" ca="1" si="206"/>
        <v>-23.801723755162207</v>
      </c>
      <c r="C1357" s="6">
        <v>20135.9375</v>
      </c>
      <c r="D1357">
        <f t="shared" ca="1" si="207"/>
        <v>3</v>
      </c>
      <c r="E1357" s="1">
        <v>0.65</v>
      </c>
      <c r="F1357">
        <v>19.899999999999999</v>
      </c>
      <c r="G1357">
        <f t="shared" ca="1" si="210"/>
        <v>54.048620189015942</v>
      </c>
      <c r="H1357">
        <f t="shared" ca="1" si="208"/>
        <v>15.764198081459986</v>
      </c>
      <c r="I1357">
        <f ca="1">User_Model_Calcs!A1357-Sat_Data!$B$5</f>
        <v>-4.0457692977406907</v>
      </c>
      <c r="J1357">
        <f ca="1">(Earth_Data!$B$1/SQRT(1-Earth_Data!$B$2^2*SIN(RADIANS(User_Model_Calcs!B1357))^2))*COS(RADIANS(User_Model_Calcs!B1357))</f>
        <v>5838.8474566219011</v>
      </c>
      <c r="K1357">
        <f ca="1">((Earth_Data!$B$1*(1-Earth_Data!$B$2^2))/SQRT(1-Earth_Data!$B$2^2*SIN(RADIANS(User_Model_Calcs!B1357))^2))*SIN(RADIANS(User_Model_Calcs!B1357))</f>
        <v>-2558.2070362901768</v>
      </c>
      <c r="L1357">
        <f t="shared" ca="1" si="211"/>
        <v>-23.659938005350945</v>
      </c>
      <c r="M1357">
        <f t="shared" ca="1" si="212"/>
        <v>6374.6813929971913</v>
      </c>
      <c r="N1357">
        <f ca="1">SQRT(User_Model_Calcs!M1357^2+Sat_Data!$B$3^2-2*User_Model_Calcs!M1357*Sat_Data!$B$3*COS(RADIANS(L1357))*COS(RADIANS(I1357)))</f>
        <v>36432.105458675156</v>
      </c>
      <c r="O1357">
        <f ca="1">DEGREES(ACOS(((Earth_Data!$B$1+Sat_Data!$B$2)/User_Model_Calcs!N1357)*SQRT(1-COS(RADIANS(User_Model_Calcs!I1357))^2*COS(RADIANS(User_Model_Calcs!B1357))^2)))</f>
        <v>61.770396613562461</v>
      </c>
      <c r="P1357">
        <f t="shared" ca="1" si="209"/>
        <v>9.940618533716707</v>
      </c>
    </row>
    <row r="1358" spans="1:16" x14ac:dyDescent="0.25">
      <c r="A1358">
        <f t="shared" ca="1" si="205"/>
        <v>107.61308396235844</v>
      </c>
      <c r="B1358">
        <f t="shared" ca="1" si="206"/>
        <v>-22.339056945688743</v>
      </c>
      <c r="C1358" s="6">
        <v>20135.9375</v>
      </c>
      <c r="D1358">
        <f t="shared" ca="1" si="207"/>
        <v>1.2</v>
      </c>
      <c r="E1358" s="1">
        <v>0.65</v>
      </c>
      <c r="F1358">
        <v>19.899999999999999</v>
      </c>
      <c r="G1358">
        <f t="shared" ca="1" si="210"/>
        <v>46.089820015575185</v>
      </c>
      <c r="H1358">
        <f t="shared" ca="1" si="208"/>
        <v>17.089424526272442</v>
      </c>
      <c r="I1358">
        <f ca="1">User_Model_Calcs!A1358-Sat_Data!$B$5</f>
        <v>-2.386916037641555</v>
      </c>
      <c r="J1358">
        <f ca="1">(Earth_Data!$B$1/SQRT(1-Earth_Data!$B$2^2*SIN(RADIANS(User_Model_Calcs!B1358))^2))*COS(RADIANS(User_Model_Calcs!B1358))</f>
        <v>5902.3207857072948</v>
      </c>
      <c r="K1358">
        <f ca="1">((Earth_Data!$B$1*(1-Earth_Data!$B$2^2))/SQRT(1-Earth_Data!$B$2^2*SIN(RADIANS(User_Model_Calcs!B1358))^2))*SIN(RADIANS(User_Model_Calcs!B1358))</f>
        <v>-2409.1827031447383</v>
      </c>
      <c r="L1358">
        <f t="shared" ca="1" si="211"/>
        <v>-22.204079130309275</v>
      </c>
      <c r="M1358">
        <f t="shared" ca="1" si="212"/>
        <v>6375.0727019010665</v>
      </c>
      <c r="N1358">
        <f ca="1">SQRT(User_Model_Calcs!M1358^2+Sat_Data!$B$3^2-2*User_Model_Calcs!M1358*Sat_Data!$B$3*COS(RADIANS(L1358))*COS(RADIANS(I1358)))</f>
        <v>36347.703412619245</v>
      </c>
      <c r="O1358">
        <f ca="1">DEGREES(ACOS(((Earth_Data!$B$1+Sat_Data!$B$2)/User_Model_Calcs!N1358)*SQRT(1-COS(RADIANS(User_Model_Calcs!I1358))^2*COS(RADIANS(User_Model_Calcs!B1358))^2)))</f>
        <v>63.693828857622023</v>
      </c>
      <c r="P1358">
        <f t="shared" ca="1" si="209"/>
        <v>6.2585486000765309</v>
      </c>
    </row>
    <row r="1359" spans="1:16" x14ac:dyDescent="0.25">
      <c r="A1359">
        <f t="shared" ca="1" si="205"/>
        <v>107.21239982097691</v>
      </c>
      <c r="B1359">
        <f t="shared" ca="1" si="206"/>
        <v>-22.118144301593198</v>
      </c>
      <c r="C1359" s="6">
        <v>20135.9375</v>
      </c>
      <c r="D1359">
        <f t="shared" ca="1" si="207"/>
        <v>1.2</v>
      </c>
      <c r="E1359" s="1">
        <v>0.65</v>
      </c>
      <c r="F1359">
        <v>19.899999999999999</v>
      </c>
      <c r="G1359">
        <f t="shared" ca="1" si="210"/>
        <v>46.089820015575185</v>
      </c>
      <c r="H1359">
        <f t="shared" ca="1" si="208"/>
        <v>16.510610870576535</v>
      </c>
      <c r="I1359">
        <f ca="1">User_Model_Calcs!A1359-Sat_Data!$B$5</f>
        <v>-2.7876001790230873</v>
      </c>
      <c r="J1359">
        <f ca="1">(Earth_Data!$B$1/SQRT(1-Earth_Data!$B$2^2*SIN(RADIANS(User_Model_Calcs!B1359))^2))*COS(RADIANS(User_Model_Calcs!B1359))</f>
        <v>5911.5749813977254</v>
      </c>
      <c r="K1359">
        <f ca="1">((Earth_Data!$B$1*(1-Earth_Data!$B$2^2))/SQRT(1-Earth_Data!$B$2^2*SIN(RADIANS(User_Model_Calcs!B1359))^2))*SIN(RADIANS(User_Model_Calcs!B1359))</f>
        <v>-2386.5383072936079</v>
      </c>
      <c r="L1359">
        <f t="shared" ca="1" si="211"/>
        <v>-21.984225524802799</v>
      </c>
      <c r="M1359">
        <f t="shared" ca="1" si="212"/>
        <v>6375.130104779616</v>
      </c>
      <c r="N1359">
        <f ca="1">SQRT(User_Model_Calcs!M1359^2+Sat_Data!$B$3^2-2*User_Model_Calcs!M1359*Sat_Data!$B$3*COS(RADIANS(L1359))*COS(RADIANS(I1359)))</f>
        <v>36339.151516240527</v>
      </c>
      <c r="O1359">
        <f ca="1">DEGREES(ACOS(((Earth_Data!$B$1+Sat_Data!$B$2)/User_Model_Calcs!N1359)*SQRT(1-COS(RADIANS(User_Model_Calcs!I1359))^2*COS(RADIANS(User_Model_Calcs!B1359))^2)))</f>
        <v>63.896869858319427</v>
      </c>
      <c r="P1359">
        <f t="shared" ca="1" si="209"/>
        <v>7.3685896585011337</v>
      </c>
    </row>
    <row r="1360" spans="1:16" x14ac:dyDescent="0.25">
      <c r="A1360">
        <f t="shared" ca="1" si="205"/>
        <v>108.72775087814908</v>
      </c>
      <c r="B1360">
        <f t="shared" ca="1" si="206"/>
        <v>-21.442962929192461</v>
      </c>
      <c r="C1360" s="6">
        <v>20135.9375</v>
      </c>
      <c r="D1360">
        <f t="shared" ca="1" si="207"/>
        <v>0.75</v>
      </c>
      <c r="E1360" s="1">
        <v>0.65</v>
      </c>
      <c r="F1360">
        <v>19.899999999999999</v>
      </c>
      <c r="G1360">
        <f t="shared" ca="1" si="210"/>
        <v>42.007420362456692</v>
      </c>
      <c r="H1360">
        <f t="shared" ca="1" si="208"/>
        <v>19.873116425689901</v>
      </c>
      <c r="I1360">
        <f ca="1">User_Model_Calcs!A1360-Sat_Data!$B$5</f>
        <v>-1.2722491218509191</v>
      </c>
      <c r="J1360">
        <f ca="1">(Earth_Data!$B$1/SQRT(1-Earth_Data!$B$2^2*SIN(RADIANS(User_Model_Calcs!B1360))^2))*COS(RADIANS(User_Model_Calcs!B1360))</f>
        <v>5939.3151183422942</v>
      </c>
      <c r="K1360">
        <f ca="1">((Earth_Data!$B$1*(1-Earth_Data!$B$2^2))/SQRT(1-Earth_Data!$B$2^2*SIN(RADIANS(User_Model_Calcs!B1360))^2))*SIN(RADIANS(User_Model_Calcs!B1360))</f>
        <v>-2317.114707449959</v>
      </c>
      <c r="L1360">
        <f t="shared" ca="1" si="211"/>
        <v>-21.312329658144808</v>
      </c>
      <c r="M1360">
        <f t="shared" ca="1" si="212"/>
        <v>6375.3027098679986</v>
      </c>
      <c r="N1360">
        <f ca="1">SQRT(User_Model_Calcs!M1360^2+Sat_Data!$B$3^2-2*User_Model_Calcs!M1360*Sat_Data!$B$3*COS(RADIANS(L1360))*COS(RADIANS(I1360)))</f>
        <v>36300.556856569856</v>
      </c>
      <c r="O1360">
        <f ca="1">DEGREES(ACOS(((Earth_Data!$B$1+Sat_Data!$B$2)/User_Model_Calcs!N1360)*SQRT(1-COS(RADIANS(User_Model_Calcs!I1360))^2*COS(RADIANS(User_Model_Calcs!B1360))^2)))</f>
        <v>64.830116642204871</v>
      </c>
      <c r="P1360">
        <f t="shared" ca="1" si="209"/>
        <v>3.4764329150324924</v>
      </c>
    </row>
    <row r="1361" spans="1:16" x14ac:dyDescent="0.25">
      <c r="A1361">
        <f t="shared" ca="1" si="205"/>
        <v>110.13982238144355</v>
      </c>
      <c r="B1361">
        <f t="shared" ca="1" si="206"/>
        <v>-24.401278067880547</v>
      </c>
      <c r="C1361" s="6">
        <v>20135.9375</v>
      </c>
      <c r="D1361">
        <f t="shared" ca="1" si="207"/>
        <v>1.2</v>
      </c>
      <c r="E1361" s="1">
        <v>0.65</v>
      </c>
      <c r="F1361">
        <v>19.899999999999999</v>
      </c>
      <c r="G1361">
        <f t="shared" ca="1" si="210"/>
        <v>46.089820015575185</v>
      </c>
      <c r="H1361">
        <f t="shared" ca="1" si="208"/>
        <v>14.781344631074509</v>
      </c>
      <c r="I1361">
        <f ca="1">User_Model_Calcs!A1361-Sat_Data!$B$5</f>
        <v>0.13982238144355108</v>
      </c>
      <c r="J1361">
        <f ca="1">(Earth_Data!$B$1/SQRT(1-Earth_Data!$B$2^2*SIN(RADIANS(User_Model_Calcs!B1361))^2))*COS(RADIANS(User_Model_Calcs!B1361))</f>
        <v>5811.7302010033673</v>
      </c>
      <c r="K1361">
        <f ca="1">((Earth_Data!$B$1*(1-Earth_Data!$B$2^2))/SQRT(1-Earth_Data!$B$2^2*SIN(RADIANS(User_Model_Calcs!B1361))^2))*SIN(RADIANS(User_Model_Calcs!B1361))</f>
        <v>-2618.8241491817171</v>
      </c>
      <c r="L1361">
        <f t="shared" ca="1" si="211"/>
        <v>-24.256806790128589</v>
      </c>
      <c r="M1361">
        <f t="shared" ca="1" si="212"/>
        <v>6374.5154995177463</v>
      </c>
      <c r="N1361">
        <f ca="1">SQRT(User_Model_Calcs!M1361^2+Sat_Data!$B$3^2-2*User_Model_Calcs!M1361*Sat_Data!$B$3*COS(RADIANS(L1361))*COS(RADIANS(I1361)))</f>
        <v>36446.637670146018</v>
      </c>
      <c r="O1361">
        <f ca="1">DEGREES(ACOS(((Earth_Data!$B$1+Sat_Data!$B$2)/User_Model_Calcs!N1361)*SQRT(1-COS(RADIANS(User_Model_Calcs!I1361))^2*COS(RADIANS(User_Model_Calcs!B1361))^2)))</f>
        <v>61.449061551496627</v>
      </c>
      <c r="P1361">
        <f t="shared" ca="1" si="209"/>
        <v>0.33844749026121579</v>
      </c>
    </row>
    <row r="1362" spans="1:16" x14ac:dyDescent="0.25">
      <c r="A1362">
        <f t="shared" ca="1" si="205"/>
        <v>107.36153895078212</v>
      </c>
      <c r="B1362">
        <f t="shared" ca="1" si="206"/>
        <v>-22.442365348161253</v>
      </c>
      <c r="C1362" s="6">
        <v>20135.9375</v>
      </c>
      <c r="D1362">
        <f t="shared" ca="1" si="207"/>
        <v>1.2</v>
      </c>
      <c r="E1362" s="1">
        <v>0.65</v>
      </c>
      <c r="F1362">
        <v>19.899999999999999</v>
      </c>
      <c r="G1362">
        <f t="shared" ca="1" si="210"/>
        <v>46.089820015575185</v>
      </c>
      <c r="H1362">
        <f t="shared" ca="1" si="208"/>
        <v>19.910092083670619</v>
      </c>
      <c r="I1362">
        <f ca="1">User_Model_Calcs!A1362-Sat_Data!$B$5</f>
        <v>-2.6384610492178808</v>
      </c>
      <c r="J1362">
        <f ca="1">(Earth_Data!$B$1/SQRT(1-Earth_Data!$B$2^2*SIN(RADIANS(User_Model_Calcs!B1362))^2))*COS(RADIANS(User_Model_Calcs!B1362))</f>
        <v>5897.9630863046104</v>
      </c>
      <c r="K1362">
        <f ca="1">((Earth_Data!$B$1*(1-Earth_Data!$B$2^2))/SQRT(1-Earth_Data!$B$2^2*SIN(RADIANS(User_Model_Calcs!B1362))^2))*SIN(RADIANS(User_Model_Calcs!B1362))</f>
        <v>-2419.7601412729632</v>
      </c>
      <c r="L1362">
        <f t="shared" ca="1" si="211"/>
        <v>-22.306895010931381</v>
      </c>
      <c r="M1362">
        <f t="shared" ca="1" si="212"/>
        <v>6375.0457024797206</v>
      </c>
      <c r="N1362">
        <f ca="1">SQRT(User_Model_Calcs!M1362^2+Sat_Data!$B$3^2-2*User_Model_Calcs!M1362*Sat_Data!$B$3*COS(RADIANS(L1362))*COS(RADIANS(I1362)))</f>
        <v>36354.065616848333</v>
      </c>
      <c r="O1362">
        <f ca="1">DEGREES(ACOS(((Earth_Data!$B$1+Sat_Data!$B$2)/User_Model_Calcs!N1362)*SQRT(1-COS(RADIANS(User_Model_Calcs!I1362))^2*COS(RADIANS(User_Model_Calcs!B1362))^2)))</f>
        <v>63.544226475951675</v>
      </c>
      <c r="P1362">
        <f t="shared" ca="1" si="209"/>
        <v>6.883005456551472</v>
      </c>
    </row>
    <row r="1363" spans="1:16" x14ac:dyDescent="0.25">
      <c r="A1363">
        <f t="shared" ca="1" si="205"/>
        <v>107.45194413051297</v>
      </c>
      <c r="B1363">
        <f t="shared" ca="1" si="206"/>
        <v>-21.011118460590268</v>
      </c>
      <c r="C1363" s="6">
        <v>20135.9375</v>
      </c>
      <c r="D1363">
        <f t="shared" ca="1" si="207"/>
        <v>3</v>
      </c>
      <c r="E1363" s="1">
        <v>0.65</v>
      </c>
      <c r="F1363">
        <v>19.899999999999999</v>
      </c>
      <c r="G1363">
        <f t="shared" ca="1" si="210"/>
        <v>54.048620189015942</v>
      </c>
      <c r="H1363">
        <f t="shared" ca="1" si="208"/>
        <v>21.570417639837096</v>
      </c>
      <c r="I1363">
        <f ca="1">User_Model_Calcs!A1363-Sat_Data!$B$5</f>
        <v>-2.5480558694870297</v>
      </c>
      <c r="J1363">
        <f ca="1">(Earth_Data!$B$1/SQRT(1-Earth_Data!$B$2^2*SIN(RADIANS(User_Model_Calcs!B1363))^2))*COS(RADIANS(User_Model_Calcs!B1363))</f>
        <v>5956.6267728118473</v>
      </c>
      <c r="K1363">
        <f ca="1">((Earth_Data!$B$1*(1-Earth_Data!$B$2^2))/SQRT(1-Earth_Data!$B$2^2*SIN(RADIANS(User_Model_Calcs!B1363))^2))*SIN(RADIANS(User_Model_Calcs!B1363))</f>
        <v>-2272.5450026967974</v>
      </c>
      <c r="L1363">
        <f t="shared" ca="1" si="211"/>
        <v>-20.882624473353346</v>
      </c>
      <c r="M1363">
        <f t="shared" ca="1" si="212"/>
        <v>6375.410833809934</v>
      </c>
      <c r="N1363">
        <f ca="1">SQRT(User_Model_Calcs!M1363^2+Sat_Data!$B$3^2-2*User_Model_Calcs!M1363*Sat_Data!$B$3*COS(RADIANS(L1363))*COS(RADIANS(I1363)))</f>
        <v>36285.604835874154</v>
      </c>
      <c r="O1363">
        <f ca="1">DEGREES(ACOS(((Earth_Data!$B$1+Sat_Data!$B$2)/User_Model_Calcs!N1363)*SQRT(1-COS(RADIANS(User_Model_Calcs!I1363))^2*COS(RADIANS(User_Model_Calcs!B1363))^2)))</f>
        <v>65.202126664826338</v>
      </c>
      <c r="P1363">
        <f t="shared" ca="1" si="209"/>
        <v>7.0750816493933693</v>
      </c>
    </row>
    <row r="1364" spans="1:16" x14ac:dyDescent="0.25">
      <c r="A1364">
        <f t="shared" ca="1" si="205"/>
        <v>108.2599028632832</v>
      </c>
      <c r="B1364">
        <f t="shared" ca="1" si="206"/>
        <v>-24.989241999594014</v>
      </c>
      <c r="C1364" s="6">
        <v>20135.9375</v>
      </c>
      <c r="D1364">
        <f t="shared" ca="1" si="207"/>
        <v>1.2</v>
      </c>
      <c r="E1364" s="1">
        <v>0.65</v>
      </c>
      <c r="F1364">
        <v>19.899999999999999</v>
      </c>
      <c r="G1364">
        <f t="shared" ca="1" si="210"/>
        <v>46.089820015575185</v>
      </c>
      <c r="H1364">
        <f t="shared" ca="1" si="208"/>
        <v>20.001228765505591</v>
      </c>
      <c r="I1364">
        <f ca="1">User_Model_Calcs!A1364-Sat_Data!$B$5</f>
        <v>-1.7400971367167983</v>
      </c>
      <c r="J1364">
        <f ca="1">(Earth_Data!$B$1/SQRT(1-Earth_Data!$B$2^2*SIN(RADIANS(User_Model_Calcs!B1364))^2))*COS(RADIANS(User_Model_Calcs!B1364))</f>
        <v>5784.5204341418757</v>
      </c>
      <c r="K1364">
        <f ca="1">((Earth_Data!$B$1*(1-Earth_Data!$B$2^2))/SQRT(1-Earth_Data!$B$2^2*SIN(RADIANS(User_Model_Calcs!B1364))^2))*SIN(RADIANS(User_Model_Calcs!B1364))</f>
        <v>-2677.9953085368957</v>
      </c>
      <c r="L1364">
        <f t="shared" ca="1" si="211"/>
        <v>-24.842198147830345</v>
      </c>
      <c r="M1364">
        <f t="shared" ca="1" si="212"/>
        <v>6374.3498119847909</v>
      </c>
      <c r="N1364">
        <f ca="1">SQRT(User_Model_Calcs!M1364^2+Sat_Data!$B$3^2-2*User_Model_Calcs!M1364*Sat_Data!$B$3*COS(RADIANS(L1364))*COS(RADIANS(I1364)))</f>
        <v>36481.136563653767</v>
      </c>
      <c r="O1364">
        <f ca="1">DEGREES(ACOS(((Earth_Data!$B$1+Sat_Data!$B$2)/User_Model_Calcs!N1364)*SQRT(1-COS(RADIANS(User_Model_Calcs!I1364))^2*COS(RADIANS(User_Model_Calcs!B1364))^2)))</f>
        <v>60.7059504325007</v>
      </c>
      <c r="P1364">
        <f t="shared" ca="1" si="209"/>
        <v>4.1132652253789308</v>
      </c>
    </row>
    <row r="1365" spans="1:16" x14ac:dyDescent="0.25">
      <c r="A1365">
        <f t="shared" ca="1" si="205"/>
        <v>108.08154445426325</v>
      </c>
      <c r="B1365">
        <f t="shared" ca="1" si="206"/>
        <v>-21.416156536793363</v>
      </c>
      <c r="C1365" s="6">
        <v>20135.9375</v>
      </c>
      <c r="D1365">
        <f t="shared" ca="1" si="207"/>
        <v>3</v>
      </c>
      <c r="E1365" s="1">
        <v>0.65</v>
      </c>
      <c r="F1365">
        <v>19.899999999999999</v>
      </c>
      <c r="G1365">
        <f t="shared" ca="1" si="210"/>
        <v>54.048620189015942</v>
      </c>
      <c r="H1365">
        <f t="shared" ca="1" si="208"/>
        <v>17.614820146218079</v>
      </c>
      <c r="I1365">
        <f ca="1">User_Model_Calcs!A1365-Sat_Data!$B$5</f>
        <v>-1.918455545736748</v>
      </c>
      <c r="J1365">
        <f ca="1">(Earth_Data!$B$1/SQRT(1-Earth_Data!$B$2^2*SIN(RADIANS(User_Model_Calcs!B1365))^2))*COS(RADIANS(User_Model_Calcs!B1365))</f>
        <v>5940.3995259333988</v>
      </c>
      <c r="K1365">
        <f ca="1">((Earth_Data!$B$1*(1-Earth_Data!$B$2^2))/SQRT(1-Earth_Data!$B$2^2*SIN(RADIANS(User_Model_Calcs!B1365))^2))*SIN(RADIANS(User_Model_Calcs!B1365))</f>
        <v>-2314.3518221048653</v>
      </c>
      <c r="L1365">
        <f t="shared" ca="1" si="211"/>
        <v>-21.285655207274132</v>
      </c>
      <c r="M1365">
        <f t="shared" ca="1" si="212"/>
        <v>6375.3094736012508</v>
      </c>
      <c r="N1365">
        <f ca="1">SQRT(User_Model_Calcs!M1365^2+Sat_Data!$B$3^2-2*User_Model_Calcs!M1365*Sat_Data!$B$3*COS(RADIANS(L1365))*COS(RADIANS(I1365)))</f>
        <v>36301.465328476959</v>
      </c>
      <c r="O1365">
        <f ca="1">DEGREES(ACOS(((Earth_Data!$B$1+Sat_Data!$B$2)/User_Model_Calcs!N1365)*SQRT(1-COS(RADIANS(User_Model_Calcs!I1365))^2*COS(RADIANS(User_Model_Calcs!B1365))^2)))</f>
        <v>64.80810935606651</v>
      </c>
      <c r="P1365">
        <f t="shared" ca="1" si="209"/>
        <v>5.241332124046223</v>
      </c>
    </row>
    <row r="1366" spans="1:16" x14ac:dyDescent="0.25">
      <c r="A1366">
        <f t="shared" ref="A1366:A1379" ca="1" si="213">107.947391934268+(RAND()*5-2.5)</f>
        <v>108.6524924926816</v>
      </c>
      <c r="B1366">
        <f t="shared" ref="B1366:B1401" ca="1" si="214">-23.1146709996734+(RAND()*5-2.5)</f>
        <v>-25.46483452614148</v>
      </c>
      <c r="C1366" s="6">
        <v>20135.9375</v>
      </c>
      <c r="D1366">
        <f t="shared" ca="1" si="207"/>
        <v>3</v>
      </c>
      <c r="E1366" s="1">
        <v>0.65</v>
      </c>
      <c r="F1366">
        <v>19.899999999999999</v>
      </c>
      <c r="G1366">
        <f t="shared" ca="1" si="210"/>
        <v>54.048620189015942</v>
      </c>
      <c r="H1366">
        <f t="shared" ca="1" si="208"/>
        <v>20.4277782605662</v>
      </c>
      <c r="I1366">
        <f ca="1">User_Model_Calcs!A1366-Sat_Data!$B$5</f>
        <v>-1.3475075073183973</v>
      </c>
      <c r="J1366">
        <f ca="1">(Earth_Data!$B$1/SQRT(1-Earth_Data!$B$2^2*SIN(RADIANS(User_Model_Calcs!B1366))^2))*COS(RADIANS(User_Model_Calcs!B1366))</f>
        <v>5762.0660801690119</v>
      </c>
      <c r="K1366">
        <f ca="1">((Earth_Data!$B$1*(1-Earth_Data!$B$2^2))/SQRT(1-Earth_Data!$B$2^2*SIN(RADIANS(User_Model_Calcs!B1366))^2))*SIN(RADIANS(User_Model_Calcs!B1366))</f>
        <v>-2725.6548423176046</v>
      </c>
      <c r="L1366">
        <f t="shared" ca="1" si="211"/>
        <v>-25.315754738351028</v>
      </c>
      <c r="M1366">
        <f t="shared" ca="1" si="212"/>
        <v>6374.213663792867</v>
      </c>
      <c r="N1366">
        <f ca="1">SQRT(User_Model_Calcs!M1366^2+Sat_Data!$B$3^2-2*User_Model_Calcs!M1366*Sat_Data!$B$3*COS(RADIANS(L1366))*COS(RADIANS(I1366)))</f>
        <v>36505.815358894259</v>
      </c>
      <c r="O1366">
        <f ca="1">DEGREES(ACOS(((Earth_Data!$B$1+Sat_Data!$B$2)/User_Model_Calcs!N1366)*SQRT(1-COS(RADIANS(User_Model_Calcs!I1366))^2*COS(RADIANS(User_Model_Calcs!B1366))^2)))</f>
        <v>60.184770945449387</v>
      </c>
      <c r="P1366">
        <f t="shared" ca="1" si="209"/>
        <v>3.1315075248059019</v>
      </c>
    </row>
    <row r="1367" spans="1:16" x14ac:dyDescent="0.25">
      <c r="A1367">
        <f t="shared" ca="1" si="213"/>
        <v>107.619416045576</v>
      </c>
      <c r="B1367">
        <f t="shared" ca="1" si="214"/>
        <v>-21.261522570726278</v>
      </c>
      <c r="C1367" s="6">
        <v>20135.9375</v>
      </c>
      <c r="D1367">
        <f t="shared" ca="1" si="207"/>
        <v>3</v>
      </c>
      <c r="E1367" s="1">
        <v>0.65</v>
      </c>
      <c r="F1367">
        <v>19.899999999999999</v>
      </c>
      <c r="G1367">
        <f t="shared" ca="1" si="210"/>
        <v>54.048620189015942</v>
      </c>
      <c r="H1367">
        <f t="shared" ca="1" si="208"/>
        <v>15.985501083569202</v>
      </c>
      <c r="I1367">
        <f ca="1">User_Model_Calcs!A1367-Sat_Data!$B$5</f>
        <v>-2.3805839544239973</v>
      </c>
      <c r="J1367">
        <f ca="1">(Earth_Data!$B$1/SQRT(1-Earth_Data!$B$2^2*SIN(RADIANS(User_Model_Calcs!B1367))^2))*COS(RADIANS(User_Model_Calcs!B1367))</f>
        <v>5946.6296710439728</v>
      </c>
      <c r="K1367">
        <f ca="1">((Earth_Data!$B$1*(1-Earth_Data!$B$2^2))/SQRT(1-Earth_Data!$B$2^2*SIN(RADIANS(User_Model_Calcs!B1367))^2))*SIN(RADIANS(User_Model_Calcs!B1367))</f>
        <v>-2298.4042771653217</v>
      </c>
      <c r="L1367">
        <f t="shared" ca="1" si="211"/>
        <v>-21.131784562924398</v>
      </c>
      <c r="M1367">
        <f t="shared" ca="1" si="212"/>
        <v>6375.3483564298185</v>
      </c>
      <c r="N1367">
        <f ca="1">SQRT(User_Model_Calcs!M1367^2+Sat_Data!$B$3^2-2*User_Model_Calcs!M1367*Sat_Data!$B$3*COS(RADIANS(L1367))*COS(RADIANS(I1367)))</f>
        <v>36296.32905468488</v>
      </c>
      <c r="O1367">
        <f ca="1">DEGREES(ACOS(((Earth_Data!$B$1+Sat_Data!$B$2)/User_Model_Calcs!N1367)*SQRT(1-COS(RADIANS(User_Model_Calcs!I1367))^2*COS(RADIANS(User_Model_Calcs!B1367))^2)))</f>
        <v>64.93524479145411</v>
      </c>
      <c r="P1367">
        <f t="shared" ca="1" si="209"/>
        <v>6.5400832287817323</v>
      </c>
    </row>
    <row r="1368" spans="1:16" x14ac:dyDescent="0.25">
      <c r="A1368">
        <f t="shared" ca="1" si="213"/>
        <v>107.46632222010093</v>
      </c>
      <c r="B1368">
        <f t="shared" ca="1" si="214"/>
        <v>-24.369971655242363</v>
      </c>
      <c r="C1368" s="6">
        <v>20135.9375</v>
      </c>
      <c r="D1368">
        <f t="shared" ca="1" si="207"/>
        <v>0.75</v>
      </c>
      <c r="E1368" s="1">
        <v>0.65</v>
      </c>
      <c r="F1368">
        <v>19.899999999999999</v>
      </c>
      <c r="G1368">
        <f t="shared" ca="1" si="210"/>
        <v>42.007420362456692</v>
      </c>
      <c r="H1368">
        <f t="shared" ca="1" si="208"/>
        <v>14.36377412383853</v>
      </c>
      <c r="I1368">
        <f ca="1">User_Model_Calcs!A1368-Sat_Data!$B$5</f>
        <v>-2.5336777798990653</v>
      </c>
      <c r="J1368">
        <f ca="1">(Earth_Data!$B$1/SQRT(1-Earth_Data!$B$2^2*SIN(RADIANS(User_Model_Calcs!B1368))^2))*COS(RADIANS(User_Model_Calcs!B1368))</f>
        <v>5813.161897495871</v>
      </c>
      <c r="K1368">
        <f ca="1">((Earth_Data!$B$1*(1-Earth_Data!$B$2^2))/SQRT(1-Earth_Data!$B$2^2*SIN(RADIANS(User_Model_Calcs!B1368))^2))*SIN(RADIANS(User_Model_Calcs!B1368))</f>
        <v>-2615.665885771316</v>
      </c>
      <c r="L1368">
        <f t="shared" ca="1" si="211"/>
        <v>-24.225639060139166</v>
      </c>
      <c r="M1368">
        <f t="shared" ca="1" si="212"/>
        <v>6374.5242389127079</v>
      </c>
      <c r="N1368">
        <f ca="1">SQRT(User_Model_Calcs!M1368^2+Sat_Data!$B$3^2-2*User_Model_Calcs!M1368*Sat_Data!$B$3*COS(RADIANS(L1368))*COS(RADIANS(I1368)))</f>
        <v>36451.53693966876</v>
      </c>
      <c r="O1368">
        <f ca="1">DEGREES(ACOS(((Earth_Data!$B$1+Sat_Data!$B$2)/User_Model_Calcs!N1368)*SQRT(1-COS(RADIANS(User_Model_Calcs!I1368))^2*COS(RADIANS(User_Model_Calcs!B1368))^2)))</f>
        <v>61.34330072955278</v>
      </c>
      <c r="P1368">
        <f t="shared" ca="1" si="209"/>
        <v>6.1209701974566828</v>
      </c>
    </row>
    <row r="1369" spans="1:16" x14ac:dyDescent="0.25">
      <c r="A1369">
        <f t="shared" ca="1" si="213"/>
        <v>108.0485274380321</v>
      </c>
      <c r="B1369">
        <f t="shared" ca="1" si="214"/>
        <v>-21.407911721582629</v>
      </c>
      <c r="C1369" s="6">
        <v>20135.9375</v>
      </c>
      <c r="D1369">
        <f t="shared" ca="1" si="207"/>
        <v>3</v>
      </c>
      <c r="E1369" s="1">
        <v>0.65</v>
      </c>
      <c r="F1369">
        <v>19.899999999999999</v>
      </c>
      <c r="G1369">
        <f t="shared" ca="1" si="210"/>
        <v>54.048620189015942</v>
      </c>
      <c r="H1369">
        <f t="shared" ca="1" si="208"/>
        <v>23.761831188796091</v>
      </c>
      <c r="I1369">
        <f ca="1">User_Model_Calcs!A1369-Sat_Data!$B$5</f>
        <v>-1.9514725619679041</v>
      </c>
      <c r="J1369">
        <f ca="1">(Earth_Data!$B$1/SQRT(1-Earth_Data!$B$2^2*SIN(RADIANS(User_Model_Calcs!B1369))^2))*COS(RADIANS(User_Model_Calcs!B1369))</f>
        <v>5940.7327954487318</v>
      </c>
      <c r="K1369">
        <f ca="1">((Earth_Data!$B$1*(1-Earth_Data!$B$2^2))/SQRT(1-Earth_Data!$B$2^2*SIN(RADIANS(User_Model_Calcs!B1369))^2))*SIN(RADIANS(User_Model_Calcs!B1369))</f>
        <v>-2313.5019440211549</v>
      </c>
      <c r="L1369">
        <f t="shared" ca="1" si="211"/>
        <v>-21.277450995999338</v>
      </c>
      <c r="M1369">
        <f t="shared" ca="1" si="212"/>
        <v>6375.3115525368457</v>
      </c>
      <c r="N1369">
        <f ca="1">SQRT(User_Model_Calcs!M1369^2+Sat_Data!$B$3^2-2*User_Model_Calcs!M1369*Sat_Data!$B$3*COS(RADIANS(L1369))*COS(RADIANS(I1369)))</f>
        <v>36301.213075812084</v>
      </c>
      <c r="O1369">
        <f ca="1">DEGREES(ACOS(((Earth_Data!$B$1+Sat_Data!$B$2)/User_Model_Calcs!N1369)*SQRT(1-COS(RADIANS(User_Model_Calcs!I1369))^2*COS(RADIANS(User_Model_Calcs!B1369))^2)))</f>
        <v>64.814344097586996</v>
      </c>
      <c r="P1369">
        <f t="shared" ca="1" si="209"/>
        <v>5.3330353626290918</v>
      </c>
    </row>
    <row r="1370" spans="1:16" x14ac:dyDescent="0.25">
      <c r="A1370">
        <f t="shared" ca="1" si="213"/>
        <v>105.87625000471591</v>
      </c>
      <c r="B1370">
        <f t="shared" ca="1" si="214"/>
        <v>-22.412720932098036</v>
      </c>
      <c r="C1370" s="6">
        <v>20135.9375</v>
      </c>
      <c r="D1370">
        <f t="shared" ca="1" si="207"/>
        <v>1.2</v>
      </c>
      <c r="E1370" s="1">
        <v>0.65</v>
      </c>
      <c r="F1370">
        <v>19.899999999999999</v>
      </c>
      <c r="G1370">
        <f t="shared" ca="1" si="210"/>
        <v>46.089820015575185</v>
      </c>
      <c r="H1370">
        <f t="shared" ca="1" si="208"/>
        <v>14.394058726271954</v>
      </c>
      <c r="I1370">
        <f ca="1">User_Model_Calcs!A1370-Sat_Data!$B$5</f>
        <v>-4.1237499952840864</v>
      </c>
      <c r="J1370">
        <f ca="1">(Earth_Data!$B$1/SQRT(1-Earth_Data!$B$2^2*SIN(RADIANS(User_Model_Calcs!B1370))^2))*COS(RADIANS(User_Model_Calcs!B1370))</f>
        <v>5899.2154878419869</v>
      </c>
      <c r="K1370">
        <f ca="1">((Earth_Data!$B$1*(1-Earth_Data!$B$2^2))/SQRT(1-Earth_Data!$B$2^2*SIN(RADIANS(User_Model_Calcs!B1370))^2))*SIN(RADIANS(User_Model_Calcs!B1370))</f>
        <v>-2416.7257285060032</v>
      </c>
      <c r="L1370">
        <f t="shared" ca="1" si="211"/>
        <v>-22.277391745681765</v>
      </c>
      <c r="M1370">
        <f t="shared" ca="1" si="212"/>
        <v>6375.053460075268</v>
      </c>
      <c r="N1370">
        <f ca="1">SQRT(User_Model_Calcs!M1370^2+Sat_Data!$B$3^2-2*User_Model_Calcs!M1370*Sat_Data!$B$3*COS(RADIANS(L1370))*COS(RADIANS(I1370)))</f>
        <v>36363.075154422942</v>
      </c>
      <c r="O1370">
        <f ca="1">DEGREES(ACOS(((Earth_Data!$B$1+Sat_Data!$B$2)/User_Model_Calcs!N1370)*SQRT(1-COS(RADIANS(User_Model_Calcs!I1370))^2*COS(RADIANS(User_Model_Calcs!B1370))^2)))</f>
        <v>63.335135919559278</v>
      </c>
      <c r="P1370">
        <f t="shared" ca="1" si="209"/>
        <v>10.707946528203925</v>
      </c>
    </row>
    <row r="1371" spans="1:16" x14ac:dyDescent="0.25">
      <c r="A1371">
        <f t="shared" ca="1" si="213"/>
        <v>109.02313538950806</v>
      </c>
      <c r="B1371">
        <f t="shared" ca="1" si="214"/>
        <v>-25.371216702584167</v>
      </c>
      <c r="C1371" s="6">
        <v>20135.9375</v>
      </c>
      <c r="D1371">
        <f t="shared" ca="1" si="207"/>
        <v>1.2</v>
      </c>
      <c r="E1371" s="1">
        <v>0.65</v>
      </c>
      <c r="F1371">
        <v>19.899999999999999</v>
      </c>
      <c r="G1371">
        <f t="shared" ca="1" si="210"/>
        <v>46.089820015575185</v>
      </c>
      <c r="H1371">
        <f t="shared" ca="1" si="208"/>
        <v>22.447869222113141</v>
      </c>
      <c r="I1371">
        <f ca="1">User_Model_Calcs!A1371-Sat_Data!$B$5</f>
        <v>-0.97686461049194406</v>
      </c>
      <c r="J1371">
        <f ca="1">(Earth_Data!$B$1/SQRT(1-Earth_Data!$B$2^2*SIN(RADIANS(User_Model_Calcs!B1371))^2))*COS(RADIANS(User_Model_Calcs!B1371))</f>
        <v>5766.5174730676617</v>
      </c>
      <c r="K1371">
        <f ca="1">((Earth_Data!$B$1*(1-Earth_Data!$B$2^2))/SQRT(1-Earth_Data!$B$2^2*SIN(RADIANS(User_Model_Calcs!B1371))^2))*SIN(RADIANS(User_Model_Calcs!B1371))</f>
        <v>-2716.2878373219605</v>
      </c>
      <c r="L1371">
        <f t="shared" ca="1" si="211"/>
        <v>-25.222534468237633</v>
      </c>
      <c r="M1371">
        <f t="shared" ca="1" si="212"/>
        <v>6374.2406122123957</v>
      </c>
      <c r="N1371">
        <f ca="1">SQRT(User_Model_Calcs!M1371^2+Sat_Data!$B$3^2-2*User_Model_Calcs!M1371*Sat_Data!$B$3*COS(RADIANS(L1371))*COS(RADIANS(I1371)))</f>
        <v>36499.805764972727</v>
      </c>
      <c r="O1371">
        <f ca="1">DEGREES(ACOS(((Earth_Data!$B$1+Sat_Data!$B$2)/User_Model_Calcs!N1371)*SQRT(1-COS(RADIANS(User_Model_Calcs!I1371))^2*COS(RADIANS(User_Model_Calcs!B1371))^2)))</f>
        <v>60.310714252098833</v>
      </c>
      <c r="P1371">
        <f t="shared" ca="1" si="209"/>
        <v>2.2788488433660188</v>
      </c>
    </row>
    <row r="1372" spans="1:16" x14ac:dyDescent="0.25">
      <c r="A1372">
        <f t="shared" ca="1" si="213"/>
        <v>107.9725649543068</v>
      </c>
      <c r="B1372">
        <f t="shared" ca="1" si="214"/>
        <v>-24.942333782186342</v>
      </c>
      <c r="C1372" s="6">
        <v>20135.9375</v>
      </c>
      <c r="D1372">
        <f t="shared" ca="1" si="207"/>
        <v>3</v>
      </c>
      <c r="E1372" s="1">
        <v>0.65</v>
      </c>
      <c r="F1372">
        <v>19.899999999999999</v>
      </c>
      <c r="G1372">
        <f t="shared" ca="1" si="210"/>
        <v>54.048620189015942</v>
      </c>
      <c r="H1372">
        <f t="shared" ca="1" si="208"/>
        <v>16.205405393488768</v>
      </c>
      <c r="I1372">
        <f ca="1">User_Model_Calcs!A1372-Sat_Data!$B$5</f>
        <v>-2.0274350456931955</v>
      </c>
      <c r="J1372">
        <f ca="1">(Earth_Data!$B$1/SQRT(1-Earth_Data!$B$2^2*SIN(RADIANS(User_Model_Calcs!B1372))^2))*COS(RADIANS(User_Model_Calcs!B1372))</f>
        <v>5786.7136039540219</v>
      </c>
      <c r="K1372">
        <f ca="1">((Earth_Data!$B$1*(1-Earth_Data!$B$2^2))/SQRT(1-Earth_Data!$B$2^2*SIN(RADIANS(User_Model_Calcs!B1372))^2))*SIN(RADIANS(User_Model_Calcs!B1372))</f>
        <v>-2673.2846991230381</v>
      </c>
      <c r="L1372">
        <f t="shared" ca="1" si="211"/>
        <v>-24.795492927709191</v>
      </c>
      <c r="M1372">
        <f t="shared" ca="1" si="212"/>
        <v>6374.3631381301057</v>
      </c>
      <c r="N1372">
        <f ca="1">SQRT(User_Model_Calcs!M1372^2+Sat_Data!$B$3^2-2*User_Model_Calcs!M1372*Sat_Data!$B$3*COS(RADIANS(L1372))*COS(RADIANS(I1372)))</f>
        <v>36479.707774426875</v>
      </c>
      <c r="O1372">
        <f ca="1">DEGREES(ACOS(((Earth_Data!$B$1+Sat_Data!$B$2)/User_Model_Calcs!N1372)*SQRT(1-COS(RADIANS(User_Model_Calcs!I1372))^2*COS(RADIANS(User_Model_Calcs!B1372))^2)))</f>
        <v>60.73654327930813</v>
      </c>
      <c r="P1372">
        <f t="shared" ca="1" si="209"/>
        <v>4.7984567220730385</v>
      </c>
    </row>
    <row r="1373" spans="1:16" x14ac:dyDescent="0.25">
      <c r="A1373">
        <f t="shared" ca="1" si="213"/>
        <v>109.19260608685701</v>
      </c>
      <c r="B1373">
        <f t="shared" ca="1" si="214"/>
        <v>-21.045905830735105</v>
      </c>
      <c r="C1373" s="6">
        <v>20135.9375</v>
      </c>
      <c r="D1373">
        <f t="shared" ca="1" si="207"/>
        <v>1.2</v>
      </c>
      <c r="E1373" s="1">
        <v>0.65</v>
      </c>
      <c r="F1373">
        <v>19.899999999999999</v>
      </c>
      <c r="G1373">
        <f t="shared" ca="1" si="210"/>
        <v>46.089820015575185</v>
      </c>
      <c r="H1373">
        <f t="shared" ca="1" si="208"/>
        <v>16.572184025004624</v>
      </c>
      <c r="I1373">
        <f ca="1">User_Model_Calcs!A1373-Sat_Data!$B$5</f>
        <v>-0.80739391314298814</v>
      </c>
      <c r="J1373">
        <f ca="1">(Earth_Data!$B$1/SQRT(1-Earth_Data!$B$2^2*SIN(RADIANS(User_Model_Calcs!B1373))^2))*COS(RADIANS(User_Model_Calcs!B1373))</f>
        <v>5955.2447049389002</v>
      </c>
      <c r="K1373">
        <f ca="1">((Earth_Data!$B$1*(1-Earth_Data!$B$2^2))/SQRT(1-Earth_Data!$B$2^2*SIN(RADIANS(User_Model_Calcs!B1373))^2))*SIN(RADIANS(User_Model_Calcs!B1373))</f>
        <v>-2276.1400642976755</v>
      </c>
      <c r="L1373">
        <f t="shared" ca="1" si="211"/>
        <v>-20.917238433089668</v>
      </c>
      <c r="M1373">
        <f t="shared" ca="1" si="212"/>
        <v>6375.4021902938666</v>
      </c>
      <c r="N1373">
        <f ca="1">SQRT(User_Model_Calcs!M1373^2+Sat_Data!$B$3^2-2*User_Model_Calcs!M1373*Sat_Data!$B$3*COS(RADIANS(L1373))*COS(RADIANS(I1373)))</f>
        <v>36281.052536039198</v>
      </c>
      <c r="O1373">
        <f ca="1">DEGREES(ACOS(((Earth_Data!$B$1+Sat_Data!$B$2)/User_Model_Calcs!N1373)*SQRT(1-COS(RADIANS(User_Model_Calcs!I1373))^2*COS(RADIANS(User_Model_Calcs!B1373))^2)))</f>
        <v>65.31511717672754</v>
      </c>
      <c r="P1373">
        <f t="shared" ca="1" si="209"/>
        <v>2.2472784547107754</v>
      </c>
    </row>
    <row r="1374" spans="1:16" x14ac:dyDescent="0.25">
      <c r="A1374">
        <f t="shared" ca="1" si="213"/>
        <v>107.382837913476</v>
      </c>
      <c r="B1374">
        <f t="shared" ca="1" si="214"/>
        <v>-24.511049408959035</v>
      </c>
      <c r="C1374" s="6">
        <v>20135.9375</v>
      </c>
      <c r="D1374">
        <f t="shared" ca="1" si="207"/>
        <v>0.75</v>
      </c>
      <c r="E1374" s="1">
        <v>0.65</v>
      </c>
      <c r="F1374">
        <v>19.899999999999999</v>
      </c>
      <c r="G1374">
        <f t="shared" ca="1" si="210"/>
        <v>42.007420362456692</v>
      </c>
      <c r="H1374">
        <f t="shared" ca="1" si="208"/>
        <v>21.50389268376502</v>
      </c>
      <c r="I1374">
        <f ca="1">User_Model_Calcs!A1374-Sat_Data!$B$5</f>
        <v>-2.6171620865240044</v>
      </c>
      <c r="J1374">
        <f ca="1">(Earth_Data!$B$1/SQRT(1-Earth_Data!$B$2^2*SIN(RADIANS(User_Model_Calcs!B1374))^2))*COS(RADIANS(User_Model_Calcs!B1374))</f>
        <v>5806.6964913774545</v>
      </c>
      <c r="K1374">
        <f ca="1">((Earth_Data!$B$1*(1-Earth_Data!$B$2^2))/SQRT(1-Earth_Data!$B$2^2*SIN(RADIANS(User_Model_Calcs!B1374))^2))*SIN(RADIANS(User_Model_Calcs!B1374))</f>
        <v>-2629.8920491503632</v>
      </c>
      <c r="L1374">
        <f t="shared" ca="1" si="211"/>
        <v>-24.366093215967698</v>
      </c>
      <c r="M1374">
        <f t="shared" ca="1" si="212"/>
        <v>6374.4847896249257</v>
      </c>
      <c r="N1374">
        <f ca="1">SQRT(User_Model_Calcs!M1374^2+Sat_Data!$B$3^2-2*User_Model_Calcs!M1374*Sat_Data!$B$3*COS(RADIANS(L1374))*COS(RADIANS(I1374)))</f>
        <v>36459.440285307253</v>
      </c>
      <c r="O1374">
        <f ca="1">DEGREES(ACOS(((Earth_Data!$B$1+Sat_Data!$B$2)/User_Model_Calcs!N1374)*SQRT(1-COS(RADIANS(User_Model_Calcs!I1374))^2*COS(RADIANS(User_Model_Calcs!B1374))^2)))</f>
        <v>61.171998892762232</v>
      </c>
      <c r="P1374">
        <f t="shared" ca="1" si="209"/>
        <v>6.2874412131203012</v>
      </c>
    </row>
    <row r="1375" spans="1:16" x14ac:dyDescent="0.25">
      <c r="A1375">
        <f t="shared" ca="1" si="213"/>
        <v>106.64714151248903</v>
      </c>
      <c r="B1375">
        <f t="shared" ca="1" si="214"/>
        <v>-22.763092959943041</v>
      </c>
      <c r="C1375" s="6">
        <v>20135.9375</v>
      </c>
      <c r="D1375">
        <f t="shared" ca="1" si="207"/>
        <v>3</v>
      </c>
      <c r="E1375" s="1">
        <v>0.65</v>
      </c>
      <c r="F1375">
        <v>19.899999999999999</v>
      </c>
      <c r="G1375">
        <f t="shared" ca="1" si="210"/>
        <v>54.048620189015942</v>
      </c>
      <c r="H1375">
        <f t="shared" ca="1" si="208"/>
        <v>16.444567785102411</v>
      </c>
      <c r="I1375">
        <f ca="1">User_Model_Calcs!A1375-Sat_Data!$B$5</f>
        <v>-3.3528584875109715</v>
      </c>
      <c r="J1375">
        <f ca="1">(Earth_Data!$B$1/SQRT(1-Earth_Data!$B$2^2*SIN(RADIANS(User_Model_Calcs!B1375))^2))*COS(RADIANS(User_Model_Calcs!B1375))</f>
        <v>5884.3125606194708</v>
      </c>
      <c r="K1375">
        <f ca="1">((Earth_Data!$B$1*(1-Earth_Data!$B$2^2))/SQRT(1-Earth_Data!$B$2^2*SIN(RADIANS(User_Model_Calcs!B1375))^2))*SIN(RADIANS(User_Model_Calcs!B1375))</f>
        <v>-2452.5490190244136</v>
      </c>
      <c r="L1375">
        <f t="shared" ca="1" si="211"/>
        <v>-22.626104729831468</v>
      </c>
      <c r="M1375">
        <f t="shared" ca="1" si="212"/>
        <v>6374.961254923961</v>
      </c>
      <c r="N1375">
        <f ca="1">SQRT(User_Model_Calcs!M1375^2+Sat_Data!$B$3^2-2*User_Model_Calcs!M1375*Sat_Data!$B$3*COS(RADIANS(L1375))*COS(RADIANS(I1375)))</f>
        <v>36374.307583680209</v>
      </c>
      <c r="O1375">
        <f ca="1">DEGREES(ACOS(((Earth_Data!$B$1+Sat_Data!$B$2)/User_Model_Calcs!N1375)*SQRT(1-COS(RADIANS(User_Model_Calcs!I1375))^2*COS(RADIANS(User_Model_Calcs!B1375))^2)))</f>
        <v>63.07362828086368</v>
      </c>
      <c r="P1375">
        <f t="shared" ca="1" si="209"/>
        <v>8.6099750740156153</v>
      </c>
    </row>
    <row r="1376" spans="1:16" x14ac:dyDescent="0.25">
      <c r="A1376">
        <f t="shared" ca="1" si="213"/>
        <v>106.37038181438233</v>
      </c>
      <c r="B1376">
        <f t="shared" ca="1" si="214"/>
        <v>-21.636873280469377</v>
      </c>
      <c r="C1376" s="6">
        <v>20135.9375</v>
      </c>
      <c r="D1376">
        <f t="shared" ca="1" si="207"/>
        <v>0.75</v>
      </c>
      <c r="E1376" s="1">
        <v>0.65</v>
      </c>
      <c r="F1376">
        <v>19.899999999999999</v>
      </c>
      <c r="G1376">
        <f t="shared" ca="1" si="210"/>
        <v>42.007420362456692</v>
      </c>
      <c r="H1376">
        <f t="shared" ca="1" si="208"/>
        <v>23.865801192326064</v>
      </c>
      <c r="I1376">
        <f ca="1">User_Model_Calcs!A1376-Sat_Data!$B$5</f>
        <v>-3.629618185617673</v>
      </c>
      <c r="J1376">
        <f ca="1">(Earth_Data!$B$1/SQRT(1-Earth_Data!$B$2^2*SIN(RADIANS(User_Model_Calcs!B1376))^2))*COS(RADIANS(User_Model_Calcs!B1376))</f>
        <v>5931.4322194242532</v>
      </c>
      <c r="K1376">
        <f ca="1">((Earth_Data!$B$1*(1-Earth_Data!$B$2^2))/SQRT(1-Earth_Data!$B$2^2*SIN(RADIANS(User_Model_Calcs!B1376))^2))*SIN(RADIANS(User_Model_Calcs!B1376))</f>
        <v>-2337.0857972685185</v>
      </c>
      <c r="L1376">
        <f t="shared" ca="1" si="211"/>
        <v>-21.50528896758177</v>
      </c>
      <c r="M1376">
        <f t="shared" ca="1" si="212"/>
        <v>6375.2535790679221</v>
      </c>
      <c r="N1376">
        <f ca="1">SQRT(User_Model_Calcs!M1376^2+Sat_Data!$B$3^2-2*User_Model_Calcs!M1376*Sat_Data!$B$3*COS(RADIANS(L1376))*COS(RADIANS(I1376)))</f>
        <v>36321.817010613951</v>
      </c>
      <c r="O1376">
        <f ca="1">DEGREES(ACOS(((Earth_Data!$B$1+Sat_Data!$B$2)/User_Model_Calcs!N1376)*SQRT(1-COS(RADIANS(User_Model_Calcs!I1376))^2*COS(RADIANS(User_Model_Calcs!B1376))^2)))</f>
        <v>64.313406777904447</v>
      </c>
      <c r="P1376">
        <f t="shared" ca="1" si="209"/>
        <v>9.7613940067296845</v>
      </c>
    </row>
    <row r="1377" spans="1:16" x14ac:dyDescent="0.25">
      <c r="A1377">
        <f t="shared" ca="1" si="213"/>
        <v>107.27486305148854</v>
      </c>
      <c r="B1377">
        <f t="shared" ca="1" si="214"/>
        <v>-24.472830097808558</v>
      </c>
      <c r="C1377" s="6">
        <v>20135.9375</v>
      </c>
      <c r="D1377">
        <f t="shared" ca="1" si="207"/>
        <v>1.2</v>
      </c>
      <c r="E1377" s="1">
        <v>0.65</v>
      </c>
      <c r="F1377">
        <v>19.899999999999999</v>
      </c>
      <c r="G1377">
        <f t="shared" ca="1" si="210"/>
        <v>46.089820015575185</v>
      </c>
      <c r="H1377">
        <f t="shared" ca="1" si="208"/>
        <v>20.494671306862564</v>
      </c>
      <c r="I1377">
        <f ca="1">User_Model_Calcs!A1377-Sat_Data!$B$5</f>
        <v>-2.7251369485114623</v>
      </c>
      <c r="J1377">
        <f ca="1">(Earth_Data!$B$1/SQRT(1-Earth_Data!$B$2^2*SIN(RADIANS(User_Model_Calcs!B1377))^2))*COS(RADIANS(User_Model_Calcs!B1377))</f>
        <v>5808.4515026717445</v>
      </c>
      <c r="K1377">
        <f ca="1">((Earth_Data!$B$1*(1-Earth_Data!$B$2^2))/SQRT(1-Earth_Data!$B$2^2*SIN(RADIANS(User_Model_Calcs!B1377))^2))*SIN(RADIANS(User_Model_Calcs!B1377))</f>
        <v>-2626.0395922383486</v>
      </c>
      <c r="L1377">
        <f t="shared" ca="1" si="211"/>
        <v>-24.328042499194918</v>
      </c>
      <c r="M1377">
        <f t="shared" ca="1" si="212"/>
        <v>6374.4954936757931</v>
      </c>
      <c r="N1377">
        <f ca="1">SQRT(User_Model_Calcs!M1377^2+Sat_Data!$B$3^2-2*User_Model_Calcs!M1377*Sat_Data!$B$3*COS(RADIANS(L1377))*COS(RADIANS(I1377)))</f>
        <v>36458.004578247921</v>
      </c>
      <c r="O1377">
        <f ca="1">DEGREES(ACOS(((Earth_Data!$B$1+Sat_Data!$B$2)/User_Model_Calcs!N1377)*SQRT(1-COS(RADIANS(User_Model_Calcs!I1377))^2*COS(RADIANS(User_Model_Calcs!B1377))^2)))</f>
        <v>61.203142198715653</v>
      </c>
      <c r="P1377">
        <f t="shared" ca="1" si="209"/>
        <v>6.5545200028466901</v>
      </c>
    </row>
    <row r="1378" spans="1:16" x14ac:dyDescent="0.25">
      <c r="A1378">
        <f t="shared" ca="1" si="213"/>
        <v>108.62118501469074</v>
      </c>
      <c r="B1378">
        <f t="shared" ca="1" si="214"/>
        <v>-23.217086214246855</v>
      </c>
      <c r="C1378" s="6">
        <v>20135.9375</v>
      </c>
      <c r="D1378">
        <f t="shared" ca="1" si="207"/>
        <v>1.2</v>
      </c>
      <c r="E1378" s="1">
        <v>0.65</v>
      </c>
      <c r="F1378">
        <v>19.899999999999999</v>
      </c>
      <c r="G1378">
        <f t="shared" ca="1" si="210"/>
        <v>46.089820015575185</v>
      </c>
      <c r="H1378">
        <f t="shared" ca="1" si="208"/>
        <v>15.094538933866172</v>
      </c>
      <c r="I1378">
        <f ca="1">User_Model_Calcs!A1378-Sat_Data!$B$5</f>
        <v>-1.3788149853092619</v>
      </c>
      <c r="J1378">
        <f ca="1">(Earth_Data!$B$1/SQRT(1-Earth_Data!$B$2^2*SIN(RADIANS(User_Model_Calcs!B1378))^2))*COS(RADIANS(User_Model_Calcs!B1378))</f>
        <v>5864.6758303500092</v>
      </c>
      <c r="K1378">
        <f ca="1">((Earth_Data!$B$1*(1-Earth_Data!$B$2^2))/SQRT(1-Earth_Data!$B$2^2*SIN(RADIANS(User_Model_Calcs!B1378))^2))*SIN(RADIANS(User_Model_Calcs!B1378))</f>
        <v>-2498.8325082419433</v>
      </c>
      <c r="L1378">
        <f t="shared" ca="1" si="211"/>
        <v>-23.077978582234042</v>
      </c>
      <c r="M1378">
        <f t="shared" ca="1" si="212"/>
        <v>6374.8401155902166</v>
      </c>
      <c r="N1378">
        <f ca="1">SQRT(User_Model_Calcs!M1378^2+Sat_Data!$B$3^2-2*User_Model_Calcs!M1378*Sat_Data!$B$3*COS(RADIANS(L1378))*COS(RADIANS(I1378)))</f>
        <v>36387.33927635588</v>
      </c>
      <c r="O1378">
        <f ca="1">DEGREES(ACOS(((Earth_Data!$B$1+Sat_Data!$B$2)/User_Model_Calcs!N1378)*SQRT(1-COS(RADIANS(User_Model_Calcs!I1378))^2*COS(RADIANS(User_Model_Calcs!B1378))^2)))</f>
        <v>62.772852283643829</v>
      </c>
      <c r="P1378">
        <f t="shared" ca="1" si="209"/>
        <v>3.4939509760489607</v>
      </c>
    </row>
    <row r="1379" spans="1:16" x14ac:dyDescent="0.25">
      <c r="A1379">
        <f t="shared" ca="1" si="213"/>
        <v>105.50021281138982</v>
      </c>
      <c r="B1379">
        <f t="shared" ca="1" si="214"/>
        <v>-21.980596711126786</v>
      </c>
      <c r="C1379" s="6">
        <v>20135.9375</v>
      </c>
      <c r="D1379">
        <f t="shared" ca="1" si="207"/>
        <v>1.2</v>
      </c>
      <c r="E1379" s="1">
        <v>0.65</v>
      </c>
      <c r="F1379">
        <v>19.899999999999999</v>
      </c>
      <c r="G1379">
        <f t="shared" ca="1" si="210"/>
        <v>46.089820015575185</v>
      </c>
      <c r="H1379">
        <f t="shared" ca="1" si="208"/>
        <v>21.072571963327309</v>
      </c>
      <c r="I1379">
        <f ca="1">User_Model_Calcs!A1379-Sat_Data!$B$5</f>
        <v>-4.4997871886101848</v>
      </c>
      <c r="J1379">
        <f ca="1">(Earth_Data!$B$1/SQRT(1-Earth_Data!$B$2^2*SIN(RADIANS(User_Model_Calcs!B1379))^2))*COS(RADIANS(User_Model_Calcs!B1379))</f>
        <v>5917.2926967883495</v>
      </c>
      <c r="K1379">
        <f ca="1">((Earth_Data!$B$1*(1-Earth_Data!$B$2^2))/SQRT(1-Earth_Data!$B$2^2*SIN(RADIANS(User_Model_Calcs!B1379))^2))*SIN(RADIANS(User_Model_Calcs!B1379))</f>
        <v>-2372.4214993789637</v>
      </c>
      <c r="L1379">
        <f t="shared" ca="1" si="211"/>
        <v>-21.847341324874808</v>
      </c>
      <c r="M1379">
        <f t="shared" ca="1" si="212"/>
        <v>6375.1656159020886</v>
      </c>
      <c r="N1379">
        <f ca="1">SQRT(User_Model_Calcs!M1379^2+Sat_Data!$B$3^2-2*User_Model_Calcs!M1379*Sat_Data!$B$3*COS(RADIANS(L1379))*COS(RADIANS(I1379)))</f>
        <v>36345.569374961196</v>
      </c>
      <c r="O1379">
        <f ca="1">DEGREES(ACOS(((Earth_Data!$B$1+Sat_Data!$B$2)/User_Model_Calcs!N1379)*SQRT(1-COS(RADIANS(User_Model_Calcs!I1379))^2*COS(RADIANS(User_Model_Calcs!B1379))^2)))</f>
        <v>63.746745784249107</v>
      </c>
      <c r="P1379">
        <f t="shared" ca="1" si="209"/>
        <v>11.873930509815478</v>
      </c>
    </row>
    <row r="1380" spans="1:16" x14ac:dyDescent="0.25">
      <c r="A1380">
        <f ca="1">107.947391934268+(RAND()*10-5)</f>
        <v>104.3137787004581</v>
      </c>
      <c r="B1380">
        <f t="shared" ca="1" si="214"/>
        <v>-24.501012072579993</v>
      </c>
      <c r="C1380" s="6">
        <v>20135.9375</v>
      </c>
      <c r="D1380">
        <f t="shared" ca="1" si="207"/>
        <v>1.2</v>
      </c>
      <c r="E1380" s="1">
        <v>0.65</v>
      </c>
      <c r="F1380">
        <v>19.899999999999999</v>
      </c>
      <c r="G1380">
        <f t="shared" ca="1" si="210"/>
        <v>46.089820015575185</v>
      </c>
      <c r="H1380">
        <f t="shared" ca="1" si="208"/>
        <v>14.729662052494623</v>
      </c>
      <c r="I1380">
        <f ca="1">User_Model_Calcs!A1380-Sat_Data!$B$5</f>
        <v>-5.6862212995418986</v>
      </c>
      <c r="J1380">
        <f ca="1">(Earth_Data!$B$1/SQRT(1-Earth_Data!$B$2^2*SIN(RADIANS(User_Model_Calcs!B1380))^2))*COS(RADIANS(User_Model_Calcs!B1380))</f>
        <v>5807.1576504277982</v>
      </c>
      <c r="K1380">
        <f ca="1">((Earth_Data!$B$1*(1-Earth_Data!$B$2^2))/SQRT(1-Earth_Data!$B$2^2*SIN(RADIANS(User_Model_Calcs!B1380))^2))*SIN(RADIANS(User_Model_Calcs!B1380))</f>
        <v>-2628.8804101621276</v>
      </c>
      <c r="L1380">
        <f t="shared" ca="1" si="211"/>
        <v>-24.356100131838087</v>
      </c>
      <c r="M1380">
        <f t="shared" ca="1" si="212"/>
        <v>6374.4876019846724</v>
      </c>
      <c r="N1380">
        <f ca="1">SQRT(User_Model_Calcs!M1380^2+Sat_Data!$B$3^2-2*User_Model_Calcs!M1380*Sat_Data!$B$3*COS(RADIANS(L1380))*COS(RADIANS(I1380)))</f>
        <v>36484.939637588774</v>
      </c>
      <c r="O1380">
        <f ca="1">DEGREES(ACOS(((Earth_Data!$B$1+Sat_Data!$B$2)/User_Model_Calcs!N1380)*SQRT(1-COS(RADIANS(User_Model_Calcs!I1380))^2*COS(RADIANS(User_Model_Calcs!B1380))^2)))</f>
        <v>60.62934089668979</v>
      </c>
      <c r="P1380">
        <f t="shared" ca="1" si="209"/>
        <v>13.50097942382838</v>
      </c>
    </row>
    <row r="1381" spans="1:16" x14ac:dyDescent="0.25">
      <c r="A1381">
        <f t="shared" ref="A1381:A1401" ca="1" si="215">107.947391934268+(RAND()*10-5)</f>
        <v>107.52615336049803</v>
      </c>
      <c r="B1381">
        <f t="shared" ca="1" si="214"/>
        <v>-24.687550814288446</v>
      </c>
      <c r="C1381" s="6">
        <v>20135.9375</v>
      </c>
      <c r="D1381">
        <f t="shared" ca="1" si="207"/>
        <v>3</v>
      </c>
      <c r="E1381" s="1">
        <v>0.65</v>
      </c>
      <c r="F1381">
        <v>19.899999999999999</v>
      </c>
      <c r="G1381">
        <f t="shared" ca="1" si="210"/>
        <v>54.048620189015942</v>
      </c>
      <c r="H1381">
        <f t="shared" ca="1" si="208"/>
        <v>21.555726245267621</v>
      </c>
      <c r="I1381">
        <f ca="1">User_Model_Calcs!A1381-Sat_Data!$B$5</f>
        <v>-2.4738466395019714</v>
      </c>
      <c r="J1381">
        <f ca="1">(Earth_Data!$B$1/SQRT(1-Earth_Data!$B$2^2*SIN(RADIANS(User_Model_Calcs!B1381))^2))*COS(RADIANS(User_Model_Calcs!B1381))</f>
        <v>5798.5582012472069</v>
      </c>
      <c r="K1381">
        <f ca="1">((Earth_Data!$B$1*(1-Earth_Data!$B$2^2))/SQRT(1-Earth_Data!$B$2^2*SIN(RADIANS(User_Model_Calcs!B1381))^2))*SIN(RADIANS(User_Model_Calcs!B1381))</f>
        <v>-2647.6681898920265</v>
      </c>
      <c r="L1381">
        <f t="shared" ca="1" si="211"/>
        <v>-24.54181936156208</v>
      </c>
      <c r="M1381">
        <f t="shared" ca="1" si="212"/>
        <v>6374.4351951382614</v>
      </c>
      <c r="N1381">
        <f ca="1">SQRT(User_Model_Calcs!M1381^2+Sat_Data!$B$3^2-2*User_Model_Calcs!M1381*Sat_Data!$B$3*COS(RADIANS(L1381))*COS(RADIANS(I1381)))</f>
        <v>36468.087477907386</v>
      </c>
      <c r="O1381">
        <f ca="1">DEGREES(ACOS(((Earth_Data!$B$1+Sat_Data!$B$2)/User_Model_Calcs!N1381)*SQRT(1-COS(RADIANS(User_Model_Calcs!I1381))^2*COS(RADIANS(User_Model_Calcs!B1381))^2)))</f>
        <v>60.985508306550102</v>
      </c>
      <c r="P1381">
        <f t="shared" ca="1" si="209"/>
        <v>5.9056542575464679</v>
      </c>
    </row>
    <row r="1382" spans="1:16" x14ac:dyDescent="0.25">
      <c r="A1382">
        <f t="shared" ca="1" si="215"/>
        <v>103.66729353292889</v>
      </c>
      <c r="B1382">
        <f t="shared" ca="1" si="214"/>
        <v>-24.336741559262105</v>
      </c>
      <c r="C1382" s="6">
        <v>20135.9375</v>
      </c>
      <c r="D1382">
        <f t="shared" ca="1" si="207"/>
        <v>3</v>
      </c>
      <c r="E1382" s="1">
        <v>0.65</v>
      </c>
      <c r="F1382">
        <v>19.899999999999999</v>
      </c>
      <c r="G1382">
        <f t="shared" ca="1" si="210"/>
        <v>54.048620189015942</v>
      </c>
      <c r="H1382">
        <f t="shared" ca="1" si="208"/>
        <v>16.242656197938992</v>
      </c>
      <c r="I1382">
        <f ca="1">User_Model_Calcs!A1382-Sat_Data!$B$5</f>
        <v>-6.3327064670711053</v>
      </c>
      <c r="J1382">
        <f ca="1">(Earth_Data!$B$1/SQRT(1-Earth_Data!$B$2^2*SIN(RADIANS(User_Model_Calcs!B1382))^2))*COS(RADIANS(User_Model_Calcs!B1382))</f>
        <v>5814.6796726685889</v>
      </c>
      <c r="K1382">
        <f ca="1">((Earth_Data!$B$1*(1-Earth_Data!$B$2^2))/SQRT(1-Earth_Data!$B$2^2*SIN(RADIANS(User_Model_Calcs!B1382))^2))*SIN(RADIANS(User_Model_Calcs!B1382))</f>
        <v>-2612.3127156798587</v>
      </c>
      <c r="L1382">
        <f t="shared" ca="1" si="211"/>
        <v>-24.19255635575303</v>
      </c>
      <c r="M1382">
        <f t="shared" ca="1" si="212"/>
        <v>6374.5335060887373</v>
      </c>
      <c r="N1382">
        <f ca="1">SQRT(User_Model_Calcs!M1382^2+Sat_Data!$B$3^2-2*User_Model_Calcs!M1382*Sat_Data!$B$3*COS(RADIANS(L1382))*COS(RADIANS(I1382)))</f>
        <v>36484.23543323898</v>
      </c>
      <c r="O1382">
        <f ca="1">DEGREES(ACOS(((Earth_Data!$B$1+Sat_Data!$B$2)/User_Model_Calcs!N1382)*SQRT(1-COS(RADIANS(User_Model_Calcs!I1382))^2*COS(RADIANS(User_Model_Calcs!B1382))^2)))</f>
        <v>60.64543945281833</v>
      </c>
      <c r="P1382">
        <f t="shared" ca="1" si="209"/>
        <v>15.072273710424101</v>
      </c>
    </row>
    <row r="1383" spans="1:16" x14ac:dyDescent="0.25">
      <c r="A1383">
        <f t="shared" ca="1" si="215"/>
        <v>104.98787993487639</v>
      </c>
      <c r="B1383">
        <f t="shared" ca="1" si="214"/>
        <v>-21.071913043124376</v>
      </c>
      <c r="C1383" s="6">
        <v>20135.9375</v>
      </c>
      <c r="D1383">
        <f t="shared" ca="1" si="207"/>
        <v>1.2</v>
      </c>
      <c r="E1383" s="1">
        <v>0.65</v>
      </c>
      <c r="F1383">
        <v>19.899999999999999</v>
      </c>
      <c r="G1383">
        <f t="shared" ca="1" si="210"/>
        <v>46.089820015575185</v>
      </c>
      <c r="H1383">
        <f t="shared" ca="1" si="208"/>
        <v>23.90030764181552</v>
      </c>
      <c r="I1383">
        <f ca="1">User_Model_Calcs!A1383-Sat_Data!$B$5</f>
        <v>-5.0121200651236109</v>
      </c>
      <c r="J1383">
        <f ca="1">(Earth_Data!$B$1/SQRT(1-Earth_Data!$B$2^2*SIN(RADIANS(User_Model_Calcs!B1383))^2))*COS(RADIANS(User_Model_Calcs!B1383))</f>
        <v>5954.2100346009474</v>
      </c>
      <c r="K1383">
        <f ca="1">((Earth_Data!$B$1*(1-Earth_Data!$B$2^2))/SQRT(1-Earth_Data!$B$2^2*SIN(RADIANS(User_Model_Calcs!B1383))^2))*SIN(RADIANS(User_Model_Calcs!B1383))</f>
        <v>-2278.827211456005</v>
      </c>
      <c r="L1383">
        <f t="shared" ca="1" si="211"/>
        <v>-20.94311612598942</v>
      </c>
      <c r="M1383">
        <f t="shared" ca="1" si="212"/>
        <v>6375.3957207231433</v>
      </c>
      <c r="N1383">
        <f ca="1">SQRT(User_Model_Calcs!M1383^2+Sat_Data!$B$3^2-2*User_Model_Calcs!M1383*Sat_Data!$B$3*COS(RADIANS(L1383))*COS(RADIANS(I1383)))</f>
        <v>36308.015967607542</v>
      </c>
      <c r="O1383">
        <f ca="1">DEGREES(ACOS(((Earth_Data!$B$1+Sat_Data!$B$2)/User_Model_Calcs!N1383)*SQRT(1-COS(RADIANS(User_Model_Calcs!I1383))^2*COS(RADIANS(User_Model_Calcs!B1383))^2)))</f>
        <v>64.651153458198678</v>
      </c>
      <c r="P1383">
        <f t="shared" ca="1" si="209"/>
        <v>13.708356772844304</v>
      </c>
    </row>
    <row r="1384" spans="1:16" x14ac:dyDescent="0.25">
      <c r="A1384">
        <f t="shared" ca="1" si="215"/>
        <v>107.1886552781265</v>
      </c>
      <c r="B1384">
        <f t="shared" ca="1" si="214"/>
        <v>-21.285081542519119</v>
      </c>
      <c r="C1384" s="6">
        <v>20135.9375</v>
      </c>
      <c r="D1384">
        <f t="shared" ca="1" si="207"/>
        <v>3</v>
      </c>
      <c r="E1384" s="1">
        <v>0.65</v>
      </c>
      <c r="F1384">
        <v>19.899999999999999</v>
      </c>
      <c r="G1384">
        <f t="shared" ca="1" si="210"/>
        <v>54.048620189015942</v>
      </c>
      <c r="H1384">
        <f t="shared" ca="1" si="208"/>
        <v>17.14553039315058</v>
      </c>
      <c r="I1384">
        <f ca="1">User_Model_Calcs!A1384-Sat_Data!$B$5</f>
        <v>-2.8113447218734962</v>
      </c>
      <c r="J1384">
        <f ca="1">(Earth_Data!$B$1/SQRT(1-Earth_Data!$B$2^2*SIN(RADIANS(User_Model_Calcs!B1384))^2))*COS(RADIANS(User_Model_Calcs!B1384))</f>
        <v>5945.6832756860176</v>
      </c>
      <c r="K1384">
        <f ca="1">((Earth_Data!$B$1*(1-Earth_Data!$B$2^2))/SQRT(1-Earth_Data!$B$2^2*SIN(RADIANS(User_Model_Calcs!B1384))^2))*SIN(RADIANS(User_Model_Calcs!B1384))</f>
        <v>-2300.8350017901189</v>
      </c>
      <c r="L1384">
        <f t="shared" ca="1" si="211"/>
        <v>-21.155226997428304</v>
      </c>
      <c r="M1384">
        <f t="shared" ca="1" si="212"/>
        <v>6375.3424472913566</v>
      </c>
      <c r="N1384">
        <f ca="1">SQRT(User_Model_Calcs!M1384^2+Sat_Data!$B$3^2-2*User_Model_Calcs!M1384*Sat_Data!$B$3*COS(RADIANS(L1384))*COS(RADIANS(I1384)))</f>
        <v>36299.778216137536</v>
      </c>
      <c r="O1384">
        <f ca="1">DEGREES(ACOS(((Earth_Data!$B$1+Sat_Data!$B$2)/User_Model_Calcs!N1384)*SQRT(1-COS(RADIANS(User_Model_Calcs!I1384))^2*COS(RADIANS(User_Model_Calcs!B1384))^2)))</f>
        <v>64.850444630416135</v>
      </c>
      <c r="P1384">
        <f t="shared" ca="1" si="209"/>
        <v>7.7040215889447774</v>
      </c>
    </row>
    <row r="1385" spans="1:16" x14ac:dyDescent="0.25">
      <c r="A1385">
        <f t="shared" ca="1" si="215"/>
        <v>106.93808260942855</v>
      </c>
      <c r="B1385">
        <f t="shared" ca="1" si="214"/>
        <v>-24.847747015067046</v>
      </c>
      <c r="C1385" s="6">
        <v>20135.9375</v>
      </c>
      <c r="D1385">
        <f t="shared" ca="1" si="207"/>
        <v>3</v>
      </c>
      <c r="E1385" s="1">
        <v>0.65</v>
      </c>
      <c r="F1385">
        <v>19.899999999999999</v>
      </c>
      <c r="G1385">
        <f t="shared" ca="1" si="210"/>
        <v>54.048620189015942</v>
      </c>
      <c r="H1385">
        <f t="shared" ca="1" si="208"/>
        <v>15.239342576101512</v>
      </c>
      <c r="I1385">
        <f ca="1">User_Model_Calcs!A1385-Sat_Data!$B$5</f>
        <v>-3.0619173905714518</v>
      </c>
      <c r="J1385">
        <f ca="1">(Earth_Data!$B$1/SQRT(1-Earth_Data!$B$2^2*SIN(RADIANS(User_Model_Calcs!B1385))^2))*COS(RADIANS(User_Model_Calcs!B1385))</f>
        <v>5791.1241858647281</v>
      </c>
      <c r="K1385">
        <f ca="1">((Earth_Data!$B$1*(1-Earth_Data!$B$2^2))/SQRT(1-Earth_Data!$B$2^2*SIN(RADIANS(User_Model_Calcs!B1385))^2))*SIN(RADIANS(User_Model_Calcs!B1385))</f>
        <v>-2663.7807597347519</v>
      </c>
      <c r="L1385">
        <f t="shared" ca="1" si="211"/>
        <v>-24.701316677779399</v>
      </c>
      <c r="M1385">
        <f t="shared" ca="1" si="212"/>
        <v>6374.3899529320033</v>
      </c>
      <c r="N1385">
        <f ca="1">SQRT(User_Model_Calcs!M1385^2+Sat_Data!$B$3^2-2*User_Model_Calcs!M1385*Sat_Data!$B$3*COS(RADIANS(L1385))*COS(RADIANS(I1385)))</f>
        <v>36479.983368661015</v>
      </c>
      <c r="O1385">
        <f ca="1">DEGREES(ACOS(((Earth_Data!$B$1+Sat_Data!$B$2)/User_Model_Calcs!N1385)*SQRT(1-COS(RADIANS(User_Model_Calcs!I1385))^2*COS(RADIANS(User_Model_Calcs!B1385))^2)))</f>
        <v>60.731435406777258</v>
      </c>
      <c r="P1385">
        <f t="shared" ca="1" si="209"/>
        <v>7.2545899302941201</v>
      </c>
    </row>
    <row r="1386" spans="1:16" x14ac:dyDescent="0.25">
      <c r="A1386">
        <f t="shared" ca="1" si="215"/>
        <v>108.73512126472323</v>
      </c>
      <c r="B1386">
        <f t="shared" ca="1" si="214"/>
        <v>-24.49743929906835</v>
      </c>
      <c r="C1386" s="6">
        <v>20135.9375</v>
      </c>
      <c r="D1386">
        <f t="shared" ca="1" si="207"/>
        <v>0.75</v>
      </c>
      <c r="E1386" s="1">
        <v>0.65</v>
      </c>
      <c r="F1386">
        <v>19.899999999999999</v>
      </c>
      <c r="G1386">
        <f t="shared" ca="1" si="210"/>
        <v>42.007420362456692</v>
      </c>
      <c r="H1386">
        <f t="shared" ca="1" si="208"/>
        <v>15.305769240077963</v>
      </c>
      <c r="I1386">
        <f ca="1">User_Model_Calcs!A1386-Sat_Data!$B$5</f>
        <v>-1.264878735276767</v>
      </c>
      <c r="J1386">
        <f ca="1">(Earth_Data!$B$1/SQRT(1-Earth_Data!$B$2^2*SIN(RADIANS(User_Model_Calcs!B1386))^2))*COS(RADIANS(User_Model_Calcs!B1386))</f>
        <v>5807.3217563224071</v>
      </c>
      <c r="K1386">
        <f ca="1">((Earth_Data!$B$1*(1-Earth_Data!$B$2^2))/SQRT(1-Earth_Data!$B$2^2*SIN(RADIANS(User_Model_Calcs!B1386))^2))*SIN(RADIANS(User_Model_Calcs!B1386))</f>
        <v>-2628.5202997450342</v>
      </c>
      <c r="L1386">
        <f t="shared" ca="1" si="211"/>
        <v>-24.352543114107334</v>
      </c>
      <c r="M1386">
        <f t="shared" ca="1" si="212"/>
        <v>6374.4886028313904</v>
      </c>
      <c r="N1386">
        <f ca="1">SQRT(User_Model_Calcs!M1386^2+Sat_Data!$B$3^2-2*User_Model_Calcs!M1386*Sat_Data!$B$3*COS(RADIANS(L1386))*COS(RADIANS(I1386)))</f>
        <v>36453.349406769194</v>
      </c>
      <c r="O1386">
        <f ca="1">DEGREES(ACOS(((Earth_Data!$B$1+Sat_Data!$B$2)/User_Model_Calcs!N1386)*SQRT(1-COS(RADIANS(User_Model_Calcs!I1386))^2*COS(RADIANS(User_Model_Calcs!B1386))^2)))</f>
        <v>61.303194308416515</v>
      </c>
      <c r="P1386">
        <f t="shared" ca="1" si="209"/>
        <v>3.0480712489714676</v>
      </c>
    </row>
    <row r="1387" spans="1:16" x14ac:dyDescent="0.25">
      <c r="A1387">
        <f t="shared" ca="1" si="215"/>
        <v>108.3750481591528</v>
      </c>
      <c r="B1387">
        <f t="shared" ca="1" si="214"/>
        <v>-22.742430634639469</v>
      </c>
      <c r="C1387" s="6">
        <v>20135.9375</v>
      </c>
      <c r="D1387">
        <f t="shared" ref="D1387:D1450" ca="1" si="216">CHOOSE(RANDBETWEEN(1,3),0.75,1.2,3)</f>
        <v>3</v>
      </c>
      <c r="E1387" s="1">
        <v>0.65</v>
      </c>
      <c r="F1387">
        <v>19.899999999999999</v>
      </c>
      <c r="G1387">
        <f t="shared" ca="1" si="210"/>
        <v>54.048620189015942</v>
      </c>
      <c r="H1387">
        <f t="shared" ref="H1387:H1450" ca="1" si="217">RAND()*(24-14)+14</f>
        <v>23.911597863868806</v>
      </c>
      <c r="I1387">
        <f ca="1">User_Model_Calcs!A1387-Sat_Data!$B$5</f>
        <v>-1.6249518408472028</v>
      </c>
      <c r="J1387">
        <f ca="1">(Earth_Data!$B$1/SQRT(1-Earth_Data!$B$2^2*SIN(RADIANS(User_Model_Calcs!B1387))^2))*COS(RADIANS(User_Model_Calcs!B1387))</f>
        <v>5885.1975182957522</v>
      </c>
      <c r="K1387">
        <f ca="1">((Earth_Data!$B$1*(1-Earth_Data!$B$2^2))/SQRT(1-Earth_Data!$B$2^2*SIN(RADIANS(User_Model_Calcs!B1387))^2))*SIN(RADIANS(User_Model_Calcs!B1387))</f>
        <v>-2450.4389197128667</v>
      </c>
      <c r="L1387">
        <f t="shared" ca="1" si="211"/>
        <v>-22.605539680400078</v>
      </c>
      <c r="M1387">
        <f t="shared" ca="1" si="212"/>
        <v>6374.9667237247631</v>
      </c>
      <c r="N1387">
        <f ca="1">SQRT(User_Model_Calcs!M1387^2+Sat_Data!$B$3^2-2*User_Model_Calcs!M1387*Sat_Data!$B$3*COS(RADIANS(L1387))*COS(RADIANS(I1387)))</f>
        <v>36364.349240430456</v>
      </c>
      <c r="O1387">
        <f ca="1">DEGREES(ACOS(((Earth_Data!$B$1+Sat_Data!$B$2)/User_Model_Calcs!N1387)*SQRT(1-COS(RADIANS(User_Model_Calcs!I1387))^2*COS(RADIANS(User_Model_Calcs!B1387))^2)))</f>
        <v>63.303068411340703</v>
      </c>
      <c r="P1387">
        <f t="shared" ca="1" si="209"/>
        <v>4.1969095044159284</v>
      </c>
    </row>
    <row r="1388" spans="1:16" x14ac:dyDescent="0.25">
      <c r="A1388">
        <f t="shared" ca="1" si="215"/>
        <v>107.13497505984429</v>
      </c>
      <c r="B1388">
        <f t="shared" ca="1" si="214"/>
        <v>-24.001605902917387</v>
      </c>
      <c r="C1388" s="6">
        <v>20135.9375</v>
      </c>
      <c r="D1388">
        <f t="shared" ca="1" si="216"/>
        <v>0.75</v>
      </c>
      <c r="E1388" s="1">
        <v>0.65</v>
      </c>
      <c r="F1388">
        <v>19.899999999999999</v>
      </c>
      <c r="G1388">
        <f t="shared" ca="1" si="210"/>
        <v>42.007420362456692</v>
      </c>
      <c r="H1388">
        <f t="shared" ca="1" si="217"/>
        <v>22.601859400690334</v>
      </c>
      <c r="I1388">
        <f ca="1">User_Model_Calcs!A1388-Sat_Data!$B$5</f>
        <v>-2.8650249401557062</v>
      </c>
      <c r="J1388">
        <f ca="1">(Earth_Data!$B$1/SQRT(1-Earth_Data!$B$2^2*SIN(RADIANS(User_Model_Calcs!B1388))^2))*COS(RADIANS(User_Model_Calcs!B1388))</f>
        <v>5829.877720584358</v>
      </c>
      <c r="K1388">
        <f ca="1">((Earth_Data!$B$1*(1-Earth_Data!$B$2^2))/SQRT(1-Earth_Data!$B$2^2*SIN(RADIANS(User_Model_Calcs!B1388))^2))*SIN(RADIANS(User_Model_Calcs!B1388))</f>
        <v>-2578.4468079723474</v>
      </c>
      <c r="L1388">
        <f t="shared" ca="1" si="211"/>
        <v>-23.858917927166125</v>
      </c>
      <c r="M1388">
        <f t="shared" ca="1" si="212"/>
        <v>6374.6264344280335</v>
      </c>
      <c r="N1388">
        <f ca="1">SQRT(User_Model_Calcs!M1388^2+Sat_Data!$B$3^2-2*User_Model_Calcs!M1388*Sat_Data!$B$3*COS(RADIANS(L1388))*COS(RADIANS(I1388)))</f>
        <v>36434.070675147726</v>
      </c>
      <c r="O1388">
        <f ca="1">DEGREES(ACOS(((Earth_Data!$B$1+Sat_Data!$B$2)/User_Model_Calcs!N1388)*SQRT(1-COS(RADIANS(User_Model_Calcs!I1388))^2*COS(RADIANS(User_Model_Calcs!B1388))^2)))</f>
        <v>61.725822590970132</v>
      </c>
      <c r="P1388">
        <f t="shared" ca="1" si="209"/>
        <v>7.0141138942890597</v>
      </c>
    </row>
    <row r="1389" spans="1:16" x14ac:dyDescent="0.25">
      <c r="A1389">
        <f t="shared" ca="1" si="215"/>
        <v>104.48301400736864</v>
      </c>
      <c r="B1389">
        <f t="shared" ca="1" si="214"/>
        <v>-21.673179323821991</v>
      </c>
      <c r="C1389" s="6">
        <v>20135.9375</v>
      </c>
      <c r="D1389">
        <f t="shared" ca="1" si="216"/>
        <v>0.75</v>
      </c>
      <c r="E1389" s="1">
        <v>0.65</v>
      </c>
      <c r="F1389">
        <v>19.899999999999999</v>
      </c>
      <c r="G1389">
        <f t="shared" ca="1" si="210"/>
        <v>42.007420362456692</v>
      </c>
      <c r="H1389">
        <f t="shared" ca="1" si="217"/>
        <v>19.925724667717127</v>
      </c>
      <c r="I1389">
        <f ca="1">User_Model_Calcs!A1389-Sat_Data!$B$5</f>
        <v>-5.516985992631362</v>
      </c>
      <c r="J1389">
        <f ca="1">(Earth_Data!$B$1/SQRT(1-Earth_Data!$B$2^2*SIN(RADIANS(User_Model_Calcs!B1389))^2))*COS(RADIANS(User_Model_Calcs!B1389))</f>
        <v>5929.948765489813</v>
      </c>
      <c r="K1389">
        <f ca="1">((Earth_Data!$B$1*(1-Earth_Data!$B$2^2))/SQRT(1-Earth_Data!$B$2^2*SIN(RADIANS(User_Model_Calcs!B1389))^2))*SIN(RADIANS(User_Model_Calcs!B1389))</f>
        <v>-2340.8220865116232</v>
      </c>
      <c r="L1389">
        <f t="shared" ca="1" si="211"/>
        <v>-21.541417610180659</v>
      </c>
      <c r="M1389">
        <f t="shared" ca="1" si="212"/>
        <v>6375.2443405750955</v>
      </c>
      <c r="N1389">
        <f ca="1">SQRT(User_Model_Calcs!M1389^2+Sat_Data!$B$3^2-2*User_Model_Calcs!M1389*Sat_Data!$B$3*COS(RADIANS(L1389))*COS(RADIANS(I1389)))</f>
        <v>36341.608128902</v>
      </c>
      <c r="O1389">
        <f ca="1">DEGREES(ACOS(((Earth_Data!$B$1+Sat_Data!$B$2)/User_Model_Calcs!N1389)*SQRT(1-COS(RADIANS(User_Model_Calcs!I1389))^2*COS(RADIANS(User_Model_Calcs!B1389))^2)))</f>
        <v>63.842383156472906</v>
      </c>
      <c r="P1389">
        <f t="shared" ca="1" si="209"/>
        <v>14.656610522150778</v>
      </c>
    </row>
    <row r="1390" spans="1:16" x14ac:dyDescent="0.25">
      <c r="A1390">
        <f t="shared" ca="1" si="215"/>
        <v>112.14535609009458</v>
      </c>
      <c r="B1390">
        <f t="shared" ca="1" si="214"/>
        <v>-24.337492294900549</v>
      </c>
      <c r="C1390" s="6">
        <v>20135.9375</v>
      </c>
      <c r="D1390">
        <f t="shared" ca="1" si="216"/>
        <v>3</v>
      </c>
      <c r="E1390" s="1">
        <v>0.65</v>
      </c>
      <c r="F1390">
        <v>19.899999999999999</v>
      </c>
      <c r="G1390">
        <f t="shared" ca="1" si="210"/>
        <v>54.048620189015942</v>
      </c>
      <c r="H1390">
        <f t="shared" ca="1" si="217"/>
        <v>23.07149755444275</v>
      </c>
      <c r="I1390">
        <f ca="1">User_Model_Calcs!A1390-Sat_Data!$B$5</f>
        <v>2.1453560900945803</v>
      </c>
      <c r="J1390">
        <f ca="1">(Earth_Data!$B$1/SQRT(1-Earth_Data!$B$2^2*SIN(RADIANS(User_Model_Calcs!B1390))^2))*COS(RADIANS(User_Model_Calcs!B1390))</f>
        <v>5814.6454045779883</v>
      </c>
      <c r="K1390">
        <f ca="1">((Earth_Data!$B$1*(1-Earth_Data!$B$2^2))/SQRT(1-Earth_Data!$B$2^2*SIN(RADIANS(User_Model_Calcs!B1390))^2))*SIN(RADIANS(User_Model_Calcs!B1390))</f>
        <v>-2612.3884801855202</v>
      </c>
      <c r="L1390">
        <f t="shared" ca="1" si="211"/>
        <v>-24.19330375938635</v>
      </c>
      <c r="M1390">
        <f t="shared" ca="1" si="212"/>
        <v>6374.5332968293396</v>
      </c>
      <c r="N1390">
        <f ca="1">SQRT(User_Model_Calcs!M1390^2+Sat_Data!$B$3^2-2*User_Model_Calcs!M1390*Sat_Data!$B$3*COS(RADIANS(L1390))*COS(RADIANS(I1390)))</f>
        <v>36447.96321850433</v>
      </c>
      <c r="O1390">
        <f ca="1">DEGREES(ACOS(((Earth_Data!$B$1+Sat_Data!$B$2)/User_Model_Calcs!N1390)*SQRT(1-COS(RADIANS(User_Model_Calcs!I1390))^2*COS(RADIANS(User_Model_Calcs!B1390))^2)))</f>
        <v>61.420838657923817</v>
      </c>
      <c r="P1390">
        <f t="shared" ca="1" si="209"/>
        <v>5.1939367209454357</v>
      </c>
    </row>
    <row r="1391" spans="1:16" x14ac:dyDescent="0.25">
      <c r="A1391">
        <f t="shared" ca="1" si="215"/>
        <v>105.24609775067009</v>
      </c>
      <c r="B1391">
        <f t="shared" ca="1" si="214"/>
        <v>-22.717423186850006</v>
      </c>
      <c r="C1391" s="6">
        <v>20135.9375</v>
      </c>
      <c r="D1391">
        <f t="shared" ca="1" si="216"/>
        <v>0.75</v>
      </c>
      <c r="E1391" s="1">
        <v>0.65</v>
      </c>
      <c r="F1391">
        <v>19.899999999999999</v>
      </c>
      <c r="G1391">
        <f t="shared" ca="1" si="210"/>
        <v>42.007420362456692</v>
      </c>
      <c r="H1391">
        <f t="shared" ca="1" si="217"/>
        <v>20.454369782266436</v>
      </c>
      <c r="I1391">
        <f ca="1">User_Model_Calcs!A1391-Sat_Data!$B$5</f>
        <v>-4.7539022493299115</v>
      </c>
      <c r="J1391">
        <f ca="1">(Earth_Data!$B$1/SQRT(1-Earth_Data!$B$2^2*SIN(RADIANS(User_Model_Calcs!B1391))^2))*COS(RADIANS(User_Model_Calcs!B1391))</f>
        <v>5886.2675545645889</v>
      </c>
      <c r="K1391">
        <f ca="1">((Earth_Data!$B$1*(1-Earth_Data!$B$2^2))/SQRT(1-Earth_Data!$B$2^2*SIN(RADIANS(User_Model_Calcs!B1391))^2))*SIN(RADIANS(User_Model_Calcs!B1391))</f>
        <v>-2447.8846639600101</v>
      </c>
      <c r="L1391">
        <f t="shared" ca="1" si="211"/>
        <v>-22.580650059396163</v>
      </c>
      <c r="M1391">
        <f t="shared" ca="1" si="212"/>
        <v>6374.9733373536865</v>
      </c>
      <c r="N1391">
        <f ca="1">SQRT(User_Model_Calcs!M1391^2+Sat_Data!$B$3^2-2*User_Model_Calcs!M1391*Sat_Data!$B$3*COS(RADIANS(L1391))*COS(RADIANS(I1391)))</f>
        <v>36383.839557494073</v>
      </c>
      <c r="O1391">
        <f ca="1">DEGREES(ACOS(((Earth_Data!$B$1+Sat_Data!$B$2)/User_Model_Calcs!N1391)*SQRT(1-COS(RADIANS(User_Model_Calcs!I1391))^2*COS(RADIANS(User_Model_Calcs!B1391))^2)))</f>
        <v>62.856268497484457</v>
      </c>
      <c r="P1391">
        <f t="shared" ca="1" si="209"/>
        <v>12.152605916639567</v>
      </c>
    </row>
    <row r="1392" spans="1:16" x14ac:dyDescent="0.25">
      <c r="A1392">
        <f t="shared" ca="1" si="215"/>
        <v>110.72856135651668</v>
      </c>
      <c r="B1392">
        <f t="shared" ca="1" si="214"/>
        <v>-24.960633873210408</v>
      </c>
      <c r="C1392" s="6">
        <v>20135.9375</v>
      </c>
      <c r="D1392">
        <f t="shared" ca="1" si="216"/>
        <v>3</v>
      </c>
      <c r="E1392" s="1">
        <v>0.65</v>
      </c>
      <c r="F1392">
        <v>19.899999999999999</v>
      </c>
      <c r="G1392">
        <f t="shared" ca="1" si="210"/>
        <v>54.048620189015942</v>
      </c>
      <c r="H1392">
        <f t="shared" ca="1" si="217"/>
        <v>15.377258145010899</v>
      </c>
      <c r="I1392">
        <f ca="1">User_Model_Calcs!A1392-Sat_Data!$B$5</f>
        <v>0.72856135651667842</v>
      </c>
      <c r="J1392">
        <f ca="1">(Earth_Data!$B$1/SQRT(1-Earth_Data!$B$2^2*SIN(RADIANS(User_Model_Calcs!B1392))^2))*COS(RADIANS(User_Model_Calcs!B1392))</f>
        <v>5785.8584529634427</v>
      </c>
      <c r="K1392">
        <f ca="1">((Earth_Data!$B$1*(1-Earth_Data!$B$2^2))/SQRT(1-Earth_Data!$B$2^2*SIN(RADIANS(User_Model_Calcs!B1392))^2))*SIN(RADIANS(User_Model_Calcs!B1392))</f>
        <v>-2675.1226379633554</v>
      </c>
      <c r="L1392">
        <f t="shared" ca="1" si="211"/>
        <v>-24.813713777756863</v>
      </c>
      <c r="M1392">
        <f t="shared" ca="1" si="212"/>
        <v>6374.3579414614414</v>
      </c>
      <c r="N1392">
        <f ca="1">SQRT(User_Model_Calcs!M1392^2+Sat_Data!$B$3^2-2*User_Model_Calcs!M1392*Sat_Data!$B$3*COS(RADIANS(L1392))*COS(RADIANS(I1392)))</f>
        <v>36477.048872754065</v>
      </c>
      <c r="O1392">
        <f ca="1">DEGREES(ACOS(((Earth_Data!$B$1+Sat_Data!$B$2)/User_Model_Calcs!N1392)*SQRT(1-COS(RADIANS(User_Model_Calcs!I1392))^2*COS(RADIANS(User_Model_Calcs!B1392))^2)))</f>
        <v>60.792742772411302</v>
      </c>
      <c r="P1392">
        <f t="shared" ca="1" si="209"/>
        <v>1.7260379904320236</v>
      </c>
    </row>
    <row r="1393" spans="1:16" x14ac:dyDescent="0.25">
      <c r="A1393">
        <f t="shared" ca="1" si="215"/>
        <v>110.2513498614795</v>
      </c>
      <c r="B1393">
        <f t="shared" ca="1" si="214"/>
        <v>-20.868966669889254</v>
      </c>
      <c r="C1393" s="6">
        <v>20135.9375</v>
      </c>
      <c r="D1393">
        <f t="shared" ca="1" si="216"/>
        <v>3</v>
      </c>
      <c r="E1393" s="1">
        <v>0.65</v>
      </c>
      <c r="F1393">
        <v>19.899999999999999</v>
      </c>
      <c r="G1393">
        <f t="shared" ca="1" si="210"/>
        <v>54.048620189015942</v>
      </c>
      <c r="H1393">
        <f t="shared" ca="1" si="217"/>
        <v>20.760519115280932</v>
      </c>
      <c r="I1393">
        <f ca="1">User_Model_Calcs!A1393-Sat_Data!$B$5</f>
        <v>0.25134986147949689</v>
      </c>
      <c r="J1393">
        <f ca="1">(Earth_Data!$B$1/SQRT(1-Earth_Data!$B$2^2*SIN(RADIANS(User_Model_Calcs!B1393))^2))*COS(RADIANS(User_Model_Calcs!B1393))</f>
        <v>5962.2515733229611</v>
      </c>
      <c r="K1393">
        <f ca="1">((Earth_Data!$B$1*(1-Earth_Data!$B$2^2))/SQRT(1-Earth_Data!$B$2^2*SIN(RADIANS(User_Model_Calcs!B1393))^2))*SIN(RADIANS(User_Model_Calcs!B1393))</f>
        <v>-2257.8459392018362</v>
      </c>
      <c r="L1393">
        <f t="shared" ca="1" si="211"/>
        <v>-20.741183241956822</v>
      </c>
      <c r="M1393">
        <f t="shared" ca="1" si="212"/>
        <v>6375.4460321425622</v>
      </c>
      <c r="N1393">
        <f ca="1">SQRT(User_Model_Calcs!M1393^2+Sat_Data!$B$3^2-2*User_Model_Calcs!M1393*Sat_Data!$B$3*COS(RADIANS(L1393))*COS(RADIANS(I1393)))</f>
        <v>36272.295652905828</v>
      </c>
      <c r="O1393">
        <f ca="1">DEGREES(ACOS(((Earth_Data!$B$1+Sat_Data!$B$2)/User_Model_Calcs!N1393)*SQRT(1-COS(RADIANS(User_Model_Calcs!I1393))^2*COS(RADIANS(User_Model_Calcs!B1393))^2)))</f>
        <v>65.535871993848048</v>
      </c>
      <c r="P1393">
        <f t="shared" ca="1" si="209"/>
        <v>0.70554808103064115</v>
      </c>
    </row>
    <row r="1394" spans="1:16" x14ac:dyDescent="0.25">
      <c r="A1394">
        <f t="shared" ca="1" si="215"/>
        <v>107.34934740595695</v>
      </c>
      <c r="B1394">
        <f t="shared" ca="1" si="214"/>
        <v>-22.136911705829014</v>
      </c>
      <c r="C1394" s="6">
        <v>20135.9375</v>
      </c>
      <c r="D1394">
        <f t="shared" ca="1" si="216"/>
        <v>3</v>
      </c>
      <c r="E1394" s="1">
        <v>0.65</v>
      </c>
      <c r="F1394">
        <v>19.899999999999999</v>
      </c>
      <c r="G1394">
        <f t="shared" ca="1" si="210"/>
        <v>54.048620189015942</v>
      </c>
      <c r="H1394">
        <f t="shared" ca="1" si="217"/>
        <v>23.702841295087616</v>
      </c>
      <c r="I1394">
        <f ca="1">User_Model_Calcs!A1394-Sat_Data!$B$5</f>
        <v>-2.6506525940430521</v>
      </c>
      <c r="J1394">
        <f ca="1">(Earth_Data!$B$1/SQRT(1-Earth_Data!$B$2^2*SIN(RADIANS(User_Model_Calcs!B1394))^2))*COS(RADIANS(User_Model_Calcs!B1394))</f>
        <v>5910.7922048394548</v>
      </c>
      <c r="K1394">
        <f ca="1">((Earth_Data!$B$1*(1-Earth_Data!$B$2^2))/SQRT(1-Earth_Data!$B$2^2*SIN(RADIANS(User_Model_Calcs!B1394))^2))*SIN(RADIANS(User_Model_Calcs!B1394))</f>
        <v>-2388.4633996020348</v>
      </c>
      <c r="L1394">
        <f t="shared" ca="1" si="211"/>
        <v>-22.002902651334924</v>
      </c>
      <c r="M1394">
        <f t="shared" ca="1" si="212"/>
        <v>6375.1252458308118</v>
      </c>
      <c r="N1394">
        <f ca="1">SQRT(User_Model_Calcs!M1394^2+Sat_Data!$B$3^2-2*User_Model_Calcs!M1394*Sat_Data!$B$3*COS(RADIANS(L1394))*COS(RADIANS(I1394)))</f>
        <v>36339.280181078553</v>
      </c>
      <c r="O1394">
        <f ca="1">DEGREES(ACOS(((Earth_Data!$B$1+Sat_Data!$B$2)/User_Model_Calcs!N1394)*SQRT(1-COS(RADIANS(User_Model_Calcs!I1394))^2*COS(RADIANS(User_Model_Calcs!B1394))^2)))</f>
        <v>63.893681419956266</v>
      </c>
      <c r="P1394">
        <f t="shared" ca="1" si="209"/>
        <v>7.0041696237383242</v>
      </c>
    </row>
    <row r="1395" spans="1:16" x14ac:dyDescent="0.25">
      <c r="A1395">
        <f t="shared" ca="1" si="215"/>
        <v>105.17780864314825</v>
      </c>
      <c r="B1395">
        <f t="shared" ca="1" si="214"/>
        <v>-21.55185810235761</v>
      </c>
      <c r="C1395" s="6">
        <v>20135.9375</v>
      </c>
      <c r="D1395">
        <f t="shared" ca="1" si="216"/>
        <v>3</v>
      </c>
      <c r="E1395" s="1">
        <v>0.65</v>
      </c>
      <c r="F1395">
        <v>19.899999999999999</v>
      </c>
      <c r="G1395">
        <f t="shared" ca="1" si="210"/>
        <v>54.048620189015942</v>
      </c>
      <c r="H1395">
        <f t="shared" ca="1" si="217"/>
        <v>22.882038461240249</v>
      </c>
      <c r="I1395">
        <f ca="1">User_Model_Calcs!A1395-Sat_Data!$B$5</f>
        <v>-4.8221913568517465</v>
      </c>
      <c r="J1395">
        <f ca="1">(Earth_Data!$B$1/SQRT(1-Earth_Data!$B$2^2*SIN(RADIANS(User_Model_Calcs!B1395))^2))*COS(RADIANS(User_Model_Calcs!B1395))</f>
        <v>5934.8966236019951</v>
      </c>
      <c r="K1395">
        <f ca="1">((Earth_Data!$B$1*(1-Earth_Data!$B$2^2))/SQRT(1-Earth_Data!$B$2^2*SIN(RADIANS(User_Model_Calcs!B1395))^2))*SIN(RADIANS(User_Model_Calcs!B1395))</f>
        <v>-2328.3331965955449</v>
      </c>
      <c r="L1395">
        <f t="shared" ca="1" si="211"/>
        <v>-21.420690015992033</v>
      </c>
      <c r="M1395">
        <f t="shared" ca="1" si="212"/>
        <v>6375.2751632546169</v>
      </c>
      <c r="N1395">
        <f ca="1">SQRT(User_Model_Calcs!M1395^2+Sat_Data!$B$3^2-2*User_Model_Calcs!M1395*Sat_Data!$B$3*COS(RADIANS(L1395))*COS(RADIANS(I1395)))</f>
        <v>36328.373501481983</v>
      </c>
      <c r="O1395">
        <f ca="1">DEGREES(ACOS(((Earth_Data!$B$1+Sat_Data!$B$2)/User_Model_Calcs!N1395)*SQRT(1-COS(RADIANS(User_Model_Calcs!I1395))^2*COS(RADIANS(User_Model_Calcs!B1395))^2)))</f>
        <v>64.157209195383388</v>
      </c>
      <c r="P1395">
        <f t="shared" ca="1" si="209"/>
        <v>12.934019024313251</v>
      </c>
    </row>
    <row r="1396" spans="1:16" x14ac:dyDescent="0.25">
      <c r="A1396">
        <f t="shared" ca="1" si="215"/>
        <v>110.73386639504722</v>
      </c>
      <c r="B1396">
        <f t="shared" ca="1" si="214"/>
        <v>-21.837083369334373</v>
      </c>
      <c r="C1396" s="6">
        <v>20135.9375</v>
      </c>
      <c r="D1396">
        <f t="shared" ca="1" si="216"/>
        <v>3</v>
      </c>
      <c r="E1396" s="1">
        <v>0.65</v>
      </c>
      <c r="F1396">
        <v>19.899999999999999</v>
      </c>
      <c r="G1396">
        <f t="shared" ca="1" si="210"/>
        <v>54.048620189015942</v>
      </c>
      <c r="H1396">
        <f t="shared" ca="1" si="217"/>
        <v>14.787391540627372</v>
      </c>
      <c r="I1396">
        <f ca="1">User_Model_Calcs!A1396-Sat_Data!$B$5</f>
        <v>0.73386639504721529</v>
      </c>
      <c r="J1396">
        <f ca="1">(Earth_Data!$B$1/SQRT(1-Earth_Data!$B$2^2*SIN(RADIANS(User_Model_Calcs!B1396))^2))*COS(RADIANS(User_Model_Calcs!B1396))</f>
        <v>5923.2221566690359</v>
      </c>
      <c r="K1396">
        <f ca="1">((Earth_Data!$B$1*(1-Earth_Data!$B$2^2))/SQRT(1-Earth_Data!$B$2^2*SIN(RADIANS(User_Model_Calcs!B1396))^2))*SIN(RADIANS(User_Model_Calcs!B1396))</f>
        <v>-2357.6780781734865</v>
      </c>
      <c r="L1396">
        <f t="shared" ca="1" si="211"/>
        <v>-21.704523397061905</v>
      </c>
      <c r="M1396">
        <f t="shared" ca="1" si="212"/>
        <v>6375.2024781613654</v>
      </c>
      <c r="N1396">
        <f ca="1">SQRT(User_Model_Calcs!M1396^2+Sat_Data!$B$3^2-2*User_Model_Calcs!M1396*Sat_Data!$B$3*COS(RADIANS(L1396))*COS(RADIANS(I1396)))</f>
        <v>36318.091135896859</v>
      </c>
      <c r="O1396">
        <f ca="1">DEGREES(ACOS(((Earth_Data!$B$1+Sat_Data!$B$2)/User_Model_Calcs!N1396)*SQRT(1-COS(RADIANS(User_Model_Calcs!I1396))^2*COS(RADIANS(User_Model_Calcs!B1396))^2)))</f>
        <v>64.401364763410612</v>
      </c>
      <c r="P1396">
        <f t="shared" ca="1" si="209"/>
        <v>1.9722536897435561</v>
      </c>
    </row>
    <row r="1397" spans="1:16" x14ac:dyDescent="0.25">
      <c r="A1397">
        <f t="shared" ca="1" si="215"/>
        <v>103.43202481345843</v>
      </c>
      <c r="B1397">
        <f t="shared" ca="1" si="214"/>
        <v>-24.923468210341245</v>
      </c>
      <c r="C1397" s="6">
        <v>20135.9375</v>
      </c>
      <c r="D1397">
        <f t="shared" ca="1" si="216"/>
        <v>0.75</v>
      </c>
      <c r="E1397" s="1">
        <v>0.65</v>
      </c>
      <c r="F1397">
        <v>19.899999999999999</v>
      </c>
      <c r="G1397">
        <f t="shared" ca="1" si="210"/>
        <v>42.007420362456692</v>
      </c>
      <c r="H1397">
        <f t="shared" ca="1" si="217"/>
        <v>22.84861277018063</v>
      </c>
      <c r="I1397">
        <f ca="1">User_Model_Calcs!A1397-Sat_Data!$B$5</f>
        <v>-6.5679751865415739</v>
      </c>
      <c r="J1397">
        <f ca="1">(Earth_Data!$B$1/SQRT(1-Earth_Data!$B$2^2*SIN(RADIANS(User_Model_Calcs!B1397))^2))*COS(RADIANS(User_Model_Calcs!B1397))</f>
        <v>5787.5945627196252</v>
      </c>
      <c r="K1397">
        <f ca="1">((Earth_Data!$B$1*(1-Earth_Data!$B$2^2))/SQRT(1-Earth_Data!$B$2^2*SIN(RADIANS(User_Model_Calcs!B1397))^2))*SIN(RADIANS(User_Model_Calcs!B1397))</f>
        <v>-2671.3896860710993</v>
      </c>
      <c r="L1397">
        <f t="shared" ca="1" si="211"/>
        <v>-24.776709107739556</v>
      </c>
      <c r="M1397">
        <f t="shared" ca="1" si="212"/>
        <v>6374.3684924287845</v>
      </c>
      <c r="N1397">
        <f ca="1">SQRT(User_Model_Calcs!M1397^2+Sat_Data!$B$3^2-2*User_Model_Calcs!M1397*Sat_Data!$B$3*COS(RADIANS(L1397))*COS(RADIANS(I1397)))</f>
        <v>36518.386826465918</v>
      </c>
      <c r="O1397">
        <f ca="1">DEGREES(ACOS(((Earth_Data!$B$1+Sat_Data!$B$2)/User_Model_Calcs!N1397)*SQRT(1-COS(RADIANS(User_Model_Calcs!I1397))^2*COS(RADIANS(User_Model_Calcs!B1397))^2)))</f>
        <v>59.928488231652025</v>
      </c>
      <c r="P1397">
        <f t="shared" ca="1" si="209"/>
        <v>15.281475679111278</v>
      </c>
    </row>
    <row r="1398" spans="1:16" x14ac:dyDescent="0.25">
      <c r="A1398">
        <f t="shared" ca="1" si="215"/>
        <v>103.75581388829258</v>
      </c>
      <c r="B1398">
        <f t="shared" ca="1" si="214"/>
        <v>-25.361067615914159</v>
      </c>
      <c r="C1398" s="6">
        <v>20135.9375</v>
      </c>
      <c r="D1398">
        <f t="shared" ca="1" si="216"/>
        <v>1.2</v>
      </c>
      <c r="E1398" s="1">
        <v>0.65</v>
      </c>
      <c r="F1398">
        <v>19.899999999999999</v>
      </c>
      <c r="G1398">
        <f t="shared" ca="1" si="210"/>
        <v>46.089820015575185</v>
      </c>
      <c r="H1398">
        <f t="shared" ca="1" si="217"/>
        <v>21.406528210061836</v>
      </c>
      <c r="I1398">
        <f ca="1">User_Model_Calcs!A1398-Sat_Data!$B$5</f>
        <v>-6.2441861117074211</v>
      </c>
      <c r="J1398">
        <f ca="1">(Earth_Data!$B$1/SQRT(1-Earth_Data!$B$2^2*SIN(RADIANS(User_Model_Calcs!B1398))^2))*COS(RADIANS(User_Model_Calcs!B1398))</f>
        <v>5766.9991244507573</v>
      </c>
      <c r="K1398">
        <f ca="1">((Earth_Data!$B$1*(1-Earth_Data!$B$2^2))/SQRT(1-Earth_Data!$B$2^2*SIN(RADIANS(User_Model_Calcs!B1398))^2))*SIN(RADIANS(User_Model_Calcs!B1398))</f>
        <v>-2715.2719329520201</v>
      </c>
      <c r="L1398">
        <f t="shared" ca="1" si="211"/>
        <v>-25.212428575109048</v>
      </c>
      <c r="M1398">
        <f t="shared" ca="1" si="212"/>
        <v>6374.243529336858</v>
      </c>
      <c r="N1398">
        <f ca="1">SQRT(User_Model_Calcs!M1398^2+Sat_Data!$B$3^2-2*User_Model_Calcs!M1398*Sat_Data!$B$3*COS(RADIANS(L1398))*COS(RADIANS(I1398)))</f>
        <v>36537.784880511063</v>
      </c>
      <c r="O1398">
        <f ca="1">DEGREES(ACOS(((Earth_Data!$B$1+Sat_Data!$B$2)/User_Model_Calcs!N1398)*SQRT(1-COS(RADIANS(User_Model_Calcs!I1398))^2*COS(RADIANS(User_Model_Calcs!B1398))^2)))</f>
        <v>59.527617920172716</v>
      </c>
      <c r="P1398">
        <f t="shared" ca="1" si="209"/>
        <v>14.32981701075075</v>
      </c>
    </row>
    <row r="1399" spans="1:16" x14ac:dyDescent="0.25">
      <c r="A1399">
        <f t="shared" ca="1" si="215"/>
        <v>109.88412430611741</v>
      </c>
      <c r="B1399">
        <f t="shared" ca="1" si="214"/>
        <v>-21.857074089105627</v>
      </c>
      <c r="C1399" s="6">
        <v>20135.9375</v>
      </c>
      <c r="D1399">
        <f t="shared" ca="1" si="216"/>
        <v>3</v>
      </c>
      <c r="E1399" s="1">
        <v>0.65</v>
      </c>
      <c r="F1399">
        <v>19.899999999999999</v>
      </c>
      <c r="G1399">
        <f t="shared" ca="1" si="210"/>
        <v>54.048620189015942</v>
      </c>
      <c r="H1399">
        <f t="shared" ca="1" si="217"/>
        <v>17.109343205473483</v>
      </c>
      <c r="I1399">
        <f ca="1">User_Model_Calcs!A1399-Sat_Data!$B$5</f>
        <v>-0.11587569388258601</v>
      </c>
      <c r="J1399">
        <f ca="1">(Earth_Data!$B$1/SQRT(1-Earth_Data!$B$2^2*SIN(RADIANS(User_Model_Calcs!B1399))^2))*COS(RADIANS(User_Model_Calcs!B1399))</f>
        <v>5922.3984315634298</v>
      </c>
      <c r="K1399">
        <f ca="1">((Earth_Data!$B$1*(1-Earth_Data!$B$2^2))/SQRT(1-Earth_Data!$B$2^2*SIN(RADIANS(User_Model_Calcs!B1399))^2))*SIN(RADIANS(User_Model_Calcs!B1399))</f>
        <v>-2359.7326402434514</v>
      </c>
      <c r="L1399">
        <f t="shared" ca="1" si="211"/>
        <v>-21.724417050634404</v>
      </c>
      <c r="M1399">
        <f t="shared" ca="1" si="212"/>
        <v>6375.1973550326502</v>
      </c>
      <c r="N1399">
        <f ca="1">SQRT(User_Model_Calcs!M1399^2+Sat_Data!$B$3^2-2*User_Model_Calcs!M1399*Sat_Data!$B$3*COS(RADIANS(L1399))*COS(RADIANS(I1399)))</f>
        <v>36318.496546661227</v>
      </c>
      <c r="O1399">
        <f ca="1">DEGREES(ACOS(((Earth_Data!$B$1+Sat_Data!$B$2)/User_Model_Calcs!N1399)*SQRT(1-COS(RADIANS(User_Model_Calcs!I1399))^2*COS(RADIANS(User_Model_Calcs!B1399))^2)))</f>
        <v>64.391446049076777</v>
      </c>
      <c r="P1399">
        <f t="shared" ca="1" si="209"/>
        <v>0.31124639419661471</v>
      </c>
    </row>
    <row r="1400" spans="1:16" x14ac:dyDescent="0.25">
      <c r="A1400">
        <f t="shared" ca="1" si="215"/>
        <v>105.70620945052178</v>
      </c>
      <c r="B1400">
        <f t="shared" ca="1" si="214"/>
        <v>-23.156375121557232</v>
      </c>
      <c r="C1400" s="6">
        <v>20135.9375</v>
      </c>
      <c r="D1400">
        <f t="shared" ca="1" si="216"/>
        <v>0.75</v>
      </c>
      <c r="E1400" s="1">
        <v>0.65</v>
      </c>
      <c r="F1400">
        <v>19.899999999999999</v>
      </c>
      <c r="G1400">
        <f t="shared" ca="1" si="210"/>
        <v>42.007420362456692</v>
      </c>
      <c r="H1400">
        <f t="shared" ca="1" si="217"/>
        <v>23.145792459264236</v>
      </c>
      <c r="I1400">
        <f ca="1">User_Model_Calcs!A1400-Sat_Data!$B$5</f>
        <v>-4.2937905494782171</v>
      </c>
      <c r="J1400">
        <f ca="1">(Earth_Data!$B$1/SQRT(1-Earth_Data!$B$2^2*SIN(RADIANS(User_Model_Calcs!B1400))^2))*COS(RADIANS(User_Model_Calcs!B1400))</f>
        <v>5867.3230875503705</v>
      </c>
      <c r="K1400">
        <f ca="1">((Earth_Data!$B$1*(1-Earth_Data!$B$2^2))/SQRT(1-Earth_Data!$B$2^2*SIN(RADIANS(User_Model_Calcs!B1400))^2))*SIN(RADIANS(User_Model_Calcs!B1400))</f>
        <v>-2492.6520417518318</v>
      </c>
      <c r="L1400">
        <f t="shared" ca="1" si="211"/>
        <v>-23.017548912624019</v>
      </c>
      <c r="M1400">
        <f t="shared" ca="1" si="212"/>
        <v>6374.8564230852435</v>
      </c>
      <c r="N1400">
        <f ca="1">SQRT(User_Model_Calcs!M1400^2+Sat_Data!$B$3^2-2*User_Model_Calcs!M1400*Sat_Data!$B$3*COS(RADIANS(L1400))*COS(RADIANS(I1400)))</f>
        <v>36401.386755879015</v>
      </c>
      <c r="O1400">
        <f ca="1">DEGREES(ACOS(((Earth_Data!$B$1+Sat_Data!$B$2)/User_Model_Calcs!N1400)*SQRT(1-COS(RADIANS(User_Model_Calcs!I1400))^2*COS(RADIANS(User_Model_Calcs!B1400))^2)))</f>
        <v>62.456423413301977</v>
      </c>
      <c r="P1400">
        <f t="shared" ca="1" si="209"/>
        <v>10.809344862344162</v>
      </c>
    </row>
    <row r="1401" spans="1:16" x14ac:dyDescent="0.25">
      <c r="A1401">
        <f t="shared" ca="1" si="215"/>
        <v>104.79997415894394</v>
      </c>
      <c r="B1401">
        <f t="shared" ca="1" si="214"/>
        <v>-22.847709890535171</v>
      </c>
      <c r="C1401" s="6">
        <v>20135.9375</v>
      </c>
      <c r="D1401">
        <f t="shared" ca="1" si="216"/>
        <v>0.75</v>
      </c>
      <c r="E1401" s="1">
        <v>0.65</v>
      </c>
      <c r="F1401">
        <v>19.899999999999999</v>
      </c>
      <c r="G1401">
        <f t="shared" ca="1" si="210"/>
        <v>42.007420362456692</v>
      </c>
      <c r="H1401">
        <f t="shared" ca="1" si="217"/>
        <v>21.240131886339469</v>
      </c>
      <c r="I1401">
        <f ca="1">User_Model_Calcs!A1401-Sat_Data!$B$5</f>
        <v>-5.2000258410560605</v>
      </c>
      <c r="J1401">
        <f ca="1">(Earth_Data!$B$1/SQRT(1-Earth_Data!$B$2^2*SIN(RADIANS(User_Model_Calcs!B1401))^2))*COS(RADIANS(User_Model_Calcs!B1401))</f>
        <v>5880.6804960539966</v>
      </c>
      <c r="K1401">
        <f ca="1">((Earth_Data!$B$1*(1-Earth_Data!$B$2^2))/SQRT(1-Earth_Data!$B$2^2*SIN(RADIANS(User_Model_Calcs!B1401))^2))*SIN(RADIANS(User_Model_Calcs!B1401))</f>
        <v>-2461.1870795344216</v>
      </c>
      <c r="L1401">
        <f t="shared" ca="1" si="211"/>
        <v>-22.710324032343344</v>
      </c>
      <c r="M1401">
        <f t="shared" ca="1" si="212"/>
        <v>6374.9388183054007</v>
      </c>
      <c r="N1401">
        <f ca="1">SQRT(User_Model_Calcs!M1401^2+Sat_Data!$B$3^2-2*User_Model_Calcs!M1401*Sat_Data!$B$3*COS(RADIANS(L1401))*COS(RADIANS(I1401)))</f>
        <v>36394.887745189088</v>
      </c>
      <c r="O1401">
        <f ca="1">DEGREES(ACOS(((Earth_Data!$B$1+Sat_Data!$B$2)/User_Model_Calcs!N1401)*SQRT(1-COS(RADIANS(User_Model_Calcs!I1401))^2*COS(RADIANS(User_Model_Calcs!B1401))^2)))</f>
        <v>62.604997141220188</v>
      </c>
      <c r="P1401">
        <f t="shared" ca="1" si="209"/>
        <v>13.191133371127009</v>
      </c>
    </row>
    <row r="1402" spans="1:16" x14ac:dyDescent="0.25">
      <c r="A1402">
        <f ca="1">127.694974900286+(RAND()*5-2.5)</f>
        <v>127.65535766140094</v>
      </c>
      <c r="B1402">
        <f ca="1">-13.9715365993556+(RAND()*5-2.5)</f>
        <v>-11.977863749329501</v>
      </c>
      <c r="C1402" s="6">
        <v>20135.9375</v>
      </c>
      <c r="D1402">
        <f t="shared" ca="1" si="216"/>
        <v>3</v>
      </c>
      <c r="E1402" s="1">
        <v>0.65</v>
      </c>
      <c r="F1402">
        <v>19.899999999999999</v>
      </c>
      <c r="G1402">
        <f t="shared" ca="1" si="210"/>
        <v>54.048620189015942</v>
      </c>
      <c r="H1402">
        <f t="shared" ca="1" si="217"/>
        <v>23.4634915995412</v>
      </c>
      <c r="I1402">
        <f ca="1">User_Model_Calcs!A1402-Sat_Data!$B$5</f>
        <v>17.655357661400942</v>
      </c>
      <c r="J1402">
        <f ca="1">(Earth_Data!$B$1/SQRT(1-Earth_Data!$B$2^2*SIN(RADIANS(User_Model_Calcs!B1402))^2))*COS(RADIANS(User_Model_Calcs!B1402))</f>
        <v>6240.1739012633625</v>
      </c>
      <c r="K1402">
        <f ca="1">((Earth_Data!$B$1*(1-Earth_Data!$B$2^2))/SQRT(1-Earth_Data!$B$2^2*SIN(RADIANS(User_Model_Calcs!B1402))^2))*SIN(RADIANS(User_Model_Calcs!B1402))</f>
        <v>-1315.0076304049535</v>
      </c>
      <c r="L1402">
        <f t="shared" ca="1" si="211"/>
        <v>-11.899971301783745</v>
      </c>
      <c r="M1402">
        <f t="shared" ca="1" si="212"/>
        <v>6377.2263082026238</v>
      </c>
      <c r="N1402">
        <f ca="1">SQRT(User_Model_Calcs!M1402^2+Sat_Data!$B$3^2-2*User_Model_Calcs!M1402*Sat_Data!$B$3*COS(RADIANS(L1402))*COS(RADIANS(I1402)))</f>
        <v>36291.138099770651</v>
      </c>
      <c r="O1402">
        <f ca="1">DEGREES(ACOS(((Earth_Data!$B$1+Sat_Data!$B$2)/User_Model_Calcs!N1402)*SQRT(1-COS(RADIANS(User_Model_Calcs!I1402))^2*COS(RADIANS(User_Model_Calcs!B1402))^2)))</f>
        <v>65.123594836514769</v>
      </c>
      <c r="P1402">
        <f t="shared" ca="1" si="209"/>
        <v>56.893927068499352</v>
      </c>
    </row>
    <row r="1403" spans="1:16" x14ac:dyDescent="0.25">
      <c r="A1403">
        <f t="shared" ref="A1403:A1466" ca="1" si="218">127.694974900286+(RAND()*5-2.5)</f>
        <v>128.33810588259749</v>
      </c>
      <c r="B1403">
        <f t="shared" ref="B1403:B1466" ca="1" si="219">-13.9715365993556+(RAND()*5-2.5)</f>
        <v>-12.781397020847535</v>
      </c>
      <c r="C1403" s="6">
        <v>20135.9375</v>
      </c>
      <c r="D1403">
        <f t="shared" ca="1" si="216"/>
        <v>3</v>
      </c>
      <c r="E1403" s="1">
        <v>0.65</v>
      </c>
      <c r="F1403">
        <v>19.899999999999999</v>
      </c>
      <c r="G1403">
        <f t="shared" ca="1" si="210"/>
        <v>54.048620189015942</v>
      </c>
      <c r="H1403">
        <f t="shared" ca="1" si="217"/>
        <v>23.106704978835747</v>
      </c>
      <c r="I1403">
        <f ca="1">User_Model_Calcs!A1403-Sat_Data!$B$5</f>
        <v>18.338105882597489</v>
      </c>
      <c r="J1403">
        <f ca="1">(Earth_Data!$B$1/SQRT(1-Earth_Data!$B$2^2*SIN(RADIANS(User_Model_Calcs!B1403))^2))*COS(RADIANS(User_Model_Calcs!B1403))</f>
        <v>6221.1168418401176</v>
      </c>
      <c r="K1403">
        <f ca="1">((Earth_Data!$B$1*(1-Earth_Data!$B$2^2))/SQRT(1-Earth_Data!$B$2^2*SIN(RADIANS(User_Model_Calcs!B1403))^2))*SIN(RADIANS(User_Model_Calcs!B1403))</f>
        <v>-1401.8312463117506</v>
      </c>
      <c r="L1403">
        <f t="shared" ca="1" si="211"/>
        <v>-12.69861530110505</v>
      </c>
      <c r="M1403">
        <f t="shared" ca="1" si="212"/>
        <v>6377.1016616455718</v>
      </c>
      <c r="N1403">
        <f ca="1">SQRT(User_Model_Calcs!M1403^2+Sat_Data!$B$3^2-2*User_Model_Calcs!M1403*Sat_Data!$B$3*COS(RADIANS(L1403))*COS(RADIANS(I1403)))</f>
        <v>36338.793555275377</v>
      </c>
      <c r="O1403">
        <f ca="1">DEGREES(ACOS(((Earth_Data!$B$1+Sat_Data!$B$2)/User_Model_Calcs!N1403)*SQRT(1-COS(RADIANS(User_Model_Calcs!I1403))^2*COS(RADIANS(User_Model_Calcs!B1403))^2)))</f>
        <v>63.965828529958152</v>
      </c>
      <c r="P1403">
        <f t="shared" ca="1" si="209"/>
        <v>56.278713275640911</v>
      </c>
    </row>
    <row r="1404" spans="1:16" x14ac:dyDescent="0.25">
      <c r="A1404">
        <f t="shared" ca="1" si="218"/>
        <v>127.53102869863287</v>
      </c>
      <c r="B1404">
        <f t="shared" ca="1" si="219"/>
        <v>-12.139962741949887</v>
      </c>
      <c r="C1404" s="6">
        <v>20135.9375</v>
      </c>
      <c r="D1404">
        <f t="shared" ca="1" si="216"/>
        <v>1.2</v>
      </c>
      <c r="E1404" s="1">
        <v>0.65</v>
      </c>
      <c r="F1404">
        <v>19.899999999999999</v>
      </c>
      <c r="G1404">
        <f t="shared" ca="1" si="210"/>
        <v>46.089820015575185</v>
      </c>
      <c r="H1404">
        <f t="shared" ca="1" si="217"/>
        <v>15.619908996665551</v>
      </c>
      <c r="I1404">
        <f ca="1">User_Model_Calcs!A1404-Sat_Data!$B$5</f>
        <v>17.531028698632866</v>
      </c>
      <c r="J1404">
        <f ca="1">(Earth_Data!$B$1/SQRT(1-Earth_Data!$B$2^2*SIN(RADIANS(User_Model_Calcs!B1404))^2))*COS(RADIANS(User_Model_Calcs!B1404))</f>
        <v>6236.4276293703433</v>
      </c>
      <c r="K1404">
        <f ca="1">((Earth_Data!$B$1*(1-Earth_Data!$B$2^2))/SQRT(1-Earth_Data!$B$2^2*SIN(RADIANS(User_Model_Calcs!B1404))^2))*SIN(RADIANS(User_Model_Calcs!B1404))</f>
        <v>-1332.5437715825335</v>
      </c>
      <c r="L1404">
        <f t="shared" ca="1" si="211"/>
        <v>-12.061078955511119</v>
      </c>
      <c r="M1404">
        <f t="shared" ca="1" si="212"/>
        <v>6377.2017750387358</v>
      </c>
      <c r="N1404">
        <f ca="1">SQRT(User_Model_Calcs!M1404^2+Sat_Data!$B$3^2-2*User_Model_Calcs!M1404*Sat_Data!$B$3*COS(RADIANS(L1404))*COS(RADIANS(I1404)))</f>
        <v>36290.529001137314</v>
      </c>
      <c r="O1404">
        <f ca="1">DEGREES(ACOS(((Earth_Data!$B$1+Sat_Data!$B$2)/User_Model_Calcs!N1404)*SQRT(1-COS(RADIANS(User_Model_Calcs!I1404))^2*COS(RADIANS(User_Model_Calcs!B1404))^2)))</f>
        <v>65.137886621562785</v>
      </c>
      <c r="P1404">
        <f t="shared" ca="1" si="209"/>
        <v>56.347077798916757</v>
      </c>
    </row>
    <row r="1405" spans="1:16" x14ac:dyDescent="0.25">
      <c r="A1405">
        <f t="shared" ca="1" si="218"/>
        <v>128.85547865902464</v>
      </c>
      <c r="B1405">
        <f t="shared" ca="1" si="219"/>
        <v>-12.957818537760827</v>
      </c>
      <c r="C1405" s="6">
        <v>20135.9375</v>
      </c>
      <c r="D1405">
        <f t="shared" ca="1" si="216"/>
        <v>3</v>
      </c>
      <c r="E1405" s="1">
        <v>0.65</v>
      </c>
      <c r="F1405">
        <v>19.899999999999999</v>
      </c>
      <c r="G1405">
        <f t="shared" ca="1" si="210"/>
        <v>54.048620189015942</v>
      </c>
      <c r="H1405">
        <f t="shared" ca="1" si="217"/>
        <v>16.104315967608006</v>
      </c>
      <c r="I1405">
        <f ca="1">User_Model_Calcs!A1405-Sat_Data!$B$5</f>
        <v>18.855478659024641</v>
      </c>
      <c r="J1405">
        <f ca="1">(Earth_Data!$B$1/SQRT(1-Earth_Data!$B$2^2*SIN(RADIANS(User_Model_Calcs!B1405))^2))*COS(RADIANS(User_Model_Calcs!B1405))</f>
        <v>6216.7696715707643</v>
      </c>
      <c r="K1405">
        <f ca="1">((Earth_Data!$B$1*(1-Earth_Data!$B$2^2))/SQRT(1-Earth_Data!$B$2^2*SIN(RADIANS(User_Model_Calcs!B1405))^2))*SIN(RADIANS(User_Model_Calcs!B1405))</f>
        <v>-1420.8583616683748</v>
      </c>
      <c r="L1405">
        <f t="shared" ca="1" si="211"/>
        <v>-12.873971850778505</v>
      </c>
      <c r="M1405">
        <f t="shared" ca="1" si="212"/>
        <v>6377.0732811600192</v>
      </c>
      <c r="N1405">
        <f ca="1">SQRT(User_Model_Calcs!M1405^2+Sat_Data!$B$3^2-2*User_Model_Calcs!M1405*Sat_Data!$B$3*COS(RADIANS(L1405))*COS(RADIANS(I1405)))</f>
        <v>36364.339571915079</v>
      </c>
      <c r="O1405">
        <f ca="1">DEGREES(ACOS(((Earth_Data!$B$1+Sat_Data!$B$2)/User_Model_Calcs!N1405)*SQRT(1-COS(RADIANS(User_Model_Calcs!I1405))^2*COS(RADIANS(User_Model_Calcs!B1405))^2)))</f>
        <v>63.36637725966056</v>
      </c>
      <c r="P1405">
        <f t="shared" ca="1" si="209"/>
        <v>56.711203652315142</v>
      </c>
    </row>
    <row r="1406" spans="1:16" x14ac:dyDescent="0.25">
      <c r="A1406">
        <f t="shared" ca="1" si="218"/>
        <v>129.52783035940141</v>
      </c>
      <c r="B1406">
        <f t="shared" ca="1" si="219"/>
        <v>-14.866051004348234</v>
      </c>
      <c r="C1406" s="6">
        <v>20135.9375</v>
      </c>
      <c r="D1406">
        <f t="shared" ca="1" si="216"/>
        <v>0.75</v>
      </c>
      <c r="E1406" s="1">
        <v>0.65</v>
      </c>
      <c r="F1406">
        <v>19.899999999999999</v>
      </c>
      <c r="G1406">
        <f t="shared" ca="1" si="210"/>
        <v>42.007420362456692</v>
      </c>
      <c r="H1406">
        <f t="shared" ca="1" si="217"/>
        <v>14.453422435536103</v>
      </c>
      <c r="I1406">
        <f ca="1">User_Model_Calcs!A1406-Sat_Data!$B$5</f>
        <v>19.527830359401406</v>
      </c>
      <c r="J1406">
        <f ca="1">(Earth_Data!$B$1/SQRT(1-Earth_Data!$B$2^2*SIN(RADIANS(User_Model_Calcs!B1406))^2))*COS(RADIANS(User_Model_Calcs!B1406))</f>
        <v>6166.0112846682759</v>
      </c>
      <c r="K1406">
        <f ca="1">((Earth_Data!$B$1*(1-Earth_Data!$B$2^2))/SQRT(1-Earth_Data!$B$2^2*SIN(RADIANS(User_Model_Calcs!B1406))^2))*SIN(RADIANS(User_Model_Calcs!B1406))</f>
        <v>-1625.7800493420705</v>
      </c>
      <c r="L1406">
        <f t="shared" ca="1" si="211"/>
        <v>-14.770894964791259</v>
      </c>
      <c r="M1406">
        <f t="shared" ca="1" si="212"/>
        <v>6376.7433640923036</v>
      </c>
      <c r="N1406">
        <f ca="1">SQRT(User_Model_Calcs!M1406^2+Sat_Data!$B$3^2-2*User_Model_Calcs!M1406*Sat_Data!$B$3*COS(RADIANS(L1406))*COS(RADIANS(I1406)))</f>
        <v>36447.46152181166</v>
      </c>
      <c r="O1406">
        <f ca="1">DEGREES(ACOS(((Earth_Data!$B$1+Sat_Data!$B$2)/User_Model_Calcs!N1406)*SQRT(1-COS(RADIANS(User_Model_Calcs!I1406))^2*COS(RADIANS(User_Model_Calcs!B1406))^2)))</f>
        <v>61.493222214580861</v>
      </c>
      <c r="P1406">
        <f t="shared" ca="1" si="209"/>
        <v>54.118524977375152</v>
      </c>
    </row>
    <row r="1407" spans="1:16" x14ac:dyDescent="0.25">
      <c r="A1407">
        <f t="shared" ca="1" si="218"/>
        <v>128.52380301866424</v>
      </c>
      <c r="B1407">
        <f t="shared" ca="1" si="219"/>
        <v>-13.624502159840912</v>
      </c>
      <c r="C1407" s="6">
        <v>20135.9375</v>
      </c>
      <c r="D1407">
        <f t="shared" ca="1" si="216"/>
        <v>1.2</v>
      </c>
      <c r="E1407" s="1">
        <v>0.65</v>
      </c>
      <c r="F1407">
        <v>19.899999999999999</v>
      </c>
      <c r="G1407">
        <f t="shared" ca="1" si="210"/>
        <v>46.089820015575185</v>
      </c>
      <c r="H1407">
        <f t="shared" ca="1" si="217"/>
        <v>19.230336517599724</v>
      </c>
      <c r="I1407">
        <f ca="1">User_Model_Calcs!A1407-Sat_Data!$B$5</f>
        <v>18.523803018664239</v>
      </c>
      <c r="J1407">
        <f ca="1">(Earth_Data!$B$1/SQRT(1-Earth_Data!$B$2^2*SIN(RADIANS(User_Model_Calcs!B1407))^2))*COS(RADIANS(User_Model_Calcs!B1407))</f>
        <v>6199.8130056442387</v>
      </c>
      <c r="K1407">
        <f ca="1">((Earth_Data!$B$1*(1-Earth_Data!$B$2^2))/SQRT(1-Earth_Data!$B$2^2*SIN(RADIANS(User_Model_Calcs!B1407))^2))*SIN(RADIANS(User_Model_Calcs!B1407))</f>
        <v>-1492.6395545986402</v>
      </c>
      <c r="L1407">
        <f t="shared" ca="1" si="211"/>
        <v>-13.536659829379506</v>
      </c>
      <c r="M1407">
        <f t="shared" ca="1" si="212"/>
        <v>6376.962768035256</v>
      </c>
      <c r="N1407">
        <f ca="1">SQRT(User_Model_Calcs!M1407^2+Sat_Data!$B$3^2-2*User_Model_Calcs!M1407*Sat_Data!$B$3*COS(RADIANS(L1407))*COS(RADIANS(I1407)))</f>
        <v>36369.591072632007</v>
      </c>
      <c r="O1407">
        <f ca="1">DEGREES(ACOS(((Earth_Data!$B$1+Sat_Data!$B$2)/User_Model_Calcs!N1407)*SQRT(1-COS(RADIANS(User_Model_Calcs!I1407))^2*COS(RADIANS(User_Model_Calcs!B1407))^2)))</f>
        <v>63.241627650154328</v>
      </c>
      <c r="P1407">
        <f t="shared" ca="1" si="209"/>
        <v>54.891358295895792</v>
      </c>
    </row>
    <row r="1408" spans="1:16" x14ac:dyDescent="0.25">
      <c r="A1408">
        <f t="shared" ca="1" si="218"/>
        <v>127.73413902727363</v>
      </c>
      <c r="B1408">
        <f t="shared" ca="1" si="219"/>
        <v>-14.807028473305394</v>
      </c>
      <c r="C1408" s="6">
        <v>20135.9375</v>
      </c>
      <c r="D1408">
        <f t="shared" ca="1" si="216"/>
        <v>3</v>
      </c>
      <c r="E1408" s="1">
        <v>0.65</v>
      </c>
      <c r="F1408">
        <v>19.899999999999999</v>
      </c>
      <c r="G1408">
        <f t="shared" ca="1" si="210"/>
        <v>54.048620189015942</v>
      </c>
      <c r="H1408">
        <f t="shared" ca="1" si="217"/>
        <v>18.139599640465807</v>
      </c>
      <c r="I1408">
        <f ca="1">User_Model_Calcs!A1408-Sat_Data!$B$5</f>
        <v>17.734139027273628</v>
      </c>
      <c r="J1408">
        <f ca="1">(Earth_Data!$B$1/SQRT(1-Earth_Data!$B$2^2*SIN(RADIANS(User_Model_Calcs!B1408))^2))*COS(RADIANS(User_Model_Calcs!B1408))</f>
        <v>6167.6835442408292</v>
      </c>
      <c r="K1408">
        <f ca="1">((Earth_Data!$B$1*(1-Earth_Data!$B$2^2))/SQRT(1-Earth_Data!$B$2^2*SIN(RADIANS(User_Model_Calcs!B1408))^2))*SIN(RADIANS(User_Model_Calcs!B1408))</f>
        <v>-1619.4671052066858</v>
      </c>
      <c r="L1408">
        <f t="shared" ca="1" si="211"/>
        <v>-14.712216219689456</v>
      </c>
      <c r="M1408">
        <f t="shared" ca="1" si="212"/>
        <v>6376.7541905538146</v>
      </c>
      <c r="N1408">
        <f ca="1">SQRT(User_Model_Calcs!M1408^2+Sat_Data!$B$3^2-2*User_Model_Calcs!M1408*Sat_Data!$B$3*COS(RADIANS(L1408))*COS(RADIANS(I1408)))</f>
        <v>36374.209313804742</v>
      </c>
      <c r="O1408">
        <f ca="1">DEGREES(ACOS(((Earth_Data!$B$1+Sat_Data!$B$2)/User_Model_Calcs!N1408)*SQRT(1-COS(RADIANS(User_Model_Calcs!I1408))^2*COS(RADIANS(User_Model_Calcs!B1408))^2)))</f>
        <v>63.129075058813164</v>
      </c>
      <c r="P1408">
        <f t="shared" ca="1" si="209"/>
        <v>51.370086299348266</v>
      </c>
    </row>
    <row r="1409" spans="1:16" x14ac:dyDescent="0.25">
      <c r="A1409">
        <f t="shared" ca="1" si="218"/>
        <v>129.28925139304334</v>
      </c>
      <c r="B1409">
        <f t="shared" ca="1" si="219"/>
        <v>-15.672080378410076</v>
      </c>
      <c r="C1409" s="6">
        <v>20135.9375</v>
      </c>
      <c r="D1409">
        <f t="shared" ca="1" si="216"/>
        <v>3</v>
      </c>
      <c r="E1409" s="1">
        <v>0.65</v>
      </c>
      <c r="F1409">
        <v>19.899999999999999</v>
      </c>
      <c r="G1409">
        <f t="shared" ca="1" si="210"/>
        <v>54.048620189015942</v>
      </c>
      <c r="H1409">
        <f t="shared" ca="1" si="217"/>
        <v>16.756755826991636</v>
      </c>
      <c r="I1409">
        <f ca="1">User_Model_Calcs!A1409-Sat_Data!$B$5</f>
        <v>19.289251393043344</v>
      </c>
      <c r="J1409">
        <f ca="1">(Earth_Data!$B$1/SQRT(1-Earth_Data!$B$2^2*SIN(RADIANS(User_Model_Calcs!B1409))^2))*COS(RADIANS(User_Model_Calcs!B1409))</f>
        <v>6142.5235417858567</v>
      </c>
      <c r="K1409">
        <f ca="1">((Earth_Data!$B$1*(1-Earth_Data!$B$2^2))/SQRT(1-Earth_Data!$B$2^2*SIN(RADIANS(User_Model_Calcs!B1409))^2))*SIN(RADIANS(User_Model_Calcs!B1409))</f>
        <v>-1711.8192336128313</v>
      </c>
      <c r="L1409">
        <f t="shared" ca="1" si="211"/>
        <v>-15.572270174129407</v>
      </c>
      <c r="M1409">
        <f t="shared" ca="1" si="212"/>
        <v>6376.5916091561239</v>
      </c>
      <c r="N1409">
        <f ca="1">SQRT(User_Model_Calcs!M1409^2+Sat_Data!$B$3^2-2*User_Model_Calcs!M1409*Sat_Data!$B$3*COS(RADIANS(L1409))*COS(RADIANS(I1409)))</f>
        <v>36463.207844208882</v>
      </c>
      <c r="O1409">
        <f ca="1">DEGREES(ACOS(((Earth_Data!$B$1+Sat_Data!$B$2)/User_Model_Calcs!N1409)*SQRT(1-COS(RADIANS(User_Model_Calcs!I1409))^2*COS(RADIANS(User_Model_Calcs!B1409))^2)))</f>
        <v>61.149086517336045</v>
      </c>
      <c r="P1409">
        <f t="shared" ca="1" si="209"/>
        <v>52.337673288047576</v>
      </c>
    </row>
    <row r="1410" spans="1:16" x14ac:dyDescent="0.25">
      <c r="A1410">
        <f t="shared" ca="1" si="218"/>
        <v>128.09551365301502</v>
      </c>
      <c r="B1410">
        <f t="shared" ca="1" si="219"/>
        <v>-11.996373395283879</v>
      </c>
      <c r="C1410" s="6">
        <v>20135.9375</v>
      </c>
      <c r="D1410">
        <f t="shared" ca="1" si="216"/>
        <v>1.2</v>
      </c>
      <c r="E1410" s="1">
        <v>0.65</v>
      </c>
      <c r="F1410">
        <v>19.899999999999999</v>
      </c>
      <c r="G1410">
        <f t="shared" ca="1" si="210"/>
        <v>46.089820015575185</v>
      </c>
      <c r="H1410">
        <f t="shared" ca="1" si="217"/>
        <v>19.853870881028733</v>
      </c>
      <c r="I1410">
        <f ca="1">User_Model_Calcs!A1410-Sat_Data!$B$5</f>
        <v>18.095513653015018</v>
      </c>
      <c r="J1410">
        <f ca="1">(Earth_Data!$B$1/SQRT(1-Earth_Data!$B$2^2*SIN(RADIANS(User_Model_Calcs!B1410))^2))*COS(RADIANS(User_Model_Calcs!B1410))</f>
        <v>6239.7486361029714</v>
      </c>
      <c r="K1410">
        <f ca="1">((Earth_Data!$B$1*(1-Earth_Data!$B$2^2))/SQRT(1-Earth_Data!$B$2^2*SIN(RADIANS(User_Model_Calcs!B1410))^2))*SIN(RADIANS(User_Model_Calcs!B1410))</f>
        <v>-1317.0105598118946</v>
      </c>
      <c r="L1410">
        <f t="shared" ca="1" si="211"/>
        <v>-11.918367623867747</v>
      </c>
      <c r="M1410">
        <f t="shared" ca="1" si="212"/>
        <v>6377.2235225374479</v>
      </c>
      <c r="N1410">
        <f ca="1">SQRT(User_Model_Calcs!M1410^2+Sat_Data!$B$3^2-2*User_Model_Calcs!M1410*Sat_Data!$B$3*COS(RADIANS(L1410))*COS(RADIANS(I1410)))</f>
        <v>36308.698751682503</v>
      </c>
      <c r="O1410">
        <f ca="1">DEGREES(ACOS(((Earth_Data!$B$1+Sat_Data!$B$2)/User_Model_Calcs!N1410)*SQRT(1-COS(RADIANS(User_Model_Calcs!I1410))^2*COS(RADIANS(User_Model_Calcs!B1410))^2)))</f>
        <v>64.692374862857392</v>
      </c>
      <c r="P1410">
        <f t="shared" ref="P1410:P1473" ca="1" si="220">DEGREES(ASIN(SIN(RADIANS(ABS(I1410)))/(SIN(ACOS(COS(RADIANS(I1410))*COS(RADIANS(B1410)))))))</f>
        <v>57.540137506097686</v>
      </c>
    </row>
    <row r="1411" spans="1:16" x14ac:dyDescent="0.25">
      <c r="A1411">
        <f t="shared" ca="1" si="218"/>
        <v>129.78762773245941</v>
      </c>
      <c r="B1411">
        <f t="shared" ca="1" si="219"/>
        <v>-16.124637045198035</v>
      </c>
      <c r="C1411" s="6">
        <v>20135.9375</v>
      </c>
      <c r="D1411">
        <f t="shared" ca="1" si="216"/>
        <v>3</v>
      </c>
      <c r="E1411" s="1">
        <v>0.65</v>
      </c>
      <c r="F1411">
        <v>19.899999999999999</v>
      </c>
      <c r="G1411">
        <f t="shared" ref="G1411:G1474" ca="1" si="221">20.4+20*LOG(F1411)+20*LOG(D1411)+10*LOG(E1411)</f>
        <v>54.048620189015942</v>
      </c>
      <c r="H1411">
        <f t="shared" ca="1" si="217"/>
        <v>15.40589938549074</v>
      </c>
      <c r="I1411">
        <f ca="1">User_Model_Calcs!A1411-Sat_Data!$B$5</f>
        <v>19.787627732459413</v>
      </c>
      <c r="J1411">
        <f ca="1">(Earth_Data!$B$1/SQRT(1-Earth_Data!$B$2^2*SIN(RADIANS(User_Model_Calcs!B1411))^2))*COS(RADIANS(User_Model_Calcs!B1411))</f>
        <v>6128.8053861963899</v>
      </c>
      <c r="K1411">
        <f ca="1">((Earth_Data!$B$1*(1-Earth_Data!$B$2^2))/SQRT(1-Earth_Data!$B$2^2*SIN(RADIANS(User_Model_Calcs!B1411))^2))*SIN(RADIANS(User_Model_Calcs!B1411))</f>
        <v>-1759.9824243088833</v>
      </c>
      <c r="L1411">
        <f t="shared" ref="L1411:L1474" ca="1" si="222">DEGREES(ATAN((K1411/J1411)))</f>
        <v>-16.022247797515426</v>
      </c>
      <c r="M1411">
        <f t="shared" ref="M1411:M1474" ca="1" si="223">SQRT(J1411^2+K1411^2)</f>
        <v>6376.5032420399548</v>
      </c>
      <c r="N1411">
        <f ca="1">SQRT(User_Model_Calcs!M1411^2+Sat_Data!$B$3^2-2*User_Model_Calcs!M1411*Sat_Data!$B$3*COS(RADIANS(L1411))*COS(RADIANS(I1411)))</f>
        <v>36498.764003741664</v>
      </c>
      <c r="O1411">
        <f ca="1">DEGREES(ACOS(((Earth_Data!$B$1+Sat_Data!$B$2)/User_Model_Calcs!N1411)*SQRT(1-COS(RADIANS(User_Model_Calcs!I1411))^2*COS(RADIANS(User_Model_Calcs!B1411))^2)))</f>
        <v>60.392918672281127</v>
      </c>
      <c r="P1411">
        <f t="shared" ca="1" si="220"/>
        <v>52.333959512518511</v>
      </c>
    </row>
    <row r="1412" spans="1:16" x14ac:dyDescent="0.25">
      <c r="A1412">
        <f t="shared" ca="1" si="218"/>
        <v>129.38435492282525</v>
      </c>
      <c r="B1412">
        <f t="shared" ca="1" si="219"/>
        <v>-11.733813270673178</v>
      </c>
      <c r="C1412" s="6">
        <v>20135.9375</v>
      </c>
      <c r="D1412">
        <f t="shared" ca="1" si="216"/>
        <v>1.2</v>
      </c>
      <c r="E1412" s="1">
        <v>0.65</v>
      </c>
      <c r="F1412">
        <v>19.899999999999999</v>
      </c>
      <c r="G1412">
        <f t="shared" ca="1" si="221"/>
        <v>46.089820015575185</v>
      </c>
      <c r="H1412">
        <f t="shared" ca="1" si="217"/>
        <v>16.216272169364522</v>
      </c>
      <c r="I1412">
        <f ca="1">User_Model_Calcs!A1412-Sat_Data!$B$5</f>
        <v>19.384354922825253</v>
      </c>
      <c r="J1412">
        <f ca="1">(Earth_Data!$B$1/SQRT(1-Earth_Data!$B$2^2*SIN(RADIANS(User_Model_Calcs!B1412))^2))*COS(RADIANS(User_Model_Calcs!B1412))</f>
        <v>6245.7204610412218</v>
      </c>
      <c r="K1412">
        <f ca="1">((Earth_Data!$B$1*(1-Earth_Data!$B$2^2))/SQRT(1-Earth_Data!$B$2^2*SIN(RADIANS(User_Model_Calcs!B1412))^2))*SIN(RADIANS(User_Model_Calcs!B1412))</f>
        <v>-1288.5864071586877</v>
      </c>
      <c r="L1412">
        <f t="shared" ca="1" si="222"/>
        <v>-11.657417998315132</v>
      </c>
      <c r="M1412">
        <f t="shared" ca="1" si="223"/>
        <v>6377.262657769641</v>
      </c>
      <c r="N1412">
        <f ca="1">SQRT(User_Model_Calcs!M1412^2+Sat_Data!$B$3^2-2*User_Model_Calcs!M1412*Sat_Data!$B$3*COS(RADIANS(L1412))*COS(RADIANS(I1412)))</f>
        <v>36354.500030545096</v>
      </c>
      <c r="O1412">
        <f ca="1">DEGREES(ACOS(((Earth_Data!$B$1+Sat_Data!$B$2)/User_Model_Calcs!N1412)*SQRT(1-COS(RADIANS(User_Model_Calcs!I1412))^2*COS(RADIANS(User_Model_Calcs!B1412))^2)))</f>
        <v>63.601117359312966</v>
      </c>
      <c r="P1412">
        <f t="shared" ca="1" si="220"/>
        <v>59.972502342432044</v>
      </c>
    </row>
    <row r="1413" spans="1:16" x14ac:dyDescent="0.25">
      <c r="A1413">
        <f t="shared" ca="1" si="218"/>
        <v>127.71293604637373</v>
      </c>
      <c r="B1413">
        <f t="shared" ca="1" si="219"/>
        <v>-15.831019281387194</v>
      </c>
      <c r="C1413" s="6">
        <v>20135.9375</v>
      </c>
      <c r="D1413">
        <f t="shared" ca="1" si="216"/>
        <v>1.2</v>
      </c>
      <c r="E1413" s="1">
        <v>0.65</v>
      </c>
      <c r="F1413">
        <v>19.899999999999999</v>
      </c>
      <c r="G1413">
        <f t="shared" ca="1" si="221"/>
        <v>46.089820015575185</v>
      </c>
      <c r="H1413">
        <f t="shared" ca="1" si="217"/>
        <v>18.32537438160508</v>
      </c>
      <c r="I1413">
        <f ca="1">User_Model_Calcs!A1413-Sat_Data!$B$5</f>
        <v>17.712936046373727</v>
      </c>
      <c r="J1413">
        <f ca="1">(Earth_Data!$B$1/SQRT(1-Earth_Data!$B$2^2*SIN(RADIANS(User_Model_Calcs!B1413))^2))*COS(RADIANS(User_Model_Calcs!B1413))</f>
        <v>6137.7491064836313</v>
      </c>
      <c r="K1413">
        <f ca="1">((Earth_Data!$B$1*(1-Earth_Data!$B$2^2))/SQRT(1-Earth_Data!$B$2^2*SIN(RADIANS(User_Model_Calcs!B1413))^2))*SIN(RADIANS(User_Model_Calcs!B1413))</f>
        <v>-1728.7463513785244</v>
      </c>
      <c r="L1413">
        <f t="shared" ca="1" si="222"/>
        <v>-15.730300465022337</v>
      </c>
      <c r="M1413">
        <f t="shared" ca="1" si="223"/>
        <v>6376.5608317921015</v>
      </c>
      <c r="N1413">
        <f ca="1">SQRT(User_Model_Calcs!M1413^2+Sat_Data!$B$3^2-2*User_Model_Calcs!M1413*Sat_Data!$B$3*COS(RADIANS(L1413))*COS(RADIANS(I1413)))</f>
        <v>36406.410047493802</v>
      </c>
      <c r="O1413">
        <f ca="1">DEGREES(ACOS(((Earth_Data!$B$1+Sat_Data!$B$2)/User_Model_Calcs!N1413)*SQRT(1-COS(RADIANS(User_Model_Calcs!I1413))^2*COS(RADIANS(User_Model_Calcs!B1413))^2)))</f>
        <v>62.393069783422092</v>
      </c>
      <c r="P1413">
        <f t="shared" ca="1" si="220"/>
        <v>49.498263821490582</v>
      </c>
    </row>
    <row r="1414" spans="1:16" x14ac:dyDescent="0.25">
      <c r="A1414">
        <f t="shared" ca="1" si="218"/>
        <v>125.67257597372914</v>
      </c>
      <c r="B1414">
        <f t="shared" ca="1" si="219"/>
        <v>-16.324867945266853</v>
      </c>
      <c r="C1414" s="6">
        <v>20135.9375</v>
      </c>
      <c r="D1414">
        <f t="shared" ca="1" si="216"/>
        <v>3</v>
      </c>
      <c r="E1414" s="1">
        <v>0.65</v>
      </c>
      <c r="F1414">
        <v>19.899999999999999</v>
      </c>
      <c r="G1414">
        <f t="shared" ca="1" si="221"/>
        <v>54.048620189015942</v>
      </c>
      <c r="H1414">
        <f t="shared" ca="1" si="217"/>
        <v>21.938242013455206</v>
      </c>
      <c r="I1414">
        <f ca="1">User_Model_Calcs!A1414-Sat_Data!$B$5</f>
        <v>15.672575973729138</v>
      </c>
      <c r="J1414">
        <f ca="1">(Earth_Data!$B$1/SQRT(1-Earth_Data!$B$2^2*SIN(RADIANS(User_Model_Calcs!B1414))^2))*COS(RADIANS(User_Model_Calcs!B1414))</f>
        <v>6122.61437880619</v>
      </c>
      <c r="K1414">
        <f ca="1">((Earth_Data!$B$1*(1-Earth_Data!$B$2^2))/SQRT(1-Earth_Data!$B$2^2*SIN(RADIANS(User_Model_Calcs!B1414))^2))*SIN(RADIANS(User_Model_Calcs!B1414))</f>
        <v>-1781.2577002179264</v>
      </c>
      <c r="L1414">
        <f t="shared" ca="1" si="222"/>
        <v>-16.221345662105481</v>
      </c>
      <c r="M1414">
        <f t="shared" ca="1" si="223"/>
        <v>6376.4634262379304</v>
      </c>
      <c r="N1414">
        <f ca="1">SQRT(User_Model_Calcs!M1414^2+Sat_Data!$B$3^2-2*User_Model_Calcs!M1414*Sat_Data!$B$3*COS(RADIANS(L1414))*COS(RADIANS(I1414)))</f>
        <v>36350.519113395596</v>
      </c>
      <c r="O1414">
        <f ca="1">DEGREES(ACOS(((Earth_Data!$B$1+Sat_Data!$B$2)/User_Model_Calcs!N1414)*SQRT(1-COS(RADIANS(User_Model_Calcs!I1414))^2*COS(RADIANS(User_Model_Calcs!B1414))^2)))</f>
        <v>63.670056328344387</v>
      </c>
      <c r="P1414">
        <f t="shared" ca="1" si="220"/>
        <v>44.947736050005837</v>
      </c>
    </row>
    <row r="1415" spans="1:16" x14ac:dyDescent="0.25">
      <c r="A1415">
        <f t="shared" ca="1" si="218"/>
        <v>125.80568687058789</v>
      </c>
      <c r="B1415">
        <f t="shared" ca="1" si="219"/>
        <v>-12.644821388961375</v>
      </c>
      <c r="C1415" s="6">
        <v>20135.9375</v>
      </c>
      <c r="D1415">
        <f t="shared" ca="1" si="216"/>
        <v>1.2</v>
      </c>
      <c r="E1415" s="1">
        <v>0.65</v>
      </c>
      <c r="F1415">
        <v>19.899999999999999</v>
      </c>
      <c r="G1415">
        <f t="shared" ca="1" si="221"/>
        <v>46.089820015575185</v>
      </c>
      <c r="H1415">
        <f t="shared" ca="1" si="217"/>
        <v>19.393048271813097</v>
      </c>
      <c r="I1415">
        <f ca="1">User_Model_Calcs!A1415-Sat_Data!$B$5</f>
        <v>15.805686870587891</v>
      </c>
      <c r="J1415">
        <f ca="1">(Earth_Data!$B$1/SQRT(1-Earth_Data!$B$2^2*SIN(RADIANS(User_Model_Calcs!B1415))^2))*COS(RADIANS(User_Model_Calcs!B1415))</f>
        <v>6224.4418925602367</v>
      </c>
      <c r="K1415">
        <f ca="1">((Earth_Data!$B$1*(1-Earth_Data!$B$2^2))/SQRT(1-Earth_Data!$B$2^2*SIN(RADIANS(User_Model_Calcs!B1415))^2))*SIN(RADIANS(User_Model_Calcs!B1415))</f>
        <v>-1387.0925571782861</v>
      </c>
      <c r="L1415">
        <f t="shared" ca="1" si="222"/>
        <v>-12.56286624553813</v>
      </c>
      <c r="M1415">
        <f t="shared" ca="1" si="223"/>
        <v>6377.1233825321478</v>
      </c>
      <c r="N1415">
        <f ca="1">SQRT(User_Model_Calcs!M1415^2+Sat_Data!$B$3^2-2*User_Model_Calcs!M1415*Sat_Data!$B$3*COS(RADIANS(L1415))*COS(RADIANS(I1415)))</f>
        <v>36241.299036121956</v>
      </c>
      <c r="O1415">
        <f ca="1">DEGREES(ACOS(((Earth_Data!$B$1+Sat_Data!$B$2)/User_Model_Calcs!N1415)*SQRT(1-COS(RADIANS(User_Model_Calcs!I1415))^2*COS(RADIANS(User_Model_Calcs!B1415))^2)))</f>
        <v>66.385126608950785</v>
      </c>
      <c r="P1415">
        <f t="shared" ca="1" si="220"/>
        <v>52.284981893215829</v>
      </c>
    </row>
    <row r="1416" spans="1:16" x14ac:dyDescent="0.25">
      <c r="A1416">
        <f t="shared" ca="1" si="218"/>
        <v>128.44534996709115</v>
      </c>
      <c r="B1416">
        <f t="shared" ca="1" si="219"/>
        <v>-13.534926498010305</v>
      </c>
      <c r="C1416" s="6">
        <v>20135.9375</v>
      </c>
      <c r="D1416">
        <f t="shared" ca="1" si="216"/>
        <v>3</v>
      </c>
      <c r="E1416" s="1">
        <v>0.65</v>
      </c>
      <c r="F1416">
        <v>19.899999999999999</v>
      </c>
      <c r="G1416">
        <f t="shared" ca="1" si="221"/>
        <v>54.048620189015942</v>
      </c>
      <c r="H1416">
        <f t="shared" ca="1" si="217"/>
        <v>18.497259767297503</v>
      </c>
      <c r="I1416">
        <f ca="1">User_Model_Calcs!A1416-Sat_Data!$B$5</f>
        <v>18.445349967091147</v>
      </c>
      <c r="J1416">
        <f ca="1">(Earth_Data!$B$1/SQRT(1-Earth_Data!$B$2^2*SIN(RADIANS(User_Model_Calcs!B1416))^2))*COS(RADIANS(User_Model_Calcs!B1416))</f>
        <v>6202.1399127741852</v>
      </c>
      <c r="K1416">
        <f ca="1">((Earth_Data!$B$1*(1-Earth_Data!$B$2^2))/SQRT(1-Earth_Data!$B$2^2*SIN(RADIANS(User_Model_Calcs!B1416))^2))*SIN(RADIANS(User_Model_Calcs!B1416))</f>
        <v>-1483.0063515743873</v>
      </c>
      <c r="L1416">
        <f t="shared" ca="1" si="222"/>
        <v>-13.447618327783102</v>
      </c>
      <c r="M1416">
        <f t="shared" ca="1" si="223"/>
        <v>6376.9779156302993</v>
      </c>
      <c r="N1416">
        <f ca="1">SQRT(User_Model_Calcs!M1416^2+Sat_Data!$B$3^2-2*User_Model_Calcs!M1416*Sat_Data!$B$3*COS(RADIANS(L1416))*COS(RADIANS(I1416)))</f>
        <v>36363.913926930632</v>
      </c>
      <c r="O1416">
        <f ca="1">DEGREES(ACOS(((Earth_Data!$B$1+Sat_Data!$B$2)/User_Model_Calcs!N1416)*SQRT(1-COS(RADIANS(User_Model_Calcs!I1416))^2*COS(RADIANS(User_Model_Calcs!B1416))^2)))</f>
        <v>63.373382907354205</v>
      </c>
      <c r="P1416">
        <f t="shared" ca="1" si="220"/>
        <v>54.94306209012499</v>
      </c>
    </row>
    <row r="1417" spans="1:16" x14ac:dyDescent="0.25">
      <c r="A1417">
        <f t="shared" ca="1" si="218"/>
        <v>125.556315418979</v>
      </c>
      <c r="B1417">
        <f t="shared" ca="1" si="219"/>
        <v>-15.761183672484684</v>
      </c>
      <c r="C1417" s="6">
        <v>20135.9375</v>
      </c>
      <c r="D1417">
        <f t="shared" ca="1" si="216"/>
        <v>3</v>
      </c>
      <c r="E1417" s="1">
        <v>0.65</v>
      </c>
      <c r="F1417">
        <v>19.899999999999999</v>
      </c>
      <c r="G1417">
        <f t="shared" ca="1" si="221"/>
        <v>54.048620189015942</v>
      </c>
      <c r="H1417">
        <f t="shared" ca="1" si="217"/>
        <v>21.735096849351116</v>
      </c>
      <c r="I1417">
        <f ca="1">User_Model_Calcs!A1417-Sat_Data!$B$5</f>
        <v>15.556315418978997</v>
      </c>
      <c r="J1417">
        <f ca="1">(Earth_Data!$B$1/SQRT(1-Earth_Data!$B$2^2*SIN(RADIANS(User_Model_Calcs!B1417))^2))*COS(RADIANS(User_Model_Calcs!B1417))</f>
        <v>6139.8527206322415</v>
      </c>
      <c r="K1417">
        <f ca="1">((Earth_Data!$B$1*(1-Earth_Data!$B$2^2))/SQRT(1-Earth_Data!$B$2^2*SIN(RADIANS(User_Model_Calcs!B1417))^2))*SIN(RADIANS(User_Model_Calcs!B1417))</f>
        <v>-1721.3104054519872</v>
      </c>
      <c r="L1417">
        <f t="shared" ca="1" si="222"/>
        <v>-15.660863711085078</v>
      </c>
      <c r="M1417">
        <f t="shared" ca="1" si="223"/>
        <v>6376.574389354555</v>
      </c>
      <c r="N1417">
        <f ca="1">SQRT(User_Model_Calcs!M1417^2+Sat_Data!$B$3^2-2*User_Model_Calcs!M1417*Sat_Data!$B$3*COS(RADIANS(L1417))*COS(RADIANS(I1417)))</f>
        <v>36327.389622670431</v>
      </c>
      <c r="O1417">
        <f ca="1">DEGREES(ACOS(((Earth_Data!$B$1+Sat_Data!$B$2)/User_Model_Calcs!N1417)*SQRT(1-COS(RADIANS(User_Model_Calcs!I1417))^2*COS(RADIANS(User_Model_Calcs!B1417))^2)))</f>
        <v>64.220993979546876</v>
      </c>
      <c r="P1417">
        <f t="shared" ca="1" si="220"/>
        <v>45.703646854771719</v>
      </c>
    </row>
    <row r="1418" spans="1:16" x14ac:dyDescent="0.25">
      <c r="A1418">
        <f t="shared" ca="1" si="218"/>
        <v>126.22501420336907</v>
      </c>
      <c r="B1418">
        <f t="shared" ca="1" si="219"/>
        <v>-15.889720273012022</v>
      </c>
      <c r="C1418" s="6">
        <v>20135.9375</v>
      </c>
      <c r="D1418">
        <f t="shared" ca="1" si="216"/>
        <v>0.75</v>
      </c>
      <c r="E1418" s="1">
        <v>0.65</v>
      </c>
      <c r="F1418">
        <v>19.899999999999999</v>
      </c>
      <c r="G1418">
        <f t="shared" ca="1" si="221"/>
        <v>42.007420362456692</v>
      </c>
      <c r="H1418">
        <f t="shared" ca="1" si="217"/>
        <v>22.38253382838748</v>
      </c>
      <c r="I1418">
        <f ca="1">User_Model_Calcs!A1418-Sat_Data!$B$5</f>
        <v>16.225014203369071</v>
      </c>
      <c r="J1418">
        <f ca="1">(Earth_Data!$B$1/SQRT(1-Earth_Data!$B$2^2*SIN(RADIANS(User_Model_Calcs!B1418))^2))*COS(RADIANS(User_Model_Calcs!B1418))</f>
        <v>6135.9738730128611</v>
      </c>
      <c r="K1418">
        <f ca="1">((Earth_Data!$B$1*(1-Earth_Data!$B$2^2))/SQRT(1-Earth_Data!$B$2^2*SIN(RADIANS(User_Model_Calcs!B1418))^2))*SIN(RADIANS(User_Model_Calcs!B1418))</f>
        <v>-1734.9947568701164</v>
      </c>
      <c r="L1418">
        <f t="shared" ca="1" si="222"/>
        <v>-15.788666654209548</v>
      </c>
      <c r="M1418">
        <f t="shared" ca="1" si="223"/>
        <v>6376.5493941992827</v>
      </c>
      <c r="N1418">
        <f ca="1">SQRT(User_Model_Calcs!M1418^2+Sat_Data!$B$3^2-2*User_Model_Calcs!M1418*Sat_Data!$B$3*COS(RADIANS(L1418))*COS(RADIANS(I1418)))</f>
        <v>36354.470354001955</v>
      </c>
      <c r="O1418">
        <f ca="1">DEGREES(ACOS(((Earth_Data!$B$1+Sat_Data!$B$2)/User_Model_Calcs!N1418)*SQRT(1-COS(RADIANS(User_Model_Calcs!I1418))^2*COS(RADIANS(User_Model_Calcs!B1418))^2)))</f>
        <v>63.580222155376141</v>
      </c>
      <c r="P1418">
        <f t="shared" ca="1" si="220"/>
        <v>46.745731012149321</v>
      </c>
    </row>
    <row r="1419" spans="1:16" x14ac:dyDescent="0.25">
      <c r="A1419">
        <f t="shared" ca="1" si="218"/>
        <v>126.51287255938881</v>
      </c>
      <c r="B1419">
        <f t="shared" ca="1" si="219"/>
        <v>-16.36218740498694</v>
      </c>
      <c r="C1419" s="6">
        <v>20135.9375</v>
      </c>
      <c r="D1419">
        <f t="shared" ca="1" si="216"/>
        <v>1.2</v>
      </c>
      <c r="E1419" s="1">
        <v>0.65</v>
      </c>
      <c r="F1419">
        <v>19.899999999999999</v>
      </c>
      <c r="G1419">
        <f t="shared" ca="1" si="221"/>
        <v>46.089820015575185</v>
      </c>
      <c r="H1419">
        <f t="shared" ca="1" si="217"/>
        <v>22.424517312953597</v>
      </c>
      <c r="I1419">
        <f ca="1">User_Model_Calcs!A1419-Sat_Data!$B$5</f>
        <v>16.512872559388811</v>
      </c>
      <c r="J1419">
        <f ca="1">(Earth_Data!$B$1/SQRT(1-Earth_Data!$B$2^2*SIN(RADIANS(User_Model_Calcs!B1419))^2))*COS(RADIANS(User_Model_Calcs!B1419))</f>
        <v>6121.4522544349493</v>
      </c>
      <c r="K1419">
        <f ca="1">((Earth_Data!$B$1*(1-Earth_Data!$B$2^2))/SQRT(1-Earth_Data!$B$2^2*SIN(RADIANS(User_Model_Calcs!B1419))^2))*SIN(RADIANS(User_Model_Calcs!B1419))</f>
        <v>-1785.2206770446642</v>
      </c>
      <c r="L1419">
        <f t="shared" ca="1" si="222"/>
        <v>-16.258454497021088</v>
      </c>
      <c r="M1419">
        <f t="shared" ca="1" si="223"/>
        <v>6376.4559568050445</v>
      </c>
      <c r="N1419">
        <f ca="1">SQRT(User_Model_Calcs!M1419^2+Sat_Data!$B$3^2-2*User_Model_Calcs!M1419*Sat_Data!$B$3*COS(RADIANS(L1419))*COS(RADIANS(I1419)))</f>
        <v>36380.668389343868</v>
      </c>
      <c r="O1419">
        <f ca="1">DEGREES(ACOS(((Earth_Data!$B$1+Sat_Data!$B$2)/User_Model_Calcs!N1419)*SQRT(1-COS(RADIANS(User_Model_Calcs!I1419))^2*COS(RADIANS(User_Model_Calcs!B1419))^2)))</f>
        <v>62.972232994340537</v>
      </c>
      <c r="P1419">
        <f t="shared" ca="1" si="220"/>
        <v>46.461355977144585</v>
      </c>
    </row>
    <row r="1420" spans="1:16" x14ac:dyDescent="0.25">
      <c r="A1420">
        <f t="shared" ca="1" si="218"/>
        <v>127.04088769495598</v>
      </c>
      <c r="B1420">
        <f t="shared" ca="1" si="219"/>
        <v>-15.20759868781921</v>
      </c>
      <c r="C1420" s="6">
        <v>20135.9375</v>
      </c>
      <c r="D1420">
        <f t="shared" ca="1" si="216"/>
        <v>3</v>
      </c>
      <c r="E1420" s="1">
        <v>0.65</v>
      </c>
      <c r="F1420">
        <v>19.899999999999999</v>
      </c>
      <c r="G1420">
        <f t="shared" ca="1" si="221"/>
        <v>54.048620189015942</v>
      </c>
      <c r="H1420">
        <f t="shared" ca="1" si="217"/>
        <v>21.670843335432295</v>
      </c>
      <c r="I1420">
        <f ca="1">User_Model_Calcs!A1420-Sat_Data!$B$5</f>
        <v>17.040887694955984</v>
      </c>
      <c r="J1420">
        <f ca="1">(Earth_Data!$B$1/SQRT(1-Earth_Data!$B$2^2*SIN(RADIANS(User_Model_Calcs!B1420))^2))*COS(RADIANS(User_Model_Calcs!B1420))</f>
        <v>6156.2065644678214</v>
      </c>
      <c r="K1420">
        <f ca="1">((Earth_Data!$B$1*(1-Earth_Data!$B$2^2))/SQRT(1-Earth_Data!$B$2^2*SIN(RADIANS(User_Model_Calcs!B1420))^2))*SIN(RADIANS(User_Model_Calcs!B1420))</f>
        <v>-1662.2779140593552</v>
      </c>
      <c r="L1420">
        <f t="shared" ca="1" si="222"/>
        <v>-15.11046115814545</v>
      </c>
      <c r="M1420">
        <f t="shared" ca="1" si="223"/>
        <v>6376.6799455489545</v>
      </c>
      <c r="N1420">
        <f ca="1">SQRT(User_Model_Calcs!M1420^2+Sat_Data!$B$3^2-2*User_Model_Calcs!M1420*Sat_Data!$B$3*COS(RADIANS(L1420))*COS(RADIANS(I1420)))</f>
        <v>36361.063382659966</v>
      </c>
      <c r="O1420">
        <f ca="1">DEGREES(ACOS(((Earth_Data!$B$1+Sat_Data!$B$2)/User_Model_Calcs!N1420)*SQRT(1-COS(RADIANS(User_Model_Calcs!I1420))^2*COS(RADIANS(User_Model_Calcs!B1420))^2)))</f>
        <v>63.430584958747644</v>
      </c>
      <c r="P1420">
        <f t="shared" ca="1" si="220"/>
        <v>49.442560739634871</v>
      </c>
    </row>
    <row r="1421" spans="1:16" x14ac:dyDescent="0.25">
      <c r="A1421">
        <f t="shared" ca="1" si="218"/>
        <v>128.95898248989894</v>
      </c>
      <c r="B1421">
        <f t="shared" ca="1" si="219"/>
        <v>-14.420959109994042</v>
      </c>
      <c r="C1421" s="6">
        <v>20135.9375</v>
      </c>
      <c r="D1421">
        <f t="shared" ca="1" si="216"/>
        <v>1.2</v>
      </c>
      <c r="E1421" s="1">
        <v>0.65</v>
      </c>
      <c r="F1421">
        <v>19.899999999999999</v>
      </c>
      <c r="G1421">
        <f t="shared" ca="1" si="221"/>
        <v>46.089820015575185</v>
      </c>
      <c r="H1421">
        <f t="shared" ca="1" si="217"/>
        <v>21.184913170741599</v>
      </c>
      <c r="I1421">
        <f ca="1">User_Model_Calcs!A1421-Sat_Data!$B$5</f>
        <v>18.958982489898943</v>
      </c>
      <c r="J1421">
        <f ca="1">(Earth_Data!$B$1/SQRT(1-Earth_Data!$B$2^2*SIN(RADIANS(User_Model_Calcs!B1421))^2))*COS(RADIANS(User_Model_Calcs!B1421))</f>
        <v>6178.4611813447373</v>
      </c>
      <c r="K1421">
        <f ca="1">((Earth_Data!$B$1*(1-Earth_Data!$B$2^2))/SQRT(1-Earth_Data!$B$2^2*SIN(RADIANS(User_Model_Calcs!B1421))^2))*SIN(RADIANS(User_Model_Calcs!B1421))</f>
        <v>-1578.1325116610055</v>
      </c>
      <c r="L1421">
        <f t="shared" ca="1" si="222"/>
        <v>-14.328405350554194</v>
      </c>
      <c r="M1421">
        <f t="shared" ca="1" si="223"/>
        <v>6376.8240365988831</v>
      </c>
      <c r="N1421">
        <f ca="1">SQRT(User_Model_Calcs!M1421^2+Sat_Data!$B$3^2-2*User_Model_Calcs!M1421*Sat_Data!$B$3*COS(RADIANS(L1421))*COS(RADIANS(I1421)))</f>
        <v>36410.494798879823</v>
      </c>
      <c r="O1421">
        <f ca="1">DEGREES(ACOS(((Earth_Data!$B$1+Sat_Data!$B$2)/User_Model_Calcs!N1421)*SQRT(1-COS(RADIANS(User_Model_Calcs!I1421))^2*COS(RADIANS(User_Model_Calcs!B1421))^2)))</f>
        <v>62.309326435421525</v>
      </c>
      <c r="P1421">
        <f t="shared" ca="1" si="220"/>
        <v>54.059300888466211</v>
      </c>
    </row>
    <row r="1422" spans="1:16" x14ac:dyDescent="0.25">
      <c r="A1422">
        <f t="shared" ca="1" si="218"/>
        <v>129.40091283402691</v>
      </c>
      <c r="B1422">
        <f t="shared" ca="1" si="219"/>
        <v>-16.347122879337242</v>
      </c>
      <c r="C1422" s="6">
        <v>20135.9375</v>
      </c>
      <c r="D1422">
        <f t="shared" ca="1" si="216"/>
        <v>1.2</v>
      </c>
      <c r="E1422" s="1">
        <v>0.65</v>
      </c>
      <c r="F1422">
        <v>19.899999999999999</v>
      </c>
      <c r="G1422">
        <f t="shared" ca="1" si="221"/>
        <v>46.089820015575185</v>
      </c>
      <c r="H1422">
        <f t="shared" ca="1" si="217"/>
        <v>21.130826831559439</v>
      </c>
      <c r="I1422">
        <f ca="1">User_Model_Calcs!A1422-Sat_Data!$B$5</f>
        <v>19.400912834026911</v>
      </c>
      <c r="J1422">
        <f ca="1">(Earth_Data!$B$1/SQRT(1-Earth_Data!$B$2^2*SIN(RADIANS(User_Model_Calcs!B1422))^2))*COS(RADIANS(User_Model_Calcs!B1422))</f>
        <v>6121.9216734826859</v>
      </c>
      <c r="K1422">
        <f ca="1">((Earth_Data!$B$1*(1-Earth_Data!$B$2^2))/SQRT(1-Earth_Data!$B$2^2*SIN(RADIANS(User_Model_Calcs!B1422))^2))*SIN(RADIANS(User_Model_Calcs!B1422))</f>
        <v>-1783.6210550471133</v>
      </c>
      <c r="L1422">
        <f t="shared" ca="1" si="222"/>
        <v>-16.243474972052166</v>
      </c>
      <c r="M1422">
        <f t="shared" ca="1" si="223"/>
        <v>6376.4589737772503</v>
      </c>
      <c r="N1422">
        <f ca="1">SQRT(User_Model_Calcs!M1422^2+Sat_Data!$B$3^2-2*User_Model_Calcs!M1422*Sat_Data!$B$3*COS(RADIANS(L1422))*COS(RADIANS(I1422)))</f>
        <v>36490.230264081947</v>
      </c>
      <c r="O1422">
        <f ca="1">DEGREES(ACOS(((Earth_Data!$B$1+Sat_Data!$B$2)/User_Model_Calcs!N1422)*SQRT(1-COS(RADIANS(User_Model_Calcs!I1422))^2*COS(RADIANS(User_Model_Calcs!B1422))^2)))</f>
        <v>60.570948149774502</v>
      </c>
      <c r="P1422">
        <f t="shared" ca="1" si="220"/>
        <v>51.368256507676378</v>
      </c>
    </row>
    <row r="1423" spans="1:16" x14ac:dyDescent="0.25">
      <c r="A1423">
        <f t="shared" ca="1" si="218"/>
        <v>127.00209900687329</v>
      </c>
      <c r="B1423">
        <f t="shared" ca="1" si="219"/>
        <v>-12.584371604916857</v>
      </c>
      <c r="C1423" s="6">
        <v>20135.9375</v>
      </c>
      <c r="D1423">
        <f t="shared" ca="1" si="216"/>
        <v>0.75</v>
      </c>
      <c r="E1423" s="1">
        <v>0.65</v>
      </c>
      <c r="F1423">
        <v>19.899999999999999</v>
      </c>
      <c r="G1423">
        <f t="shared" ca="1" si="221"/>
        <v>42.007420362456692</v>
      </c>
      <c r="H1423">
        <f t="shared" ca="1" si="217"/>
        <v>21.936151362877524</v>
      </c>
      <c r="I1423">
        <f ca="1">User_Model_Calcs!A1423-Sat_Data!$B$5</f>
        <v>17.002099006873294</v>
      </c>
      <c r="J1423">
        <f ca="1">(Earth_Data!$B$1/SQRT(1-Earth_Data!$B$2^2*SIN(RADIANS(User_Model_Calcs!B1423))^2))*COS(RADIANS(User_Model_Calcs!B1423))</f>
        <v>6225.9023653126433</v>
      </c>
      <c r="K1423">
        <f ca="1">((Earth_Data!$B$1*(1-Earth_Data!$B$2^2))/SQRT(1-Earth_Data!$B$2^2*SIN(RADIANS(User_Model_Calcs!B1423))^2))*SIN(RADIANS(User_Model_Calcs!B1423))</f>
        <v>-1380.5665875113664</v>
      </c>
      <c r="L1423">
        <f t="shared" ca="1" si="222"/>
        <v>-12.50278290308847</v>
      </c>
      <c r="M1423">
        <f t="shared" ca="1" si="223"/>
        <v>6377.1329267123128</v>
      </c>
      <c r="N1423">
        <f ca="1">SQRT(User_Model_Calcs!M1423^2+Sat_Data!$B$3^2-2*User_Model_Calcs!M1423*Sat_Data!$B$3*COS(RADIANS(L1423))*COS(RADIANS(I1423)))</f>
        <v>36282.356226825563</v>
      </c>
      <c r="O1423">
        <f ca="1">DEGREES(ACOS(((Earth_Data!$B$1+Sat_Data!$B$2)/User_Model_Calcs!N1423)*SQRT(1-COS(RADIANS(User_Model_Calcs!I1423))^2*COS(RADIANS(User_Model_Calcs!B1423))^2)))</f>
        <v>65.338892819575307</v>
      </c>
      <c r="P1423">
        <f t="shared" ca="1" si="220"/>
        <v>54.528216020781613</v>
      </c>
    </row>
    <row r="1424" spans="1:16" x14ac:dyDescent="0.25">
      <c r="A1424">
        <f t="shared" ca="1" si="218"/>
        <v>129.02126602549473</v>
      </c>
      <c r="B1424">
        <f t="shared" ca="1" si="219"/>
        <v>-15.260499616822456</v>
      </c>
      <c r="C1424" s="6">
        <v>20135.9375</v>
      </c>
      <c r="D1424">
        <f t="shared" ca="1" si="216"/>
        <v>3</v>
      </c>
      <c r="E1424" s="1">
        <v>0.65</v>
      </c>
      <c r="F1424">
        <v>19.899999999999999</v>
      </c>
      <c r="G1424">
        <f t="shared" ca="1" si="221"/>
        <v>54.048620189015942</v>
      </c>
      <c r="H1424">
        <f t="shared" ca="1" si="217"/>
        <v>14.832325153810654</v>
      </c>
      <c r="I1424">
        <f ca="1">User_Model_Calcs!A1424-Sat_Data!$B$5</f>
        <v>19.021266025494725</v>
      </c>
      <c r="J1424">
        <f ca="1">(Earth_Data!$B$1/SQRT(1-Earth_Data!$B$2^2*SIN(RADIANS(User_Model_Calcs!B1424))^2))*COS(RADIANS(User_Model_Calcs!B1424))</f>
        <v>6154.6684725762152</v>
      </c>
      <c r="K1424">
        <f ca="1">((Earth_Data!$B$1*(1-Earth_Data!$B$2^2))/SQRT(1-Earth_Data!$B$2^2*SIN(RADIANS(User_Model_Calcs!B1424))^2))*SIN(RADIANS(User_Model_Calcs!B1424))</f>
        <v>-1667.9257652333645</v>
      </c>
      <c r="L1424">
        <f t="shared" ca="1" si="222"/>
        <v>-15.163056399369385</v>
      </c>
      <c r="M1424">
        <f t="shared" ca="1" si="223"/>
        <v>6376.6700060182629</v>
      </c>
      <c r="N1424">
        <f ca="1">SQRT(User_Model_Calcs!M1424^2+Sat_Data!$B$3^2-2*User_Model_Calcs!M1424*Sat_Data!$B$3*COS(RADIANS(L1424))*COS(RADIANS(I1424)))</f>
        <v>36439.035561623132</v>
      </c>
      <c r="O1424">
        <f ca="1">DEGREES(ACOS(((Earth_Data!$B$1+Sat_Data!$B$2)/User_Model_Calcs!N1424)*SQRT(1-COS(RADIANS(User_Model_Calcs!I1424))^2*COS(RADIANS(User_Model_Calcs!B1424))^2)))</f>
        <v>61.674680119117497</v>
      </c>
      <c r="P1424">
        <f t="shared" ca="1" si="220"/>
        <v>52.638596151565096</v>
      </c>
    </row>
    <row r="1425" spans="1:16" x14ac:dyDescent="0.25">
      <c r="A1425">
        <f t="shared" ca="1" si="218"/>
        <v>126.48847264139944</v>
      </c>
      <c r="B1425">
        <f t="shared" ca="1" si="219"/>
        <v>-12.88147385904572</v>
      </c>
      <c r="C1425" s="6">
        <v>20135.9375</v>
      </c>
      <c r="D1425">
        <f t="shared" ca="1" si="216"/>
        <v>0.75</v>
      </c>
      <c r="E1425" s="1">
        <v>0.65</v>
      </c>
      <c r="F1425">
        <v>19.899999999999999</v>
      </c>
      <c r="G1425">
        <f t="shared" ca="1" si="221"/>
        <v>42.007420362456692</v>
      </c>
      <c r="H1425">
        <f t="shared" ca="1" si="217"/>
        <v>22.612701805588362</v>
      </c>
      <c r="I1425">
        <f ca="1">User_Model_Calcs!A1425-Sat_Data!$B$5</f>
        <v>16.48847264139944</v>
      </c>
      <c r="J1425">
        <f ca="1">(Earth_Data!$B$1/SQRT(1-Earth_Data!$B$2^2*SIN(RADIANS(User_Model_Calcs!B1425))^2))*COS(RADIANS(User_Model_Calcs!B1425))</f>
        <v>6218.6580647350411</v>
      </c>
      <c r="K1425">
        <f ca="1">((Earth_Data!$B$1*(1-Earth_Data!$B$2^2))/SQRT(1-Earth_Data!$B$2^2*SIN(RADIANS(User_Model_Calcs!B1425))^2))*SIN(RADIANS(User_Model_Calcs!B1425))</f>
        <v>-1412.6261764068277</v>
      </c>
      <c r="L1425">
        <f t="shared" ca="1" si="222"/>
        <v>-12.798087641761692</v>
      </c>
      <c r="M1425">
        <f t="shared" ca="1" si="223"/>
        <v>6377.0856071064263</v>
      </c>
      <c r="N1425">
        <f ca="1">SQRT(User_Model_Calcs!M1425^2+Sat_Data!$B$3^2-2*User_Model_Calcs!M1425*Sat_Data!$B$3*COS(RADIANS(L1425))*COS(RADIANS(I1425)))</f>
        <v>36271.731693153073</v>
      </c>
      <c r="O1425">
        <f ca="1">DEGREES(ACOS(((Earth_Data!$B$1+Sat_Data!$B$2)/User_Model_Calcs!N1425)*SQRT(1-COS(RADIANS(User_Model_Calcs!I1425))^2*COS(RADIANS(User_Model_Calcs!B1425))^2)))</f>
        <v>65.603980162615485</v>
      </c>
      <c r="P1425">
        <f t="shared" ca="1" si="220"/>
        <v>53.013960699265994</v>
      </c>
    </row>
    <row r="1426" spans="1:16" x14ac:dyDescent="0.25">
      <c r="A1426">
        <f t="shared" ca="1" si="218"/>
        <v>128.9322166141535</v>
      </c>
      <c r="B1426">
        <f t="shared" ca="1" si="219"/>
        <v>-13.399970282782165</v>
      </c>
      <c r="C1426" s="6">
        <v>20135.9375</v>
      </c>
      <c r="D1426">
        <f t="shared" ca="1" si="216"/>
        <v>0.75</v>
      </c>
      <c r="E1426" s="1">
        <v>0.65</v>
      </c>
      <c r="F1426">
        <v>19.899999999999999</v>
      </c>
      <c r="G1426">
        <f t="shared" ca="1" si="221"/>
        <v>42.007420362456692</v>
      </c>
      <c r="H1426">
        <f t="shared" ca="1" si="217"/>
        <v>21.034245725903467</v>
      </c>
      <c r="I1426">
        <f ca="1">User_Model_Calcs!A1426-Sat_Data!$B$5</f>
        <v>18.932216614153504</v>
      </c>
      <c r="J1426">
        <f ca="1">(Earth_Data!$B$1/SQRT(1-Earth_Data!$B$2^2*SIN(RADIANS(User_Model_Calcs!B1426))^2))*COS(RADIANS(User_Model_Calcs!B1426))</f>
        <v>6205.6171943687732</v>
      </c>
      <c r="K1426">
        <f ca="1">((Earth_Data!$B$1*(1-Earth_Data!$B$2^2))/SQRT(1-Earth_Data!$B$2^2*SIN(RADIANS(User_Model_Calcs!B1426))^2))*SIN(RADIANS(User_Model_Calcs!B1426))</f>
        <v>-1468.4860945564105</v>
      </c>
      <c r="L1426">
        <f t="shared" ca="1" si="222"/>
        <v>-13.31346848318759</v>
      </c>
      <c r="M1426">
        <f t="shared" ca="1" si="223"/>
        <v>6377.0005624079176</v>
      </c>
      <c r="N1426">
        <f ca="1">SQRT(User_Model_Calcs!M1426^2+Sat_Data!$B$3^2-2*User_Model_Calcs!M1426*Sat_Data!$B$3*COS(RADIANS(L1426))*COS(RADIANS(I1426)))</f>
        <v>36379.681455283251</v>
      </c>
      <c r="O1426">
        <f ca="1">DEGREES(ACOS(((Earth_Data!$B$1+Sat_Data!$B$2)/User_Model_Calcs!N1426)*SQRT(1-COS(RADIANS(User_Model_Calcs!I1426))^2*COS(RADIANS(User_Model_Calcs!B1426))^2)))</f>
        <v>63.010892907361836</v>
      </c>
      <c r="P1426">
        <f t="shared" ca="1" si="220"/>
        <v>55.955511275591022</v>
      </c>
    </row>
    <row r="1427" spans="1:16" x14ac:dyDescent="0.25">
      <c r="A1427">
        <f t="shared" ca="1" si="218"/>
        <v>126.52284845156285</v>
      </c>
      <c r="B1427">
        <f t="shared" ca="1" si="219"/>
        <v>-11.556322036598516</v>
      </c>
      <c r="C1427" s="6">
        <v>20135.9375</v>
      </c>
      <c r="D1427">
        <f t="shared" ca="1" si="216"/>
        <v>3</v>
      </c>
      <c r="E1427" s="1">
        <v>0.65</v>
      </c>
      <c r="F1427">
        <v>19.899999999999999</v>
      </c>
      <c r="G1427">
        <f t="shared" ca="1" si="221"/>
        <v>54.048620189015942</v>
      </c>
      <c r="H1427">
        <f t="shared" ca="1" si="217"/>
        <v>19.249878631434235</v>
      </c>
      <c r="I1427">
        <f ca="1">User_Model_Calcs!A1427-Sat_Data!$B$5</f>
        <v>16.522848451562851</v>
      </c>
      <c r="J1427">
        <f ca="1">(Earth_Data!$B$1/SQRT(1-Earth_Data!$B$2^2*SIN(RADIANS(User_Model_Calcs!B1427))^2))*COS(RADIANS(User_Model_Calcs!B1427))</f>
        <v>6249.6835512095413</v>
      </c>
      <c r="K1427">
        <f ca="1">((Earth_Data!$B$1*(1-Earth_Data!$B$2^2))/SQRT(1-Earth_Data!$B$2^2*SIN(RADIANS(User_Model_Calcs!B1427))^2))*SIN(RADIANS(User_Model_Calcs!B1427))</f>
        <v>-1269.3565420879531</v>
      </c>
      <c r="L1427">
        <f t="shared" ca="1" si="222"/>
        <v>-11.481019075217679</v>
      </c>
      <c r="M1427">
        <f t="shared" ca="1" si="223"/>
        <v>6377.2886496692772</v>
      </c>
      <c r="N1427">
        <f ca="1">SQRT(User_Model_Calcs!M1427^2+Sat_Data!$B$3^2-2*User_Model_Calcs!M1427*Sat_Data!$B$3*COS(RADIANS(L1427))*COS(RADIANS(I1427)))</f>
        <v>36238.407951780326</v>
      </c>
      <c r="O1427">
        <f ca="1">DEGREES(ACOS(((Earth_Data!$B$1+Sat_Data!$B$2)/User_Model_Calcs!N1427)*SQRT(1-COS(RADIANS(User_Model_Calcs!I1427))^2*COS(RADIANS(User_Model_Calcs!B1427))^2)))</f>
        <v>66.466174075829997</v>
      </c>
      <c r="P1427">
        <f t="shared" ca="1" si="220"/>
        <v>55.968156606748472</v>
      </c>
    </row>
    <row r="1428" spans="1:16" x14ac:dyDescent="0.25">
      <c r="A1428">
        <f t="shared" ca="1" si="218"/>
        <v>129.52573675242019</v>
      </c>
      <c r="B1428">
        <f t="shared" ca="1" si="219"/>
        <v>-15.312333622882305</v>
      </c>
      <c r="C1428" s="6">
        <v>20135.9375</v>
      </c>
      <c r="D1428">
        <f t="shared" ca="1" si="216"/>
        <v>3</v>
      </c>
      <c r="E1428" s="1">
        <v>0.65</v>
      </c>
      <c r="F1428">
        <v>19.899999999999999</v>
      </c>
      <c r="G1428">
        <f t="shared" ca="1" si="221"/>
        <v>54.048620189015942</v>
      </c>
      <c r="H1428">
        <f t="shared" ca="1" si="217"/>
        <v>20.11794966299259</v>
      </c>
      <c r="I1428">
        <f ca="1">User_Model_Calcs!A1428-Sat_Data!$B$5</f>
        <v>19.525736752420187</v>
      </c>
      <c r="J1428">
        <f ca="1">(Earth_Data!$B$1/SQRT(1-Earth_Data!$B$2^2*SIN(RADIANS(User_Model_Calcs!B1428))^2))*COS(RADIANS(User_Model_Calcs!B1428))</f>
        <v>6153.1563370533149</v>
      </c>
      <c r="K1428">
        <f ca="1">((Earth_Data!$B$1*(1-Earth_Data!$B$2^2))/SQRT(1-Earth_Data!$B$2^2*SIN(RADIANS(User_Model_Calcs!B1428))^2))*SIN(RADIANS(User_Model_Calcs!B1428))</f>
        <v>-1673.4583547850368</v>
      </c>
      <c r="L1428">
        <f t="shared" ca="1" si="222"/>
        <v>-15.214591202353107</v>
      </c>
      <c r="M1428">
        <f t="shared" ca="1" si="223"/>
        <v>6376.6602366300813</v>
      </c>
      <c r="N1428">
        <f ca="1">SQRT(User_Model_Calcs!M1428^2+Sat_Data!$B$3^2-2*User_Model_Calcs!M1428*Sat_Data!$B$3*COS(RADIANS(L1428))*COS(RADIANS(I1428)))</f>
        <v>36461.373189769496</v>
      </c>
      <c r="O1428">
        <f ca="1">DEGREES(ACOS(((Earth_Data!$B$1+Sat_Data!$B$2)/User_Model_Calcs!N1428)*SQRT(1-COS(RADIANS(User_Model_Calcs!I1428))^2*COS(RADIANS(User_Model_Calcs!B1428))^2)))</f>
        <v>61.19038397001966</v>
      </c>
      <c r="P1428">
        <f t="shared" ca="1" si="220"/>
        <v>53.325770261488515</v>
      </c>
    </row>
    <row r="1429" spans="1:16" x14ac:dyDescent="0.25">
      <c r="A1429">
        <f t="shared" ca="1" si="218"/>
        <v>128.50871061770482</v>
      </c>
      <c r="B1429">
        <f t="shared" ca="1" si="219"/>
        <v>-14.11763639040122</v>
      </c>
      <c r="C1429" s="6">
        <v>20135.9375</v>
      </c>
      <c r="D1429">
        <f t="shared" ca="1" si="216"/>
        <v>0.75</v>
      </c>
      <c r="E1429" s="1">
        <v>0.65</v>
      </c>
      <c r="F1429">
        <v>19.899999999999999</v>
      </c>
      <c r="G1429">
        <f t="shared" ca="1" si="221"/>
        <v>42.007420362456692</v>
      </c>
      <c r="H1429">
        <f t="shared" ca="1" si="217"/>
        <v>18.187304953711067</v>
      </c>
      <c r="I1429">
        <f ca="1">User_Model_Calcs!A1429-Sat_Data!$B$5</f>
        <v>18.508710617704821</v>
      </c>
      <c r="J1429">
        <f ca="1">(Earth_Data!$B$1/SQRT(1-Earth_Data!$B$2^2*SIN(RADIANS(User_Model_Calcs!B1429))^2))*COS(RADIANS(User_Model_Calcs!B1429))</f>
        <v>6186.7330744344254</v>
      </c>
      <c r="K1429">
        <f ca="1">((Earth_Data!$B$1*(1-Earth_Data!$B$2^2))/SQRT(1-Earth_Data!$B$2^2*SIN(RADIANS(User_Model_Calcs!B1429))^2))*SIN(RADIANS(User_Model_Calcs!B1429))</f>
        <v>-1545.6077762608836</v>
      </c>
      <c r="L1429">
        <f t="shared" ca="1" si="222"/>
        <v>-14.026868767467747</v>
      </c>
      <c r="M1429">
        <f t="shared" ca="1" si="223"/>
        <v>6376.8777259987464</v>
      </c>
      <c r="N1429">
        <f ca="1">SQRT(User_Model_Calcs!M1429^2+Sat_Data!$B$3^2-2*User_Model_Calcs!M1429*Sat_Data!$B$3*COS(RADIANS(L1429))*COS(RADIANS(I1429)))</f>
        <v>36383.351829294472</v>
      </c>
      <c r="O1429">
        <f ca="1">DEGREES(ACOS(((Earth_Data!$B$1+Sat_Data!$B$2)/User_Model_Calcs!N1429)*SQRT(1-COS(RADIANS(User_Model_Calcs!I1429))^2*COS(RADIANS(User_Model_Calcs!B1429))^2)))</f>
        <v>62.923406504079914</v>
      </c>
      <c r="P1429">
        <f t="shared" ca="1" si="220"/>
        <v>53.922447925247063</v>
      </c>
    </row>
    <row r="1430" spans="1:16" x14ac:dyDescent="0.25">
      <c r="A1430">
        <f t="shared" ca="1" si="218"/>
        <v>129.02826864264395</v>
      </c>
      <c r="B1430">
        <f t="shared" ca="1" si="219"/>
        <v>-14.718880461061627</v>
      </c>
      <c r="C1430" s="6">
        <v>20135.9375</v>
      </c>
      <c r="D1430">
        <f t="shared" ca="1" si="216"/>
        <v>0.75</v>
      </c>
      <c r="E1430" s="1">
        <v>0.65</v>
      </c>
      <c r="F1430">
        <v>19.899999999999999</v>
      </c>
      <c r="G1430">
        <f t="shared" ca="1" si="221"/>
        <v>42.007420362456692</v>
      </c>
      <c r="H1430">
        <f t="shared" ca="1" si="217"/>
        <v>22.700127190349583</v>
      </c>
      <c r="I1430">
        <f ca="1">User_Model_Calcs!A1430-Sat_Data!$B$5</f>
        <v>19.028268642643951</v>
      </c>
      <c r="J1430">
        <f ca="1">(Earth_Data!$B$1/SQRT(1-Earth_Data!$B$2^2*SIN(RADIANS(User_Model_Calcs!B1430))^2))*COS(RADIANS(User_Model_Calcs!B1430))</f>
        <v>6170.1688766910393</v>
      </c>
      <c r="K1430">
        <f ca="1">((Earth_Data!$B$1*(1-Earth_Data!$B$2^2))/SQRT(1-Earth_Data!$B$2^2*SIN(RADIANS(User_Model_Calcs!B1430))^2))*SIN(RADIANS(User_Model_Calcs!B1430))</f>
        <v>-1610.0358126900062</v>
      </c>
      <c r="L1430">
        <f t="shared" ca="1" si="222"/>
        <v>-14.624582381660256</v>
      </c>
      <c r="M1430">
        <f t="shared" ca="1" si="223"/>
        <v>6376.7702863621425</v>
      </c>
      <c r="N1430">
        <f ca="1">SQRT(User_Model_Calcs!M1430^2+Sat_Data!$B$3^2-2*User_Model_Calcs!M1430*Sat_Data!$B$3*COS(RADIANS(L1430))*COS(RADIANS(I1430)))</f>
        <v>36422.377336938662</v>
      </c>
      <c r="O1430">
        <f ca="1">DEGREES(ACOS(((Earth_Data!$B$1+Sat_Data!$B$2)/User_Model_Calcs!N1430)*SQRT(1-COS(RADIANS(User_Model_Calcs!I1430))^2*COS(RADIANS(User_Model_Calcs!B1430))^2)))</f>
        <v>62.043715171386317</v>
      </c>
      <c r="P1430">
        <f t="shared" ca="1" si="220"/>
        <v>53.620507541640364</v>
      </c>
    </row>
    <row r="1431" spans="1:16" x14ac:dyDescent="0.25">
      <c r="A1431">
        <f t="shared" ca="1" si="218"/>
        <v>128.56108355380113</v>
      </c>
      <c r="B1431">
        <f t="shared" ca="1" si="219"/>
        <v>-16.123953357061616</v>
      </c>
      <c r="C1431" s="6">
        <v>20135.9375</v>
      </c>
      <c r="D1431">
        <f t="shared" ca="1" si="216"/>
        <v>1.2</v>
      </c>
      <c r="E1431" s="1">
        <v>0.65</v>
      </c>
      <c r="F1431">
        <v>19.899999999999999</v>
      </c>
      <c r="G1431">
        <f t="shared" ca="1" si="221"/>
        <v>46.089820015575185</v>
      </c>
      <c r="H1431">
        <f t="shared" ca="1" si="217"/>
        <v>17.587217843936958</v>
      </c>
      <c r="I1431">
        <f ca="1">User_Model_Calcs!A1431-Sat_Data!$B$5</f>
        <v>18.561083553801126</v>
      </c>
      <c r="J1431">
        <f ca="1">(Earth_Data!$B$1/SQRT(1-Earth_Data!$B$2^2*SIN(RADIANS(User_Model_Calcs!B1431))^2))*COS(RADIANS(User_Model_Calcs!B1431))</f>
        <v>6128.8263977941615</v>
      </c>
      <c r="K1431">
        <f ca="1">((Earth_Data!$B$1*(1-Earth_Data!$B$2^2))/SQRT(1-Earth_Data!$B$2^2*SIN(RADIANS(User_Model_Calcs!B1431))^2))*SIN(RADIANS(User_Model_Calcs!B1431))</f>
        <v>-1759.9097436048899</v>
      </c>
      <c r="L1431">
        <f t="shared" ca="1" si="222"/>
        <v>-16.021567986654315</v>
      </c>
      <c r="M1431">
        <f t="shared" ca="1" si="223"/>
        <v>6376.5033772384995</v>
      </c>
      <c r="N1431">
        <f ca="1">SQRT(User_Model_Calcs!M1431^2+Sat_Data!$B$3^2-2*User_Model_Calcs!M1431*Sat_Data!$B$3*COS(RADIANS(L1431))*COS(RADIANS(I1431)))</f>
        <v>36448.927044876938</v>
      </c>
      <c r="O1431">
        <f ca="1">DEGREES(ACOS(((Earth_Data!$B$1+Sat_Data!$B$2)/User_Model_Calcs!N1431)*SQRT(1-COS(RADIANS(User_Model_Calcs!I1431))^2*COS(RADIANS(User_Model_Calcs!B1431))^2)))</f>
        <v>61.454737094268786</v>
      </c>
      <c r="P1431">
        <f t="shared" ca="1" si="220"/>
        <v>50.406694373288886</v>
      </c>
    </row>
    <row r="1432" spans="1:16" x14ac:dyDescent="0.25">
      <c r="A1432">
        <f t="shared" ca="1" si="218"/>
        <v>127.54032970770101</v>
      </c>
      <c r="B1432">
        <f t="shared" ca="1" si="219"/>
        <v>-13.315509325383978</v>
      </c>
      <c r="C1432" s="6">
        <v>20135.9375</v>
      </c>
      <c r="D1432">
        <f t="shared" ca="1" si="216"/>
        <v>0.75</v>
      </c>
      <c r="E1432" s="1">
        <v>0.65</v>
      </c>
      <c r="F1432">
        <v>19.899999999999999</v>
      </c>
      <c r="G1432">
        <f t="shared" ca="1" si="221"/>
        <v>42.007420362456692</v>
      </c>
      <c r="H1432">
        <f t="shared" ca="1" si="217"/>
        <v>23.998501917154123</v>
      </c>
      <c r="I1432">
        <f ca="1">User_Model_Calcs!A1432-Sat_Data!$B$5</f>
        <v>17.540329707701005</v>
      </c>
      <c r="J1432">
        <f ca="1">(Earth_Data!$B$1/SQRT(1-Earth_Data!$B$2^2*SIN(RADIANS(User_Model_Calcs!B1432))^2))*COS(RADIANS(User_Model_Calcs!B1432))</f>
        <v>6207.7759925652354</v>
      </c>
      <c r="K1432">
        <f ca="1">((Earth_Data!$B$1*(1-Earth_Data!$B$2^2))/SQRT(1-Earth_Data!$B$2^2*SIN(RADIANS(User_Model_Calcs!B1432))^2))*SIN(RADIANS(User_Model_Calcs!B1432))</f>
        <v>-1459.3946685860465</v>
      </c>
      <c r="L1432">
        <f t="shared" ca="1" si="222"/>
        <v>-13.229513153572036</v>
      </c>
      <c r="M1432">
        <f t="shared" ca="1" si="223"/>
        <v>6377.0146285363553</v>
      </c>
      <c r="N1432">
        <f ca="1">SQRT(User_Model_Calcs!M1432^2+Sat_Data!$B$3^2-2*User_Model_Calcs!M1432*Sat_Data!$B$3*COS(RADIANS(L1432))*COS(RADIANS(I1432)))</f>
        <v>36322.577492375669</v>
      </c>
      <c r="O1432">
        <f ca="1">DEGREES(ACOS(((Earth_Data!$B$1+Sat_Data!$B$2)/User_Model_Calcs!N1432)*SQRT(1-COS(RADIANS(User_Model_Calcs!I1432))^2*COS(RADIANS(User_Model_Calcs!B1432))^2)))</f>
        <v>64.350074457648205</v>
      </c>
      <c r="P1432">
        <f t="shared" ca="1" si="220"/>
        <v>53.920255012972909</v>
      </c>
    </row>
    <row r="1433" spans="1:16" x14ac:dyDescent="0.25">
      <c r="A1433">
        <f t="shared" ca="1" si="218"/>
        <v>127.28143743773563</v>
      </c>
      <c r="B1433">
        <f t="shared" ca="1" si="219"/>
        <v>-13.224947492139011</v>
      </c>
      <c r="C1433" s="6">
        <v>20135.9375</v>
      </c>
      <c r="D1433">
        <f t="shared" ca="1" si="216"/>
        <v>3</v>
      </c>
      <c r="E1433" s="1">
        <v>0.65</v>
      </c>
      <c r="F1433">
        <v>19.899999999999999</v>
      </c>
      <c r="G1433">
        <f t="shared" ca="1" si="221"/>
        <v>54.048620189015942</v>
      </c>
      <c r="H1433">
        <f t="shared" ca="1" si="217"/>
        <v>20.805427241883834</v>
      </c>
      <c r="I1433">
        <f ca="1">User_Model_Calcs!A1433-Sat_Data!$B$5</f>
        <v>17.281437437735633</v>
      </c>
      <c r="J1433">
        <f ca="1">(Earth_Data!$B$1/SQRT(1-Earth_Data!$B$2^2*SIN(RADIANS(User_Model_Calcs!B1433))^2))*COS(RADIANS(User_Model_Calcs!B1433))</f>
        <v>6210.0758199654156</v>
      </c>
      <c r="K1433">
        <f ca="1">((Earth_Data!$B$1*(1-Earth_Data!$B$2^2))/SQRT(1-Earth_Data!$B$2^2*SIN(RADIANS(User_Model_Calcs!B1433))^2))*SIN(RADIANS(User_Model_Calcs!B1433))</f>
        <v>-1449.6430839568093</v>
      </c>
      <c r="L1433">
        <f t="shared" ca="1" si="222"/>
        <v>-13.139494294032973</v>
      </c>
      <c r="M1433">
        <f t="shared" ca="1" si="223"/>
        <v>6377.029618919998</v>
      </c>
      <c r="N1433">
        <f ca="1">SQRT(User_Model_Calcs!M1433^2+Sat_Data!$B$3^2-2*User_Model_Calcs!M1433*Sat_Data!$B$3*COS(RADIANS(L1433))*COS(RADIANS(I1433)))</f>
        <v>36310.285875213485</v>
      </c>
      <c r="O1433">
        <f ca="1">DEGREES(ACOS(((Earth_Data!$B$1+Sat_Data!$B$2)/User_Model_Calcs!N1433)*SQRT(1-COS(RADIANS(User_Model_Calcs!I1433))^2*COS(RADIANS(User_Model_Calcs!B1433))^2)))</f>
        <v>64.647627525549552</v>
      </c>
      <c r="P1433">
        <f t="shared" ca="1" si="220"/>
        <v>53.671088432286354</v>
      </c>
    </row>
    <row r="1434" spans="1:16" x14ac:dyDescent="0.25">
      <c r="A1434">
        <f t="shared" ca="1" si="218"/>
        <v>128.93915110359083</v>
      </c>
      <c r="B1434">
        <f t="shared" ca="1" si="219"/>
        <v>-12.761183489162729</v>
      </c>
      <c r="C1434" s="6">
        <v>20135.9375</v>
      </c>
      <c r="D1434">
        <f t="shared" ca="1" si="216"/>
        <v>3</v>
      </c>
      <c r="E1434" s="1">
        <v>0.65</v>
      </c>
      <c r="F1434">
        <v>19.899999999999999</v>
      </c>
      <c r="G1434">
        <f t="shared" ca="1" si="221"/>
        <v>54.048620189015942</v>
      </c>
      <c r="H1434">
        <f t="shared" ca="1" si="217"/>
        <v>22.973275956652103</v>
      </c>
      <c r="I1434">
        <f ca="1">User_Model_Calcs!A1434-Sat_Data!$B$5</f>
        <v>18.939151103590831</v>
      </c>
      <c r="J1434">
        <f ca="1">(Earth_Data!$B$1/SQRT(1-Earth_Data!$B$2^2*SIN(RADIANS(User_Model_Calcs!B1434))^2))*COS(RADIANS(User_Model_Calcs!B1434))</f>
        <v>6221.6111746695578</v>
      </c>
      <c r="K1434">
        <f ca="1">((Earth_Data!$B$1*(1-Earth_Data!$B$2^2))/SQRT(1-Earth_Data!$B$2^2*SIN(RADIANS(User_Model_Calcs!B1434))^2))*SIN(RADIANS(User_Model_Calcs!B1434))</f>
        <v>-1399.6503746022233</v>
      </c>
      <c r="L1434">
        <f t="shared" ca="1" si="222"/>
        <v>-12.678523987661286</v>
      </c>
      <c r="M1434">
        <f t="shared" ca="1" si="223"/>
        <v>6377.1048901439008</v>
      </c>
      <c r="N1434">
        <f ca="1">SQRT(User_Model_Calcs!M1434^2+Sat_Data!$B$3^2-2*User_Model_Calcs!M1434*Sat_Data!$B$3*COS(RADIANS(L1434))*COS(RADIANS(I1434)))</f>
        <v>36362.444601388692</v>
      </c>
      <c r="O1434">
        <f ca="1">DEGREES(ACOS(((Earth_Data!$B$1+Sat_Data!$B$2)/User_Model_Calcs!N1434)*SQRT(1-COS(RADIANS(User_Model_Calcs!I1434))^2*COS(RADIANS(User_Model_Calcs!B1434))^2)))</f>
        <v>63.411283046517426</v>
      </c>
      <c r="P1434">
        <f t="shared" ca="1" si="220"/>
        <v>57.229611348617787</v>
      </c>
    </row>
    <row r="1435" spans="1:16" x14ac:dyDescent="0.25">
      <c r="A1435">
        <f t="shared" ca="1" si="218"/>
        <v>126.82313177219582</v>
      </c>
      <c r="B1435">
        <f t="shared" ca="1" si="219"/>
        <v>-12.949395583578353</v>
      </c>
      <c r="C1435" s="6">
        <v>20135.9375</v>
      </c>
      <c r="D1435">
        <f t="shared" ca="1" si="216"/>
        <v>0.75</v>
      </c>
      <c r="E1435" s="1">
        <v>0.65</v>
      </c>
      <c r="F1435">
        <v>19.899999999999999</v>
      </c>
      <c r="G1435">
        <f t="shared" ca="1" si="221"/>
        <v>42.007420362456692</v>
      </c>
      <c r="H1435">
        <f t="shared" ca="1" si="217"/>
        <v>23.833329645365239</v>
      </c>
      <c r="I1435">
        <f ca="1">User_Model_Calcs!A1435-Sat_Data!$B$5</f>
        <v>16.823131772195822</v>
      </c>
      <c r="J1435">
        <f ca="1">(Earth_Data!$B$1/SQRT(1-Earth_Data!$B$2^2*SIN(RADIANS(User_Model_Calcs!B1435))^2))*COS(RADIANS(User_Model_Calcs!B1435))</f>
        <v>6216.9785530347099</v>
      </c>
      <c r="K1435">
        <f ca="1">((Earth_Data!$B$1*(1-Earth_Data!$B$2^2))/SQRT(1-Earth_Data!$B$2^2*SIN(RADIANS(User_Model_Calcs!B1435))^2))*SIN(RADIANS(User_Model_Calcs!B1435))</f>
        <v>-1419.950242523317</v>
      </c>
      <c r="L1435">
        <f t="shared" ca="1" si="222"/>
        <v>-12.865599670386041</v>
      </c>
      <c r="M1435">
        <f t="shared" ca="1" si="223"/>
        <v>6377.0746443910766</v>
      </c>
      <c r="N1435">
        <f ca="1">SQRT(User_Model_Calcs!M1435^2+Sat_Data!$B$3^2-2*User_Model_Calcs!M1435*Sat_Data!$B$3*COS(RADIANS(L1435))*COS(RADIANS(I1435)))</f>
        <v>36285.697950764916</v>
      </c>
      <c r="O1435">
        <f ca="1">DEGREES(ACOS(((Earth_Data!$B$1+Sat_Data!$B$2)/User_Model_Calcs!N1435)*SQRT(1-COS(RADIANS(User_Model_Calcs!I1435))^2*COS(RADIANS(User_Model_Calcs!B1435))^2)))</f>
        <v>65.253709684958949</v>
      </c>
      <c r="P1435">
        <f t="shared" ca="1" si="220"/>
        <v>53.456315347262382</v>
      </c>
    </row>
    <row r="1436" spans="1:16" x14ac:dyDescent="0.25">
      <c r="A1436">
        <f t="shared" ca="1" si="218"/>
        <v>128.74090245361842</v>
      </c>
      <c r="B1436">
        <f t="shared" ca="1" si="219"/>
        <v>-13.536453548831641</v>
      </c>
      <c r="C1436" s="6">
        <v>20135.9375</v>
      </c>
      <c r="D1436">
        <f t="shared" ca="1" si="216"/>
        <v>0.75</v>
      </c>
      <c r="E1436" s="1">
        <v>0.65</v>
      </c>
      <c r="F1436">
        <v>19.899999999999999</v>
      </c>
      <c r="G1436">
        <f t="shared" ca="1" si="221"/>
        <v>42.007420362456692</v>
      </c>
      <c r="H1436">
        <f t="shared" ca="1" si="217"/>
        <v>23.56354490243907</v>
      </c>
      <c r="I1436">
        <f ca="1">User_Model_Calcs!A1436-Sat_Data!$B$5</f>
        <v>18.740902453618418</v>
      </c>
      <c r="J1436">
        <f ca="1">(Earth_Data!$B$1/SQRT(1-Earth_Data!$B$2^2*SIN(RADIANS(User_Model_Calcs!B1436))^2))*COS(RADIANS(User_Model_Calcs!B1436))</f>
        <v>6202.1003709031684</v>
      </c>
      <c r="K1436">
        <f ca="1">((Earth_Data!$B$1*(1-Earth_Data!$B$2^2))/SQRT(1-Earth_Data!$B$2^2*SIN(RADIANS(User_Model_Calcs!B1436))^2))*SIN(RADIANS(User_Model_Calcs!B1436))</f>
        <v>-1483.1706045188848</v>
      </c>
      <c r="L1436">
        <f t="shared" ca="1" si="222"/>
        <v>-13.449136265347189</v>
      </c>
      <c r="M1436">
        <f t="shared" ca="1" si="223"/>
        <v>6376.9776581752367</v>
      </c>
      <c r="N1436">
        <f ca="1">SQRT(User_Model_Calcs!M1436^2+Sat_Data!$B$3^2-2*User_Model_Calcs!M1436*Sat_Data!$B$3*COS(RADIANS(L1436))*COS(RADIANS(I1436)))</f>
        <v>36375.783221337791</v>
      </c>
      <c r="O1436">
        <f ca="1">DEGREES(ACOS(((Earth_Data!$B$1+Sat_Data!$B$2)/User_Model_Calcs!N1436)*SQRT(1-COS(RADIANS(User_Model_Calcs!I1436))^2*COS(RADIANS(User_Model_Calcs!B1436))^2)))</f>
        <v>63.099561167521749</v>
      </c>
      <c r="P1436">
        <f t="shared" ca="1" si="220"/>
        <v>55.398590814010497</v>
      </c>
    </row>
    <row r="1437" spans="1:16" x14ac:dyDescent="0.25">
      <c r="A1437">
        <f t="shared" ca="1" si="218"/>
        <v>127.10183634630563</v>
      </c>
      <c r="B1437">
        <f t="shared" ca="1" si="219"/>
        <v>-11.659540644957374</v>
      </c>
      <c r="C1437" s="6">
        <v>20135.9375</v>
      </c>
      <c r="D1437">
        <f t="shared" ca="1" si="216"/>
        <v>1.2</v>
      </c>
      <c r="E1437" s="1">
        <v>0.65</v>
      </c>
      <c r="F1437">
        <v>19.899999999999999</v>
      </c>
      <c r="G1437">
        <f t="shared" ca="1" si="221"/>
        <v>46.089820015575185</v>
      </c>
      <c r="H1437">
        <f t="shared" ca="1" si="217"/>
        <v>19.515779891896919</v>
      </c>
      <c r="I1437">
        <f ca="1">User_Model_Calcs!A1437-Sat_Data!$B$5</f>
        <v>17.101836346305632</v>
      </c>
      <c r="J1437">
        <f ca="1">(Earth_Data!$B$1/SQRT(1-Earth_Data!$B$2^2*SIN(RADIANS(User_Model_Calcs!B1437))^2))*COS(RADIANS(User_Model_Calcs!B1437))</f>
        <v>6247.3861018726502</v>
      </c>
      <c r="K1437">
        <f ca="1">((Earth_Data!$B$1*(1-Earth_Data!$B$2^2))/SQRT(1-Earth_Data!$B$2^2*SIN(RADIANS(User_Model_Calcs!B1437))^2))*SIN(RADIANS(User_Model_Calcs!B1437))</f>
        <v>-1280.5409820112127</v>
      </c>
      <c r="L1437">
        <f t="shared" ca="1" si="222"/>
        <v>-11.583602107723786</v>
      </c>
      <c r="M1437">
        <f t="shared" ca="1" si="223"/>
        <v>6377.2735798679514</v>
      </c>
      <c r="N1437">
        <f ca="1">SQRT(User_Model_Calcs!M1437^2+Sat_Data!$B$3^2-2*User_Model_Calcs!M1437*Sat_Data!$B$3*COS(RADIANS(L1437))*COS(RADIANS(I1437)))</f>
        <v>36262.206020974198</v>
      </c>
      <c r="O1437">
        <f ca="1">DEGREES(ACOS(((Earth_Data!$B$1+Sat_Data!$B$2)/User_Model_Calcs!N1437)*SQRT(1-COS(RADIANS(User_Model_Calcs!I1437))^2*COS(RADIANS(User_Model_Calcs!B1437))^2)))</f>
        <v>65.851713017774415</v>
      </c>
      <c r="P1437">
        <f t="shared" ca="1" si="220"/>
        <v>56.701183611096681</v>
      </c>
    </row>
    <row r="1438" spans="1:16" x14ac:dyDescent="0.25">
      <c r="A1438">
        <f t="shared" ca="1" si="218"/>
        <v>125.95508104097803</v>
      </c>
      <c r="B1438">
        <f t="shared" ca="1" si="219"/>
        <v>-11.669243090312239</v>
      </c>
      <c r="C1438" s="6">
        <v>20135.9375</v>
      </c>
      <c r="D1438">
        <f t="shared" ca="1" si="216"/>
        <v>1.2</v>
      </c>
      <c r="E1438" s="1">
        <v>0.65</v>
      </c>
      <c r="F1438">
        <v>19.899999999999999</v>
      </c>
      <c r="G1438">
        <f t="shared" ca="1" si="221"/>
        <v>46.089820015575185</v>
      </c>
      <c r="H1438">
        <f t="shared" ca="1" si="217"/>
        <v>15.342265818461057</v>
      </c>
      <c r="I1438">
        <f ca="1">User_Model_Calcs!A1438-Sat_Data!$B$5</f>
        <v>15.95508104097803</v>
      </c>
      <c r="J1438">
        <f ca="1">(Earth_Data!$B$1/SQRT(1-Earth_Data!$B$2^2*SIN(RADIANS(User_Model_Calcs!B1438))^2))*COS(RADIANS(User_Model_Calcs!B1438))</f>
        <v>6247.1691071750756</v>
      </c>
      <c r="K1438">
        <f ca="1">((Earth_Data!$B$1*(1-Earth_Data!$B$2^2))/SQRT(1-Earth_Data!$B$2^2*SIN(RADIANS(User_Model_Calcs!B1438))^2))*SIN(RADIANS(User_Model_Calcs!B1438))</f>
        <v>-1281.5920990422433</v>
      </c>
      <c r="L1438">
        <f t="shared" ca="1" si="222"/>
        <v>-11.593244859681668</v>
      </c>
      <c r="M1438">
        <f t="shared" ca="1" si="223"/>
        <v>6377.2721568057714</v>
      </c>
      <c r="N1438">
        <f ca="1">SQRT(User_Model_Calcs!M1438^2+Sat_Data!$B$3^2-2*User_Model_Calcs!M1438*Sat_Data!$B$3*COS(RADIANS(L1438))*COS(RADIANS(I1438)))</f>
        <v>36221.063395030076</v>
      </c>
      <c r="O1438">
        <f ca="1">DEGREES(ACOS(((Earth_Data!$B$1+Sat_Data!$B$2)/User_Model_Calcs!N1438)*SQRT(1-COS(RADIANS(User_Model_Calcs!I1438))^2*COS(RADIANS(User_Model_Calcs!B1438))^2)))</f>
        <v>66.923052218499905</v>
      </c>
      <c r="P1438">
        <f t="shared" ca="1" si="220"/>
        <v>54.722010300678768</v>
      </c>
    </row>
    <row r="1439" spans="1:16" x14ac:dyDescent="0.25">
      <c r="A1439">
        <f t="shared" ca="1" si="218"/>
        <v>129.62213648932365</v>
      </c>
      <c r="B1439">
        <f t="shared" ca="1" si="219"/>
        <v>-13.369795395397258</v>
      </c>
      <c r="C1439" s="6">
        <v>20135.9375</v>
      </c>
      <c r="D1439">
        <f t="shared" ca="1" si="216"/>
        <v>3</v>
      </c>
      <c r="E1439" s="1">
        <v>0.65</v>
      </c>
      <c r="F1439">
        <v>19.899999999999999</v>
      </c>
      <c r="G1439">
        <f t="shared" ca="1" si="221"/>
        <v>54.048620189015942</v>
      </c>
      <c r="H1439">
        <f t="shared" ca="1" si="217"/>
        <v>14.784302336143138</v>
      </c>
      <c r="I1439">
        <f ca="1">User_Model_Calcs!A1439-Sat_Data!$B$5</f>
        <v>19.622136489323651</v>
      </c>
      <c r="J1439">
        <f ca="1">(Earth_Data!$B$1/SQRT(1-Earth_Data!$B$2^2*SIN(RADIANS(User_Model_Calcs!B1439))^2))*COS(RADIANS(User_Model_Calcs!B1439))</f>
        <v>6206.3899962990254</v>
      </c>
      <c r="K1439">
        <f ca="1">((Earth_Data!$B$1*(1-Earth_Data!$B$2^2))/SQRT(1-Earth_Data!$B$2^2*SIN(RADIANS(User_Model_Calcs!B1439))^2))*SIN(RADIANS(User_Model_Calcs!B1439))</f>
        <v>-1465.2384108765295</v>
      </c>
      <c r="L1439">
        <f t="shared" ca="1" si="222"/>
        <v>-13.283474153247086</v>
      </c>
      <c r="M1439">
        <f t="shared" ca="1" si="223"/>
        <v>6377.0055972116406</v>
      </c>
      <c r="N1439">
        <f ca="1">SQRT(User_Model_Calcs!M1439^2+Sat_Data!$B$3^2-2*User_Model_Calcs!M1439*Sat_Data!$B$3*COS(RADIANS(L1439))*COS(RADIANS(I1439)))</f>
        <v>36407.419719631383</v>
      </c>
      <c r="O1439">
        <f ca="1">DEGREES(ACOS(((Earth_Data!$B$1+Sat_Data!$B$2)/User_Model_Calcs!N1439)*SQRT(1-COS(RADIANS(User_Model_Calcs!I1439))^2*COS(RADIANS(User_Model_Calcs!B1439))^2)))</f>
        <v>62.383299910209921</v>
      </c>
      <c r="P1439">
        <f t="shared" ca="1" si="220"/>
        <v>57.032944931943497</v>
      </c>
    </row>
    <row r="1440" spans="1:16" x14ac:dyDescent="0.25">
      <c r="A1440">
        <f t="shared" ca="1" si="218"/>
        <v>126.64046573052845</v>
      </c>
      <c r="B1440">
        <f t="shared" ca="1" si="219"/>
        <v>-14.848450248833821</v>
      </c>
      <c r="C1440" s="6">
        <v>20135.9375</v>
      </c>
      <c r="D1440">
        <f t="shared" ca="1" si="216"/>
        <v>0.75</v>
      </c>
      <c r="E1440" s="1">
        <v>0.65</v>
      </c>
      <c r="F1440">
        <v>19.899999999999999</v>
      </c>
      <c r="G1440">
        <f t="shared" ca="1" si="221"/>
        <v>42.007420362456692</v>
      </c>
      <c r="H1440">
        <f t="shared" ca="1" si="217"/>
        <v>23.420240514655376</v>
      </c>
      <c r="I1440">
        <f ca="1">User_Model_Calcs!A1440-Sat_Data!$B$5</f>
        <v>16.640465730528447</v>
      </c>
      <c r="J1440">
        <f ca="1">(Earth_Data!$B$1/SQRT(1-Earth_Data!$B$2^2*SIN(RADIANS(User_Model_Calcs!B1440))^2))*COS(RADIANS(User_Model_Calcs!B1440))</f>
        <v>6166.5106405550805</v>
      </c>
      <c r="K1440">
        <f ca="1">((Earth_Data!$B$1*(1-Earth_Data!$B$2^2))/SQRT(1-Earth_Data!$B$2^2*SIN(RADIANS(User_Model_Calcs!B1440))^2))*SIN(RADIANS(User_Model_Calcs!B1440))</f>
        <v>-1623.8976809973421</v>
      </c>
      <c r="L1440">
        <f t="shared" ca="1" si="222"/>
        <v>-14.753396685792435</v>
      </c>
      <c r="M1440">
        <f t="shared" ca="1" si="223"/>
        <v>6376.7465966923592</v>
      </c>
      <c r="N1440">
        <f ca="1">SQRT(User_Model_Calcs!M1440^2+Sat_Data!$B$3^2-2*User_Model_Calcs!M1440*Sat_Data!$B$3*COS(RADIANS(L1440))*COS(RADIANS(I1440)))</f>
        <v>36335.1639580513</v>
      </c>
      <c r="O1440">
        <f ca="1">DEGREES(ACOS(((Earth_Data!$B$1+Sat_Data!$B$2)/User_Model_Calcs!N1440)*SQRT(1-COS(RADIANS(User_Model_Calcs!I1440))^2*COS(RADIANS(User_Model_Calcs!B1440))^2)))</f>
        <v>64.041009141847383</v>
      </c>
      <c r="P1440">
        <f t="shared" ca="1" si="220"/>
        <v>49.39002705712489</v>
      </c>
    </row>
    <row r="1441" spans="1:16" x14ac:dyDescent="0.25">
      <c r="A1441">
        <f t="shared" ca="1" si="218"/>
        <v>130.00376551026457</v>
      </c>
      <c r="B1441">
        <f t="shared" ca="1" si="219"/>
        <v>-13.706168425864684</v>
      </c>
      <c r="C1441" s="6">
        <v>20135.9375</v>
      </c>
      <c r="D1441">
        <f t="shared" ca="1" si="216"/>
        <v>0.75</v>
      </c>
      <c r="E1441" s="1">
        <v>0.65</v>
      </c>
      <c r="F1441">
        <v>19.899999999999999</v>
      </c>
      <c r="G1441">
        <f t="shared" ca="1" si="221"/>
        <v>42.007420362456692</v>
      </c>
      <c r="H1441">
        <f t="shared" ca="1" si="217"/>
        <v>16.641575764649687</v>
      </c>
      <c r="I1441">
        <f ca="1">User_Model_Calcs!A1441-Sat_Data!$B$5</f>
        <v>20.003765510264572</v>
      </c>
      <c r="J1441">
        <f ca="1">(Earth_Data!$B$1/SQRT(1-Earth_Data!$B$2^2*SIN(RADIANS(User_Model_Calcs!B1441))^2))*COS(RADIANS(User_Model_Calcs!B1441))</f>
        <v>6197.6784241304458</v>
      </c>
      <c r="K1441">
        <f ca="1">((Earth_Data!$B$1*(1-Earth_Data!$B$2^2))/SQRT(1-Earth_Data!$B$2^2*SIN(RADIANS(User_Model_Calcs!B1441))^2))*SIN(RADIANS(User_Model_Calcs!B1441))</f>
        <v>-1501.4190407881931</v>
      </c>
      <c r="L1441">
        <f t="shared" ca="1" si="222"/>
        <v>-13.61783984231629</v>
      </c>
      <c r="M1441">
        <f t="shared" ca="1" si="223"/>
        <v>6376.9488774000201</v>
      </c>
      <c r="N1441">
        <f ca="1">SQRT(User_Model_Calcs!M1441^2+Sat_Data!$B$3^2-2*User_Model_Calcs!M1441*Sat_Data!$B$3*COS(RADIANS(L1441))*COS(RADIANS(I1441)))</f>
        <v>36433.108410834488</v>
      </c>
      <c r="O1441">
        <f ca="1">DEGREES(ACOS(((Earth_Data!$B$1+Sat_Data!$B$2)/User_Model_Calcs!N1441)*SQRT(1-COS(RADIANS(User_Model_Calcs!I1441))^2*COS(RADIANS(User_Model_Calcs!B1441))^2)))</f>
        <v>61.812316927215896</v>
      </c>
      <c r="P1441">
        <f t="shared" ca="1" si="220"/>
        <v>56.941436937170039</v>
      </c>
    </row>
    <row r="1442" spans="1:16" x14ac:dyDescent="0.25">
      <c r="A1442">
        <f t="shared" ca="1" si="218"/>
        <v>128.40450929052042</v>
      </c>
      <c r="B1442">
        <f t="shared" ca="1" si="219"/>
        <v>-11.61670846435757</v>
      </c>
      <c r="C1442" s="6">
        <v>20135.9375</v>
      </c>
      <c r="D1442">
        <f t="shared" ca="1" si="216"/>
        <v>3</v>
      </c>
      <c r="E1442" s="1">
        <v>0.65</v>
      </c>
      <c r="F1442">
        <v>19.899999999999999</v>
      </c>
      <c r="G1442">
        <f t="shared" ca="1" si="221"/>
        <v>54.048620189015942</v>
      </c>
      <c r="H1442">
        <f t="shared" ca="1" si="217"/>
        <v>18.720097032068796</v>
      </c>
      <c r="I1442">
        <f ca="1">User_Model_Calcs!A1442-Sat_Data!$B$5</f>
        <v>18.404509290520423</v>
      </c>
      <c r="J1442">
        <f ca="1">(Earth_Data!$B$1/SQRT(1-Earth_Data!$B$2^2*SIN(RADIANS(User_Model_Calcs!B1442))^2))*COS(RADIANS(User_Model_Calcs!B1442))</f>
        <v>6248.3419122334717</v>
      </c>
      <c r="K1442">
        <f ca="1">((Earth_Data!$B$1*(1-Earth_Data!$B$2^2))/SQRT(1-Earth_Data!$B$2^2*SIN(RADIANS(User_Model_Calcs!B1442))^2))*SIN(RADIANS(User_Model_Calcs!B1442))</f>
        <v>-1275.9003160620257</v>
      </c>
      <c r="L1442">
        <f t="shared" ca="1" si="222"/>
        <v>-11.541033551202226</v>
      </c>
      <c r="M1442">
        <f t="shared" ca="1" si="223"/>
        <v>6377.2798487051368</v>
      </c>
      <c r="N1442">
        <f ca="1">SQRT(User_Model_Calcs!M1442^2+Sat_Data!$B$3^2-2*User_Model_Calcs!M1442*Sat_Data!$B$3*COS(RADIANS(L1442))*COS(RADIANS(I1442)))</f>
        <v>36311.477583302025</v>
      </c>
      <c r="O1442">
        <f ca="1">DEGREES(ACOS(((Earth_Data!$B$1+Sat_Data!$B$2)/User_Model_Calcs!N1442)*SQRT(1-COS(RADIANS(User_Model_Calcs!I1442))^2*COS(RADIANS(User_Model_Calcs!B1442))^2)))</f>
        <v>64.626580591404277</v>
      </c>
      <c r="P1442">
        <f t="shared" ca="1" si="220"/>
        <v>58.819258455827168</v>
      </c>
    </row>
    <row r="1443" spans="1:16" x14ac:dyDescent="0.25">
      <c r="A1443">
        <f t="shared" ca="1" si="218"/>
        <v>129.94837601320074</v>
      </c>
      <c r="B1443">
        <f t="shared" ca="1" si="219"/>
        <v>-12.315094012191221</v>
      </c>
      <c r="C1443" s="6">
        <v>20135.9375</v>
      </c>
      <c r="D1443">
        <f t="shared" ca="1" si="216"/>
        <v>1.2</v>
      </c>
      <c r="E1443" s="1">
        <v>0.65</v>
      </c>
      <c r="F1443">
        <v>19.899999999999999</v>
      </c>
      <c r="G1443">
        <f t="shared" ca="1" si="221"/>
        <v>46.089820015575185</v>
      </c>
      <c r="H1443">
        <f t="shared" ca="1" si="217"/>
        <v>23.007093941789602</v>
      </c>
      <c r="I1443">
        <f ca="1">User_Model_Calcs!A1443-Sat_Data!$B$5</f>
        <v>19.948376013200743</v>
      </c>
      <c r="J1443">
        <f ca="1">(Earth_Data!$B$1/SQRT(1-Earth_Data!$B$2^2*SIN(RADIANS(User_Model_Calcs!B1443))^2))*COS(RADIANS(User_Model_Calcs!B1443))</f>
        <v>6232.3243803132073</v>
      </c>
      <c r="K1443">
        <f ca="1">((Earth_Data!$B$1*(1-Earth_Data!$B$2^2))/SQRT(1-Earth_Data!$B$2^2*SIN(RADIANS(User_Model_Calcs!B1443))^2))*SIN(RADIANS(User_Model_Calcs!B1443))</f>
        <v>-1351.4780023454132</v>
      </c>
      <c r="L1443">
        <f t="shared" ca="1" si="222"/>
        <v>-12.235141999475344</v>
      </c>
      <c r="M1443">
        <f t="shared" ca="1" si="223"/>
        <v>6377.1749209403024</v>
      </c>
      <c r="N1443">
        <f ca="1">SQRT(User_Model_Calcs!M1443^2+Sat_Data!$B$3^2-2*User_Model_Calcs!M1443*Sat_Data!$B$3*COS(RADIANS(L1443))*COS(RADIANS(I1443)))</f>
        <v>36393.067015065564</v>
      </c>
      <c r="O1443">
        <f ca="1">DEGREES(ACOS(((Earth_Data!$B$1+Sat_Data!$B$2)/User_Model_Calcs!N1443)*SQRT(1-COS(RADIANS(User_Model_Calcs!I1443))^2*COS(RADIANS(User_Model_Calcs!B1443))^2)))</f>
        <v>62.711330800315494</v>
      </c>
      <c r="P1443">
        <f t="shared" ca="1" si="220"/>
        <v>59.559365304131909</v>
      </c>
    </row>
    <row r="1444" spans="1:16" x14ac:dyDescent="0.25">
      <c r="A1444">
        <f t="shared" ca="1" si="218"/>
        <v>127.90369659295874</v>
      </c>
      <c r="B1444">
        <f t="shared" ca="1" si="219"/>
        <v>-14.777590127842556</v>
      </c>
      <c r="C1444" s="6">
        <v>20135.9375</v>
      </c>
      <c r="D1444">
        <f t="shared" ca="1" si="216"/>
        <v>3</v>
      </c>
      <c r="E1444" s="1">
        <v>0.65</v>
      </c>
      <c r="F1444">
        <v>19.899999999999999</v>
      </c>
      <c r="G1444">
        <f t="shared" ca="1" si="221"/>
        <v>54.048620189015942</v>
      </c>
      <c r="H1444">
        <f t="shared" ca="1" si="217"/>
        <v>21.097922998656834</v>
      </c>
      <c r="I1444">
        <f ca="1">User_Model_Calcs!A1444-Sat_Data!$B$5</f>
        <v>17.903696592958738</v>
      </c>
      <c r="J1444">
        <f ca="1">(Earth_Data!$B$1/SQRT(1-Earth_Data!$B$2^2*SIN(RADIANS(User_Model_Calcs!B1444))^2))*COS(RADIANS(User_Model_Calcs!B1444))</f>
        <v>6168.5151739335579</v>
      </c>
      <c r="K1444">
        <f ca="1">((Earth_Data!$B$1*(1-Earth_Data!$B$2^2))/SQRT(1-Earth_Data!$B$2^2*SIN(RADIANS(User_Model_Calcs!B1444))^2))*SIN(RADIANS(User_Model_Calcs!B1444))</f>
        <v>-1616.3178015781073</v>
      </c>
      <c r="L1444">
        <f t="shared" ca="1" si="222"/>
        <v>-14.68294949166402</v>
      </c>
      <c r="M1444">
        <f t="shared" ca="1" si="223"/>
        <v>6376.7595757364752</v>
      </c>
      <c r="N1444">
        <f ca="1">SQRT(User_Model_Calcs!M1444^2+Sat_Data!$B$3^2-2*User_Model_Calcs!M1444*Sat_Data!$B$3*COS(RADIANS(L1444))*COS(RADIANS(I1444)))</f>
        <v>36379.766936072563</v>
      </c>
      <c r="O1444">
        <f ca="1">DEGREES(ACOS(((Earth_Data!$B$1+Sat_Data!$B$2)/User_Model_Calcs!N1444)*SQRT(1-COS(RADIANS(User_Model_Calcs!I1444))^2*COS(RADIANS(User_Model_Calcs!B1444))^2)))</f>
        <v>63.001812081613821</v>
      </c>
      <c r="P1444">
        <f t="shared" ca="1" si="220"/>
        <v>51.707838945526568</v>
      </c>
    </row>
    <row r="1445" spans="1:16" x14ac:dyDescent="0.25">
      <c r="A1445">
        <f t="shared" ca="1" si="218"/>
        <v>125.69904412833888</v>
      </c>
      <c r="B1445">
        <f t="shared" ca="1" si="219"/>
        <v>-14.235888786616805</v>
      </c>
      <c r="C1445" s="6">
        <v>20135.9375</v>
      </c>
      <c r="D1445">
        <f t="shared" ca="1" si="216"/>
        <v>1.2</v>
      </c>
      <c r="E1445" s="1">
        <v>0.65</v>
      </c>
      <c r="F1445">
        <v>19.899999999999999</v>
      </c>
      <c r="G1445">
        <f t="shared" ca="1" si="221"/>
        <v>46.089820015575185</v>
      </c>
      <c r="H1445">
        <f t="shared" ca="1" si="217"/>
        <v>19.386007623773359</v>
      </c>
      <c r="I1445">
        <f ca="1">User_Model_Calcs!A1445-Sat_Data!$B$5</f>
        <v>15.699044128338883</v>
      </c>
      <c r="J1445">
        <f ca="1">(Earth_Data!$B$1/SQRT(1-Earth_Data!$B$2^2*SIN(RADIANS(User_Model_Calcs!B1445))^2))*COS(RADIANS(User_Model_Calcs!B1445))</f>
        <v>6183.5287261353451</v>
      </c>
      <c r="K1445">
        <f ca="1">((Earth_Data!$B$1*(1-Earth_Data!$B$2^2))/SQRT(1-Earth_Data!$B$2^2*SIN(RADIANS(User_Model_Calcs!B1445))^2))*SIN(RADIANS(User_Model_Calcs!B1445))</f>
        <v>-1558.2928685313182</v>
      </c>
      <c r="L1445">
        <f t="shared" ca="1" si="222"/>
        <v>-14.144423615894578</v>
      </c>
      <c r="M1445">
        <f t="shared" ca="1" si="223"/>
        <v>6376.8569194436668</v>
      </c>
      <c r="N1445">
        <f ca="1">SQRT(User_Model_Calcs!M1445^2+Sat_Data!$B$3^2-2*User_Model_Calcs!M1445*Sat_Data!$B$3*COS(RADIANS(L1445))*COS(RADIANS(I1445)))</f>
        <v>36283.392380994781</v>
      </c>
      <c r="O1445">
        <f ca="1">DEGREES(ACOS(((Earth_Data!$B$1+Sat_Data!$B$2)/User_Model_Calcs!N1445)*SQRT(1-COS(RADIANS(User_Model_Calcs!I1445))^2*COS(RADIANS(User_Model_Calcs!B1445))^2)))</f>
        <v>65.304063186000363</v>
      </c>
      <c r="P1445">
        <f t="shared" ca="1" si="220"/>
        <v>48.81650873252233</v>
      </c>
    </row>
    <row r="1446" spans="1:16" x14ac:dyDescent="0.25">
      <c r="A1446">
        <f t="shared" ca="1" si="218"/>
        <v>127.64365156613938</v>
      </c>
      <c r="B1446">
        <f t="shared" ca="1" si="219"/>
        <v>-12.974248134005917</v>
      </c>
      <c r="C1446" s="6">
        <v>20135.9375</v>
      </c>
      <c r="D1446">
        <f t="shared" ca="1" si="216"/>
        <v>0.75</v>
      </c>
      <c r="E1446" s="1">
        <v>0.65</v>
      </c>
      <c r="F1446">
        <v>19.899999999999999</v>
      </c>
      <c r="G1446">
        <f t="shared" ca="1" si="221"/>
        <v>42.007420362456692</v>
      </c>
      <c r="H1446">
        <f t="shared" ca="1" si="217"/>
        <v>19.939613398009602</v>
      </c>
      <c r="I1446">
        <f ca="1">User_Model_Calcs!A1446-Sat_Data!$B$5</f>
        <v>17.643651566139383</v>
      </c>
      <c r="J1446">
        <f ca="1">(Earth_Data!$B$1/SQRT(1-Earth_Data!$B$2^2*SIN(RADIANS(User_Model_Calcs!B1446))^2))*COS(RADIANS(User_Model_Calcs!B1446))</f>
        <v>6216.361848249976</v>
      </c>
      <c r="K1446">
        <f ca="1">((Earth_Data!$B$1*(1-Earth_Data!$B$2^2))/SQRT(1-Earth_Data!$B$2^2*SIN(RADIANS(User_Model_Calcs!B1446))^2))*SIN(RADIANS(User_Model_Calcs!B1446))</f>
        <v>-1422.6296286249424</v>
      </c>
      <c r="L1446">
        <f t="shared" ca="1" si="222"/>
        <v>-12.890302429657599</v>
      </c>
      <c r="M1446">
        <f t="shared" ca="1" si="223"/>
        <v>6377.070619698311</v>
      </c>
      <c r="N1446">
        <f ca="1">SQRT(User_Model_Calcs!M1446^2+Sat_Data!$B$3^2-2*User_Model_Calcs!M1446*Sat_Data!$B$3*COS(RADIANS(L1446))*COS(RADIANS(I1446)))</f>
        <v>36317.016584448218</v>
      </c>
      <c r="O1446">
        <f ca="1">DEGREES(ACOS(((Earth_Data!$B$1+Sat_Data!$B$2)/User_Model_Calcs!N1446)*SQRT(1-COS(RADIANS(User_Model_Calcs!I1446))^2*COS(RADIANS(User_Model_Calcs!B1446))^2)))</f>
        <v>64.485821724571935</v>
      </c>
      <c r="P1446">
        <f t="shared" ca="1" si="220"/>
        <v>54.782169125309302</v>
      </c>
    </row>
    <row r="1447" spans="1:16" x14ac:dyDescent="0.25">
      <c r="A1447">
        <f t="shared" ca="1" si="218"/>
        <v>129.50262776534294</v>
      </c>
      <c r="B1447">
        <f t="shared" ca="1" si="219"/>
        <v>-12.285486805661941</v>
      </c>
      <c r="C1447" s="6">
        <v>20135.9375</v>
      </c>
      <c r="D1447">
        <f t="shared" ca="1" si="216"/>
        <v>1.2</v>
      </c>
      <c r="E1447" s="1">
        <v>0.65</v>
      </c>
      <c r="F1447">
        <v>19.899999999999999</v>
      </c>
      <c r="G1447">
        <f t="shared" ca="1" si="221"/>
        <v>46.089820015575185</v>
      </c>
      <c r="H1447">
        <f t="shared" ca="1" si="217"/>
        <v>16.754153970009249</v>
      </c>
      <c r="I1447">
        <f ca="1">User_Model_Calcs!A1447-Sat_Data!$B$5</f>
        <v>19.502627765342936</v>
      </c>
      <c r="J1447">
        <f ca="1">(Earth_Data!$B$1/SQRT(1-Earth_Data!$B$2^2*SIN(RADIANS(User_Model_Calcs!B1447))^2))*COS(RADIANS(User_Model_Calcs!B1447))</f>
        <v>6233.0221326235469</v>
      </c>
      <c r="K1447">
        <f ca="1">((Earth_Data!$B$1*(1-Earth_Data!$B$2^2))/SQRT(1-Earth_Data!$B$2^2*SIN(RADIANS(User_Model_Calcs!B1447))^2))*SIN(RADIANS(User_Model_Calcs!B1447))</f>
        <v>-1348.2778992174929</v>
      </c>
      <c r="L1447">
        <f t="shared" ca="1" si="222"/>
        <v>-12.205715177445418</v>
      </c>
      <c r="M1447">
        <f t="shared" ca="1" si="223"/>
        <v>6377.1794862065253</v>
      </c>
      <c r="N1447">
        <f ca="1">SQRT(User_Model_Calcs!M1447^2+Sat_Data!$B$3^2-2*User_Model_Calcs!M1447*Sat_Data!$B$3*COS(RADIANS(L1447))*COS(RADIANS(I1447)))</f>
        <v>36373.340696960768</v>
      </c>
      <c r="O1447">
        <f ca="1">DEGREES(ACOS(((Earth_Data!$B$1+Sat_Data!$B$2)/User_Model_Calcs!N1447)*SQRT(1-COS(RADIANS(User_Model_Calcs!I1447))^2*COS(RADIANS(User_Model_Calcs!B1447))^2)))</f>
        <v>63.161692403450601</v>
      </c>
      <c r="P1447">
        <f t="shared" ca="1" si="220"/>
        <v>59.00285602459612</v>
      </c>
    </row>
    <row r="1448" spans="1:16" x14ac:dyDescent="0.25">
      <c r="A1448">
        <f t="shared" ca="1" si="218"/>
        <v>128.62384032478462</v>
      </c>
      <c r="B1448">
        <f t="shared" ca="1" si="219"/>
        <v>-16.191275700280404</v>
      </c>
      <c r="C1448" s="6">
        <v>20135.9375</v>
      </c>
      <c r="D1448">
        <f t="shared" ca="1" si="216"/>
        <v>1.2</v>
      </c>
      <c r="E1448" s="1">
        <v>0.65</v>
      </c>
      <c r="F1448">
        <v>19.899999999999999</v>
      </c>
      <c r="G1448">
        <f t="shared" ca="1" si="221"/>
        <v>46.089820015575185</v>
      </c>
      <c r="H1448">
        <f t="shared" ca="1" si="217"/>
        <v>15.966892007856906</v>
      </c>
      <c r="I1448">
        <f ca="1">User_Model_Calcs!A1448-Sat_Data!$B$5</f>
        <v>18.623840324784624</v>
      </c>
      <c r="J1448">
        <f ca="1">(Earth_Data!$B$1/SQRT(1-Earth_Data!$B$2^2*SIN(RADIANS(User_Model_Calcs!B1448))^2))*COS(RADIANS(User_Model_Calcs!B1448))</f>
        <v>6126.7532309741518</v>
      </c>
      <c r="K1448">
        <f ca="1">((Earth_Data!$B$1*(1-Earth_Data!$B$2^2))/SQRT(1-Earth_Data!$B$2^2*SIN(RADIANS(User_Model_Calcs!B1448))^2))*SIN(RADIANS(User_Model_Calcs!B1448))</f>
        <v>-1767.0653845970037</v>
      </c>
      <c r="L1448">
        <f t="shared" ca="1" si="222"/>
        <v>-16.088508814810975</v>
      </c>
      <c r="M1448">
        <f t="shared" ca="1" si="223"/>
        <v>6376.4900397235124</v>
      </c>
      <c r="N1448">
        <f ca="1">SQRT(User_Model_Calcs!M1448^2+Sat_Data!$B$3^2-2*User_Model_Calcs!M1448*Sat_Data!$B$3*COS(RADIANS(L1448))*COS(RADIANS(I1448)))</f>
        <v>36453.672995650028</v>
      </c>
      <c r="O1448">
        <f ca="1">DEGREES(ACOS(((Earth_Data!$B$1+Sat_Data!$B$2)/User_Model_Calcs!N1448)*SQRT(1-COS(RADIANS(User_Model_Calcs!I1448))^2*COS(RADIANS(User_Model_Calcs!B1448))^2)))</f>
        <v>61.351631821037962</v>
      </c>
      <c r="P1448">
        <f t="shared" ca="1" si="220"/>
        <v>50.394564795418169</v>
      </c>
    </row>
    <row r="1449" spans="1:16" x14ac:dyDescent="0.25">
      <c r="A1449">
        <f t="shared" ca="1" si="218"/>
        <v>129.62834155404414</v>
      </c>
      <c r="B1449">
        <f t="shared" ca="1" si="219"/>
        <v>-14.355836638522476</v>
      </c>
      <c r="C1449" s="6">
        <v>20135.9375</v>
      </c>
      <c r="D1449">
        <f t="shared" ca="1" si="216"/>
        <v>0.75</v>
      </c>
      <c r="E1449" s="1">
        <v>0.65</v>
      </c>
      <c r="F1449">
        <v>19.899999999999999</v>
      </c>
      <c r="G1449">
        <f t="shared" ca="1" si="221"/>
        <v>42.007420362456692</v>
      </c>
      <c r="H1449">
        <f t="shared" ca="1" si="217"/>
        <v>17.991229104349678</v>
      </c>
      <c r="I1449">
        <f ca="1">User_Model_Calcs!A1449-Sat_Data!$B$5</f>
        <v>19.628341554044141</v>
      </c>
      <c r="J1449">
        <f ca="1">(Earth_Data!$B$1/SQRT(1-Earth_Data!$B$2^2*SIN(RADIANS(User_Model_Calcs!B1449))^2))*COS(RADIANS(User_Model_Calcs!B1449))</f>
        <v>6180.2516631767776</v>
      </c>
      <c r="K1449">
        <f ca="1">((Earth_Data!$B$1*(1-Earth_Data!$B$2^2))/SQRT(1-Earth_Data!$B$2^2*SIN(RADIANS(User_Model_Calcs!B1449))^2))*SIN(RADIANS(User_Model_Calcs!B1449))</f>
        <v>-1571.1531784191329</v>
      </c>
      <c r="L1449">
        <f t="shared" ca="1" si="222"/>
        <v>-14.263665496979758</v>
      </c>
      <c r="M1449">
        <f t="shared" ca="1" si="223"/>
        <v>6376.8356518147675</v>
      </c>
      <c r="N1449">
        <f ca="1">SQRT(User_Model_Calcs!M1449^2+Sat_Data!$B$3^2-2*User_Model_Calcs!M1449*Sat_Data!$B$3*COS(RADIANS(L1449))*COS(RADIANS(I1449)))</f>
        <v>36436.152349541313</v>
      </c>
      <c r="O1449">
        <f ca="1">DEGREES(ACOS(((Earth_Data!$B$1+Sat_Data!$B$2)/User_Model_Calcs!N1449)*SQRT(1-COS(RADIANS(User_Model_Calcs!I1449))^2*COS(RADIANS(User_Model_Calcs!B1449))^2)))</f>
        <v>61.742395047009786</v>
      </c>
      <c r="P1449">
        <f t="shared" ca="1" si="220"/>
        <v>55.192313290140952</v>
      </c>
    </row>
    <row r="1450" spans="1:16" x14ac:dyDescent="0.25">
      <c r="A1450">
        <f t="shared" ca="1" si="218"/>
        <v>126.86309494716463</v>
      </c>
      <c r="B1450">
        <f t="shared" ca="1" si="219"/>
        <v>-12.283567972740627</v>
      </c>
      <c r="C1450" s="6">
        <v>20135.9375</v>
      </c>
      <c r="D1450">
        <f t="shared" ca="1" si="216"/>
        <v>0.75</v>
      </c>
      <c r="E1450" s="1">
        <v>0.65</v>
      </c>
      <c r="F1450">
        <v>19.899999999999999</v>
      </c>
      <c r="G1450">
        <f t="shared" ca="1" si="221"/>
        <v>42.007420362456692</v>
      </c>
      <c r="H1450">
        <f t="shared" ca="1" si="217"/>
        <v>21.092302127235023</v>
      </c>
      <c r="I1450">
        <f ca="1">User_Model_Calcs!A1450-Sat_Data!$B$5</f>
        <v>16.863094947164626</v>
      </c>
      <c r="J1450">
        <f ca="1">(Earth_Data!$B$1/SQRT(1-Earth_Data!$B$2^2*SIN(RADIANS(User_Model_Calcs!B1450))^2))*COS(RADIANS(User_Model_Calcs!B1450))</f>
        <v>6233.0672966002721</v>
      </c>
      <c r="K1450">
        <f ca="1">((Earth_Data!$B$1*(1-Earth_Data!$B$2^2))/SQRT(1-Earth_Data!$B$2^2*SIN(RADIANS(User_Model_Calcs!B1450))^2))*SIN(RADIANS(User_Model_Calcs!B1450))</f>
        <v>-1348.0704894320736</v>
      </c>
      <c r="L1450">
        <f t="shared" ca="1" si="222"/>
        <v>-12.203808038096959</v>
      </c>
      <c r="M1450">
        <f t="shared" ca="1" si="223"/>
        <v>6377.1797817236929</v>
      </c>
      <c r="N1450">
        <f ca="1">SQRT(User_Model_Calcs!M1450^2+Sat_Data!$B$3^2-2*User_Model_Calcs!M1450*Sat_Data!$B$3*COS(RADIANS(L1450))*COS(RADIANS(I1450)))</f>
        <v>36269.281399501517</v>
      </c>
      <c r="O1450">
        <f ca="1">DEGREES(ACOS(((Earth_Data!$B$1+Sat_Data!$B$2)/User_Model_Calcs!N1450)*SQRT(1-COS(RADIANS(User_Model_Calcs!I1450))^2*COS(RADIANS(User_Model_Calcs!B1450))^2)))</f>
        <v>65.668983263213022</v>
      </c>
      <c r="P1450">
        <f t="shared" ca="1" si="220"/>
        <v>54.936201087664202</v>
      </c>
    </row>
    <row r="1451" spans="1:16" x14ac:dyDescent="0.25">
      <c r="A1451">
        <f t="shared" ca="1" si="218"/>
        <v>129.90814727660583</v>
      </c>
      <c r="B1451">
        <f t="shared" ca="1" si="219"/>
        <v>-16.09065640082882</v>
      </c>
      <c r="C1451" s="6">
        <v>20135.9375</v>
      </c>
      <c r="D1451">
        <f t="shared" ref="D1451:D1501" ca="1" si="224">CHOOSE(RANDBETWEEN(1,3),0.75,1.2,3)</f>
        <v>0.75</v>
      </c>
      <c r="E1451" s="1">
        <v>0.65</v>
      </c>
      <c r="F1451">
        <v>19.899999999999999</v>
      </c>
      <c r="G1451">
        <f t="shared" ca="1" si="221"/>
        <v>42.007420362456692</v>
      </c>
      <c r="H1451">
        <f t="shared" ref="H1451:H1501" ca="1" si="225">RAND()*(24-14)+14</f>
        <v>23.413705101222703</v>
      </c>
      <c r="I1451">
        <f ca="1">User_Model_Calcs!A1451-Sat_Data!$B$5</f>
        <v>19.908147276605831</v>
      </c>
      <c r="J1451">
        <f ca="1">(Earth_Data!$B$1/SQRT(1-Earth_Data!$B$2^2*SIN(RADIANS(User_Model_Calcs!B1451))^2))*COS(RADIANS(User_Model_Calcs!B1451))</f>
        <v>6129.8486525769258</v>
      </c>
      <c r="K1451">
        <f ca="1">((Earth_Data!$B$1*(1-Earth_Data!$B$2^2))/SQRT(1-Earth_Data!$B$2^2*SIN(RADIANS(User_Model_Calcs!B1451))^2))*SIN(RADIANS(User_Model_Calcs!B1451))</f>
        <v>-1756.3697528267476</v>
      </c>
      <c r="L1451">
        <f t="shared" ca="1" si="222"/>
        <v>-15.988459931285764</v>
      </c>
      <c r="M1451">
        <f t="shared" ca="1" si="223"/>
        <v>6376.5099554649669</v>
      </c>
      <c r="N1451">
        <f ca="1">SQRT(User_Model_Calcs!M1451^2+Sat_Data!$B$3^2-2*User_Model_Calcs!M1451*Sat_Data!$B$3*COS(RADIANS(L1451))*COS(RADIANS(I1451)))</f>
        <v>36502.688243653094</v>
      </c>
      <c r="O1451">
        <f ca="1">DEGREES(ACOS(((Earth_Data!$B$1+Sat_Data!$B$2)/User_Model_Calcs!N1451)*SQRT(1-COS(RADIANS(User_Model_Calcs!I1451))^2*COS(RADIANS(User_Model_Calcs!B1451))^2)))</f>
        <v>60.311028915122066</v>
      </c>
      <c r="P1451">
        <f t="shared" ca="1" si="220"/>
        <v>52.573155224154469</v>
      </c>
    </row>
    <row r="1452" spans="1:16" x14ac:dyDescent="0.25">
      <c r="A1452">
        <f t="shared" ca="1" si="218"/>
        <v>126.79638330434634</v>
      </c>
      <c r="B1452">
        <f t="shared" ca="1" si="219"/>
        <v>-11.759337618767002</v>
      </c>
      <c r="C1452" s="6">
        <v>20135.9375</v>
      </c>
      <c r="D1452">
        <f t="shared" ca="1" si="224"/>
        <v>0.75</v>
      </c>
      <c r="E1452" s="1">
        <v>0.65</v>
      </c>
      <c r="F1452">
        <v>19.899999999999999</v>
      </c>
      <c r="G1452">
        <f t="shared" ca="1" si="221"/>
        <v>42.007420362456692</v>
      </c>
      <c r="H1452">
        <f t="shared" ca="1" si="225"/>
        <v>18.728662190907535</v>
      </c>
      <c r="I1452">
        <f ca="1">User_Model_Calcs!A1452-Sat_Data!$B$5</f>
        <v>16.796383304346335</v>
      </c>
      <c r="J1452">
        <f ca="1">(Earth_Data!$B$1/SQRT(1-Earth_Data!$B$2^2*SIN(RADIANS(User_Model_Calcs!B1452))^2))*COS(RADIANS(User_Model_Calcs!B1452))</f>
        <v>6245.1456412818316</v>
      </c>
      <c r="K1452">
        <f ca="1">((Earth_Data!$B$1*(1-Earth_Data!$B$2^2))/SQRT(1-Earth_Data!$B$2^2*SIN(RADIANS(User_Model_Calcs!B1452))^2))*SIN(RADIANS(User_Model_Calcs!B1452))</f>
        <v>-1291.3507884324329</v>
      </c>
      <c r="L1452">
        <f t="shared" ca="1" si="222"/>
        <v>-11.682785503249494</v>
      </c>
      <c r="M1452">
        <f t="shared" ca="1" si="223"/>
        <v>6377.2588891785263</v>
      </c>
      <c r="N1452">
        <f ca="1">SQRT(User_Model_Calcs!M1452^2+Sat_Data!$B$3^2-2*User_Model_Calcs!M1452*Sat_Data!$B$3*COS(RADIANS(L1452))*COS(RADIANS(I1452)))</f>
        <v>36253.406695780279</v>
      </c>
      <c r="O1452">
        <f ca="1">DEGREES(ACOS(((Earth_Data!$B$1+Sat_Data!$B$2)/User_Model_Calcs!N1452)*SQRT(1-COS(RADIANS(User_Model_Calcs!I1452))^2*COS(RADIANS(User_Model_Calcs!B1452))^2)))</f>
        <v>66.076443141942946</v>
      </c>
      <c r="P1452">
        <f t="shared" ca="1" si="220"/>
        <v>55.973702563641623</v>
      </c>
    </row>
    <row r="1453" spans="1:16" x14ac:dyDescent="0.25">
      <c r="A1453">
        <f t="shared" ca="1" si="218"/>
        <v>125.70733617862659</v>
      </c>
      <c r="B1453">
        <f t="shared" ca="1" si="219"/>
        <v>-13.978584877722501</v>
      </c>
      <c r="C1453" s="6">
        <v>20135.9375</v>
      </c>
      <c r="D1453">
        <f t="shared" ca="1" si="224"/>
        <v>0.75</v>
      </c>
      <c r="E1453" s="1">
        <v>0.65</v>
      </c>
      <c r="F1453">
        <v>19.899999999999999</v>
      </c>
      <c r="G1453">
        <f t="shared" ca="1" si="221"/>
        <v>42.007420362456692</v>
      </c>
      <c r="H1453">
        <f t="shared" ca="1" si="225"/>
        <v>14.447995360881425</v>
      </c>
      <c r="I1453">
        <f ca="1">User_Model_Calcs!A1453-Sat_Data!$B$5</f>
        <v>15.707336178626591</v>
      </c>
      <c r="J1453">
        <f ca="1">(Earth_Data!$B$1/SQRT(1-Earth_Data!$B$2^2*SIN(RADIANS(User_Model_Calcs!B1453))^2))*COS(RADIANS(User_Model_Calcs!B1453))</f>
        <v>6190.4674850145748</v>
      </c>
      <c r="K1453">
        <f ca="1">((Earth_Data!$B$1*(1-Earth_Data!$B$2^2))/SQRT(1-Earth_Data!$B$2^2*SIN(RADIANS(User_Model_Calcs!B1453))^2))*SIN(RADIANS(User_Model_Calcs!B1453))</f>
        <v>-1530.68327228311</v>
      </c>
      <c r="L1453">
        <f t="shared" ca="1" si="222"/>
        <v>-13.888639452631921</v>
      </c>
      <c r="M1453">
        <f t="shared" ca="1" si="223"/>
        <v>6376.9019878833014</v>
      </c>
      <c r="N1453">
        <f ca="1">SQRT(User_Model_Calcs!M1453^2+Sat_Data!$B$3^2-2*User_Model_Calcs!M1453*Sat_Data!$B$3*COS(RADIANS(L1453))*COS(RADIANS(I1453)))</f>
        <v>36275.918727435448</v>
      </c>
      <c r="O1453">
        <f ca="1">DEGREES(ACOS(((Earth_Data!$B$1+Sat_Data!$B$2)/User_Model_Calcs!N1453)*SQRT(1-COS(RADIANS(User_Model_Calcs!I1453))^2*COS(RADIANS(User_Model_Calcs!B1453))^2)))</f>
        <v>65.492550145977518</v>
      </c>
      <c r="P1453">
        <f t="shared" ca="1" si="220"/>
        <v>49.339001164610735</v>
      </c>
    </row>
    <row r="1454" spans="1:16" x14ac:dyDescent="0.25">
      <c r="A1454">
        <f t="shared" ca="1" si="218"/>
        <v>130.142093517571</v>
      </c>
      <c r="B1454">
        <f t="shared" ca="1" si="219"/>
        <v>-15.033995244508461</v>
      </c>
      <c r="C1454" s="6">
        <v>20135.9375</v>
      </c>
      <c r="D1454">
        <f t="shared" ca="1" si="224"/>
        <v>1.2</v>
      </c>
      <c r="E1454" s="1">
        <v>0.65</v>
      </c>
      <c r="F1454">
        <v>19.899999999999999</v>
      </c>
      <c r="G1454">
        <f t="shared" ca="1" si="221"/>
        <v>46.089820015575185</v>
      </c>
      <c r="H1454">
        <f t="shared" ca="1" si="225"/>
        <v>16.534371605553424</v>
      </c>
      <c r="I1454">
        <f ca="1">User_Model_Calcs!A1454-Sat_Data!$B$5</f>
        <v>20.142093517570999</v>
      </c>
      <c r="J1454">
        <f ca="1">(Earth_Data!$B$1/SQRT(1-Earth_Data!$B$2^2*SIN(RADIANS(User_Model_Calcs!B1454))^2))*COS(RADIANS(User_Model_Calcs!B1454))</f>
        <v>6161.2173787117154</v>
      </c>
      <c r="K1454">
        <f ca="1">((Earth_Data!$B$1*(1-Earth_Data!$B$2^2))/SQRT(1-Earth_Data!$B$2^2*SIN(RADIANS(User_Model_Calcs!B1454))^2))*SIN(RADIANS(User_Model_Calcs!B1454))</f>
        <v>-1643.7337764056858</v>
      </c>
      <c r="L1454">
        <f t="shared" ca="1" si="222"/>
        <v>-14.937863182916814</v>
      </c>
      <c r="M1454">
        <f t="shared" ca="1" si="223"/>
        <v>6376.7123437894043</v>
      </c>
      <c r="N1454">
        <f ca="1">SQRT(User_Model_Calcs!M1454^2+Sat_Data!$B$3^2-2*User_Model_Calcs!M1454*Sat_Data!$B$3*COS(RADIANS(L1454))*COS(RADIANS(I1454)))</f>
        <v>36478.597756696276</v>
      </c>
      <c r="O1454">
        <f ca="1">DEGREES(ACOS(((Earth_Data!$B$1+Sat_Data!$B$2)/User_Model_Calcs!N1454)*SQRT(1-COS(RADIANS(User_Model_Calcs!I1454))^2*COS(RADIANS(User_Model_Calcs!B1454))^2)))</f>
        <v>60.823815323695776</v>
      </c>
      <c r="P1454">
        <f t="shared" ca="1" si="220"/>
        <v>54.73159509840103</v>
      </c>
    </row>
    <row r="1455" spans="1:16" x14ac:dyDescent="0.25">
      <c r="A1455">
        <f t="shared" ca="1" si="218"/>
        <v>127.92464296842552</v>
      </c>
      <c r="B1455">
        <f t="shared" ca="1" si="219"/>
        <v>-15.02643618195359</v>
      </c>
      <c r="C1455" s="6">
        <v>20135.9375</v>
      </c>
      <c r="D1455">
        <f t="shared" ca="1" si="224"/>
        <v>3</v>
      </c>
      <c r="E1455" s="1">
        <v>0.65</v>
      </c>
      <c r="F1455">
        <v>19.899999999999999</v>
      </c>
      <c r="G1455">
        <f t="shared" ca="1" si="221"/>
        <v>54.048620189015942</v>
      </c>
      <c r="H1455">
        <f t="shared" ca="1" si="225"/>
        <v>16.241952859859818</v>
      </c>
      <c r="I1455">
        <f ca="1">User_Model_Calcs!A1455-Sat_Data!$B$5</f>
        <v>17.924642968425516</v>
      </c>
      <c r="J1455">
        <f ca="1">(Earth_Data!$B$1/SQRT(1-Earth_Data!$B$2^2*SIN(RADIANS(User_Model_Calcs!B1455))^2))*COS(RADIANS(User_Model_Calcs!B1455))</f>
        <v>6161.4342817470451</v>
      </c>
      <c r="K1455">
        <f ca="1">((Earth_Data!$B$1*(1-Earth_Data!$B$2^2))/SQRT(1-Earth_Data!$B$2^2*SIN(RADIANS(User_Model_Calcs!B1455))^2))*SIN(RADIANS(User_Model_Calcs!B1455))</f>
        <v>-1642.9259874926649</v>
      </c>
      <c r="L1455">
        <f t="shared" ca="1" si="222"/>
        <v>-14.930347980349584</v>
      </c>
      <c r="M1455">
        <f t="shared" ca="1" si="223"/>
        <v>6376.7137468030096</v>
      </c>
      <c r="N1455">
        <f ca="1">SQRT(User_Model_Calcs!M1455^2+Sat_Data!$B$3^2-2*User_Model_Calcs!M1455*Sat_Data!$B$3*COS(RADIANS(L1455))*COS(RADIANS(I1455)))</f>
        <v>36388.370242423327</v>
      </c>
      <c r="O1455">
        <f ca="1">DEGREES(ACOS(((Earth_Data!$B$1+Sat_Data!$B$2)/User_Model_Calcs!N1455)*SQRT(1-COS(RADIANS(User_Model_Calcs!I1455))^2*COS(RADIANS(User_Model_Calcs!B1455))^2)))</f>
        <v>62.804347286582455</v>
      </c>
      <c r="P1455">
        <f t="shared" ca="1" si="220"/>
        <v>51.287123729994846</v>
      </c>
    </row>
    <row r="1456" spans="1:16" x14ac:dyDescent="0.25">
      <c r="A1456">
        <f t="shared" ca="1" si="218"/>
        <v>129.56201151484404</v>
      </c>
      <c r="B1456">
        <f t="shared" ca="1" si="219"/>
        <v>-14.705244906600454</v>
      </c>
      <c r="C1456" s="6">
        <v>20135.9375</v>
      </c>
      <c r="D1456">
        <f t="shared" ca="1" si="224"/>
        <v>1.2</v>
      </c>
      <c r="E1456" s="1">
        <v>0.65</v>
      </c>
      <c r="F1456">
        <v>19.899999999999999</v>
      </c>
      <c r="G1456">
        <f t="shared" ca="1" si="221"/>
        <v>46.089820015575185</v>
      </c>
      <c r="H1456">
        <f t="shared" ca="1" si="225"/>
        <v>16.931624901149767</v>
      </c>
      <c r="I1456">
        <f ca="1">User_Model_Calcs!A1456-Sat_Data!$B$5</f>
        <v>19.562011514844045</v>
      </c>
      <c r="J1456">
        <f ca="1">(Earth_Data!$B$1/SQRT(1-Earth_Data!$B$2^2*SIN(RADIANS(User_Model_Calcs!B1456))^2))*COS(RADIANS(User_Model_Calcs!B1456))</f>
        <v>6170.5520333779696</v>
      </c>
      <c r="K1456">
        <f ca="1">((Earth_Data!$B$1*(1-Earth_Data!$B$2^2))/SQRT(1-Earth_Data!$B$2^2*SIN(RADIANS(User_Model_Calcs!B1456))^2))*SIN(RADIANS(User_Model_Calcs!B1456))</f>
        <v>-1608.5765579970555</v>
      </c>
      <c r="L1456">
        <f t="shared" ca="1" si="222"/>
        <v>-14.611026443607301</v>
      </c>
      <c r="M1456">
        <f t="shared" ca="1" si="223"/>
        <v>6376.772768380778</v>
      </c>
      <c r="N1456">
        <f ca="1">SQRT(User_Model_Calcs!M1456^2+Sat_Data!$B$3^2-2*User_Model_Calcs!M1456*Sat_Data!$B$3*COS(RADIANS(L1456))*COS(RADIANS(I1456)))</f>
        <v>36443.940385740512</v>
      </c>
      <c r="O1456">
        <f ca="1">DEGREES(ACOS(((Earth_Data!$B$1+Sat_Data!$B$2)/User_Model_Calcs!N1456)*SQRT(1-COS(RADIANS(User_Model_Calcs!I1456))^2*COS(RADIANS(User_Model_Calcs!B1456))^2)))</f>
        <v>61.570596739298985</v>
      </c>
      <c r="P1456">
        <f t="shared" ca="1" si="220"/>
        <v>54.45866040412389</v>
      </c>
    </row>
    <row r="1457" spans="1:16" x14ac:dyDescent="0.25">
      <c r="A1457">
        <f t="shared" ca="1" si="218"/>
        <v>126.72817503844777</v>
      </c>
      <c r="B1457">
        <f t="shared" ca="1" si="219"/>
        <v>-13.931127321655007</v>
      </c>
      <c r="C1457" s="6">
        <v>20135.9375</v>
      </c>
      <c r="D1457">
        <f t="shared" ca="1" si="224"/>
        <v>1.2</v>
      </c>
      <c r="E1457" s="1">
        <v>0.65</v>
      </c>
      <c r="F1457">
        <v>19.899999999999999</v>
      </c>
      <c r="G1457">
        <f t="shared" ca="1" si="221"/>
        <v>46.089820015575185</v>
      </c>
      <c r="H1457">
        <f t="shared" ca="1" si="225"/>
        <v>17.693623843760321</v>
      </c>
      <c r="I1457">
        <f ca="1">User_Model_Calcs!A1457-Sat_Data!$B$5</f>
        <v>16.728175038447773</v>
      </c>
      <c r="J1457">
        <f ca="1">(Earth_Data!$B$1/SQRT(1-Earth_Data!$B$2^2*SIN(RADIANS(User_Model_Calcs!B1457))^2))*COS(RADIANS(User_Model_Calcs!B1457))</f>
        <v>6191.733718296503</v>
      </c>
      <c r="K1457">
        <f ca="1">((Earth_Data!$B$1*(1-Earth_Data!$B$2^2))/SQRT(1-Earth_Data!$B$2^2*SIN(RADIANS(User_Model_Calcs!B1457))^2))*SIN(RADIANS(User_Model_Calcs!B1457))</f>
        <v>-1525.58758725998</v>
      </c>
      <c r="L1457">
        <f t="shared" ca="1" si="222"/>
        <v>-13.841462990099991</v>
      </c>
      <c r="M1457">
        <f t="shared" ca="1" si="223"/>
        <v>6376.910217706657</v>
      </c>
      <c r="N1457">
        <f ca="1">SQRT(User_Model_Calcs!M1457^2+Sat_Data!$B$3^2-2*User_Model_Calcs!M1457*Sat_Data!$B$3*COS(RADIANS(L1457))*COS(RADIANS(I1457)))</f>
        <v>36310.298308714744</v>
      </c>
      <c r="O1457">
        <f ca="1">DEGREES(ACOS(((Earth_Data!$B$1+Sat_Data!$B$2)/User_Model_Calcs!N1457)*SQRT(1-COS(RADIANS(User_Model_Calcs!I1457))^2*COS(RADIANS(User_Model_Calcs!B1457))^2)))</f>
        <v>64.643550730243476</v>
      </c>
      <c r="P1457">
        <f t="shared" ca="1" si="220"/>
        <v>51.303594401393525</v>
      </c>
    </row>
    <row r="1458" spans="1:16" x14ac:dyDescent="0.25">
      <c r="A1458">
        <f t="shared" ca="1" si="218"/>
        <v>129.90530304057683</v>
      </c>
      <c r="B1458">
        <f t="shared" ca="1" si="219"/>
        <v>-13.897119005914334</v>
      </c>
      <c r="C1458" s="6">
        <v>20135.9375</v>
      </c>
      <c r="D1458">
        <f t="shared" ca="1" si="224"/>
        <v>0.75</v>
      </c>
      <c r="E1458" s="1">
        <v>0.65</v>
      </c>
      <c r="F1458">
        <v>19.899999999999999</v>
      </c>
      <c r="G1458">
        <f t="shared" ca="1" si="221"/>
        <v>42.007420362456692</v>
      </c>
      <c r="H1458">
        <f t="shared" ca="1" si="225"/>
        <v>21.253770210596649</v>
      </c>
      <c r="I1458">
        <f ca="1">User_Model_Calcs!A1458-Sat_Data!$B$5</f>
        <v>19.905303040576825</v>
      </c>
      <c r="J1458">
        <f ca="1">(Earth_Data!$B$1/SQRT(1-Earth_Data!$B$2^2*SIN(RADIANS(User_Model_Calcs!B1458))^2))*COS(RADIANS(User_Model_Calcs!B1458))</f>
        <v>6192.6385079893234</v>
      </c>
      <c r="K1458">
        <f ca="1">((Earth_Data!$B$1*(1-Earth_Data!$B$2^2))/SQRT(1-Earth_Data!$B$2^2*SIN(RADIANS(User_Model_Calcs!B1458))^2))*SIN(RADIANS(User_Model_Calcs!B1458))</f>
        <v>-1521.9353625433894</v>
      </c>
      <c r="L1458">
        <f t="shared" ca="1" si="222"/>
        <v>-13.807656257401616</v>
      </c>
      <c r="M1458">
        <f t="shared" ca="1" si="223"/>
        <v>6376.9160993690602</v>
      </c>
      <c r="N1458">
        <f ca="1">SQRT(User_Model_Calcs!M1458^2+Sat_Data!$B$3^2-2*User_Model_Calcs!M1458*Sat_Data!$B$3*COS(RADIANS(L1458))*COS(RADIANS(I1458)))</f>
        <v>36434.380328409105</v>
      </c>
      <c r="O1458">
        <f ca="1">DEGREES(ACOS(((Earth_Data!$B$1+Sat_Data!$B$2)/User_Model_Calcs!N1458)*SQRT(1-COS(RADIANS(User_Model_Calcs!I1458))^2*COS(RADIANS(User_Model_Calcs!B1458))^2)))</f>
        <v>61.783489166481523</v>
      </c>
      <c r="P1458">
        <f t="shared" ca="1" si="220"/>
        <v>56.443843232421656</v>
      </c>
    </row>
    <row r="1459" spans="1:16" x14ac:dyDescent="0.25">
      <c r="A1459">
        <f t="shared" ca="1" si="218"/>
        <v>127.64626806118895</v>
      </c>
      <c r="B1459">
        <f t="shared" ca="1" si="219"/>
        <v>-15.527829070311999</v>
      </c>
      <c r="C1459" s="6">
        <v>20135.9375</v>
      </c>
      <c r="D1459">
        <f t="shared" ca="1" si="224"/>
        <v>0.75</v>
      </c>
      <c r="E1459" s="1">
        <v>0.65</v>
      </c>
      <c r="F1459">
        <v>19.899999999999999</v>
      </c>
      <c r="G1459">
        <f t="shared" ca="1" si="221"/>
        <v>42.007420362456692</v>
      </c>
      <c r="H1459">
        <f t="shared" ca="1" si="225"/>
        <v>22.034916753818791</v>
      </c>
      <c r="I1459">
        <f ca="1">User_Model_Calcs!A1459-Sat_Data!$B$5</f>
        <v>17.646268061188948</v>
      </c>
      <c r="J1459">
        <f ca="1">(Earth_Data!$B$1/SQRT(1-Earth_Data!$B$2^2*SIN(RADIANS(User_Model_Calcs!B1459))^2))*COS(RADIANS(User_Model_Calcs!B1459))</f>
        <v>6146.8160481177802</v>
      </c>
      <c r="K1459">
        <f ca="1">((Earth_Data!$B$1*(1-Earth_Data!$B$2^2))/SQRT(1-Earth_Data!$B$2^2*SIN(RADIANS(User_Model_Calcs!B1459))^2))*SIN(RADIANS(User_Model_Calcs!B1459))</f>
        <v>-1696.4451567720628</v>
      </c>
      <c r="L1459">
        <f t="shared" ca="1" si="222"/>
        <v>-15.428846150388809</v>
      </c>
      <c r="M1459">
        <f t="shared" ca="1" si="223"/>
        <v>6376.6193001725978</v>
      </c>
      <c r="N1459">
        <f ca="1">SQRT(User_Model_Calcs!M1459^2+Sat_Data!$B$3^2-2*User_Model_Calcs!M1459*Sat_Data!$B$3*COS(RADIANS(L1459))*COS(RADIANS(I1459)))</f>
        <v>36393.899436549924</v>
      </c>
      <c r="O1459">
        <f ca="1">DEGREES(ACOS(((Earth_Data!$B$1+Sat_Data!$B$2)/User_Model_Calcs!N1459)*SQRT(1-COS(RADIANS(User_Model_Calcs!I1459))^2*COS(RADIANS(User_Model_Calcs!B1459))^2)))</f>
        <v>62.676268889014338</v>
      </c>
      <c r="P1459">
        <f t="shared" ca="1" si="220"/>
        <v>49.917411139664225</v>
      </c>
    </row>
    <row r="1460" spans="1:16" x14ac:dyDescent="0.25">
      <c r="A1460">
        <f t="shared" ca="1" si="218"/>
        <v>127.69626194508872</v>
      </c>
      <c r="B1460">
        <f t="shared" ca="1" si="219"/>
        <v>-14.55985671871592</v>
      </c>
      <c r="C1460" s="6">
        <v>20135.9375</v>
      </c>
      <c r="D1460">
        <f t="shared" ca="1" si="224"/>
        <v>0.75</v>
      </c>
      <c r="E1460" s="1">
        <v>0.65</v>
      </c>
      <c r="F1460">
        <v>19.899999999999999</v>
      </c>
      <c r="G1460">
        <f t="shared" ca="1" si="221"/>
        <v>42.007420362456692</v>
      </c>
      <c r="H1460">
        <f t="shared" ca="1" si="225"/>
        <v>18.814949913828624</v>
      </c>
      <c r="I1460">
        <f ca="1">User_Model_Calcs!A1460-Sat_Data!$B$5</f>
        <v>17.696261945088722</v>
      </c>
      <c r="J1460">
        <f ca="1">(Earth_Data!$B$1/SQRT(1-Earth_Data!$B$2^2*SIN(RADIANS(User_Model_Calcs!B1460))^2))*COS(RADIANS(User_Model_Calcs!B1460))</f>
        <v>6174.6157910321281</v>
      </c>
      <c r="K1460">
        <f ca="1">((Earth_Data!$B$1*(1-Earth_Data!$B$2^2))/SQRT(1-Earth_Data!$B$2^2*SIN(RADIANS(User_Model_Calcs!B1460))^2))*SIN(RADIANS(User_Model_Calcs!B1460))</f>
        <v>-1593.0118083238656</v>
      </c>
      <c r="L1460">
        <f t="shared" ca="1" si="222"/>
        <v>-14.466488472283507</v>
      </c>
      <c r="M1460">
        <f t="shared" ca="1" si="223"/>
        <v>6376.7991020826894</v>
      </c>
      <c r="N1460">
        <f ca="1">SQRT(User_Model_Calcs!M1460^2+Sat_Data!$B$3^2-2*User_Model_Calcs!M1460*Sat_Data!$B$3*COS(RADIANS(L1460))*COS(RADIANS(I1460)))</f>
        <v>36365.122430881594</v>
      </c>
      <c r="O1460">
        <f ca="1">DEGREES(ACOS(((Earth_Data!$B$1+Sat_Data!$B$2)/User_Model_Calcs!N1460)*SQRT(1-COS(RADIANS(User_Model_Calcs!I1460))^2*COS(RADIANS(User_Model_Calcs!B1460))^2)))</f>
        <v>63.34002165910389</v>
      </c>
      <c r="P1460">
        <f t="shared" ca="1" si="220"/>
        <v>51.765761646339634</v>
      </c>
    </row>
    <row r="1461" spans="1:16" x14ac:dyDescent="0.25">
      <c r="A1461">
        <f t="shared" ca="1" si="218"/>
        <v>129.13311708480285</v>
      </c>
      <c r="B1461">
        <f t="shared" ca="1" si="219"/>
        <v>-16.159840312627395</v>
      </c>
      <c r="C1461" s="6">
        <v>20135.9375</v>
      </c>
      <c r="D1461">
        <f t="shared" ca="1" si="224"/>
        <v>0.75</v>
      </c>
      <c r="E1461" s="1">
        <v>0.65</v>
      </c>
      <c r="F1461">
        <v>19.899999999999999</v>
      </c>
      <c r="G1461">
        <f t="shared" ca="1" si="221"/>
        <v>42.007420362456692</v>
      </c>
      <c r="H1461">
        <f t="shared" ca="1" si="225"/>
        <v>17.072725356138161</v>
      </c>
      <c r="I1461">
        <f ca="1">User_Model_Calcs!A1461-Sat_Data!$B$5</f>
        <v>19.133117084802848</v>
      </c>
      <c r="J1461">
        <f ca="1">(Earth_Data!$B$1/SQRT(1-Earth_Data!$B$2^2*SIN(RADIANS(User_Model_Calcs!B1461))^2))*COS(RADIANS(User_Model_Calcs!B1461))</f>
        <v>6127.7223201962233</v>
      </c>
      <c r="K1461">
        <f ca="1">((Earth_Data!$B$1*(1-Earth_Data!$B$2^2))/SQRT(1-Earth_Data!$B$2^2*SIN(RADIANS(User_Model_Calcs!B1461))^2))*SIN(RADIANS(User_Model_Calcs!B1461))</f>
        <v>-1763.7244385533688</v>
      </c>
      <c r="L1461">
        <f t="shared" ca="1" si="222"/>
        <v>-16.057251501288658</v>
      </c>
      <c r="M1461">
        <f t="shared" ca="1" si="223"/>
        <v>6376.4962737055976</v>
      </c>
      <c r="N1461">
        <f ca="1">SQRT(User_Model_Calcs!M1461^2+Sat_Data!$B$3^2-2*User_Model_Calcs!M1461*Sat_Data!$B$3*COS(RADIANS(L1461))*COS(RADIANS(I1461)))</f>
        <v>36472.99071715973</v>
      </c>
      <c r="O1461">
        <f ca="1">DEGREES(ACOS(((Earth_Data!$B$1+Sat_Data!$B$2)/User_Model_Calcs!N1461)*SQRT(1-COS(RADIANS(User_Model_Calcs!I1461))^2*COS(RADIANS(User_Model_Calcs!B1461))^2)))</f>
        <v>60.93722207624247</v>
      </c>
      <c r="P1461">
        <f t="shared" ca="1" si="220"/>
        <v>51.26221653794066</v>
      </c>
    </row>
    <row r="1462" spans="1:16" x14ac:dyDescent="0.25">
      <c r="A1462">
        <f t="shared" ca="1" si="218"/>
        <v>125.22517654063135</v>
      </c>
      <c r="B1462">
        <f t="shared" ca="1" si="219"/>
        <v>-14.641180091718118</v>
      </c>
      <c r="C1462" s="6">
        <v>20135.9375</v>
      </c>
      <c r="D1462">
        <f t="shared" ca="1" si="224"/>
        <v>1.2</v>
      </c>
      <c r="E1462" s="1">
        <v>0.65</v>
      </c>
      <c r="F1462">
        <v>19.899999999999999</v>
      </c>
      <c r="G1462">
        <f t="shared" ca="1" si="221"/>
        <v>46.089820015575185</v>
      </c>
      <c r="H1462">
        <f t="shared" ca="1" si="225"/>
        <v>19.401777062039056</v>
      </c>
      <c r="I1462">
        <f ca="1">User_Model_Calcs!A1462-Sat_Data!$B$5</f>
        <v>15.225176540631352</v>
      </c>
      <c r="J1462">
        <f ca="1">(Earth_Data!$B$1/SQRT(1-Earth_Data!$B$2^2*SIN(RADIANS(User_Model_Calcs!B1462))^2))*COS(RADIANS(User_Model_Calcs!B1462))</f>
        <v>6172.3475880516216</v>
      </c>
      <c r="K1462">
        <f ca="1">((Earth_Data!$B$1*(1-Earth_Data!$B$2^2))/SQRT(1-Earth_Data!$B$2^2*SIN(RADIANS(User_Model_Calcs!B1462))^2))*SIN(RADIANS(User_Model_Calcs!B1462))</f>
        <v>-1601.7192506710562</v>
      </c>
      <c r="L1462">
        <f t="shared" ca="1" si="222"/>
        <v>-14.54733597862973</v>
      </c>
      <c r="M1462">
        <f t="shared" ca="1" si="223"/>
        <v>6376.7844016947065</v>
      </c>
      <c r="N1462">
        <f ca="1">SQRT(User_Model_Calcs!M1462^2+Sat_Data!$B$3^2-2*User_Model_Calcs!M1462*Sat_Data!$B$3*COS(RADIANS(L1462))*COS(RADIANS(I1462)))</f>
        <v>36280.072719332864</v>
      </c>
      <c r="O1462">
        <f ca="1">DEGREES(ACOS(((Earth_Data!$B$1+Sat_Data!$B$2)/User_Model_Calcs!N1462)*SQRT(1-COS(RADIANS(User_Model_Calcs!I1462))^2*COS(RADIANS(User_Model_Calcs!B1462))^2)))</f>
        <v>65.384594137182276</v>
      </c>
      <c r="P1462">
        <f t="shared" ca="1" si="220"/>
        <v>47.116649430408806</v>
      </c>
    </row>
    <row r="1463" spans="1:16" x14ac:dyDescent="0.25">
      <c r="A1463">
        <f t="shared" ca="1" si="218"/>
        <v>127.64205156264842</v>
      </c>
      <c r="B1463">
        <f t="shared" ca="1" si="219"/>
        <v>-13.754206321635568</v>
      </c>
      <c r="C1463" s="6">
        <v>20135.9375</v>
      </c>
      <c r="D1463">
        <f t="shared" ca="1" si="224"/>
        <v>0.75</v>
      </c>
      <c r="E1463" s="1">
        <v>0.65</v>
      </c>
      <c r="F1463">
        <v>19.899999999999999</v>
      </c>
      <c r="G1463">
        <f t="shared" ca="1" si="221"/>
        <v>42.007420362456692</v>
      </c>
      <c r="H1463">
        <f t="shared" ca="1" si="225"/>
        <v>20.032430375065353</v>
      </c>
      <c r="I1463">
        <f ca="1">User_Model_Calcs!A1463-Sat_Data!$B$5</f>
        <v>17.642051562648419</v>
      </c>
      <c r="J1463">
        <f ca="1">(Earth_Data!$B$1/SQRT(1-Earth_Data!$B$2^2*SIN(RADIANS(User_Model_Calcs!B1463))^2))*COS(RADIANS(User_Model_Calcs!B1463))</f>
        <v>6196.4169650601798</v>
      </c>
      <c r="K1463">
        <f ca="1">((Earth_Data!$B$1*(1-Earth_Data!$B$2^2))/SQRT(1-Earth_Data!$B$2^2*SIN(RADIANS(User_Model_Calcs!B1463))^2))*SIN(RADIANS(User_Model_Calcs!B1463))</f>
        <v>-1506.5819306527369</v>
      </c>
      <c r="L1463">
        <f t="shared" ca="1" si="222"/>
        <v>-13.665592045369948</v>
      </c>
      <c r="M1463">
        <f t="shared" ca="1" si="223"/>
        <v>6376.9406707805383</v>
      </c>
      <c r="N1463">
        <f ca="1">SQRT(User_Model_Calcs!M1463^2+Sat_Data!$B$3^2-2*User_Model_Calcs!M1463*Sat_Data!$B$3*COS(RADIANS(L1463))*COS(RADIANS(I1463)))</f>
        <v>36338.993024021889</v>
      </c>
      <c r="O1463">
        <f ca="1">DEGREES(ACOS(((Earth_Data!$B$1+Sat_Data!$B$2)/User_Model_Calcs!N1463)*SQRT(1-COS(RADIANS(User_Model_Calcs!I1463))^2*COS(RADIANS(User_Model_Calcs!B1463))^2)))</f>
        <v>63.956156599663075</v>
      </c>
      <c r="P1463">
        <f t="shared" ca="1" si="220"/>
        <v>53.218156245714958</v>
      </c>
    </row>
    <row r="1464" spans="1:16" x14ac:dyDescent="0.25">
      <c r="A1464">
        <f t="shared" ca="1" si="218"/>
        <v>126.04794957502878</v>
      </c>
      <c r="B1464">
        <f t="shared" ca="1" si="219"/>
        <v>-12.445890274377764</v>
      </c>
      <c r="C1464" s="6">
        <v>20135.9375</v>
      </c>
      <c r="D1464">
        <f t="shared" ca="1" si="224"/>
        <v>1.2</v>
      </c>
      <c r="E1464" s="1">
        <v>0.65</v>
      </c>
      <c r="F1464">
        <v>19.899999999999999</v>
      </c>
      <c r="G1464">
        <f t="shared" ca="1" si="221"/>
        <v>46.089820015575185</v>
      </c>
      <c r="H1464">
        <f t="shared" ca="1" si="225"/>
        <v>21.733586076836076</v>
      </c>
      <c r="I1464">
        <f ca="1">User_Model_Calcs!A1464-Sat_Data!$B$5</f>
        <v>16.047949575028781</v>
      </c>
      <c r="J1464">
        <f ca="1">(Earth_Data!$B$1/SQRT(1-Earth_Data!$B$2^2*SIN(RADIANS(User_Model_Calcs!B1464))^2))*COS(RADIANS(User_Model_Calcs!B1464))</f>
        <v>6229.2221044631233</v>
      </c>
      <c r="K1464">
        <f ca="1">((Earth_Data!$B$1*(1-Earth_Data!$B$2^2))/SQRT(1-Earth_Data!$B$2^2*SIN(RADIANS(User_Model_Calcs!B1464))^2))*SIN(RADIANS(User_Model_Calcs!B1464))</f>
        <v>-1365.6109040818947</v>
      </c>
      <c r="L1464">
        <f t="shared" ca="1" si="222"/>
        <v>-12.36514238919988</v>
      </c>
      <c r="M1464">
        <f t="shared" ca="1" si="223"/>
        <v>6377.1546294628415</v>
      </c>
      <c r="N1464">
        <f ca="1">SQRT(User_Model_Calcs!M1464^2+Sat_Data!$B$3^2-2*User_Model_Calcs!M1464*Sat_Data!$B$3*COS(RADIANS(L1464))*COS(RADIANS(I1464)))</f>
        <v>36244.362079927232</v>
      </c>
      <c r="O1464">
        <f ca="1">DEGREES(ACOS(((Earth_Data!$B$1+Sat_Data!$B$2)/User_Model_Calcs!N1464)*SQRT(1-COS(RADIANS(User_Model_Calcs!I1464))^2*COS(RADIANS(User_Model_Calcs!B1464))^2)))</f>
        <v>66.306563598126658</v>
      </c>
      <c r="P1464">
        <f t="shared" ca="1" si="220"/>
        <v>53.158280134721466</v>
      </c>
    </row>
    <row r="1465" spans="1:16" x14ac:dyDescent="0.25">
      <c r="A1465">
        <f t="shared" ca="1" si="218"/>
        <v>129.16929258070337</v>
      </c>
      <c r="B1465">
        <f t="shared" ca="1" si="219"/>
        <v>-13.238206197412442</v>
      </c>
      <c r="C1465" s="6">
        <v>20135.9375</v>
      </c>
      <c r="D1465">
        <f t="shared" ca="1" si="224"/>
        <v>0.75</v>
      </c>
      <c r="E1465" s="1">
        <v>0.65</v>
      </c>
      <c r="F1465">
        <v>19.899999999999999</v>
      </c>
      <c r="G1465">
        <f t="shared" ca="1" si="221"/>
        <v>42.007420362456692</v>
      </c>
      <c r="H1465">
        <f t="shared" ca="1" si="225"/>
        <v>19.887627462826941</v>
      </c>
      <c r="I1465">
        <f ca="1">User_Model_Calcs!A1465-Sat_Data!$B$5</f>
        <v>19.16929258070337</v>
      </c>
      <c r="J1465">
        <f ca="1">(Earth_Data!$B$1/SQRT(1-Earth_Data!$B$2^2*SIN(RADIANS(User_Model_Calcs!B1465))^2))*COS(RADIANS(User_Model_Calcs!B1465))</f>
        <v>6209.7400779016652</v>
      </c>
      <c r="K1465">
        <f ca="1">((Earth_Data!$B$1*(1-Earth_Data!$B$2^2))/SQRT(1-Earth_Data!$B$2^2*SIN(RADIANS(User_Model_Calcs!B1465))^2))*SIN(RADIANS(User_Model_Calcs!B1465))</f>
        <v>-1451.0709873542739</v>
      </c>
      <c r="L1465">
        <f t="shared" ca="1" si="222"/>
        <v>-13.152673452231614</v>
      </c>
      <c r="M1465">
        <f t="shared" ca="1" si="223"/>
        <v>6377.0274301934351</v>
      </c>
      <c r="N1465">
        <f ca="1">SQRT(User_Model_Calcs!M1465^2+Sat_Data!$B$3^2-2*User_Model_Calcs!M1465*Sat_Data!$B$3*COS(RADIANS(L1465))*COS(RADIANS(I1465)))</f>
        <v>36384.886165642871</v>
      </c>
      <c r="O1465">
        <f ca="1">DEGREES(ACOS(((Earth_Data!$B$1+Sat_Data!$B$2)/User_Model_Calcs!N1465)*SQRT(1-COS(RADIANS(User_Model_Calcs!I1465))^2*COS(RADIANS(User_Model_Calcs!B1465))^2)))</f>
        <v>62.892832692711536</v>
      </c>
      <c r="P1465">
        <f t="shared" ca="1" si="220"/>
        <v>56.625703664482643</v>
      </c>
    </row>
    <row r="1466" spans="1:16" x14ac:dyDescent="0.25">
      <c r="A1466">
        <f t="shared" ca="1" si="218"/>
        <v>127.13203329779985</v>
      </c>
      <c r="B1466">
        <f t="shared" ca="1" si="219"/>
        <v>-13.994949065867523</v>
      </c>
      <c r="C1466" s="6">
        <v>20135.9375</v>
      </c>
      <c r="D1466">
        <f t="shared" ca="1" si="224"/>
        <v>0.75</v>
      </c>
      <c r="E1466" s="1">
        <v>0.65</v>
      </c>
      <c r="F1466">
        <v>19.899999999999999</v>
      </c>
      <c r="G1466">
        <f t="shared" ca="1" si="221"/>
        <v>42.007420362456692</v>
      </c>
      <c r="H1466">
        <f t="shared" ca="1" si="225"/>
        <v>15.000434001178673</v>
      </c>
      <c r="I1466">
        <f ca="1">User_Model_Calcs!A1466-Sat_Data!$B$5</f>
        <v>17.13203329779985</v>
      </c>
      <c r="J1466">
        <f ca="1">(Earth_Data!$B$1/SQRT(1-Earth_Data!$B$2^2*SIN(RADIANS(User_Model_Calcs!B1466))^2))*COS(RADIANS(User_Model_Calcs!B1466))</f>
        <v>6190.0298861296833</v>
      </c>
      <c r="K1466">
        <f ca="1">((Earth_Data!$B$1*(1-Earth_Data!$B$2^2))/SQRT(1-Earth_Data!$B$2^2*SIN(RADIANS(User_Model_Calcs!B1466))^2))*SIN(RADIANS(User_Model_Calcs!B1466))</f>
        <v>-1532.4401140292964</v>
      </c>
      <c r="L1466">
        <f t="shared" ca="1" si="222"/>
        <v>-13.904906771536741</v>
      </c>
      <c r="M1466">
        <f t="shared" ca="1" si="223"/>
        <v>6376.8991441189337</v>
      </c>
      <c r="N1466">
        <f ca="1">SQRT(User_Model_Calcs!M1466^2+Sat_Data!$B$3^2-2*User_Model_Calcs!M1466*Sat_Data!$B$3*COS(RADIANS(L1466))*COS(RADIANS(I1466)))</f>
        <v>36326.941356364252</v>
      </c>
      <c r="O1466">
        <f ca="1">DEGREES(ACOS(((Earth_Data!$B$1+Sat_Data!$B$2)/User_Model_Calcs!N1466)*SQRT(1-COS(RADIANS(User_Model_Calcs!I1466))^2*COS(RADIANS(User_Model_Calcs!B1466))^2)))</f>
        <v>64.241809308521454</v>
      </c>
      <c r="P1466">
        <f t="shared" ca="1" si="220"/>
        <v>51.884383550686863</v>
      </c>
    </row>
    <row r="1467" spans="1:16" x14ac:dyDescent="0.25">
      <c r="A1467">
        <f t="shared" ref="A1467:A1479" ca="1" si="226">127.694974900286+(RAND()*5-2.5)</f>
        <v>128.06994486952308</v>
      </c>
      <c r="B1467">
        <f t="shared" ref="B1467:B1479" ca="1" si="227">-13.9715365993556+(RAND()*5-2.5)</f>
        <v>-15.918398943162476</v>
      </c>
      <c r="C1467" s="6">
        <v>20135.9375</v>
      </c>
      <c r="D1467">
        <f t="shared" ca="1" si="224"/>
        <v>1.2</v>
      </c>
      <c r="E1467" s="1">
        <v>0.65</v>
      </c>
      <c r="F1467">
        <v>19.899999999999999</v>
      </c>
      <c r="G1467">
        <f t="shared" ca="1" si="221"/>
        <v>46.089820015575185</v>
      </c>
      <c r="H1467">
        <f t="shared" ca="1" si="225"/>
        <v>22.820733242840699</v>
      </c>
      <c r="I1467">
        <f ca="1">User_Model_Calcs!A1467-Sat_Data!$B$5</f>
        <v>18.069944869523084</v>
      </c>
      <c r="J1467">
        <f ca="1">(Earth_Data!$B$1/SQRT(1-Earth_Data!$B$2^2*SIN(RADIANS(User_Model_Calcs!B1467))^2))*COS(RADIANS(User_Model_Calcs!B1467))</f>
        <v>6135.1042425526311</v>
      </c>
      <c r="K1467">
        <f ca="1">((Earth_Data!$B$1*(1-Earth_Data!$B$2^2))/SQRT(1-Earth_Data!$B$2^2*SIN(RADIANS(User_Model_Calcs!B1467))^2))*SIN(RADIANS(User_Model_Calcs!B1467))</f>
        <v>-1738.0467975585746</v>
      </c>
      <c r="L1467">
        <f t="shared" ca="1" si="222"/>
        <v>-15.817181907789729</v>
      </c>
      <c r="M1467">
        <f t="shared" ca="1" si="223"/>
        <v>6376.5437924859343</v>
      </c>
      <c r="N1467">
        <f ca="1">SQRT(User_Model_Calcs!M1467^2+Sat_Data!$B$3^2-2*User_Model_Calcs!M1467*Sat_Data!$B$3*COS(RADIANS(L1467))*COS(RADIANS(I1467)))</f>
        <v>36422.922686842045</v>
      </c>
      <c r="O1467">
        <f ca="1">DEGREES(ACOS(((Earth_Data!$B$1+Sat_Data!$B$2)/User_Model_Calcs!N1467)*SQRT(1-COS(RADIANS(User_Model_Calcs!I1467))^2*COS(RADIANS(User_Model_Calcs!B1467))^2)))</f>
        <v>62.025208579320243</v>
      </c>
      <c r="P1467">
        <f t="shared" ca="1" si="220"/>
        <v>49.949016937571308</v>
      </c>
    </row>
    <row r="1468" spans="1:16" x14ac:dyDescent="0.25">
      <c r="A1468">
        <f t="shared" ca="1" si="226"/>
        <v>129.81542120075196</v>
      </c>
      <c r="B1468">
        <f t="shared" ca="1" si="227"/>
        <v>-16.209093085397047</v>
      </c>
      <c r="C1468" s="6">
        <v>20135.9375</v>
      </c>
      <c r="D1468">
        <f t="shared" ca="1" si="224"/>
        <v>0.75</v>
      </c>
      <c r="E1468" s="1">
        <v>0.65</v>
      </c>
      <c r="F1468">
        <v>19.899999999999999</v>
      </c>
      <c r="G1468">
        <f t="shared" ca="1" si="221"/>
        <v>42.007420362456692</v>
      </c>
      <c r="H1468">
        <f t="shared" ca="1" si="225"/>
        <v>21.572691081452298</v>
      </c>
      <c r="I1468">
        <f ca="1">User_Model_Calcs!A1468-Sat_Data!$B$5</f>
        <v>19.815421200751956</v>
      </c>
      <c r="J1468">
        <f ca="1">(Earth_Data!$B$1/SQRT(1-Earth_Data!$B$2^2*SIN(RADIANS(User_Model_Calcs!B1468))^2))*COS(RADIANS(User_Model_Calcs!B1468))</f>
        <v>6126.2031420120229</v>
      </c>
      <c r="K1468">
        <f ca="1">((Earth_Data!$B$1*(1-Earth_Data!$B$2^2))/SQRT(1-Earth_Data!$B$2^2*SIN(RADIANS(User_Model_Calcs!B1468))^2))*SIN(RADIANS(User_Model_Calcs!B1468))</f>
        <v>-1768.9587804794169</v>
      </c>
      <c r="L1468">
        <f t="shared" ca="1" si="222"/>
        <v>-16.106225323064994</v>
      </c>
      <c r="M1468">
        <f t="shared" ca="1" si="223"/>
        <v>6376.4865015330506</v>
      </c>
      <c r="N1468">
        <f ca="1">SQRT(User_Model_Calcs!M1468^2+Sat_Data!$B$3^2-2*User_Model_Calcs!M1468*Sat_Data!$B$3*COS(RADIANS(L1468))*COS(RADIANS(I1468)))</f>
        <v>36502.752506613389</v>
      </c>
      <c r="O1468">
        <f ca="1">DEGREES(ACOS(((Earth_Data!$B$1+Sat_Data!$B$2)/User_Model_Calcs!N1468)*SQRT(1-COS(RADIANS(User_Model_Calcs!I1468))^2*COS(RADIANS(User_Model_Calcs!B1468))^2)))</f>
        <v>60.30906116231138</v>
      </c>
      <c r="P1468">
        <f t="shared" ca="1" si="220"/>
        <v>52.235176955711495</v>
      </c>
    </row>
    <row r="1469" spans="1:16" x14ac:dyDescent="0.25">
      <c r="A1469">
        <f t="shared" ca="1" si="226"/>
        <v>128.97983240337945</v>
      </c>
      <c r="B1469">
        <f t="shared" ca="1" si="227"/>
        <v>-14.523145650873614</v>
      </c>
      <c r="C1469" s="6">
        <v>20135.9375</v>
      </c>
      <c r="D1469">
        <f t="shared" ca="1" si="224"/>
        <v>3</v>
      </c>
      <c r="E1469" s="1">
        <v>0.65</v>
      </c>
      <c r="F1469">
        <v>19.899999999999999</v>
      </c>
      <c r="G1469">
        <f t="shared" ca="1" si="221"/>
        <v>54.048620189015942</v>
      </c>
      <c r="H1469">
        <f t="shared" ca="1" si="225"/>
        <v>16.716231415417852</v>
      </c>
      <c r="I1469">
        <f ca="1">User_Model_Calcs!A1469-Sat_Data!$B$5</f>
        <v>18.979832403379447</v>
      </c>
      <c r="J1469">
        <f ca="1">(Earth_Data!$B$1/SQRT(1-Earth_Data!$B$2^2*SIN(RADIANS(User_Model_Calcs!B1469))^2))*COS(RADIANS(User_Model_Calcs!B1469))</f>
        <v>6175.6356507600185</v>
      </c>
      <c r="K1469">
        <f ca="1">((Earth_Data!$B$1*(1-Earth_Data!$B$2^2))/SQRT(1-Earth_Data!$B$2^2*SIN(RADIANS(User_Model_Calcs!B1469))^2))*SIN(RADIANS(User_Model_Calcs!B1469))</f>
        <v>-1589.0800540805251</v>
      </c>
      <c r="L1469">
        <f t="shared" ca="1" si="222"/>
        <v>-14.429992465133537</v>
      </c>
      <c r="M1469">
        <f t="shared" ca="1" si="223"/>
        <v>6376.8057136167072</v>
      </c>
      <c r="N1469">
        <f ca="1">SQRT(User_Model_Calcs!M1469^2+Sat_Data!$B$3^2-2*User_Model_Calcs!M1469*Sat_Data!$B$3*COS(RADIANS(L1469))*COS(RADIANS(I1469)))</f>
        <v>36414.431855820359</v>
      </c>
      <c r="O1469">
        <f ca="1">DEGREES(ACOS(((Earth_Data!$B$1+Sat_Data!$B$2)/User_Model_Calcs!N1469)*SQRT(1-COS(RADIANS(User_Model_Calcs!I1469))^2*COS(RADIANS(User_Model_Calcs!B1469))^2)))</f>
        <v>62.221036155959361</v>
      </c>
      <c r="P1469">
        <f t="shared" ca="1" si="220"/>
        <v>53.903247285873455</v>
      </c>
    </row>
    <row r="1470" spans="1:16" x14ac:dyDescent="0.25">
      <c r="A1470">
        <f t="shared" ca="1" si="226"/>
        <v>125.63752995431948</v>
      </c>
      <c r="B1470">
        <f t="shared" ca="1" si="227"/>
        <v>-14.361735042947604</v>
      </c>
      <c r="C1470" s="6">
        <v>20135.9375</v>
      </c>
      <c r="D1470">
        <f t="shared" ca="1" si="224"/>
        <v>3</v>
      </c>
      <c r="E1470" s="1">
        <v>0.65</v>
      </c>
      <c r="F1470">
        <v>19.899999999999999</v>
      </c>
      <c r="G1470">
        <f t="shared" ca="1" si="221"/>
        <v>54.048620189015942</v>
      </c>
      <c r="H1470">
        <f t="shared" ca="1" si="225"/>
        <v>18.884328842603296</v>
      </c>
      <c r="I1470">
        <f ca="1">User_Model_Calcs!A1470-Sat_Data!$B$5</f>
        <v>15.637529954319476</v>
      </c>
      <c r="J1470">
        <f ca="1">(Earth_Data!$B$1/SQRT(1-Earth_Data!$B$2^2*SIN(RADIANS(User_Model_Calcs!B1470))^2))*COS(RADIANS(User_Model_Calcs!B1470))</f>
        <v>6180.0898191569513</v>
      </c>
      <c r="K1470">
        <f ca="1">((Earth_Data!$B$1*(1-Earth_Data!$B$2^2))/SQRT(1-Earth_Data!$B$2^2*SIN(RADIANS(User_Model_Calcs!B1470))^2))*SIN(RADIANS(User_Model_Calcs!B1470))</f>
        <v>-1571.7854069143334</v>
      </c>
      <c r="L1470">
        <f t="shared" ca="1" si="222"/>
        <v>-14.269529226688631</v>
      </c>
      <c r="M1470">
        <f t="shared" ca="1" si="223"/>
        <v>6376.834601762559</v>
      </c>
      <c r="N1470">
        <f ca="1">SQRT(User_Model_Calcs!M1470^2+Sat_Data!$B$3^2-2*User_Model_Calcs!M1470*Sat_Data!$B$3*COS(RADIANS(L1470))*COS(RADIANS(I1470)))</f>
        <v>36285.153262025662</v>
      </c>
      <c r="O1470">
        <f ca="1">DEGREES(ACOS(((Earth_Data!$B$1+Sat_Data!$B$2)/User_Model_Calcs!N1470)*SQRT(1-COS(RADIANS(User_Model_Calcs!I1470))^2*COS(RADIANS(User_Model_Calcs!B1470))^2)))</f>
        <v>65.259476620261097</v>
      </c>
      <c r="P1470">
        <f t="shared" ca="1" si="220"/>
        <v>48.454285205090336</v>
      </c>
    </row>
    <row r="1471" spans="1:16" x14ac:dyDescent="0.25">
      <c r="A1471">
        <f t="shared" ca="1" si="226"/>
        <v>129.98659659571371</v>
      </c>
      <c r="B1471">
        <f t="shared" ca="1" si="227"/>
        <v>-14.262743609841838</v>
      </c>
      <c r="C1471" s="6">
        <v>20135.9375</v>
      </c>
      <c r="D1471">
        <f t="shared" ca="1" si="224"/>
        <v>3</v>
      </c>
      <c r="E1471" s="1">
        <v>0.65</v>
      </c>
      <c r="F1471">
        <v>19.899999999999999</v>
      </c>
      <c r="G1471">
        <f t="shared" ca="1" si="221"/>
        <v>54.048620189015942</v>
      </c>
      <c r="H1471">
        <f t="shared" ca="1" si="225"/>
        <v>15.303097254040098</v>
      </c>
      <c r="I1471">
        <f ca="1">User_Model_Calcs!A1471-Sat_Data!$B$5</f>
        <v>19.986596595713706</v>
      </c>
      <c r="J1471">
        <f ca="1">(Earth_Data!$B$1/SQRT(1-Earth_Data!$B$2^2*SIN(RADIANS(User_Model_Calcs!B1471))^2))*COS(RADIANS(User_Model_Calcs!B1471))</f>
        <v>6182.7973748003524</v>
      </c>
      <c r="K1471">
        <f ca="1">((Earth_Data!$B$1*(1-Earth_Data!$B$2^2))/SQRT(1-Earth_Data!$B$2^2*SIN(RADIANS(User_Model_Calcs!B1471))^2))*SIN(RADIANS(User_Model_Calcs!B1471))</f>
        <v>-1561.1727153598347</v>
      </c>
      <c r="L1471">
        <f t="shared" ca="1" si="222"/>
        <v>-14.171120242569515</v>
      </c>
      <c r="M1471">
        <f t="shared" ca="1" si="223"/>
        <v>6376.8521721161242</v>
      </c>
      <c r="N1471">
        <f ca="1">SQRT(User_Model_Calcs!M1471^2+Sat_Data!$B$3^2-2*User_Model_Calcs!M1471*Sat_Data!$B$3*COS(RADIANS(L1471))*COS(RADIANS(I1471)))</f>
        <v>36448.53793624408</v>
      </c>
      <c r="O1471">
        <f ca="1">DEGREES(ACOS(((Earth_Data!$B$1+Sat_Data!$B$2)/User_Model_Calcs!N1471)*SQRT(1-COS(RADIANS(User_Model_Calcs!I1471))^2*COS(RADIANS(User_Model_Calcs!B1471))^2)))</f>
        <v>61.472890320887217</v>
      </c>
      <c r="P1471">
        <f t="shared" ca="1" si="220"/>
        <v>55.886841293612029</v>
      </c>
    </row>
    <row r="1472" spans="1:16" x14ac:dyDescent="0.25">
      <c r="A1472">
        <f t="shared" ca="1" si="226"/>
        <v>129.65276829994781</v>
      </c>
      <c r="B1472">
        <f t="shared" ca="1" si="227"/>
        <v>-13.191123318418635</v>
      </c>
      <c r="C1472" s="6">
        <v>20135.9375</v>
      </c>
      <c r="D1472">
        <f t="shared" ca="1" si="224"/>
        <v>1.2</v>
      </c>
      <c r="E1472" s="1">
        <v>0.65</v>
      </c>
      <c r="F1472">
        <v>19.899999999999999</v>
      </c>
      <c r="G1472">
        <f t="shared" ca="1" si="221"/>
        <v>46.089820015575185</v>
      </c>
      <c r="H1472">
        <f t="shared" ca="1" si="225"/>
        <v>17.107939755363368</v>
      </c>
      <c r="I1472">
        <f ca="1">User_Model_Calcs!A1472-Sat_Data!$B$5</f>
        <v>19.652768299947809</v>
      </c>
      <c r="J1472">
        <f ca="1">(Earth_Data!$B$1/SQRT(1-Earth_Data!$B$2^2*SIN(RADIANS(User_Model_Calcs!B1472))^2))*COS(RADIANS(User_Model_Calcs!B1472))</f>
        <v>6210.93083042117</v>
      </c>
      <c r="K1472">
        <f ca="1">((Earth_Data!$B$1*(1-Earth_Data!$B$2^2))/SQRT(1-Earth_Data!$B$2^2*SIN(RADIANS(User_Model_Calcs!B1472))^2))*SIN(RADIANS(User_Model_Calcs!B1472))</f>
        <v>-1446.0000264988466</v>
      </c>
      <c r="L1472">
        <f t="shared" ca="1" si="222"/>
        <v>-13.105873134324302</v>
      </c>
      <c r="M1472">
        <f t="shared" ca="1" si="223"/>
        <v>6377.0351933254115</v>
      </c>
      <c r="N1472">
        <f ca="1">SQRT(User_Model_Calcs!M1472^2+Sat_Data!$B$3^2-2*User_Model_Calcs!M1472*Sat_Data!$B$3*COS(RADIANS(L1472))*COS(RADIANS(I1472)))</f>
        <v>36403.763652010151</v>
      </c>
      <c r="O1472">
        <f ca="1">DEGREES(ACOS(((Earth_Data!$B$1+Sat_Data!$B$2)/User_Model_Calcs!N1472)*SQRT(1-COS(RADIANS(User_Model_Calcs!I1472))^2*COS(RADIANS(User_Model_Calcs!B1472))^2)))</f>
        <v>62.466109967291274</v>
      </c>
      <c r="P1472">
        <f t="shared" ca="1" si="220"/>
        <v>57.421533413315025</v>
      </c>
    </row>
    <row r="1473" spans="1:16" x14ac:dyDescent="0.25">
      <c r="A1473">
        <f t="shared" ca="1" si="226"/>
        <v>127.86584819497492</v>
      </c>
      <c r="B1473">
        <f t="shared" ca="1" si="227"/>
        <v>-15.62649899039689</v>
      </c>
      <c r="C1473" s="6">
        <v>20135.9375</v>
      </c>
      <c r="D1473">
        <f t="shared" ca="1" si="224"/>
        <v>0.75</v>
      </c>
      <c r="E1473" s="1">
        <v>0.65</v>
      </c>
      <c r="F1473">
        <v>19.899999999999999</v>
      </c>
      <c r="G1473">
        <f t="shared" ca="1" si="221"/>
        <v>42.007420362456692</v>
      </c>
      <c r="H1473">
        <f t="shared" ca="1" si="225"/>
        <v>22.31739822077509</v>
      </c>
      <c r="I1473">
        <f ca="1">User_Model_Calcs!A1473-Sat_Data!$B$5</f>
        <v>17.865848194974916</v>
      </c>
      <c r="J1473">
        <f ca="1">(Earth_Data!$B$1/SQRT(1-Earth_Data!$B$2^2*SIN(RADIANS(User_Model_Calcs!B1473))^2))*COS(RADIANS(User_Model_Calcs!B1473))</f>
        <v>6143.8841024372741</v>
      </c>
      <c r="K1473">
        <f ca="1">((Earth_Data!$B$1*(1-Earth_Data!$B$2^2))/SQRT(1-Earth_Data!$B$2^2*SIN(RADIANS(User_Model_Calcs!B1473))^2))*SIN(RADIANS(User_Model_Calcs!B1473))</f>
        <v>-1706.9623879700939</v>
      </c>
      <c r="L1473">
        <f t="shared" ca="1" si="222"/>
        <v>-15.526949926206321</v>
      </c>
      <c r="M1473">
        <f t="shared" ca="1" si="223"/>
        <v>6376.6003840703415</v>
      </c>
      <c r="N1473">
        <f ca="1">SQRT(User_Model_Calcs!M1473^2+Sat_Data!$B$3^2-2*User_Model_Calcs!M1473*Sat_Data!$B$3*COS(RADIANS(L1473))*COS(RADIANS(I1473)))</f>
        <v>36405.450389399732</v>
      </c>
      <c r="O1473">
        <f ca="1">DEGREES(ACOS(((Earth_Data!$B$1+Sat_Data!$B$2)/User_Model_Calcs!N1473)*SQRT(1-COS(RADIANS(User_Model_Calcs!I1473))^2*COS(RADIANS(User_Model_Calcs!B1473))^2)))</f>
        <v>62.415707138384349</v>
      </c>
      <c r="P1473">
        <f t="shared" ca="1" si="220"/>
        <v>50.115386089321653</v>
      </c>
    </row>
    <row r="1474" spans="1:16" x14ac:dyDescent="0.25">
      <c r="A1474">
        <f t="shared" ca="1" si="226"/>
        <v>126.12077932615304</v>
      </c>
      <c r="B1474">
        <f t="shared" ca="1" si="227"/>
        <v>-13.314780223439808</v>
      </c>
      <c r="C1474" s="6">
        <v>20135.9375</v>
      </c>
      <c r="D1474">
        <f t="shared" ca="1" si="224"/>
        <v>3</v>
      </c>
      <c r="E1474" s="1">
        <v>0.65</v>
      </c>
      <c r="F1474">
        <v>19.899999999999999</v>
      </c>
      <c r="G1474">
        <f t="shared" ca="1" si="221"/>
        <v>54.048620189015942</v>
      </c>
      <c r="H1474">
        <f t="shared" ca="1" si="225"/>
        <v>18.494601639293393</v>
      </c>
      <c r="I1474">
        <f ca="1">User_Model_Calcs!A1474-Sat_Data!$B$5</f>
        <v>16.120779326153041</v>
      </c>
      <c r="J1474">
        <f ca="1">(Earth_Data!$B$1/SQRT(1-Earth_Data!$B$2^2*SIN(RADIANS(User_Model_Calcs!B1474))^2))*COS(RADIANS(User_Model_Calcs!B1474))</f>
        <v>6207.7945697944133</v>
      </c>
      <c r="K1474">
        <f ca="1">((Earth_Data!$B$1*(1-Earth_Data!$B$2^2))/SQRT(1-Earth_Data!$B$2^2*SIN(RADIANS(User_Model_Calcs!B1474))^2))*SIN(RADIANS(User_Model_Calcs!B1474))</f>
        <v>-1459.3161740576274</v>
      </c>
      <c r="L1474">
        <f t="shared" ca="1" si="222"/>
        <v>-13.228788419647449</v>
      </c>
      <c r="M1474">
        <f t="shared" ca="1" si="223"/>
        <v>6377.0147496015088</v>
      </c>
      <c r="N1474">
        <f ca="1">SQRT(User_Model_Calcs!M1474^2+Sat_Data!$B$3^2-2*User_Model_Calcs!M1474*Sat_Data!$B$3*COS(RADIANS(L1474))*COS(RADIANS(I1474)))</f>
        <v>36270.826938500715</v>
      </c>
      <c r="O1474">
        <f ca="1">DEGREES(ACOS(((Earth_Data!$B$1+Sat_Data!$B$2)/User_Model_Calcs!N1474)*SQRT(1-COS(RADIANS(User_Model_Calcs!I1474))^2*COS(RADIANS(User_Model_Calcs!B1474))^2)))</f>
        <v>65.624480240787392</v>
      </c>
      <c r="P1474">
        <f t="shared" ref="P1474:P1537" ca="1" si="228">DEGREES(ASIN(SIN(RADIANS(ABS(I1474)))/(SIN(ACOS(COS(RADIANS(I1474))*COS(RADIANS(B1474)))))))</f>
        <v>51.451776124276861</v>
      </c>
    </row>
    <row r="1475" spans="1:16" x14ac:dyDescent="0.25">
      <c r="A1475">
        <f t="shared" ca="1" si="226"/>
        <v>127.71061221737411</v>
      </c>
      <c r="B1475">
        <f t="shared" ca="1" si="227"/>
        <v>-12.067204033631441</v>
      </c>
      <c r="C1475" s="6">
        <v>20135.9375</v>
      </c>
      <c r="D1475">
        <f t="shared" ca="1" si="224"/>
        <v>1.2</v>
      </c>
      <c r="E1475" s="1">
        <v>0.65</v>
      </c>
      <c r="F1475">
        <v>19.899999999999999</v>
      </c>
      <c r="G1475">
        <f t="shared" ref="G1475:G1538" ca="1" si="229">20.4+20*LOG(F1475)+20*LOG(D1475)+10*LOG(E1475)</f>
        <v>46.089820015575185</v>
      </c>
      <c r="H1475">
        <f t="shared" ca="1" si="225"/>
        <v>18.376173816209107</v>
      </c>
      <c r="I1475">
        <f ca="1">User_Model_Calcs!A1475-Sat_Data!$B$5</f>
        <v>17.710612217374106</v>
      </c>
      <c r="J1475">
        <f ca="1">(Earth_Data!$B$1/SQRT(1-Earth_Data!$B$2^2*SIN(RADIANS(User_Model_Calcs!B1475))^2))*COS(RADIANS(User_Model_Calcs!B1475))</f>
        <v>6238.1152988105932</v>
      </c>
      <c r="K1475">
        <f ca="1">((Earth_Data!$B$1*(1-Earth_Data!$B$2^2))/SQRT(1-Earth_Data!$B$2^2*SIN(RADIANS(User_Model_Calcs!B1475))^2))*SIN(RADIANS(User_Model_Calcs!B1475))</f>
        <v>-1324.6738984501819</v>
      </c>
      <c r="L1475">
        <f t="shared" ref="L1475:L1538" ca="1" si="230">DEGREES(ATAN((K1475/J1475)))</f>
        <v>-11.988764905515955</v>
      </c>
      <c r="M1475">
        <f t="shared" ref="M1475:M1538" ca="1" si="231">SQRT(J1475^2+K1475^2)</f>
        <v>6377.2128252466209</v>
      </c>
      <c r="N1475">
        <f ca="1">SQRT(User_Model_Calcs!M1475^2+Sat_Data!$B$3^2-2*User_Model_Calcs!M1475*Sat_Data!$B$3*COS(RADIANS(L1475))*COS(RADIANS(I1475)))</f>
        <v>36295.5375935099</v>
      </c>
      <c r="O1475">
        <f ca="1">DEGREES(ACOS(((Earth_Data!$B$1+Sat_Data!$B$2)/User_Model_Calcs!N1475)*SQRT(1-COS(RADIANS(User_Model_Calcs!I1475))^2*COS(RADIANS(User_Model_Calcs!B1475))^2)))</f>
        <v>65.01447427868473</v>
      </c>
      <c r="P1475">
        <f t="shared" ca="1" si="228"/>
        <v>56.789265126148536</v>
      </c>
    </row>
    <row r="1476" spans="1:16" x14ac:dyDescent="0.25">
      <c r="A1476">
        <f t="shared" ca="1" si="226"/>
        <v>126.34212803523755</v>
      </c>
      <c r="B1476">
        <f t="shared" ca="1" si="227"/>
        <v>-15.140689435963937</v>
      </c>
      <c r="C1476" s="6">
        <v>20135.9375</v>
      </c>
      <c r="D1476">
        <f t="shared" ca="1" si="224"/>
        <v>3</v>
      </c>
      <c r="E1476" s="1">
        <v>0.65</v>
      </c>
      <c r="F1476">
        <v>19.899999999999999</v>
      </c>
      <c r="G1476">
        <f t="shared" ca="1" si="229"/>
        <v>54.048620189015942</v>
      </c>
      <c r="H1476">
        <f t="shared" ca="1" si="225"/>
        <v>18.727864867340763</v>
      </c>
      <c r="I1476">
        <f ca="1">User_Model_Calcs!A1476-Sat_Data!$B$5</f>
        <v>16.34212803523755</v>
      </c>
      <c r="J1476">
        <f ca="1">(Earth_Data!$B$1/SQRT(1-Earth_Data!$B$2^2*SIN(RADIANS(User_Model_Calcs!B1476))^2))*COS(RADIANS(User_Model_Calcs!B1476))</f>
        <v>6158.144467510846</v>
      </c>
      <c r="K1476">
        <f ca="1">((Earth_Data!$B$1*(1-Earth_Data!$B$2^2))/SQRT(1-Earth_Data!$B$2^2*SIN(RADIANS(User_Model_Calcs!B1476))^2))*SIN(RADIANS(User_Model_Calcs!B1476))</f>
        <v>-1655.1325032149068</v>
      </c>
      <c r="L1476">
        <f t="shared" ca="1" si="230"/>
        <v>-15.043939011270323</v>
      </c>
      <c r="M1476">
        <f t="shared" ca="1" si="231"/>
        <v>6376.6924722721951</v>
      </c>
      <c r="N1476">
        <f ca="1">SQRT(User_Model_Calcs!M1476^2+Sat_Data!$B$3^2-2*User_Model_Calcs!M1476*Sat_Data!$B$3*COS(RADIANS(L1476))*COS(RADIANS(I1476)))</f>
        <v>36333.893573588917</v>
      </c>
      <c r="O1476">
        <f ca="1">DEGREES(ACOS(((Earth_Data!$B$1+Sat_Data!$B$2)/User_Model_Calcs!N1476)*SQRT(1-COS(RADIANS(User_Model_Calcs!I1476))^2*COS(RADIANS(User_Model_Calcs!B1476))^2)))</f>
        <v>64.069536139700929</v>
      </c>
      <c r="P1476">
        <f t="shared" ca="1" si="228"/>
        <v>48.306353213340437</v>
      </c>
    </row>
    <row r="1477" spans="1:16" x14ac:dyDescent="0.25">
      <c r="A1477">
        <f t="shared" ca="1" si="226"/>
        <v>125.65651338087682</v>
      </c>
      <c r="B1477">
        <f t="shared" ca="1" si="227"/>
        <v>-12.260443524707821</v>
      </c>
      <c r="C1477" s="6">
        <v>20135.9375</v>
      </c>
      <c r="D1477">
        <f t="shared" ca="1" si="224"/>
        <v>1.2</v>
      </c>
      <c r="E1477" s="1">
        <v>0.65</v>
      </c>
      <c r="F1477">
        <v>19.899999999999999</v>
      </c>
      <c r="G1477">
        <f t="shared" ca="1" si="229"/>
        <v>46.089820015575185</v>
      </c>
      <c r="H1477">
        <f t="shared" ca="1" si="225"/>
        <v>16.119853277775068</v>
      </c>
      <c r="I1477">
        <f ca="1">User_Model_Calcs!A1477-Sat_Data!$B$5</f>
        <v>15.656513380876817</v>
      </c>
      <c r="J1477">
        <f ca="1">(Earth_Data!$B$1/SQRT(1-Earth_Data!$B$2^2*SIN(RADIANS(User_Model_Calcs!B1477))^2))*COS(RADIANS(User_Model_Calcs!B1477))</f>
        <v>6233.6110348536986</v>
      </c>
      <c r="K1477">
        <f ca="1">((Earth_Data!$B$1*(1-Earth_Data!$B$2^2))/SQRT(1-Earth_Data!$B$2^2*SIN(RADIANS(User_Model_Calcs!B1477))^2))*SIN(RADIANS(User_Model_Calcs!B1477))</f>
        <v>-1345.5708134705185</v>
      </c>
      <c r="L1477">
        <f t="shared" ca="1" si="230"/>
        <v>-12.180824540790047</v>
      </c>
      <c r="M1477">
        <f t="shared" ca="1" si="231"/>
        <v>6377.1833396816737</v>
      </c>
      <c r="N1477">
        <f ca="1">SQRT(User_Model_Calcs!M1477^2+Sat_Data!$B$3^2-2*User_Model_Calcs!M1477*Sat_Data!$B$3*COS(RADIANS(L1477))*COS(RADIANS(I1477)))</f>
        <v>36225.922676465118</v>
      </c>
      <c r="O1477">
        <f ca="1">DEGREES(ACOS(((Earth_Data!$B$1+Sat_Data!$B$2)/User_Model_Calcs!N1477)*SQRT(1-COS(RADIANS(User_Model_Calcs!I1477))^2*COS(RADIANS(User_Model_Calcs!B1477))^2)))</f>
        <v>66.790926917360849</v>
      </c>
      <c r="P1477">
        <f t="shared" ca="1" si="228"/>
        <v>52.84926927307307</v>
      </c>
    </row>
    <row r="1478" spans="1:16" x14ac:dyDescent="0.25">
      <c r="A1478">
        <f t="shared" ca="1" si="226"/>
        <v>126.47741562323861</v>
      </c>
      <c r="B1478">
        <f t="shared" ca="1" si="227"/>
        <v>-15.38293488487961</v>
      </c>
      <c r="C1478" s="6">
        <v>20135.9375</v>
      </c>
      <c r="D1478">
        <f t="shared" ca="1" si="224"/>
        <v>3</v>
      </c>
      <c r="E1478" s="1">
        <v>0.65</v>
      </c>
      <c r="F1478">
        <v>19.899999999999999</v>
      </c>
      <c r="G1478">
        <f t="shared" ca="1" si="229"/>
        <v>54.048620189015942</v>
      </c>
      <c r="H1478">
        <f t="shared" ca="1" si="225"/>
        <v>18.268532449602112</v>
      </c>
      <c r="I1478">
        <f ca="1">User_Model_Calcs!A1478-Sat_Data!$B$5</f>
        <v>16.477415623238613</v>
      </c>
      <c r="J1478">
        <f ca="1">(Earth_Data!$B$1/SQRT(1-Earth_Data!$B$2^2*SIN(RADIANS(User_Model_Calcs!B1478))^2))*COS(RADIANS(User_Model_Calcs!B1478))</f>
        <v>6151.0886492313384</v>
      </c>
      <c r="K1478">
        <f ca="1">((Earth_Data!$B$1*(1-Earth_Data!$B$2^2))/SQRT(1-Earth_Data!$B$2^2*SIN(RADIANS(User_Model_Calcs!B1478))^2))*SIN(RADIANS(User_Model_Calcs!B1478))</f>
        <v>-1680.991934950049</v>
      </c>
      <c r="L1478">
        <f t="shared" ca="1" si="230"/>
        <v>-15.28478544093003</v>
      </c>
      <c r="M1478">
        <f t="shared" ca="1" si="231"/>
        <v>6376.6468818705744</v>
      </c>
      <c r="N1478">
        <f ca="1">SQRT(User_Model_Calcs!M1478^2+Sat_Data!$B$3^2-2*User_Model_Calcs!M1478*Sat_Data!$B$3*COS(RADIANS(L1478))*COS(RADIANS(I1478)))</f>
        <v>36346.502104677878</v>
      </c>
      <c r="O1478">
        <f ca="1">DEGREES(ACOS(((Earth_Data!$B$1+Sat_Data!$B$2)/User_Model_Calcs!N1478)*SQRT(1-COS(RADIANS(User_Model_Calcs!I1478))^2*COS(RADIANS(User_Model_Calcs!B1478))^2)))</f>
        <v>63.769943096671362</v>
      </c>
      <c r="P1478">
        <f t="shared" ca="1" si="228"/>
        <v>48.113261863779506</v>
      </c>
    </row>
    <row r="1479" spans="1:16" x14ac:dyDescent="0.25">
      <c r="A1479">
        <f t="shared" ca="1" si="226"/>
        <v>129.6734072045511</v>
      </c>
      <c r="B1479">
        <f t="shared" ca="1" si="227"/>
        <v>-12.33705847766096</v>
      </c>
      <c r="C1479" s="6">
        <v>20135.9375</v>
      </c>
      <c r="D1479">
        <f t="shared" ca="1" si="224"/>
        <v>3</v>
      </c>
      <c r="E1479" s="1">
        <v>0.65</v>
      </c>
      <c r="F1479">
        <v>19.899999999999999</v>
      </c>
      <c r="G1479">
        <f t="shared" ca="1" si="229"/>
        <v>54.048620189015942</v>
      </c>
      <c r="H1479">
        <f t="shared" ca="1" si="225"/>
        <v>14.67869820300688</v>
      </c>
      <c r="I1479">
        <f ca="1">User_Model_Calcs!A1479-Sat_Data!$B$5</f>
        <v>19.673407204551097</v>
      </c>
      <c r="J1479">
        <f ca="1">(Earth_Data!$B$1/SQRT(1-Earth_Data!$B$2^2*SIN(RADIANS(User_Model_Calcs!B1479))^2))*COS(RADIANS(User_Model_Calcs!B1479))</f>
        <v>6231.8056749376874</v>
      </c>
      <c r="K1479">
        <f ca="1">((Earth_Data!$B$1*(1-Earth_Data!$B$2^2))/SQRT(1-Earth_Data!$B$2^2*SIN(RADIANS(User_Model_Calcs!B1479))^2))*SIN(RADIANS(User_Model_Calcs!B1479))</f>
        <v>-1353.8518089685526</v>
      </c>
      <c r="L1479">
        <f t="shared" ca="1" si="230"/>
        <v>-12.256972699176901</v>
      </c>
      <c r="M1479">
        <f t="shared" ca="1" si="231"/>
        <v>6377.1715274746211</v>
      </c>
      <c r="N1479">
        <f ca="1">SQRT(User_Model_Calcs!M1479^2+Sat_Data!$B$3^2-2*User_Model_Calcs!M1479*Sat_Data!$B$3*COS(RADIANS(L1479))*COS(RADIANS(I1479)))</f>
        <v>36381.886257202124</v>
      </c>
      <c r="O1479">
        <f ca="1">DEGREES(ACOS(((Earth_Data!$B$1+Sat_Data!$B$2)/User_Model_Calcs!N1479)*SQRT(1-COS(RADIANS(User_Model_Calcs!I1479))^2*COS(RADIANS(User_Model_Calcs!B1479))^2)))</f>
        <v>62.965530779482073</v>
      </c>
      <c r="P1479">
        <f t="shared" ca="1" si="228"/>
        <v>59.137061481423892</v>
      </c>
    </row>
    <row r="1480" spans="1:16" x14ac:dyDescent="0.25">
      <c r="A1480">
        <f ca="1">127.694974900286+(RAND()*10-5)</f>
        <v>128.1373557662703</v>
      </c>
      <c r="B1480">
        <f ca="1">-13.9715365993556+(RAND()*10-5)</f>
        <v>-15.936346413902852</v>
      </c>
      <c r="C1480" s="6">
        <v>20135.9375</v>
      </c>
      <c r="D1480">
        <f t="shared" ca="1" si="224"/>
        <v>3</v>
      </c>
      <c r="E1480" s="1">
        <v>0.65</v>
      </c>
      <c r="F1480">
        <v>19.899999999999999</v>
      </c>
      <c r="G1480">
        <f t="shared" ca="1" si="229"/>
        <v>54.048620189015942</v>
      </c>
      <c r="H1480">
        <f t="shared" ca="1" si="225"/>
        <v>19.161779198375399</v>
      </c>
      <c r="I1480">
        <f ca="1">User_Model_Calcs!A1480-Sat_Data!$B$5</f>
        <v>18.137355766270304</v>
      </c>
      <c r="J1480">
        <f ca="1">(Earth_Data!$B$1/SQRT(1-Earth_Data!$B$2^2*SIN(RADIANS(User_Model_Calcs!B1480))^2))*COS(RADIANS(User_Model_Calcs!B1480))</f>
        <v>6134.5592386307762</v>
      </c>
      <c r="K1480">
        <f ca="1">((Earth_Data!$B$1*(1-Earth_Data!$B$2^2))/SQRT(1-Earth_Data!$B$2^2*SIN(RADIANS(User_Model_Calcs!B1480))^2))*SIN(RADIANS(User_Model_Calcs!B1480))</f>
        <v>-1739.9565853542858</v>
      </c>
      <c r="L1480">
        <f t="shared" ca="1" si="230"/>
        <v>-15.835027161547176</v>
      </c>
      <c r="M1480">
        <f t="shared" ca="1" si="231"/>
        <v>6376.5402822524347</v>
      </c>
      <c r="N1480">
        <f ca="1">SQRT(User_Model_Calcs!M1480^2+Sat_Data!$B$3^2-2*User_Model_Calcs!M1480*Sat_Data!$B$3*COS(RADIANS(L1480))*COS(RADIANS(I1480)))</f>
        <v>36426.118009803395</v>
      </c>
      <c r="O1480">
        <f ca="1">DEGREES(ACOS(((Earth_Data!$B$1+Sat_Data!$B$2)/User_Model_Calcs!N1480)*SQRT(1-COS(RADIANS(User_Model_Calcs!I1480))^2*COS(RADIANS(User_Model_Calcs!B1480))^2)))</f>
        <v>61.954553172301502</v>
      </c>
      <c r="P1480">
        <f t="shared" ca="1" si="228"/>
        <v>50.030439381662312</v>
      </c>
    </row>
    <row r="1481" spans="1:16" x14ac:dyDescent="0.25">
      <c r="A1481">
        <f t="shared" ref="A1481:A1501" ca="1" si="232">127.694974900286+(RAND()*10-5)</f>
        <v>132.51156841529249</v>
      </c>
      <c r="B1481">
        <f t="shared" ref="B1481:B1501" ca="1" si="233">-13.9715365993556+(RAND()*10-5)</f>
        <v>-13.847340418508361</v>
      </c>
      <c r="C1481" s="6">
        <v>20135.9375</v>
      </c>
      <c r="D1481">
        <f t="shared" ca="1" si="224"/>
        <v>3</v>
      </c>
      <c r="E1481" s="1">
        <v>0.65</v>
      </c>
      <c r="F1481">
        <v>19.899999999999999</v>
      </c>
      <c r="G1481">
        <f t="shared" ca="1" si="229"/>
        <v>54.048620189015942</v>
      </c>
      <c r="H1481">
        <f t="shared" ca="1" si="225"/>
        <v>20.903714068490167</v>
      </c>
      <c r="I1481">
        <f ca="1">User_Model_Calcs!A1481-Sat_Data!$B$5</f>
        <v>22.511568415292487</v>
      </c>
      <c r="J1481">
        <f ca="1">(Earth_Data!$B$1/SQRT(1-Earth_Data!$B$2^2*SIN(RADIANS(User_Model_Calcs!B1481))^2))*COS(RADIANS(User_Model_Calcs!B1481))</f>
        <v>6193.9589513912797</v>
      </c>
      <c r="K1481">
        <f ca="1">((Earth_Data!$B$1*(1-Earth_Data!$B$2^2))/SQRT(1-Earth_Data!$B$2^2*SIN(RADIANS(User_Model_Calcs!B1481))^2))*SIN(RADIANS(User_Model_Calcs!B1481))</f>
        <v>-1516.5885865929522</v>
      </c>
      <c r="L1481">
        <f t="shared" ca="1" si="230"/>
        <v>-13.758172955971776</v>
      </c>
      <c r="M1481">
        <f t="shared" ca="1" si="231"/>
        <v>6376.9246845563548</v>
      </c>
      <c r="N1481">
        <f ca="1">SQRT(User_Model_Calcs!M1481^2+Sat_Data!$B$3^2-2*User_Model_Calcs!M1481*Sat_Data!$B$3*COS(RADIANS(L1481))*COS(RADIANS(I1481)))</f>
        <v>36550.704859980164</v>
      </c>
      <c r="O1481">
        <f ca="1">DEGREES(ACOS(((Earth_Data!$B$1+Sat_Data!$B$2)/User_Model_Calcs!N1481)*SQRT(1-COS(RADIANS(User_Model_Calcs!I1481))^2*COS(RADIANS(User_Model_Calcs!B1481))^2)))</f>
        <v>59.334451525754176</v>
      </c>
      <c r="P1481">
        <f t="shared" ca="1" si="228"/>
        <v>59.99451776053283</v>
      </c>
    </row>
    <row r="1482" spans="1:16" x14ac:dyDescent="0.25">
      <c r="A1482">
        <f t="shared" ca="1" si="232"/>
        <v>127.70873437532336</v>
      </c>
      <c r="B1482">
        <f t="shared" ca="1" si="233"/>
        <v>-12.969587388205426</v>
      </c>
      <c r="C1482" s="6">
        <v>20135.9375</v>
      </c>
      <c r="D1482">
        <f t="shared" ca="1" si="224"/>
        <v>3</v>
      </c>
      <c r="E1482" s="1">
        <v>0.65</v>
      </c>
      <c r="F1482">
        <v>19.899999999999999</v>
      </c>
      <c r="G1482">
        <f t="shared" ca="1" si="229"/>
        <v>54.048620189015942</v>
      </c>
      <c r="H1482">
        <f t="shared" ca="1" si="225"/>
        <v>20.737483820527331</v>
      </c>
      <c r="I1482">
        <f ca="1">User_Model_Calcs!A1482-Sat_Data!$B$5</f>
        <v>17.70873437532336</v>
      </c>
      <c r="J1482">
        <f ca="1">(Earth_Data!$B$1/SQRT(1-Earth_Data!$B$2^2*SIN(RADIANS(User_Model_Calcs!B1482))^2))*COS(RADIANS(User_Model_Calcs!B1482))</f>
        <v>6216.4775911756469</v>
      </c>
      <c r="K1482">
        <f ca="1">((Earth_Data!$B$1*(1-Earth_Data!$B$2^2))/SQRT(1-Earth_Data!$B$2^2*SIN(RADIANS(User_Model_Calcs!B1482))^2))*SIN(RADIANS(User_Model_Calcs!B1482))</f>
        <v>-1422.1271674931925</v>
      </c>
      <c r="L1482">
        <f t="shared" ca="1" si="230"/>
        <v>-12.885669770312516</v>
      </c>
      <c r="M1482">
        <f t="shared" ca="1" si="231"/>
        <v>6377.0713750209179</v>
      </c>
      <c r="N1482">
        <f ca="1">SQRT(User_Model_Calcs!M1482^2+Sat_Data!$B$3^2-2*User_Model_Calcs!M1482*Sat_Data!$B$3*COS(RADIANS(L1482))*COS(RADIANS(I1482)))</f>
        <v>36319.377876867031</v>
      </c>
      <c r="O1482">
        <f ca="1">DEGREES(ACOS(((Earth_Data!$B$1+Sat_Data!$B$2)/User_Model_Calcs!N1482)*SQRT(1-COS(RADIANS(User_Model_Calcs!I1482))^2*COS(RADIANS(User_Model_Calcs!B1482))^2)))</f>
        <v>64.42886348483249</v>
      </c>
      <c r="P1482">
        <f t="shared" ca="1" si="228"/>
        <v>54.897607188747621</v>
      </c>
    </row>
    <row r="1483" spans="1:16" x14ac:dyDescent="0.25">
      <c r="A1483">
        <f t="shared" ca="1" si="232"/>
        <v>130.29992573906989</v>
      </c>
      <c r="B1483">
        <f t="shared" ca="1" si="233"/>
        <v>-18.578824005388505</v>
      </c>
      <c r="C1483" s="6">
        <v>20135.9375</v>
      </c>
      <c r="D1483">
        <f t="shared" ca="1" si="224"/>
        <v>3</v>
      </c>
      <c r="E1483" s="1">
        <v>0.65</v>
      </c>
      <c r="F1483">
        <v>19.899999999999999</v>
      </c>
      <c r="G1483">
        <f t="shared" ca="1" si="229"/>
        <v>54.048620189015942</v>
      </c>
      <c r="H1483">
        <f t="shared" ca="1" si="225"/>
        <v>15.571455690051051</v>
      </c>
      <c r="I1483">
        <f ca="1">User_Model_Calcs!A1483-Sat_Data!$B$5</f>
        <v>20.299925739069892</v>
      </c>
      <c r="J1483">
        <f ca="1">(Earth_Data!$B$1/SQRT(1-Earth_Data!$B$2^2*SIN(RADIANS(User_Model_Calcs!B1483))^2))*COS(RADIANS(User_Model_Calcs!B1483))</f>
        <v>6047.8063842462825</v>
      </c>
      <c r="K1483">
        <f ca="1">((Earth_Data!$B$1*(1-Earth_Data!$B$2^2))/SQRT(1-Earth_Data!$B$2^2*SIN(RADIANS(User_Model_Calcs!B1483))^2))*SIN(RADIANS(User_Model_Calcs!B1483))</f>
        <v>-2019.2148922331216</v>
      </c>
      <c r="L1483">
        <f t="shared" ca="1" si="230"/>
        <v>-18.462906112092803</v>
      </c>
      <c r="M1483">
        <f t="shared" ca="1" si="231"/>
        <v>6375.9854800921648</v>
      </c>
      <c r="N1483">
        <f ca="1">SQRT(User_Model_Calcs!M1483^2+Sat_Data!$B$3^2-2*User_Model_Calcs!M1483*Sat_Data!$B$3*COS(RADIANS(L1483))*COS(RADIANS(I1483)))</f>
        <v>36607.967242096289</v>
      </c>
      <c r="O1483">
        <f ca="1">DEGREES(ACOS(((Earth_Data!$B$1+Sat_Data!$B$2)/User_Model_Calcs!N1483)*SQRT(1-COS(RADIANS(User_Model_Calcs!I1483))^2*COS(RADIANS(User_Model_Calcs!B1483))^2)))</f>
        <v>58.171516303778937</v>
      </c>
      <c r="P1483">
        <f t="shared" ca="1" si="228"/>
        <v>49.261170285191483</v>
      </c>
    </row>
    <row r="1484" spans="1:16" x14ac:dyDescent="0.25">
      <c r="A1484">
        <f t="shared" ca="1" si="232"/>
        <v>130.81713573526051</v>
      </c>
      <c r="B1484">
        <f t="shared" ca="1" si="233"/>
        <v>-17.037273225818936</v>
      </c>
      <c r="C1484" s="6">
        <v>20135.9375</v>
      </c>
      <c r="D1484">
        <f t="shared" ca="1" si="224"/>
        <v>0.75</v>
      </c>
      <c r="E1484" s="1">
        <v>0.65</v>
      </c>
      <c r="F1484">
        <v>19.899999999999999</v>
      </c>
      <c r="G1484">
        <f t="shared" ca="1" si="229"/>
        <v>42.007420362456692</v>
      </c>
      <c r="H1484">
        <f t="shared" ca="1" si="225"/>
        <v>14.943946148602667</v>
      </c>
      <c r="I1484">
        <f ca="1">User_Model_Calcs!A1484-Sat_Data!$B$5</f>
        <v>20.817135735260507</v>
      </c>
      <c r="J1484">
        <f ca="1">(Earth_Data!$B$1/SQRT(1-Earth_Data!$B$2^2*SIN(RADIANS(User_Model_Calcs!B1484))^2))*COS(RADIANS(User_Model_Calcs!B1484))</f>
        <v>6099.9842658470197</v>
      </c>
      <c r="K1484">
        <f ca="1">((Earth_Data!$B$1*(1-Earth_Data!$B$2^2))/SQRT(1-Earth_Data!$B$2^2*SIN(RADIANS(User_Model_Calcs!B1484))^2))*SIN(RADIANS(User_Model_Calcs!B1484))</f>
        <v>-1856.7784166541719</v>
      </c>
      <c r="L1484">
        <f t="shared" ca="1" si="230"/>
        <v>-16.929760731750875</v>
      </c>
      <c r="M1484">
        <f t="shared" ca="1" si="231"/>
        <v>6376.3182270126681</v>
      </c>
      <c r="N1484">
        <f ca="1">SQRT(User_Model_Calcs!M1484^2+Sat_Data!$B$3^2-2*User_Model_Calcs!M1484*Sat_Data!$B$3*COS(RADIANS(L1484))*COS(RADIANS(I1484)))</f>
        <v>36573.91634374985</v>
      </c>
      <c r="O1484">
        <f ca="1">DEGREES(ACOS(((Earth_Data!$B$1+Sat_Data!$B$2)/User_Model_Calcs!N1484)*SQRT(1-COS(RADIANS(User_Model_Calcs!I1484))^2*COS(RADIANS(User_Model_Calcs!B1484))^2)))</f>
        <v>58.852345810865053</v>
      </c>
      <c r="P1484">
        <f t="shared" ca="1" si="228"/>
        <v>52.381536502249837</v>
      </c>
    </row>
    <row r="1485" spans="1:16" x14ac:dyDescent="0.25">
      <c r="A1485">
        <f t="shared" ca="1" si="232"/>
        <v>122.72456468949738</v>
      </c>
      <c r="B1485">
        <f t="shared" ca="1" si="233"/>
        <v>-16.296420979620727</v>
      </c>
      <c r="C1485" s="6">
        <v>20135.9375</v>
      </c>
      <c r="D1485">
        <f t="shared" ca="1" si="224"/>
        <v>3</v>
      </c>
      <c r="E1485" s="1">
        <v>0.65</v>
      </c>
      <c r="F1485">
        <v>19.899999999999999</v>
      </c>
      <c r="G1485">
        <f t="shared" ca="1" si="229"/>
        <v>54.048620189015942</v>
      </c>
      <c r="H1485">
        <f t="shared" ca="1" si="225"/>
        <v>17.585063493904194</v>
      </c>
      <c r="I1485">
        <f ca="1">User_Model_Calcs!A1485-Sat_Data!$B$5</f>
        <v>12.724564689497385</v>
      </c>
      <c r="J1485">
        <f ca="1">(Earth_Data!$B$1/SQRT(1-Earth_Data!$B$2^2*SIN(RADIANS(User_Model_Calcs!B1485))^2))*COS(RADIANS(User_Model_Calcs!B1485))</f>
        <v>6123.4984779794559</v>
      </c>
      <c r="K1485">
        <f ca="1">((Earth_Data!$B$1*(1-Earth_Data!$B$2^2))/SQRT(1-Earth_Data!$B$2^2*SIN(RADIANS(User_Model_Calcs!B1485))^2))*SIN(RADIANS(User_Model_Calcs!B1485))</f>
        <v>-1778.2364005762877</v>
      </c>
      <c r="L1485">
        <f t="shared" ca="1" si="230"/>
        <v>-16.193059363402817</v>
      </c>
      <c r="M1485">
        <f t="shared" ca="1" si="231"/>
        <v>6376.4691096367142</v>
      </c>
      <c r="N1485">
        <f ca="1">SQRT(User_Model_Calcs!M1485^2+Sat_Data!$B$3^2-2*User_Model_Calcs!M1485*Sat_Data!$B$3*COS(RADIANS(L1485))*COS(RADIANS(I1485)))</f>
        <v>36259.788427677042</v>
      </c>
      <c r="O1485">
        <f ca="1">DEGREES(ACOS(((Earth_Data!$B$1+Sat_Data!$B$2)/User_Model_Calcs!N1485)*SQRT(1-COS(RADIANS(User_Model_Calcs!I1485))^2*COS(RADIANS(User_Model_Calcs!B1485))^2)))</f>
        <v>65.886552921334612</v>
      </c>
      <c r="P1485">
        <f t="shared" ca="1" si="228"/>
        <v>38.824380948186025</v>
      </c>
    </row>
    <row r="1486" spans="1:16" x14ac:dyDescent="0.25">
      <c r="A1486">
        <f t="shared" ca="1" si="232"/>
        <v>128.04521195631233</v>
      </c>
      <c r="B1486">
        <f t="shared" ca="1" si="233"/>
        <v>-18.020391055036068</v>
      </c>
      <c r="C1486" s="6">
        <v>20135.9375</v>
      </c>
      <c r="D1486">
        <f t="shared" ca="1" si="224"/>
        <v>0.75</v>
      </c>
      <c r="E1486" s="1">
        <v>0.65</v>
      </c>
      <c r="F1486">
        <v>19.899999999999999</v>
      </c>
      <c r="G1486">
        <f t="shared" ca="1" si="229"/>
        <v>42.007420362456692</v>
      </c>
      <c r="H1486">
        <f t="shared" ca="1" si="225"/>
        <v>21.647762382885318</v>
      </c>
      <c r="I1486">
        <f ca="1">User_Model_Calcs!A1486-Sat_Data!$B$5</f>
        <v>18.045211956312329</v>
      </c>
      <c r="J1486">
        <f ca="1">(Earth_Data!$B$1/SQRT(1-Earth_Data!$B$2^2*SIN(RADIANS(User_Model_Calcs!B1486))^2))*COS(RADIANS(User_Model_Calcs!B1486))</f>
        <v>6067.2136326502932</v>
      </c>
      <c r="K1486">
        <f ca="1">((Earth_Data!$B$1*(1-Earth_Data!$B$2^2))/SQRT(1-Earth_Data!$B$2^2*SIN(RADIANS(User_Model_Calcs!B1486))^2))*SIN(RADIANS(User_Model_Calcs!B1486))</f>
        <v>-1960.5314551283643</v>
      </c>
      <c r="L1486">
        <f t="shared" ca="1" si="230"/>
        <v>-17.907480851055613</v>
      </c>
      <c r="M1486">
        <f t="shared" ca="1" si="231"/>
        <v>6376.1089114573087</v>
      </c>
      <c r="N1486">
        <f ca="1">SQRT(User_Model_Calcs!M1486^2+Sat_Data!$B$3^2-2*User_Model_Calcs!M1486*Sat_Data!$B$3*COS(RADIANS(L1486))*COS(RADIANS(I1486)))</f>
        <v>36496.548045533236</v>
      </c>
      <c r="O1486">
        <f ca="1">DEGREES(ACOS(((Earth_Data!$B$1+Sat_Data!$B$2)/User_Model_Calcs!N1486)*SQRT(1-COS(RADIANS(User_Model_Calcs!I1486))^2*COS(RADIANS(User_Model_Calcs!B1486))^2)))</f>
        <v>60.428792038389446</v>
      </c>
      <c r="P1486">
        <f t="shared" ca="1" si="228"/>
        <v>46.482416537765431</v>
      </c>
    </row>
    <row r="1487" spans="1:16" x14ac:dyDescent="0.25">
      <c r="A1487">
        <f t="shared" ca="1" si="232"/>
        <v>127.78593955600458</v>
      </c>
      <c r="B1487">
        <f t="shared" ca="1" si="233"/>
        <v>-10.783968399522154</v>
      </c>
      <c r="C1487" s="6">
        <v>20135.9375</v>
      </c>
      <c r="D1487">
        <f t="shared" ca="1" si="224"/>
        <v>0.75</v>
      </c>
      <c r="E1487" s="1">
        <v>0.65</v>
      </c>
      <c r="F1487">
        <v>19.899999999999999</v>
      </c>
      <c r="G1487">
        <f t="shared" ca="1" si="229"/>
        <v>42.007420362456692</v>
      </c>
      <c r="H1487">
        <f t="shared" ca="1" si="225"/>
        <v>15.889591896846367</v>
      </c>
      <c r="I1487">
        <f ca="1">User_Model_Calcs!A1487-Sat_Data!$B$5</f>
        <v>17.785939556004578</v>
      </c>
      <c r="J1487">
        <f ca="1">(Earth_Data!$B$1/SQRT(1-Earth_Data!$B$2^2*SIN(RADIANS(User_Model_Calcs!B1487))^2))*COS(RADIANS(User_Model_Calcs!B1487))</f>
        <v>6266.2341088629337</v>
      </c>
      <c r="K1487">
        <f ca="1">((Earth_Data!$B$1*(1-Earth_Data!$B$2^2))/SQRT(1-Earth_Data!$B$2^2*SIN(RADIANS(User_Model_Calcs!B1487))^2))*SIN(RADIANS(User_Model_Calcs!B1487))</f>
        <v>-1185.540953187548</v>
      </c>
      <c r="L1487">
        <f t="shared" ca="1" si="230"/>
        <v>-10.713451434864846</v>
      </c>
      <c r="M1487">
        <f t="shared" ca="1" si="231"/>
        <v>6377.3973734402098</v>
      </c>
      <c r="N1487">
        <f ca="1">SQRT(User_Model_Calcs!M1487^2+Sat_Data!$B$3^2-2*User_Model_Calcs!M1487*Sat_Data!$B$3*COS(RADIANS(L1487))*COS(RADIANS(I1487)))</f>
        <v>36267.359302232842</v>
      </c>
      <c r="O1487">
        <f ca="1">DEGREES(ACOS(((Earth_Data!$B$1+Sat_Data!$B$2)/User_Model_Calcs!N1487)*SQRT(1-COS(RADIANS(User_Model_Calcs!I1487))^2*COS(RADIANS(User_Model_Calcs!B1487))^2)))</f>
        <v>65.724851159129656</v>
      </c>
      <c r="P1487">
        <f t="shared" ca="1" si="228"/>
        <v>59.746693277333023</v>
      </c>
    </row>
    <row r="1488" spans="1:16" x14ac:dyDescent="0.25">
      <c r="A1488">
        <f t="shared" ca="1" si="232"/>
        <v>132.20520209840751</v>
      </c>
      <c r="B1488">
        <f t="shared" ca="1" si="233"/>
        <v>-11.55523694518407</v>
      </c>
      <c r="C1488" s="6">
        <v>20135.9375</v>
      </c>
      <c r="D1488">
        <f t="shared" ca="1" si="224"/>
        <v>1.2</v>
      </c>
      <c r="E1488" s="1">
        <v>0.65</v>
      </c>
      <c r="F1488">
        <v>19.899999999999999</v>
      </c>
      <c r="G1488">
        <f t="shared" ca="1" si="229"/>
        <v>46.089820015575185</v>
      </c>
      <c r="H1488">
        <f t="shared" ca="1" si="225"/>
        <v>17.40211868923285</v>
      </c>
      <c r="I1488">
        <f ca="1">User_Model_Calcs!A1488-Sat_Data!$B$5</f>
        <v>22.205202098407511</v>
      </c>
      <c r="J1488">
        <f ca="1">(Earth_Data!$B$1/SQRT(1-Earth_Data!$B$2^2*SIN(RADIANS(User_Model_Calcs!B1488))^2))*COS(RADIANS(User_Model_Calcs!B1488))</f>
        <v>6249.7075961601013</v>
      </c>
      <c r="K1488">
        <f ca="1">((Earth_Data!$B$1*(1-Earth_Data!$B$2^2))/SQRT(1-Earth_Data!$B$2^2*SIN(RADIANS(User_Model_Calcs!B1488))^2))*SIN(RADIANS(User_Model_Calcs!B1488))</f>
        <v>-1269.2389435077098</v>
      </c>
      <c r="L1488">
        <f t="shared" ca="1" si="230"/>
        <v>-11.479940670488858</v>
      </c>
      <c r="M1488">
        <f t="shared" ca="1" si="231"/>
        <v>6377.2888074179164</v>
      </c>
      <c r="N1488">
        <f ca="1">SQRT(User_Model_Calcs!M1488^2+Sat_Data!$B$3^2-2*User_Model_Calcs!M1488*Sat_Data!$B$3*COS(RADIANS(L1488))*COS(RADIANS(I1488)))</f>
        <v>36476.618737113909</v>
      </c>
      <c r="O1488">
        <f ca="1">DEGREES(ACOS(((Earth_Data!$B$1+Sat_Data!$B$2)/User_Model_Calcs!N1488)*SQRT(1-COS(RADIANS(User_Model_Calcs!I1488))^2*COS(RADIANS(User_Model_Calcs!B1488))^2)))</f>
        <v>60.881574419384094</v>
      </c>
      <c r="P1488">
        <f t="shared" ca="1" si="228"/>
        <v>63.861724980048862</v>
      </c>
    </row>
    <row r="1489" spans="1:16" x14ac:dyDescent="0.25">
      <c r="A1489">
        <f t="shared" ca="1" si="232"/>
        <v>123.27838253719857</v>
      </c>
      <c r="B1489">
        <f t="shared" ca="1" si="233"/>
        <v>-17.402159914050049</v>
      </c>
      <c r="C1489" s="6">
        <v>20135.9375</v>
      </c>
      <c r="D1489">
        <f t="shared" ca="1" si="224"/>
        <v>3</v>
      </c>
      <c r="E1489" s="1">
        <v>0.65</v>
      </c>
      <c r="F1489">
        <v>19.899999999999999</v>
      </c>
      <c r="G1489">
        <f t="shared" ca="1" si="229"/>
        <v>54.048620189015942</v>
      </c>
      <c r="H1489">
        <f t="shared" ca="1" si="225"/>
        <v>21.567882291347239</v>
      </c>
      <c r="I1489">
        <f ca="1">User_Model_Calcs!A1489-Sat_Data!$B$5</f>
        <v>13.278382537198567</v>
      </c>
      <c r="J1489">
        <f ca="1">(Earth_Data!$B$1/SQRT(1-Earth_Data!$B$2^2*SIN(RADIANS(User_Model_Calcs!B1489))^2))*COS(RADIANS(User_Model_Calcs!B1489))</f>
        <v>6088.0295425530057</v>
      </c>
      <c r="K1489">
        <f ca="1">((Earth_Data!$B$1*(1-Earth_Data!$B$2^2))/SQRT(1-Earth_Data!$B$2^2*SIN(RADIANS(User_Model_Calcs!B1489))^2))*SIN(RADIANS(User_Model_Calcs!B1489))</f>
        <v>-1895.3508914379447</v>
      </c>
      <c r="L1489">
        <f t="shared" ca="1" si="230"/>
        <v>-17.292629053838539</v>
      </c>
      <c r="M1489">
        <f t="shared" ca="1" si="231"/>
        <v>6376.2417388829272</v>
      </c>
      <c r="N1489">
        <f ca="1">SQRT(User_Model_Calcs!M1489^2+Sat_Data!$B$3^2-2*User_Model_Calcs!M1489*Sat_Data!$B$3*COS(RADIANS(L1489))*COS(RADIANS(I1489)))</f>
        <v>36315.332243979035</v>
      </c>
      <c r="O1489">
        <f ca="1">DEGREES(ACOS(((Earth_Data!$B$1+Sat_Data!$B$2)/User_Model_Calcs!N1489)*SQRT(1-COS(RADIANS(User_Model_Calcs!I1489))^2*COS(RADIANS(User_Model_Calcs!B1489))^2)))</f>
        <v>64.500487106585453</v>
      </c>
      <c r="P1489">
        <f t="shared" ca="1" si="228"/>
        <v>38.275809794138709</v>
      </c>
    </row>
    <row r="1490" spans="1:16" x14ac:dyDescent="0.25">
      <c r="A1490">
        <f t="shared" ca="1" si="232"/>
        <v>132.01076729838425</v>
      </c>
      <c r="B1490">
        <f t="shared" ca="1" si="233"/>
        <v>-18.417183461820446</v>
      </c>
      <c r="C1490" s="6">
        <v>20135.9375</v>
      </c>
      <c r="D1490">
        <f t="shared" ca="1" si="224"/>
        <v>3</v>
      </c>
      <c r="E1490" s="1">
        <v>0.65</v>
      </c>
      <c r="F1490">
        <v>19.899999999999999</v>
      </c>
      <c r="G1490">
        <f t="shared" ca="1" si="229"/>
        <v>54.048620189015942</v>
      </c>
      <c r="H1490">
        <f t="shared" ca="1" si="225"/>
        <v>15.386166373211399</v>
      </c>
      <c r="I1490">
        <f ca="1">User_Model_Calcs!A1490-Sat_Data!$B$5</f>
        <v>22.010767298384252</v>
      </c>
      <c r="J1490">
        <f ca="1">(Earth_Data!$B$1/SQRT(1-Earth_Data!$B$2^2*SIN(RADIANS(User_Model_Calcs!B1490))^2))*COS(RADIANS(User_Model_Calcs!B1490))</f>
        <v>6053.4828075700161</v>
      </c>
      <c r="K1490">
        <f ca="1">((Earth_Data!$B$1*(1-Earth_Data!$B$2^2))/SQRT(1-Earth_Data!$B$2^2*SIN(RADIANS(User_Model_Calcs!B1490))^2))*SIN(RADIANS(User_Model_Calcs!B1490))</f>
        <v>-2002.2478868799822</v>
      </c>
      <c r="L1490">
        <f t="shared" ca="1" si="230"/>
        <v>-18.302131712586775</v>
      </c>
      <c r="M1490">
        <f t="shared" ca="1" si="231"/>
        <v>6376.0215418441867</v>
      </c>
      <c r="N1490">
        <f ca="1">SQRT(User_Model_Calcs!M1490^2+Sat_Data!$B$3^2-2*User_Model_Calcs!M1490*Sat_Data!$B$3*COS(RADIANS(L1490))*COS(RADIANS(I1490)))</f>
        <v>36676.909294251105</v>
      </c>
      <c r="O1490">
        <f ca="1">DEGREES(ACOS(((Earth_Data!$B$1+Sat_Data!$B$2)/User_Model_Calcs!N1490)*SQRT(1-COS(RADIANS(User_Model_Calcs!I1490))^2*COS(RADIANS(User_Model_Calcs!B1490))^2)))</f>
        <v>56.850446198313307</v>
      </c>
      <c r="P1490">
        <f t="shared" ca="1" si="228"/>
        <v>51.990943583327265</v>
      </c>
    </row>
    <row r="1491" spans="1:16" x14ac:dyDescent="0.25">
      <c r="A1491">
        <f t="shared" ca="1" si="232"/>
        <v>125.52708419916696</v>
      </c>
      <c r="B1491">
        <f t="shared" ca="1" si="233"/>
        <v>-12.938027269658303</v>
      </c>
      <c r="C1491" s="6">
        <v>20135.9375</v>
      </c>
      <c r="D1491">
        <f t="shared" ca="1" si="224"/>
        <v>1.2</v>
      </c>
      <c r="E1491" s="1">
        <v>0.65</v>
      </c>
      <c r="F1491">
        <v>19.899999999999999</v>
      </c>
      <c r="G1491">
        <f t="shared" ca="1" si="229"/>
        <v>46.089820015575185</v>
      </c>
      <c r="H1491">
        <f t="shared" ca="1" si="225"/>
        <v>15.112873934741836</v>
      </c>
      <c r="I1491">
        <f ca="1">User_Model_Calcs!A1491-Sat_Data!$B$5</f>
        <v>15.527084199166964</v>
      </c>
      <c r="J1491">
        <f ca="1">(Earth_Data!$B$1/SQRT(1-Earth_Data!$B$2^2*SIN(RADIANS(User_Model_Calcs!B1491))^2))*COS(RADIANS(User_Model_Calcs!B1491))</f>
        <v>6217.2602647872245</v>
      </c>
      <c r="K1491">
        <f ca="1">((Earth_Data!$B$1*(1-Earth_Data!$B$2^2))/SQRT(1-Earth_Data!$B$2^2*SIN(RADIANS(User_Model_Calcs!B1491))^2))*SIN(RADIANS(User_Model_Calcs!B1491))</f>
        <v>-1418.7245222551905</v>
      </c>
      <c r="L1491">
        <f t="shared" ca="1" si="230"/>
        <v>-12.854299896343962</v>
      </c>
      <c r="M1491">
        <f t="shared" ca="1" si="231"/>
        <v>6377.0764830093049</v>
      </c>
      <c r="N1491">
        <f ca="1">SQRT(User_Model_Calcs!M1491^2+Sat_Data!$B$3^2-2*User_Model_Calcs!M1491*Sat_Data!$B$3*COS(RADIANS(L1491))*COS(RADIANS(I1491)))</f>
        <v>36239.832381263281</v>
      </c>
      <c r="O1491">
        <f ca="1">DEGREES(ACOS(((Earth_Data!$B$1+Sat_Data!$B$2)/User_Model_Calcs!N1491)*SQRT(1-COS(RADIANS(User_Model_Calcs!I1491))^2*COS(RADIANS(User_Model_Calcs!B1491))^2)))</f>
        <v>66.421743719883239</v>
      </c>
      <c r="P1491">
        <f t="shared" ca="1" si="228"/>
        <v>51.135802046125782</v>
      </c>
    </row>
    <row r="1492" spans="1:16" x14ac:dyDescent="0.25">
      <c r="A1492">
        <f t="shared" ca="1" si="232"/>
        <v>124.4066684354279</v>
      </c>
      <c r="B1492">
        <f t="shared" ca="1" si="233"/>
        <v>-18.764721963818698</v>
      </c>
      <c r="C1492" s="6">
        <v>20135.9375</v>
      </c>
      <c r="D1492">
        <f t="shared" ca="1" si="224"/>
        <v>0.75</v>
      </c>
      <c r="E1492" s="1">
        <v>0.65</v>
      </c>
      <c r="F1492">
        <v>19.899999999999999</v>
      </c>
      <c r="G1492">
        <f t="shared" ca="1" si="229"/>
        <v>42.007420362456692</v>
      </c>
      <c r="H1492">
        <f t="shared" ca="1" si="225"/>
        <v>16.998406146031506</v>
      </c>
      <c r="I1492">
        <f ca="1">User_Model_Calcs!A1492-Sat_Data!$B$5</f>
        <v>14.406668435427903</v>
      </c>
      <c r="J1492">
        <f ca="1">(Earth_Data!$B$1/SQRT(1-Earth_Data!$B$2^2*SIN(RADIANS(User_Model_Calcs!B1492))^2))*COS(RADIANS(User_Model_Calcs!B1492))</f>
        <v>6041.2188282519983</v>
      </c>
      <c r="K1492">
        <f ca="1">((Earth_Data!$B$1*(1-Earth_Data!$B$2^2))/SQRT(1-Earth_Data!$B$2^2*SIN(RADIANS(User_Model_Calcs!B1492))^2))*SIN(RADIANS(User_Model_Calcs!B1492))</f>
        <v>-2038.7086058978628</v>
      </c>
      <c r="L1492">
        <f t="shared" ca="1" si="230"/>
        <v>-18.647812471884482</v>
      </c>
      <c r="M1492">
        <f t="shared" ca="1" si="231"/>
        <v>6375.9436721624552</v>
      </c>
      <c r="N1492">
        <f ca="1">SQRT(User_Model_Calcs!M1492^2+Sat_Data!$B$3^2-2*User_Model_Calcs!M1492*Sat_Data!$B$3*COS(RADIANS(L1492))*COS(RADIANS(I1492)))</f>
        <v>36401.122038079964</v>
      </c>
      <c r="O1492">
        <f ca="1">DEGREES(ACOS(((Earth_Data!$B$1+Sat_Data!$B$2)/User_Model_Calcs!N1492)*SQRT(1-COS(RADIANS(User_Model_Calcs!I1492))^2*COS(RADIANS(User_Model_Calcs!B1492))^2)))</f>
        <v>62.4938296872078</v>
      </c>
      <c r="P1492">
        <f t="shared" ca="1" si="228"/>
        <v>38.609185317689303</v>
      </c>
    </row>
    <row r="1493" spans="1:16" x14ac:dyDescent="0.25">
      <c r="A1493">
        <f t="shared" ca="1" si="232"/>
        <v>126.24623498779773</v>
      </c>
      <c r="B1493">
        <f t="shared" ca="1" si="233"/>
        <v>-17.842267690368729</v>
      </c>
      <c r="C1493" s="6">
        <v>20135.9375</v>
      </c>
      <c r="D1493">
        <f t="shared" ca="1" si="224"/>
        <v>3</v>
      </c>
      <c r="E1493" s="1">
        <v>0.65</v>
      </c>
      <c r="F1493">
        <v>19.899999999999999</v>
      </c>
      <c r="G1493">
        <f t="shared" ca="1" si="229"/>
        <v>54.048620189015942</v>
      </c>
      <c r="H1493">
        <f t="shared" ca="1" si="225"/>
        <v>16.549916005348841</v>
      </c>
      <c r="I1493">
        <f ca="1">User_Model_Calcs!A1493-Sat_Data!$B$5</f>
        <v>16.246234987797735</v>
      </c>
      <c r="J1493">
        <f ca="1">(Earth_Data!$B$1/SQRT(1-Earth_Data!$B$2^2*SIN(RADIANS(User_Model_Calcs!B1493))^2))*COS(RADIANS(User_Model_Calcs!B1493))</f>
        <v>6073.2833098696501</v>
      </c>
      <c r="K1493">
        <f ca="1">((Earth_Data!$B$1*(1-Earth_Data!$B$2^2))/SQRT(1-Earth_Data!$B$2^2*SIN(RADIANS(User_Model_Calcs!B1493))^2))*SIN(RADIANS(User_Model_Calcs!B1493))</f>
        <v>-1941.774446238187</v>
      </c>
      <c r="L1493">
        <f t="shared" ca="1" si="230"/>
        <v>-17.730325855280888</v>
      </c>
      <c r="M1493">
        <f t="shared" ca="1" si="231"/>
        <v>6376.1475956885497</v>
      </c>
      <c r="N1493">
        <f ca="1">SQRT(User_Model_Calcs!M1493^2+Sat_Data!$B$3^2-2*User_Model_Calcs!M1493*Sat_Data!$B$3*COS(RADIANS(L1493))*COS(RADIANS(I1493)))</f>
        <v>36424.87414883465</v>
      </c>
      <c r="O1493">
        <f ca="1">DEGREES(ACOS(((Earth_Data!$B$1+Sat_Data!$B$2)/User_Model_Calcs!N1493)*SQRT(1-COS(RADIANS(User_Model_Calcs!I1493))^2*COS(RADIANS(User_Model_Calcs!B1493))^2)))</f>
        <v>61.970848529440524</v>
      </c>
      <c r="P1493">
        <f t="shared" ca="1" si="228"/>
        <v>43.56306695275299</v>
      </c>
    </row>
    <row r="1494" spans="1:16" x14ac:dyDescent="0.25">
      <c r="A1494">
        <f t="shared" ca="1" si="232"/>
        <v>131.80210569191107</v>
      </c>
      <c r="B1494">
        <f t="shared" ca="1" si="233"/>
        <v>-16.100411333995162</v>
      </c>
      <c r="C1494" s="6">
        <v>20135.9375</v>
      </c>
      <c r="D1494">
        <f t="shared" ca="1" si="224"/>
        <v>1.2</v>
      </c>
      <c r="E1494" s="1">
        <v>0.65</v>
      </c>
      <c r="F1494">
        <v>19.899999999999999</v>
      </c>
      <c r="G1494">
        <f t="shared" ca="1" si="229"/>
        <v>46.089820015575185</v>
      </c>
      <c r="H1494">
        <f t="shared" ca="1" si="225"/>
        <v>23.935016363995931</v>
      </c>
      <c r="I1494">
        <f ca="1">User_Model_Calcs!A1494-Sat_Data!$B$5</f>
        <v>21.802105691911066</v>
      </c>
      <c r="J1494">
        <f ca="1">(Earth_Data!$B$1/SQRT(1-Earth_Data!$B$2^2*SIN(RADIANS(User_Model_Calcs!B1494))^2))*COS(RADIANS(User_Model_Calcs!B1494))</f>
        <v>6129.549378326944</v>
      </c>
      <c r="K1494">
        <f ca="1">((Earth_Data!$B$1*(1-Earth_Data!$B$2^2))/SQRT(1-Earth_Data!$B$2^2*SIN(RADIANS(User_Model_Calcs!B1494))^2))*SIN(RADIANS(User_Model_Calcs!B1494))</f>
        <v>-1757.4069162122862</v>
      </c>
      <c r="L1494">
        <f t="shared" ca="1" si="230"/>
        <v>-15.998159508409342</v>
      </c>
      <c r="M1494">
        <f t="shared" ca="1" si="231"/>
        <v>6376.5080295173311</v>
      </c>
      <c r="N1494">
        <f ca="1">SQRT(User_Model_Calcs!M1494^2+Sat_Data!$B$3^2-2*User_Model_Calcs!M1494*Sat_Data!$B$3*COS(RADIANS(L1494))*COS(RADIANS(I1494)))</f>
        <v>36586.23413030403</v>
      </c>
      <c r="O1494">
        <f ca="1">DEGREES(ACOS(((Earth_Data!$B$1+Sat_Data!$B$2)/User_Model_Calcs!N1494)*SQRT(1-COS(RADIANS(User_Model_Calcs!I1494))^2*COS(RADIANS(User_Model_Calcs!B1494))^2)))</f>
        <v>58.612222696160444</v>
      </c>
      <c r="P1494">
        <f t="shared" ca="1" si="228"/>
        <v>55.267225626414749</v>
      </c>
    </row>
    <row r="1495" spans="1:16" x14ac:dyDescent="0.25">
      <c r="A1495">
        <f t="shared" ca="1" si="232"/>
        <v>129.28984764541048</v>
      </c>
      <c r="B1495">
        <f t="shared" ca="1" si="233"/>
        <v>-17.895286175978384</v>
      </c>
      <c r="C1495" s="6">
        <v>20135.9375</v>
      </c>
      <c r="D1495">
        <f t="shared" ca="1" si="224"/>
        <v>0.75</v>
      </c>
      <c r="E1495" s="1">
        <v>0.65</v>
      </c>
      <c r="F1495">
        <v>19.899999999999999</v>
      </c>
      <c r="G1495">
        <f t="shared" ca="1" si="229"/>
        <v>42.007420362456692</v>
      </c>
      <c r="H1495">
        <f t="shared" ca="1" si="225"/>
        <v>14.909278639162995</v>
      </c>
      <c r="I1495">
        <f ca="1">User_Model_Calcs!A1495-Sat_Data!$B$5</f>
        <v>19.289847645410475</v>
      </c>
      <c r="J1495">
        <f ca="1">(Earth_Data!$B$1/SQRT(1-Earth_Data!$B$2^2*SIN(RADIANS(User_Model_Calcs!B1495))^2))*COS(RADIANS(User_Model_Calcs!B1495))</f>
        <v>6071.4827754475009</v>
      </c>
      <c r="K1495">
        <f ca="1">((Earth_Data!$B$1*(1-Earth_Data!$B$2^2))/SQRT(1-Earth_Data!$B$2^2*SIN(RADIANS(User_Model_Calcs!B1495))^2))*SIN(RADIANS(User_Model_Calcs!B1495))</f>
        <v>-1947.3594121481631</v>
      </c>
      <c r="L1495">
        <f t="shared" ca="1" si="230"/>
        <v>-17.783055655178003</v>
      </c>
      <c r="M1495">
        <f t="shared" ca="1" si="231"/>
        <v>6376.1361162256981</v>
      </c>
      <c r="N1495">
        <f ca="1">SQRT(User_Model_Calcs!M1495^2+Sat_Data!$B$3^2-2*User_Model_Calcs!M1495*Sat_Data!$B$3*COS(RADIANS(L1495))*COS(RADIANS(I1495)))</f>
        <v>36540.606459169503</v>
      </c>
      <c r="O1495">
        <f ca="1">DEGREES(ACOS(((Earth_Data!$B$1+Sat_Data!$B$2)/User_Model_Calcs!N1495)*SQRT(1-COS(RADIANS(User_Model_Calcs!I1495))^2*COS(RADIANS(User_Model_Calcs!B1495))^2)))</f>
        <v>59.519186264536913</v>
      </c>
      <c r="P1495">
        <f t="shared" ca="1" si="228"/>
        <v>48.718555073458745</v>
      </c>
    </row>
    <row r="1496" spans="1:16" x14ac:dyDescent="0.25">
      <c r="A1496">
        <f t="shared" ca="1" si="232"/>
        <v>130.04524212559096</v>
      </c>
      <c r="B1496">
        <f t="shared" ca="1" si="233"/>
        <v>-18.299300290386327</v>
      </c>
      <c r="C1496" s="6">
        <v>20135.9375</v>
      </c>
      <c r="D1496">
        <f t="shared" ca="1" si="224"/>
        <v>0.75</v>
      </c>
      <c r="E1496" s="1">
        <v>0.65</v>
      </c>
      <c r="F1496">
        <v>19.899999999999999</v>
      </c>
      <c r="G1496">
        <f t="shared" ca="1" si="229"/>
        <v>42.007420362456692</v>
      </c>
      <c r="H1496">
        <f t="shared" ca="1" si="225"/>
        <v>16.398156477640146</v>
      </c>
      <c r="I1496">
        <f ca="1">User_Model_Calcs!A1496-Sat_Data!$B$5</f>
        <v>20.04524212559096</v>
      </c>
      <c r="J1496">
        <f ca="1">(Earth_Data!$B$1/SQRT(1-Earth_Data!$B$2^2*SIN(RADIANS(User_Model_Calcs!B1496))^2))*COS(RADIANS(User_Model_Calcs!B1496))</f>
        <v>6057.5923224360649</v>
      </c>
      <c r="K1496">
        <f ca="1">((Earth_Data!$B$1*(1-Earth_Data!$B$2^2))/SQRT(1-Earth_Data!$B$2^2*SIN(RADIANS(User_Model_Calcs!B1496))^2))*SIN(RADIANS(User_Model_Calcs!B1496))</f>
        <v>-1989.8641027500892</v>
      </c>
      <c r="L1496">
        <f t="shared" ca="1" si="230"/>
        <v>-18.184882505831339</v>
      </c>
      <c r="M1496">
        <f t="shared" ca="1" si="231"/>
        <v>6376.047670167608</v>
      </c>
      <c r="N1496">
        <f ca="1">SQRT(User_Model_Calcs!M1496^2+Sat_Data!$B$3^2-2*User_Model_Calcs!M1496*Sat_Data!$B$3*COS(RADIANS(L1496))*COS(RADIANS(I1496)))</f>
        <v>36586.705910326498</v>
      </c>
      <c r="O1496">
        <f ca="1">DEGREES(ACOS(((Earth_Data!$B$1+Sat_Data!$B$2)/User_Model_Calcs!N1496)*SQRT(1-COS(RADIANS(User_Model_Calcs!I1496))^2*COS(RADIANS(User_Model_Calcs!B1496))^2)))</f>
        <v>58.591329465811327</v>
      </c>
      <c r="P1496">
        <f t="shared" ca="1" si="228"/>
        <v>49.286672403420198</v>
      </c>
    </row>
    <row r="1497" spans="1:16" x14ac:dyDescent="0.25">
      <c r="A1497">
        <f t="shared" ca="1" si="232"/>
        <v>131.92378863992926</v>
      </c>
      <c r="B1497">
        <f t="shared" ca="1" si="233"/>
        <v>-11.754372747478648</v>
      </c>
      <c r="C1497" s="6">
        <v>20135.9375</v>
      </c>
      <c r="D1497">
        <f t="shared" ca="1" si="224"/>
        <v>1.2</v>
      </c>
      <c r="E1497" s="1">
        <v>0.65</v>
      </c>
      <c r="F1497">
        <v>19.899999999999999</v>
      </c>
      <c r="G1497">
        <f t="shared" ca="1" si="229"/>
        <v>46.089820015575185</v>
      </c>
      <c r="H1497">
        <f t="shared" ca="1" si="225"/>
        <v>21.495623365615479</v>
      </c>
      <c r="I1497">
        <f ca="1">User_Model_Calcs!A1497-Sat_Data!$B$5</f>
        <v>21.923788639929256</v>
      </c>
      <c r="J1497">
        <f ca="1">(Earth_Data!$B$1/SQRT(1-Earth_Data!$B$2^2*SIN(RADIANS(User_Model_Calcs!B1497))^2))*COS(RADIANS(User_Model_Calcs!B1497))</f>
        <v>6245.2575489621222</v>
      </c>
      <c r="K1497">
        <f ca="1">((Earth_Data!$B$1*(1-Earth_Data!$B$2^2))/SQRT(1-Earth_Data!$B$2^2*SIN(RADIANS(User_Model_Calcs!B1497))^2))*SIN(RADIANS(User_Model_Calcs!B1497))</f>
        <v>-1290.8130941931354</v>
      </c>
      <c r="L1497">
        <f t="shared" ca="1" si="230"/>
        <v>-11.677851135612039</v>
      </c>
      <c r="M1497">
        <f t="shared" ca="1" si="231"/>
        <v>6377.2596228324301</v>
      </c>
      <c r="N1497">
        <f ca="1">SQRT(User_Model_Calcs!M1497^2+Sat_Data!$B$3^2-2*User_Model_Calcs!M1497*Sat_Data!$B$3*COS(RADIANS(L1497))*COS(RADIANS(I1497)))</f>
        <v>36468.05565939095</v>
      </c>
      <c r="O1497">
        <f ca="1">DEGREES(ACOS(((Earth_Data!$B$1+Sat_Data!$B$2)/User_Model_Calcs!N1497)*SQRT(1-COS(RADIANS(User_Model_Calcs!I1497))^2*COS(RADIANS(User_Model_Calcs!B1497))^2)))</f>
        <v>61.06352753512931</v>
      </c>
      <c r="P1497">
        <f t="shared" ca="1" si="228"/>
        <v>63.153597435948505</v>
      </c>
    </row>
    <row r="1498" spans="1:16" x14ac:dyDescent="0.25">
      <c r="A1498">
        <f t="shared" ca="1" si="232"/>
        <v>126.06916016349606</v>
      </c>
      <c r="B1498">
        <f t="shared" ca="1" si="233"/>
        <v>-11.975810590598346</v>
      </c>
      <c r="C1498" s="6">
        <v>20135.9375</v>
      </c>
      <c r="D1498">
        <f t="shared" ca="1" si="224"/>
        <v>3</v>
      </c>
      <c r="E1498" s="1">
        <v>0.65</v>
      </c>
      <c r="F1498">
        <v>19.899999999999999</v>
      </c>
      <c r="G1498">
        <f t="shared" ca="1" si="229"/>
        <v>54.048620189015942</v>
      </c>
      <c r="H1498">
        <f t="shared" ca="1" si="225"/>
        <v>18.666419728382181</v>
      </c>
      <c r="I1498">
        <f ca="1">User_Model_Calcs!A1498-Sat_Data!$B$5</f>
        <v>16.069160163496065</v>
      </c>
      <c r="J1498">
        <f ca="1">(Earth_Data!$B$1/SQRT(1-Earth_Data!$B$2^2*SIN(RADIANS(User_Model_Calcs!B1498))^2))*COS(RADIANS(User_Model_Calcs!B1498))</f>
        <v>6240.2210333530547</v>
      </c>
      <c r="K1498">
        <f ca="1">((Earth_Data!$B$1*(1-Earth_Data!$B$2^2))/SQRT(1-Earth_Data!$B$2^2*SIN(RADIANS(User_Model_Calcs!B1498))^2))*SIN(RADIANS(User_Model_Calcs!B1498))</f>
        <v>-1314.7854497306289</v>
      </c>
      <c r="L1498">
        <f t="shared" ca="1" si="230"/>
        <v>-11.897930715343499</v>
      </c>
      <c r="M1498">
        <f t="shared" ca="1" si="231"/>
        <v>6377.2266169491922</v>
      </c>
      <c r="N1498">
        <f ca="1">SQRT(User_Model_Calcs!M1498^2+Sat_Data!$B$3^2-2*User_Model_Calcs!M1498*Sat_Data!$B$3*COS(RADIANS(L1498))*COS(RADIANS(I1498)))</f>
        <v>36232.819543999794</v>
      </c>
      <c r="O1498">
        <f ca="1">DEGREES(ACOS(((Earth_Data!$B$1+Sat_Data!$B$2)/User_Model_Calcs!N1498)*SQRT(1-COS(RADIANS(User_Model_Calcs!I1498))^2*COS(RADIANS(User_Model_Calcs!B1498))^2)))</f>
        <v>66.610479719201862</v>
      </c>
      <c r="P1498">
        <f t="shared" ca="1" si="228"/>
        <v>54.232863462322165</v>
      </c>
    </row>
    <row r="1499" spans="1:16" x14ac:dyDescent="0.25">
      <c r="A1499">
        <f t="shared" ca="1" si="232"/>
        <v>128.17897628654185</v>
      </c>
      <c r="B1499">
        <f t="shared" ca="1" si="233"/>
        <v>-16.341366493696288</v>
      </c>
      <c r="C1499" s="6">
        <v>20135.9375</v>
      </c>
      <c r="D1499">
        <f t="shared" ca="1" si="224"/>
        <v>1.2</v>
      </c>
      <c r="E1499" s="1">
        <v>0.65</v>
      </c>
      <c r="F1499">
        <v>19.899999999999999</v>
      </c>
      <c r="G1499">
        <f t="shared" ca="1" si="229"/>
        <v>46.089820015575185</v>
      </c>
      <c r="H1499">
        <f t="shared" ca="1" si="225"/>
        <v>23.423828426152113</v>
      </c>
      <c r="I1499">
        <f ca="1">User_Model_Calcs!A1499-Sat_Data!$B$5</f>
        <v>18.178976286541854</v>
      </c>
      <c r="J1499">
        <f ca="1">(Earth_Data!$B$1/SQRT(1-Earth_Data!$B$2^2*SIN(RADIANS(User_Model_Calcs!B1499))^2))*COS(RADIANS(User_Model_Calcs!B1499))</f>
        <v>6122.1009344402728</v>
      </c>
      <c r="K1499">
        <f ca="1">((Earth_Data!$B$1*(1-Earth_Data!$B$2^2))/SQRT(1-Earth_Data!$B$2^2*SIN(RADIANS(User_Model_Calcs!B1499))^2))*SIN(RADIANS(User_Model_Calcs!B1499))</f>
        <v>-1783.0097830380348</v>
      </c>
      <c r="L1499">
        <f t="shared" ca="1" si="230"/>
        <v>-16.237751073976874</v>
      </c>
      <c r="M1499">
        <f t="shared" ca="1" si="231"/>
        <v>6376.460125954196</v>
      </c>
      <c r="N1499">
        <f ca="1">SQRT(User_Model_Calcs!M1499^2+Sat_Data!$B$3^2-2*User_Model_Calcs!M1499*Sat_Data!$B$3*COS(RADIANS(L1499))*COS(RADIANS(I1499)))</f>
        <v>36441.409284557863</v>
      </c>
      <c r="O1499">
        <f ca="1">DEGREES(ACOS(((Earth_Data!$B$1+Sat_Data!$B$2)/User_Model_Calcs!N1499)*SQRT(1-COS(RADIANS(User_Model_Calcs!I1499))^2*COS(RADIANS(User_Model_Calcs!B1499))^2)))</f>
        <v>61.616990513359063</v>
      </c>
      <c r="P1499">
        <f t="shared" ca="1" si="228"/>
        <v>49.409385472313815</v>
      </c>
    </row>
    <row r="1500" spans="1:16" x14ac:dyDescent="0.25">
      <c r="A1500">
        <f t="shared" ca="1" si="232"/>
        <v>130.60539297971519</v>
      </c>
      <c r="B1500">
        <f t="shared" ca="1" si="233"/>
        <v>-11.000908750972629</v>
      </c>
      <c r="C1500" s="6">
        <v>20135.9375</v>
      </c>
      <c r="D1500">
        <f t="shared" ca="1" si="224"/>
        <v>3</v>
      </c>
      <c r="E1500" s="1">
        <v>0.65</v>
      </c>
      <c r="F1500">
        <v>19.899999999999999</v>
      </c>
      <c r="G1500">
        <f t="shared" ca="1" si="229"/>
        <v>54.048620189015942</v>
      </c>
      <c r="H1500">
        <f t="shared" ca="1" si="225"/>
        <v>23.991076292513782</v>
      </c>
      <c r="I1500">
        <f ca="1">User_Model_Calcs!A1500-Sat_Data!$B$5</f>
        <v>20.605392979715191</v>
      </c>
      <c r="J1500">
        <f ca="1">(Earth_Data!$B$1/SQRT(1-Earth_Data!$B$2^2*SIN(RADIANS(User_Model_Calcs!B1500))^2))*COS(RADIANS(User_Model_Calcs!B1500))</f>
        <v>6261.6995669944881</v>
      </c>
      <c r="K1500">
        <f ca="1">((Earth_Data!$B$1*(1-Earth_Data!$B$2^2))/SQRT(1-Earth_Data!$B$2^2*SIN(RADIANS(User_Model_Calcs!B1500))^2))*SIN(RADIANS(User_Model_Calcs!B1500))</f>
        <v>-1209.1052421764689</v>
      </c>
      <c r="L1500">
        <f t="shared" ca="1" si="230"/>
        <v>-10.929042207830134</v>
      </c>
      <c r="M1500">
        <f t="shared" ca="1" si="231"/>
        <v>6377.3675567554974</v>
      </c>
      <c r="N1500">
        <f ca="1">SQRT(User_Model_Calcs!M1500^2+Sat_Data!$B$3^2-2*User_Model_Calcs!M1500*Sat_Data!$B$3*COS(RADIANS(L1500))*COS(RADIANS(I1500)))</f>
        <v>36389.939150684382</v>
      </c>
      <c r="O1500">
        <f ca="1">DEGREES(ACOS(((Earth_Data!$B$1+Sat_Data!$B$2)/User_Model_Calcs!N1500)*SQRT(1-COS(RADIANS(User_Model_Calcs!I1500))^2*COS(RADIANS(User_Model_Calcs!B1500))^2)))</f>
        <v>62.787888918240306</v>
      </c>
      <c r="P1500">
        <f t="shared" ca="1" si="228"/>
        <v>63.090590430234343</v>
      </c>
    </row>
    <row r="1501" spans="1:16" x14ac:dyDescent="0.25">
      <c r="A1501">
        <f t="shared" ca="1" si="232"/>
        <v>129.74327127143903</v>
      </c>
      <c r="B1501">
        <f t="shared" ca="1" si="233"/>
        <v>-18.719518237346236</v>
      </c>
      <c r="C1501" s="6">
        <v>20135.9375</v>
      </c>
      <c r="D1501">
        <f t="shared" ca="1" si="224"/>
        <v>0.75</v>
      </c>
      <c r="E1501" s="1">
        <v>0.65</v>
      </c>
      <c r="F1501">
        <v>19.899999999999999</v>
      </c>
      <c r="G1501">
        <f t="shared" ca="1" si="229"/>
        <v>42.007420362456692</v>
      </c>
      <c r="H1501">
        <f t="shared" ca="1" si="225"/>
        <v>16.393913279883506</v>
      </c>
      <c r="I1501">
        <f ca="1">User_Model_Calcs!A1501-Sat_Data!$B$5</f>
        <v>19.743271271439028</v>
      </c>
      <c r="J1501">
        <f ca="1">(Earth_Data!$B$1/SQRT(1-Earth_Data!$B$2^2*SIN(RADIANS(User_Model_Calcs!B1501))^2))*COS(RADIANS(User_Model_Calcs!B1501))</f>
        <v>6042.82651737172</v>
      </c>
      <c r="K1501">
        <f ca="1">((Earth_Data!$B$1*(1-Earth_Data!$B$2^2))/SQRT(1-Earth_Data!$B$2^2*SIN(RADIANS(User_Model_Calcs!B1501))^2))*SIN(RADIANS(User_Model_Calcs!B1501))</f>
        <v>-2033.9703656712873</v>
      </c>
      <c r="L1501">
        <f t="shared" ca="1" si="230"/>
        <v>-18.602849418898835</v>
      </c>
      <c r="M1501">
        <f t="shared" ca="1" si="231"/>
        <v>6375.9538711850655</v>
      </c>
      <c r="N1501">
        <f ca="1">SQRT(User_Model_Calcs!M1501^2+Sat_Data!$B$3^2-2*User_Model_Calcs!M1501*Sat_Data!$B$3*COS(RADIANS(L1501))*COS(RADIANS(I1501)))</f>
        <v>36590.185826241766</v>
      </c>
      <c r="O1501">
        <f ca="1">DEGREES(ACOS(((Earth_Data!$B$1+Sat_Data!$B$2)/User_Model_Calcs!N1501)*SQRT(1-COS(RADIANS(User_Model_Calcs!I1501))^2*COS(RADIANS(User_Model_Calcs!B1501))^2)))</f>
        <v>58.520162375183808</v>
      </c>
      <c r="P1501">
        <f t="shared" ca="1" si="228"/>
        <v>48.196599469553753</v>
      </c>
    </row>
    <row r="1502" spans="1:16" x14ac:dyDescent="0.25">
      <c r="A1502">
        <f ca="1">130+(RAND()*5-2.5)</f>
        <v>127.78412420425445</v>
      </c>
      <c r="B1502">
        <f ca="1">-35+(RAND()*5-2.5)</f>
        <v>-34.624047984006154</v>
      </c>
      <c r="C1502" s="6">
        <v>20135.9375</v>
      </c>
      <c r="D1502">
        <v>1.2</v>
      </c>
      <c r="E1502" s="1">
        <v>0.65</v>
      </c>
      <c r="F1502">
        <v>19.899999999999999</v>
      </c>
      <c r="G1502">
        <f t="shared" si="229"/>
        <v>46.089820015575185</v>
      </c>
      <c r="H1502">
        <f ca="1">RAND()*(24-14)+14</f>
        <v>18.408371172455887</v>
      </c>
      <c r="I1502">
        <f ca="1">User_Model_Calcs!A1502-Sat_Data!$B$5</f>
        <v>17.784124204254454</v>
      </c>
      <c r="J1502">
        <f ca="1">(Earth_Data!$B$1/SQRT(1-Earth_Data!$B$2^2*SIN(RADIANS(User_Model_Calcs!B1502))^2))*COS(RADIANS(User_Model_Calcs!B1502))</f>
        <v>5254.239343204832</v>
      </c>
      <c r="K1502">
        <f ca="1">((Earth_Data!$B$1*(1-Earth_Data!$B$2^2))/SQRT(1-Earth_Data!$B$2^2*SIN(RADIANS(User_Model_Calcs!B1502))^2))*SIN(RADIANS(User_Model_Calcs!B1502))</f>
        <v>-3603.6255558765265</v>
      </c>
      <c r="L1502">
        <f t="shared" ca="1" si="230"/>
        <v>-34.444318743884715</v>
      </c>
      <c r="M1502">
        <f t="shared" ca="1" si="231"/>
        <v>6371.2752430457713</v>
      </c>
      <c r="N1502">
        <f ca="1">SQRT(User_Model_Calcs!M1502^2+Sat_Data!$B$3^2-2*User_Model_Calcs!M1502*Sat_Data!$B$3*COS(RADIANS(L1502))*COS(RADIANS(I1502)))</f>
        <v>37369.772868394</v>
      </c>
      <c r="O1502">
        <f ca="1">DEGREES(ACOS(((Earth_Data!$B$1+Sat_Data!$B$2)/User_Model_Calcs!N1502)*SQRT(1-COS(RADIANS(User_Model_Calcs!I1502))^2*COS(RADIANS(User_Model_Calcs!B1502))^2)))</f>
        <v>45.492170827477409</v>
      </c>
      <c r="P1502">
        <f t="shared" ca="1" si="228"/>
        <v>29.445986903549048</v>
      </c>
    </row>
    <row r="1503" spans="1:16" x14ac:dyDescent="0.25">
      <c r="A1503">
        <f t="shared" ref="A1503:A1566" ca="1" si="234">130+(RAND()*5-2.5)</f>
        <v>131.57665133467114</v>
      </c>
      <c r="B1503">
        <f t="shared" ref="B1503:B1566" ca="1" si="235">-35+(RAND()*5-2.5)</f>
        <v>-36.545171676676304</v>
      </c>
      <c r="C1503" s="6">
        <v>20135.9375</v>
      </c>
      <c r="D1503">
        <f t="shared" ref="D1503:D1566" ca="1" si="236">CHOOSE(RANDBETWEEN(1,3),0.75,1.2,3)</f>
        <v>0.75</v>
      </c>
      <c r="E1503" s="1">
        <v>0.65</v>
      </c>
      <c r="F1503">
        <v>19.899999999999999</v>
      </c>
      <c r="G1503">
        <f t="shared" ca="1" si="229"/>
        <v>42.007420362456692</v>
      </c>
      <c r="H1503">
        <f t="shared" ref="H1503:H1566" ca="1" si="237">RAND()*(24-14)+14</f>
        <v>17.64219804297695</v>
      </c>
      <c r="I1503">
        <f ca="1">User_Model_Calcs!A1503-Sat_Data!$B$5</f>
        <v>21.576651334671141</v>
      </c>
      <c r="J1503">
        <f ca="1">(Earth_Data!$B$1/SQRT(1-Earth_Data!$B$2^2*SIN(RADIANS(User_Model_Calcs!B1503))^2))*COS(RADIANS(User_Model_Calcs!B1503))</f>
        <v>5130.2112536160621</v>
      </c>
      <c r="K1503">
        <f ca="1">((Earth_Data!$B$1*(1-Earth_Data!$B$2^2))/SQRT(1-Earth_Data!$B$2^2*SIN(RADIANS(User_Model_Calcs!B1503))^2))*SIN(RADIANS(User_Model_Calcs!B1503))</f>
        <v>-3776.964181434073</v>
      </c>
      <c r="L1503">
        <f t="shared" ca="1" si="230"/>
        <v>-36.361243919158781</v>
      </c>
      <c r="M1503">
        <f t="shared" ca="1" si="231"/>
        <v>6370.5985538695531</v>
      </c>
      <c r="N1503">
        <f ca="1">SQRT(User_Model_Calcs!M1503^2+Sat_Data!$B$3^2-2*User_Model_Calcs!M1503*Sat_Data!$B$3*COS(RADIANS(L1503))*COS(RADIANS(I1503)))</f>
        <v>37631.007161520633</v>
      </c>
      <c r="O1503">
        <f ca="1">DEGREES(ACOS(((Earth_Data!$B$1+Sat_Data!$B$2)/User_Model_Calcs!N1503)*SQRT(1-COS(RADIANS(User_Model_Calcs!I1503))^2*COS(RADIANS(User_Model_Calcs!B1503))^2)))</f>
        <v>41.858468156654439</v>
      </c>
      <c r="P1503">
        <f t="shared" ca="1" si="228"/>
        <v>33.589079865720009</v>
      </c>
    </row>
    <row r="1504" spans="1:16" x14ac:dyDescent="0.25">
      <c r="A1504">
        <f t="shared" ca="1" si="234"/>
        <v>131.79139873415892</v>
      </c>
      <c r="B1504">
        <f t="shared" ca="1" si="235"/>
        <v>-33.750281251185427</v>
      </c>
      <c r="C1504" s="6">
        <v>20135.9375</v>
      </c>
      <c r="D1504">
        <f t="shared" ca="1" si="236"/>
        <v>0.75</v>
      </c>
      <c r="E1504" s="1">
        <v>0.65</v>
      </c>
      <c r="F1504">
        <v>19.899999999999999</v>
      </c>
      <c r="G1504">
        <f t="shared" ca="1" si="229"/>
        <v>42.007420362456692</v>
      </c>
      <c r="H1504">
        <f t="shared" ca="1" si="237"/>
        <v>23.244814284984127</v>
      </c>
      <c r="I1504">
        <f ca="1">User_Model_Calcs!A1504-Sat_Data!$B$5</f>
        <v>21.791398734158918</v>
      </c>
      <c r="J1504">
        <f ca="1">(Earth_Data!$B$1/SQRT(1-Earth_Data!$B$2^2*SIN(RADIANS(User_Model_Calcs!B1504))^2))*COS(RADIANS(User_Model_Calcs!B1504))</f>
        <v>5308.6998432264163</v>
      </c>
      <c r="K1504">
        <f ca="1">((Earth_Data!$B$1*(1-Earth_Data!$B$2^2))/SQRT(1-Earth_Data!$B$2^2*SIN(RADIANS(User_Model_Calcs!B1504))^2))*SIN(RADIANS(User_Model_Calcs!B1504))</f>
        <v>-3523.4507662412998</v>
      </c>
      <c r="L1504">
        <f t="shared" ca="1" si="230"/>
        <v>-33.572729221847695</v>
      </c>
      <c r="M1504">
        <f t="shared" ca="1" si="231"/>
        <v>6371.5774599072856</v>
      </c>
      <c r="N1504">
        <f ca="1">SQRT(User_Model_Calcs!M1504^2+Sat_Data!$B$3^2-2*User_Model_Calcs!M1504*Sat_Data!$B$3*COS(RADIANS(L1504))*COS(RADIANS(I1504)))</f>
        <v>37453.013543405024</v>
      </c>
      <c r="O1504">
        <f ca="1">DEGREES(ACOS(((Earth_Data!$B$1+Sat_Data!$B$2)/User_Model_Calcs!N1504)*SQRT(1-COS(RADIANS(User_Model_Calcs!I1504))^2*COS(RADIANS(User_Model_Calcs!B1504))^2)))</f>
        <v>44.315359492850938</v>
      </c>
      <c r="P1504">
        <f t="shared" ca="1" si="228"/>
        <v>35.739202519151227</v>
      </c>
    </row>
    <row r="1505" spans="1:16" x14ac:dyDescent="0.25">
      <c r="A1505">
        <f t="shared" ca="1" si="234"/>
        <v>129.76120090250083</v>
      </c>
      <c r="B1505">
        <f t="shared" ca="1" si="235"/>
        <v>-33.021227896012149</v>
      </c>
      <c r="C1505" s="6">
        <v>20135.9375</v>
      </c>
      <c r="D1505">
        <f t="shared" ca="1" si="236"/>
        <v>0.75</v>
      </c>
      <c r="E1505" s="1">
        <v>0.65</v>
      </c>
      <c r="F1505">
        <v>19.899999999999999</v>
      </c>
      <c r="G1505">
        <f t="shared" ca="1" si="229"/>
        <v>42.007420362456692</v>
      </c>
      <c r="H1505">
        <f t="shared" ca="1" si="237"/>
        <v>14.354732043950282</v>
      </c>
      <c r="I1505">
        <f ca="1">User_Model_Calcs!A1505-Sat_Data!$B$5</f>
        <v>19.761200902500832</v>
      </c>
      <c r="J1505">
        <f ca="1">(Earth_Data!$B$1/SQRT(1-Earth_Data!$B$2^2*SIN(RADIANS(User_Model_Calcs!B1505))^2))*COS(RADIANS(User_Model_Calcs!B1505))</f>
        <v>5353.1948159289595</v>
      </c>
      <c r="K1505">
        <f ca="1">((Earth_Data!$B$1*(1-Earth_Data!$B$2^2))/SQRT(1-Earth_Data!$B$2^2*SIN(RADIANS(User_Model_Calcs!B1505))^2))*SIN(RADIANS(User_Model_Calcs!B1505))</f>
        <v>-3455.9340954013746</v>
      </c>
      <c r="L1505">
        <f t="shared" ca="1" si="230"/>
        <v>-32.845618482237974</v>
      </c>
      <c r="M1505">
        <f t="shared" ca="1" si="231"/>
        <v>6371.8266775742113</v>
      </c>
      <c r="N1505">
        <f ca="1">SQRT(User_Model_Calcs!M1505^2+Sat_Data!$B$3^2-2*User_Model_Calcs!M1505*Sat_Data!$B$3*COS(RADIANS(L1505))*COS(RADIANS(I1505)))</f>
        <v>37330.599437677338</v>
      </c>
      <c r="O1505">
        <f ca="1">DEGREES(ACOS(((Earth_Data!$B$1+Sat_Data!$B$2)/User_Model_Calcs!N1505)*SQRT(1-COS(RADIANS(User_Model_Calcs!I1505))^2*COS(RADIANS(User_Model_Calcs!B1505))^2)))</f>
        <v>46.067372680949326</v>
      </c>
      <c r="P1505">
        <f t="shared" ca="1" si="228"/>
        <v>33.39481586500375</v>
      </c>
    </row>
    <row r="1506" spans="1:16" x14ac:dyDescent="0.25">
      <c r="A1506">
        <f t="shared" ca="1" si="234"/>
        <v>128.46071413707162</v>
      </c>
      <c r="B1506">
        <f t="shared" ca="1" si="235"/>
        <v>-34.777049534157491</v>
      </c>
      <c r="C1506" s="6">
        <v>20135.9375</v>
      </c>
      <c r="D1506">
        <f t="shared" ca="1" si="236"/>
        <v>3</v>
      </c>
      <c r="E1506" s="1">
        <v>0.65</v>
      </c>
      <c r="F1506">
        <v>19.899999999999999</v>
      </c>
      <c r="G1506">
        <f t="shared" ca="1" si="229"/>
        <v>54.048620189015942</v>
      </c>
      <c r="H1506">
        <f t="shared" ca="1" si="237"/>
        <v>21.249174923937176</v>
      </c>
      <c r="I1506">
        <f ca="1">User_Model_Calcs!A1506-Sat_Data!$B$5</f>
        <v>18.460714137071619</v>
      </c>
      <c r="J1506">
        <f ca="1">(Earth_Data!$B$1/SQRT(1-Earth_Data!$B$2^2*SIN(RADIANS(User_Model_Calcs!B1506))^2))*COS(RADIANS(User_Model_Calcs!B1506))</f>
        <v>5244.576689003743</v>
      </c>
      <c r="K1506">
        <f ca="1">((Earth_Data!$B$1*(1-Earth_Data!$B$2^2))/SQRT(1-Earth_Data!$B$2^2*SIN(RADIANS(User_Model_Calcs!B1506))^2))*SIN(RADIANS(User_Model_Calcs!B1506))</f>
        <v>-3617.5799150026628</v>
      </c>
      <c r="L1506">
        <f t="shared" ca="1" si="230"/>
        <v>-34.596956134573524</v>
      </c>
      <c r="M1506">
        <f t="shared" ca="1" si="231"/>
        <v>6371.2219462417206</v>
      </c>
      <c r="N1506">
        <f ca="1">SQRT(User_Model_Calcs!M1506^2+Sat_Data!$B$3^2-2*User_Model_Calcs!M1506*Sat_Data!$B$3*COS(RADIANS(L1506))*COS(RADIANS(I1506)))</f>
        <v>37401.866442029044</v>
      </c>
      <c r="O1506">
        <f ca="1">DEGREES(ACOS(((Earth_Data!$B$1+Sat_Data!$B$2)/User_Model_Calcs!N1506)*SQRT(1-COS(RADIANS(User_Model_Calcs!I1506))^2*COS(RADIANS(User_Model_Calcs!B1506))^2)))</f>
        <v>45.032436926325516</v>
      </c>
      <c r="P1506">
        <f t="shared" ca="1" si="228"/>
        <v>30.339462647254042</v>
      </c>
    </row>
    <row r="1507" spans="1:16" x14ac:dyDescent="0.25">
      <c r="A1507">
        <f t="shared" ca="1" si="234"/>
        <v>129.87027040676571</v>
      </c>
      <c r="B1507">
        <f t="shared" ca="1" si="235"/>
        <v>-34.530614406009079</v>
      </c>
      <c r="C1507" s="6">
        <v>20135.9375</v>
      </c>
      <c r="D1507">
        <f t="shared" ca="1" si="236"/>
        <v>1.2</v>
      </c>
      <c r="E1507" s="1">
        <v>0.65</v>
      </c>
      <c r="F1507">
        <v>19.899999999999999</v>
      </c>
      <c r="G1507">
        <f t="shared" ca="1" si="229"/>
        <v>46.089820015575185</v>
      </c>
      <c r="H1507">
        <f t="shared" ca="1" si="237"/>
        <v>19.211749301470316</v>
      </c>
      <c r="I1507">
        <f ca="1">User_Model_Calcs!A1507-Sat_Data!$B$5</f>
        <v>19.870270406765712</v>
      </c>
      <c r="J1507">
        <f ca="1">(Earth_Data!$B$1/SQRT(1-Earth_Data!$B$2^2*SIN(RADIANS(User_Model_Calcs!B1507))^2))*COS(RADIANS(User_Model_Calcs!B1507))</f>
        <v>5260.1215862953995</v>
      </c>
      <c r="K1507">
        <f ca="1">((Earth_Data!$B$1*(1-Earth_Data!$B$2^2))/SQRT(1-Earth_Data!$B$2^2*SIN(RADIANS(User_Model_Calcs!B1507))^2))*SIN(RADIANS(User_Model_Calcs!B1507))</f>
        <v>-3595.0915374188057</v>
      </c>
      <c r="L1507">
        <f t="shared" ca="1" si="230"/>
        <v>-34.351110060274003</v>
      </c>
      <c r="M1507">
        <f t="shared" ca="1" si="231"/>
        <v>6371.3077358601304</v>
      </c>
      <c r="N1507">
        <f ca="1">SQRT(User_Model_Calcs!M1507^2+Sat_Data!$B$3^2-2*User_Model_Calcs!M1507*Sat_Data!$B$3*COS(RADIANS(L1507))*COS(RADIANS(I1507)))</f>
        <v>37433.137531905137</v>
      </c>
      <c r="O1507">
        <f ca="1">DEGREES(ACOS(((Earth_Data!$B$1+Sat_Data!$B$2)/User_Model_Calcs!N1507)*SQRT(1-COS(RADIANS(User_Model_Calcs!I1507))^2*COS(RADIANS(User_Model_Calcs!B1507))^2)))</f>
        <v>44.590689320096168</v>
      </c>
      <c r="P1507">
        <f t="shared" ca="1" si="228"/>
        <v>32.52063945269294</v>
      </c>
    </row>
    <row r="1508" spans="1:16" x14ac:dyDescent="0.25">
      <c r="A1508">
        <f t="shared" ca="1" si="234"/>
        <v>130.91400991048778</v>
      </c>
      <c r="B1508">
        <f t="shared" ca="1" si="235"/>
        <v>-35.843677854809066</v>
      </c>
      <c r="C1508" s="6">
        <v>20135.9375</v>
      </c>
      <c r="D1508">
        <f t="shared" ca="1" si="236"/>
        <v>3</v>
      </c>
      <c r="E1508" s="1">
        <v>0.65</v>
      </c>
      <c r="F1508">
        <v>19.899999999999999</v>
      </c>
      <c r="G1508">
        <f t="shared" ca="1" si="229"/>
        <v>54.048620189015942</v>
      </c>
      <c r="H1508">
        <f t="shared" ca="1" si="237"/>
        <v>18.434380455416388</v>
      </c>
      <c r="I1508">
        <f ca="1">User_Model_Calcs!A1508-Sat_Data!$B$5</f>
        <v>20.914009910487778</v>
      </c>
      <c r="J1508">
        <f ca="1">(Earth_Data!$B$1/SQRT(1-Earth_Data!$B$2^2*SIN(RADIANS(User_Model_Calcs!B1508))^2))*COS(RADIANS(User_Model_Calcs!B1508))</f>
        <v>5176.1773819919408</v>
      </c>
      <c r="K1508">
        <f ca="1">((Earth_Data!$B$1*(1-Earth_Data!$B$2^2))/SQRT(1-Earth_Data!$B$2^2*SIN(RADIANS(User_Model_Calcs!B1508))^2))*SIN(RADIANS(User_Model_Calcs!B1508))</f>
        <v>-3714.1466227176461</v>
      </c>
      <c r="L1508">
        <f t="shared" ca="1" si="230"/>
        <v>-35.661188565906059</v>
      </c>
      <c r="M1508">
        <f t="shared" ca="1" si="231"/>
        <v>6370.8474652034984</v>
      </c>
      <c r="N1508">
        <f ca="1">SQRT(User_Model_Calcs!M1508^2+Sat_Data!$B$3^2-2*User_Model_Calcs!M1508*Sat_Data!$B$3*COS(RADIANS(L1508))*COS(RADIANS(I1508)))</f>
        <v>37558.780273692639</v>
      </c>
      <c r="O1508">
        <f ca="1">DEGREES(ACOS(((Earth_Data!$B$1+Sat_Data!$B$2)/User_Model_Calcs!N1508)*SQRT(1-COS(RADIANS(User_Model_Calcs!I1508))^2*COS(RADIANS(User_Model_Calcs!B1508))^2)))</f>
        <v>42.839674645101923</v>
      </c>
      <c r="P1508">
        <f t="shared" ca="1" si="228"/>
        <v>33.128212878344797</v>
      </c>
    </row>
    <row r="1509" spans="1:16" x14ac:dyDescent="0.25">
      <c r="A1509">
        <f t="shared" ca="1" si="234"/>
        <v>131.80275512856335</v>
      </c>
      <c r="B1509">
        <f t="shared" ca="1" si="235"/>
        <v>-36.792767754600945</v>
      </c>
      <c r="C1509" s="6">
        <v>20135.9375</v>
      </c>
      <c r="D1509">
        <f t="shared" ca="1" si="236"/>
        <v>0.75</v>
      </c>
      <c r="E1509" s="1">
        <v>0.65</v>
      </c>
      <c r="F1509">
        <v>19.899999999999999</v>
      </c>
      <c r="G1509">
        <f t="shared" ca="1" si="229"/>
        <v>42.007420362456692</v>
      </c>
      <c r="H1509">
        <f t="shared" ca="1" si="237"/>
        <v>21.716234298590653</v>
      </c>
      <c r="I1509">
        <f ca="1">User_Model_Calcs!A1509-Sat_Data!$B$5</f>
        <v>21.802755128563348</v>
      </c>
      <c r="J1509">
        <f ca="1">(Earth_Data!$B$1/SQRT(1-Earth_Data!$B$2^2*SIN(RADIANS(User_Model_Calcs!B1509))^2))*COS(RADIANS(User_Model_Calcs!B1509))</f>
        <v>5113.802786919141</v>
      </c>
      <c r="K1509">
        <f ca="1">((Earth_Data!$B$1*(1-Earth_Data!$B$2^2))/SQRT(1-Earth_Data!$B$2^2*SIN(RADIANS(User_Model_Calcs!B1509))^2))*SIN(RADIANS(User_Model_Calcs!B1509))</f>
        <v>-3799.0027270445667</v>
      </c>
      <c r="L1509">
        <f t="shared" ca="1" si="230"/>
        <v>-36.608358490986156</v>
      </c>
      <c r="M1509">
        <f t="shared" ca="1" si="231"/>
        <v>6370.5102357341848</v>
      </c>
      <c r="N1509">
        <f ca="1">SQRT(User_Model_Calcs!M1509^2+Sat_Data!$B$3^2-2*User_Model_Calcs!M1509*Sat_Data!$B$3*COS(RADIANS(L1509))*COS(RADIANS(I1509)))</f>
        <v>37656.43707897274</v>
      </c>
      <c r="O1509">
        <f ca="1">DEGREES(ACOS(((Earth_Data!$B$1+Sat_Data!$B$2)/User_Model_Calcs!N1509)*SQRT(1-COS(RADIANS(User_Model_Calcs!I1509))^2*COS(RADIANS(User_Model_Calcs!B1509))^2)))</f>
        <v>41.517072123390371</v>
      </c>
      <c r="P1509">
        <f t="shared" ca="1" si="228"/>
        <v>33.739417435795353</v>
      </c>
    </row>
    <row r="1510" spans="1:16" x14ac:dyDescent="0.25">
      <c r="A1510">
        <f t="shared" ca="1" si="234"/>
        <v>130.76785406611336</v>
      </c>
      <c r="B1510">
        <f t="shared" ca="1" si="235"/>
        <v>-33.764976242510009</v>
      </c>
      <c r="C1510" s="6">
        <v>20135.9375</v>
      </c>
      <c r="D1510">
        <f t="shared" ca="1" si="236"/>
        <v>0.75</v>
      </c>
      <c r="E1510" s="1">
        <v>0.65</v>
      </c>
      <c r="F1510">
        <v>19.899999999999999</v>
      </c>
      <c r="G1510">
        <f t="shared" ca="1" si="229"/>
        <v>42.007420362456692</v>
      </c>
      <c r="H1510">
        <f t="shared" ca="1" si="237"/>
        <v>17.167433690342726</v>
      </c>
      <c r="I1510">
        <f ca="1">User_Model_Calcs!A1510-Sat_Data!$B$5</f>
        <v>20.767854066113358</v>
      </c>
      <c r="J1510">
        <f ca="1">(Earth_Data!$B$1/SQRT(1-Earth_Data!$B$2^2*SIN(RADIANS(User_Model_Calcs!B1510))^2))*COS(RADIANS(User_Model_Calcs!B1510))</f>
        <v>5307.7941166832779</v>
      </c>
      <c r="K1510">
        <f ca="1">((Earth_Data!$B$1*(1-Earth_Data!$B$2^2))/SQRT(1-Earth_Data!$B$2^2*SIN(RADIANS(User_Model_Calcs!B1510))^2))*SIN(RADIANS(User_Model_Calcs!B1510))</f>
        <v>-3524.8058911771632</v>
      </c>
      <c r="L1510">
        <f t="shared" ca="1" si="230"/>
        <v>-33.587386230726281</v>
      </c>
      <c r="M1510">
        <f t="shared" ca="1" si="231"/>
        <v>6371.5724084071162</v>
      </c>
      <c r="N1510">
        <f ca="1">SQRT(User_Model_Calcs!M1510^2+Sat_Data!$B$3^2-2*User_Model_Calcs!M1510*Sat_Data!$B$3*COS(RADIANS(L1510))*COS(RADIANS(I1510)))</f>
        <v>37415.200377707682</v>
      </c>
      <c r="O1510">
        <f ca="1">DEGREES(ACOS(((Earth_Data!$B$1+Sat_Data!$B$2)/User_Model_Calcs!N1510)*SQRT(1-COS(RADIANS(User_Model_Calcs!I1510))^2*COS(RADIANS(User_Model_Calcs!B1510))^2)))</f>
        <v>44.848796416841786</v>
      </c>
      <c r="P1510">
        <f t="shared" ca="1" si="228"/>
        <v>34.306326453171607</v>
      </c>
    </row>
    <row r="1511" spans="1:16" x14ac:dyDescent="0.25">
      <c r="A1511">
        <f t="shared" ca="1" si="234"/>
        <v>127.56681480972158</v>
      </c>
      <c r="B1511">
        <f t="shared" ca="1" si="235"/>
        <v>-34.564447003111184</v>
      </c>
      <c r="C1511" s="6">
        <v>20135.9375</v>
      </c>
      <c r="D1511">
        <f t="shared" ca="1" si="236"/>
        <v>3</v>
      </c>
      <c r="E1511" s="1">
        <v>0.65</v>
      </c>
      <c r="F1511">
        <v>19.899999999999999</v>
      </c>
      <c r="G1511">
        <f t="shared" ca="1" si="229"/>
        <v>54.048620189015942</v>
      </c>
      <c r="H1511">
        <f t="shared" ca="1" si="237"/>
        <v>20.118731814647894</v>
      </c>
      <c r="I1511">
        <f ca="1">User_Model_Calcs!A1511-Sat_Data!$B$5</f>
        <v>17.566814809721578</v>
      </c>
      <c r="J1511">
        <f ca="1">(Earth_Data!$B$1/SQRT(1-Earth_Data!$B$2^2*SIN(RADIANS(User_Model_Calcs!B1511))^2))*COS(RADIANS(User_Model_Calcs!B1511))</f>
        <v>5257.9932250405536</v>
      </c>
      <c r="K1511">
        <f ca="1">((Earth_Data!$B$1*(1-Earth_Data!$B$2^2))/SQRT(1-Earth_Data!$B$2^2*SIN(RADIANS(User_Model_Calcs!B1511))^2))*SIN(RADIANS(User_Model_Calcs!B1511))</f>
        <v>-3598.1828253681383</v>
      </c>
      <c r="L1511">
        <f t="shared" ca="1" si="230"/>
        <v>-34.384861002549975</v>
      </c>
      <c r="M1511">
        <f t="shared" ca="1" si="231"/>
        <v>6371.2959748662279</v>
      </c>
      <c r="N1511">
        <f ca="1">SQRT(User_Model_Calcs!M1511^2+Sat_Data!$B$3^2-2*User_Model_Calcs!M1511*Sat_Data!$B$3*COS(RADIANS(L1511))*COS(RADIANS(I1511)))</f>
        <v>37358.909917280609</v>
      </c>
      <c r="O1511">
        <f ca="1">DEGREES(ACOS(((Earth_Data!$B$1+Sat_Data!$B$2)/User_Model_Calcs!N1511)*SQRT(1-COS(RADIANS(User_Model_Calcs!I1511))^2*COS(RADIANS(User_Model_Calcs!B1511))^2)))</f>
        <v>45.648777975213768</v>
      </c>
      <c r="P1511">
        <f t="shared" ca="1" si="228"/>
        <v>29.162255767463193</v>
      </c>
    </row>
    <row r="1512" spans="1:16" x14ac:dyDescent="0.25">
      <c r="A1512">
        <f t="shared" ca="1" si="234"/>
        <v>131.44557213228197</v>
      </c>
      <c r="B1512">
        <f t="shared" ca="1" si="235"/>
        <v>-36.231265700131921</v>
      </c>
      <c r="C1512" s="6">
        <v>20135.9375</v>
      </c>
      <c r="D1512">
        <f t="shared" ca="1" si="236"/>
        <v>1.2</v>
      </c>
      <c r="E1512" s="1">
        <v>0.65</v>
      </c>
      <c r="F1512">
        <v>19.899999999999999</v>
      </c>
      <c r="G1512">
        <f t="shared" ca="1" si="229"/>
        <v>46.089820015575185</v>
      </c>
      <c r="H1512">
        <f t="shared" ca="1" si="237"/>
        <v>22.534057991827005</v>
      </c>
      <c r="I1512">
        <f ca="1">User_Model_Calcs!A1512-Sat_Data!$B$5</f>
        <v>21.445572132281967</v>
      </c>
      <c r="J1512">
        <f ca="1">(Earth_Data!$B$1/SQRT(1-Earth_Data!$B$2^2*SIN(RADIANS(User_Model_Calcs!B1512))^2))*COS(RADIANS(User_Model_Calcs!B1512))</f>
        <v>5150.8760064632233</v>
      </c>
      <c r="K1512">
        <f ca="1">((Earth_Data!$B$1*(1-Earth_Data!$B$2^2))/SQRT(1-Earth_Data!$B$2^2*SIN(RADIANS(User_Model_Calcs!B1512))^2))*SIN(RADIANS(User_Model_Calcs!B1512))</f>
        <v>-3748.9231241497223</v>
      </c>
      <c r="L1512">
        <f t="shared" ca="1" si="230"/>
        <v>-36.04796809059517</v>
      </c>
      <c r="M1512">
        <f t="shared" ca="1" si="231"/>
        <v>6370.710182133781</v>
      </c>
      <c r="N1512">
        <f ca="1">SQRT(User_Model_Calcs!M1512^2+Sat_Data!$B$3^2-2*User_Model_Calcs!M1512*Sat_Data!$B$3*COS(RADIANS(L1512))*COS(RADIANS(I1512)))</f>
        <v>37604.643742450491</v>
      </c>
      <c r="O1512">
        <f ca="1">DEGREES(ACOS(((Earth_Data!$B$1+Sat_Data!$B$2)/User_Model_Calcs!N1512)*SQRT(1-COS(RADIANS(User_Model_Calcs!I1512))^2*COS(RADIANS(User_Model_Calcs!B1512))^2)))</f>
        <v>42.214919485797267</v>
      </c>
      <c r="P1512">
        <f t="shared" ca="1" si="228"/>
        <v>33.60830926535855</v>
      </c>
    </row>
    <row r="1513" spans="1:16" x14ac:dyDescent="0.25">
      <c r="A1513">
        <f t="shared" ca="1" si="234"/>
        <v>128.87010629059742</v>
      </c>
      <c r="B1513">
        <f t="shared" ca="1" si="235"/>
        <v>-33.197703933404178</v>
      </c>
      <c r="C1513" s="6">
        <v>20135.9375</v>
      </c>
      <c r="D1513">
        <f t="shared" ca="1" si="236"/>
        <v>0.75</v>
      </c>
      <c r="E1513" s="1">
        <v>0.65</v>
      </c>
      <c r="F1513">
        <v>19.899999999999999</v>
      </c>
      <c r="G1513">
        <f t="shared" ca="1" si="229"/>
        <v>42.007420362456692</v>
      </c>
      <c r="H1513">
        <f t="shared" ca="1" si="237"/>
        <v>20.42369143326194</v>
      </c>
      <c r="I1513">
        <f ca="1">User_Model_Calcs!A1513-Sat_Data!$B$5</f>
        <v>18.87010629059742</v>
      </c>
      <c r="J1513">
        <f ca="1">(Earth_Data!$B$1/SQRT(1-Earth_Data!$B$2^2*SIN(RADIANS(User_Model_Calcs!B1513))^2))*COS(RADIANS(User_Model_Calcs!B1513))</f>
        <v>5342.50362305014</v>
      </c>
      <c r="K1513">
        <f ca="1">((Earth_Data!$B$1*(1-Earth_Data!$B$2^2))/SQRT(1-Earth_Data!$B$2^2*SIN(RADIANS(User_Model_Calcs!B1513))^2))*SIN(RADIANS(User_Model_Calcs!B1513))</f>
        <v>-3472.328430715615</v>
      </c>
      <c r="L1513">
        <f t="shared" ca="1" si="230"/>
        <v>-33.021613846955574</v>
      </c>
      <c r="M1513">
        <f t="shared" ca="1" si="231"/>
        <v>6371.766606919924</v>
      </c>
      <c r="N1513">
        <f ca="1">SQRT(User_Model_Calcs!M1513^2+Sat_Data!$B$3^2-2*User_Model_Calcs!M1513*Sat_Data!$B$3*COS(RADIANS(L1513))*COS(RADIANS(I1513)))</f>
        <v>37310.906397891413</v>
      </c>
      <c r="O1513">
        <f ca="1">DEGREES(ACOS(((Earth_Data!$B$1+Sat_Data!$B$2)/User_Model_Calcs!N1513)*SQRT(1-COS(RADIANS(User_Model_Calcs!I1513))^2*COS(RADIANS(User_Model_Calcs!B1513))^2)))</f>
        <v>46.353294080635067</v>
      </c>
      <c r="P1513">
        <f t="shared" ca="1" si="228"/>
        <v>31.97434497244452</v>
      </c>
    </row>
    <row r="1514" spans="1:16" x14ac:dyDescent="0.25">
      <c r="A1514">
        <f t="shared" ca="1" si="234"/>
        <v>130.70399952621381</v>
      </c>
      <c r="B1514">
        <f t="shared" ca="1" si="235"/>
        <v>-37.410924699259006</v>
      </c>
      <c r="C1514" s="6">
        <v>20135.9375</v>
      </c>
      <c r="D1514">
        <f t="shared" ca="1" si="236"/>
        <v>3</v>
      </c>
      <c r="E1514" s="1">
        <v>0.65</v>
      </c>
      <c r="F1514">
        <v>19.899999999999999</v>
      </c>
      <c r="G1514">
        <f t="shared" ca="1" si="229"/>
        <v>54.048620189015942</v>
      </c>
      <c r="H1514">
        <f t="shared" ca="1" si="237"/>
        <v>15.406131248500035</v>
      </c>
      <c r="I1514">
        <f ca="1">User_Model_Calcs!A1514-Sat_Data!$B$5</f>
        <v>20.703999526213806</v>
      </c>
      <c r="J1514">
        <f ca="1">(Earth_Data!$B$1/SQRT(1-Earth_Data!$B$2^2*SIN(RADIANS(User_Model_Calcs!B1514))^2))*COS(RADIANS(User_Model_Calcs!B1514))</f>
        <v>5072.4194559637208</v>
      </c>
      <c r="K1514">
        <f ca="1">((Earth_Data!$B$1*(1-Earth_Data!$B$2^2))/SQRT(1-Earth_Data!$B$2^2*SIN(RADIANS(User_Model_Calcs!B1514))^2))*SIN(RADIANS(User_Model_Calcs!B1514))</f>
        <v>-3853.7176236583059</v>
      </c>
      <c r="L1514">
        <f t="shared" ca="1" si="230"/>
        <v>-37.225373321706329</v>
      </c>
      <c r="M1514">
        <f t="shared" ca="1" si="231"/>
        <v>6370.2887422889953</v>
      </c>
      <c r="N1514">
        <f ca="1">SQRT(User_Model_Calcs!M1514^2+Sat_Data!$B$3^2-2*User_Model_Calcs!M1514*Sat_Data!$B$3*COS(RADIANS(L1514))*COS(RADIANS(I1514)))</f>
        <v>37659.940797176874</v>
      </c>
      <c r="O1514">
        <f ca="1">DEGREES(ACOS(((Earth_Data!$B$1+Sat_Data!$B$2)/User_Model_Calcs!N1514)*SQRT(1-COS(RADIANS(User_Model_Calcs!I1514))^2*COS(RADIANS(User_Model_Calcs!B1514))^2)))</f>
        <v>41.467033414130562</v>
      </c>
      <c r="P1514">
        <f t="shared" ca="1" si="228"/>
        <v>31.886120702330508</v>
      </c>
    </row>
    <row r="1515" spans="1:16" x14ac:dyDescent="0.25">
      <c r="A1515">
        <f t="shared" ca="1" si="234"/>
        <v>130.31275421446344</v>
      </c>
      <c r="B1515">
        <f t="shared" ca="1" si="235"/>
        <v>-33.453861102942327</v>
      </c>
      <c r="C1515" s="6">
        <v>20135.9375</v>
      </c>
      <c r="D1515">
        <f t="shared" ca="1" si="236"/>
        <v>1.2</v>
      </c>
      <c r="E1515" s="1">
        <v>0.65</v>
      </c>
      <c r="F1515">
        <v>19.899999999999999</v>
      </c>
      <c r="G1515">
        <f t="shared" ca="1" si="229"/>
        <v>46.089820015575185</v>
      </c>
      <c r="H1515">
        <f t="shared" ca="1" si="237"/>
        <v>19.060162014388133</v>
      </c>
      <c r="I1515">
        <f ca="1">User_Model_Calcs!A1515-Sat_Data!$B$5</f>
        <v>20.312754214463439</v>
      </c>
      <c r="J1515">
        <f ca="1">(Earth_Data!$B$1/SQRT(1-Earth_Data!$B$2^2*SIN(RADIANS(User_Model_Calcs!B1515))^2))*COS(RADIANS(User_Model_Calcs!B1515))</f>
        <v>5326.8949546384029</v>
      </c>
      <c r="K1515">
        <f ca="1">((Earth_Data!$B$1*(1-Earth_Data!$B$2^2))/SQRT(1-Earth_Data!$B$2^2*SIN(RADIANS(User_Model_Calcs!B1515))^2))*SIN(RADIANS(User_Model_Calcs!B1515))</f>
        <v>-3496.0670708648158</v>
      </c>
      <c r="L1515">
        <f t="shared" ca="1" si="230"/>
        <v>-33.277085159843757</v>
      </c>
      <c r="M1515">
        <f t="shared" ca="1" si="231"/>
        <v>6371.6791210588563</v>
      </c>
      <c r="N1515">
        <f ca="1">SQRT(User_Model_Calcs!M1515^2+Sat_Data!$B$3^2-2*User_Model_Calcs!M1515*Sat_Data!$B$3*COS(RADIANS(L1515))*COS(RADIANS(I1515)))</f>
        <v>37378.343868627679</v>
      </c>
      <c r="O1515">
        <f ca="1">DEGREES(ACOS(((Earth_Data!$B$1+Sat_Data!$B$2)/User_Model_Calcs!N1515)*SQRT(1-COS(RADIANS(User_Model_Calcs!I1515))^2*COS(RADIANS(User_Model_Calcs!B1515))^2)))</f>
        <v>45.375986245111648</v>
      </c>
      <c r="P1515">
        <f t="shared" ca="1" si="228"/>
        <v>33.880620444696298</v>
      </c>
    </row>
    <row r="1516" spans="1:16" x14ac:dyDescent="0.25">
      <c r="A1516">
        <f t="shared" ca="1" si="234"/>
        <v>132.23896470328518</v>
      </c>
      <c r="B1516">
        <f t="shared" ca="1" si="235"/>
        <v>-37.161393310474999</v>
      </c>
      <c r="C1516" s="6">
        <v>20135.9375</v>
      </c>
      <c r="D1516">
        <f t="shared" ca="1" si="236"/>
        <v>0.75</v>
      </c>
      <c r="E1516" s="1">
        <v>0.65</v>
      </c>
      <c r="F1516">
        <v>19.899999999999999</v>
      </c>
      <c r="G1516">
        <f t="shared" ca="1" si="229"/>
        <v>42.007420362456692</v>
      </c>
      <c r="H1516">
        <f t="shared" ca="1" si="237"/>
        <v>14.088202145896249</v>
      </c>
      <c r="I1516">
        <f ca="1">User_Model_Calcs!A1516-Sat_Data!$B$5</f>
        <v>22.238964703285177</v>
      </c>
      <c r="J1516">
        <f ca="1">(Earth_Data!$B$1/SQRT(1-Earth_Data!$B$2^2*SIN(RADIANS(User_Model_Calcs!B1516))^2))*COS(RADIANS(User_Model_Calcs!B1516))</f>
        <v>5089.1962162623149</v>
      </c>
      <c r="K1516">
        <f ca="1">((Earth_Data!$B$1*(1-Earth_Data!$B$2^2))/SQRT(1-Earth_Data!$B$2^2*SIN(RADIANS(User_Model_Calcs!B1516))^2))*SIN(RADIANS(User_Model_Calcs!B1516))</f>
        <v>-3831.683938718103</v>
      </c>
      <c r="L1516">
        <f t="shared" ca="1" si="230"/>
        <v>-36.976292629838447</v>
      </c>
      <c r="M1516">
        <f t="shared" ca="1" si="231"/>
        <v>6370.3783195230199</v>
      </c>
      <c r="N1516">
        <f ca="1">SQRT(User_Model_Calcs!M1516^2+Sat_Data!$B$3^2-2*User_Model_Calcs!M1516*Sat_Data!$B$3*COS(RADIANS(L1516))*COS(RADIANS(I1516)))</f>
        <v>37698.239220544179</v>
      </c>
      <c r="O1516">
        <f ca="1">DEGREES(ACOS(((Earth_Data!$B$1+Sat_Data!$B$2)/User_Model_Calcs!N1516)*SQRT(1-COS(RADIANS(User_Model_Calcs!I1516))^2*COS(RADIANS(User_Model_Calcs!B1516))^2)))</f>
        <v>40.960512812007131</v>
      </c>
      <c r="P1516">
        <f t="shared" ca="1" si="228"/>
        <v>34.09382623284521</v>
      </c>
    </row>
    <row r="1517" spans="1:16" x14ac:dyDescent="0.25">
      <c r="A1517">
        <f t="shared" ca="1" si="234"/>
        <v>131.60919216544966</v>
      </c>
      <c r="B1517">
        <f t="shared" ca="1" si="235"/>
        <v>-37.156797204480874</v>
      </c>
      <c r="C1517" s="6">
        <v>20135.9375</v>
      </c>
      <c r="D1517">
        <f t="shared" ca="1" si="236"/>
        <v>1.2</v>
      </c>
      <c r="E1517" s="1">
        <v>0.65</v>
      </c>
      <c r="F1517">
        <v>19.899999999999999</v>
      </c>
      <c r="G1517">
        <f t="shared" ca="1" si="229"/>
        <v>46.089820015575185</v>
      </c>
      <c r="H1517">
        <f t="shared" ca="1" si="237"/>
        <v>18.071779767264065</v>
      </c>
      <c r="I1517">
        <f ca="1">User_Model_Calcs!A1517-Sat_Data!$B$5</f>
        <v>21.609192165449656</v>
      </c>
      <c r="J1517">
        <f ca="1">(Earth_Data!$B$1/SQRT(1-Earth_Data!$B$2^2*SIN(RADIANS(User_Model_Calcs!B1517))^2))*COS(RADIANS(User_Model_Calcs!B1517))</f>
        <v>5089.5043193921592</v>
      </c>
      <c r="K1517">
        <f ca="1">((Earth_Data!$B$1*(1-Earth_Data!$B$2^2))/SQRT(1-Earth_Data!$B$2^2*SIN(RADIANS(User_Model_Calcs!B1517))^2))*SIN(RADIANS(User_Model_Calcs!B1517))</f>
        <v>-3831.2774255236964</v>
      </c>
      <c r="L1517">
        <f t="shared" ca="1" si="230"/>
        <v>-36.971704956670081</v>
      </c>
      <c r="M1517">
        <f t="shared" ca="1" si="231"/>
        <v>6370.3799673519425</v>
      </c>
      <c r="N1517">
        <f ca="1">SQRT(User_Model_Calcs!M1517^2+Sat_Data!$B$3^2-2*User_Model_Calcs!M1517*Sat_Data!$B$3*COS(RADIANS(L1517))*COS(RADIANS(I1517)))</f>
        <v>37674.551363058585</v>
      </c>
      <c r="O1517">
        <f ca="1">DEGREES(ACOS(((Earth_Data!$B$1+Sat_Data!$B$2)/User_Model_Calcs!N1517)*SQRT(1-COS(RADIANS(User_Model_Calcs!I1517))^2*COS(RADIANS(User_Model_Calcs!B1517))^2)))</f>
        <v>41.274128762489674</v>
      </c>
      <c r="P1517">
        <f t="shared" ca="1" si="228"/>
        <v>33.257625022156965</v>
      </c>
    </row>
    <row r="1518" spans="1:16" x14ac:dyDescent="0.25">
      <c r="A1518">
        <f t="shared" ca="1" si="234"/>
        <v>131.32608539209417</v>
      </c>
      <c r="B1518">
        <f t="shared" ca="1" si="235"/>
        <v>-33.204798977567776</v>
      </c>
      <c r="C1518" s="6">
        <v>20135.9375</v>
      </c>
      <c r="D1518">
        <f t="shared" ca="1" si="236"/>
        <v>3</v>
      </c>
      <c r="E1518" s="1">
        <v>0.65</v>
      </c>
      <c r="F1518">
        <v>19.899999999999999</v>
      </c>
      <c r="G1518">
        <f t="shared" ca="1" si="229"/>
        <v>54.048620189015942</v>
      </c>
      <c r="H1518">
        <f t="shared" ca="1" si="237"/>
        <v>23.706635301127758</v>
      </c>
      <c r="I1518">
        <f ca="1">User_Model_Calcs!A1518-Sat_Data!$B$5</f>
        <v>21.326085392094171</v>
      </c>
      <c r="J1518">
        <f ca="1">(Earth_Data!$B$1/SQRT(1-Earth_Data!$B$2^2*SIN(RADIANS(User_Model_Calcs!B1518))^2))*COS(RADIANS(User_Model_Calcs!B1518))</f>
        <v>5342.0727323847277</v>
      </c>
      <c r="K1518">
        <f ca="1">((Earth_Data!$B$1*(1-Earth_Data!$B$2^2))/SQRT(1-Earth_Data!$B$2^2*SIN(RADIANS(User_Model_Calcs!B1518))^2))*SIN(RADIANS(User_Model_Calcs!B1518))</f>
        <v>-3472.9868692828982</v>
      </c>
      <c r="L1518">
        <f t="shared" ca="1" si="230"/>
        <v>-33.028689705187709</v>
      </c>
      <c r="M1518">
        <f t="shared" ca="1" si="231"/>
        <v>6371.7641883782753</v>
      </c>
      <c r="N1518">
        <f ca="1">SQRT(User_Model_Calcs!M1518^2+Sat_Data!$B$3^2-2*User_Model_Calcs!M1518*Sat_Data!$B$3*COS(RADIANS(L1518))*COS(RADIANS(I1518)))</f>
        <v>37400.174994024543</v>
      </c>
      <c r="O1518">
        <f ca="1">DEGREES(ACOS(((Earth_Data!$B$1+Sat_Data!$B$2)/User_Model_Calcs!N1518)*SQRT(1-COS(RADIANS(User_Model_Calcs!I1518))^2*COS(RADIANS(User_Model_Calcs!B1518))^2)))</f>
        <v>45.06552150967741</v>
      </c>
      <c r="P1518">
        <f t="shared" ca="1" si="228"/>
        <v>35.485105161137959</v>
      </c>
    </row>
    <row r="1519" spans="1:16" x14ac:dyDescent="0.25">
      <c r="A1519">
        <f t="shared" ca="1" si="234"/>
        <v>131.74783952856239</v>
      </c>
      <c r="B1519">
        <f t="shared" ca="1" si="235"/>
        <v>-36.778296066418989</v>
      </c>
      <c r="C1519" s="6">
        <v>20135.9375</v>
      </c>
      <c r="D1519">
        <f t="shared" ca="1" si="236"/>
        <v>1.2</v>
      </c>
      <c r="E1519" s="1">
        <v>0.65</v>
      </c>
      <c r="F1519">
        <v>19.899999999999999</v>
      </c>
      <c r="G1519">
        <f t="shared" ca="1" si="229"/>
        <v>46.089820015575185</v>
      </c>
      <c r="H1519">
        <f t="shared" ca="1" si="237"/>
        <v>15.637236269398334</v>
      </c>
      <c r="I1519">
        <f ca="1">User_Model_Calcs!A1519-Sat_Data!$B$5</f>
        <v>21.747839528562395</v>
      </c>
      <c r="J1519">
        <f ca="1">(Earth_Data!$B$1/SQRT(1-Earth_Data!$B$2^2*SIN(RADIANS(User_Model_Calcs!B1519))^2))*COS(RADIANS(User_Model_Calcs!B1519))</f>
        <v>5114.764479915244</v>
      </c>
      <c r="K1519">
        <f ca="1">((Earth_Data!$B$1*(1-Earth_Data!$B$2^2))/SQRT(1-Earth_Data!$B$2^2*SIN(RADIANS(User_Model_Calcs!B1519))^2))*SIN(RADIANS(User_Model_Calcs!B1519))</f>
        <v>-3797.7165284917355</v>
      </c>
      <c r="L1519">
        <f t="shared" ca="1" si="230"/>
        <v>-36.593914568661184</v>
      </c>
      <c r="M1519">
        <f t="shared" ca="1" si="231"/>
        <v>6370.5154042496415</v>
      </c>
      <c r="N1519">
        <f ca="1">SQRT(User_Model_Calcs!M1519^2+Sat_Data!$B$3^2-2*User_Model_Calcs!M1519*Sat_Data!$B$3*COS(RADIANS(L1519))*COS(RADIANS(I1519)))</f>
        <v>37653.401759054883</v>
      </c>
      <c r="O1519">
        <f ca="1">DEGREES(ACOS(((Earth_Data!$B$1+Sat_Data!$B$2)/User_Model_Calcs!N1519)*SQRT(1-COS(RADIANS(User_Model_Calcs!I1519))^2*COS(RADIANS(User_Model_Calcs!B1519))^2)))</f>
        <v>41.557631174784412</v>
      </c>
      <c r="P1519">
        <f t="shared" ca="1" si="228"/>
        <v>33.674761590945344</v>
      </c>
    </row>
    <row r="1520" spans="1:16" x14ac:dyDescent="0.25">
      <c r="A1520">
        <f t="shared" ca="1" si="234"/>
        <v>131.50249360622851</v>
      </c>
      <c r="B1520">
        <f t="shared" ca="1" si="235"/>
        <v>-34.112574559087371</v>
      </c>
      <c r="C1520" s="6">
        <v>20135.9375</v>
      </c>
      <c r="D1520">
        <f t="shared" ca="1" si="236"/>
        <v>1.2</v>
      </c>
      <c r="E1520" s="1">
        <v>0.65</v>
      </c>
      <c r="F1520">
        <v>19.899999999999999</v>
      </c>
      <c r="G1520">
        <f t="shared" ca="1" si="229"/>
        <v>46.089820015575185</v>
      </c>
      <c r="H1520">
        <f t="shared" ca="1" si="237"/>
        <v>16.543865880406607</v>
      </c>
      <c r="I1520">
        <f ca="1">User_Model_Calcs!A1520-Sat_Data!$B$5</f>
        <v>21.502493606228512</v>
      </c>
      <c r="J1520">
        <f ca="1">(Earth_Data!$B$1/SQRT(1-Earth_Data!$B$2^2*SIN(RADIANS(User_Model_Calcs!B1520))^2))*COS(RADIANS(User_Model_Calcs!B1520))</f>
        <v>5286.2680387002874</v>
      </c>
      <c r="K1520">
        <f ca="1">((Earth_Data!$B$1*(1-Earth_Data!$B$2^2))/SQRT(1-Earth_Data!$B$2^2*SIN(RADIANS(User_Model_Calcs!B1520))^2))*SIN(RADIANS(User_Model_Calcs!B1520))</f>
        <v>-3556.7932895173785</v>
      </c>
      <c r="L1520">
        <f t="shared" ca="1" si="230"/>
        <v>-33.934099697474686</v>
      </c>
      <c r="M1520">
        <f t="shared" ca="1" si="231"/>
        <v>6371.4526037113419</v>
      </c>
      <c r="N1520">
        <f ca="1">SQRT(User_Model_Calcs!M1520^2+Sat_Data!$B$3^2-2*User_Model_Calcs!M1520*Sat_Data!$B$3*COS(RADIANS(L1520))*COS(RADIANS(I1520)))</f>
        <v>37465.369582954496</v>
      </c>
      <c r="O1520">
        <f ca="1">DEGREES(ACOS(((Earth_Data!$B$1+Sat_Data!$B$2)/User_Model_Calcs!N1520)*SQRT(1-COS(RADIANS(User_Model_Calcs!I1520))^2*COS(RADIANS(User_Model_Calcs!B1520))^2)))</f>
        <v>44.140178780949626</v>
      </c>
      <c r="P1520">
        <f t="shared" ca="1" si="228"/>
        <v>35.086960370549306</v>
      </c>
    </row>
    <row r="1521" spans="1:16" x14ac:dyDescent="0.25">
      <c r="A1521">
        <f t="shared" ca="1" si="234"/>
        <v>127.99809099948347</v>
      </c>
      <c r="B1521">
        <f t="shared" ca="1" si="235"/>
        <v>-35.348884702744478</v>
      </c>
      <c r="C1521" s="6">
        <v>20135.9375</v>
      </c>
      <c r="D1521">
        <f t="shared" ca="1" si="236"/>
        <v>1.2</v>
      </c>
      <c r="E1521" s="1">
        <v>0.65</v>
      </c>
      <c r="F1521">
        <v>19.899999999999999</v>
      </c>
      <c r="G1521">
        <f t="shared" ca="1" si="229"/>
        <v>46.089820015575185</v>
      </c>
      <c r="H1521">
        <f t="shared" ca="1" si="237"/>
        <v>15.693892438214075</v>
      </c>
      <c r="I1521">
        <f ca="1">User_Model_Calcs!A1521-Sat_Data!$B$5</f>
        <v>17.998090999483466</v>
      </c>
      <c r="J1521">
        <f ca="1">(Earth_Data!$B$1/SQRT(1-Earth_Data!$B$2^2*SIN(RADIANS(User_Model_Calcs!B1521))^2))*COS(RADIANS(User_Model_Calcs!B1521))</f>
        <v>5208.1318231407022</v>
      </c>
      <c r="K1521">
        <f ca="1">((Earth_Data!$B$1*(1-Earth_Data!$B$2^2))/SQRT(1-Earth_Data!$B$2^2*SIN(RADIANS(User_Model_Calcs!B1521))^2))*SIN(RADIANS(User_Model_Calcs!B1521))</f>
        <v>-3669.5070163306063</v>
      </c>
      <c r="L1521">
        <f t="shared" ca="1" si="230"/>
        <v>-35.167475676659606</v>
      </c>
      <c r="M1521">
        <f t="shared" ca="1" si="231"/>
        <v>6371.0218042407014</v>
      </c>
      <c r="N1521">
        <f ca="1">SQRT(User_Model_Calcs!M1521^2+Sat_Data!$B$3^2-2*User_Model_Calcs!M1521*Sat_Data!$B$3*COS(RADIANS(L1521))*COS(RADIANS(I1521)))</f>
        <v>37425.965933118146</v>
      </c>
      <c r="O1521">
        <f ca="1">DEGREES(ACOS(((Earth_Data!$B$1+Sat_Data!$B$2)/User_Model_Calcs!N1521)*SQRT(1-COS(RADIANS(User_Model_Calcs!I1521))^2*COS(RADIANS(User_Model_Calcs!B1521))^2)))</f>
        <v>44.687287384164293</v>
      </c>
      <c r="P1521">
        <f t="shared" ca="1" si="228"/>
        <v>29.31608795763298</v>
      </c>
    </row>
    <row r="1522" spans="1:16" x14ac:dyDescent="0.25">
      <c r="A1522">
        <f t="shared" ca="1" si="234"/>
        <v>132.23382903582862</v>
      </c>
      <c r="B1522">
        <f t="shared" ca="1" si="235"/>
        <v>-34.773233595187889</v>
      </c>
      <c r="C1522" s="6">
        <v>20135.9375</v>
      </c>
      <c r="D1522">
        <f t="shared" ca="1" si="236"/>
        <v>1.2</v>
      </c>
      <c r="E1522" s="1">
        <v>0.65</v>
      </c>
      <c r="F1522">
        <v>19.899999999999999</v>
      </c>
      <c r="G1522">
        <f t="shared" ca="1" si="229"/>
        <v>46.089820015575185</v>
      </c>
      <c r="H1522">
        <f t="shared" ca="1" si="237"/>
        <v>17.304764773578711</v>
      </c>
      <c r="I1522">
        <f ca="1">User_Model_Calcs!A1522-Sat_Data!$B$5</f>
        <v>22.23382903582862</v>
      </c>
      <c r="J1522">
        <f ca="1">(Earth_Data!$B$1/SQRT(1-Earth_Data!$B$2^2*SIN(RADIANS(User_Model_Calcs!B1522))^2))*COS(RADIANS(User_Model_Calcs!B1522))</f>
        <v>5244.8181365943274</v>
      </c>
      <c r="K1522">
        <f ca="1">((Earth_Data!$B$1*(1-Earth_Data!$B$2^2))/SQRT(1-Earth_Data!$B$2^2*SIN(RADIANS(User_Model_Calcs!B1522))^2))*SIN(RADIANS(User_Model_Calcs!B1522))</f>
        <v>-3617.2321956306955</v>
      </c>
      <c r="L1522">
        <f t="shared" ca="1" si="230"/>
        <v>-34.59314921573575</v>
      </c>
      <c r="M1522">
        <f t="shared" ca="1" si="231"/>
        <v>6371.2232768171025</v>
      </c>
      <c r="N1522">
        <f ca="1">SQRT(User_Model_Calcs!M1522^2+Sat_Data!$B$3^2-2*User_Model_Calcs!M1522*Sat_Data!$B$3*COS(RADIANS(L1522))*COS(RADIANS(I1522)))</f>
        <v>37536.727011414463</v>
      </c>
      <c r="O1522">
        <f ca="1">DEGREES(ACOS(((Earth_Data!$B$1+Sat_Data!$B$2)/User_Model_Calcs!N1522)*SQRT(1-COS(RADIANS(User_Model_Calcs!I1522))^2*COS(RADIANS(User_Model_Calcs!B1522))^2)))</f>
        <v>43.147541477007195</v>
      </c>
      <c r="P1522">
        <f t="shared" ca="1" si="228"/>
        <v>35.630889863724214</v>
      </c>
    </row>
    <row r="1523" spans="1:16" x14ac:dyDescent="0.25">
      <c r="A1523">
        <f t="shared" ca="1" si="234"/>
        <v>129.74343911174546</v>
      </c>
      <c r="B1523">
        <f t="shared" ca="1" si="235"/>
        <v>-37.14973189798701</v>
      </c>
      <c r="C1523" s="6">
        <v>20135.9375</v>
      </c>
      <c r="D1523">
        <f t="shared" ca="1" si="236"/>
        <v>0.75</v>
      </c>
      <c r="E1523" s="1">
        <v>0.65</v>
      </c>
      <c r="F1523">
        <v>19.899999999999999</v>
      </c>
      <c r="G1523">
        <f t="shared" ca="1" si="229"/>
        <v>42.007420362456692</v>
      </c>
      <c r="H1523">
        <f t="shared" ca="1" si="237"/>
        <v>14.176921767224377</v>
      </c>
      <c r="I1523">
        <f ca="1">User_Model_Calcs!A1523-Sat_Data!$B$5</f>
        <v>19.74343911174546</v>
      </c>
      <c r="J1523">
        <f ca="1">(Earth_Data!$B$1/SQRT(1-Earth_Data!$B$2^2*SIN(RADIANS(User_Model_Calcs!B1523))^2))*COS(RADIANS(User_Model_Calcs!B1523))</f>
        <v>5089.9778830142295</v>
      </c>
      <c r="K1523">
        <f ca="1">((Earth_Data!$B$1*(1-Earth_Data!$B$2^2))/SQRT(1-Earth_Data!$B$2^2*SIN(RADIANS(User_Model_Calcs!B1523))^2))*SIN(RADIANS(User_Model_Calcs!B1523))</f>
        <v>-3830.6524706175987</v>
      </c>
      <c r="L1523">
        <f t="shared" ca="1" si="230"/>
        <v>-36.964652622697464</v>
      </c>
      <c r="M1523">
        <f t="shared" ca="1" si="231"/>
        <v>6370.382500307398</v>
      </c>
      <c r="N1523">
        <f ca="1">SQRT(User_Model_Calcs!M1523^2+Sat_Data!$B$3^2-2*User_Model_Calcs!M1523*Sat_Data!$B$3*COS(RADIANS(L1523))*COS(RADIANS(I1523)))</f>
        <v>37608.50640100045</v>
      </c>
      <c r="O1523">
        <f ca="1">DEGREES(ACOS(((Earth_Data!$B$1+Sat_Data!$B$2)/User_Model_Calcs!N1523)*SQRT(1-COS(RADIANS(User_Model_Calcs!I1523))^2*COS(RADIANS(User_Model_Calcs!B1523))^2)))</f>
        <v>42.157761516300532</v>
      </c>
      <c r="P1523">
        <f t="shared" ca="1" si="228"/>
        <v>30.723690385666593</v>
      </c>
    </row>
    <row r="1524" spans="1:16" x14ac:dyDescent="0.25">
      <c r="A1524">
        <f t="shared" ca="1" si="234"/>
        <v>131.27069391353064</v>
      </c>
      <c r="B1524">
        <f t="shared" ca="1" si="235"/>
        <v>-33.740176209693175</v>
      </c>
      <c r="C1524" s="6">
        <v>20135.9375</v>
      </c>
      <c r="D1524">
        <f t="shared" ca="1" si="236"/>
        <v>1.2</v>
      </c>
      <c r="E1524" s="1">
        <v>0.65</v>
      </c>
      <c r="F1524">
        <v>19.899999999999999</v>
      </c>
      <c r="G1524">
        <f t="shared" ca="1" si="229"/>
        <v>46.089820015575185</v>
      </c>
      <c r="H1524">
        <f t="shared" ca="1" si="237"/>
        <v>22.098020179996176</v>
      </c>
      <c r="I1524">
        <f ca="1">User_Model_Calcs!A1524-Sat_Data!$B$5</f>
        <v>21.270693913530636</v>
      </c>
      <c r="J1524">
        <f ca="1">(Earth_Data!$B$1/SQRT(1-Earth_Data!$B$2^2*SIN(RADIANS(User_Model_Calcs!B1524))^2))*COS(RADIANS(User_Model_Calcs!B1524))</f>
        <v>5309.3224650370539</v>
      </c>
      <c r="K1524">
        <f ca="1">((Earth_Data!$B$1*(1-Earth_Data!$B$2^2))/SQRT(1-Earth_Data!$B$2^2*SIN(RADIANS(User_Model_Calcs!B1524))^2))*SIN(RADIANS(User_Model_Calcs!B1524))</f>
        <v>-3522.518778850595</v>
      </c>
      <c r="L1524">
        <f t="shared" ca="1" si="230"/>
        <v>-33.56265032606764</v>
      </c>
      <c r="M1524">
        <f t="shared" ca="1" si="231"/>
        <v>6371.5809329476642</v>
      </c>
      <c r="N1524">
        <f ca="1">SQRT(User_Model_Calcs!M1524^2+Sat_Data!$B$3^2-2*User_Model_Calcs!M1524*Sat_Data!$B$3*COS(RADIANS(L1524))*COS(RADIANS(I1524)))</f>
        <v>37432.421741014907</v>
      </c>
      <c r="O1524">
        <f ca="1">DEGREES(ACOS(((Earth_Data!$B$1+Sat_Data!$B$2)/User_Model_Calcs!N1524)*SQRT(1-COS(RADIANS(User_Model_Calcs!I1524))^2*COS(RADIANS(User_Model_Calcs!B1524))^2)))</f>
        <v>44.605272690291578</v>
      </c>
      <c r="P1524">
        <f t="shared" ca="1" si="228"/>
        <v>35.026291244711111</v>
      </c>
    </row>
    <row r="1525" spans="1:16" x14ac:dyDescent="0.25">
      <c r="A1525">
        <f t="shared" ca="1" si="234"/>
        <v>132.39049141804605</v>
      </c>
      <c r="B1525">
        <f t="shared" ca="1" si="235"/>
        <v>-34.139075238873247</v>
      </c>
      <c r="C1525" s="6">
        <v>20135.9375</v>
      </c>
      <c r="D1525">
        <f t="shared" ca="1" si="236"/>
        <v>3</v>
      </c>
      <c r="E1525" s="1">
        <v>0.65</v>
      </c>
      <c r="F1525">
        <v>19.899999999999999</v>
      </c>
      <c r="G1525">
        <f t="shared" ca="1" si="229"/>
        <v>54.048620189015942</v>
      </c>
      <c r="H1525">
        <f t="shared" ca="1" si="237"/>
        <v>16.26852867227338</v>
      </c>
      <c r="I1525">
        <f ca="1">User_Model_Calcs!A1525-Sat_Data!$B$5</f>
        <v>22.390491418046054</v>
      </c>
      <c r="J1525">
        <f ca="1">(Earth_Data!$B$1/SQRT(1-Earth_Data!$B$2^2*SIN(RADIANS(User_Model_Calcs!B1525))^2))*COS(RADIANS(User_Model_Calcs!B1525))</f>
        <v>5284.6188985131121</v>
      </c>
      <c r="K1525">
        <f ca="1">((Earth_Data!$B$1*(1-Earth_Data!$B$2^2))/SQRT(1-Earth_Data!$B$2^2*SIN(RADIANS(User_Model_Calcs!B1525))^2))*SIN(RADIANS(User_Model_Calcs!B1525))</f>
        <v>-3559.2266960990059</v>
      </c>
      <c r="L1525">
        <f t="shared" ca="1" si="230"/>
        <v>-33.960533989112591</v>
      </c>
      <c r="M1525">
        <f t="shared" ca="1" si="231"/>
        <v>6371.4434453070198</v>
      </c>
      <c r="N1525">
        <f ca="1">SQRT(User_Model_Calcs!M1525^2+Sat_Data!$B$3^2-2*User_Model_Calcs!M1525*Sat_Data!$B$3*COS(RADIANS(L1525))*COS(RADIANS(I1525)))</f>
        <v>37501.526804615118</v>
      </c>
      <c r="O1525">
        <f ca="1">DEGREES(ACOS(((Earth_Data!$B$1+Sat_Data!$B$2)/User_Model_Calcs!N1525)*SQRT(1-COS(RADIANS(User_Model_Calcs!I1525))^2*COS(RADIANS(User_Model_Calcs!B1525))^2)))</f>
        <v>43.636597574866038</v>
      </c>
      <c r="P1525">
        <f t="shared" ca="1" si="228"/>
        <v>36.282164326653117</v>
      </c>
    </row>
    <row r="1526" spans="1:16" x14ac:dyDescent="0.25">
      <c r="A1526">
        <f t="shared" ca="1" si="234"/>
        <v>131.94095269241447</v>
      </c>
      <c r="B1526">
        <f t="shared" ca="1" si="235"/>
        <v>-34.137734860888294</v>
      </c>
      <c r="C1526" s="6">
        <v>20135.9375</v>
      </c>
      <c r="D1526">
        <f t="shared" ca="1" si="236"/>
        <v>0.75</v>
      </c>
      <c r="E1526" s="1">
        <v>0.65</v>
      </c>
      <c r="F1526">
        <v>19.899999999999999</v>
      </c>
      <c r="G1526">
        <f t="shared" ca="1" si="229"/>
        <v>42.007420362456692</v>
      </c>
      <c r="H1526">
        <f t="shared" ca="1" si="237"/>
        <v>16.620355122233576</v>
      </c>
      <c r="I1526">
        <f ca="1">User_Model_Calcs!A1526-Sat_Data!$B$5</f>
        <v>21.94095269241447</v>
      </c>
      <c r="J1526">
        <f ca="1">(Earth_Data!$B$1/SQRT(1-Earth_Data!$B$2^2*SIN(RADIANS(User_Model_Calcs!B1526))^2))*COS(RADIANS(User_Model_Calcs!B1526))</f>
        <v>5284.7023375748531</v>
      </c>
      <c r="K1526">
        <f ca="1">((Earth_Data!$B$1*(1-Earth_Data!$B$2^2))/SQRT(1-Earth_Data!$B$2^2*SIN(RADIANS(User_Model_Calcs!B1526))^2))*SIN(RADIANS(User_Model_Calcs!B1526))</f>
        <v>-3559.103634881772</v>
      </c>
      <c r="L1526">
        <f t="shared" ca="1" si="230"/>
        <v>-33.959196965319961</v>
      </c>
      <c r="M1526">
        <f t="shared" ca="1" si="231"/>
        <v>6371.4439086126904</v>
      </c>
      <c r="N1526">
        <f ca="1">SQRT(User_Model_Calcs!M1526^2+Sat_Data!$B$3^2-2*User_Model_Calcs!M1526*Sat_Data!$B$3*COS(RADIANS(L1526))*COS(RADIANS(I1526)))</f>
        <v>37483.847434817821</v>
      </c>
      <c r="O1526">
        <f ca="1">DEGREES(ACOS(((Earth_Data!$B$1+Sat_Data!$B$2)/User_Model_Calcs!N1526)*SQRT(1-COS(RADIANS(User_Model_Calcs!I1526))^2*COS(RADIANS(User_Model_Calcs!B1526))^2)))</f>
        <v>43.882164119757817</v>
      </c>
      <c r="P1526">
        <f t="shared" ca="1" si="228"/>
        <v>35.671451238111786</v>
      </c>
    </row>
    <row r="1527" spans="1:16" x14ac:dyDescent="0.25">
      <c r="A1527">
        <f t="shared" ca="1" si="234"/>
        <v>128.5288463294311</v>
      </c>
      <c r="B1527">
        <f t="shared" ca="1" si="235"/>
        <v>-35.484338898613956</v>
      </c>
      <c r="C1527" s="6">
        <v>20135.9375</v>
      </c>
      <c r="D1527">
        <f t="shared" ca="1" si="236"/>
        <v>1.2</v>
      </c>
      <c r="E1527" s="1">
        <v>0.65</v>
      </c>
      <c r="F1527">
        <v>19.899999999999999</v>
      </c>
      <c r="G1527">
        <f t="shared" ca="1" si="229"/>
        <v>46.089820015575185</v>
      </c>
      <c r="H1527">
        <f t="shared" ca="1" si="237"/>
        <v>20.044629533370006</v>
      </c>
      <c r="I1527">
        <f ca="1">User_Model_Calcs!A1527-Sat_Data!$B$5</f>
        <v>18.528846329431104</v>
      </c>
      <c r="J1527">
        <f ca="1">(Earth_Data!$B$1/SQRT(1-Earth_Data!$B$2^2*SIN(RADIANS(User_Model_Calcs!B1527))^2))*COS(RADIANS(User_Model_Calcs!B1527))</f>
        <v>5199.4225997235735</v>
      </c>
      <c r="K1527">
        <f ca="1">((Earth_Data!$B$1*(1-Earth_Data!$B$2^2))/SQRT(1-Earth_Data!$B$2^2*SIN(RADIANS(User_Model_Calcs!B1527))^2))*SIN(RADIANS(User_Model_Calcs!B1527))</f>
        <v>-3681.7545623653168</v>
      </c>
      <c r="L1527">
        <f t="shared" ca="1" si="230"/>
        <v>-35.302628765059332</v>
      </c>
      <c r="M1527">
        <f t="shared" ca="1" si="231"/>
        <v>6370.9741820238187</v>
      </c>
      <c r="N1527">
        <f ca="1">SQRT(User_Model_Calcs!M1527^2+Sat_Data!$B$3^2-2*User_Model_Calcs!M1527*Sat_Data!$B$3*COS(RADIANS(L1527))*COS(RADIANS(I1527)))</f>
        <v>37452.285267551917</v>
      </c>
      <c r="O1527">
        <f ca="1">DEGREES(ACOS(((Earth_Data!$B$1+Sat_Data!$B$2)/User_Model_Calcs!N1527)*SQRT(1-COS(RADIANS(User_Model_Calcs!I1527))^2*COS(RADIANS(User_Model_Calcs!B1527))^2)))</f>
        <v>44.315761530615191</v>
      </c>
      <c r="P1527">
        <f t="shared" ca="1" si="228"/>
        <v>30.001089953966261</v>
      </c>
    </row>
    <row r="1528" spans="1:16" x14ac:dyDescent="0.25">
      <c r="A1528">
        <f t="shared" ca="1" si="234"/>
        <v>128.57638467318418</v>
      </c>
      <c r="B1528">
        <f t="shared" ca="1" si="235"/>
        <v>-33.465916618241621</v>
      </c>
      <c r="C1528" s="6">
        <v>20135.9375</v>
      </c>
      <c r="D1528">
        <f t="shared" ca="1" si="236"/>
        <v>1.2</v>
      </c>
      <c r="E1528" s="1">
        <v>0.65</v>
      </c>
      <c r="F1528">
        <v>19.899999999999999</v>
      </c>
      <c r="G1528">
        <f t="shared" ca="1" si="229"/>
        <v>46.089820015575185</v>
      </c>
      <c r="H1528">
        <f t="shared" ca="1" si="237"/>
        <v>19.774111233965687</v>
      </c>
      <c r="I1528">
        <f ca="1">User_Model_Calcs!A1528-Sat_Data!$B$5</f>
        <v>18.57638467318418</v>
      </c>
      <c r="J1528">
        <f ca="1">(Earth_Data!$B$1/SQRT(1-Earth_Data!$B$2^2*SIN(RADIANS(User_Model_Calcs!B1528))^2))*COS(RADIANS(User_Model_Calcs!B1528))</f>
        <v>5326.1577349871432</v>
      </c>
      <c r="K1528">
        <f ca="1">((Earth_Data!$B$1*(1-Earth_Data!$B$2^2))/SQRT(1-Earth_Data!$B$2^2*SIN(RADIANS(User_Model_Calcs!B1528))^2))*SIN(RADIANS(User_Model_Calcs!B1528))</f>
        <v>-3497.1825842362077</v>
      </c>
      <c r="L1528">
        <f t="shared" ca="1" si="230"/>
        <v>-33.289108743116309</v>
      </c>
      <c r="M1528">
        <f t="shared" ca="1" si="231"/>
        <v>6371.6749952778055</v>
      </c>
      <c r="N1528">
        <f ca="1">SQRT(User_Model_Calcs!M1528^2+Sat_Data!$B$3^2-2*User_Model_Calcs!M1528*Sat_Data!$B$3*COS(RADIANS(L1528))*COS(RADIANS(I1528)))</f>
        <v>37318.464708742911</v>
      </c>
      <c r="O1528">
        <f ca="1">DEGREES(ACOS(((Earth_Data!$B$1+Sat_Data!$B$2)/User_Model_Calcs!N1528)*SQRT(1-COS(RADIANS(User_Model_Calcs!I1528))^2*COS(RADIANS(User_Model_Calcs!B1528))^2)))</f>
        <v>46.241393957630585</v>
      </c>
      <c r="P1528">
        <f t="shared" ca="1" si="228"/>
        <v>31.360429410413406</v>
      </c>
    </row>
    <row r="1529" spans="1:16" x14ac:dyDescent="0.25">
      <c r="A1529">
        <f t="shared" ca="1" si="234"/>
        <v>130.99700768999176</v>
      </c>
      <c r="B1529">
        <f t="shared" ca="1" si="235"/>
        <v>-35.954239543354682</v>
      </c>
      <c r="C1529" s="6">
        <v>20135.9375</v>
      </c>
      <c r="D1529">
        <f t="shared" ca="1" si="236"/>
        <v>1.2</v>
      </c>
      <c r="E1529" s="1">
        <v>0.65</v>
      </c>
      <c r="F1529">
        <v>19.899999999999999</v>
      </c>
      <c r="G1529">
        <f t="shared" ca="1" si="229"/>
        <v>46.089820015575185</v>
      </c>
      <c r="H1529">
        <f t="shared" ca="1" si="237"/>
        <v>15.232648607776211</v>
      </c>
      <c r="I1529">
        <f ca="1">User_Model_Calcs!A1529-Sat_Data!$B$5</f>
        <v>20.997007689991761</v>
      </c>
      <c r="J1529">
        <f ca="1">(Earth_Data!$B$1/SQRT(1-Earth_Data!$B$2^2*SIN(RADIANS(User_Model_Calcs!B1529))^2))*COS(RADIANS(User_Model_Calcs!B1529))</f>
        <v>5168.9841748315957</v>
      </c>
      <c r="K1529">
        <f ca="1">((Earth_Data!$B$1*(1-Earth_Data!$B$2^2))/SQRT(1-Earth_Data!$B$2^2*SIN(RADIANS(User_Model_Calcs!B1529))^2))*SIN(RADIANS(User_Model_Calcs!B1529))</f>
        <v>-3724.0840288351828</v>
      </c>
      <c r="L1529">
        <f t="shared" ca="1" si="230"/>
        <v>-35.771516275209066</v>
      </c>
      <c r="M1529">
        <f t="shared" ca="1" si="231"/>
        <v>6370.8083673490573</v>
      </c>
      <c r="N1529">
        <f ca="1">SQRT(User_Model_Calcs!M1529^2+Sat_Data!$B$3^2-2*User_Model_Calcs!M1529*Sat_Data!$B$3*COS(RADIANS(L1529))*COS(RADIANS(I1529)))</f>
        <v>37569.321650643062</v>
      </c>
      <c r="O1529">
        <f ca="1">DEGREES(ACOS(((Earth_Data!$B$1+Sat_Data!$B$2)/User_Model_Calcs!N1529)*SQRT(1-COS(RADIANS(User_Model_Calcs!I1529))^2*COS(RADIANS(User_Model_Calcs!B1529))^2)))</f>
        <v>42.695329931967542</v>
      </c>
      <c r="P1529">
        <f t="shared" ca="1" si="228"/>
        <v>33.17205705610121</v>
      </c>
    </row>
    <row r="1530" spans="1:16" x14ac:dyDescent="0.25">
      <c r="A1530">
        <f t="shared" ca="1" si="234"/>
        <v>130.52115058607671</v>
      </c>
      <c r="B1530">
        <f t="shared" ca="1" si="235"/>
        <v>-32.778948823921112</v>
      </c>
      <c r="C1530" s="6">
        <v>20135.9375</v>
      </c>
      <c r="D1530">
        <f t="shared" ca="1" si="236"/>
        <v>0.75</v>
      </c>
      <c r="E1530" s="1">
        <v>0.65</v>
      </c>
      <c r="F1530">
        <v>19.899999999999999</v>
      </c>
      <c r="G1530">
        <f t="shared" ca="1" si="229"/>
        <v>42.007420362456692</v>
      </c>
      <c r="H1530">
        <f t="shared" ca="1" si="237"/>
        <v>23.569400275448061</v>
      </c>
      <c r="I1530">
        <f ca="1">User_Model_Calcs!A1530-Sat_Data!$B$5</f>
        <v>20.521150586076715</v>
      </c>
      <c r="J1530">
        <f ca="1">(Earth_Data!$B$1/SQRT(1-Earth_Data!$B$2^2*SIN(RADIANS(User_Model_Calcs!B1530))^2))*COS(RADIANS(User_Model_Calcs!B1530))</f>
        <v>5367.7896168360176</v>
      </c>
      <c r="K1530">
        <f ca="1">((Earth_Data!$B$1*(1-Earth_Data!$B$2^2))/SQRT(1-Earth_Data!$B$2^2*SIN(RADIANS(User_Model_Calcs!B1530))^2))*SIN(RADIANS(User_Model_Calcs!B1530))</f>
        <v>-3433.3740450217288</v>
      </c>
      <c r="L1530">
        <f t="shared" ca="1" si="230"/>
        <v>-32.604010118430416</v>
      </c>
      <c r="M1530">
        <f t="shared" ca="1" si="231"/>
        <v>6371.9088743987413</v>
      </c>
      <c r="N1530">
        <f ca="1">SQRT(User_Model_Calcs!M1530^2+Sat_Data!$B$3^2-2*User_Model_Calcs!M1530*Sat_Data!$B$3*COS(RADIANS(L1530))*COS(RADIANS(I1530)))</f>
        <v>37342.787112430458</v>
      </c>
      <c r="O1530">
        <f ca="1">DEGREES(ACOS(((Earth_Data!$B$1+Sat_Data!$B$2)/User_Model_Calcs!N1530)*SQRT(1-COS(RADIANS(User_Model_Calcs!I1530))^2*COS(RADIANS(User_Model_Calcs!B1530))^2)))</f>
        <v>45.892006559111699</v>
      </c>
      <c r="P1530">
        <f t="shared" ca="1" si="228"/>
        <v>34.658691977634085</v>
      </c>
    </row>
    <row r="1531" spans="1:16" x14ac:dyDescent="0.25">
      <c r="A1531">
        <f t="shared" ca="1" si="234"/>
        <v>131.62118954565869</v>
      </c>
      <c r="B1531">
        <f t="shared" ca="1" si="235"/>
        <v>-36.16130187148925</v>
      </c>
      <c r="C1531" s="6">
        <v>20135.9375</v>
      </c>
      <c r="D1531">
        <f t="shared" ca="1" si="236"/>
        <v>1.2</v>
      </c>
      <c r="E1531" s="1">
        <v>0.65</v>
      </c>
      <c r="F1531">
        <v>19.899999999999999</v>
      </c>
      <c r="G1531">
        <f t="shared" ca="1" si="229"/>
        <v>46.089820015575185</v>
      </c>
      <c r="H1531">
        <f t="shared" ca="1" si="237"/>
        <v>19.365807857875232</v>
      </c>
      <c r="I1531">
        <f ca="1">User_Model_Calcs!A1531-Sat_Data!$B$5</f>
        <v>21.621189545658694</v>
      </c>
      <c r="J1531">
        <f ca="1">(Earth_Data!$B$1/SQRT(1-Earth_Data!$B$2^2*SIN(RADIANS(User_Model_Calcs!B1531))^2))*COS(RADIANS(User_Model_Calcs!B1531))</f>
        <v>5155.460692841144</v>
      </c>
      <c r="K1531">
        <f ca="1">((Earth_Data!$B$1*(1-Earth_Data!$B$2^2))/SQRT(1-Earth_Data!$B$2^2*SIN(RADIANS(User_Model_Calcs!B1531))^2))*SIN(RADIANS(User_Model_Calcs!B1531))</f>
        <v>-3742.6580920343836</v>
      </c>
      <c r="L1531">
        <f t="shared" ca="1" si="230"/>
        <v>-35.978147703017179</v>
      </c>
      <c r="M1531">
        <f t="shared" ca="1" si="231"/>
        <v>6370.7350085606722</v>
      </c>
      <c r="N1531">
        <f ca="1">SQRT(User_Model_Calcs!M1531^2+Sat_Data!$B$3^2-2*User_Model_Calcs!M1531*Sat_Data!$B$3*COS(RADIANS(L1531))*COS(RADIANS(I1531)))</f>
        <v>37606.366505206235</v>
      </c>
      <c r="O1531">
        <f ca="1">DEGREES(ACOS(((Earth_Data!$B$1+Sat_Data!$B$2)/User_Model_Calcs!N1531)*SQRT(1-COS(RADIANS(User_Model_Calcs!I1531))^2*COS(RADIANS(User_Model_Calcs!B1531))^2)))</f>
        <v>42.192051083029327</v>
      </c>
      <c r="P1531">
        <f t="shared" ca="1" si="228"/>
        <v>33.890076201122177</v>
      </c>
    </row>
    <row r="1532" spans="1:16" x14ac:dyDescent="0.25">
      <c r="A1532">
        <f t="shared" ca="1" si="234"/>
        <v>130.88226282218926</v>
      </c>
      <c r="B1532">
        <f t="shared" ca="1" si="235"/>
        <v>-33.483405486333524</v>
      </c>
      <c r="C1532" s="6">
        <v>20135.9375</v>
      </c>
      <c r="D1532">
        <f t="shared" ca="1" si="236"/>
        <v>3</v>
      </c>
      <c r="E1532" s="1">
        <v>0.65</v>
      </c>
      <c r="F1532">
        <v>19.899999999999999</v>
      </c>
      <c r="G1532">
        <f t="shared" ca="1" si="229"/>
        <v>54.048620189015942</v>
      </c>
      <c r="H1532">
        <f t="shared" ca="1" si="237"/>
        <v>14.910856806287269</v>
      </c>
      <c r="I1532">
        <f ca="1">User_Model_Calcs!A1532-Sat_Data!$B$5</f>
        <v>20.882262822189261</v>
      </c>
      <c r="J1532">
        <f ca="1">(Earth_Data!$B$1/SQRT(1-Earth_Data!$B$2^2*SIN(RADIANS(User_Model_Calcs!B1532))^2))*COS(RADIANS(User_Model_Calcs!B1532))</f>
        <v>5325.087834850855</v>
      </c>
      <c r="K1532">
        <f ca="1">((Earth_Data!$B$1*(1-Earth_Data!$B$2^2))/SQRT(1-Earth_Data!$B$2^2*SIN(RADIANS(User_Model_Calcs!B1532))^2))*SIN(RADIANS(User_Model_Calcs!B1532))</f>
        <v>-3498.8005812641559</v>
      </c>
      <c r="L1532">
        <f t="shared" ca="1" si="230"/>
        <v>-33.306551343035309</v>
      </c>
      <c r="M1532">
        <f t="shared" ca="1" si="231"/>
        <v>6371.6690086923818</v>
      </c>
      <c r="N1532">
        <f ca="1">SQRT(User_Model_Calcs!M1532^2+Sat_Data!$B$3^2-2*User_Model_Calcs!M1532*Sat_Data!$B$3*COS(RADIANS(L1532))*COS(RADIANS(I1532)))</f>
        <v>37401.251859043034</v>
      </c>
      <c r="O1532">
        <f ca="1">DEGREES(ACOS(((Earth_Data!$B$1+Sat_Data!$B$2)/User_Model_Calcs!N1532)*SQRT(1-COS(RADIANS(User_Model_Calcs!I1532))^2*COS(RADIANS(User_Model_Calcs!B1532))^2)))</f>
        <v>45.048605923926985</v>
      </c>
      <c r="P1532">
        <f t="shared" ca="1" si="228"/>
        <v>34.664616681587312</v>
      </c>
    </row>
    <row r="1533" spans="1:16" x14ac:dyDescent="0.25">
      <c r="A1533">
        <f t="shared" ca="1" si="234"/>
        <v>127.78971936815611</v>
      </c>
      <c r="B1533">
        <f t="shared" ca="1" si="235"/>
        <v>-36.579542813199936</v>
      </c>
      <c r="C1533" s="6">
        <v>20135.9375</v>
      </c>
      <c r="D1533">
        <f t="shared" ca="1" si="236"/>
        <v>1.2</v>
      </c>
      <c r="E1533" s="1">
        <v>0.65</v>
      </c>
      <c r="F1533">
        <v>19.899999999999999</v>
      </c>
      <c r="G1533">
        <f t="shared" ca="1" si="229"/>
        <v>46.089820015575185</v>
      </c>
      <c r="H1533">
        <f t="shared" ca="1" si="237"/>
        <v>16.880315618052165</v>
      </c>
      <c r="I1533">
        <f ca="1">User_Model_Calcs!A1533-Sat_Data!$B$5</f>
        <v>17.789719368156113</v>
      </c>
      <c r="J1533">
        <f ca="1">(Earth_Data!$B$1/SQRT(1-Earth_Data!$B$2^2*SIN(RADIANS(User_Model_Calcs!B1533))^2))*COS(RADIANS(User_Model_Calcs!B1533))</f>
        <v>5127.9391759865557</v>
      </c>
      <c r="K1533">
        <f ca="1">((Earth_Data!$B$1*(1-Earth_Data!$B$2^2))/SQRT(1-Earth_Data!$B$2^2*SIN(RADIANS(User_Model_Calcs!B1533))^2))*SIN(RADIANS(User_Model_Calcs!B1533))</f>
        <v>-3780.0277394278251</v>
      </c>
      <c r="L1533">
        <f t="shared" ca="1" si="230"/>
        <v>-36.395547393651384</v>
      </c>
      <c r="M1533">
        <f t="shared" ca="1" si="231"/>
        <v>6370.5863076691385</v>
      </c>
      <c r="N1533">
        <f ca="1">SQRT(User_Model_Calcs!M1533^2+Sat_Data!$B$3^2-2*User_Model_Calcs!M1533*Sat_Data!$B$3*COS(RADIANS(L1533))*COS(RADIANS(I1533)))</f>
        <v>37505.276550319199</v>
      </c>
      <c r="O1533">
        <f ca="1">DEGREES(ACOS(((Earth_Data!$B$1+Sat_Data!$B$2)/User_Model_Calcs!N1533)*SQRT(1-COS(RADIANS(User_Model_Calcs!I1533))^2*COS(RADIANS(User_Model_Calcs!B1533))^2)))</f>
        <v>43.570977963690453</v>
      </c>
      <c r="P1533">
        <f t="shared" ca="1" si="228"/>
        <v>28.299053590222144</v>
      </c>
    </row>
    <row r="1534" spans="1:16" x14ac:dyDescent="0.25">
      <c r="A1534">
        <f t="shared" ca="1" si="234"/>
        <v>132.15041578671367</v>
      </c>
      <c r="B1534">
        <f t="shared" ca="1" si="235"/>
        <v>-33.74725553828236</v>
      </c>
      <c r="C1534" s="6">
        <v>20135.9375</v>
      </c>
      <c r="D1534">
        <f t="shared" ca="1" si="236"/>
        <v>3</v>
      </c>
      <c r="E1534" s="1">
        <v>0.65</v>
      </c>
      <c r="F1534">
        <v>19.899999999999999</v>
      </c>
      <c r="G1534">
        <f t="shared" ca="1" si="229"/>
        <v>54.048620189015942</v>
      </c>
      <c r="H1534">
        <f t="shared" ca="1" si="237"/>
        <v>21.316402628058555</v>
      </c>
      <c r="I1534">
        <f ca="1">User_Model_Calcs!A1534-Sat_Data!$B$5</f>
        <v>22.150415786713666</v>
      </c>
      <c r="J1534">
        <f ca="1">(Earth_Data!$B$1/SQRT(1-Earth_Data!$B$2^2*SIN(RADIANS(User_Model_Calcs!B1534))^2))*COS(RADIANS(User_Model_Calcs!B1534))</f>
        <v>5308.8862897778572</v>
      </c>
      <c r="K1534">
        <f ca="1">((Earth_Data!$B$1*(1-Earth_Data!$B$2^2))/SQRT(1-Earth_Data!$B$2^2*SIN(RADIANS(User_Model_Calcs!B1534))^2))*SIN(RADIANS(User_Model_Calcs!B1534))</f>
        <v>-3523.1717162730638</v>
      </c>
      <c r="L1534">
        <f t="shared" ca="1" si="230"/>
        <v>-33.569711335344692</v>
      </c>
      <c r="M1534">
        <f t="shared" ca="1" si="231"/>
        <v>6371.5784998803701</v>
      </c>
      <c r="N1534">
        <f ca="1">SQRT(User_Model_Calcs!M1534^2+Sat_Data!$B$3^2-2*User_Model_Calcs!M1534*Sat_Data!$B$3*COS(RADIANS(L1534))*COS(RADIANS(I1534)))</f>
        <v>37466.827650610161</v>
      </c>
      <c r="O1534">
        <f ca="1">DEGREES(ACOS(((Earth_Data!$B$1+Sat_Data!$B$2)/User_Model_Calcs!N1534)*SQRT(1-COS(RADIANS(User_Model_Calcs!I1534))^2*COS(RADIANS(User_Model_Calcs!B1534))^2)))</f>
        <v>44.121823240340746</v>
      </c>
      <c r="P1534">
        <f t="shared" ca="1" si="228"/>
        <v>36.233329454220339</v>
      </c>
    </row>
    <row r="1535" spans="1:16" x14ac:dyDescent="0.25">
      <c r="A1535">
        <f t="shared" ca="1" si="234"/>
        <v>131.68242019756349</v>
      </c>
      <c r="B1535">
        <f t="shared" ca="1" si="235"/>
        <v>-36.946165428541789</v>
      </c>
      <c r="C1535" s="6">
        <v>20135.9375</v>
      </c>
      <c r="D1535">
        <f t="shared" ca="1" si="236"/>
        <v>3</v>
      </c>
      <c r="E1535" s="1">
        <v>0.65</v>
      </c>
      <c r="F1535">
        <v>19.899999999999999</v>
      </c>
      <c r="G1535">
        <f t="shared" ca="1" si="229"/>
        <v>54.048620189015942</v>
      </c>
      <c r="H1535">
        <f t="shared" ca="1" si="237"/>
        <v>14.916288748323153</v>
      </c>
      <c r="I1535">
        <f ca="1">User_Model_Calcs!A1535-Sat_Data!$B$5</f>
        <v>21.682420197563488</v>
      </c>
      <c r="J1535">
        <f ca="1">(Earth_Data!$B$1/SQRT(1-Earth_Data!$B$2^2*SIN(RADIANS(User_Model_Calcs!B1535))^2))*COS(RADIANS(User_Model_Calcs!B1535))</f>
        <v>5103.5888858633598</v>
      </c>
      <c r="K1535">
        <f ca="1">((Earth_Data!$B$1*(1-Earth_Data!$B$2^2))/SQRT(1-Earth_Data!$B$2^2*SIN(RADIANS(User_Model_Calcs!B1535))^2))*SIN(RADIANS(User_Model_Calcs!B1535))</f>
        <v>-3812.6214750751114</v>
      </c>
      <c r="L1535">
        <f t="shared" ca="1" si="230"/>
        <v>-36.761464737289174</v>
      </c>
      <c r="M1535">
        <f t="shared" ca="1" si="231"/>
        <v>6370.4554019404241</v>
      </c>
      <c r="N1535">
        <f ca="1">SQRT(User_Model_Calcs!M1535^2+Sat_Data!$B$3^2-2*User_Model_Calcs!M1535*Sat_Data!$B$3*COS(RADIANS(L1535))*COS(RADIANS(I1535)))</f>
        <v>37662.59984625475</v>
      </c>
      <c r="O1535">
        <f ca="1">DEGREES(ACOS(((Earth_Data!$B$1+Sat_Data!$B$2)/User_Model_Calcs!N1535)*SQRT(1-COS(RADIANS(User_Model_Calcs!I1535))^2*COS(RADIANS(User_Model_Calcs!B1535))^2)))</f>
        <v>41.434142796638305</v>
      </c>
      <c r="P1535">
        <f t="shared" ca="1" si="228"/>
        <v>33.483898675370668</v>
      </c>
    </row>
    <row r="1536" spans="1:16" x14ac:dyDescent="0.25">
      <c r="A1536">
        <f t="shared" ca="1" si="234"/>
        <v>131.92377334032651</v>
      </c>
      <c r="B1536">
        <f t="shared" ca="1" si="235"/>
        <v>-34.749932522944285</v>
      </c>
      <c r="C1536" s="6">
        <v>20135.9375</v>
      </c>
      <c r="D1536">
        <f t="shared" ca="1" si="236"/>
        <v>3</v>
      </c>
      <c r="E1536" s="1">
        <v>0.65</v>
      </c>
      <c r="F1536">
        <v>19.899999999999999</v>
      </c>
      <c r="G1536">
        <f t="shared" ca="1" si="229"/>
        <v>54.048620189015942</v>
      </c>
      <c r="H1536">
        <f t="shared" ca="1" si="237"/>
        <v>21.398069761179478</v>
      </c>
      <c r="I1536">
        <f ca="1">User_Model_Calcs!A1536-Sat_Data!$B$5</f>
        <v>21.923773340326505</v>
      </c>
      <c r="J1536">
        <f ca="1">(Earth_Data!$B$1/SQRT(1-Earth_Data!$B$2^2*SIN(RADIANS(User_Model_Calcs!B1536))^2))*COS(RADIANS(User_Model_Calcs!B1536))</f>
        <v>5246.2919698333935</v>
      </c>
      <c r="K1536">
        <f ca="1">((Earth_Data!$B$1*(1-Earth_Data!$B$2^2))/SQRT(1-Earth_Data!$B$2^2*SIN(RADIANS(User_Model_Calcs!B1536))^2))*SIN(RADIANS(User_Model_Calcs!B1536))</f>
        <v>-3615.1085906029321</v>
      </c>
      <c r="L1536">
        <f t="shared" ca="1" si="230"/>
        <v>-34.569903291731777</v>
      </c>
      <c r="M1536">
        <f t="shared" ca="1" si="231"/>
        <v>6371.2314001760651</v>
      </c>
      <c r="N1536">
        <f ca="1">SQRT(User_Model_Calcs!M1536^2+Sat_Data!$B$3^2-2*User_Model_Calcs!M1536*Sat_Data!$B$3*COS(RADIANS(L1536))*COS(RADIANS(I1536)))</f>
        <v>37523.206629240653</v>
      </c>
      <c r="O1536">
        <f ca="1">DEGREES(ACOS(((Earth_Data!$B$1+Sat_Data!$B$2)/User_Model_Calcs!N1536)*SQRT(1-COS(RADIANS(User_Model_Calcs!I1536))^2*COS(RADIANS(User_Model_Calcs!B1536))^2)))</f>
        <v>43.333645583162884</v>
      </c>
      <c r="P1536">
        <f t="shared" ca="1" si="228"/>
        <v>35.226280622736709</v>
      </c>
    </row>
    <row r="1537" spans="1:16" x14ac:dyDescent="0.25">
      <c r="A1537">
        <f t="shared" ca="1" si="234"/>
        <v>129.08905778954576</v>
      </c>
      <c r="B1537">
        <f t="shared" ca="1" si="235"/>
        <v>-36.893198384856696</v>
      </c>
      <c r="C1537" s="6">
        <v>20135.9375</v>
      </c>
      <c r="D1537">
        <f t="shared" ca="1" si="236"/>
        <v>0.75</v>
      </c>
      <c r="E1537" s="1">
        <v>0.65</v>
      </c>
      <c r="F1537">
        <v>19.899999999999999</v>
      </c>
      <c r="G1537">
        <f t="shared" ca="1" si="229"/>
        <v>42.007420362456692</v>
      </c>
      <c r="H1537">
        <f t="shared" ca="1" si="237"/>
        <v>20.180021052638597</v>
      </c>
      <c r="I1537">
        <f ca="1">User_Model_Calcs!A1537-Sat_Data!$B$5</f>
        <v>19.089057789545762</v>
      </c>
      <c r="J1537">
        <f ca="1">(Earth_Data!$B$1/SQRT(1-Earth_Data!$B$2^2*SIN(RADIANS(User_Model_Calcs!B1537))^2))*COS(RADIANS(User_Model_Calcs!B1537))</f>
        <v>5107.11981857509</v>
      </c>
      <c r="K1537">
        <f ca="1">((Earth_Data!$B$1*(1-Earth_Data!$B$2^2))/SQRT(1-Earth_Data!$B$2^2*SIN(RADIANS(User_Model_Calcs!B1537))^2))*SIN(RADIANS(User_Model_Calcs!B1537))</f>
        <v>-3807.922077231</v>
      </c>
      <c r="L1537">
        <f t="shared" ca="1" si="230"/>
        <v>-36.708597724876242</v>
      </c>
      <c r="M1537">
        <f t="shared" ca="1" si="231"/>
        <v>6370.4743455684456</v>
      </c>
      <c r="N1537">
        <f ca="1">SQRT(User_Model_Calcs!M1537^2+Sat_Data!$B$3^2-2*User_Model_Calcs!M1537*Sat_Data!$B$3*COS(RADIANS(L1537))*COS(RADIANS(I1537)))</f>
        <v>37568.673335271691</v>
      </c>
      <c r="O1537">
        <f ca="1">DEGREES(ACOS(((Earth_Data!$B$1+Sat_Data!$B$2)/User_Model_Calcs!N1537)*SQRT(1-COS(RADIANS(User_Model_Calcs!I1537))^2*COS(RADIANS(User_Model_Calcs!B1537))^2)))</f>
        <v>42.698948161300699</v>
      </c>
      <c r="P1537">
        <f t="shared" ca="1" si="228"/>
        <v>29.961991435782977</v>
      </c>
    </row>
    <row r="1538" spans="1:16" x14ac:dyDescent="0.25">
      <c r="A1538">
        <f t="shared" ca="1" si="234"/>
        <v>128.64904824003133</v>
      </c>
      <c r="B1538">
        <f t="shared" ca="1" si="235"/>
        <v>-34.827699710237766</v>
      </c>
      <c r="C1538" s="6">
        <v>20135.9375</v>
      </c>
      <c r="D1538">
        <f t="shared" ca="1" si="236"/>
        <v>0.75</v>
      </c>
      <c r="E1538" s="1">
        <v>0.65</v>
      </c>
      <c r="F1538">
        <v>19.899999999999999</v>
      </c>
      <c r="G1538">
        <f t="shared" ca="1" si="229"/>
        <v>42.007420362456692</v>
      </c>
      <c r="H1538">
        <f t="shared" ca="1" si="237"/>
        <v>23.34896856402678</v>
      </c>
      <c r="I1538">
        <f ca="1">User_Model_Calcs!A1538-Sat_Data!$B$5</f>
        <v>18.649048240031334</v>
      </c>
      <c r="J1538">
        <f ca="1">(Earth_Data!$B$1/SQRT(1-Earth_Data!$B$2^2*SIN(RADIANS(User_Model_Calcs!B1538))^2))*COS(RADIANS(User_Model_Calcs!B1538))</f>
        <v>5241.3696704194981</v>
      </c>
      <c r="K1538">
        <f ca="1">((Earth_Data!$B$1*(1-Earth_Data!$B$2^2))/SQRT(1-Earth_Data!$B$2^2*SIN(RADIANS(User_Model_Calcs!B1538))^2))*SIN(RADIANS(User_Model_Calcs!B1538))</f>
        <v>-3622.1938019703875</v>
      </c>
      <c r="L1538">
        <f t="shared" ca="1" si="230"/>
        <v>-34.647486885241037</v>
      </c>
      <c r="M1538">
        <f t="shared" ca="1" si="231"/>
        <v>6371.2042787079181</v>
      </c>
      <c r="N1538">
        <f ca="1">SQRT(User_Model_Calcs!M1538^2+Sat_Data!$B$3^2-2*User_Model_Calcs!M1538*Sat_Data!$B$3*COS(RADIANS(L1538))*COS(RADIANS(I1538)))</f>
        <v>37411.471944708457</v>
      </c>
      <c r="O1538">
        <f ca="1">DEGREES(ACOS(((Earth_Data!$B$1+Sat_Data!$B$2)/User_Model_Calcs!N1538)*SQRT(1-COS(RADIANS(User_Model_Calcs!I1538))^2*COS(RADIANS(User_Model_Calcs!B1538))^2)))</f>
        <v>44.895614976403699</v>
      </c>
      <c r="P1538">
        <f t="shared" ref="P1538:P1601" ca="1" si="238">DEGREES(ASIN(SIN(RADIANS(ABS(I1538)))/(SIN(ACOS(COS(RADIANS(I1538))*COS(RADIANS(B1538)))))))</f>
        <v>30.580422954800184</v>
      </c>
    </row>
    <row r="1539" spans="1:16" x14ac:dyDescent="0.25">
      <c r="A1539">
        <f t="shared" ca="1" si="234"/>
        <v>128.4809511411737</v>
      </c>
      <c r="B1539">
        <f t="shared" ca="1" si="235"/>
        <v>-36.809784498393263</v>
      </c>
      <c r="C1539" s="6">
        <v>20135.9375</v>
      </c>
      <c r="D1539">
        <f t="shared" ca="1" si="236"/>
        <v>1.2</v>
      </c>
      <c r="E1539" s="1">
        <v>0.65</v>
      </c>
      <c r="F1539">
        <v>19.899999999999999</v>
      </c>
      <c r="G1539">
        <f t="shared" ref="G1539:G1602" ca="1" si="239">20.4+20*LOG(F1539)+20*LOG(D1539)+10*LOG(E1539)</f>
        <v>46.089820015575185</v>
      </c>
      <c r="H1539">
        <f t="shared" ca="1" si="237"/>
        <v>19.943115656244089</v>
      </c>
      <c r="I1539">
        <f ca="1">User_Model_Calcs!A1539-Sat_Data!$B$5</f>
        <v>18.480951141173705</v>
      </c>
      <c r="J1539">
        <f ca="1">(Earth_Data!$B$1/SQRT(1-Earth_Data!$B$2^2*SIN(RADIANS(User_Model_Calcs!B1539))^2))*COS(RADIANS(User_Model_Calcs!B1539))</f>
        <v>5112.6715477583812</v>
      </c>
      <c r="K1539">
        <f ca="1">((Earth_Data!$B$1*(1-Earth_Data!$B$2^2))/SQRT(1-Earth_Data!$B$2^2*SIN(RADIANS(User_Model_Calcs!B1539))^2))*SIN(RADIANS(User_Model_Calcs!B1539))</f>
        <v>-3800.5148154267854</v>
      </c>
      <c r="L1539">
        <f t="shared" ref="L1539:L1602" ca="1" si="240">DEGREES(ATAN((K1539/J1539)))</f>
        <v>-36.625342645921627</v>
      </c>
      <c r="M1539">
        <f t="shared" ref="M1539:M1602" ca="1" si="241">SQRT(J1539^2+K1539^2)</f>
        <v>6370.5041572497676</v>
      </c>
      <c r="N1539">
        <f ca="1">SQRT(User_Model_Calcs!M1539^2+Sat_Data!$B$3^2-2*User_Model_Calcs!M1539*Sat_Data!$B$3*COS(RADIANS(L1539))*COS(RADIANS(I1539)))</f>
        <v>37543.170502057066</v>
      </c>
      <c r="O1539">
        <f ca="1">DEGREES(ACOS(((Earth_Data!$B$1+Sat_Data!$B$2)/User_Model_Calcs!N1539)*SQRT(1-COS(RADIANS(User_Model_Calcs!I1539))^2*COS(RADIANS(User_Model_Calcs!B1539))^2)))</f>
        <v>43.047812646609124</v>
      </c>
      <c r="P1539">
        <f t="shared" ca="1" si="238"/>
        <v>29.153802202137324</v>
      </c>
    </row>
    <row r="1540" spans="1:16" x14ac:dyDescent="0.25">
      <c r="A1540">
        <f t="shared" ca="1" si="234"/>
        <v>129.71040302375397</v>
      </c>
      <c r="B1540">
        <f t="shared" ca="1" si="235"/>
        <v>-34.507603124192912</v>
      </c>
      <c r="C1540" s="6">
        <v>20135.9375</v>
      </c>
      <c r="D1540">
        <f t="shared" ca="1" si="236"/>
        <v>1.2</v>
      </c>
      <c r="E1540" s="1">
        <v>0.65</v>
      </c>
      <c r="F1540">
        <v>19.899999999999999</v>
      </c>
      <c r="G1540">
        <f t="shared" ca="1" si="239"/>
        <v>46.089820015575185</v>
      </c>
      <c r="H1540">
        <f t="shared" ca="1" si="237"/>
        <v>16.513547261188467</v>
      </c>
      <c r="I1540">
        <f ca="1">User_Model_Calcs!A1540-Sat_Data!$B$5</f>
        <v>19.710403023753969</v>
      </c>
      <c r="J1540">
        <f ca="1">(Earth_Data!$B$1/SQRT(1-Earth_Data!$B$2^2*SIN(RADIANS(User_Model_Calcs!B1540))^2))*COS(RADIANS(User_Model_Calcs!B1540))</f>
        <v>5261.5681438837883</v>
      </c>
      <c r="K1540">
        <f ca="1">((Earth_Data!$B$1*(1-Earth_Data!$B$2^2))/SQRT(1-Earth_Data!$B$2^2*SIN(RADIANS(User_Model_Calcs!B1540))^2))*SIN(RADIANS(User_Model_Calcs!B1540))</f>
        <v>-3592.9882861370043</v>
      </c>
      <c r="L1540">
        <f t="shared" ca="1" si="240"/>
        <v>-34.328154458624638</v>
      </c>
      <c r="M1540">
        <f t="shared" ca="1" si="241"/>
        <v>6371.3157320172431</v>
      </c>
      <c r="N1540">
        <f ca="1">SQRT(User_Model_Calcs!M1540^2+Sat_Data!$B$3^2-2*User_Model_Calcs!M1540*Sat_Data!$B$3*COS(RADIANS(L1540))*COS(RADIANS(I1540)))</f>
        <v>37426.006978054596</v>
      </c>
      <c r="O1540">
        <f ca="1">DEGREES(ACOS(((Earth_Data!$B$1+Sat_Data!$B$2)/User_Model_Calcs!N1540)*SQRT(1-COS(RADIANS(User_Model_Calcs!I1540))^2*COS(RADIANS(User_Model_Calcs!B1540))^2)))</f>
        <v>44.691539537927468</v>
      </c>
      <c r="P1540">
        <f t="shared" ca="1" si="238"/>
        <v>32.308699428455668</v>
      </c>
    </row>
    <row r="1541" spans="1:16" x14ac:dyDescent="0.25">
      <c r="A1541">
        <f t="shared" ca="1" si="234"/>
        <v>128.53598683435411</v>
      </c>
      <c r="B1541">
        <f t="shared" ca="1" si="235"/>
        <v>-35.885863002973636</v>
      </c>
      <c r="C1541" s="6">
        <v>20135.9375</v>
      </c>
      <c r="D1541">
        <f t="shared" ca="1" si="236"/>
        <v>0.75</v>
      </c>
      <c r="E1541" s="1">
        <v>0.65</v>
      </c>
      <c r="F1541">
        <v>19.899999999999999</v>
      </c>
      <c r="G1541">
        <f t="shared" ca="1" si="239"/>
        <v>42.007420362456692</v>
      </c>
      <c r="H1541">
        <f t="shared" ca="1" si="237"/>
        <v>18.698995311156125</v>
      </c>
      <c r="I1541">
        <f ca="1">User_Model_Calcs!A1541-Sat_Data!$B$5</f>
        <v>18.535986834354105</v>
      </c>
      <c r="J1541">
        <f ca="1">(Earth_Data!$B$1/SQRT(1-Earth_Data!$B$2^2*SIN(RADIANS(User_Model_Calcs!B1541))^2))*COS(RADIANS(User_Model_Calcs!B1541))</f>
        <v>5173.4350701933672</v>
      </c>
      <c r="K1541">
        <f ca="1">((Earth_Data!$B$1*(1-Earth_Data!$B$2^2))/SQRT(1-Earth_Data!$B$2^2*SIN(RADIANS(User_Model_Calcs!B1541))^2))*SIN(RADIANS(User_Model_Calcs!B1541))</f>
        <v>-3717.9398860982728</v>
      </c>
      <c r="L1541">
        <f t="shared" ca="1" si="240"/>
        <v>-35.703284118714691</v>
      </c>
      <c r="M1541">
        <f t="shared" ca="1" si="241"/>
        <v>6370.8325532968674</v>
      </c>
      <c r="N1541">
        <f ca="1">SQRT(User_Model_Calcs!M1541^2+Sat_Data!$B$3^2-2*User_Model_Calcs!M1541*Sat_Data!$B$3*COS(RADIANS(L1541))*COS(RADIANS(I1541)))</f>
        <v>37480.221898928845</v>
      </c>
      <c r="O1541">
        <f ca="1">DEGREES(ACOS(((Earth_Data!$B$1+Sat_Data!$B$2)/User_Model_Calcs!N1541)*SQRT(1-COS(RADIANS(User_Model_Calcs!I1541))^2*COS(RADIANS(User_Model_Calcs!B1541))^2)))</f>
        <v>43.92281223856272</v>
      </c>
      <c r="P1541">
        <f t="shared" ca="1" si="238"/>
        <v>29.769793518474515</v>
      </c>
    </row>
    <row r="1542" spans="1:16" x14ac:dyDescent="0.25">
      <c r="A1542">
        <f t="shared" ca="1" si="234"/>
        <v>132.18306921020934</v>
      </c>
      <c r="B1542">
        <f t="shared" ca="1" si="235"/>
        <v>-33.422663822679297</v>
      </c>
      <c r="C1542" s="6">
        <v>20135.9375</v>
      </c>
      <c r="D1542">
        <f t="shared" ca="1" si="236"/>
        <v>0.75</v>
      </c>
      <c r="E1542" s="1">
        <v>0.65</v>
      </c>
      <c r="F1542">
        <v>19.899999999999999</v>
      </c>
      <c r="G1542">
        <f t="shared" ca="1" si="239"/>
        <v>42.007420362456692</v>
      </c>
      <c r="H1542">
        <f t="shared" ca="1" si="237"/>
        <v>22.677942488318205</v>
      </c>
      <c r="I1542">
        <f ca="1">User_Model_Calcs!A1542-Sat_Data!$B$5</f>
        <v>22.183069210209339</v>
      </c>
      <c r="J1542">
        <f ca="1">(Earth_Data!$B$1/SQRT(1-Earth_Data!$B$2^2*SIN(RADIANS(User_Model_Calcs!B1542))^2))*COS(RADIANS(User_Model_Calcs!B1542))</f>
        <v>5328.8016363221241</v>
      </c>
      <c r="K1542">
        <f ca="1">((Earth_Data!$B$1*(1-Earth_Data!$B$2^2))/SQRT(1-Earth_Data!$B$2^2*SIN(RADIANS(User_Model_Calcs!B1542))^2))*SIN(RADIANS(User_Model_Calcs!B1542))</f>
        <v>-3493.179633946771</v>
      </c>
      <c r="L1542">
        <f t="shared" ca="1" si="240"/>
        <v>-33.245970658060195</v>
      </c>
      <c r="M1542">
        <f t="shared" ca="1" si="241"/>
        <v>6371.6897942610049</v>
      </c>
      <c r="N1542">
        <f ca="1">SQRT(User_Model_Calcs!M1542^2+Sat_Data!$B$3^2-2*User_Model_Calcs!M1542*Sat_Data!$B$3*COS(RADIANS(L1542))*COS(RADIANS(I1542)))</f>
        <v>37447.372926845957</v>
      </c>
      <c r="O1542">
        <f ca="1">DEGREES(ACOS(((Earth_Data!$B$1+Sat_Data!$B$2)/User_Model_Calcs!N1542)*SQRT(1-COS(RADIANS(User_Model_Calcs!I1542))^2*COS(RADIANS(User_Model_Calcs!B1542))^2)))</f>
        <v>44.396430852358911</v>
      </c>
      <c r="P1542">
        <f t="shared" ca="1" si="238"/>
        <v>36.51136641843862</v>
      </c>
    </row>
    <row r="1543" spans="1:16" x14ac:dyDescent="0.25">
      <c r="A1543">
        <f t="shared" ca="1" si="234"/>
        <v>129.24248027606572</v>
      </c>
      <c r="B1543">
        <f t="shared" ca="1" si="235"/>
        <v>-35.319748857717073</v>
      </c>
      <c r="C1543" s="6">
        <v>20135.9375</v>
      </c>
      <c r="D1543">
        <f t="shared" ca="1" si="236"/>
        <v>0.75</v>
      </c>
      <c r="E1543" s="1">
        <v>0.65</v>
      </c>
      <c r="F1543">
        <v>19.899999999999999</v>
      </c>
      <c r="G1543">
        <f t="shared" ca="1" si="239"/>
        <v>42.007420362456692</v>
      </c>
      <c r="H1543">
        <f t="shared" ca="1" si="237"/>
        <v>21.664410003989008</v>
      </c>
      <c r="I1543">
        <f ca="1">User_Model_Calcs!A1543-Sat_Data!$B$5</f>
        <v>19.24248027606572</v>
      </c>
      <c r="J1543">
        <f ca="1">(Earth_Data!$B$1/SQRT(1-Earth_Data!$B$2^2*SIN(RADIANS(User_Model_Calcs!B1543))^2))*COS(RADIANS(User_Model_Calcs!B1543))</f>
        <v>5210.0013435279279</v>
      </c>
      <c r="K1543">
        <f ca="1">((Earth_Data!$B$1*(1-Earth_Data!$B$2^2))/SQRT(1-Earth_Data!$B$2^2*SIN(RADIANS(User_Model_Calcs!B1543))^2))*SIN(RADIANS(User_Model_Calcs!B1543))</f>
        <v>-3666.8699484681601</v>
      </c>
      <c r="L1543">
        <f t="shared" ca="1" si="240"/>
        <v>-35.138405127524351</v>
      </c>
      <c r="M1543">
        <f t="shared" ca="1" si="241"/>
        <v>6371.0320371617736</v>
      </c>
      <c r="N1543">
        <f ca="1">SQRT(User_Model_Calcs!M1543^2+Sat_Data!$B$3^2-2*User_Model_Calcs!M1543*Sat_Data!$B$3*COS(RADIANS(L1543))*COS(RADIANS(I1543)))</f>
        <v>37464.647417942593</v>
      </c>
      <c r="O1543">
        <f ca="1">DEGREES(ACOS(((Earth_Data!$B$1+Sat_Data!$B$2)/User_Model_Calcs!N1543)*SQRT(1-COS(RADIANS(User_Model_Calcs!I1543))^2*COS(RADIANS(User_Model_Calcs!B1543))^2)))</f>
        <v>44.143467284014882</v>
      </c>
      <c r="P1543">
        <f t="shared" ca="1" si="238"/>
        <v>31.12271680568492</v>
      </c>
    </row>
    <row r="1544" spans="1:16" x14ac:dyDescent="0.25">
      <c r="A1544">
        <f t="shared" ca="1" si="234"/>
        <v>130.82578399498948</v>
      </c>
      <c r="B1544">
        <f t="shared" ca="1" si="235"/>
        <v>-35.168708097274845</v>
      </c>
      <c r="C1544" s="6">
        <v>20135.9375</v>
      </c>
      <c r="D1544">
        <f t="shared" ca="1" si="236"/>
        <v>3</v>
      </c>
      <c r="E1544" s="1">
        <v>0.65</v>
      </c>
      <c r="F1544">
        <v>19.899999999999999</v>
      </c>
      <c r="G1544">
        <f t="shared" ca="1" si="239"/>
        <v>54.048620189015942</v>
      </c>
      <c r="H1544">
        <f t="shared" ca="1" si="237"/>
        <v>15.940138972139062</v>
      </c>
      <c r="I1544">
        <f ca="1">User_Model_Calcs!A1544-Sat_Data!$B$5</f>
        <v>20.825783994989479</v>
      </c>
      <c r="J1544">
        <f ca="1">(Earth_Data!$B$1/SQRT(1-Earth_Data!$B$2^2*SIN(RADIANS(User_Model_Calcs!B1544))^2))*COS(RADIANS(User_Model_Calcs!B1544))</f>
        <v>5219.671318151054</v>
      </c>
      <c r="K1544">
        <f ca="1">((Earth_Data!$B$1*(1-Earth_Data!$B$2^2))/SQRT(1-Earth_Data!$B$2^2*SIN(RADIANS(User_Model_Calcs!B1544))^2))*SIN(RADIANS(User_Model_Calcs!B1544))</f>
        <v>-3653.1843262900952</v>
      </c>
      <c r="L1544">
        <f t="shared" ca="1" si="240"/>
        <v>-34.987705857168677</v>
      </c>
      <c r="M1544">
        <f t="shared" ca="1" si="241"/>
        <v>6371.0850246547789</v>
      </c>
      <c r="N1544">
        <f ca="1">SQRT(User_Model_Calcs!M1544^2+Sat_Data!$B$3^2-2*User_Model_Calcs!M1544*Sat_Data!$B$3*COS(RADIANS(L1544))*COS(RADIANS(I1544)))</f>
        <v>37509.964260078028</v>
      </c>
      <c r="O1544">
        <f ca="1">DEGREES(ACOS(((Earth_Data!$B$1+Sat_Data!$B$2)/User_Model_Calcs!N1544)*SQRT(1-COS(RADIANS(User_Model_Calcs!I1544))^2*COS(RADIANS(User_Model_Calcs!B1544))^2)))</f>
        <v>43.514090128738374</v>
      </c>
      <c r="P1544">
        <f t="shared" ca="1" si="238"/>
        <v>33.440653674350116</v>
      </c>
    </row>
    <row r="1545" spans="1:16" x14ac:dyDescent="0.25">
      <c r="A1545">
        <f t="shared" ca="1" si="234"/>
        <v>130.18635042651275</v>
      </c>
      <c r="B1545">
        <f t="shared" ca="1" si="235"/>
        <v>-32.859727453617168</v>
      </c>
      <c r="C1545" s="6">
        <v>20135.9375</v>
      </c>
      <c r="D1545">
        <f t="shared" ca="1" si="236"/>
        <v>0.75</v>
      </c>
      <c r="E1545" s="1">
        <v>0.65</v>
      </c>
      <c r="F1545">
        <v>19.899999999999999</v>
      </c>
      <c r="G1545">
        <f t="shared" ca="1" si="239"/>
        <v>42.007420362456692</v>
      </c>
      <c r="H1545">
        <f t="shared" ca="1" si="237"/>
        <v>22.793414380960403</v>
      </c>
      <c r="I1545">
        <f ca="1">User_Model_Calcs!A1545-Sat_Data!$B$5</f>
        <v>20.186350426512746</v>
      </c>
      <c r="J1545">
        <f ca="1">(Earth_Data!$B$1/SQRT(1-Earth_Data!$B$2^2*SIN(RADIANS(User_Model_Calcs!B1545))^2))*COS(RADIANS(User_Model_Calcs!B1545))</f>
        <v>5362.9342076914472</v>
      </c>
      <c r="K1545">
        <f ca="1">((Earth_Data!$B$1*(1-Earth_Data!$B$2^2))/SQRT(1-Earth_Data!$B$2^2*SIN(RADIANS(User_Model_Calcs!B1545))^2))*SIN(RADIANS(User_Model_Calcs!B1545))</f>
        <v>-3440.9025835910911</v>
      </c>
      <c r="L1545">
        <f t="shared" ca="1" si="240"/>
        <v>-32.68456373926616</v>
      </c>
      <c r="M1545">
        <f t="shared" ca="1" si="241"/>
        <v>6371.8815043745863</v>
      </c>
      <c r="N1545">
        <f ca="1">SQRT(User_Model_Calcs!M1545^2+Sat_Data!$B$3^2-2*User_Model_Calcs!M1545*Sat_Data!$B$3*COS(RADIANS(L1545))*COS(RADIANS(I1545)))</f>
        <v>37335.60921423111</v>
      </c>
      <c r="O1545">
        <f ca="1">DEGREES(ACOS(((Earth_Data!$B$1+Sat_Data!$B$2)/User_Model_Calcs!N1545)*SQRT(1-COS(RADIANS(User_Model_Calcs!I1545))^2*COS(RADIANS(User_Model_Calcs!B1545))^2)))</f>
        <v>45.995571898316797</v>
      </c>
      <c r="P1545">
        <f t="shared" ca="1" si="238"/>
        <v>34.121775312291923</v>
      </c>
    </row>
    <row r="1546" spans="1:16" x14ac:dyDescent="0.25">
      <c r="A1546">
        <f t="shared" ca="1" si="234"/>
        <v>130.41361736870738</v>
      </c>
      <c r="B1546">
        <f t="shared" ca="1" si="235"/>
        <v>-33.048066021682693</v>
      </c>
      <c r="C1546" s="6">
        <v>20135.9375</v>
      </c>
      <c r="D1546">
        <f t="shared" ca="1" si="236"/>
        <v>1.2</v>
      </c>
      <c r="E1546" s="1">
        <v>0.65</v>
      </c>
      <c r="F1546">
        <v>19.899999999999999</v>
      </c>
      <c r="G1546">
        <f t="shared" ca="1" si="239"/>
        <v>46.089820015575185</v>
      </c>
      <c r="H1546">
        <f t="shared" ca="1" si="237"/>
        <v>20.916989358569015</v>
      </c>
      <c r="I1546">
        <f ca="1">User_Model_Calcs!A1546-Sat_Data!$B$5</f>
        <v>20.413617368707378</v>
      </c>
      <c r="J1546">
        <f ca="1">(Earth_Data!$B$1/SQRT(1-Earth_Data!$B$2^2*SIN(RADIANS(User_Model_Calcs!B1546))^2))*COS(RADIANS(User_Model_Calcs!B1546))</f>
        <v>5351.5721965420207</v>
      </c>
      <c r="K1546">
        <f ca="1">((Earth_Data!$B$1*(1-Earth_Data!$B$2^2))/SQRT(1-Earth_Data!$B$2^2*SIN(RADIANS(User_Model_Calcs!B1546))^2))*SIN(RADIANS(User_Model_Calcs!B1546))</f>
        <v>-3458.4294054027569</v>
      </c>
      <c r="L1546">
        <f t="shared" ca="1" si="240"/>
        <v>-32.872383079804322</v>
      </c>
      <c r="M1546">
        <f t="shared" ca="1" si="241"/>
        <v>6371.8175528616684</v>
      </c>
      <c r="N1546">
        <f ca="1">SQRT(User_Model_Calcs!M1546^2+Sat_Data!$B$3^2-2*User_Model_Calcs!M1546*Sat_Data!$B$3*COS(RADIANS(L1546))*COS(RADIANS(I1546)))</f>
        <v>37355.952960242059</v>
      </c>
      <c r="O1546">
        <f ca="1">DEGREES(ACOS(((Earth_Data!$B$1+Sat_Data!$B$2)/User_Model_Calcs!N1546)*SQRT(1-COS(RADIANS(User_Model_Calcs!I1546))^2*COS(RADIANS(User_Model_Calcs!B1546))^2)))</f>
        <v>45.700208381052867</v>
      </c>
      <c r="P1546">
        <f t="shared" ca="1" si="238"/>
        <v>34.311460181867496</v>
      </c>
    </row>
    <row r="1547" spans="1:16" x14ac:dyDescent="0.25">
      <c r="A1547">
        <f t="shared" ca="1" si="234"/>
        <v>129.85199916067313</v>
      </c>
      <c r="B1547">
        <f t="shared" ca="1" si="235"/>
        <v>-33.172340194269317</v>
      </c>
      <c r="C1547" s="6">
        <v>20135.9375</v>
      </c>
      <c r="D1547">
        <f t="shared" ca="1" si="236"/>
        <v>3</v>
      </c>
      <c r="E1547" s="1">
        <v>0.65</v>
      </c>
      <c r="F1547">
        <v>19.899999999999999</v>
      </c>
      <c r="G1547">
        <f t="shared" ca="1" si="239"/>
        <v>54.048620189015942</v>
      </c>
      <c r="H1547">
        <f t="shared" ca="1" si="237"/>
        <v>16.053827000157355</v>
      </c>
      <c r="I1547">
        <f ca="1">User_Model_Calcs!A1547-Sat_Data!$B$5</f>
        <v>19.851999160673131</v>
      </c>
      <c r="J1547">
        <f ca="1">(Earth_Data!$B$1/SQRT(1-Earth_Data!$B$2^2*SIN(RADIANS(User_Model_Calcs!B1547))^2))*COS(RADIANS(User_Model_Calcs!B1547))</f>
        <v>5344.0433229622686</v>
      </c>
      <c r="K1547">
        <f ca="1">((Earth_Data!$B$1*(1-Earth_Data!$B$2^2))/SQRT(1-Earth_Data!$B$2^2*SIN(RADIANS(User_Model_Calcs!B1547))^2))*SIN(RADIANS(User_Model_Calcs!B1547))</f>
        <v>-3469.9741796408189</v>
      </c>
      <c r="L1547">
        <f t="shared" ca="1" si="240"/>
        <v>-32.996318782658363</v>
      </c>
      <c r="M1547">
        <f t="shared" ca="1" si="241"/>
        <v>6371.7752506716351</v>
      </c>
      <c r="N1547">
        <f ca="1">SQRT(User_Model_Calcs!M1547^2+Sat_Data!$B$3^2-2*User_Model_Calcs!M1547*Sat_Data!$B$3*COS(RADIANS(L1547))*COS(RADIANS(I1547)))</f>
        <v>37343.557320492815</v>
      </c>
      <c r="O1547">
        <f ca="1">DEGREES(ACOS(((Earth_Data!$B$1+Sat_Data!$B$2)/User_Model_Calcs!N1547)*SQRT(1-COS(RADIANS(User_Model_Calcs!I1547))^2*COS(RADIANS(User_Model_Calcs!B1547))^2)))</f>
        <v>45.878587600069608</v>
      </c>
      <c r="P1547">
        <f t="shared" ca="1" si="238"/>
        <v>33.419165254977187</v>
      </c>
    </row>
    <row r="1548" spans="1:16" x14ac:dyDescent="0.25">
      <c r="A1548">
        <f t="shared" ca="1" si="234"/>
        <v>127.88576266516475</v>
      </c>
      <c r="B1548">
        <f t="shared" ca="1" si="235"/>
        <v>-36.283888500842849</v>
      </c>
      <c r="C1548" s="6">
        <v>20135.9375</v>
      </c>
      <c r="D1548">
        <f t="shared" ca="1" si="236"/>
        <v>1.2</v>
      </c>
      <c r="E1548" s="1">
        <v>0.65</v>
      </c>
      <c r="F1548">
        <v>19.899999999999999</v>
      </c>
      <c r="G1548">
        <f t="shared" ca="1" si="239"/>
        <v>46.089820015575185</v>
      </c>
      <c r="H1548">
        <f t="shared" ca="1" si="237"/>
        <v>21.791045698173193</v>
      </c>
      <c r="I1548">
        <f ca="1">User_Model_Calcs!A1548-Sat_Data!$B$5</f>
        <v>17.885762665164748</v>
      </c>
      <c r="J1548">
        <f ca="1">(Earth_Data!$B$1/SQRT(1-Earth_Data!$B$2^2*SIN(RADIANS(User_Model_Calcs!B1548))^2))*COS(RADIANS(User_Model_Calcs!B1548))</f>
        <v>5147.4225923689319</v>
      </c>
      <c r="K1548">
        <f ca="1">((Earth_Data!$B$1*(1-Earth_Data!$B$2^2))/SQRT(1-Earth_Data!$B$2^2*SIN(RADIANS(User_Model_Calcs!B1548))^2))*SIN(RADIANS(User_Model_Calcs!B1548))</f>
        <v>-3753.6316807507496</v>
      </c>
      <c r="L1548">
        <f t="shared" ca="1" si="240"/>
        <v>-36.100483721244053</v>
      </c>
      <c r="M1548">
        <f t="shared" ca="1" si="241"/>
        <v>6370.6914961537568</v>
      </c>
      <c r="N1548">
        <f ca="1">SQRT(User_Model_Calcs!M1548^2+Sat_Data!$B$3^2-2*User_Model_Calcs!M1548*Sat_Data!$B$3*COS(RADIANS(L1548))*COS(RADIANS(I1548)))</f>
        <v>37487.405292615877</v>
      </c>
      <c r="O1548">
        <f ca="1">DEGREES(ACOS(((Earth_Data!$B$1+Sat_Data!$B$2)/User_Model_Calcs!N1548)*SQRT(1-COS(RADIANS(User_Model_Calcs!I1548))^2*COS(RADIANS(User_Model_Calcs!B1548))^2)))</f>
        <v>43.820565530738065</v>
      </c>
      <c r="P1548">
        <f t="shared" ca="1" si="238"/>
        <v>28.604800146716702</v>
      </c>
    </row>
    <row r="1549" spans="1:16" x14ac:dyDescent="0.25">
      <c r="A1549">
        <f t="shared" ca="1" si="234"/>
        <v>132.48102030230211</v>
      </c>
      <c r="B1549">
        <f t="shared" ca="1" si="235"/>
        <v>-33.735520314754865</v>
      </c>
      <c r="C1549" s="6">
        <v>20135.9375</v>
      </c>
      <c r="D1549">
        <f t="shared" ca="1" si="236"/>
        <v>1.2</v>
      </c>
      <c r="E1549" s="1">
        <v>0.65</v>
      </c>
      <c r="F1549">
        <v>19.899999999999999</v>
      </c>
      <c r="G1549">
        <f t="shared" ca="1" si="239"/>
        <v>46.089820015575185</v>
      </c>
      <c r="H1549">
        <f t="shared" ca="1" si="237"/>
        <v>14.185408343897434</v>
      </c>
      <c r="I1549">
        <f ca="1">User_Model_Calcs!A1549-Sat_Data!$B$5</f>
        <v>22.481020302302113</v>
      </c>
      <c r="J1549">
        <f ca="1">(Earth_Data!$B$1/SQRT(1-Earth_Data!$B$2^2*SIN(RADIANS(User_Model_Calcs!B1549))^2))*COS(RADIANS(User_Model_Calcs!B1549))</f>
        <v>5309.6092821961256</v>
      </c>
      <c r="K1549">
        <f ca="1">((Earth_Data!$B$1*(1-Earth_Data!$B$2^2))/SQRT(1-Earth_Data!$B$2^2*SIN(RADIANS(User_Model_Calcs!B1549))^2))*SIN(RADIANS(User_Model_Calcs!B1549))</f>
        <v>-3522.0893294947441</v>
      </c>
      <c r="L1549">
        <f t="shared" ca="1" si="240"/>
        <v>-33.558006485163013</v>
      </c>
      <c r="M1549">
        <f t="shared" ca="1" si="241"/>
        <v>6371.5825329759318</v>
      </c>
      <c r="N1549">
        <f ca="1">SQRT(User_Model_Calcs!M1549^2+Sat_Data!$B$3^2-2*User_Model_Calcs!M1549*Sat_Data!$B$3*COS(RADIANS(L1549))*COS(RADIANS(I1549)))</f>
        <v>37479.16442954079</v>
      </c>
      <c r="O1549">
        <f ca="1">DEGREES(ACOS(((Earth_Data!$B$1+Sat_Data!$B$2)/User_Model_Calcs!N1549)*SQRT(1-COS(RADIANS(User_Model_Calcs!I1549))^2*COS(RADIANS(User_Model_Calcs!B1549))^2)))</f>
        <v>43.94963514485697</v>
      </c>
      <c r="P1549">
        <f t="shared" ca="1" si="238"/>
        <v>36.691567678837778</v>
      </c>
    </row>
    <row r="1550" spans="1:16" x14ac:dyDescent="0.25">
      <c r="A1550">
        <f t="shared" ca="1" si="234"/>
        <v>127.58292864908947</v>
      </c>
      <c r="B1550">
        <f t="shared" ca="1" si="235"/>
        <v>-34.789024564089004</v>
      </c>
      <c r="C1550" s="6">
        <v>20135.9375</v>
      </c>
      <c r="D1550">
        <f t="shared" ca="1" si="236"/>
        <v>3</v>
      </c>
      <c r="E1550" s="1">
        <v>0.65</v>
      </c>
      <c r="F1550">
        <v>19.899999999999999</v>
      </c>
      <c r="G1550">
        <f t="shared" ca="1" si="239"/>
        <v>54.048620189015942</v>
      </c>
      <c r="H1550">
        <f t="shared" ca="1" si="237"/>
        <v>15.413945789152551</v>
      </c>
      <c r="I1550">
        <f ca="1">User_Model_Calcs!A1550-Sat_Data!$B$5</f>
        <v>17.582928649089467</v>
      </c>
      <c r="J1550">
        <f ca="1">(Earth_Data!$B$1/SQRT(1-Earth_Data!$B$2^2*SIN(RADIANS(User_Model_Calcs!B1550))^2))*COS(RADIANS(User_Model_Calcs!B1550))</f>
        <v>5243.818836303647</v>
      </c>
      <c r="K1550">
        <f ca="1">((Earth_Data!$B$1*(1-Earth_Data!$B$2^2))/SQRT(1-Earth_Data!$B$2^2*SIN(RADIANS(User_Model_Calcs!B1550))^2))*SIN(RADIANS(User_Model_Calcs!B1550))</f>
        <v>-3618.6710112835426</v>
      </c>
      <c r="L1550">
        <f t="shared" ca="1" si="240"/>
        <v>-34.608902878556243</v>
      </c>
      <c r="M1550">
        <f t="shared" ca="1" si="241"/>
        <v>6371.2177702443032</v>
      </c>
      <c r="N1550">
        <f ca="1">SQRT(User_Model_Calcs!M1550^2+Sat_Data!$B$3^2-2*User_Model_Calcs!M1550*Sat_Data!$B$3*COS(RADIANS(L1550))*COS(RADIANS(I1550)))</f>
        <v>37374.647363314696</v>
      </c>
      <c r="O1550">
        <f ca="1">DEGREES(ACOS(((Earth_Data!$B$1+Sat_Data!$B$2)/User_Model_Calcs!N1550)*SQRT(1-COS(RADIANS(User_Model_Calcs!I1550))^2*COS(RADIANS(User_Model_Calcs!B1550))^2)))</f>
        <v>45.421247409713303</v>
      </c>
      <c r="P1550">
        <f t="shared" ca="1" si="238"/>
        <v>29.048087447603525</v>
      </c>
    </row>
    <row r="1551" spans="1:16" x14ac:dyDescent="0.25">
      <c r="A1551">
        <f t="shared" ca="1" si="234"/>
        <v>127.95568120093868</v>
      </c>
      <c r="B1551">
        <f t="shared" ca="1" si="235"/>
        <v>-35.727983511989031</v>
      </c>
      <c r="C1551" s="6">
        <v>20135.9375</v>
      </c>
      <c r="D1551">
        <f t="shared" ca="1" si="236"/>
        <v>1.2</v>
      </c>
      <c r="E1551" s="1">
        <v>0.65</v>
      </c>
      <c r="F1551">
        <v>19.899999999999999</v>
      </c>
      <c r="G1551">
        <f t="shared" ca="1" si="239"/>
        <v>46.089820015575185</v>
      </c>
      <c r="H1551">
        <f t="shared" ca="1" si="237"/>
        <v>19.405149281523258</v>
      </c>
      <c r="I1551">
        <f ca="1">User_Model_Calcs!A1551-Sat_Data!$B$5</f>
        <v>17.955681200938685</v>
      </c>
      <c r="J1551">
        <f ca="1">(Earth_Data!$B$1/SQRT(1-Earth_Data!$B$2^2*SIN(RADIANS(User_Model_Calcs!B1551))^2))*COS(RADIANS(User_Model_Calcs!B1551))</f>
        <v>5183.6838343655691</v>
      </c>
      <c r="K1551">
        <f ca="1">((Earth_Data!$B$1*(1-Earth_Data!$B$2^2))/SQRT(1-Earth_Data!$B$2^2*SIN(RADIANS(User_Model_Calcs!B1551))^2))*SIN(RADIANS(User_Model_Calcs!B1551))</f>
        <v>-3703.7332428742179</v>
      </c>
      <c r="L1551">
        <f t="shared" ca="1" si="240"/>
        <v>-35.545741965389389</v>
      </c>
      <c r="M1551">
        <f t="shared" ca="1" si="241"/>
        <v>6370.8883233843062</v>
      </c>
      <c r="N1551">
        <f ca="1">SQRT(User_Model_Calcs!M1551^2+Sat_Data!$B$3^2-2*User_Model_Calcs!M1551*Sat_Data!$B$3*COS(RADIANS(L1551))*COS(RADIANS(I1551)))</f>
        <v>37450.796214813621</v>
      </c>
      <c r="O1551">
        <f ca="1">DEGREES(ACOS(((Earth_Data!$B$1+Sat_Data!$B$2)/User_Model_Calcs!N1551)*SQRT(1-COS(RADIANS(User_Model_Calcs!I1551))^2*COS(RADIANS(User_Model_Calcs!B1551))^2)))</f>
        <v>44.335268229393037</v>
      </c>
      <c r="P1551">
        <f t="shared" ca="1" si="238"/>
        <v>29.028720363343862</v>
      </c>
    </row>
    <row r="1552" spans="1:16" x14ac:dyDescent="0.25">
      <c r="A1552">
        <f t="shared" ca="1" si="234"/>
        <v>132.37350404104279</v>
      </c>
      <c r="B1552">
        <f t="shared" ca="1" si="235"/>
        <v>-37.386298617607487</v>
      </c>
      <c r="C1552" s="6">
        <v>20135.9375</v>
      </c>
      <c r="D1552">
        <f t="shared" ca="1" si="236"/>
        <v>3</v>
      </c>
      <c r="E1552" s="1">
        <v>0.65</v>
      </c>
      <c r="F1552">
        <v>19.899999999999999</v>
      </c>
      <c r="G1552">
        <f t="shared" ca="1" si="239"/>
        <v>54.048620189015942</v>
      </c>
      <c r="H1552">
        <f t="shared" ca="1" si="237"/>
        <v>16.83597222255392</v>
      </c>
      <c r="I1552">
        <f ca="1">User_Model_Calcs!A1552-Sat_Data!$B$5</f>
        <v>22.373504041042793</v>
      </c>
      <c r="J1552">
        <f ca="1">(Earth_Data!$B$1/SQRT(1-Earth_Data!$B$2^2*SIN(RADIANS(User_Model_Calcs!B1552))^2))*COS(RADIANS(User_Model_Calcs!B1552))</f>
        <v>5074.0794404354219</v>
      </c>
      <c r="K1552">
        <f ca="1">((Earth_Data!$B$1*(1-Earth_Data!$B$2^2))/SQRT(1-Earth_Data!$B$2^2*SIN(RADIANS(User_Model_Calcs!B1552))^2))*SIN(RADIANS(User_Model_Calcs!B1552))</f>
        <v>-3851.5463450621669</v>
      </c>
      <c r="L1552">
        <f t="shared" ca="1" si="240"/>
        <v>-37.200791095161264</v>
      </c>
      <c r="M1552">
        <f t="shared" ca="1" si="241"/>
        <v>6370.2975924215016</v>
      </c>
      <c r="N1552">
        <f ca="1">SQRT(User_Model_Calcs!M1552^2+Sat_Data!$B$3^2-2*User_Model_Calcs!M1552*Sat_Data!$B$3*COS(RADIANS(L1552))*COS(RADIANS(I1552)))</f>
        <v>37718.927827914005</v>
      </c>
      <c r="O1552">
        <f ca="1">DEGREES(ACOS(((Earth_Data!$B$1+Sat_Data!$B$2)/User_Model_Calcs!N1552)*SQRT(1-COS(RADIANS(User_Model_Calcs!I1552))^2*COS(RADIANS(User_Model_Calcs!B1552))^2)))</f>
        <v>40.686821174999707</v>
      </c>
      <c r="P1552">
        <f t="shared" ca="1" si="238"/>
        <v>34.134513442023291</v>
      </c>
    </row>
    <row r="1553" spans="1:16" x14ac:dyDescent="0.25">
      <c r="A1553">
        <f t="shared" ca="1" si="234"/>
        <v>129.80794065447196</v>
      </c>
      <c r="B1553">
        <f t="shared" ca="1" si="235"/>
        <v>-32.634296085256707</v>
      </c>
      <c r="C1553" s="6">
        <v>20135.9375</v>
      </c>
      <c r="D1553">
        <f t="shared" ca="1" si="236"/>
        <v>3</v>
      </c>
      <c r="E1553" s="1">
        <v>0.65</v>
      </c>
      <c r="F1553">
        <v>19.899999999999999</v>
      </c>
      <c r="G1553">
        <f t="shared" ca="1" si="239"/>
        <v>54.048620189015942</v>
      </c>
      <c r="H1553">
        <f t="shared" ca="1" si="237"/>
        <v>17.395550602826958</v>
      </c>
      <c r="I1553">
        <f ca="1">User_Model_Calcs!A1553-Sat_Data!$B$5</f>
        <v>19.807940654471963</v>
      </c>
      <c r="J1553">
        <f ca="1">(Earth_Data!$B$1/SQRT(1-Earth_Data!$B$2^2*SIN(RADIANS(User_Model_Calcs!B1553))^2))*COS(RADIANS(User_Model_Calcs!B1553))</f>
        <v>5376.4576487779959</v>
      </c>
      <c r="K1553">
        <f ca="1">((Earth_Data!$B$1*(1-Earth_Data!$B$2^2))/SQRT(1-Earth_Data!$B$2^2*SIN(RADIANS(User_Model_Calcs!B1553))^2))*SIN(RADIANS(User_Model_Calcs!B1553))</f>
        <v>-3419.8756299572638</v>
      </c>
      <c r="L1553">
        <f t="shared" ca="1" si="240"/>
        <v>-32.459763769654032</v>
      </c>
      <c r="M1553">
        <f t="shared" ca="1" si="241"/>
        <v>6371.9577975280881</v>
      </c>
      <c r="N1553">
        <f ca="1">SQRT(User_Model_Calcs!M1553^2+Sat_Data!$B$3^2-2*User_Model_Calcs!M1553*Sat_Data!$B$3*COS(RADIANS(L1553))*COS(RADIANS(I1553)))</f>
        <v>37307.563936270402</v>
      </c>
      <c r="O1553">
        <f ca="1">DEGREES(ACOS(((Earth_Data!$B$1+Sat_Data!$B$2)/User_Model_Calcs!N1553)*SQRT(1-COS(RADIANS(User_Model_Calcs!I1553))^2*COS(RADIANS(User_Model_Calcs!B1553))^2)))</f>
        <v>46.405456444671529</v>
      </c>
      <c r="P1553">
        <f t="shared" ca="1" si="238"/>
        <v>33.738738627850324</v>
      </c>
    </row>
    <row r="1554" spans="1:16" x14ac:dyDescent="0.25">
      <c r="A1554">
        <f t="shared" ca="1" si="234"/>
        <v>131.26792201943437</v>
      </c>
      <c r="B1554">
        <f t="shared" ca="1" si="235"/>
        <v>-33.371172681166428</v>
      </c>
      <c r="C1554" s="6">
        <v>20135.9375</v>
      </c>
      <c r="D1554">
        <f t="shared" ca="1" si="236"/>
        <v>3</v>
      </c>
      <c r="E1554" s="1">
        <v>0.65</v>
      </c>
      <c r="F1554">
        <v>19.899999999999999</v>
      </c>
      <c r="G1554">
        <f t="shared" ca="1" si="239"/>
        <v>54.048620189015942</v>
      </c>
      <c r="H1554">
        <f t="shared" ca="1" si="237"/>
        <v>23.8686766153136</v>
      </c>
      <c r="I1554">
        <f ca="1">User_Model_Calcs!A1554-Sat_Data!$B$5</f>
        <v>21.267922019434366</v>
      </c>
      <c r="J1554">
        <f ca="1">(Earth_Data!$B$1/SQRT(1-Earth_Data!$B$2^2*SIN(RADIANS(User_Model_Calcs!B1554))^2))*COS(RADIANS(User_Model_Calcs!B1554))</f>
        <v>5331.9451555270216</v>
      </c>
      <c r="K1554">
        <f ca="1">((Earth_Data!$B$1*(1-Earth_Data!$B$2^2))/SQRT(1-Earth_Data!$B$2^2*SIN(RADIANS(User_Model_Calcs!B1554))^2))*SIN(RADIANS(User_Model_Calcs!B1554))</f>
        <v>-3488.4116788299439</v>
      </c>
      <c r="L1554">
        <f t="shared" ca="1" si="240"/>
        <v>-33.194616598971116</v>
      </c>
      <c r="M1554">
        <f t="shared" ca="1" si="241"/>
        <v>6371.7073993196846</v>
      </c>
      <c r="N1554">
        <f ca="1">SQRT(User_Model_Calcs!M1554^2+Sat_Data!$B$3^2-2*User_Model_Calcs!M1554*Sat_Data!$B$3*COS(RADIANS(L1554))*COS(RADIANS(I1554)))</f>
        <v>37408.58385762429</v>
      </c>
      <c r="O1554">
        <f ca="1">DEGREES(ACOS(((Earth_Data!$B$1+Sat_Data!$B$2)/User_Model_Calcs!N1554)*SQRT(1-COS(RADIANS(User_Model_Calcs!I1554))^2*COS(RADIANS(User_Model_Calcs!B1554))^2)))</f>
        <v>44.944955274617996</v>
      </c>
      <c r="P1554">
        <f t="shared" ca="1" si="238"/>
        <v>35.284333613284893</v>
      </c>
    </row>
    <row r="1555" spans="1:16" x14ac:dyDescent="0.25">
      <c r="A1555">
        <f t="shared" ca="1" si="234"/>
        <v>128.26279386476716</v>
      </c>
      <c r="B1555">
        <f t="shared" ca="1" si="235"/>
        <v>-33.741391162048771</v>
      </c>
      <c r="C1555" s="6">
        <v>20135.9375</v>
      </c>
      <c r="D1555">
        <f t="shared" ca="1" si="236"/>
        <v>3</v>
      </c>
      <c r="E1555" s="1">
        <v>0.65</v>
      </c>
      <c r="F1555">
        <v>19.899999999999999</v>
      </c>
      <c r="G1555">
        <f t="shared" ca="1" si="239"/>
        <v>54.048620189015942</v>
      </c>
      <c r="H1555">
        <f t="shared" ca="1" si="237"/>
        <v>14.457489814260692</v>
      </c>
      <c r="I1555">
        <f ca="1">User_Model_Calcs!A1555-Sat_Data!$B$5</f>
        <v>18.262793864767161</v>
      </c>
      <c r="J1555">
        <f ca="1">(Earth_Data!$B$1/SQRT(1-Earth_Data!$B$2^2*SIN(RADIANS(User_Model_Calcs!B1555))^2))*COS(RADIANS(User_Model_Calcs!B1555))</f>
        <v>5309.2476145336595</v>
      </c>
      <c r="K1555">
        <f ca="1">((Earth_Data!$B$1*(1-Earth_Data!$B$2^2))/SQRT(1-Earth_Data!$B$2^2*SIN(RADIANS(User_Model_Calcs!B1555))^2))*SIN(RADIANS(User_Model_Calcs!B1555))</f>
        <v>-3522.6308395625024</v>
      </c>
      <c r="L1555">
        <f t="shared" ca="1" si="240"/>
        <v>-33.563862133700468</v>
      </c>
      <c r="M1555">
        <f t="shared" ca="1" si="241"/>
        <v>6371.5805154033933</v>
      </c>
      <c r="N1555">
        <f ca="1">SQRT(User_Model_Calcs!M1555^2+Sat_Data!$B$3^2-2*User_Model_Calcs!M1555*Sat_Data!$B$3*COS(RADIANS(L1555))*COS(RADIANS(I1555)))</f>
        <v>37326.184275844855</v>
      </c>
      <c r="O1555">
        <f ca="1">DEGREES(ACOS(((Earth_Data!$B$1+Sat_Data!$B$2)/User_Model_Calcs!N1555)*SQRT(1-COS(RADIANS(User_Model_Calcs!I1555))^2*COS(RADIANS(User_Model_Calcs!B1555))^2)))</f>
        <v>46.127354718622918</v>
      </c>
      <c r="P1555">
        <f t="shared" ca="1" si="238"/>
        <v>30.71516364676722</v>
      </c>
    </row>
    <row r="1556" spans="1:16" x14ac:dyDescent="0.25">
      <c r="A1556">
        <f t="shared" ca="1" si="234"/>
        <v>129.11313388249522</v>
      </c>
      <c r="B1556">
        <f t="shared" ca="1" si="235"/>
        <v>-33.377343993125713</v>
      </c>
      <c r="C1556" s="6">
        <v>20135.9375</v>
      </c>
      <c r="D1556">
        <f t="shared" ca="1" si="236"/>
        <v>3</v>
      </c>
      <c r="E1556" s="1">
        <v>0.65</v>
      </c>
      <c r="F1556">
        <v>19.899999999999999</v>
      </c>
      <c r="G1556">
        <f t="shared" ca="1" si="239"/>
        <v>54.048620189015942</v>
      </c>
      <c r="H1556">
        <f t="shared" ca="1" si="237"/>
        <v>16.42200520970032</v>
      </c>
      <c r="I1556">
        <f ca="1">User_Model_Calcs!A1556-Sat_Data!$B$5</f>
        <v>19.113133882495219</v>
      </c>
      <c r="J1556">
        <f ca="1">(Earth_Data!$B$1/SQRT(1-Earth_Data!$B$2^2*SIN(RADIANS(User_Model_Calcs!B1556))^2))*COS(RADIANS(User_Model_Calcs!B1556))</f>
        <v>5331.5686261244364</v>
      </c>
      <c r="K1556">
        <f ca="1">((Earth_Data!$B$1*(1-Earth_Data!$B$2^2))/SQRT(1-Earth_Data!$B$2^2*SIN(RADIANS(User_Model_Calcs!B1556))^2))*SIN(RADIANS(User_Model_Calcs!B1556))</f>
        <v>-3488.9832742730155</v>
      </c>
      <c r="L1556">
        <f t="shared" ca="1" si="240"/>
        <v>-33.200771451366748</v>
      </c>
      <c r="M1556">
        <f t="shared" ca="1" si="241"/>
        <v>6371.7052900484387</v>
      </c>
      <c r="N1556">
        <f ca="1">SQRT(User_Model_Calcs!M1556^2+Sat_Data!$B$3^2-2*User_Model_Calcs!M1556*Sat_Data!$B$3*COS(RADIANS(L1556))*COS(RADIANS(I1556)))</f>
        <v>37330.900512308661</v>
      </c>
      <c r="O1556">
        <f ca="1">DEGREES(ACOS(((Earth_Data!$B$1+Sat_Data!$B$2)/User_Model_Calcs!N1556)*SQRT(1-COS(RADIANS(User_Model_Calcs!I1556))^2*COS(RADIANS(User_Model_Calcs!B1556))^2)))</f>
        <v>46.060927106648059</v>
      </c>
      <c r="P1556">
        <f t="shared" ca="1" si="238"/>
        <v>32.206671853362259</v>
      </c>
    </row>
    <row r="1557" spans="1:16" x14ac:dyDescent="0.25">
      <c r="A1557">
        <f t="shared" ca="1" si="234"/>
        <v>129.57559969905822</v>
      </c>
      <c r="B1557">
        <f t="shared" ca="1" si="235"/>
        <v>-32.716900075945603</v>
      </c>
      <c r="C1557" s="6">
        <v>20135.9375</v>
      </c>
      <c r="D1557">
        <f t="shared" ca="1" si="236"/>
        <v>3</v>
      </c>
      <c r="E1557" s="1">
        <v>0.65</v>
      </c>
      <c r="F1557">
        <v>19.899999999999999</v>
      </c>
      <c r="G1557">
        <f t="shared" ca="1" si="239"/>
        <v>54.048620189015942</v>
      </c>
      <c r="H1557">
        <f t="shared" ca="1" si="237"/>
        <v>20.166901948297511</v>
      </c>
      <c r="I1557">
        <f ca="1">User_Model_Calcs!A1557-Sat_Data!$B$5</f>
        <v>19.575599699058216</v>
      </c>
      <c r="J1557">
        <f ca="1">(Earth_Data!$B$1/SQRT(1-Earth_Data!$B$2^2*SIN(RADIANS(User_Model_Calcs!B1557))^2))*COS(RADIANS(User_Model_Calcs!B1557))</f>
        <v>5371.5119647095516</v>
      </c>
      <c r="K1557">
        <f ca="1">((Earth_Data!$B$1*(1-Earth_Data!$B$2^2))/SQRT(1-Earth_Data!$B$2^2*SIN(RADIANS(User_Model_Calcs!B1557))^2))*SIN(RADIANS(User_Model_Calcs!B1557))</f>
        <v>-3427.5865463244518</v>
      </c>
      <c r="L1557">
        <f t="shared" ca="1" si="240"/>
        <v>-32.542135147904403</v>
      </c>
      <c r="M1557">
        <f t="shared" ca="1" si="241"/>
        <v>6371.929874030493</v>
      </c>
      <c r="N1557">
        <f ca="1">SQRT(User_Model_Calcs!M1557^2+Sat_Data!$B$3^2-2*User_Model_Calcs!M1557*Sat_Data!$B$3*COS(RADIANS(L1557))*COS(RADIANS(I1557)))</f>
        <v>37304.522683152725</v>
      </c>
      <c r="O1557">
        <f ca="1">DEGREES(ACOS(((Earth_Data!$B$1+Sat_Data!$B$2)/User_Model_Calcs!N1557)*SQRT(1-COS(RADIANS(User_Model_Calcs!I1557))^2*COS(RADIANS(User_Model_Calcs!B1557))^2)))</f>
        <v>46.449486383001044</v>
      </c>
      <c r="P1557">
        <f t="shared" ca="1" si="238"/>
        <v>33.342160785915546</v>
      </c>
    </row>
    <row r="1558" spans="1:16" x14ac:dyDescent="0.25">
      <c r="A1558">
        <f t="shared" ca="1" si="234"/>
        <v>127.72161110773494</v>
      </c>
      <c r="B1558">
        <f t="shared" ca="1" si="235"/>
        <v>-36.646997265025441</v>
      </c>
      <c r="C1558" s="6">
        <v>20135.9375</v>
      </c>
      <c r="D1558">
        <f t="shared" ca="1" si="236"/>
        <v>3</v>
      </c>
      <c r="E1558" s="1">
        <v>0.65</v>
      </c>
      <c r="F1558">
        <v>19.899999999999999</v>
      </c>
      <c r="G1558">
        <f t="shared" ca="1" si="239"/>
        <v>54.048620189015942</v>
      </c>
      <c r="H1558">
        <f t="shared" ca="1" si="237"/>
        <v>14.312110109237963</v>
      </c>
      <c r="I1558">
        <f ca="1">User_Model_Calcs!A1558-Sat_Data!$B$5</f>
        <v>17.721611107734944</v>
      </c>
      <c r="J1558">
        <f ca="1">(Earth_Data!$B$1/SQRT(1-Earth_Data!$B$2^2*SIN(RADIANS(User_Model_Calcs!B1558))^2))*COS(RADIANS(User_Model_Calcs!B1558))</f>
        <v>5123.4747723542423</v>
      </c>
      <c r="K1558">
        <f ca="1">((Earth_Data!$B$1*(1-Earth_Data!$B$2^2))/SQRT(1-Earth_Data!$B$2^2*SIN(RADIANS(User_Model_Calcs!B1558))^2))*SIN(RADIANS(User_Model_Calcs!B1558))</f>
        <v>-3786.0361562518597</v>
      </c>
      <c r="L1558">
        <f t="shared" ca="1" si="240"/>
        <v>-36.462869824354897</v>
      </c>
      <c r="M1558">
        <f t="shared" ca="1" si="241"/>
        <v>6370.562260852389</v>
      </c>
      <c r="N1558">
        <f ca="1">SQRT(User_Model_Calcs!M1558^2+Sat_Data!$B$3^2-2*User_Model_Calcs!M1558*Sat_Data!$B$3*COS(RADIANS(L1558))*COS(RADIANS(I1558)))</f>
        <v>37507.963337110566</v>
      </c>
      <c r="O1558">
        <f ca="1">DEGREES(ACOS(((Earth_Data!$B$1+Sat_Data!$B$2)/User_Model_Calcs!N1558)*SQRT(1-COS(RADIANS(User_Model_Calcs!I1558))^2*COS(RADIANS(User_Model_Calcs!B1558))^2)))</f>
        <v>43.533424853949519</v>
      </c>
      <c r="P1558">
        <f t="shared" ca="1" si="238"/>
        <v>28.163484930885836</v>
      </c>
    </row>
    <row r="1559" spans="1:16" x14ac:dyDescent="0.25">
      <c r="A1559">
        <f t="shared" ca="1" si="234"/>
        <v>128.31320249469712</v>
      </c>
      <c r="B1559">
        <f t="shared" ca="1" si="235"/>
        <v>-35.142329093469193</v>
      </c>
      <c r="C1559" s="6">
        <v>20135.9375</v>
      </c>
      <c r="D1559">
        <f t="shared" ca="1" si="236"/>
        <v>3</v>
      </c>
      <c r="E1559" s="1">
        <v>0.65</v>
      </c>
      <c r="F1559">
        <v>19.899999999999999</v>
      </c>
      <c r="G1559">
        <f t="shared" ca="1" si="239"/>
        <v>54.048620189015942</v>
      </c>
      <c r="H1559">
        <f t="shared" ca="1" si="237"/>
        <v>21.989503331653836</v>
      </c>
      <c r="I1559">
        <f ca="1">User_Model_Calcs!A1559-Sat_Data!$B$5</f>
        <v>18.313202494697123</v>
      </c>
      <c r="J1559">
        <f ca="1">(Earth_Data!$B$1/SQRT(1-Earth_Data!$B$2^2*SIN(RADIANS(User_Model_Calcs!B1559))^2))*COS(RADIANS(User_Model_Calcs!B1559))</f>
        <v>5221.3564352995263</v>
      </c>
      <c r="K1559">
        <f ca="1">((Earth_Data!$B$1*(1-Earth_Data!$B$2^2))/SQRT(1-Earth_Data!$B$2^2*SIN(RADIANS(User_Model_Calcs!B1559))^2))*SIN(RADIANS(User_Model_Calcs!B1559))</f>
        <v>-3650.7915788995342</v>
      </c>
      <c r="L1559">
        <f t="shared" ca="1" si="240"/>
        <v>-34.961387008616704</v>
      </c>
      <c r="M1559">
        <f t="shared" ca="1" si="241"/>
        <v>6371.0942684131996</v>
      </c>
      <c r="N1559">
        <f ca="1">SQRT(User_Model_Calcs!M1559^2+Sat_Data!$B$3^2-2*User_Model_Calcs!M1559*Sat_Data!$B$3*COS(RADIANS(L1559))*COS(RADIANS(I1559)))</f>
        <v>37421.888945390259</v>
      </c>
      <c r="O1559">
        <f ca="1">DEGREES(ACOS(((Earth_Data!$B$1+Sat_Data!$B$2)/User_Model_Calcs!N1559)*SQRT(1-COS(RADIANS(User_Model_Calcs!I1559))^2*COS(RADIANS(User_Model_Calcs!B1559))^2)))</f>
        <v>44.746149477728792</v>
      </c>
      <c r="P1559">
        <f t="shared" ca="1" si="238"/>
        <v>29.898793371622233</v>
      </c>
    </row>
    <row r="1560" spans="1:16" x14ac:dyDescent="0.25">
      <c r="A1560">
        <f t="shared" ca="1" si="234"/>
        <v>129.50920938216285</v>
      </c>
      <c r="B1560">
        <f t="shared" ca="1" si="235"/>
        <v>-33.765061238025744</v>
      </c>
      <c r="C1560" s="6">
        <v>20135.9375</v>
      </c>
      <c r="D1560">
        <f t="shared" ca="1" si="236"/>
        <v>0.75</v>
      </c>
      <c r="E1560" s="1">
        <v>0.65</v>
      </c>
      <c r="F1560">
        <v>19.899999999999999</v>
      </c>
      <c r="G1560">
        <f t="shared" ca="1" si="239"/>
        <v>42.007420362456692</v>
      </c>
      <c r="H1560">
        <f t="shared" ca="1" si="237"/>
        <v>22.770741210227595</v>
      </c>
      <c r="I1560">
        <f ca="1">User_Model_Calcs!A1560-Sat_Data!$B$5</f>
        <v>19.509209382162851</v>
      </c>
      <c r="J1560">
        <f ca="1">(Earth_Data!$B$1/SQRT(1-Earth_Data!$B$2^2*SIN(RADIANS(User_Model_Calcs!B1560))^2))*COS(RADIANS(User_Model_Calcs!B1560))</f>
        <v>5307.7888769631127</v>
      </c>
      <c r="K1560">
        <f ca="1">((Earth_Data!$B$1*(1-Earth_Data!$B$2^2))/SQRT(1-Earth_Data!$B$2^2*SIN(RADIANS(User_Model_Calcs!B1560))^2))*SIN(RADIANS(User_Model_Calcs!B1560))</f>
        <v>-3524.813728524497</v>
      </c>
      <c r="L1560">
        <f t="shared" ca="1" si="240"/>
        <v>-33.587471006687743</v>
      </c>
      <c r="M1560">
        <f t="shared" ca="1" si="241"/>
        <v>6371.5723791861692</v>
      </c>
      <c r="N1560">
        <f ca="1">SQRT(User_Model_Calcs!M1560^2+Sat_Data!$B$3^2-2*User_Model_Calcs!M1560*Sat_Data!$B$3*COS(RADIANS(L1560))*COS(RADIANS(I1560)))</f>
        <v>37369.940198879558</v>
      </c>
      <c r="O1560">
        <f ca="1">DEGREES(ACOS(((Earth_Data!$B$1+Sat_Data!$B$2)/User_Model_Calcs!N1560)*SQRT(1-COS(RADIANS(User_Model_Calcs!I1560))^2*COS(RADIANS(User_Model_Calcs!B1560))^2)))</f>
        <v>45.494759743378431</v>
      </c>
      <c r="P1560">
        <f t="shared" ca="1" si="238"/>
        <v>32.516346981725974</v>
      </c>
    </row>
    <row r="1561" spans="1:16" x14ac:dyDescent="0.25">
      <c r="A1561">
        <f t="shared" ca="1" si="234"/>
        <v>130.21101797419382</v>
      </c>
      <c r="B1561">
        <f t="shared" ca="1" si="235"/>
        <v>-36.435750150841841</v>
      </c>
      <c r="C1561" s="6">
        <v>20135.9375</v>
      </c>
      <c r="D1561">
        <f t="shared" ca="1" si="236"/>
        <v>3</v>
      </c>
      <c r="E1561" s="1">
        <v>0.65</v>
      </c>
      <c r="F1561">
        <v>19.899999999999999</v>
      </c>
      <c r="G1561">
        <f t="shared" ca="1" si="239"/>
        <v>54.048620189015942</v>
      </c>
      <c r="H1561">
        <f t="shared" ca="1" si="237"/>
        <v>16.534765664226516</v>
      </c>
      <c r="I1561">
        <f ca="1">User_Model_Calcs!A1561-Sat_Data!$B$5</f>
        <v>20.211017974193823</v>
      </c>
      <c r="J1561">
        <f ca="1">(Earth_Data!$B$1/SQRT(1-Earth_Data!$B$2^2*SIN(RADIANS(User_Model_Calcs!B1561))^2))*COS(RADIANS(User_Model_Calcs!B1561))</f>
        <v>5137.4321475577717</v>
      </c>
      <c r="K1561">
        <f ca="1">((Earth_Data!$B$1*(1-Earth_Data!$B$2^2))/SQRT(1-Earth_Data!$B$2^2*SIN(RADIANS(User_Model_Calcs!B1561))^2))*SIN(RADIANS(User_Model_Calcs!B1561))</f>
        <v>-3767.2023048177994</v>
      </c>
      <c r="L1561">
        <f t="shared" ca="1" si="240"/>
        <v>-36.252039554776815</v>
      </c>
      <c r="M1561">
        <f t="shared" ca="1" si="241"/>
        <v>6370.6375094008135</v>
      </c>
      <c r="N1561">
        <f ca="1">SQRT(User_Model_Calcs!M1561^2+Sat_Data!$B$3^2-2*User_Model_Calcs!M1561*Sat_Data!$B$3*COS(RADIANS(L1561))*COS(RADIANS(I1561)))</f>
        <v>37574.51796059942</v>
      </c>
      <c r="O1561">
        <f ca="1">DEGREES(ACOS(((Earth_Data!$B$1+Sat_Data!$B$2)/User_Model_Calcs!N1561)*SQRT(1-COS(RADIANS(User_Model_Calcs!I1561))^2*COS(RADIANS(User_Model_Calcs!B1561))^2)))</f>
        <v>42.621956402450905</v>
      </c>
      <c r="P1561">
        <f t="shared" ca="1" si="238"/>
        <v>31.793037626545495</v>
      </c>
    </row>
    <row r="1562" spans="1:16" x14ac:dyDescent="0.25">
      <c r="A1562">
        <f t="shared" ca="1" si="234"/>
        <v>130.49429137566511</v>
      </c>
      <c r="B1562">
        <f t="shared" ca="1" si="235"/>
        <v>-32.789172848648029</v>
      </c>
      <c r="C1562" s="6">
        <v>20135.9375</v>
      </c>
      <c r="D1562">
        <f t="shared" ca="1" si="236"/>
        <v>3</v>
      </c>
      <c r="E1562" s="1">
        <v>0.65</v>
      </c>
      <c r="F1562">
        <v>19.899999999999999</v>
      </c>
      <c r="G1562">
        <f t="shared" ca="1" si="239"/>
        <v>54.048620189015942</v>
      </c>
      <c r="H1562">
        <f t="shared" ca="1" si="237"/>
        <v>18.115979236010293</v>
      </c>
      <c r="I1562">
        <f ca="1">User_Model_Calcs!A1562-Sat_Data!$B$5</f>
        <v>20.494291375665114</v>
      </c>
      <c r="J1562">
        <f ca="1">(Earth_Data!$B$1/SQRT(1-Earth_Data!$B$2^2*SIN(RADIANS(User_Model_Calcs!B1562))^2))*COS(RADIANS(User_Model_Calcs!B1562))</f>
        <v>5367.1756655224526</v>
      </c>
      <c r="K1562">
        <f ca="1">((Earth_Data!$B$1*(1-Earth_Data!$B$2^2))/SQRT(1-Earth_Data!$B$2^2*SIN(RADIANS(User_Model_Calcs!B1562))^2))*SIN(RADIANS(User_Model_Calcs!B1562))</f>
        <v>-3434.3272932604964</v>
      </c>
      <c r="L1562">
        <f t="shared" ca="1" si="240"/>
        <v>-32.614205587541164</v>
      </c>
      <c r="M1562">
        <f t="shared" ca="1" si="241"/>
        <v>6371.9054121832623</v>
      </c>
      <c r="N1562">
        <f ca="1">SQRT(User_Model_Calcs!M1562^2+Sat_Data!$B$3^2-2*User_Model_Calcs!M1562*Sat_Data!$B$3*COS(RADIANS(L1562))*COS(RADIANS(I1562)))</f>
        <v>37342.440493520713</v>
      </c>
      <c r="O1562">
        <f ca="1">DEGREES(ACOS(((Earth_Data!$B$1+Sat_Data!$B$2)/User_Model_Calcs!N1562)*SQRT(1-COS(RADIANS(User_Model_Calcs!I1562))^2*COS(RADIANS(User_Model_Calcs!B1562))^2)))</f>
        <v>45.896966409419271</v>
      </c>
      <c r="P1562">
        <f t="shared" ca="1" si="238"/>
        <v>34.612990342580915</v>
      </c>
    </row>
    <row r="1563" spans="1:16" x14ac:dyDescent="0.25">
      <c r="A1563">
        <f t="shared" ca="1" si="234"/>
        <v>131.02438472761389</v>
      </c>
      <c r="B1563">
        <f t="shared" ca="1" si="235"/>
        <v>-36.934942305676273</v>
      </c>
      <c r="C1563" s="6">
        <v>20135.9375</v>
      </c>
      <c r="D1563">
        <f t="shared" ca="1" si="236"/>
        <v>1.2</v>
      </c>
      <c r="E1563" s="1">
        <v>0.65</v>
      </c>
      <c r="F1563">
        <v>19.899999999999999</v>
      </c>
      <c r="G1563">
        <f t="shared" ca="1" si="239"/>
        <v>46.089820015575185</v>
      </c>
      <c r="H1563">
        <f t="shared" ca="1" si="237"/>
        <v>14.15081972086714</v>
      </c>
      <c r="I1563">
        <f ca="1">User_Model_Calcs!A1563-Sat_Data!$B$5</f>
        <v>21.024384727613892</v>
      </c>
      <c r="J1563">
        <f ca="1">(Earth_Data!$B$1/SQRT(1-Earth_Data!$B$2^2*SIN(RADIANS(User_Model_Calcs!B1563))^2))*COS(RADIANS(User_Model_Calcs!B1563))</f>
        <v>5104.337416275579</v>
      </c>
      <c r="K1563">
        <f ca="1">((Earth_Data!$B$1*(1-Earth_Data!$B$2^2))/SQRT(1-Earth_Data!$B$2^2*SIN(RADIANS(User_Model_Calcs!B1563))^2))*SIN(RADIANS(User_Model_Calcs!B1563))</f>
        <v>-3811.6259944163771</v>
      </c>
      <c r="L1563">
        <f t="shared" ca="1" si="240"/>
        <v>-36.750262757371296</v>
      </c>
      <c r="M1563">
        <f t="shared" ca="1" si="241"/>
        <v>6370.4594167533542</v>
      </c>
      <c r="N1563">
        <f ca="1">SQRT(User_Model_Calcs!M1563^2+Sat_Data!$B$3^2-2*User_Model_Calcs!M1563*Sat_Data!$B$3*COS(RADIANS(L1563))*COS(RADIANS(I1563)))</f>
        <v>37637.916890893466</v>
      </c>
      <c r="O1563">
        <f ca="1">DEGREES(ACOS(((Earth_Data!$B$1+Sat_Data!$B$2)/User_Model_Calcs!N1563)*SQRT(1-COS(RADIANS(User_Model_Calcs!I1563))^2*COS(RADIANS(User_Model_Calcs!B1563))^2)))</f>
        <v>41.763746528604564</v>
      </c>
      <c r="P1563">
        <f t="shared" ca="1" si="238"/>
        <v>32.603778939905425</v>
      </c>
    </row>
    <row r="1564" spans="1:16" x14ac:dyDescent="0.25">
      <c r="A1564">
        <f t="shared" ca="1" si="234"/>
        <v>130.47011236164232</v>
      </c>
      <c r="B1564">
        <f t="shared" ca="1" si="235"/>
        <v>-33.401856408667541</v>
      </c>
      <c r="C1564" s="6">
        <v>20135.9375</v>
      </c>
      <c r="D1564">
        <f t="shared" ca="1" si="236"/>
        <v>1.2</v>
      </c>
      <c r="E1564" s="1">
        <v>0.65</v>
      </c>
      <c r="F1564">
        <v>19.899999999999999</v>
      </c>
      <c r="G1564">
        <f t="shared" ca="1" si="239"/>
        <v>46.089820015575185</v>
      </c>
      <c r="H1564">
        <f t="shared" ca="1" si="237"/>
        <v>21.206936988327683</v>
      </c>
      <c r="I1564">
        <f ca="1">User_Model_Calcs!A1564-Sat_Data!$B$5</f>
        <v>20.470112361642322</v>
      </c>
      <c r="J1564">
        <f ca="1">(Earth_Data!$B$1/SQRT(1-Earth_Data!$B$2^2*SIN(RADIANS(User_Model_Calcs!B1564))^2))*COS(RADIANS(User_Model_Calcs!B1564))</f>
        <v>5330.0724419377493</v>
      </c>
      <c r="K1564">
        <f ca="1">((Earth_Data!$B$1*(1-Earth_Data!$B$2^2))/SQRT(1-Earth_Data!$B$2^2*SIN(RADIANS(User_Model_Calcs!B1564))^2))*SIN(RADIANS(User_Model_Calcs!B1564))</f>
        <v>-3491.2532531379384</v>
      </c>
      <c r="L1564">
        <f t="shared" ca="1" si="240"/>
        <v>-33.225218570211126</v>
      </c>
      <c r="M1564">
        <f t="shared" ca="1" si="241"/>
        <v>6371.6969100743081</v>
      </c>
      <c r="N1564">
        <f ca="1">SQRT(User_Model_Calcs!M1564^2+Sat_Data!$B$3^2-2*User_Model_Calcs!M1564*Sat_Data!$B$3*COS(RADIANS(L1564))*COS(RADIANS(I1564)))</f>
        <v>37380.73901871869</v>
      </c>
      <c r="O1564">
        <f ca="1">DEGREES(ACOS(((Earth_Data!$B$1+Sat_Data!$B$2)/User_Model_Calcs!N1564)*SQRT(1-COS(RADIANS(User_Model_Calcs!I1564))^2*COS(RADIANS(User_Model_Calcs!B1564))^2)))</f>
        <v>45.341973356604221</v>
      </c>
      <c r="P1564">
        <f t="shared" ca="1" si="238"/>
        <v>34.140547367078952</v>
      </c>
    </row>
    <row r="1565" spans="1:16" x14ac:dyDescent="0.25">
      <c r="A1565">
        <f t="shared" ca="1" si="234"/>
        <v>127.64302052055071</v>
      </c>
      <c r="B1565">
        <f t="shared" ca="1" si="235"/>
        <v>-34.281498667311908</v>
      </c>
      <c r="C1565" s="6">
        <v>20135.9375</v>
      </c>
      <c r="D1565">
        <f t="shared" ca="1" si="236"/>
        <v>0.75</v>
      </c>
      <c r="E1565" s="1">
        <v>0.65</v>
      </c>
      <c r="F1565">
        <v>19.899999999999999</v>
      </c>
      <c r="G1565">
        <f t="shared" ca="1" si="239"/>
        <v>42.007420362456692</v>
      </c>
      <c r="H1565">
        <f t="shared" ca="1" si="237"/>
        <v>22.702417644189566</v>
      </c>
      <c r="I1565">
        <f ca="1">User_Model_Calcs!A1565-Sat_Data!$B$5</f>
        <v>17.643020520550706</v>
      </c>
      <c r="J1565">
        <f ca="1">(Earth_Data!$B$1/SQRT(1-Earth_Data!$B$2^2*SIN(RADIANS(User_Model_Calcs!B1565))^2))*COS(RADIANS(User_Model_Calcs!B1565))</f>
        <v>5275.7364836560464</v>
      </c>
      <c r="K1565">
        <f ca="1">((Earth_Data!$B$1*(1-Earth_Data!$B$2^2))/SQRT(1-Earth_Data!$B$2^2*SIN(RADIANS(User_Model_Calcs!B1565))^2))*SIN(RADIANS(User_Model_Calcs!B1565))</f>
        <v>-3572.2917261536272</v>
      </c>
      <c r="L1565">
        <f t="shared" ca="1" si="240"/>
        <v>-34.102603234250786</v>
      </c>
      <c r="M1565">
        <f t="shared" ca="1" si="241"/>
        <v>6371.3941662500465</v>
      </c>
      <c r="N1565">
        <f ca="1">SQRT(User_Model_Calcs!M1565^2+Sat_Data!$B$3^2-2*User_Model_Calcs!M1565*Sat_Data!$B$3*COS(RADIANS(L1565))*COS(RADIANS(I1565)))</f>
        <v>37342.226617688888</v>
      </c>
      <c r="O1565">
        <f ca="1">DEGREES(ACOS(((Earth_Data!$B$1+Sat_Data!$B$2)/User_Model_Calcs!N1565)*SQRT(1-COS(RADIANS(User_Model_Calcs!I1565))^2*COS(RADIANS(User_Model_Calcs!B1565))^2)))</f>
        <v>45.891379002208971</v>
      </c>
      <c r="P1565">
        <f t="shared" ca="1" si="238"/>
        <v>29.451317876760434</v>
      </c>
    </row>
    <row r="1566" spans="1:16" x14ac:dyDescent="0.25">
      <c r="A1566">
        <f t="shared" ca="1" si="234"/>
        <v>128.09941549401427</v>
      </c>
      <c r="B1566">
        <f t="shared" ca="1" si="235"/>
        <v>-35.959980674440935</v>
      </c>
      <c r="C1566" s="6">
        <v>20135.9375</v>
      </c>
      <c r="D1566">
        <f t="shared" ca="1" si="236"/>
        <v>0.75</v>
      </c>
      <c r="E1566" s="1">
        <v>0.65</v>
      </c>
      <c r="F1566">
        <v>19.899999999999999</v>
      </c>
      <c r="G1566">
        <f t="shared" ca="1" si="239"/>
        <v>42.007420362456692</v>
      </c>
      <c r="H1566">
        <f t="shared" ca="1" si="237"/>
        <v>22.935923567980858</v>
      </c>
      <c r="I1566">
        <f ca="1">User_Model_Calcs!A1566-Sat_Data!$B$5</f>
        <v>18.099415494014266</v>
      </c>
      <c r="J1566">
        <f ca="1">(Earth_Data!$B$1/SQRT(1-Earth_Data!$B$2^2*SIN(RADIANS(User_Model_Calcs!B1566))^2))*COS(RADIANS(User_Model_Calcs!B1566))</f>
        <v>5168.6101263155051</v>
      </c>
      <c r="K1566">
        <f ca="1">((Earth_Data!$B$1*(1-Earth_Data!$B$2^2))/SQRT(1-Earth_Data!$B$2^2*SIN(RADIANS(User_Model_Calcs!B1566))^2))*SIN(RADIANS(User_Model_Calcs!B1566))</f>
        <v>-3724.5996737298765</v>
      </c>
      <c r="L1566">
        <f t="shared" ca="1" si="240"/>
        <v>-35.777245330532722</v>
      </c>
      <c r="M1566">
        <f t="shared" ca="1" si="241"/>
        <v>6370.806335731756</v>
      </c>
      <c r="N1566">
        <f ca="1">SQRT(User_Model_Calcs!M1566^2+Sat_Data!$B$3^2-2*User_Model_Calcs!M1566*Sat_Data!$B$3*COS(RADIANS(L1566))*COS(RADIANS(I1566)))</f>
        <v>37471.438527065373</v>
      </c>
      <c r="O1566">
        <f ca="1">DEGREES(ACOS(((Earth_Data!$B$1+Sat_Data!$B$2)/User_Model_Calcs!N1566)*SQRT(1-COS(RADIANS(User_Model_Calcs!I1566))^2*COS(RADIANS(User_Model_Calcs!B1566))^2)))</f>
        <v>44.044895902522846</v>
      </c>
      <c r="P1566">
        <f t="shared" ca="1" si="238"/>
        <v>29.099747562757532</v>
      </c>
    </row>
    <row r="1567" spans="1:16" x14ac:dyDescent="0.25">
      <c r="A1567">
        <f t="shared" ref="A1567:A1589" ca="1" si="242">130+(RAND()*5-2.5)</f>
        <v>129.54612041707082</v>
      </c>
      <c r="B1567">
        <f t="shared" ref="B1567:B1590" ca="1" si="243">-35+(RAND()*5-2.5)</f>
        <v>-35.663472335377229</v>
      </c>
      <c r="C1567" s="6">
        <v>20135.9375</v>
      </c>
      <c r="D1567">
        <f t="shared" ref="D1567:D1630" ca="1" si="244">CHOOSE(RANDBETWEEN(1,3),0.75,1.2,3)</f>
        <v>0.75</v>
      </c>
      <c r="E1567" s="1">
        <v>0.65</v>
      </c>
      <c r="F1567">
        <v>19.899999999999999</v>
      </c>
      <c r="G1567">
        <f t="shared" ca="1" si="239"/>
        <v>42.007420362456692</v>
      </c>
      <c r="H1567">
        <f t="shared" ref="H1567:H1630" ca="1" si="245">RAND()*(24-14)+14</f>
        <v>19.373965401596443</v>
      </c>
      <c r="I1567">
        <f ca="1">User_Model_Calcs!A1567-Sat_Data!$B$5</f>
        <v>19.546120417070824</v>
      </c>
      <c r="J1567">
        <f ca="1">(Earth_Data!$B$1/SQRT(1-Earth_Data!$B$2^2*SIN(RADIANS(User_Model_Calcs!B1567))^2))*COS(RADIANS(User_Model_Calcs!B1567))</f>
        <v>5187.8602343013436</v>
      </c>
      <c r="K1567">
        <f ca="1">((Earth_Data!$B$1*(1-Earth_Data!$B$2^2))/SQRT(1-Earth_Data!$B$2^2*SIN(RADIANS(User_Model_Calcs!B1567))^2))*SIN(RADIANS(User_Model_Calcs!B1567))</f>
        <v>-3697.9202527890006</v>
      </c>
      <c r="L1567">
        <f t="shared" ca="1" si="240"/>
        <v>-35.481370216741077</v>
      </c>
      <c r="M1567">
        <f t="shared" ca="1" si="241"/>
        <v>6370.911081362874</v>
      </c>
      <c r="N1567">
        <f ca="1">SQRT(User_Model_Calcs!M1567^2+Sat_Data!$B$3^2-2*User_Model_Calcs!M1567*Sat_Data!$B$3*COS(RADIANS(L1567))*COS(RADIANS(I1567)))</f>
        <v>37498.412711523059</v>
      </c>
      <c r="O1567">
        <f ca="1">DEGREES(ACOS(((Earth_Data!$B$1+Sat_Data!$B$2)/User_Model_Calcs!N1567)*SQRT(1-COS(RADIANS(User_Model_Calcs!I1567))^2*COS(RADIANS(User_Model_Calcs!B1567))^2)))</f>
        <v>43.671248251157763</v>
      </c>
      <c r="P1567">
        <f t="shared" ca="1" si="238"/>
        <v>31.338797766998731</v>
      </c>
    </row>
    <row r="1568" spans="1:16" x14ac:dyDescent="0.25">
      <c r="A1568">
        <f t="shared" ca="1" si="242"/>
        <v>127.70515652596869</v>
      </c>
      <c r="B1568">
        <f t="shared" ca="1" si="243"/>
        <v>-36.093845376973015</v>
      </c>
      <c r="C1568" s="6">
        <v>20135.9375</v>
      </c>
      <c r="D1568">
        <f t="shared" ca="1" si="244"/>
        <v>1.2</v>
      </c>
      <c r="E1568" s="1">
        <v>0.65</v>
      </c>
      <c r="F1568">
        <v>19.899999999999999</v>
      </c>
      <c r="G1568">
        <f t="shared" ca="1" si="239"/>
        <v>46.089820015575185</v>
      </c>
      <c r="H1568">
        <f t="shared" ca="1" si="245"/>
        <v>23.407647128441283</v>
      </c>
      <c r="I1568">
        <f ca="1">User_Model_Calcs!A1568-Sat_Data!$B$5</f>
        <v>17.70515652596869</v>
      </c>
      <c r="J1568">
        <f ca="1">(Earth_Data!$B$1/SQRT(1-Earth_Data!$B$2^2*SIN(RADIANS(User_Model_Calcs!B1568))^2))*COS(RADIANS(User_Model_Calcs!B1568))</f>
        <v>5159.8737773648454</v>
      </c>
      <c r="K1568">
        <f ca="1">((Earth_Data!$B$1*(1-Earth_Data!$B$2^2))/SQRT(1-Earth_Data!$B$2^2*SIN(RADIANS(User_Model_Calcs!B1568))^2))*SIN(RADIANS(User_Model_Calcs!B1568))</f>
        <v>-3736.6123563358447</v>
      </c>
      <c r="L1568">
        <f t="shared" ca="1" si="240"/>
        <v>-35.910830540178289</v>
      </c>
      <c r="M1568">
        <f t="shared" ca="1" si="241"/>
        <v>6370.7589265219467</v>
      </c>
      <c r="N1568">
        <f ca="1">SQRT(User_Model_Calcs!M1568^2+Sat_Data!$B$3^2-2*User_Model_Calcs!M1568*Sat_Data!$B$3*COS(RADIANS(L1568))*COS(RADIANS(I1568)))</f>
        <v>37468.493296164837</v>
      </c>
      <c r="O1568">
        <f ca="1">DEGREES(ACOS(((Earth_Data!$B$1+Sat_Data!$B$2)/User_Model_Calcs!N1568)*SQRT(1-COS(RADIANS(User_Model_Calcs!I1568))^2*COS(RADIANS(User_Model_Calcs!B1568))^2)))</f>
        <v>44.085271370335512</v>
      </c>
      <c r="P1568">
        <f t="shared" ca="1" si="238"/>
        <v>28.453369624448278</v>
      </c>
    </row>
    <row r="1569" spans="1:16" x14ac:dyDescent="0.25">
      <c r="A1569">
        <f t="shared" ca="1" si="242"/>
        <v>130.39545831070077</v>
      </c>
      <c r="B1569">
        <f t="shared" ca="1" si="243"/>
        <v>-33.175344204041878</v>
      </c>
      <c r="C1569" s="6">
        <v>20135.9375</v>
      </c>
      <c r="D1569">
        <f t="shared" ca="1" si="244"/>
        <v>0.75</v>
      </c>
      <c r="E1569" s="1">
        <v>0.65</v>
      </c>
      <c r="F1569">
        <v>19.899999999999999</v>
      </c>
      <c r="G1569">
        <f t="shared" ca="1" si="239"/>
        <v>42.007420362456692</v>
      </c>
      <c r="H1569">
        <f t="shared" ca="1" si="245"/>
        <v>19.656214881699075</v>
      </c>
      <c r="I1569">
        <f ca="1">User_Model_Calcs!A1569-Sat_Data!$B$5</f>
        <v>20.395458310700775</v>
      </c>
      <c r="J1569">
        <f ca="1">(Earth_Data!$B$1/SQRT(1-Earth_Data!$B$2^2*SIN(RADIANS(User_Model_Calcs!B1569))^2))*COS(RADIANS(User_Model_Calcs!B1569))</f>
        <v>5343.8610199814329</v>
      </c>
      <c r="K1569">
        <f ca="1">((Earth_Data!$B$1*(1-Earth_Data!$B$2^2))/SQRT(1-Earth_Data!$B$2^2*SIN(RADIANS(User_Model_Calcs!B1569))^2))*SIN(RADIANS(User_Model_Calcs!B1569))</f>
        <v>-3470.2530455804113</v>
      </c>
      <c r="L1569">
        <f t="shared" ca="1" si="240"/>
        <v>-32.999314651601807</v>
      </c>
      <c r="M1569">
        <f t="shared" ca="1" si="241"/>
        <v>6371.7742271079505</v>
      </c>
      <c r="N1569">
        <f ca="1">SQRT(User_Model_Calcs!M1569^2+Sat_Data!$B$3^2-2*User_Model_Calcs!M1569*Sat_Data!$B$3*COS(RADIANS(L1569))*COS(RADIANS(I1569)))</f>
        <v>37363.435432774757</v>
      </c>
      <c r="O1569">
        <f ca="1">DEGREES(ACOS(((Earth_Data!$B$1+Sat_Data!$B$2)/User_Model_Calcs!N1569)*SQRT(1-COS(RADIANS(User_Model_Calcs!I1569))^2*COS(RADIANS(User_Model_Calcs!B1569))^2)))</f>
        <v>45.591677440728382</v>
      </c>
      <c r="P1569">
        <f t="shared" ca="1" si="238"/>
        <v>34.194814025856502</v>
      </c>
    </row>
    <row r="1570" spans="1:16" x14ac:dyDescent="0.25">
      <c r="A1570">
        <f t="shared" ca="1" si="242"/>
        <v>130.16150648613109</v>
      </c>
      <c r="B1570">
        <f t="shared" ca="1" si="243"/>
        <v>-36.069391957111343</v>
      </c>
      <c r="C1570" s="6">
        <v>20135.9375</v>
      </c>
      <c r="D1570">
        <f t="shared" ca="1" si="244"/>
        <v>3</v>
      </c>
      <c r="E1570" s="1">
        <v>0.65</v>
      </c>
      <c r="F1570">
        <v>19.899999999999999</v>
      </c>
      <c r="G1570">
        <f t="shared" ca="1" si="239"/>
        <v>54.048620189015942</v>
      </c>
      <c r="H1570">
        <f t="shared" ca="1" si="245"/>
        <v>20.411787465225736</v>
      </c>
      <c r="I1570">
        <f ca="1">User_Model_Calcs!A1570-Sat_Data!$B$5</f>
        <v>20.161506486131088</v>
      </c>
      <c r="J1570">
        <f ca="1">(Earth_Data!$B$1/SQRT(1-Earth_Data!$B$2^2*SIN(RADIANS(User_Model_Calcs!B1570))^2))*COS(RADIANS(User_Model_Calcs!B1570))</f>
        <v>5161.471778787426</v>
      </c>
      <c r="K1570">
        <f ca="1">((Earth_Data!$B$1*(1-Earth_Data!$B$2^2))/SQRT(1-Earth_Data!$B$2^2*SIN(RADIANS(User_Model_Calcs!B1570))^2))*SIN(RADIANS(User_Model_Calcs!B1570))</f>
        <v>-3734.4194719858224</v>
      </c>
      <c r="L1570">
        <f t="shared" ca="1" si="240"/>
        <v>-35.886427878818886</v>
      </c>
      <c r="M1570">
        <f t="shared" ca="1" si="241"/>
        <v>6370.7675923679635</v>
      </c>
      <c r="N1570">
        <f ca="1">SQRT(User_Model_Calcs!M1570^2+Sat_Data!$B$3^2-2*User_Model_Calcs!M1570*Sat_Data!$B$3*COS(RADIANS(L1570))*COS(RADIANS(I1570)))</f>
        <v>37547.488191566154</v>
      </c>
      <c r="O1570">
        <f ca="1">DEGREES(ACOS(((Earth_Data!$B$1+Sat_Data!$B$2)/User_Model_Calcs!N1570)*SQRT(1-COS(RADIANS(User_Model_Calcs!I1570))^2*COS(RADIANS(User_Model_Calcs!B1570))^2)))</f>
        <v>42.992811364123838</v>
      </c>
      <c r="P1570">
        <f t="shared" ca="1" si="238"/>
        <v>31.948515156655571</v>
      </c>
    </row>
    <row r="1571" spans="1:16" x14ac:dyDescent="0.25">
      <c r="A1571">
        <f t="shared" ca="1" si="242"/>
        <v>131.18739602914258</v>
      </c>
      <c r="B1571">
        <f t="shared" ca="1" si="243"/>
        <v>-35.526576520266929</v>
      </c>
      <c r="C1571" s="6">
        <v>20135.9375</v>
      </c>
      <c r="D1571">
        <f t="shared" ca="1" si="244"/>
        <v>0.75</v>
      </c>
      <c r="E1571" s="1">
        <v>0.65</v>
      </c>
      <c r="F1571">
        <v>19.899999999999999</v>
      </c>
      <c r="G1571">
        <f t="shared" ca="1" si="239"/>
        <v>42.007420362456692</v>
      </c>
      <c r="H1571">
        <f t="shared" ca="1" si="245"/>
        <v>20.91377005043147</v>
      </c>
      <c r="I1571">
        <f ca="1">User_Model_Calcs!A1571-Sat_Data!$B$5</f>
        <v>21.187396029142576</v>
      </c>
      <c r="J1571">
        <f ca="1">(Earth_Data!$B$1/SQRT(1-Earth_Data!$B$2^2*SIN(RADIANS(User_Model_Calcs!B1571))^2))*COS(RADIANS(User_Model_Calcs!B1571))</f>
        <v>5196.7009112933747</v>
      </c>
      <c r="K1571">
        <f ca="1">((Earth_Data!$B$1*(1-Earth_Data!$B$2^2))/SQRT(1-Earth_Data!$B$2^2*SIN(RADIANS(User_Model_Calcs!B1571))^2))*SIN(RADIANS(User_Model_Calcs!B1571))</f>
        <v>-3685.5694601089181</v>
      </c>
      <c r="L1571">
        <f t="shared" ca="1" si="240"/>
        <v>-35.344773322523018</v>
      </c>
      <c r="M1571">
        <f t="shared" ca="1" si="241"/>
        <v>6370.9593160469121</v>
      </c>
      <c r="N1571">
        <f ca="1">SQRT(User_Model_Calcs!M1571^2+Sat_Data!$B$3^2-2*User_Model_Calcs!M1571*Sat_Data!$B$3*COS(RADIANS(L1571))*COS(RADIANS(I1571)))</f>
        <v>37547.274020039964</v>
      </c>
      <c r="O1571">
        <f ca="1">DEGREES(ACOS(((Earth_Data!$B$1+Sat_Data!$B$2)/User_Model_Calcs!N1571)*SQRT(1-COS(RADIANS(User_Model_Calcs!I1571))^2*COS(RADIANS(User_Model_Calcs!B1571))^2)))</f>
        <v>42.998757994191173</v>
      </c>
      <c r="P1571">
        <f t="shared" ca="1" si="238"/>
        <v>33.706063382594429</v>
      </c>
    </row>
    <row r="1572" spans="1:16" x14ac:dyDescent="0.25">
      <c r="A1572">
        <f t="shared" ca="1" si="242"/>
        <v>128.15698676472041</v>
      </c>
      <c r="B1572">
        <f t="shared" ca="1" si="243"/>
        <v>-37.164479734505697</v>
      </c>
      <c r="C1572" s="6">
        <v>20135.9375</v>
      </c>
      <c r="D1572">
        <f t="shared" ca="1" si="244"/>
        <v>1.2</v>
      </c>
      <c r="E1572" s="1">
        <v>0.65</v>
      </c>
      <c r="F1572">
        <v>19.899999999999999</v>
      </c>
      <c r="G1572">
        <f t="shared" ca="1" si="239"/>
        <v>46.089820015575185</v>
      </c>
      <c r="H1572">
        <f t="shared" ca="1" si="245"/>
        <v>14.145711644760048</v>
      </c>
      <c r="I1572">
        <f ca="1">User_Model_Calcs!A1572-Sat_Data!$B$5</f>
        <v>18.156986764720415</v>
      </c>
      <c r="J1572">
        <f ca="1">(Earth_Data!$B$1/SQRT(1-Earth_Data!$B$2^2*SIN(RADIANS(User_Model_Calcs!B1572))^2))*COS(RADIANS(User_Model_Calcs!B1572))</f>
        <v>5088.9892972666103</v>
      </c>
      <c r="K1572">
        <f ca="1">((Earth_Data!$B$1*(1-Earth_Data!$B$2^2))/SQRT(1-Earth_Data!$B$2^2*SIN(RADIANS(User_Model_Calcs!B1572))^2))*SIN(RADIANS(User_Model_Calcs!B1572))</f>
        <v>-3831.9569109151726</v>
      </c>
      <c r="L1572">
        <f t="shared" ca="1" si="240"/>
        <v>-36.979373393638454</v>
      </c>
      <c r="M1572">
        <f t="shared" ca="1" si="241"/>
        <v>6370.3772129132713</v>
      </c>
      <c r="N1572">
        <f ca="1">SQRT(User_Model_Calcs!M1572^2+Sat_Data!$B$3^2-2*User_Model_Calcs!M1572*Sat_Data!$B$3*COS(RADIANS(L1572))*COS(RADIANS(I1572)))</f>
        <v>37558.214324275126</v>
      </c>
      <c r="O1572">
        <f ca="1">DEGREES(ACOS(((Earth_Data!$B$1+Sat_Data!$B$2)/User_Model_Calcs!N1572)*SQRT(1-COS(RADIANS(User_Model_Calcs!I1572))^2*COS(RADIANS(User_Model_Calcs!B1572))^2)))</f>
        <v>42.84003926375496</v>
      </c>
      <c r="P1572">
        <f t="shared" ca="1" si="238"/>
        <v>28.496281972257908</v>
      </c>
    </row>
    <row r="1573" spans="1:16" x14ac:dyDescent="0.25">
      <c r="A1573">
        <f t="shared" ca="1" si="242"/>
        <v>129.91677590167501</v>
      </c>
      <c r="B1573">
        <f t="shared" ca="1" si="243"/>
        <v>-36.248557576169453</v>
      </c>
      <c r="C1573" s="6">
        <v>20135.9375</v>
      </c>
      <c r="D1573">
        <f t="shared" ca="1" si="244"/>
        <v>0.75</v>
      </c>
      <c r="E1573" s="1">
        <v>0.65</v>
      </c>
      <c r="F1573">
        <v>19.899999999999999</v>
      </c>
      <c r="G1573">
        <f t="shared" ca="1" si="239"/>
        <v>42.007420362456692</v>
      </c>
      <c r="H1573">
        <f t="shared" ca="1" si="245"/>
        <v>22.500161372659594</v>
      </c>
      <c r="I1573">
        <f ca="1">User_Model_Calcs!A1573-Sat_Data!$B$5</f>
        <v>19.91677590167501</v>
      </c>
      <c r="J1573">
        <f ca="1">(Earth_Data!$B$1/SQRT(1-Earth_Data!$B$2^2*SIN(RADIANS(User_Model_Calcs!B1573))^2))*COS(RADIANS(User_Model_Calcs!B1573))</f>
        <v>5149.7416934555349</v>
      </c>
      <c r="K1573">
        <f ca="1">((Earth_Data!$B$1*(1-Earth_Data!$B$2^2))/SQRT(1-Earth_Data!$B$2^2*SIN(RADIANS(User_Model_Calcs!B1573))^2))*SIN(RADIANS(User_Model_Calcs!B1573))</f>
        <v>-3750.4707032466536</v>
      </c>
      <c r="L1573">
        <f t="shared" ca="1" si="240"/>
        <v>-36.065224682468241</v>
      </c>
      <c r="M1573">
        <f t="shared" ca="1" si="241"/>
        <v>6370.7040431357136</v>
      </c>
      <c r="N1573">
        <f ca="1">SQRT(User_Model_Calcs!M1573^2+Sat_Data!$B$3^2-2*User_Model_Calcs!M1573*Sat_Data!$B$3*COS(RADIANS(L1573))*COS(RADIANS(I1573)))</f>
        <v>37551.378360683135</v>
      </c>
      <c r="O1573">
        <f ca="1">DEGREES(ACOS(((Earth_Data!$B$1+Sat_Data!$B$2)/User_Model_Calcs!N1573)*SQRT(1-COS(RADIANS(User_Model_Calcs!I1573))^2*COS(RADIANS(User_Model_Calcs!B1573))^2)))</f>
        <v>42.938577302191582</v>
      </c>
      <c r="P1573">
        <f t="shared" ca="1" si="238"/>
        <v>31.498842355764126</v>
      </c>
    </row>
    <row r="1574" spans="1:16" x14ac:dyDescent="0.25">
      <c r="A1574">
        <f t="shared" ca="1" si="242"/>
        <v>130.2429326499867</v>
      </c>
      <c r="B1574">
        <f t="shared" ca="1" si="243"/>
        <v>-36.827206528564631</v>
      </c>
      <c r="C1574" s="6">
        <v>20135.9375</v>
      </c>
      <c r="D1574">
        <f t="shared" ca="1" si="244"/>
        <v>1.2</v>
      </c>
      <c r="E1574" s="1">
        <v>0.65</v>
      </c>
      <c r="F1574">
        <v>19.899999999999999</v>
      </c>
      <c r="G1574">
        <f t="shared" ca="1" si="239"/>
        <v>46.089820015575185</v>
      </c>
      <c r="H1574">
        <f t="shared" ca="1" si="245"/>
        <v>19.580043355917002</v>
      </c>
      <c r="I1574">
        <f ca="1">User_Model_Calcs!A1574-Sat_Data!$B$5</f>
        <v>20.242932649986699</v>
      </c>
      <c r="J1574">
        <f ca="1">(Earth_Data!$B$1/SQRT(1-Earth_Data!$B$2^2*SIN(RADIANS(User_Model_Calcs!B1574))^2))*COS(RADIANS(User_Model_Calcs!B1574))</f>
        <v>5111.512897399055</v>
      </c>
      <c r="K1574">
        <f ca="1">((Earth_Data!$B$1*(1-Earth_Data!$B$2^2))/SQRT(1-Earth_Data!$B$2^2*SIN(RADIANS(User_Model_Calcs!B1574))^2))*SIN(RADIANS(User_Model_Calcs!B1574))</f>
        <v>-3802.0625734407408</v>
      </c>
      <c r="L1574">
        <f t="shared" ca="1" si="240"/>
        <v>-36.642731378297306</v>
      </c>
      <c r="M1574">
        <f t="shared" ca="1" si="241"/>
        <v>6370.4979328648797</v>
      </c>
      <c r="N1574">
        <f ca="1">SQRT(User_Model_Calcs!M1574^2+Sat_Data!$B$3^2-2*User_Model_Calcs!M1574*Sat_Data!$B$3*COS(RADIANS(L1574))*COS(RADIANS(I1574)))</f>
        <v>37602.882558313679</v>
      </c>
      <c r="O1574">
        <f ca="1">DEGREES(ACOS(((Earth_Data!$B$1+Sat_Data!$B$2)/User_Model_Calcs!N1574)*SQRT(1-COS(RADIANS(User_Model_Calcs!I1574))^2*COS(RADIANS(User_Model_Calcs!B1574))^2)))</f>
        <v>42.235427258861073</v>
      </c>
      <c r="P1574">
        <f t="shared" ca="1" si="238"/>
        <v>31.601643250781262</v>
      </c>
    </row>
    <row r="1575" spans="1:16" x14ac:dyDescent="0.25">
      <c r="A1575">
        <f t="shared" ca="1" si="242"/>
        <v>131.54868502592078</v>
      </c>
      <c r="B1575">
        <f t="shared" ca="1" si="243"/>
        <v>-34.298173801087906</v>
      </c>
      <c r="C1575" s="6">
        <v>20135.9375</v>
      </c>
      <c r="D1575">
        <f t="shared" ca="1" si="244"/>
        <v>0.75</v>
      </c>
      <c r="E1575" s="1">
        <v>0.65</v>
      </c>
      <c r="F1575">
        <v>19.899999999999999</v>
      </c>
      <c r="G1575">
        <f t="shared" ca="1" si="239"/>
        <v>42.007420362456692</v>
      </c>
      <c r="H1575">
        <f t="shared" ca="1" si="245"/>
        <v>14.062364046520917</v>
      </c>
      <c r="I1575">
        <f ca="1">User_Model_Calcs!A1575-Sat_Data!$B$5</f>
        <v>21.548685025920776</v>
      </c>
      <c r="J1575">
        <f ca="1">(Earth_Data!$B$1/SQRT(1-Earth_Data!$B$2^2*SIN(RADIANS(User_Model_Calcs!B1575))^2))*COS(RADIANS(User_Model_Calcs!B1575))</f>
        <v>5274.6943815370496</v>
      </c>
      <c r="K1575">
        <f ca="1">((Earth_Data!$B$1*(1-Earth_Data!$B$2^2))/SQRT(1-Earth_Data!$B$2^2*SIN(RADIANS(User_Model_Calcs!B1575))^2))*SIN(RADIANS(User_Model_Calcs!B1575))</f>
        <v>-3573.8199730042511</v>
      </c>
      <c r="L1575">
        <f t="shared" ca="1" si="240"/>
        <v>-34.119237187657873</v>
      </c>
      <c r="M1575">
        <f t="shared" ca="1" si="241"/>
        <v>6371.3883901440686</v>
      </c>
      <c r="N1575">
        <f ca="1">SQRT(User_Model_Calcs!M1575^2+Sat_Data!$B$3^2-2*User_Model_Calcs!M1575*Sat_Data!$B$3*COS(RADIANS(L1575))*COS(RADIANS(I1575)))</f>
        <v>37479.230718494393</v>
      </c>
      <c r="O1575">
        <f ca="1">DEGREES(ACOS(((Earth_Data!$B$1+Sat_Data!$B$2)/User_Model_Calcs!N1575)*SQRT(1-COS(RADIANS(User_Model_Calcs!I1575))^2*COS(RADIANS(User_Model_Calcs!B1575))^2)))</f>
        <v>43.945581160555029</v>
      </c>
      <c r="P1575">
        <f t="shared" ca="1" si="238"/>
        <v>35.022209739328517</v>
      </c>
    </row>
    <row r="1576" spans="1:16" x14ac:dyDescent="0.25">
      <c r="A1576">
        <f t="shared" ca="1" si="242"/>
        <v>132.49722254169436</v>
      </c>
      <c r="B1576">
        <f t="shared" ca="1" si="243"/>
        <v>-36.749234497727848</v>
      </c>
      <c r="C1576" s="6">
        <v>20135.9375</v>
      </c>
      <c r="D1576">
        <f t="shared" ca="1" si="244"/>
        <v>1.2</v>
      </c>
      <c r="E1576" s="1">
        <v>0.65</v>
      </c>
      <c r="F1576">
        <v>19.899999999999999</v>
      </c>
      <c r="G1576">
        <f t="shared" ca="1" si="239"/>
        <v>46.089820015575185</v>
      </c>
      <c r="H1576">
        <f t="shared" ca="1" si="245"/>
        <v>22.723709699685823</v>
      </c>
      <c r="I1576">
        <f ca="1">User_Model_Calcs!A1576-Sat_Data!$B$5</f>
        <v>22.497222541694356</v>
      </c>
      <c r="J1576">
        <f ca="1">(Earth_Data!$B$1/SQRT(1-Earth_Data!$B$2^2*SIN(RADIANS(User_Model_Calcs!B1576))^2))*COS(RADIANS(User_Model_Calcs!B1576))</f>
        <v>5116.6947317141403</v>
      </c>
      <c r="K1576">
        <f ca="1">((Earth_Data!$B$1*(1-Earth_Data!$B$2^2))/SQRT(1-Earth_Data!$B$2^2*SIN(RADIANS(User_Model_Calcs!B1576))^2))*SIN(RADIANS(User_Model_Calcs!B1576))</f>
        <v>-3795.1329028262758</v>
      </c>
      <c r="L1576">
        <f t="shared" ca="1" si="240"/>
        <v>-36.564908900151437</v>
      </c>
      <c r="M1576">
        <f t="shared" ca="1" si="241"/>
        <v>6370.5257811004758</v>
      </c>
      <c r="N1576">
        <f ca="1">SQRT(User_Model_Calcs!M1576^2+Sat_Data!$B$3^2-2*User_Model_Calcs!M1576*Sat_Data!$B$3*COS(RADIANS(L1576))*COS(RADIANS(I1576)))</f>
        <v>37679.607844691156</v>
      </c>
      <c r="O1576">
        <f ca="1">DEGREES(ACOS(((Earth_Data!$B$1+Sat_Data!$B$2)/User_Model_Calcs!N1576)*SQRT(1-COS(RADIANS(User_Model_Calcs!I1576))^2*COS(RADIANS(User_Model_Calcs!B1576))^2)))</f>
        <v>41.209233252338372</v>
      </c>
      <c r="P1576">
        <f t="shared" ca="1" si="238"/>
        <v>34.691234177506296</v>
      </c>
    </row>
    <row r="1577" spans="1:16" x14ac:dyDescent="0.25">
      <c r="A1577">
        <f t="shared" ca="1" si="242"/>
        <v>131.00582763653532</v>
      </c>
      <c r="B1577">
        <f t="shared" ca="1" si="243"/>
        <v>-34.382313684803151</v>
      </c>
      <c r="C1577" s="6">
        <v>20135.9375</v>
      </c>
      <c r="D1577">
        <f t="shared" ca="1" si="244"/>
        <v>3</v>
      </c>
      <c r="E1577" s="1">
        <v>0.65</v>
      </c>
      <c r="F1577">
        <v>19.899999999999999</v>
      </c>
      <c r="G1577">
        <f t="shared" ca="1" si="239"/>
        <v>54.048620189015942</v>
      </c>
      <c r="H1577">
        <f t="shared" ca="1" si="245"/>
        <v>14.841421087586903</v>
      </c>
      <c r="I1577">
        <f ca="1">User_Model_Calcs!A1577-Sat_Data!$B$5</f>
        <v>21.005827636535315</v>
      </c>
      <c r="J1577">
        <f ca="1">(Earth_Data!$B$1/SQRT(1-Earth_Data!$B$2^2*SIN(RADIANS(User_Model_Calcs!B1577))^2))*COS(RADIANS(User_Model_Calcs!B1577))</f>
        <v>5269.4292866760034</v>
      </c>
      <c r="K1577">
        <f ca="1">((Earth_Data!$B$1*(1-Earth_Data!$B$2^2))/SQRT(1-Earth_Data!$B$2^2*SIN(RADIANS(User_Model_Calcs!B1577))^2))*SIN(RADIANS(User_Model_Calcs!B1577))</f>
        <v>-3581.5266799922679</v>
      </c>
      <c r="L1577">
        <f t="shared" ca="1" si="240"/>
        <v>-34.203170203844998</v>
      </c>
      <c r="M1577">
        <f t="shared" ca="1" si="241"/>
        <v>6371.3592244336069</v>
      </c>
      <c r="N1577">
        <f ca="1">SQRT(User_Model_Calcs!M1577^2+Sat_Data!$B$3^2-2*User_Model_Calcs!M1577*Sat_Data!$B$3*COS(RADIANS(L1577))*COS(RADIANS(I1577)))</f>
        <v>37464.350249309507</v>
      </c>
      <c r="O1577">
        <f ca="1">DEGREES(ACOS(((Earth_Data!$B$1+Sat_Data!$B$2)/User_Model_Calcs!N1577)*SQRT(1-COS(RADIANS(User_Model_Calcs!I1577))^2*COS(RADIANS(User_Model_Calcs!B1577))^2)))</f>
        <v>44.152927667457888</v>
      </c>
      <c r="P1577">
        <f t="shared" ca="1" si="238"/>
        <v>34.214064067890185</v>
      </c>
    </row>
    <row r="1578" spans="1:16" x14ac:dyDescent="0.25">
      <c r="A1578">
        <f t="shared" ca="1" si="242"/>
        <v>128.7603470095676</v>
      </c>
      <c r="B1578">
        <f t="shared" ca="1" si="243"/>
        <v>-36.737854965190202</v>
      </c>
      <c r="C1578" s="6">
        <v>20135.9375</v>
      </c>
      <c r="D1578">
        <f t="shared" ca="1" si="244"/>
        <v>3</v>
      </c>
      <c r="E1578" s="1">
        <v>0.65</v>
      </c>
      <c r="F1578">
        <v>19.899999999999999</v>
      </c>
      <c r="G1578">
        <f t="shared" ca="1" si="239"/>
        <v>54.048620189015942</v>
      </c>
      <c r="H1578">
        <f t="shared" ca="1" si="245"/>
        <v>20.351642391515657</v>
      </c>
      <c r="I1578">
        <f ca="1">User_Model_Calcs!A1578-Sat_Data!$B$5</f>
        <v>18.760347009567596</v>
      </c>
      <c r="J1578">
        <f ca="1">(Earth_Data!$B$1/SQRT(1-Earth_Data!$B$2^2*SIN(RADIANS(User_Model_Calcs!B1578))^2))*COS(RADIANS(User_Model_Calcs!B1578))</f>
        <v>5117.4501937320356</v>
      </c>
      <c r="K1578">
        <f ca="1">((Earth_Data!$B$1*(1-Earth_Data!$B$2^2))/SQRT(1-Earth_Data!$B$2^2*SIN(RADIANS(User_Model_Calcs!B1578))^2))*SIN(RADIANS(User_Model_Calcs!B1578))</f>
        <v>-3794.1209787001349</v>
      </c>
      <c r="L1578">
        <f t="shared" ca="1" si="240"/>
        <v>-36.553551307777731</v>
      </c>
      <c r="M1578">
        <f t="shared" ca="1" si="241"/>
        <v>6370.5298434541937</v>
      </c>
      <c r="N1578">
        <f ca="1">SQRT(User_Model_Calcs!M1578^2+Sat_Data!$B$3^2-2*User_Model_Calcs!M1578*Sat_Data!$B$3*COS(RADIANS(L1578))*COS(RADIANS(I1578)))</f>
        <v>37547.033373563092</v>
      </c>
      <c r="O1578">
        <f ca="1">DEGREES(ACOS(((Earth_Data!$B$1+Sat_Data!$B$2)/User_Model_Calcs!N1578)*SQRT(1-COS(RADIANS(User_Model_Calcs!I1578))^2*COS(RADIANS(User_Model_Calcs!B1578))^2)))</f>
        <v>42.995301396072755</v>
      </c>
      <c r="P1578">
        <f t="shared" ca="1" si="238"/>
        <v>29.589605698920366</v>
      </c>
    </row>
    <row r="1579" spans="1:16" x14ac:dyDescent="0.25">
      <c r="A1579">
        <f t="shared" ca="1" si="242"/>
        <v>131.91544767847088</v>
      </c>
      <c r="B1579">
        <f t="shared" ca="1" si="243"/>
        <v>-36.004968843730417</v>
      </c>
      <c r="C1579" s="6">
        <v>20135.9375</v>
      </c>
      <c r="D1579">
        <f t="shared" ca="1" si="244"/>
        <v>1.2</v>
      </c>
      <c r="E1579" s="1">
        <v>0.65</v>
      </c>
      <c r="F1579">
        <v>19.899999999999999</v>
      </c>
      <c r="G1579">
        <f t="shared" ca="1" si="239"/>
        <v>46.089820015575185</v>
      </c>
      <c r="H1579">
        <f t="shared" ca="1" si="245"/>
        <v>15.258403519905874</v>
      </c>
      <c r="I1579">
        <f ca="1">User_Model_Calcs!A1579-Sat_Data!$B$5</f>
        <v>21.915447678470883</v>
      </c>
      <c r="J1579">
        <f ca="1">(Earth_Data!$B$1/SQRT(1-Earth_Data!$B$2^2*SIN(RADIANS(User_Model_Calcs!B1579))^2))*COS(RADIANS(User_Model_Calcs!B1579))</f>
        <v>5165.6772378965225</v>
      </c>
      <c r="K1579">
        <f ca="1">((Earth_Data!$B$1*(1-Earth_Data!$B$2^2))/SQRT(1-Earth_Data!$B$2^2*SIN(RADIANS(User_Model_Calcs!B1579))^2))*SIN(RADIANS(User_Model_Calcs!B1579))</f>
        <v>-3728.6390459810427</v>
      </c>
      <c r="L1579">
        <f t="shared" ca="1" si="240"/>
        <v>-35.822139126061124</v>
      </c>
      <c r="M1579">
        <f t="shared" ca="1" si="241"/>
        <v>6370.790411035091</v>
      </c>
      <c r="N1579">
        <f ca="1">SQRT(User_Model_Calcs!M1579^2+Sat_Data!$B$3^2-2*User_Model_Calcs!M1579*Sat_Data!$B$3*COS(RADIANS(L1579))*COS(RADIANS(I1579)))</f>
        <v>37606.758161024452</v>
      </c>
      <c r="O1579">
        <f ca="1">DEGREES(ACOS(((Earth_Data!$B$1+Sat_Data!$B$2)/User_Model_Calcs!N1579)*SQRT(1-COS(RADIANS(User_Model_Calcs!I1579))^2*COS(RADIANS(User_Model_Calcs!B1579))^2)))</f>
        <v>42.187619432771854</v>
      </c>
      <c r="P1579">
        <f t="shared" ca="1" si="238"/>
        <v>34.386570016685418</v>
      </c>
    </row>
    <row r="1580" spans="1:16" x14ac:dyDescent="0.25">
      <c r="A1580">
        <f t="shared" ca="1" si="242"/>
        <v>131.63641705854002</v>
      </c>
      <c r="B1580">
        <f t="shared" ca="1" si="243"/>
        <v>-36.319593924931795</v>
      </c>
      <c r="C1580" s="6">
        <v>20135.9375</v>
      </c>
      <c r="D1580">
        <f t="shared" ca="1" si="244"/>
        <v>3</v>
      </c>
      <c r="E1580" s="1">
        <v>0.65</v>
      </c>
      <c r="F1580">
        <v>19.899999999999999</v>
      </c>
      <c r="G1580">
        <f t="shared" ca="1" si="239"/>
        <v>54.048620189015942</v>
      </c>
      <c r="H1580">
        <f t="shared" ca="1" si="245"/>
        <v>19.151260644227406</v>
      </c>
      <c r="I1580">
        <f ca="1">User_Model_Calcs!A1580-Sat_Data!$B$5</f>
        <v>21.636417058540019</v>
      </c>
      <c r="J1580">
        <f ca="1">(Earth_Data!$B$1/SQRT(1-Earth_Data!$B$2^2*SIN(RADIANS(User_Model_Calcs!B1580))^2))*COS(RADIANS(User_Model_Calcs!B1580))</f>
        <v>5145.0769155594899</v>
      </c>
      <c r="K1580">
        <f ca="1">((Earth_Data!$B$1*(1-Earth_Data!$B$2^2))/SQRT(1-Earth_Data!$B$2^2*SIN(RADIANS(User_Model_Calcs!B1580))^2))*SIN(RADIANS(User_Model_Calcs!B1580))</f>
        <v>-3756.8247293892305</v>
      </c>
      <c r="L1580">
        <f t="shared" ca="1" si="240"/>
        <v>-36.136116780007356</v>
      </c>
      <c r="M1580">
        <f t="shared" ca="1" si="241"/>
        <v>6370.678811113743</v>
      </c>
      <c r="N1580">
        <f ca="1">SQRT(User_Model_Calcs!M1580^2+Sat_Data!$B$3^2-2*User_Model_Calcs!M1580*Sat_Data!$B$3*COS(RADIANS(L1580))*COS(RADIANS(I1580)))</f>
        <v>37617.743477335876</v>
      </c>
      <c r="O1580">
        <f ca="1">DEGREES(ACOS(((Earth_Data!$B$1+Sat_Data!$B$2)/User_Model_Calcs!N1580)*SQRT(1-COS(RADIANS(User_Model_Calcs!I1580))^2*COS(RADIANS(User_Model_Calcs!B1580))^2)))</f>
        <v>42.037886068751895</v>
      </c>
      <c r="P1580">
        <f t="shared" ca="1" si="238"/>
        <v>33.810731059202837</v>
      </c>
    </row>
    <row r="1581" spans="1:16" x14ac:dyDescent="0.25">
      <c r="A1581">
        <f t="shared" ca="1" si="242"/>
        <v>128.85586122859249</v>
      </c>
      <c r="B1581">
        <f t="shared" ca="1" si="243"/>
        <v>-34.236910222781937</v>
      </c>
      <c r="C1581" s="6">
        <v>20135.9375</v>
      </c>
      <c r="D1581">
        <f t="shared" ca="1" si="244"/>
        <v>3</v>
      </c>
      <c r="E1581" s="1">
        <v>0.65</v>
      </c>
      <c r="F1581">
        <v>19.899999999999999</v>
      </c>
      <c r="G1581">
        <f t="shared" ca="1" si="239"/>
        <v>54.048620189015942</v>
      </c>
      <c r="H1581">
        <f t="shared" ca="1" si="245"/>
        <v>18.168337834364063</v>
      </c>
      <c r="I1581">
        <f ca="1">User_Model_Calcs!A1581-Sat_Data!$B$5</f>
        <v>18.855861228592488</v>
      </c>
      <c r="J1581">
        <f ca="1">(Earth_Data!$B$1/SQRT(1-Earth_Data!$B$2^2*SIN(RADIANS(User_Model_Calcs!B1581))^2))*COS(RADIANS(User_Model_Calcs!B1581))</f>
        <v>5278.5208116570793</v>
      </c>
      <c r="K1581">
        <f ca="1">((Earth_Data!$B$1*(1-Earth_Data!$B$2^2))/SQRT(1-Earth_Data!$B$2^2*SIN(RADIANS(User_Model_Calcs!B1581))^2))*SIN(RADIANS(User_Model_Calcs!B1581))</f>
        <v>-3568.2038045789045</v>
      </c>
      <c r="L1581">
        <f t="shared" ca="1" si="240"/>
        <v>-34.058125200475139</v>
      </c>
      <c r="M1581">
        <f t="shared" ca="1" si="241"/>
        <v>6371.4096046407412</v>
      </c>
      <c r="N1581">
        <f ca="1">SQRT(User_Model_Calcs!M1581^2+Sat_Data!$B$3^2-2*User_Model_Calcs!M1581*Sat_Data!$B$3*COS(RADIANS(L1581))*COS(RADIANS(I1581)))</f>
        <v>37378.723610079069</v>
      </c>
      <c r="O1581">
        <f ca="1">DEGREES(ACOS(((Earth_Data!$B$1+Sat_Data!$B$2)/User_Model_Calcs!N1581)*SQRT(1-COS(RADIANS(User_Model_Calcs!I1581))^2*COS(RADIANS(User_Model_Calcs!B1581))^2)))</f>
        <v>45.366031769989419</v>
      </c>
      <c r="P1581">
        <f t="shared" ca="1" si="238"/>
        <v>31.258355570967112</v>
      </c>
    </row>
    <row r="1582" spans="1:16" x14ac:dyDescent="0.25">
      <c r="A1582">
        <f t="shared" ca="1" si="242"/>
        <v>131.36107558057398</v>
      </c>
      <c r="B1582">
        <f t="shared" ca="1" si="243"/>
        <v>-34.685313787036193</v>
      </c>
      <c r="C1582" s="6">
        <v>20135.9375</v>
      </c>
      <c r="D1582">
        <f t="shared" ca="1" si="244"/>
        <v>0.75</v>
      </c>
      <c r="E1582" s="1">
        <v>0.65</v>
      </c>
      <c r="F1582">
        <v>19.899999999999999</v>
      </c>
      <c r="G1582">
        <f t="shared" ca="1" si="239"/>
        <v>42.007420362456692</v>
      </c>
      <c r="H1582">
        <f t="shared" ca="1" si="245"/>
        <v>15.66419054379139</v>
      </c>
      <c r="I1582">
        <f ca="1">User_Model_Calcs!A1582-Sat_Data!$B$5</f>
        <v>21.361075580573981</v>
      </c>
      <c r="J1582">
        <f ca="1">(Earth_Data!$B$1/SQRT(1-Earth_Data!$B$2^2*SIN(RADIANS(User_Model_Calcs!B1582))^2))*COS(RADIANS(User_Model_Calcs!B1582))</f>
        <v>5250.3746676043984</v>
      </c>
      <c r="K1582">
        <f ca="1">((Earth_Data!$B$1*(1-Earth_Data!$B$2^2))/SQRT(1-Earth_Data!$B$2^2*SIN(RADIANS(User_Model_Calcs!B1582))^2))*SIN(RADIANS(User_Model_Calcs!B1582))</f>
        <v>-3609.216299393132</v>
      </c>
      <c r="L1582">
        <f t="shared" ca="1" si="240"/>
        <v>-34.505438114196274</v>
      </c>
      <c r="M1582">
        <f t="shared" ca="1" si="241"/>
        <v>6371.2539147350772</v>
      </c>
      <c r="N1582">
        <f ca="1">SQRT(User_Model_Calcs!M1582^2+Sat_Data!$B$3^2-2*User_Model_Calcs!M1582*Sat_Data!$B$3*COS(RADIANS(L1582))*COS(RADIANS(I1582)))</f>
        <v>37497.576508099235</v>
      </c>
      <c r="O1582">
        <f ca="1">DEGREES(ACOS(((Earth_Data!$B$1+Sat_Data!$B$2)/User_Model_Calcs!N1582)*SQRT(1-COS(RADIANS(User_Model_Calcs!I1582))^2*COS(RADIANS(User_Model_Calcs!B1582))^2)))</f>
        <v>43.688332401625871</v>
      </c>
      <c r="P1582">
        <f t="shared" ca="1" si="238"/>
        <v>34.500143344932184</v>
      </c>
    </row>
    <row r="1583" spans="1:16" x14ac:dyDescent="0.25">
      <c r="A1583">
        <f t="shared" ca="1" si="242"/>
        <v>131.49849305901128</v>
      </c>
      <c r="B1583">
        <f t="shared" ca="1" si="243"/>
        <v>-33.97024993599009</v>
      </c>
      <c r="C1583" s="6">
        <v>20135.9375</v>
      </c>
      <c r="D1583">
        <f t="shared" ca="1" si="244"/>
        <v>0.75</v>
      </c>
      <c r="E1583" s="1">
        <v>0.65</v>
      </c>
      <c r="F1583">
        <v>19.899999999999999</v>
      </c>
      <c r="G1583">
        <f t="shared" ca="1" si="239"/>
        <v>42.007420362456692</v>
      </c>
      <c r="H1583">
        <f t="shared" ca="1" si="245"/>
        <v>15.888851970225531</v>
      </c>
      <c r="I1583">
        <f ca="1">User_Model_Calcs!A1583-Sat_Data!$B$5</f>
        <v>21.498493059011281</v>
      </c>
      <c r="J1583">
        <f ca="1">(Earth_Data!$B$1/SQRT(1-Earth_Data!$B$2^2*SIN(RADIANS(User_Model_Calcs!B1583))^2))*COS(RADIANS(User_Model_Calcs!B1583))</f>
        <v>5295.1055280674746</v>
      </c>
      <c r="K1583">
        <f ca="1">((Earth_Data!$B$1*(1-Earth_Data!$B$2^2))/SQRT(1-Earth_Data!$B$2^2*SIN(RADIANS(User_Model_Calcs!B1583))^2))*SIN(RADIANS(User_Model_Calcs!B1583))</f>
        <v>-3543.7115783328618</v>
      </c>
      <c r="L1583">
        <f t="shared" ca="1" si="240"/>
        <v>-33.792134220123096</v>
      </c>
      <c r="M1583">
        <f t="shared" ca="1" si="241"/>
        <v>6371.5017306582522</v>
      </c>
      <c r="N1583">
        <f ca="1">SQRT(User_Model_Calcs!M1583^2+Sat_Data!$B$3^2-2*User_Model_Calcs!M1583*Sat_Data!$B$3*COS(RADIANS(L1583))*COS(RADIANS(I1583)))</f>
        <v>37455.970619074818</v>
      </c>
      <c r="O1583">
        <f ca="1">DEGREES(ACOS(((Earth_Data!$B$1+Sat_Data!$B$2)/User_Model_Calcs!N1583)*SQRT(1-COS(RADIANS(User_Model_Calcs!I1583))^2*COS(RADIANS(User_Model_Calcs!B1583))^2)))</f>
        <v>44.272635395943858</v>
      </c>
      <c r="P1583">
        <f t="shared" ca="1" si="238"/>
        <v>35.180591757314254</v>
      </c>
    </row>
    <row r="1584" spans="1:16" x14ac:dyDescent="0.25">
      <c r="A1584">
        <f t="shared" ca="1" si="242"/>
        <v>128.23223009532737</v>
      </c>
      <c r="B1584">
        <f t="shared" ca="1" si="243"/>
        <v>-37.193956598191939</v>
      </c>
      <c r="C1584" s="6">
        <v>20135.9375</v>
      </c>
      <c r="D1584">
        <f t="shared" ca="1" si="244"/>
        <v>0.75</v>
      </c>
      <c r="E1584" s="1">
        <v>0.65</v>
      </c>
      <c r="F1584">
        <v>19.899999999999999</v>
      </c>
      <c r="G1584">
        <f t="shared" ca="1" si="239"/>
        <v>42.007420362456692</v>
      </c>
      <c r="H1584">
        <f t="shared" ca="1" si="245"/>
        <v>22.234810527910962</v>
      </c>
      <c r="I1584">
        <f ca="1">User_Model_Calcs!A1584-Sat_Data!$B$5</f>
        <v>18.232230095327367</v>
      </c>
      <c r="J1584">
        <f ca="1">(Earth_Data!$B$1/SQRT(1-Earth_Data!$B$2^2*SIN(RADIANS(User_Model_Calcs!B1584))^2))*COS(RADIANS(User_Model_Calcs!B1584))</f>
        <v>5087.0123731671174</v>
      </c>
      <c r="K1584">
        <f ca="1">((Earth_Data!$B$1*(1-Earth_Data!$B$2^2))/SQRT(1-Earth_Data!$B$2^2*SIN(RADIANS(User_Model_Calcs!B1584))^2))*SIN(RADIANS(User_Model_Calcs!B1584))</f>
        <v>-3834.5633747949278</v>
      </c>
      <c r="L1584">
        <f t="shared" ca="1" si="240"/>
        <v>-37.008796307304259</v>
      </c>
      <c r="M1584">
        <f t="shared" ca="1" si="241"/>
        <v>6370.3666425154852</v>
      </c>
      <c r="N1584">
        <f ca="1">SQRT(User_Model_Calcs!M1584^2+Sat_Data!$B$3^2-2*User_Model_Calcs!M1584*Sat_Data!$B$3*COS(RADIANS(L1584))*COS(RADIANS(I1584)))</f>
        <v>37562.662881955963</v>
      </c>
      <c r="O1584">
        <f ca="1">DEGREES(ACOS(((Earth_Data!$B$1+Sat_Data!$B$2)/User_Model_Calcs!N1584)*SQRT(1-COS(RADIANS(User_Model_Calcs!I1584))^2*COS(RADIANS(User_Model_Calcs!B1584))^2)))</f>
        <v>42.779173547239132</v>
      </c>
      <c r="P1584">
        <f t="shared" ca="1" si="238"/>
        <v>28.586437017200055</v>
      </c>
    </row>
    <row r="1585" spans="1:16" x14ac:dyDescent="0.25">
      <c r="A1585">
        <f t="shared" ca="1" si="242"/>
        <v>130.4136016077689</v>
      </c>
      <c r="B1585">
        <f t="shared" ca="1" si="243"/>
        <v>-36.013782483310926</v>
      </c>
      <c r="C1585" s="6">
        <v>20135.9375</v>
      </c>
      <c r="D1585">
        <f t="shared" ca="1" si="244"/>
        <v>1.2</v>
      </c>
      <c r="E1585" s="1">
        <v>0.65</v>
      </c>
      <c r="F1585">
        <v>19.899999999999999</v>
      </c>
      <c r="G1585">
        <f t="shared" ca="1" si="239"/>
        <v>46.089820015575185</v>
      </c>
      <c r="H1585">
        <f t="shared" ca="1" si="245"/>
        <v>23.486409539784777</v>
      </c>
      <c r="I1585">
        <f ca="1">User_Model_Calcs!A1585-Sat_Data!$B$5</f>
        <v>20.413601607768896</v>
      </c>
      <c r="J1585">
        <f ca="1">(Earth_Data!$B$1/SQRT(1-Earth_Data!$B$2^2*SIN(RADIANS(User_Model_Calcs!B1585))^2))*COS(RADIANS(User_Model_Calcs!B1585))</f>
        <v>5165.1022811657103</v>
      </c>
      <c r="K1585">
        <f ca="1">((Earth_Data!$B$1*(1-Earth_Data!$B$2^2))/SQRT(1-Earth_Data!$B$2^2*SIN(RADIANS(User_Model_Calcs!B1585))^2))*SIN(RADIANS(User_Model_Calcs!B1585))</f>
        <v>-3729.4301337731567</v>
      </c>
      <c r="L1585">
        <f t="shared" ca="1" si="240"/>
        <v>-35.830934329507926</v>
      </c>
      <c r="M1585">
        <f t="shared" ca="1" si="241"/>
        <v>6370.7872902490226</v>
      </c>
      <c r="N1585">
        <f ca="1">SQRT(User_Model_Calcs!M1585^2+Sat_Data!$B$3^2-2*User_Model_Calcs!M1585*Sat_Data!$B$3*COS(RADIANS(L1585))*COS(RADIANS(I1585)))</f>
        <v>37552.512759671998</v>
      </c>
      <c r="O1585">
        <f ca="1">DEGREES(ACOS(((Earth_Data!$B$1+Sat_Data!$B$2)/User_Model_Calcs!N1585)*SQRT(1-COS(RADIANS(User_Model_Calcs!I1585))^2*COS(RADIANS(User_Model_Calcs!B1585))^2)))</f>
        <v>42.92436961408881</v>
      </c>
      <c r="P1585">
        <f t="shared" ca="1" si="238"/>
        <v>32.332118094122237</v>
      </c>
    </row>
    <row r="1586" spans="1:16" x14ac:dyDescent="0.25">
      <c r="A1586">
        <f t="shared" ca="1" si="242"/>
        <v>130.96298896916582</v>
      </c>
      <c r="B1586">
        <f t="shared" ca="1" si="243"/>
        <v>-37.347663564935829</v>
      </c>
      <c r="C1586" s="6">
        <v>20135.9375</v>
      </c>
      <c r="D1586">
        <f t="shared" ca="1" si="244"/>
        <v>3</v>
      </c>
      <c r="E1586" s="1">
        <v>0.65</v>
      </c>
      <c r="F1586">
        <v>19.899999999999999</v>
      </c>
      <c r="G1586">
        <f t="shared" ca="1" si="239"/>
        <v>54.048620189015942</v>
      </c>
      <c r="H1586">
        <f t="shared" ca="1" si="245"/>
        <v>15.066917874302655</v>
      </c>
      <c r="I1586">
        <f ca="1">User_Model_Calcs!A1586-Sat_Data!$B$5</f>
        <v>20.962988969165821</v>
      </c>
      <c r="J1586">
        <f ca="1">(Earth_Data!$B$1/SQRT(1-Earth_Data!$B$2^2*SIN(RADIANS(User_Model_Calcs!B1586))^2))*COS(RADIANS(User_Model_Calcs!B1586))</f>
        <v>5076.6818407519204</v>
      </c>
      <c r="K1586">
        <f ca="1">((Earth_Data!$B$1*(1-Earth_Data!$B$2^2))/SQRT(1-Earth_Data!$B$2^2*SIN(RADIANS(User_Model_Calcs!B1586))^2))*SIN(RADIANS(User_Model_Calcs!B1586))</f>
        <v>-3848.1384783211511</v>
      </c>
      <c r="L1586">
        <f t="shared" ca="1" si="240"/>
        <v>-37.162225120804941</v>
      </c>
      <c r="M1586">
        <f t="shared" ca="1" si="241"/>
        <v>6370.3114728054024</v>
      </c>
      <c r="N1586">
        <f ca="1">SQRT(User_Model_Calcs!M1586^2+Sat_Data!$B$3^2-2*User_Model_Calcs!M1586*Sat_Data!$B$3*COS(RADIANS(L1586))*COS(RADIANS(I1586)))</f>
        <v>37664.617913629918</v>
      </c>
      <c r="O1586">
        <f ca="1">DEGREES(ACOS(((Earth_Data!$B$1+Sat_Data!$B$2)/User_Model_Calcs!N1586)*SQRT(1-COS(RADIANS(User_Model_Calcs!I1586))^2*COS(RADIANS(User_Model_Calcs!B1586))^2)))</f>
        <v>41.405112649614772</v>
      </c>
      <c r="P1586">
        <f t="shared" ca="1" si="238"/>
        <v>32.274006626344551</v>
      </c>
    </row>
    <row r="1587" spans="1:16" x14ac:dyDescent="0.25">
      <c r="A1587">
        <f t="shared" ca="1" si="242"/>
        <v>131.04801985851748</v>
      </c>
      <c r="B1587">
        <f t="shared" ca="1" si="243"/>
        <v>-33.050239397801946</v>
      </c>
      <c r="C1587" s="6">
        <v>20135.9375</v>
      </c>
      <c r="D1587">
        <f t="shared" ca="1" si="244"/>
        <v>0.75</v>
      </c>
      <c r="E1587" s="1">
        <v>0.65</v>
      </c>
      <c r="F1587">
        <v>19.899999999999999</v>
      </c>
      <c r="G1587">
        <f t="shared" ca="1" si="239"/>
        <v>42.007420362456692</v>
      </c>
      <c r="H1587">
        <f t="shared" ca="1" si="245"/>
        <v>19.921726486178457</v>
      </c>
      <c r="I1587">
        <f ca="1">User_Model_Calcs!A1587-Sat_Data!$B$5</f>
        <v>21.048019858517478</v>
      </c>
      <c r="J1587">
        <f ca="1">(Earth_Data!$B$1/SQRT(1-Earth_Data!$B$2^2*SIN(RADIANS(User_Model_Calcs!B1587))^2))*COS(RADIANS(User_Model_Calcs!B1587))</f>
        <v>5351.4407438681974</v>
      </c>
      <c r="K1587">
        <f ca="1">((Earth_Data!$B$1*(1-Earth_Data!$B$2^2))/SQRT(1-Earth_Data!$B$2^2*SIN(RADIANS(User_Model_Calcs!B1587))^2))*SIN(RADIANS(User_Model_Calcs!B1587))</f>
        <v>-3458.6314451020044</v>
      </c>
      <c r="L1587">
        <f t="shared" ca="1" si="240"/>
        <v>-32.874550508270175</v>
      </c>
      <c r="M1587">
        <f t="shared" ca="1" si="241"/>
        <v>6371.8168137652065</v>
      </c>
      <c r="N1587">
        <f ca="1">SQRT(User_Model_Calcs!M1587^2+Sat_Data!$B$3^2-2*User_Model_Calcs!M1587*Sat_Data!$B$3*COS(RADIANS(L1587))*COS(RADIANS(I1587)))</f>
        <v>37379.758235324502</v>
      </c>
      <c r="O1587">
        <f ca="1">DEGREES(ACOS(((Earth_Data!$B$1+Sat_Data!$B$2)/User_Model_Calcs!N1587)*SQRT(1-COS(RADIANS(User_Model_Calcs!I1587))^2*COS(RADIANS(User_Model_Calcs!B1587))^2)))</f>
        <v>45.358027757781045</v>
      </c>
      <c r="P1587">
        <f t="shared" ca="1" si="238"/>
        <v>35.207488654549252</v>
      </c>
    </row>
    <row r="1588" spans="1:16" x14ac:dyDescent="0.25">
      <c r="A1588">
        <f t="shared" ca="1" si="242"/>
        <v>132.41204470213009</v>
      </c>
      <c r="B1588">
        <f t="shared" ca="1" si="243"/>
        <v>-33.820049331832905</v>
      </c>
      <c r="C1588" s="6">
        <v>20135.9375</v>
      </c>
      <c r="D1588">
        <f t="shared" ca="1" si="244"/>
        <v>1.2</v>
      </c>
      <c r="E1588" s="1">
        <v>0.65</v>
      </c>
      <c r="F1588">
        <v>19.899999999999999</v>
      </c>
      <c r="G1588">
        <f t="shared" ca="1" si="239"/>
        <v>46.089820015575185</v>
      </c>
      <c r="H1588">
        <f t="shared" ca="1" si="245"/>
        <v>22.886258894176759</v>
      </c>
      <c r="I1588">
        <f ca="1">User_Model_Calcs!A1588-Sat_Data!$B$5</f>
        <v>22.412044702130089</v>
      </c>
      <c r="J1588">
        <f ca="1">(Earth_Data!$B$1/SQRT(1-Earth_Data!$B$2^2*SIN(RADIANS(User_Model_Calcs!B1588))^2))*COS(RADIANS(User_Model_Calcs!B1588))</f>
        <v>5304.3965734098801</v>
      </c>
      <c r="K1588">
        <f ca="1">((Earth_Data!$B$1*(1-Earth_Data!$B$2^2))/SQRT(1-Earth_Data!$B$2^2*SIN(RADIANS(User_Model_Calcs!B1588))^2))*SIN(RADIANS(User_Model_Calcs!B1588))</f>
        <v>-3529.8825156658286</v>
      </c>
      <c r="L1588">
        <f t="shared" ca="1" si="240"/>
        <v>-33.642317385696991</v>
      </c>
      <c r="M1588">
        <f t="shared" ca="1" si="241"/>
        <v>6371.5534669659482</v>
      </c>
      <c r="N1588">
        <f ca="1">SQRT(User_Model_Calcs!M1588^2+Sat_Data!$B$3^2-2*User_Model_Calcs!M1588*Sat_Data!$B$3*COS(RADIANS(L1588))*COS(RADIANS(I1588)))</f>
        <v>37481.83507418017</v>
      </c>
      <c r="O1588">
        <f ca="1">DEGREES(ACOS(((Earth_Data!$B$1+Sat_Data!$B$2)/User_Model_Calcs!N1588)*SQRT(1-COS(RADIANS(User_Model_Calcs!I1588))^2*COS(RADIANS(User_Model_Calcs!B1588))^2)))</f>
        <v>43.911951811845483</v>
      </c>
      <c r="P1588">
        <f t="shared" ca="1" si="238"/>
        <v>36.53749643660008</v>
      </c>
    </row>
    <row r="1589" spans="1:16" x14ac:dyDescent="0.25">
      <c r="A1589">
        <f t="shared" ca="1" si="242"/>
        <v>128.03920378291539</v>
      </c>
      <c r="B1589">
        <f t="shared" ca="1" si="243"/>
        <v>-34.86229404126307</v>
      </c>
      <c r="C1589" s="6">
        <v>20135.9375</v>
      </c>
      <c r="D1589">
        <f t="shared" ca="1" si="244"/>
        <v>0.75</v>
      </c>
      <c r="E1589" s="1">
        <v>0.65</v>
      </c>
      <c r="F1589">
        <v>19.899999999999999</v>
      </c>
      <c r="G1589">
        <f t="shared" ca="1" si="239"/>
        <v>42.007420362456692</v>
      </c>
      <c r="H1589">
        <f t="shared" ca="1" si="245"/>
        <v>22.781781527339959</v>
      </c>
      <c r="I1589">
        <f ca="1">User_Model_Calcs!A1589-Sat_Data!$B$5</f>
        <v>18.039203782915394</v>
      </c>
      <c r="J1589">
        <f ca="1">(Earth_Data!$B$1/SQRT(1-Earth_Data!$B$2^2*SIN(RADIANS(User_Model_Calcs!B1589))^2))*COS(RADIANS(User_Model_Calcs!B1589))</f>
        <v>5239.1769011400011</v>
      </c>
      <c r="K1589">
        <f ca="1">((Earth_Data!$B$1*(1-Earth_Data!$B$2^2))/SQRT(1-Earth_Data!$B$2^2*SIN(RADIANS(User_Model_Calcs!B1589))^2))*SIN(RADIANS(User_Model_Calcs!B1589))</f>
        <v>-3625.343502370813</v>
      </c>
      <c r="L1589">
        <f t="shared" ca="1" si="240"/>
        <v>-34.681999970704801</v>
      </c>
      <c r="M1589">
        <f t="shared" ca="1" si="241"/>
        <v>6371.192204887655</v>
      </c>
      <c r="N1589">
        <f ca="1">SQRT(User_Model_Calcs!M1589^2+Sat_Data!$B$3^2-2*User_Model_Calcs!M1589*Sat_Data!$B$3*COS(RADIANS(L1589))*COS(RADIANS(I1589)))</f>
        <v>37394.027448994217</v>
      </c>
      <c r="O1589">
        <f ca="1">DEGREES(ACOS(((Earth_Data!$B$1+Sat_Data!$B$2)/User_Model_Calcs!N1589)*SQRT(1-COS(RADIANS(User_Model_Calcs!I1589))^2*COS(RADIANS(User_Model_Calcs!B1589))^2)))</f>
        <v>45.14363379098036</v>
      </c>
      <c r="P1589">
        <f t="shared" ca="1" si="238"/>
        <v>29.672616002341638</v>
      </c>
    </row>
    <row r="1590" spans="1:16" x14ac:dyDescent="0.25">
      <c r="A1590">
        <f ca="1">130+(RAND()*10-5)</f>
        <v>131.33092598547677</v>
      </c>
      <c r="B1590">
        <f t="shared" ca="1" si="243"/>
        <v>-33.417091847970653</v>
      </c>
      <c r="C1590" s="6">
        <v>20135.9375</v>
      </c>
      <c r="D1590">
        <f t="shared" ca="1" si="244"/>
        <v>0.75</v>
      </c>
      <c r="E1590" s="1">
        <v>0.65</v>
      </c>
      <c r="F1590">
        <v>19.899999999999999</v>
      </c>
      <c r="G1590">
        <f t="shared" ca="1" si="239"/>
        <v>42.007420362456692</v>
      </c>
      <c r="H1590">
        <f t="shared" ca="1" si="245"/>
        <v>14.740969642958776</v>
      </c>
      <c r="I1590">
        <f ca="1">User_Model_Calcs!A1590-Sat_Data!$B$5</f>
        <v>21.330925985476767</v>
      </c>
      <c r="J1590">
        <f ca="1">(Earth_Data!$B$1/SQRT(1-Earth_Data!$B$2^2*SIN(RADIANS(User_Model_Calcs!B1590))^2))*COS(RADIANS(User_Model_Calcs!B1590))</f>
        <v>5329.1420117539928</v>
      </c>
      <c r="K1590">
        <f ca="1">((Earth_Data!$B$1*(1-Earth_Data!$B$2^2))/SQRT(1-Earth_Data!$B$2^2*SIN(RADIANS(User_Model_Calcs!B1590))^2))*SIN(RADIANS(User_Model_Calcs!B1590))</f>
        <v>-3492.663816994936</v>
      </c>
      <c r="L1590">
        <f t="shared" ca="1" si="240"/>
        <v>-33.240413489930361</v>
      </c>
      <c r="M1590">
        <f t="shared" ca="1" si="241"/>
        <v>6371.6917000108406</v>
      </c>
      <c r="N1590">
        <f ca="1">SQRT(User_Model_Calcs!M1590^2+Sat_Data!$B$3^2-2*User_Model_Calcs!M1590*Sat_Data!$B$3*COS(RADIANS(L1590))*COS(RADIANS(I1590)))</f>
        <v>37413.924337915283</v>
      </c>
      <c r="O1590">
        <f ca="1">DEGREES(ACOS(((Earth_Data!$B$1+Sat_Data!$B$2)/User_Model_Calcs!N1590)*SQRT(1-COS(RADIANS(User_Model_Calcs!I1590))^2*COS(RADIANS(User_Model_Calcs!B1590))^2)))</f>
        <v>44.868867874115232</v>
      </c>
      <c r="P1590">
        <f t="shared" ca="1" si="238"/>
        <v>35.339288836389741</v>
      </c>
    </row>
    <row r="1591" spans="1:16" x14ac:dyDescent="0.25">
      <c r="A1591">
        <f t="shared" ref="A1591:A1600" ca="1" si="246">130+(RAND()*10-5)</f>
        <v>131.2226100769316</v>
      </c>
      <c r="B1591">
        <f ca="1">-35+(RAND()*10-5)</f>
        <v>-33.542347240275518</v>
      </c>
      <c r="C1591" s="6">
        <v>20135.9375</v>
      </c>
      <c r="D1591">
        <f t="shared" ca="1" si="244"/>
        <v>0.75</v>
      </c>
      <c r="E1591" s="1">
        <v>0.65</v>
      </c>
      <c r="F1591">
        <v>19.899999999999999</v>
      </c>
      <c r="G1591">
        <f t="shared" ca="1" si="239"/>
        <v>42.007420362456692</v>
      </c>
      <c r="H1591">
        <f t="shared" ca="1" si="245"/>
        <v>22.215567313178127</v>
      </c>
      <c r="I1591">
        <f ca="1">User_Model_Calcs!A1591-Sat_Data!$B$5</f>
        <v>21.222610076931602</v>
      </c>
      <c r="J1591">
        <f ca="1">(Earth_Data!$B$1/SQRT(1-Earth_Data!$B$2^2*SIN(RADIANS(User_Model_Calcs!B1591))^2))*COS(RADIANS(User_Model_Calcs!B1591))</f>
        <v>5321.4783518205104</v>
      </c>
      <c r="K1591">
        <f ca="1">((Earth_Data!$B$1*(1-Earth_Data!$B$2^2))/SQRT(1-Earth_Data!$B$2^2*SIN(RADIANS(User_Model_Calcs!B1591))^2))*SIN(RADIANS(User_Model_Calcs!B1591))</f>
        <v>-3504.2512533631952</v>
      </c>
      <c r="L1591">
        <f t="shared" ca="1" si="240"/>
        <v>-33.365337645511879</v>
      </c>
      <c r="M1591">
        <f t="shared" ca="1" si="241"/>
        <v>6371.6488207992015</v>
      </c>
      <c r="N1591">
        <f ca="1">SQRT(User_Model_Calcs!M1591^2+Sat_Data!$B$3^2-2*User_Model_Calcs!M1591*Sat_Data!$B$3*COS(RADIANS(L1591))*COS(RADIANS(I1591)))</f>
        <v>37417.847817067959</v>
      </c>
      <c r="O1591">
        <f ca="1">DEGREES(ACOS(((Earth_Data!$B$1+Sat_Data!$B$2)/User_Model_Calcs!N1591)*SQRT(1-COS(RADIANS(User_Model_Calcs!I1591))^2*COS(RADIANS(User_Model_Calcs!B1591))^2)))</f>
        <v>44.812523654436418</v>
      </c>
      <c r="P1591">
        <f t="shared" ca="1" si="238"/>
        <v>35.099141591277203</v>
      </c>
    </row>
    <row r="1592" spans="1:16" x14ac:dyDescent="0.25">
      <c r="A1592">
        <f t="shared" ca="1" si="246"/>
        <v>131.7345768538313</v>
      </c>
      <c r="B1592">
        <f t="shared" ref="B1592:B1600" ca="1" si="247">-35+(RAND()*10-5)</f>
        <v>-33.049711182450572</v>
      </c>
      <c r="C1592" s="6">
        <v>20135.9375</v>
      </c>
      <c r="D1592">
        <f t="shared" ca="1" si="244"/>
        <v>1.2</v>
      </c>
      <c r="E1592" s="1">
        <v>0.65</v>
      </c>
      <c r="F1592">
        <v>19.899999999999999</v>
      </c>
      <c r="G1592">
        <f t="shared" ca="1" si="239"/>
        <v>46.089820015575185</v>
      </c>
      <c r="H1592">
        <f t="shared" ca="1" si="245"/>
        <v>19.163010052623058</v>
      </c>
      <c r="I1592">
        <f ca="1">User_Model_Calcs!A1592-Sat_Data!$B$5</f>
        <v>21.7345768538313</v>
      </c>
      <c r="J1592">
        <f ca="1">(Earth_Data!$B$1/SQRT(1-Earth_Data!$B$2^2*SIN(RADIANS(User_Model_Calcs!B1592))^2))*COS(RADIANS(User_Model_Calcs!B1592))</f>
        <v>5351.4726927154315</v>
      </c>
      <c r="K1592">
        <f ca="1">((Earth_Data!$B$1*(1-Earth_Data!$B$2^2))/SQRT(1-Earth_Data!$B$2^2*SIN(RADIANS(User_Model_Calcs!B1592))^2))*SIN(RADIANS(User_Model_Calcs!B1592))</f>
        <v>-3458.5823420098118</v>
      </c>
      <c r="L1592">
        <f t="shared" ca="1" si="240"/>
        <v>-32.874023738338437</v>
      </c>
      <c r="M1592">
        <f t="shared" ca="1" si="241"/>
        <v>6371.816993396862</v>
      </c>
      <c r="N1592">
        <f ca="1">SQRT(User_Model_Calcs!M1592^2+Sat_Data!$B$3^2-2*User_Model_Calcs!M1592*Sat_Data!$B$3*COS(RADIANS(L1592))*COS(RADIANS(I1592)))</f>
        <v>37406.09745048474</v>
      </c>
      <c r="O1592">
        <f ca="1">DEGREES(ACOS(((Earth_Data!$B$1+Sat_Data!$B$2)/User_Model_Calcs!N1592)*SQRT(1-COS(RADIANS(User_Model_Calcs!I1592))^2*COS(RADIANS(User_Model_Calcs!B1592))^2)))</f>
        <v>44.982113675375096</v>
      </c>
      <c r="P1592">
        <f t="shared" ca="1" si="238"/>
        <v>36.165752800258907</v>
      </c>
    </row>
    <row r="1593" spans="1:16" x14ac:dyDescent="0.25">
      <c r="A1593">
        <f t="shared" ca="1" si="246"/>
        <v>126.88204996370104</v>
      </c>
      <c r="B1593">
        <f t="shared" ca="1" si="247"/>
        <v>-32.982404777483239</v>
      </c>
      <c r="C1593" s="6">
        <v>20135.9375</v>
      </c>
      <c r="D1593">
        <f t="shared" ca="1" si="244"/>
        <v>3</v>
      </c>
      <c r="E1593" s="1">
        <v>0.65</v>
      </c>
      <c r="F1593">
        <v>19.899999999999999</v>
      </c>
      <c r="G1593">
        <f t="shared" ca="1" si="239"/>
        <v>54.048620189015942</v>
      </c>
      <c r="H1593">
        <f t="shared" ca="1" si="245"/>
        <v>22.997822411008528</v>
      </c>
      <c r="I1593">
        <f ca="1">User_Model_Calcs!A1593-Sat_Data!$B$5</f>
        <v>16.882049963701036</v>
      </c>
      <c r="J1593">
        <f ca="1">(Earth_Data!$B$1/SQRT(1-Earth_Data!$B$2^2*SIN(RADIANS(User_Model_Calcs!B1593))^2))*COS(RADIANS(User_Model_Calcs!B1593))</f>
        <v>5355.5399607799063</v>
      </c>
      <c r="K1593">
        <f ca="1">((Earth_Data!$B$1*(1-Earth_Data!$B$2^2))/SQRT(1-Earth_Data!$B$2^2*SIN(RADIANS(User_Model_Calcs!B1593))^2))*SIN(RADIANS(User_Model_Calcs!B1593))</f>
        <v>-3452.3231396267383</v>
      </c>
      <c r="L1593">
        <f t="shared" ca="1" si="240"/>
        <v>-32.80690199855237</v>
      </c>
      <c r="M1593">
        <f t="shared" ca="1" si="241"/>
        <v>6371.8398702347076</v>
      </c>
      <c r="N1593">
        <f ca="1">SQRT(User_Model_Calcs!M1593^2+Sat_Data!$B$3^2-2*User_Model_Calcs!M1593*Sat_Data!$B$3*COS(RADIANS(L1593))*COS(RADIANS(I1593)))</f>
        <v>37232.438295799991</v>
      </c>
      <c r="O1593">
        <f ca="1">DEGREES(ACOS(((Earth_Data!$B$1+Sat_Data!$B$2)/User_Model_Calcs!N1593)*SQRT(1-COS(RADIANS(User_Model_Calcs!I1593))^2*COS(RADIANS(User_Model_Calcs!B1593))^2)))</f>
        <v>47.515021797060534</v>
      </c>
      <c r="P1593">
        <f t="shared" ca="1" si="238"/>
        <v>29.138734746742831</v>
      </c>
    </row>
    <row r="1594" spans="1:16" x14ac:dyDescent="0.25">
      <c r="A1594">
        <f t="shared" ca="1" si="246"/>
        <v>130.66538865660013</v>
      </c>
      <c r="B1594">
        <f t="shared" ca="1" si="247"/>
        <v>-38.92400249728172</v>
      </c>
      <c r="C1594" s="6">
        <v>20135.9375</v>
      </c>
      <c r="D1594">
        <f t="shared" ca="1" si="244"/>
        <v>1.2</v>
      </c>
      <c r="E1594" s="1">
        <v>0.65</v>
      </c>
      <c r="F1594">
        <v>19.899999999999999</v>
      </c>
      <c r="G1594">
        <f t="shared" ca="1" si="239"/>
        <v>46.089820015575185</v>
      </c>
      <c r="H1594">
        <f t="shared" ca="1" si="245"/>
        <v>14.400390356651561</v>
      </c>
      <c r="I1594">
        <f ca="1">User_Model_Calcs!A1594-Sat_Data!$B$5</f>
        <v>20.665388656600129</v>
      </c>
      <c r="J1594">
        <f ca="1">(Earth_Data!$B$1/SQRT(1-Earth_Data!$B$2^2*SIN(RADIANS(User_Model_Calcs!B1594))^2))*COS(RADIANS(User_Model_Calcs!B1594))</f>
        <v>4968.6349339943336</v>
      </c>
      <c r="K1594">
        <f ca="1">((Earth_Data!$B$1*(1-Earth_Data!$B$2^2))/SQRT(1-Earth_Data!$B$2^2*SIN(RADIANS(User_Model_Calcs!B1594))^2))*SIN(RADIANS(User_Model_Calcs!B1594))</f>
        <v>-3985.7582918543294</v>
      </c>
      <c r="L1594">
        <f t="shared" ca="1" si="240"/>
        <v>-38.736020118533268</v>
      </c>
      <c r="M1594">
        <f t="shared" ca="1" si="241"/>
        <v>6369.7411461058928</v>
      </c>
      <c r="N1594">
        <f ca="1">SQRT(User_Model_Calcs!M1594^2+Sat_Data!$B$3^2-2*User_Model_Calcs!M1594*Sat_Data!$B$3*COS(RADIANS(L1594))*COS(RADIANS(I1594)))</f>
        <v>37767.064905233347</v>
      </c>
      <c r="O1594">
        <f ca="1">DEGREES(ACOS(((Earth_Data!$B$1+Sat_Data!$B$2)/User_Model_Calcs!N1594)*SQRT(1-COS(RADIANS(User_Model_Calcs!I1594))^2*COS(RADIANS(User_Model_Calcs!B1594))^2)))</f>
        <v>40.049588911527522</v>
      </c>
      <c r="P1594">
        <f t="shared" ca="1" si="238"/>
        <v>30.977495114090441</v>
      </c>
    </row>
    <row r="1595" spans="1:16" x14ac:dyDescent="0.25">
      <c r="A1595">
        <f t="shared" ca="1" si="246"/>
        <v>125.20169227204175</v>
      </c>
      <c r="B1595">
        <f t="shared" ca="1" si="247"/>
        <v>-35.643331647376662</v>
      </c>
      <c r="C1595" s="6">
        <v>20135.9375</v>
      </c>
      <c r="D1595">
        <f t="shared" ca="1" si="244"/>
        <v>0.75</v>
      </c>
      <c r="E1595" s="1">
        <v>0.65</v>
      </c>
      <c r="F1595">
        <v>19.899999999999999</v>
      </c>
      <c r="G1595">
        <f t="shared" ca="1" si="239"/>
        <v>42.007420362456692</v>
      </c>
      <c r="H1595">
        <f t="shared" ca="1" si="245"/>
        <v>16.727467256253941</v>
      </c>
      <c r="I1595">
        <f ca="1">User_Model_Calcs!A1595-Sat_Data!$B$5</f>
        <v>15.201692272041754</v>
      </c>
      <c r="J1595">
        <f ca="1">(Earth_Data!$B$1/SQRT(1-Earth_Data!$B$2^2*SIN(RADIANS(User_Model_Calcs!B1595))^2))*COS(RADIANS(User_Model_Calcs!B1595))</f>
        <v>5189.1627755520412</v>
      </c>
      <c r="K1595">
        <f ca="1">((Earth_Data!$B$1*(1-Earth_Data!$B$2^2))/SQRT(1-Earth_Data!$B$2^2*SIN(RADIANS(User_Model_Calcs!B1595))^2))*SIN(RADIANS(User_Model_Calcs!B1595))</f>
        <v>-3696.1044603525065</v>
      </c>
      <c r="L1595">
        <f t="shared" ca="1" si="240"/>
        <v>-35.461273247367949</v>
      </c>
      <c r="M1595">
        <f t="shared" ca="1" si="241"/>
        <v>6370.9181828848386</v>
      </c>
      <c r="N1595">
        <f ca="1">SQRT(User_Model_Calcs!M1595^2+Sat_Data!$B$3^2-2*User_Model_Calcs!M1595*Sat_Data!$B$3*COS(RADIANS(L1595))*COS(RADIANS(I1595)))</f>
        <v>37364.716792001112</v>
      </c>
      <c r="O1595">
        <f ca="1">DEGREES(ACOS(((Earth_Data!$B$1+Sat_Data!$B$2)/User_Model_Calcs!N1595)*SQRT(1-COS(RADIANS(User_Model_Calcs!I1595))^2*COS(RADIANS(User_Model_Calcs!B1595))^2)))</f>
        <v>45.558829833813974</v>
      </c>
      <c r="P1595">
        <f t="shared" ca="1" si="238"/>
        <v>24.999243608932986</v>
      </c>
    </row>
    <row r="1596" spans="1:16" x14ac:dyDescent="0.25">
      <c r="A1596">
        <f t="shared" ca="1" si="246"/>
        <v>131.43638122914641</v>
      </c>
      <c r="B1596">
        <f t="shared" ca="1" si="247"/>
        <v>-35.46331609064179</v>
      </c>
      <c r="C1596" s="6">
        <v>20135.9375</v>
      </c>
      <c r="D1596">
        <f t="shared" ca="1" si="244"/>
        <v>0.75</v>
      </c>
      <c r="E1596" s="1">
        <v>0.65</v>
      </c>
      <c r="F1596">
        <v>19.899999999999999</v>
      </c>
      <c r="G1596">
        <f t="shared" ca="1" si="239"/>
        <v>42.007420362456692</v>
      </c>
      <c r="H1596">
        <f t="shared" ca="1" si="245"/>
        <v>19.151208924711344</v>
      </c>
      <c r="I1596">
        <f ca="1">User_Model_Calcs!A1596-Sat_Data!$B$5</f>
        <v>21.436381229146406</v>
      </c>
      <c r="J1596">
        <f ca="1">(Earth_Data!$B$1/SQRT(1-Earth_Data!$B$2^2*SIN(RADIANS(User_Model_Calcs!B1596))^2))*COS(RADIANS(User_Model_Calcs!B1596))</f>
        <v>5200.7762022336965</v>
      </c>
      <c r="K1596">
        <f ca="1">((Earth_Data!$B$1*(1-Earth_Data!$B$2^2))/SQRT(1-Earth_Data!$B$2^2*SIN(RADIANS(User_Model_Calcs!B1596))^2))*SIN(RADIANS(User_Model_Calcs!B1596))</f>
        <v>-3679.8550468553249</v>
      </c>
      <c r="L1596">
        <f t="shared" ca="1" si="240"/>
        <v>-35.281652424407021</v>
      </c>
      <c r="M1596">
        <f t="shared" ca="1" si="241"/>
        <v>6370.9815783430859</v>
      </c>
      <c r="N1596">
        <f ca="1">SQRT(User_Model_Calcs!M1596^2+Sat_Data!$B$3^2-2*User_Model_Calcs!M1596*Sat_Data!$B$3*COS(RADIANS(L1596))*COS(RADIANS(I1596)))</f>
        <v>37552.23447573404</v>
      </c>
      <c r="O1596">
        <f ca="1">DEGREES(ACOS(((Earth_Data!$B$1+Sat_Data!$B$2)/User_Model_Calcs!N1596)*SQRT(1-COS(RADIANS(User_Model_Calcs!I1596))^2*COS(RADIANS(User_Model_Calcs!B1596))^2)))</f>
        <v>42.931224280844418</v>
      </c>
      <c r="P1596">
        <f t="shared" ca="1" si="238"/>
        <v>34.087533166549235</v>
      </c>
    </row>
    <row r="1597" spans="1:16" x14ac:dyDescent="0.25">
      <c r="A1597">
        <f t="shared" ca="1" si="246"/>
        <v>128.23103355793998</v>
      </c>
      <c r="B1597">
        <f t="shared" ca="1" si="247"/>
        <v>-36.168957997273331</v>
      </c>
      <c r="C1597" s="6">
        <v>20135.9375</v>
      </c>
      <c r="D1597">
        <f t="shared" ca="1" si="244"/>
        <v>3</v>
      </c>
      <c r="E1597" s="1">
        <v>0.65</v>
      </c>
      <c r="F1597">
        <v>19.899999999999999</v>
      </c>
      <c r="G1597">
        <f t="shared" ca="1" si="239"/>
        <v>54.048620189015942</v>
      </c>
      <c r="H1597">
        <f t="shared" ca="1" si="245"/>
        <v>16.017103468633643</v>
      </c>
      <c r="I1597">
        <f ca="1">User_Model_Calcs!A1597-Sat_Data!$B$5</f>
        <v>18.23103355793998</v>
      </c>
      <c r="J1597">
        <f ca="1">(Earth_Data!$B$1/SQRT(1-Earth_Data!$B$2^2*SIN(RADIANS(User_Model_Calcs!B1597))^2))*COS(RADIANS(User_Model_Calcs!B1597))</f>
        <v>5154.9593670932873</v>
      </c>
      <c r="K1597">
        <f ca="1">((Earth_Data!$B$1*(1-Earth_Data!$B$2^2))/SQRT(1-Earth_Data!$B$2^2*SIN(RADIANS(User_Model_Calcs!B1597))^2))*SIN(RADIANS(User_Model_Calcs!B1597))</f>
        <v>-3743.3439422250317</v>
      </c>
      <c r="L1597">
        <f t="shared" ca="1" si="240"/>
        <v>-35.985788078997004</v>
      </c>
      <c r="M1597">
        <f t="shared" ca="1" si="241"/>
        <v>6370.7322927726027</v>
      </c>
      <c r="N1597">
        <f ca="1">SQRT(User_Model_Calcs!M1597^2+Sat_Data!$B$3^2-2*User_Model_Calcs!M1597*Sat_Data!$B$3*COS(RADIANS(L1597))*COS(RADIANS(I1597)))</f>
        <v>37490.175627628931</v>
      </c>
      <c r="O1597">
        <f ca="1">DEGREES(ACOS(((Earth_Data!$B$1+Sat_Data!$B$2)/User_Model_Calcs!N1597)*SQRT(1-COS(RADIANS(User_Model_Calcs!I1597))^2*COS(RADIANS(User_Model_Calcs!B1597))^2)))</f>
        <v>43.782714507662114</v>
      </c>
      <c r="P1597">
        <f t="shared" ca="1" si="238"/>
        <v>29.166670294255969</v>
      </c>
    </row>
    <row r="1598" spans="1:16" x14ac:dyDescent="0.25">
      <c r="A1598">
        <f t="shared" ca="1" si="246"/>
        <v>134.78409177509945</v>
      </c>
      <c r="B1598">
        <f t="shared" ca="1" si="247"/>
        <v>-34.006987255004205</v>
      </c>
      <c r="C1598" s="6">
        <v>20135.9375</v>
      </c>
      <c r="D1598">
        <f t="shared" ca="1" si="244"/>
        <v>0.75</v>
      </c>
      <c r="E1598" s="1">
        <v>0.65</v>
      </c>
      <c r="F1598">
        <v>19.899999999999999</v>
      </c>
      <c r="G1598">
        <f t="shared" ca="1" si="239"/>
        <v>42.007420362456692</v>
      </c>
      <c r="H1598">
        <f t="shared" ca="1" si="245"/>
        <v>17.453732583347762</v>
      </c>
      <c r="I1598">
        <f ca="1">User_Model_Calcs!A1598-Sat_Data!$B$5</f>
        <v>24.784091775099455</v>
      </c>
      <c r="J1598">
        <f ca="1">(Earth_Data!$B$1/SQRT(1-Earth_Data!$B$2^2*SIN(RADIANS(User_Model_Calcs!B1598))^2))*COS(RADIANS(User_Model_Calcs!B1598))</f>
        <v>5292.8274964482725</v>
      </c>
      <c r="K1598">
        <f ca="1">((Earth_Data!$B$1*(1-Earth_Data!$B$2^2))/SQRT(1-Earth_Data!$B$2^2*SIN(RADIANS(User_Model_Calcs!B1598))^2))*SIN(RADIANS(User_Model_Calcs!B1598))</f>
        <v>-3547.0903466576065</v>
      </c>
      <c r="L1598">
        <f t="shared" ca="1" si="240"/>
        <v>-33.828778415517824</v>
      </c>
      <c r="M1598">
        <f t="shared" ca="1" si="241"/>
        <v>6371.4890594358294</v>
      </c>
      <c r="N1598">
        <f ca="1">SQRT(User_Model_Calcs!M1598^2+Sat_Data!$B$3^2-2*User_Model_Calcs!M1598*Sat_Data!$B$3*COS(RADIANS(L1598))*COS(RADIANS(I1598)))</f>
        <v>37592.362432677124</v>
      </c>
      <c r="O1598">
        <f ca="1">DEGREES(ACOS(((Earth_Data!$B$1+Sat_Data!$B$2)/User_Model_Calcs!N1598)*SQRT(1-COS(RADIANS(User_Model_Calcs!I1598))^2*COS(RADIANS(User_Model_Calcs!B1598))^2)))</f>
        <v>42.393006267806108</v>
      </c>
      <c r="P1598">
        <f t="shared" ca="1" si="238"/>
        <v>39.541548586749606</v>
      </c>
    </row>
    <row r="1599" spans="1:16" x14ac:dyDescent="0.25">
      <c r="A1599">
        <f t="shared" ca="1" si="246"/>
        <v>134.29554615607466</v>
      </c>
      <c r="B1599">
        <f t="shared" ca="1" si="247"/>
        <v>-35.652712519502217</v>
      </c>
      <c r="C1599" s="6">
        <v>20135.9375</v>
      </c>
      <c r="D1599">
        <f t="shared" ca="1" si="244"/>
        <v>3</v>
      </c>
      <c r="E1599" s="1">
        <v>0.65</v>
      </c>
      <c r="F1599">
        <v>19.899999999999999</v>
      </c>
      <c r="G1599">
        <f t="shared" ca="1" si="239"/>
        <v>54.048620189015942</v>
      </c>
      <c r="H1599">
        <f t="shared" ca="1" si="245"/>
        <v>18.674945047033745</v>
      </c>
      <c r="I1599">
        <f ca="1">User_Model_Calcs!A1599-Sat_Data!$B$5</f>
        <v>24.295546156074664</v>
      </c>
      <c r="J1599">
        <f ca="1">(Earth_Data!$B$1/SQRT(1-Earth_Data!$B$2^2*SIN(RADIANS(User_Model_Calcs!B1599))^2))*COS(RADIANS(User_Model_Calcs!B1599))</f>
        <v>5188.5561744989282</v>
      </c>
      <c r="K1599">
        <f ca="1">((Earth_Data!$B$1*(1-Earth_Data!$B$2^2))/SQRT(1-Earth_Data!$B$2^2*SIN(RADIANS(User_Model_Calcs!B1599))^2))*SIN(RADIANS(User_Model_Calcs!B1599))</f>
        <v>-3696.9502531439025</v>
      </c>
      <c r="L1599">
        <f t="shared" ca="1" si="240"/>
        <v>-35.470633745629797</v>
      </c>
      <c r="M1599">
        <f t="shared" ca="1" si="241"/>
        <v>6370.9148754438493</v>
      </c>
      <c r="N1599">
        <f ca="1">SQRT(User_Model_Calcs!M1599^2+Sat_Data!$B$3^2-2*User_Model_Calcs!M1599*Sat_Data!$B$3*COS(RADIANS(L1599))*COS(RADIANS(I1599)))</f>
        <v>37677.739240951472</v>
      </c>
      <c r="O1599">
        <f ca="1">DEGREES(ACOS(((Earth_Data!$B$1+Sat_Data!$B$2)/User_Model_Calcs!N1599)*SQRT(1-COS(RADIANS(User_Model_Calcs!I1599))^2*COS(RADIANS(User_Model_Calcs!B1599))^2)))</f>
        <v>41.239861881783597</v>
      </c>
      <c r="P1599">
        <f t="shared" ca="1" si="238"/>
        <v>37.757186885416594</v>
      </c>
    </row>
    <row r="1600" spans="1:16" x14ac:dyDescent="0.25">
      <c r="A1600">
        <f t="shared" ca="1" si="246"/>
        <v>128.78504277663646</v>
      </c>
      <c r="B1600">
        <f t="shared" ca="1" si="247"/>
        <v>-37.674041378035845</v>
      </c>
      <c r="C1600" s="6">
        <v>20135.9375</v>
      </c>
      <c r="D1600">
        <f t="shared" ca="1" si="244"/>
        <v>0.75</v>
      </c>
      <c r="E1600" s="1">
        <v>0.65</v>
      </c>
      <c r="F1600">
        <v>19.899999999999999</v>
      </c>
      <c r="G1600">
        <f t="shared" ca="1" si="239"/>
        <v>42.007420362456692</v>
      </c>
      <c r="H1600">
        <f t="shared" ca="1" si="245"/>
        <v>15.221854045301185</v>
      </c>
      <c r="I1600">
        <f ca="1">User_Model_Calcs!A1600-Sat_Data!$B$5</f>
        <v>18.785042776636459</v>
      </c>
      <c r="J1600">
        <f ca="1">(Earth_Data!$B$1/SQRT(1-Earth_Data!$B$2^2*SIN(RADIANS(User_Model_Calcs!B1600))^2))*COS(RADIANS(User_Model_Calcs!B1600))</f>
        <v>5054.6247817908088</v>
      </c>
      <c r="K1600">
        <f ca="1">((Earth_Data!$B$1*(1-Earth_Data!$B$2^2))/SQRT(1-Earth_Data!$B$2^2*SIN(RADIANS(User_Model_Calcs!B1600))^2))*SIN(RADIANS(User_Model_Calcs!B1600))</f>
        <v>-3876.8725249116055</v>
      </c>
      <c r="L1600">
        <f t="shared" ca="1" si="240"/>
        <v>-37.48802997430267</v>
      </c>
      <c r="M1600">
        <f t="shared" ca="1" si="241"/>
        <v>6370.1940519193186</v>
      </c>
      <c r="N1600">
        <f ca="1">SQRT(User_Model_Calcs!M1600^2+Sat_Data!$B$3^2-2*User_Model_Calcs!M1600*Sat_Data!$B$3*COS(RADIANS(L1600))*COS(RADIANS(I1600)))</f>
        <v>37614.505855722062</v>
      </c>
      <c r="O1600">
        <f ca="1">DEGREES(ACOS(((Earth_Data!$B$1+Sat_Data!$B$2)/User_Model_Calcs!N1600)*SQRT(1-COS(RADIANS(User_Model_Calcs!I1600))^2*COS(RADIANS(User_Model_Calcs!B1600))^2)))</f>
        <v>42.074028034386629</v>
      </c>
      <c r="P1600">
        <f t="shared" ca="1" si="238"/>
        <v>29.097456399856842</v>
      </c>
    </row>
    <row r="1601" spans="1:16" x14ac:dyDescent="0.25">
      <c r="A1601" s="5">
        <f ca="1">142.56313432703+(RAND()*5-2.5)</f>
        <v>144.15768332859125</v>
      </c>
      <c r="B1601">
        <f ca="1">-34.4534087301148+(RAND()*5-2.5)</f>
        <v>-34.412919998466933</v>
      </c>
      <c r="C1601" s="6">
        <v>20135.9375</v>
      </c>
      <c r="D1601">
        <f t="shared" ca="1" si="244"/>
        <v>3</v>
      </c>
      <c r="E1601" s="1">
        <v>0.65</v>
      </c>
      <c r="F1601">
        <v>19.899999999999999</v>
      </c>
      <c r="G1601">
        <f t="shared" ca="1" si="239"/>
        <v>54.048620189015942</v>
      </c>
      <c r="H1601">
        <f t="shared" ca="1" si="245"/>
        <v>14.909045356959311</v>
      </c>
      <c r="I1601">
        <f ca="1">User_Model_Calcs!A1601-Sat_Data!$B$5</f>
        <v>34.157683328591247</v>
      </c>
      <c r="J1601">
        <f ca="1">(Earth_Data!$B$1/SQRT(1-Earth_Data!$B$2^2*SIN(RADIANS(User_Model_Calcs!B1601))^2))*COS(RADIANS(User_Model_Calcs!B1601))</f>
        <v>5267.5112571198133</v>
      </c>
      <c r="K1601">
        <f ca="1">((Earth_Data!$B$1*(1-Earth_Data!$B$2^2))/SQRT(1-Earth_Data!$B$2^2*SIN(RADIANS(User_Model_Calcs!B1601))^2))*SIN(RADIANS(User_Model_Calcs!B1601))</f>
        <v>-3584.3281414655376</v>
      </c>
      <c r="L1601">
        <f t="shared" ca="1" si="240"/>
        <v>-34.233701650181025</v>
      </c>
      <c r="M1601">
        <f t="shared" ca="1" si="241"/>
        <v>6371.3486068167513</v>
      </c>
      <c r="N1601">
        <f ca="1">SQRT(User_Model_Calcs!M1601^2+Sat_Data!$B$3^2-2*User_Model_Calcs!M1601*Sat_Data!$B$3*COS(RADIANS(L1601))*COS(RADIANS(I1601)))</f>
        <v>38089.83007560324</v>
      </c>
      <c r="O1601">
        <f ca="1">DEGREES(ACOS(((Earth_Data!$B$1+Sat_Data!$B$2)/User_Model_Calcs!N1601)*SQRT(1-COS(RADIANS(User_Model_Calcs!I1601))^2*COS(RADIANS(User_Model_Calcs!B1601))^2)))</f>
        <v>36.012643172216393</v>
      </c>
      <c r="P1601">
        <f t="shared" ca="1" si="238"/>
        <v>50.208406462853013</v>
      </c>
    </row>
    <row r="1602" spans="1:16" x14ac:dyDescent="0.25">
      <c r="A1602" s="5">
        <f t="shared" ref="A1602:A1665" ca="1" si="248">142.56313432703+(RAND()*5-2.5)</f>
        <v>143.88887155275665</v>
      </c>
      <c r="B1602">
        <f t="shared" ref="B1602:B1665" ca="1" si="249">-34.4534087301148+(RAND()*5-2.5)</f>
        <v>-36.394345649781847</v>
      </c>
      <c r="C1602" s="6">
        <v>20135.9375</v>
      </c>
      <c r="D1602">
        <f t="shared" ca="1" si="244"/>
        <v>1.2</v>
      </c>
      <c r="E1602" s="1">
        <v>0.65</v>
      </c>
      <c r="F1602">
        <v>19.899999999999999</v>
      </c>
      <c r="G1602">
        <f t="shared" ca="1" si="239"/>
        <v>46.089820015575185</v>
      </c>
      <c r="H1602">
        <f t="shared" ca="1" si="245"/>
        <v>14.462957335911526</v>
      </c>
      <c r="I1602">
        <f ca="1">User_Model_Calcs!A1602-Sat_Data!$B$5</f>
        <v>33.888871552756655</v>
      </c>
      <c r="J1602">
        <f ca="1">(Earth_Data!$B$1/SQRT(1-Earth_Data!$B$2^2*SIN(RADIANS(User_Model_Calcs!B1602))^2))*COS(RADIANS(User_Model_Calcs!B1602))</f>
        <v>5140.1595955336079</v>
      </c>
      <c r="K1602">
        <f ca="1">((Earth_Data!$B$1*(1-Earth_Data!$B$2^2))/SQRT(1-Earth_Data!$B$2^2*SIN(RADIANS(User_Model_Calcs!B1602))^2))*SIN(RADIANS(User_Model_Calcs!B1602))</f>
        <v>-3763.5049178260306</v>
      </c>
      <c r="L1602">
        <f t="shared" ca="1" si="240"/>
        <v>-36.210717923442388</v>
      </c>
      <c r="M1602">
        <f t="shared" ca="1" si="241"/>
        <v>6370.6522377270712</v>
      </c>
      <c r="N1602">
        <f ca="1">SQRT(User_Model_Calcs!M1602^2+Sat_Data!$B$3^2-2*User_Model_Calcs!M1602*Sat_Data!$B$3*COS(RADIANS(L1602))*COS(RADIANS(I1602)))</f>
        <v>38191.296891204307</v>
      </c>
      <c r="O1602">
        <f ca="1">DEGREES(ACOS(((Earth_Data!$B$1+Sat_Data!$B$2)/User_Model_Calcs!N1602)*SQRT(1-COS(RADIANS(User_Model_Calcs!I1602))^2*COS(RADIANS(User_Model_Calcs!B1602))^2)))</f>
        <v>34.778150100857346</v>
      </c>
      <c r="P1602">
        <f t="shared" ref="P1602:P1665" ca="1" si="250">DEGREES(ASIN(SIN(RADIANS(ABS(I1602)))/(SIN(ACOS(COS(RADIANS(I1602))*COS(RADIANS(B1602)))))))</f>
        <v>48.544139200155321</v>
      </c>
    </row>
    <row r="1603" spans="1:16" x14ac:dyDescent="0.25">
      <c r="A1603" s="5">
        <f t="shared" ca="1" si="248"/>
        <v>143.24321424673082</v>
      </c>
      <c r="B1603">
        <f t="shared" ca="1" si="249"/>
        <v>-32.971282605461688</v>
      </c>
      <c r="C1603" s="6">
        <v>20135.9375</v>
      </c>
      <c r="D1603">
        <f t="shared" ca="1" si="244"/>
        <v>0.75</v>
      </c>
      <c r="E1603" s="1">
        <v>0.65</v>
      </c>
      <c r="F1603">
        <v>19.899999999999999</v>
      </c>
      <c r="G1603">
        <f t="shared" ref="G1603:G1666" ca="1" si="251">20.4+20*LOG(F1603)+20*LOG(D1603)+10*LOG(E1603)</f>
        <v>42.007420362456692</v>
      </c>
      <c r="H1603">
        <f t="shared" ca="1" si="245"/>
        <v>19.619917001353208</v>
      </c>
      <c r="I1603">
        <f ca="1">User_Model_Calcs!A1603-Sat_Data!$B$5</f>
        <v>33.243214246730815</v>
      </c>
      <c r="J1603">
        <f ca="1">(Earth_Data!$B$1/SQRT(1-Earth_Data!$B$2^2*SIN(RADIANS(User_Model_Calcs!B1603))^2))*COS(RADIANS(User_Model_Calcs!B1603))</f>
        <v>5356.2113518048764</v>
      </c>
      <c r="K1603">
        <f ca="1">((Earth_Data!$B$1*(1-Earth_Data!$B$2^2))/SQRT(1-Earth_Data!$B$2^2*SIN(RADIANS(User_Model_Calcs!B1603))^2))*SIN(RADIANS(User_Model_Calcs!B1603))</f>
        <v>-3451.2883727859366</v>
      </c>
      <c r="L1603">
        <f t="shared" ref="L1603:L1666" ca="1" si="252">DEGREES(ATAN((K1603/J1603)))</f>
        <v>-32.795810434783604</v>
      </c>
      <c r="M1603">
        <f t="shared" ref="M1603:M1666" ca="1" si="253">SQRT(J1603^2+K1603^2)</f>
        <v>6371.8436482175875</v>
      </c>
      <c r="N1603">
        <f ca="1">SQRT(User_Model_Calcs!M1603^2+Sat_Data!$B$3^2-2*User_Model_Calcs!M1603*Sat_Data!$B$3*COS(RADIANS(L1603))*COS(RADIANS(I1603)))</f>
        <v>37955.921263054304</v>
      </c>
      <c r="O1603">
        <f ca="1">DEGREES(ACOS(((Earth_Data!$B$1+Sat_Data!$B$2)/User_Model_Calcs!N1603)*SQRT(1-COS(RADIANS(User_Model_Calcs!I1603))^2*COS(RADIANS(User_Model_Calcs!B1603))^2)))</f>
        <v>37.672351004528927</v>
      </c>
      <c r="P1603">
        <f t="shared" ca="1" si="250"/>
        <v>50.297633415727603</v>
      </c>
    </row>
    <row r="1604" spans="1:16" x14ac:dyDescent="0.25">
      <c r="A1604" s="5">
        <f t="shared" ca="1" si="248"/>
        <v>140.06529729838709</v>
      </c>
      <c r="B1604">
        <f t="shared" ca="1" si="249"/>
        <v>-34.61757261160448</v>
      </c>
      <c r="C1604" s="6">
        <v>20135.9375</v>
      </c>
      <c r="D1604">
        <f t="shared" ca="1" si="244"/>
        <v>0.75</v>
      </c>
      <c r="E1604" s="1">
        <v>0.65</v>
      </c>
      <c r="F1604">
        <v>19.899999999999999</v>
      </c>
      <c r="G1604">
        <f t="shared" ca="1" si="251"/>
        <v>42.007420362456692</v>
      </c>
      <c r="H1604">
        <f t="shared" ca="1" si="245"/>
        <v>19.865450079402557</v>
      </c>
      <c r="I1604">
        <f ca="1">User_Model_Calcs!A1604-Sat_Data!$B$5</f>
        <v>30.065297298387094</v>
      </c>
      <c r="J1604">
        <f ca="1">(Earth_Data!$B$1/SQRT(1-Earth_Data!$B$2^2*SIN(RADIANS(User_Model_Calcs!B1604))^2))*COS(RADIANS(User_Model_Calcs!B1604))</f>
        <v>5254.6474610962487</v>
      </c>
      <c r="K1604">
        <f ca="1">((Earth_Data!$B$1*(1-Earth_Data!$B$2^2))/SQRT(1-Earth_Data!$B$2^2*SIN(RADIANS(User_Model_Calcs!B1604))^2))*SIN(RADIANS(User_Model_Calcs!B1604))</f>
        <v>-3603.0344147816249</v>
      </c>
      <c r="L1604">
        <f t="shared" ca="1" si="252"/>
        <v>-34.437858896280872</v>
      </c>
      <c r="M1604">
        <f t="shared" ca="1" si="253"/>
        <v>6371.2774962723151</v>
      </c>
      <c r="N1604">
        <f ca="1">SQRT(User_Model_Calcs!M1604^2+Sat_Data!$B$3^2-2*User_Model_Calcs!M1604*Sat_Data!$B$3*COS(RADIANS(L1604))*COS(RADIANS(I1604)))</f>
        <v>37880.225037812423</v>
      </c>
      <c r="O1604">
        <f ca="1">DEGREES(ACOS(((Earth_Data!$B$1+Sat_Data!$B$2)/User_Model_Calcs!N1604)*SQRT(1-COS(RADIANS(User_Model_Calcs!I1604))^2*COS(RADIANS(User_Model_Calcs!B1604))^2)))</f>
        <v>38.618186995654469</v>
      </c>
      <c r="P1604">
        <f t="shared" ca="1" si="250"/>
        <v>45.538221991057704</v>
      </c>
    </row>
    <row r="1605" spans="1:16" x14ac:dyDescent="0.25">
      <c r="A1605" s="5">
        <f t="shared" ca="1" si="248"/>
        <v>142.16872542776423</v>
      </c>
      <c r="B1605">
        <f t="shared" ca="1" si="249"/>
        <v>-35.053085124825472</v>
      </c>
      <c r="C1605" s="6">
        <v>20135.9375</v>
      </c>
      <c r="D1605">
        <f t="shared" ca="1" si="244"/>
        <v>1.2</v>
      </c>
      <c r="E1605" s="1">
        <v>0.65</v>
      </c>
      <c r="F1605">
        <v>19.899999999999999</v>
      </c>
      <c r="G1605">
        <f t="shared" ca="1" si="251"/>
        <v>46.089820015575185</v>
      </c>
      <c r="H1605">
        <f t="shared" ca="1" si="245"/>
        <v>14.313416878417341</v>
      </c>
      <c r="I1605">
        <f ca="1">User_Model_Calcs!A1605-Sat_Data!$B$5</f>
        <v>32.16872542776423</v>
      </c>
      <c r="J1605">
        <f ca="1">(Earth_Data!$B$1/SQRT(1-Earth_Data!$B$2^2*SIN(RADIANS(User_Model_Calcs!B1605))^2))*COS(RADIANS(User_Model_Calcs!B1605))</f>
        <v>5227.0492035945872</v>
      </c>
      <c r="K1605">
        <f ca="1">((Earth_Data!$B$1*(1-Earth_Data!$B$2^2))/SQRT(1-Earth_Data!$B$2^2*SIN(RADIANS(User_Model_Calcs!B1605))^2))*SIN(RADIANS(User_Model_Calcs!B1605))</f>
        <v>-3642.690899893254</v>
      </c>
      <c r="L1605">
        <f t="shared" ca="1" si="252"/>
        <v>-34.872347687150814</v>
      </c>
      <c r="M1605">
        <f t="shared" ca="1" si="253"/>
        <v>6371.1255182239138</v>
      </c>
      <c r="N1605">
        <f ca="1">SQRT(User_Model_Calcs!M1605^2+Sat_Data!$B$3^2-2*User_Model_Calcs!M1605*Sat_Data!$B$3*COS(RADIANS(L1605))*COS(RADIANS(I1605)))</f>
        <v>38016.916437755943</v>
      </c>
      <c r="O1605">
        <f ca="1">DEGREES(ACOS(((Earth_Data!$B$1+Sat_Data!$B$2)/User_Model_Calcs!N1605)*SQRT(1-COS(RADIANS(User_Model_Calcs!I1605))^2*COS(RADIANS(User_Model_Calcs!B1605))^2)))</f>
        <v>36.904417546673656</v>
      </c>
      <c r="P1605">
        <f t="shared" ca="1" si="250"/>
        <v>47.599742607971358</v>
      </c>
    </row>
    <row r="1606" spans="1:16" x14ac:dyDescent="0.25">
      <c r="A1606" s="5">
        <f t="shared" ca="1" si="248"/>
        <v>141.95856246577097</v>
      </c>
      <c r="B1606">
        <f t="shared" ca="1" si="249"/>
        <v>-32.606658920513283</v>
      </c>
      <c r="C1606" s="6">
        <v>20135.9375</v>
      </c>
      <c r="D1606">
        <f t="shared" ca="1" si="244"/>
        <v>1.2</v>
      </c>
      <c r="E1606" s="1">
        <v>0.65</v>
      </c>
      <c r="F1606">
        <v>19.899999999999999</v>
      </c>
      <c r="G1606">
        <f t="shared" ca="1" si="251"/>
        <v>46.089820015575185</v>
      </c>
      <c r="H1606">
        <f t="shared" ca="1" si="245"/>
        <v>14.309663259444639</v>
      </c>
      <c r="I1606">
        <f ca="1">User_Model_Calcs!A1606-Sat_Data!$B$5</f>
        <v>31.958562465770967</v>
      </c>
      <c r="J1606">
        <f ca="1">(Earth_Data!$B$1/SQRT(1-Earth_Data!$B$2^2*SIN(RADIANS(User_Model_Calcs!B1606))^2))*COS(RADIANS(User_Model_Calcs!B1606))</f>
        <v>5378.1098500050584</v>
      </c>
      <c r="K1606">
        <f ca="1">((Earth_Data!$B$1*(1-Earth_Data!$B$2^2))/SQRT(1-Earth_Data!$B$2^2*SIN(RADIANS(User_Model_Calcs!B1606))^2))*SIN(RADIANS(User_Model_Calcs!B1606))</f>
        <v>-3417.2941880389012</v>
      </c>
      <c r="L1606">
        <f t="shared" ca="1" si="252"/>
        <v>-32.43220475372474</v>
      </c>
      <c r="M1606">
        <f t="shared" ca="1" si="253"/>
        <v>6371.9671316106051</v>
      </c>
      <c r="N1606">
        <f ca="1">SQRT(User_Model_Calcs!M1606^2+Sat_Data!$B$3^2-2*User_Model_Calcs!M1606*Sat_Data!$B$3*COS(RADIANS(L1606))*COS(RADIANS(I1606)))</f>
        <v>37863.312775277314</v>
      </c>
      <c r="O1606">
        <f ca="1">DEGREES(ACOS(((Earth_Data!$B$1+Sat_Data!$B$2)/User_Model_Calcs!N1606)*SQRT(1-COS(RADIANS(User_Model_Calcs!I1606))^2*COS(RADIANS(User_Model_Calcs!B1606))^2)))</f>
        <v>38.843021793222057</v>
      </c>
      <c r="P1606">
        <f t="shared" ca="1" si="250"/>
        <v>49.180871780859562</v>
      </c>
    </row>
    <row r="1607" spans="1:16" x14ac:dyDescent="0.25">
      <c r="A1607" s="5">
        <f t="shared" ca="1" si="248"/>
        <v>140.32349560155441</v>
      </c>
      <c r="B1607">
        <f t="shared" ca="1" si="249"/>
        <v>-33.137834190432812</v>
      </c>
      <c r="C1607" s="6">
        <v>20135.9375</v>
      </c>
      <c r="D1607">
        <f t="shared" ca="1" si="244"/>
        <v>0.75</v>
      </c>
      <c r="E1607" s="1">
        <v>0.65</v>
      </c>
      <c r="F1607">
        <v>19.899999999999999</v>
      </c>
      <c r="G1607">
        <f t="shared" ca="1" si="251"/>
        <v>42.007420362456692</v>
      </c>
      <c r="H1607">
        <f t="shared" ca="1" si="245"/>
        <v>15.012867460555773</v>
      </c>
      <c r="I1607">
        <f ca="1">User_Model_Calcs!A1607-Sat_Data!$B$5</f>
        <v>30.323495601554413</v>
      </c>
      <c r="J1607">
        <f ca="1">(Earth_Data!$B$1/SQRT(1-Earth_Data!$B$2^2*SIN(RADIANS(User_Model_Calcs!B1607))^2))*COS(RADIANS(User_Model_Calcs!B1607))</f>
        <v>5346.1363182004734</v>
      </c>
      <c r="K1607">
        <f ca="1">((Earth_Data!$B$1*(1-Earth_Data!$B$2^2))/SQRT(1-Earth_Data!$B$2^2*SIN(RADIANS(User_Model_Calcs!B1607))^2))*SIN(RADIANS(User_Model_Calcs!B1607))</f>
        <v>-3466.7702690868132</v>
      </c>
      <c r="L1607">
        <f t="shared" ca="1" si="252"/>
        <v>-32.961906427877658</v>
      </c>
      <c r="M1607">
        <f t="shared" ca="1" si="253"/>
        <v>6371.7870045542459</v>
      </c>
      <c r="N1607">
        <f ca="1">SQRT(User_Model_Calcs!M1607^2+Sat_Data!$B$3^2-2*User_Model_Calcs!M1607*Sat_Data!$B$3*COS(RADIANS(L1607))*COS(RADIANS(I1607)))</f>
        <v>37805.590166141817</v>
      </c>
      <c r="O1607">
        <f ca="1">DEGREES(ACOS(((Earth_Data!$B$1+Sat_Data!$B$2)/User_Model_Calcs!N1607)*SQRT(1-COS(RADIANS(User_Model_Calcs!I1607))^2*COS(RADIANS(User_Model_Calcs!B1607))^2)))</f>
        <v>39.58044062287847</v>
      </c>
      <c r="P1607">
        <f t="shared" ca="1" si="250"/>
        <v>46.935930052995559</v>
      </c>
    </row>
    <row r="1608" spans="1:16" x14ac:dyDescent="0.25">
      <c r="A1608" s="5">
        <f t="shared" ca="1" si="248"/>
        <v>142.94430411724537</v>
      </c>
      <c r="B1608">
        <f t="shared" ca="1" si="249"/>
        <v>-32.099694399761489</v>
      </c>
      <c r="C1608" s="6">
        <v>20135.9375</v>
      </c>
      <c r="D1608">
        <f t="shared" ca="1" si="244"/>
        <v>0.75</v>
      </c>
      <c r="E1608" s="1">
        <v>0.65</v>
      </c>
      <c r="F1608">
        <v>19.899999999999999</v>
      </c>
      <c r="G1608">
        <f t="shared" ca="1" si="251"/>
        <v>42.007420362456692</v>
      </c>
      <c r="H1608">
        <f t="shared" ca="1" si="245"/>
        <v>15.796225732325521</v>
      </c>
      <c r="I1608">
        <f ca="1">User_Model_Calcs!A1608-Sat_Data!$B$5</f>
        <v>32.944304117245366</v>
      </c>
      <c r="J1608">
        <f ca="1">(Earth_Data!$B$1/SQRT(1-Earth_Data!$B$2^2*SIN(RADIANS(User_Model_Calcs!B1608))^2))*COS(RADIANS(User_Model_Calcs!B1608))</f>
        <v>5408.1945168700431</v>
      </c>
      <c r="K1608">
        <f ca="1">((Earth_Data!$B$1*(1-Earth_Data!$B$2^2))/SQRT(1-Earth_Data!$B$2^2*SIN(RADIANS(User_Model_Calcs!B1608))^2))*SIN(RADIANS(User_Model_Calcs!B1608))</f>
        <v>-3369.8026024066226</v>
      </c>
      <c r="L1608">
        <f t="shared" ca="1" si="252"/>
        <v>-31.926702368723472</v>
      </c>
      <c r="M1608">
        <f t="shared" ca="1" si="253"/>
        <v>6372.1375935779706</v>
      </c>
      <c r="N1608">
        <f ca="1">SQRT(User_Model_Calcs!M1608^2+Sat_Data!$B$3^2-2*User_Model_Calcs!M1608*Sat_Data!$B$3*COS(RADIANS(L1608))*COS(RADIANS(I1608)))</f>
        <v>37890.504468590618</v>
      </c>
      <c r="O1608">
        <f ca="1">DEGREES(ACOS(((Earth_Data!$B$1+Sat_Data!$B$2)/User_Model_Calcs!N1608)*SQRT(1-COS(RADIANS(User_Model_Calcs!I1608))^2*COS(RADIANS(User_Model_Calcs!B1608))^2)))</f>
        <v>38.499895571701167</v>
      </c>
      <c r="P1608">
        <f t="shared" ca="1" si="250"/>
        <v>50.647592600838784</v>
      </c>
    </row>
    <row r="1609" spans="1:16" x14ac:dyDescent="0.25">
      <c r="A1609" s="5">
        <f t="shared" ca="1" si="248"/>
        <v>143.88554239140109</v>
      </c>
      <c r="B1609">
        <f t="shared" ca="1" si="249"/>
        <v>-35.034877215244506</v>
      </c>
      <c r="C1609" s="6">
        <v>20135.9375</v>
      </c>
      <c r="D1609">
        <f t="shared" ca="1" si="244"/>
        <v>3</v>
      </c>
      <c r="E1609" s="1">
        <v>0.65</v>
      </c>
      <c r="F1609">
        <v>19.899999999999999</v>
      </c>
      <c r="G1609">
        <f t="shared" ca="1" si="251"/>
        <v>54.048620189015942</v>
      </c>
      <c r="H1609">
        <f t="shared" ca="1" si="245"/>
        <v>20.912565796507202</v>
      </c>
      <c r="I1609">
        <f ca="1">User_Model_Calcs!A1609-Sat_Data!$B$5</f>
        <v>33.885542391401088</v>
      </c>
      <c r="J1609">
        <f ca="1">(Earth_Data!$B$1/SQRT(1-Earth_Data!$B$2^2*SIN(RADIANS(User_Model_Calcs!B1609))^2))*COS(RADIANS(User_Model_Calcs!B1609))</f>
        <v>5228.2091043780401</v>
      </c>
      <c r="K1609">
        <f ca="1">((Earth_Data!$B$1*(1-Earth_Data!$B$2^2))/SQRT(1-Earth_Data!$B$2^2*SIN(RADIANS(User_Model_Calcs!B1609))^2))*SIN(RADIANS(User_Model_Calcs!B1609))</f>
        <v>-3641.0370932787073</v>
      </c>
      <c r="L1609">
        <f t="shared" ca="1" si="252"/>
        <v>-34.854181745255154</v>
      </c>
      <c r="M1609">
        <f t="shared" ca="1" si="253"/>
        <v>6371.1318895258237</v>
      </c>
      <c r="N1609">
        <f ca="1">SQRT(User_Model_Calcs!M1609^2+Sat_Data!$B$3^2-2*User_Model_Calcs!M1609*Sat_Data!$B$3*COS(RADIANS(L1609))*COS(RADIANS(I1609)))</f>
        <v>38110.409184835786</v>
      </c>
      <c r="O1609">
        <f ca="1">DEGREES(ACOS(((Earth_Data!$B$1+Sat_Data!$B$2)/User_Model_Calcs!N1609)*SQRT(1-COS(RADIANS(User_Model_Calcs!I1609))^2*COS(RADIANS(User_Model_Calcs!B1609))^2)))</f>
        <v>35.75942939093057</v>
      </c>
      <c r="P1609">
        <f t="shared" ca="1" si="250"/>
        <v>49.476856237835598</v>
      </c>
    </row>
    <row r="1610" spans="1:16" x14ac:dyDescent="0.25">
      <c r="A1610" s="5">
        <f t="shared" ca="1" si="248"/>
        <v>140.97135590645715</v>
      </c>
      <c r="B1610">
        <f t="shared" ca="1" si="249"/>
        <v>-34.210149944433439</v>
      </c>
      <c r="C1610" s="6">
        <v>20135.9375</v>
      </c>
      <c r="D1610">
        <f t="shared" ca="1" si="244"/>
        <v>1.2</v>
      </c>
      <c r="E1610" s="1">
        <v>0.65</v>
      </c>
      <c r="F1610">
        <v>19.899999999999999</v>
      </c>
      <c r="G1610">
        <f t="shared" ca="1" si="251"/>
        <v>46.089820015575185</v>
      </c>
      <c r="H1610">
        <f t="shared" ca="1" si="245"/>
        <v>22.557144487643917</v>
      </c>
      <c r="I1610">
        <f ca="1">User_Model_Calcs!A1610-Sat_Data!$B$5</f>
        <v>30.971355906457148</v>
      </c>
      <c r="J1610">
        <f ca="1">(Earth_Data!$B$1/SQRT(1-Earth_Data!$B$2^2*SIN(RADIANS(User_Model_Calcs!B1610))^2))*COS(RADIANS(User_Model_Calcs!B1610))</f>
        <v>5280.1903211773788</v>
      </c>
      <c r="K1610">
        <f ca="1">((Earth_Data!$B$1*(1-Earth_Data!$B$2^2))/SQRT(1-Earth_Data!$B$2^2*SIN(RADIANS(User_Model_Calcs!B1610))^2))*SIN(RADIANS(User_Model_Calcs!B1610))</f>
        <v>-3565.749364753362</v>
      </c>
      <c r="L1610">
        <f t="shared" ca="1" si="252"/>
        <v>-34.0314313936478</v>
      </c>
      <c r="M1610">
        <f t="shared" ca="1" si="253"/>
        <v>6371.418865534919</v>
      </c>
      <c r="N1610">
        <f ca="1">SQRT(User_Model_Calcs!M1610^2+Sat_Data!$B$3^2-2*User_Model_Calcs!M1610*Sat_Data!$B$3*COS(RADIANS(L1610))*COS(RADIANS(I1610)))</f>
        <v>37902.83281925576</v>
      </c>
      <c r="O1610">
        <f ca="1">DEGREES(ACOS(((Earth_Data!$B$1+Sat_Data!$B$2)/User_Model_Calcs!N1610)*SQRT(1-COS(RADIANS(User_Model_Calcs!I1610))^2*COS(RADIANS(User_Model_Calcs!B1610))^2)))</f>
        <v>38.333820981580544</v>
      </c>
      <c r="P1610">
        <f t="shared" ca="1" si="250"/>
        <v>46.869935286665829</v>
      </c>
    </row>
    <row r="1611" spans="1:16" x14ac:dyDescent="0.25">
      <c r="A1611" s="5">
        <f t="shared" ca="1" si="248"/>
        <v>142.70483388777203</v>
      </c>
      <c r="B1611">
        <f t="shared" ca="1" si="249"/>
        <v>-35.907186433122313</v>
      </c>
      <c r="C1611" s="6">
        <v>20135.9375</v>
      </c>
      <c r="D1611">
        <f t="shared" ca="1" si="244"/>
        <v>0.75</v>
      </c>
      <c r="E1611" s="1">
        <v>0.65</v>
      </c>
      <c r="F1611">
        <v>19.899999999999999</v>
      </c>
      <c r="G1611">
        <f t="shared" ca="1" si="251"/>
        <v>42.007420362456692</v>
      </c>
      <c r="H1611">
        <f t="shared" ca="1" si="245"/>
        <v>23.633196304780583</v>
      </c>
      <c r="I1611">
        <f ca="1">User_Model_Calcs!A1611-Sat_Data!$B$5</f>
        <v>32.704833887772025</v>
      </c>
      <c r="J1611">
        <f ca="1">(Earth_Data!$B$1/SQRT(1-Earth_Data!$B$2^2*SIN(RADIANS(User_Model_Calcs!B1611))^2))*COS(RADIANS(User_Model_Calcs!B1611))</f>
        <v>5172.0478373239412</v>
      </c>
      <c r="K1611">
        <f ca="1">((Earth_Data!$B$1*(1-Earth_Data!$B$2^2))/SQRT(1-Earth_Data!$B$2^2*SIN(RADIANS(User_Model_Calcs!B1611))^2))*SIN(RADIANS(User_Model_Calcs!B1611))</f>
        <v>-3719.856517885637</v>
      </c>
      <c r="L1611">
        <f t="shared" ca="1" si="252"/>
        <v>-35.724562411023513</v>
      </c>
      <c r="M1611">
        <f t="shared" ca="1" si="253"/>
        <v>6370.8250129181479</v>
      </c>
      <c r="N1611">
        <f ca="1">SQRT(User_Model_Calcs!M1611^2+Sat_Data!$B$3^2-2*User_Model_Calcs!M1611*Sat_Data!$B$3*COS(RADIANS(L1611))*COS(RADIANS(I1611)))</f>
        <v>38097.206614280542</v>
      </c>
      <c r="O1611">
        <f ca="1">DEGREES(ACOS(((Earth_Data!$B$1+Sat_Data!$B$2)/User_Model_Calcs!N1611)*SQRT(1-COS(RADIANS(User_Model_Calcs!I1611))^2*COS(RADIANS(User_Model_Calcs!B1611))^2)))</f>
        <v>35.915890760868898</v>
      </c>
      <c r="P1611">
        <f t="shared" ca="1" si="250"/>
        <v>47.592749744072869</v>
      </c>
    </row>
    <row r="1612" spans="1:16" x14ac:dyDescent="0.25">
      <c r="A1612" s="5">
        <f t="shared" ca="1" si="248"/>
        <v>143.50613243450414</v>
      </c>
      <c r="B1612">
        <f t="shared" ca="1" si="249"/>
        <v>-35.544295925928772</v>
      </c>
      <c r="C1612" s="6">
        <v>20135.9375</v>
      </c>
      <c r="D1612">
        <f t="shared" ca="1" si="244"/>
        <v>3</v>
      </c>
      <c r="E1612" s="1">
        <v>0.65</v>
      </c>
      <c r="F1612">
        <v>19.899999999999999</v>
      </c>
      <c r="G1612">
        <f t="shared" ca="1" si="251"/>
        <v>54.048620189015942</v>
      </c>
      <c r="H1612">
        <f t="shared" ca="1" si="245"/>
        <v>23.883915356951675</v>
      </c>
      <c r="I1612">
        <f ca="1">User_Model_Calcs!A1612-Sat_Data!$B$5</f>
        <v>33.506132434504138</v>
      </c>
      <c r="J1612">
        <f ca="1">(Earth_Data!$B$1/SQRT(1-Earth_Data!$B$2^2*SIN(RADIANS(User_Model_Calcs!B1612))^2))*COS(RADIANS(User_Model_Calcs!B1612))</f>
        <v>5195.5582734540831</v>
      </c>
      <c r="K1612">
        <f ca="1">((Earth_Data!$B$1*(1-Earth_Data!$B$2^2))/SQRT(1-Earth_Data!$B$2^2*SIN(RADIANS(User_Model_Calcs!B1612))^2))*SIN(RADIANS(User_Model_Calcs!B1612))</f>
        <v>-3687.1692854122207</v>
      </c>
      <c r="L1612">
        <f t="shared" ca="1" si="252"/>
        <v>-35.3624538034369</v>
      </c>
      <c r="M1612">
        <f t="shared" ca="1" si="253"/>
        <v>6370.953077220428</v>
      </c>
      <c r="N1612">
        <f ca="1">SQRT(User_Model_Calcs!M1612^2+Sat_Data!$B$3^2-2*User_Model_Calcs!M1612*Sat_Data!$B$3*COS(RADIANS(L1612))*COS(RADIANS(I1612)))</f>
        <v>38119.24914816409</v>
      </c>
      <c r="O1612">
        <f ca="1">DEGREES(ACOS(((Earth_Data!$B$1+Sat_Data!$B$2)/User_Model_Calcs!N1612)*SQRT(1-COS(RADIANS(User_Model_Calcs!I1612))^2*COS(RADIANS(User_Model_Calcs!B1612))^2)))</f>
        <v>35.649833771689046</v>
      </c>
      <c r="P1612">
        <f t="shared" ca="1" si="250"/>
        <v>48.713861524255883</v>
      </c>
    </row>
    <row r="1613" spans="1:16" x14ac:dyDescent="0.25">
      <c r="A1613" s="5">
        <f t="shared" ca="1" si="248"/>
        <v>141.25050755207639</v>
      </c>
      <c r="B1613">
        <f t="shared" ca="1" si="249"/>
        <v>-36.556393236303741</v>
      </c>
      <c r="C1613" s="6">
        <v>20135.9375</v>
      </c>
      <c r="D1613">
        <f t="shared" ca="1" si="244"/>
        <v>0.75</v>
      </c>
      <c r="E1613" s="1">
        <v>0.65</v>
      </c>
      <c r="F1613">
        <v>19.899999999999999</v>
      </c>
      <c r="G1613">
        <f t="shared" ca="1" si="251"/>
        <v>42.007420362456692</v>
      </c>
      <c r="H1613">
        <f t="shared" ca="1" si="245"/>
        <v>16.358038804536488</v>
      </c>
      <c r="I1613">
        <f ca="1">User_Model_Calcs!A1613-Sat_Data!$B$5</f>
        <v>31.250507552076385</v>
      </c>
      <c r="J1613">
        <f ca="1">(Earth_Data!$B$1/SQRT(1-Earth_Data!$B$2^2*SIN(RADIANS(User_Model_Calcs!B1613))^2))*COS(RADIANS(User_Model_Calcs!B1613))</f>
        <v>5129.4696645262138</v>
      </c>
      <c r="K1613">
        <f ca="1">((Earth_Data!$B$1*(1-Earth_Data!$B$2^2))/SQRT(1-Earth_Data!$B$2^2*SIN(RADIANS(User_Model_Calcs!B1613))^2))*SIN(RADIANS(User_Model_Calcs!B1613))</f>
        <v>-3777.9645260762577</v>
      </c>
      <c r="L1613">
        <f t="shared" ca="1" si="252"/>
        <v>-36.372443359318638</v>
      </c>
      <c r="M1613">
        <f t="shared" ca="1" si="253"/>
        <v>6370.5945562078641</v>
      </c>
      <c r="N1613">
        <f ca="1">SQRT(User_Model_Calcs!M1613^2+Sat_Data!$B$3^2-2*User_Model_Calcs!M1613*Sat_Data!$B$3*COS(RADIANS(L1613))*COS(RADIANS(I1613)))</f>
        <v>38060.491827927312</v>
      </c>
      <c r="O1613">
        <f ca="1">DEGREES(ACOS(((Earth_Data!$B$1+Sat_Data!$B$2)/User_Model_Calcs!N1613)*SQRT(1-COS(RADIANS(User_Model_Calcs!I1613))^2*COS(RADIANS(User_Model_Calcs!B1613))^2)))</f>
        <v>36.361170493254015</v>
      </c>
      <c r="P1613">
        <f t="shared" ca="1" si="250"/>
        <v>45.534294548753437</v>
      </c>
    </row>
    <row r="1614" spans="1:16" x14ac:dyDescent="0.25">
      <c r="A1614" s="5">
        <f t="shared" ca="1" si="248"/>
        <v>144.60345065778557</v>
      </c>
      <c r="B1614">
        <f t="shared" ca="1" si="249"/>
        <v>-34.461905076173231</v>
      </c>
      <c r="C1614" s="6">
        <v>20135.9375</v>
      </c>
      <c r="D1614">
        <f t="shared" ca="1" si="244"/>
        <v>0.75</v>
      </c>
      <c r="E1614" s="1">
        <v>0.65</v>
      </c>
      <c r="F1614">
        <v>19.899999999999999</v>
      </c>
      <c r="G1614">
        <f t="shared" ca="1" si="251"/>
        <v>42.007420362456692</v>
      </c>
      <c r="H1614">
        <f t="shared" ca="1" si="245"/>
        <v>16.26958953989006</v>
      </c>
      <c r="I1614">
        <f ca="1">User_Model_Calcs!A1614-Sat_Data!$B$5</f>
        <v>34.603450657785572</v>
      </c>
      <c r="J1614">
        <f ca="1">(Earth_Data!$B$1/SQRT(1-Earth_Data!$B$2^2*SIN(RADIANS(User_Model_Calcs!B1614))^2))*COS(RADIANS(User_Model_Calcs!B1614))</f>
        <v>5264.4383378616958</v>
      </c>
      <c r="K1614">
        <f ca="1">((Earth_Data!$B$1*(1-Earth_Data!$B$2^2))/SQRT(1-Earth_Data!$B$2^2*SIN(RADIANS(User_Model_Calcs!B1614))^2))*SIN(RADIANS(User_Model_Calcs!B1614))</f>
        <v>-3588.8097464718821</v>
      </c>
      <c r="L1614">
        <f t="shared" ca="1" si="252"/>
        <v>-34.282567327702466</v>
      </c>
      <c r="M1614">
        <f t="shared" ca="1" si="253"/>
        <v>6371.331604109112</v>
      </c>
      <c r="N1614">
        <f ca="1">SQRT(User_Model_Calcs!M1614^2+Sat_Data!$B$3^2-2*User_Model_Calcs!M1614*Sat_Data!$B$3*COS(RADIANS(L1614))*COS(RADIANS(I1614)))</f>
        <v>38118.233743514153</v>
      </c>
      <c r="O1614">
        <f ca="1">DEGREES(ACOS(((Earth_Data!$B$1+Sat_Data!$B$2)/User_Model_Calcs!N1614)*SQRT(1-COS(RADIANS(User_Model_Calcs!I1614))^2*COS(RADIANS(User_Model_Calcs!B1614))^2)))</f>
        <v>35.667102618126052</v>
      </c>
      <c r="P1614">
        <f t="shared" ca="1" si="250"/>
        <v>50.643025670297348</v>
      </c>
    </row>
    <row r="1615" spans="1:16" x14ac:dyDescent="0.25">
      <c r="A1615" s="5">
        <f t="shared" ca="1" si="248"/>
        <v>144.80301584339762</v>
      </c>
      <c r="B1615">
        <f t="shared" ca="1" si="249"/>
        <v>-35.989701794511959</v>
      </c>
      <c r="C1615" s="6">
        <v>20135.9375</v>
      </c>
      <c r="D1615">
        <f t="shared" ca="1" si="244"/>
        <v>3</v>
      </c>
      <c r="E1615" s="1">
        <v>0.65</v>
      </c>
      <c r="F1615">
        <v>19.899999999999999</v>
      </c>
      <c r="G1615">
        <f t="shared" ca="1" si="251"/>
        <v>54.048620189015942</v>
      </c>
      <c r="H1615">
        <f t="shared" ca="1" si="245"/>
        <v>16.769269120704628</v>
      </c>
      <c r="I1615">
        <f ca="1">User_Model_Calcs!A1615-Sat_Data!$B$5</f>
        <v>34.803015843397617</v>
      </c>
      <c r="J1615">
        <f ca="1">(Earth_Data!$B$1/SQRT(1-Earth_Data!$B$2^2*SIN(RADIANS(User_Model_Calcs!B1615))^2))*COS(RADIANS(User_Model_Calcs!B1615))</f>
        <v>5166.6728920457635</v>
      </c>
      <c r="K1615">
        <f ca="1">((Earth_Data!$B$1*(1-Earth_Data!$B$2^2))/SQRT(1-Earth_Data!$B$2^2*SIN(RADIANS(User_Model_Calcs!B1615))^2))*SIN(RADIANS(User_Model_Calcs!B1615))</f>
        <v>-3727.2685115751347</v>
      </c>
      <c r="L1615">
        <f t="shared" ca="1" si="252"/>
        <v>-35.806904052865491</v>
      </c>
      <c r="M1615">
        <f t="shared" ca="1" si="253"/>
        <v>6370.7958161269025</v>
      </c>
      <c r="N1615">
        <f ca="1">SQRT(User_Model_Calcs!M1615^2+Sat_Data!$B$3^2-2*User_Model_Calcs!M1615*Sat_Data!$B$3*COS(RADIANS(L1615))*COS(RADIANS(I1615)))</f>
        <v>38218.357895869616</v>
      </c>
      <c r="O1615">
        <f ca="1">DEGREES(ACOS(((Earth_Data!$B$1+Sat_Data!$B$2)/User_Model_Calcs!N1615)*SQRT(1-COS(RADIANS(User_Model_Calcs!I1615))^2*COS(RADIANS(User_Model_Calcs!B1615))^2)))</f>
        <v>34.456867279944809</v>
      </c>
      <c r="P1615">
        <f t="shared" ca="1" si="250"/>
        <v>49.788555878963869</v>
      </c>
    </row>
    <row r="1616" spans="1:16" x14ac:dyDescent="0.25">
      <c r="A1616" s="5">
        <f t="shared" ca="1" si="248"/>
        <v>140.74146758032913</v>
      </c>
      <c r="B1616">
        <f t="shared" ca="1" si="249"/>
        <v>-32.381939454112384</v>
      </c>
      <c r="C1616" s="6">
        <v>20135.9375</v>
      </c>
      <c r="D1616">
        <f t="shared" ca="1" si="244"/>
        <v>1.2</v>
      </c>
      <c r="E1616" s="1">
        <v>0.65</v>
      </c>
      <c r="F1616">
        <v>19.899999999999999</v>
      </c>
      <c r="G1616">
        <f t="shared" ca="1" si="251"/>
        <v>46.089820015575185</v>
      </c>
      <c r="H1616">
        <f t="shared" ca="1" si="245"/>
        <v>17.828366163295279</v>
      </c>
      <c r="I1616">
        <f ca="1">User_Model_Calcs!A1616-Sat_Data!$B$5</f>
        <v>30.741467580329129</v>
      </c>
      <c r="J1616">
        <f ca="1">(Earth_Data!$B$1/SQRT(1-Earth_Data!$B$2^2*SIN(RADIANS(User_Model_Calcs!B1616))^2))*COS(RADIANS(User_Model_Calcs!B1616))</f>
        <v>5391.4974643997384</v>
      </c>
      <c r="K1616">
        <f ca="1">((Earth_Data!$B$1*(1-Earth_Data!$B$2^2))/SQRT(1-Earth_Data!$B$2^2*SIN(RADIANS(User_Model_Calcs!B1616))^2))*SIN(RADIANS(User_Model_Calcs!B1616))</f>
        <v>-3396.2752285618499</v>
      </c>
      <c r="L1616">
        <f t="shared" ca="1" si="252"/>
        <v>-32.208126715265017</v>
      </c>
      <c r="M1616">
        <f t="shared" ca="1" si="253"/>
        <v>6372.0428699728354</v>
      </c>
      <c r="N1616">
        <f ca="1">SQRT(User_Model_Calcs!M1616^2+Sat_Data!$B$3^2-2*User_Model_Calcs!M1616*Sat_Data!$B$3*COS(RADIANS(L1616))*COS(RADIANS(I1616)))</f>
        <v>37784.242592500552</v>
      </c>
      <c r="O1616">
        <f ca="1">DEGREES(ACOS(((Earth_Data!$B$1+Sat_Data!$B$2)/User_Model_Calcs!N1616)*SQRT(1-COS(RADIANS(User_Model_Calcs!I1616))^2*COS(RADIANS(User_Model_Calcs!B1616))^2)))</f>
        <v>39.860136088381545</v>
      </c>
      <c r="P1616">
        <f t="shared" ca="1" si="250"/>
        <v>47.996912210762304</v>
      </c>
    </row>
    <row r="1617" spans="1:16" x14ac:dyDescent="0.25">
      <c r="A1617" s="5">
        <f t="shared" ca="1" si="248"/>
        <v>143.07436889480189</v>
      </c>
      <c r="B1617">
        <f t="shared" ca="1" si="249"/>
        <v>-35.162935782795081</v>
      </c>
      <c r="C1617" s="6">
        <v>20135.9375</v>
      </c>
      <c r="D1617">
        <f t="shared" ca="1" si="244"/>
        <v>0.75</v>
      </c>
      <c r="E1617" s="1">
        <v>0.65</v>
      </c>
      <c r="F1617">
        <v>19.899999999999999</v>
      </c>
      <c r="G1617">
        <f t="shared" ca="1" si="251"/>
        <v>42.007420362456692</v>
      </c>
      <c r="H1617">
        <f t="shared" ca="1" si="245"/>
        <v>22.041511336454086</v>
      </c>
      <c r="I1617">
        <f ca="1">User_Model_Calcs!A1617-Sat_Data!$B$5</f>
        <v>33.074368894801893</v>
      </c>
      <c r="J1617">
        <f ca="1">(Earth_Data!$B$1/SQRT(1-Earth_Data!$B$2^2*SIN(RADIANS(User_Model_Calcs!B1617))^2))*COS(RADIANS(User_Model_Calcs!B1617))</f>
        <v>5220.040154154437</v>
      </c>
      <c r="K1617">
        <f ca="1">((Earth_Data!$B$1*(1-Earth_Data!$B$2^2))/SQRT(1-Earth_Data!$B$2^2*SIN(RADIANS(User_Model_Calcs!B1617))^2))*SIN(RADIANS(User_Model_Calcs!B1617))</f>
        <v>-3652.6608052066949</v>
      </c>
      <c r="L1617">
        <f t="shared" ca="1" si="252"/>
        <v>-34.981946692930109</v>
      </c>
      <c r="M1617">
        <f t="shared" ca="1" si="253"/>
        <v>6371.0870476613254</v>
      </c>
      <c r="N1617">
        <f ca="1">SQRT(User_Model_Calcs!M1617^2+Sat_Data!$B$3^2-2*User_Model_Calcs!M1617*Sat_Data!$B$3*COS(RADIANS(L1617))*COS(RADIANS(I1617)))</f>
        <v>38072.781324069641</v>
      </c>
      <c r="O1617">
        <f ca="1">DEGREES(ACOS(((Earth_Data!$B$1+Sat_Data!$B$2)/User_Model_Calcs!N1617)*SQRT(1-COS(RADIANS(User_Model_Calcs!I1617))^2*COS(RADIANS(User_Model_Calcs!B1617))^2)))</f>
        <v>36.217304117368542</v>
      </c>
      <c r="P1617">
        <f t="shared" ca="1" si="250"/>
        <v>48.513709621057387</v>
      </c>
    </row>
    <row r="1618" spans="1:16" x14ac:dyDescent="0.25">
      <c r="A1618" s="5">
        <f t="shared" ca="1" si="248"/>
        <v>143.69068027772127</v>
      </c>
      <c r="B1618">
        <f t="shared" ca="1" si="249"/>
        <v>-32.220958559829803</v>
      </c>
      <c r="C1618" s="6">
        <v>20135.9375</v>
      </c>
      <c r="D1618">
        <f t="shared" ca="1" si="244"/>
        <v>3</v>
      </c>
      <c r="E1618" s="1">
        <v>0.65</v>
      </c>
      <c r="F1618">
        <v>19.899999999999999</v>
      </c>
      <c r="G1618">
        <f t="shared" ca="1" si="251"/>
        <v>54.048620189015942</v>
      </c>
      <c r="H1618">
        <f t="shared" ca="1" si="245"/>
        <v>21.026714783837242</v>
      </c>
      <c r="I1618">
        <f ca="1">User_Model_Calcs!A1618-Sat_Data!$B$5</f>
        <v>33.69068027772127</v>
      </c>
      <c r="J1618">
        <f ca="1">(Earth_Data!$B$1/SQRT(1-Earth_Data!$B$2^2*SIN(RADIANS(User_Model_Calcs!B1618))^2))*COS(RADIANS(User_Model_Calcs!B1618))</f>
        <v>5401.0368426038667</v>
      </c>
      <c r="K1618">
        <f ca="1">((Earth_Data!$B$1*(1-Earth_Data!$B$2^2))/SQRT(1-Earth_Data!$B$2^2*SIN(RADIANS(User_Model_Calcs!B1618))^2))*SIN(RADIANS(User_Model_Calcs!B1618))</f>
        <v>-3381.1862694744241</v>
      </c>
      <c r="L1618">
        <f t="shared" ca="1" si="252"/>
        <v>-32.047611865656762</v>
      </c>
      <c r="M1618">
        <f t="shared" ca="1" si="253"/>
        <v>6372.0969518712373</v>
      </c>
      <c r="N1618">
        <f ca="1">SQRT(User_Model_Calcs!M1618^2+Sat_Data!$B$3^2-2*User_Model_Calcs!M1618*Sat_Data!$B$3*COS(RADIANS(L1618))*COS(RADIANS(I1618)))</f>
        <v>37940.15384702036</v>
      </c>
      <c r="O1618">
        <f ca="1">DEGREES(ACOS(((Earth_Data!$B$1+Sat_Data!$B$2)/User_Model_Calcs!N1618)*SQRT(1-COS(RADIANS(User_Model_Calcs!I1618))^2*COS(RADIANS(User_Model_Calcs!B1618))^2)))</f>
        <v>37.873334698727703</v>
      </c>
      <c r="P1618">
        <f t="shared" ca="1" si="250"/>
        <v>51.348572939814126</v>
      </c>
    </row>
    <row r="1619" spans="1:16" x14ac:dyDescent="0.25">
      <c r="A1619" s="5">
        <f t="shared" ca="1" si="248"/>
        <v>143.63037699534695</v>
      </c>
      <c r="B1619">
        <f t="shared" ca="1" si="249"/>
        <v>-35.790293597117717</v>
      </c>
      <c r="C1619" s="6">
        <v>20135.9375</v>
      </c>
      <c r="D1619">
        <f t="shared" ca="1" si="244"/>
        <v>1.2</v>
      </c>
      <c r="E1619" s="1">
        <v>0.65</v>
      </c>
      <c r="F1619">
        <v>19.899999999999999</v>
      </c>
      <c r="G1619">
        <f t="shared" ca="1" si="251"/>
        <v>46.089820015575185</v>
      </c>
      <c r="H1619">
        <f t="shared" ca="1" si="245"/>
        <v>22.564682872805484</v>
      </c>
      <c r="I1619">
        <f ca="1">User_Model_Calcs!A1619-Sat_Data!$B$5</f>
        <v>33.63037699534695</v>
      </c>
      <c r="J1619">
        <f ca="1">(Earth_Data!$B$1/SQRT(1-Earth_Data!$B$2^2*SIN(RADIANS(User_Model_Calcs!B1619))^2))*COS(RADIANS(User_Model_Calcs!B1619))</f>
        <v>5179.6436771809031</v>
      </c>
      <c r="K1619">
        <f ca="1">((Earth_Data!$B$1*(1-Earth_Data!$B$2^2))/SQRT(1-Earth_Data!$B$2^2*SIN(RADIANS(User_Model_Calcs!B1619))^2))*SIN(RADIANS(User_Model_Calcs!B1619))</f>
        <v>-3709.3434878390826</v>
      </c>
      <c r="L1619">
        <f t="shared" ca="1" si="252"/>
        <v>-35.60791825430352</v>
      </c>
      <c r="M1619">
        <f t="shared" ca="1" si="253"/>
        <v>6370.8663251817106</v>
      </c>
      <c r="N1619">
        <f ca="1">SQRT(User_Model_Calcs!M1619^2+Sat_Data!$B$3^2-2*User_Model_Calcs!M1619*Sat_Data!$B$3*COS(RADIANS(L1619))*COS(RADIANS(I1619)))</f>
        <v>38140.776163851224</v>
      </c>
      <c r="O1619">
        <f ca="1">DEGREES(ACOS(((Earth_Data!$B$1+Sat_Data!$B$2)/User_Model_Calcs!N1619)*SQRT(1-COS(RADIANS(User_Model_Calcs!I1619))^2*COS(RADIANS(User_Model_Calcs!B1619))^2)))</f>
        <v>35.388246970407032</v>
      </c>
      <c r="P1619">
        <f t="shared" ca="1" si="250"/>
        <v>48.67762557496971</v>
      </c>
    </row>
    <row r="1620" spans="1:16" x14ac:dyDescent="0.25">
      <c r="A1620" s="5">
        <f t="shared" ca="1" si="248"/>
        <v>143.17595757030386</v>
      </c>
      <c r="B1620">
        <f t="shared" ca="1" si="249"/>
        <v>-33.639059392375643</v>
      </c>
      <c r="C1620" s="6">
        <v>20135.9375</v>
      </c>
      <c r="D1620">
        <f t="shared" ca="1" si="244"/>
        <v>1.2</v>
      </c>
      <c r="E1620" s="1">
        <v>0.65</v>
      </c>
      <c r="F1620">
        <v>19.899999999999999</v>
      </c>
      <c r="G1620">
        <f t="shared" ca="1" si="251"/>
        <v>46.089820015575185</v>
      </c>
      <c r="H1620">
        <f t="shared" ca="1" si="245"/>
        <v>16.285319504502624</v>
      </c>
      <c r="I1620">
        <f ca="1">User_Model_Calcs!A1620-Sat_Data!$B$5</f>
        <v>33.175957570303865</v>
      </c>
      <c r="J1620">
        <f ca="1">(Earth_Data!$B$1/SQRT(1-Earth_Data!$B$2^2*SIN(RADIANS(User_Model_Calcs!B1620))^2))*COS(RADIANS(User_Model_Calcs!B1620))</f>
        <v>5315.543662955969</v>
      </c>
      <c r="K1620">
        <f ca="1">((Earth_Data!$B$1*(1-Earth_Data!$B$2^2))/SQRT(1-Earth_Data!$B$2^2*SIN(RADIANS(User_Model_Calcs!B1620))^2))*SIN(RADIANS(User_Model_Calcs!B1620))</f>
        <v>-3513.1868233173454</v>
      </c>
      <c r="L1620">
        <f t="shared" ca="1" si="252"/>
        <v>-33.46179634877123</v>
      </c>
      <c r="M1620">
        <f t="shared" ca="1" si="253"/>
        <v>6371.6156576116537</v>
      </c>
      <c r="N1620">
        <f ca="1">SQRT(User_Model_Calcs!M1620^2+Sat_Data!$B$3^2-2*User_Model_Calcs!M1620*Sat_Data!$B$3*COS(RADIANS(L1620))*COS(RADIANS(I1620)))</f>
        <v>37989.854912006864</v>
      </c>
      <c r="O1620">
        <f ca="1">DEGREES(ACOS(((Earth_Data!$B$1+Sat_Data!$B$2)/User_Model_Calcs!N1620)*SQRT(1-COS(RADIANS(User_Model_Calcs!I1620))^2*COS(RADIANS(User_Model_Calcs!B1620))^2)))</f>
        <v>37.246307801888811</v>
      </c>
      <c r="P1620">
        <f t="shared" ca="1" si="250"/>
        <v>49.724918980319195</v>
      </c>
    </row>
    <row r="1621" spans="1:16" x14ac:dyDescent="0.25">
      <c r="A1621" s="5">
        <f t="shared" ca="1" si="248"/>
        <v>142.73455486193313</v>
      </c>
      <c r="B1621">
        <f t="shared" ca="1" si="249"/>
        <v>-34.301768848225763</v>
      </c>
      <c r="C1621" s="6">
        <v>20135.9375</v>
      </c>
      <c r="D1621">
        <f t="shared" ca="1" si="244"/>
        <v>0.75</v>
      </c>
      <c r="E1621" s="1">
        <v>0.65</v>
      </c>
      <c r="F1621">
        <v>19.899999999999999</v>
      </c>
      <c r="G1621">
        <f t="shared" ca="1" si="251"/>
        <v>42.007420362456692</v>
      </c>
      <c r="H1621">
        <f t="shared" ca="1" si="245"/>
        <v>15.237771302132249</v>
      </c>
      <c r="I1621">
        <f ca="1">User_Model_Calcs!A1621-Sat_Data!$B$5</f>
        <v>32.734554861933134</v>
      </c>
      <c r="J1621">
        <f ca="1">(Earth_Data!$B$1/SQRT(1-Earth_Data!$B$2^2*SIN(RADIANS(User_Model_Calcs!B1621))^2))*COS(RADIANS(User_Model_Calcs!B1621))</f>
        <v>5274.4696526495291</v>
      </c>
      <c r="K1621">
        <f ca="1">((Earth_Data!$B$1*(1-Earth_Data!$B$2^2))/SQRT(1-Earth_Data!$B$2^2*SIN(RADIANS(User_Model_Calcs!B1621))^2))*SIN(RADIANS(User_Model_Calcs!B1621))</f>
        <v>-3574.1494135875932</v>
      </c>
      <c r="L1621">
        <f t="shared" ca="1" si="252"/>
        <v>-34.122823364498345</v>
      </c>
      <c r="M1621">
        <f t="shared" ca="1" si="253"/>
        <v>6371.3871446781022</v>
      </c>
      <c r="N1621">
        <f ca="1">SQRT(User_Model_Calcs!M1621^2+Sat_Data!$B$3^2-2*User_Model_Calcs!M1621*Sat_Data!$B$3*COS(RADIANS(L1621))*COS(RADIANS(I1621)))</f>
        <v>38003.437291942006</v>
      </c>
      <c r="O1621">
        <f ca="1">DEGREES(ACOS(((Earth_Data!$B$1+Sat_Data!$B$2)/User_Model_Calcs!N1621)*SQRT(1-COS(RADIANS(User_Model_Calcs!I1621))^2*COS(RADIANS(User_Model_Calcs!B1621))^2)))</f>
        <v>37.074716078655165</v>
      </c>
      <c r="P1621">
        <f t="shared" ca="1" si="250"/>
        <v>48.76030499885217</v>
      </c>
    </row>
    <row r="1622" spans="1:16" x14ac:dyDescent="0.25">
      <c r="A1622" s="5">
        <f t="shared" ca="1" si="248"/>
        <v>143.55527854233537</v>
      </c>
      <c r="B1622">
        <f t="shared" ca="1" si="249"/>
        <v>-33.978481113294229</v>
      </c>
      <c r="C1622" s="6">
        <v>20135.9375</v>
      </c>
      <c r="D1622">
        <f t="shared" ca="1" si="244"/>
        <v>3</v>
      </c>
      <c r="E1622" s="1">
        <v>0.65</v>
      </c>
      <c r="F1622">
        <v>19.899999999999999</v>
      </c>
      <c r="G1622">
        <f t="shared" ca="1" si="251"/>
        <v>54.048620189015942</v>
      </c>
      <c r="H1622">
        <f t="shared" ca="1" si="245"/>
        <v>16.230043666213454</v>
      </c>
      <c r="I1622">
        <f ca="1">User_Model_Calcs!A1622-Sat_Data!$B$5</f>
        <v>33.555278542335373</v>
      </c>
      <c r="J1622">
        <f ca="1">(Earth_Data!$B$1/SQRT(1-Earth_Data!$B$2^2*SIN(RADIANS(User_Model_Calcs!B1622))^2))*COS(RADIANS(User_Model_Calcs!B1622))</f>
        <v>5294.5953133735875</v>
      </c>
      <c r="K1622">
        <f ca="1">((Earth_Data!$B$1*(1-Earth_Data!$B$2^2))/SQRT(1-Earth_Data!$B$2^2*SIN(RADIANS(User_Model_Calcs!B1622))^2))*SIN(RADIANS(User_Model_Calcs!B1622))</f>
        <v>-3544.4687332226044</v>
      </c>
      <c r="L1622">
        <f t="shared" ca="1" si="252"/>
        <v>-33.800344507251118</v>
      </c>
      <c r="M1622">
        <f t="shared" ca="1" si="253"/>
        <v>6371.4988921909271</v>
      </c>
      <c r="N1622">
        <f ca="1">SQRT(User_Model_Calcs!M1622^2+Sat_Data!$B$3^2-2*User_Model_Calcs!M1622*Sat_Data!$B$3*COS(RADIANS(L1622))*COS(RADIANS(I1622)))</f>
        <v>38030.669913066922</v>
      </c>
      <c r="O1622">
        <f ca="1">DEGREES(ACOS(((Earth_Data!$B$1+Sat_Data!$B$2)/User_Model_Calcs!N1622)*SQRT(1-COS(RADIANS(User_Model_Calcs!I1622))^2*COS(RADIANS(User_Model_Calcs!B1622))^2)))</f>
        <v>36.739729935038994</v>
      </c>
      <c r="P1622">
        <f t="shared" ca="1" si="250"/>
        <v>49.882162693536785</v>
      </c>
    </row>
    <row r="1623" spans="1:16" x14ac:dyDescent="0.25">
      <c r="A1623" s="5">
        <f t="shared" ca="1" si="248"/>
        <v>144.15198394758409</v>
      </c>
      <c r="B1623">
        <f t="shared" ca="1" si="249"/>
        <v>-35.22966314717381</v>
      </c>
      <c r="C1623" s="6">
        <v>20135.9375</v>
      </c>
      <c r="D1623">
        <f t="shared" ca="1" si="244"/>
        <v>3</v>
      </c>
      <c r="E1623" s="1">
        <v>0.65</v>
      </c>
      <c r="F1623">
        <v>19.899999999999999</v>
      </c>
      <c r="G1623">
        <f t="shared" ca="1" si="251"/>
        <v>54.048620189015942</v>
      </c>
      <c r="H1623">
        <f t="shared" ca="1" si="245"/>
        <v>23.199104551482584</v>
      </c>
      <c r="I1623">
        <f ca="1">User_Model_Calcs!A1623-Sat_Data!$B$5</f>
        <v>34.151983947584085</v>
      </c>
      <c r="J1623">
        <f ca="1">(Earth_Data!$B$1/SQRT(1-Earth_Data!$B$2^2*SIN(RADIANS(User_Model_Calcs!B1623))^2))*COS(RADIANS(User_Model_Calcs!B1623))</f>
        <v>5215.7732078598647</v>
      </c>
      <c r="K1623">
        <f ca="1">((Earth_Data!$B$1*(1-Earth_Data!$B$2^2))/SQRT(1-Earth_Data!$B$2^2*SIN(RADIANS(User_Model_Calcs!B1623))^2))*SIN(RADIANS(User_Model_Calcs!B1623))</f>
        <v>-3658.7104166273143</v>
      </c>
      <c r="L1623">
        <f t="shared" ca="1" si="252"/>
        <v>-35.048522488964082</v>
      </c>
      <c r="M1623">
        <f t="shared" ca="1" si="253"/>
        <v>6371.063652842121</v>
      </c>
      <c r="N1623">
        <f ca="1">SQRT(User_Model_Calcs!M1623^2+Sat_Data!$B$3^2-2*User_Model_Calcs!M1623*Sat_Data!$B$3*COS(RADIANS(L1623))*COS(RADIANS(I1623)))</f>
        <v>38136.823508648435</v>
      </c>
      <c r="O1623">
        <f ca="1">DEGREES(ACOS(((Earth_Data!$B$1+Sat_Data!$B$2)/User_Model_Calcs!N1623)*SQRT(1-COS(RADIANS(User_Model_Calcs!I1623))^2*COS(RADIANS(User_Model_Calcs!B1623))^2)))</f>
        <v>35.438564928137041</v>
      </c>
      <c r="P1623">
        <f t="shared" ca="1" si="250"/>
        <v>49.623863010121745</v>
      </c>
    </row>
    <row r="1624" spans="1:16" x14ac:dyDescent="0.25">
      <c r="A1624" s="5">
        <f t="shared" ca="1" si="248"/>
        <v>143.39414051829158</v>
      </c>
      <c r="B1624">
        <f t="shared" ca="1" si="249"/>
        <v>-33.542954096885971</v>
      </c>
      <c r="C1624" s="6">
        <v>20135.9375</v>
      </c>
      <c r="D1624">
        <f t="shared" ca="1" si="244"/>
        <v>0.75</v>
      </c>
      <c r="E1624" s="1">
        <v>0.65</v>
      </c>
      <c r="F1624">
        <v>19.899999999999999</v>
      </c>
      <c r="G1624">
        <f t="shared" ca="1" si="251"/>
        <v>42.007420362456692</v>
      </c>
      <c r="H1624">
        <f t="shared" ca="1" si="245"/>
        <v>15.740053235667917</v>
      </c>
      <c r="I1624">
        <f ca="1">User_Model_Calcs!A1624-Sat_Data!$B$5</f>
        <v>33.394140518291579</v>
      </c>
      <c r="J1624">
        <f ca="1">(Earth_Data!$B$1/SQRT(1-Earth_Data!$B$2^2*SIN(RADIANS(User_Model_Calcs!B1624))^2))*COS(RADIANS(User_Model_Calcs!B1624))</f>
        <v>5321.441159715393</v>
      </c>
      <c r="K1624">
        <f ca="1">((Earth_Data!$B$1*(1-Earth_Data!$B$2^2))/SQRT(1-Earth_Data!$B$2^2*SIN(RADIANS(User_Model_Calcs!B1624))^2))*SIN(RADIANS(User_Model_Calcs!B1624))</f>
        <v>-3504.307353725218</v>
      </c>
      <c r="L1624">
        <f t="shared" ca="1" si="252"/>
        <v>-33.365942905494897</v>
      </c>
      <c r="M1624">
        <f t="shared" ca="1" si="253"/>
        <v>6371.6486128541137</v>
      </c>
      <c r="N1624">
        <f ca="1">SQRT(User_Model_Calcs!M1624^2+Sat_Data!$B$3^2-2*User_Model_Calcs!M1624*Sat_Data!$B$3*COS(RADIANS(L1624))*COS(RADIANS(I1624)))</f>
        <v>37996.724264252385</v>
      </c>
      <c r="O1624">
        <f ca="1">DEGREES(ACOS(((Earth_Data!$B$1+Sat_Data!$B$2)/User_Model_Calcs!N1624)*SQRT(1-COS(RADIANS(User_Model_Calcs!I1624))^2*COS(RADIANS(User_Model_Calcs!B1624))^2)))</f>
        <v>37.161483223783073</v>
      </c>
      <c r="P1624">
        <f t="shared" ca="1" si="250"/>
        <v>50.030572633751568</v>
      </c>
    </row>
    <row r="1625" spans="1:16" x14ac:dyDescent="0.25">
      <c r="A1625" s="5">
        <f t="shared" ca="1" si="248"/>
        <v>144.01034626051182</v>
      </c>
      <c r="B1625">
        <f t="shared" ca="1" si="249"/>
        <v>-36.449944293170127</v>
      </c>
      <c r="C1625" s="6">
        <v>20135.9375</v>
      </c>
      <c r="D1625">
        <f t="shared" ca="1" si="244"/>
        <v>3</v>
      </c>
      <c r="E1625" s="1">
        <v>0.65</v>
      </c>
      <c r="F1625">
        <v>19.899999999999999</v>
      </c>
      <c r="G1625">
        <f t="shared" ca="1" si="251"/>
        <v>54.048620189015942</v>
      </c>
      <c r="H1625">
        <f t="shared" ca="1" si="245"/>
        <v>14.533959131454807</v>
      </c>
      <c r="I1625">
        <f ca="1">User_Model_Calcs!A1625-Sat_Data!$B$5</f>
        <v>34.010346260511824</v>
      </c>
      <c r="J1625">
        <f ca="1">(Earth_Data!$B$1/SQRT(1-Earth_Data!$B$2^2*SIN(RADIANS(User_Model_Calcs!B1625))^2))*COS(RADIANS(User_Model_Calcs!B1625))</f>
        <v>5136.4965143760101</v>
      </c>
      <c r="K1625">
        <f ca="1">((Earth_Data!$B$1*(1-Earth_Data!$B$2^2))/SQRT(1-Earth_Data!$B$2^2*SIN(RADIANS(User_Model_Calcs!B1625))^2))*SIN(RADIANS(User_Model_Calcs!B1625))</f>
        <v>-3768.469381874635</v>
      </c>
      <c r="L1625">
        <f t="shared" ca="1" si="252"/>
        <v>-36.266205376057158</v>
      </c>
      <c r="M1625">
        <f t="shared" ca="1" si="253"/>
        <v>6370.6324587377903</v>
      </c>
      <c r="N1625">
        <f ca="1">SQRT(User_Model_Calcs!M1625^2+Sat_Data!$B$3^2-2*User_Model_Calcs!M1625*Sat_Data!$B$3*COS(RADIANS(L1625))*COS(RADIANS(I1625)))</f>
        <v>38201.363730537072</v>
      </c>
      <c r="O1625">
        <f ca="1">DEGREES(ACOS(((Earth_Data!$B$1+Sat_Data!$B$2)/User_Model_Calcs!N1625)*SQRT(1-COS(RADIANS(User_Model_Calcs!I1625))^2*COS(RADIANS(User_Model_Calcs!B1625))^2)))</f>
        <v>34.657522361896021</v>
      </c>
      <c r="P1625">
        <f t="shared" ca="1" si="250"/>
        <v>48.636838902738944</v>
      </c>
    </row>
    <row r="1626" spans="1:16" x14ac:dyDescent="0.25">
      <c r="A1626" s="5">
        <f t="shared" ca="1" si="248"/>
        <v>145.04964352678456</v>
      </c>
      <c r="B1626">
        <f t="shared" ca="1" si="249"/>
        <v>-36.900899602613535</v>
      </c>
      <c r="C1626" s="6">
        <v>20135.9375</v>
      </c>
      <c r="D1626">
        <f t="shared" ca="1" si="244"/>
        <v>3</v>
      </c>
      <c r="E1626" s="1">
        <v>0.65</v>
      </c>
      <c r="F1626">
        <v>19.899999999999999</v>
      </c>
      <c r="G1626">
        <f t="shared" ca="1" si="251"/>
        <v>54.048620189015942</v>
      </c>
      <c r="H1626">
        <f t="shared" ca="1" si="245"/>
        <v>17.818398374737985</v>
      </c>
      <c r="I1626">
        <f ca="1">User_Model_Calcs!A1626-Sat_Data!$B$5</f>
        <v>35.049643526784564</v>
      </c>
      <c r="J1626">
        <f ca="1">(Earth_Data!$B$1/SQRT(1-Earth_Data!$B$2^2*SIN(RADIANS(User_Model_Calcs!B1626))^2))*COS(RADIANS(User_Model_Calcs!B1626))</f>
        <v>5106.6067055399635</v>
      </c>
      <c r="K1626">
        <f ca="1">((Earth_Data!$B$1*(1-Earth_Data!$B$2^2))/SQRT(1-Earth_Data!$B$2^2*SIN(RADIANS(User_Model_Calcs!B1626))^2))*SIN(RADIANS(User_Model_Calcs!B1626))</f>
        <v>-3808.605552942538</v>
      </c>
      <c r="L1626">
        <f t="shared" ca="1" si="252"/>
        <v>-36.71628435934295</v>
      </c>
      <c r="M1626">
        <f t="shared" ca="1" si="253"/>
        <v>6370.4715918815973</v>
      </c>
      <c r="N1626">
        <f ca="1">SQRT(User_Model_Calcs!M1626^2+Sat_Data!$B$3^2-2*User_Model_Calcs!M1626*Sat_Data!$B$3*COS(RADIANS(L1626))*COS(RADIANS(I1626)))</f>
        <v>38286.540651686104</v>
      </c>
      <c r="O1626">
        <f ca="1">DEGREES(ACOS(((Earth_Data!$B$1+Sat_Data!$B$2)/User_Model_Calcs!N1626)*SQRT(1-COS(RADIANS(User_Model_Calcs!I1626))^2*COS(RADIANS(User_Model_Calcs!B1626))^2)))</f>
        <v>33.645228159313724</v>
      </c>
      <c r="P1626">
        <f t="shared" ca="1" si="250"/>
        <v>49.438871701725496</v>
      </c>
    </row>
    <row r="1627" spans="1:16" x14ac:dyDescent="0.25">
      <c r="A1627" s="5">
        <f t="shared" ca="1" si="248"/>
        <v>144.32512898151614</v>
      </c>
      <c r="B1627">
        <f t="shared" ca="1" si="249"/>
        <v>-33.422952601840208</v>
      </c>
      <c r="C1627" s="6">
        <v>20135.9375</v>
      </c>
      <c r="D1627">
        <f t="shared" ca="1" si="244"/>
        <v>1.2</v>
      </c>
      <c r="E1627" s="1">
        <v>0.65</v>
      </c>
      <c r="F1627">
        <v>19.899999999999999</v>
      </c>
      <c r="G1627">
        <f t="shared" ca="1" si="251"/>
        <v>46.089820015575185</v>
      </c>
      <c r="H1627">
        <f t="shared" ca="1" si="245"/>
        <v>20.998679671440744</v>
      </c>
      <c r="I1627">
        <f ca="1">User_Model_Calcs!A1627-Sat_Data!$B$5</f>
        <v>34.325128981516144</v>
      </c>
      <c r="J1627">
        <f ca="1">(Earth_Data!$B$1/SQRT(1-Earth_Data!$B$2^2*SIN(RADIANS(User_Model_Calcs!B1627))^2))*COS(RADIANS(User_Model_Calcs!B1627))</f>
        <v>5328.7839942828941</v>
      </c>
      <c r="K1627">
        <f ca="1">((Earth_Data!$B$1*(1-Earth_Data!$B$2^2))/SQRT(1-Earth_Data!$B$2^2*SIN(RADIANS(User_Model_Calcs!B1627))^2))*SIN(RADIANS(User_Model_Calcs!B1627))</f>
        <v>-3493.2063663419235</v>
      </c>
      <c r="L1627">
        <f t="shared" ca="1" si="252"/>
        <v>-33.246258670020865</v>
      </c>
      <c r="M1627">
        <f t="shared" ca="1" si="253"/>
        <v>6371.6896954871636</v>
      </c>
      <c r="N1627">
        <f ca="1">SQRT(User_Model_Calcs!M1627^2+Sat_Data!$B$3^2-2*User_Model_Calcs!M1627*Sat_Data!$B$3*COS(RADIANS(L1627))*COS(RADIANS(I1627)))</f>
        <v>38043.432567856638</v>
      </c>
      <c r="O1627">
        <f ca="1">DEGREES(ACOS(((Earth_Data!$B$1+Sat_Data!$B$2)/User_Model_Calcs!N1627)*SQRT(1-COS(RADIANS(User_Model_Calcs!I1627))^2*COS(RADIANS(User_Model_Calcs!B1627))^2)))</f>
        <v>36.585180504642146</v>
      </c>
      <c r="P1627">
        <f t="shared" ca="1" si="250"/>
        <v>51.106723403901356</v>
      </c>
    </row>
    <row r="1628" spans="1:16" x14ac:dyDescent="0.25">
      <c r="A1628" s="5">
        <f t="shared" ca="1" si="248"/>
        <v>141.40347515603722</v>
      </c>
      <c r="B1628">
        <f t="shared" ca="1" si="249"/>
        <v>-34.890971011795621</v>
      </c>
      <c r="C1628" s="6">
        <v>20135.9375</v>
      </c>
      <c r="D1628">
        <f t="shared" ca="1" si="244"/>
        <v>0.75</v>
      </c>
      <c r="E1628" s="1">
        <v>0.65</v>
      </c>
      <c r="F1628">
        <v>19.899999999999999</v>
      </c>
      <c r="G1628">
        <f t="shared" ca="1" si="251"/>
        <v>42.007420362456692</v>
      </c>
      <c r="H1628">
        <f t="shared" ca="1" si="245"/>
        <v>14.587426645232718</v>
      </c>
      <c r="I1628">
        <f ca="1">User_Model_Calcs!A1628-Sat_Data!$B$5</f>
        <v>31.403475156037217</v>
      </c>
      <c r="J1628">
        <f ca="1">(Earth_Data!$B$1/SQRT(1-Earth_Data!$B$2^2*SIN(RADIANS(User_Model_Calcs!B1628))^2))*COS(RADIANS(User_Model_Calcs!B1628))</f>
        <v>5237.3577542204712</v>
      </c>
      <c r="K1628">
        <f ca="1">((Earth_Data!$B$1*(1-Earth_Data!$B$2^2))/SQRT(1-Earth_Data!$B$2^2*SIN(RADIANS(User_Model_Calcs!B1628))^2))*SIN(RADIANS(User_Model_Calcs!B1628))</f>
        <v>-3627.9534560863744</v>
      </c>
      <c r="L1628">
        <f t="shared" ca="1" si="252"/>
        <v>-34.710609791324011</v>
      </c>
      <c r="M1628">
        <f t="shared" ca="1" si="253"/>
        <v>6371.1821921227747</v>
      </c>
      <c r="N1628">
        <f ca="1">SQRT(User_Model_Calcs!M1628^2+Sat_Data!$B$3^2-2*User_Model_Calcs!M1628*Sat_Data!$B$3*COS(RADIANS(L1628))*COS(RADIANS(I1628)))</f>
        <v>37966.348528521274</v>
      </c>
      <c r="O1628">
        <f ca="1">DEGREES(ACOS(((Earth_Data!$B$1+Sat_Data!$B$2)/User_Model_Calcs!N1628)*SQRT(1-COS(RADIANS(User_Model_Calcs!I1628))^2*COS(RADIANS(User_Model_Calcs!B1628))^2)))</f>
        <v>37.533023786997354</v>
      </c>
      <c r="P1628">
        <f t="shared" ca="1" si="250"/>
        <v>46.863292482880212</v>
      </c>
    </row>
    <row r="1629" spans="1:16" x14ac:dyDescent="0.25">
      <c r="A1629" s="5">
        <f t="shared" ca="1" si="248"/>
        <v>140.17599320481946</v>
      </c>
      <c r="B1629">
        <f t="shared" ca="1" si="249"/>
        <v>-36.553390620769115</v>
      </c>
      <c r="C1629" s="6">
        <v>20135.9375</v>
      </c>
      <c r="D1629">
        <f t="shared" ca="1" si="244"/>
        <v>1.2</v>
      </c>
      <c r="E1629" s="1">
        <v>0.65</v>
      </c>
      <c r="F1629">
        <v>19.899999999999999</v>
      </c>
      <c r="G1629">
        <f t="shared" ca="1" si="251"/>
        <v>46.089820015575185</v>
      </c>
      <c r="H1629">
        <f t="shared" ca="1" si="245"/>
        <v>23.791281774815737</v>
      </c>
      <c r="I1629">
        <f ca="1">User_Model_Calcs!A1629-Sat_Data!$B$5</f>
        <v>30.175993204819463</v>
      </c>
      <c r="J1629">
        <f ca="1">(Earth_Data!$B$1/SQRT(1-Earth_Data!$B$2^2*SIN(RADIANS(User_Model_Calcs!B1629))^2))*COS(RADIANS(User_Model_Calcs!B1629))</f>
        <v>5129.6681150058694</v>
      </c>
      <c r="K1629">
        <f ca="1">((Earth_Data!$B$1*(1-Earth_Data!$B$2^2))/SQRT(1-Earth_Data!$B$2^2*SIN(RADIANS(User_Model_Calcs!B1629))^2))*SIN(RADIANS(User_Model_Calcs!B1629))</f>
        <v>-3777.6968723074451</v>
      </c>
      <c r="L1629">
        <f t="shared" ca="1" si="252"/>
        <v>-36.369446659656433</v>
      </c>
      <c r="M1629">
        <f t="shared" ca="1" si="253"/>
        <v>6370.595625932423</v>
      </c>
      <c r="N1629">
        <f ca="1">SQRT(User_Model_Calcs!M1629^2+Sat_Data!$B$3^2-2*User_Model_Calcs!M1629*Sat_Data!$B$3*COS(RADIANS(L1629))*COS(RADIANS(I1629)))</f>
        <v>38005.834264073834</v>
      </c>
      <c r="O1629">
        <f ca="1">DEGREES(ACOS(((Earth_Data!$B$1+Sat_Data!$B$2)/User_Model_Calcs!N1629)*SQRT(1-COS(RADIANS(User_Model_Calcs!I1629))^2*COS(RADIANS(User_Model_Calcs!B1629))^2)))</f>
        <v>37.034312691325198</v>
      </c>
      <c r="P1629">
        <f t="shared" ca="1" si="250"/>
        <v>44.312766249530817</v>
      </c>
    </row>
    <row r="1630" spans="1:16" x14ac:dyDescent="0.25">
      <c r="A1630" s="5">
        <f t="shared" ca="1" si="248"/>
        <v>140.42039016145787</v>
      </c>
      <c r="B1630">
        <f t="shared" ca="1" si="249"/>
        <v>-33.058931336260663</v>
      </c>
      <c r="C1630" s="6">
        <v>20135.9375</v>
      </c>
      <c r="D1630">
        <f t="shared" ca="1" si="244"/>
        <v>3</v>
      </c>
      <c r="E1630" s="1">
        <v>0.65</v>
      </c>
      <c r="F1630">
        <v>19.899999999999999</v>
      </c>
      <c r="G1630">
        <f t="shared" ca="1" si="251"/>
        <v>54.048620189015942</v>
      </c>
      <c r="H1630">
        <f t="shared" ca="1" si="245"/>
        <v>15.319754645180387</v>
      </c>
      <c r="I1630">
        <f ca="1">User_Model_Calcs!A1630-Sat_Data!$B$5</f>
        <v>30.420390161457874</v>
      </c>
      <c r="J1630">
        <f ca="1">(Earth_Data!$B$1/SQRT(1-Earth_Data!$B$2^2*SIN(RADIANS(User_Model_Calcs!B1630))^2))*COS(RADIANS(User_Model_Calcs!B1630))</f>
        <v>5350.9149508208466</v>
      </c>
      <c r="K1630">
        <f ca="1">((Earth_Data!$B$1*(1-Earth_Data!$B$2^2))/SQRT(1-Earth_Data!$B$2^2*SIN(RADIANS(User_Model_Calcs!B1630))^2))*SIN(RADIANS(User_Model_Calcs!B1630))</f>
        <v>-3459.4394091732033</v>
      </c>
      <c r="L1630">
        <f t="shared" ca="1" si="252"/>
        <v>-32.883218670468302</v>
      </c>
      <c r="M1630">
        <f t="shared" ca="1" si="253"/>
        <v>6371.8138576592692</v>
      </c>
      <c r="N1630">
        <f ca="1">SQRT(User_Model_Calcs!M1630^2+Sat_Data!$B$3^2-2*User_Model_Calcs!M1630*Sat_Data!$B$3*COS(RADIANS(L1630))*COS(RADIANS(I1630)))</f>
        <v>37806.09708126344</v>
      </c>
      <c r="O1630">
        <f ca="1">DEGREES(ACOS(((Earth_Data!$B$1+Sat_Data!$B$2)/User_Model_Calcs!N1630)*SQRT(1-COS(RADIANS(User_Model_Calcs!I1630))^2*COS(RADIANS(User_Model_Calcs!B1630))^2)))</f>
        <v>39.574289689634632</v>
      </c>
      <c r="P1630">
        <f t="shared" ca="1" si="250"/>
        <v>47.107086095591185</v>
      </c>
    </row>
    <row r="1631" spans="1:16" x14ac:dyDescent="0.25">
      <c r="A1631" s="5">
        <f t="shared" ca="1" si="248"/>
        <v>143.86300338113531</v>
      </c>
      <c r="B1631">
        <f t="shared" ca="1" si="249"/>
        <v>-35.780456935065509</v>
      </c>
      <c r="C1631" s="6">
        <v>20135.9375</v>
      </c>
      <c r="D1631">
        <f t="shared" ref="D1631:D1694" ca="1" si="254">CHOOSE(RANDBETWEEN(1,3),0.75,1.2,3)</f>
        <v>1.2</v>
      </c>
      <c r="E1631" s="1">
        <v>0.65</v>
      </c>
      <c r="F1631">
        <v>19.899999999999999</v>
      </c>
      <c r="G1631">
        <f t="shared" ca="1" si="251"/>
        <v>46.089820015575185</v>
      </c>
      <c r="H1631">
        <f t="shared" ref="H1631:H1694" ca="1" si="255">RAND()*(24-14)+14</f>
        <v>23.816117852088375</v>
      </c>
      <c r="I1631">
        <f ca="1">User_Model_Calcs!A1631-Sat_Data!$B$5</f>
        <v>33.863003381135314</v>
      </c>
      <c r="J1631">
        <f ca="1">(Earth_Data!$B$1/SQRT(1-Earth_Data!$B$2^2*SIN(RADIANS(User_Model_Calcs!B1631))^2))*COS(RADIANS(User_Model_Calcs!B1631))</f>
        <v>5180.2818901276696</v>
      </c>
      <c r="K1631">
        <f ca="1">((Earth_Data!$B$1*(1-Earth_Data!$B$2^2))/SQRT(1-Earth_Data!$B$2^2*SIN(RADIANS(User_Model_Calcs!B1631))^2))*SIN(RADIANS(User_Model_Calcs!B1631))</f>
        <v>-3708.4581075138608</v>
      </c>
      <c r="L1631">
        <f t="shared" ca="1" si="252"/>
        <v>-35.598102657013314</v>
      </c>
      <c r="M1631">
        <f t="shared" ca="1" si="253"/>
        <v>6370.8697990439259</v>
      </c>
      <c r="N1631">
        <f ca="1">SQRT(User_Model_Calcs!M1631^2+Sat_Data!$B$3^2-2*User_Model_Calcs!M1631*Sat_Data!$B$3*COS(RADIANS(L1631))*COS(RADIANS(I1631)))</f>
        <v>38153.103794709736</v>
      </c>
      <c r="O1631">
        <f ca="1">DEGREES(ACOS(((Earth_Data!$B$1+Sat_Data!$B$2)/User_Model_Calcs!N1631)*SQRT(1-COS(RADIANS(User_Model_Calcs!I1631))^2*COS(RADIANS(User_Model_Calcs!B1631))^2)))</f>
        <v>35.239592470395962</v>
      </c>
      <c r="P1631">
        <f t="shared" ca="1" si="250"/>
        <v>48.933974913115939</v>
      </c>
    </row>
    <row r="1632" spans="1:16" x14ac:dyDescent="0.25">
      <c r="A1632" s="5">
        <f t="shared" ca="1" si="248"/>
        <v>144.83363709756676</v>
      </c>
      <c r="B1632">
        <f t="shared" ca="1" si="249"/>
        <v>-35.29317122446291</v>
      </c>
      <c r="C1632" s="6">
        <v>20135.9375</v>
      </c>
      <c r="D1632">
        <f t="shared" ca="1" si="254"/>
        <v>0.75</v>
      </c>
      <c r="E1632" s="1">
        <v>0.65</v>
      </c>
      <c r="F1632">
        <v>19.899999999999999</v>
      </c>
      <c r="G1632">
        <f t="shared" ca="1" si="251"/>
        <v>42.007420362456692</v>
      </c>
      <c r="H1632">
        <f t="shared" ca="1" si="255"/>
        <v>21.668596399074314</v>
      </c>
      <c r="I1632">
        <f ca="1">User_Model_Calcs!A1632-Sat_Data!$B$5</f>
        <v>34.833637097566765</v>
      </c>
      <c r="J1632">
        <f ca="1">(Earth_Data!$B$1/SQRT(1-Earth_Data!$B$2^2*SIN(RADIANS(User_Model_Calcs!B1632))^2))*COS(RADIANS(User_Model_Calcs!B1632))</f>
        <v>5211.7055369851723</v>
      </c>
      <c r="K1632">
        <f ca="1">((Earth_Data!$B$1*(1-Earth_Data!$B$2^2))/SQRT(1-Earth_Data!$B$2^2*SIN(RADIANS(User_Model_Calcs!B1632))^2))*SIN(RADIANS(User_Model_Calcs!B1632))</f>
        <v>-3664.4636050707409</v>
      </c>
      <c r="L1632">
        <f t="shared" ca="1" si="252"/>
        <v>-35.11188722003812</v>
      </c>
      <c r="M1632">
        <f t="shared" ca="1" si="253"/>
        <v>6371.0413683423803</v>
      </c>
      <c r="N1632">
        <f ca="1">SQRT(User_Model_Calcs!M1632^2+Sat_Data!$B$3^2-2*User_Model_Calcs!M1632*Sat_Data!$B$3*COS(RADIANS(L1632))*COS(RADIANS(I1632)))</f>
        <v>38179.338669599274</v>
      </c>
      <c r="O1632">
        <f ca="1">DEGREES(ACOS(((Earth_Data!$B$1+Sat_Data!$B$2)/User_Model_Calcs!N1632)*SQRT(1-COS(RADIANS(User_Model_Calcs!I1632))^2*COS(RADIANS(User_Model_Calcs!B1632))^2)))</f>
        <v>34.926422752654673</v>
      </c>
      <c r="P1632">
        <f t="shared" ca="1" si="250"/>
        <v>50.29892458281298</v>
      </c>
    </row>
    <row r="1633" spans="1:16" x14ac:dyDescent="0.25">
      <c r="A1633" s="5">
        <f t="shared" ca="1" si="248"/>
        <v>143.65287950689176</v>
      </c>
      <c r="B1633">
        <f t="shared" ca="1" si="249"/>
        <v>-34.528392525134414</v>
      </c>
      <c r="C1633" s="6">
        <v>20135.9375</v>
      </c>
      <c r="D1633">
        <f t="shared" ca="1" si="254"/>
        <v>1.2</v>
      </c>
      <c r="E1633" s="1">
        <v>0.65</v>
      </c>
      <c r="F1633">
        <v>19.899999999999999</v>
      </c>
      <c r="G1633">
        <f t="shared" ca="1" si="251"/>
        <v>46.089820015575185</v>
      </c>
      <c r="H1633">
        <f t="shared" ca="1" si="255"/>
        <v>16.279749384581809</v>
      </c>
      <c r="I1633">
        <f ca="1">User_Model_Calcs!A1633-Sat_Data!$B$5</f>
        <v>33.652879506891765</v>
      </c>
      <c r="J1633">
        <f ca="1">(Earth_Data!$B$1/SQRT(1-Earth_Data!$B$2^2*SIN(RADIANS(User_Model_Calcs!B1633))^2))*COS(RADIANS(User_Model_Calcs!B1633))</f>
        <v>5260.2612974131907</v>
      </c>
      <c r="K1633">
        <f ca="1">((Earth_Data!$B$1*(1-Earth_Data!$B$2^2))/SQRT(1-Earth_Data!$B$2^2*SIN(RADIANS(User_Model_Calcs!B1633))^2))*SIN(RADIANS(User_Model_Calcs!B1633))</f>
        <v>-3594.8884805594607</v>
      </c>
      <c r="L1633">
        <f t="shared" ca="1" si="252"/>
        <v>-34.348893550629455</v>
      </c>
      <c r="M1633">
        <f t="shared" ca="1" si="253"/>
        <v>6371.3085080477949</v>
      </c>
      <c r="N1633">
        <f ca="1">SQRT(User_Model_Calcs!M1633^2+Sat_Data!$B$3^2-2*User_Model_Calcs!M1633*Sat_Data!$B$3*COS(RADIANS(L1633))*COS(RADIANS(I1633)))</f>
        <v>38067.840301972137</v>
      </c>
      <c r="O1633">
        <f ca="1">DEGREES(ACOS(((Earth_Data!$B$1+Sat_Data!$B$2)/User_Model_Calcs!N1633)*SQRT(1-COS(RADIANS(User_Model_Calcs!I1633))^2*COS(RADIANS(User_Model_Calcs!B1633))^2)))</f>
        <v>36.280686028203405</v>
      </c>
      <c r="P1633">
        <f t="shared" ca="1" si="250"/>
        <v>49.588307567525774</v>
      </c>
    </row>
    <row r="1634" spans="1:16" x14ac:dyDescent="0.25">
      <c r="A1634" s="5">
        <f t="shared" ca="1" si="248"/>
        <v>142.44547690481326</v>
      </c>
      <c r="B1634">
        <f t="shared" ca="1" si="249"/>
        <v>-34.486411912549002</v>
      </c>
      <c r="C1634" s="6">
        <v>20135.9375</v>
      </c>
      <c r="D1634">
        <f t="shared" ca="1" si="254"/>
        <v>3</v>
      </c>
      <c r="E1634" s="1">
        <v>0.65</v>
      </c>
      <c r="F1634">
        <v>19.899999999999999</v>
      </c>
      <c r="G1634">
        <f t="shared" ca="1" si="251"/>
        <v>54.048620189015942</v>
      </c>
      <c r="H1634">
        <f t="shared" ca="1" si="255"/>
        <v>23.720288222978098</v>
      </c>
      <c r="I1634">
        <f ca="1">User_Model_Calcs!A1634-Sat_Data!$B$5</f>
        <v>32.445476904813262</v>
      </c>
      <c r="J1634">
        <f ca="1">(Earth_Data!$B$1/SQRT(1-Earth_Data!$B$2^2*SIN(RADIANS(User_Model_Calcs!B1634))^2))*COS(RADIANS(User_Model_Calcs!B1634))</f>
        <v>5262.8995343896595</v>
      </c>
      <c r="K1634">
        <f ca="1">((Earth_Data!$B$1*(1-Earth_Data!$B$2^2))/SQRT(1-Earth_Data!$B$2^2*SIN(RADIANS(User_Model_Calcs!B1634))^2))*SIN(RADIANS(User_Model_Calcs!B1634))</f>
        <v>-3591.0508841646651</v>
      </c>
      <c r="L1634">
        <f t="shared" ca="1" si="252"/>
        <v>-34.307014625177985</v>
      </c>
      <c r="M1634">
        <f t="shared" ca="1" si="253"/>
        <v>6371.3230934978274</v>
      </c>
      <c r="N1634">
        <f ca="1">SQRT(User_Model_Calcs!M1634^2+Sat_Data!$B$3^2-2*User_Model_Calcs!M1634*Sat_Data!$B$3*COS(RADIANS(L1634))*COS(RADIANS(I1634)))</f>
        <v>37998.356339794831</v>
      </c>
      <c r="O1634">
        <f ca="1">DEGREES(ACOS(((Earth_Data!$B$1+Sat_Data!$B$2)/User_Model_Calcs!N1634)*SQRT(1-COS(RADIANS(User_Model_Calcs!I1634))^2*COS(RADIANS(User_Model_Calcs!B1634))^2)))</f>
        <v>37.136821614604663</v>
      </c>
      <c r="P1634">
        <f t="shared" ca="1" si="250"/>
        <v>48.310396099786495</v>
      </c>
    </row>
    <row r="1635" spans="1:16" x14ac:dyDescent="0.25">
      <c r="A1635" s="5">
        <f t="shared" ca="1" si="248"/>
        <v>140.18393217690266</v>
      </c>
      <c r="B1635">
        <f t="shared" ca="1" si="249"/>
        <v>-31.990736538609397</v>
      </c>
      <c r="C1635" s="6">
        <v>20135.9375</v>
      </c>
      <c r="D1635">
        <f t="shared" ca="1" si="254"/>
        <v>0.75</v>
      </c>
      <c r="E1635" s="1">
        <v>0.65</v>
      </c>
      <c r="F1635">
        <v>19.899999999999999</v>
      </c>
      <c r="G1635">
        <f t="shared" ca="1" si="251"/>
        <v>42.007420362456692</v>
      </c>
      <c r="H1635">
        <f t="shared" ca="1" si="255"/>
        <v>19.056052208517343</v>
      </c>
      <c r="I1635">
        <f ca="1">User_Model_Calcs!A1635-Sat_Data!$B$5</f>
        <v>30.183932176902658</v>
      </c>
      <c r="J1635">
        <f ca="1">(Earth_Data!$B$1/SQRT(1-Earth_Data!$B$2^2*SIN(RADIANS(User_Model_Calcs!B1635))^2))*COS(RADIANS(User_Model_Calcs!B1635))</f>
        <v>5414.6051270657827</v>
      </c>
      <c r="K1635">
        <f ca="1">((Earth_Data!$B$1*(1-Earth_Data!$B$2^2))/SQRT(1-Earth_Data!$B$2^2*SIN(RADIANS(User_Model_Calcs!B1635))^2))*SIN(RADIANS(User_Model_Calcs!B1635))</f>
        <v>-3359.5614743195388</v>
      </c>
      <c r="L1635">
        <f t="shared" ca="1" si="252"/>
        <v>-31.81806581056545</v>
      </c>
      <c r="M1635">
        <f t="shared" ca="1" si="253"/>
        <v>6372.1740388802264</v>
      </c>
      <c r="N1635">
        <f ca="1">SQRT(User_Model_Calcs!M1635^2+Sat_Data!$B$3^2-2*User_Model_Calcs!M1635*Sat_Data!$B$3*COS(RADIANS(L1635))*COS(RADIANS(I1635)))</f>
        <v>37732.25788837787</v>
      </c>
      <c r="O1635">
        <f ca="1">DEGREES(ACOS(((Earth_Data!$B$1+Sat_Data!$B$2)/User_Model_Calcs!N1635)*SQRT(1-COS(RADIANS(User_Model_Calcs!I1635))^2*COS(RADIANS(User_Model_Calcs!B1635))^2)))</f>
        <v>40.53962000944307</v>
      </c>
      <c r="P1635">
        <f t="shared" ca="1" si="250"/>
        <v>47.671354473184394</v>
      </c>
    </row>
    <row r="1636" spans="1:16" x14ac:dyDescent="0.25">
      <c r="A1636" s="5">
        <f t="shared" ca="1" si="248"/>
        <v>142.50499601877479</v>
      </c>
      <c r="B1636">
        <f t="shared" ca="1" si="249"/>
        <v>-34.26584253455475</v>
      </c>
      <c r="C1636" s="6">
        <v>20135.9375</v>
      </c>
      <c r="D1636">
        <f t="shared" ca="1" si="254"/>
        <v>3</v>
      </c>
      <c r="E1636" s="1">
        <v>0.65</v>
      </c>
      <c r="F1636">
        <v>19.899999999999999</v>
      </c>
      <c r="G1636">
        <f t="shared" ca="1" si="251"/>
        <v>54.048620189015942</v>
      </c>
      <c r="H1636">
        <f t="shared" ca="1" si="255"/>
        <v>17.758175927150866</v>
      </c>
      <c r="I1636">
        <f ca="1">User_Model_Calcs!A1636-Sat_Data!$B$5</f>
        <v>32.50499601877479</v>
      </c>
      <c r="J1636">
        <f ca="1">(Earth_Data!$B$1/SQRT(1-Earth_Data!$B$2^2*SIN(RADIANS(User_Model_Calcs!B1636))^2))*COS(RADIANS(User_Model_Calcs!B1636))</f>
        <v>5276.7144964809031</v>
      </c>
      <c r="K1636">
        <f ca="1">((Earth_Data!$B$1*(1-Earth_Data!$B$2^2))/SQRT(1-Earth_Data!$B$2^2*SIN(RADIANS(User_Model_Calcs!B1636))^2))*SIN(RADIANS(User_Model_Calcs!B1636))</f>
        <v>-3570.8565967588279</v>
      </c>
      <c r="L1636">
        <f t="shared" ca="1" si="252"/>
        <v>-34.0869858203353</v>
      </c>
      <c r="M1636">
        <f t="shared" ca="1" si="253"/>
        <v>6371.3995881586134</v>
      </c>
      <c r="N1636">
        <f ca="1">SQRT(User_Model_Calcs!M1636^2+Sat_Data!$B$3^2-2*User_Model_Calcs!M1636*Sat_Data!$B$3*COS(RADIANS(L1636))*COS(RADIANS(I1636)))</f>
        <v>37988.697192963635</v>
      </c>
      <c r="O1636">
        <f ca="1">DEGREES(ACOS(((Earth_Data!$B$1+Sat_Data!$B$2)/User_Model_Calcs!N1636)*SQRT(1-COS(RADIANS(User_Model_Calcs!I1636))^2*COS(RADIANS(User_Model_Calcs!B1636))^2)))</f>
        <v>37.257748855536953</v>
      </c>
      <c r="P1636">
        <f t="shared" ca="1" si="250"/>
        <v>48.535687623730418</v>
      </c>
    </row>
    <row r="1637" spans="1:16" x14ac:dyDescent="0.25">
      <c r="A1637" s="5">
        <f t="shared" ca="1" si="248"/>
        <v>142.60680783698777</v>
      </c>
      <c r="B1637">
        <f t="shared" ca="1" si="249"/>
        <v>-33.613594992871946</v>
      </c>
      <c r="C1637" s="6">
        <v>20135.9375</v>
      </c>
      <c r="D1637">
        <f t="shared" ca="1" si="254"/>
        <v>1.2</v>
      </c>
      <c r="E1637" s="1">
        <v>0.65</v>
      </c>
      <c r="F1637">
        <v>19.899999999999999</v>
      </c>
      <c r="G1637">
        <f t="shared" ca="1" si="251"/>
        <v>46.089820015575185</v>
      </c>
      <c r="H1637">
        <f t="shared" ca="1" si="255"/>
        <v>15.058316193404652</v>
      </c>
      <c r="I1637">
        <f ca="1">User_Model_Calcs!A1637-Sat_Data!$B$5</f>
        <v>32.60680783698777</v>
      </c>
      <c r="J1637">
        <f ca="1">(Earth_Data!$B$1/SQRT(1-Earth_Data!$B$2^2*SIN(RADIANS(User_Model_Calcs!B1637))^2))*COS(RADIANS(User_Model_Calcs!B1637))</f>
        <v>5317.1077437621134</v>
      </c>
      <c r="K1637">
        <f ca="1">((Earth_Data!$B$1*(1-Earth_Data!$B$2^2))/SQRT(1-Earth_Data!$B$2^2*SIN(RADIANS(User_Model_Calcs!B1637))^2))*SIN(RADIANS(User_Model_Calcs!B1637))</f>
        <v>-3510.8350376328526</v>
      </c>
      <c r="L1637">
        <f t="shared" ca="1" si="252"/>
        <v>-33.436398487535527</v>
      </c>
      <c r="M1637">
        <f t="shared" ca="1" si="253"/>
        <v>6371.624394159272</v>
      </c>
      <c r="N1637">
        <f ca="1">SQRT(User_Model_Calcs!M1637^2+Sat_Data!$B$3^2-2*User_Model_Calcs!M1637*Sat_Data!$B$3*COS(RADIANS(L1637))*COS(RADIANS(I1637)))</f>
        <v>37956.554786792374</v>
      </c>
      <c r="O1637">
        <f ca="1">DEGREES(ACOS(((Earth_Data!$B$1+Sat_Data!$B$2)/User_Model_Calcs!N1637)*SQRT(1-COS(RADIANS(User_Model_Calcs!I1637))^2*COS(RADIANS(User_Model_Calcs!B1637))^2)))</f>
        <v>37.661414749545159</v>
      </c>
      <c r="P1637">
        <f t="shared" ca="1" si="250"/>
        <v>49.127195991153641</v>
      </c>
    </row>
    <row r="1638" spans="1:16" x14ac:dyDescent="0.25">
      <c r="A1638" s="5">
        <f t="shared" ca="1" si="248"/>
        <v>144.88659405938091</v>
      </c>
      <c r="B1638">
        <f t="shared" ca="1" si="249"/>
        <v>-32.396305399188599</v>
      </c>
      <c r="C1638" s="6">
        <v>20135.9375</v>
      </c>
      <c r="D1638">
        <f t="shared" ca="1" si="254"/>
        <v>0.75</v>
      </c>
      <c r="E1638" s="1">
        <v>0.65</v>
      </c>
      <c r="F1638">
        <v>19.899999999999999</v>
      </c>
      <c r="G1638">
        <f t="shared" ca="1" si="251"/>
        <v>42.007420362456692</v>
      </c>
      <c r="H1638">
        <f t="shared" ca="1" si="255"/>
        <v>14.480473923901267</v>
      </c>
      <c r="I1638">
        <f ca="1">User_Model_Calcs!A1638-Sat_Data!$B$5</f>
        <v>34.886594059380911</v>
      </c>
      <c r="J1638">
        <f ca="1">(Earth_Data!$B$1/SQRT(1-Earth_Data!$B$2^2*SIN(RADIANS(User_Model_Calcs!B1638))^2))*COS(RADIANS(User_Model_Calcs!B1638))</f>
        <v>5390.6440980834905</v>
      </c>
      <c r="K1638">
        <f ca="1">((Earth_Data!$B$1*(1-Earth_Data!$B$2^2))/SQRT(1-Earth_Data!$B$2^2*SIN(RADIANS(User_Model_Calcs!B1638))^2))*SIN(RADIANS(User_Model_Calcs!B1638))</f>
        <v>-3397.6204831589548</v>
      </c>
      <c r="L1638">
        <f t="shared" ca="1" si="252"/>
        <v>-32.22245133586236</v>
      </c>
      <c r="M1638">
        <f t="shared" ca="1" si="253"/>
        <v>6372.0380365926612</v>
      </c>
      <c r="N1638">
        <f ca="1">SQRT(User_Model_Calcs!M1638^2+Sat_Data!$B$3^2-2*User_Model_Calcs!M1638*Sat_Data!$B$3*COS(RADIANS(L1638))*COS(RADIANS(I1638)))</f>
        <v>38020.113294261086</v>
      </c>
      <c r="O1638">
        <f ca="1">DEGREES(ACOS(((Earth_Data!$B$1+Sat_Data!$B$2)/User_Model_Calcs!N1638)*SQRT(1-COS(RADIANS(User_Model_Calcs!I1638))^2*COS(RADIANS(User_Model_Calcs!B1638))^2)))</f>
        <v>36.877237689822891</v>
      </c>
      <c r="P1638">
        <f t="shared" ca="1" si="250"/>
        <v>52.461514416757304</v>
      </c>
    </row>
    <row r="1639" spans="1:16" x14ac:dyDescent="0.25">
      <c r="A1639" s="5">
        <f t="shared" ca="1" si="248"/>
        <v>140.99587031467476</v>
      </c>
      <c r="B1639">
        <f t="shared" ca="1" si="249"/>
        <v>-35.162118494005746</v>
      </c>
      <c r="C1639" s="6">
        <v>20135.9375</v>
      </c>
      <c r="D1639">
        <f t="shared" ca="1" si="254"/>
        <v>1.2</v>
      </c>
      <c r="E1639" s="1">
        <v>0.65</v>
      </c>
      <c r="F1639">
        <v>19.899999999999999</v>
      </c>
      <c r="G1639">
        <f t="shared" ca="1" si="251"/>
        <v>46.089820015575185</v>
      </c>
      <c r="H1639">
        <f t="shared" ca="1" si="255"/>
        <v>23.090240770400911</v>
      </c>
      <c r="I1639">
        <f ca="1">User_Model_Calcs!A1639-Sat_Data!$B$5</f>
        <v>30.995870314674761</v>
      </c>
      <c r="J1639">
        <f ca="1">(Earth_Data!$B$1/SQRT(1-Earth_Data!$B$2^2*SIN(RADIANS(User_Model_Calcs!B1639))^2))*COS(RADIANS(User_Model_Calcs!B1639))</f>
        <v>5220.0923725085277</v>
      </c>
      <c r="K1639">
        <f ca="1">((Earth_Data!$B$1*(1-Earth_Data!$B$2^2))/SQRT(1-Earth_Data!$B$2^2*SIN(RADIANS(User_Model_Calcs!B1639))^2))*SIN(RADIANS(User_Model_Calcs!B1639))</f>
        <v>-3652.5866780927099</v>
      </c>
      <c r="L1639">
        <f t="shared" ca="1" si="252"/>
        <v>-34.981131266645143</v>
      </c>
      <c r="M1639">
        <f t="shared" ca="1" si="253"/>
        <v>6371.0873340821536</v>
      </c>
      <c r="N1639">
        <f ca="1">SQRT(User_Model_Calcs!M1639^2+Sat_Data!$B$3^2-2*User_Model_Calcs!M1639*Sat_Data!$B$3*COS(RADIANS(L1639))*COS(RADIANS(I1639)))</f>
        <v>37961.33374999839</v>
      </c>
      <c r="O1639">
        <f ca="1">DEGREES(ACOS(((Earth_Data!$B$1+Sat_Data!$B$2)/User_Model_Calcs!N1639)*SQRT(1-COS(RADIANS(User_Model_Calcs!I1639))^2*COS(RADIANS(User_Model_Calcs!B1639))^2)))</f>
        <v>37.594321552967656</v>
      </c>
      <c r="P1639">
        <f t="shared" ca="1" si="250"/>
        <v>46.210863561225047</v>
      </c>
    </row>
    <row r="1640" spans="1:16" x14ac:dyDescent="0.25">
      <c r="A1640" s="5">
        <f t="shared" ca="1" si="248"/>
        <v>142.47056232591788</v>
      </c>
      <c r="B1640">
        <f t="shared" ca="1" si="249"/>
        <v>-32.073700618432802</v>
      </c>
      <c r="C1640" s="6">
        <v>20135.9375</v>
      </c>
      <c r="D1640">
        <f t="shared" ca="1" si="254"/>
        <v>1.2</v>
      </c>
      <c r="E1640" s="1">
        <v>0.65</v>
      </c>
      <c r="F1640">
        <v>19.899999999999999</v>
      </c>
      <c r="G1640">
        <f t="shared" ca="1" si="251"/>
        <v>46.089820015575185</v>
      </c>
      <c r="H1640">
        <f t="shared" ca="1" si="255"/>
        <v>16.158918996945349</v>
      </c>
      <c r="I1640">
        <f ca="1">User_Model_Calcs!A1640-Sat_Data!$B$5</f>
        <v>32.470562325917882</v>
      </c>
      <c r="J1640">
        <f ca="1">(Earth_Data!$B$1/SQRT(1-Earth_Data!$B$2^2*SIN(RADIANS(User_Model_Calcs!B1640))^2))*COS(RADIANS(User_Model_Calcs!B1640))</f>
        <v>5409.7256574668627</v>
      </c>
      <c r="K1640">
        <f ca="1">((Earth_Data!$B$1*(1-Earth_Data!$B$2^2))/SQRT(1-Earth_Data!$B$2^2*SIN(RADIANS(User_Model_Calcs!B1640))^2))*SIN(RADIANS(User_Model_Calcs!B1640))</f>
        <v>-3367.3604958051847</v>
      </c>
      <c r="L1640">
        <f t="shared" ca="1" si="252"/>
        <v>-31.900785013669775</v>
      </c>
      <c r="M1640">
        <f t="shared" ca="1" si="253"/>
        <v>6372.1462944415061</v>
      </c>
      <c r="N1640">
        <f ca="1">SQRT(User_Model_Calcs!M1640^2+Sat_Data!$B$3^2-2*User_Model_Calcs!M1640*Sat_Data!$B$3*COS(RADIANS(L1640))*COS(RADIANS(I1640)))</f>
        <v>37862.169913468068</v>
      </c>
      <c r="O1640">
        <f ca="1">DEGREES(ACOS(((Earth_Data!$B$1+Sat_Data!$B$2)/User_Model_Calcs!N1640)*SQRT(1-COS(RADIANS(User_Model_Calcs!I1640))^2*COS(RADIANS(User_Model_Calcs!B1640))^2)))</f>
        <v>38.86012337504701</v>
      </c>
      <c r="P1640">
        <f t="shared" ca="1" si="250"/>
        <v>50.15621630290363</v>
      </c>
    </row>
    <row r="1641" spans="1:16" x14ac:dyDescent="0.25">
      <c r="A1641" s="5">
        <f t="shared" ca="1" si="248"/>
        <v>144.8553585029496</v>
      </c>
      <c r="B1641">
        <f t="shared" ca="1" si="249"/>
        <v>-34.435528489748009</v>
      </c>
      <c r="C1641" s="6">
        <v>20135.9375</v>
      </c>
      <c r="D1641">
        <f t="shared" ca="1" si="254"/>
        <v>3</v>
      </c>
      <c r="E1641" s="1">
        <v>0.65</v>
      </c>
      <c r="F1641">
        <v>19.899999999999999</v>
      </c>
      <c r="G1641">
        <f t="shared" ca="1" si="251"/>
        <v>54.048620189015942</v>
      </c>
      <c r="H1641">
        <f t="shared" ca="1" si="255"/>
        <v>19.241224611622854</v>
      </c>
      <c r="I1641">
        <f ca="1">User_Model_Calcs!A1641-Sat_Data!$B$5</f>
        <v>34.855358502949599</v>
      </c>
      <c r="J1641">
        <f ca="1">(Earth_Data!$B$1/SQRT(1-Earth_Data!$B$2^2*SIN(RADIANS(User_Model_Calcs!B1641))^2))*COS(RADIANS(User_Model_Calcs!B1641))</f>
        <v>5266.0934662549489</v>
      </c>
      <c r="K1641">
        <f ca="1">((Earth_Data!$B$1*(1-Earth_Data!$B$2^2))/SQRT(1-Earth_Data!$B$2^2*SIN(RADIANS(User_Model_Calcs!B1641))^2))*SIN(RADIANS(User_Model_Calcs!B1641))</f>
        <v>-3586.3968959669928</v>
      </c>
      <c r="L1641">
        <f t="shared" ca="1" si="252"/>
        <v>-34.256254968804534</v>
      </c>
      <c r="M1641">
        <f t="shared" ca="1" si="253"/>
        <v>6371.3407608394909</v>
      </c>
      <c r="N1641">
        <f ca="1">SQRT(User_Model_Calcs!M1641^2+Sat_Data!$B$3^2-2*User_Model_Calcs!M1641*Sat_Data!$B$3*COS(RADIANS(L1641))*COS(RADIANS(I1641)))</f>
        <v>38131.316416001951</v>
      </c>
      <c r="O1641">
        <f ca="1">DEGREES(ACOS(((Earth_Data!$B$1+Sat_Data!$B$2)/User_Model_Calcs!N1641)*SQRT(1-COS(RADIANS(User_Model_Calcs!I1641))^2*COS(RADIANS(User_Model_Calcs!B1641))^2)))</f>
        <v>35.50876606422807</v>
      </c>
      <c r="P1641">
        <f t="shared" ca="1" si="250"/>
        <v>50.925407710212845</v>
      </c>
    </row>
    <row r="1642" spans="1:16" x14ac:dyDescent="0.25">
      <c r="A1642" s="5">
        <f t="shared" ca="1" si="248"/>
        <v>144.01389337389213</v>
      </c>
      <c r="B1642">
        <f t="shared" ca="1" si="249"/>
        <v>-33.435657431661852</v>
      </c>
      <c r="C1642" s="6">
        <v>20135.9375</v>
      </c>
      <c r="D1642">
        <f t="shared" ca="1" si="254"/>
        <v>0.75</v>
      </c>
      <c r="E1642" s="1">
        <v>0.65</v>
      </c>
      <c r="F1642">
        <v>19.899999999999999</v>
      </c>
      <c r="G1642">
        <f t="shared" ca="1" si="251"/>
        <v>42.007420362456692</v>
      </c>
      <c r="H1642">
        <f t="shared" ca="1" si="255"/>
        <v>16.782208339032476</v>
      </c>
      <c r="I1642">
        <f ca="1">User_Model_Calcs!A1642-Sat_Data!$B$5</f>
        <v>34.013893373892131</v>
      </c>
      <c r="J1642">
        <f ca="1">(Earth_Data!$B$1/SQRT(1-Earth_Data!$B$2^2*SIN(RADIANS(User_Model_Calcs!B1642))^2))*COS(RADIANS(User_Model_Calcs!B1642))</f>
        <v>5328.0076991733231</v>
      </c>
      <c r="K1642">
        <f ca="1">((Earth_Data!$B$1*(1-Earth_Data!$B$2^2))/SQRT(1-Earth_Data!$B$2^2*SIN(RADIANS(User_Model_Calcs!B1642))^2))*SIN(RADIANS(User_Model_Calcs!B1642))</f>
        <v>-3494.3823704143551</v>
      </c>
      <c r="L1642">
        <f t="shared" ca="1" si="252"/>
        <v>-33.258929764594122</v>
      </c>
      <c r="M1642">
        <f t="shared" ca="1" si="253"/>
        <v>6371.6853495062715</v>
      </c>
      <c r="N1642">
        <f ca="1">SQRT(User_Model_Calcs!M1642^2+Sat_Data!$B$3^2-2*User_Model_Calcs!M1642*Sat_Data!$B$3*COS(RADIANS(L1642))*COS(RADIANS(I1642)))</f>
        <v>38026.122587777012</v>
      </c>
      <c r="O1642">
        <f ca="1">DEGREES(ACOS(((Earth_Data!$B$1+Sat_Data!$B$2)/User_Model_Calcs!N1642)*SQRT(1-COS(RADIANS(User_Model_Calcs!I1642))^2*COS(RADIANS(User_Model_Calcs!B1642))^2)))</f>
        <v>36.798307943923518</v>
      </c>
      <c r="P1642">
        <f t="shared" ca="1" si="250"/>
        <v>50.769590942507605</v>
      </c>
    </row>
    <row r="1643" spans="1:16" x14ac:dyDescent="0.25">
      <c r="A1643" s="5">
        <f t="shared" ca="1" si="248"/>
        <v>140.44138020568337</v>
      </c>
      <c r="B1643">
        <f t="shared" ca="1" si="249"/>
        <v>-35.942390482173494</v>
      </c>
      <c r="C1643" s="6">
        <v>20135.9375</v>
      </c>
      <c r="D1643">
        <f t="shared" ca="1" si="254"/>
        <v>0.75</v>
      </c>
      <c r="E1643" s="1">
        <v>0.65</v>
      </c>
      <c r="F1643">
        <v>19.899999999999999</v>
      </c>
      <c r="G1643">
        <f t="shared" ca="1" si="251"/>
        <v>42.007420362456692</v>
      </c>
      <c r="H1643">
        <f t="shared" ca="1" si="255"/>
        <v>14.962911436475903</v>
      </c>
      <c r="I1643">
        <f ca="1">User_Model_Calcs!A1643-Sat_Data!$B$5</f>
        <v>30.441380205683373</v>
      </c>
      <c r="J1643">
        <f ca="1">(Earth_Data!$B$1/SQRT(1-Earth_Data!$B$2^2*SIN(RADIANS(User_Model_Calcs!B1643))^2))*COS(RADIANS(User_Model_Calcs!B1643))</f>
        <v>5169.7560051953442</v>
      </c>
      <c r="K1643">
        <f ca="1">((Earth_Data!$B$1*(1-Earth_Data!$B$2^2))/SQRT(1-Earth_Data!$B$2^2*SIN(RADIANS(User_Model_Calcs!B1643))^2))*SIN(RADIANS(User_Model_Calcs!B1643))</f>
        <v>-3723.019677733495</v>
      </c>
      <c r="L1643">
        <f t="shared" ca="1" si="252"/>
        <v>-35.759692160198405</v>
      </c>
      <c r="M1643">
        <f t="shared" ca="1" si="253"/>
        <v>6370.8125599521554</v>
      </c>
      <c r="N1643">
        <f ca="1">SQRT(User_Model_Calcs!M1643^2+Sat_Data!$B$3^2-2*User_Model_Calcs!M1643*Sat_Data!$B$3*COS(RADIANS(L1643))*COS(RADIANS(I1643)))</f>
        <v>37980.821827495281</v>
      </c>
      <c r="O1643">
        <f ca="1">DEGREES(ACOS(((Earth_Data!$B$1+Sat_Data!$B$2)/User_Model_Calcs!N1643)*SQRT(1-COS(RADIANS(User_Model_Calcs!I1643))^2*COS(RADIANS(User_Model_Calcs!B1643))^2)))</f>
        <v>37.347655553655294</v>
      </c>
      <c r="P1643">
        <f t="shared" ca="1" si="250"/>
        <v>45.033960593683155</v>
      </c>
    </row>
    <row r="1644" spans="1:16" x14ac:dyDescent="0.25">
      <c r="A1644" s="5">
        <f t="shared" ca="1" si="248"/>
        <v>143.91406939844131</v>
      </c>
      <c r="B1644">
        <f t="shared" ca="1" si="249"/>
        <v>-34.768435929795857</v>
      </c>
      <c r="C1644" s="6">
        <v>20135.9375</v>
      </c>
      <c r="D1644">
        <f t="shared" ca="1" si="254"/>
        <v>0.75</v>
      </c>
      <c r="E1644" s="1">
        <v>0.65</v>
      </c>
      <c r="F1644">
        <v>19.899999999999999</v>
      </c>
      <c r="G1644">
        <f t="shared" ca="1" si="251"/>
        <v>42.007420362456692</v>
      </c>
      <c r="H1644">
        <f t="shared" ca="1" si="255"/>
        <v>20.939674034464872</v>
      </c>
      <c r="I1644">
        <f ca="1">User_Model_Calcs!A1644-Sat_Data!$B$5</f>
        <v>33.914069398441313</v>
      </c>
      <c r="J1644">
        <f ca="1">(Earth_Data!$B$1/SQRT(1-Earth_Data!$B$2^2*SIN(RADIANS(User_Model_Calcs!B1644))^2))*COS(RADIANS(User_Model_Calcs!B1644))</f>
        <v>5245.1216683164203</v>
      </c>
      <c r="K1644">
        <f ca="1">((Earth_Data!$B$1*(1-Earth_Data!$B$2^2))/SQRT(1-Earth_Data!$B$2^2*SIN(RADIANS(User_Model_Calcs!B1644))^2))*SIN(RADIANS(User_Model_Calcs!B1644))</f>
        <v>-3616.7949960066226</v>
      </c>
      <c r="L1644">
        <f t="shared" ca="1" si="252"/>
        <v>-34.588362895602252</v>
      </c>
      <c r="M1644">
        <f t="shared" ca="1" si="253"/>
        <v>6371.2249496137692</v>
      </c>
      <c r="N1644">
        <f ca="1">SQRT(User_Model_Calcs!M1644^2+Sat_Data!$B$3^2-2*User_Model_Calcs!M1644*Sat_Data!$B$3*COS(RADIANS(L1644))*COS(RADIANS(I1644)))</f>
        <v>38096.500249637575</v>
      </c>
      <c r="O1644">
        <f ca="1">DEGREES(ACOS(((Earth_Data!$B$1+Sat_Data!$B$2)/User_Model_Calcs!N1644)*SQRT(1-COS(RADIANS(User_Model_Calcs!I1644))^2*COS(RADIANS(User_Model_Calcs!B1644))^2)))</f>
        <v>35.929759800933866</v>
      </c>
      <c r="P1644">
        <f t="shared" ca="1" si="250"/>
        <v>49.695787514531766</v>
      </c>
    </row>
    <row r="1645" spans="1:16" x14ac:dyDescent="0.25">
      <c r="A1645" s="5">
        <f t="shared" ca="1" si="248"/>
        <v>143.03121499544724</v>
      </c>
      <c r="B1645">
        <f t="shared" ca="1" si="249"/>
        <v>-33.133092830288696</v>
      </c>
      <c r="C1645" s="6">
        <v>20135.9375</v>
      </c>
      <c r="D1645">
        <f t="shared" ca="1" si="254"/>
        <v>1.2</v>
      </c>
      <c r="E1645" s="1">
        <v>0.65</v>
      </c>
      <c r="F1645">
        <v>19.899999999999999</v>
      </c>
      <c r="G1645">
        <f t="shared" ca="1" si="251"/>
        <v>46.089820015575185</v>
      </c>
      <c r="H1645">
        <f t="shared" ca="1" si="255"/>
        <v>19.402099828022173</v>
      </c>
      <c r="I1645">
        <f ca="1">User_Model_Calcs!A1645-Sat_Data!$B$5</f>
        <v>33.031214995447243</v>
      </c>
      <c r="J1645">
        <f ca="1">(Earth_Data!$B$1/SQRT(1-Earth_Data!$B$2^2*SIN(RADIANS(User_Model_Calcs!B1645))^2))*COS(RADIANS(User_Model_Calcs!B1645))</f>
        <v>5346.423758312827</v>
      </c>
      <c r="K1645">
        <f ca="1">((Earth_Data!$B$1*(1-Earth_Data!$B$2^2))/SQRT(1-Earth_Data!$B$2^2*SIN(RADIANS(User_Model_Calcs!B1645))^2))*SIN(RADIANS(User_Model_Calcs!B1645))</f>
        <v>-3466.3299328456919</v>
      </c>
      <c r="L1645">
        <f t="shared" ca="1" si="252"/>
        <v>-32.957177955619045</v>
      </c>
      <c r="M1645">
        <f t="shared" ca="1" si="253"/>
        <v>6371.7886191236657</v>
      </c>
      <c r="N1645">
        <f ca="1">SQRT(User_Model_Calcs!M1645^2+Sat_Data!$B$3^2-2*User_Model_Calcs!M1645*Sat_Data!$B$3*COS(RADIANS(L1645))*COS(RADIANS(I1645)))</f>
        <v>37952.992541318476</v>
      </c>
      <c r="O1645">
        <f ca="1">DEGREES(ACOS(((Earth_Data!$B$1+Sat_Data!$B$2)/User_Model_Calcs!N1645)*SQRT(1-COS(RADIANS(User_Model_Calcs!I1645))^2*COS(RADIANS(User_Model_Calcs!B1645))^2)))</f>
        <v>37.708228525255151</v>
      </c>
      <c r="P1645">
        <f t="shared" ca="1" si="250"/>
        <v>49.947403499862638</v>
      </c>
    </row>
    <row r="1646" spans="1:16" x14ac:dyDescent="0.25">
      <c r="A1646" s="5">
        <f t="shared" ca="1" si="248"/>
        <v>142.79114218169809</v>
      </c>
      <c r="B1646">
        <f t="shared" ca="1" si="249"/>
        <v>-36.534046824245287</v>
      </c>
      <c r="C1646" s="6">
        <v>20135.9375</v>
      </c>
      <c r="D1646">
        <f t="shared" ca="1" si="254"/>
        <v>1.2</v>
      </c>
      <c r="E1646" s="1">
        <v>0.65</v>
      </c>
      <c r="F1646">
        <v>19.899999999999999</v>
      </c>
      <c r="G1646">
        <f t="shared" ca="1" si="251"/>
        <v>46.089820015575185</v>
      </c>
      <c r="H1646">
        <f t="shared" ca="1" si="255"/>
        <v>22.325512558813692</v>
      </c>
      <c r="I1646">
        <f ca="1">User_Model_Calcs!A1646-Sat_Data!$B$5</f>
        <v>32.791142181698092</v>
      </c>
      <c r="J1646">
        <f ca="1">(Earth_Data!$B$1/SQRT(1-Earth_Data!$B$2^2*SIN(RADIANS(User_Model_Calcs!B1646))^2))*COS(RADIANS(User_Model_Calcs!B1646))</f>
        <v>5130.9462569150501</v>
      </c>
      <c r="K1646">
        <f ca="1">((Earth_Data!$B$1*(1-Earth_Data!$B$2^2))/SQRT(1-Earth_Data!$B$2^2*SIN(RADIANS(User_Model_Calcs!B1646))^2))*SIN(RADIANS(User_Model_Calcs!B1646))</f>
        <v>-3775.9723162549594</v>
      </c>
      <c r="L1646">
        <f t="shared" ca="1" si="252"/>
        <v>-36.350141023344918</v>
      </c>
      <c r="M1646">
        <f t="shared" ca="1" si="253"/>
        <v>6370.602516597186</v>
      </c>
      <c r="N1646">
        <f ca="1">SQRT(User_Model_Calcs!M1646^2+Sat_Data!$B$3^2-2*User_Model_Calcs!M1646*Sat_Data!$B$3*COS(RADIANS(L1646))*COS(RADIANS(I1646)))</f>
        <v>38140.050255810478</v>
      </c>
      <c r="O1646">
        <f ca="1">DEGREES(ACOS(((Earth_Data!$B$1+Sat_Data!$B$2)/User_Model_Calcs!N1646)*SQRT(1-COS(RADIANS(User_Model_Calcs!I1646))^2*COS(RADIANS(User_Model_Calcs!B1646))^2)))</f>
        <v>35.393580050806023</v>
      </c>
      <c r="P1646">
        <f t="shared" ca="1" si="250"/>
        <v>47.260860318375528</v>
      </c>
    </row>
    <row r="1647" spans="1:16" x14ac:dyDescent="0.25">
      <c r="A1647" s="5">
        <f t="shared" ca="1" si="248"/>
        <v>142.33853575483229</v>
      </c>
      <c r="B1647">
        <f t="shared" ca="1" si="249"/>
        <v>-33.671662666548229</v>
      </c>
      <c r="C1647" s="6">
        <v>20135.9375</v>
      </c>
      <c r="D1647">
        <f t="shared" ca="1" si="254"/>
        <v>3</v>
      </c>
      <c r="E1647" s="1">
        <v>0.65</v>
      </c>
      <c r="F1647">
        <v>19.899999999999999</v>
      </c>
      <c r="G1647">
        <f t="shared" ca="1" si="251"/>
        <v>54.048620189015942</v>
      </c>
      <c r="H1647">
        <f t="shared" ca="1" si="255"/>
        <v>20.532173071278816</v>
      </c>
      <c r="I1647">
        <f ca="1">User_Model_Calcs!A1647-Sat_Data!$B$5</f>
        <v>32.338535754832293</v>
      </c>
      <c r="J1647">
        <f ca="1">(Earth_Data!$B$1/SQRT(1-Earth_Data!$B$2^2*SIN(RADIANS(User_Model_Calcs!B1647))^2))*COS(RADIANS(User_Model_Calcs!B1647))</f>
        <v>5313.5395613860946</v>
      </c>
      <c r="K1647">
        <f ca="1">((Earth_Data!$B$1*(1-Earth_Data!$B$2^2))/SQRT(1-Earth_Data!$B$2^2*SIN(RADIANS(User_Model_Calcs!B1647))^2))*SIN(RADIANS(User_Model_Calcs!B1647))</f>
        <v>-3516.1969246608592</v>
      </c>
      <c r="L1647">
        <f t="shared" ca="1" si="252"/>
        <v>-33.494314634518098</v>
      </c>
      <c r="M1647">
        <f t="shared" ca="1" si="253"/>
        <v>6371.6044669619605</v>
      </c>
      <c r="N1647">
        <f ca="1">SQRT(User_Model_Calcs!M1647^2+Sat_Data!$B$3^2-2*User_Model_Calcs!M1647*Sat_Data!$B$3*COS(RADIANS(L1647))*COS(RADIANS(I1647)))</f>
        <v>37945.050397968203</v>
      </c>
      <c r="O1647">
        <f ca="1">DEGREES(ACOS(((Earth_Data!$B$1+Sat_Data!$B$2)/User_Model_Calcs!N1647)*SQRT(1-COS(RADIANS(User_Model_Calcs!I1647))^2*COS(RADIANS(User_Model_Calcs!B1647))^2)))</f>
        <v>37.805139991363717</v>
      </c>
      <c r="P1647">
        <f t="shared" ca="1" si="250"/>
        <v>48.790669255953837</v>
      </c>
    </row>
    <row r="1648" spans="1:16" x14ac:dyDescent="0.25">
      <c r="A1648" s="5">
        <f t="shared" ca="1" si="248"/>
        <v>144.78039741536494</v>
      </c>
      <c r="B1648">
        <f t="shared" ca="1" si="249"/>
        <v>-35.916829669130685</v>
      </c>
      <c r="C1648" s="6">
        <v>20135.9375</v>
      </c>
      <c r="D1648">
        <f t="shared" ca="1" si="254"/>
        <v>1.2</v>
      </c>
      <c r="E1648" s="1">
        <v>0.65</v>
      </c>
      <c r="F1648">
        <v>19.899999999999999</v>
      </c>
      <c r="G1648">
        <f t="shared" ca="1" si="251"/>
        <v>46.089820015575185</v>
      </c>
      <c r="H1648">
        <f t="shared" ca="1" si="255"/>
        <v>15.73327080554267</v>
      </c>
      <c r="I1648">
        <f ca="1">User_Model_Calcs!A1648-Sat_Data!$B$5</f>
        <v>34.780397415364945</v>
      </c>
      <c r="J1648">
        <f ca="1">(Earth_Data!$B$1/SQRT(1-Earth_Data!$B$2^2*SIN(RADIANS(User_Model_Calcs!B1648))^2))*COS(RADIANS(User_Model_Calcs!B1648))</f>
        <v>5171.4202439843393</v>
      </c>
      <c r="K1648">
        <f ca="1">((Earth_Data!$B$1*(1-Earth_Data!$B$2^2))/SQRT(1-Earth_Data!$B$2^2*SIN(RADIANS(User_Model_Calcs!B1648))^2))*SIN(RADIANS(User_Model_Calcs!B1648))</f>
        <v>-3720.723121647316</v>
      </c>
      <c r="L1648">
        <f t="shared" ca="1" si="252"/>
        <v>-35.734185267165564</v>
      </c>
      <c r="M1648">
        <f t="shared" ca="1" si="253"/>
        <v>6370.821602262301</v>
      </c>
      <c r="N1648">
        <f ca="1">SQRT(User_Model_Calcs!M1648^2+Sat_Data!$B$3^2-2*User_Model_Calcs!M1648*Sat_Data!$B$3*COS(RADIANS(L1648))*COS(RADIANS(I1648)))</f>
        <v>38212.776054258007</v>
      </c>
      <c r="O1648">
        <f ca="1">DEGREES(ACOS(((Earth_Data!$B$1+Sat_Data!$B$2)/User_Model_Calcs!N1648)*SQRT(1-COS(RADIANS(User_Model_Calcs!I1648))^2*COS(RADIANS(User_Model_Calcs!B1648))^2)))</f>
        <v>34.523723454930249</v>
      </c>
      <c r="P1648">
        <f t="shared" ca="1" si="250"/>
        <v>49.814291677276472</v>
      </c>
    </row>
    <row r="1649" spans="1:16" x14ac:dyDescent="0.25">
      <c r="A1649" s="5">
        <f t="shared" ca="1" si="248"/>
        <v>140.80550757377003</v>
      </c>
      <c r="B1649">
        <f t="shared" ca="1" si="249"/>
        <v>-35.338521218415771</v>
      </c>
      <c r="C1649" s="6">
        <v>20135.9375</v>
      </c>
      <c r="D1649">
        <f t="shared" ca="1" si="254"/>
        <v>1.2</v>
      </c>
      <c r="E1649" s="1">
        <v>0.65</v>
      </c>
      <c r="F1649">
        <v>19.899999999999999</v>
      </c>
      <c r="G1649">
        <f t="shared" ca="1" si="251"/>
        <v>46.089820015575185</v>
      </c>
      <c r="H1649">
        <f t="shared" ca="1" si="255"/>
        <v>21.015658291865094</v>
      </c>
      <c r="I1649">
        <f ca="1">User_Model_Calcs!A1649-Sat_Data!$B$5</f>
        <v>30.805507573770029</v>
      </c>
      <c r="J1649">
        <f ca="1">(Earth_Data!$B$1/SQRT(1-Earth_Data!$B$2^2*SIN(RADIANS(User_Model_Calcs!B1649))^2))*COS(RADIANS(User_Model_Calcs!B1649))</f>
        <v>5208.796957525833</v>
      </c>
      <c r="K1649">
        <f ca="1">((Earth_Data!$B$1*(1-Earth_Data!$B$2^2))/SQRT(1-Earth_Data!$B$2^2*SIN(RADIANS(User_Model_Calcs!B1649))^2))*SIN(RADIANS(User_Model_Calcs!B1649))</f>
        <v>-3668.569131059648</v>
      </c>
      <c r="L1649">
        <f t="shared" ca="1" si="252"/>
        <v>-35.15713539634968</v>
      </c>
      <c r="M1649">
        <f t="shared" ca="1" si="253"/>
        <v>6371.0254444707816</v>
      </c>
      <c r="N1649">
        <f ca="1">SQRT(User_Model_Calcs!M1649^2+Sat_Data!$B$3^2-2*User_Model_Calcs!M1649*Sat_Data!$B$3*COS(RADIANS(L1649))*COS(RADIANS(I1649)))</f>
        <v>37962.206324550076</v>
      </c>
      <c r="O1649">
        <f ca="1">DEGREES(ACOS(((Earth_Data!$B$1+Sat_Data!$B$2)/User_Model_Calcs!N1649)*SQRT(1-COS(RADIANS(User_Model_Calcs!I1649))^2*COS(RADIANS(User_Model_Calcs!B1649))^2)))</f>
        <v>37.58257608368897</v>
      </c>
      <c r="P1649">
        <f t="shared" ca="1" si="250"/>
        <v>45.870290310713735</v>
      </c>
    </row>
    <row r="1650" spans="1:16" x14ac:dyDescent="0.25">
      <c r="A1650" s="5">
        <f t="shared" ca="1" si="248"/>
        <v>143.66992799902749</v>
      </c>
      <c r="B1650">
        <f t="shared" ca="1" si="249"/>
        <v>-34.70346108695486</v>
      </c>
      <c r="C1650" s="6">
        <v>20135.9375</v>
      </c>
      <c r="D1650">
        <f t="shared" ca="1" si="254"/>
        <v>3</v>
      </c>
      <c r="E1650" s="1">
        <v>0.65</v>
      </c>
      <c r="F1650">
        <v>19.899999999999999</v>
      </c>
      <c r="G1650">
        <f t="shared" ca="1" si="251"/>
        <v>54.048620189015942</v>
      </c>
      <c r="H1650">
        <f t="shared" ca="1" si="255"/>
        <v>17.798403894046412</v>
      </c>
      <c r="I1650">
        <f ca="1">User_Model_Calcs!A1650-Sat_Data!$B$5</f>
        <v>33.669927999027493</v>
      </c>
      <c r="J1650">
        <f ca="1">(Earth_Data!$B$1/SQRT(1-Earth_Data!$B$2^2*SIN(RADIANS(User_Model_Calcs!B1650))^2))*COS(RADIANS(User_Model_Calcs!B1650))</f>
        <v>5249.2287725268498</v>
      </c>
      <c r="K1650">
        <f ca="1">((Earth_Data!$B$1*(1-Earth_Data!$B$2^2))/SQRT(1-Earth_Data!$B$2^2*SIN(RADIANS(User_Model_Calcs!B1650))^2))*SIN(RADIANS(User_Model_Calcs!B1650))</f>
        <v>-3610.8715284613704</v>
      </c>
      <c r="L1650">
        <f t="shared" ca="1" si="252"/>
        <v>-34.523542197196022</v>
      </c>
      <c r="M1650">
        <f t="shared" ca="1" si="253"/>
        <v>6371.2475937901436</v>
      </c>
      <c r="N1650">
        <f ca="1">SQRT(User_Model_Calcs!M1650^2+Sat_Data!$B$3^2-2*User_Model_Calcs!M1650*Sat_Data!$B$3*COS(RADIANS(L1650))*COS(RADIANS(I1650)))</f>
        <v>38078.959177058976</v>
      </c>
      <c r="O1650">
        <f ca="1">DEGREES(ACOS(((Earth_Data!$B$1+Sat_Data!$B$2)/User_Model_Calcs!N1650)*SQRT(1-COS(RADIANS(User_Model_Calcs!I1650))^2*COS(RADIANS(User_Model_Calcs!B1650))^2)))</f>
        <v>36.143942259950379</v>
      </c>
      <c r="P1650">
        <f t="shared" ca="1" si="250"/>
        <v>49.481325980461918</v>
      </c>
    </row>
    <row r="1651" spans="1:16" x14ac:dyDescent="0.25">
      <c r="A1651" s="5">
        <f t="shared" ca="1" si="248"/>
        <v>141.1557562803859</v>
      </c>
      <c r="B1651">
        <f t="shared" ca="1" si="249"/>
        <v>-36.256235304197247</v>
      </c>
      <c r="C1651" s="6">
        <v>20135.9375</v>
      </c>
      <c r="D1651">
        <f t="shared" ca="1" si="254"/>
        <v>1.2</v>
      </c>
      <c r="E1651" s="1">
        <v>0.65</v>
      </c>
      <c r="F1651">
        <v>19.899999999999999</v>
      </c>
      <c r="G1651">
        <f t="shared" ca="1" si="251"/>
        <v>46.089820015575185</v>
      </c>
      <c r="H1651">
        <f t="shared" ca="1" si="255"/>
        <v>19.995525788568941</v>
      </c>
      <c r="I1651">
        <f ca="1">User_Model_Calcs!A1651-Sat_Data!$B$5</f>
        <v>31.155756280385901</v>
      </c>
      <c r="J1651">
        <f ca="1">(Earth_Data!$B$1/SQRT(1-Earth_Data!$B$2^2*SIN(RADIANS(User_Model_Calcs!B1651))^2))*COS(RADIANS(User_Model_Calcs!B1651))</f>
        <v>5149.2378988488799</v>
      </c>
      <c r="K1651">
        <f ca="1">((Earth_Data!$B$1*(1-Earth_Data!$B$2^2))/SQRT(1-Earth_Data!$B$2^2*SIN(RADIANS(User_Model_Calcs!B1651))^2))*SIN(RADIANS(User_Model_Calcs!B1651))</f>
        <v>-3751.1577321322266</v>
      </c>
      <c r="L1651">
        <f t="shared" ca="1" si="252"/>
        <v>-36.072886765397868</v>
      </c>
      <c r="M1651">
        <f t="shared" ca="1" si="253"/>
        <v>6370.7013169883439</v>
      </c>
      <c r="N1651">
        <f ca="1">SQRT(User_Model_Calcs!M1651^2+Sat_Data!$B$3^2-2*User_Model_Calcs!M1651*Sat_Data!$B$3*COS(RADIANS(L1651))*COS(RADIANS(I1651)))</f>
        <v>38036.892966996173</v>
      </c>
      <c r="O1651">
        <f ca="1">DEGREES(ACOS(((Earth_Data!$B$1+Sat_Data!$B$2)/User_Model_Calcs!N1651)*SQRT(1-COS(RADIANS(User_Model_Calcs!I1651))^2*COS(RADIANS(User_Model_Calcs!B1651))^2)))</f>
        <v>36.65237943004572</v>
      </c>
      <c r="P1651">
        <f t="shared" ca="1" si="250"/>
        <v>45.630878903128504</v>
      </c>
    </row>
    <row r="1652" spans="1:16" x14ac:dyDescent="0.25">
      <c r="A1652" s="5">
        <f t="shared" ca="1" si="248"/>
        <v>144.53656959008342</v>
      </c>
      <c r="B1652">
        <f t="shared" ca="1" si="249"/>
        <v>-33.427762707643382</v>
      </c>
      <c r="C1652" s="6">
        <v>20135.9375</v>
      </c>
      <c r="D1652">
        <f t="shared" ca="1" si="254"/>
        <v>0.75</v>
      </c>
      <c r="E1652" s="1">
        <v>0.65</v>
      </c>
      <c r="F1652">
        <v>19.899999999999999</v>
      </c>
      <c r="G1652">
        <f t="shared" ca="1" si="251"/>
        <v>42.007420362456692</v>
      </c>
      <c r="H1652">
        <f t="shared" ca="1" si="255"/>
        <v>22.019967084607977</v>
      </c>
      <c r="I1652">
        <f ca="1">User_Model_Calcs!A1652-Sat_Data!$B$5</f>
        <v>34.536569590083417</v>
      </c>
      <c r="J1652">
        <f ca="1">(Earth_Data!$B$1/SQRT(1-Earth_Data!$B$2^2*SIN(RADIANS(User_Model_Calcs!B1652))^2))*COS(RADIANS(User_Model_Calcs!B1652))</f>
        <v>5328.4901163194854</v>
      </c>
      <c r="K1652">
        <f ca="1">((Earth_Data!$B$1*(1-Earth_Data!$B$2^2))/SQRT(1-Earth_Data!$B$2^2*SIN(RADIANS(User_Model_Calcs!B1652))^2))*SIN(RADIANS(User_Model_Calcs!B1652))</f>
        <v>-3493.6516267460033</v>
      </c>
      <c r="L1652">
        <f t="shared" ca="1" si="252"/>
        <v>-33.25105599943506</v>
      </c>
      <c r="M1652">
        <f t="shared" ca="1" si="253"/>
        <v>6371.6880501778678</v>
      </c>
      <c r="N1652">
        <f ca="1">SQRT(User_Model_Calcs!M1652^2+Sat_Data!$B$3^2-2*User_Model_Calcs!M1652*Sat_Data!$B$3*COS(RADIANS(L1652))*COS(RADIANS(I1652)))</f>
        <v>38056.021662983716</v>
      </c>
      <c r="O1652">
        <f ca="1">DEGREES(ACOS(((Earth_Data!$B$1+Sat_Data!$B$2)/User_Model_Calcs!N1652)*SQRT(1-COS(RADIANS(User_Model_Calcs!I1652))^2*COS(RADIANS(User_Model_Calcs!B1652))^2)))</f>
        <v>36.430549291089456</v>
      </c>
      <c r="P1652">
        <f t="shared" ca="1" si="250"/>
        <v>51.324544369551496</v>
      </c>
    </row>
    <row r="1653" spans="1:16" x14ac:dyDescent="0.25">
      <c r="A1653" s="5">
        <f t="shared" ca="1" si="248"/>
        <v>142.70056448314674</v>
      </c>
      <c r="B1653">
        <f t="shared" ca="1" si="249"/>
        <v>-33.479794749062975</v>
      </c>
      <c r="C1653" s="6">
        <v>20135.9375</v>
      </c>
      <c r="D1653">
        <f t="shared" ca="1" si="254"/>
        <v>1.2</v>
      </c>
      <c r="E1653" s="1">
        <v>0.65</v>
      </c>
      <c r="F1653">
        <v>19.899999999999999</v>
      </c>
      <c r="G1653">
        <f t="shared" ca="1" si="251"/>
        <v>46.089820015575185</v>
      </c>
      <c r="H1653">
        <f t="shared" ca="1" si="255"/>
        <v>17.192621560271373</v>
      </c>
      <c r="I1653">
        <f ca="1">User_Model_Calcs!A1653-Sat_Data!$B$5</f>
        <v>32.700564483146735</v>
      </c>
      <c r="J1653">
        <f ca="1">(Earth_Data!$B$1/SQRT(1-Earth_Data!$B$2^2*SIN(RADIANS(User_Model_Calcs!B1653))^2))*COS(RADIANS(User_Model_Calcs!B1653))</f>
        <v>5325.3087662534781</v>
      </c>
      <c r="K1653">
        <f ca="1">((Earth_Data!$B$1*(1-Earth_Data!$B$2^2))/SQRT(1-Earth_Data!$B$2^2*SIN(RADIANS(User_Model_Calcs!B1653))^2))*SIN(RADIANS(User_Model_Calcs!B1653))</f>
        <v>-3498.4665573118978</v>
      </c>
      <c r="L1653">
        <f t="shared" ca="1" si="252"/>
        <v>-33.302950152876335</v>
      </c>
      <c r="M1653">
        <f t="shared" ca="1" si="253"/>
        <v>6371.6702448075503</v>
      </c>
      <c r="N1653">
        <f ca="1">SQRT(User_Model_Calcs!M1653^2+Sat_Data!$B$3^2-2*User_Model_Calcs!M1653*Sat_Data!$B$3*COS(RADIANS(L1653))*COS(RADIANS(I1653)))</f>
        <v>37954.111142868569</v>
      </c>
      <c r="O1653">
        <f ca="1">DEGREES(ACOS(((Earth_Data!$B$1+Sat_Data!$B$2)/User_Model_Calcs!N1653)*SQRT(1-COS(RADIANS(User_Model_Calcs!I1653))^2*COS(RADIANS(User_Model_Calcs!B1653))^2)))</f>
        <v>37.692605200686451</v>
      </c>
      <c r="P1653">
        <f t="shared" ca="1" si="250"/>
        <v>49.329065658094137</v>
      </c>
    </row>
    <row r="1654" spans="1:16" x14ac:dyDescent="0.25">
      <c r="A1654" s="5">
        <f t="shared" ca="1" si="248"/>
        <v>143.23495491440715</v>
      </c>
      <c r="B1654">
        <f t="shared" ca="1" si="249"/>
        <v>-33.68721661499076</v>
      </c>
      <c r="C1654" s="6">
        <v>20135.9375</v>
      </c>
      <c r="D1654">
        <f t="shared" ca="1" si="254"/>
        <v>0.75</v>
      </c>
      <c r="E1654" s="1">
        <v>0.65</v>
      </c>
      <c r="F1654">
        <v>19.899999999999999</v>
      </c>
      <c r="G1654">
        <f t="shared" ca="1" si="251"/>
        <v>42.007420362456692</v>
      </c>
      <c r="H1654">
        <f t="shared" ca="1" si="255"/>
        <v>22.220706632852568</v>
      </c>
      <c r="I1654">
        <f ca="1">User_Model_Calcs!A1654-Sat_Data!$B$5</f>
        <v>33.234954914407155</v>
      </c>
      <c r="J1654">
        <f ca="1">(Earth_Data!$B$1/SQRT(1-Earth_Data!$B$2^2*SIN(RADIANS(User_Model_Calcs!B1654))^2))*COS(RADIANS(User_Model_Calcs!B1654))</f>
        <v>5312.5828633772171</v>
      </c>
      <c r="K1654">
        <f ca="1">((Earth_Data!$B$1*(1-Earth_Data!$B$2^2))/SQRT(1-Earth_Data!$B$2^2*SIN(RADIANS(User_Model_Calcs!B1654))^2))*SIN(RADIANS(User_Model_Calcs!B1654))</f>
        <v>-3517.632548577682</v>
      </c>
      <c r="L1654">
        <f t="shared" ca="1" si="252"/>
        <v>-33.509828118389805</v>
      </c>
      <c r="M1654">
        <f t="shared" ca="1" si="253"/>
        <v>6371.5991263624228</v>
      </c>
      <c r="N1654">
        <f ca="1">SQRT(User_Model_Calcs!M1654^2+Sat_Data!$B$3^2-2*User_Model_Calcs!M1654*Sat_Data!$B$3*COS(RADIANS(L1654))*COS(RADIANS(I1654)))</f>
        <v>37995.927101184861</v>
      </c>
      <c r="O1654">
        <f ca="1">DEGREES(ACOS(((Earth_Data!$B$1+Sat_Data!$B$2)/User_Model_Calcs!N1654)*SQRT(1-COS(RADIANS(User_Model_Calcs!I1654))^2*COS(RADIANS(User_Model_Calcs!B1654))^2)))</f>
        <v>37.17070080604541</v>
      </c>
      <c r="P1654">
        <f t="shared" ca="1" si="250"/>
        <v>49.752755759628215</v>
      </c>
    </row>
    <row r="1655" spans="1:16" x14ac:dyDescent="0.25">
      <c r="A1655" s="5">
        <f t="shared" ca="1" si="248"/>
        <v>144.43807604468469</v>
      </c>
      <c r="B1655">
        <f t="shared" ca="1" si="249"/>
        <v>-32.862849398530621</v>
      </c>
      <c r="C1655" s="6">
        <v>20135.9375</v>
      </c>
      <c r="D1655">
        <f t="shared" ca="1" si="254"/>
        <v>3</v>
      </c>
      <c r="E1655" s="1">
        <v>0.65</v>
      </c>
      <c r="F1655">
        <v>19.899999999999999</v>
      </c>
      <c r="G1655">
        <f t="shared" ca="1" si="251"/>
        <v>54.048620189015942</v>
      </c>
      <c r="H1655">
        <f t="shared" ca="1" si="255"/>
        <v>17.687433816145418</v>
      </c>
      <c r="I1655">
        <f ca="1">User_Model_Calcs!A1655-Sat_Data!$B$5</f>
        <v>34.438076044684692</v>
      </c>
      <c r="J1655">
        <f ca="1">(Earth_Data!$B$1/SQRT(1-Earth_Data!$B$2^2*SIN(RADIANS(User_Model_Calcs!B1655))^2))*COS(RADIANS(User_Model_Calcs!B1655))</f>
        <v>5362.7463408303192</v>
      </c>
      <c r="K1655">
        <f ca="1">((Earth_Data!$B$1*(1-Earth_Data!$B$2^2))/SQRT(1-Earth_Data!$B$2^2*SIN(RADIANS(User_Model_Calcs!B1655))^2))*SIN(RADIANS(User_Model_Calcs!B1655))</f>
        <v>-3441.1934122132516</v>
      </c>
      <c r="L1655">
        <f t="shared" ca="1" si="252"/>
        <v>-32.687677015827035</v>
      </c>
      <c r="M1655">
        <f t="shared" ca="1" si="253"/>
        <v>6371.8804458612422</v>
      </c>
      <c r="N1655">
        <f ca="1">SQRT(User_Model_Calcs!M1655^2+Sat_Data!$B$3^2-2*User_Model_Calcs!M1655*Sat_Data!$B$3*COS(RADIANS(L1655))*COS(RADIANS(I1655)))</f>
        <v>38018.987205955302</v>
      </c>
      <c r="O1655">
        <f ca="1">DEGREES(ACOS(((Earth_Data!$B$1+Sat_Data!$B$2)/User_Model_Calcs!N1655)*SQRT(1-COS(RADIANS(User_Model_Calcs!I1655))^2*COS(RADIANS(User_Model_Calcs!B1655))^2)))</f>
        <v>36.889021490021342</v>
      </c>
      <c r="P1655">
        <f t="shared" ca="1" si="250"/>
        <v>51.64323451938607</v>
      </c>
    </row>
    <row r="1656" spans="1:16" x14ac:dyDescent="0.25">
      <c r="A1656" s="5">
        <f t="shared" ca="1" si="248"/>
        <v>142.18248946289143</v>
      </c>
      <c r="B1656">
        <f t="shared" ca="1" si="249"/>
        <v>-32.184615679009305</v>
      </c>
      <c r="C1656" s="6">
        <v>20135.9375</v>
      </c>
      <c r="D1656">
        <f t="shared" ca="1" si="254"/>
        <v>1.2</v>
      </c>
      <c r="E1656" s="1">
        <v>0.65</v>
      </c>
      <c r="F1656">
        <v>19.899999999999999</v>
      </c>
      <c r="G1656">
        <f t="shared" ca="1" si="251"/>
        <v>46.089820015575185</v>
      </c>
      <c r="H1656">
        <f t="shared" ca="1" si="255"/>
        <v>23.740316307878651</v>
      </c>
      <c r="I1656">
        <f ca="1">User_Model_Calcs!A1656-Sat_Data!$B$5</f>
        <v>32.182489462891425</v>
      </c>
      <c r="J1656">
        <f ca="1">(Earth_Data!$B$1/SQRT(1-Earth_Data!$B$2^2*SIN(RADIANS(User_Model_Calcs!B1656))^2))*COS(RADIANS(User_Model_Calcs!B1656))</f>
        <v>5403.1845408163681</v>
      </c>
      <c r="K1656">
        <f ca="1">((Earth_Data!$B$1*(1-Earth_Data!$B$2^2))/SQRT(1-Earth_Data!$B$2^2*SIN(RADIANS(User_Model_Calcs!B1656))^2))*SIN(RADIANS(User_Model_Calcs!B1656))</f>
        <v>-3377.7761504843534</v>
      </c>
      <c r="L1656">
        <f t="shared" ca="1" si="252"/>
        <v>-32.011374953187946</v>
      </c>
      <c r="M1656">
        <f t="shared" ca="1" si="253"/>
        <v>6372.1091410064446</v>
      </c>
      <c r="N1656">
        <f ca="1">SQRT(User_Model_Calcs!M1656^2+Sat_Data!$B$3^2-2*User_Model_Calcs!M1656*Sat_Data!$B$3*COS(RADIANS(L1656))*COS(RADIANS(I1656)))</f>
        <v>37852.130344105863</v>
      </c>
      <c r="O1656">
        <f ca="1">DEGREES(ACOS(((Earth_Data!$B$1+Sat_Data!$B$2)/User_Model_Calcs!N1656)*SQRT(1-COS(RADIANS(User_Model_Calcs!I1656))^2*COS(RADIANS(User_Model_Calcs!B1656))^2)))</f>
        <v>38.98769772923238</v>
      </c>
      <c r="P1656">
        <f t="shared" ca="1" si="250"/>
        <v>49.755227077040651</v>
      </c>
    </row>
    <row r="1657" spans="1:16" x14ac:dyDescent="0.25">
      <c r="A1657" s="5">
        <f t="shared" ca="1" si="248"/>
        <v>141.93797028137172</v>
      </c>
      <c r="B1657">
        <f t="shared" ca="1" si="249"/>
        <v>-34.123468708482001</v>
      </c>
      <c r="C1657" s="6">
        <v>20135.9375</v>
      </c>
      <c r="D1657">
        <f t="shared" ca="1" si="254"/>
        <v>3</v>
      </c>
      <c r="E1657" s="1">
        <v>0.65</v>
      </c>
      <c r="F1657">
        <v>19.899999999999999</v>
      </c>
      <c r="G1657">
        <f t="shared" ca="1" si="251"/>
        <v>54.048620189015942</v>
      </c>
      <c r="H1657">
        <f t="shared" ca="1" si="255"/>
        <v>16.218400160656561</v>
      </c>
      <c r="I1657">
        <f ca="1">User_Model_Calcs!A1657-Sat_Data!$B$5</f>
        <v>31.937970281371719</v>
      </c>
      <c r="J1657">
        <f ca="1">(Earth_Data!$B$1/SQRT(1-Earth_Data!$B$2^2*SIN(RADIANS(User_Model_Calcs!B1657))^2))*COS(RADIANS(User_Model_Calcs!B1657))</f>
        <v>5285.5902317020755</v>
      </c>
      <c r="K1657">
        <f ca="1">((Earth_Data!$B$1*(1-Earth_Data!$B$2^2))/SQRT(1-Earth_Data!$B$2^2*SIN(RADIANS(User_Model_Calcs!B1657))^2))*SIN(RADIANS(User_Model_Calcs!B1657))</f>
        <v>-3557.7937283020269</v>
      </c>
      <c r="L1657">
        <f t="shared" ca="1" si="252"/>
        <v>-33.944966536982641</v>
      </c>
      <c r="M1657">
        <f t="shared" ca="1" si="253"/>
        <v>6371.4488392052272</v>
      </c>
      <c r="N1657">
        <f ca="1">SQRT(User_Model_Calcs!M1657^2+Sat_Data!$B$3^2-2*User_Model_Calcs!M1657*Sat_Data!$B$3*COS(RADIANS(L1657))*COS(RADIANS(I1657)))</f>
        <v>37949.421063962072</v>
      </c>
      <c r="O1657">
        <f ca="1">DEGREES(ACOS(((Earth_Data!$B$1+Sat_Data!$B$2)/User_Model_Calcs!N1657)*SQRT(1-COS(RADIANS(User_Model_Calcs!I1657))^2*COS(RADIANS(User_Model_Calcs!B1657))^2)))</f>
        <v>37.748250236395798</v>
      </c>
      <c r="P1657">
        <f t="shared" ca="1" si="250"/>
        <v>48.01534671153199</v>
      </c>
    </row>
    <row r="1658" spans="1:16" x14ac:dyDescent="0.25">
      <c r="A1658" s="5">
        <f t="shared" ca="1" si="248"/>
        <v>140.21854625206694</v>
      </c>
      <c r="B1658">
        <f t="shared" ca="1" si="249"/>
        <v>-36.142439161260306</v>
      </c>
      <c r="C1658" s="6">
        <v>20135.9375</v>
      </c>
      <c r="D1658">
        <f t="shared" ca="1" si="254"/>
        <v>1.2</v>
      </c>
      <c r="E1658" s="1">
        <v>0.65</v>
      </c>
      <c r="F1658">
        <v>19.899999999999999</v>
      </c>
      <c r="G1658">
        <f t="shared" ca="1" si="251"/>
        <v>46.089820015575185</v>
      </c>
      <c r="H1658">
        <f t="shared" ca="1" si="255"/>
        <v>16.240465918070736</v>
      </c>
      <c r="I1658">
        <f ca="1">User_Model_Calcs!A1658-Sat_Data!$B$5</f>
        <v>30.218546252066943</v>
      </c>
      <c r="J1658">
        <f ca="1">(Earth_Data!$B$1/SQRT(1-Earth_Data!$B$2^2*SIN(RADIANS(User_Model_Calcs!B1658))^2))*COS(RADIANS(User_Model_Calcs!B1658))</f>
        <v>5156.6954357680816</v>
      </c>
      <c r="K1658">
        <f ca="1">((Earth_Data!$B$1*(1-Earth_Data!$B$2^2))/SQRT(1-Earth_Data!$B$2^2*SIN(RADIANS(User_Model_Calcs!B1658))^2))*SIN(RADIANS(User_Model_Calcs!B1658))</f>
        <v>-3740.968052834809</v>
      </c>
      <c r="L1658">
        <f t="shared" ca="1" si="252"/>
        <v>-35.959323851866934</v>
      </c>
      <c r="M1658">
        <f t="shared" ca="1" si="253"/>
        <v>6370.7416985467262</v>
      </c>
      <c r="N1658">
        <f ca="1">SQRT(User_Model_Calcs!M1658^2+Sat_Data!$B$3^2-2*User_Model_Calcs!M1658*Sat_Data!$B$3*COS(RADIANS(L1658))*COS(RADIANS(I1658)))</f>
        <v>37982.067289441264</v>
      </c>
      <c r="O1658">
        <f ca="1">DEGREES(ACOS(((Earth_Data!$B$1+Sat_Data!$B$2)/User_Model_Calcs!N1658)*SQRT(1-COS(RADIANS(User_Model_Calcs!I1658))^2*COS(RADIANS(User_Model_Calcs!B1658))^2)))</f>
        <v>37.331197610200057</v>
      </c>
      <c r="P1658">
        <f t="shared" ca="1" si="250"/>
        <v>44.640887342655446</v>
      </c>
    </row>
    <row r="1659" spans="1:16" x14ac:dyDescent="0.25">
      <c r="A1659" s="5">
        <f t="shared" ca="1" si="248"/>
        <v>141.75630402539821</v>
      </c>
      <c r="B1659">
        <f t="shared" ca="1" si="249"/>
        <v>-34.593338299063973</v>
      </c>
      <c r="C1659" s="6">
        <v>20135.9375</v>
      </c>
      <c r="D1659">
        <f t="shared" ca="1" si="254"/>
        <v>3</v>
      </c>
      <c r="E1659" s="1">
        <v>0.65</v>
      </c>
      <c r="F1659">
        <v>19.899999999999999</v>
      </c>
      <c r="G1659">
        <f t="shared" ca="1" si="251"/>
        <v>54.048620189015942</v>
      </c>
      <c r="H1659">
        <f t="shared" ca="1" si="255"/>
        <v>22.657562268072606</v>
      </c>
      <c r="I1659">
        <f ca="1">User_Model_Calcs!A1659-Sat_Data!$B$5</f>
        <v>31.756304025398208</v>
      </c>
      <c r="J1659">
        <f ca="1">(Earth_Data!$B$1/SQRT(1-Earth_Data!$B$2^2*SIN(RADIANS(User_Model_Calcs!B1659))^2))*COS(RADIANS(User_Model_Calcs!B1659))</f>
        <v>5256.1742600716998</v>
      </c>
      <c r="K1659">
        <f ca="1">((Earth_Data!$B$1*(1-Earth_Data!$B$2^2))/SQRT(1-Earth_Data!$B$2^2*SIN(RADIANS(User_Model_Calcs!B1659))^2))*SIN(RADIANS(User_Model_Calcs!B1659))</f>
        <v>-3600.8216444598461</v>
      </c>
      <c r="L1659">
        <f t="shared" ca="1" si="252"/>
        <v>-34.413682767035631</v>
      </c>
      <c r="M1659">
        <f t="shared" ca="1" si="253"/>
        <v>6371.2859273031208</v>
      </c>
      <c r="N1659">
        <f ca="1">SQRT(User_Model_Calcs!M1659^2+Sat_Data!$B$3^2-2*User_Model_Calcs!M1659*Sat_Data!$B$3*COS(RADIANS(L1659))*COS(RADIANS(I1659)))</f>
        <v>37967.354595793338</v>
      </c>
      <c r="O1659">
        <f ca="1">DEGREES(ACOS(((Earth_Data!$B$1+Sat_Data!$B$2)/User_Model_Calcs!N1659)*SQRT(1-COS(RADIANS(User_Model_Calcs!I1659))^2*COS(RADIANS(User_Model_Calcs!B1659))^2)))</f>
        <v>37.521893498605671</v>
      </c>
      <c r="P1659">
        <f t="shared" ca="1" si="250"/>
        <v>47.471550547245002</v>
      </c>
    </row>
    <row r="1660" spans="1:16" x14ac:dyDescent="0.25">
      <c r="A1660" s="5">
        <f t="shared" ca="1" si="248"/>
        <v>141.41468810324471</v>
      </c>
      <c r="B1660">
        <f t="shared" ca="1" si="249"/>
        <v>-36.115838519213206</v>
      </c>
      <c r="C1660" s="6">
        <v>20135.9375</v>
      </c>
      <c r="D1660">
        <f t="shared" ca="1" si="254"/>
        <v>0.75</v>
      </c>
      <c r="E1660" s="1">
        <v>0.65</v>
      </c>
      <c r="F1660">
        <v>19.899999999999999</v>
      </c>
      <c r="G1660">
        <f t="shared" ca="1" si="251"/>
        <v>42.007420362456692</v>
      </c>
      <c r="H1660">
        <f t="shared" ca="1" si="255"/>
        <v>14.398196735608433</v>
      </c>
      <c r="I1660">
        <f ca="1">User_Model_Calcs!A1660-Sat_Data!$B$5</f>
        <v>31.414688103244714</v>
      </c>
      <c r="J1660">
        <f ca="1">(Earth_Data!$B$1/SQRT(1-Earth_Data!$B$2^2*SIN(RADIANS(User_Model_Calcs!B1660))^2))*COS(RADIANS(User_Model_Calcs!B1660))</f>
        <v>5158.4357472405472</v>
      </c>
      <c r="K1660">
        <f ca="1">((Earth_Data!$B$1*(1-Earth_Data!$B$2^2))/SQRT(1-Earth_Data!$B$2^2*SIN(RADIANS(User_Model_Calcs!B1660))^2))*SIN(RADIANS(User_Model_Calcs!B1660))</f>
        <v>-3738.5840378420849</v>
      </c>
      <c r="L1660">
        <f t="shared" ca="1" si="252"/>
        <v>-35.932778144310937</v>
      </c>
      <c r="M1660">
        <f t="shared" ca="1" si="253"/>
        <v>6370.7511304725103</v>
      </c>
      <c r="N1660">
        <f ca="1">SQRT(User_Model_Calcs!M1660^2+Sat_Data!$B$3^2-2*User_Model_Calcs!M1660*Sat_Data!$B$3*COS(RADIANS(L1660))*COS(RADIANS(I1660)))</f>
        <v>38041.595244204786</v>
      </c>
      <c r="O1660">
        <f ca="1">DEGREES(ACOS(((Earth_Data!$B$1+Sat_Data!$B$2)/User_Model_Calcs!N1660)*SQRT(1-COS(RADIANS(User_Model_Calcs!I1660))^2*COS(RADIANS(User_Model_Calcs!B1660))^2)))</f>
        <v>36.595201654529831</v>
      </c>
      <c r="P1660">
        <f t="shared" ca="1" si="250"/>
        <v>46.018408567224398</v>
      </c>
    </row>
    <row r="1661" spans="1:16" x14ac:dyDescent="0.25">
      <c r="A1661" s="5">
        <f t="shared" ca="1" si="248"/>
        <v>140.45200714168047</v>
      </c>
      <c r="B1661">
        <f t="shared" ca="1" si="249"/>
        <v>-34.827153910259533</v>
      </c>
      <c r="C1661" s="6">
        <v>20135.9375</v>
      </c>
      <c r="D1661">
        <f t="shared" ca="1" si="254"/>
        <v>1.2</v>
      </c>
      <c r="E1661" s="1">
        <v>0.65</v>
      </c>
      <c r="F1661">
        <v>19.899999999999999</v>
      </c>
      <c r="G1661">
        <f t="shared" ca="1" si="251"/>
        <v>46.089820015575185</v>
      </c>
      <c r="H1661">
        <f t="shared" ca="1" si="255"/>
        <v>14.470206285468921</v>
      </c>
      <c r="I1661">
        <f ca="1">User_Model_Calcs!A1661-Sat_Data!$B$5</f>
        <v>30.452007141680468</v>
      </c>
      <c r="J1661">
        <f ca="1">(Earth_Data!$B$1/SQRT(1-Earth_Data!$B$2^2*SIN(RADIANS(User_Model_Calcs!B1661))^2))*COS(RADIANS(User_Model_Calcs!B1661))</f>
        <v>5241.4042507312288</v>
      </c>
      <c r="K1661">
        <f ca="1">((Earth_Data!$B$1*(1-Earth_Data!$B$2^2))/SQRT(1-Earth_Data!$B$2^2*SIN(RADIANS(User_Model_Calcs!B1661))^2))*SIN(RADIANS(User_Model_Calcs!B1661))</f>
        <v>-3622.1440982085896</v>
      </c>
      <c r="L1661">
        <f t="shared" ca="1" si="252"/>
        <v>-34.646942369184927</v>
      </c>
      <c r="M1661">
        <f t="shared" ca="1" si="253"/>
        <v>6371.2044691542205</v>
      </c>
      <c r="N1661">
        <f ca="1">SQRT(User_Model_Calcs!M1661^2+Sat_Data!$B$3^2-2*User_Model_Calcs!M1661*Sat_Data!$B$3*COS(RADIANS(L1661))*COS(RADIANS(I1661)))</f>
        <v>37912.798465043896</v>
      </c>
      <c r="O1661">
        <f ca="1">DEGREES(ACOS(((Earth_Data!$B$1+Sat_Data!$B$2)/User_Model_Calcs!N1661)*SQRT(1-COS(RADIANS(User_Model_Calcs!I1661))^2*COS(RADIANS(User_Model_Calcs!B1661))^2)))</f>
        <v>38.205025295126063</v>
      </c>
      <c r="P1661">
        <f t="shared" ca="1" si="250"/>
        <v>45.831167781360556</v>
      </c>
    </row>
    <row r="1662" spans="1:16" x14ac:dyDescent="0.25">
      <c r="A1662" s="5">
        <f t="shared" ca="1" si="248"/>
        <v>140.87715443669845</v>
      </c>
      <c r="B1662">
        <f t="shared" ca="1" si="249"/>
        <v>-34.703854918821328</v>
      </c>
      <c r="C1662" s="6">
        <v>20135.9375</v>
      </c>
      <c r="D1662">
        <f t="shared" ca="1" si="254"/>
        <v>3</v>
      </c>
      <c r="E1662" s="1">
        <v>0.65</v>
      </c>
      <c r="F1662">
        <v>19.899999999999999</v>
      </c>
      <c r="G1662">
        <f t="shared" ca="1" si="251"/>
        <v>54.048620189015942</v>
      </c>
      <c r="H1662">
        <f t="shared" ca="1" si="255"/>
        <v>16.553154738297241</v>
      </c>
      <c r="I1662">
        <f ca="1">User_Model_Calcs!A1662-Sat_Data!$B$5</f>
        <v>30.877154436698447</v>
      </c>
      <c r="J1662">
        <f ca="1">(Earth_Data!$B$1/SQRT(1-Earth_Data!$B$2^2*SIN(RADIANS(User_Model_Calcs!B1662))^2))*COS(RADIANS(User_Model_Calcs!B1662))</f>
        <v>5249.203898514801</v>
      </c>
      <c r="K1662">
        <f ca="1">((Earth_Data!$B$1*(1-Earth_Data!$B$2^2))/SQRT(1-Earth_Data!$B$2^2*SIN(RADIANS(User_Model_Calcs!B1662))^2))*SIN(RADIANS(User_Model_Calcs!B1662))</f>
        <v>-3610.9074461970331</v>
      </c>
      <c r="L1662">
        <f t="shared" ca="1" si="252"/>
        <v>-34.52393509196839</v>
      </c>
      <c r="M1662">
        <f t="shared" ca="1" si="253"/>
        <v>6371.2474565962484</v>
      </c>
      <c r="N1662">
        <f ca="1">SQRT(User_Model_Calcs!M1662^2+Sat_Data!$B$3^2-2*User_Model_Calcs!M1662*Sat_Data!$B$3*COS(RADIANS(L1662))*COS(RADIANS(I1662)))</f>
        <v>37927.417769658874</v>
      </c>
      <c r="O1662">
        <f ca="1">DEGREES(ACOS(((Earth_Data!$B$1+Sat_Data!$B$2)/User_Model_Calcs!N1662)*SQRT(1-COS(RADIANS(User_Model_Calcs!I1662))^2*COS(RADIANS(User_Model_Calcs!B1662))^2)))</f>
        <v>38.021534124674318</v>
      </c>
      <c r="P1662">
        <f t="shared" ca="1" si="250"/>
        <v>46.404104005886509</v>
      </c>
    </row>
    <row r="1663" spans="1:16" x14ac:dyDescent="0.25">
      <c r="A1663" s="5">
        <f t="shared" ca="1" si="248"/>
        <v>141.70404463898117</v>
      </c>
      <c r="B1663">
        <f t="shared" ca="1" si="249"/>
        <v>-35.183908994204238</v>
      </c>
      <c r="C1663" s="6">
        <v>20135.9375</v>
      </c>
      <c r="D1663">
        <f t="shared" ca="1" si="254"/>
        <v>3</v>
      </c>
      <c r="E1663" s="1">
        <v>0.65</v>
      </c>
      <c r="F1663">
        <v>19.899999999999999</v>
      </c>
      <c r="G1663">
        <f t="shared" ca="1" si="251"/>
        <v>54.048620189015942</v>
      </c>
      <c r="H1663">
        <f t="shared" ca="1" si="255"/>
        <v>23.74429441067555</v>
      </c>
      <c r="I1663">
        <f ca="1">User_Model_Calcs!A1663-Sat_Data!$B$5</f>
        <v>31.704044638981173</v>
      </c>
      <c r="J1663">
        <f ca="1">(Earth_Data!$B$1/SQRT(1-Earth_Data!$B$2^2*SIN(RADIANS(User_Model_Calcs!B1663))^2))*COS(RADIANS(User_Model_Calcs!B1663))</f>
        <v>5218.6997660589223</v>
      </c>
      <c r="K1663">
        <f ca="1">((Earth_Data!$B$1*(1-Earth_Data!$B$2^2))/SQRT(1-Earth_Data!$B$2^2*SIN(RADIANS(User_Model_Calcs!B1663))^2))*SIN(RADIANS(User_Model_Calcs!B1663))</f>
        <v>-3654.5627989195264</v>
      </c>
      <c r="L1663">
        <f t="shared" ca="1" si="252"/>
        <v>-35.002872159099418</v>
      </c>
      <c r="M1663">
        <f t="shared" ca="1" si="253"/>
        <v>6371.0796965278951</v>
      </c>
      <c r="N1663">
        <f ca="1">SQRT(User_Model_Calcs!M1663^2+Sat_Data!$B$3^2-2*User_Model_Calcs!M1663*Sat_Data!$B$3*COS(RADIANS(L1663))*COS(RADIANS(I1663)))</f>
        <v>37999.912484754743</v>
      </c>
      <c r="O1663">
        <f ca="1">DEGREES(ACOS(((Earth_Data!$B$1+Sat_Data!$B$2)/User_Model_Calcs!N1663)*SQRT(1-COS(RADIANS(User_Model_Calcs!I1663))^2*COS(RADIANS(User_Model_Calcs!B1663))^2)))</f>
        <v>37.114226624248097</v>
      </c>
      <c r="P1663">
        <f t="shared" ca="1" si="250"/>
        <v>46.991130142261525</v>
      </c>
    </row>
    <row r="1664" spans="1:16" x14ac:dyDescent="0.25">
      <c r="A1664" s="5">
        <f t="shared" ca="1" si="248"/>
        <v>143.93376037416897</v>
      </c>
      <c r="B1664">
        <f t="shared" ca="1" si="249"/>
        <v>-31.966978304379907</v>
      </c>
      <c r="C1664" s="6">
        <v>20135.9375</v>
      </c>
      <c r="D1664">
        <f t="shared" ca="1" si="254"/>
        <v>0.75</v>
      </c>
      <c r="E1664" s="1">
        <v>0.65</v>
      </c>
      <c r="F1664">
        <v>19.899999999999999</v>
      </c>
      <c r="G1664">
        <f t="shared" ca="1" si="251"/>
        <v>42.007420362456692</v>
      </c>
      <c r="H1664">
        <f t="shared" ca="1" si="255"/>
        <v>17.215843805207498</v>
      </c>
      <c r="I1664">
        <f ca="1">User_Model_Calcs!A1664-Sat_Data!$B$5</f>
        <v>33.933760374168969</v>
      </c>
      <c r="J1664">
        <f ca="1">(Earth_Data!$B$1/SQRT(1-Earth_Data!$B$2^2*SIN(RADIANS(User_Model_Calcs!B1664))^2))*COS(RADIANS(User_Model_Calcs!B1664))</f>
        <v>5416.0003573750619</v>
      </c>
      <c r="K1664">
        <f ca="1">((Earth_Data!$B$1*(1-Earth_Data!$B$2^2))/SQRT(1-Earth_Data!$B$2^2*SIN(RADIANS(User_Model_Calcs!B1664))^2))*SIN(RADIANS(User_Model_Calcs!B1664))</f>
        <v>-3357.3268045775258</v>
      </c>
      <c r="L1664">
        <f t="shared" ca="1" si="252"/>
        <v>-31.794377966762774</v>
      </c>
      <c r="M1664">
        <f t="shared" ca="1" si="253"/>
        <v>6372.1819766718481</v>
      </c>
      <c r="N1664">
        <f ca="1">SQRT(User_Model_Calcs!M1664^2+Sat_Data!$B$3^2-2*User_Model_Calcs!M1664*Sat_Data!$B$3*COS(RADIANS(L1664))*COS(RADIANS(I1664)))</f>
        <v>37940.541661686024</v>
      </c>
      <c r="O1664">
        <f ca="1">DEGREES(ACOS(((Earth_Data!$B$1+Sat_Data!$B$2)/User_Model_Calcs!N1664)*SQRT(1-COS(RADIANS(User_Model_Calcs!I1664))^2*COS(RADIANS(User_Model_Calcs!B1664))^2)))</f>
        <v>37.869644589937693</v>
      </c>
      <c r="P1664">
        <f t="shared" ca="1" si="250"/>
        <v>51.801725674872607</v>
      </c>
    </row>
    <row r="1665" spans="1:16" x14ac:dyDescent="0.25">
      <c r="A1665" s="5">
        <f t="shared" ca="1" si="248"/>
        <v>141.62375800559718</v>
      </c>
      <c r="B1665">
        <f t="shared" ca="1" si="249"/>
        <v>-33.074869578720943</v>
      </c>
      <c r="C1665" s="6">
        <v>20135.9375</v>
      </c>
      <c r="D1665">
        <f t="shared" ca="1" si="254"/>
        <v>0.75</v>
      </c>
      <c r="E1665" s="1">
        <v>0.65</v>
      </c>
      <c r="F1665">
        <v>19.899999999999999</v>
      </c>
      <c r="G1665">
        <f t="shared" ca="1" si="251"/>
        <v>42.007420362456692</v>
      </c>
      <c r="H1665">
        <f t="shared" ca="1" si="255"/>
        <v>23.039596892683445</v>
      </c>
      <c r="I1665">
        <f ca="1">User_Model_Calcs!A1665-Sat_Data!$B$5</f>
        <v>31.623758005597182</v>
      </c>
      <c r="J1665">
        <f ca="1">(Earth_Data!$B$1/SQRT(1-Earth_Data!$B$2^2*SIN(RADIANS(User_Model_Calcs!B1665))^2))*COS(RADIANS(User_Model_Calcs!B1665))</f>
        <v>5349.9504937714028</v>
      </c>
      <c r="K1665">
        <f ca="1">((Earth_Data!$B$1*(1-Earth_Data!$B$2^2))/SQRT(1-Earth_Data!$B$2^2*SIN(RADIANS(User_Model_Calcs!B1665))^2))*SIN(RADIANS(User_Model_Calcs!B1665))</f>
        <v>-3460.9207532057821</v>
      </c>
      <c r="L1665">
        <f t="shared" ca="1" si="252"/>
        <v>-32.89911335670449</v>
      </c>
      <c r="M1665">
        <f t="shared" ca="1" si="253"/>
        <v>6371.8084360545054</v>
      </c>
      <c r="N1665">
        <f ca="1">SQRT(User_Model_Calcs!M1665^2+Sat_Data!$B$3^2-2*User_Model_Calcs!M1665*Sat_Data!$B$3*COS(RADIANS(L1665))*COS(RADIANS(I1665)))</f>
        <v>37871.549828533171</v>
      </c>
      <c r="O1665">
        <f ca="1">DEGREES(ACOS(((Earth_Data!$B$1+Sat_Data!$B$2)/User_Model_Calcs!N1665)*SQRT(1-COS(RADIANS(User_Model_Calcs!I1665))^2*COS(RADIANS(User_Model_Calcs!B1665))^2)))</f>
        <v>38.735910307948849</v>
      </c>
      <c r="P1665">
        <f t="shared" ca="1" si="250"/>
        <v>48.450869829093584</v>
      </c>
    </row>
    <row r="1666" spans="1:16" x14ac:dyDescent="0.25">
      <c r="A1666" s="5">
        <f t="shared" ref="A1666:A1679" ca="1" si="256">142.56313432703+(RAND()*5-2.5)</f>
        <v>140.15054999440582</v>
      </c>
      <c r="B1666">
        <f t="shared" ref="B1666:B1679" ca="1" si="257">-34.4534087301148+(RAND()*5-2.5)</f>
        <v>-35.39657041110965</v>
      </c>
      <c r="C1666" s="6">
        <v>20135.9375</v>
      </c>
      <c r="D1666">
        <f t="shared" ca="1" si="254"/>
        <v>0.75</v>
      </c>
      <c r="E1666" s="1">
        <v>0.65</v>
      </c>
      <c r="F1666">
        <v>19.899999999999999</v>
      </c>
      <c r="G1666">
        <f t="shared" ca="1" si="251"/>
        <v>42.007420362456692</v>
      </c>
      <c r="H1666">
        <f t="shared" ca="1" si="255"/>
        <v>16.252223734399706</v>
      </c>
      <c r="I1666">
        <f ca="1">User_Model_Calcs!A1666-Sat_Data!$B$5</f>
        <v>30.150549994405822</v>
      </c>
      <c r="J1666">
        <f ca="1">(Earth_Data!$B$1/SQRT(1-Earth_Data!$B$2^2*SIN(RADIANS(User_Model_Calcs!B1666))^2))*COS(RADIANS(User_Model_Calcs!B1666))</f>
        <v>5205.0691265567029</v>
      </c>
      <c r="K1666">
        <f ca="1">((Earth_Data!$B$1*(1-Earth_Data!$B$2^2))/SQRT(1-Earth_Data!$B$2^2*SIN(RADIANS(User_Model_Calcs!B1666))^2))*SIN(RADIANS(User_Model_Calcs!B1666))</f>
        <v>-3673.8209963616191</v>
      </c>
      <c r="L1666">
        <f t="shared" ca="1" si="252"/>
        <v>-35.215054920864731</v>
      </c>
      <c r="M1666">
        <f t="shared" ca="1" si="253"/>
        <v>6371.005048306055</v>
      </c>
      <c r="N1666">
        <f ca="1">SQRT(User_Model_Calcs!M1666^2+Sat_Data!$B$3^2-2*User_Model_Calcs!M1666*Sat_Data!$B$3*COS(RADIANS(L1666))*COS(RADIANS(I1666)))</f>
        <v>37932.22823372062</v>
      </c>
      <c r="O1666">
        <f ca="1">DEGREES(ACOS(((Earth_Data!$B$1+Sat_Data!$B$2)/User_Model_Calcs!N1666)*SQRT(1-COS(RADIANS(User_Model_Calcs!I1666))^2*COS(RADIANS(User_Model_Calcs!B1666))^2)))</f>
        <v>37.95772131273813</v>
      </c>
      <c r="P1666">
        <f t="shared" ref="P1666:P1729" ca="1" si="258">DEGREES(ASIN(SIN(RADIANS(ABS(I1666)))/(SIN(ACOS(COS(RADIANS(I1666))*COS(RADIANS(B1666)))))))</f>
        <v>45.080339980116953</v>
      </c>
    </row>
    <row r="1667" spans="1:16" x14ac:dyDescent="0.25">
      <c r="A1667" s="5">
        <f t="shared" ca="1" si="256"/>
        <v>141.38775979828779</v>
      </c>
      <c r="B1667">
        <f t="shared" ca="1" si="257"/>
        <v>-34.803445348577945</v>
      </c>
      <c r="C1667" s="6">
        <v>20135.9375</v>
      </c>
      <c r="D1667">
        <f t="shared" ca="1" si="254"/>
        <v>1.2</v>
      </c>
      <c r="E1667" s="1">
        <v>0.65</v>
      </c>
      <c r="F1667">
        <v>19.899999999999999</v>
      </c>
      <c r="G1667">
        <f t="shared" ref="G1667:G1730" ca="1" si="259">20.4+20*LOG(F1667)+20*LOG(D1667)+10*LOG(E1667)</f>
        <v>46.089820015575185</v>
      </c>
      <c r="H1667">
        <f t="shared" ca="1" si="255"/>
        <v>22.769936754793882</v>
      </c>
      <c r="I1667">
        <f ca="1">User_Model_Calcs!A1667-Sat_Data!$B$5</f>
        <v>31.387759798287789</v>
      </c>
      <c r="J1667">
        <f ca="1">(Earth_Data!$B$1/SQRT(1-Earth_Data!$B$2^2*SIN(RADIANS(User_Model_Calcs!B1667))^2))*COS(RADIANS(User_Model_Calcs!B1667))</f>
        <v>5242.9058967650935</v>
      </c>
      <c r="K1667">
        <f ca="1">((Earth_Data!$B$1*(1-Earth_Data!$B$2^2))/SQRT(1-Earth_Data!$B$2^2*SIN(RADIANS(User_Model_Calcs!B1667))^2))*SIN(RADIANS(User_Model_Calcs!B1667))</f>
        <v>-3619.9847433357641</v>
      </c>
      <c r="L1667">
        <f t="shared" ref="L1667:L1730" ca="1" si="260">DEGREES(ATAN((K1667/J1667)))</f>
        <v>-34.62328964165836</v>
      </c>
      <c r="M1667">
        <f t="shared" ref="M1667:M1730" ca="1" si="261">SQRT(J1667^2+K1667^2)</f>
        <v>6371.2127404692656</v>
      </c>
      <c r="N1667">
        <f ca="1">SQRT(User_Model_Calcs!M1667^2+Sat_Data!$B$3^2-2*User_Model_Calcs!M1667*Sat_Data!$B$3*COS(RADIANS(L1667))*COS(RADIANS(I1667)))</f>
        <v>37960.262167617155</v>
      </c>
      <c r="O1667">
        <f ca="1">DEGREES(ACOS(((Earth_Data!$B$1+Sat_Data!$B$2)/User_Model_Calcs!N1667)*SQRT(1-COS(RADIANS(User_Model_Calcs!I1667))^2*COS(RADIANS(User_Model_Calcs!B1667))^2)))</f>
        <v>37.609427208312397</v>
      </c>
      <c r="P1667">
        <f t="shared" ca="1" si="258"/>
        <v>46.908379857165713</v>
      </c>
    </row>
    <row r="1668" spans="1:16" x14ac:dyDescent="0.25">
      <c r="A1668" s="5">
        <f t="shared" ca="1" si="256"/>
        <v>142.68364893440909</v>
      </c>
      <c r="B1668">
        <f t="shared" ca="1" si="257"/>
        <v>-36.869157434313209</v>
      </c>
      <c r="C1668" s="6">
        <v>20135.9375</v>
      </c>
      <c r="D1668">
        <f t="shared" ca="1" si="254"/>
        <v>1.2</v>
      </c>
      <c r="E1668" s="1">
        <v>0.65</v>
      </c>
      <c r="F1668">
        <v>19.899999999999999</v>
      </c>
      <c r="G1668">
        <f t="shared" ca="1" si="259"/>
        <v>46.089820015575185</v>
      </c>
      <c r="H1668">
        <f t="shared" ca="1" si="255"/>
        <v>16.870207448592641</v>
      </c>
      <c r="I1668">
        <f ca="1">User_Model_Calcs!A1668-Sat_Data!$B$5</f>
        <v>32.683648934409092</v>
      </c>
      <c r="J1668">
        <f ca="1">(Earth_Data!$B$1/SQRT(1-Earth_Data!$B$2^2*SIN(RADIANS(User_Model_Calcs!B1668))^2))*COS(RADIANS(User_Model_Calcs!B1668))</f>
        <v>5108.7210120980508</v>
      </c>
      <c r="K1668">
        <f ca="1">((Earth_Data!$B$1*(1-Earth_Data!$B$2^2))/SQRT(1-Earth_Data!$B$2^2*SIN(RADIANS(User_Model_Calcs!B1668))^2))*SIN(RADIANS(User_Model_Calcs!B1668))</f>
        <v>-3805.7880279694632</v>
      </c>
      <c r="L1668">
        <f t="shared" ca="1" si="260"/>
        <v>-36.684602384676552</v>
      </c>
      <c r="M1668">
        <f t="shared" ca="1" si="261"/>
        <v>6370.4829403497997</v>
      </c>
      <c r="N1668">
        <f ca="1">SQRT(User_Model_Calcs!M1668^2+Sat_Data!$B$3^2-2*User_Model_Calcs!M1668*Sat_Data!$B$3*COS(RADIANS(L1668))*COS(RADIANS(I1668)))</f>
        <v>38154.952229167604</v>
      </c>
      <c r="O1668">
        <f ca="1">DEGREES(ACOS(((Earth_Data!$B$1+Sat_Data!$B$2)/User_Model_Calcs!N1668)*SQRT(1-COS(RADIANS(User_Model_Calcs!I1668))^2*COS(RADIANS(User_Model_Calcs!B1668))^2)))</f>
        <v>35.212311119073433</v>
      </c>
      <c r="P1668">
        <f t="shared" ca="1" si="258"/>
        <v>46.91883981416305</v>
      </c>
    </row>
    <row r="1669" spans="1:16" x14ac:dyDescent="0.25">
      <c r="A1669" s="5">
        <f t="shared" ca="1" si="256"/>
        <v>143.24220538455148</v>
      </c>
      <c r="B1669">
        <f t="shared" ca="1" si="257"/>
        <v>-32.469458395722775</v>
      </c>
      <c r="C1669" s="6">
        <v>20135.9375</v>
      </c>
      <c r="D1669">
        <f t="shared" ca="1" si="254"/>
        <v>3</v>
      </c>
      <c r="E1669" s="1">
        <v>0.65</v>
      </c>
      <c r="F1669">
        <v>19.899999999999999</v>
      </c>
      <c r="G1669">
        <f t="shared" ca="1" si="259"/>
        <v>54.048620189015942</v>
      </c>
      <c r="H1669">
        <f t="shared" ca="1" si="255"/>
        <v>20.630671798106334</v>
      </c>
      <c r="I1669">
        <f ca="1">User_Model_Calcs!A1669-Sat_Data!$B$5</f>
        <v>33.242205384551482</v>
      </c>
      <c r="J1669">
        <f ca="1">(Earth_Data!$B$1/SQRT(1-Earth_Data!$B$2^2*SIN(RADIANS(User_Model_Calcs!B1669))^2))*COS(RADIANS(User_Model_Calcs!B1669))</f>
        <v>5386.2934009860091</v>
      </c>
      <c r="K1669">
        <f ca="1">((Earth_Data!$B$1*(1-Earth_Data!$B$2^2))/SQRT(1-Earth_Data!$B$2^2*SIN(RADIANS(User_Model_Calcs!B1669))^2))*SIN(RADIANS(User_Model_Calcs!B1669))</f>
        <v>-3404.4673961427061</v>
      </c>
      <c r="L1669">
        <f t="shared" ca="1" si="260"/>
        <v>-32.29539457895428</v>
      </c>
      <c r="M1669">
        <f t="shared" ca="1" si="261"/>
        <v>6372.0134065226293</v>
      </c>
      <c r="N1669">
        <f ca="1">SQRT(User_Model_Calcs!M1669^2+Sat_Data!$B$3^2-2*User_Model_Calcs!M1669*Sat_Data!$B$3*COS(RADIANS(L1669))*COS(RADIANS(I1669)))</f>
        <v>37927.933106991957</v>
      </c>
      <c r="O1669">
        <f ca="1">DEGREES(ACOS(((Earth_Data!$B$1+Sat_Data!$B$2)/User_Model_Calcs!N1669)*SQRT(1-COS(RADIANS(User_Model_Calcs!I1669))^2*COS(RADIANS(User_Model_Calcs!B1669))^2)))</f>
        <v>38.025677304480979</v>
      </c>
      <c r="P1669">
        <f t="shared" ca="1" si="258"/>
        <v>50.679942939208566</v>
      </c>
    </row>
    <row r="1670" spans="1:16" x14ac:dyDescent="0.25">
      <c r="A1670" s="5">
        <f t="shared" ca="1" si="256"/>
        <v>142.51484871462222</v>
      </c>
      <c r="B1670">
        <f t="shared" ca="1" si="257"/>
        <v>-36.082221779480285</v>
      </c>
      <c r="C1670" s="6">
        <v>20135.9375</v>
      </c>
      <c r="D1670">
        <f t="shared" ca="1" si="254"/>
        <v>3</v>
      </c>
      <c r="E1670" s="1">
        <v>0.65</v>
      </c>
      <c r="F1670">
        <v>19.899999999999999</v>
      </c>
      <c r="G1670">
        <f t="shared" ca="1" si="259"/>
        <v>54.048620189015942</v>
      </c>
      <c r="H1670">
        <f t="shared" ca="1" si="255"/>
        <v>17.36321983237999</v>
      </c>
      <c r="I1670">
        <f ca="1">User_Model_Calcs!A1670-Sat_Data!$B$5</f>
        <v>32.514848714622218</v>
      </c>
      <c r="J1670">
        <f ca="1">(Earth_Data!$B$1/SQRT(1-Earth_Data!$B$2^2*SIN(RADIANS(User_Model_Calcs!B1670))^2))*COS(RADIANS(User_Model_Calcs!B1670))</f>
        <v>5160.6334829257712</v>
      </c>
      <c r="K1670">
        <f ca="1">((Earth_Data!$B$1*(1-Earth_Data!$B$2^2))/SQRT(1-Earth_Data!$B$2^2*SIN(RADIANS(User_Model_Calcs!B1670))^2))*SIN(RADIANS(User_Model_Calcs!B1670))</f>
        <v>-3735.5700827854898</v>
      </c>
      <c r="L1670">
        <f t="shared" ca="1" si="260"/>
        <v>-35.899231053469151</v>
      </c>
      <c r="M1670">
        <f t="shared" ca="1" si="261"/>
        <v>6370.7630460170603</v>
      </c>
      <c r="N1670">
        <f ca="1">SQRT(User_Model_Calcs!M1670^2+Sat_Data!$B$3^2-2*User_Model_Calcs!M1670*Sat_Data!$B$3*COS(RADIANS(L1670))*COS(RADIANS(I1670)))</f>
        <v>38097.620001515068</v>
      </c>
      <c r="O1670">
        <f ca="1">DEGREES(ACOS(((Earth_Data!$B$1+Sat_Data!$B$2)/User_Model_Calcs!N1670)*SQRT(1-COS(RADIANS(User_Model_Calcs!I1670))^2*COS(RADIANS(User_Model_Calcs!B1670))^2)))</f>
        <v>35.910043385079319</v>
      </c>
      <c r="P1670">
        <f t="shared" ca="1" si="258"/>
        <v>47.264200747644573</v>
      </c>
    </row>
    <row r="1671" spans="1:16" x14ac:dyDescent="0.25">
      <c r="A1671" s="5">
        <f t="shared" ca="1" si="256"/>
        <v>140.75246690174203</v>
      </c>
      <c r="B1671">
        <f t="shared" ca="1" si="257"/>
        <v>-36.122309760641031</v>
      </c>
      <c r="C1671" s="6">
        <v>20135.9375</v>
      </c>
      <c r="D1671">
        <f t="shared" ca="1" si="254"/>
        <v>0.75</v>
      </c>
      <c r="E1671" s="1">
        <v>0.65</v>
      </c>
      <c r="F1671">
        <v>19.899999999999999</v>
      </c>
      <c r="G1671">
        <f t="shared" ca="1" si="259"/>
        <v>42.007420362456692</v>
      </c>
      <c r="H1671">
        <f t="shared" ca="1" si="255"/>
        <v>17.416406110828525</v>
      </c>
      <c r="I1671">
        <f ca="1">User_Model_Calcs!A1671-Sat_Data!$B$5</f>
        <v>30.752466901742025</v>
      </c>
      <c r="J1671">
        <f ca="1">(Earth_Data!$B$1/SQRT(1-Earth_Data!$B$2^2*SIN(RADIANS(User_Model_Calcs!B1671))^2))*COS(RADIANS(User_Model_Calcs!B1671))</f>
        <v>5158.0124775088398</v>
      </c>
      <c r="K1671">
        <f ca="1">((Earth_Data!$B$1*(1-Earth_Data!$B$2^2))/SQRT(1-Earth_Data!$B$2^2*SIN(RADIANS(User_Model_Calcs!B1671))^2))*SIN(RADIANS(User_Model_Calcs!B1671))</f>
        <v>-3739.1640798114813</v>
      </c>
      <c r="L1671">
        <f t="shared" ca="1" si="260"/>
        <v>-35.939236007127313</v>
      </c>
      <c r="M1671">
        <f t="shared" ca="1" si="261"/>
        <v>6370.7488361957357</v>
      </c>
      <c r="N1671">
        <f ca="1">SQRT(User_Model_Calcs!M1671^2+Sat_Data!$B$3^2-2*User_Model_Calcs!M1671*Sat_Data!$B$3*COS(RADIANS(L1671))*COS(RADIANS(I1671)))</f>
        <v>38007.865946317324</v>
      </c>
      <c r="O1671">
        <f ca="1">DEGREES(ACOS(((Earth_Data!$B$1+Sat_Data!$B$2)/User_Model_Calcs!N1671)*SQRT(1-COS(RADIANS(User_Model_Calcs!I1671))^2*COS(RADIANS(User_Model_Calcs!B1671))^2)))</f>
        <v>37.011239230769014</v>
      </c>
      <c r="P1671">
        <f t="shared" ca="1" si="258"/>
        <v>45.265305874195171</v>
      </c>
    </row>
    <row r="1672" spans="1:16" x14ac:dyDescent="0.25">
      <c r="A1672" s="5">
        <f t="shared" ca="1" si="256"/>
        <v>142.08602314076936</v>
      </c>
      <c r="B1672">
        <f t="shared" ca="1" si="257"/>
        <v>-32.681869543681422</v>
      </c>
      <c r="C1672" s="6">
        <v>20135.9375</v>
      </c>
      <c r="D1672">
        <f t="shared" ca="1" si="254"/>
        <v>1.2</v>
      </c>
      <c r="E1672" s="1">
        <v>0.65</v>
      </c>
      <c r="F1672">
        <v>19.899999999999999</v>
      </c>
      <c r="G1672">
        <f t="shared" ca="1" si="259"/>
        <v>46.089820015575185</v>
      </c>
      <c r="H1672">
        <f t="shared" ca="1" si="255"/>
        <v>21.862579466453521</v>
      </c>
      <c r="I1672">
        <f ca="1">User_Model_Calcs!A1672-Sat_Data!$B$5</f>
        <v>32.086023140769356</v>
      </c>
      <c r="J1672">
        <f ca="1">(Earth_Data!$B$1/SQRT(1-Earth_Data!$B$2^2*SIN(RADIANS(User_Model_Calcs!B1672))^2))*COS(RADIANS(User_Model_Calcs!B1672))</f>
        <v>5373.6106858512067</v>
      </c>
      <c r="K1672">
        <f ca="1">((Earth_Data!$B$1*(1-Earth_Data!$B$2^2))/SQRT(1-Earth_Data!$B$2^2*SIN(RADIANS(User_Model_Calcs!B1672))^2))*SIN(RADIANS(User_Model_Calcs!B1672))</f>
        <v>-3424.3173749704788</v>
      </c>
      <c r="L1672">
        <f t="shared" ca="1" si="260"/>
        <v>-32.507203084869815</v>
      </c>
      <c r="M1672">
        <f t="shared" ca="1" si="261"/>
        <v>6371.9417203564399</v>
      </c>
      <c r="N1672">
        <f ca="1">SQRT(User_Model_Calcs!M1672^2+Sat_Data!$B$3^2-2*User_Model_Calcs!M1672*Sat_Data!$B$3*COS(RADIANS(L1672))*COS(RADIANS(I1672)))</f>
        <v>37874.616328779906</v>
      </c>
      <c r="O1672">
        <f ca="1">DEGREES(ACOS(((Earth_Data!$B$1+Sat_Data!$B$2)/User_Model_Calcs!N1672)*SQRT(1-COS(RADIANS(User_Model_Calcs!I1672))^2*COS(RADIANS(User_Model_Calcs!B1672))^2)))</f>
        <v>38.698796198465338</v>
      </c>
      <c r="P1672">
        <f t="shared" ca="1" si="258"/>
        <v>49.263028972574588</v>
      </c>
    </row>
    <row r="1673" spans="1:16" x14ac:dyDescent="0.25">
      <c r="A1673" s="5">
        <f t="shared" ca="1" si="256"/>
        <v>144.37272346307307</v>
      </c>
      <c r="B1673">
        <f t="shared" ca="1" si="257"/>
        <v>-36.342754306971926</v>
      </c>
      <c r="C1673" s="6">
        <v>20135.9375</v>
      </c>
      <c r="D1673">
        <f t="shared" ca="1" si="254"/>
        <v>3</v>
      </c>
      <c r="E1673" s="1">
        <v>0.65</v>
      </c>
      <c r="F1673">
        <v>19.899999999999999</v>
      </c>
      <c r="G1673">
        <f t="shared" ca="1" si="259"/>
        <v>54.048620189015942</v>
      </c>
      <c r="H1673">
        <f t="shared" ca="1" si="255"/>
        <v>16.500319057913266</v>
      </c>
      <c r="I1673">
        <f ca="1">User_Model_Calcs!A1673-Sat_Data!$B$5</f>
        <v>34.372723463073072</v>
      </c>
      <c r="J1673">
        <f ca="1">(Earth_Data!$B$1/SQRT(1-Earth_Data!$B$2^2*SIN(RADIANS(User_Model_Calcs!B1673))^2))*COS(RADIANS(User_Model_Calcs!B1673))</f>
        <v>5143.5543171481222</v>
      </c>
      <c r="K1673">
        <f ca="1">((Earth_Data!$B$1*(1-Earth_Data!$B$2^2))/SQRT(1-Earth_Data!$B$2^2*SIN(RADIANS(User_Model_Calcs!B1673))^2))*SIN(RADIANS(User_Model_Calcs!B1673))</f>
        <v>-3758.8951339918153</v>
      </c>
      <c r="L1673">
        <f t="shared" ca="1" si="260"/>
        <v>-36.159230374087919</v>
      </c>
      <c r="M1673">
        <f t="shared" ca="1" si="261"/>
        <v>6370.6705802294027</v>
      </c>
      <c r="N1673">
        <f ca="1">SQRT(User_Model_Calcs!M1673^2+Sat_Data!$B$3^2-2*User_Model_Calcs!M1673*Sat_Data!$B$3*COS(RADIANS(L1673))*COS(RADIANS(I1673)))</f>
        <v>38215.087953657407</v>
      </c>
      <c r="O1673">
        <f ca="1">DEGREES(ACOS(((Earth_Data!$B$1+Sat_Data!$B$2)/User_Model_Calcs!N1673)*SQRT(1-COS(RADIANS(User_Model_Calcs!I1673))^2*COS(RADIANS(User_Model_Calcs!B1673))^2)))</f>
        <v>34.494236995555703</v>
      </c>
      <c r="P1673">
        <f t="shared" ca="1" si="258"/>
        <v>49.095128770873124</v>
      </c>
    </row>
    <row r="1674" spans="1:16" x14ac:dyDescent="0.25">
      <c r="A1674" s="5">
        <f t="shared" ca="1" si="256"/>
        <v>141.71667071142687</v>
      </c>
      <c r="B1674">
        <f t="shared" ca="1" si="257"/>
        <v>-35.873882420137569</v>
      </c>
      <c r="C1674" s="6">
        <v>20135.9375</v>
      </c>
      <c r="D1674">
        <f t="shared" ca="1" si="254"/>
        <v>0.75</v>
      </c>
      <c r="E1674" s="1">
        <v>0.65</v>
      </c>
      <c r="F1674">
        <v>19.899999999999999</v>
      </c>
      <c r="G1674">
        <f t="shared" ca="1" si="259"/>
        <v>42.007420362456692</v>
      </c>
      <c r="H1674">
        <f t="shared" ca="1" si="255"/>
        <v>17.949076599864206</v>
      </c>
      <c r="I1674">
        <f ca="1">User_Model_Calcs!A1674-Sat_Data!$B$5</f>
        <v>31.716670711426872</v>
      </c>
      <c r="J1674">
        <f ca="1">(Earth_Data!$B$1/SQRT(1-Earth_Data!$B$2^2*SIN(RADIANS(User_Model_Calcs!B1674))^2))*COS(RADIANS(User_Model_Calcs!B1674))</f>
        <v>5174.2141727010567</v>
      </c>
      <c r="K1674">
        <f ca="1">((Earth_Data!$B$1*(1-Earth_Data!$B$2^2))/SQRT(1-Earth_Data!$B$2^2*SIN(RADIANS(User_Model_Calcs!B1674))^2))*SIN(RADIANS(User_Model_Calcs!B1674))</f>
        <v>-3716.8628018153599</v>
      </c>
      <c r="L1674">
        <f t="shared" ca="1" si="260"/>
        <v>-35.69132894084585</v>
      </c>
      <c r="M1674">
        <f t="shared" ca="1" si="261"/>
        <v>6370.8367890332274</v>
      </c>
      <c r="N1674">
        <f ca="1">SQRT(User_Model_Calcs!M1674^2+Sat_Data!$B$3^2-2*User_Model_Calcs!M1674*Sat_Data!$B$3*COS(RADIANS(L1674))*COS(RADIANS(I1674)))</f>
        <v>38042.507572744311</v>
      </c>
      <c r="O1674">
        <f ca="1">DEGREES(ACOS(((Earth_Data!$B$1+Sat_Data!$B$2)/User_Model_Calcs!N1674)*SQRT(1-COS(RADIANS(User_Model_Calcs!I1674))^2*COS(RADIANS(User_Model_Calcs!B1674))^2)))</f>
        <v>36.58513135593175</v>
      </c>
      <c r="P1674">
        <f t="shared" ca="1" si="258"/>
        <v>46.522980195600155</v>
      </c>
    </row>
    <row r="1675" spans="1:16" x14ac:dyDescent="0.25">
      <c r="A1675" s="5">
        <f t="shared" ca="1" si="256"/>
        <v>145.03575266557098</v>
      </c>
      <c r="B1675">
        <f t="shared" ca="1" si="257"/>
        <v>-34.874281247672734</v>
      </c>
      <c r="C1675" s="6">
        <v>20135.9375</v>
      </c>
      <c r="D1675">
        <f t="shared" ca="1" si="254"/>
        <v>0.75</v>
      </c>
      <c r="E1675" s="1">
        <v>0.65</v>
      </c>
      <c r="F1675">
        <v>19.899999999999999</v>
      </c>
      <c r="G1675">
        <f t="shared" ca="1" si="259"/>
        <v>42.007420362456692</v>
      </c>
      <c r="H1675">
        <f t="shared" ca="1" si="255"/>
        <v>14.930354179842046</v>
      </c>
      <c r="I1675">
        <f ca="1">User_Model_Calcs!A1675-Sat_Data!$B$5</f>
        <v>35.035752665570982</v>
      </c>
      <c r="J1675">
        <f ca="1">(Earth_Data!$B$1/SQRT(1-Earth_Data!$B$2^2*SIN(RADIANS(User_Model_Calcs!B1675))^2))*COS(RADIANS(User_Model_Calcs!B1675))</f>
        <v>5238.4166429083634</v>
      </c>
      <c r="K1675">
        <f ca="1">((Earth_Data!$B$1*(1-Earth_Data!$B$2^2))/SQRT(1-Earth_Data!$B$2^2*SIN(RADIANS(User_Model_Calcs!B1675))^2))*SIN(RADIANS(User_Model_Calcs!B1675))</f>
        <v>-3626.4345934540434</v>
      </c>
      <c r="L1675">
        <f t="shared" ca="1" si="260"/>
        <v>-34.693959086003645</v>
      </c>
      <c r="M1675">
        <f t="shared" ca="1" si="261"/>
        <v>6371.1880199299976</v>
      </c>
      <c r="N1675">
        <f ca="1">SQRT(User_Model_Calcs!M1675^2+Sat_Data!$B$3^2-2*User_Model_Calcs!M1675*Sat_Data!$B$3*COS(RADIANS(L1675))*COS(RADIANS(I1675)))</f>
        <v>38166.834187088476</v>
      </c>
      <c r="O1675">
        <f ca="1">DEGREES(ACOS(((Earth_Data!$B$1+Sat_Data!$B$2)/User_Model_Calcs!N1675)*SQRT(1-COS(RADIANS(User_Model_Calcs!I1675))^2*COS(RADIANS(User_Model_Calcs!B1675))^2)))</f>
        <v>35.078464132498731</v>
      </c>
      <c r="P1675">
        <f t="shared" ca="1" si="258"/>
        <v>50.802769902443146</v>
      </c>
    </row>
    <row r="1676" spans="1:16" x14ac:dyDescent="0.25">
      <c r="A1676" s="5">
        <f t="shared" ca="1" si="256"/>
        <v>144.79505845400493</v>
      </c>
      <c r="B1676">
        <f t="shared" ca="1" si="257"/>
        <v>-35.218613193322028</v>
      </c>
      <c r="C1676" s="6">
        <v>20135.9375</v>
      </c>
      <c r="D1676">
        <f t="shared" ca="1" si="254"/>
        <v>1.2</v>
      </c>
      <c r="E1676" s="1">
        <v>0.65</v>
      </c>
      <c r="F1676">
        <v>19.899999999999999</v>
      </c>
      <c r="G1676">
        <f t="shared" ca="1" si="259"/>
        <v>46.089820015575185</v>
      </c>
      <c r="H1676">
        <f t="shared" ca="1" si="255"/>
        <v>22.168155144851614</v>
      </c>
      <c r="I1676">
        <f ca="1">User_Model_Calcs!A1676-Sat_Data!$B$5</f>
        <v>34.795058454004931</v>
      </c>
      <c r="J1676">
        <f ca="1">(Earth_Data!$B$1/SQRT(1-Earth_Data!$B$2^2*SIN(RADIANS(User_Model_Calcs!B1676))^2))*COS(RADIANS(User_Model_Calcs!B1676))</f>
        <v>5216.4802978861753</v>
      </c>
      <c r="K1676">
        <f ca="1">((Earth_Data!$B$1*(1-Earth_Data!$B$2^2))/SQRT(1-Earth_Data!$B$2^2*SIN(RADIANS(User_Model_Calcs!B1676))^2))*SIN(RADIANS(User_Model_Calcs!B1676))</f>
        <v>-3657.7089486023856</v>
      </c>
      <c r="L1676">
        <f t="shared" ca="1" si="260"/>
        <v>-35.037497566965641</v>
      </c>
      <c r="M1676">
        <f t="shared" ca="1" si="261"/>
        <v>6371.0675283597966</v>
      </c>
      <c r="N1676">
        <f ca="1">SQRT(User_Model_Calcs!M1676^2+Sat_Data!$B$3^2-2*User_Model_Calcs!M1676*Sat_Data!$B$3*COS(RADIANS(L1676))*COS(RADIANS(I1676)))</f>
        <v>38172.799656024923</v>
      </c>
      <c r="O1676">
        <f ca="1">DEGREES(ACOS(((Earth_Data!$B$1+Sat_Data!$B$2)/User_Model_Calcs!N1676)*SQRT(1-COS(RADIANS(User_Model_Calcs!I1676))^2*COS(RADIANS(User_Model_Calcs!B1676))^2)))</f>
        <v>35.005235956863196</v>
      </c>
      <c r="P1676">
        <f t="shared" ca="1" si="258"/>
        <v>50.310311184158998</v>
      </c>
    </row>
    <row r="1677" spans="1:16" x14ac:dyDescent="0.25">
      <c r="A1677" s="5">
        <f t="shared" ca="1" si="256"/>
        <v>140.36574587525104</v>
      </c>
      <c r="B1677">
        <f t="shared" ca="1" si="257"/>
        <v>-32.833559763995467</v>
      </c>
      <c r="C1677" s="6">
        <v>20135.9375</v>
      </c>
      <c r="D1677">
        <f t="shared" ca="1" si="254"/>
        <v>1.2</v>
      </c>
      <c r="E1677" s="1">
        <v>0.65</v>
      </c>
      <c r="F1677">
        <v>19.899999999999999</v>
      </c>
      <c r="G1677">
        <f t="shared" ca="1" si="259"/>
        <v>46.089820015575185</v>
      </c>
      <c r="H1677">
        <f t="shared" ca="1" si="255"/>
        <v>17.240567633391663</v>
      </c>
      <c r="I1677">
        <f ca="1">User_Model_Calcs!A1677-Sat_Data!$B$5</f>
        <v>30.365745875251037</v>
      </c>
      <c r="J1677">
        <f ca="1">(Earth_Data!$B$1/SQRT(1-Earth_Data!$B$2^2*SIN(RADIANS(User_Model_Calcs!B1677))^2))*COS(RADIANS(User_Model_Calcs!B1677))</f>
        <v>5364.5082536564787</v>
      </c>
      <c r="K1677">
        <f ca="1">((Earth_Data!$B$1*(1-Earth_Data!$B$2^2))/SQRT(1-Earth_Data!$B$2^2*SIN(RADIANS(User_Model_Calcs!B1677))^2))*SIN(RADIANS(User_Model_Calcs!B1677))</f>
        <v>-3438.4645035754029</v>
      </c>
      <c r="L1677">
        <f t="shared" ca="1" si="260"/>
        <v>-32.658468787960217</v>
      </c>
      <c r="M1677">
        <f t="shared" ca="1" si="261"/>
        <v>6371.8903745981479</v>
      </c>
      <c r="N1677">
        <f ca="1">SQRT(User_Model_Calcs!M1677^2+Sat_Data!$B$3^2-2*User_Model_Calcs!M1677*Sat_Data!$B$3*COS(RADIANS(L1677))*COS(RADIANS(I1677)))</f>
        <v>37790.146575611914</v>
      </c>
      <c r="O1677">
        <f ca="1">DEGREES(ACOS(((Earth_Data!$B$1+Sat_Data!$B$2)/User_Model_Calcs!N1677)*SQRT(1-COS(RADIANS(User_Model_Calcs!I1677))^2*COS(RADIANS(User_Model_Calcs!B1677))^2)))</f>
        <v>39.781465171329728</v>
      </c>
      <c r="P1677">
        <f t="shared" ca="1" si="258"/>
        <v>47.218039960498388</v>
      </c>
    </row>
    <row r="1678" spans="1:16" x14ac:dyDescent="0.25">
      <c r="A1678" s="5">
        <f t="shared" ca="1" si="256"/>
        <v>142.32050764528154</v>
      </c>
      <c r="B1678">
        <f t="shared" ca="1" si="257"/>
        <v>-35.95559980124942</v>
      </c>
      <c r="C1678" s="6">
        <v>20135.9375</v>
      </c>
      <c r="D1678">
        <f t="shared" ca="1" si="254"/>
        <v>1.2</v>
      </c>
      <c r="E1678" s="1">
        <v>0.65</v>
      </c>
      <c r="F1678">
        <v>19.899999999999999</v>
      </c>
      <c r="G1678">
        <f t="shared" ca="1" si="259"/>
        <v>46.089820015575185</v>
      </c>
      <c r="H1678">
        <f t="shared" ca="1" si="255"/>
        <v>16.350759685236671</v>
      </c>
      <c r="I1678">
        <f ca="1">User_Model_Calcs!A1678-Sat_Data!$B$5</f>
        <v>32.320507645281538</v>
      </c>
      <c r="J1678">
        <f ca="1">(Earth_Data!$B$1/SQRT(1-Earth_Data!$B$2^2*SIN(RADIANS(User_Model_Calcs!B1678))^2))*COS(RADIANS(User_Model_Calcs!B1678))</f>
        <v>5168.8955554571248</v>
      </c>
      <c r="K1678">
        <f ca="1">((Earth_Data!$B$1*(1-Earth_Data!$B$2^2))/SQRT(1-Earth_Data!$B$2^2*SIN(RADIANS(User_Model_Calcs!B1678))^2))*SIN(RADIANS(User_Model_Calcs!B1678))</f>
        <v>-3724.2062049749079</v>
      </c>
      <c r="L1678">
        <f t="shared" ca="1" si="260"/>
        <v>-35.772873671307444</v>
      </c>
      <c r="M1678">
        <f t="shared" ca="1" si="261"/>
        <v>6370.8078860061396</v>
      </c>
      <c r="N1678">
        <f ca="1">SQRT(User_Model_Calcs!M1678^2+Sat_Data!$B$3^2-2*User_Model_Calcs!M1678*Sat_Data!$B$3*COS(RADIANS(L1678))*COS(RADIANS(I1678)))</f>
        <v>38079.510444720596</v>
      </c>
      <c r="O1678">
        <f ca="1">DEGREES(ACOS(((Earth_Data!$B$1+Sat_Data!$B$2)/User_Model_Calcs!N1678)*SQRT(1-COS(RADIANS(User_Model_Calcs!I1678))^2*COS(RADIANS(User_Model_Calcs!B1678))^2)))</f>
        <v>36.131385325795861</v>
      </c>
      <c r="P1678">
        <f t="shared" ca="1" si="258"/>
        <v>47.136936143346055</v>
      </c>
    </row>
    <row r="1679" spans="1:16" x14ac:dyDescent="0.25">
      <c r="A1679" s="5">
        <f t="shared" ca="1" si="256"/>
        <v>141.6582121502974</v>
      </c>
      <c r="B1679">
        <f t="shared" ca="1" si="257"/>
        <v>-36.92155286988983</v>
      </c>
      <c r="C1679" s="6">
        <v>20135.9375</v>
      </c>
      <c r="D1679">
        <f t="shared" ca="1" si="254"/>
        <v>0.75</v>
      </c>
      <c r="E1679" s="1">
        <v>0.65</v>
      </c>
      <c r="F1679">
        <v>19.899999999999999</v>
      </c>
      <c r="G1679">
        <f t="shared" ca="1" si="259"/>
        <v>42.007420362456692</v>
      </c>
      <c r="H1679">
        <f t="shared" ca="1" si="255"/>
        <v>14.428208500874806</v>
      </c>
      <c r="I1679">
        <f ca="1">User_Model_Calcs!A1679-Sat_Data!$B$5</f>
        <v>31.658212150297402</v>
      </c>
      <c r="J1679">
        <f ca="1">(Earth_Data!$B$1/SQRT(1-Earth_Data!$B$2^2*SIN(RADIANS(User_Model_Calcs!B1679))^2))*COS(RADIANS(User_Model_Calcs!B1679))</f>
        <v>5105.2301727843396</v>
      </c>
      <c r="K1679">
        <f ca="1">((Earth_Data!$B$1*(1-Earth_Data!$B$2^2))/SQRT(1-Earth_Data!$B$2^2*SIN(RADIANS(User_Model_Calcs!B1679))^2))*SIN(RADIANS(User_Model_Calcs!B1679))</f>
        <v>-3810.4381744865409</v>
      </c>
      <c r="L1679">
        <f t="shared" ca="1" si="260"/>
        <v>-36.736898582566376</v>
      </c>
      <c r="M1679">
        <f t="shared" ca="1" si="261"/>
        <v>6370.4642059030475</v>
      </c>
      <c r="N1679">
        <f ca="1">SQRT(User_Model_Calcs!M1679^2+Sat_Data!$B$3^2-2*User_Model_Calcs!M1679*Sat_Data!$B$3*COS(RADIANS(L1679))*COS(RADIANS(I1679)))</f>
        <v>38104.401820784638</v>
      </c>
      <c r="O1679">
        <f ca="1">DEGREES(ACOS(((Earth_Data!$B$1+Sat_Data!$B$2)/User_Model_Calcs!N1679)*SQRT(1-COS(RADIANS(User_Model_Calcs!I1679))^2*COS(RADIANS(User_Model_Calcs!B1679))^2)))</f>
        <v>35.823634578462688</v>
      </c>
      <c r="P1679">
        <f t="shared" ca="1" si="258"/>
        <v>45.747591914605117</v>
      </c>
    </row>
    <row r="1680" spans="1:16" x14ac:dyDescent="0.25">
      <c r="A1680" s="5">
        <f ca="1">142.56313432703+(RAND()*8-4)</f>
        <v>141.99726461804153</v>
      </c>
      <c r="B1680">
        <f ca="1">-34.4534087301148+(RAND()*8-4)</f>
        <v>-32.526082154138678</v>
      </c>
      <c r="C1680" s="6">
        <v>20135.9375</v>
      </c>
      <c r="D1680">
        <f t="shared" ca="1" si="254"/>
        <v>3</v>
      </c>
      <c r="E1680" s="1">
        <v>0.65</v>
      </c>
      <c r="F1680">
        <v>19.899999999999999</v>
      </c>
      <c r="G1680">
        <f t="shared" ca="1" si="259"/>
        <v>54.048620189015942</v>
      </c>
      <c r="H1680">
        <f t="shared" ca="1" si="255"/>
        <v>17.565213434338126</v>
      </c>
      <c r="I1680">
        <f ca="1">User_Model_Calcs!A1680-Sat_Data!$B$5</f>
        <v>31.997264618041527</v>
      </c>
      <c r="J1680">
        <f ca="1">(Earth_Data!$B$1/SQRT(1-Earth_Data!$B$2^2*SIN(RADIANS(User_Model_Calcs!B1680))^2))*COS(RADIANS(User_Model_Calcs!B1680))</f>
        <v>5382.919727962445</v>
      </c>
      <c r="K1680">
        <f ca="1">((Earth_Data!$B$1*(1-Earth_Data!$B$2^2))/SQRT(1-Earth_Data!$B$2^2*SIN(RADIANS(User_Model_Calcs!B1680))^2))*SIN(RADIANS(User_Model_Calcs!B1680))</f>
        <v>-3409.7634568259537</v>
      </c>
      <c r="L1680">
        <f t="shared" ca="1" si="260"/>
        <v>-32.3518567544942</v>
      </c>
      <c r="M1680">
        <f t="shared" ca="1" si="261"/>
        <v>6371.9943211833579</v>
      </c>
      <c r="N1680">
        <f ca="1">SQRT(User_Model_Calcs!M1680^2+Sat_Data!$B$3^2-2*User_Model_Calcs!M1680*Sat_Data!$B$3*COS(RADIANS(L1680))*COS(RADIANS(I1680)))</f>
        <v>37860.917243489697</v>
      </c>
      <c r="O1680">
        <f ca="1">DEGREES(ACOS(((Earth_Data!$B$1+Sat_Data!$B$2)/User_Model_Calcs!N1680)*SQRT(1-COS(RADIANS(User_Model_Calcs!I1680))^2*COS(RADIANS(User_Model_Calcs!B1680))^2)))</f>
        <v>38.873939693081127</v>
      </c>
      <c r="P1680">
        <f t="shared" ca="1" si="258"/>
        <v>49.285869857417474</v>
      </c>
    </row>
    <row r="1681" spans="1:16" x14ac:dyDescent="0.25">
      <c r="A1681" s="5">
        <f t="shared" ref="A1681:A1700" ca="1" si="262">142.56313432703+(RAND()*8-4)</f>
        <v>145.1336058922542</v>
      </c>
      <c r="B1681">
        <f t="shared" ref="B1681:B1701" ca="1" si="263">-34.4534087301148+(RAND()*8-4)</f>
        <v>-38.132842946605344</v>
      </c>
      <c r="C1681" s="6">
        <v>20135.9375</v>
      </c>
      <c r="D1681">
        <f t="shared" ca="1" si="254"/>
        <v>3</v>
      </c>
      <c r="E1681" s="1">
        <v>0.65</v>
      </c>
      <c r="F1681">
        <v>19.899999999999999</v>
      </c>
      <c r="G1681">
        <f t="shared" ca="1" si="259"/>
        <v>54.048620189015942</v>
      </c>
      <c r="H1681">
        <f t="shared" ca="1" si="255"/>
        <v>15.168952286159865</v>
      </c>
      <c r="I1681">
        <f ca="1">User_Model_Calcs!A1681-Sat_Data!$B$5</f>
        <v>35.133605892254195</v>
      </c>
      <c r="J1681">
        <f ca="1">(Earth_Data!$B$1/SQRT(1-Earth_Data!$B$2^2*SIN(RADIANS(User_Model_Calcs!B1681))^2))*COS(RADIANS(User_Model_Calcs!B1681))</f>
        <v>5023.3402571596789</v>
      </c>
      <c r="K1681">
        <f ca="1">((Earth_Data!$B$1*(1-Earth_Data!$B$2^2))/SQRT(1-Earth_Data!$B$2^2*SIN(RADIANS(User_Model_Calcs!B1681))^2))*SIN(RADIANS(User_Model_Calcs!B1681))</f>
        <v>-3917.0542815930917</v>
      </c>
      <c r="L1681">
        <f t="shared" ca="1" si="260"/>
        <v>-37.946066847736674</v>
      </c>
      <c r="M1681">
        <f t="shared" ca="1" si="261"/>
        <v>6370.0283817380159</v>
      </c>
      <c r="N1681">
        <f ca="1">SQRT(User_Model_Calcs!M1681^2+Sat_Data!$B$3^2-2*User_Model_Calcs!M1681*Sat_Data!$B$3*COS(RADIANS(L1681))*COS(RADIANS(I1681)))</f>
        <v>38366.114988610134</v>
      </c>
      <c r="O1681">
        <f ca="1">DEGREES(ACOS(((Earth_Data!$B$1+Sat_Data!$B$2)/User_Model_Calcs!N1681)*SQRT(1-COS(RADIANS(User_Model_Calcs!I1681))^2*COS(RADIANS(User_Model_Calcs!B1681))^2)))</f>
        <v>32.708781949653392</v>
      </c>
      <c r="P1681">
        <f t="shared" ca="1" si="258"/>
        <v>48.733034508765165</v>
      </c>
    </row>
    <row r="1682" spans="1:16" x14ac:dyDescent="0.25">
      <c r="A1682" s="5">
        <f t="shared" ca="1" si="262"/>
        <v>145.59134786797648</v>
      </c>
      <c r="B1682">
        <f t="shared" ca="1" si="263"/>
        <v>-32.395764974619723</v>
      </c>
      <c r="C1682" s="6">
        <v>20135.9375</v>
      </c>
      <c r="D1682">
        <f t="shared" ca="1" si="254"/>
        <v>1.2</v>
      </c>
      <c r="E1682" s="1">
        <v>0.65</v>
      </c>
      <c r="F1682">
        <v>19.899999999999999</v>
      </c>
      <c r="G1682">
        <f t="shared" ca="1" si="259"/>
        <v>46.089820015575185</v>
      </c>
      <c r="H1682">
        <f t="shared" ca="1" si="255"/>
        <v>17.878884828948337</v>
      </c>
      <c r="I1682">
        <f ca="1">User_Model_Calcs!A1682-Sat_Data!$B$5</f>
        <v>35.591347867976481</v>
      </c>
      <c r="J1682">
        <f ca="1">(Earth_Data!$B$1/SQRT(1-Earth_Data!$B$2^2*SIN(RADIANS(User_Model_Calcs!B1682))^2))*COS(RADIANS(User_Model_Calcs!B1682))</f>
        <v>5390.6762065413304</v>
      </c>
      <c r="K1682">
        <f ca="1">((Earth_Data!$B$1*(1-Earth_Data!$B$2^2))/SQRT(1-Earth_Data!$B$2^2*SIN(RADIANS(User_Model_Calcs!B1682))^2))*SIN(RADIANS(User_Model_Calcs!B1682))</f>
        <v>-3397.5698805856337</v>
      </c>
      <c r="L1682">
        <f t="shared" ca="1" si="260"/>
        <v>-32.221912465068378</v>
      </c>
      <c r="M1682">
        <f t="shared" ca="1" si="261"/>
        <v>6372.0382184379205</v>
      </c>
      <c r="N1682">
        <f ca="1">SQRT(User_Model_Calcs!M1682^2+Sat_Data!$B$3^2-2*User_Model_Calcs!M1682*Sat_Data!$B$3*COS(RADIANS(L1682))*COS(RADIANS(I1682)))</f>
        <v>38062.48843833842</v>
      </c>
      <c r="O1682">
        <f ca="1">DEGREES(ACOS(((Earth_Data!$B$1+Sat_Data!$B$2)/User_Model_Calcs!N1682)*SQRT(1-COS(RADIANS(User_Model_Calcs!I1682))^2*COS(RADIANS(User_Model_Calcs!B1682))^2)))</f>
        <v>36.355935084931289</v>
      </c>
      <c r="P1682">
        <f t="shared" ca="1" si="258"/>
        <v>53.181966811677817</v>
      </c>
    </row>
    <row r="1683" spans="1:16" x14ac:dyDescent="0.25">
      <c r="A1683" s="5">
        <f t="shared" ca="1" si="262"/>
        <v>144.51997306028585</v>
      </c>
      <c r="B1683">
        <f t="shared" ca="1" si="263"/>
        <v>-37.248473851016023</v>
      </c>
      <c r="C1683" s="6">
        <v>20135.9375</v>
      </c>
      <c r="D1683">
        <f t="shared" ca="1" si="254"/>
        <v>1.2</v>
      </c>
      <c r="E1683" s="1">
        <v>0.65</v>
      </c>
      <c r="F1683">
        <v>19.899999999999999</v>
      </c>
      <c r="G1683">
        <f t="shared" ca="1" si="259"/>
        <v>46.089820015575185</v>
      </c>
      <c r="H1683">
        <f t="shared" ca="1" si="255"/>
        <v>17.874411332806229</v>
      </c>
      <c r="I1683">
        <f ca="1">User_Model_Calcs!A1683-Sat_Data!$B$5</f>
        <v>34.519973060285849</v>
      </c>
      <c r="J1683">
        <f ca="1">(Earth_Data!$B$1/SQRT(1-Earth_Data!$B$2^2*SIN(RADIANS(User_Model_Calcs!B1683))^2))*COS(RADIANS(User_Model_Calcs!B1683))</f>
        <v>5083.3525075024972</v>
      </c>
      <c r="K1683">
        <f ca="1">((Earth_Data!$B$1*(1-Earth_Data!$B$2^2))/SQRT(1-Earth_Data!$B$2^2*SIN(RADIANS(User_Model_Calcs!B1683))^2))*SIN(RADIANS(User_Model_Calcs!B1683))</f>
        <v>-3839.3813642654291</v>
      </c>
      <c r="L1683">
        <f t="shared" ca="1" si="260"/>
        <v>-37.063214295128077</v>
      </c>
      <c r="M1683">
        <f t="shared" ca="1" si="261"/>
        <v>6370.3470844060448</v>
      </c>
      <c r="N1683">
        <f ca="1">SQRT(User_Model_Calcs!M1683^2+Sat_Data!$B$3^2-2*User_Model_Calcs!M1683*Sat_Data!$B$3*COS(RADIANS(L1683))*COS(RADIANS(I1683)))</f>
        <v>38277.95976526459</v>
      </c>
      <c r="O1683">
        <f ca="1">DEGREES(ACOS(((Earth_Data!$B$1+Sat_Data!$B$2)/User_Model_Calcs!N1683)*SQRT(1-COS(RADIANS(User_Model_Calcs!I1683))^2*COS(RADIANS(User_Model_Calcs!B1683))^2)))</f>
        <v>33.744790445981316</v>
      </c>
      <c r="P1683">
        <f t="shared" ca="1" si="258"/>
        <v>48.651576431355316</v>
      </c>
    </row>
    <row r="1684" spans="1:16" x14ac:dyDescent="0.25">
      <c r="A1684" s="5">
        <f t="shared" ca="1" si="262"/>
        <v>143.57329050464378</v>
      </c>
      <c r="B1684">
        <f t="shared" ca="1" si="263"/>
        <v>-35.182783345980113</v>
      </c>
      <c r="C1684" s="6">
        <v>20135.9375</v>
      </c>
      <c r="D1684">
        <f t="shared" ca="1" si="254"/>
        <v>0.75</v>
      </c>
      <c r="E1684" s="1">
        <v>0.65</v>
      </c>
      <c r="F1684">
        <v>19.899999999999999</v>
      </c>
      <c r="G1684">
        <f t="shared" ca="1" si="259"/>
        <v>42.007420362456692</v>
      </c>
      <c r="H1684">
        <f t="shared" ca="1" si="255"/>
        <v>14.111599986732834</v>
      </c>
      <c r="I1684">
        <f ca="1">User_Model_Calcs!A1684-Sat_Data!$B$5</f>
        <v>33.573290504643779</v>
      </c>
      <c r="J1684">
        <f ca="1">(Earth_Data!$B$1/SQRT(1-Earth_Data!$B$2^2*SIN(RADIANS(User_Model_Calcs!B1684))^2))*COS(RADIANS(User_Model_Calcs!B1684))</f>
        <v>5218.7717235067212</v>
      </c>
      <c r="K1684">
        <f ca="1">((Earth_Data!$B$1*(1-Earth_Data!$B$2^2))/SQRT(1-Earth_Data!$B$2^2*SIN(RADIANS(User_Model_Calcs!B1684))^2))*SIN(RADIANS(User_Model_Calcs!B1684))</f>
        <v>-3654.4607297624225</v>
      </c>
      <c r="L1684">
        <f t="shared" ca="1" si="260"/>
        <v>-35.00174907094317</v>
      </c>
      <c r="M1684">
        <f t="shared" ca="1" si="261"/>
        <v>6371.0800911186961</v>
      </c>
      <c r="N1684">
        <f ca="1">SQRT(User_Model_Calcs!M1684^2+Sat_Data!$B$3^2-2*User_Model_Calcs!M1684*Sat_Data!$B$3*COS(RADIANS(L1684))*COS(RADIANS(I1684)))</f>
        <v>38101.594807005953</v>
      </c>
      <c r="O1684">
        <f ca="1">DEGREES(ACOS(((Earth_Data!$B$1+Sat_Data!$B$2)/User_Model_Calcs!N1684)*SQRT(1-COS(RADIANS(User_Model_Calcs!I1684))^2*COS(RADIANS(User_Model_Calcs!B1684))^2)))</f>
        <v>35.865862411114428</v>
      </c>
      <c r="P1684">
        <f t="shared" ca="1" si="258"/>
        <v>49.038474975313989</v>
      </c>
    </row>
    <row r="1685" spans="1:16" x14ac:dyDescent="0.25">
      <c r="A1685" s="5">
        <f t="shared" ca="1" si="262"/>
        <v>139.97706401500488</v>
      </c>
      <c r="B1685">
        <f t="shared" ca="1" si="263"/>
        <v>-35.401123962702201</v>
      </c>
      <c r="C1685" s="6">
        <v>20135.9375</v>
      </c>
      <c r="D1685">
        <f t="shared" ca="1" si="254"/>
        <v>3</v>
      </c>
      <c r="E1685" s="1">
        <v>0.65</v>
      </c>
      <c r="F1685">
        <v>19.899999999999999</v>
      </c>
      <c r="G1685">
        <f t="shared" ca="1" si="259"/>
        <v>54.048620189015942</v>
      </c>
      <c r="H1685">
        <f t="shared" ca="1" si="255"/>
        <v>21.351087380208785</v>
      </c>
      <c r="I1685">
        <f ca="1">User_Model_Calcs!A1685-Sat_Data!$B$5</f>
        <v>29.977064015004885</v>
      </c>
      <c r="J1685">
        <f ca="1">(Earth_Data!$B$1/SQRT(1-Earth_Data!$B$2^2*SIN(RADIANS(User_Model_Calcs!B1685))^2))*COS(RADIANS(User_Model_Calcs!B1685))</f>
        <v>5204.7764778381279</v>
      </c>
      <c r="K1685">
        <f ca="1">((Earth_Data!$B$1*(1-Earth_Data!$B$2^2))/SQRT(1-Earth_Data!$B$2^2*SIN(RADIANS(User_Model_Calcs!B1685))^2))*SIN(RADIANS(User_Model_Calcs!B1685))</f>
        <v>-3674.2328106605196</v>
      </c>
      <c r="L1685">
        <f t="shared" ca="1" si="260"/>
        <v>-35.219598332310923</v>
      </c>
      <c r="M1685">
        <f t="shared" ca="1" si="261"/>
        <v>6371.0034477459958</v>
      </c>
      <c r="N1685">
        <f ca="1">SQRT(User_Model_Calcs!M1685^2+Sat_Data!$B$3^2-2*User_Model_Calcs!M1685*Sat_Data!$B$3*COS(RADIANS(L1685))*COS(RADIANS(I1685)))</f>
        <v>37923.732532396345</v>
      </c>
      <c r="O1685">
        <f ca="1">DEGREES(ACOS(((Earth_Data!$B$1+Sat_Data!$B$2)/User_Model_Calcs!N1685)*SQRT(1-COS(RADIANS(User_Model_Calcs!I1685))^2*COS(RADIANS(User_Model_Calcs!B1685))^2)))</f>
        <v>38.064501297884469</v>
      </c>
      <c r="P1685">
        <f t="shared" ca="1" si="258"/>
        <v>44.877068505271893</v>
      </c>
    </row>
    <row r="1686" spans="1:16" x14ac:dyDescent="0.25">
      <c r="A1686" s="5">
        <f t="shared" ca="1" si="262"/>
        <v>146.0182714870586</v>
      </c>
      <c r="B1686">
        <f t="shared" ca="1" si="263"/>
        <v>-34.017644582963236</v>
      </c>
      <c r="C1686" s="6">
        <v>20135.9375</v>
      </c>
      <c r="D1686">
        <f t="shared" ca="1" si="254"/>
        <v>0.75</v>
      </c>
      <c r="E1686" s="1">
        <v>0.65</v>
      </c>
      <c r="F1686">
        <v>19.899999999999999</v>
      </c>
      <c r="G1686">
        <f t="shared" ca="1" si="259"/>
        <v>42.007420362456692</v>
      </c>
      <c r="H1686">
        <f t="shared" ca="1" si="255"/>
        <v>20.31071466249643</v>
      </c>
      <c r="I1686">
        <f ca="1">User_Model_Calcs!A1686-Sat_Data!$B$5</f>
        <v>36.018271487058598</v>
      </c>
      <c r="J1686">
        <f ca="1">(Earth_Data!$B$1/SQRT(1-Earth_Data!$B$2^2*SIN(RADIANS(User_Model_Calcs!B1686))^2))*COS(RADIANS(User_Model_Calcs!B1686))</f>
        <v>5292.1662420128705</v>
      </c>
      <c r="K1686">
        <f ca="1">((Earth_Data!$B$1*(1-Earth_Data!$B$2^2))/SQRT(1-Earth_Data!$B$2^2*SIN(RADIANS(User_Model_Calcs!B1686))^2))*SIN(RADIANS(User_Model_Calcs!B1686))</f>
        <v>-3548.0702422603495</v>
      </c>
      <c r="L1686">
        <f t="shared" ca="1" si="260"/>
        <v>-33.839408783365961</v>
      </c>
      <c r="M1686">
        <f t="shared" ca="1" si="261"/>
        <v>6371.4853823197336</v>
      </c>
      <c r="N1686">
        <f ca="1">SQRT(User_Model_Calcs!M1686^2+Sat_Data!$B$3^2-2*User_Model_Calcs!M1686*Sat_Data!$B$3*COS(RADIANS(L1686))*COS(RADIANS(I1686)))</f>
        <v>38176.519999620104</v>
      </c>
      <c r="O1686">
        <f ca="1">DEGREES(ACOS(((Earth_Data!$B$1+Sat_Data!$B$2)/User_Model_Calcs!N1686)*SQRT(1-COS(RADIANS(User_Model_Calcs!I1686))^2*COS(RADIANS(User_Model_Calcs!B1686))^2)))</f>
        <v>34.965959622807603</v>
      </c>
      <c r="P1686">
        <f t="shared" ca="1" si="258"/>
        <v>52.421782448365065</v>
      </c>
    </row>
    <row r="1687" spans="1:16" x14ac:dyDescent="0.25">
      <c r="A1687" s="5">
        <f t="shared" ca="1" si="262"/>
        <v>139.04391844562412</v>
      </c>
      <c r="B1687">
        <f t="shared" ca="1" si="263"/>
        <v>-37.102888554198884</v>
      </c>
      <c r="C1687" s="6">
        <v>20135.9375</v>
      </c>
      <c r="D1687">
        <f t="shared" ca="1" si="254"/>
        <v>1.2</v>
      </c>
      <c r="E1687" s="1">
        <v>0.65</v>
      </c>
      <c r="F1687">
        <v>19.899999999999999</v>
      </c>
      <c r="G1687">
        <f t="shared" ca="1" si="259"/>
        <v>46.089820015575185</v>
      </c>
      <c r="H1687">
        <f t="shared" ca="1" si="255"/>
        <v>23.106002210448278</v>
      </c>
      <c r="I1687">
        <f ca="1">User_Model_Calcs!A1687-Sat_Data!$B$5</f>
        <v>29.043918445624115</v>
      </c>
      <c r="J1687">
        <f ca="1">(Earth_Data!$B$1/SQRT(1-Earth_Data!$B$2^2*SIN(RADIANS(User_Model_Calcs!B1687))^2))*COS(RADIANS(User_Model_Calcs!B1687))</f>
        <v>5093.1156700733627</v>
      </c>
      <c r="K1687">
        <f ca="1">((Earth_Data!$B$1*(1-Earth_Data!$B$2^2))/SQRT(1-Earth_Data!$B$2^2*SIN(RADIANS(User_Model_Calcs!B1687))^2))*SIN(RADIANS(User_Model_Calcs!B1687))</f>
        <v>-3826.507529990562</v>
      </c>
      <c r="L1687">
        <f t="shared" ca="1" si="260"/>
        <v>-36.917895571307852</v>
      </c>
      <c r="M1687">
        <f t="shared" ca="1" si="261"/>
        <v>6370.3992893555196</v>
      </c>
      <c r="N1687">
        <f ca="1">SQRT(User_Model_Calcs!M1687^2+Sat_Data!$B$3^2-2*User_Model_Calcs!M1687*Sat_Data!$B$3*COS(RADIANS(L1687))*COS(RADIANS(I1687)))</f>
        <v>37985.691597693629</v>
      </c>
      <c r="O1687">
        <f ca="1">DEGREES(ACOS(((Earth_Data!$B$1+Sat_Data!$B$2)/User_Model_Calcs!N1687)*SQRT(1-COS(RADIANS(User_Model_Calcs!I1687))^2*COS(RADIANS(User_Model_Calcs!B1687))^2)))</f>
        <v>37.28147598431481</v>
      </c>
      <c r="P1687">
        <f t="shared" ca="1" si="258"/>
        <v>42.630675807658072</v>
      </c>
    </row>
    <row r="1688" spans="1:16" x14ac:dyDescent="0.25">
      <c r="A1688" s="5">
        <f t="shared" ca="1" si="262"/>
        <v>144.92863767062164</v>
      </c>
      <c r="B1688">
        <f t="shared" ca="1" si="263"/>
        <v>-31.114273192671366</v>
      </c>
      <c r="C1688" s="6">
        <v>20135.9375</v>
      </c>
      <c r="D1688">
        <f t="shared" ca="1" si="254"/>
        <v>1.2</v>
      </c>
      <c r="E1688" s="1">
        <v>0.65</v>
      </c>
      <c r="F1688">
        <v>19.899999999999999</v>
      </c>
      <c r="G1688">
        <f t="shared" ca="1" si="259"/>
        <v>46.089820015575185</v>
      </c>
      <c r="H1688">
        <f t="shared" ca="1" si="255"/>
        <v>18.735559764737669</v>
      </c>
      <c r="I1688">
        <f ca="1">User_Model_Calcs!A1688-Sat_Data!$B$5</f>
        <v>34.92863767062164</v>
      </c>
      <c r="J1688">
        <f ca="1">(Earth_Data!$B$1/SQRT(1-Earth_Data!$B$2^2*SIN(RADIANS(User_Model_Calcs!B1688))^2))*COS(RADIANS(User_Model_Calcs!B1688))</f>
        <v>5465.4577163483136</v>
      </c>
      <c r="K1688">
        <f ca="1">((Earth_Data!$B$1*(1-Earth_Data!$B$2^2))/SQRT(1-Earth_Data!$B$2^2*SIN(RADIANS(User_Model_Calcs!B1688))^2))*SIN(RADIANS(User_Model_Calcs!B1688))</f>
        <v>-3276.7480629691108</v>
      </c>
      <c r="L1688">
        <f t="shared" ca="1" si="260"/>
        <v>-30.944277088712916</v>
      </c>
      <c r="M1688">
        <f t="shared" ca="1" si="261"/>
        <v>6372.4646658387319</v>
      </c>
      <c r="N1688">
        <f ca="1">SQRT(User_Model_Calcs!M1688^2+Sat_Data!$B$3^2-2*User_Model_Calcs!M1688*Sat_Data!$B$3*COS(RADIANS(L1688))*COS(RADIANS(I1688)))</f>
        <v>37954.61614345148</v>
      </c>
      <c r="O1688">
        <f ca="1">DEGREES(ACOS(((Earth_Data!$B$1+Sat_Data!$B$2)/User_Model_Calcs!N1688)*SQRT(1-COS(RADIANS(User_Model_Calcs!I1688))^2*COS(RADIANS(User_Model_Calcs!B1688))^2)))</f>
        <v>37.697219359347699</v>
      </c>
      <c r="P1688">
        <f t="shared" ca="1" si="258"/>
        <v>53.5003926048864</v>
      </c>
    </row>
    <row r="1689" spans="1:16" x14ac:dyDescent="0.25">
      <c r="A1689" s="5">
        <f t="shared" ca="1" si="262"/>
        <v>139.58569285021895</v>
      </c>
      <c r="B1689">
        <f t="shared" ca="1" si="263"/>
        <v>-36.202166737349685</v>
      </c>
      <c r="C1689" s="6">
        <v>20135.9375</v>
      </c>
      <c r="D1689">
        <f t="shared" ca="1" si="254"/>
        <v>1.2</v>
      </c>
      <c r="E1689" s="1">
        <v>0.65</v>
      </c>
      <c r="F1689">
        <v>19.899999999999999</v>
      </c>
      <c r="G1689">
        <f t="shared" ca="1" si="259"/>
        <v>46.089820015575185</v>
      </c>
      <c r="H1689">
        <f t="shared" ca="1" si="255"/>
        <v>16.449314236180737</v>
      </c>
      <c r="I1689">
        <f ca="1">User_Model_Calcs!A1689-Sat_Data!$B$5</f>
        <v>29.585692850218948</v>
      </c>
      <c r="J1689">
        <f ca="1">(Earth_Data!$B$1/SQRT(1-Earth_Data!$B$2^2*SIN(RADIANS(User_Model_Calcs!B1689))^2))*COS(RADIANS(User_Model_Calcs!B1689))</f>
        <v>5152.7837792142509</v>
      </c>
      <c r="K1689">
        <f ca="1">((Earth_Data!$B$1*(1-Earth_Data!$B$2^2))/SQRT(1-Earth_Data!$B$2^2*SIN(RADIANS(User_Model_Calcs!B1689))^2))*SIN(RADIANS(User_Model_Calcs!B1689))</f>
        <v>-3746.3180782892391</v>
      </c>
      <c r="L1689">
        <f t="shared" ca="1" si="260"/>
        <v>-36.018928654680401</v>
      </c>
      <c r="M1689">
        <f t="shared" ca="1" si="261"/>
        <v>6370.7205101974359</v>
      </c>
      <c r="N1689">
        <f ca="1">SQRT(User_Model_Calcs!M1689^2+Sat_Data!$B$3^2-2*User_Model_Calcs!M1689*Sat_Data!$B$3*COS(RADIANS(L1689))*COS(RADIANS(I1689)))</f>
        <v>37954.30901300862</v>
      </c>
      <c r="O1689">
        <f ca="1">DEGREES(ACOS(((Earth_Data!$B$1+Sat_Data!$B$2)/User_Model_Calcs!N1689)*SQRT(1-COS(RADIANS(User_Model_Calcs!I1689))^2*COS(RADIANS(User_Model_Calcs!B1689))^2)))</f>
        <v>37.677068540632227</v>
      </c>
      <c r="P1689">
        <f t="shared" ca="1" si="258"/>
        <v>43.868097672248922</v>
      </c>
    </row>
    <row r="1690" spans="1:16" x14ac:dyDescent="0.25">
      <c r="A1690" s="5">
        <f t="shared" ca="1" si="262"/>
        <v>146.06630075567961</v>
      </c>
      <c r="B1690">
        <f t="shared" ca="1" si="263"/>
        <v>-37.155506022740227</v>
      </c>
      <c r="C1690" s="6">
        <v>20135.9375</v>
      </c>
      <c r="D1690">
        <f t="shared" ca="1" si="254"/>
        <v>0.75</v>
      </c>
      <c r="E1690" s="1">
        <v>0.65</v>
      </c>
      <c r="F1690">
        <v>19.899999999999999</v>
      </c>
      <c r="G1690">
        <f t="shared" ca="1" si="259"/>
        <v>42.007420362456692</v>
      </c>
      <c r="H1690">
        <f t="shared" ca="1" si="255"/>
        <v>17.398817124097459</v>
      </c>
      <c r="I1690">
        <f ca="1">User_Model_Calcs!A1690-Sat_Data!$B$5</f>
        <v>36.066300755679606</v>
      </c>
      <c r="J1690">
        <f ca="1">(Earth_Data!$B$1/SQRT(1-Earth_Data!$B$2^2*SIN(RADIANS(User_Model_Calcs!B1690))^2))*COS(RADIANS(User_Model_Calcs!B1690))</f>
        <v>5089.5908687387137</v>
      </c>
      <c r="K1690">
        <f ca="1">((Earth_Data!$B$1*(1-Earth_Data!$B$2^2))/SQRT(1-Earth_Data!$B$2^2*SIN(RADIANS(User_Model_Calcs!B1690))^2))*SIN(RADIANS(User_Model_Calcs!B1690))</f>
        <v>-3831.163219586962</v>
      </c>
      <c r="L1690">
        <f t="shared" ca="1" si="260"/>
        <v>-36.970416144813775</v>
      </c>
      <c r="M1690">
        <f t="shared" ca="1" si="261"/>
        <v>6370.3804302619501</v>
      </c>
      <c r="N1690">
        <f ca="1">SQRT(User_Model_Calcs!M1690^2+Sat_Data!$B$3^2-2*User_Model_Calcs!M1690*Sat_Data!$B$3*COS(RADIANS(L1690))*COS(RADIANS(I1690)))</f>
        <v>38359.632280975507</v>
      </c>
      <c r="O1690">
        <f ca="1">DEGREES(ACOS(((Earth_Data!$B$1+Sat_Data!$B$2)/User_Model_Calcs!N1690)*SQRT(1-COS(RADIANS(User_Model_Calcs!I1690))^2*COS(RADIANS(User_Model_Calcs!B1690))^2)))</f>
        <v>32.788485793944758</v>
      </c>
      <c r="P1690">
        <f t="shared" ca="1" si="258"/>
        <v>50.331491492885689</v>
      </c>
    </row>
    <row r="1691" spans="1:16" x14ac:dyDescent="0.25">
      <c r="A1691" s="5">
        <f t="shared" ca="1" si="262"/>
        <v>141.72218786201012</v>
      </c>
      <c r="B1691">
        <f t="shared" ca="1" si="263"/>
        <v>-33.948192004376196</v>
      </c>
      <c r="C1691" s="6">
        <v>20135.9375</v>
      </c>
      <c r="D1691">
        <f t="shared" ca="1" si="254"/>
        <v>1.2</v>
      </c>
      <c r="E1691" s="1">
        <v>0.65</v>
      </c>
      <c r="F1691">
        <v>19.899999999999999</v>
      </c>
      <c r="G1691">
        <f t="shared" ca="1" si="259"/>
        <v>46.089820015575185</v>
      </c>
      <c r="H1691">
        <f t="shared" ca="1" si="255"/>
        <v>14.821422903596188</v>
      </c>
      <c r="I1691">
        <f ca="1">User_Model_Calcs!A1691-Sat_Data!$B$5</f>
        <v>31.722187862010117</v>
      </c>
      <c r="J1691">
        <f ca="1">(Earth_Data!$B$1/SQRT(1-Earth_Data!$B$2^2*SIN(RADIANS(User_Model_Calcs!B1691))^2))*COS(RADIANS(User_Model_Calcs!B1691))</f>
        <v>5296.4722630690449</v>
      </c>
      <c r="K1691">
        <f ca="1">((Earth_Data!$B$1*(1-Earth_Data!$B$2^2))/SQRT(1-Earth_Data!$B$2^2*SIN(RADIANS(User_Model_Calcs!B1691))^2))*SIN(RADIANS(User_Model_Calcs!B1691))</f>
        <v>-3541.6821962564823</v>
      </c>
      <c r="L1691">
        <f t="shared" ca="1" si="260"/>
        <v>-33.770132342280256</v>
      </c>
      <c r="M1691">
        <f t="shared" ca="1" si="261"/>
        <v>6371.5093355295239</v>
      </c>
      <c r="N1691">
        <f ca="1">SQRT(User_Model_Calcs!M1691^2+Sat_Data!$B$3^2-2*User_Model_Calcs!M1691*Sat_Data!$B$3*COS(RADIANS(L1691))*COS(RADIANS(I1691)))</f>
        <v>37927.476006684294</v>
      </c>
      <c r="O1691">
        <f ca="1">DEGREES(ACOS(((Earth_Data!$B$1+Sat_Data!$B$2)/User_Model_Calcs!N1691)*SQRT(1-COS(RADIANS(User_Model_Calcs!I1691))^2*COS(RADIANS(User_Model_Calcs!B1691))^2)))</f>
        <v>38.024433634444861</v>
      </c>
      <c r="P1691">
        <f t="shared" ca="1" si="258"/>
        <v>47.904911796662283</v>
      </c>
    </row>
    <row r="1692" spans="1:16" x14ac:dyDescent="0.25">
      <c r="A1692" s="5">
        <f t="shared" ca="1" si="262"/>
        <v>142.40405390897587</v>
      </c>
      <c r="B1692">
        <f t="shared" ca="1" si="263"/>
        <v>-37.182085020386218</v>
      </c>
      <c r="C1692" s="6">
        <v>20135.9375</v>
      </c>
      <c r="D1692">
        <f t="shared" ca="1" si="254"/>
        <v>3</v>
      </c>
      <c r="E1692" s="1">
        <v>0.65</v>
      </c>
      <c r="F1692">
        <v>19.899999999999999</v>
      </c>
      <c r="G1692">
        <f t="shared" ca="1" si="259"/>
        <v>54.048620189015942</v>
      </c>
      <c r="H1692">
        <f t="shared" ca="1" si="255"/>
        <v>17.550382496300593</v>
      </c>
      <c r="I1692">
        <f ca="1">User_Model_Calcs!A1692-Sat_Data!$B$5</f>
        <v>32.404053908975868</v>
      </c>
      <c r="J1692">
        <f ca="1">(Earth_Data!$B$1/SQRT(1-Earth_Data!$B$2^2*SIN(RADIANS(User_Model_Calcs!B1692))^2))*COS(RADIANS(User_Model_Calcs!B1692))</f>
        <v>5087.8087264465257</v>
      </c>
      <c r="K1692">
        <f ca="1">((Earth_Data!$B$1*(1-Earth_Data!$B$2^2))/SQRT(1-Earth_Data!$B$2^2*SIN(RADIANS(User_Model_Calcs!B1692))^2))*SIN(RADIANS(User_Model_Calcs!B1692))</f>
        <v>-3833.5137624825793</v>
      </c>
      <c r="L1692">
        <f t="shared" ca="1" si="260"/>
        <v>-36.996946433941105</v>
      </c>
      <c r="M1692">
        <f t="shared" ca="1" si="261"/>
        <v>6370.3709000378267</v>
      </c>
      <c r="N1692">
        <f ca="1">SQRT(User_Model_Calcs!M1692^2+Sat_Data!$B$3^2-2*User_Model_Calcs!M1692*Sat_Data!$B$3*COS(RADIANS(L1692))*COS(RADIANS(I1692)))</f>
        <v>38159.624486502275</v>
      </c>
      <c r="O1692">
        <f ca="1">DEGREES(ACOS(((Earth_Data!$B$1+Sat_Data!$B$2)/User_Model_Calcs!N1692)*SQRT(1-COS(RADIANS(User_Model_Calcs!I1692))^2*COS(RADIANS(User_Model_Calcs!B1692))^2)))</f>
        <v>35.154613127266472</v>
      </c>
      <c r="P1692">
        <f t="shared" ca="1" si="258"/>
        <v>46.403989955848367</v>
      </c>
    </row>
    <row r="1693" spans="1:16" x14ac:dyDescent="0.25">
      <c r="A1693" s="5">
        <f t="shared" ca="1" si="262"/>
        <v>141.96621705402467</v>
      </c>
      <c r="B1693">
        <f t="shared" ca="1" si="263"/>
        <v>-31.052445187335994</v>
      </c>
      <c r="C1693" s="6">
        <v>20135.9375</v>
      </c>
      <c r="D1693">
        <f t="shared" ca="1" si="254"/>
        <v>1.2</v>
      </c>
      <c r="E1693" s="1">
        <v>0.65</v>
      </c>
      <c r="F1693">
        <v>19.899999999999999</v>
      </c>
      <c r="G1693">
        <f t="shared" ca="1" si="259"/>
        <v>46.089820015575185</v>
      </c>
      <c r="H1693">
        <f t="shared" ca="1" si="255"/>
        <v>18.818084305336249</v>
      </c>
      <c r="I1693">
        <f ca="1">User_Model_Calcs!A1693-Sat_Data!$B$5</f>
        <v>31.966217054024668</v>
      </c>
      <c r="J1693">
        <f ca="1">(Earth_Data!$B$1/SQRT(1-Earth_Data!$B$2^2*SIN(RADIANS(User_Model_Calcs!B1693))^2))*COS(RADIANS(User_Model_Calcs!B1693))</f>
        <v>5468.9968106444021</v>
      </c>
      <c r="K1693">
        <f ca="1">((Earth_Data!$B$1*(1-Earth_Data!$B$2^2))/SQRT(1-Earth_Data!$B$2^2*SIN(RADIANS(User_Model_Calcs!B1693))^2))*SIN(RADIANS(User_Model_Calcs!B1693))</f>
        <v>-3270.8773849236277</v>
      </c>
      <c r="L1693">
        <f t="shared" ca="1" si="260"/>
        <v>-30.882643768370411</v>
      </c>
      <c r="M1693">
        <f t="shared" ca="1" si="261"/>
        <v>6372.4849926887609</v>
      </c>
      <c r="N1693">
        <f ca="1">SQRT(User_Model_Calcs!M1693^2+Sat_Data!$B$3^2-2*User_Model_Calcs!M1693*Sat_Data!$B$3*COS(RADIANS(L1693))*COS(RADIANS(I1693)))</f>
        <v>37777.863953215885</v>
      </c>
      <c r="O1693">
        <f ca="1">DEGREES(ACOS(((Earth_Data!$B$1+Sat_Data!$B$2)/User_Model_Calcs!N1693)*SQRT(1-COS(RADIANS(User_Model_Calcs!I1693))^2*COS(RADIANS(User_Model_Calcs!B1693))^2)))</f>
        <v>39.949287938235621</v>
      </c>
      <c r="P1693">
        <f t="shared" ca="1" si="258"/>
        <v>50.423797648828746</v>
      </c>
    </row>
    <row r="1694" spans="1:16" x14ac:dyDescent="0.25">
      <c r="A1694" s="5">
        <f t="shared" ca="1" si="262"/>
        <v>143.05558863811581</v>
      </c>
      <c r="B1694">
        <f t="shared" ca="1" si="263"/>
        <v>-35.160273870164161</v>
      </c>
      <c r="C1694" s="6">
        <v>20135.9375</v>
      </c>
      <c r="D1694">
        <f t="shared" ca="1" si="254"/>
        <v>1.2</v>
      </c>
      <c r="E1694" s="1">
        <v>0.65</v>
      </c>
      <c r="F1694">
        <v>19.899999999999999</v>
      </c>
      <c r="G1694">
        <f t="shared" ca="1" si="259"/>
        <v>46.089820015575185</v>
      </c>
      <c r="H1694">
        <f t="shared" ca="1" si="255"/>
        <v>18.882001811859777</v>
      </c>
      <c r="I1694">
        <f ca="1">User_Model_Calcs!A1694-Sat_Data!$B$5</f>
        <v>33.055588638115807</v>
      </c>
      <c r="J1694">
        <f ca="1">(Earth_Data!$B$1/SQRT(1-Earth_Data!$B$2^2*SIN(RADIANS(User_Model_Calcs!B1694))^2))*COS(RADIANS(User_Model_Calcs!B1694))</f>
        <v>5220.2102256157941</v>
      </c>
      <c r="K1694">
        <f ca="1">((Earth_Data!$B$1*(1-Earth_Data!$B$2^2))/SQRT(1-Earth_Data!$B$2^2*SIN(RADIANS(User_Model_Calcs!B1694))^2))*SIN(RADIANS(User_Model_Calcs!B1694))</f>
        <v>-3652.4193702194657</v>
      </c>
      <c r="L1694">
        <f t="shared" ca="1" si="260"/>
        <v>-34.979290847022412</v>
      </c>
      <c r="M1694">
        <f t="shared" ca="1" si="261"/>
        <v>6371.0879805240529</v>
      </c>
      <c r="N1694">
        <f ca="1">SQRT(User_Model_Calcs!M1694^2+Sat_Data!$B$3^2-2*User_Model_Calcs!M1694*Sat_Data!$B$3*COS(RADIANS(L1694))*COS(RADIANS(I1694)))</f>
        <v>38071.589773112872</v>
      </c>
      <c r="O1694">
        <f ca="1">DEGREES(ACOS(((Earth_Data!$B$1+Sat_Data!$B$2)/User_Model_Calcs!N1694)*SQRT(1-COS(RADIANS(User_Model_Calcs!I1694))^2*COS(RADIANS(User_Model_Calcs!B1694))^2)))</f>
        <v>36.231886341896498</v>
      </c>
      <c r="P1694">
        <f t="shared" ca="1" si="258"/>
        <v>48.495201543544049</v>
      </c>
    </row>
    <row r="1695" spans="1:16" x14ac:dyDescent="0.25">
      <c r="A1695" s="5">
        <f t="shared" ca="1" si="262"/>
        <v>140.19909026700032</v>
      </c>
      <c r="B1695">
        <f t="shared" ca="1" si="263"/>
        <v>-33.536320111740842</v>
      </c>
      <c r="C1695" s="6">
        <v>20135.9375</v>
      </c>
      <c r="D1695">
        <f t="shared" ref="D1695:D1758" ca="1" si="264">CHOOSE(RANDBETWEEN(1,3),0.75,1.2,3)</f>
        <v>1.2</v>
      </c>
      <c r="E1695" s="1">
        <v>0.65</v>
      </c>
      <c r="F1695">
        <v>19.899999999999999</v>
      </c>
      <c r="G1695">
        <f t="shared" ca="1" si="259"/>
        <v>46.089820015575185</v>
      </c>
      <c r="H1695">
        <f t="shared" ref="H1695:H1758" ca="1" si="265">RAND()*(24-14)+14</f>
        <v>17.140540023844544</v>
      </c>
      <c r="I1695">
        <f ca="1">User_Model_Calcs!A1695-Sat_Data!$B$5</f>
        <v>30.199090267000315</v>
      </c>
      <c r="J1695">
        <f ca="1">(Earth_Data!$B$1/SQRT(1-Earth_Data!$B$2^2*SIN(RADIANS(User_Model_Calcs!B1695))^2))*COS(RADIANS(User_Model_Calcs!B1695))</f>
        <v>5321.8477008538648</v>
      </c>
      <c r="K1695">
        <f ca="1">((Earth_Data!$B$1*(1-Earth_Data!$B$2^2))/SQRT(1-Earth_Data!$B$2^2*SIN(RADIANS(User_Model_Calcs!B1695))^2))*SIN(RADIANS(User_Model_Calcs!B1695))</f>
        <v>-3503.6940593209124</v>
      </c>
      <c r="L1695">
        <f t="shared" ca="1" si="260"/>
        <v>-33.359326378524912</v>
      </c>
      <c r="M1695">
        <f t="shared" ca="1" si="261"/>
        <v>6371.6508859481792</v>
      </c>
      <c r="N1695">
        <f ca="1">SQRT(User_Model_Calcs!M1695^2+Sat_Data!$B$3^2-2*User_Model_Calcs!M1695*Sat_Data!$B$3*COS(RADIANS(L1695))*COS(RADIANS(I1695)))</f>
        <v>37822.451680598278</v>
      </c>
      <c r="O1695">
        <f ca="1">DEGREES(ACOS(((Earth_Data!$B$1+Sat_Data!$B$2)/User_Model_Calcs!N1695)*SQRT(1-COS(RADIANS(User_Model_Calcs!I1695))^2*COS(RADIANS(User_Model_Calcs!B1695))^2)))</f>
        <v>39.361398224365672</v>
      </c>
      <c r="P1695">
        <f t="shared" ca="1" si="258"/>
        <v>46.490932028404643</v>
      </c>
    </row>
    <row r="1696" spans="1:16" x14ac:dyDescent="0.25">
      <c r="A1696" s="5">
        <f t="shared" ca="1" si="262"/>
        <v>142.0088243381027</v>
      </c>
      <c r="B1696">
        <f t="shared" ca="1" si="263"/>
        <v>-33.710304481898014</v>
      </c>
      <c r="C1696" s="6">
        <v>20135.9375</v>
      </c>
      <c r="D1696">
        <f t="shared" ca="1" si="264"/>
        <v>3</v>
      </c>
      <c r="E1696" s="1">
        <v>0.65</v>
      </c>
      <c r="F1696">
        <v>19.899999999999999</v>
      </c>
      <c r="G1696">
        <f t="shared" ca="1" si="259"/>
        <v>54.048620189015942</v>
      </c>
      <c r="H1696">
        <f t="shared" ca="1" si="265"/>
        <v>14.187437233216709</v>
      </c>
      <c r="I1696">
        <f ca="1">User_Model_Calcs!A1696-Sat_Data!$B$5</f>
        <v>32.008824338102698</v>
      </c>
      <c r="J1696">
        <f ca="1">(Earth_Data!$B$1/SQRT(1-Earth_Data!$B$2^2*SIN(RADIANS(User_Model_Calcs!B1696))^2))*COS(RADIANS(User_Model_Calcs!B1696))</f>
        <v>5311.1620433602884</v>
      </c>
      <c r="K1696">
        <f ca="1">((Earth_Data!$B$1*(1-Earth_Data!$B$2^2))/SQRT(1-Earth_Data!$B$2^2*SIN(RADIANS(User_Model_Calcs!B1696))^2))*SIN(RADIANS(User_Model_Calcs!B1696))</f>
        <v>-3519.7630781611488</v>
      </c>
      <c r="L1696">
        <f t="shared" ca="1" si="260"/>
        <v>-33.532856016810342</v>
      </c>
      <c r="M1696">
        <f t="shared" ca="1" si="261"/>
        <v>6371.5911966491922</v>
      </c>
      <c r="N1696">
        <f ca="1">SQRT(User_Model_Calcs!M1696^2+Sat_Data!$B$3^2-2*User_Model_Calcs!M1696*Sat_Data!$B$3*COS(RADIANS(L1696))*COS(RADIANS(I1696)))</f>
        <v>37929.192841462231</v>
      </c>
      <c r="O1696">
        <f ca="1">DEGREES(ACOS(((Earth_Data!$B$1+Sat_Data!$B$2)/User_Model_Calcs!N1696)*SQRT(1-COS(RADIANS(User_Model_Calcs!I1696))^2*COS(RADIANS(User_Model_Calcs!B1696))^2)))</f>
        <v>38.003983385649541</v>
      </c>
      <c r="P1696">
        <f t="shared" ca="1" si="258"/>
        <v>48.399030133663516</v>
      </c>
    </row>
    <row r="1697" spans="1:16" x14ac:dyDescent="0.25">
      <c r="A1697" s="5">
        <f t="shared" ca="1" si="262"/>
        <v>146.37587269305592</v>
      </c>
      <c r="B1697">
        <f t="shared" ca="1" si="263"/>
        <v>-32.283843308908764</v>
      </c>
      <c r="C1697" s="6">
        <v>20135.9375</v>
      </c>
      <c r="D1697">
        <f t="shared" ca="1" si="264"/>
        <v>0.75</v>
      </c>
      <c r="E1697" s="1">
        <v>0.65</v>
      </c>
      <c r="F1697">
        <v>19.899999999999999</v>
      </c>
      <c r="G1697">
        <f t="shared" ca="1" si="259"/>
        <v>42.007420362456692</v>
      </c>
      <c r="H1697">
        <f t="shared" ca="1" si="265"/>
        <v>21.323432227138312</v>
      </c>
      <c r="I1697">
        <f ca="1">User_Model_Calcs!A1697-Sat_Data!$B$5</f>
        <v>36.375872693055925</v>
      </c>
      <c r="J1697">
        <f ca="1">(Earth_Data!$B$1/SQRT(1-Earth_Data!$B$2^2*SIN(RADIANS(User_Model_Calcs!B1697))^2))*COS(RADIANS(User_Model_Calcs!B1697))</f>
        <v>5397.3155040389029</v>
      </c>
      <c r="K1697">
        <f ca="1">((Earth_Data!$B$1*(1-Earth_Data!$B$2^2))/SQRT(1-Earth_Data!$B$2^2*SIN(RADIANS(User_Model_Calcs!B1697))^2))*SIN(RADIANS(User_Model_Calcs!B1697))</f>
        <v>-3387.0836865134925</v>
      </c>
      <c r="L1697">
        <f t="shared" ca="1" si="260"/>
        <v>-32.110313911980029</v>
      </c>
      <c r="M1697">
        <f t="shared" ca="1" si="261"/>
        <v>6372.0758430502492</v>
      </c>
      <c r="N1697">
        <f ca="1">SQRT(User_Model_Calcs!M1697^2+Sat_Data!$B$3^2-2*User_Model_Calcs!M1697*Sat_Data!$B$3*COS(RADIANS(L1697))*COS(RADIANS(I1697)))</f>
        <v>38104.591434841968</v>
      </c>
      <c r="O1697">
        <f ca="1">DEGREES(ACOS(((Earth_Data!$B$1+Sat_Data!$B$2)/User_Model_Calcs!N1697)*SQRT(1-COS(RADIANS(User_Model_Calcs!I1697))^2*COS(RADIANS(User_Model_Calcs!B1697))^2)))</f>
        <v>35.842526887533218</v>
      </c>
      <c r="P1697">
        <f t="shared" ca="1" si="258"/>
        <v>54.054371661419793</v>
      </c>
    </row>
    <row r="1698" spans="1:16" x14ac:dyDescent="0.25">
      <c r="A1698" s="5">
        <f t="shared" ca="1" si="262"/>
        <v>143.68083389072009</v>
      </c>
      <c r="B1698">
        <f t="shared" ca="1" si="263"/>
        <v>-38.103765228990582</v>
      </c>
      <c r="C1698" s="6">
        <v>20135.9375</v>
      </c>
      <c r="D1698">
        <f t="shared" ca="1" si="264"/>
        <v>1.2</v>
      </c>
      <c r="E1698" s="1">
        <v>0.65</v>
      </c>
      <c r="F1698">
        <v>19.899999999999999</v>
      </c>
      <c r="G1698">
        <f t="shared" ca="1" si="259"/>
        <v>46.089820015575185</v>
      </c>
      <c r="H1698">
        <f t="shared" ca="1" si="265"/>
        <v>18.565964280602586</v>
      </c>
      <c r="I1698">
        <f ca="1">User_Model_Calcs!A1698-Sat_Data!$B$5</f>
        <v>33.680833890720095</v>
      </c>
      <c r="J1698">
        <f ca="1">(Earth_Data!$B$1/SQRT(1-Earth_Data!$B$2^2*SIN(RADIANS(User_Model_Calcs!B1698))^2))*COS(RADIANS(User_Model_Calcs!B1698))</f>
        <v>5025.3326076838184</v>
      </c>
      <c r="K1698">
        <f ca="1">((Earth_Data!$B$1*(1-Earth_Data!$B$2^2))/SQRT(1-Earth_Data!$B$2^2*SIN(RADIANS(User_Model_Calcs!B1698))^2))*SIN(RADIANS(User_Model_Calcs!B1698))</f>
        <v>-3914.5150138478411</v>
      </c>
      <c r="L1698">
        <f t="shared" ca="1" si="260"/>
        <v>-37.917036178308429</v>
      </c>
      <c r="M1698">
        <f t="shared" ca="1" si="261"/>
        <v>6370.0389018820297</v>
      </c>
      <c r="N1698">
        <f ca="1">SQRT(User_Model_Calcs!M1698^2+Sat_Data!$B$3^2-2*User_Model_Calcs!M1698*Sat_Data!$B$3*COS(RADIANS(L1698))*COS(RADIANS(I1698)))</f>
        <v>38285.113244921464</v>
      </c>
      <c r="O1698">
        <f ca="1">DEGREES(ACOS(((Earth_Data!$B$1+Sat_Data!$B$2)/User_Model_Calcs!N1698)*SQRT(1-COS(RADIANS(User_Model_Calcs!I1698))^2*COS(RADIANS(User_Model_Calcs!B1698))^2)))</f>
        <v>33.656634380867239</v>
      </c>
      <c r="P1698">
        <f t="shared" ca="1" si="258"/>
        <v>47.201711579112995</v>
      </c>
    </row>
    <row r="1699" spans="1:16" x14ac:dyDescent="0.25">
      <c r="A1699" s="5">
        <f t="shared" ca="1" si="262"/>
        <v>142.13322154546609</v>
      </c>
      <c r="B1699">
        <f t="shared" ca="1" si="263"/>
        <v>-30.568149940315266</v>
      </c>
      <c r="C1699" s="6">
        <v>20135.9375</v>
      </c>
      <c r="D1699">
        <f t="shared" ca="1" si="264"/>
        <v>1.2</v>
      </c>
      <c r="E1699" s="1">
        <v>0.65</v>
      </c>
      <c r="F1699">
        <v>19.899999999999999</v>
      </c>
      <c r="G1699">
        <f t="shared" ca="1" si="259"/>
        <v>46.089820015575185</v>
      </c>
      <c r="H1699">
        <f t="shared" ca="1" si="265"/>
        <v>22.704300035677925</v>
      </c>
      <c r="I1699">
        <f ca="1">User_Model_Calcs!A1699-Sat_Data!$B$5</f>
        <v>32.133221545466085</v>
      </c>
      <c r="J1699">
        <f ca="1">(Earth_Data!$B$1/SQRT(1-Earth_Data!$B$2^2*SIN(RADIANS(User_Model_Calcs!B1699))^2))*COS(RADIANS(User_Model_Calcs!B1699))</f>
        <v>5496.4976255562478</v>
      </c>
      <c r="K1699">
        <f ca="1">((Earth_Data!$B$1*(1-Earth_Data!$B$2^2))/SQRT(1-Earth_Data!$B$2^2*SIN(RADIANS(User_Model_Calcs!B1699))^2))*SIN(RADIANS(User_Model_Calcs!B1699))</f>
        <v>-3224.7631900152965</v>
      </c>
      <c r="L1699">
        <f t="shared" ca="1" si="260"/>
        <v>-30.399900636216071</v>
      </c>
      <c r="M1699">
        <f t="shared" ca="1" si="261"/>
        <v>6372.6433902598928</v>
      </c>
      <c r="N1699">
        <f ca="1">SQRT(User_Model_Calcs!M1699^2+Sat_Data!$B$3^2-2*User_Model_Calcs!M1699*Sat_Data!$B$3*COS(RADIANS(L1699))*COS(RADIANS(I1699)))</f>
        <v>37761.336368281685</v>
      </c>
      <c r="O1699">
        <f ca="1">DEGREES(ACOS(((Earth_Data!$B$1+Sat_Data!$B$2)/User_Model_Calcs!N1699)*SQRT(1-COS(RADIANS(User_Model_Calcs!I1699))^2*COS(RADIANS(User_Model_Calcs!B1699))^2)))</f>
        <v>40.166511502082301</v>
      </c>
      <c r="P1699">
        <f t="shared" ca="1" si="258"/>
        <v>51.003759748312241</v>
      </c>
    </row>
    <row r="1700" spans="1:16" x14ac:dyDescent="0.25">
      <c r="A1700" s="5">
        <f t="shared" ca="1" si="262"/>
        <v>142.27374947517558</v>
      </c>
      <c r="B1700">
        <f t="shared" ca="1" si="263"/>
        <v>-33.378531139614857</v>
      </c>
      <c r="C1700" s="6">
        <v>20135.9375</v>
      </c>
      <c r="D1700">
        <f t="shared" ca="1" si="264"/>
        <v>1.2</v>
      </c>
      <c r="E1700" s="1">
        <v>0.65</v>
      </c>
      <c r="F1700">
        <v>19.899999999999999</v>
      </c>
      <c r="G1700">
        <f t="shared" ca="1" si="259"/>
        <v>46.089820015575185</v>
      </c>
      <c r="H1700">
        <f t="shared" ca="1" si="265"/>
        <v>22.389463965618084</v>
      </c>
      <c r="I1700">
        <f ca="1">User_Model_Calcs!A1700-Sat_Data!$B$5</f>
        <v>32.273749475175578</v>
      </c>
      <c r="J1700">
        <f ca="1">(Earth_Data!$B$1/SQRT(1-Earth_Data!$B$2^2*SIN(RADIANS(User_Model_Calcs!B1700))^2))*COS(RADIANS(User_Model_Calcs!B1700))</f>
        <v>5331.4961878163504</v>
      </c>
      <c r="K1700">
        <f ca="1">((Earth_Data!$B$1*(1-Earth_Data!$B$2^2))/SQRT(1-Earth_Data!$B$2^2*SIN(RADIANS(User_Model_Calcs!B1700))^2))*SIN(RADIANS(User_Model_Calcs!B1700))</f>
        <v>-3489.0932248355557</v>
      </c>
      <c r="L1700">
        <f t="shared" ca="1" si="260"/>
        <v>-33.201955432542377</v>
      </c>
      <c r="M1700">
        <f t="shared" ca="1" si="261"/>
        <v>6371.7048842749819</v>
      </c>
      <c r="N1700">
        <f ca="1">SQRT(User_Model_Calcs!M1700^2+Sat_Data!$B$3^2-2*User_Model_Calcs!M1700*Sat_Data!$B$3*COS(RADIANS(L1700))*COS(RADIANS(I1700)))</f>
        <v>37924.623114643764</v>
      </c>
      <c r="O1700">
        <f ca="1">DEGREES(ACOS(((Earth_Data!$B$1+Sat_Data!$B$2)/User_Model_Calcs!N1700)*SQRT(1-COS(RADIANS(User_Model_Calcs!I1700))^2*COS(RADIANS(User_Model_Calcs!B1700))^2)))</f>
        <v>38.063032963912299</v>
      </c>
      <c r="P1700">
        <f t="shared" ca="1" si="258"/>
        <v>48.938826593329068</v>
      </c>
    </row>
    <row r="1701" spans="1:16" x14ac:dyDescent="0.25">
      <c r="A1701" s="5">
        <f ca="1">142.56313432703+(RAND()*8-4)</f>
        <v>141.7970843513618</v>
      </c>
      <c r="B1701">
        <f t="shared" ca="1" si="263"/>
        <v>-32.086623275940887</v>
      </c>
      <c r="C1701" s="6">
        <v>20135.9375</v>
      </c>
      <c r="D1701">
        <f t="shared" ca="1" si="264"/>
        <v>0.75</v>
      </c>
      <c r="E1701" s="1">
        <v>0.65</v>
      </c>
      <c r="F1701">
        <v>19.899999999999999</v>
      </c>
      <c r="G1701">
        <f t="shared" ca="1" si="259"/>
        <v>42.007420362456692</v>
      </c>
      <c r="H1701">
        <f t="shared" ca="1" si="265"/>
        <v>20.874393757195264</v>
      </c>
      <c r="I1701">
        <f ca="1">User_Model_Calcs!A1701-Sat_Data!$B$5</f>
        <v>31.797084351361804</v>
      </c>
      <c r="J1701">
        <f ca="1">(Earth_Data!$B$1/SQRT(1-Earth_Data!$B$2^2*SIN(RADIANS(User_Model_Calcs!B1701))^2))*COS(RADIANS(User_Model_Calcs!B1701))</f>
        <v>5408.9645990793633</v>
      </c>
      <c r="K1701">
        <f ca="1">((Earth_Data!$B$1*(1-Earth_Data!$B$2^2))/SQRT(1-Earth_Data!$B$2^2*SIN(RADIANS(User_Model_Calcs!B1701))^2))*SIN(RADIANS(User_Model_Calcs!B1701))</f>
        <v>-3368.574660500431</v>
      </c>
      <c r="L1701">
        <f t="shared" ca="1" si="260"/>
        <v>-31.913669658578886</v>
      </c>
      <c r="M1701">
        <f t="shared" ca="1" si="261"/>
        <v>6372.1419693427561</v>
      </c>
      <c r="N1701">
        <f ca="1">SQRT(User_Model_Calcs!M1701^2+Sat_Data!$B$3^2-2*User_Model_Calcs!M1701*Sat_Data!$B$3*COS(RADIANS(L1701))*COS(RADIANS(I1701)))</f>
        <v>37825.206293489144</v>
      </c>
      <c r="O1701">
        <f ca="1">DEGREES(ACOS(((Earth_Data!$B$1+Sat_Data!$B$2)/User_Model_Calcs!N1701)*SQRT(1-COS(RADIANS(User_Model_Calcs!I1701))^2*COS(RADIANS(User_Model_Calcs!B1701))^2)))</f>
        <v>39.33304353825158</v>
      </c>
      <c r="P1701">
        <f t="shared" ca="1" si="258"/>
        <v>49.408824927224856</v>
      </c>
    </row>
    <row r="1702" spans="1:16" x14ac:dyDescent="0.25">
      <c r="A1702">
        <f ca="1">108.049394295518+(RAND()*5-2.5)</f>
        <v>109.91777321175462</v>
      </c>
      <c r="B1702">
        <f ca="1">-31.6714359012002+(RAND()*5-2.5)</f>
        <v>-31.146121306984682</v>
      </c>
      <c r="C1702" s="6">
        <v>20135.9375</v>
      </c>
      <c r="D1702">
        <f t="shared" ca="1" si="264"/>
        <v>1.2</v>
      </c>
      <c r="E1702" s="1">
        <v>0.65</v>
      </c>
      <c r="F1702">
        <v>19.899999999999999</v>
      </c>
      <c r="G1702">
        <f t="shared" ca="1" si="259"/>
        <v>46.089820015575185</v>
      </c>
      <c r="H1702">
        <f t="shared" ca="1" si="265"/>
        <v>23.441943299658632</v>
      </c>
      <c r="I1702">
        <f ca="1">User_Model_Calcs!A1702-Sat_Data!$B$5</f>
        <v>-8.2226788245378657E-2</v>
      </c>
      <c r="J1702">
        <f ca="1">(Earth_Data!$B$1/SQRT(1-Earth_Data!$B$2^2*SIN(RADIANS(User_Model_Calcs!B1702))^2))*COS(RADIANS(User_Model_Calcs!B1702))</f>
        <v>5463.6322149371135</v>
      </c>
      <c r="K1702">
        <f ca="1">((Earth_Data!$B$1*(1-Earth_Data!$B$2^2))/SQRT(1-Earth_Data!$B$2^2*SIN(RADIANS(User_Model_Calcs!B1702))^2))*SIN(RADIANS(User_Model_Calcs!B1702))</f>
        <v>-3279.7706283496545</v>
      </c>
      <c r="L1702">
        <f t="shared" ca="1" si="260"/>
        <v>-30.976025226656748</v>
      </c>
      <c r="M1702">
        <f t="shared" ca="1" si="261"/>
        <v>6372.4541861580856</v>
      </c>
      <c r="N1702">
        <f ca="1">SQRT(User_Model_Calcs!M1702^2+Sat_Data!$B$3^2-2*User_Model_Calcs!M1702*Sat_Data!$B$3*COS(RADIANS(L1702))*COS(RADIANS(I1702)))</f>
        <v>36846.772470910582</v>
      </c>
      <c r="O1702">
        <f ca="1">DEGREES(ACOS(((Earth_Data!$B$1+Sat_Data!$B$2)/User_Model_Calcs!N1702)*SQRT(1-COS(RADIANS(User_Model_Calcs!I1702))^2*COS(RADIANS(User_Model_Calcs!B1702))^2)))</f>
        <v>53.710561845824785</v>
      </c>
      <c r="P1702">
        <f t="shared" ca="1" si="258"/>
        <v>0.15897731608684038</v>
      </c>
    </row>
    <row r="1703" spans="1:16" x14ac:dyDescent="0.25">
      <c r="A1703">
        <f t="shared" ref="A1703:A1766" ca="1" si="266">108.049394295518+(RAND()*5-2.5)</f>
        <v>110.51872629846579</v>
      </c>
      <c r="B1703">
        <f t="shared" ref="B1703:B1766" ca="1" si="267">-31.6714359012002+(RAND()*5-2.5)</f>
        <v>-33.386350614409828</v>
      </c>
      <c r="C1703" s="6">
        <v>20135.9375</v>
      </c>
      <c r="D1703">
        <f t="shared" ca="1" si="264"/>
        <v>3</v>
      </c>
      <c r="E1703" s="1">
        <v>0.65</v>
      </c>
      <c r="F1703">
        <v>19.899999999999999</v>
      </c>
      <c r="G1703">
        <f t="shared" ca="1" si="259"/>
        <v>54.048620189015942</v>
      </c>
      <c r="H1703">
        <f t="shared" ca="1" si="265"/>
        <v>22.948398499330693</v>
      </c>
      <c r="I1703">
        <f ca="1">User_Model_Calcs!A1703-Sat_Data!$B$5</f>
        <v>0.51872629846579343</v>
      </c>
      <c r="J1703">
        <f ca="1">(Earth_Data!$B$1/SQRT(1-Earth_Data!$B$2^2*SIN(RADIANS(User_Model_Calcs!B1703))^2))*COS(RADIANS(User_Model_Calcs!B1703))</f>
        <v>5331.0189952258133</v>
      </c>
      <c r="K1703">
        <f ca="1">((Earth_Data!$B$1*(1-Earth_Data!$B$2^2))/SQRT(1-Earth_Data!$B$2^2*SIN(RADIANS(User_Model_Calcs!B1703))^2))*SIN(RADIANS(User_Model_Calcs!B1703))</f>
        <v>-3489.8174082129017</v>
      </c>
      <c r="L1703">
        <f t="shared" ca="1" si="260"/>
        <v>-33.209754065654373</v>
      </c>
      <c r="M1703">
        <f t="shared" ca="1" si="261"/>
        <v>6371.7022113501389</v>
      </c>
      <c r="N1703">
        <f ca="1">SQRT(User_Model_Calcs!M1703^2+Sat_Data!$B$3^2-2*User_Model_Calcs!M1703*Sat_Data!$B$3*COS(RADIANS(L1703))*COS(RADIANS(I1703)))</f>
        <v>36998.324994571565</v>
      </c>
      <c r="O1703">
        <f ca="1">DEGREES(ACOS(((Earth_Data!$B$1+Sat_Data!$B$2)/User_Model_Calcs!N1703)*SQRT(1-COS(RADIANS(User_Model_Calcs!I1703))^2*COS(RADIANS(User_Model_Calcs!B1703))^2)))</f>
        <v>51.158143221603751</v>
      </c>
      <c r="P1703">
        <f t="shared" ca="1" si="258"/>
        <v>0.94259638021189762</v>
      </c>
    </row>
    <row r="1704" spans="1:16" x14ac:dyDescent="0.25">
      <c r="A1704">
        <f t="shared" ca="1" si="266"/>
        <v>106.46387396433093</v>
      </c>
      <c r="B1704">
        <f t="shared" ca="1" si="267"/>
        <v>-30.942795031115828</v>
      </c>
      <c r="C1704" s="6">
        <v>20135.9375</v>
      </c>
      <c r="D1704">
        <f t="shared" ca="1" si="264"/>
        <v>0.75</v>
      </c>
      <c r="E1704" s="1">
        <v>0.65</v>
      </c>
      <c r="F1704">
        <v>19.899999999999999</v>
      </c>
      <c r="G1704">
        <f t="shared" ca="1" si="259"/>
        <v>42.007420362456692</v>
      </c>
      <c r="H1704">
        <f t="shared" ca="1" si="265"/>
        <v>23.856372575015953</v>
      </c>
      <c r="I1704">
        <f ca="1">User_Model_Calcs!A1704-Sat_Data!$B$5</f>
        <v>-3.5361260356690707</v>
      </c>
      <c r="J1704">
        <f ca="1">(Earth_Data!$B$1/SQRT(1-Earth_Data!$B$2^2*SIN(RADIANS(User_Model_Calcs!B1704))^2))*COS(RADIANS(User_Model_Calcs!B1704))</f>
        <v>5475.2576197381677</v>
      </c>
      <c r="K1704">
        <f ca="1">((Earth_Data!$B$1*(1-Earth_Data!$B$2^2))/SQRT(1-Earth_Data!$B$2^2*SIN(RADIANS(User_Model_Calcs!B1704))^2))*SIN(RADIANS(User_Model_Calcs!B1704))</f>
        <v>-3260.456668440821</v>
      </c>
      <c r="L1704">
        <f t="shared" ca="1" si="260"/>
        <v>-30.773340815616475</v>
      </c>
      <c r="M1704">
        <f t="shared" ca="1" si="261"/>
        <v>6372.5209838243045</v>
      </c>
      <c r="N1704">
        <f ca="1">SQRT(User_Model_Calcs!M1704^2+Sat_Data!$B$3^2-2*User_Model_Calcs!M1704*Sat_Data!$B$3*COS(RADIANS(L1704))*COS(RADIANS(I1704)))</f>
        <v>36845.403123215867</v>
      </c>
      <c r="O1704">
        <f ca="1">DEGREES(ACOS(((Earth_Data!$B$1+Sat_Data!$B$2)/User_Model_Calcs!N1704)*SQRT(1-COS(RADIANS(User_Model_Calcs!I1704))^2*COS(RADIANS(User_Model_Calcs!B1704))^2)))</f>
        <v>53.735660702498613</v>
      </c>
      <c r="P1704">
        <f t="shared" ca="1" si="258"/>
        <v>6.8530639031243972</v>
      </c>
    </row>
    <row r="1705" spans="1:16" x14ac:dyDescent="0.25">
      <c r="A1705">
        <f t="shared" ca="1" si="266"/>
        <v>107.19318206920566</v>
      </c>
      <c r="B1705">
        <f t="shared" ca="1" si="267"/>
        <v>-32.726602882061236</v>
      </c>
      <c r="C1705" s="6">
        <v>20135.9375</v>
      </c>
      <c r="D1705">
        <f t="shared" ca="1" si="264"/>
        <v>0.75</v>
      </c>
      <c r="E1705" s="1">
        <v>0.65</v>
      </c>
      <c r="F1705">
        <v>19.899999999999999</v>
      </c>
      <c r="G1705">
        <f t="shared" ca="1" si="259"/>
        <v>42.007420362456692</v>
      </c>
      <c r="H1705">
        <f t="shared" ca="1" si="265"/>
        <v>17.047543302118541</v>
      </c>
      <c r="I1705">
        <f ca="1">User_Model_Calcs!A1705-Sat_Data!$B$5</f>
        <v>-2.8068179307943382</v>
      </c>
      <c r="J1705">
        <f ca="1">(Earth_Data!$B$1/SQRT(1-Earth_Data!$B$2^2*SIN(RADIANS(User_Model_Calcs!B1705))^2))*COS(RADIANS(User_Model_Calcs!B1705))</f>
        <v>5370.9303024516876</v>
      </c>
      <c r="K1705">
        <f ca="1">((Earth_Data!$B$1*(1-Earth_Data!$B$2^2))/SQRT(1-Earth_Data!$B$2^2*SIN(RADIANS(User_Model_Calcs!B1705))^2))*SIN(RADIANS(User_Model_Calcs!B1705))</f>
        <v>-3428.4918222575634</v>
      </c>
      <c r="L1705">
        <f t="shared" ca="1" si="260"/>
        <v>-32.551810725887002</v>
      </c>
      <c r="M1705">
        <f t="shared" ca="1" si="261"/>
        <v>6371.9265916268032</v>
      </c>
      <c r="N1705">
        <f ca="1">SQRT(User_Model_Calcs!M1705^2+Sat_Data!$B$3^2-2*User_Model_Calcs!M1705*Sat_Data!$B$3*COS(RADIANS(L1705))*COS(RADIANS(I1705)))</f>
        <v>36959.953975275072</v>
      </c>
      <c r="O1705">
        <f ca="1">DEGREES(ACOS(((Earth_Data!$B$1+Sat_Data!$B$2)/User_Model_Calcs!N1705)*SQRT(1-COS(RADIANS(User_Model_Calcs!I1705))^2*COS(RADIANS(User_Model_Calcs!B1705))^2)))</f>
        <v>51.790183443430081</v>
      </c>
      <c r="P1705">
        <f t="shared" ca="1" si="258"/>
        <v>5.181728009110623</v>
      </c>
    </row>
    <row r="1706" spans="1:16" x14ac:dyDescent="0.25">
      <c r="A1706">
        <f t="shared" ca="1" si="266"/>
        <v>107.09533396186873</v>
      </c>
      <c r="B1706">
        <f t="shared" ca="1" si="267"/>
        <v>-29.821355033406789</v>
      </c>
      <c r="C1706" s="6">
        <v>20135.9375</v>
      </c>
      <c r="D1706">
        <f t="shared" ca="1" si="264"/>
        <v>0.75</v>
      </c>
      <c r="E1706" s="1">
        <v>0.65</v>
      </c>
      <c r="F1706">
        <v>19.899999999999999</v>
      </c>
      <c r="G1706">
        <f t="shared" ca="1" si="259"/>
        <v>42.007420362456692</v>
      </c>
      <c r="H1706">
        <f t="shared" ca="1" si="265"/>
        <v>14.764222671768412</v>
      </c>
      <c r="I1706">
        <f ca="1">User_Model_Calcs!A1706-Sat_Data!$B$5</f>
        <v>-2.9046660381312677</v>
      </c>
      <c r="J1706">
        <f ca="1">(Earth_Data!$B$1/SQRT(1-Earth_Data!$B$2^2*SIN(RADIANS(User_Model_Calcs!B1706))^2))*COS(RADIANS(User_Model_Calcs!B1706))</f>
        <v>5538.1340641039569</v>
      </c>
      <c r="K1706">
        <f ca="1">((Earth_Data!$B$1*(1-Earth_Data!$B$2^2))/SQRT(1-Earth_Data!$B$2^2*SIN(RADIANS(User_Model_Calcs!B1706))^2))*SIN(RADIANS(User_Model_Calcs!B1706))</f>
        <v>-3153.2095732311896</v>
      </c>
      <c r="L1706">
        <f t="shared" ca="1" si="260"/>
        <v>-29.655592741880739</v>
      </c>
      <c r="M1706">
        <f t="shared" ca="1" si="261"/>
        <v>6372.8847098237575</v>
      </c>
      <c r="N1706">
        <f ca="1">SQRT(User_Model_Calcs!M1706^2+Sat_Data!$B$3^2-2*User_Model_Calcs!M1706*Sat_Data!$B$3*COS(RADIANS(L1706))*COS(RADIANS(I1706)))</f>
        <v>36769.648552619845</v>
      </c>
      <c r="O1706">
        <f ca="1">DEGREES(ACOS(((Earth_Data!$B$1+Sat_Data!$B$2)/User_Model_Calcs!N1706)*SQRT(1-COS(RADIANS(User_Model_Calcs!I1706))^2*COS(RADIANS(User_Model_Calcs!B1706))^2)))</f>
        <v>55.076642056815281</v>
      </c>
      <c r="P1706">
        <f t="shared" ca="1" si="258"/>
        <v>5.8257529088389592</v>
      </c>
    </row>
    <row r="1707" spans="1:16" x14ac:dyDescent="0.25">
      <c r="A1707">
        <f t="shared" ca="1" si="266"/>
        <v>109.53802874671155</v>
      </c>
      <c r="B1707">
        <f t="shared" ca="1" si="267"/>
        <v>-34.113945483387042</v>
      </c>
      <c r="C1707" s="6">
        <v>20135.9375</v>
      </c>
      <c r="D1707">
        <f t="shared" ca="1" si="264"/>
        <v>1.2</v>
      </c>
      <c r="E1707" s="1">
        <v>0.65</v>
      </c>
      <c r="F1707">
        <v>19.899999999999999</v>
      </c>
      <c r="G1707">
        <f t="shared" ca="1" si="259"/>
        <v>46.089820015575185</v>
      </c>
      <c r="H1707">
        <f t="shared" ca="1" si="265"/>
        <v>22.122427364669228</v>
      </c>
      <c r="I1707">
        <f ca="1">User_Model_Calcs!A1707-Sat_Data!$B$5</f>
        <v>-0.46197125328845345</v>
      </c>
      <c r="J1707">
        <f ca="1">(Earth_Data!$B$1/SQRT(1-Earth_Data!$B$2^2*SIN(RADIANS(User_Model_Calcs!B1707))^2))*COS(RADIANS(User_Model_Calcs!B1707))</f>
        <v>5286.1827537142426</v>
      </c>
      <c r="K1707">
        <f ca="1">((Earth_Data!$B$1*(1-Earth_Data!$B$2^2))/SQRT(1-Earth_Data!$B$2^2*SIN(RADIANS(User_Model_Calcs!B1707))^2))*SIN(RADIANS(User_Model_Calcs!B1707))</f>
        <v>-3556.919192141469</v>
      </c>
      <c r="L1707">
        <f t="shared" ca="1" si="260"/>
        <v>-33.935467183672507</v>
      </c>
      <c r="M1707">
        <f t="shared" ca="1" si="261"/>
        <v>6371.452130016376</v>
      </c>
      <c r="N1707">
        <f ca="1">SQRT(User_Model_Calcs!M1707^2+Sat_Data!$B$3^2-2*User_Model_Calcs!M1707*Sat_Data!$B$3*COS(RADIANS(L1707))*COS(RADIANS(I1707)))</f>
        <v>37049.290071142321</v>
      </c>
      <c r="O1707">
        <f ca="1">DEGREES(ACOS(((Earth_Data!$B$1+Sat_Data!$B$2)/User_Model_Calcs!N1707)*SQRT(1-COS(RADIANS(User_Model_Calcs!I1707))^2*COS(RADIANS(User_Model_Calcs!B1707))^2)))</f>
        <v>50.333881514599895</v>
      </c>
      <c r="P1707">
        <f t="shared" ca="1" si="258"/>
        <v>0.82367343284721184</v>
      </c>
    </row>
    <row r="1708" spans="1:16" x14ac:dyDescent="0.25">
      <c r="A1708">
        <f t="shared" ca="1" si="266"/>
        <v>109.53578023341231</v>
      </c>
      <c r="B1708">
        <f t="shared" ca="1" si="267"/>
        <v>-30.034235354119673</v>
      </c>
      <c r="C1708" s="6">
        <v>20135.9375</v>
      </c>
      <c r="D1708">
        <f t="shared" ca="1" si="264"/>
        <v>3</v>
      </c>
      <c r="E1708" s="1">
        <v>0.65</v>
      </c>
      <c r="F1708">
        <v>19.899999999999999</v>
      </c>
      <c r="G1708">
        <f t="shared" ca="1" si="259"/>
        <v>54.048620189015942</v>
      </c>
      <c r="H1708">
        <f t="shared" ca="1" si="265"/>
        <v>16.170644332675909</v>
      </c>
      <c r="I1708">
        <f ca="1">User_Model_Calcs!A1708-Sat_Data!$B$5</f>
        <v>-0.46421976658768926</v>
      </c>
      <c r="J1708">
        <f ca="1">(Earth_Data!$B$1/SQRT(1-Earth_Data!$B$2^2*SIN(RADIANS(User_Model_Calcs!B1708))^2))*COS(RADIANS(User_Model_Calcs!B1708))</f>
        <v>5526.3608074097265</v>
      </c>
      <c r="K1708">
        <f ca="1">((Earth_Data!$B$1*(1-Earth_Data!$B$2^2))/SQRT(1-Earth_Data!$B$2^2*SIN(RADIANS(User_Model_Calcs!B1708))^2))*SIN(RADIANS(User_Model_Calcs!B1708))</f>
        <v>-3173.660928556706</v>
      </c>
      <c r="L1708">
        <f t="shared" ca="1" si="260"/>
        <v>-29.867752623180174</v>
      </c>
      <c r="M1708">
        <f t="shared" ca="1" si="261"/>
        <v>6372.8162897671618</v>
      </c>
      <c r="N1708">
        <f ca="1">SQRT(User_Model_Calcs!M1708^2+Sat_Data!$B$3^2-2*User_Model_Calcs!M1708*Sat_Data!$B$3*COS(RADIANS(L1708))*COS(RADIANS(I1708)))</f>
        <v>36775.185709976344</v>
      </c>
      <c r="O1708">
        <f ca="1">DEGREES(ACOS(((Earth_Data!$B$1+Sat_Data!$B$2)/User_Model_Calcs!N1708)*SQRT(1-COS(RADIANS(User_Model_Calcs!I1708))^2*COS(RADIANS(User_Model_Calcs!B1708))^2)))</f>
        <v>54.976075438888564</v>
      </c>
      <c r="P1708">
        <f t="shared" ca="1" si="258"/>
        <v>0.92741910927080695</v>
      </c>
    </row>
    <row r="1709" spans="1:16" x14ac:dyDescent="0.25">
      <c r="A1709">
        <f t="shared" ca="1" si="266"/>
        <v>106.08695347452846</v>
      </c>
      <c r="B1709">
        <f t="shared" ca="1" si="267"/>
        <v>-31.304220431917443</v>
      </c>
      <c r="C1709" s="6">
        <v>20135.9375</v>
      </c>
      <c r="D1709">
        <f t="shared" ca="1" si="264"/>
        <v>0.75</v>
      </c>
      <c r="E1709" s="1">
        <v>0.65</v>
      </c>
      <c r="F1709">
        <v>19.899999999999999</v>
      </c>
      <c r="G1709">
        <f t="shared" ca="1" si="259"/>
        <v>42.007420362456692</v>
      </c>
      <c r="H1709">
        <f t="shared" ca="1" si="265"/>
        <v>22.34423456204329</v>
      </c>
      <c r="I1709">
        <f ca="1">User_Model_Calcs!A1709-Sat_Data!$B$5</f>
        <v>-3.9130465254715432</v>
      </c>
      <c r="J1709">
        <f ca="1">(Earth_Data!$B$1/SQRT(1-Earth_Data!$B$2^2*SIN(RADIANS(User_Model_Calcs!B1709))^2))*COS(RADIANS(User_Model_Calcs!B1709))</f>
        <v>5454.5451438373784</v>
      </c>
      <c r="K1709">
        <f ca="1">((Earth_Data!$B$1*(1-Earth_Data!$B$2^2))/SQRT(1-Earth_Data!$B$2^2*SIN(RADIANS(User_Model_Calcs!B1709))^2))*SIN(RADIANS(User_Model_Calcs!B1709))</f>
        <v>-3294.7603004574603</v>
      </c>
      <c r="L1709">
        <f t="shared" ca="1" si="260"/>
        <v>-31.13363115276405</v>
      </c>
      <c r="M1709">
        <f t="shared" ca="1" si="261"/>
        <v>6372.4020717175763</v>
      </c>
      <c r="N1709">
        <f ca="1">SQRT(User_Model_Calcs!M1709^2+Sat_Data!$B$3^2-2*User_Model_Calcs!M1709*Sat_Data!$B$3*COS(RADIANS(L1709))*COS(RADIANS(I1709)))</f>
        <v>36871.697865226735</v>
      </c>
      <c r="O1709">
        <f ca="1">DEGREES(ACOS(((Earth_Data!$B$1+Sat_Data!$B$2)/User_Model_Calcs!N1709)*SQRT(1-COS(RADIANS(User_Model_Calcs!I1709))^2*COS(RADIANS(User_Model_Calcs!B1709))^2)))</f>
        <v>53.281020240808118</v>
      </c>
      <c r="P1709">
        <f t="shared" ca="1" si="258"/>
        <v>7.4997455699346869</v>
      </c>
    </row>
    <row r="1710" spans="1:16" x14ac:dyDescent="0.25">
      <c r="A1710">
        <f t="shared" ca="1" si="266"/>
        <v>108.87985648196934</v>
      </c>
      <c r="B1710">
        <f t="shared" ca="1" si="267"/>
        <v>-33.649064321470462</v>
      </c>
      <c r="C1710" s="6">
        <v>20135.9375</v>
      </c>
      <c r="D1710">
        <f t="shared" ca="1" si="264"/>
        <v>3</v>
      </c>
      <c r="E1710" s="1">
        <v>0.65</v>
      </c>
      <c r="F1710">
        <v>19.899999999999999</v>
      </c>
      <c r="G1710">
        <f t="shared" ca="1" si="259"/>
        <v>54.048620189015942</v>
      </c>
      <c r="H1710">
        <f t="shared" ca="1" si="265"/>
        <v>16.991579841666798</v>
      </c>
      <c r="I1710">
        <f ca="1">User_Model_Calcs!A1710-Sat_Data!$B$5</f>
        <v>-1.1201435180306589</v>
      </c>
      <c r="J1710">
        <f ca="1">(Earth_Data!$B$1/SQRT(1-Earth_Data!$B$2^2*SIN(RADIANS(User_Model_Calcs!B1710))^2))*COS(RADIANS(User_Model_Calcs!B1710))</f>
        <v>5314.9288499138675</v>
      </c>
      <c r="K1710">
        <f ca="1">((Earth_Data!$B$1*(1-Earth_Data!$B$2^2))/SQRT(1-Earth_Data!$B$2^2*SIN(RADIANS(User_Model_Calcs!B1710))^2))*SIN(RADIANS(User_Model_Calcs!B1710))</f>
        <v>-3514.1106492247472</v>
      </c>
      <c r="L1710">
        <f t="shared" ca="1" si="260"/>
        <v>-33.471775173239166</v>
      </c>
      <c r="M1710">
        <f t="shared" ca="1" si="261"/>
        <v>6371.6122241267567</v>
      </c>
      <c r="N1710">
        <f ca="1">SQRT(User_Model_Calcs!M1710^2+Sat_Data!$B$3^2-2*User_Model_Calcs!M1710*Sat_Data!$B$3*COS(RADIANS(L1710))*COS(RADIANS(I1710)))</f>
        <v>37017.549707532722</v>
      </c>
      <c r="O1710">
        <f ca="1">DEGREES(ACOS(((Earth_Data!$B$1+Sat_Data!$B$2)/User_Model_Calcs!N1710)*SQRT(1-COS(RADIANS(User_Model_Calcs!I1710))^2*COS(RADIANS(User_Model_Calcs!B1710))^2)))</f>
        <v>50.845440603757908</v>
      </c>
      <c r="P1710">
        <f t="shared" ca="1" si="258"/>
        <v>2.0209570611289798</v>
      </c>
    </row>
    <row r="1711" spans="1:16" x14ac:dyDescent="0.25">
      <c r="A1711">
        <f t="shared" ca="1" si="266"/>
        <v>108.86842916513423</v>
      </c>
      <c r="B1711">
        <f t="shared" ca="1" si="267"/>
        <v>-33.168484677431238</v>
      </c>
      <c r="C1711" s="6">
        <v>20135.9375</v>
      </c>
      <c r="D1711">
        <f t="shared" ca="1" si="264"/>
        <v>1.2</v>
      </c>
      <c r="E1711" s="1">
        <v>0.65</v>
      </c>
      <c r="F1711">
        <v>19.899999999999999</v>
      </c>
      <c r="G1711">
        <f t="shared" ca="1" si="259"/>
        <v>46.089820015575185</v>
      </c>
      <c r="H1711">
        <f t="shared" ca="1" si="265"/>
        <v>17.183935629004761</v>
      </c>
      <c r="I1711">
        <f ca="1">User_Model_Calcs!A1711-Sat_Data!$B$5</f>
        <v>-1.1315708348657694</v>
      </c>
      <c r="J1711">
        <f ca="1">(Earth_Data!$B$1/SQRT(1-Earth_Data!$B$2^2*SIN(RADIANS(User_Model_Calcs!B1711))^2))*COS(RADIANS(User_Model_Calcs!B1711))</f>
        <v>5344.2772794124403</v>
      </c>
      <c r="K1711">
        <f ca="1">((Earth_Data!$B$1*(1-Earth_Data!$B$2^2))/SQRT(1-Earth_Data!$B$2^2*SIN(RADIANS(User_Model_Calcs!B1711))^2))*SIN(RADIANS(User_Model_Calcs!B1711))</f>
        <v>-3469.616253440086</v>
      </c>
      <c r="L1711">
        <f t="shared" ca="1" si="260"/>
        <v>-32.992473717047552</v>
      </c>
      <c r="M1711">
        <f t="shared" ca="1" si="261"/>
        <v>6371.776564301329</v>
      </c>
      <c r="N1711">
        <f ca="1">SQRT(User_Model_Calcs!M1711^2+Sat_Data!$B$3^2-2*User_Model_Calcs!M1711*Sat_Data!$B$3*COS(RADIANS(L1711))*COS(RADIANS(I1711)))</f>
        <v>36984.164409603043</v>
      </c>
      <c r="O1711">
        <f ca="1">DEGREES(ACOS(((Earth_Data!$B$1+Sat_Data!$B$2)/User_Model_Calcs!N1711)*SQRT(1-COS(RADIANS(User_Model_Calcs!I1711))^2*COS(RADIANS(User_Model_Calcs!B1711))^2)))</f>
        <v>51.390118746328916</v>
      </c>
      <c r="P1711">
        <f t="shared" ca="1" si="258"/>
        <v>2.0676671445225265</v>
      </c>
    </row>
    <row r="1712" spans="1:16" x14ac:dyDescent="0.25">
      <c r="A1712">
        <f t="shared" ca="1" si="266"/>
        <v>108.31292723430292</v>
      </c>
      <c r="B1712">
        <f t="shared" ca="1" si="267"/>
        <v>-29.575469614646863</v>
      </c>
      <c r="C1712" s="6">
        <v>20135.9375</v>
      </c>
      <c r="D1712">
        <f t="shared" ca="1" si="264"/>
        <v>1.2</v>
      </c>
      <c r="E1712" s="1">
        <v>0.65</v>
      </c>
      <c r="F1712">
        <v>19.899999999999999</v>
      </c>
      <c r="G1712">
        <f t="shared" ca="1" si="259"/>
        <v>46.089820015575185</v>
      </c>
      <c r="H1712">
        <f t="shared" ca="1" si="265"/>
        <v>20.603998147654146</v>
      </c>
      <c r="I1712">
        <f ca="1">User_Model_Calcs!A1712-Sat_Data!$B$5</f>
        <v>-1.6870727656970814</v>
      </c>
      <c r="J1712">
        <f ca="1">(Earth_Data!$B$1/SQRT(1-Earth_Data!$B$2^2*SIN(RADIANS(User_Model_Calcs!B1712))^2))*COS(RADIANS(User_Model_Calcs!B1712))</f>
        <v>5551.6375025852594</v>
      </c>
      <c r="K1712">
        <f ca="1">((Earth_Data!$B$1*(1-Earth_Data!$B$2^2))/SQRT(1-Earth_Data!$B$2^2*SIN(RADIANS(User_Model_Calcs!B1712))^2))*SIN(RADIANS(User_Model_Calcs!B1712))</f>
        <v>-3129.5340017562348</v>
      </c>
      <c r="L1712">
        <f t="shared" ca="1" si="260"/>
        <v>-29.410550791003303</v>
      </c>
      <c r="M1712">
        <f t="shared" ca="1" si="261"/>
        <v>6372.9633631662664</v>
      </c>
      <c r="N1712">
        <f ca="1">SQRT(User_Model_Calcs!M1712^2+Sat_Data!$B$3^2-2*User_Model_Calcs!M1712*Sat_Data!$B$3*COS(RADIANS(L1712))*COS(RADIANS(I1712)))</f>
        <v>36748.772175862468</v>
      </c>
      <c r="O1712">
        <f ca="1">DEGREES(ACOS(((Earth_Data!$B$1+Sat_Data!$B$2)/User_Model_Calcs!N1712)*SQRT(1-COS(RADIANS(User_Model_Calcs!I1712))^2*COS(RADIANS(User_Model_Calcs!B1712))^2)))</f>
        <v>55.454230118504405</v>
      </c>
      <c r="P1712">
        <f t="shared" ca="1" si="258"/>
        <v>3.4150437034403947</v>
      </c>
    </row>
    <row r="1713" spans="1:16" x14ac:dyDescent="0.25">
      <c r="A1713">
        <f t="shared" ca="1" si="266"/>
        <v>108.3905333395176</v>
      </c>
      <c r="B1713">
        <f t="shared" ca="1" si="267"/>
        <v>-30.645131576271734</v>
      </c>
      <c r="C1713" s="6">
        <v>20135.9375</v>
      </c>
      <c r="D1713">
        <f t="shared" ca="1" si="264"/>
        <v>0.75</v>
      </c>
      <c r="E1713" s="1">
        <v>0.65</v>
      </c>
      <c r="F1713">
        <v>19.899999999999999</v>
      </c>
      <c r="G1713">
        <f t="shared" ca="1" si="259"/>
        <v>42.007420362456692</v>
      </c>
      <c r="H1713">
        <f t="shared" ca="1" si="265"/>
        <v>17.877059848397948</v>
      </c>
      <c r="I1713">
        <f ca="1">User_Model_Calcs!A1713-Sat_Data!$B$5</f>
        <v>-1.6094666604823971</v>
      </c>
      <c r="J1713">
        <f ca="1">(Earth_Data!$B$1/SQRT(1-Earth_Data!$B$2^2*SIN(RADIANS(User_Model_Calcs!B1713))^2))*COS(RADIANS(User_Model_Calcs!B1713))</f>
        <v>5492.152412673182</v>
      </c>
      <c r="K1713">
        <f ca="1">((Earth_Data!$B$1*(1-Earth_Data!$B$2^2))/SQRT(1-Earth_Data!$B$2^2*SIN(RADIANS(User_Model_Calcs!B1713))^2))*SIN(RADIANS(User_Model_Calcs!B1713))</f>
        <v>-3232.1086005353291</v>
      </c>
      <c r="L1713">
        <f t="shared" ca="1" si="260"/>
        <v>-30.476632344132984</v>
      </c>
      <c r="M1713">
        <f t="shared" ca="1" si="261"/>
        <v>6372.6183103718286</v>
      </c>
      <c r="N1713">
        <f ca="1">SQRT(User_Model_Calcs!M1713^2+Sat_Data!$B$3^2-2*User_Model_Calcs!M1713*Sat_Data!$B$3*COS(RADIANS(L1713))*COS(RADIANS(I1713)))</f>
        <v>36816.625529186887</v>
      </c>
      <c r="O1713">
        <f ca="1">DEGREES(ACOS(((Earth_Data!$B$1+Sat_Data!$B$2)/User_Model_Calcs!N1713)*SQRT(1-COS(RADIANS(User_Model_Calcs!I1713))^2*COS(RADIANS(User_Model_Calcs!B1713))^2)))</f>
        <v>54.238666177523974</v>
      </c>
      <c r="P1713">
        <f t="shared" ca="1" si="258"/>
        <v>3.1551926148096223</v>
      </c>
    </row>
    <row r="1714" spans="1:16" x14ac:dyDescent="0.25">
      <c r="A1714">
        <f t="shared" ca="1" si="266"/>
        <v>108.95827385313007</v>
      </c>
      <c r="B1714">
        <f t="shared" ca="1" si="267"/>
        <v>-29.305451384145236</v>
      </c>
      <c r="C1714" s="6">
        <v>20135.9375</v>
      </c>
      <c r="D1714">
        <f t="shared" ca="1" si="264"/>
        <v>3</v>
      </c>
      <c r="E1714" s="1">
        <v>0.65</v>
      </c>
      <c r="F1714">
        <v>19.899999999999999</v>
      </c>
      <c r="G1714">
        <f t="shared" ca="1" si="259"/>
        <v>54.048620189015942</v>
      </c>
      <c r="H1714">
        <f t="shared" ca="1" si="265"/>
        <v>15.771824687255586</v>
      </c>
      <c r="I1714">
        <f ca="1">User_Model_Calcs!A1714-Sat_Data!$B$5</f>
        <v>-1.0417261468699337</v>
      </c>
      <c r="J1714">
        <f ca="1">(Earth_Data!$B$1/SQRT(1-Earth_Data!$B$2^2*SIN(RADIANS(User_Model_Calcs!B1714))^2))*COS(RADIANS(User_Model_Calcs!B1714))</f>
        <v>5566.3484819062242</v>
      </c>
      <c r="K1714">
        <f ca="1">((Earth_Data!$B$1*(1-Earth_Data!$B$2^2))/SQRT(1-Earth_Data!$B$2^2*SIN(RADIANS(User_Model_Calcs!B1714))^2))*SIN(RADIANS(User_Model_Calcs!B1714))</f>
        <v>-3103.4692743770033</v>
      </c>
      <c r="L1714">
        <f t="shared" ca="1" si="260"/>
        <v>-29.141472733391542</v>
      </c>
      <c r="M1714">
        <f t="shared" ca="1" si="261"/>
        <v>6373.0492669539162</v>
      </c>
      <c r="N1714">
        <f ca="1">SQRT(User_Model_Calcs!M1714^2+Sat_Data!$B$3^2-2*User_Model_Calcs!M1714*Sat_Data!$B$3*COS(RADIANS(L1714))*COS(RADIANS(I1714)))</f>
        <v>36730.198039184703</v>
      </c>
      <c r="O1714">
        <f ca="1">DEGREES(ACOS(((Earth_Data!$B$1+Sat_Data!$B$2)/User_Model_Calcs!N1714)*SQRT(1-COS(RADIANS(User_Model_Calcs!I1714))^2*COS(RADIANS(User_Model_Calcs!B1714))^2)))</f>
        <v>55.793817726182624</v>
      </c>
      <c r="P1714">
        <f t="shared" ca="1" si="258"/>
        <v>2.12754979982466</v>
      </c>
    </row>
    <row r="1715" spans="1:16" x14ac:dyDescent="0.25">
      <c r="A1715">
        <f t="shared" ca="1" si="266"/>
        <v>106.15269106902637</v>
      </c>
      <c r="B1715">
        <f t="shared" ca="1" si="267"/>
        <v>-34.001395181780545</v>
      </c>
      <c r="C1715" s="6">
        <v>20135.9375</v>
      </c>
      <c r="D1715">
        <f t="shared" ca="1" si="264"/>
        <v>3</v>
      </c>
      <c r="E1715" s="1">
        <v>0.65</v>
      </c>
      <c r="F1715">
        <v>19.899999999999999</v>
      </c>
      <c r="G1715">
        <f t="shared" ca="1" si="259"/>
        <v>54.048620189015942</v>
      </c>
      <c r="H1715">
        <f t="shared" ca="1" si="265"/>
        <v>22.438148178077299</v>
      </c>
      <c r="I1715">
        <f ca="1">User_Model_Calcs!A1715-Sat_Data!$B$5</f>
        <v>-3.8473089309736253</v>
      </c>
      <c r="J1715">
        <f ca="1">(Earth_Data!$B$1/SQRT(1-Earth_Data!$B$2^2*SIN(RADIANS(User_Model_Calcs!B1715))^2))*COS(RADIANS(User_Model_Calcs!B1715))</f>
        <v>5293.174394027279</v>
      </c>
      <c r="K1715">
        <f ca="1">((Earth_Data!$B$1*(1-Earth_Data!$B$2^2))/SQRT(1-Earth_Data!$B$2^2*SIN(RADIANS(User_Model_Calcs!B1715))^2))*SIN(RADIANS(User_Model_Calcs!B1715))</f>
        <v>-3546.5761309894347</v>
      </c>
      <c r="L1715">
        <f t="shared" ca="1" si="260"/>
        <v>-33.823200498531065</v>
      </c>
      <c r="M1715">
        <f t="shared" ca="1" si="261"/>
        <v>6371.4909886532869</v>
      </c>
      <c r="N1715">
        <f ca="1">SQRT(User_Model_Calcs!M1715^2+Sat_Data!$B$3^2-2*User_Model_Calcs!M1715*Sat_Data!$B$3*COS(RADIANS(L1715))*COS(RADIANS(I1715)))</f>
        <v>37054.719413990468</v>
      </c>
      <c r="O1715">
        <f ca="1">DEGREES(ACOS(((Earth_Data!$B$1+Sat_Data!$B$2)/User_Model_Calcs!N1715)*SQRT(1-COS(RADIANS(User_Model_Calcs!I1715))^2*COS(RADIANS(User_Model_Calcs!B1715))^2)))</f>
        <v>50.248251321033095</v>
      </c>
      <c r="P1715">
        <f t="shared" ca="1" si="258"/>
        <v>6.85729127797656</v>
      </c>
    </row>
    <row r="1716" spans="1:16" x14ac:dyDescent="0.25">
      <c r="A1716">
        <f t="shared" ca="1" si="266"/>
        <v>108.38657031001267</v>
      </c>
      <c r="B1716">
        <f t="shared" ca="1" si="267"/>
        <v>-34.052481228354083</v>
      </c>
      <c r="C1716" s="6">
        <v>20135.9375</v>
      </c>
      <c r="D1716">
        <f t="shared" ca="1" si="264"/>
        <v>0.75</v>
      </c>
      <c r="E1716" s="1">
        <v>0.65</v>
      </c>
      <c r="F1716">
        <v>19.899999999999999</v>
      </c>
      <c r="G1716">
        <f t="shared" ca="1" si="259"/>
        <v>42.007420362456692</v>
      </c>
      <c r="H1716">
        <f t="shared" ca="1" si="265"/>
        <v>21.340891720753589</v>
      </c>
      <c r="I1716">
        <f ca="1">User_Model_Calcs!A1716-Sat_Data!$B$5</f>
        <v>-1.6134296899873277</v>
      </c>
      <c r="J1716">
        <f ca="1">(Earth_Data!$B$1/SQRT(1-Earth_Data!$B$2^2*SIN(RADIANS(User_Model_Calcs!B1716))^2))*COS(RADIANS(User_Model_Calcs!B1716))</f>
        <v>5290.0034557980507</v>
      </c>
      <c r="K1716">
        <f ca="1">((Earth_Data!$B$1*(1-Earth_Data!$B$2^2))/SQRT(1-Earth_Data!$B$2^2*SIN(RADIANS(User_Model_Calcs!B1716))^2))*SIN(RADIANS(User_Model_Calcs!B1716))</f>
        <v>-3551.2724758386635</v>
      </c>
      <c r="L1716">
        <f t="shared" ca="1" si="260"/>
        <v>-33.874157473081844</v>
      </c>
      <c r="M1716">
        <f t="shared" ca="1" si="261"/>
        <v>6371.473358651403</v>
      </c>
      <c r="N1716">
        <f ca="1">SQRT(User_Model_Calcs!M1716^2+Sat_Data!$B$3^2-2*User_Model_Calcs!M1716*Sat_Data!$B$3*COS(RADIANS(L1716))*COS(RADIANS(I1716)))</f>
        <v>37047.136735920045</v>
      </c>
      <c r="O1716">
        <f ca="1">DEGREES(ACOS(((Earth_Data!$B$1+Sat_Data!$B$2)/User_Model_Calcs!N1716)*SQRT(1-COS(RADIANS(User_Model_Calcs!I1716))^2*COS(RADIANS(User_Model_Calcs!B1716))^2)))</f>
        <v>50.368595670342891</v>
      </c>
      <c r="P1716">
        <f t="shared" ca="1" si="258"/>
        <v>2.8797057908729804</v>
      </c>
    </row>
    <row r="1717" spans="1:16" x14ac:dyDescent="0.25">
      <c r="A1717">
        <f t="shared" ca="1" si="266"/>
        <v>109.6294015701428</v>
      </c>
      <c r="B1717">
        <f t="shared" ca="1" si="267"/>
        <v>-33.656081900423665</v>
      </c>
      <c r="C1717" s="6">
        <v>20135.9375</v>
      </c>
      <c r="D1717">
        <f t="shared" ca="1" si="264"/>
        <v>0.75</v>
      </c>
      <c r="E1717" s="1">
        <v>0.65</v>
      </c>
      <c r="F1717">
        <v>19.899999999999999</v>
      </c>
      <c r="G1717">
        <f t="shared" ca="1" si="259"/>
        <v>42.007420362456692</v>
      </c>
      <c r="H1717">
        <f t="shared" ca="1" si="265"/>
        <v>16.448468251403089</v>
      </c>
      <c r="I1717">
        <f ca="1">User_Model_Calcs!A1717-Sat_Data!$B$5</f>
        <v>-0.37059842985719627</v>
      </c>
      <c r="J1717">
        <f ca="1">(Earth_Data!$B$1/SQRT(1-Earth_Data!$B$2^2*SIN(RADIANS(User_Model_Calcs!B1717))^2))*COS(RADIANS(User_Model_Calcs!B1717))</f>
        <v>5314.4975157206545</v>
      </c>
      <c r="K1717">
        <f ca="1">((Earth_Data!$B$1*(1-Earth_Data!$B$2^2))/SQRT(1-Earth_Data!$B$2^2*SIN(RADIANS(User_Model_Calcs!B1717))^2))*SIN(RADIANS(User_Model_Calcs!B1717))</f>
        <v>-3514.7585687790033</v>
      </c>
      <c r="L1717">
        <f t="shared" ca="1" si="260"/>
        <v>-33.478774454941608</v>
      </c>
      <c r="M1717">
        <f t="shared" ca="1" si="261"/>
        <v>6371.6098155337822</v>
      </c>
      <c r="N1717">
        <f ca="1">SQRT(User_Model_Calcs!M1717^2+Sat_Data!$B$3^2-2*User_Model_Calcs!M1717*Sat_Data!$B$3*COS(RADIANS(L1717))*COS(RADIANS(I1717)))</f>
        <v>37017.010331715828</v>
      </c>
      <c r="O1717">
        <f ca="1">DEGREES(ACOS(((Earth_Data!$B$1+Sat_Data!$B$2)/User_Model_Calcs!N1717)*SQRT(1-COS(RADIANS(User_Model_Calcs!I1717))^2*COS(RADIANS(User_Model_Calcs!B1717))^2)))</f>
        <v>50.854086290429365</v>
      </c>
      <c r="P1717">
        <f t="shared" ca="1" si="258"/>
        <v>0.6686798743026735</v>
      </c>
    </row>
    <row r="1718" spans="1:16" x14ac:dyDescent="0.25">
      <c r="A1718">
        <f t="shared" ca="1" si="266"/>
        <v>108.25151307285621</v>
      </c>
      <c r="B1718">
        <f t="shared" ca="1" si="267"/>
        <v>-29.239633185341042</v>
      </c>
      <c r="C1718" s="6">
        <v>20135.9375</v>
      </c>
      <c r="D1718">
        <f t="shared" ca="1" si="264"/>
        <v>1.2</v>
      </c>
      <c r="E1718" s="1">
        <v>0.65</v>
      </c>
      <c r="F1718">
        <v>19.899999999999999</v>
      </c>
      <c r="G1718">
        <f t="shared" ca="1" si="259"/>
        <v>46.089820015575185</v>
      </c>
      <c r="H1718">
        <f t="shared" ca="1" si="265"/>
        <v>16.283970644814531</v>
      </c>
      <c r="I1718">
        <f ca="1">User_Model_Calcs!A1718-Sat_Data!$B$5</f>
        <v>-1.7484869271437873</v>
      </c>
      <c r="J1718">
        <f ca="1">(Earth_Data!$B$1/SQRT(1-Earth_Data!$B$2^2*SIN(RADIANS(User_Model_Calcs!B1718))^2))*COS(RADIANS(User_Model_Calcs!B1718))</f>
        <v>5569.9156291729332</v>
      </c>
      <c r="K1718">
        <f ca="1">((Earth_Data!$B$1*(1-Earth_Data!$B$2^2))/SQRT(1-Earth_Data!$B$2^2*SIN(RADIANS(User_Model_Calcs!B1718))^2))*SIN(RADIANS(User_Model_Calcs!B1718))</f>
        <v>-3097.1055487945614</v>
      </c>
      <c r="L1718">
        <f t="shared" ca="1" si="260"/>
        <v>-29.075885905965574</v>
      </c>
      <c r="M1718">
        <f t="shared" ca="1" si="261"/>
        <v>6373.0701311439352</v>
      </c>
      <c r="N1718">
        <f ca="1">SQRT(User_Model_Calcs!M1718^2+Sat_Data!$B$3^2-2*User_Model_Calcs!M1718*Sat_Data!$B$3*COS(RADIANS(L1718))*COS(RADIANS(I1718)))</f>
        <v>36728.027642228873</v>
      </c>
      <c r="O1718">
        <f ca="1">DEGREES(ACOS(((Earth_Data!$B$1+Sat_Data!$B$2)/User_Model_Calcs!N1718)*SQRT(1-COS(RADIANS(User_Model_Calcs!I1718))^2*COS(RADIANS(User_Model_Calcs!B1718))^2)))</f>
        <v>55.833952159770831</v>
      </c>
      <c r="P1718">
        <f t="shared" ca="1" si="258"/>
        <v>3.5760270862953147</v>
      </c>
    </row>
    <row r="1719" spans="1:16" x14ac:dyDescent="0.25">
      <c r="A1719">
        <f t="shared" ca="1" si="266"/>
        <v>108.27247193662447</v>
      </c>
      <c r="B1719">
        <f t="shared" ca="1" si="267"/>
        <v>-31.618844346407666</v>
      </c>
      <c r="C1719" s="6">
        <v>20135.9375</v>
      </c>
      <c r="D1719">
        <f t="shared" ca="1" si="264"/>
        <v>3</v>
      </c>
      <c r="E1719" s="1">
        <v>0.65</v>
      </c>
      <c r="F1719">
        <v>19.899999999999999</v>
      </c>
      <c r="G1719">
        <f t="shared" ca="1" si="259"/>
        <v>54.048620189015942</v>
      </c>
      <c r="H1719">
        <f t="shared" ca="1" si="265"/>
        <v>14.217787270789376</v>
      </c>
      <c r="I1719">
        <f ca="1">User_Model_Calcs!A1719-Sat_Data!$B$5</f>
        <v>-1.7275280633755301</v>
      </c>
      <c r="J1719">
        <f ca="1">(Earth_Data!$B$1/SQRT(1-Earth_Data!$B$2^2*SIN(RADIANS(User_Model_Calcs!B1719))^2))*COS(RADIANS(User_Model_Calcs!B1719))</f>
        <v>5436.3379314736167</v>
      </c>
      <c r="K1719">
        <f ca="1">((Earth_Data!$B$1*(1-Earth_Data!$B$2^2))/SQRT(1-Earth_Data!$B$2^2*SIN(RADIANS(User_Model_Calcs!B1719))^2))*SIN(RADIANS(User_Model_Calcs!B1719))</f>
        <v>-3324.5165943399402</v>
      </c>
      <c r="L1719">
        <f t="shared" ca="1" si="260"/>
        <v>-31.44728898108286</v>
      </c>
      <c r="M1719">
        <f t="shared" ca="1" si="261"/>
        <v>6372.2979129369396</v>
      </c>
      <c r="N1719">
        <f ca="1">SQRT(User_Model_Calcs!M1719^2+Sat_Data!$B$3^2-2*User_Model_Calcs!M1719*Sat_Data!$B$3*COS(RADIANS(L1719))*COS(RADIANS(I1719)))</f>
        <v>36880.783870750049</v>
      </c>
      <c r="O1719">
        <f ca="1">DEGREES(ACOS(((Earth_Data!$B$1+Sat_Data!$B$2)/User_Model_Calcs!N1719)*SQRT(1-COS(RADIANS(User_Model_Calcs!I1719))^2*COS(RADIANS(User_Model_Calcs!B1719))^2)))</f>
        <v>53.123810285922985</v>
      </c>
      <c r="P1719">
        <f t="shared" ca="1" si="258"/>
        <v>3.2925063949103288</v>
      </c>
    </row>
    <row r="1720" spans="1:16" x14ac:dyDescent="0.25">
      <c r="A1720">
        <f t="shared" ca="1" si="266"/>
        <v>107.73796180007761</v>
      </c>
      <c r="B1720">
        <f t="shared" ca="1" si="267"/>
        <v>-30.500695768425693</v>
      </c>
      <c r="C1720" s="6">
        <v>20135.9375</v>
      </c>
      <c r="D1720">
        <f t="shared" ca="1" si="264"/>
        <v>3</v>
      </c>
      <c r="E1720" s="1">
        <v>0.65</v>
      </c>
      <c r="F1720">
        <v>19.899999999999999</v>
      </c>
      <c r="G1720">
        <f t="shared" ca="1" si="259"/>
        <v>54.048620189015942</v>
      </c>
      <c r="H1720">
        <f t="shared" ca="1" si="265"/>
        <v>15.946696086063191</v>
      </c>
      <c r="I1720">
        <f ca="1">User_Model_Calcs!A1720-Sat_Data!$B$5</f>
        <v>-2.2620381999223866</v>
      </c>
      <c r="J1720">
        <f ca="1">(Earth_Data!$B$1/SQRT(1-Earth_Data!$B$2^2*SIN(RADIANS(User_Model_Calcs!B1720))^2))*COS(RADIANS(User_Model_Calcs!B1720))</f>
        <v>5500.2969049092844</v>
      </c>
      <c r="K1720">
        <f ca="1">((Earth_Data!$B$1*(1-Earth_Data!$B$2^2))/SQRT(1-Earth_Data!$B$2^2*SIN(RADIANS(User_Model_Calcs!B1720))^2))*SIN(RADIANS(User_Model_Calcs!B1720))</f>
        <v>-3218.3221456668466</v>
      </c>
      <c r="L1720">
        <f t="shared" ca="1" si="260"/>
        <v>-30.332666454431774</v>
      </c>
      <c r="M1720">
        <f t="shared" ca="1" si="261"/>
        <v>6372.6653352772501</v>
      </c>
      <c r="N1720">
        <f ca="1">SQRT(User_Model_Calcs!M1720^2+Sat_Data!$B$3^2-2*User_Model_Calcs!M1720*Sat_Data!$B$3*COS(RADIANS(L1720))*COS(RADIANS(I1720)))</f>
        <v>36809.732690475612</v>
      </c>
      <c r="O1720">
        <f ca="1">DEGREES(ACOS(((Earth_Data!$B$1+Sat_Data!$B$2)/User_Model_Calcs!N1720)*SQRT(1-COS(RADIANS(User_Model_Calcs!I1720))^2*COS(RADIANS(User_Model_Calcs!B1720))^2)))</f>
        <v>54.360642165596076</v>
      </c>
      <c r="P1720">
        <f t="shared" ca="1" si="258"/>
        <v>4.4501361357096005</v>
      </c>
    </row>
    <row r="1721" spans="1:16" x14ac:dyDescent="0.25">
      <c r="A1721">
        <f t="shared" ca="1" si="266"/>
        <v>107.50464629007122</v>
      </c>
      <c r="B1721">
        <f t="shared" ca="1" si="267"/>
        <v>-34.055424623604722</v>
      </c>
      <c r="C1721" s="6">
        <v>20135.9375</v>
      </c>
      <c r="D1721">
        <f t="shared" ca="1" si="264"/>
        <v>3</v>
      </c>
      <c r="E1721" s="1">
        <v>0.65</v>
      </c>
      <c r="F1721">
        <v>19.899999999999999</v>
      </c>
      <c r="G1721">
        <f t="shared" ca="1" si="259"/>
        <v>54.048620189015942</v>
      </c>
      <c r="H1721">
        <f t="shared" ca="1" si="265"/>
        <v>23.832250423091111</v>
      </c>
      <c r="I1721">
        <f ca="1">User_Model_Calcs!A1721-Sat_Data!$B$5</f>
        <v>-2.4953537099287786</v>
      </c>
      <c r="J1721">
        <f ca="1">(Earth_Data!$B$1/SQRT(1-Earth_Data!$B$2^2*SIN(RADIANS(User_Model_Calcs!B1721))^2))*COS(RADIANS(User_Model_Calcs!B1721))</f>
        <v>5289.8206293101639</v>
      </c>
      <c r="K1721">
        <f ca="1">((Earth_Data!$B$1*(1-Earth_Data!$B$2^2))/SQRT(1-Earth_Data!$B$2^2*SIN(RADIANS(User_Model_Calcs!B1721))^2))*SIN(RADIANS(User_Model_Calcs!B1721))</f>
        <v>-3551.5429774565287</v>
      </c>
      <c r="L1721">
        <f t="shared" ca="1" si="260"/>
        <v>-33.877093448872238</v>
      </c>
      <c r="M1721">
        <f t="shared" ca="1" si="261"/>
        <v>6371.4723424806743</v>
      </c>
      <c r="N1721">
        <f ca="1">SQRT(User_Model_Calcs!M1721^2+Sat_Data!$B$3^2-2*User_Model_Calcs!M1721*Sat_Data!$B$3*COS(RADIANS(L1721))*COS(RADIANS(I1721)))</f>
        <v>37050.666402453666</v>
      </c>
      <c r="O1721">
        <f ca="1">DEGREES(ACOS(((Earth_Data!$B$1+Sat_Data!$B$2)/User_Model_Calcs!N1721)*SQRT(1-COS(RADIANS(User_Model_Calcs!I1721))^2*COS(RADIANS(User_Model_Calcs!B1721))^2)))</f>
        <v>50.312357852460003</v>
      </c>
      <c r="P1721">
        <f t="shared" ca="1" si="258"/>
        <v>4.4498825473741697</v>
      </c>
    </row>
    <row r="1722" spans="1:16" x14ac:dyDescent="0.25">
      <c r="A1722">
        <f t="shared" ca="1" si="266"/>
        <v>110.33775950653531</v>
      </c>
      <c r="B1722">
        <f t="shared" ca="1" si="267"/>
        <v>-30.209045090622631</v>
      </c>
      <c r="C1722" s="6">
        <v>20135.9375</v>
      </c>
      <c r="D1722">
        <f t="shared" ca="1" si="264"/>
        <v>3</v>
      </c>
      <c r="E1722" s="1">
        <v>0.65</v>
      </c>
      <c r="F1722">
        <v>19.899999999999999</v>
      </c>
      <c r="G1722">
        <f t="shared" ca="1" si="259"/>
        <v>54.048620189015942</v>
      </c>
      <c r="H1722">
        <f t="shared" ca="1" si="265"/>
        <v>22.0583459949579</v>
      </c>
      <c r="I1722">
        <f ca="1">User_Model_Calcs!A1722-Sat_Data!$B$5</f>
        <v>0.33775950653530629</v>
      </c>
      <c r="J1722">
        <f ca="1">(Earth_Data!$B$1/SQRT(1-Earth_Data!$B$2^2*SIN(RADIANS(User_Model_Calcs!B1722))^2))*COS(RADIANS(User_Model_Calcs!B1722))</f>
        <v>5516.6359775506717</v>
      </c>
      <c r="K1722">
        <f ca="1">((Earth_Data!$B$1*(1-Earth_Data!$B$2^2))/SQRT(1-Earth_Data!$B$2^2*SIN(RADIANS(User_Model_Calcs!B1722))^2))*SIN(RADIANS(User_Model_Calcs!B1722))</f>
        <v>-3190.4225460212856</v>
      </c>
      <c r="L1722">
        <f t="shared" ca="1" si="260"/>
        <v>-30.041977597993796</v>
      </c>
      <c r="M1722">
        <f t="shared" ca="1" si="261"/>
        <v>6372.7598833603797</v>
      </c>
      <c r="N1722">
        <f ca="1">SQRT(User_Model_Calcs!M1722^2+Sat_Data!$B$3^2-2*User_Model_Calcs!M1722*Sat_Data!$B$3*COS(RADIANS(L1722))*COS(RADIANS(I1722)))</f>
        <v>36786.226095529149</v>
      </c>
      <c r="O1722">
        <f ca="1">DEGREES(ACOS(((Earth_Data!$B$1+Sat_Data!$B$2)/User_Model_Calcs!N1722)*SQRT(1-COS(RADIANS(User_Model_Calcs!I1722))^2*COS(RADIANS(User_Model_Calcs!B1722))^2)))</f>
        <v>54.778126920792239</v>
      </c>
      <c r="P1722">
        <f t="shared" ca="1" si="258"/>
        <v>0.67125843694184506</v>
      </c>
    </row>
    <row r="1723" spans="1:16" x14ac:dyDescent="0.25">
      <c r="A1723">
        <f t="shared" ca="1" si="266"/>
        <v>106.13973551948354</v>
      </c>
      <c r="B1723">
        <f t="shared" ca="1" si="267"/>
        <v>-30.318967911506601</v>
      </c>
      <c r="C1723" s="6">
        <v>20135.9375</v>
      </c>
      <c r="D1723">
        <f t="shared" ca="1" si="264"/>
        <v>0.75</v>
      </c>
      <c r="E1723" s="1">
        <v>0.65</v>
      </c>
      <c r="F1723">
        <v>19.899999999999999</v>
      </c>
      <c r="G1723">
        <f t="shared" ca="1" si="259"/>
        <v>42.007420362456692</v>
      </c>
      <c r="H1723">
        <f t="shared" ca="1" si="265"/>
        <v>14.920679341381451</v>
      </c>
      <c r="I1723">
        <f ca="1">User_Model_Calcs!A1723-Sat_Data!$B$5</f>
        <v>-3.860264480516463</v>
      </c>
      <c r="J1723">
        <f ca="1">(Earth_Data!$B$1/SQRT(1-Earth_Data!$B$2^2*SIN(RADIANS(User_Model_Calcs!B1723))^2))*COS(RADIANS(User_Model_Calcs!B1723))</f>
        <v>5510.4945626140452</v>
      </c>
      <c r="K1723">
        <f ca="1">((Earth_Data!$B$1*(1-Earth_Data!$B$2^2))/SQRT(1-Earth_Data!$B$2^2*SIN(RADIANS(User_Model_Calcs!B1723))^2))*SIN(RADIANS(User_Model_Calcs!B1723))</f>
        <v>-3200.9474908793027</v>
      </c>
      <c r="L1723">
        <f t="shared" ca="1" si="260"/>
        <v>-30.151535880912412</v>
      </c>
      <c r="M1723">
        <f t="shared" ca="1" si="261"/>
        <v>6372.7243125656596</v>
      </c>
      <c r="N1723">
        <f ca="1">SQRT(User_Model_Calcs!M1723^2+Sat_Data!$B$3^2-2*User_Model_Calcs!M1723*Sat_Data!$B$3*COS(RADIANS(L1723))*COS(RADIANS(I1723)))</f>
        <v>36807.473080546464</v>
      </c>
      <c r="O1723">
        <f ca="1">DEGREES(ACOS(((Earth_Data!$B$1+Sat_Data!$B$2)/User_Model_Calcs!N1723)*SQRT(1-COS(RADIANS(User_Model_Calcs!I1723))^2*COS(RADIANS(User_Model_Calcs!B1723))^2)))</f>
        <v>54.401662364583331</v>
      </c>
      <c r="P1723">
        <f t="shared" ca="1" si="258"/>
        <v>7.6133770831907617</v>
      </c>
    </row>
    <row r="1724" spans="1:16" x14ac:dyDescent="0.25">
      <c r="A1724">
        <f t="shared" ca="1" si="266"/>
        <v>110.43769027039838</v>
      </c>
      <c r="B1724">
        <f t="shared" ca="1" si="267"/>
        <v>-32.095011198224711</v>
      </c>
      <c r="C1724" s="6">
        <v>20135.9375</v>
      </c>
      <c r="D1724">
        <f t="shared" ca="1" si="264"/>
        <v>0.75</v>
      </c>
      <c r="E1724" s="1">
        <v>0.65</v>
      </c>
      <c r="F1724">
        <v>19.899999999999999</v>
      </c>
      <c r="G1724">
        <f t="shared" ca="1" si="259"/>
        <v>42.007420362456692</v>
      </c>
      <c r="H1724">
        <f t="shared" ca="1" si="265"/>
        <v>21.720027066200608</v>
      </c>
      <c r="I1724">
        <f ca="1">User_Model_Calcs!A1724-Sat_Data!$B$5</f>
        <v>0.43769027039837738</v>
      </c>
      <c r="J1724">
        <f ca="1">(Earth_Data!$B$1/SQRT(1-Earth_Data!$B$2^2*SIN(RADIANS(User_Model_Calcs!B1724))^2))*COS(RADIANS(User_Model_Calcs!B1724))</f>
        <v>5408.4704589822877</v>
      </c>
      <c r="K1724">
        <f ca="1">((Earth_Data!$B$1*(1-Earth_Data!$B$2^2))/SQRT(1-Earth_Data!$B$2^2*SIN(RADIANS(User_Model_Calcs!B1724))^2))*SIN(RADIANS(User_Model_Calcs!B1724))</f>
        <v>-3369.3626678361579</v>
      </c>
      <c r="L1724">
        <f t="shared" ca="1" si="260"/>
        <v>-31.922032926150138</v>
      </c>
      <c r="M1724">
        <f t="shared" ca="1" si="261"/>
        <v>6372.1391614662707</v>
      </c>
      <c r="N1724">
        <f ca="1">SQRT(User_Model_Calcs!M1724^2+Sat_Data!$B$3^2-2*User_Model_Calcs!M1724*Sat_Data!$B$3*COS(RADIANS(L1724))*COS(RADIANS(I1724)))</f>
        <v>36909.960118240117</v>
      </c>
      <c r="O1724">
        <f ca="1">DEGREES(ACOS(((Earth_Data!$B$1+Sat_Data!$B$2)/User_Model_Calcs!N1724)*SQRT(1-COS(RADIANS(User_Model_Calcs!I1724))^2*COS(RADIANS(User_Model_Calcs!B1724))^2)))</f>
        <v>52.626769973637451</v>
      </c>
      <c r="P1724">
        <f t="shared" ca="1" si="258"/>
        <v>0.82373081998850972</v>
      </c>
    </row>
    <row r="1725" spans="1:16" x14ac:dyDescent="0.25">
      <c r="A1725">
        <f t="shared" ca="1" si="266"/>
        <v>110.3670143628253</v>
      </c>
      <c r="B1725">
        <f t="shared" ca="1" si="267"/>
        <v>-29.698854448811733</v>
      </c>
      <c r="C1725" s="6">
        <v>20135.9375</v>
      </c>
      <c r="D1725">
        <f t="shared" ca="1" si="264"/>
        <v>1.2</v>
      </c>
      <c r="E1725" s="1">
        <v>0.65</v>
      </c>
      <c r="F1725">
        <v>19.899999999999999</v>
      </c>
      <c r="G1725">
        <f t="shared" ca="1" si="259"/>
        <v>46.089820015575185</v>
      </c>
      <c r="H1725">
        <f t="shared" ca="1" si="265"/>
        <v>20.052280228399329</v>
      </c>
      <c r="I1725">
        <f ca="1">User_Model_Calcs!A1725-Sat_Data!$B$5</f>
        <v>0.36701436282530153</v>
      </c>
      <c r="J1725">
        <f ca="1">(Earth_Data!$B$1/SQRT(1-Earth_Data!$B$2^2*SIN(RADIANS(User_Model_Calcs!B1725))^2))*COS(RADIANS(User_Model_Calcs!B1725))</f>
        <v>5544.8742659379132</v>
      </c>
      <c r="K1725">
        <f ca="1">((Earth_Data!$B$1*(1-Earth_Data!$B$2^2))/SQRT(1-Earth_Data!$B$2^2*SIN(RADIANS(User_Model_Calcs!B1725))^2))*SIN(RADIANS(User_Model_Calcs!B1725))</f>
        <v>-3141.4214921257194</v>
      </c>
      <c r="L1725">
        <f t="shared" ca="1" si="260"/>
        <v>-29.533510859874426</v>
      </c>
      <c r="M1725">
        <f t="shared" ca="1" si="261"/>
        <v>6372.9239455880761</v>
      </c>
      <c r="N1725">
        <f ca="1">SQRT(User_Model_Calcs!M1725^2+Sat_Data!$B$3^2-2*User_Model_Calcs!M1725*Sat_Data!$B$3*COS(RADIANS(L1725))*COS(RADIANS(I1725)))</f>
        <v>36753.894281970985</v>
      </c>
      <c r="O1725">
        <f ca="1">DEGREES(ACOS(((Earth_Data!$B$1+Sat_Data!$B$2)/User_Model_Calcs!N1725)*SQRT(1-COS(RADIANS(User_Model_Calcs!I1725))^2*COS(RADIANS(User_Model_Calcs!B1725))^2)))</f>
        <v>55.360778837851228</v>
      </c>
      <c r="P1725">
        <f t="shared" ca="1" si="258"/>
        <v>0.74075159405260294</v>
      </c>
    </row>
    <row r="1726" spans="1:16" x14ac:dyDescent="0.25">
      <c r="A1726">
        <f t="shared" ca="1" si="266"/>
        <v>107.3729980590677</v>
      </c>
      <c r="B1726">
        <f t="shared" ca="1" si="267"/>
        <v>-31.589022468182691</v>
      </c>
      <c r="C1726" s="6">
        <v>20135.9375</v>
      </c>
      <c r="D1726">
        <f t="shared" ca="1" si="264"/>
        <v>3</v>
      </c>
      <c r="E1726" s="1">
        <v>0.65</v>
      </c>
      <c r="F1726">
        <v>19.899999999999999</v>
      </c>
      <c r="G1726">
        <f t="shared" ca="1" si="259"/>
        <v>54.048620189015942</v>
      </c>
      <c r="H1726">
        <f t="shared" ca="1" si="265"/>
        <v>14.697091111800127</v>
      </c>
      <c r="I1726">
        <f ca="1">User_Model_Calcs!A1726-Sat_Data!$B$5</f>
        <v>-2.6270019409323027</v>
      </c>
      <c r="J1726">
        <f ca="1">(Earth_Data!$B$1/SQRT(1-Earth_Data!$B$2^2*SIN(RADIANS(User_Model_Calcs!B1726))^2))*COS(RADIANS(User_Model_Calcs!B1726))</f>
        <v>5438.070761868672</v>
      </c>
      <c r="K1726">
        <f ca="1">((Earth_Data!$B$1*(1-Earth_Data!$B$2^2))/SQRT(1-Earth_Data!$B$2^2*SIN(RADIANS(User_Model_Calcs!B1726))^2))*SIN(RADIANS(User_Model_Calcs!B1726))</f>
        <v>-3321.7003519603545</v>
      </c>
      <c r="L1726">
        <f t="shared" ca="1" si="260"/>
        <v>-31.417557792279403</v>
      </c>
      <c r="M1726">
        <f t="shared" ca="1" si="261"/>
        <v>6372.3078110920269</v>
      </c>
      <c r="N1726">
        <f ca="1">SQRT(User_Model_Calcs!M1726^2+Sat_Data!$B$3^2-2*User_Model_Calcs!M1726*Sat_Data!$B$3*COS(RADIANS(L1726))*COS(RADIANS(I1726)))</f>
        <v>36882.513321137136</v>
      </c>
      <c r="O1726">
        <f ca="1">DEGREES(ACOS(((Earth_Data!$B$1+Sat_Data!$B$2)/User_Model_Calcs!N1726)*SQRT(1-COS(RADIANS(User_Model_Calcs!I1726))^2*COS(RADIANS(User_Model_Calcs!B1726))^2)))</f>
        <v>53.094578838081617</v>
      </c>
      <c r="P1726">
        <f t="shared" ca="1" si="258"/>
        <v>5.005800831988485</v>
      </c>
    </row>
    <row r="1727" spans="1:16" x14ac:dyDescent="0.25">
      <c r="A1727">
        <f t="shared" ca="1" si="266"/>
        <v>110.39024471991928</v>
      </c>
      <c r="B1727">
        <f t="shared" ca="1" si="267"/>
        <v>-31.356129118691438</v>
      </c>
      <c r="C1727" s="6">
        <v>20135.9375</v>
      </c>
      <c r="D1727">
        <f t="shared" ca="1" si="264"/>
        <v>0.75</v>
      </c>
      <c r="E1727" s="1">
        <v>0.65</v>
      </c>
      <c r="F1727">
        <v>19.899999999999999</v>
      </c>
      <c r="G1727">
        <f t="shared" ca="1" si="259"/>
        <v>42.007420362456692</v>
      </c>
      <c r="H1727">
        <f t="shared" ca="1" si="265"/>
        <v>15.674345988926632</v>
      </c>
      <c r="I1727">
        <f ca="1">User_Model_Calcs!A1727-Sat_Data!$B$5</f>
        <v>0.39024471991928067</v>
      </c>
      <c r="J1727">
        <f ca="1">(Earth_Data!$B$1/SQRT(1-Earth_Data!$B$2^2*SIN(RADIANS(User_Model_Calcs!B1727))^2))*COS(RADIANS(User_Model_Calcs!B1727))</f>
        <v>5451.5525213948176</v>
      </c>
      <c r="K1727">
        <f ca="1">((Earth_Data!$B$1*(1-Earth_Data!$B$2^2))/SQRT(1-Earth_Data!$B$2^2*SIN(RADIANS(User_Model_Calcs!B1727))^2))*SIN(RADIANS(User_Model_Calcs!B1727))</f>
        <v>-3299.6764653112582</v>
      </c>
      <c r="L1727">
        <f t="shared" ca="1" si="260"/>
        <v>-31.185379034511822</v>
      </c>
      <c r="M1727">
        <f t="shared" ca="1" si="261"/>
        <v>6372.384927894359</v>
      </c>
      <c r="N1727">
        <f ca="1">SQRT(User_Model_Calcs!M1727^2+Sat_Data!$B$3^2-2*User_Model_Calcs!M1727*Sat_Data!$B$3*COS(RADIANS(L1727))*COS(RADIANS(I1727)))</f>
        <v>36860.719030210385</v>
      </c>
      <c r="O1727">
        <f ca="1">DEGREES(ACOS(((Earth_Data!$B$1+Sat_Data!$B$2)/User_Model_Calcs!N1727)*SQRT(1-COS(RADIANS(User_Model_Calcs!I1727))^2*COS(RADIANS(User_Model_Calcs!B1727))^2)))</f>
        <v>53.468794335615812</v>
      </c>
      <c r="P1727">
        <f t="shared" ca="1" si="258"/>
        <v>0.7499260644436927</v>
      </c>
    </row>
    <row r="1728" spans="1:16" x14ac:dyDescent="0.25">
      <c r="A1728">
        <f t="shared" ca="1" si="266"/>
        <v>109.7771901342071</v>
      </c>
      <c r="B1728">
        <f t="shared" ca="1" si="267"/>
        <v>-30.895675403002876</v>
      </c>
      <c r="C1728" s="6">
        <v>20135.9375</v>
      </c>
      <c r="D1728">
        <f t="shared" ca="1" si="264"/>
        <v>0.75</v>
      </c>
      <c r="E1728" s="1">
        <v>0.65</v>
      </c>
      <c r="F1728">
        <v>19.899999999999999</v>
      </c>
      <c r="G1728">
        <f t="shared" ca="1" si="259"/>
        <v>42.007420362456692</v>
      </c>
      <c r="H1728">
        <f t="shared" ca="1" si="265"/>
        <v>21.732396420179374</v>
      </c>
      <c r="I1728">
        <f ca="1">User_Model_Calcs!A1728-Sat_Data!$B$5</f>
        <v>-0.22280986579289674</v>
      </c>
      <c r="J1728">
        <f ca="1">(Earth_Data!$B$1/SQRT(1-Earth_Data!$B$2^2*SIN(RADIANS(User_Model_Calcs!B1728))^2))*COS(RADIANS(User_Model_Calcs!B1728))</f>
        <v>5477.9418970758479</v>
      </c>
      <c r="K1728">
        <f ca="1">((Earth_Data!$B$1*(1-Earth_Data!$B$2^2))/SQRT(1-Earth_Data!$B$2^2*SIN(RADIANS(User_Model_Calcs!B1728))^2))*SIN(RADIANS(User_Model_Calcs!B1728))</f>
        <v>-3255.9749829732996</v>
      </c>
      <c r="L1728">
        <f t="shared" ca="1" si="260"/>
        <v>-30.726371149472801</v>
      </c>
      <c r="M1728">
        <f t="shared" ca="1" si="261"/>
        <v>6372.5364273173764</v>
      </c>
      <c r="N1728">
        <f ca="1">SQRT(User_Model_Calcs!M1728^2+Sat_Data!$B$3^2-2*User_Model_Calcs!M1728*Sat_Data!$B$3*COS(RADIANS(L1728))*COS(RADIANS(I1728)))</f>
        <v>36830.449321409891</v>
      </c>
      <c r="O1728">
        <f ca="1">DEGREES(ACOS(((Earth_Data!$B$1+Sat_Data!$B$2)/User_Model_Calcs!N1728)*SQRT(1-COS(RADIANS(User_Model_Calcs!I1728))^2*COS(RADIANS(User_Model_Calcs!B1728))^2)))</f>
        <v>53.995468267099596</v>
      </c>
      <c r="P1728">
        <f t="shared" ca="1" si="258"/>
        <v>0.43391807725711096</v>
      </c>
    </row>
    <row r="1729" spans="1:16" x14ac:dyDescent="0.25">
      <c r="A1729">
        <f t="shared" ca="1" si="266"/>
        <v>106.25904927709625</v>
      </c>
      <c r="B1729">
        <f t="shared" ca="1" si="267"/>
        <v>-30.701167819515394</v>
      </c>
      <c r="C1729" s="6">
        <v>20135.9375</v>
      </c>
      <c r="D1729">
        <f t="shared" ca="1" si="264"/>
        <v>3</v>
      </c>
      <c r="E1729" s="1">
        <v>0.65</v>
      </c>
      <c r="F1729">
        <v>19.899999999999999</v>
      </c>
      <c r="G1729">
        <f t="shared" ca="1" si="259"/>
        <v>54.048620189015942</v>
      </c>
      <c r="H1729">
        <f t="shared" ca="1" si="265"/>
        <v>21.676170945712919</v>
      </c>
      <c r="I1729">
        <f ca="1">User_Model_Calcs!A1729-Sat_Data!$B$5</f>
        <v>-3.7409507229037473</v>
      </c>
      <c r="J1729">
        <f ca="1">(Earth_Data!$B$1/SQRT(1-Earth_Data!$B$2^2*SIN(RADIANS(User_Model_Calcs!B1729))^2))*COS(RADIANS(User_Model_Calcs!B1729))</f>
        <v>5488.9832211974926</v>
      </c>
      <c r="K1729">
        <f ca="1">((Earth_Data!$B$1*(1-Earth_Data!$B$2^2))/SQRT(1-Earth_Data!$B$2^2*SIN(RADIANS(User_Model_Calcs!B1729))^2))*SIN(RADIANS(User_Model_Calcs!B1729))</f>
        <v>-3237.451829637122</v>
      </c>
      <c r="L1729">
        <f t="shared" ca="1" si="260"/>
        <v>-30.532487421863561</v>
      </c>
      <c r="M1729">
        <f t="shared" ca="1" si="261"/>
        <v>6372.6000307416398</v>
      </c>
      <c r="N1729">
        <f ca="1">SQRT(User_Model_Calcs!M1729^2+Sat_Data!$B$3^2-2*User_Model_Calcs!M1729*Sat_Data!$B$3*COS(RADIANS(L1729))*COS(RADIANS(I1729)))</f>
        <v>36831.162045324985</v>
      </c>
      <c r="O1729">
        <f ca="1">DEGREES(ACOS(((Earth_Data!$B$1+Sat_Data!$B$2)/User_Model_Calcs!N1729)*SQRT(1-COS(RADIANS(User_Model_Calcs!I1729))^2*COS(RADIANS(User_Model_Calcs!B1729))^2)))</f>
        <v>53.984429497766293</v>
      </c>
      <c r="P1729">
        <f t="shared" ca="1" si="258"/>
        <v>7.2978519761855374</v>
      </c>
    </row>
    <row r="1730" spans="1:16" x14ac:dyDescent="0.25">
      <c r="A1730">
        <f t="shared" ca="1" si="266"/>
        <v>105.63434343797439</v>
      </c>
      <c r="B1730">
        <f t="shared" ca="1" si="267"/>
        <v>-33.654077048937147</v>
      </c>
      <c r="C1730" s="6">
        <v>20135.9375</v>
      </c>
      <c r="D1730">
        <f t="shared" ca="1" si="264"/>
        <v>1.2</v>
      </c>
      <c r="E1730" s="1">
        <v>0.65</v>
      </c>
      <c r="F1730">
        <v>19.899999999999999</v>
      </c>
      <c r="G1730">
        <f t="shared" ca="1" si="259"/>
        <v>46.089820015575185</v>
      </c>
      <c r="H1730">
        <f t="shared" ca="1" si="265"/>
        <v>18.802521230160508</v>
      </c>
      <c r="I1730">
        <f ca="1">User_Model_Calcs!A1730-Sat_Data!$B$5</f>
        <v>-4.365656562025606</v>
      </c>
      <c r="J1730">
        <f ca="1">(Earth_Data!$B$1/SQRT(1-Earth_Data!$B$2^2*SIN(RADIANS(User_Model_Calcs!B1730))^2))*COS(RADIANS(User_Model_Calcs!B1730))</f>
        <v>5314.6207516939367</v>
      </c>
      <c r="K1730">
        <f ca="1">((Earth_Data!$B$1*(1-Earth_Data!$B$2^2))/SQRT(1-Earth_Data!$B$2^2*SIN(RADIANS(User_Model_Calcs!B1730))^2))*SIN(RADIANS(User_Model_Calcs!B1730))</f>
        <v>-3514.5734700164817</v>
      </c>
      <c r="L1730">
        <f t="shared" ca="1" si="260"/>
        <v>-33.476774829713676</v>
      </c>
      <c r="M1730">
        <f t="shared" ca="1" si="261"/>
        <v>6371.6105036701292</v>
      </c>
      <c r="N1730">
        <f ca="1">SQRT(User_Model_Calcs!M1730^2+Sat_Data!$B$3^2-2*User_Model_Calcs!M1730*Sat_Data!$B$3*COS(RADIANS(L1730))*COS(RADIANS(I1730)))</f>
        <v>37034.303591938122</v>
      </c>
      <c r="O1730">
        <f ca="1">DEGREES(ACOS(((Earth_Data!$B$1+Sat_Data!$B$2)/User_Model_Calcs!N1730)*SQRT(1-COS(RADIANS(User_Model_Calcs!I1730))^2*COS(RADIANS(User_Model_Calcs!B1730))^2)))</f>
        <v>50.57626693251548</v>
      </c>
      <c r="P1730">
        <f t="shared" ref="P1730:P1793" ca="1" si="268">DEGREES(ASIN(SIN(RADIANS(ABS(I1730)))/(SIN(ACOS(COS(RADIANS(I1730))*COS(RADIANS(B1730)))))))</f>
        <v>7.8436352144800647</v>
      </c>
    </row>
    <row r="1731" spans="1:16" x14ac:dyDescent="0.25">
      <c r="A1731">
        <f t="shared" ca="1" si="266"/>
        <v>109.92853401666204</v>
      </c>
      <c r="B1731">
        <f t="shared" ca="1" si="267"/>
        <v>-32.785404809136459</v>
      </c>
      <c r="C1731" s="6">
        <v>20135.9375</v>
      </c>
      <c r="D1731">
        <f t="shared" ca="1" si="264"/>
        <v>0.75</v>
      </c>
      <c r="E1731" s="1">
        <v>0.65</v>
      </c>
      <c r="F1731">
        <v>19.899999999999999</v>
      </c>
      <c r="G1731">
        <f t="shared" ref="G1731:G1794" ca="1" si="269">20.4+20*LOG(F1731)+20*LOG(D1731)+10*LOG(E1731)</f>
        <v>42.007420362456692</v>
      </c>
      <c r="H1731">
        <f t="shared" ca="1" si="265"/>
        <v>15.801074444367535</v>
      </c>
      <c r="I1731">
        <f ca="1">User_Model_Calcs!A1731-Sat_Data!$B$5</f>
        <v>-7.1465983337958505E-2</v>
      </c>
      <c r="J1731">
        <f ca="1">(Earth_Data!$B$1/SQRT(1-Earth_Data!$B$2^2*SIN(RADIANS(User_Model_Calcs!B1731))^2))*COS(RADIANS(User_Model_Calcs!B1731))</f>
        <v>5367.4019556993217</v>
      </c>
      <c r="K1731">
        <f ca="1">((Earth_Data!$B$1*(1-Earth_Data!$B$2^2))/SQRT(1-Earth_Data!$B$2^2*SIN(RADIANS(User_Model_Calcs!B1731))^2))*SIN(RADIANS(User_Model_Calcs!B1731))</f>
        <v>-3433.9759885012022</v>
      </c>
      <c r="L1731">
        <f t="shared" ref="L1731:L1794" ca="1" si="270">DEGREES(ATAN((K1731/J1731)))</f>
        <v>-32.6104480695506</v>
      </c>
      <c r="M1731">
        <f t="shared" ref="M1731:M1794" ca="1" si="271">SQRT(J1731^2+K1731^2)</f>
        <v>6371.9066882407897</v>
      </c>
      <c r="N1731">
        <f ca="1">SQRT(User_Model_Calcs!M1731^2+Sat_Data!$B$3^2-2*User_Model_Calcs!M1731*Sat_Data!$B$3*COS(RADIANS(L1731))*COS(RADIANS(I1731)))</f>
        <v>36956.62963375105</v>
      </c>
      <c r="O1731">
        <f ca="1">DEGREES(ACOS(((Earth_Data!$B$1+Sat_Data!$B$2)/User_Model_Calcs!N1731)*SQRT(1-COS(RADIANS(User_Model_Calcs!I1731))^2*COS(RADIANS(User_Model_Calcs!B1731))^2)))</f>
        <v>51.844602329819203</v>
      </c>
      <c r="P1731">
        <f t="shared" ca="1" si="268"/>
        <v>0.13197908848121453</v>
      </c>
    </row>
    <row r="1732" spans="1:16" x14ac:dyDescent="0.25">
      <c r="A1732">
        <f t="shared" ca="1" si="266"/>
        <v>106.74695033030517</v>
      </c>
      <c r="B1732">
        <f t="shared" ca="1" si="267"/>
        <v>-29.404189031510185</v>
      </c>
      <c r="C1732" s="6">
        <v>20135.9375</v>
      </c>
      <c r="D1732">
        <f t="shared" ca="1" si="264"/>
        <v>1.2</v>
      </c>
      <c r="E1732" s="1">
        <v>0.65</v>
      </c>
      <c r="F1732">
        <v>19.899999999999999</v>
      </c>
      <c r="G1732">
        <f t="shared" ca="1" si="269"/>
        <v>46.089820015575185</v>
      </c>
      <c r="H1732">
        <f t="shared" ca="1" si="265"/>
        <v>21.940929243316837</v>
      </c>
      <c r="I1732">
        <f ca="1">User_Model_Calcs!A1732-Sat_Data!$B$5</f>
        <v>-3.2530496696948319</v>
      </c>
      <c r="J1732">
        <f ca="1">(Earth_Data!$B$1/SQRT(1-Earth_Data!$B$2^2*SIN(RADIANS(User_Model_Calcs!B1732))^2))*COS(RADIANS(User_Model_Calcs!B1732))</f>
        <v>5560.9834307300644</v>
      </c>
      <c r="K1732">
        <f ca="1">((Earth_Data!$B$1*(1-Earth_Data!$B$2^2))/SQRT(1-Earth_Data!$B$2^2*SIN(RADIANS(User_Model_Calcs!B1732))^2))*SIN(RADIANS(User_Model_Calcs!B1732))</f>
        <v>-3113.008285958379</v>
      </c>
      <c r="L1732">
        <f t="shared" ca="1" si="270"/>
        <v>-29.239864902348593</v>
      </c>
      <c r="M1732">
        <f t="shared" ca="1" si="271"/>
        <v>6373.0179118922806</v>
      </c>
      <c r="N1732">
        <f ca="1">SQRT(User_Model_Calcs!M1732^2+Sat_Data!$B$3^2-2*User_Model_Calcs!M1732*Sat_Data!$B$3*COS(RADIANS(L1732))*COS(RADIANS(I1732)))</f>
        <v>36745.578377779173</v>
      </c>
      <c r="O1732">
        <f ca="1">DEGREES(ACOS(((Earth_Data!$B$1+Sat_Data!$B$2)/User_Model_Calcs!N1732)*SQRT(1-COS(RADIANS(User_Model_Calcs!I1732))^2*COS(RADIANS(User_Model_Calcs!B1732))^2)))</f>
        <v>55.513297016819337</v>
      </c>
      <c r="P1732">
        <f t="shared" ca="1" si="268"/>
        <v>6.6035286123845331</v>
      </c>
    </row>
    <row r="1733" spans="1:16" x14ac:dyDescent="0.25">
      <c r="A1733">
        <f t="shared" ca="1" si="266"/>
        <v>107.47983533991359</v>
      </c>
      <c r="B1733">
        <f t="shared" ca="1" si="267"/>
        <v>-32.94526414281858</v>
      </c>
      <c r="C1733" s="6">
        <v>20135.9375</v>
      </c>
      <c r="D1733">
        <f t="shared" ca="1" si="264"/>
        <v>3</v>
      </c>
      <c r="E1733" s="1">
        <v>0.65</v>
      </c>
      <c r="F1733">
        <v>19.899999999999999</v>
      </c>
      <c r="G1733">
        <f t="shared" ca="1" si="269"/>
        <v>54.048620189015942</v>
      </c>
      <c r="H1733">
        <f t="shared" ca="1" si="265"/>
        <v>21.845949279365733</v>
      </c>
      <c r="I1733">
        <f ca="1">User_Model_Calcs!A1733-Sat_Data!$B$5</f>
        <v>-2.520164660086408</v>
      </c>
      <c r="J1733">
        <f ca="1">(Earth_Data!$B$1/SQRT(1-Earth_Data!$B$2^2*SIN(RADIANS(User_Model_Calcs!B1733))^2))*COS(RADIANS(User_Model_Calcs!B1733))</f>
        <v>5357.7811695643932</v>
      </c>
      <c r="K1733">
        <f ca="1">((Earth_Data!$B$1*(1-Earth_Data!$B$2^2))/SQRT(1-Earth_Data!$B$2^2*SIN(RADIANS(User_Model_Calcs!B1733))^2))*SIN(RADIANS(User_Model_Calcs!B1733))</f>
        <v>-3448.8672069973095</v>
      </c>
      <c r="L1733">
        <f t="shared" ca="1" si="270"/>
        <v>-32.769863677903977</v>
      </c>
      <c r="M1733">
        <f t="shared" ca="1" si="271"/>
        <v>6371.8524835749467</v>
      </c>
      <c r="N1733">
        <f ca="1">SQRT(User_Model_Calcs!M1733^2+Sat_Data!$B$3^2-2*User_Model_Calcs!M1733*Sat_Data!$B$3*COS(RADIANS(L1733))*COS(RADIANS(I1733)))</f>
        <v>36973.500302659122</v>
      </c>
      <c r="O1733">
        <f ca="1">DEGREES(ACOS(((Earth_Data!$B$1+Sat_Data!$B$2)/User_Model_Calcs!N1733)*SQRT(1-COS(RADIANS(User_Model_Calcs!I1733))^2*COS(RADIANS(User_Model_Calcs!B1733))^2)))</f>
        <v>51.5660618403992</v>
      </c>
      <c r="P1733">
        <f t="shared" ca="1" si="268"/>
        <v>4.6269455087116</v>
      </c>
    </row>
    <row r="1734" spans="1:16" x14ac:dyDescent="0.25">
      <c r="A1734">
        <f t="shared" ca="1" si="266"/>
        <v>110.50084562722868</v>
      </c>
      <c r="B1734">
        <f t="shared" ca="1" si="267"/>
        <v>-29.208857867976299</v>
      </c>
      <c r="C1734" s="6">
        <v>20135.9375</v>
      </c>
      <c r="D1734">
        <f t="shared" ca="1" si="264"/>
        <v>3</v>
      </c>
      <c r="E1734" s="1">
        <v>0.65</v>
      </c>
      <c r="F1734">
        <v>19.899999999999999</v>
      </c>
      <c r="G1734">
        <f t="shared" ca="1" si="269"/>
        <v>54.048620189015942</v>
      </c>
      <c r="H1734">
        <f t="shared" ca="1" si="265"/>
        <v>19.583998762831527</v>
      </c>
      <c r="I1734">
        <f ca="1">User_Model_Calcs!A1734-Sat_Data!$B$5</f>
        <v>0.50084562722868498</v>
      </c>
      <c r="J1734">
        <f ca="1">(Earth_Data!$B$1/SQRT(1-Earth_Data!$B$2^2*SIN(RADIANS(User_Model_Calcs!B1734))^2))*COS(RADIANS(User_Model_Calcs!B1734))</f>
        <v>5571.5810375058436</v>
      </c>
      <c r="K1734">
        <f ca="1">((Earth_Data!$B$1*(1-Earth_Data!$B$2^2))/SQRT(1-Earth_Data!$B$2^2*SIN(RADIANS(User_Model_Calcs!B1734))^2))*SIN(RADIANS(User_Model_Calcs!B1734))</f>
        <v>-3094.1286102242739</v>
      </c>
      <c r="L1734">
        <f t="shared" ca="1" si="270"/>
        <v>-29.045219068453253</v>
      </c>
      <c r="M1734">
        <f t="shared" ca="1" si="271"/>
        <v>6373.0798766454427</v>
      </c>
      <c r="N1734">
        <f ca="1">SQRT(User_Model_Calcs!M1734^2+Sat_Data!$B$3^2-2*User_Model_Calcs!M1734*Sat_Data!$B$3*COS(RADIANS(L1734))*COS(RADIANS(I1734)))</f>
        <v>36723.3842936945</v>
      </c>
      <c r="O1734">
        <f ca="1">DEGREES(ACOS(((Earth_Data!$B$1+Sat_Data!$B$2)/User_Model_Calcs!N1734)*SQRT(1-COS(RADIANS(User_Model_Calcs!I1734))^2*COS(RADIANS(User_Model_Calcs!B1734))^2)))</f>
        <v>55.919166489766766</v>
      </c>
      <c r="P1734">
        <f t="shared" ca="1" si="268"/>
        <v>1.0262507315229168</v>
      </c>
    </row>
    <row r="1735" spans="1:16" x14ac:dyDescent="0.25">
      <c r="A1735">
        <f t="shared" ca="1" si="266"/>
        <v>110.54873872926284</v>
      </c>
      <c r="B1735">
        <f t="shared" ca="1" si="267"/>
        <v>-30.530822426226941</v>
      </c>
      <c r="C1735" s="6">
        <v>20135.9375</v>
      </c>
      <c r="D1735">
        <f t="shared" ca="1" si="264"/>
        <v>1.2</v>
      </c>
      <c r="E1735" s="1">
        <v>0.65</v>
      </c>
      <c r="F1735">
        <v>19.899999999999999</v>
      </c>
      <c r="G1735">
        <f t="shared" ca="1" si="269"/>
        <v>46.089820015575185</v>
      </c>
      <c r="H1735">
        <f t="shared" ca="1" si="265"/>
        <v>22.937105963685081</v>
      </c>
      <c r="I1735">
        <f ca="1">User_Model_Calcs!A1735-Sat_Data!$B$5</f>
        <v>0.54873872926283696</v>
      </c>
      <c r="J1735">
        <f ca="1">(Earth_Data!$B$1/SQRT(1-Earth_Data!$B$2^2*SIN(RADIANS(User_Model_Calcs!B1735))^2))*COS(RADIANS(User_Model_Calcs!B1735))</f>
        <v>5498.6009971979365</v>
      </c>
      <c r="K1735">
        <f ca="1">((Earth_Data!$B$1*(1-Earth_Data!$B$2^2))/SQRT(1-Earth_Data!$B$2^2*SIN(RADIANS(User_Model_Calcs!B1735))^2))*SIN(RADIANS(User_Model_Calcs!B1735))</f>
        <v>-3221.1994156747514</v>
      </c>
      <c r="L1735">
        <f t="shared" ca="1" si="270"/>
        <v>-30.362694744723676</v>
      </c>
      <c r="M1735">
        <f t="shared" ca="1" si="271"/>
        <v>6372.6555376804654</v>
      </c>
      <c r="N1735">
        <f ca="1">SQRT(User_Model_Calcs!M1735^2+Sat_Data!$B$3^2-2*User_Model_Calcs!M1735*Sat_Data!$B$3*COS(RADIANS(L1735))*COS(RADIANS(I1735)))</f>
        <v>36807.052879357201</v>
      </c>
      <c r="O1735">
        <f ca="1">DEGREES(ACOS(((Earth_Data!$B$1+Sat_Data!$B$2)/User_Model_Calcs!N1735)*SQRT(1-COS(RADIANS(User_Model_Calcs!I1735))^2*COS(RADIANS(User_Model_Calcs!B1735))^2)))</f>
        <v>54.407557471910955</v>
      </c>
      <c r="P1735">
        <f t="shared" ca="1" si="268"/>
        <v>1.0800955758264483</v>
      </c>
    </row>
    <row r="1736" spans="1:16" x14ac:dyDescent="0.25">
      <c r="A1736">
        <f t="shared" ca="1" si="266"/>
        <v>106.12589792309376</v>
      </c>
      <c r="B1736">
        <f t="shared" ca="1" si="267"/>
        <v>-34.154416163129945</v>
      </c>
      <c r="C1736" s="6">
        <v>20135.9375</v>
      </c>
      <c r="D1736">
        <f t="shared" ca="1" si="264"/>
        <v>1.2</v>
      </c>
      <c r="E1736" s="1">
        <v>0.65</v>
      </c>
      <c r="F1736">
        <v>19.899999999999999</v>
      </c>
      <c r="G1736">
        <f t="shared" ca="1" si="269"/>
        <v>46.089820015575185</v>
      </c>
      <c r="H1736">
        <f t="shared" ca="1" si="265"/>
        <v>20.760581329073378</v>
      </c>
      <c r="I1736">
        <f ca="1">User_Model_Calcs!A1736-Sat_Data!$B$5</f>
        <v>-3.8741020769062402</v>
      </c>
      <c r="J1736">
        <f ca="1">(Earth_Data!$B$1/SQRT(1-Earth_Data!$B$2^2*SIN(RADIANS(User_Model_Calcs!B1736))^2))*COS(RADIANS(User_Model_Calcs!B1736))</f>
        <v>5283.6637135676128</v>
      </c>
      <c r="K1736">
        <f ca="1">((Earth_Data!$B$1*(1-Earth_Data!$B$2^2))/SQRT(1-Earth_Data!$B$2^2*SIN(RADIANS(User_Model_Calcs!B1736))^2))*SIN(RADIANS(User_Model_Calcs!B1736))</f>
        <v>-3560.6350219895244</v>
      </c>
      <c r="L1736">
        <f t="shared" ca="1" si="270"/>
        <v>-33.975836551625449</v>
      </c>
      <c r="M1736">
        <f t="shared" ca="1" si="271"/>
        <v>6371.438142043713</v>
      </c>
      <c r="N1736">
        <f ca="1">SQRT(User_Model_Calcs!M1736^2+Sat_Data!$B$3^2-2*User_Model_Calcs!M1736*Sat_Data!$B$3*COS(RADIANS(L1736))*COS(RADIANS(I1736)))</f>
        <v>37065.695707313178</v>
      </c>
      <c r="O1736">
        <f ca="1">DEGREES(ACOS(((Earth_Data!$B$1+Sat_Data!$B$2)/User_Model_Calcs!N1736)*SQRT(1-COS(RADIANS(User_Model_Calcs!I1736))^2*COS(RADIANS(User_Model_Calcs!B1736))^2)))</f>
        <v>50.073133776523875</v>
      </c>
      <c r="P1736">
        <f t="shared" ca="1" si="268"/>
        <v>6.8777863406593944</v>
      </c>
    </row>
    <row r="1737" spans="1:16" x14ac:dyDescent="0.25">
      <c r="A1737">
        <f t="shared" ca="1" si="266"/>
        <v>105.9201414368398</v>
      </c>
      <c r="B1737">
        <f t="shared" ca="1" si="267"/>
        <v>-29.9681655747174</v>
      </c>
      <c r="C1737" s="6">
        <v>20135.9375</v>
      </c>
      <c r="D1737">
        <f t="shared" ca="1" si="264"/>
        <v>1.2</v>
      </c>
      <c r="E1737" s="1">
        <v>0.65</v>
      </c>
      <c r="F1737">
        <v>19.899999999999999</v>
      </c>
      <c r="G1737">
        <f t="shared" ca="1" si="269"/>
        <v>46.089820015575185</v>
      </c>
      <c r="H1737">
        <f t="shared" ca="1" si="265"/>
        <v>23.161375313471634</v>
      </c>
      <c r="I1737">
        <f ca="1">User_Model_Calcs!A1737-Sat_Data!$B$5</f>
        <v>-4.0798585631602009</v>
      </c>
      <c r="J1737">
        <f ca="1">(Earth_Data!$B$1/SQRT(1-Earth_Data!$B$2^2*SIN(RADIANS(User_Model_Calcs!B1737))^2))*COS(RADIANS(User_Model_Calcs!B1737))</f>
        <v>5530.0229404040465</v>
      </c>
      <c r="K1737">
        <f ca="1">((Earth_Data!$B$1*(1-Earth_Data!$B$2^2))/SQRT(1-Earth_Data!$B$2^2*SIN(RADIANS(User_Model_Calcs!B1737))^2))*SIN(RADIANS(User_Model_Calcs!B1737))</f>
        <v>-3167.3182350663442</v>
      </c>
      <c r="L1737">
        <f t="shared" ca="1" si="270"/>
        <v>-29.801905463187104</v>
      </c>
      <c r="M1737">
        <f t="shared" ca="1" si="271"/>
        <v>6372.8375566602035</v>
      </c>
      <c r="N1737">
        <f ca="1">SQRT(User_Model_Calcs!M1737^2+Sat_Data!$B$3^2-2*User_Model_Calcs!M1737*Sat_Data!$B$3*COS(RADIANS(L1737))*COS(RADIANS(I1737)))</f>
        <v>36786.848246104484</v>
      </c>
      <c r="O1737">
        <f ca="1">DEGREES(ACOS(((Earth_Data!$B$1+Sat_Data!$B$2)/User_Model_Calcs!N1737)*SQRT(1-COS(RADIANS(User_Model_Calcs!I1737))^2*COS(RADIANS(User_Model_Calcs!B1737))^2)))</f>
        <v>54.768785504991229</v>
      </c>
      <c r="P1737">
        <f t="shared" ca="1" si="268"/>
        <v>8.126475900802042</v>
      </c>
    </row>
    <row r="1738" spans="1:16" x14ac:dyDescent="0.25">
      <c r="A1738">
        <f t="shared" ca="1" si="266"/>
        <v>107.85773341876869</v>
      </c>
      <c r="B1738">
        <f t="shared" ca="1" si="267"/>
        <v>-33.357245640120716</v>
      </c>
      <c r="C1738" s="6">
        <v>20135.9375</v>
      </c>
      <c r="D1738">
        <f t="shared" ca="1" si="264"/>
        <v>1.2</v>
      </c>
      <c r="E1738" s="1">
        <v>0.65</v>
      </c>
      <c r="F1738">
        <v>19.899999999999999</v>
      </c>
      <c r="G1738">
        <f t="shared" ca="1" si="269"/>
        <v>46.089820015575185</v>
      </c>
      <c r="H1738">
        <f t="shared" ca="1" si="265"/>
        <v>14.180765792414975</v>
      </c>
      <c r="I1738">
        <f ca="1">User_Model_Calcs!A1738-Sat_Data!$B$5</f>
        <v>-2.1422665812313113</v>
      </c>
      <c r="J1738">
        <f ca="1">(Earth_Data!$B$1/SQRT(1-Earth_Data!$B$2^2*SIN(RADIANS(User_Model_Calcs!B1738))^2))*COS(RADIANS(User_Model_Calcs!B1738))</f>
        <v>5332.7946565186285</v>
      </c>
      <c r="K1738">
        <f ca="1">((Earth_Data!$B$1*(1-Earth_Data!$B$2^2))/SQRT(1-Earth_Data!$B$2^2*SIN(RADIANS(User_Model_Calcs!B1738))^2))*SIN(RADIANS(User_Model_Calcs!B1738))</f>
        <v>-3487.1215901188107</v>
      </c>
      <c r="L1738">
        <f t="shared" ca="1" si="270"/>
        <v>-33.180726732853245</v>
      </c>
      <c r="M1738">
        <f t="shared" ca="1" si="271"/>
        <v>6371.7121586639787</v>
      </c>
      <c r="N1738">
        <f ca="1">SQRT(User_Model_Calcs!M1738^2+Sat_Data!$B$3^2-2*User_Model_Calcs!M1738*Sat_Data!$B$3*COS(RADIANS(L1738))*COS(RADIANS(I1738)))</f>
        <v>37000.301624931621</v>
      </c>
      <c r="O1738">
        <f ca="1">DEGREES(ACOS(((Earth_Data!$B$1+Sat_Data!$B$2)/User_Model_Calcs!N1738)*SQRT(1-COS(RADIANS(User_Model_Calcs!I1738))^2*COS(RADIANS(User_Model_Calcs!B1738))^2)))</f>
        <v>51.126264024679116</v>
      </c>
      <c r="P1738">
        <f t="shared" ca="1" si="268"/>
        <v>3.8918586491209148</v>
      </c>
    </row>
    <row r="1739" spans="1:16" x14ac:dyDescent="0.25">
      <c r="A1739">
        <f t="shared" ca="1" si="266"/>
        <v>108.02000310229174</v>
      </c>
      <c r="B1739">
        <f t="shared" ca="1" si="267"/>
        <v>-32.355931154597954</v>
      </c>
      <c r="C1739" s="6">
        <v>20135.9375</v>
      </c>
      <c r="D1739">
        <f t="shared" ca="1" si="264"/>
        <v>0.75</v>
      </c>
      <c r="E1739" s="1">
        <v>0.65</v>
      </c>
      <c r="F1739">
        <v>19.899999999999999</v>
      </c>
      <c r="G1739">
        <f t="shared" ca="1" si="269"/>
        <v>42.007420362456692</v>
      </c>
      <c r="H1739">
        <f t="shared" ca="1" si="265"/>
        <v>21.905338621748882</v>
      </c>
      <c r="I1739">
        <f ca="1">User_Model_Calcs!A1739-Sat_Data!$B$5</f>
        <v>-1.9799968977082614</v>
      </c>
      <c r="J1739">
        <f ca="1">(Earth_Data!$B$1/SQRT(1-Earth_Data!$B$2^2*SIN(RADIANS(User_Model_Calcs!B1739))^2))*COS(RADIANS(User_Model_Calcs!B1739))</f>
        <v>5393.0415470684729</v>
      </c>
      <c r="K1739">
        <f ca="1">((Earth_Data!$B$1*(1-Earth_Data!$B$2^2))/SQRT(1-Earth_Data!$B$2^2*SIN(RADIANS(User_Model_Calcs!B1739))^2))*SIN(RADIANS(User_Model_Calcs!B1739))</f>
        <v>-3393.8392252516528</v>
      </c>
      <c r="L1739">
        <f t="shared" ca="1" si="270"/>
        <v>-32.182193340848876</v>
      </c>
      <c r="M1739">
        <f t="shared" ca="1" si="271"/>
        <v>6372.0516174355844</v>
      </c>
      <c r="N1739">
        <f ca="1">SQRT(User_Model_Calcs!M1739^2+Sat_Data!$B$3^2-2*User_Model_Calcs!M1739*Sat_Data!$B$3*COS(RADIANS(L1739))*COS(RADIANS(I1739)))</f>
        <v>36931.062209900047</v>
      </c>
      <c r="O1739">
        <f ca="1">DEGREES(ACOS(((Earth_Data!$B$1+Sat_Data!$B$2)/User_Model_Calcs!N1739)*SQRT(1-COS(RADIANS(User_Model_Calcs!I1739))^2*COS(RADIANS(User_Model_Calcs!B1739))^2)))</f>
        <v>52.271611066436726</v>
      </c>
      <c r="P1739">
        <f t="shared" ca="1" si="268"/>
        <v>3.6960413485385892</v>
      </c>
    </row>
    <row r="1740" spans="1:16" x14ac:dyDescent="0.25">
      <c r="A1740">
        <f t="shared" ca="1" si="266"/>
        <v>109.07687390835812</v>
      </c>
      <c r="B1740">
        <f t="shared" ca="1" si="267"/>
        <v>-29.759331246662597</v>
      </c>
      <c r="C1740" s="6">
        <v>20135.9375</v>
      </c>
      <c r="D1740">
        <f t="shared" ca="1" si="264"/>
        <v>0.75</v>
      </c>
      <c r="E1740" s="1">
        <v>0.65</v>
      </c>
      <c r="F1740">
        <v>19.899999999999999</v>
      </c>
      <c r="G1740">
        <f t="shared" ca="1" si="269"/>
        <v>42.007420362456692</v>
      </c>
      <c r="H1740">
        <f t="shared" ca="1" si="265"/>
        <v>18.462212661199651</v>
      </c>
      <c r="I1740">
        <f ca="1">User_Model_Calcs!A1740-Sat_Data!$B$5</f>
        <v>-0.9231260916418762</v>
      </c>
      <c r="J1740">
        <f ca="1">(Earth_Data!$B$1/SQRT(1-Earth_Data!$B$2^2*SIN(RADIANS(User_Model_Calcs!B1740))^2))*COS(RADIANS(User_Model_Calcs!B1740))</f>
        <v>5541.5498896118479</v>
      </c>
      <c r="K1740">
        <f ca="1">((Earth_Data!$B$1*(1-Earth_Data!$B$2^2))/SQRT(1-Earth_Data!$B$2^2*SIN(RADIANS(User_Model_Calcs!B1740))^2))*SIN(RADIANS(User_Model_Calcs!B1740))</f>
        <v>-3147.2428740013911</v>
      </c>
      <c r="L1740">
        <f t="shared" ca="1" si="270"/>
        <v>-29.593780573816638</v>
      </c>
      <c r="M1740">
        <f t="shared" ca="1" si="271"/>
        <v>6372.9045879417981</v>
      </c>
      <c r="N1740">
        <f ca="1">SQRT(User_Model_Calcs!M1740^2+Sat_Data!$B$3^2-2*User_Model_Calcs!M1740*Sat_Data!$B$3*COS(RADIANS(L1740))*COS(RADIANS(I1740)))</f>
        <v>36758.398981036749</v>
      </c>
      <c r="O1740">
        <f ca="1">DEGREES(ACOS(((Earth_Data!$B$1+Sat_Data!$B$2)/User_Model_Calcs!N1740)*SQRT(1-COS(RADIANS(User_Model_Calcs!I1740))^2*COS(RADIANS(User_Model_Calcs!B1740))^2)))</f>
        <v>55.279129948766879</v>
      </c>
      <c r="P1740">
        <f t="shared" ca="1" si="268"/>
        <v>1.8593073664554225</v>
      </c>
    </row>
    <row r="1741" spans="1:16" x14ac:dyDescent="0.25">
      <c r="A1741">
        <f t="shared" ca="1" si="266"/>
        <v>105.66373412567815</v>
      </c>
      <c r="B1741">
        <f t="shared" ca="1" si="267"/>
        <v>-32.936646642334111</v>
      </c>
      <c r="C1741" s="6">
        <v>20135.9375</v>
      </c>
      <c r="D1741">
        <f t="shared" ca="1" si="264"/>
        <v>0.75</v>
      </c>
      <c r="E1741" s="1">
        <v>0.65</v>
      </c>
      <c r="F1741">
        <v>19.899999999999999</v>
      </c>
      <c r="G1741">
        <f t="shared" ca="1" si="269"/>
        <v>42.007420362456692</v>
      </c>
      <c r="H1741">
        <f t="shared" ca="1" si="265"/>
        <v>20.699401135389124</v>
      </c>
      <c r="I1741">
        <f ca="1">User_Model_Calcs!A1741-Sat_Data!$B$5</f>
        <v>-4.3362658743218532</v>
      </c>
      <c r="J1741">
        <f ca="1">(Earth_Data!$B$1/SQRT(1-Earth_Data!$B$2^2*SIN(RADIANS(User_Model_Calcs!B1741))^2))*COS(RADIANS(User_Model_Calcs!B1741))</f>
        <v>5358.3008605641307</v>
      </c>
      <c r="K1741">
        <f ca="1">((Earth_Data!$B$1*(1-Earth_Data!$B$2^2))/SQRT(1-Earth_Data!$B$2^2*SIN(RADIANS(User_Model_Calcs!B1741))^2))*SIN(RADIANS(User_Model_Calcs!B1741))</f>
        <v>-3448.0651447154328</v>
      </c>
      <c r="L1741">
        <f t="shared" ca="1" si="270"/>
        <v>-32.761269958646324</v>
      </c>
      <c r="M1741">
        <f t="shared" ca="1" si="271"/>
        <v>6371.8554091036749</v>
      </c>
      <c r="N1741">
        <f ca="1">SQRT(User_Model_Calcs!M1741^2+Sat_Data!$B$3^2-2*User_Model_Calcs!M1741*Sat_Data!$B$3*COS(RADIANS(L1741))*COS(RADIANS(I1741)))</f>
        <v>36984.48861072999</v>
      </c>
      <c r="O1741">
        <f ca="1">DEGREES(ACOS(((Earth_Data!$B$1+Sat_Data!$B$2)/User_Model_Calcs!N1741)*SQRT(1-COS(RADIANS(User_Model_Calcs!I1741))^2*COS(RADIANS(User_Model_Calcs!B1741))^2)))</f>
        <v>51.386392809482139</v>
      </c>
      <c r="P1741">
        <f t="shared" ca="1" si="268"/>
        <v>7.9393622898950396</v>
      </c>
    </row>
    <row r="1742" spans="1:16" x14ac:dyDescent="0.25">
      <c r="A1742">
        <f t="shared" ca="1" si="266"/>
        <v>108.48983812468114</v>
      </c>
      <c r="B1742">
        <f t="shared" ca="1" si="267"/>
        <v>-31.524780311724058</v>
      </c>
      <c r="C1742" s="6">
        <v>20135.9375</v>
      </c>
      <c r="D1742">
        <f t="shared" ca="1" si="264"/>
        <v>0.75</v>
      </c>
      <c r="E1742" s="1">
        <v>0.65</v>
      </c>
      <c r="F1742">
        <v>19.899999999999999</v>
      </c>
      <c r="G1742">
        <f t="shared" ca="1" si="269"/>
        <v>42.007420362456692</v>
      </c>
      <c r="H1742">
        <f t="shared" ca="1" si="265"/>
        <v>21.214615115838413</v>
      </c>
      <c r="I1742">
        <f ca="1">User_Model_Calcs!A1742-Sat_Data!$B$5</f>
        <v>-1.5101618753188575</v>
      </c>
      <c r="J1742">
        <f ca="1">(Earth_Data!$B$1/SQRT(1-Earth_Data!$B$2^2*SIN(RADIANS(User_Model_Calcs!B1742))^2))*COS(RADIANS(User_Model_Calcs!B1742))</f>
        <v>5441.7986085057519</v>
      </c>
      <c r="K1742">
        <f ca="1">((Earth_Data!$B$1*(1-Earth_Data!$B$2^2))/SQRT(1-Earth_Data!$B$2^2*SIN(RADIANS(User_Model_Calcs!B1742))^2))*SIN(RADIANS(User_Model_Calcs!B1742))</f>
        <v>-3315.6305980984016</v>
      </c>
      <c r="L1742">
        <f t="shared" ca="1" si="270"/>
        <v>-31.3535116268107</v>
      </c>
      <c r="M1742">
        <f t="shared" ca="1" si="271"/>
        <v>6372.3291156830164</v>
      </c>
      <c r="N1742">
        <f ca="1">SQRT(User_Model_Calcs!M1742^2+Sat_Data!$B$3^2-2*User_Model_Calcs!M1742*Sat_Data!$B$3*COS(RADIANS(L1742))*COS(RADIANS(I1742)))</f>
        <v>36873.881732073773</v>
      </c>
      <c r="O1742">
        <f ca="1">DEGREES(ACOS(((Earth_Data!$B$1+Sat_Data!$B$2)/User_Model_Calcs!N1742)*SQRT(1-COS(RADIANS(User_Model_Calcs!I1742))^2*COS(RADIANS(User_Model_Calcs!B1742))^2)))</f>
        <v>53.242170047373556</v>
      </c>
      <c r="P1742">
        <f t="shared" ca="1" si="268"/>
        <v>2.8864563631010154</v>
      </c>
    </row>
    <row r="1743" spans="1:16" x14ac:dyDescent="0.25">
      <c r="A1743">
        <f t="shared" ca="1" si="266"/>
        <v>106.62042653309585</v>
      </c>
      <c r="B1743">
        <f t="shared" ca="1" si="267"/>
        <v>-29.9288562204875</v>
      </c>
      <c r="C1743" s="6">
        <v>20135.9375</v>
      </c>
      <c r="D1743">
        <f t="shared" ca="1" si="264"/>
        <v>3</v>
      </c>
      <c r="E1743" s="1">
        <v>0.65</v>
      </c>
      <c r="F1743">
        <v>19.899999999999999</v>
      </c>
      <c r="G1743">
        <f t="shared" ca="1" si="269"/>
        <v>54.048620189015942</v>
      </c>
      <c r="H1743">
        <f t="shared" ca="1" si="265"/>
        <v>15.132753355242604</v>
      </c>
      <c r="I1743">
        <f ca="1">User_Model_Calcs!A1743-Sat_Data!$B$5</f>
        <v>-3.3795734669041479</v>
      </c>
      <c r="J1743">
        <f ca="1">(Earth_Data!$B$1/SQRT(1-Earth_Data!$B$2^2*SIN(RADIANS(User_Model_Calcs!B1743))^2))*COS(RADIANS(User_Model_Calcs!B1743))</f>
        <v>5532.1983009829519</v>
      </c>
      <c r="K1743">
        <f ca="1">((Earth_Data!$B$1*(1-Earth_Data!$B$2^2))/SQRT(1-Earth_Data!$B$2^2*SIN(RADIANS(User_Model_Calcs!B1743))^2))*SIN(RADIANS(User_Model_Calcs!B1743))</f>
        <v>-3163.5425682403566</v>
      </c>
      <c r="L1743">
        <f t="shared" ca="1" si="270"/>
        <v>-29.762728977756005</v>
      </c>
      <c r="M1743">
        <f t="shared" ca="1" si="271"/>
        <v>6372.8501961420252</v>
      </c>
      <c r="N1743">
        <f ca="1">SQRT(User_Model_Calcs!M1743^2+Sat_Data!$B$3^2-2*User_Model_Calcs!M1743*Sat_Data!$B$3*COS(RADIANS(L1743))*COS(RADIANS(I1743)))</f>
        <v>36779.321321110001</v>
      </c>
      <c r="O1743">
        <f ca="1">DEGREES(ACOS(((Earth_Data!$B$1+Sat_Data!$B$2)/User_Model_Calcs!N1743)*SQRT(1-COS(RADIANS(User_Model_Calcs!I1743))^2*COS(RADIANS(User_Model_Calcs!B1743))^2)))</f>
        <v>54.903022457411396</v>
      </c>
      <c r="P1743">
        <f t="shared" ca="1" si="268"/>
        <v>6.7501819282363584</v>
      </c>
    </row>
    <row r="1744" spans="1:16" x14ac:dyDescent="0.25">
      <c r="A1744">
        <f t="shared" ca="1" si="266"/>
        <v>107.74742387742053</v>
      </c>
      <c r="B1744">
        <f t="shared" ca="1" si="267"/>
        <v>-30.520197305671701</v>
      </c>
      <c r="C1744" s="6">
        <v>20135.9375</v>
      </c>
      <c r="D1744">
        <f t="shared" ca="1" si="264"/>
        <v>0.75</v>
      </c>
      <c r="E1744" s="1">
        <v>0.65</v>
      </c>
      <c r="F1744">
        <v>19.899999999999999</v>
      </c>
      <c r="G1744">
        <f t="shared" ca="1" si="269"/>
        <v>42.007420362456692</v>
      </c>
      <c r="H1744">
        <f t="shared" ca="1" si="265"/>
        <v>21.214407933082793</v>
      </c>
      <c r="I1744">
        <f ca="1">User_Model_Calcs!A1744-Sat_Data!$B$5</f>
        <v>-2.2525761225794696</v>
      </c>
      <c r="J1744">
        <f ca="1">(Earth_Data!$B$1/SQRT(1-Earth_Data!$B$2^2*SIN(RADIANS(User_Model_Calcs!B1744))^2))*COS(RADIANS(User_Model_Calcs!B1744))</f>
        <v>5499.1992863821251</v>
      </c>
      <c r="K1744">
        <f ca="1">((Earth_Data!$B$1*(1-Earth_Data!$B$2^2))/SQRT(1-Earth_Data!$B$2^2*SIN(RADIANS(User_Model_Calcs!B1744))^2))*SIN(RADIANS(User_Model_Calcs!B1744))</f>
        <v>-3220.1847555026075</v>
      </c>
      <c r="L1744">
        <f t="shared" ca="1" si="270"/>
        <v>-30.352104295473122</v>
      </c>
      <c r="M1744">
        <f t="shared" ca="1" si="271"/>
        <v>6372.6589937730905</v>
      </c>
      <c r="N1744">
        <f ca="1">SQRT(User_Model_Calcs!M1744^2+Sat_Data!$B$3^2-2*User_Model_Calcs!M1744*Sat_Data!$B$3*COS(RADIANS(L1744))*COS(RADIANS(I1744)))</f>
        <v>36810.946899708142</v>
      </c>
      <c r="O1744">
        <f ca="1">DEGREES(ACOS(((Earth_Data!$B$1+Sat_Data!$B$2)/User_Model_Calcs!N1744)*SQRT(1-COS(RADIANS(User_Model_Calcs!I1744))^2*COS(RADIANS(User_Model_Calcs!B1744))^2)))</f>
        <v>54.339169469472353</v>
      </c>
      <c r="P1744">
        <f t="shared" ca="1" si="268"/>
        <v>4.4290277265311975</v>
      </c>
    </row>
    <row r="1745" spans="1:16" x14ac:dyDescent="0.25">
      <c r="A1745">
        <f t="shared" ca="1" si="266"/>
        <v>108.01439691490035</v>
      </c>
      <c r="B1745">
        <f t="shared" ca="1" si="267"/>
        <v>-29.7794828515717</v>
      </c>
      <c r="C1745" s="6">
        <v>20135.9375</v>
      </c>
      <c r="D1745">
        <f t="shared" ca="1" si="264"/>
        <v>3</v>
      </c>
      <c r="E1745" s="1">
        <v>0.65</v>
      </c>
      <c r="F1745">
        <v>19.899999999999999</v>
      </c>
      <c r="G1745">
        <f t="shared" ca="1" si="269"/>
        <v>54.048620189015942</v>
      </c>
      <c r="H1745">
        <f t="shared" ca="1" si="265"/>
        <v>18.861475382015261</v>
      </c>
      <c r="I1745">
        <f ca="1">User_Model_Calcs!A1745-Sat_Data!$B$5</f>
        <v>-1.9856030850996547</v>
      </c>
      <c r="J1745">
        <f ca="1">(Earth_Data!$B$1/SQRT(1-Earth_Data!$B$2^2*SIN(RADIANS(User_Model_Calcs!B1745))^2))*COS(RADIANS(User_Model_Calcs!B1745))</f>
        <v>5540.4407955952775</v>
      </c>
      <c r="K1745">
        <f ca="1">((Earth_Data!$B$1*(1-Earth_Data!$B$2^2))/SQRT(1-Earth_Data!$B$2^2*SIN(RADIANS(User_Model_Calcs!B1745))^2))*SIN(RADIANS(User_Model_Calcs!B1745))</f>
        <v>-3149.1818612879524</v>
      </c>
      <c r="L1745">
        <f t="shared" ca="1" si="270"/>
        <v>-29.613863338838133</v>
      </c>
      <c r="M1745">
        <f t="shared" ca="1" si="271"/>
        <v>6372.8981323226471</v>
      </c>
      <c r="N1745">
        <f ca="1">SQRT(User_Model_Calcs!M1745^2+Sat_Data!$B$3^2-2*User_Model_Calcs!M1745*Sat_Data!$B$3*COS(RADIANS(L1745))*COS(RADIANS(I1745)))</f>
        <v>36762.66071236955</v>
      </c>
      <c r="O1745">
        <f ca="1">DEGREES(ACOS(((Earth_Data!$B$1+Sat_Data!$B$2)/User_Model_Calcs!N1745)*SQRT(1-COS(RADIANS(User_Model_Calcs!I1745))^2*COS(RADIANS(User_Model_Calcs!B1745))^2)))</f>
        <v>55.202315018347825</v>
      </c>
      <c r="P1745">
        <f t="shared" ca="1" si="268"/>
        <v>3.9930107108385782</v>
      </c>
    </row>
    <row r="1746" spans="1:16" x14ac:dyDescent="0.25">
      <c r="A1746">
        <f t="shared" ca="1" si="266"/>
        <v>107.43204413711707</v>
      </c>
      <c r="B1746">
        <f t="shared" ca="1" si="267"/>
        <v>-33.702639938457061</v>
      </c>
      <c r="C1746" s="6">
        <v>20135.9375</v>
      </c>
      <c r="D1746">
        <f t="shared" ca="1" si="264"/>
        <v>0.75</v>
      </c>
      <c r="E1746" s="1">
        <v>0.65</v>
      </c>
      <c r="F1746">
        <v>19.899999999999999</v>
      </c>
      <c r="G1746">
        <f t="shared" ca="1" si="269"/>
        <v>42.007420362456692</v>
      </c>
      <c r="H1746">
        <f t="shared" ca="1" si="265"/>
        <v>21.446769285578039</v>
      </c>
      <c r="I1746">
        <f ca="1">User_Model_Calcs!A1746-Sat_Data!$B$5</f>
        <v>-2.5679558628829255</v>
      </c>
      <c r="J1746">
        <f ca="1">(Earth_Data!$B$1/SQRT(1-Earth_Data!$B$2^2*SIN(RADIANS(User_Model_Calcs!B1746))^2))*COS(RADIANS(User_Model_Calcs!B1746))</f>
        <v>5311.6338127197196</v>
      </c>
      <c r="K1746">
        <f ca="1">((Earth_Data!$B$1*(1-Earth_Data!$B$2^2))/SQRT(1-Earth_Data!$B$2^2*SIN(RADIANS(User_Model_Calcs!B1746))^2))*SIN(RADIANS(User_Model_Calcs!B1746))</f>
        <v>-3519.0558629273273</v>
      </c>
      <c r="L1746">
        <f t="shared" ca="1" si="270"/>
        <v>-33.525211368546728</v>
      </c>
      <c r="M1746">
        <f t="shared" ca="1" si="271"/>
        <v>6371.5938293986237</v>
      </c>
      <c r="N1746">
        <f ca="1">SQRT(User_Model_Calcs!M1746^2+Sat_Data!$B$3^2-2*User_Model_Calcs!M1746*Sat_Data!$B$3*COS(RADIANS(L1746))*COS(RADIANS(I1746)))</f>
        <v>37026.217411994883</v>
      </c>
      <c r="O1746">
        <f ca="1">DEGREES(ACOS(((Earth_Data!$B$1+Sat_Data!$B$2)/User_Model_Calcs!N1746)*SQRT(1-COS(RADIANS(User_Model_Calcs!I1746))^2*COS(RADIANS(User_Model_Calcs!B1746))^2)))</f>
        <v>50.705631727029129</v>
      </c>
      <c r="P1746">
        <f t="shared" ca="1" si="268"/>
        <v>4.6209810167065131</v>
      </c>
    </row>
    <row r="1747" spans="1:16" x14ac:dyDescent="0.25">
      <c r="A1747">
        <f t="shared" ca="1" si="266"/>
        <v>105.57047562985295</v>
      </c>
      <c r="B1747">
        <f t="shared" ca="1" si="267"/>
        <v>-32.497799973120109</v>
      </c>
      <c r="C1747" s="6">
        <v>20135.9375</v>
      </c>
      <c r="D1747">
        <f t="shared" ca="1" si="264"/>
        <v>3</v>
      </c>
      <c r="E1747" s="1">
        <v>0.65</v>
      </c>
      <c r="F1747">
        <v>19.899999999999999</v>
      </c>
      <c r="G1747">
        <f t="shared" ca="1" si="269"/>
        <v>54.048620189015942</v>
      </c>
      <c r="H1747">
        <f t="shared" ca="1" si="265"/>
        <v>19.842501609500911</v>
      </c>
      <c r="I1747">
        <f ca="1">User_Model_Calcs!A1747-Sat_Data!$B$5</f>
        <v>-4.4295243701470497</v>
      </c>
      <c r="J1747">
        <f ca="1">(Earth_Data!$B$1/SQRT(1-Earth_Data!$B$2^2*SIN(RADIANS(User_Model_Calcs!B1747))^2))*COS(RADIANS(User_Model_Calcs!B1747))</f>
        <v>5384.6054530829006</v>
      </c>
      <c r="K1747">
        <f ca="1">((Earth_Data!$B$1*(1-Earth_Data!$B$2^2))/SQRT(1-Earth_Data!$B$2^2*SIN(RADIANS(User_Model_Calcs!B1747))^2))*SIN(RADIANS(User_Model_Calcs!B1747))</f>
        <v>-3407.118614974303</v>
      </c>
      <c r="L1747">
        <f t="shared" ca="1" si="270"/>
        <v>-32.323655195487895</v>
      </c>
      <c r="M1747">
        <f t="shared" ca="1" si="271"/>
        <v>6372.0038560781268</v>
      </c>
      <c r="N1747">
        <f ca="1">SQRT(User_Model_Calcs!M1747^2+Sat_Data!$B$3^2-2*User_Model_Calcs!M1747*Sat_Data!$B$3*COS(RADIANS(L1747))*COS(RADIANS(I1747)))</f>
        <v>36955.363615330862</v>
      </c>
      <c r="O1747">
        <f ca="1">DEGREES(ACOS(((Earth_Data!$B$1+Sat_Data!$B$2)/User_Model_Calcs!N1747)*SQRT(1-COS(RADIANS(User_Model_Calcs!I1747))^2*COS(RADIANS(User_Model_Calcs!B1747))^2)))</f>
        <v>51.86745565254855</v>
      </c>
      <c r="P1747">
        <f t="shared" ca="1" si="268"/>
        <v>8.2044699356380928</v>
      </c>
    </row>
    <row r="1748" spans="1:16" x14ac:dyDescent="0.25">
      <c r="A1748">
        <f t="shared" ca="1" si="266"/>
        <v>105.8298153199846</v>
      </c>
      <c r="B1748">
        <f t="shared" ca="1" si="267"/>
        <v>-32.883297693602444</v>
      </c>
      <c r="C1748" s="6">
        <v>20135.9375</v>
      </c>
      <c r="D1748">
        <f t="shared" ca="1" si="264"/>
        <v>1.2</v>
      </c>
      <c r="E1748" s="1">
        <v>0.65</v>
      </c>
      <c r="F1748">
        <v>19.899999999999999</v>
      </c>
      <c r="G1748">
        <f t="shared" ca="1" si="269"/>
        <v>46.089820015575185</v>
      </c>
      <c r="H1748">
        <f t="shared" ca="1" si="265"/>
        <v>18.859585005378506</v>
      </c>
      <c r="I1748">
        <f ca="1">User_Model_Calcs!A1748-Sat_Data!$B$5</f>
        <v>-4.1701846800153959</v>
      </c>
      <c r="J1748">
        <f ca="1">(Earth_Data!$B$1/SQRT(1-Earth_Data!$B$2^2*SIN(RADIANS(User_Model_Calcs!B1748))^2))*COS(RADIANS(User_Model_Calcs!B1748))</f>
        <v>5361.5154455103075</v>
      </c>
      <c r="K1748">
        <f ca="1">((Earth_Data!$B$1*(1-Earth_Data!$B$2^2))/SQRT(1-Earth_Data!$B$2^2*SIN(RADIANS(User_Model_Calcs!B1748))^2))*SIN(RADIANS(User_Model_Calcs!B1748))</f>
        <v>-3443.098048759231</v>
      </c>
      <c r="L1748">
        <f t="shared" ca="1" si="270"/>
        <v>-32.708068585650018</v>
      </c>
      <c r="M1748">
        <f t="shared" ca="1" si="271"/>
        <v>6371.8735114419223</v>
      </c>
      <c r="N1748">
        <f ca="1">SQRT(User_Model_Calcs!M1748^2+Sat_Data!$B$3^2-2*User_Model_Calcs!M1748*Sat_Data!$B$3*COS(RADIANS(L1748))*COS(RADIANS(I1748)))</f>
        <v>36979.523070187824</v>
      </c>
      <c r="O1748">
        <f ca="1">DEGREES(ACOS(((Earth_Data!$B$1+Sat_Data!$B$2)/User_Model_Calcs!N1748)*SQRT(1-COS(RADIANS(User_Model_Calcs!I1748))^2*COS(RADIANS(User_Model_Calcs!B1748))^2)))</f>
        <v>51.467875656641915</v>
      </c>
      <c r="P1748">
        <f t="shared" ca="1" si="268"/>
        <v>7.6487225234851532</v>
      </c>
    </row>
    <row r="1749" spans="1:16" x14ac:dyDescent="0.25">
      <c r="A1749">
        <f t="shared" ca="1" si="266"/>
        <v>109.98221061577431</v>
      </c>
      <c r="B1749">
        <f t="shared" ca="1" si="267"/>
        <v>-29.972952961339722</v>
      </c>
      <c r="C1749" s="6">
        <v>20135.9375</v>
      </c>
      <c r="D1749">
        <f t="shared" ca="1" si="264"/>
        <v>0.75</v>
      </c>
      <c r="E1749" s="1">
        <v>0.65</v>
      </c>
      <c r="F1749">
        <v>19.899999999999999</v>
      </c>
      <c r="G1749">
        <f t="shared" ca="1" si="269"/>
        <v>42.007420362456692</v>
      </c>
      <c r="H1749">
        <f t="shared" ca="1" si="265"/>
        <v>17.136418235618009</v>
      </c>
      <c r="I1749">
        <f ca="1">User_Model_Calcs!A1749-Sat_Data!$B$5</f>
        <v>-1.7789384225693539E-2</v>
      </c>
      <c r="J1749">
        <f ca="1">(Earth_Data!$B$1/SQRT(1-Earth_Data!$B$2^2*SIN(RADIANS(User_Model_Calcs!B1749))^2))*COS(RADIANS(User_Model_Calcs!B1749))</f>
        <v>5529.7578309295141</v>
      </c>
      <c r="K1749">
        <f ca="1">((Earth_Data!$B$1*(1-Earth_Data!$B$2^2))/SQRT(1-Earth_Data!$B$2^2*SIN(RADIANS(User_Model_Calcs!B1749))^2))*SIN(RADIANS(User_Model_Calcs!B1749))</f>
        <v>-3167.7779635242064</v>
      </c>
      <c r="L1749">
        <f t="shared" ca="1" si="270"/>
        <v>-29.806676689325467</v>
      </c>
      <c r="M1749">
        <f t="shared" ca="1" si="271"/>
        <v>6372.8360166346547</v>
      </c>
      <c r="N1749">
        <f ca="1">SQRT(User_Model_Calcs!M1749^2+Sat_Data!$B$3^2-2*User_Model_Calcs!M1749*Sat_Data!$B$3*COS(RADIANS(L1749))*COS(RADIANS(I1749)))</f>
        <v>36771.08642142704</v>
      </c>
      <c r="O1749">
        <f ca="1">DEGREES(ACOS(((Earth_Data!$B$1+Sat_Data!$B$2)/User_Model_Calcs!N1749)*SQRT(1-COS(RADIANS(User_Model_Calcs!I1749))^2*COS(RADIANS(User_Model_Calcs!B1749))^2)))</f>
        <v>55.049813166422801</v>
      </c>
      <c r="P1749">
        <f t="shared" ca="1" si="268"/>
        <v>3.5607883114191184E-2</v>
      </c>
    </row>
    <row r="1750" spans="1:16" x14ac:dyDescent="0.25">
      <c r="A1750">
        <f t="shared" ca="1" si="266"/>
        <v>107.00970165341094</v>
      </c>
      <c r="B1750">
        <f t="shared" ca="1" si="267"/>
        <v>-33.238721569650977</v>
      </c>
      <c r="C1750" s="6">
        <v>20135.9375</v>
      </c>
      <c r="D1750">
        <f t="shared" ca="1" si="264"/>
        <v>1.2</v>
      </c>
      <c r="E1750" s="1">
        <v>0.65</v>
      </c>
      <c r="F1750">
        <v>19.899999999999999</v>
      </c>
      <c r="G1750">
        <f t="shared" ca="1" si="269"/>
        <v>46.089820015575185</v>
      </c>
      <c r="H1750">
        <f t="shared" ca="1" si="265"/>
        <v>22.212664456902012</v>
      </c>
      <c r="I1750">
        <f ca="1">User_Model_Calcs!A1750-Sat_Data!$B$5</f>
        <v>-2.9902983465890571</v>
      </c>
      <c r="J1750">
        <f ca="1">(Earth_Data!$B$1/SQRT(1-Earth_Data!$B$2^2*SIN(RADIANS(User_Model_Calcs!B1750))^2))*COS(RADIANS(User_Model_Calcs!B1750))</f>
        <v>5340.0114385926327</v>
      </c>
      <c r="K1750">
        <f ca="1">((Earth_Data!$B$1*(1-Earth_Data!$B$2^2))/SQRT(1-Earth_Data!$B$2^2*SIN(RADIANS(User_Model_Calcs!B1750))^2))*SIN(RADIANS(User_Model_Calcs!B1750))</f>
        <v>-3476.1342468478274</v>
      </c>
      <c r="L1750">
        <f t="shared" ca="1" si="270"/>
        <v>-33.062520714830669</v>
      </c>
      <c r="M1750">
        <f t="shared" ca="1" si="271"/>
        <v>6371.7526212501743</v>
      </c>
      <c r="N1750">
        <f ca="1">SQRT(User_Model_Calcs!M1750^2+Sat_Data!$B$3^2-2*User_Model_Calcs!M1750*Sat_Data!$B$3*COS(RADIANS(L1750))*COS(RADIANS(I1750)))</f>
        <v>36996.122892945743</v>
      </c>
      <c r="O1750">
        <f ca="1">DEGREES(ACOS(((Earth_Data!$B$1+Sat_Data!$B$2)/User_Model_Calcs!N1750)*SQRT(1-COS(RADIANS(User_Model_Calcs!I1750))^2*COS(RADIANS(User_Model_Calcs!B1750))^2)))</f>
        <v>51.194900955395582</v>
      </c>
      <c r="P1750">
        <f t="shared" ca="1" si="268"/>
        <v>5.4439852383008942</v>
      </c>
    </row>
    <row r="1751" spans="1:16" x14ac:dyDescent="0.25">
      <c r="A1751">
        <f t="shared" ca="1" si="266"/>
        <v>109.10422554601037</v>
      </c>
      <c r="B1751">
        <f t="shared" ca="1" si="267"/>
        <v>-29.650328212183517</v>
      </c>
      <c r="C1751" s="6">
        <v>20135.9375</v>
      </c>
      <c r="D1751">
        <f t="shared" ca="1" si="264"/>
        <v>3</v>
      </c>
      <c r="E1751" s="1">
        <v>0.65</v>
      </c>
      <c r="F1751">
        <v>19.899999999999999</v>
      </c>
      <c r="G1751">
        <f t="shared" ca="1" si="269"/>
        <v>54.048620189015942</v>
      </c>
      <c r="H1751">
        <f t="shared" ca="1" si="265"/>
        <v>19.375316678733398</v>
      </c>
      <c r="I1751">
        <f ca="1">User_Model_Calcs!A1751-Sat_Data!$B$5</f>
        <v>-0.89577445398963107</v>
      </c>
      <c r="J1751">
        <f ca="1">(Earth_Data!$B$1/SQRT(1-Earth_Data!$B$2^2*SIN(RADIANS(User_Model_Calcs!B1751))^2))*COS(RADIANS(User_Model_Calcs!B1751))</f>
        <v>5547.5372601476884</v>
      </c>
      <c r="K1751">
        <f ca="1">((Earth_Data!$B$1*(1-Earth_Data!$B$2^2))/SQRT(1-Earth_Data!$B$2^2*SIN(RADIANS(User_Model_Calcs!B1751))^2))*SIN(RADIANS(User_Model_Calcs!B1751))</f>
        <v>-3136.7479517662837</v>
      </c>
      <c r="L1751">
        <f t="shared" ca="1" si="270"/>
        <v>-29.485151316325442</v>
      </c>
      <c r="M1751">
        <f t="shared" ca="1" si="271"/>
        <v>6372.939460377519</v>
      </c>
      <c r="N1751">
        <f ca="1">SQRT(User_Model_Calcs!M1751^2+Sat_Data!$B$3^2-2*User_Model_Calcs!M1751*Sat_Data!$B$3*COS(RADIANS(L1751))*COS(RADIANS(I1751)))</f>
        <v>36751.48917198729</v>
      </c>
      <c r="O1751">
        <f ca="1">DEGREES(ACOS(((Earth_Data!$B$1+Sat_Data!$B$2)/User_Model_Calcs!N1751)*SQRT(1-COS(RADIANS(User_Model_Calcs!I1751))^2*COS(RADIANS(User_Model_Calcs!B1751))^2)))</f>
        <v>55.404562494444527</v>
      </c>
      <c r="P1751">
        <f t="shared" ca="1" si="268"/>
        <v>1.8102678274951414</v>
      </c>
    </row>
    <row r="1752" spans="1:16" x14ac:dyDescent="0.25">
      <c r="A1752">
        <f t="shared" ca="1" si="266"/>
        <v>106.7567730987931</v>
      </c>
      <c r="B1752">
        <f t="shared" ca="1" si="267"/>
        <v>-32.004611860894045</v>
      </c>
      <c r="C1752" s="6">
        <v>20135.9375</v>
      </c>
      <c r="D1752">
        <f t="shared" ca="1" si="264"/>
        <v>3</v>
      </c>
      <c r="E1752" s="1">
        <v>0.65</v>
      </c>
      <c r="F1752">
        <v>19.899999999999999</v>
      </c>
      <c r="G1752">
        <f t="shared" ca="1" si="269"/>
        <v>54.048620189015942</v>
      </c>
      <c r="H1752">
        <f t="shared" ca="1" si="265"/>
        <v>22.957834569216779</v>
      </c>
      <c r="I1752">
        <f ca="1">User_Model_Calcs!A1752-Sat_Data!$B$5</f>
        <v>-3.2432269012068957</v>
      </c>
      <c r="J1752">
        <f ca="1">(Earth_Data!$B$1/SQRT(1-Earth_Data!$B$2^2*SIN(RADIANS(User_Model_Calcs!B1752))^2))*COS(RADIANS(User_Model_Calcs!B1752))</f>
        <v>5413.7898514166445</v>
      </c>
      <c r="K1752">
        <f ca="1">((Earth_Data!$B$1*(1-Earth_Data!$B$2^2))/SQRT(1-Earth_Data!$B$2^2*SIN(RADIANS(User_Model_Calcs!B1752))^2))*SIN(RADIANS(User_Model_Calcs!B1752))</f>
        <v>-3360.8663059504943</v>
      </c>
      <c r="L1752">
        <f t="shared" ca="1" si="270"/>
        <v>-31.831900078004349</v>
      </c>
      <c r="M1752">
        <f t="shared" ca="1" si="271"/>
        <v>6372.1694015284284</v>
      </c>
      <c r="N1752">
        <f ca="1">SQRT(User_Model_Calcs!M1752^2+Sat_Data!$B$3^2-2*User_Model_Calcs!M1752*Sat_Data!$B$3*COS(RADIANS(L1752))*COS(RADIANS(I1752)))</f>
        <v>36913.613499112886</v>
      </c>
      <c r="O1752">
        <f ca="1">DEGREES(ACOS(((Earth_Data!$B$1+Sat_Data!$B$2)/User_Model_Calcs!N1752)*SQRT(1-COS(RADIANS(User_Model_Calcs!I1752))^2*COS(RADIANS(User_Model_Calcs!B1752))^2)))</f>
        <v>52.565993307218932</v>
      </c>
      <c r="P1752">
        <f t="shared" ca="1" si="268"/>
        <v>6.1027998713618405</v>
      </c>
    </row>
    <row r="1753" spans="1:16" x14ac:dyDescent="0.25">
      <c r="A1753">
        <f t="shared" ca="1" si="266"/>
        <v>107.10024429651152</v>
      </c>
      <c r="B1753">
        <f t="shared" ca="1" si="267"/>
        <v>-30.011040426225506</v>
      </c>
      <c r="C1753" s="6">
        <v>20135.9375</v>
      </c>
      <c r="D1753">
        <f t="shared" ca="1" si="264"/>
        <v>0.75</v>
      </c>
      <c r="E1753" s="1">
        <v>0.65</v>
      </c>
      <c r="F1753">
        <v>19.899999999999999</v>
      </c>
      <c r="G1753">
        <f t="shared" ca="1" si="269"/>
        <v>42.007420362456692</v>
      </c>
      <c r="H1753">
        <f t="shared" ca="1" si="265"/>
        <v>19.544617823610537</v>
      </c>
      <c r="I1753">
        <f ca="1">User_Model_Calcs!A1753-Sat_Data!$B$5</f>
        <v>-2.8997557034884807</v>
      </c>
      <c r="J1753">
        <f ca="1">(Earth_Data!$B$1/SQRT(1-Earth_Data!$B$2^2*SIN(RADIANS(User_Model_Calcs!B1753))^2))*COS(RADIANS(User_Model_Calcs!B1753))</f>
        <v>5527.6472992291538</v>
      </c>
      <c r="K1753">
        <f ca="1">((Earth_Data!$B$1*(1-Earth_Data!$B$2^2))/SQRT(1-Earth_Data!$B$2^2*SIN(RADIANS(User_Model_Calcs!B1753))^2))*SIN(RADIANS(User_Model_Calcs!B1753))</f>
        <v>-3171.4346911732996</v>
      </c>
      <c r="L1753">
        <f t="shared" ca="1" si="270"/>
        <v>-29.844635749345397</v>
      </c>
      <c r="M1753">
        <f t="shared" ca="1" si="271"/>
        <v>6372.8237591394945</v>
      </c>
      <c r="N1753">
        <f ca="1">SQRT(User_Model_Calcs!M1753^2+Sat_Data!$B$3^2-2*User_Model_Calcs!M1753*Sat_Data!$B$3*COS(RADIANS(L1753))*COS(RADIANS(I1753)))</f>
        <v>36781.618369110984</v>
      </c>
      <c r="O1753">
        <f ca="1">DEGREES(ACOS(((Earth_Data!$B$1+Sat_Data!$B$2)/User_Model_Calcs!N1753)*SQRT(1-COS(RADIANS(User_Model_Calcs!I1753))^2*COS(RADIANS(User_Model_Calcs!B1753))^2)))</f>
        <v>54.861506363270642</v>
      </c>
      <c r="P1753">
        <f t="shared" ca="1" si="268"/>
        <v>5.782815341049715</v>
      </c>
    </row>
    <row r="1754" spans="1:16" x14ac:dyDescent="0.25">
      <c r="A1754">
        <f t="shared" ca="1" si="266"/>
        <v>109.67309961316428</v>
      </c>
      <c r="B1754">
        <f t="shared" ca="1" si="267"/>
        <v>-29.721918632830221</v>
      </c>
      <c r="C1754" s="6">
        <v>20135.9375</v>
      </c>
      <c r="D1754">
        <f t="shared" ca="1" si="264"/>
        <v>0.75</v>
      </c>
      <c r="E1754" s="1">
        <v>0.65</v>
      </c>
      <c r="F1754">
        <v>19.899999999999999</v>
      </c>
      <c r="G1754">
        <f t="shared" ca="1" si="269"/>
        <v>42.007420362456692</v>
      </c>
      <c r="H1754">
        <f t="shared" ca="1" si="265"/>
        <v>20.2199064923783</v>
      </c>
      <c r="I1754">
        <f ca="1">User_Model_Calcs!A1754-Sat_Data!$B$5</f>
        <v>-0.32690038683571743</v>
      </c>
      <c r="J1754">
        <f ca="1">(Earth_Data!$B$1/SQRT(1-Earth_Data!$B$2^2*SIN(RADIANS(User_Model_Calcs!B1754))^2))*COS(RADIANS(User_Model_Calcs!B1754))</f>
        <v>5543.6071688638858</v>
      </c>
      <c r="K1754">
        <f ca="1">((Earth_Data!$B$1*(1-Earth_Data!$B$2^2))/SQRT(1-Earth_Data!$B$2^2*SIN(RADIANS(User_Model_Calcs!B1754))^2))*SIN(RADIANS(User_Model_Calcs!B1754))</f>
        <v>-3143.642014360199</v>
      </c>
      <c r="L1754">
        <f t="shared" ca="1" si="270"/>
        <v>-29.55649598127134</v>
      </c>
      <c r="M1754">
        <f t="shared" ca="1" si="271"/>
        <v>6372.916565994703</v>
      </c>
      <c r="N1754">
        <f ca="1">SQRT(User_Model_Calcs!M1754^2+Sat_Data!$B$3^2-2*User_Model_Calcs!M1754*Sat_Data!$B$3*COS(RADIANS(L1754))*COS(RADIANS(I1754)))</f>
        <v>36755.319598937022</v>
      </c>
      <c r="O1754">
        <f ca="1">DEGREES(ACOS(((Earth_Data!$B$1+Sat_Data!$B$2)/User_Model_Calcs!N1754)*SQRT(1-COS(RADIANS(User_Model_Calcs!I1754))^2*COS(RADIANS(User_Model_Calcs!B1754))^2)))</f>
        <v>55.334896951411821</v>
      </c>
      <c r="P1754">
        <f t="shared" ca="1" si="268"/>
        <v>0.659329336099434</v>
      </c>
    </row>
    <row r="1755" spans="1:16" x14ac:dyDescent="0.25">
      <c r="A1755">
        <f t="shared" ca="1" si="266"/>
        <v>109.79309053999341</v>
      </c>
      <c r="B1755">
        <f t="shared" ca="1" si="267"/>
        <v>-32.831315884196428</v>
      </c>
      <c r="C1755" s="6">
        <v>20135.9375</v>
      </c>
      <c r="D1755">
        <f t="shared" ca="1" si="264"/>
        <v>1.2</v>
      </c>
      <c r="E1755" s="1">
        <v>0.65</v>
      </c>
      <c r="F1755">
        <v>19.899999999999999</v>
      </c>
      <c r="G1755">
        <f t="shared" ca="1" si="269"/>
        <v>46.089820015575185</v>
      </c>
      <c r="H1755">
        <f t="shared" ca="1" si="265"/>
        <v>17.556908903605954</v>
      </c>
      <c r="I1755">
        <f ca="1">User_Model_Calcs!A1755-Sat_Data!$B$5</f>
        <v>-0.20690946000658528</v>
      </c>
      <c r="J1755">
        <f ca="1">(Earth_Data!$B$1/SQRT(1-Earth_Data!$B$2^2*SIN(RADIANS(User_Model_Calcs!B1755))^2))*COS(RADIANS(User_Model_Calcs!B1755))</f>
        <v>5364.6431759779434</v>
      </c>
      <c r="K1755">
        <f ca="1">((Earth_Data!$B$1*(1-Earth_Data!$B$2^2))/SQRT(1-Earth_Data!$B$2^2*SIN(RADIANS(User_Model_Calcs!B1755))^2))*SIN(RADIANS(User_Model_Calcs!B1755))</f>
        <v>-3438.2554051901766</v>
      </c>
      <c r="L1755">
        <f t="shared" ca="1" si="270"/>
        <v>-32.656231152245986</v>
      </c>
      <c r="M1755">
        <f t="shared" ca="1" si="271"/>
        <v>6371.8911350466569</v>
      </c>
      <c r="N1755">
        <f ca="1">SQRT(User_Model_Calcs!M1755^2+Sat_Data!$B$3^2-2*User_Model_Calcs!M1755*Sat_Data!$B$3*COS(RADIANS(L1755))*COS(RADIANS(I1755)))</f>
        <v>36959.809477004885</v>
      </c>
      <c r="O1755">
        <f ca="1">DEGREES(ACOS(((Earth_Data!$B$1+Sat_Data!$B$2)/User_Model_Calcs!N1755)*SQRT(1-COS(RADIANS(User_Model_Calcs!I1755))^2*COS(RADIANS(User_Model_Calcs!B1755))^2)))</f>
        <v>51.791852095154667</v>
      </c>
      <c r="P1755">
        <f t="shared" ca="1" si="268"/>
        <v>0.38162980819777231</v>
      </c>
    </row>
    <row r="1756" spans="1:16" x14ac:dyDescent="0.25">
      <c r="A1756">
        <f t="shared" ca="1" si="266"/>
        <v>109.58479229633791</v>
      </c>
      <c r="B1756">
        <f t="shared" ca="1" si="267"/>
        <v>-31.337850537957973</v>
      </c>
      <c r="C1756" s="6">
        <v>20135.9375</v>
      </c>
      <c r="D1756">
        <f t="shared" ca="1" si="264"/>
        <v>1.2</v>
      </c>
      <c r="E1756" s="1">
        <v>0.65</v>
      </c>
      <c r="F1756">
        <v>19.899999999999999</v>
      </c>
      <c r="G1756">
        <f t="shared" ca="1" si="269"/>
        <v>46.089820015575185</v>
      </c>
      <c r="H1756">
        <f t="shared" ca="1" si="265"/>
        <v>23.42976325755826</v>
      </c>
      <c r="I1756">
        <f ca="1">User_Model_Calcs!A1756-Sat_Data!$B$5</f>
        <v>-0.41520770366209092</v>
      </c>
      <c r="J1756">
        <f ca="1">(Earth_Data!$B$1/SQRT(1-Earth_Data!$B$2^2*SIN(RADIANS(User_Model_Calcs!B1756))^2))*COS(RADIANS(User_Model_Calcs!B1756))</f>
        <v>5452.6068228842259</v>
      </c>
      <c r="K1756">
        <f ca="1">((Earth_Data!$B$1*(1-Earth_Data!$B$2^2))/SQRT(1-Earth_Data!$B$2^2*SIN(RADIANS(User_Model_Calcs!B1756))^2))*SIN(RADIANS(User_Model_Calcs!B1756))</f>
        <v>-3297.9456433093724</v>
      </c>
      <c r="L1756">
        <f t="shared" ca="1" si="270"/>
        <v>-31.16715701435152</v>
      </c>
      <c r="M1756">
        <f t="shared" ca="1" si="271"/>
        <v>6372.3909665985566</v>
      </c>
      <c r="N1756">
        <f ca="1">SQRT(User_Model_Calcs!M1756^2+Sat_Data!$B$3^2-2*User_Model_Calcs!M1756*Sat_Data!$B$3*COS(RADIANS(L1756))*COS(RADIANS(I1756)))</f>
        <v>36859.533191860144</v>
      </c>
      <c r="O1756">
        <f ca="1">DEGREES(ACOS(((Earth_Data!$B$1+Sat_Data!$B$2)/User_Model_Calcs!N1756)*SQRT(1-COS(RADIANS(User_Model_Calcs!I1756))^2*COS(RADIANS(User_Model_Calcs!B1756))^2)))</f>
        <v>53.489296530474142</v>
      </c>
      <c r="P1756">
        <f t="shared" ca="1" si="268"/>
        <v>0.79831051796904984</v>
      </c>
    </row>
    <row r="1757" spans="1:16" x14ac:dyDescent="0.25">
      <c r="A1757">
        <f t="shared" ca="1" si="266"/>
        <v>108.04838917045689</v>
      </c>
      <c r="B1757">
        <f t="shared" ca="1" si="267"/>
        <v>-31.478971209124889</v>
      </c>
      <c r="C1757" s="6">
        <v>20135.9375</v>
      </c>
      <c r="D1757">
        <f t="shared" ca="1" si="264"/>
        <v>3</v>
      </c>
      <c r="E1757" s="1">
        <v>0.65</v>
      </c>
      <c r="F1757">
        <v>19.899999999999999</v>
      </c>
      <c r="G1757">
        <f t="shared" ca="1" si="269"/>
        <v>54.048620189015942</v>
      </c>
      <c r="H1757">
        <f t="shared" ca="1" si="265"/>
        <v>23.289298533856062</v>
      </c>
      <c r="I1757">
        <f ca="1">User_Model_Calcs!A1757-Sat_Data!$B$5</f>
        <v>-1.9516108295431138</v>
      </c>
      <c r="J1757">
        <f ca="1">(Earth_Data!$B$1/SQRT(1-Earth_Data!$B$2^2*SIN(RADIANS(User_Model_Calcs!B1757))^2))*COS(RADIANS(User_Model_Calcs!B1757))</f>
        <v>5444.4526404102135</v>
      </c>
      <c r="K1757">
        <f ca="1">((Earth_Data!$B$1*(1-Earth_Data!$B$2^2))/SQRT(1-Earth_Data!$B$2^2*SIN(RADIANS(User_Model_Calcs!B1757))^2))*SIN(RADIANS(User_Model_Calcs!B1757))</f>
        <v>-3311.2999299113653</v>
      </c>
      <c r="L1757">
        <f t="shared" ca="1" si="270"/>
        <v>-31.307842803026926</v>
      </c>
      <c r="M1757">
        <f t="shared" ca="1" si="271"/>
        <v>6372.3442922915547</v>
      </c>
      <c r="N1757">
        <f ca="1">SQRT(User_Model_Calcs!M1757^2+Sat_Data!$B$3^2-2*User_Model_Calcs!M1757*Sat_Data!$B$3*COS(RADIANS(L1757))*COS(RADIANS(I1757)))</f>
        <v>36872.299394547605</v>
      </c>
      <c r="O1757">
        <f ca="1">DEGREES(ACOS(((Earth_Data!$B$1+Sat_Data!$B$2)/User_Model_Calcs!N1757)*SQRT(1-COS(RADIANS(User_Model_Calcs!I1757))^2*COS(RADIANS(User_Model_Calcs!B1757))^2)))</f>
        <v>53.269522912076766</v>
      </c>
      <c r="P1757">
        <f t="shared" ca="1" si="268"/>
        <v>3.7335419410024699</v>
      </c>
    </row>
    <row r="1758" spans="1:16" x14ac:dyDescent="0.25">
      <c r="A1758">
        <f t="shared" ca="1" si="266"/>
        <v>105.95861740806467</v>
      </c>
      <c r="B1758">
        <f t="shared" ca="1" si="267"/>
        <v>-31.183828611555519</v>
      </c>
      <c r="C1758" s="6">
        <v>20135.9375</v>
      </c>
      <c r="D1758">
        <f t="shared" ca="1" si="264"/>
        <v>0.75</v>
      </c>
      <c r="E1758" s="1">
        <v>0.65</v>
      </c>
      <c r="F1758">
        <v>19.899999999999999</v>
      </c>
      <c r="G1758">
        <f t="shared" ca="1" si="269"/>
        <v>42.007420362456692</v>
      </c>
      <c r="H1758">
        <f t="shared" ca="1" si="265"/>
        <v>23.047098590929764</v>
      </c>
      <c r="I1758">
        <f ca="1">User_Model_Calcs!A1758-Sat_Data!$B$5</f>
        <v>-4.0413825919353314</v>
      </c>
      <c r="J1758">
        <f ca="1">(Earth_Data!$B$1/SQRT(1-Earth_Data!$B$2^2*SIN(RADIANS(User_Model_Calcs!B1758))^2))*COS(RADIANS(User_Model_Calcs!B1758))</f>
        <v>5461.4686872525162</v>
      </c>
      <c r="K1758">
        <f ca="1">((Earth_Data!$B$1*(1-Earth_Data!$B$2^2))/SQRT(1-Earth_Data!$B$2^2*SIN(RADIANS(User_Model_Calcs!B1758))^2))*SIN(RADIANS(User_Model_Calcs!B1758))</f>
        <v>-3283.3479706349622</v>
      </c>
      <c r="L1758">
        <f t="shared" ca="1" si="270"/>
        <v>-31.013614432439336</v>
      </c>
      <c r="M1758">
        <f t="shared" ca="1" si="271"/>
        <v>6372.4417704764037</v>
      </c>
      <c r="N1758">
        <f ca="1">SQRT(User_Model_Calcs!M1758^2+Sat_Data!$B$3^2-2*User_Model_Calcs!M1758*Sat_Data!$B$3*COS(RADIANS(L1758))*COS(RADIANS(I1758)))</f>
        <v>36864.775478669326</v>
      </c>
      <c r="O1758">
        <f ca="1">DEGREES(ACOS(((Earth_Data!$B$1+Sat_Data!$B$2)/User_Model_Calcs!N1758)*SQRT(1-COS(RADIANS(User_Model_Calcs!I1758))^2*COS(RADIANS(User_Model_Calcs!B1758))^2)))</f>
        <v>53.400378529219033</v>
      </c>
      <c r="P1758">
        <f t="shared" ca="1" si="268"/>
        <v>7.7701110498073689</v>
      </c>
    </row>
    <row r="1759" spans="1:16" x14ac:dyDescent="0.25">
      <c r="A1759">
        <f t="shared" ca="1" si="266"/>
        <v>105.85715139356898</v>
      </c>
      <c r="B1759">
        <f t="shared" ca="1" si="267"/>
        <v>-32.138596692368623</v>
      </c>
      <c r="C1759" s="6">
        <v>20135.9375</v>
      </c>
      <c r="D1759">
        <f t="shared" ref="D1759:D1822" ca="1" si="272">CHOOSE(RANDBETWEEN(1,3),0.75,1.2,3)</f>
        <v>0.75</v>
      </c>
      <c r="E1759" s="1">
        <v>0.65</v>
      </c>
      <c r="F1759">
        <v>19.899999999999999</v>
      </c>
      <c r="G1759">
        <f t="shared" ca="1" si="269"/>
        <v>42.007420362456692</v>
      </c>
      <c r="H1759">
        <f t="shared" ref="H1759:H1822" ca="1" si="273">RAND()*(24-14)+14</f>
        <v>18.921123784999217</v>
      </c>
      <c r="I1759">
        <f ca="1">User_Model_Calcs!A1759-Sat_Data!$B$5</f>
        <v>-4.1428486064310164</v>
      </c>
      <c r="J1759">
        <f ca="1">(Earth_Data!$B$1/SQRT(1-Earth_Data!$B$2^2*SIN(RADIANS(User_Model_Calcs!B1759))^2))*COS(RADIANS(User_Model_Calcs!B1759))</f>
        <v>5405.9009306720427</v>
      </c>
      <c r="K1759">
        <f ca="1">((Earth_Data!$B$1*(1-Earth_Data!$B$2^2))/SQRT(1-Earth_Data!$B$2^2*SIN(RADIANS(User_Model_Calcs!B1759))^2))*SIN(RADIANS(User_Model_Calcs!B1759))</f>
        <v>-3373.4561794776068</v>
      </c>
      <c r="L1759">
        <f t="shared" ca="1" si="270"/>
        <v>-31.965490546693527</v>
      </c>
      <c r="M1759">
        <f t="shared" ca="1" si="271"/>
        <v>6372.1245646249345</v>
      </c>
      <c r="N1759">
        <f ca="1">SQRT(User_Model_Calcs!M1759^2+Sat_Data!$B$3^2-2*User_Model_Calcs!M1759*Sat_Data!$B$3*COS(RADIANS(L1759))*COS(RADIANS(I1759)))</f>
        <v>36928.844003281913</v>
      </c>
      <c r="O1759">
        <f ca="1">DEGREES(ACOS(((Earth_Data!$B$1+Sat_Data!$B$2)/User_Model_Calcs!N1759)*SQRT(1-COS(RADIANS(User_Model_Calcs!I1759))^2*COS(RADIANS(User_Model_Calcs!B1759))^2)))</f>
        <v>52.310100883360597</v>
      </c>
      <c r="P1759">
        <f t="shared" ca="1" si="268"/>
        <v>7.7536804328220752</v>
      </c>
    </row>
    <row r="1760" spans="1:16" x14ac:dyDescent="0.25">
      <c r="A1760">
        <f t="shared" ca="1" si="266"/>
        <v>110.06637336781185</v>
      </c>
      <c r="B1760">
        <f t="shared" ca="1" si="267"/>
        <v>-33.675036806342277</v>
      </c>
      <c r="C1760" s="6">
        <v>20135.9375</v>
      </c>
      <c r="D1760">
        <f t="shared" ca="1" si="272"/>
        <v>3</v>
      </c>
      <c r="E1760" s="1">
        <v>0.65</v>
      </c>
      <c r="F1760">
        <v>19.899999999999999</v>
      </c>
      <c r="G1760">
        <f t="shared" ca="1" si="269"/>
        <v>54.048620189015942</v>
      </c>
      <c r="H1760">
        <f t="shared" ca="1" si="273"/>
        <v>20.699971694454103</v>
      </c>
      <c r="I1760">
        <f ca="1">User_Model_Calcs!A1760-Sat_Data!$B$5</f>
        <v>6.6373367811848993E-2</v>
      </c>
      <c r="J1760">
        <f ca="1">(Earth_Data!$B$1/SQRT(1-Earth_Data!$B$2^2*SIN(RADIANS(User_Model_Calcs!B1760))^2))*COS(RADIANS(User_Model_Calcs!B1760))</f>
        <v>5313.3320568558611</v>
      </c>
      <c r="K1760">
        <f ca="1">((Earth_Data!$B$1*(1-Earth_Data!$B$2^2))/SQRT(1-Earth_Data!$B$2^2*SIN(RADIANS(User_Model_Calcs!B1760))^2))*SIN(RADIANS(User_Model_Calcs!B1760))</f>
        <v>-3516.5083783161253</v>
      </c>
      <c r="L1760">
        <f t="shared" ca="1" si="270"/>
        <v>-33.497679991852749</v>
      </c>
      <c r="M1760">
        <f t="shared" ca="1" si="271"/>
        <v>6371.6033085228746</v>
      </c>
      <c r="N1760">
        <f ca="1">SQRT(User_Model_Calcs!M1760^2+Sat_Data!$B$3^2-2*User_Model_Calcs!M1760*Sat_Data!$B$3*COS(RADIANS(L1760))*COS(RADIANS(I1760)))</f>
        <v>37018.214136844901</v>
      </c>
      <c r="O1760">
        <f ca="1">DEGREES(ACOS(((Earth_Data!$B$1+Sat_Data!$B$2)/User_Model_Calcs!N1760)*SQRT(1-COS(RADIANS(User_Model_Calcs!I1760))^2*COS(RADIANS(User_Model_Calcs!B1760))^2)))</f>
        <v>50.83456071138427</v>
      </c>
      <c r="P1760">
        <f t="shared" ca="1" si="268"/>
        <v>0.11970327767303282</v>
      </c>
    </row>
    <row r="1761" spans="1:16" x14ac:dyDescent="0.25">
      <c r="A1761">
        <f t="shared" ca="1" si="266"/>
        <v>107.94768816152614</v>
      </c>
      <c r="B1761">
        <f t="shared" ca="1" si="267"/>
        <v>-30.852381134399536</v>
      </c>
      <c r="C1761" s="6">
        <v>20135.9375</v>
      </c>
      <c r="D1761">
        <f t="shared" ca="1" si="272"/>
        <v>0.75</v>
      </c>
      <c r="E1761" s="1">
        <v>0.65</v>
      </c>
      <c r="F1761">
        <v>19.899999999999999</v>
      </c>
      <c r="G1761">
        <f t="shared" ca="1" si="269"/>
        <v>42.007420362456692</v>
      </c>
      <c r="H1761">
        <f t="shared" ca="1" si="273"/>
        <v>17.746847910505117</v>
      </c>
      <c r="I1761">
        <f ca="1">User_Model_Calcs!A1761-Sat_Data!$B$5</f>
        <v>-2.0523118384738552</v>
      </c>
      <c r="J1761">
        <f ca="1">(Earth_Data!$B$1/SQRT(1-Earth_Data!$B$2^2*SIN(RADIANS(User_Model_Calcs!B1761))^2))*COS(RADIANS(User_Model_Calcs!B1761))</f>
        <v>5480.4049870578119</v>
      </c>
      <c r="K1761">
        <f ca="1">((Earth_Data!$B$1*(1-Earth_Data!$B$2^2))/SQRT(1-Earth_Data!$B$2^2*SIN(RADIANS(User_Model_Calcs!B1761))^2))*SIN(RADIANS(User_Model_Calcs!B1761))</f>
        <v>-3251.8552227218656</v>
      </c>
      <c r="L1761">
        <f t="shared" ca="1" si="270"/>
        <v>-30.683215070165232</v>
      </c>
      <c r="M1761">
        <f t="shared" ca="1" si="271"/>
        <v>6372.550604876481</v>
      </c>
      <c r="N1761">
        <f ca="1">SQRT(User_Model_Calcs!M1761^2+Sat_Data!$B$3^2-2*User_Model_Calcs!M1761*Sat_Data!$B$3*COS(RADIANS(L1761))*COS(RADIANS(I1761)))</f>
        <v>36831.609067628931</v>
      </c>
      <c r="O1761">
        <f ca="1">DEGREES(ACOS(((Earth_Data!$B$1+Sat_Data!$B$2)/User_Model_Calcs!N1761)*SQRT(1-COS(RADIANS(User_Model_Calcs!I1761))^2*COS(RADIANS(User_Model_Calcs!B1761))^2)))</f>
        <v>53.975587183438691</v>
      </c>
      <c r="P1761">
        <f t="shared" ca="1" si="268"/>
        <v>3.9971652779117979</v>
      </c>
    </row>
    <row r="1762" spans="1:16" x14ac:dyDescent="0.25">
      <c r="A1762">
        <f t="shared" ca="1" si="266"/>
        <v>110.46312499279401</v>
      </c>
      <c r="B1762">
        <f t="shared" ca="1" si="267"/>
        <v>-29.38595214582115</v>
      </c>
      <c r="C1762" s="6">
        <v>20135.9375</v>
      </c>
      <c r="D1762">
        <f t="shared" ca="1" si="272"/>
        <v>3</v>
      </c>
      <c r="E1762" s="1">
        <v>0.65</v>
      </c>
      <c r="F1762">
        <v>19.899999999999999</v>
      </c>
      <c r="G1762">
        <f t="shared" ca="1" si="269"/>
        <v>54.048620189015942</v>
      </c>
      <c r="H1762">
        <f t="shared" ca="1" si="273"/>
        <v>19.818536840272124</v>
      </c>
      <c r="I1762">
        <f ca="1">User_Model_Calcs!A1762-Sat_Data!$B$5</f>
        <v>0.46312499279400754</v>
      </c>
      <c r="J1762">
        <f ca="1">(Earth_Data!$B$1/SQRT(1-Earth_Data!$B$2^2*SIN(RADIANS(User_Model_Calcs!B1762))^2))*COS(RADIANS(User_Model_Calcs!B1762))</f>
        <v>5561.9756015480398</v>
      </c>
      <c r="K1762">
        <f ca="1">((Earth_Data!$B$1*(1-Earth_Data!$B$2^2))/SQRT(1-Earth_Data!$B$2^2*SIN(RADIANS(User_Model_Calcs!B1762))^2))*SIN(RADIANS(User_Model_Calcs!B1762))</f>
        <v>-3111.2471121543235</v>
      </c>
      <c r="L1762">
        <f t="shared" ca="1" si="270"/>
        <v>-29.221691680587345</v>
      </c>
      <c r="M1762">
        <f t="shared" ca="1" si="271"/>
        <v>6373.0237081862715</v>
      </c>
      <c r="N1762">
        <f ca="1">SQRT(User_Model_Calcs!M1762^2+Sat_Data!$B$3^2-2*User_Model_Calcs!M1762*Sat_Data!$B$3*COS(RADIANS(L1762))*COS(RADIANS(I1762)))</f>
        <v>36734.365646413971</v>
      </c>
      <c r="O1762">
        <f ca="1">DEGREES(ACOS(((Earth_Data!$B$1+Sat_Data!$B$2)/User_Model_Calcs!N1762)*SQRT(1-COS(RADIANS(User_Model_Calcs!I1762))^2*COS(RADIANS(User_Model_Calcs!B1762))^2)))</f>
        <v>55.717204969349027</v>
      </c>
      <c r="P1762">
        <f t="shared" ca="1" si="268"/>
        <v>0.94375892527042426</v>
      </c>
    </row>
    <row r="1763" spans="1:16" x14ac:dyDescent="0.25">
      <c r="A1763">
        <f t="shared" ca="1" si="266"/>
        <v>110.16512733868773</v>
      </c>
      <c r="B1763">
        <f t="shared" ca="1" si="267"/>
        <v>-33.79248897303377</v>
      </c>
      <c r="C1763" s="6">
        <v>20135.9375</v>
      </c>
      <c r="D1763">
        <f t="shared" ca="1" si="272"/>
        <v>0.75</v>
      </c>
      <c r="E1763" s="1">
        <v>0.65</v>
      </c>
      <c r="F1763">
        <v>19.899999999999999</v>
      </c>
      <c r="G1763">
        <f t="shared" ca="1" si="269"/>
        <v>42.007420362456692</v>
      </c>
      <c r="H1763">
        <f t="shared" ca="1" si="273"/>
        <v>22.071615842381675</v>
      </c>
      <c r="I1763">
        <f ca="1">User_Model_Calcs!A1763-Sat_Data!$B$5</f>
        <v>0.165127338687725</v>
      </c>
      <c r="J1763">
        <f ca="1">(Earth_Data!$B$1/SQRT(1-Earth_Data!$B$2^2*SIN(RADIANS(User_Model_Calcs!B1763))^2))*COS(RADIANS(User_Model_Calcs!B1763))</f>
        <v>5306.0974279349211</v>
      </c>
      <c r="K1763">
        <f ca="1">((Earth_Data!$B$1*(1-Earth_Data!$B$2^2))/SQRT(1-Earth_Data!$B$2^2*SIN(RADIANS(User_Model_Calcs!B1763))^2))*SIN(RADIANS(User_Model_Calcs!B1763))</f>
        <v>-3527.3424107831011</v>
      </c>
      <c r="L1763">
        <f t="shared" ca="1" si="270"/>
        <v>-33.614827973692393</v>
      </c>
      <c r="M1763">
        <f t="shared" ca="1" si="271"/>
        <v>6371.5629477897119</v>
      </c>
      <c r="N1763">
        <f ca="1">SQRT(User_Model_Calcs!M1763^2+Sat_Data!$B$3^2-2*User_Model_Calcs!M1763*Sat_Data!$B$3*COS(RADIANS(L1763))*COS(RADIANS(I1763)))</f>
        <v>37026.467627979815</v>
      </c>
      <c r="O1763">
        <f ca="1">DEGREES(ACOS(((Earth_Data!$B$1+Sat_Data!$B$2)/User_Model_Calcs!N1763)*SQRT(1-COS(RADIANS(User_Model_Calcs!I1763))^2*COS(RADIANS(User_Model_Calcs!B1763))^2)))</f>
        <v>50.701012018881599</v>
      </c>
      <c r="P1763">
        <f t="shared" ca="1" si="268"/>
        <v>0.29689010064215793</v>
      </c>
    </row>
    <row r="1764" spans="1:16" x14ac:dyDescent="0.25">
      <c r="A1764">
        <f t="shared" ca="1" si="266"/>
        <v>105.61587141804593</v>
      </c>
      <c r="B1764">
        <f t="shared" ca="1" si="267"/>
        <v>-33.43399076499017</v>
      </c>
      <c r="C1764" s="6">
        <v>20135.9375</v>
      </c>
      <c r="D1764">
        <f t="shared" ca="1" si="272"/>
        <v>1.2</v>
      </c>
      <c r="E1764" s="1">
        <v>0.65</v>
      </c>
      <c r="F1764">
        <v>19.899999999999999</v>
      </c>
      <c r="G1764">
        <f t="shared" ca="1" si="269"/>
        <v>46.089820015575185</v>
      </c>
      <c r="H1764">
        <f t="shared" ca="1" si="273"/>
        <v>18.759772797445724</v>
      </c>
      <c r="I1764">
        <f ca="1">User_Model_Calcs!A1764-Sat_Data!$B$5</f>
        <v>-4.384128581954073</v>
      </c>
      <c r="J1764">
        <f ca="1">(Earth_Data!$B$1/SQRT(1-Earth_Data!$B$2^2*SIN(RADIANS(User_Model_Calcs!B1764))^2))*COS(RADIANS(User_Model_Calcs!B1764))</f>
        <v>5328.109551394442</v>
      </c>
      <c r="K1764">
        <f ca="1">((Earth_Data!$B$1*(1-Earth_Data!$B$2^2))/SQRT(1-Earth_Data!$B$2^2*SIN(RADIANS(User_Model_Calcs!B1764))^2))*SIN(RADIANS(User_Model_Calcs!B1764))</f>
        <v>-3494.2281075132914</v>
      </c>
      <c r="L1764">
        <f t="shared" ca="1" si="270"/>
        <v>-33.257267521464627</v>
      </c>
      <c r="M1764">
        <f t="shared" ca="1" si="271"/>
        <v>6371.6859196759378</v>
      </c>
      <c r="N1764">
        <f ca="1">SQRT(User_Model_Calcs!M1764^2+Sat_Data!$B$3^2-2*User_Model_Calcs!M1764*Sat_Data!$B$3*COS(RADIANS(L1764))*COS(RADIANS(I1764)))</f>
        <v>37019.14999868712</v>
      </c>
      <c r="O1764">
        <f ca="1">DEGREES(ACOS(((Earth_Data!$B$1+Sat_Data!$B$2)/User_Model_Calcs!N1764)*SQRT(1-COS(RADIANS(User_Model_Calcs!I1764))^2*COS(RADIANS(User_Model_Calcs!B1764))^2)))</f>
        <v>50.821099041960892</v>
      </c>
      <c r="P1764">
        <f t="shared" ca="1" si="268"/>
        <v>7.9217238237825907</v>
      </c>
    </row>
    <row r="1765" spans="1:16" x14ac:dyDescent="0.25">
      <c r="A1765">
        <f t="shared" ca="1" si="266"/>
        <v>107.32494010414513</v>
      </c>
      <c r="B1765">
        <f t="shared" ca="1" si="267"/>
        <v>-33.293880356514713</v>
      </c>
      <c r="C1765" s="6">
        <v>20135.9375</v>
      </c>
      <c r="D1765">
        <f t="shared" ca="1" si="272"/>
        <v>0.75</v>
      </c>
      <c r="E1765" s="1">
        <v>0.65</v>
      </c>
      <c r="F1765">
        <v>19.899999999999999</v>
      </c>
      <c r="G1765">
        <f t="shared" ca="1" si="269"/>
        <v>42.007420362456692</v>
      </c>
      <c r="H1765">
        <f t="shared" ca="1" si="273"/>
        <v>16.820510270621103</v>
      </c>
      <c r="I1765">
        <f ca="1">User_Model_Calcs!A1765-Sat_Data!$B$5</f>
        <v>-2.6750598958548721</v>
      </c>
      <c r="J1765">
        <f ca="1">(Earth_Data!$B$1/SQRT(1-Earth_Data!$B$2^2*SIN(RADIANS(User_Model_Calcs!B1765))^2))*COS(RADIANS(User_Model_Calcs!B1765))</f>
        <v>5336.6557338781067</v>
      </c>
      <c r="K1765">
        <f ca="1">((Earth_Data!$B$1*(1-Earth_Data!$B$2^2))/SQRT(1-Earth_Data!$B$2^2*SIN(RADIANS(User_Model_Calcs!B1765))^2))*SIN(RADIANS(User_Model_Calcs!B1765))</f>
        <v>-3481.2493727408928</v>
      </c>
      <c r="L1765">
        <f t="shared" ca="1" si="270"/>
        <v>-33.117531112280268</v>
      </c>
      <c r="M1765">
        <f t="shared" ca="1" si="271"/>
        <v>6371.7337999278443</v>
      </c>
      <c r="N1765">
        <f ca="1">SQRT(User_Model_Calcs!M1765^2+Sat_Data!$B$3^2-2*User_Model_Calcs!M1765*Sat_Data!$B$3*COS(RADIANS(L1765))*COS(RADIANS(I1765)))</f>
        <v>36998.285095778505</v>
      </c>
      <c r="O1765">
        <f ca="1">DEGREES(ACOS(((Earth_Data!$B$1+Sat_Data!$B$2)/User_Model_Calcs!N1765)*SQRT(1-COS(RADIANS(User_Model_Calcs!I1765))^2*COS(RADIANS(User_Model_Calcs!B1765))^2)))</f>
        <v>51.159413912782838</v>
      </c>
      <c r="P1765">
        <f t="shared" ca="1" si="268"/>
        <v>4.8650127111677177</v>
      </c>
    </row>
    <row r="1766" spans="1:16" x14ac:dyDescent="0.25">
      <c r="A1766">
        <f t="shared" ca="1" si="266"/>
        <v>107.67734547124326</v>
      </c>
      <c r="B1766">
        <f t="shared" ca="1" si="267"/>
        <v>-30.349108799030386</v>
      </c>
      <c r="C1766" s="6">
        <v>20135.9375</v>
      </c>
      <c r="D1766">
        <f t="shared" ca="1" si="272"/>
        <v>3</v>
      </c>
      <c r="E1766" s="1">
        <v>0.65</v>
      </c>
      <c r="F1766">
        <v>19.899999999999999</v>
      </c>
      <c r="G1766">
        <f t="shared" ca="1" si="269"/>
        <v>54.048620189015942</v>
      </c>
      <c r="H1766">
        <f t="shared" ca="1" si="273"/>
        <v>17.459920295313026</v>
      </c>
      <c r="I1766">
        <f ca="1">User_Model_Calcs!A1766-Sat_Data!$B$5</f>
        <v>-2.3226545287567433</v>
      </c>
      <c r="J1766">
        <f ca="1">(Earth_Data!$B$1/SQRT(1-Earth_Data!$B$2^2*SIN(RADIANS(User_Model_Calcs!B1766))^2))*COS(RADIANS(User_Model_Calcs!B1766))</f>
        <v>5508.8070393454218</v>
      </c>
      <c r="K1766">
        <f ca="1">((Earth_Data!$B$1*(1-Earth_Data!$B$2^2))/SQRT(1-Earth_Data!$B$2^2*SIN(RADIANS(User_Model_Calcs!B1766))^2))*SIN(RADIANS(User_Model_Calcs!B1766))</f>
        <v>-3203.8314063899893</v>
      </c>
      <c r="L1766">
        <f t="shared" ca="1" si="270"/>
        <v>-30.18157724023057</v>
      </c>
      <c r="M1766">
        <f t="shared" ca="1" si="271"/>
        <v>6372.7145454125384</v>
      </c>
      <c r="N1766">
        <f ca="1">SQRT(User_Model_Calcs!M1766^2+Sat_Data!$B$3^2-2*User_Model_Calcs!M1766*Sat_Data!$B$3*COS(RADIANS(L1766))*COS(RADIANS(I1766)))</f>
        <v>36800.266577414019</v>
      </c>
      <c r="O1766">
        <f ca="1">DEGREES(ACOS(((Earth_Data!$B$1+Sat_Data!$B$2)/User_Model_Calcs!N1766)*SQRT(1-COS(RADIANS(User_Model_Calcs!I1766))^2*COS(RADIANS(User_Model_Calcs!B1766))^2)))</f>
        <v>54.528456105254513</v>
      </c>
      <c r="P1766">
        <f t="shared" ca="1" si="268"/>
        <v>4.5895594348995159</v>
      </c>
    </row>
    <row r="1767" spans="1:16" x14ac:dyDescent="0.25">
      <c r="A1767">
        <f t="shared" ref="A1767:A1779" ca="1" si="274">108.049394295518+(RAND()*5-2.5)</f>
        <v>107.39932271146823</v>
      </c>
      <c r="B1767">
        <f t="shared" ref="B1767:B1779" ca="1" si="275">-31.6714359012002+(RAND()*5-2.5)</f>
        <v>-30.691995730691229</v>
      </c>
      <c r="C1767" s="6">
        <v>20135.9375</v>
      </c>
      <c r="D1767">
        <f t="shared" ca="1" si="272"/>
        <v>3</v>
      </c>
      <c r="E1767" s="1">
        <v>0.65</v>
      </c>
      <c r="F1767">
        <v>19.899999999999999</v>
      </c>
      <c r="G1767">
        <f t="shared" ca="1" si="269"/>
        <v>54.048620189015942</v>
      </c>
      <c r="H1767">
        <f t="shared" ca="1" si="273"/>
        <v>15.692636862572719</v>
      </c>
      <c r="I1767">
        <f ca="1">User_Model_Calcs!A1767-Sat_Data!$B$5</f>
        <v>-2.6006772885317702</v>
      </c>
      <c r="J1767">
        <f ca="1">(Earth_Data!$B$1/SQRT(1-Earth_Data!$B$2^2*SIN(RADIANS(User_Model_Calcs!B1767))^2))*COS(RADIANS(User_Model_Calcs!B1767))</f>
        <v>5489.502318313981</v>
      </c>
      <c r="K1767">
        <f ca="1">((Earth_Data!$B$1*(1-Earth_Data!$B$2^2))/SQRT(1-Earth_Data!$B$2^2*SIN(RADIANS(User_Model_Calcs!B1767))^2))*SIN(RADIANS(User_Model_Calcs!B1767))</f>
        <v>-3236.5774516287643</v>
      </c>
      <c r="L1767">
        <f t="shared" ca="1" si="270"/>
        <v>-30.523344942516925</v>
      </c>
      <c r="M1767">
        <f t="shared" ca="1" si="271"/>
        <v>6372.6030241312155</v>
      </c>
      <c r="N1767">
        <f ca="1">SQRT(User_Model_Calcs!M1767^2+Sat_Data!$B$3^2-2*User_Model_Calcs!M1767*Sat_Data!$B$3*COS(RADIANS(L1767))*COS(RADIANS(I1767)))</f>
        <v>36823.651028623724</v>
      </c>
      <c r="O1767">
        <f ca="1">DEGREES(ACOS(((Earth_Data!$B$1+Sat_Data!$B$2)/User_Model_Calcs!N1767)*SQRT(1-COS(RADIANS(User_Model_Calcs!I1767))^2*COS(RADIANS(User_Model_Calcs!B1767))^2)))</f>
        <v>54.115445334995094</v>
      </c>
      <c r="P1767">
        <f t="shared" ca="1" si="268"/>
        <v>5.0852504363860094</v>
      </c>
    </row>
    <row r="1768" spans="1:16" x14ac:dyDescent="0.25">
      <c r="A1768">
        <f t="shared" ca="1" si="274"/>
        <v>105.83809956665071</v>
      </c>
      <c r="B1768">
        <f t="shared" ca="1" si="275"/>
        <v>-29.845635679563891</v>
      </c>
      <c r="C1768" s="6">
        <v>20135.9375</v>
      </c>
      <c r="D1768">
        <f t="shared" ca="1" si="272"/>
        <v>1.2</v>
      </c>
      <c r="E1768" s="1">
        <v>0.65</v>
      </c>
      <c r="F1768">
        <v>19.899999999999999</v>
      </c>
      <c r="G1768">
        <f t="shared" ca="1" si="269"/>
        <v>46.089820015575185</v>
      </c>
      <c r="H1768">
        <f t="shared" ca="1" si="273"/>
        <v>15.215923780622424</v>
      </c>
      <c r="I1768">
        <f ca="1">User_Model_Calcs!A1768-Sat_Data!$B$5</f>
        <v>-4.1619004333492882</v>
      </c>
      <c r="J1768">
        <f ca="1">(Earth_Data!$B$1/SQRT(1-Earth_Data!$B$2^2*SIN(RADIANS(User_Model_Calcs!B1768))^2))*COS(RADIANS(User_Model_Calcs!B1768))</f>
        <v>5536.7950925582954</v>
      </c>
      <c r="K1768">
        <f ca="1">((Earth_Data!$B$1*(1-Earth_Data!$B$2^2))/SQRT(1-Earth_Data!$B$2^2*SIN(RADIANS(User_Model_Calcs!B1768))^2))*SIN(RADIANS(User_Model_Calcs!B1768))</f>
        <v>-3155.5443832567053</v>
      </c>
      <c r="L1768">
        <f t="shared" ca="1" si="270"/>
        <v>-29.679790755498924</v>
      </c>
      <c r="M1768">
        <f t="shared" ca="1" si="271"/>
        <v>6372.8769211150284</v>
      </c>
      <c r="N1768">
        <f ca="1">SQRT(User_Model_Calcs!M1768^2+Sat_Data!$B$3^2-2*User_Model_Calcs!M1768*Sat_Data!$B$3*COS(RADIANS(L1768))*COS(RADIANS(I1768)))</f>
        <v>36779.764989437012</v>
      </c>
      <c r="O1768">
        <f ca="1">DEGREES(ACOS(((Earth_Data!$B$1+Sat_Data!$B$2)/User_Model_Calcs!N1768)*SQRT(1-COS(RADIANS(User_Model_Calcs!I1768))^2*COS(RADIANS(User_Model_Calcs!B1768))^2)))</f>
        <v>54.895704807151589</v>
      </c>
      <c r="P1768">
        <f t="shared" ca="1" si="268"/>
        <v>8.3186475327521698</v>
      </c>
    </row>
    <row r="1769" spans="1:16" x14ac:dyDescent="0.25">
      <c r="A1769">
        <f t="shared" ca="1" si="274"/>
        <v>106.8503062357089</v>
      </c>
      <c r="B1769">
        <f t="shared" ca="1" si="275"/>
        <v>-30.099627717667072</v>
      </c>
      <c r="C1769" s="6">
        <v>20135.9375</v>
      </c>
      <c r="D1769">
        <f t="shared" ca="1" si="272"/>
        <v>1.2</v>
      </c>
      <c r="E1769" s="1">
        <v>0.65</v>
      </c>
      <c r="F1769">
        <v>19.899999999999999</v>
      </c>
      <c r="G1769">
        <f t="shared" ca="1" si="269"/>
        <v>46.089820015575185</v>
      </c>
      <c r="H1769">
        <f t="shared" ca="1" si="273"/>
        <v>22.560792650331248</v>
      </c>
      <c r="I1769">
        <f ca="1">User_Model_Calcs!A1769-Sat_Data!$B$5</f>
        <v>-3.1496937642911007</v>
      </c>
      <c r="J1769">
        <f ca="1">(Earth_Data!$B$1/SQRT(1-Earth_Data!$B$2^2*SIN(RADIANS(User_Model_Calcs!B1769))^2))*COS(RADIANS(User_Model_Calcs!B1769))</f>
        <v>5522.7289865802268</v>
      </c>
      <c r="K1769">
        <f ca="1">((Earth_Data!$B$1*(1-Earth_Data!$B$2^2))/SQRT(1-Earth_Data!$B$2^2*SIN(RADIANS(User_Model_Calcs!B1769))^2))*SIN(RADIANS(User_Model_Calcs!B1769))</f>
        <v>-3179.9344905845924</v>
      </c>
      <c r="L1769">
        <f t="shared" ca="1" si="270"/>
        <v>-29.932925517378166</v>
      </c>
      <c r="M1769">
        <f t="shared" ca="1" si="271"/>
        <v>6372.7952127479311</v>
      </c>
      <c r="N1769">
        <f ca="1">SQRT(User_Model_Calcs!M1769^2+Sat_Data!$B$3^2-2*User_Model_Calcs!M1769*Sat_Data!$B$3*COS(RADIANS(L1769))*COS(RADIANS(I1769)))</f>
        <v>36788.700827258603</v>
      </c>
      <c r="O1769">
        <f ca="1">DEGREES(ACOS(((Earth_Data!$B$1+Sat_Data!$B$2)/User_Model_Calcs!N1769)*SQRT(1-COS(RADIANS(User_Model_Calcs!I1769))^2*COS(RADIANS(User_Model_Calcs!B1769))^2)))</f>
        <v>54.734955130715626</v>
      </c>
      <c r="P1769">
        <f t="shared" ca="1" si="268"/>
        <v>6.2617661903997188</v>
      </c>
    </row>
    <row r="1770" spans="1:16" x14ac:dyDescent="0.25">
      <c r="A1770">
        <f t="shared" ca="1" si="274"/>
        <v>106.43306785371217</v>
      </c>
      <c r="B1770">
        <f t="shared" ca="1" si="275"/>
        <v>-29.84238160257572</v>
      </c>
      <c r="C1770" s="6">
        <v>20135.9375</v>
      </c>
      <c r="D1770">
        <f t="shared" ca="1" si="272"/>
        <v>0.75</v>
      </c>
      <c r="E1770" s="1">
        <v>0.65</v>
      </c>
      <c r="F1770">
        <v>19.899999999999999</v>
      </c>
      <c r="G1770">
        <f t="shared" ca="1" si="269"/>
        <v>42.007420362456692</v>
      </c>
      <c r="H1770">
        <f t="shared" ca="1" si="273"/>
        <v>18.973066413892379</v>
      </c>
      <c r="I1770">
        <f ca="1">User_Model_Calcs!A1770-Sat_Data!$B$5</f>
        <v>-3.5669321462878258</v>
      </c>
      <c r="J1770">
        <f ca="1">(Earth_Data!$B$1/SQRT(1-Earth_Data!$B$2^2*SIN(RADIANS(User_Model_Calcs!B1770))^2))*COS(RADIANS(User_Model_Calcs!B1770))</f>
        <v>5536.9745983865769</v>
      </c>
      <c r="K1770">
        <f ca="1">((Earth_Data!$B$1*(1-Earth_Data!$B$2^2))/SQRT(1-Earth_Data!$B$2^2*SIN(RADIANS(User_Model_Calcs!B1770))^2))*SIN(RADIANS(User_Model_Calcs!B1770))</f>
        <v>-3155.231505911353</v>
      </c>
      <c r="L1770">
        <f t="shared" ca="1" si="270"/>
        <v>-29.676547745995116</v>
      </c>
      <c r="M1770">
        <f t="shared" ca="1" si="271"/>
        <v>6372.8779651797677</v>
      </c>
      <c r="N1770">
        <f ca="1">SQRT(User_Model_Calcs!M1770^2+Sat_Data!$B$3^2-2*User_Model_Calcs!M1770*Sat_Data!$B$3*COS(RADIANS(L1770))*COS(RADIANS(I1770)))</f>
        <v>36775.11733346949</v>
      </c>
      <c r="O1770">
        <f ca="1">DEGREES(ACOS(((Earth_Data!$B$1+Sat_Data!$B$2)/User_Model_Calcs!N1770)*SQRT(1-COS(RADIANS(User_Model_Calcs!I1770))^2*COS(RADIANS(User_Model_Calcs!B1770))^2)))</f>
        <v>54.978665828309332</v>
      </c>
      <c r="P1770">
        <f t="shared" ca="1" si="268"/>
        <v>7.1401276386425376</v>
      </c>
    </row>
    <row r="1771" spans="1:16" x14ac:dyDescent="0.25">
      <c r="A1771">
        <f t="shared" ca="1" si="274"/>
        <v>109.23216542799813</v>
      </c>
      <c r="B1771">
        <f t="shared" ca="1" si="275"/>
        <v>-31.390245289654843</v>
      </c>
      <c r="C1771" s="6">
        <v>20135.9375</v>
      </c>
      <c r="D1771">
        <f t="shared" ca="1" si="272"/>
        <v>3</v>
      </c>
      <c r="E1771" s="1">
        <v>0.65</v>
      </c>
      <c r="F1771">
        <v>19.899999999999999</v>
      </c>
      <c r="G1771">
        <f t="shared" ca="1" si="269"/>
        <v>54.048620189015942</v>
      </c>
      <c r="H1771">
        <f t="shared" ca="1" si="273"/>
        <v>14.811826539791792</v>
      </c>
      <c r="I1771">
        <f ca="1">User_Model_Calcs!A1771-Sat_Data!$B$5</f>
        <v>-0.76783457200187399</v>
      </c>
      <c r="J1771">
        <f ca="1">(Earth_Data!$B$1/SQRT(1-Earth_Data!$B$2^2*SIN(RADIANS(User_Model_Calcs!B1771))^2))*COS(RADIANS(User_Model_Calcs!B1771))</f>
        <v>5449.5832288974325</v>
      </c>
      <c r="K1771">
        <f ca="1">((Earth_Data!$B$1*(1-Earth_Data!$B$2^2))/SQRT(1-Earth_Data!$B$2^2*SIN(RADIANS(User_Model_Calcs!B1771))^2))*SIN(RADIANS(User_Model_Calcs!B1771))</f>
        <v>-3302.9060819169144</v>
      </c>
      <c r="L1771">
        <f t="shared" ca="1" si="270"/>
        <v>-31.219389822746635</v>
      </c>
      <c r="M1771">
        <f t="shared" ca="1" si="271"/>
        <v>6372.3736515245173</v>
      </c>
      <c r="N1771">
        <f ca="1">SQRT(User_Model_Calcs!M1771^2+Sat_Data!$B$3^2-2*User_Model_Calcs!M1771*Sat_Data!$B$3*COS(RADIANS(L1771))*COS(RADIANS(I1771)))</f>
        <v>36863.384723436888</v>
      </c>
      <c r="O1771">
        <f ca="1">DEGREES(ACOS(((Earth_Data!$B$1+Sat_Data!$B$2)/User_Model_Calcs!N1771)*SQRT(1-COS(RADIANS(User_Model_Calcs!I1771))^2*COS(RADIANS(User_Model_Calcs!B1771))^2)))</f>
        <v>53.42279412884568</v>
      </c>
      <c r="P1771">
        <f t="shared" ca="1" si="268"/>
        <v>1.4739177572415738</v>
      </c>
    </row>
    <row r="1772" spans="1:16" x14ac:dyDescent="0.25">
      <c r="A1772">
        <f t="shared" ca="1" si="274"/>
        <v>108.80090929800404</v>
      </c>
      <c r="B1772">
        <f t="shared" ca="1" si="275"/>
        <v>-29.87673345841878</v>
      </c>
      <c r="C1772" s="6">
        <v>20135.9375</v>
      </c>
      <c r="D1772">
        <f t="shared" ca="1" si="272"/>
        <v>3</v>
      </c>
      <c r="E1772" s="1">
        <v>0.65</v>
      </c>
      <c r="F1772">
        <v>19.899999999999999</v>
      </c>
      <c r="G1772">
        <f t="shared" ca="1" si="269"/>
        <v>54.048620189015942</v>
      </c>
      <c r="H1772">
        <f t="shared" ca="1" si="273"/>
        <v>21.42902388591266</v>
      </c>
      <c r="I1772">
        <f ca="1">User_Model_Calcs!A1772-Sat_Data!$B$5</f>
        <v>-1.1990907019959565</v>
      </c>
      <c r="J1772">
        <f ca="1">(Earth_Data!$B$1/SQRT(1-Earth_Data!$B$2^2*SIN(RADIANS(User_Model_Calcs!B1772))^2))*COS(RADIANS(User_Model_Calcs!B1772))</f>
        <v>5535.0787338000291</v>
      </c>
      <c r="K1772">
        <f ca="1">((Earth_Data!$B$1*(1-Earth_Data!$B$2^2))/SQRT(1-Earth_Data!$B$2^2*SIN(RADIANS(User_Model_Calcs!B1772))^2))*SIN(RADIANS(User_Model_Calcs!B1772))</f>
        <v>-3158.5339074381932</v>
      </c>
      <c r="L1772">
        <f t="shared" ca="1" si="270"/>
        <v>-29.710782874693216</v>
      </c>
      <c r="M1772">
        <f t="shared" ca="1" si="271"/>
        <v>6372.8669399103346</v>
      </c>
      <c r="N1772">
        <f ca="1">SQRT(User_Model_Calcs!M1772^2+Sat_Data!$B$3^2-2*User_Model_Calcs!M1772*Sat_Data!$B$3*COS(RADIANS(L1772))*COS(RADIANS(I1772)))</f>
        <v>36766.379745605424</v>
      </c>
      <c r="O1772">
        <f ca="1">DEGREES(ACOS(((Earth_Data!$B$1+Sat_Data!$B$2)/User_Model_Calcs!N1772)*SQRT(1-COS(RADIANS(User_Model_Calcs!I1772))^2*COS(RADIANS(User_Model_Calcs!B1772))^2)))</f>
        <v>55.134840844483129</v>
      </c>
      <c r="P1772">
        <f t="shared" ca="1" si="268"/>
        <v>2.4060929685802628</v>
      </c>
    </row>
    <row r="1773" spans="1:16" x14ac:dyDescent="0.25">
      <c r="A1773">
        <f t="shared" ca="1" si="274"/>
        <v>107.34476814944239</v>
      </c>
      <c r="B1773">
        <f t="shared" ca="1" si="275"/>
        <v>-31.726414968602885</v>
      </c>
      <c r="C1773" s="6">
        <v>20135.9375</v>
      </c>
      <c r="D1773">
        <f t="shared" ca="1" si="272"/>
        <v>3</v>
      </c>
      <c r="E1773" s="1">
        <v>0.65</v>
      </c>
      <c r="F1773">
        <v>19.899999999999999</v>
      </c>
      <c r="G1773">
        <f t="shared" ca="1" si="269"/>
        <v>54.048620189015942</v>
      </c>
      <c r="H1773">
        <f t="shared" ca="1" si="273"/>
        <v>22.820807943785439</v>
      </c>
      <c r="I1773">
        <f ca="1">User_Model_Calcs!A1773-Sat_Data!$B$5</f>
        <v>-2.6552318505576125</v>
      </c>
      <c r="J1773">
        <f ca="1">(Earth_Data!$B$1/SQRT(1-Earth_Data!$B$2^2*SIN(RADIANS(User_Model_Calcs!B1773))^2))*COS(RADIANS(User_Model_Calcs!B1773))</f>
        <v>5430.0751897467962</v>
      </c>
      <c r="K1773">
        <f ca="1">((Earth_Data!$B$1*(1-Earth_Data!$B$2^2))/SQRT(1-Earth_Data!$B$2^2*SIN(RADIANS(User_Model_Calcs!B1773))^2))*SIN(RADIANS(User_Model_Calcs!B1773))</f>
        <v>-3334.6676805428306</v>
      </c>
      <c r="L1773">
        <f t="shared" ca="1" si="270"/>
        <v>-31.554534015479906</v>
      </c>
      <c r="M1773">
        <f t="shared" ca="1" si="271"/>
        <v>6372.2621655076782</v>
      </c>
      <c r="N1773">
        <f ca="1">SQRT(User_Model_Calcs!M1773^2+Sat_Data!$B$3^2-2*User_Model_Calcs!M1773*Sat_Data!$B$3*COS(RADIANS(L1773))*COS(RADIANS(I1773)))</f>
        <v>36891.776152271254</v>
      </c>
      <c r="O1773">
        <f ca="1">DEGREES(ACOS(((Earth_Data!$B$1+Sat_Data!$B$2)/User_Model_Calcs!N1773)*SQRT(1-COS(RADIANS(User_Model_Calcs!I1773))^2*COS(RADIANS(User_Model_Calcs!B1773))^2)))</f>
        <v>52.93632470205219</v>
      </c>
      <c r="P1773">
        <f t="shared" ca="1" si="268"/>
        <v>5.0398553986242307</v>
      </c>
    </row>
    <row r="1774" spans="1:16" x14ac:dyDescent="0.25">
      <c r="A1774">
        <f t="shared" ca="1" si="274"/>
        <v>106.4702701738286</v>
      </c>
      <c r="B1774">
        <f t="shared" ca="1" si="275"/>
        <v>-29.177215400231621</v>
      </c>
      <c r="C1774" s="6">
        <v>20135.9375</v>
      </c>
      <c r="D1774">
        <f t="shared" ca="1" si="272"/>
        <v>0.75</v>
      </c>
      <c r="E1774" s="1">
        <v>0.65</v>
      </c>
      <c r="F1774">
        <v>19.899999999999999</v>
      </c>
      <c r="G1774">
        <f t="shared" ca="1" si="269"/>
        <v>42.007420362456692</v>
      </c>
      <c r="H1774">
        <f t="shared" ca="1" si="273"/>
        <v>20.423944866581184</v>
      </c>
      <c r="I1774">
        <f ca="1">User_Model_Calcs!A1774-Sat_Data!$B$5</f>
        <v>-3.5297298261714047</v>
      </c>
      <c r="J1774">
        <f ca="1">(Earth_Data!$B$1/SQRT(1-Earth_Data!$B$2^2*SIN(RADIANS(User_Model_Calcs!B1774))^2))*COS(RADIANS(User_Model_Calcs!B1774))</f>
        <v>5573.291696278211</v>
      </c>
      <c r="K1774">
        <f ca="1">((Earth_Data!$B$1*(1-Earth_Data!$B$2^2))/SQRT(1-Earth_Data!$B$2^2*SIN(RADIANS(User_Model_Calcs!B1774))^2))*SIN(RADIANS(User_Model_Calcs!B1774))</f>
        <v>-3091.0668730514071</v>
      </c>
      <c r="L1774">
        <f t="shared" ca="1" si="270"/>
        <v>-29.013688333037901</v>
      </c>
      <c r="M1774">
        <f t="shared" ca="1" si="271"/>
        <v>6373.0898899575759</v>
      </c>
      <c r="N1774">
        <f ca="1">SQRT(User_Model_Calcs!M1774^2+Sat_Data!$B$3^2-2*User_Model_Calcs!M1774*Sat_Data!$B$3*COS(RADIANS(L1774))*COS(RADIANS(I1774)))</f>
        <v>36733.315175110496</v>
      </c>
      <c r="O1774">
        <f ca="1">DEGREES(ACOS(((Earth_Data!$B$1+Sat_Data!$B$2)/User_Model_Calcs!N1774)*SQRT(1-COS(RADIANS(User_Model_Calcs!I1774))^2*COS(RADIANS(User_Model_Calcs!B1774))^2)))</f>
        <v>55.737859579729523</v>
      </c>
      <c r="P1774">
        <f t="shared" ca="1" si="268"/>
        <v>7.2111410952254191</v>
      </c>
    </row>
    <row r="1775" spans="1:16" x14ac:dyDescent="0.25">
      <c r="A1775">
        <f t="shared" ca="1" si="274"/>
        <v>106.23647931302277</v>
      </c>
      <c r="B1775">
        <f t="shared" ca="1" si="275"/>
        <v>-32.48122908009325</v>
      </c>
      <c r="C1775" s="6">
        <v>20135.9375</v>
      </c>
      <c r="D1775">
        <f t="shared" ca="1" si="272"/>
        <v>0.75</v>
      </c>
      <c r="E1775" s="1">
        <v>0.65</v>
      </c>
      <c r="F1775">
        <v>19.899999999999999</v>
      </c>
      <c r="G1775">
        <f t="shared" ca="1" si="269"/>
        <v>42.007420362456692</v>
      </c>
      <c r="H1775">
        <f t="shared" ca="1" si="273"/>
        <v>21.743521121131003</v>
      </c>
      <c r="I1775">
        <f ca="1">User_Model_Calcs!A1775-Sat_Data!$B$5</f>
        <v>-3.7635206869772304</v>
      </c>
      <c r="J1775">
        <f ca="1">(Earth_Data!$B$1/SQRT(1-Earth_Data!$B$2^2*SIN(RADIANS(User_Model_Calcs!B1775))^2))*COS(RADIANS(User_Model_Calcs!B1775))</f>
        <v>5385.5925309268114</v>
      </c>
      <c r="K1775">
        <f ca="1">((Earth_Data!$B$1*(1-Earth_Data!$B$2^2))/SQRT(1-Earth_Data!$B$2^2*SIN(RADIANS(User_Model_Calcs!B1775))^2))*SIN(RADIANS(User_Model_Calcs!B1775))</f>
        <v>-3405.5685872142622</v>
      </c>
      <c r="L1775">
        <f t="shared" ca="1" si="270"/>
        <v>-32.307131618457149</v>
      </c>
      <c r="M1775">
        <f t="shared" ca="1" si="271"/>
        <v>6372.0094406235157</v>
      </c>
      <c r="N1775">
        <f ca="1">SQRT(User_Model_Calcs!M1775^2+Sat_Data!$B$3^2-2*User_Model_Calcs!M1775*Sat_Data!$B$3*COS(RADIANS(L1775))*COS(RADIANS(I1775)))</f>
        <v>36949.138825946648</v>
      </c>
      <c r="O1775">
        <f ca="1">DEGREES(ACOS(((Earth_Data!$B$1+Sat_Data!$B$2)/User_Model_Calcs!N1775)*SQRT(1-COS(RADIANS(User_Model_Calcs!I1775))^2*COS(RADIANS(User_Model_Calcs!B1775))^2)))</f>
        <v>51.970469067441407</v>
      </c>
      <c r="P1775">
        <f t="shared" ca="1" si="268"/>
        <v>6.9834234395755805</v>
      </c>
    </row>
    <row r="1776" spans="1:16" x14ac:dyDescent="0.25">
      <c r="A1776">
        <f t="shared" ca="1" si="274"/>
        <v>110.26505616381678</v>
      </c>
      <c r="B1776">
        <f t="shared" ca="1" si="275"/>
        <v>-29.264121612986685</v>
      </c>
      <c r="C1776" s="6">
        <v>20135.9375</v>
      </c>
      <c r="D1776">
        <f t="shared" ca="1" si="272"/>
        <v>0.75</v>
      </c>
      <c r="E1776" s="1">
        <v>0.65</v>
      </c>
      <c r="F1776">
        <v>19.899999999999999</v>
      </c>
      <c r="G1776">
        <f t="shared" ca="1" si="269"/>
        <v>42.007420362456692</v>
      </c>
      <c r="H1776">
        <f t="shared" ca="1" si="273"/>
        <v>23.644937379979012</v>
      </c>
      <c r="I1776">
        <f ca="1">User_Model_Calcs!A1776-Sat_Data!$B$5</f>
        <v>0.2650561638167801</v>
      </c>
      <c r="J1776">
        <f ca="1">(Earth_Data!$B$1/SQRT(1-Earth_Data!$B$2^2*SIN(RADIANS(User_Model_Calcs!B1776))^2))*COS(RADIANS(User_Model_Calcs!B1776))</f>
        <v>5568.5892885631156</v>
      </c>
      <c r="K1776">
        <f ca="1">((Earth_Data!$B$1*(1-Earth_Data!$B$2^2))/SQRT(1-Earth_Data!$B$2^2*SIN(RADIANS(User_Model_Calcs!B1776))^2))*SIN(RADIANS(User_Model_Calcs!B1776))</f>
        <v>-3099.4737183472766</v>
      </c>
      <c r="L1776">
        <f t="shared" ca="1" si="270"/>
        <v>-29.100288148693338</v>
      </c>
      <c r="M1776">
        <f t="shared" ca="1" si="271"/>
        <v>6373.0623718449015</v>
      </c>
      <c r="N1776">
        <f ca="1">SQRT(User_Model_Calcs!M1776^2+Sat_Data!$B$3^2-2*User_Model_Calcs!M1776*Sat_Data!$B$3*COS(RADIANS(L1776))*COS(RADIANS(I1776)))</f>
        <v>36726.640113104389</v>
      </c>
      <c r="O1776">
        <f ca="1">DEGREES(ACOS(((Earth_Data!$B$1+Sat_Data!$B$2)/User_Model_Calcs!N1776)*SQRT(1-COS(RADIANS(User_Model_Calcs!I1776))^2*COS(RADIANS(User_Model_Calcs!B1776))^2)))</f>
        <v>55.859151356445118</v>
      </c>
      <c r="P1776">
        <f t="shared" ca="1" si="268"/>
        <v>0.54220637620328893</v>
      </c>
    </row>
    <row r="1777" spans="1:16" x14ac:dyDescent="0.25">
      <c r="A1777">
        <f t="shared" ca="1" si="274"/>
        <v>107.58010180510215</v>
      </c>
      <c r="B1777">
        <f t="shared" ca="1" si="275"/>
        <v>-30.250049733773437</v>
      </c>
      <c r="C1777" s="6">
        <v>20135.9375</v>
      </c>
      <c r="D1777">
        <f t="shared" ca="1" si="272"/>
        <v>1.2</v>
      </c>
      <c r="E1777" s="1">
        <v>0.65</v>
      </c>
      <c r="F1777">
        <v>19.899999999999999</v>
      </c>
      <c r="G1777">
        <f t="shared" ca="1" si="269"/>
        <v>46.089820015575185</v>
      </c>
      <c r="H1777">
        <f t="shared" ca="1" si="273"/>
        <v>14.78113402918386</v>
      </c>
      <c r="I1777">
        <f ca="1">User_Model_Calcs!A1777-Sat_Data!$B$5</f>
        <v>-2.4198981948978542</v>
      </c>
      <c r="J1777">
        <f ca="1">(Earth_Data!$B$1/SQRT(1-Earth_Data!$B$2^2*SIN(RADIANS(User_Model_Calcs!B1777))^2))*COS(RADIANS(User_Model_Calcs!B1777))</f>
        <v>5514.3474115369409</v>
      </c>
      <c r="K1777">
        <f ca="1">((Earth_Data!$B$1*(1-Earth_Data!$B$2^2))/SQRT(1-Earth_Data!$B$2^2*SIN(RADIANS(User_Model_Calcs!B1777))^2))*SIN(RADIANS(User_Model_Calcs!B1777))</f>
        <v>-3194.3500359201007</v>
      </c>
      <c r="L1777">
        <f t="shared" ca="1" si="270"/>
        <v>-30.082845970611828</v>
      </c>
      <c r="M1777">
        <f t="shared" ca="1" si="271"/>
        <v>6372.746623482446</v>
      </c>
      <c r="N1777">
        <f ca="1">SQRT(User_Model_Calcs!M1777^2+Sat_Data!$B$3^2-2*User_Model_Calcs!M1777*Sat_Data!$B$3*COS(RADIANS(L1777))*COS(RADIANS(I1777)))</f>
        <v>36794.372629338199</v>
      </c>
      <c r="O1777">
        <f ca="1">DEGREES(ACOS(((Earth_Data!$B$1+Sat_Data!$B$2)/User_Model_Calcs!N1777)*SQRT(1-COS(RADIANS(User_Model_Calcs!I1777))^2*COS(RADIANS(User_Model_Calcs!B1777))^2)))</f>
        <v>54.633349807575343</v>
      </c>
      <c r="P1777">
        <f t="shared" ca="1" si="268"/>
        <v>4.7951636197384095</v>
      </c>
    </row>
    <row r="1778" spans="1:16" x14ac:dyDescent="0.25">
      <c r="A1778">
        <f t="shared" ca="1" si="274"/>
        <v>108.18579429973514</v>
      </c>
      <c r="B1778">
        <f t="shared" ca="1" si="275"/>
        <v>-33.8626819318036</v>
      </c>
      <c r="C1778" s="6">
        <v>20135.9375</v>
      </c>
      <c r="D1778">
        <f t="shared" ca="1" si="272"/>
        <v>0.75</v>
      </c>
      <c r="E1778" s="1">
        <v>0.65</v>
      </c>
      <c r="F1778">
        <v>19.899999999999999</v>
      </c>
      <c r="G1778">
        <f t="shared" ca="1" si="269"/>
        <v>42.007420362456692</v>
      </c>
      <c r="H1778">
        <f t="shared" ca="1" si="273"/>
        <v>23.805844256711239</v>
      </c>
      <c r="I1778">
        <f ca="1">User_Model_Calcs!A1778-Sat_Data!$B$5</f>
        <v>-1.8142057002648642</v>
      </c>
      <c r="J1778">
        <f ca="1">(Earth_Data!$B$1/SQRT(1-Earth_Data!$B$2^2*SIN(RADIANS(User_Model_Calcs!B1778))^2))*COS(RADIANS(User_Model_Calcs!B1778))</f>
        <v>5301.7631322406141</v>
      </c>
      <c r="K1778">
        <f ca="1">((Earth_Data!$B$1*(1-Earth_Data!$B$2^2))/SQRT(1-Earth_Data!$B$2^2*SIN(RADIANS(User_Model_Calcs!B1778))^2))*SIN(RADIANS(User_Model_Calcs!B1778))</f>
        <v>-3533.8101660415291</v>
      </c>
      <c r="L1778">
        <f t="shared" ca="1" si="270"/>
        <v>-33.684840562213971</v>
      </c>
      <c r="M1778">
        <f t="shared" ca="1" si="271"/>
        <v>6371.5387937298374</v>
      </c>
      <c r="N1778">
        <f ca="1">SQRT(User_Model_Calcs!M1778^2+Sat_Data!$B$3^2-2*User_Model_Calcs!M1778*Sat_Data!$B$3*COS(RADIANS(L1778))*COS(RADIANS(I1778)))</f>
        <v>37034.399542174571</v>
      </c>
      <c r="O1778">
        <f ca="1">DEGREES(ACOS(((Earth_Data!$B$1+Sat_Data!$B$2)/User_Model_Calcs!N1778)*SQRT(1-COS(RADIANS(User_Model_Calcs!I1778))^2*COS(RADIANS(User_Model_Calcs!B1778))^2)))</f>
        <v>50.573340393149493</v>
      </c>
      <c r="P1778">
        <f t="shared" ca="1" si="268"/>
        <v>3.2534942213345572</v>
      </c>
    </row>
    <row r="1779" spans="1:16" x14ac:dyDescent="0.25">
      <c r="A1779">
        <f t="shared" ca="1" si="274"/>
        <v>108.95588817377596</v>
      </c>
      <c r="B1779">
        <f t="shared" ca="1" si="275"/>
        <v>-32.502422310783189</v>
      </c>
      <c r="C1779" s="6">
        <v>20135.9375</v>
      </c>
      <c r="D1779">
        <f t="shared" ca="1" si="272"/>
        <v>1.2</v>
      </c>
      <c r="E1779" s="1">
        <v>0.65</v>
      </c>
      <c r="F1779">
        <v>19.899999999999999</v>
      </c>
      <c r="G1779">
        <f t="shared" ca="1" si="269"/>
        <v>46.089820015575185</v>
      </c>
      <c r="H1779">
        <f t="shared" ca="1" si="273"/>
        <v>18.723660862690451</v>
      </c>
      <c r="I1779">
        <f ca="1">User_Model_Calcs!A1779-Sat_Data!$B$5</f>
        <v>-1.0441118262240394</v>
      </c>
      <c r="J1779">
        <f ca="1">(Earth_Data!$B$1/SQRT(1-Earth_Data!$B$2^2*SIN(RADIANS(User_Model_Calcs!B1779))^2))*COS(RADIANS(User_Model_Calcs!B1779))</f>
        <v>5384.3300340206897</v>
      </c>
      <c r="K1779">
        <f ca="1">((Earth_Data!$B$1*(1-Earth_Data!$B$2^2))/SQRT(1-Earth_Data!$B$2^2*SIN(RADIANS(User_Model_Calcs!B1779))^2))*SIN(RADIANS(User_Model_Calcs!B1779))</f>
        <v>-3407.5509344533034</v>
      </c>
      <c r="L1779">
        <f t="shared" ca="1" si="270"/>
        <v>-32.328264345024564</v>
      </c>
      <c r="M1779">
        <f t="shared" ca="1" si="271"/>
        <v>6372.0022980340191</v>
      </c>
      <c r="N1779">
        <f ca="1">SQRT(User_Model_Calcs!M1779^2+Sat_Data!$B$3^2-2*User_Model_Calcs!M1779*Sat_Data!$B$3*COS(RADIANS(L1779))*COS(RADIANS(I1779)))</f>
        <v>36938.343413636052</v>
      </c>
      <c r="O1779">
        <f ca="1">DEGREES(ACOS(((Earth_Data!$B$1+Sat_Data!$B$2)/User_Model_Calcs!N1779)*SQRT(1-COS(RADIANS(User_Model_Calcs!I1779))^2*COS(RADIANS(User_Model_Calcs!B1779))^2)))</f>
        <v>52.149389916824362</v>
      </c>
      <c r="P1779">
        <f t="shared" ca="1" si="268"/>
        <v>1.9425995906313023</v>
      </c>
    </row>
    <row r="1780" spans="1:16" x14ac:dyDescent="0.25">
      <c r="A1780">
        <f ca="1">108.049394295518+(RAND()*8-4)</f>
        <v>110.14716899226762</v>
      </c>
      <c r="B1780">
        <f ca="1">-31.6714359012002+(RAND()*8-4)</f>
        <v>-31.901082446549825</v>
      </c>
      <c r="C1780" s="6">
        <v>20135.9375</v>
      </c>
      <c r="D1780">
        <f t="shared" ca="1" si="272"/>
        <v>1.2</v>
      </c>
      <c r="E1780" s="1">
        <v>0.65</v>
      </c>
      <c r="F1780">
        <v>19.899999999999999</v>
      </c>
      <c r="G1780">
        <f t="shared" ca="1" si="269"/>
        <v>46.089820015575185</v>
      </c>
      <c r="H1780">
        <f t="shared" ca="1" si="273"/>
        <v>14.84317159453729</v>
      </c>
      <c r="I1780">
        <f ca="1">User_Model_Calcs!A1780-Sat_Data!$B$5</f>
        <v>0.14716899226762337</v>
      </c>
      <c r="J1780">
        <f ca="1">(Earth_Data!$B$1/SQRT(1-Earth_Data!$B$2^2*SIN(RADIANS(User_Model_Calcs!B1780))^2))*COS(RADIANS(User_Model_Calcs!B1780))</f>
        <v>5419.8652913611259</v>
      </c>
      <c r="K1780">
        <f ca="1">((Earth_Data!$B$1*(1-Earth_Data!$B$2^2))/SQRT(1-Earth_Data!$B$2^2*SIN(RADIANS(User_Model_Calcs!B1780))^2))*SIN(RADIANS(User_Model_Calcs!B1780))</f>
        <v>-3351.1257411303782</v>
      </c>
      <c r="L1780">
        <f t="shared" ca="1" si="270"/>
        <v>-31.728677962200216</v>
      </c>
      <c r="M1780">
        <f t="shared" ca="1" si="271"/>
        <v>6372.2039758130504</v>
      </c>
      <c r="N1780">
        <f ca="1">SQRT(User_Model_Calcs!M1780^2+Sat_Data!$B$3^2-2*User_Model_Calcs!M1780*Sat_Data!$B$3*COS(RADIANS(L1780))*COS(RADIANS(I1780)))</f>
        <v>36896.792208950072</v>
      </c>
      <c r="O1780">
        <f ca="1">DEGREES(ACOS(((Earth_Data!$B$1+Sat_Data!$B$2)/User_Model_Calcs!N1780)*SQRT(1-COS(RADIANS(User_Model_Calcs!I1780))^2*COS(RADIANS(User_Model_Calcs!B1780))^2)))</f>
        <v>52.850191782658037</v>
      </c>
      <c r="P1780">
        <f t="shared" ca="1" si="268"/>
        <v>0.27848791555506724</v>
      </c>
    </row>
    <row r="1781" spans="1:16" x14ac:dyDescent="0.25">
      <c r="A1781">
        <f t="shared" ref="A1781:A1800" ca="1" si="276">108.049394295518+(RAND()*8-4)</f>
        <v>110.23328259714123</v>
      </c>
      <c r="B1781">
        <f t="shared" ref="B1781:B1800" ca="1" si="277">-31.6714359012002+(RAND()*8-4)</f>
        <v>-30.733666242520915</v>
      </c>
      <c r="C1781" s="6">
        <v>20135.9375</v>
      </c>
      <c r="D1781">
        <f t="shared" ca="1" si="272"/>
        <v>0.75</v>
      </c>
      <c r="E1781" s="1">
        <v>0.65</v>
      </c>
      <c r="F1781">
        <v>19.899999999999999</v>
      </c>
      <c r="G1781">
        <f t="shared" ca="1" si="269"/>
        <v>42.007420362456692</v>
      </c>
      <c r="H1781">
        <f t="shared" ca="1" si="273"/>
        <v>21.651364898465129</v>
      </c>
      <c r="I1781">
        <f ca="1">User_Model_Calcs!A1781-Sat_Data!$B$5</f>
        <v>0.23328259714122623</v>
      </c>
      <c r="J1781">
        <f ca="1">(Earth_Data!$B$1/SQRT(1-Earth_Data!$B$2^2*SIN(RADIANS(User_Model_Calcs!B1781))^2))*COS(RADIANS(User_Model_Calcs!B1781))</f>
        <v>5487.1428308382128</v>
      </c>
      <c r="K1781">
        <f ca="1">((Earth_Data!$B$1*(1-Earth_Data!$B$2^2))/SQRT(1-Earth_Data!$B$2^2*SIN(RADIANS(User_Model_Calcs!B1781))^2))*SIN(RADIANS(User_Model_Calcs!B1781))</f>
        <v>-3240.5492550263184</v>
      </c>
      <c r="L1781">
        <f t="shared" ca="1" si="270"/>
        <v>-30.564881071479221</v>
      </c>
      <c r="M1781">
        <f t="shared" ca="1" si="271"/>
        <v>6372.5894203432581</v>
      </c>
      <c r="N1781">
        <f ca="1">SQRT(User_Model_Calcs!M1781^2+Sat_Data!$B$3^2-2*User_Model_Calcs!M1781*Sat_Data!$B$3*COS(RADIANS(L1781))*COS(RADIANS(I1781)))</f>
        <v>36819.928248169424</v>
      </c>
      <c r="O1781">
        <f ca="1">DEGREES(ACOS(((Earth_Data!$B$1+Sat_Data!$B$2)/User_Model_Calcs!N1781)*SQRT(1-COS(RADIANS(User_Model_Calcs!I1781))^2*COS(RADIANS(User_Model_Calcs!B1781))^2)))</f>
        <v>54.180220792984066</v>
      </c>
      <c r="P1781">
        <f t="shared" ca="1" si="268"/>
        <v>0.45647164199493911</v>
      </c>
    </row>
    <row r="1782" spans="1:16" x14ac:dyDescent="0.25">
      <c r="A1782">
        <f t="shared" ca="1" si="276"/>
        <v>110.70016126697753</v>
      </c>
      <c r="B1782">
        <f t="shared" ca="1" si="277"/>
        <v>-33.372247098734398</v>
      </c>
      <c r="C1782" s="6">
        <v>20135.9375</v>
      </c>
      <c r="D1782">
        <f t="shared" ca="1" si="272"/>
        <v>1.2</v>
      </c>
      <c r="E1782" s="1">
        <v>0.65</v>
      </c>
      <c r="F1782">
        <v>19.899999999999999</v>
      </c>
      <c r="G1782">
        <f t="shared" ca="1" si="269"/>
        <v>46.089820015575185</v>
      </c>
      <c r="H1782">
        <f t="shared" ca="1" si="273"/>
        <v>14.913728951545501</v>
      </c>
      <c r="I1782">
        <f ca="1">User_Model_Calcs!A1782-Sat_Data!$B$5</f>
        <v>0.70016126697753123</v>
      </c>
      <c r="J1782">
        <f ca="1">(Earth_Data!$B$1/SQRT(1-Earth_Data!$B$2^2*SIN(RADIANS(User_Model_Calcs!B1782))^2))*COS(RADIANS(User_Model_Calcs!B1782))</f>
        <v>5331.8796066898785</v>
      </c>
      <c r="K1782">
        <f ca="1">((Earth_Data!$B$1*(1-Earth_Data!$B$2^2))/SQRT(1-Earth_Data!$B$2^2*SIN(RADIANS(User_Model_Calcs!B1782))^2))*SIN(RADIANS(User_Model_Calcs!B1782))</f>
        <v>-3488.5111957448066</v>
      </c>
      <c r="L1782">
        <f t="shared" ca="1" si="270"/>
        <v>-33.195688150363267</v>
      </c>
      <c r="M1782">
        <f t="shared" ca="1" si="271"/>
        <v>6371.7070321125311</v>
      </c>
      <c r="N1782">
        <f ca="1">SQRT(User_Model_Calcs!M1782^2+Sat_Data!$B$3^2-2*User_Model_Calcs!M1782*Sat_Data!$B$3*COS(RADIANS(L1782))*COS(RADIANS(I1782)))</f>
        <v>36997.549748791389</v>
      </c>
      <c r="O1782">
        <f ca="1">DEGREES(ACOS(((Earth_Data!$B$1+Sat_Data!$B$2)/User_Model_Calcs!N1782)*SQRT(1-COS(RADIANS(User_Model_Calcs!I1782))^2*COS(RADIANS(User_Model_Calcs!B1782))^2)))</f>
        <v>51.170825015062441</v>
      </c>
      <c r="P1782">
        <f t="shared" ca="1" si="268"/>
        <v>1.2726979265475575</v>
      </c>
    </row>
    <row r="1783" spans="1:16" x14ac:dyDescent="0.25">
      <c r="A1783">
        <f t="shared" ca="1" si="276"/>
        <v>111.09949706584452</v>
      </c>
      <c r="B1783">
        <f t="shared" ca="1" si="277"/>
        <v>-30.055469701099771</v>
      </c>
      <c r="C1783" s="6">
        <v>20135.9375</v>
      </c>
      <c r="D1783">
        <f t="shared" ca="1" si="272"/>
        <v>1.2</v>
      </c>
      <c r="E1783" s="1">
        <v>0.65</v>
      </c>
      <c r="F1783">
        <v>19.899999999999999</v>
      </c>
      <c r="G1783">
        <f t="shared" ca="1" si="269"/>
        <v>46.089820015575185</v>
      </c>
      <c r="H1783">
        <f t="shared" ca="1" si="273"/>
        <v>15.183121926186775</v>
      </c>
      <c r="I1783">
        <f ca="1">User_Model_Calcs!A1783-Sat_Data!$B$5</f>
        <v>1.0994970658445169</v>
      </c>
      <c r="J1783">
        <f ca="1">(Earth_Data!$B$1/SQRT(1-Earth_Data!$B$2^2*SIN(RADIANS(User_Model_Calcs!B1783))^2))*COS(RADIANS(User_Model_Calcs!B1783))</f>
        <v>5525.1822638646963</v>
      </c>
      <c r="K1783">
        <f ca="1">((Earth_Data!$B$1*(1-Earth_Data!$B$2^2))/SQRT(1-Earth_Data!$B$2^2*SIN(RADIANS(User_Model_Calcs!B1783))^2))*SIN(RADIANS(User_Model_Calcs!B1783))</f>
        <v>-3175.6985404813454</v>
      </c>
      <c r="L1783">
        <f t="shared" ca="1" si="270"/>
        <v>-29.888915608925835</v>
      </c>
      <c r="M1783">
        <f t="shared" ca="1" si="271"/>
        <v>6372.8094486607988</v>
      </c>
      <c r="N1783">
        <f ca="1">SQRT(User_Model_Calcs!M1783^2+Sat_Data!$B$3^2-2*User_Model_Calcs!M1783*Sat_Data!$B$3*COS(RADIANS(L1783))*COS(RADIANS(I1783)))</f>
        <v>36777.494093560425</v>
      </c>
      <c r="O1783">
        <f ca="1">DEGREES(ACOS(((Earth_Data!$B$1+Sat_Data!$B$2)/User_Model_Calcs!N1783)*SQRT(1-COS(RADIANS(User_Model_Calcs!I1783))^2*COS(RADIANS(User_Model_Calcs!B1783))^2)))</f>
        <v>54.934710753283902</v>
      </c>
      <c r="P1783">
        <f t="shared" ca="1" si="268"/>
        <v>2.1945097223387129</v>
      </c>
    </row>
    <row r="1784" spans="1:16" x14ac:dyDescent="0.25">
      <c r="A1784">
        <f t="shared" ca="1" si="276"/>
        <v>109.1464133327964</v>
      </c>
      <c r="B1784">
        <f t="shared" ca="1" si="277"/>
        <v>-33.425308542240963</v>
      </c>
      <c r="C1784" s="6">
        <v>20135.9375</v>
      </c>
      <c r="D1784">
        <f t="shared" ca="1" si="272"/>
        <v>1.2</v>
      </c>
      <c r="E1784" s="1">
        <v>0.65</v>
      </c>
      <c r="F1784">
        <v>19.899999999999999</v>
      </c>
      <c r="G1784">
        <f t="shared" ca="1" si="269"/>
        <v>46.089820015575185</v>
      </c>
      <c r="H1784">
        <f t="shared" ca="1" si="273"/>
        <v>18.918425157776888</v>
      </c>
      <c r="I1784">
        <f ca="1">User_Model_Calcs!A1784-Sat_Data!$B$5</f>
        <v>-0.85358666720360077</v>
      </c>
      <c r="J1784">
        <f ca="1">(Earth_Data!$B$1/SQRT(1-Earth_Data!$B$2^2*SIN(RADIANS(User_Model_Calcs!B1784))^2))*COS(RADIANS(User_Model_Calcs!B1784))</f>
        <v>5328.6400605750232</v>
      </c>
      <c r="K1784">
        <f ca="1">((Earth_Data!$B$1*(1-Earth_Data!$B$2^2))/SQRT(1-Earth_Data!$B$2^2*SIN(RADIANS(User_Model_Calcs!B1784))^2))*SIN(RADIANS(User_Model_Calcs!B1784))</f>
        <v>-3493.4244533524566</v>
      </c>
      <c r="L1784">
        <f t="shared" ca="1" si="270"/>
        <v>-33.248608352057623</v>
      </c>
      <c r="M1784">
        <f t="shared" ca="1" si="271"/>
        <v>6371.688889646598</v>
      </c>
      <c r="N1784">
        <f ca="1">SQRT(User_Model_Calcs!M1784^2+Sat_Data!$B$3^2-2*User_Model_Calcs!M1784*Sat_Data!$B$3*COS(RADIANS(L1784))*COS(RADIANS(I1784)))</f>
        <v>37001.458563949825</v>
      </c>
      <c r="O1784">
        <f ca="1">DEGREES(ACOS(((Earth_Data!$B$1+Sat_Data!$B$2)/User_Model_Calcs!N1784)*SQRT(1-COS(RADIANS(User_Model_Calcs!I1784))^2*COS(RADIANS(User_Model_Calcs!B1784))^2)))</f>
        <v>51.107043038183292</v>
      </c>
      <c r="P1784">
        <f t="shared" ca="1" si="268"/>
        <v>1.5493194102597201</v>
      </c>
    </row>
    <row r="1785" spans="1:16" x14ac:dyDescent="0.25">
      <c r="A1785">
        <f t="shared" ca="1" si="276"/>
        <v>111.33212331650796</v>
      </c>
      <c r="B1785">
        <f t="shared" ca="1" si="277"/>
        <v>-35.606377711811177</v>
      </c>
      <c r="C1785" s="6">
        <v>20135.9375</v>
      </c>
      <c r="D1785">
        <f t="shared" ca="1" si="272"/>
        <v>3</v>
      </c>
      <c r="E1785" s="1">
        <v>0.65</v>
      </c>
      <c r="F1785">
        <v>19.899999999999999</v>
      </c>
      <c r="G1785">
        <f t="shared" ca="1" si="269"/>
        <v>54.048620189015942</v>
      </c>
      <c r="H1785">
        <f t="shared" ca="1" si="273"/>
        <v>14.503912116376579</v>
      </c>
      <c r="I1785">
        <f ca="1">User_Model_Calcs!A1785-Sat_Data!$B$5</f>
        <v>1.3321233165079605</v>
      </c>
      <c r="J1785">
        <f ca="1">(Earth_Data!$B$1/SQRT(1-Earth_Data!$B$2^2*SIN(RADIANS(User_Model_Calcs!B1785))^2))*COS(RADIANS(User_Model_Calcs!B1785))</f>
        <v>5191.5509937656007</v>
      </c>
      <c r="K1785">
        <f ca="1">((Earth_Data!$B$1*(1-Earth_Data!$B$2^2))/SQRT(1-Earth_Data!$B$2^2*SIN(RADIANS(User_Model_Calcs!B1785))^2))*SIN(RADIANS(User_Model_Calcs!B1785))</f>
        <v>-3692.7716878441943</v>
      </c>
      <c r="L1785">
        <f t="shared" ca="1" si="270"/>
        <v>-35.424399759550269</v>
      </c>
      <c r="M1785">
        <f t="shared" ca="1" si="271"/>
        <v>6370.9312081839535</v>
      </c>
      <c r="N1785">
        <f ca="1">SQRT(User_Model_Calcs!M1785^2+Sat_Data!$B$3^2-2*User_Model_Calcs!M1785*Sat_Data!$B$3*COS(RADIANS(L1785))*COS(RADIANS(I1785)))</f>
        <v>37158.138035467935</v>
      </c>
      <c r="O1785">
        <f ca="1">DEGREES(ACOS(((Earth_Data!$B$1+Sat_Data!$B$2)/User_Model_Calcs!N1785)*SQRT(1-COS(RADIANS(User_Model_Calcs!I1785))^2*COS(RADIANS(User_Model_Calcs!B1785))^2)))</f>
        <v>48.623951928087386</v>
      </c>
      <c r="P1785">
        <f t="shared" ca="1" si="268"/>
        <v>2.2872290653136487</v>
      </c>
    </row>
    <row r="1786" spans="1:16" x14ac:dyDescent="0.25">
      <c r="A1786">
        <f t="shared" ca="1" si="276"/>
        <v>108.22484606705284</v>
      </c>
      <c r="B1786">
        <f t="shared" ca="1" si="277"/>
        <v>-30.371463277541505</v>
      </c>
      <c r="C1786" s="6">
        <v>20135.9375</v>
      </c>
      <c r="D1786">
        <f t="shared" ca="1" si="272"/>
        <v>1.2</v>
      </c>
      <c r="E1786" s="1">
        <v>0.65</v>
      </c>
      <c r="F1786">
        <v>19.899999999999999</v>
      </c>
      <c r="G1786">
        <f t="shared" ca="1" si="269"/>
        <v>46.089820015575185</v>
      </c>
      <c r="H1786">
        <f t="shared" ca="1" si="273"/>
        <v>16.087443494042887</v>
      </c>
      <c r="I1786">
        <f ca="1">User_Model_Calcs!A1786-Sat_Data!$B$5</f>
        <v>-1.7751539329471626</v>
      </c>
      <c r="J1786">
        <f ca="1">(Earth_Data!$B$1/SQRT(1-Earth_Data!$B$2^2*SIN(RADIANS(User_Model_Calcs!B1786))^2))*COS(RADIANS(User_Model_Calcs!B1786))</f>
        <v>5507.5544755619476</v>
      </c>
      <c r="K1786">
        <f ca="1">((Earth_Data!$B$1*(1-Earth_Data!$B$2^2))/SQRT(1-Earth_Data!$B$2^2*SIN(RADIANS(User_Model_Calcs!B1786))^2))*SIN(RADIANS(User_Model_Calcs!B1786))</f>
        <v>-3205.9697441635708</v>
      </c>
      <c r="L1786">
        <f t="shared" ca="1" si="270"/>
        <v>-30.203858021209623</v>
      </c>
      <c r="M1786">
        <f t="shared" ca="1" si="271"/>
        <v>6372.7072976698591</v>
      </c>
      <c r="N1786">
        <f ca="1">SQRT(User_Model_Calcs!M1786^2+Sat_Data!$B$3^2-2*User_Model_Calcs!M1786*Sat_Data!$B$3*COS(RADIANS(L1786))*COS(RADIANS(I1786)))</f>
        <v>36799.543422515242</v>
      </c>
      <c r="O1786">
        <f ca="1">DEGREES(ACOS(((Earth_Data!$B$1+Sat_Data!$B$2)/User_Model_Calcs!N1786)*SQRT(1-COS(RADIANS(User_Model_Calcs!I1786))^2*COS(RADIANS(User_Model_Calcs!B1786))^2)))</f>
        <v>54.541065624474939</v>
      </c>
      <c r="P1786">
        <f t="shared" ca="1" si="268"/>
        <v>3.5076912282590569</v>
      </c>
    </row>
    <row r="1787" spans="1:16" x14ac:dyDescent="0.25">
      <c r="A1787">
        <f t="shared" ca="1" si="276"/>
        <v>106.91802792529511</v>
      </c>
      <c r="B1787">
        <f t="shared" ca="1" si="277"/>
        <v>-33.439072760826313</v>
      </c>
      <c r="C1787" s="6">
        <v>20135.9375</v>
      </c>
      <c r="D1787">
        <f t="shared" ca="1" si="272"/>
        <v>0.75</v>
      </c>
      <c r="E1787" s="1">
        <v>0.65</v>
      </c>
      <c r="F1787">
        <v>19.899999999999999</v>
      </c>
      <c r="G1787">
        <f t="shared" ca="1" si="269"/>
        <v>42.007420362456692</v>
      </c>
      <c r="H1787">
        <f t="shared" ca="1" si="273"/>
        <v>20.402690863330445</v>
      </c>
      <c r="I1787">
        <f ca="1">User_Model_Calcs!A1787-Sat_Data!$B$5</f>
        <v>-3.0819720747048933</v>
      </c>
      <c r="J1787">
        <f ca="1">(Earth_Data!$B$1/SQRT(1-Earth_Data!$B$2^2*SIN(RADIANS(User_Model_Calcs!B1787))^2))*COS(RADIANS(User_Model_Calcs!B1787))</f>
        <v>5327.7989697524454</v>
      </c>
      <c r="K1787">
        <f ca="1">((Earth_Data!$B$1*(1-Earth_Data!$B$2^2))/SQRT(1-Earth_Data!$B$2^2*SIN(RADIANS(User_Model_Calcs!B1787))^2))*SIN(RADIANS(User_Model_Calcs!B1787))</f>
        <v>-3494.6984764375115</v>
      </c>
      <c r="L1787">
        <f t="shared" ca="1" si="270"/>
        <v>-33.262336030908401</v>
      </c>
      <c r="M1787">
        <f t="shared" ca="1" si="271"/>
        <v>6371.6841810709575</v>
      </c>
      <c r="N1787">
        <f ca="1">SQRT(User_Model_Calcs!M1787^2+Sat_Data!$B$3^2-2*User_Model_Calcs!M1787*Sat_Data!$B$3*COS(RADIANS(L1787))*COS(RADIANS(I1787)))</f>
        <v>37010.522369232793</v>
      </c>
      <c r="O1787">
        <f ca="1">DEGREES(ACOS(((Earth_Data!$B$1+Sat_Data!$B$2)/User_Model_Calcs!N1787)*SQRT(1-COS(RADIANS(User_Model_Calcs!I1787))^2*COS(RADIANS(User_Model_Calcs!B1787))^2)))</f>
        <v>50.960244689758433</v>
      </c>
      <c r="P1787">
        <f t="shared" ca="1" si="268"/>
        <v>5.5805949582068681</v>
      </c>
    </row>
    <row r="1788" spans="1:16" x14ac:dyDescent="0.25">
      <c r="A1788">
        <f t="shared" ca="1" si="276"/>
        <v>106.30777952576253</v>
      </c>
      <c r="B1788">
        <f t="shared" ca="1" si="277"/>
        <v>-33.302303542785666</v>
      </c>
      <c r="C1788" s="6">
        <v>20135.9375</v>
      </c>
      <c r="D1788">
        <f t="shared" ca="1" si="272"/>
        <v>1.2</v>
      </c>
      <c r="E1788" s="1">
        <v>0.65</v>
      </c>
      <c r="F1788">
        <v>19.899999999999999</v>
      </c>
      <c r="G1788">
        <f t="shared" ca="1" si="269"/>
        <v>46.089820015575185</v>
      </c>
      <c r="H1788">
        <f t="shared" ca="1" si="273"/>
        <v>22.807634370265596</v>
      </c>
      <c r="I1788">
        <f ca="1">User_Model_Calcs!A1788-Sat_Data!$B$5</f>
        <v>-3.6922204742374731</v>
      </c>
      <c r="J1788">
        <f ca="1">(Earth_Data!$B$1/SQRT(1-Earth_Data!$B$2^2*SIN(RADIANS(User_Model_Calcs!B1788))^2))*COS(RADIANS(User_Model_Calcs!B1788))</f>
        <v>5336.1428550518367</v>
      </c>
      <c r="K1788">
        <f ca="1">((Earth_Data!$B$1*(1-Earth_Data!$B$2^2))/SQRT(1-Earth_Data!$B$2^2*SIN(RADIANS(User_Model_Calcs!B1788))^2))*SIN(RADIANS(User_Model_Calcs!B1788))</f>
        <v>-3482.030212799611</v>
      </c>
      <c r="L1788">
        <f t="shared" ca="1" si="270"/>
        <v>-33.125931695599952</v>
      </c>
      <c r="M1788">
        <f t="shared" ca="1" si="271"/>
        <v>6371.7309243540776</v>
      </c>
      <c r="N1788">
        <f ca="1">SQRT(User_Model_Calcs!M1788^2+Sat_Data!$B$3^2-2*User_Model_Calcs!M1788*Sat_Data!$B$3*COS(RADIANS(L1788))*COS(RADIANS(I1788)))</f>
        <v>37004.863405487959</v>
      </c>
      <c r="O1788">
        <f ca="1">DEGREES(ACOS(((Earth_Data!$B$1+Sat_Data!$B$2)/User_Model_Calcs!N1788)*SQRT(1-COS(RADIANS(User_Model_Calcs!I1788))^2*COS(RADIANS(User_Model_Calcs!B1788))^2)))</f>
        <v>51.052699737595283</v>
      </c>
      <c r="P1788">
        <f t="shared" ca="1" si="268"/>
        <v>6.7032370633924625</v>
      </c>
    </row>
    <row r="1789" spans="1:16" x14ac:dyDescent="0.25">
      <c r="A1789">
        <f t="shared" ca="1" si="276"/>
        <v>104.5817640938925</v>
      </c>
      <c r="B1789">
        <f t="shared" ca="1" si="277"/>
        <v>-28.190916446640784</v>
      </c>
      <c r="C1789" s="6">
        <v>20135.9375</v>
      </c>
      <c r="D1789">
        <f t="shared" ca="1" si="272"/>
        <v>1.2</v>
      </c>
      <c r="E1789" s="1">
        <v>0.65</v>
      </c>
      <c r="F1789">
        <v>19.899999999999999</v>
      </c>
      <c r="G1789">
        <f t="shared" ca="1" si="269"/>
        <v>46.089820015575185</v>
      </c>
      <c r="H1789">
        <f t="shared" ca="1" si="273"/>
        <v>14.608431403984824</v>
      </c>
      <c r="I1789">
        <f ca="1">User_Model_Calcs!A1789-Sat_Data!$B$5</f>
        <v>-5.4182359061074976</v>
      </c>
      <c r="J1789">
        <f ca="1">(Earth_Data!$B$1/SQRT(1-Earth_Data!$B$2^2*SIN(RADIANS(User_Model_Calcs!B1789))^2))*COS(RADIANS(User_Model_Calcs!B1789))</f>
        <v>5625.7586556917668</v>
      </c>
      <c r="K1789">
        <f ca="1">((Earth_Data!$B$1*(1-Earth_Data!$B$2^2))/SQRT(1-Earth_Data!$B$2^2*SIN(RADIANS(User_Model_Calcs!B1789))^2))*SIN(RADIANS(User_Model_Calcs!B1789))</f>
        <v>-2995.1707556982265</v>
      </c>
      <c r="L1789">
        <f t="shared" ca="1" si="270"/>
        <v>-28.030970879555998</v>
      </c>
      <c r="M1789">
        <f t="shared" ca="1" si="271"/>
        <v>6373.3984896506126</v>
      </c>
      <c r="N1789">
        <f ca="1">SQRT(User_Model_Calcs!M1789^2+Sat_Data!$B$3^2-2*User_Model_Calcs!M1789*Sat_Data!$B$3*COS(RADIANS(L1789))*COS(RADIANS(I1789)))</f>
        <v>36689.835699118892</v>
      </c>
      <c r="O1789">
        <f ca="1">DEGREES(ACOS(((Earth_Data!$B$1+Sat_Data!$B$2)/User_Model_Calcs!N1789)*SQRT(1-COS(RADIANS(User_Model_Calcs!I1789))^2*COS(RADIANS(User_Model_Calcs!B1789))^2)))</f>
        <v>56.546688546639736</v>
      </c>
      <c r="P1789">
        <f t="shared" ca="1" si="268"/>
        <v>11.352696518093952</v>
      </c>
    </row>
    <row r="1790" spans="1:16" x14ac:dyDescent="0.25">
      <c r="A1790">
        <f t="shared" ca="1" si="276"/>
        <v>109.78317530963662</v>
      </c>
      <c r="B1790">
        <f t="shared" ca="1" si="277"/>
        <v>-30.520860797455931</v>
      </c>
      <c r="C1790" s="6">
        <v>20135.9375</v>
      </c>
      <c r="D1790">
        <f t="shared" ca="1" si="272"/>
        <v>1.2</v>
      </c>
      <c r="E1790" s="1">
        <v>0.65</v>
      </c>
      <c r="F1790">
        <v>19.899999999999999</v>
      </c>
      <c r="G1790">
        <f t="shared" ca="1" si="269"/>
        <v>46.089820015575185</v>
      </c>
      <c r="H1790">
        <f t="shared" ca="1" si="273"/>
        <v>17.805047528156376</v>
      </c>
      <c r="I1790">
        <f ca="1">User_Model_Calcs!A1790-Sat_Data!$B$5</f>
        <v>-0.21682469036338148</v>
      </c>
      <c r="J1790">
        <f ca="1">(Earth_Data!$B$1/SQRT(1-Earth_Data!$B$2^2*SIN(RADIANS(User_Model_Calcs!B1790))^2))*COS(RADIANS(User_Model_Calcs!B1790))</f>
        <v>5499.1619314055279</v>
      </c>
      <c r="K1790">
        <f ca="1">((Earth_Data!$B$1*(1-Earth_Data!$B$2^2))/SQRT(1-Earth_Data!$B$2^2*SIN(RADIANS(User_Model_Calcs!B1790))^2))*SIN(RADIANS(User_Model_Calcs!B1790))</f>
        <v>-3220.2481197417378</v>
      </c>
      <c r="L1790">
        <f t="shared" ca="1" si="270"/>
        <v>-30.352765621514138</v>
      </c>
      <c r="M1790">
        <f t="shared" ca="1" si="271"/>
        <v>6372.6587779764241</v>
      </c>
      <c r="N1790">
        <f ca="1">SQRT(User_Model_Calcs!M1790^2+Sat_Data!$B$3^2-2*User_Model_Calcs!M1790*Sat_Data!$B$3*COS(RADIANS(L1790))*COS(RADIANS(I1790)))</f>
        <v>36806.167082216693</v>
      </c>
      <c r="O1790">
        <f ca="1">DEGREES(ACOS(((Earth_Data!$B$1+Sat_Data!$B$2)/User_Model_Calcs!N1790)*SQRT(1-COS(RADIANS(User_Model_Calcs!I1790))^2*COS(RADIANS(User_Model_Calcs!B1790))^2)))</f>
        <v>54.423218966451152</v>
      </c>
      <c r="P1790">
        <f t="shared" ca="1" si="268"/>
        <v>0.42693874488155237</v>
      </c>
    </row>
    <row r="1791" spans="1:16" x14ac:dyDescent="0.25">
      <c r="A1791">
        <f t="shared" ca="1" si="276"/>
        <v>105.17891258515793</v>
      </c>
      <c r="B1791">
        <f t="shared" ca="1" si="277"/>
        <v>-34.091979205838577</v>
      </c>
      <c r="C1791" s="6">
        <v>20135.9375</v>
      </c>
      <c r="D1791">
        <f t="shared" ca="1" si="272"/>
        <v>1.2</v>
      </c>
      <c r="E1791" s="1">
        <v>0.65</v>
      </c>
      <c r="F1791">
        <v>19.899999999999999</v>
      </c>
      <c r="G1791">
        <f t="shared" ca="1" si="269"/>
        <v>46.089820015575185</v>
      </c>
      <c r="H1791">
        <f t="shared" ca="1" si="273"/>
        <v>18.400617472101018</v>
      </c>
      <c r="I1791">
        <f ca="1">User_Model_Calcs!A1791-Sat_Data!$B$5</f>
        <v>-4.8210874148420686</v>
      </c>
      <c r="J1791">
        <f ca="1">(Earth_Data!$B$1/SQRT(1-Earth_Data!$B$2^2*SIN(RADIANS(User_Model_Calcs!B1791))^2))*COS(RADIANS(User_Model_Calcs!B1791))</f>
        <v>5287.5489075047881</v>
      </c>
      <c r="K1791">
        <f ca="1">((Earth_Data!$B$1*(1-Earth_Data!$B$2^2))/SQRT(1-Earth_Data!$B$2^2*SIN(RADIANS(User_Model_Calcs!B1791))^2))*SIN(RADIANS(User_Model_Calcs!B1791))</f>
        <v>-3554.9016161304548</v>
      </c>
      <c r="L1791">
        <f t="shared" ca="1" si="270"/>
        <v>-33.91355604372535</v>
      </c>
      <c r="M1791">
        <f t="shared" ca="1" si="271"/>
        <v>6371.4597189044516</v>
      </c>
      <c r="N1791">
        <f ca="1">SQRT(User_Model_Calcs!M1791^2+Sat_Data!$B$3^2-2*User_Model_Calcs!M1791*Sat_Data!$B$3*COS(RADIANS(L1791))*COS(RADIANS(I1791)))</f>
        <v>37068.825945949968</v>
      </c>
      <c r="O1791">
        <f ca="1">DEGREES(ACOS(((Earth_Data!$B$1+Sat_Data!$B$2)/User_Model_Calcs!N1791)*SQRT(1-COS(RADIANS(User_Model_Calcs!I1791))^2*COS(RADIANS(User_Model_Calcs!B1791))^2)))</f>
        <v>50.024020628297201</v>
      </c>
      <c r="P1791">
        <f t="shared" ca="1" si="268"/>
        <v>8.557209330518539</v>
      </c>
    </row>
    <row r="1792" spans="1:16" x14ac:dyDescent="0.25">
      <c r="A1792">
        <f t="shared" ca="1" si="276"/>
        <v>104.95848145195579</v>
      </c>
      <c r="B1792">
        <f t="shared" ca="1" si="277"/>
        <v>-32.004029065635578</v>
      </c>
      <c r="C1792" s="6">
        <v>20135.9375</v>
      </c>
      <c r="D1792">
        <f t="shared" ca="1" si="272"/>
        <v>0.75</v>
      </c>
      <c r="E1792" s="1">
        <v>0.65</v>
      </c>
      <c r="F1792">
        <v>19.899999999999999</v>
      </c>
      <c r="G1792">
        <f t="shared" ca="1" si="269"/>
        <v>42.007420362456692</v>
      </c>
      <c r="H1792">
        <f t="shared" ca="1" si="273"/>
        <v>22.130050671573841</v>
      </c>
      <c r="I1792">
        <f ca="1">User_Model_Calcs!A1792-Sat_Data!$B$5</f>
        <v>-5.0415185480442091</v>
      </c>
      <c r="J1792">
        <f ca="1">(Earth_Data!$B$1/SQRT(1-Earth_Data!$B$2^2*SIN(RADIANS(User_Model_Calcs!B1792))^2))*COS(RADIANS(User_Model_Calcs!B1792))</f>
        <v>5413.8241012510516</v>
      </c>
      <c r="K1792">
        <f ca="1">((Earth_Data!$B$1*(1-Earth_Data!$B$2^2))/SQRT(1-Earth_Data!$B$2^2*SIN(RADIANS(User_Model_Calcs!B1792))^2))*SIN(RADIANS(User_Model_Calcs!B1792))</f>
        <v>-3360.8115039537793</v>
      </c>
      <c r="L1792">
        <f t="shared" ca="1" si="270"/>
        <v>-31.831319006331807</v>
      </c>
      <c r="M1792">
        <f t="shared" ca="1" si="271"/>
        <v>6372.1695963301872</v>
      </c>
      <c r="N1792">
        <f ca="1">SQRT(User_Model_Calcs!M1792^2+Sat_Data!$B$3^2-2*User_Model_Calcs!M1792*Sat_Data!$B$3*COS(RADIANS(L1792))*COS(RADIANS(I1792)))</f>
        <v>36927.591201720054</v>
      </c>
      <c r="O1792">
        <f ca="1">DEGREES(ACOS(((Earth_Data!$B$1+Sat_Data!$B$2)/User_Model_Calcs!N1792)*SQRT(1-COS(RADIANS(User_Model_Calcs!I1792))^2*COS(RADIANS(User_Model_Calcs!B1792))^2)))</f>
        <v>52.331933814789679</v>
      </c>
      <c r="P1792">
        <f t="shared" ca="1" si="268"/>
        <v>9.4506539248404184</v>
      </c>
    </row>
    <row r="1793" spans="1:16" x14ac:dyDescent="0.25">
      <c r="A1793">
        <f t="shared" ca="1" si="276"/>
        <v>110.66600597743863</v>
      </c>
      <c r="B1793">
        <f t="shared" ca="1" si="277"/>
        <v>-34.030469737525166</v>
      </c>
      <c r="C1793" s="6">
        <v>20135.9375</v>
      </c>
      <c r="D1793">
        <f t="shared" ca="1" si="272"/>
        <v>3</v>
      </c>
      <c r="E1793" s="1">
        <v>0.65</v>
      </c>
      <c r="F1793">
        <v>19.899999999999999</v>
      </c>
      <c r="G1793">
        <f t="shared" ca="1" si="269"/>
        <v>54.048620189015942</v>
      </c>
      <c r="H1793">
        <f t="shared" ca="1" si="273"/>
        <v>15.262778320495347</v>
      </c>
      <c r="I1793">
        <f ca="1">User_Model_Calcs!A1793-Sat_Data!$B$5</f>
        <v>0.66600597743862977</v>
      </c>
      <c r="J1793">
        <f ca="1">(Earth_Data!$B$1/SQRT(1-Earth_Data!$B$2^2*SIN(RADIANS(User_Model_Calcs!B1793))^2))*COS(RADIANS(User_Model_Calcs!B1793))</f>
        <v>5291.3702374470686</v>
      </c>
      <c r="K1793">
        <f ca="1">((Earth_Data!$B$1*(1-Earth_Data!$B$2^2))/SQRT(1-Earth_Data!$B$2^2*SIN(RADIANS(User_Model_Calcs!B1793))^2))*SIN(RADIANS(User_Model_Calcs!B1793))</f>
        <v>-3549.2492993819706</v>
      </c>
      <c r="L1793">
        <f t="shared" ca="1" si="270"/>
        <v>-33.852201526390886</v>
      </c>
      <c r="M1793">
        <f t="shared" ca="1" si="271"/>
        <v>6371.480956489163</v>
      </c>
      <c r="N1793">
        <f ca="1">SQRT(User_Model_Calcs!M1793^2+Sat_Data!$B$3^2-2*User_Model_Calcs!M1793*Sat_Data!$B$3*COS(RADIANS(L1793))*COS(RADIANS(I1793)))</f>
        <v>37043.60222365865</v>
      </c>
      <c r="O1793">
        <f ca="1">DEGREES(ACOS(((Earth_Data!$B$1+Sat_Data!$B$2)/User_Model_Calcs!N1793)*SQRT(1-COS(RADIANS(User_Model_Calcs!I1793))^2*COS(RADIANS(User_Model_Calcs!B1793))^2)))</f>
        <v>50.425110567424447</v>
      </c>
      <c r="P1793">
        <f t="shared" ca="1" si="268"/>
        <v>1.1899572977406776</v>
      </c>
    </row>
    <row r="1794" spans="1:16" x14ac:dyDescent="0.25">
      <c r="A1794">
        <f t="shared" ca="1" si="276"/>
        <v>104.59262150249187</v>
      </c>
      <c r="B1794">
        <f t="shared" ca="1" si="277"/>
        <v>-30.456210381521629</v>
      </c>
      <c r="C1794" s="6">
        <v>20135.9375</v>
      </c>
      <c r="D1794">
        <f t="shared" ca="1" si="272"/>
        <v>3</v>
      </c>
      <c r="E1794" s="1">
        <v>0.65</v>
      </c>
      <c r="F1794">
        <v>19.899999999999999</v>
      </c>
      <c r="G1794">
        <f t="shared" ca="1" si="269"/>
        <v>54.048620189015942</v>
      </c>
      <c r="H1794">
        <f t="shared" ca="1" si="273"/>
        <v>17.458906343517466</v>
      </c>
      <c r="I1794">
        <f ca="1">User_Model_Calcs!A1794-Sat_Data!$B$5</f>
        <v>-5.4073784975081338</v>
      </c>
      <c r="J1794">
        <f ca="1">(Earth_Data!$B$1/SQRT(1-Earth_Data!$B$2^2*SIN(RADIANS(User_Model_Calcs!B1794))^2))*COS(RADIANS(User_Model_Calcs!B1794))</f>
        <v>5502.7983215084178</v>
      </c>
      <c r="K1794">
        <f ca="1">((Earth_Data!$B$1*(1-Earth_Data!$B$2^2))/SQRT(1-Earth_Data!$B$2^2*SIN(RADIANS(User_Model_Calcs!B1794))^2))*SIN(RADIANS(User_Model_Calcs!B1794))</f>
        <v>-3214.0719287983006</v>
      </c>
      <c r="L1794">
        <f t="shared" ca="1" si="270"/>
        <v>-30.288326656264225</v>
      </c>
      <c r="M1794">
        <f t="shared" ca="1" si="271"/>
        <v>6372.6797919466408</v>
      </c>
      <c r="N1794">
        <f ca="1">SQRT(User_Model_Calcs!M1794^2+Sat_Data!$B$3^2-2*User_Model_Calcs!M1794*Sat_Data!$B$3*COS(RADIANS(L1794))*COS(RADIANS(I1794)))</f>
        <v>36830.005326441104</v>
      </c>
      <c r="O1794">
        <f ca="1">DEGREES(ACOS(((Earth_Data!$B$1+Sat_Data!$B$2)/User_Model_Calcs!N1794)*SQRT(1-COS(RADIANS(User_Model_Calcs!I1794))^2*COS(RADIANS(User_Model_Calcs!B1794))^2)))</f>
        <v>54.00628398101653</v>
      </c>
      <c r="P1794">
        <f t="shared" ref="P1794:P1857" ca="1" si="278">DEGREES(ASIN(SIN(RADIANS(ABS(I1794)))/(SIN(ACOS(COS(RADIANS(I1794))*COS(RADIANS(B1794)))))))</f>
        <v>10.577916539150086</v>
      </c>
    </row>
    <row r="1795" spans="1:16" x14ac:dyDescent="0.25">
      <c r="A1795">
        <f t="shared" ca="1" si="276"/>
        <v>106.01320315562664</v>
      </c>
      <c r="B1795">
        <f t="shared" ca="1" si="277"/>
        <v>-32.328739813265472</v>
      </c>
      <c r="C1795" s="6">
        <v>20135.9375</v>
      </c>
      <c r="D1795">
        <f t="shared" ca="1" si="272"/>
        <v>0.75</v>
      </c>
      <c r="E1795" s="1">
        <v>0.65</v>
      </c>
      <c r="F1795">
        <v>19.899999999999999</v>
      </c>
      <c r="G1795">
        <f t="shared" ref="G1795:G1858" ca="1" si="279">20.4+20*LOG(F1795)+20*LOG(D1795)+10*LOG(E1795)</f>
        <v>42.007420362456692</v>
      </c>
      <c r="H1795">
        <f t="shared" ca="1" si="273"/>
        <v>15.266574755753069</v>
      </c>
      <c r="I1795">
        <f ca="1">User_Model_Calcs!A1795-Sat_Data!$B$5</f>
        <v>-3.9867968443733588</v>
      </c>
      <c r="J1795">
        <f ca="1">(Earth_Data!$B$1/SQRT(1-Earth_Data!$B$2^2*SIN(RADIANS(User_Model_Calcs!B1795))^2))*COS(RADIANS(User_Model_Calcs!B1795))</f>
        <v>5394.6546762062699</v>
      </c>
      <c r="K1795">
        <f ca="1">((Earth_Data!$B$1*(1-Earth_Data!$B$2^2))/SQRT(1-Earth_Data!$B$2^2*SIN(RADIANS(User_Model_Calcs!B1795))^2))*SIN(RADIANS(User_Model_Calcs!B1795))</f>
        <v>-3391.2916768246255</v>
      </c>
      <c r="L1795">
        <f t="shared" ref="L1795:L1858" ca="1" si="280">DEGREES(ATAN((K1795/J1795)))</f>
        <v>-32.155080485192293</v>
      </c>
      <c r="M1795">
        <f t="shared" ref="M1795:M1858" ca="1" si="281">SQRT(J1795^2+K1795^2)</f>
        <v>6372.0607587195964</v>
      </c>
      <c r="N1795">
        <f ca="1">SQRT(User_Model_Calcs!M1795^2+Sat_Data!$B$3^2-2*User_Model_Calcs!M1795*Sat_Data!$B$3*COS(RADIANS(L1795))*COS(RADIANS(I1795)))</f>
        <v>36940.449057774807</v>
      </c>
      <c r="O1795">
        <f ca="1">DEGREES(ACOS(((Earth_Data!$B$1+Sat_Data!$B$2)/User_Model_Calcs!N1795)*SQRT(1-COS(RADIANS(User_Model_Calcs!I1795))^2*COS(RADIANS(User_Model_Calcs!B1795))^2)))</f>
        <v>52.115588828002551</v>
      </c>
      <c r="P1795">
        <f t="shared" ca="1" si="278"/>
        <v>7.4252791868615908</v>
      </c>
    </row>
    <row r="1796" spans="1:16" x14ac:dyDescent="0.25">
      <c r="A1796">
        <f t="shared" ca="1" si="276"/>
        <v>107.46096488892779</v>
      </c>
      <c r="B1796">
        <f t="shared" ca="1" si="277"/>
        <v>-28.810506922873202</v>
      </c>
      <c r="C1796" s="6">
        <v>20135.9375</v>
      </c>
      <c r="D1796">
        <f t="shared" ca="1" si="272"/>
        <v>3</v>
      </c>
      <c r="E1796" s="1">
        <v>0.65</v>
      </c>
      <c r="F1796">
        <v>19.899999999999999</v>
      </c>
      <c r="G1796">
        <f t="shared" ca="1" si="279"/>
        <v>54.048620189015942</v>
      </c>
      <c r="H1796">
        <f t="shared" ca="1" si="273"/>
        <v>19.814747360526617</v>
      </c>
      <c r="I1796">
        <f ca="1">User_Model_Calcs!A1796-Sat_Data!$B$5</f>
        <v>-2.5390351110722094</v>
      </c>
      <c r="J1796">
        <f ca="1">(Earth_Data!$B$1/SQRT(1-Earth_Data!$B$2^2*SIN(RADIANS(User_Model_Calcs!B1796))^2))*COS(RADIANS(User_Model_Calcs!B1796))</f>
        <v>5592.9926478839043</v>
      </c>
      <c r="K1796">
        <f ca="1">((Earth_Data!$B$1*(1-Earth_Data!$B$2^2))/SQRT(1-Earth_Data!$B$2^2*SIN(RADIANS(User_Model_Calcs!B1796))^2))*SIN(RADIANS(User_Model_Calcs!B1796))</f>
        <v>-3055.5164355739707</v>
      </c>
      <c r="L1796">
        <f t="shared" ca="1" si="280"/>
        <v>-28.648289176145411</v>
      </c>
      <c r="M1796">
        <f t="shared" ca="1" si="281"/>
        <v>6373.2054295578828</v>
      </c>
      <c r="N1796">
        <f ca="1">SQRT(User_Model_Calcs!M1796^2+Sat_Data!$B$3^2-2*User_Model_Calcs!M1796*Sat_Data!$B$3*COS(RADIANS(L1796))*COS(RADIANS(I1796)))</f>
        <v>36704.877451667133</v>
      </c>
      <c r="O1796">
        <f ca="1">DEGREES(ACOS(((Earth_Data!$B$1+Sat_Data!$B$2)/User_Model_Calcs!N1796)*SQRT(1-COS(RADIANS(User_Model_Calcs!I1796))^2*COS(RADIANS(User_Model_Calcs!B1796))^2)))</f>
        <v>56.26281303794007</v>
      </c>
      <c r="P1796">
        <f t="shared" ca="1" si="278"/>
        <v>5.2572911088022014</v>
      </c>
    </row>
    <row r="1797" spans="1:16" x14ac:dyDescent="0.25">
      <c r="A1797">
        <f t="shared" ca="1" si="276"/>
        <v>106.34969525545297</v>
      </c>
      <c r="B1797">
        <f t="shared" ca="1" si="277"/>
        <v>-31.679689414258121</v>
      </c>
      <c r="C1797" s="6">
        <v>20135.9375</v>
      </c>
      <c r="D1797">
        <f t="shared" ca="1" si="272"/>
        <v>0.75</v>
      </c>
      <c r="E1797" s="1">
        <v>0.65</v>
      </c>
      <c r="F1797">
        <v>19.899999999999999</v>
      </c>
      <c r="G1797">
        <f t="shared" ca="1" si="279"/>
        <v>42.007420362456692</v>
      </c>
      <c r="H1797">
        <f t="shared" ca="1" si="273"/>
        <v>21.206615418882571</v>
      </c>
      <c r="I1797">
        <f ca="1">User_Model_Calcs!A1797-Sat_Data!$B$5</f>
        <v>-3.6503047445470287</v>
      </c>
      <c r="J1797">
        <f ca="1">(Earth_Data!$B$1/SQRT(1-Earth_Data!$B$2^2*SIN(RADIANS(User_Model_Calcs!B1797))^2))*COS(RADIANS(User_Model_Calcs!B1797))</f>
        <v>5432.7978970488166</v>
      </c>
      <c r="K1797">
        <f ca="1">((Earth_Data!$B$1*(1-Earth_Data!$B$2^2))/SQRT(1-Earth_Data!$B$2^2*SIN(RADIANS(User_Model_Calcs!B1797))^2))*SIN(RADIANS(User_Model_Calcs!B1797))</f>
        <v>-3330.2597669729839</v>
      </c>
      <c r="L1797">
        <f t="shared" ca="1" si="280"/>
        <v>-31.507949590927218</v>
      </c>
      <c r="M1797">
        <f t="shared" ca="1" si="281"/>
        <v>6372.2777015520123</v>
      </c>
      <c r="N1797">
        <f ca="1">SQRT(User_Model_Calcs!M1797^2+Sat_Data!$B$3^2-2*User_Model_Calcs!M1797*Sat_Data!$B$3*COS(RADIANS(L1797))*COS(RADIANS(I1797)))</f>
        <v>36894.601060900735</v>
      </c>
      <c r="O1797">
        <f ca="1">DEGREES(ACOS(((Earth_Data!$B$1+Sat_Data!$B$2)/User_Model_Calcs!N1797)*SQRT(1-COS(RADIANS(User_Model_Calcs!I1797))^2*COS(RADIANS(User_Model_Calcs!B1797))^2)))</f>
        <v>52.888798065232606</v>
      </c>
      <c r="P1797">
        <f t="shared" ca="1" si="278"/>
        <v>6.9261937325509697</v>
      </c>
    </row>
    <row r="1798" spans="1:16" x14ac:dyDescent="0.25">
      <c r="A1798">
        <f t="shared" ca="1" si="276"/>
        <v>106.02998317828482</v>
      </c>
      <c r="B1798">
        <f t="shared" ca="1" si="277"/>
        <v>-35.53379261634317</v>
      </c>
      <c r="C1798" s="6">
        <v>20135.9375</v>
      </c>
      <c r="D1798">
        <f t="shared" ca="1" si="272"/>
        <v>0.75</v>
      </c>
      <c r="E1798" s="1">
        <v>0.65</v>
      </c>
      <c r="F1798">
        <v>19.899999999999999</v>
      </c>
      <c r="G1798">
        <f t="shared" ca="1" si="279"/>
        <v>42.007420362456692</v>
      </c>
      <c r="H1798">
        <f t="shared" ca="1" si="273"/>
        <v>21.129301880400696</v>
      </c>
      <c r="I1798">
        <f ca="1">User_Model_Calcs!A1798-Sat_Data!$B$5</f>
        <v>-3.970016821715177</v>
      </c>
      <c r="J1798">
        <f ca="1">(Earth_Data!$B$1/SQRT(1-Earth_Data!$B$2^2*SIN(RADIANS(User_Model_Calcs!B1798))^2))*COS(RADIANS(User_Model_Calcs!B1798))</f>
        <v>5196.2356406612134</v>
      </c>
      <c r="K1798">
        <f ca="1">((Earth_Data!$B$1*(1-Earth_Data!$B$2^2))/SQRT(1-Earth_Data!$B$2^2*SIN(RADIANS(User_Model_Calcs!B1798))^2))*SIN(RADIANS(User_Model_Calcs!B1798))</f>
        <v>-3686.2210191392296</v>
      </c>
      <c r="L1798">
        <f t="shared" ca="1" si="280"/>
        <v>-35.351973558417249</v>
      </c>
      <c r="M1798">
        <f t="shared" ca="1" si="281"/>
        <v>6370.9567754946911</v>
      </c>
      <c r="N1798">
        <f ca="1">SQRT(User_Model_Calcs!M1798^2+Sat_Data!$B$3^2-2*User_Model_Calcs!M1798*Sat_Data!$B$3*COS(RADIANS(L1798))*COS(RADIANS(I1798)))</f>
        <v>37165.382417143897</v>
      </c>
      <c r="O1798">
        <f ca="1">DEGREES(ACOS(((Earth_Data!$B$1+Sat_Data!$B$2)/User_Model_Calcs!N1798)*SQRT(1-COS(RADIANS(User_Model_Calcs!I1798))^2*COS(RADIANS(User_Model_Calcs!B1798))^2)))</f>
        <v>48.513518536522369</v>
      </c>
      <c r="P1798">
        <f t="shared" ca="1" si="278"/>
        <v>6.8096314669398987</v>
      </c>
    </row>
    <row r="1799" spans="1:16" x14ac:dyDescent="0.25">
      <c r="A1799">
        <f t="shared" ca="1" si="276"/>
        <v>110.49955456340032</v>
      </c>
      <c r="B1799">
        <f t="shared" ca="1" si="277"/>
        <v>-31.491228341754926</v>
      </c>
      <c r="C1799" s="6">
        <v>20135.9375</v>
      </c>
      <c r="D1799">
        <f t="shared" ca="1" si="272"/>
        <v>1.2</v>
      </c>
      <c r="E1799" s="1">
        <v>0.65</v>
      </c>
      <c r="F1799">
        <v>19.899999999999999</v>
      </c>
      <c r="G1799">
        <f t="shared" ca="1" si="279"/>
        <v>46.089820015575185</v>
      </c>
      <c r="H1799">
        <f t="shared" ca="1" si="273"/>
        <v>23.261882452487889</v>
      </c>
      <c r="I1799">
        <f ca="1">User_Model_Calcs!A1799-Sat_Data!$B$5</f>
        <v>0.49955456340032356</v>
      </c>
      <c r="J1799">
        <f ca="1">(Earth_Data!$B$1/SQRT(1-Earth_Data!$B$2^2*SIN(RADIANS(User_Model_Calcs!B1799))^2))*COS(RADIANS(User_Model_Calcs!B1799))</f>
        <v>5443.7428427677733</v>
      </c>
      <c r="K1799">
        <f ca="1">((Earth_Data!$B$1*(1-Earth_Data!$B$2^2))/SQRT(1-Earth_Data!$B$2^2*SIN(RADIANS(User_Model_Calcs!B1799))^2))*SIN(RADIANS(User_Model_Calcs!B1799))</f>
        <v>-3312.4588908154178</v>
      </c>
      <c r="L1799">
        <f t="shared" ca="1" si="280"/>
        <v>-31.32006235858767</v>
      </c>
      <c r="M1799">
        <f t="shared" ca="1" si="281"/>
        <v>6372.3402327188605</v>
      </c>
      <c r="N1799">
        <f ca="1">SQRT(User_Model_Calcs!M1799^2+Sat_Data!$B$3^2-2*User_Model_Calcs!M1799*Sat_Data!$B$3*COS(RADIANS(L1799))*COS(RADIANS(I1799)))</f>
        <v>36869.735553867635</v>
      </c>
      <c r="O1799">
        <f ca="1">DEGREES(ACOS(((Earth_Data!$B$1+Sat_Data!$B$2)/User_Model_Calcs!N1799)*SQRT(1-COS(RADIANS(User_Model_Calcs!I1799))^2*COS(RADIANS(User_Model_Calcs!B1799))^2)))</f>
        <v>53.313279326429431</v>
      </c>
      <c r="P1799">
        <f t="shared" ca="1" si="278"/>
        <v>0.9562622764756239</v>
      </c>
    </row>
    <row r="1800" spans="1:16" x14ac:dyDescent="0.25">
      <c r="A1800">
        <f t="shared" ca="1" si="276"/>
        <v>111.39262210516881</v>
      </c>
      <c r="B1800">
        <f t="shared" ca="1" si="277"/>
        <v>-30.506919947596575</v>
      </c>
      <c r="C1800" s="6">
        <v>20135.9375</v>
      </c>
      <c r="D1800">
        <f t="shared" ca="1" si="272"/>
        <v>0.75</v>
      </c>
      <c r="E1800" s="1">
        <v>0.65</v>
      </c>
      <c r="F1800">
        <v>19.899999999999999</v>
      </c>
      <c r="G1800">
        <f t="shared" ca="1" si="279"/>
        <v>42.007420362456692</v>
      </c>
      <c r="H1800">
        <f t="shared" ca="1" si="273"/>
        <v>23.12722662730117</v>
      </c>
      <c r="I1800">
        <f ca="1">User_Model_Calcs!A1800-Sat_Data!$B$5</f>
        <v>1.3926221051688117</v>
      </c>
      <c r="J1800">
        <f ca="1">(Earth_Data!$B$1/SQRT(1-Earth_Data!$B$2^2*SIN(RADIANS(User_Model_Calcs!B1800))^2))*COS(RADIANS(User_Model_Calcs!B1800))</f>
        <v>5499.9466543604249</v>
      </c>
      <c r="K1800">
        <f ca="1">((Earth_Data!$B$1*(1-Earth_Data!$B$2^2))/SQRT(1-Earth_Data!$B$2^2*SIN(RADIANS(User_Model_Calcs!B1800))^2))*SIN(RADIANS(User_Model_Calcs!B1800))</f>
        <v>-3218.9166627515738</v>
      </c>
      <c r="L1800">
        <f t="shared" ca="1" si="280"/>
        <v>-30.338870295678213</v>
      </c>
      <c r="M1800">
        <f t="shared" ca="1" si="281"/>
        <v>6372.6633115637105</v>
      </c>
      <c r="N1800">
        <f ca="1">SQRT(User_Model_Calcs!M1800^2+Sat_Data!$B$3^2-2*User_Model_Calcs!M1800*Sat_Data!$B$3*COS(RADIANS(L1800))*COS(RADIANS(I1800)))</f>
        <v>36807.084809855325</v>
      </c>
      <c r="O1800">
        <f ca="1">DEGREES(ACOS(((Earth_Data!$B$1+Sat_Data!$B$2)/User_Model_Calcs!N1800)*SQRT(1-COS(RADIANS(User_Model_Calcs!I1800))^2*COS(RADIANS(User_Model_Calcs!B1800))^2)))</f>
        <v>54.407165007904652</v>
      </c>
      <c r="P1800">
        <f t="shared" ca="1" si="278"/>
        <v>2.7417587571583781</v>
      </c>
    </row>
    <row r="1801" spans="1:16" x14ac:dyDescent="0.25">
      <c r="A1801">
        <f ca="1">107.947391934268+(RAND()*5-2.5)</f>
        <v>107.05631473913675</v>
      </c>
      <c r="B1801">
        <f ca="1">-23.1146709996734+(RAND()*5-2.5)</f>
        <v>-24.46268950156675</v>
      </c>
      <c r="C1801" s="6">
        <v>20135.9375</v>
      </c>
      <c r="D1801">
        <f t="shared" ca="1" si="272"/>
        <v>0.75</v>
      </c>
      <c r="E1801" s="1">
        <v>0.65</v>
      </c>
      <c r="F1801">
        <v>19.899999999999999</v>
      </c>
      <c r="G1801">
        <f t="shared" ca="1" si="279"/>
        <v>42.007420362456692</v>
      </c>
      <c r="H1801">
        <f t="shared" ca="1" si="273"/>
        <v>21.422267858126052</v>
      </c>
      <c r="I1801">
        <f ca="1">User_Model_Calcs!A1801-Sat_Data!$B$5</f>
        <v>-2.9436852608632478</v>
      </c>
      <c r="J1801">
        <f ca="1">(Earth_Data!$B$1/SQRT(1-Earth_Data!$B$2^2*SIN(RADIANS(User_Model_Calcs!B1801))^2))*COS(RADIANS(User_Model_Calcs!B1801))</f>
        <v>5808.9167207904247</v>
      </c>
      <c r="K1801">
        <f ca="1">((Earth_Data!$B$1*(1-Earth_Data!$B$2^2))/SQRT(1-Earth_Data!$B$2^2*SIN(RADIANS(User_Model_Calcs!B1801))^2))*SIN(RADIANS(User_Model_Calcs!B1801))</f>
        <v>-2625.0172401423083</v>
      </c>
      <c r="L1801">
        <f t="shared" ca="1" si="280"/>
        <v>-24.317946678494355</v>
      </c>
      <c r="M1801">
        <f t="shared" ca="1" si="281"/>
        <v>6374.4983316432763</v>
      </c>
      <c r="N1801">
        <f ca="1">SQRT(User_Model_Calcs!M1801^2+Sat_Data!$B$3^2-2*User_Model_Calcs!M1801*Sat_Data!$B$3*COS(RADIANS(L1801))*COS(RADIANS(I1801)))</f>
        <v>36458.734809849702</v>
      </c>
      <c r="O1801">
        <f ca="1">DEGREES(ACOS(((Earth_Data!$B$1+Sat_Data!$B$2)/User_Model_Calcs!N1801)*SQRT(1-COS(RADIANS(User_Model_Calcs!I1801))^2*COS(RADIANS(User_Model_Calcs!B1801))^2)))</f>
        <v>61.187526073184152</v>
      </c>
      <c r="P1801">
        <f t="shared" ca="1" si="278"/>
        <v>7.0786484741211044</v>
      </c>
    </row>
    <row r="1802" spans="1:16" x14ac:dyDescent="0.25">
      <c r="A1802">
        <f t="shared" ref="A1802:A1865" ca="1" si="282">107.947391934268+(RAND()*5-2.5)</f>
        <v>108.83123532536415</v>
      </c>
      <c r="B1802">
        <f t="shared" ref="B1802:B1865" ca="1" si="283">-23.1146709996734+(RAND()*5-2.5)</f>
        <v>-23.006366461707231</v>
      </c>
      <c r="C1802" s="6">
        <v>20135.9375</v>
      </c>
      <c r="D1802">
        <f t="shared" ca="1" si="272"/>
        <v>1.2</v>
      </c>
      <c r="E1802" s="1">
        <v>0.65</v>
      </c>
      <c r="F1802">
        <v>19.899999999999999</v>
      </c>
      <c r="G1802">
        <f t="shared" ca="1" si="279"/>
        <v>46.089820015575185</v>
      </c>
      <c r="H1802">
        <f t="shared" ca="1" si="273"/>
        <v>16.62730979657119</v>
      </c>
      <c r="I1802">
        <f ca="1">User_Model_Calcs!A1802-Sat_Data!$B$5</f>
        <v>-1.1687646746358524</v>
      </c>
      <c r="J1802">
        <f ca="1">(Earth_Data!$B$1/SQRT(1-Earth_Data!$B$2^2*SIN(RADIANS(User_Model_Calcs!B1802))^2))*COS(RADIANS(User_Model_Calcs!B1802))</f>
        <v>5873.835910494714</v>
      </c>
      <c r="K1802">
        <f ca="1">((Earth_Data!$B$1*(1-Earth_Data!$B$2^2))/SQRT(1-Earth_Data!$B$2^2*SIN(RADIANS(User_Model_Calcs!B1802))^2))*SIN(RADIANS(User_Model_Calcs!B1802))</f>
        <v>-2477.3691747716412</v>
      </c>
      <c r="L1802">
        <f t="shared" ca="1" si="280"/>
        <v>-22.868238262276698</v>
      </c>
      <c r="M1802">
        <f t="shared" ca="1" si="281"/>
        <v>6374.8965741826732</v>
      </c>
      <c r="N1802">
        <f ca="1">SQRT(User_Model_Calcs!M1802^2+Sat_Data!$B$3^2-2*User_Model_Calcs!M1802*Sat_Data!$B$3*COS(RADIANS(L1802))*COS(RADIANS(I1802)))</f>
        <v>36376.181513743846</v>
      </c>
      <c r="O1802">
        <f ca="1">DEGREES(ACOS(((Earth_Data!$B$1+Sat_Data!$B$2)/User_Model_Calcs!N1802)*SQRT(1-COS(RADIANS(User_Model_Calcs!I1802))^2*COS(RADIANS(User_Model_Calcs!B1802))^2)))</f>
        <v>63.028780623567293</v>
      </c>
      <c r="P1802">
        <f t="shared" ca="1" si="278"/>
        <v>2.9881448080532387</v>
      </c>
    </row>
    <row r="1803" spans="1:16" x14ac:dyDescent="0.25">
      <c r="A1803">
        <f t="shared" ca="1" si="282"/>
        <v>105.59568178797835</v>
      </c>
      <c r="B1803">
        <f t="shared" ca="1" si="283"/>
        <v>-23.50413474870243</v>
      </c>
      <c r="C1803" s="6">
        <v>20135.9375</v>
      </c>
      <c r="D1803">
        <f t="shared" ca="1" si="272"/>
        <v>3</v>
      </c>
      <c r="E1803" s="1">
        <v>0.65</v>
      </c>
      <c r="F1803">
        <v>19.899999999999999</v>
      </c>
      <c r="G1803">
        <f t="shared" ca="1" si="279"/>
        <v>54.048620189015942</v>
      </c>
      <c r="H1803">
        <f t="shared" ca="1" si="273"/>
        <v>15.273891586249116</v>
      </c>
      <c r="I1803">
        <f ca="1">User_Model_Calcs!A1803-Sat_Data!$B$5</f>
        <v>-4.40431821202165</v>
      </c>
      <c r="J1803">
        <f ca="1">(Earth_Data!$B$1/SQRT(1-Earth_Data!$B$2^2*SIN(RADIANS(User_Model_Calcs!B1803))^2))*COS(RADIANS(User_Model_Calcs!B1803))</f>
        <v>5852.0704240865889</v>
      </c>
      <c r="K1803">
        <f ca="1">((Earth_Data!$B$1*(1-Earth_Data!$B$2^2))/SQRT(1-Earth_Data!$B$2^2*SIN(RADIANS(User_Model_Calcs!B1803))^2))*SIN(RADIANS(User_Model_Calcs!B1803))</f>
        <v>-2528.0169123711207</v>
      </c>
      <c r="L1803">
        <f t="shared" ca="1" si="280"/>
        <v>-23.363704940840105</v>
      </c>
      <c r="M1803">
        <f t="shared" ca="1" si="281"/>
        <v>6374.7625648100338</v>
      </c>
      <c r="N1803">
        <f ca="1">SQRT(User_Model_Calcs!M1803^2+Sat_Data!$B$3^2-2*User_Model_Calcs!M1803*Sat_Data!$B$3*COS(RADIANS(L1803))*COS(RADIANS(I1803)))</f>
        <v>36419.974922567962</v>
      </c>
      <c r="O1803">
        <f ca="1">DEGREES(ACOS(((Earth_Data!$B$1+Sat_Data!$B$2)/User_Model_Calcs!N1803)*SQRT(1-COS(RADIANS(User_Model_Calcs!I1803))^2*COS(RADIANS(User_Model_Calcs!B1803))^2)))</f>
        <v>62.039713308496637</v>
      </c>
      <c r="P1803">
        <f t="shared" ca="1" si="278"/>
        <v>10.930737360097437</v>
      </c>
    </row>
    <row r="1804" spans="1:16" x14ac:dyDescent="0.25">
      <c r="A1804">
        <f t="shared" ca="1" si="282"/>
        <v>109.4847114535397</v>
      </c>
      <c r="B1804">
        <f t="shared" ca="1" si="283"/>
        <v>-21.144651209521598</v>
      </c>
      <c r="C1804" s="6">
        <v>20135.9375</v>
      </c>
      <c r="D1804">
        <f t="shared" ca="1" si="272"/>
        <v>1.2</v>
      </c>
      <c r="E1804" s="1">
        <v>0.65</v>
      </c>
      <c r="F1804">
        <v>19.899999999999999</v>
      </c>
      <c r="G1804">
        <f t="shared" ca="1" si="279"/>
        <v>46.089820015575185</v>
      </c>
      <c r="H1804">
        <f t="shared" ca="1" si="273"/>
        <v>17.61837763756035</v>
      </c>
      <c r="I1804">
        <f ca="1">User_Model_Calcs!A1804-Sat_Data!$B$5</f>
        <v>-0.51528854646029743</v>
      </c>
      <c r="J1804">
        <f ca="1">(Earth_Data!$B$1/SQRT(1-Earth_Data!$B$2^2*SIN(RADIANS(User_Model_Calcs!B1804))^2))*COS(RADIANS(User_Model_Calcs!B1804))</f>
        <v>5951.3097291829536</v>
      </c>
      <c r="K1804">
        <f ca="1">((Earth_Data!$B$1*(1-Earth_Data!$B$2^2))/SQRT(1-Earth_Data!$B$2^2*SIN(RADIANS(User_Model_Calcs!B1804))^2))*SIN(RADIANS(User_Model_Calcs!B1804))</f>
        <v>-2286.3402948863222</v>
      </c>
      <c r="L1804">
        <f t="shared" ca="1" si="280"/>
        <v>-21.015492606064075</v>
      </c>
      <c r="M1804">
        <f t="shared" ca="1" si="281"/>
        <v>6375.3775916951427</v>
      </c>
      <c r="N1804">
        <f ca="1">SQRT(User_Model_Calcs!M1804^2+Sat_Data!$B$3^2-2*User_Model_Calcs!M1804*Sat_Data!$B$3*COS(RADIANS(L1804))*COS(RADIANS(I1804)))</f>
        <v>36285.213573572066</v>
      </c>
      <c r="O1804">
        <f ca="1">DEGREES(ACOS(((Earth_Data!$B$1+Sat_Data!$B$2)/User_Model_Calcs!N1804)*SQRT(1-COS(RADIANS(User_Model_Calcs!I1804))^2*COS(RADIANS(User_Model_Calcs!B1804))^2)))</f>
        <v>65.210766725484092</v>
      </c>
      <c r="P1804">
        <f t="shared" ca="1" si="278"/>
        <v>1.4282278081062671</v>
      </c>
    </row>
    <row r="1805" spans="1:16" x14ac:dyDescent="0.25">
      <c r="A1805">
        <f t="shared" ca="1" si="282"/>
        <v>109.72398482979003</v>
      </c>
      <c r="B1805">
        <f t="shared" ca="1" si="283"/>
        <v>-24.80078092286066</v>
      </c>
      <c r="C1805" s="6">
        <v>20135.9375</v>
      </c>
      <c r="D1805">
        <f t="shared" ca="1" si="272"/>
        <v>3</v>
      </c>
      <c r="E1805" s="1">
        <v>0.65</v>
      </c>
      <c r="F1805">
        <v>19.899999999999999</v>
      </c>
      <c r="G1805">
        <f t="shared" ca="1" si="279"/>
        <v>54.048620189015942</v>
      </c>
      <c r="H1805">
        <f t="shared" ca="1" si="273"/>
        <v>20.022104432638073</v>
      </c>
      <c r="I1805">
        <f ca="1">User_Model_Calcs!A1805-Sat_Data!$B$5</f>
        <v>-0.27601517020997335</v>
      </c>
      <c r="J1805">
        <f ca="1">(Earth_Data!$B$1/SQRT(1-Earth_Data!$B$2^2*SIN(RADIANS(User_Model_Calcs!B1805))^2))*COS(RADIANS(User_Model_Calcs!B1805))</f>
        <v>5793.3083636377914</v>
      </c>
      <c r="K1805">
        <f ca="1">((Earth_Data!$B$1*(1-Earth_Data!$B$2^2))/SQRT(1-Earth_Data!$B$2^2*SIN(RADIANS(User_Model_Calcs!B1805))^2))*SIN(RADIANS(User_Model_Calcs!B1805))</f>
        <v>-2659.0590184269463</v>
      </c>
      <c r="L1805">
        <f t="shared" ca="1" si="280"/>
        <v>-24.654555013192368</v>
      </c>
      <c r="M1805">
        <f t="shared" ca="1" si="281"/>
        <v>6374.4032394941296</v>
      </c>
      <c r="N1805">
        <f ca="1">SQRT(User_Model_Calcs!M1805^2+Sat_Data!$B$3^2-2*User_Model_Calcs!M1805*Sat_Data!$B$3*COS(RADIANS(L1805))*COS(RADIANS(I1805)))</f>
        <v>36467.981265285955</v>
      </c>
      <c r="O1805">
        <f ca="1">DEGREES(ACOS(((Earth_Data!$B$1+Sat_Data!$B$2)/User_Model_Calcs!N1805)*SQRT(1-COS(RADIANS(User_Model_Calcs!I1805))^2*COS(RADIANS(User_Model_Calcs!B1805))^2)))</f>
        <v>60.986901995908447</v>
      </c>
      <c r="P1805">
        <f t="shared" ca="1" si="278"/>
        <v>0.65799418197933857</v>
      </c>
    </row>
    <row r="1806" spans="1:16" x14ac:dyDescent="0.25">
      <c r="A1806">
        <f t="shared" ca="1" si="282"/>
        <v>106.98139005470169</v>
      </c>
      <c r="B1806">
        <f t="shared" ca="1" si="283"/>
        <v>-25.299612524555755</v>
      </c>
      <c r="C1806" s="6">
        <v>20135.9375</v>
      </c>
      <c r="D1806">
        <f t="shared" ca="1" si="272"/>
        <v>1.2</v>
      </c>
      <c r="E1806" s="1">
        <v>0.65</v>
      </c>
      <c r="F1806">
        <v>19.899999999999999</v>
      </c>
      <c r="G1806">
        <f t="shared" ca="1" si="279"/>
        <v>46.089820015575185</v>
      </c>
      <c r="H1806">
        <f t="shared" ca="1" si="273"/>
        <v>19.846469817148876</v>
      </c>
      <c r="I1806">
        <f ca="1">User_Model_Calcs!A1806-Sat_Data!$B$5</f>
        <v>-3.0186099452983086</v>
      </c>
      <c r="J1806">
        <f ca="1">(Earth_Data!$B$1/SQRT(1-Earth_Data!$B$2^2*SIN(RADIANS(User_Model_Calcs!B1806))^2))*COS(RADIANS(User_Model_Calcs!B1806))</f>
        <v>5769.9117773893486</v>
      </c>
      <c r="K1806">
        <f ca="1">((Earth_Data!$B$1*(1-Earth_Data!$B$2^2))/SQRT(1-Earth_Data!$B$2^2*SIN(RADIANS(User_Model_Calcs!B1806))^2))*SIN(RADIANS(User_Model_Calcs!B1806))</f>
        <v>-2709.1186035781839</v>
      </c>
      <c r="L1806">
        <f t="shared" ca="1" si="280"/>
        <v>-25.151235426488054</v>
      </c>
      <c r="M1806">
        <f t="shared" ca="1" si="281"/>
        <v>6374.2611749997914</v>
      </c>
      <c r="N1806">
        <f ca="1">SQRT(User_Model_Calcs!M1806^2+Sat_Data!$B$3^2-2*User_Model_Calcs!M1806*Sat_Data!$B$3*COS(RADIANS(L1806))*COS(RADIANS(I1806)))</f>
        <v>36504.168133149862</v>
      </c>
      <c r="O1806">
        <f ca="1">DEGREES(ACOS(((Earth_Data!$B$1+Sat_Data!$B$2)/User_Model_Calcs!N1806)*SQRT(1-COS(RADIANS(User_Model_Calcs!I1806))^2*COS(RADIANS(User_Model_Calcs!B1806))^2)))</f>
        <v>60.220307232431402</v>
      </c>
      <c r="P1806">
        <f t="shared" ca="1" si="278"/>
        <v>7.0345080687054908</v>
      </c>
    </row>
    <row r="1807" spans="1:16" x14ac:dyDescent="0.25">
      <c r="A1807">
        <f t="shared" ca="1" si="282"/>
        <v>107.39110472553325</v>
      </c>
      <c r="B1807">
        <f t="shared" ca="1" si="283"/>
        <v>-24.844050597719242</v>
      </c>
      <c r="C1807" s="6">
        <v>20135.9375</v>
      </c>
      <c r="D1807">
        <f t="shared" ca="1" si="272"/>
        <v>0.75</v>
      </c>
      <c r="E1807" s="1">
        <v>0.65</v>
      </c>
      <c r="F1807">
        <v>19.899999999999999</v>
      </c>
      <c r="G1807">
        <f t="shared" ca="1" si="279"/>
        <v>42.007420362456692</v>
      </c>
      <c r="H1807">
        <f t="shared" ca="1" si="273"/>
        <v>23.908628933607496</v>
      </c>
      <c r="I1807">
        <f ca="1">User_Model_Calcs!A1807-Sat_Data!$B$5</f>
        <v>-2.6088952744667466</v>
      </c>
      <c r="J1807">
        <f ca="1">(Earth_Data!$B$1/SQRT(1-Earth_Data!$B$2^2*SIN(RADIANS(User_Model_Calcs!B1807))^2))*COS(RADIANS(User_Model_Calcs!B1807))</f>
        <v>5791.2962301139096</v>
      </c>
      <c r="K1807">
        <f ca="1">((Earth_Data!$B$1*(1-Earth_Data!$B$2^2))/SQRT(1-Earth_Data!$B$2^2*SIN(RADIANS(User_Model_Calcs!B1807))^2))*SIN(RADIANS(User_Model_Calcs!B1807))</f>
        <v>-2663.4092038567646</v>
      </c>
      <c r="L1807">
        <f t="shared" ca="1" si="280"/>
        <v>-24.697636335525871</v>
      </c>
      <c r="M1807">
        <f t="shared" ca="1" si="281"/>
        <v>6374.3909993128364</v>
      </c>
      <c r="N1807">
        <f ca="1">SQRT(User_Model_Calcs!M1807^2+Sat_Data!$B$3^2-2*User_Model_Calcs!M1807*Sat_Data!$B$3*COS(RADIANS(L1807))*COS(RADIANS(I1807)))</f>
        <v>36477.166840304686</v>
      </c>
      <c r="O1807">
        <f ca="1">DEGREES(ACOS(((Earth_Data!$B$1+Sat_Data!$B$2)/User_Model_Calcs!N1807)*SQRT(1-COS(RADIANS(User_Model_Calcs!I1807))^2*COS(RADIANS(User_Model_Calcs!B1807))^2)))</f>
        <v>60.791137787213188</v>
      </c>
      <c r="P1807">
        <f t="shared" ca="1" si="278"/>
        <v>6.1895441295423472</v>
      </c>
    </row>
    <row r="1808" spans="1:16" x14ac:dyDescent="0.25">
      <c r="A1808">
        <f t="shared" ca="1" si="282"/>
        <v>107.5234785213944</v>
      </c>
      <c r="B1808">
        <f t="shared" ca="1" si="283"/>
        <v>-24.4773000790426</v>
      </c>
      <c r="C1808" s="6">
        <v>20135.9375</v>
      </c>
      <c r="D1808">
        <f t="shared" ca="1" si="272"/>
        <v>1.2</v>
      </c>
      <c r="E1808" s="1">
        <v>0.65</v>
      </c>
      <c r="F1808">
        <v>19.899999999999999</v>
      </c>
      <c r="G1808">
        <f t="shared" ca="1" si="279"/>
        <v>46.089820015575185</v>
      </c>
      <c r="H1808">
        <f t="shared" ca="1" si="273"/>
        <v>14.052120293108983</v>
      </c>
      <c r="I1808">
        <f ca="1">User_Model_Calcs!A1808-Sat_Data!$B$5</f>
        <v>-2.4765214786056049</v>
      </c>
      <c r="J1808">
        <f ca="1">(Earth_Data!$B$1/SQRT(1-Earth_Data!$B$2^2*SIN(RADIANS(User_Model_Calcs!B1808))^2))*COS(RADIANS(User_Model_Calcs!B1808))</f>
        <v>5808.2463765752063</v>
      </c>
      <c r="K1808">
        <f ca="1">((Earth_Data!$B$1*(1-Earth_Data!$B$2^2))/SQRT(1-Earth_Data!$B$2^2*SIN(RADIANS(User_Model_Calcs!B1808))^2))*SIN(RADIANS(User_Model_Calcs!B1808))</f>
        <v>-2626.4902199744538</v>
      </c>
      <c r="L1808">
        <f t="shared" ca="1" si="280"/>
        <v>-24.332492749064542</v>
      </c>
      <c r="M1808">
        <f t="shared" ca="1" si="281"/>
        <v>6374.494242418019</v>
      </c>
      <c r="N1808">
        <f ca="1">SQRT(User_Model_Calcs!M1808^2+Sat_Data!$B$3^2-2*User_Model_Calcs!M1808*Sat_Data!$B$3*COS(RADIANS(L1808))*COS(RADIANS(I1808)))</f>
        <v>36456.918669119827</v>
      </c>
      <c r="O1808">
        <f ca="1">DEGREES(ACOS(((Earth_Data!$B$1+Sat_Data!$B$2)/User_Model_Calcs!N1808)*SQRT(1-COS(RADIANS(User_Model_Calcs!I1808))^2*COS(RADIANS(User_Model_Calcs!B1808))^2)))</f>
        <v>61.226461385774932</v>
      </c>
      <c r="P1808">
        <f t="shared" ca="1" si="278"/>
        <v>5.9592754604845402</v>
      </c>
    </row>
    <row r="1809" spans="1:16" x14ac:dyDescent="0.25">
      <c r="A1809">
        <f t="shared" ca="1" si="282"/>
        <v>106.62218845441329</v>
      </c>
      <c r="B1809">
        <f t="shared" ca="1" si="283"/>
        <v>-24.827451930946332</v>
      </c>
      <c r="C1809" s="6">
        <v>20135.9375</v>
      </c>
      <c r="D1809">
        <f t="shared" ca="1" si="272"/>
        <v>3</v>
      </c>
      <c r="E1809" s="1">
        <v>0.65</v>
      </c>
      <c r="F1809">
        <v>19.899999999999999</v>
      </c>
      <c r="G1809">
        <f t="shared" ca="1" si="279"/>
        <v>54.048620189015942</v>
      </c>
      <c r="H1809">
        <f t="shared" ca="1" si="273"/>
        <v>23.672848553077522</v>
      </c>
      <c r="I1809">
        <f ca="1">User_Model_Calcs!A1809-Sat_Data!$B$5</f>
        <v>-3.3778115455867095</v>
      </c>
      <c r="J1809">
        <f ca="1">(Earth_Data!$B$1/SQRT(1-Earth_Data!$B$2^2*SIN(RADIANS(User_Model_Calcs!B1809))^2))*COS(RADIANS(User_Model_Calcs!B1809))</f>
        <v>5792.0684938169616</v>
      </c>
      <c r="K1809">
        <f ca="1">((Earth_Data!$B$1*(1-Earth_Data!$B$2^2))/SQRT(1-Earth_Data!$B$2^2*SIN(RADIANS(User_Model_Calcs!B1809))^2))*SIN(RADIANS(User_Model_Calcs!B1809))</f>
        <v>-2661.7406072391591</v>
      </c>
      <c r="L1809">
        <f t="shared" ca="1" si="280"/>
        <v>-24.681109883398861</v>
      </c>
      <c r="M1809">
        <f t="shared" ca="1" si="281"/>
        <v>6374.3956966361111</v>
      </c>
      <c r="N1809">
        <f ca="1">SQRT(User_Model_Calcs!M1809^2+Sat_Data!$B$3^2-2*User_Model_Calcs!M1809*Sat_Data!$B$3*COS(RADIANS(L1809))*COS(RADIANS(I1809)))</f>
        <v>36480.96760362346</v>
      </c>
      <c r="O1809">
        <f ca="1">DEGREES(ACOS(((Earth_Data!$B$1+Sat_Data!$B$2)/User_Model_Calcs!N1809)*SQRT(1-COS(RADIANS(User_Model_Calcs!I1809))^2*COS(RADIANS(User_Model_Calcs!B1809))^2)))</f>
        <v>60.710765075835553</v>
      </c>
      <c r="P1809">
        <f t="shared" ca="1" si="278"/>
        <v>8.0014801730802443</v>
      </c>
    </row>
    <row r="1810" spans="1:16" x14ac:dyDescent="0.25">
      <c r="A1810">
        <f t="shared" ca="1" si="282"/>
        <v>109.83491974653198</v>
      </c>
      <c r="B1810">
        <f t="shared" ca="1" si="283"/>
        <v>-23.298995683866444</v>
      </c>
      <c r="C1810" s="6">
        <v>20135.9375</v>
      </c>
      <c r="D1810">
        <f t="shared" ca="1" si="272"/>
        <v>3</v>
      </c>
      <c r="E1810" s="1">
        <v>0.65</v>
      </c>
      <c r="F1810">
        <v>19.899999999999999</v>
      </c>
      <c r="G1810">
        <f t="shared" ca="1" si="279"/>
        <v>54.048620189015942</v>
      </c>
      <c r="H1810">
        <f t="shared" ca="1" si="273"/>
        <v>20.23805193925789</v>
      </c>
      <c r="I1810">
        <f ca="1">User_Model_Calcs!A1810-Sat_Data!$B$5</f>
        <v>-0.16508025346801958</v>
      </c>
      <c r="J1810">
        <f ca="1">(Earth_Data!$B$1/SQRT(1-Earth_Data!$B$2^2*SIN(RADIANS(User_Model_Calcs!B1810))^2))*COS(RADIANS(User_Model_Calcs!B1810))</f>
        <v>5861.0938277274536</v>
      </c>
      <c r="K1810">
        <f ca="1">((Earth_Data!$B$1*(1-Earth_Data!$B$2^2))/SQRT(1-Earth_Data!$B$2^2*SIN(RADIANS(User_Model_Calcs!B1810))^2))*SIN(RADIANS(User_Model_Calcs!B1810))</f>
        <v>-2507.1666200633358</v>
      </c>
      <c r="L1810">
        <f t="shared" ca="1" si="280"/>
        <v>-23.159509348218712</v>
      </c>
      <c r="M1810">
        <f t="shared" ca="1" si="281"/>
        <v>6374.8180615751435</v>
      </c>
      <c r="N1810">
        <f ca="1">SQRT(User_Model_Calcs!M1810^2+Sat_Data!$B$3^2-2*User_Model_Calcs!M1810*Sat_Data!$B$3*COS(RADIANS(L1810))*COS(RADIANS(I1810)))</f>
        <v>36389.546539132767</v>
      </c>
      <c r="O1810">
        <f ca="1">DEGREES(ACOS(((Earth_Data!$B$1+Sat_Data!$B$2)/User_Model_Calcs!N1810)*SQRT(1-COS(RADIANS(User_Model_Calcs!I1810))^2*COS(RADIANS(User_Model_Calcs!B1810))^2)))</f>
        <v>62.722179669773716</v>
      </c>
      <c r="P1810">
        <f t="shared" ca="1" si="278"/>
        <v>0.41735908646935349</v>
      </c>
    </row>
    <row r="1811" spans="1:16" x14ac:dyDescent="0.25">
      <c r="A1811">
        <f t="shared" ca="1" si="282"/>
        <v>108.24595137584237</v>
      </c>
      <c r="B1811">
        <f t="shared" ca="1" si="283"/>
        <v>-20.783983330852365</v>
      </c>
      <c r="C1811" s="6">
        <v>20135.9375</v>
      </c>
      <c r="D1811">
        <f t="shared" ca="1" si="272"/>
        <v>1.2</v>
      </c>
      <c r="E1811" s="1">
        <v>0.65</v>
      </c>
      <c r="F1811">
        <v>19.899999999999999</v>
      </c>
      <c r="G1811">
        <f t="shared" ca="1" si="279"/>
        <v>46.089820015575185</v>
      </c>
      <c r="H1811">
        <f t="shared" ca="1" si="273"/>
        <v>22.08687538755413</v>
      </c>
      <c r="I1811">
        <f ca="1">User_Model_Calcs!A1811-Sat_Data!$B$5</f>
        <v>-1.7540486241576332</v>
      </c>
      <c r="J1811">
        <f ca="1">(Earth_Data!$B$1/SQRT(1-Earth_Data!$B$2^2*SIN(RADIANS(User_Model_Calcs!B1811))^2))*COS(RADIANS(User_Model_Calcs!B1811))</f>
        <v>5965.5968082150321</v>
      </c>
      <c r="K1811">
        <f ca="1">((Earth_Data!$B$1*(1-Earth_Data!$B$2^2))/SQRT(1-Earth_Data!$B$2^2*SIN(RADIANS(User_Model_Calcs!B1811))^2))*SIN(RADIANS(User_Model_Calcs!B1811))</f>
        <v>-2249.0517893902588</v>
      </c>
      <c r="L1811">
        <f t="shared" ca="1" si="280"/>
        <v>-20.656626192823385</v>
      </c>
      <c r="M1811">
        <f t="shared" ca="1" si="281"/>
        <v>6375.4669812920292</v>
      </c>
      <c r="N1811">
        <f ca="1">SQRT(User_Model_Calcs!M1811^2+Sat_Data!$B$3^2-2*User_Model_Calcs!M1811*Sat_Data!$B$3*COS(RADIANS(L1811))*COS(RADIANS(I1811)))</f>
        <v>36271.59337216735</v>
      </c>
      <c r="O1811">
        <f ca="1">DEGREES(ACOS(((Earth_Data!$B$1+Sat_Data!$B$2)/User_Model_Calcs!N1811)*SQRT(1-COS(RADIANS(User_Model_Calcs!I1811))^2*COS(RADIANS(User_Model_Calcs!B1811))^2)))</f>
        <v>65.554232285523369</v>
      </c>
      <c r="P1811">
        <f t="shared" ca="1" si="278"/>
        <v>4.932455296081355</v>
      </c>
    </row>
    <row r="1812" spans="1:16" x14ac:dyDescent="0.25">
      <c r="A1812">
        <f t="shared" ca="1" si="282"/>
        <v>109.56861102129875</v>
      </c>
      <c r="B1812">
        <f t="shared" ca="1" si="283"/>
        <v>-24.997329631353274</v>
      </c>
      <c r="C1812" s="6">
        <v>20135.9375</v>
      </c>
      <c r="D1812">
        <f t="shared" ca="1" si="272"/>
        <v>1.2</v>
      </c>
      <c r="E1812" s="1">
        <v>0.65</v>
      </c>
      <c r="F1812">
        <v>19.899999999999999</v>
      </c>
      <c r="G1812">
        <f t="shared" ca="1" si="279"/>
        <v>46.089820015575185</v>
      </c>
      <c r="H1812">
        <f t="shared" ca="1" si="273"/>
        <v>20.540016889681276</v>
      </c>
      <c r="I1812">
        <f ca="1">User_Model_Calcs!A1812-Sat_Data!$B$5</f>
        <v>-0.43138897870124993</v>
      </c>
      <c r="J1812">
        <f ca="1">(Earth_Data!$B$1/SQRT(1-Earth_Data!$B$2^2*SIN(RADIANS(User_Model_Calcs!B1812))^2))*COS(RADIANS(User_Model_Calcs!B1812))</f>
        <v>5784.1419098873957</v>
      </c>
      <c r="K1812">
        <f ca="1">((Earth_Data!$B$1*(1-Earth_Data!$B$2^2))/SQRT(1-Earth_Data!$B$2^2*SIN(RADIANS(User_Model_Calcs!B1812))^2))*SIN(RADIANS(User_Model_Calcs!B1812))</f>
        <v>-2678.8073048347105</v>
      </c>
      <c r="L1812">
        <f t="shared" ca="1" si="280"/>
        <v>-24.85025081959521</v>
      </c>
      <c r="M1812">
        <f t="shared" ca="1" si="281"/>
        <v>6374.3475125028772</v>
      </c>
      <c r="N1812">
        <f ca="1">SQRT(User_Model_Calcs!M1812^2+Sat_Data!$B$3^2-2*User_Model_Calcs!M1812*Sat_Data!$B$3*COS(RADIANS(L1812))*COS(RADIANS(I1812)))</f>
        <v>36478.680004380483</v>
      </c>
      <c r="O1812">
        <f ca="1">DEGREES(ACOS(((Earth_Data!$B$1+Sat_Data!$B$2)/User_Model_Calcs!N1812)*SQRT(1-COS(RADIANS(User_Model_Calcs!I1812))^2*COS(RADIANS(User_Model_Calcs!B1812))^2)))</f>
        <v>60.757885401234638</v>
      </c>
      <c r="P1812">
        <f t="shared" ca="1" si="278"/>
        <v>1.0207665979653451</v>
      </c>
    </row>
    <row r="1813" spans="1:16" x14ac:dyDescent="0.25">
      <c r="A1813">
        <f t="shared" ca="1" si="282"/>
        <v>109.87246793348508</v>
      </c>
      <c r="B1813">
        <f t="shared" ca="1" si="283"/>
        <v>-22.128262865588297</v>
      </c>
      <c r="C1813" s="6">
        <v>20135.9375</v>
      </c>
      <c r="D1813">
        <f t="shared" ca="1" si="272"/>
        <v>0.75</v>
      </c>
      <c r="E1813" s="1">
        <v>0.65</v>
      </c>
      <c r="F1813">
        <v>19.899999999999999</v>
      </c>
      <c r="G1813">
        <f t="shared" ca="1" si="279"/>
        <v>42.007420362456692</v>
      </c>
      <c r="H1813">
        <f t="shared" ca="1" si="273"/>
        <v>21.620388333952583</v>
      </c>
      <c r="I1813">
        <f ca="1">User_Model_Calcs!A1813-Sat_Data!$B$5</f>
        <v>-0.12753206651491666</v>
      </c>
      <c r="J1813">
        <f ca="1">(Earth_Data!$B$1/SQRT(1-Earth_Data!$B$2^2*SIN(RADIANS(User_Model_Calcs!B1813))^2))*COS(RADIANS(User_Model_Calcs!B1813))</f>
        <v>5911.1530210556939</v>
      </c>
      <c r="K1813">
        <f ca="1">((Earth_Data!$B$1*(1-Earth_Data!$B$2^2))/SQRT(1-Earth_Data!$B$2^2*SIN(RADIANS(User_Model_Calcs!B1813))^2))*SIN(RADIANS(User_Model_Calcs!B1813))</f>
        <v>-2387.576264220233</v>
      </c>
      <c r="L1813">
        <f t="shared" ca="1" si="280"/>
        <v>-21.994295407915217</v>
      </c>
      <c r="M1813">
        <f t="shared" ca="1" si="281"/>
        <v>6375.1274854549938</v>
      </c>
      <c r="N1813">
        <f ca="1">SQRT(User_Model_Calcs!M1813^2+Sat_Data!$B$3^2-2*User_Model_Calcs!M1813*Sat_Data!$B$3*COS(RADIANS(L1813))*COS(RADIANS(I1813)))</f>
        <v>36331.540294179627</v>
      </c>
      <c r="O1813">
        <f ca="1">DEGREES(ACOS(((Earth_Data!$B$1+Sat_Data!$B$2)/User_Model_Calcs!N1813)*SQRT(1-COS(RADIANS(User_Model_Calcs!I1813))^2*COS(RADIANS(User_Model_Calcs!B1813))^2)))</f>
        <v>64.077211969403123</v>
      </c>
      <c r="P1813">
        <f t="shared" ca="1" si="278"/>
        <v>0.33856421294079936</v>
      </c>
    </row>
    <row r="1814" spans="1:16" x14ac:dyDescent="0.25">
      <c r="A1814">
        <f t="shared" ca="1" si="282"/>
        <v>109.93465941259041</v>
      </c>
      <c r="B1814">
        <f t="shared" ca="1" si="283"/>
        <v>-23.409921247593395</v>
      </c>
      <c r="C1814" s="6">
        <v>20135.9375</v>
      </c>
      <c r="D1814">
        <f t="shared" ca="1" si="272"/>
        <v>0.75</v>
      </c>
      <c r="E1814" s="1">
        <v>0.65</v>
      </c>
      <c r="F1814">
        <v>19.899999999999999</v>
      </c>
      <c r="G1814">
        <f t="shared" ca="1" si="279"/>
        <v>42.007420362456692</v>
      </c>
      <c r="H1814">
        <f t="shared" ca="1" si="273"/>
        <v>19.124241362398628</v>
      </c>
      <c r="I1814">
        <f ca="1">User_Model_Calcs!A1814-Sat_Data!$B$5</f>
        <v>-6.5340587409593809E-2</v>
      </c>
      <c r="J1814">
        <f ca="1">(Earth_Data!$B$1/SQRT(1-Earth_Data!$B$2^2*SIN(RADIANS(User_Model_Calcs!B1814))^2))*COS(RADIANS(User_Model_Calcs!B1814))</f>
        <v>5856.2238698360898</v>
      </c>
      <c r="K1814">
        <f ca="1">((Earth_Data!$B$1*(1-Earth_Data!$B$2^2))/SQRT(1-Earth_Data!$B$2^2*SIN(RADIANS(User_Model_Calcs!B1814))^2))*SIN(RADIANS(User_Model_Calcs!B1814))</f>
        <v>-2518.4450156061293</v>
      </c>
      <c r="L1814">
        <f t="shared" ca="1" si="280"/>
        <v>-23.269923859864441</v>
      </c>
      <c r="M1814">
        <f t="shared" ca="1" si="281"/>
        <v>6374.7880992445034</v>
      </c>
      <c r="N1814">
        <f ca="1">SQRT(User_Model_Calcs!M1814^2+Sat_Data!$B$3^2-2*User_Model_Calcs!M1814*Sat_Data!$B$3*COS(RADIANS(L1814))*COS(RADIANS(I1814)))</f>
        <v>36395.15984498812</v>
      </c>
      <c r="O1814">
        <f ca="1">DEGREES(ACOS(((Earth_Data!$B$1+Sat_Data!$B$2)/User_Model_Calcs!N1814)*SQRT(1-COS(RADIANS(User_Model_Calcs!I1814))^2*COS(RADIANS(User_Model_Calcs!B1814))^2)))</f>
        <v>62.594479916670835</v>
      </c>
      <c r="P1814">
        <f t="shared" ca="1" si="278"/>
        <v>0.1644583883848981</v>
      </c>
    </row>
    <row r="1815" spans="1:16" x14ac:dyDescent="0.25">
      <c r="A1815">
        <f t="shared" ca="1" si="282"/>
        <v>105.47421834875942</v>
      </c>
      <c r="B1815">
        <f t="shared" ca="1" si="283"/>
        <v>-23.322042728476269</v>
      </c>
      <c r="C1815" s="6">
        <v>20135.9375</v>
      </c>
      <c r="D1815">
        <f t="shared" ca="1" si="272"/>
        <v>3</v>
      </c>
      <c r="E1815" s="1">
        <v>0.65</v>
      </c>
      <c r="F1815">
        <v>19.899999999999999</v>
      </c>
      <c r="G1815">
        <f t="shared" ca="1" si="279"/>
        <v>54.048620189015942</v>
      </c>
      <c r="H1815">
        <f t="shared" ca="1" si="273"/>
        <v>21.755095398512289</v>
      </c>
      <c r="I1815">
        <f ca="1">User_Model_Calcs!A1815-Sat_Data!$B$5</f>
        <v>-4.5257816512405782</v>
      </c>
      <c r="J1815">
        <f ca="1">(Earth_Data!$B$1/SQRT(1-Earth_Data!$B$2^2*SIN(RADIANS(User_Model_Calcs!B1815))^2))*COS(RADIANS(User_Model_Calcs!B1815))</f>
        <v>5860.083797680576</v>
      </c>
      <c r="K1815">
        <f ca="1">((Earth_Data!$B$1*(1-Earth_Data!$B$2^2))/SQRT(1-Earth_Data!$B$2^2*SIN(RADIANS(User_Model_Calcs!B1815))^2))*SIN(RADIANS(User_Model_Calcs!B1815))</f>
        <v>-2509.5106988701828</v>
      </c>
      <c r="L1815">
        <f t="shared" ca="1" si="280"/>
        <v>-23.182450040174345</v>
      </c>
      <c r="M1815">
        <f t="shared" ca="1" si="281"/>
        <v>6374.8118453474626</v>
      </c>
      <c r="N1815">
        <f ca="1">SQRT(User_Model_Calcs!M1815^2+Sat_Data!$B$3^2-2*User_Model_Calcs!M1815*Sat_Data!$B$3*COS(RADIANS(L1815))*COS(RADIANS(I1815)))</f>
        <v>36411.852475332576</v>
      </c>
      <c r="O1815">
        <f ca="1">DEGREES(ACOS(((Earth_Data!$B$1+Sat_Data!$B$2)/User_Model_Calcs!N1815)*SQRT(1-COS(RADIANS(User_Model_Calcs!I1815))^2*COS(RADIANS(User_Model_Calcs!B1815))^2)))</f>
        <v>62.221300546707681</v>
      </c>
      <c r="P1815">
        <f t="shared" ca="1" si="278"/>
        <v>11.30641474383269</v>
      </c>
    </row>
    <row r="1816" spans="1:16" x14ac:dyDescent="0.25">
      <c r="A1816">
        <f t="shared" ca="1" si="282"/>
        <v>110.14671796217927</v>
      </c>
      <c r="B1816">
        <f t="shared" ca="1" si="283"/>
        <v>-21.450984697768025</v>
      </c>
      <c r="C1816" s="6">
        <v>20135.9375</v>
      </c>
      <c r="D1816">
        <f t="shared" ca="1" si="272"/>
        <v>1.2</v>
      </c>
      <c r="E1816" s="1">
        <v>0.65</v>
      </c>
      <c r="F1816">
        <v>19.899999999999999</v>
      </c>
      <c r="G1816">
        <f t="shared" ca="1" si="279"/>
        <v>46.089820015575185</v>
      </c>
      <c r="H1816">
        <f t="shared" ca="1" si="273"/>
        <v>17.416730684174656</v>
      </c>
      <c r="I1816">
        <f ca="1">User_Model_Calcs!A1816-Sat_Data!$B$5</f>
        <v>0.14671796217926669</v>
      </c>
      <c r="J1816">
        <f ca="1">(Earth_Data!$B$1/SQRT(1-Earth_Data!$B$2^2*SIN(RADIANS(User_Model_Calcs!B1816))^2))*COS(RADIANS(User_Model_Calcs!B1816))</f>
        <v>5938.9903592137116</v>
      </c>
      <c r="K1816">
        <f ca="1">((Earth_Data!$B$1*(1-Earth_Data!$B$2^2))/SQRT(1-Earth_Data!$B$2^2*SIN(RADIANS(User_Model_Calcs!B1816))^2))*SIN(RADIANS(User_Model_Calcs!B1816))</f>
        <v>-2317.941399376874</v>
      </c>
      <c r="L1816">
        <f t="shared" ca="1" si="280"/>
        <v>-21.320311965502366</v>
      </c>
      <c r="M1816">
        <f t="shared" ca="1" si="281"/>
        <v>6375.3006844994088</v>
      </c>
      <c r="N1816">
        <f ca="1">SQRT(User_Model_Calcs!M1816^2+Sat_Data!$B$3^2-2*User_Model_Calcs!M1816*Sat_Data!$B$3*COS(RADIANS(L1816))*COS(RADIANS(I1816)))</f>
        <v>36299.255651357555</v>
      </c>
      <c r="O1816">
        <f ca="1">DEGREES(ACOS(((Earth_Data!$B$1+Sat_Data!$B$2)/User_Model_Calcs!N1816)*SQRT(1-COS(RADIANS(User_Model_Calcs!I1816))^2*COS(RADIANS(User_Model_Calcs!B1816))^2)))</f>
        <v>64.861914382796371</v>
      </c>
      <c r="P1816">
        <f t="shared" ca="1" si="278"/>
        <v>0.40118628042455562</v>
      </c>
    </row>
    <row r="1817" spans="1:16" x14ac:dyDescent="0.25">
      <c r="A1817">
        <f t="shared" ca="1" si="282"/>
        <v>107.46413751934351</v>
      </c>
      <c r="B1817">
        <f t="shared" ca="1" si="283"/>
        <v>-22.780368728507423</v>
      </c>
      <c r="C1817" s="6">
        <v>20135.9375</v>
      </c>
      <c r="D1817">
        <f t="shared" ca="1" si="272"/>
        <v>0.75</v>
      </c>
      <c r="E1817" s="1">
        <v>0.65</v>
      </c>
      <c r="F1817">
        <v>19.899999999999999</v>
      </c>
      <c r="G1817">
        <f t="shared" ca="1" si="279"/>
        <v>42.007420362456692</v>
      </c>
      <c r="H1817">
        <f t="shared" ca="1" si="273"/>
        <v>15.801000224901911</v>
      </c>
      <c r="I1817">
        <f ca="1">User_Model_Calcs!A1817-Sat_Data!$B$5</f>
        <v>-2.5358624806564904</v>
      </c>
      <c r="J1817">
        <f ca="1">(Earth_Data!$B$1/SQRT(1-Earth_Data!$B$2^2*SIN(RADIANS(User_Model_Calcs!B1817))^2))*COS(RADIANS(User_Model_Calcs!B1817))</f>
        <v>5883.5720617611851</v>
      </c>
      <c r="K1817">
        <f ca="1">((Earth_Data!$B$1*(1-Earth_Data!$B$2^2))/SQRT(1-Earth_Data!$B$2^2*SIN(RADIANS(User_Model_Calcs!B1817))^2))*SIN(RADIANS(User_Model_Calcs!B1817))</f>
        <v>-2454.3130320234422</v>
      </c>
      <c r="L1817">
        <f t="shared" ca="1" si="280"/>
        <v>-22.643299220358379</v>
      </c>
      <c r="M1817">
        <f t="shared" ca="1" si="281"/>
        <v>6374.9566794682505</v>
      </c>
      <c r="N1817">
        <f ca="1">SQRT(User_Model_Calcs!M1817^2+Sat_Data!$B$3^2-2*User_Model_Calcs!M1817*Sat_Data!$B$3*COS(RADIANS(L1817))*COS(RADIANS(I1817)))</f>
        <v>36370.168157347136</v>
      </c>
      <c r="O1817">
        <f ca="1">DEGREES(ACOS(((Earth_Data!$B$1+Sat_Data!$B$2)/User_Model_Calcs!N1817)*SQRT(1-COS(RADIANS(User_Model_Calcs!I1817))^2*COS(RADIANS(User_Model_Calcs!B1817))^2)))</f>
        <v>63.168567644709512</v>
      </c>
      <c r="P1817">
        <f t="shared" ca="1" si="278"/>
        <v>6.5251589564967238</v>
      </c>
    </row>
    <row r="1818" spans="1:16" x14ac:dyDescent="0.25">
      <c r="A1818">
        <f t="shared" ca="1" si="282"/>
        <v>108.45787204803715</v>
      </c>
      <c r="B1818">
        <f t="shared" ca="1" si="283"/>
        <v>-25.450147115095909</v>
      </c>
      <c r="C1818" s="6">
        <v>20135.9375</v>
      </c>
      <c r="D1818">
        <f t="shared" ca="1" si="272"/>
        <v>3</v>
      </c>
      <c r="E1818" s="1">
        <v>0.65</v>
      </c>
      <c r="F1818">
        <v>19.899999999999999</v>
      </c>
      <c r="G1818">
        <f t="shared" ca="1" si="279"/>
        <v>54.048620189015942</v>
      </c>
      <c r="H1818">
        <f t="shared" ca="1" si="273"/>
        <v>20.528699550688572</v>
      </c>
      <c r="I1818">
        <f ca="1">User_Model_Calcs!A1818-Sat_Data!$B$5</f>
        <v>-1.5421279519628541</v>
      </c>
      <c r="J1818">
        <f ca="1">(Earth_Data!$B$1/SQRT(1-Earth_Data!$B$2^2*SIN(RADIANS(User_Model_Calcs!B1818))^2))*COS(RADIANS(User_Model_Calcs!B1818))</f>
        <v>5762.7654613395352</v>
      </c>
      <c r="K1818">
        <f ca="1">((Earth_Data!$B$1*(1-Earth_Data!$B$2^2))/SQRT(1-Earth_Data!$B$2^2*SIN(RADIANS(User_Model_Calcs!B1818))^2))*SIN(RADIANS(User_Model_Calcs!B1818))</f>
        <v>-2724.1857551790686</v>
      </c>
      <c r="L1818">
        <f t="shared" ca="1" si="280"/>
        <v>-25.301129593722003</v>
      </c>
      <c r="M1818">
        <f t="shared" ca="1" si="281"/>
        <v>6374.2178964268569</v>
      </c>
      <c r="N1818">
        <f ca="1">SQRT(User_Model_Calcs!M1818^2+Sat_Data!$B$3^2-2*User_Model_Calcs!M1818*Sat_Data!$B$3*COS(RADIANS(L1818))*COS(RADIANS(I1818)))</f>
        <v>36505.578598875014</v>
      </c>
      <c r="O1818">
        <f ca="1">DEGREES(ACOS(((Earth_Data!$B$1+Sat_Data!$B$2)/User_Model_Calcs!N1818)*SQRT(1-COS(RADIANS(User_Model_Calcs!I1818))^2*COS(RADIANS(User_Model_Calcs!B1818))^2)))</f>
        <v>60.189807267166792</v>
      </c>
      <c r="P1818">
        <f t="shared" ca="1" si="278"/>
        <v>3.5848159133620796</v>
      </c>
    </row>
    <row r="1819" spans="1:16" x14ac:dyDescent="0.25">
      <c r="A1819">
        <f t="shared" ca="1" si="282"/>
        <v>108.10696929467402</v>
      </c>
      <c r="B1819">
        <f t="shared" ca="1" si="283"/>
        <v>-21.353844719846126</v>
      </c>
      <c r="C1819" s="6">
        <v>20135.9375</v>
      </c>
      <c r="D1819">
        <f t="shared" ca="1" si="272"/>
        <v>0.75</v>
      </c>
      <c r="E1819" s="1">
        <v>0.65</v>
      </c>
      <c r="F1819">
        <v>19.899999999999999</v>
      </c>
      <c r="G1819">
        <f t="shared" ca="1" si="279"/>
        <v>42.007420362456692</v>
      </c>
      <c r="H1819">
        <f t="shared" ca="1" si="273"/>
        <v>22.970254767022716</v>
      </c>
      <c r="I1819">
        <f ca="1">User_Model_Calcs!A1819-Sat_Data!$B$5</f>
        <v>-1.8930307053259838</v>
      </c>
      <c r="J1819">
        <f ca="1">(Earth_Data!$B$1/SQRT(1-Earth_Data!$B$2^2*SIN(RADIANS(User_Model_Calcs!B1819))^2))*COS(RADIANS(User_Model_Calcs!B1819))</f>
        <v>5942.915236939486</v>
      </c>
      <c r="K1819">
        <f ca="1">((Earth_Data!$B$1*(1-Earth_Data!$B$2^2))/SQRT(1-Earth_Data!$B$2^2*SIN(RADIANS(User_Model_Calcs!B1819))^2))*SIN(RADIANS(User_Model_Calcs!B1819))</f>
        <v>-2307.9275341949265</v>
      </c>
      <c r="L1819">
        <f t="shared" ca="1" si="280"/>
        <v>-21.223650528224795</v>
      </c>
      <c r="M1819">
        <f t="shared" ca="1" si="281"/>
        <v>6375.3251694750898</v>
      </c>
      <c r="N1819">
        <f ca="1">SQRT(User_Model_Calcs!M1819^2+Sat_Data!$B$3^2-2*User_Model_Calcs!M1819*Sat_Data!$B$3*COS(RADIANS(L1819))*COS(RADIANS(I1819)))</f>
        <v>36298.445736882895</v>
      </c>
      <c r="O1819">
        <f ca="1">DEGREES(ACOS(((Earth_Data!$B$1+Sat_Data!$B$2)/User_Model_Calcs!N1819)*SQRT(1-COS(RADIANS(User_Model_Calcs!I1819))^2*COS(RADIANS(User_Model_Calcs!B1819))^2)))</f>
        <v>64.882547567986236</v>
      </c>
      <c r="P1819">
        <f t="shared" ca="1" si="278"/>
        <v>5.1865046286163228</v>
      </c>
    </row>
    <row r="1820" spans="1:16" x14ac:dyDescent="0.25">
      <c r="A1820">
        <f t="shared" ca="1" si="282"/>
        <v>109.32223664370106</v>
      </c>
      <c r="B1820">
        <f t="shared" ca="1" si="283"/>
        <v>-21.479991745857696</v>
      </c>
      <c r="C1820" s="6">
        <v>20135.9375</v>
      </c>
      <c r="D1820">
        <f t="shared" ca="1" si="272"/>
        <v>3</v>
      </c>
      <c r="E1820" s="1">
        <v>0.65</v>
      </c>
      <c r="F1820">
        <v>19.899999999999999</v>
      </c>
      <c r="G1820">
        <f t="shared" ca="1" si="279"/>
        <v>54.048620189015942</v>
      </c>
      <c r="H1820">
        <f t="shared" ca="1" si="273"/>
        <v>14.980236576653668</v>
      </c>
      <c r="I1820">
        <f ca="1">User_Model_Calcs!A1820-Sat_Data!$B$5</f>
        <v>-0.67776335629893936</v>
      </c>
      <c r="J1820">
        <f ca="1">(Earth_Data!$B$1/SQRT(1-Earth_Data!$B$2^2*SIN(RADIANS(User_Model_Calcs!B1820))^2))*COS(RADIANS(User_Model_Calcs!B1820))</f>
        <v>5937.8150482284009</v>
      </c>
      <c r="K1820">
        <f ca="1">((Earth_Data!$B$1*(1-Earth_Data!$B$2^2))/SQRT(1-Earth_Data!$B$2^2*SIN(RADIANS(User_Model_Calcs!B1820))^2))*SIN(RADIANS(User_Model_Calcs!B1820))</f>
        <v>-2320.9303786445134</v>
      </c>
      <c r="L1820">
        <f t="shared" ca="1" si="280"/>
        <v>-21.349176405092024</v>
      </c>
      <c r="M1820">
        <f t="shared" ca="1" si="281"/>
        <v>6375.2933555627551</v>
      </c>
      <c r="N1820">
        <f ca="1">SQRT(User_Model_Calcs!M1820^2+Sat_Data!$B$3^2-2*User_Model_Calcs!M1820*Sat_Data!$B$3*COS(RADIANS(L1820))*COS(RADIANS(I1820)))</f>
        <v>36301.079463381451</v>
      </c>
      <c r="O1820">
        <f ca="1">DEGREES(ACOS(((Earth_Data!$B$1+Sat_Data!$B$2)/User_Model_Calcs!N1820)*SQRT(1-COS(RADIANS(User_Model_Calcs!I1820))^2*COS(RADIANS(User_Model_Calcs!B1820))^2)))</f>
        <v>64.817032987427012</v>
      </c>
      <c r="P1820">
        <f t="shared" ca="1" si="278"/>
        <v>1.8503636875665914</v>
      </c>
    </row>
    <row r="1821" spans="1:16" x14ac:dyDescent="0.25">
      <c r="A1821">
        <f t="shared" ca="1" si="282"/>
        <v>106.84555214486826</v>
      </c>
      <c r="B1821">
        <f t="shared" ca="1" si="283"/>
        <v>-24.732434507381246</v>
      </c>
      <c r="C1821" s="6">
        <v>20135.9375</v>
      </c>
      <c r="D1821">
        <f t="shared" ca="1" si="272"/>
        <v>3</v>
      </c>
      <c r="E1821" s="1">
        <v>0.65</v>
      </c>
      <c r="F1821">
        <v>19.899999999999999</v>
      </c>
      <c r="G1821">
        <f t="shared" ca="1" si="279"/>
        <v>54.048620189015942</v>
      </c>
      <c r="H1821">
        <f t="shared" ca="1" si="273"/>
        <v>14.317649524179426</v>
      </c>
      <c r="I1821">
        <f ca="1">User_Model_Calcs!A1821-Sat_Data!$B$5</f>
        <v>-3.1544478551317354</v>
      </c>
      <c r="J1821">
        <f ca="1">(Earth_Data!$B$1/SQRT(1-Earth_Data!$B$2^2*SIN(RADIANS(User_Model_Calcs!B1821))^2))*COS(RADIANS(User_Model_Calcs!B1821))</f>
        <v>5796.4799017134319</v>
      </c>
      <c r="K1821">
        <f ca="1">((Earth_Data!$B$1*(1-Earth_Data!$B$2^2))/SQRT(1-Earth_Data!$B$2^2*SIN(RADIANS(User_Model_Calcs!B1821))^2))*SIN(RADIANS(User_Model_Calcs!B1821))</f>
        <v>-2652.1846621120262</v>
      </c>
      <c r="L1821">
        <f t="shared" ca="1" si="280"/>
        <v>-24.586506784069684</v>
      </c>
      <c r="M1821">
        <f t="shared" ca="1" si="281"/>
        <v>6374.4225411334346</v>
      </c>
      <c r="N1821">
        <f ca="1">SQRT(User_Model_Calcs!M1821^2+Sat_Data!$B$3^2-2*User_Model_Calcs!M1821*Sat_Data!$B$3*COS(RADIANS(L1821))*COS(RADIANS(I1821)))</f>
        <v>36474.393910376151</v>
      </c>
      <c r="O1821">
        <f ca="1">DEGREES(ACOS(((Earth_Data!$B$1+Sat_Data!$B$2)/User_Model_Calcs!N1821)*SQRT(1-COS(RADIANS(User_Model_Calcs!I1821))^2*COS(RADIANS(User_Model_Calcs!B1821))^2)))</f>
        <v>60.850859667445562</v>
      </c>
      <c r="P1821">
        <f t="shared" ca="1" si="278"/>
        <v>7.5040722194366856</v>
      </c>
    </row>
    <row r="1822" spans="1:16" x14ac:dyDescent="0.25">
      <c r="A1822">
        <f t="shared" ca="1" si="282"/>
        <v>109.81877801482307</v>
      </c>
      <c r="B1822">
        <f t="shared" ca="1" si="283"/>
        <v>-22.715142183486357</v>
      </c>
      <c r="C1822" s="6">
        <v>20135.9375</v>
      </c>
      <c r="D1822">
        <f t="shared" ca="1" si="272"/>
        <v>1.2</v>
      </c>
      <c r="E1822" s="1">
        <v>0.65</v>
      </c>
      <c r="F1822">
        <v>19.899999999999999</v>
      </c>
      <c r="G1822">
        <f t="shared" ca="1" si="279"/>
        <v>46.089820015575185</v>
      </c>
      <c r="H1822">
        <f t="shared" ca="1" si="273"/>
        <v>21.495455237386661</v>
      </c>
      <c r="I1822">
        <f ca="1">User_Model_Calcs!A1822-Sat_Data!$B$5</f>
        <v>-0.18122198517693278</v>
      </c>
      <c r="J1822">
        <f ca="1">(Earth_Data!$B$1/SQRT(1-Earth_Data!$B$2^2*SIN(RADIANS(User_Model_Calcs!B1822))^2))*COS(RADIANS(User_Model_Calcs!B1822))</f>
        <v>5886.3651000914106</v>
      </c>
      <c r="K1822">
        <f ca="1">((Earth_Data!$B$1*(1-Earth_Data!$B$2^2))/SQRT(1-Earth_Data!$B$2^2*SIN(RADIANS(User_Model_Calcs!B1822))^2))*SIN(RADIANS(User_Model_Calcs!B1822))</f>
        <v>-2447.6516598890735</v>
      </c>
      <c r="L1822">
        <f t="shared" ca="1" si="280"/>
        <v>-22.578379808513965</v>
      </c>
      <c r="M1822">
        <f t="shared" ca="1" si="281"/>
        <v>6374.9739403178664</v>
      </c>
      <c r="N1822">
        <f ca="1">SQRT(User_Model_Calcs!M1822^2+Sat_Data!$B$3^2-2*User_Model_Calcs!M1822*Sat_Data!$B$3*COS(RADIANS(L1822))*COS(RADIANS(I1822)))</f>
        <v>36360.286485101278</v>
      </c>
      <c r="O1822">
        <f ca="1">DEGREES(ACOS(((Earth_Data!$B$1+Sat_Data!$B$2)/User_Model_Calcs!N1822)*SQRT(1-COS(RADIANS(User_Model_Calcs!I1822))^2*COS(RADIANS(User_Model_Calcs!B1822))^2)))</f>
        <v>63.397370860095883</v>
      </c>
      <c r="P1822">
        <f t="shared" ca="1" si="278"/>
        <v>0.46929590265271687</v>
      </c>
    </row>
    <row r="1823" spans="1:16" x14ac:dyDescent="0.25">
      <c r="A1823">
        <f t="shared" ca="1" si="282"/>
        <v>108.44007283765259</v>
      </c>
      <c r="B1823">
        <f t="shared" ca="1" si="283"/>
        <v>-24.881327692204678</v>
      </c>
      <c r="C1823" s="6">
        <v>20135.9375</v>
      </c>
      <c r="D1823">
        <f t="shared" ref="D1823:D1886" ca="1" si="284">CHOOSE(RANDBETWEEN(1,3),0.75,1.2,3)</f>
        <v>1.2</v>
      </c>
      <c r="E1823" s="1">
        <v>0.65</v>
      </c>
      <c r="F1823">
        <v>19.899999999999999</v>
      </c>
      <c r="G1823">
        <f t="shared" ca="1" si="279"/>
        <v>46.089820015575185</v>
      </c>
      <c r="H1823">
        <f t="shared" ref="H1823:H1886" ca="1" si="285">RAND()*(24-14)+14</f>
        <v>14.03178408409415</v>
      </c>
      <c r="I1823">
        <f ca="1">User_Model_Calcs!A1823-Sat_Data!$B$5</f>
        <v>-1.5599271623474067</v>
      </c>
      <c r="J1823">
        <f ca="1">(Earth_Data!$B$1/SQRT(1-Earth_Data!$B$2^2*SIN(RADIANS(User_Model_Calcs!B1823))^2))*COS(RADIANS(User_Model_Calcs!B1823))</f>
        <v>5789.5601213313203</v>
      </c>
      <c r="K1823">
        <f ca="1">((Earth_Data!$B$1*(1-Earth_Data!$B$2^2))/SQRT(1-Earth_Data!$B$2^2*SIN(RADIANS(User_Model_Calcs!B1823))^2))*SIN(RADIANS(User_Model_Calcs!B1823))</f>
        <v>-2667.1557165349714</v>
      </c>
      <c r="L1823">
        <f t="shared" ca="1" si="280"/>
        <v>-24.734751429206732</v>
      </c>
      <c r="M1823">
        <f t="shared" ca="1" si="281"/>
        <v>6374.380441639415</v>
      </c>
      <c r="N1823">
        <f ca="1">SQRT(User_Model_Calcs!M1823^2+Sat_Data!$B$3^2-2*User_Model_Calcs!M1823*Sat_Data!$B$3*COS(RADIANS(L1823))*COS(RADIANS(I1823)))</f>
        <v>36474.713393304868</v>
      </c>
      <c r="O1823">
        <f ca="1">DEGREES(ACOS(((Earth_Data!$B$1+Sat_Data!$B$2)/User_Model_Calcs!N1823)*SQRT(1-COS(RADIANS(User_Model_Calcs!I1823))^2*COS(RADIANS(User_Model_Calcs!B1823))^2)))</f>
        <v>60.842927213168565</v>
      </c>
      <c r="P1823">
        <f t="shared" ca="1" si="278"/>
        <v>3.7033287620220552</v>
      </c>
    </row>
    <row r="1824" spans="1:16" x14ac:dyDescent="0.25">
      <c r="A1824">
        <f t="shared" ca="1" si="282"/>
        <v>106.91831974520954</v>
      </c>
      <c r="B1824">
        <f t="shared" ca="1" si="283"/>
        <v>-23.154184904153027</v>
      </c>
      <c r="C1824" s="6">
        <v>20135.9375</v>
      </c>
      <c r="D1824">
        <f t="shared" ca="1" si="284"/>
        <v>3</v>
      </c>
      <c r="E1824" s="1">
        <v>0.65</v>
      </c>
      <c r="F1824">
        <v>19.899999999999999</v>
      </c>
      <c r="G1824">
        <f t="shared" ca="1" si="279"/>
        <v>54.048620189015942</v>
      </c>
      <c r="H1824">
        <f t="shared" ca="1" si="285"/>
        <v>17.432438495274162</v>
      </c>
      <c r="I1824">
        <f ca="1">User_Model_Calcs!A1824-Sat_Data!$B$5</f>
        <v>-3.0816802547904558</v>
      </c>
      <c r="J1824">
        <f ca="1">(Earth_Data!$B$1/SQRT(1-Earth_Data!$B$2^2*SIN(RADIANS(User_Model_Calcs!B1824))^2))*COS(RADIANS(User_Model_Calcs!B1824))</f>
        <v>5867.4184673952723</v>
      </c>
      <c r="K1824">
        <f ca="1">((Earth_Data!$B$1*(1-Earth_Data!$B$2^2))/SQRT(1-Earth_Data!$B$2^2*SIN(RADIANS(User_Model_Calcs!B1824))^2))*SIN(RADIANS(User_Model_Calcs!B1824))</f>
        <v>-2492.4290233235361</v>
      </c>
      <c r="L1824">
        <f t="shared" ca="1" si="280"/>
        <v>-23.015368859436194</v>
      </c>
      <c r="M1824">
        <f t="shared" ca="1" si="281"/>
        <v>6374.8570107757396</v>
      </c>
      <c r="N1824">
        <f ca="1">SQRT(User_Model_Calcs!M1824^2+Sat_Data!$B$3^2-2*User_Model_Calcs!M1824*Sat_Data!$B$3*COS(RADIANS(L1824))*COS(RADIANS(I1824)))</f>
        <v>36392.02805705159</v>
      </c>
      <c r="O1824">
        <f ca="1">DEGREES(ACOS(((Earth_Data!$B$1+Sat_Data!$B$2)/User_Model_Calcs!N1824)*SQRT(1-COS(RADIANS(User_Model_Calcs!I1824))^2*COS(RADIANS(User_Model_Calcs!B1824))^2)))</f>
        <v>62.667177124957078</v>
      </c>
      <c r="P1824">
        <f t="shared" ca="1" si="278"/>
        <v>7.7963895241405439</v>
      </c>
    </row>
    <row r="1825" spans="1:16" x14ac:dyDescent="0.25">
      <c r="A1825">
        <f t="shared" ca="1" si="282"/>
        <v>109.05602726025498</v>
      </c>
      <c r="B1825">
        <f t="shared" ca="1" si="283"/>
        <v>-21.621181141506593</v>
      </c>
      <c r="C1825" s="6">
        <v>20135.9375</v>
      </c>
      <c r="D1825">
        <f t="shared" ca="1" si="284"/>
        <v>0.75</v>
      </c>
      <c r="E1825" s="1">
        <v>0.65</v>
      </c>
      <c r="F1825">
        <v>19.899999999999999</v>
      </c>
      <c r="G1825">
        <f t="shared" ca="1" si="279"/>
        <v>42.007420362456692</v>
      </c>
      <c r="H1825">
        <f t="shared" ca="1" si="285"/>
        <v>20.555652683240226</v>
      </c>
      <c r="I1825">
        <f ca="1">User_Model_Calcs!A1825-Sat_Data!$B$5</f>
        <v>-0.94397273974502127</v>
      </c>
      <c r="J1825">
        <f ca="1">(Earth_Data!$B$1/SQRT(1-Earth_Data!$B$2^2*SIN(RADIANS(User_Model_Calcs!B1825))^2))*COS(RADIANS(User_Model_Calcs!B1825))</f>
        <v>5932.072660619333</v>
      </c>
      <c r="K1825">
        <f ca="1">((Earth_Data!$B$1*(1-Earth_Data!$B$2^2))/SQRT(1-Earth_Data!$B$2^2*SIN(RADIANS(User_Model_Calcs!B1825))^2))*SIN(RADIANS(User_Model_Calcs!B1825))</f>
        <v>-2335.4706186622075</v>
      </c>
      <c r="L1825">
        <f t="shared" ca="1" si="280"/>
        <v>-21.489673569434121</v>
      </c>
      <c r="M1825">
        <f t="shared" ca="1" si="281"/>
        <v>6375.2575682478719</v>
      </c>
      <c r="N1825">
        <f ca="1">SQRT(User_Model_Calcs!M1825^2+Sat_Data!$B$3^2-2*User_Model_Calcs!M1825*Sat_Data!$B$3*COS(RADIANS(L1825))*COS(RADIANS(I1825)))</f>
        <v>36308.194913853913</v>
      </c>
      <c r="O1825">
        <f ca="1">DEGREES(ACOS(((Earth_Data!$B$1+Sat_Data!$B$2)/User_Model_Calcs!N1825)*SQRT(1-COS(RADIANS(User_Model_Calcs!I1825))^2*COS(RADIANS(User_Model_Calcs!B1825))^2)))</f>
        <v>64.642439962813413</v>
      </c>
      <c r="P1825">
        <f t="shared" ca="1" si="278"/>
        <v>2.5604096409011325</v>
      </c>
    </row>
    <row r="1826" spans="1:16" x14ac:dyDescent="0.25">
      <c r="A1826">
        <f t="shared" ca="1" si="282"/>
        <v>107.18123137951774</v>
      </c>
      <c r="B1826">
        <f t="shared" ca="1" si="283"/>
        <v>-22.212302520458305</v>
      </c>
      <c r="C1826" s="6">
        <v>20135.9375</v>
      </c>
      <c r="D1826">
        <f t="shared" ca="1" si="284"/>
        <v>3</v>
      </c>
      <c r="E1826" s="1">
        <v>0.65</v>
      </c>
      <c r="F1826">
        <v>19.899999999999999</v>
      </c>
      <c r="G1826">
        <f t="shared" ca="1" si="279"/>
        <v>54.048620189015942</v>
      </c>
      <c r="H1826">
        <f t="shared" ca="1" si="285"/>
        <v>15.645092397381182</v>
      </c>
      <c r="I1826">
        <f ca="1">User_Model_Calcs!A1826-Sat_Data!$B$5</f>
        <v>-2.8187686204822597</v>
      </c>
      <c r="J1826">
        <f ca="1">(Earth_Data!$B$1/SQRT(1-Earth_Data!$B$2^2*SIN(RADIANS(User_Model_Calcs!B1826))^2))*COS(RADIANS(User_Model_Calcs!B1826))</f>
        <v>5907.6413303896752</v>
      </c>
      <c r="K1826">
        <f ca="1">((Earth_Data!$B$1*(1-Earth_Data!$B$2^2))/SQRT(1-Earth_Data!$B$2^2*SIN(RADIANS(User_Model_Calcs!B1826))^2))*SIN(RADIANS(User_Model_Calcs!B1826))</f>
        <v>-2396.1941738032783</v>
      </c>
      <c r="L1826">
        <f t="shared" ca="1" si="280"/>
        <v>-22.077931385853059</v>
      </c>
      <c r="M1826">
        <f t="shared" ca="1" si="281"/>
        <v>6375.1056937981093</v>
      </c>
      <c r="N1826">
        <f ca="1">SQRT(User_Model_Calcs!M1826^2+Sat_Data!$B$3^2-2*User_Model_Calcs!M1826*Sat_Data!$B$3*COS(RADIANS(L1826))*COS(RADIANS(I1826)))</f>
        <v>36343.888080720055</v>
      </c>
      <c r="O1826">
        <f ca="1">DEGREES(ACOS(((Earth_Data!$B$1+Sat_Data!$B$2)/User_Model_Calcs!N1826)*SQRT(1-COS(RADIANS(User_Model_Calcs!I1826))^2*COS(RADIANS(User_Model_Calcs!B1826))^2)))</f>
        <v>63.78445070244031</v>
      </c>
      <c r="P1826">
        <f t="shared" ca="1" si="278"/>
        <v>7.4205306699411793</v>
      </c>
    </row>
    <row r="1827" spans="1:16" x14ac:dyDescent="0.25">
      <c r="A1827">
        <f t="shared" ca="1" si="282"/>
        <v>105.61361607881058</v>
      </c>
      <c r="B1827">
        <f t="shared" ca="1" si="283"/>
        <v>-21.224899260053789</v>
      </c>
      <c r="C1827" s="6">
        <v>20135.9375</v>
      </c>
      <c r="D1827">
        <f t="shared" ca="1" si="284"/>
        <v>3</v>
      </c>
      <c r="E1827" s="1">
        <v>0.65</v>
      </c>
      <c r="F1827">
        <v>19.899999999999999</v>
      </c>
      <c r="G1827">
        <f t="shared" ca="1" si="279"/>
        <v>54.048620189015942</v>
      </c>
      <c r="H1827">
        <f t="shared" ca="1" si="285"/>
        <v>14.572446725990293</v>
      </c>
      <c r="I1827">
        <f ca="1">User_Model_Calcs!A1827-Sat_Data!$B$5</f>
        <v>-4.3863839211894202</v>
      </c>
      <c r="J1827">
        <f ca="1">(Earth_Data!$B$1/SQRT(1-Earth_Data!$B$2^2*SIN(RADIANS(User_Model_Calcs!B1827))^2))*COS(RADIANS(User_Model_Calcs!B1827))</f>
        <v>5948.0988883743794</v>
      </c>
      <c r="K1827">
        <f ca="1">((Earth_Data!$B$1*(1-Earth_Data!$B$2^2))/SQRT(1-Earth_Data!$B$2^2*SIN(RADIANS(User_Model_Calcs!B1827))^2))*SIN(RADIANS(User_Model_Calcs!B1827))</f>
        <v>-2294.6248653882108</v>
      </c>
      <c r="L1827">
        <f t="shared" ca="1" si="280"/>
        <v>-21.095342586757656</v>
      </c>
      <c r="M1827">
        <f t="shared" ca="1" si="281"/>
        <v>6375.3575318360299</v>
      </c>
      <c r="N1827">
        <f ca="1">SQRT(User_Model_Calcs!M1827^2+Sat_Data!$B$3^2-2*User_Model_Calcs!M1827*Sat_Data!$B$3*COS(RADIANS(L1827))*COS(RADIANS(I1827)))</f>
        <v>36308.89870114049</v>
      </c>
      <c r="O1827">
        <f ca="1">DEGREES(ACOS(((Earth_Data!$B$1+Sat_Data!$B$2)/User_Model_Calcs!N1827)*SQRT(1-COS(RADIANS(User_Model_Calcs!I1827))^2*COS(RADIANS(User_Model_Calcs!B1827))^2)))</f>
        <v>64.628501669952911</v>
      </c>
      <c r="P1827">
        <f t="shared" ca="1" si="278"/>
        <v>11.962892151740029</v>
      </c>
    </row>
    <row r="1828" spans="1:16" x14ac:dyDescent="0.25">
      <c r="A1828">
        <f t="shared" ca="1" si="282"/>
        <v>105.79497850984016</v>
      </c>
      <c r="B1828">
        <f t="shared" ca="1" si="283"/>
        <v>-21.767469664241808</v>
      </c>
      <c r="C1828" s="6">
        <v>20135.9375</v>
      </c>
      <c r="D1828">
        <f t="shared" ca="1" si="284"/>
        <v>3</v>
      </c>
      <c r="E1828" s="1">
        <v>0.65</v>
      </c>
      <c r="F1828">
        <v>19.899999999999999</v>
      </c>
      <c r="G1828">
        <f t="shared" ca="1" si="279"/>
        <v>54.048620189015942</v>
      </c>
      <c r="H1828">
        <f t="shared" ca="1" si="285"/>
        <v>18.123437641595601</v>
      </c>
      <c r="I1828">
        <f ca="1">User_Model_Calcs!A1828-Sat_Data!$B$5</f>
        <v>-4.2050214901598366</v>
      </c>
      <c r="J1828">
        <f ca="1">(Earth_Data!$B$1/SQRT(1-Earth_Data!$B$2^2*SIN(RADIANS(User_Model_Calcs!B1828))^2))*COS(RADIANS(User_Model_Calcs!B1828))</f>
        <v>5926.0850044204208</v>
      </c>
      <c r="K1828">
        <f ca="1">((Earth_Data!$B$1*(1-Earth_Data!$B$2^2))/SQRT(1-Earth_Data!$B$2^2*SIN(RADIANS(User_Model_Calcs!B1828))^2))*SIN(RADIANS(User_Model_Calcs!B1828))</f>
        <v>-2350.5212728864049</v>
      </c>
      <c r="L1828">
        <f t="shared" ca="1" si="280"/>
        <v>-21.635248205486906</v>
      </c>
      <c r="M1828">
        <f t="shared" ca="1" si="281"/>
        <v>6375.2202890494773</v>
      </c>
      <c r="N1828">
        <f ca="1">SQRT(User_Model_Calcs!M1828^2+Sat_Data!$B$3^2-2*User_Model_Calcs!M1828*Sat_Data!$B$3*COS(RADIANS(L1828))*COS(RADIANS(I1828)))</f>
        <v>36332.724142236366</v>
      </c>
      <c r="O1828">
        <f ca="1">DEGREES(ACOS(((Earth_Data!$B$1+Sat_Data!$B$2)/User_Model_Calcs!N1828)*SQRT(1-COS(RADIANS(User_Model_Calcs!I1828))^2*COS(RADIANS(User_Model_Calcs!B1828))^2)))</f>
        <v>64.051929933762693</v>
      </c>
      <c r="P1828">
        <f t="shared" ca="1" si="278"/>
        <v>11.214138872802701</v>
      </c>
    </row>
    <row r="1829" spans="1:16" x14ac:dyDescent="0.25">
      <c r="A1829">
        <f t="shared" ca="1" si="282"/>
        <v>109.54631687983881</v>
      </c>
      <c r="B1829">
        <f t="shared" ca="1" si="283"/>
        <v>-20.677058024417406</v>
      </c>
      <c r="C1829" s="6">
        <v>20135.9375</v>
      </c>
      <c r="D1829">
        <f t="shared" ca="1" si="284"/>
        <v>1.2</v>
      </c>
      <c r="E1829" s="1">
        <v>0.65</v>
      </c>
      <c r="F1829">
        <v>19.899999999999999</v>
      </c>
      <c r="G1829">
        <f t="shared" ca="1" si="279"/>
        <v>46.089820015575185</v>
      </c>
      <c r="H1829">
        <f t="shared" ca="1" si="285"/>
        <v>19.24097653814766</v>
      </c>
      <c r="I1829">
        <f ca="1">User_Model_Calcs!A1829-Sat_Data!$B$5</f>
        <v>-0.4536831201611875</v>
      </c>
      <c r="J1829">
        <f ca="1">(Earth_Data!$B$1/SQRT(1-Earth_Data!$B$2^2*SIN(RADIANS(User_Model_Calcs!B1829))^2))*COS(RADIANS(User_Model_Calcs!B1829))</f>
        <v>5969.7871707969462</v>
      </c>
      <c r="K1829">
        <f ca="1">((Earth_Data!$B$1*(1-Earth_Data!$B$2^2))/SQRT(1-Earth_Data!$B$2^2*SIN(RADIANS(User_Model_Calcs!B1829))^2))*SIN(RADIANS(User_Model_Calcs!B1829))</f>
        <v>-2237.9801566384795</v>
      </c>
      <c r="L1829">
        <f t="shared" ca="1" si="280"/>
        <v>-20.550238820393446</v>
      </c>
      <c r="M1829">
        <f t="shared" ca="1" si="281"/>
        <v>6375.4932394379812</v>
      </c>
      <c r="N1829">
        <f ca="1">SQRT(User_Model_Calcs!M1829^2+Sat_Data!$B$3^2-2*User_Model_Calcs!M1829*Sat_Data!$B$3*COS(RADIANS(L1829))*COS(RADIANS(I1829)))</f>
        <v>36263.694155795827</v>
      </c>
      <c r="O1829">
        <f ca="1">DEGREES(ACOS(((Earth_Data!$B$1+Sat_Data!$B$2)/User_Model_Calcs!N1829)*SQRT(1-COS(RADIANS(User_Model_Calcs!I1829))^2*COS(RADIANS(User_Model_Calcs!B1829))^2)))</f>
        <v>65.754744725185915</v>
      </c>
      <c r="P1829">
        <f t="shared" ca="1" si="278"/>
        <v>1.2846679353927233</v>
      </c>
    </row>
    <row r="1830" spans="1:16" x14ac:dyDescent="0.25">
      <c r="A1830">
        <f t="shared" ca="1" si="282"/>
        <v>108.05360033231702</v>
      </c>
      <c r="B1830">
        <f t="shared" ca="1" si="283"/>
        <v>-24.110181559802406</v>
      </c>
      <c r="C1830" s="6">
        <v>20135.9375</v>
      </c>
      <c r="D1830">
        <f t="shared" ca="1" si="284"/>
        <v>0.75</v>
      </c>
      <c r="E1830" s="1">
        <v>0.65</v>
      </c>
      <c r="F1830">
        <v>19.899999999999999</v>
      </c>
      <c r="G1830">
        <f t="shared" ca="1" si="279"/>
        <v>42.007420362456692</v>
      </c>
      <c r="H1830">
        <f t="shared" ca="1" si="285"/>
        <v>16.129454705133234</v>
      </c>
      <c r="I1830">
        <f ca="1">User_Model_Calcs!A1830-Sat_Data!$B$5</f>
        <v>-1.9463996676829822</v>
      </c>
      <c r="J1830">
        <f ca="1">(Earth_Data!$B$1/SQRT(1-Earth_Data!$B$2^2*SIN(RADIANS(User_Model_Calcs!B1830))^2))*COS(RADIANS(User_Model_Calcs!B1830))</f>
        <v>5824.9756978532196</v>
      </c>
      <c r="K1830">
        <f ca="1">((Earth_Data!$B$1*(1-Earth_Data!$B$2^2))/SQRT(1-Earth_Data!$B$2^2*SIN(RADIANS(User_Model_Calcs!B1830))^2))*SIN(RADIANS(User_Model_Calcs!B1830))</f>
        <v>-2589.4280883352949</v>
      </c>
      <c r="L1830">
        <f t="shared" ca="1" si="280"/>
        <v>-23.967006385374159</v>
      </c>
      <c r="M1830">
        <f t="shared" ca="1" si="281"/>
        <v>6374.5964346961118</v>
      </c>
      <c r="N1830">
        <f ca="1">SQRT(User_Model_Calcs!M1830^2+Sat_Data!$B$3^2-2*User_Model_Calcs!M1830*Sat_Data!$B$3*COS(RADIANS(L1830))*COS(RADIANS(I1830)))</f>
        <v>36435.194654145511</v>
      </c>
      <c r="O1830">
        <f ca="1">DEGREES(ACOS(((Earth_Data!$B$1+Sat_Data!$B$2)/User_Model_Calcs!N1830)*SQRT(1-COS(RADIANS(User_Model_Calcs!I1830))^2*COS(RADIANS(User_Model_Calcs!B1830))^2)))</f>
        <v>61.70039981987437</v>
      </c>
      <c r="P1830">
        <f t="shared" ca="1" si="278"/>
        <v>4.7557159320563631</v>
      </c>
    </row>
    <row r="1831" spans="1:16" x14ac:dyDescent="0.25">
      <c r="A1831">
        <f t="shared" ca="1" si="282"/>
        <v>106.05751095538758</v>
      </c>
      <c r="B1831">
        <f t="shared" ca="1" si="283"/>
        <v>-21.882306628556577</v>
      </c>
      <c r="C1831" s="6">
        <v>20135.9375</v>
      </c>
      <c r="D1831">
        <f t="shared" ca="1" si="284"/>
        <v>0.75</v>
      </c>
      <c r="E1831" s="1">
        <v>0.65</v>
      </c>
      <c r="F1831">
        <v>19.899999999999999</v>
      </c>
      <c r="G1831">
        <f t="shared" ca="1" si="279"/>
        <v>42.007420362456692</v>
      </c>
      <c r="H1831">
        <f t="shared" ca="1" si="285"/>
        <v>15.352766461458746</v>
      </c>
      <c r="I1831">
        <f ca="1">User_Model_Calcs!A1831-Sat_Data!$B$5</f>
        <v>-3.9424890446124152</v>
      </c>
      <c r="J1831">
        <f ca="1">(Earth_Data!$B$1/SQRT(1-Earth_Data!$B$2^2*SIN(RADIANS(User_Model_Calcs!B1831))^2))*COS(RADIANS(User_Model_Calcs!B1831))</f>
        <v>5921.3576891061712</v>
      </c>
      <c r="K1831">
        <f ca="1">((Earth_Data!$B$1*(1-Earth_Data!$B$2^2))/SQRT(1-Earth_Data!$B$2^2*SIN(RADIANS(User_Model_Calcs!B1831))^2))*SIN(RADIANS(User_Model_Calcs!B1831))</f>
        <v>-2362.3255310628442</v>
      </c>
      <c r="L1831">
        <f t="shared" ca="1" si="280"/>
        <v>-21.749527163459408</v>
      </c>
      <c r="M1831">
        <f t="shared" ca="1" si="281"/>
        <v>6375.1908831852343</v>
      </c>
      <c r="N1831">
        <f ca="1">SQRT(User_Model_Calcs!M1831^2+Sat_Data!$B$3^2-2*User_Model_Calcs!M1831*Sat_Data!$B$3*COS(RADIANS(L1831))*COS(RADIANS(I1831)))</f>
        <v>36335.953292518141</v>
      </c>
      <c r="O1831">
        <f ca="1">DEGREES(ACOS(((Earth_Data!$B$1+Sat_Data!$B$2)/User_Model_Calcs!N1831)*SQRT(1-COS(RADIANS(User_Model_Calcs!I1831))^2*COS(RADIANS(User_Model_Calcs!B1831))^2)))</f>
        <v>63.97440364648763</v>
      </c>
      <c r="P1831">
        <f t="shared" ca="1" si="278"/>
        <v>10.476534157727944</v>
      </c>
    </row>
    <row r="1832" spans="1:16" x14ac:dyDescent="0.25">
      <c r="A1832">
        <f t="shared" ca="1" si="282"/>
        <v>109.74950644714419</v>
      </c>
      <c r="B1832">
        <f t="shared" ca="1" si="283"/>
        <v>-21.614293783970588</v>
      </c>
      <c r="C1832" s="6">
        <v>20135.9375</v>
      </c>
      <c r="D1832">
        <f t="shared" ca="1" si="284"/>
        <v>0.75</v>
      </c>
      <c r="E1832" s="1">
        <v>0.65</v>
      </c>
      <c r="F1832">
        <v>19.899999999999999</v>
      </c>
      <c r="G1832">
        <f t="shared" ca="1" si="279"/>
        <v>42.007420362456692</v>
      </c>
      <c r="H1832">
        <f t="shared" ca="1" si="285"/>
        <v>17.846176399328264</v>
      </c>
      <c r="I1832">
        <f ca="1">User_Model_Calcs!A1832-Sat_Data!$B$5</f>
        <v>-0.25049355285581498</v>
      </c>
      <c r="J1832">
        <f ca="1">(Earth_Data!$B$1/SQRT(1-Earth_Data!$B$2^2*SIN(RADIANS(User_Model_Calcs!B1832))^2))*COS(RADIANS(User_Model_Calcs!B1832))</f>
        <v>5932.3536133609232</v>
      </c>
      <c r="K1832">
        <f ca="1">((Earth_Data!$B$1*(1-Earth_Data!$B$2^2))/SQRT(1-Earth_Data!$B$2^2*SIN(RADIANS(User_Model_Calcs!B1832))^2))*SIN(RADIANS(User_Model_Calcs!B1832))</f>
        <v>-2334.7616543561794</v>
      </c>
      <c r="L1832">
        <f t="shared" ca="1" si="280"/>
        <v>-21.482819906191743</v>
      </c>
      <c r="M1832">
        <f t="shared" ca="1" si="281"/>
        <v>6375.2593183813633</v>
      </c>
      <c r="N1832">
        <f ca="1">SQRT(User_Model_Calcs!M1832^2+Sat_Data!$B$3^2-2*User_Model_Calcs!M1832*Sat_Data!$B$3*COS(RADIANS(L1832))*COS(RADIANS(I1832)))</f>
        <v>36306.999844867198</v>
      </c>
      <c r="O1832">
        <f ca="1">DEGREES(ACOS(((Earth_Data!$B$1+Sat_Data!$B$2)/User_Model_Calcs!N1832)*SQRT(1-COS(RADIANS(User_Model_Calcs!I1832))^2*COS(RADIANS(User_Model_Calcs!B1832))^2)))</f>
        <v>64.671547423778222</v>
      </c>
      <c r="P1832">
        <f t="shared" ca="1" si="278"/>
        <v>0.68000263397293459</v>
      </c>
    </row>
    <row r="1833" spans="1:16" x14ac:dyDescent="0.25">
      <c r="A1833">
        <f t="shared" ca="1" si="282"/>
        <v>108.33065359817658</v>
      </c>
      <c r="B1833">
        <f t="shared" ca="1" si="283"/>
        <v>-24.872366200128759</v>
      </c>
      <c r="C1833" s="6">
        <v>20135.9375</v>
      </c>
      <c r="D1833">
        <f t="shared" ca="1" si="284"/>
        <v>3</v>
      </c>
      <c r="E1833" s="1">
        <v>0.65</v>
      </c>
      <c r="F1833">
        <v>19.899999999999999</v>
      </c>
      <c r="G1833">
        <f t="shared" ca="1" si="279"/>
        <v>54.048620189015942</v>
      </c>
      <c r="H1833">
        <f t="shared" ca="1" si="285"/>
        <v>16.99208546632914</v>
      </c>
      <c r="I1833">
        <f ca="1">User_Model_Calcs!A1833-Sat_Data!$B$5</f>
        <v>-1.6693464018234181</v>
      </c>
      <c r="J1833">
        <f ca="1">(Earth_Data!$B$1/SQRT(1-Earth_Data!$B$2^2*SIN(RADIANS(User_Model_Calcs!B1833))^2))*COS(RADIANS(User_Model_Calcs!B1833))</f>
        <v>5789.9777088827041</v>
      </c>
      <c r="K1833">
        <f ca="1">((Earth_Data!$B$1*(1-Earth_Data!$B$2^2))/SQRT(1-Earth_Data!$B$2^2*SIN(RADIANS(User_Model_Calcs!B1833))^2))*SIN(RADIANS(User_Model_Calcs!B1833))</f>
        <v>-2666.2551484274836</v>
      </c>
      <c r="L1833">
        <f t="shared" ca="1" si="280"/>
        <v>-24.725828859963649</v>
      </c>
      <c r="M1833">
        <f t="shared" ca="1" si="281"/>
        <v>6374.3829807970169</v>
      </c>
      <c r="N1833">
        <f ca="1">SQRT(User_Model_Calcs!M1833^2+Sat_Data!$B$3^2-2*User_Model_Calcs!M1833*Sat_Data!$B$3*COS(RADIANS(L1833))*COS(RADIANS(I1833)))</f>
        <v>36474.591450483349</v>
      </c>
      <c r="O1833">
        <f ca="1">DEGREES(ACOS(((Earth_Data!$B$1+Sat_Data!$B$2)/User_Model_Calcs!N1833)*SQRT(1-COS(RADIANS(User_Model_Calcs!I1833))^2*COS(RADIANS(User_Model_Calcs!B1833))^2)))</f>
        <v>60.845586866244865</v>
      </c>
      <c r="P1833">
        <f t="shared" ca="1" si="278"/>
        <v>3.9637682254018434</v>
      </c>
    </row>
    <row r="1834" spans="1:16" x14ac:dyDescent="0.25">
      <c r="A1834">
        <f t="shared" ca="1" si="282"/>
        <v>107.69122618555406</v>
      </c>
      <c r="B1834">
        <f t="shared" ca="1" si="283"/>
        <v>-22.500132198395544</v>
      </c>
      <c r="C1834" s="6">
        <v>20135.9375</v>
      </c>
      <c r="D1834">
        <f t="shared" ca="1" si="284"/>
        <v>0.75</v>
      </c>
      <c r="E1834" s="1">
        <v>0.65</v>
      </c>
      <c r="F1834">
        <v>19.899999999999999</v>
      </c>
      <c r="G1834">
        <f t="shared" ca="1" si="279"/>
        <v>42.007420362456692</v>
      </c>
      <c r="H1834">
        <f t="shared" ca="1" si="285"/>
        <v>23.745194895062941</v>
      </c>
      <c r="I1834">
        <f ca="1">User_Model_Calcs!A1834-Sat_Data!$B$5</f>
        <v>-2.3087738144459422</v>
      </c>
      <c r="J1834">
        <f ca="1">(Earth_Data!$B$1/SQRT(1-Earth_Data!$B$2^2*SIN(RADIANS(User_Model_Calcs!B1834))^2))*COS(RADIANS(User_Model_Calcs!B1834))</f>
        <v>5895.5180601568209</v>
      </c>
      <c r="K1834">
        <f ca="1">((Earth_Data!$B$1*(1-Earth_Data!$B$2^2))/SQRT(1-Earth_Data!$B$2^2*SIN(RADIANS(User_Model_Calcs!B1834))^2))*SIN(RADIANS(User_Model_Calcs!B1834))</f>
        <v>-2425.6713446650965</v>
      </c>
      <c r="L1834">
        <f t="shared" ca="1" si="280"/>
        <v>-22.364387220317216</v>
      </c>
      <c r="M1834">
        <f t="shared" ca="1" si="281"/>
        <v>6375.0305622769074</v>
      </c>
      <c r="N1834">
        <f ca="1">SQRT(User_Model_Calcs!M1834^2+Sat_Data!$B$3^2-2*User_Model_Calcs!M1834*Sat_Data!$B$3*COS(RADIANS(L1834))*COS(RADIANS(I1834)))</f>
        <v>36355.197614904799</v>
      </c>
      <c r="O1834">
        <f ca="1">DEGREES(ACOS(((Earth_Data!$B$1+Sat_Data!$B$2)/User_Model_Calcs!N1834)*SQRT(1-COS(RADIANS(User_Model_Calcs!I1834))^2*COS(RADIANS(User_Model_Calcs!B1834))^2)))</f>
        <v>63.517382124505417</v>
      </c>
      <c r="P1834">
        <f t="shared" ca="1" si="278"/>
        <v>6.0141646923761254</v>
      </c>
    </row>
    <row r="1835" spans="1:16" x14ac:dyDescent="0.25">
      <c r="A1835">
        <f t="shared" ca="1" si="282"/>
        <v>108.72695047541825</v>
      </c>
      <c r="B1835">
        <f t="shared" ca="1" si="283"/>
        <v>-24.655112971141179</v>
      </c>
      <c r="C1835" s="6">
        <v>20135.9375</v>
      </c>
      <c r="D1835">
        <f t="shared" ca="1" si="284"/>
        <v>0.75</v>
      </c>
      <c r="E1835" s="1">
        <v>0.65</v>
      </c>
      <c r="F1835">
        <v>19.899999999999999</v>
      </c>
      <c r="G1835">
        <f t="shared" ca="1" si="279"/>
        <v>42.007420362456692</v>
      </c>
      <c r="H1835">
        <f t="shared" ca="1" si="285"/>
        <v>16.231286066490192</v>
      </c>
      <c r="I1835">
        <f ca="1">User_Model_Calcs!A1835-Sat_Data!$B$5</f>
        <v>-1.2730495245817508</v>
      </c>
      <c r="J1835">
        <f ca="1">(Earth_Data!$B$1/SQRT(1-Earth_Data!$B$2^2*SIN(RADIANS(User_Model_Calcs!B1835))^2))*COS(RADIANS(User_Model_Calcs!B1835))</f>
        <v>5800.0579962362135</v>
      </c>
      <c r="K1835">
        <f ca="1">((Earth_Data!$B$1*(1-Earth_Data!$B$2^2))/SQRT(1-Earth_Data!$B$2^2*SIN(RADIANS(User_Model_Calcs!B1835))^2))*SIN(RADIANS(User_Model_Calcs!B1835))</f>
        <v>-2644.4030993808678</v>
      </c>
      <c r="L1835">
        <f t="shared" ca="1" si="280"/>
        <v>-24.509523586160938</v>
      </c>
      <c r="M1835">
        <f t="shared" ca="1" si="281"/>
        <v>6374.4443296430773</v>
      </c>
      <c r="N1835">
        <f ca="1">SQRT(User_Model_Calcs!M1835^2+Sat_Data!$B$3^2-2*User_Model_Calcs!M1835*Sat_Data!$B$3*COS(RADIANS(L1835))*COS(RADIANS(I1835)))</f>
        <v>36461.761536581485</v>
      </c>
      <c r="O1835">
        <f ca="1">DEGREES(ACOS(((Earth_Data!$B$1+Sat_Data!$B$2)/User_Model_Calcs!N1835)*SQRT(1-COS(RADIANS(User_Model_Calcs!I1835))^2*COS(RADIANS(User_Model_Calcs!B1835))^2)))</f>
        <v>61.121078500455667</v>
      </c>
      <c r="P1835">
        <f t="shared" ca="1" si="278"/>
        <v>3.0493606879241719</v>
      </c>
    </row>
    <row r="1836" spans="1:16" x14ac:dyDescent="0.25">
      <c r="A1836">
        <f t="shared" ca="1" si="282"/>
        <v>106.09909779464174</v>
      </c>
      <c r="B1836">
        <f t="shared" ca="1" si="283"/>
        <v>-20.813680624130939</v>
      </c>
      <c r="C1836" s="6">
        <v>20135.9375</v>
      </c>
      <c r="D1836">
        <f t="shared" ca="1" si="284"/>
        <v>0.75</v>
      </c>
      <c r="E1836" s="1">
        <v>0.65</v>
      </c>
      <c r="F1836">
        <v>19.899999999999999</v>
      </c>
      <c r="G1836">
        <f t="shared" ca="1" si="279"/>
        <v>42.007420362456692</v>
      </c>
      <c r="H1836">
        <f t="shared" ca="1" si="285"/>
        <v>19.610493721289409</v>
      </c>
      <c r="I1836">
        <f ca="1">User_Model_Calcs!A1836-Sat_Data!$B$5</f>
        <v>-3.900902205358264</v>
      </c>
      <c r="J1836">
        <f ca="1">(Earth_Data!$B$1/SQRT(1-Earth_Data!$B$2^2*SIN(RADIANS(User_Model_Calcs!B1836))^2))*COS(RADIANS(User_Model_Calcs!B1836))</f>
        <v>5964.4293076395088</v>
      </c>
      <c r="K1836">
        <f ca="1">((Earth_Data!$B$1*(1-Earth_Data!$B$2^2))/SQRT(1-Earth_Data!$B$2^2*SIN(RADIANS(User_Model_Calcs!B1836))^2))*SIN(RADIANS(User_Model_Calcs!B1836))</f>
        <v>-2252.1254450975907</v>
      </c>
      <c r="L1836">
        <f t="shared" ca="1" si="280"/>
        <v>-20.686174393144977</v>
      </c>
      <c r="M1836">
        <f t="shared" ca="1" si="281"/>
        <v>6375.4596686266577</v>
      </c>
      <c r="N1836">
        <f ca="1">SQRT(User_Model_Calcs!M1836^2+Sat_Data!$B$3^2-2*User_Model_Calcs!M1836*Sat_Data!$B$3*COS(RADIANS(L1836))*COS(RADIANS(I1836)))</f>
        <v>36285.760297917128</v>
      </c>
      <c r="O1836">
        <f ca="1">DEGREES(ACOS(((Earth_Data!$B$1+Sat_Data!$B$2)/User_Model_Calcs!N1836)*SQRT(1-COS(RADIANS(User_Model_Calcs!I1836))^2*COS(RADIANS(User_Model_Calcs!B1836))^2)))</f>
        <v>65.199846792918706</v>
      </c>
      <c r="P1836">
        <f t="shared" ca="1" si="278"/>
        <v>10.863173886748809</v>
      </c>
    </row>
    <row r="1837" spans="1:16" x14ac:dyDescent="0.25">
      <c r="A1837">
        <f t="shared" ca="1" si="282"/>
        <v>109.18011031634271</v>
      </c>
      <c r="B1837">
        <f t="shared" ca="1" si="283"/>
        <v>-22.68814765646778</v>
      </c>
      <c r="C1837" s="6">
        <v>20135.9375</v>
      </c>
      <c r="D1837">
        <f t="shared" ca="1" si="284"/>
        <v>0.75</v>
      </c>
      <c r="E1837" s="1">
        <v>0.65</v>
      </c>
      <c r="F1837">
        <v>19.899999999999999</v>
      </c>
      <c r="G1837">
        <f t="shared" ca="1" si="279"/>
        <v>42.007420362456692</v>
      </c>
      <c r="H1837">
        <f t="shared" ca="1" si="285"/>
        <v>14.850438540918358</v>
      </c>
      <c r="I1837">
        <f ca="1">User_Model_Calcs!A1837-Sat_Data!$B$5</f>
        <v>-0.8198896836572942</v>
      </c>
      <c r="J1837">
        <f ca="1">(Earth_Data!$B$1/SQRT(1-Earth_Data!$B$2^2*SIN(RADIANS(User_Model_Calcs!B1837))^2))*COS(RADIANS(User_Model_Calcs!B1837))</f>
        <v>5887.5187956841983</v>
      </c>
      <c r="K1837">
        <f ca="1">((Earth_Data!$B$1*(1-Earth_Data!$B$2^2))/SQRT(1-Earth_Data!$B$2^2*SIN(RADIANS(User_Model_Calcs!B1837))^2))*SIN(RADIANS(User_Model_Calcs!B1837))</f>
        <v>-2444.8938841918743</v>
      </c>
      <c r="L1837">
        <f t="shared" ca="1" si="280"/>
        <v>-22.551512597065688</v>
      </c>
      <c r="M1837">
        <f t="shared" ca="1" si="281"/>
        <v>6374.9810724811996</v>
      </c>
      <c r="N1837">
        <f ca="1">SQRT(User_Model_Calcs!M1837^2+Sat_Data!$B$3^2-2*User_Model_Calcs!M1837*Sat_Data!$B$3*COS(RADIANS(L1837))*COS(RADIANS(I1837)))</f>
        <v>36359.614735300958</v>
      </c>
      <c r="O1837">
        <f ca="1">DEGREES(ACOS(((Earth_Data!$B$1+Sat_Data!$B$2)/User_Model_Calcs!N1837)*SQRT(1-COS(RADIANS(User_Model_Calcs!I1837))^2*COS(RADIANS(User_Model_Calcs!B1837))^2)))</f>
        <v>63.413172534737626</v>
      </c>
      <c r="P1837">
        <f t="shared" ca="1" si="278"/>
        <v>2.1248053987056856</v>
      </c>
    </row>
    <row r="1838" spans="1:16" x14ac:dyDescent="0.25">
      <c r="A1838">
        <f t="shared" ca="1" si="282"/>
        <v>109.6608255414256</v>
      </c>
      <c r="B1838">
        <f t="shared" ca="1" si="283"/>
        <v>-24.079913342194974</v>
      </c>
      <c r="C1838" s="6">
        <v>20135.9375</v>
      </c>
      <c r="D1838">
        <f t="shared" ca="1" si="284"/>
        <v>1.2</v>
      </c>
      <c r="E1838" s="1">
        <v>0.65</v>
      </c>
      <c r="F1838">
        <v>19.899999999999999</v>
      </c>
      <c r="G1838">
        <f t="shared" ca="1" si="279"/>
        <v>46.089820015575185</v>
      </c>
      <c r="H1838">
        <f t="shared" ca="1" si="285"/>
        <v>18.117184192752045</v>
      </c>
      <c r="I1838">
        <f ca="1">User_Model_Calcs!A1838-Sat_Data!$B$5</f>
        <v>-0.33917445857440498</v>
      </c>
      <c r="J1838">
        <f ca="1">(Earth_Data!$B$1/SQRT(1-Earth_Data!$B$2^2*SIN(RADIANS(User_Model_Calcs!B1838))^2))*COS(RADIANS(User_Model_Calcs!B1838))</f>
        <v>5826.3443598402946</v>
      </c>
      <c r="K1838">
        <f ca="1">((Earth_Data!$B$1*(1-Earth_Data!$B$2^2))/SQRT(1-Earth_Data!$B$2^2*SIN(RADIANS(User_Model_Calcs!B1838))^2))*SIN(RADIANS(User_Model_Calcs!B1838))</f>
        <v>-2586.367696462502</v>
      </c>
      <c r="L1838">
        <f t="shared" ca="1" si="280"/>
        <v>-23.936873781690011</v>
      </c>
      <c r="M1838">
        <f t="shared" ca="1" si="281"/>
        <v>6374.6048082016468</v>
      </c>
      <c r="N1838">
        <f ca="1">SQRT(User_Model_Calcs!M1838^2+Sat_Data!$B$3^2-2*User_Model_Calcs!M1838*Sat_Data!$B$3*COS(RADIANS(L1838))*COS(RADIANS(I1838)))</f>
        <v>36429.840770698451</v>
      </c>
      <c r="O1838">
        <f ca="1">DEGREES(ACOS(((Earth_Data!$B$1+Sat_Data!$B$2)/User_Model_Calcs!N1838)*SQRT(1-COS(RADIANS(User_Model_Calcs!I1838))^2*COS(RADIANS(User_Model_Calcs!B1838))^2)))</f>
        <v>61.817900978594125</v>
      </c>
      <c r="P1838">
        <f t="shared" ca="1" si="278"/>
        <v>0.83124011245542984</v>
      </c>
    </row>
    <row r="1839" spans="1:16" x14ac:dyDescent="0.25">
      <c r="A1839">
        <f t="shared" ca="1" si="282"/>
        <v>107.70477986854442</v>
      </c>
      <c r="B1839">
        <f t="shared" ca="1" si="283"/>
        <v>-21.510388191578727</v>
      </c>
      <c r="C1839" s="6">
        <v>20135.9375</v>
      </c>
      <c r="D1839">
        <f t="shared" ca="1" si="284"/>
        <v>1.2</v>
      </c>
      <c r="E1839" s="1">
        <v>0.65</v>
      </c>
      <c r="F1839">
        <v>19.899999999999999</v>
      </c>
      <c r="G1839">
        <f t="shared" ca="1" si="279"/>
        <v>46.089820015575185</v>
      </c>
      <c r="H1839">
        <f t="shared" ca="1" si="285"/>
        <v>21.864156025312877</v>
      </c>
      <c r="I1839">
        <f ca="1">User_Model_Calcs!A1839-Sat_Data!$B$5</f>
        <v>-2.2952201314555793</v>
      </c>
      <c r="J1839">
        <f ca="1">(Earth_Data!$B$1/SQRT(1-Earth_Data!$B$2^2*SIN(RADIANS(User_Model_Calcs!B1839))^2))*COS(RADIANS(User_Model_Calcs!B1839))</f>
        <v>5936.5818135702657</v>
      </c>
      <c r="K1839">
        <f ca="1">((Earth_Data!$B$1*(1-Earth_Data!$B$2^2))/SQRT(1-Earth_Data!$B$2^2*SIN(RADIANS(User_Model_Calcs!B1839))^2))*SIN(RADIANS(User_Model_Calcs!B1839))</f>
        <v>-2324.0618981387747</v>
      </c>
      <c r="L1839">
        <f t="shared" ca="1" si="280"/>
        <v>-21.379423554411922</v>
      </c>
      <c r="M1839">
        <f t="shared" ca="1" si="281"/>
        <v>6375.285666979451</v>
      </c>
      <c r="N1839">
        <f ca="1">SQRT(User_Model_Calcs!M1839^2+Sat_Data!$B$3^2-2*User_Model_Calcs!M1839*Sat_Data!$B$3*COS(RADIANS(L1839))*COS(RADIANS(I1839)))</f>
        <v>36307.559334726364</v>
      </c>
      <c r="O1839">
        <f ca="1">DEGREES(ACOS(((Earth_Data!$B$1+Sat_Data!$B$2)/User_Model_Calcs!N1839)*SQRT(1-COS(RADIANS(User_Model_Calcs!I1839))^2*COS(RADIANS(User_Model_Calcs!B1839))^2)))</f>
        <v>64.658775073012436</v>
      </c>
      <c r="P1839">
        <f t="shared" ca="1" si="278"/>
        <v>6.2382189949278208</v>
      </c>
    </row>
    <row r="1840" spans="1:16" x14ac:dyDescent="0.25">
      <c r="A1840">
        <f t="shared" ca="1" si="282"/>
        <v>109.90958001574987</v>
      </c>
      <c r="B1840">
        <f t="shared" ca="1" si="283"/>
        <v>-25.441728681821917</v>
      </c>
      <c r="C1840" s="6">
        <v>20135.9375</v>
      </c>
      <c r="D1840">
        <f t="shared" ca="1" si="284"/>
        <v>1.2</v>
      </c>
      <c r="E1840" s="1">
        <v>0.65</v>
      </c>
      <c r="F1840">
        <v>19.899999999999999</v>
      </c>
      <c r="G1840">
        <f t="shared" ca="1" si="279"/>
        <v>46.089820015575185</v>
      </c>
      <c r="H1840">
        <f t="shared" ca="1" si="285"/>
        <v>17.455548503817898</v>
      </c>
      <c r="I1840">
        <f ca="1">User_Model_Calcs!A1840-Sat_Data!$B$5</f>
        <v>-9.0419984250132757E-2</v>
      </c>
      <c r="J1840">
        <f ca="1">(Earth_Data!$B$1/SQRT(1-Earth_Data!$B$2^2*SIN(RADIANS(User_Model_Calcs!B1840))^2))*COS(RADIANS(User_Model_Calcs!B1840))</f>
        <v>5763.1661575962144</v>
      </c>
      <c r="K1840">
        <f ca="1">((Earth_Data!$B$1*(1-Earth_Data!$B$2^2))/SQRT(1-Earth_Data!$B$2^2*SIN(RADIANS(User_Model_Calcs!B1840))^2))*SIN(RADIANS(User_Model_Calcs!B1840))</f>
        <v>-2723.3436340253638</v>
      </c>
      <c r="L1840">
        <f t="shared" ca="1" si="280"/>
        <v>-25.292746867449765</v>
      </c>
      <c r="M1840">
        <f t="shared" ca="1" si="281"/>
        <v>6374.2203216588605</v>
      </c>
      <c r="N1840">
        <f ca="1">SQRT(User_Model_Calcs!M1840^2+Sat_Data!$B$3^2-2*User_Model_Calcs!M1840*Sat_Data!$B$3*COS(RADIANS(L1840))*COS(RADIANS(I1840)))</f>
        <v>36502.713630755963</v>
      </c>
      <c r="O1840">
        <f ca="1">DEGREES(ACOS(((Earth_Data!$B$1+Sat_Data!$B$2)/User_Model_Calcs!N1840)*SQRT(1-COS(RADIANS(User_Model_Calcs!I1840))^2*COS(RADIANS(User_Model_Calcs!B1840))^2)))</f>
        <v>60.249517633882299</v>
      </c>
      <c r="P1840">
        <f t="shared" ca="1" si="278"/>
        <v>0.21047751975997567</v>
      </c>
    </row>
    <row r="1841" spans="1:16" x14ac:dyDescent="0.25">
      <c r="A1841">
        <f t="shared" ca="1" si="282"/>
        <v>109.90970682053489</v>
      </c>
      <c r="B1841">
        <f t="shared" ca="1" si="283"/>
        <v>-23.38103207413705</v>
      </c>
      <c r="C1841" s="6">
        <v>20135.9375</v>
      </c>
      <c r="D1841">
        <f t="shared" ca="1" si="284"/>
        <v>3</v>
      </c>
      <c r="E1841" s="1">
        <v>0.65</v>
      </c>
      <c r="F1841">
        <v>19.899999999999999</v>
      </c>
      <c r="G1841">
        <f t="shared" ca="1" si="279"/>
        <v>54.048620189015942</v>
      </c>
      <c r="H1841">
        <f t="shared" ca="1" si="285"/>
        <v>16.310696353236573</v>
      </c>
      <c r="I1841">
        <f ca="1">User_Model_Calcs!A1841-Sat_Data!$B$5</f>
        <v>-9.0293179465106732E-2</v>
      </c>
      <c r="J1841">
        <f ca="1">(Earth_Data!$B$1/SQRT(1-Earth_Data!$B$2^2*SIN(RADIANS(User_Model_Calcs!B1841))^2))*COS(RADIANS(User_Model_Calcs!B1841))</f>
        <v>5857.4942987034419</v>
      </c>
      <c r="K1841">
        <f ca="1">((Earth_Data!$B$1*(1-Earth_Data!$B$2^2))/SQRT(1-Earth_Data!$B$2^2*SIN(RADIANS(User_Model_Calcs!B1841))^2))*SIN(RADIANS(User_Model_Calcs!B1841))</f>
        <v>-2515.5085917064225</v>
      </c>
      <c r="L1841">
        <f t="shared" ca="1" si="280"/>
        <v>-23.241167583084732</v>
      </c>
      <c r="M1841">
        <f t="shared" ca="1" si="281"/>
        <v>6374.7959131482912</v>
      </c>
      <c r="N1841">
        <f ca="1">SQRT(User_Model_Calcs!M1841^2+Sat_Data!$B$3^2-2*User_Model_Calcs!M1841*Sat_Data!$B$3*COS(RADIANS(L1841))*COS(RADIANS(I1841)))</f>
        <v>36393.693394877744</v>
      </c>
      <c r="O1841">
        <f ca="1">DEGREES(ACOS(((Earth_Data!$B$1+Sat_Data!$B$2)/User_Model_Calcs!N1841)*SQRT(1-COS(RADIANS(User_Model_Calcs!I1841))^2*COS(RADIANS(User_Model_Calcs!B1841))^2)))</f>
        <v>62.627785172264161</v>
      </c>
      <c r="P1841">
        <f t="shared" ca="1" si="278"/>
        <v>0.22752711303404155</v>
      </c>
    </row>
    <row r="1842" spans="1:16" x14ac:dyDescent="0.25">
      <c r="A1842">
        <f t="shared" ca="1" si="282"/>
        <v>106.55200897420599</v>
      </c>
      <c r="B1842">
        <f t="shared" ca="1" si="283"/>
        <v>-20.990088996604747</v>
      </c>
      <c r="C1842" s="6">
        <v>20135.9375</v>
      </c>
      <c r="D1842">
        <f t="shared" ca="1" si="284"/>
        <v>0.75</v>
      </c>
      <c r="E1842" s="1">
        <v>0.65</v>
      </c>
      <c r="F1842">
        <v>19.899999999999999</v>
      </c>
      <c r="G1842">
        <f t="shared" ca="1" si="279"/>
        <v>42.007420362456692</v>
      </c>
      <c r="H1842">
        <f t="shared" ca="1" si="285"/>
        <v>22.892495251282405</v>
      </c>
      <c r="I1842">
        <f ca="1">User_Model_Calcs!A1842-Sat_Data!$B$5</f>
        <v>-3.4479910257940105</v>
      </c>
      <c r="J1842">
        <f ca="1">(Earth_Data!$B$1/SQRT(1-Earth_Data!$B$2^2*SIN(RADIANS(User_Model_Calcs!B1842))^2))*COS(RADIANS(User_Model_Calcs!B1842))</f>
        <v>5957.4611912445343</v>
      </c>
      <c r="K1842">
        <f ca="1">((Earth_Data!$B$1*(1-Earth_Data!$B$2^2))/SQRT(1-Earth_Data!$B$2^2*SIN(RADIANS(User_Model_Calcs!B1842))^2))*SIN(RADIANS(User_Model_Calcs!B1842))</f>
        <v>-2270.3713368222643</v>
      </c>
      <c r="L1842">
        <f t="shared" ca="1" si="280"/>
        <v>-20.861699929664518</v>
      </c>
      <c r="M1842">
        <f t="shared" ca="1" si="281"/>
        <v>6375.4160532665519</v>
      </c>
      <c r="N1842">
        <f ca="1">SQRT(User_Model_Calcs!M1842^2+Sat_Data!$B$3^2-2*User_Model_Calcs!M1842*Sat_Data!$B$3*COS(RADIANS(L1842))*COS(RADIANS(I1842)))</f>
        <v>36290.323610482526</v>
      </c>
      <c r="O1842">
        <f ca="1">DEGREES(ACOS(((Earth_Data!$B$1+Sat_Data!$B$2)/User_Model_Calcs!N1842)*SQRT(1-COS(RADIANS(User_Model_Calcs!I1842))^2*COS(RADIANS(User_Model_Calcs!B1842))^2)))</f>
        <v>65.085407206791871</v>
      </c>
      <c r="P1842">
        <f t="shared" ca="1" si="278"/>
        <v>9.5479699989378712</v>
      </c>
    </row>
    <row r="1843" spans="1:16" x14ac:dyDescent="0.25">
      <c r="A1843">
        <f t="shared" ca="1" si="282"/>
        <v>107.19857527968536</v>
      </c>
      <c r="B1843">
        <f t="shared" ca="1" si="283"/>
        <v>-20.635524846897823</v>
      </c>
      <c r="C1843" s="6">
        <v>20135.9375</v>
      </c>
      <c r="D1843">
        <f t="shared" ca="1" si="284"/>
        <v>3</v>
      </c>
      <c r="E1843" s="1">
        <v>0.65</v>
      </c>
      <c r="F1843">
        <v>19.899999999999999</v>
      </c>
      <c r="G1843">
        <f t="shared" ca="1" si="279"/>
        <v>54.048620189015942</v>
      </c>
      <c r="H1843">
        <f t="shared" ca="1" si="285"/>
        <v>17.512124185752249</v>
      </c>
      <c r="I1843">
        <f ca="1">User_Model_Calcs!A1843-Sat_Data!$B$5</f>
        <v>-2.8014247203146425</v>
      </c>
      <c r="J1843">
        <f ca="1">(Earth_Data!$B$1/SQRT(1-Earth_Data!$B$2^2*SIN(RADIANS(User_Model_Calcs!B1843))^2))*COS(RADIANS(User_Model_Calcs!B1843))</f>
        <v>5971.4092536952394</v>
      </c>
      <c r="K1843">
        <f ca="1">((Earth_Data!$B$1*(1-Earth_Data!$B$2^2))/SQRT(1-Earth_Data!$B$2^2*SIN(RADIANS(User_Model_Calcs!B1843))^2))*SIN(RADIANS(User_Model_Calcs!B1843))</f>
        <v>-2233.6775150186704</v>
      </c>
      <c r="L1843">
        <f t="shared" ca="1" si="280"/>
        <v>-20.508915066704084</v>
      </c>
      <c r="M1843">
        <f t="shared" ca="1" si="281"/>
        <v>6375.5034088467964</v>
      </c>
      <c r="N1843">
        <f ca="1">SQRT(User_Model_Calcs!M1843^2+Sat_Data!$B$3^2-2*User_Model_Calcs!M1843*Sat_Data!$B$3*COS(RADIANS(L1843))*COS(RADIANS(I1843)))</f>
        <v>36269.889244921105</v>
      </c>
      <c r="O1843">
        <f ca="1">DEGREES(ACOS(((Earth_Data!$B$1+Sat_Data!$B$2)/User_Model_Calcs!N1843)*SQRT(1-COS(RADIANS(User_Model_Calcs!I1843))^2*COS(RADIANS(User_Model_Calcs!B1843))^2)))</f>
        <v>65.598366632217264</v>
      </c>
      <c r="P1843">
        <f t="shared" ca="1" si="278"/>
        <v>7.9048643416381408</v>
      </c>
    </row>
    <row r="1844" spans="1:16" x14ac:dyDescent="0.25">
      <c r="A1844">
        <f t="shared" ca="1" si="282"/>
        <v>109.07587007454637</v>
      </c>
      <c r="B1844">
        <f t="shared" ca="1" si="283"/>
        <v>-24.945638569702741</v>
      </c>
      <c r="C1844" s="6">
        <v>20135.9375</v>
      </c>
      <c r="D1844">
        <f t="shared" ca="1" si="284"/>
        <v>0.75</v>
      </c>
      <c r="E1844" s="1">
        <v>0.65</v>
      </c>
      <c r="F1844">
        <v>19.899999999999999</v>
      </c>
      <c r="G1844">
        <f t="shared" ca="1" si="279"/>
        <v>42.007420362456692</v>
      </c>
      <c r="H1844">
        <f t="shared" ca="1" si="285"/>
        <v>23.770805744172932</v>
      </c>
      <c r="I1844">
        <f ca="1">User_Model_Calcs!A1844-Sat_Data!$B$5</f>
        <v>-0.92412992545362727</v>
      </c>
      <c r="J1844">
        <f ca="1">(Earth_Data!$B$1/SQRT(1-Earth_Data!$B$2^2*SIN(RADIANS(User_Model_Calcs!B1844))^2))*COS(RADIANS(User_Model_Calcs!B1844))</f>
        <v>5786.5592170374221</v>
      </c>
      <c r="K1844">
        <f ca="1">((Earth_Data!$B$1*(1-Earth_Data!$B$2^2))/SQRT(1-Earth_Data!$B$2^2*SIN(RADIANS(User_Model_Calcs!B1844))^2))*SIN(RADIANS(User_Model_Calcs!B1844))</f>
        <v>-2673.6166297678915</v>
      </c>
      <c r="L1844">
        <f t="shared" ca="1" si="280"/>
        <v>-24.798783400804382</v>
      </c>
      <c r="M1844">
        <f t="shared" ca="1" si="281"/>
        <v>6374.3621998794642</v>
      </c>
      <c r="N1844">
        <f ca="1">SQRT(User_Model_Calcs!M1844^2+Sat_Data!$B$3^2-2*User_Model_Calcs!M1844*Sat_Data!$B$3*COS(RADIANS(L1844))*COS(RADIANS(I1844)))</f>
        <v>36476.568923892308</v>
      </c>
      <c r="O1844">
        <f ca="1">DEGREES(ACOS(((Earth_Data!$B$1+Sat_Data!$B$2)/User_Model_Calcs!N1844)*SQRT(1-COS(RADIANS(User_Model_Calcs!I1844))^2*COS(RADIANS(User_Model_Calcs!B1844))^2)))</f>
        <v>60.803039179253531</v>
      </c>
      <c r="P1844">
        <f t="shared" ca="1" si="278"/>
        <v>2.190259447635063</v>
      </c>
    </row>
    <row r="1845" spans="1:16" x14ac:dyDescent="0.25">
      <c r="A1845">
        <f t="shared" ca="1" si="282"/>
        <v>107.4434976367255</v>
      </c>
      <c r="B1845">
        <f t="shared" ca="1" si="283"/>
        <v>-23.188634243212604</v>
      </c>
      <c r="C1845" s="6">
        <v>20135.9375</v>
      </c>
      <c r="D1845">
        <f t="shared" ca="1" si="284"/>
        <v>1.2</v>
      </c>
      <c r="E1845" s="1">
        <v>0.65</v>
      </c>
      <c r="F1845">
        <v>19.899999999999999</v>
      </c>
      <c r="G1845">
        <f t="shared" ca="1" si="279"/>
        <v>46.089820015575185</v>
      </c>
      <c r="H1845">
        <f t="shared" ca="1" si="285"/>
        <v>20.770742871567236</v>
      </c>
      <c r="I1845">
        <f ca="1">User_Model_Calcs!A1845-Sat_Data!$B$5</f>
        <v>-2.5565023632745039</v>
      </c>
      <c r="J1845">
        <f ca="1">(Earth_Data!$B$1/SQRT(1-Earth_Data!$B$2^2*SIN(RADIANS(User_Model_Calcs!B1845))^2))*COS(RADIANS(User_Model_Calcs!B1845))</f>
        <v>5865.9172730441787</v>
      </c>
      <c r="K1845">
        <f ca="1">((Earth_Data!$B$1*(1-Earth_Data!$B$2^2))/SQRT(1-Earth_Data!$B$2^2*SIN(RADIANS(User_Model_Calcs!B1845))^2))*SIN(RADIANS(User_Model_Calcs!B1845))</f>
        <v>-2495.9364047148924</v>
      </c>
      <c r="L1845">
        <f t="shared" ca="1" si="280"/>
        <v>-23.049658421646754</v>
      </c>
      <c r="M1845">
        <f t="shared" ca="1" si="281"/>
        <v>6374.8477621492384</v>
      </c>
      <c r="N1845">
        <f ca="1">SQRT(User_Model_Calcs!M1845^2+Sat_Data!$B$3^2-2*User_Model_Calcs!M1845*Sat_Data!$B$3*COS(RADIANS(L1845))*COS(RADIANS(I1845)))</f>
        <v>36390.699352416494</v>
      </c>
      <c r="O1845">
        <f ca="1">DEGREES(ACOS(((Earth_Data!$B$1+Sat_Data!$B$2)/User_Model_Calcs!N1845)*SQRT(1-COS(RADIANS(User_Model_Calcs!I1845))^2*COS(RADIANS(User_Model_Calcs!B1845))^2)))</f>
        <v>62.696953254615636</v>
      </c>
      <c r="P1845">
        <f t="shared" ca="1" si="278"/>
        <v>6.4692267268591497</v>
      </c>
    </row>
    <row r="1846" spans="1:16" x14ac:dyDescent="0.25">
      <c r="A1846">
        <f t="shared" ca="1" si="282"/>
        <v>109.9288111162442</v>
      </c>
      <c r="B1846">
        <f t="shared" ca="1" si="283"/>
        <v>-23.256252423452878</v>
      </c>
      <c r="C1846" s="6">
        <v>20135.9375</v>
      </c>
      <c r="D1846">
        <f t="shared" ca="1" si="284"/>
        <v>3</v>
      </c>
      <c r="E1846" s="1">
        <v>0.65</v>
      </c>
      <c r="F1846">
        <v>19.899999999999999</v>
      </c>
      <c r="G1846">
        <f t="shared" ca="1" si="279"/>
        <v>54.048620189015942</v>
      </c>
      <c r="H1846">
        <f t="shared" ca="1" si="285"/>
        <v>16.19876540521361</v>
      </c>
      <c r="I1846">
        <f ca="1">User_Model_Calcs!A1846-Sat_Data!$B$5</f>
        <v>-7.1188883755795018E-2</v>
      </c>
      <c r="J1846">
        <f ca="1">(Earth_Data!$B$1/SQRT(1-Earth_Data!$B$2^2*SIN(RADIANS(User_Model_Calcs!B1846))^2))*COS(RADIANS(User_Model_Calcs!B1846))</f>
        <v>5862.9645346011466</v>
      </c>
      <c r="K1846">
        <f ca="1">((Earth_Data!$B$1*(1-Earth_Data!$B$2^2))/SQRT(1-Earth_Data!$B$2^2*SIN(RADIANS(User_Model_Calcs!B1846))^2))*SIN(RADIANS(User_Model_Calcs!B1846))</f>
        <v>-2502.8182135527231</v>
      </c>
      <c r="L1846">
        <f t="shared" ca="1" si="280"/>
        <v>-23.11696356768109</v>
      </c>
      <c r="M1846">
        <f t="shared" ca="1" si="281"/>
        <v>6374.8295776500636</v>
      </c>
      <c r="N1846">
        <f ca="1">SQRT(User_Model_Calcs!M1846^2+Sat_Data!$B$3^2-2*User_Model_Calcs!M1846*Sat_Data!$B$3*COS(RADIANS(L1846))*COS(RADIANS(I1846)))</f>
        <v>36387.357980584085</v>
      </c>
      <c r="O1846">
        <f ca="1">DEGREES(ACOS(((Earth_Data!$B$1+Sat_Data!$B$2)/User_Model_Calcs!N1846)*SQRT(1-COS(RADIANS(User_Model_Calcs!I1846))^2*COS(RADIANS(User_Model_Calcs!B1846))^2)))</f>
        <v>62.772119512861693</v>
      </c>
      <c r="P1846">
        <f t="shared" ca="1" si="278"/>
        <v>0.18029567180205616</v>
      </c>
    </row>
    <row r="1847" spans="1:16" x14ac:dyDescent="0.25">
      <c r="A1847">
        <f t="shared" ca="1" si="282"/>
        <v>109.16008831658155</v>
      </c>
      <c r="B1847">
        <f t="shared" ca="1" si="283"/>
        <v>-23.369884369236416</v>
      </c>
      <c r="C1847" s="6">
        <v>20135.9375</v>
      </c>
      <c r="D1847">
        <f t="shared" ca="1" si="284"/>
        <v>0.75</v>
      </c>
      <c r="E1847" s="1">
        <v>0.65</v>
      </c>
      <c r="F1847">
        <v>19.899999999999999</v>
      </c>
      <c r="G1847">
        <f t="shared" ca="1" si="279"/>
        <v>42.007420362456692</v>
      </c>
      <c r="H1847">
        <f t="shared" ca="1" si="285"/>
        <v>22.147699316177977</v>
      </c>
      <c r="I1847">
        <f ca="1">User_Model_Calcs!A1847-Sat_Data!$B$5</f>
        <v>-0.83991168341844968</v>
      </c>
      <c r="J1847">
        <f ca="1">(Earth_Data!$B$1/SQRT(1-Earth_Data!$B$2^2*SIN(RADIANS(User_Model_Calcs!B1847))^2))*COS(RADIANS(User_Model_Calcs!B1847))</f>
        <v>5857.9841324532708</v>
      </c>
      <c r="K1847">
        <f ca="1">((Earth_Data!$B$1*(1-Earth_Data!$B$2^2))/SQRT(1-Earth_Data!$B$2^2*SIN(RADIANS(User_Model_Calcs!B1847))^2))*SIN(RADIANS(User_Model_Calcs!B1847))</f>
        <v>-2514.3753211469066</v>
      </c>
      <c r="L1847">
        <f t="shared" ca="1" si="280"/>
        <v>-23.230071197902973</v>
      </c>
      <c r="M1847">
        <f t="shared" ca="1" si="281"/>
        <v>6374.7989263714744</v>
      </c>
      <c r="N1847">
        <f ca="1">SQRT(User_Model_Calcs!M1847^2+Sat_Data!$B$3^2-2*User_Model_Calcs!M1847*Sat_Data!$B$3*COS(RADIANS(L1847))*COS(RADIANS(I1847)))</f>
        <v>36393.847200389529</v>
      </c>
      <c r="O1847">
        <f ca="1">DEGREES(ACOS(((Earth_Data!$B$1+Sat_Data!$B$2)/User_Model_Calcs!N1847)*SQRT(1-COS(RADIANS(User_Model_Calcs!I1847))^2*COS(RADIANS(User_Model_Calcs!B1847))^2)))</f>
        <v>62.624401730035778</v>
      </c>
      <c r="P1847">
        <f t="shared" ca="1" si="278"/>
        <v>2.116619218900063</v>
      </c>
    </row>
    <row r="1848" spans="1:16" x14ac:dyDescent="0.25">
      <c r="A1848">
        <f t="shared" ca="1" si="282"/>
        <v>106.72012877671179</v>
      </c>
      <c r="B1848">
        <f t="shared" ca="1" si="283"/>
        <v>-20.988510829386282</v>
      </c>
      <c r="C1848" s="6">
        <v>20135.9375</v>
      </c>
      <c r="D1848">
        <f t="shared" ca="1" si="284"/>
        <v>0.75</v>
      </c>
      <c r="E1848" s="1">
        <v>0.65</v>
      </c>
      <c r="F1848">
        <v>19.899999999999999</v>
      </c>
      <c r="G1848">
        <f t="shared" ca="1" si="279"/>
        <v>42.007420362456692</v>
      </c>
      <c r="H1848">
        <f t="shared" ca="1" si="285"/>
        <v>18.321471305569318</v>
      </c>
      <c r="I1848">
        <f ca="1">User_Model_Calcs!A1848-Sat_Data!$B$5</f>
        <v>-3.279871223288211</v>
      </c>
      <c r="J1848">
        <f ca="1">(Earth_Data!$B$1/SQRT(1-Earth_Data!$B$2^2*SIN(RADIANS(User_Model_Calcs!B1848))^2))*COS(RADIANS(User_Model_Calcs!B1848))</f>
        <v>5957.5237783495677</v>
      </c>
      <c r="K1848">
        <f ca="1">((Earth_Data!$B$1*(1-Earth_Data!$B$2^2))/SQRT(1-Earth_Data!$B$2^2*SIN(RADIANS(User_Model_Calcs!B1848))^2))*SIN(RADIANS(User_Model_Calcs!B1848))</f>
        <v>-2270.2082007846107</v>
      </c>
      <c r="L1848">
        <f t="shared" ca="1" si="280"/>
        <v>-20.860129639015664</v>
      </c>
      <c r="M1848">
        <f t="shared" ca="1" si="281"/>
        <v>6375.416444790897</v>
      </c>
      <c r="N1848">
        <f ca="1">SQRT(User_Model_Calcs!M1848^2+Sat_Data!$B$3^2-2*User_Model_Calcs!M1848*Sat_Data!$B$3*COS(RADIANS(L1848))*COS(RADIANS(I1848)))</f>
        <v>36289.059310567485</v>
      </c>
      <c r="O1848">
        <f ca="1">DEGREES(ACOS(((Earth_Data!$B$1+Sat_Data!$B$2)/User_Model_Calcs!N1848)*SQRT(1-COS(RADIANS(User_Model_Calcs!I1848))^2*COS(RADIANS(User_Model_Calcs!B1848))^2)))</f>
        <v>65.11668555302235</v>
      </c>
      <c r="P1848">
        <f t="shared" ca="1" si="278"/>
        <v>9.0900031877126839</v>
      </c>
    </row>
    <row r="1849" spans="1:16" x14ac:dyDescent="0.25">
      <c r="A1849">
        <f t="shared" ca="1" si="282"/>
        <v>107.81826578439637</v>
      </c>
      <c r="B1849">
        <f t="shared" ca="1" si="283"/>
        <v>-20.748998815519606</v>
      </c>
      <c r="C1849" s="6">
        <v>20135.9375</v>
      </c>
      <c r="D1849">
        <f t="shared" ca="1" si="284"/>
        <v>0.75</v>
      </c>
      <c r="E1849" s="1">
        <v>0.65</v>
      </c>
      <c r="F1849">
        <v>19.899999999999999</v>
      </c>
      <c r="G1849">
        <f t="shared" ca="1" si="279"/>
        <v>42.007420362456692</v>
      </c>
      <c r="H1849">
        <f t="shared" ca="1" si="285"/>
        <v>14.863048983241718</v>
      </c>
      <c r="I1849">
        <f ca="1">User_Model_Calcs!A1849-Sat_Data!$B$5</f>
        <v>-2.1817342156036261</v>
      </c>
      <c r="J1849">
        <f ca="1">(Earth_Data!$B$1/SQRT(1-Earth_Data!$B$2^2*SIN(RADIANS(User_Model_Calcs!B1849))^2))*COS(RADIANS(User_Model_Calcs!B1849))</f>
        <v>5966.9701180703669</v>
      </c>
      <c r="K1849">
        <f ca="1">((Earth_Data!$B$1*(1-Earth_Data!$B$2^2))/SQRT(1-Earth_Data!$B$2^2*SIN(RADIANS(User_Model_Calcs!B1849))^2))*SIN(RADIANS(User_Model_Calcs!B1849))</f>
        <v>-2245.4301466140255</v>
      </c>
      <c r="L1849">
        <f t="shared" ca="1" si="280"/>
        <v>-20.621817488779591</v>
      </c>
      <c r="M1849">
        <f t="shared" ca="1" si="281"/>
        <v>6375.4755848695531</v>
      </c>
      <c r="N1849">
        <f ca="1">SQRT(User_Model_Calcs!M1849^2+Sat_Data!$B$3^2-2*User_Model_Calcs!M1849*Sat_Data!$B$3*COS(RADIANS(L1849))*COS(RADIANS(I1849)))</f>
        <v>36271.777189930253</v>
      </c>
      <c r="O1849">
        <f ca="1">DEGREES(ACOS(((Earth_Data!$B$1+Sat_Data!$B$2)/User_Model_Calcs!N1849)*SQRT(1-COS(RADIANS(User_Model_Calcs!I1849))^2*COS(RADIANS(User_Model_Calcs!B1849))^2)))</f>
        <v>65.549887853393884</v>
      </c>
      <c r="P1849">
        <f t="shared" ca="1" si="278"/>
        <v>6.1377047014772224</v>
      </c>
    </row>
    <row r="1850" spans="1:16" x14ac:dyDescent="0.25">
      <c r="A1850">
        <f t="shared" ca="1" si="282"/>
        <v>108.53862390912396</v>
      </c>
      <c r="B1850">
        <f t="shared" ca="1" si="283"/>
        <v>-22.533342450057436</v>
      </c>
      <c r="C1850" s="6">
        <v>20135.9375</v>
      </c>
      <c r="D1850">
        <f t="shared" ca="1" si="284"/>
        <v>0.75</v>
      </c>
      <c r="E1850" s="1">
        <v>0.65</v>
      </c>
      <c r="F1850">
        <v>19.899999999999999</v>
      </c>
      <c r="G1850">
        <f t="shared" ca="1" si="279"/>
        <v>42.007420362456692</v>
      </c>
      <c r="H1850">
        <f t="shared" ca="1" si="285"/>
        <v>20.375387294195207</v>
      </c>
      <c r="I1850">
        <f ca="1">User_Model_Calcs!A1850-Sat_Data!$B$5</f>
        <v>-1.461376090876044</v>
      </c>
      <c r="J1850">
        <f ca="1">(Earth_Data!$B$1/SQRT(1-Earth_Data!$B$2^2*SIN(RADIANS(User_Model_Calcs!B1850))^2))*COS(RADIANS(User_Model_Calcs!B1850))</f>
        <v>5894.1097052548075</v>
      </c>
      <c r="K1850">
        <f ca="1">((Earth_Data!$B$1*(1-Earth_Data!$B$2^2))/SQRT(1-Earth_Data!$B$2^2*SIN(RADIANS(User_Model_Calcs!B1850))^2))*SIN(RADIANS(User_Model_Calcs!B1850))</f>
        <v>-2429.0686068605282</v>
      </c>
      <c r="L1850">
        <f t="shared" ca="1" si="280"/>
        <v>-22.397439828550731</v>
      </c>
      <c r="M1850">
        <f t="shared" ca="1" si="281"/>
        <v>6375.0218442303594</v>
      </c>
      <c r="N1850">
        <f ca="1">SQRT(User_Model_Calcs!M1850^2+Sat_Data!$B$3^2-2*User_Model_Calcs!M1850*Sat_Data!$B$3*COS(RADIANS(L1850))*COS(RADIANS(I1850)))</f>
        <v>36353.502405096355</v>
      </c>
      <c r="O1850">
        <f ca="1">DEGREES(ACOS(((Earth_Data!$B$1+Sat_Data!$B$2)/User_Model_Calcs!N1850)*SQRT(1-COS(RADIANS(User_Model_Calcs!I1850))^2*COS(RADIANS(User_Model_Calcs!B1850))^2)))</f>
        <v>63.556644184400653</v>
      </c>
      <c r="P1850">
        <f t="shared" ca="1" si="278"/>
        <v>3.8086104880777323</v>
      </c>
    </row>
    <row r="1851" spans="1:16" x14ac:dyDescent="0.25">
      <c r="A1851">
        <f t="shared" ca="1" si="282"/>
        <v>109.1891957660504</v>
      </c>
      <c r="B1851">
        <f t="shared" ca="1" si="283"/>
        <v>-24.278710770721759</v>
      </c>
      <c r="C1851" s="6">
        <v>20135.9375</v>
      </c>
      <c r="D1851">
        <f t="shared" ca="1" si="284"/>
        <v>1.2</v>
      </c>
      <c r="E1851" s="1">
        <v>0.65</v>
      </c>
      <c r="F1851">
        <v>19.899999999999999</v>
      </c>
      <c r="G1851">
        <f t="shared" ca="1" si="279"/>
        <v>46.089820015575185</v>
      </c>
      <c r="H1851">
        <f t="shared" ca="1" si="285"/>
        <v>22.909467955530747</v>
      </c>
      <c r="I1851">
        <f ca="1">User_Model_Calcs!A1851-Sat_Data!$B$5</f>
        <v>-0.81080423394959666</v>
      </c>
      <c r="J1851">
        <f ca="1">(Earth_Data!$B$1/SQRT(1-Earth_Data!$B$2^2*SIN(RADIANS(User_Model_Calcs!B1851))^2))*COS(RADIANS(User_Model_Calcs!B1851))</f>
        <v>5817.3255320680391</v>
      </c>
      <c r="K1851">
        <f ca="1">((Earth_Data!$B$1*(1-Earth_Data!$B$2^2))/SQRT(1-Earth_Data!$B$2^2*SIN(RADIANS(User_Model_Calcs!B1851))^2))*SIN(RADIANS(User_Model_Calcs!B1851))</f>
        <v>-2606.4548929272446</v>
      </c>
      <c r="L1851">
        <f t="shared" ca="1" si="280"/>
        <v>-24.134783423907194</v>
      </c>
      <c r="M1851">
        <f t="shared" ca="1" si="281"/>
        <v>6374.5496668325577</v>
      </c>
      <c r="N1851">
        <f ca="1">SQRT(User_Model_Calcs!M1851^2+Sat_Data!$B$3^2-2*User_Model_Calcs!M1851*Sat_Data!$B$3*COS(RADIANS(L1851))*COS(RADIANS(I1851)))</f>
        <v>36440.823916188725</v>
      </c>
      <c r="O1851">
        <f ca="1">DEGREES(ACOS(((Earth_Data!$B$1+Sat_Data!$B$2)/User_Model_Calcs!N1851)*SQRT(1-COS(RADIANS(User_Model_Calcs!I1851))^2*COS(RADIANS(User_Model_Calcs!B1851))^2)))</f>
        <v>61.576296047441559</v>
      </c>
      <c r="P1851">
        <f t="shared" ca="1" si="278"/>
        <v>1.9712702585096786</v>
      </c>
    </row>
    <row r="1852" spans="1:16" x14ac:dyDescent="0.25">
      <c r="A1852">
        <f t="shared" ca="1" si="282"/>
        <v>109.17140160458126</v>
      </c>
      <c r="B1852">
        <f t="shared" ca="1" si="283"/>
        <v>-21.857931180263879</v>
      </c>
      <c r="C1852" s="6">
        <v>20135.9375</v>
      </c>
      <c r="D1852">
        <f t="shared" ca="1" si="284"/>
        <v>0.75</v>
      </c>
      <c r="E1852" s="1">
        <v>0.65</v>
      </c>
      <c r="F1852">
        <v>19.899999999999999</v>
      </c>
      <c r="G1852">
        <f t="shared" ca="1" si="279"/>
        <v>42.007420362456692</v>
      </c>
      <c r="H1852">
        <f t="shared" ca="1" si="285"/>
        <v>18.222220991459448</v>
      </c>
      <c r="I1852">
        <f ca="1">User_Model_Calcs!A1852-Sat_Data!$B$5</f>
        <v>-0.82859839541873725</v>
      </c>
      <c r="J1852">
        <f ca="1">(Earth_Data!$B$1/SQRT(1-Earth_Data!$B$2^2*SIN(RADIANS(User_Model_Calcs!B1852))^2))*COS(RADIANS(User_Model_Calcs!B1852))</f>
        <v>5922.3630987305587</v>
      </c>
      <c r="K1852">
        <f ca="1">((Earth_Data!$B$1*(1-Earth_Data!$B$2^2))/SQRT(1-Earth_Data!$B$2^2*SIN(RADIANS(User_Model_Calcs!B1852))^2))*SIN(RADIANS(User_Model_Calcs!B1852))</f>
        <v>-2359.8207221516482</v>
      </c>
      <c r="L1852">
        <f t="shared" ca="1" si="280"/>
        <v>-21.725269981565848</v>
      </c>
      <c r="M1852">
        <f t="shared" ca="1" si="281"/>
        <v>6375.1971352972105</v>
      </c>
      <c r="N1852">
        <f ca="1">SQRT(User_Model_Calcs!M1852^2+Sat_Data!$B$3^2-2*User_Model_Calcs!M1852*Sat_Data!$B$3*COS(RADIANS(L1852))*COS(RADIANS(I1852)))</f>
        <v>36319.242437326619</v>
      </c>
      <c r="O1852">
        <f ca="1">DEGREES(ACOS(((Earth_Data!$B$1+Sat_Data!$B$2)/User_Model_Calcs!N1852)*SQRT(1-COS(RADIANS(User_Model_Calcs!I1852))^2*COS(RADIANS(User_Model_Calcs!B1852))^2)))</f>
        <v>64.373494477235468</v>
      </c>
      <c r="P1852">
        <f t="shared" ca="1" si="278"/>
        <v>2.2246183602662022</v>
      </c>
    </row>
    <row r="1853" spans="1:16" x14ac:dyDescent="0.25">
      <c r="A1853">
        <f t="shared" ca="1" si="282"/>
        <v>108.46909310744748</v>
      </c>
      <c r="B1853">
        <f t="shared" ca="1" si="283"/>
        <v>-20.955964592375054</v>
      </c>
      <c r="C1853" s="6">
        <v>20135.9375</v>
      </c>
      <c r="D1853">
        <f t="shared" ca="1" si="284"/>
        <v>3</v>
      </c>
      <c r="E1853" s="1">
        <v>0.65</v>
      </c>
      <c r="F1853">
        <v>19.899999999999999</v>
      </c>
      <c r="G1853">
        <f t="shared" ca="1" si="279"/>
        <v>54.048620189015942</v>
      </c>
      <c r="H1853">
        <f t="shared" ca="1" si="285"/>
        <v>21.875953955851283</v>
      </c>
      <c r="I1853">
        <f ca="1">User_Model_Calcs!A1853-Sat_Data!$B$5</f>
        <v>-1.5309068925525224</v>
      </c>
      <c r="J1853">
        <f ca="1">(Earth_Data!$B$1/SQRT(1-Earth_Data!$B$2^2*SIN(RADIANS(User_Model_Calcs!B1853))^2))*COS(RADIANS(User_Model_Calcs!B1853))</f>
        <v>5958.8134955780215</v>
      </c>
      <c r="K1853">
        <f ca="1">((Earth_Data!$B$1*(1-Earth_Data!$B$2^2))/SQRT(1-Earth_Data!$B$2^2*SIN(RADIANS(User_Model_Calcs!B1853))^2))*SIN(RADIANS(User_Model_Calcs!B1853))</f>
        <v>-2266.8435004245143</v>
      </c>
      <c r="L1853">
        <f t="shared" ca="1" si="280"/>
        <v>-20.827745925157153</v>
      </c>
      <c r="M1853">
        <f t="shared" ca="1" si="281"/>
        <v>6375.4245137480548</v>
      </c>
      <c r="N1853">
        <f ca="1">SQRT(User_Model_Calcs!M1853^2+Sat_Data!$B$3^2-2*User_Model_Calcs!M1853*Sat_Data!$B$3*COS(RADIANS(L1853))*COS(RADIANS(I1853)))</f>
        <v>36278.693586692192</v>
      </c>
      <c r="O1853">
        <f ca="1">DEGREES(ACOS(((Earth_Data!$B$1+Sat_Data!$B$2)/User_Model_Calcs!N1853)*SQRT(1-COS(RADIANS(User_Model_Calcs!I1853))^2*COS(RADIANS(User_Model_Calcs!B1853))^2)))</f>
        <v>65.374738353941495</v>
      </c>
      <c r="P1853">
        <f t="shared" ca="1" si="278"/>
        <v>4.2735334508410014</v>
      </c>
    </row>
    <row r="1854" spans="1:16" x14ac:dyDescent="0.25">
      <c r="A1854">
        <f t="shared" ca="1" si="282"/>
        <v>108.64901101118777</v>
      </c>
      <c r="B1854">
        <f t="shared" ca="1" si="283"/>
        <v>-23.473990386833805</v>
      </c>
      <c r="C1854" s="6">
        <v>20135.9375</v>
      </c>
      <c r="D1854">
        <f t="shared" ca="1" si="284"/>
        <v>3</v>
      </c>
      <c r="E1854" s="1">
        <v>0.65</v>
      </c>
      <c r="F1854">
        <v>19.899999999999999</v>
      </c>
      <c r="G1854">
        <f t="shared" ca="1" si="279"/>
        <v>54.048620189015942</v>
      </c>
      <c r="H1854">
        <f t="shared" ca="1" si="285"/>
        <v>17.957905295922423</v>
      </c>
      <c r="I1854">
        <f ca="1">User_Model_Calcs!A1854-Sat_Data!$B$5</f>
        <v>-1.3509889888122331</v>
      </c>
      <c r="J1854">
        <f ca="1">(Earth_Data!$B$1/SQRT(1-Earth_Data!$B$2^2*SIN(RADIANS(User_Model_Calcs!B1854))^2))*COS(RADIANS(User_Model_Calcs!B1854))</f>
        <v>5853.4010699289311</v>
      </c>
      <c r="K1854">
        <f ca="1">((Earth_Data!$B$1*(1-Earth_Data!$B$2^2))/SQRT(1-Earth_Data!$B$2^2*SIN(RADIANS(User_Model_Calcs!B1854))^2))*SIN(RADIANS(User_Model_Calcs!B1854))</f>
        <v>-2524.9550381921717</v>
      </c>
      <c r="L1854">
        <f t="shared" ca="1" si="280"/>
        <v>-23.333698771369118</v>
      </c>
      <c r="M1854">
        <f t="shared" ca="1" si="281"/>
        <v>6374.7707433551832</v>
      </c>
      <c r="N1854">
        <f ca="1">SQRT(User_Model_Calcs!M1854^2+Sat_Data!$B$3^2-2*User_Model_Calcs!M1854*Sat_Data!$B$3*COS(RADIANS(L1854))*COS(RADIANS(I1854)))</f>
        <v>36400.307290674493</v>
      </c>
      <c r="O1854">
        <f ca="1">DEGREES(ACOS(((Earth_Data!$B$1+Sat_Data!$B$2)/User_Model_Calcs!N1854)*SQRT(1-COS(RADIANS(User_Model_Calcs!I1854))^2*COS(RADIANS(User_Model_Calcs!B1854))^2)))</f>
        <v>62.478172141609356</v>
      </c>
      <c r="P1854">
        <f t="shared" ca="1" si="278"/>
        <v>3.3882827187426021</v>
      </c>
    </row>
    <row r="1855" spans="1:16" x14ac:dyDescent="0.25">
      <c r="A1855">
        <f t="shared" ca="1" si="282"/>
        <v>109.97060000743288</v>
      </c>
      <c r="B1855">
        <f t="shared" ca="1" si="283"/>
        <v>-23.380287959698904</v>
      </c>
      <c r="C1855" s="6">
        <v>20135.9375</v>
      </c>
      <c r="D1855">
        <f t="shared" ca="1" si="284"/>
        <v>1.2</v>
      </c>
      <c r="E1855" s="1">
        <v>0.65</v>
      </c>
      <c r="F1855">
        <v>19.899999999999999</v>
      </c>
      <c r="G1855">
        <f t="shared" ca="1" si="279"/>
        <v>46.089820015575185</v>
      </c>
      <c r="H1855">
        <f t="shared" ca="1" si="285"/>
        <v>23.981694871339769</v>
      </c>
      <c r="I1855">
        <f ca="1">User_Model_Calcs!A1855-Sat_Data!$B$5</f>
        <v>-2.9399992567121558E-2</v>
      </c>
      <c r="J1855">
        <f ca="1">(Earth_Data!$B$1/SQRT(1-Earth_Data!$B$2^2*SIN(RADIANS(User_Model_Calcs!B1855))^2))*COS(RADIANS(User_Model_Calcs!B1855))</f>
        <v>5857.5270022213908</v>
      </c>
      <c r="K1855">
        <f ca="1">((Earth_Data!$B$1*(1-Earth_Data!$B$2^2))/SQRT(1-Earth_Data!$B$2^2*SIN(RADIANS(User_Model_Calcs!B1855))^2))*SIN(RADIANS(User_Model_Calcs!B1855))</f>
        <v>-2515.432948292831</v>
      </c>
      <c r="L1855">
        <f t="shared" ca="1" si="280"/>
        <v>-23.24042689360645</v>
      </c>
      <c r="M1855">
        <f t="shared" ca="1" si="281"/>
        <v>6374.7961143169023</v>
      </c>
      <c r="N1855">
        <f ca="1">SQRT(User_Model_Calcs!M1855^2+Sat_Data!$B$3^2-2*User_Model_Calcs!M1855*Sat_Data!$B$3*COS(RADIANS(L1855))*COS(RADIANS(I1855)))</f>
        <v>36393.648007815449</v>
      </c>
      <c r="O1855">
        <f ca="1">DEGREES(ACOS(((Earth_Data!$B$1+Sat_Data!$B$2)/User_Model_Calcs!N1855)*SQRT(1-COS(RADIANS(User_Model_Calcs!I1855))^2*COS(RADIANS(User_Model_Calcs!B1855))^2)))</f>
        <v>62.628815417865262</v>
      </c>
      <c r="P1855">
        <f t="shared" ca="1" si="278"/>
        <v>7.40866907451595E-2</v>
      </c>
    </row>
    <row r="1856" spans="1:16" x14ac:dyDescent="0.25">
      <c r="A1856">
        <f t="shared" ca="1" si="282"/>
        <v>110.22271002847101</v>
      </c>
      <c r="B1856">
        <f t="shared" ca="1" si="283"/>
        <v>-21.024892416429442</v>
      </c>
      <c r="C1856" s="6">
        <v>20135.9375</v>
      </c>
      <c r="D1856">
        <f t="shared" ca="1" si="284"/>
        <v>0.75</v>
      </c>
      <c r="E1856" s="1">
        <v>0.65</v>
      </c>
      <c r="F1856">
        <v>19.899999999999999</v>
      </c>
      <c r="G1856">
        <f t="shared" ca="1" si="279"/>
        <v>42.007420362456692</v>
      </c>
      <c r="H1856">
        <f t="shared" ca="1" si="285"/>
        <v>23.026098454760508</v>
      </c>
      <c r="I1856">
        <f ca="1">User_Model_Calcs!A1856-Sat_Data!$B$5</f>
        <v>0.22271002847101329</v>
      </c>
      <c r="J1856">
        <f ca="1">(Earth_Data!$B$1/SQRT(1-Earth_Data!$B$2^2*SIN(RADIANS(User_Model_Calcs!B1856))^2))*COS(RADIANS(User_Model_Calcs!B1856))</f>
        <v>5956.0798088501269</v>
      </c>
      <c r="K1856">
        <f ca="1">((Earth_Data!$B$1*(1-Earth_Data!$B$2^2))/SQRT(1-Earth_Data!$B$2^2*SIN(RADIANS(User_Model_Calcs!B1856))^2))*SIN(RADIANS(User_Model_Calcs!B1856))</f>
        <v>-2273.9685552406327</v>
      </c>
      <c r="L1856">
        <f t="shared" ca="1" si="280"/>
        <v>-20.896329745353466</v>
      </c>
      <c r="M1856">
        <f t="shared" ca="1" si="281"/>
        <v>6375.4074128337343</v>
      </c>
      <c r="N1856">
        <f ca="1">SQRT(User_Model_Calcs!M1856^2+Sat_Data!$B$3^2-2*User_Model_Calcs!M1856*Sat_Data!$B$3*COS(RADIANS(L1856))*COS(RADIANS(I1856)))</f>
        <v>36279.448040826683</v>
      </c>
      <c r="O1856">
        <f ca="1">DEGREES(ACOS(((Earth_Data!$B$1+Sat_Data!$B$2)/User_Model_Calcs!N1856)*SQRT(1-COS(RADIANS(User_Model_Calcs!I1856))^2*COS(RADIANS(User_Model_Calcs!B1856))^2)))</f>
        <v>65.355330344392243</v>
      </c>
      <c r="P1856">
        <f t="shared" ca="1" si="278"/>
        <v>0.6207326572047871</v>
      </c>
    </row>
    <row r="1857" spans="1:16" x14ac:dyDescent="0.25">
      <c r="A1857">
        <f t="shared" ca="1" si="282"/>
        <v>108.38833756147164</v>
      </c>
      <c r="B1857">
        <f t="shared" ca="1" si="283"/>
        <v>-21.00872424859147</v>
      </c>
      <c r="C1857" s="6">
        <v>20135.9375</v>
      </c>
      <c r="D1857">
        <f t="shared" ca="1" si="284"/>
        <v>3</v>
      </c>
      <c r="E1857" s="1">
        <v>0.65</v>
      </c>
      <c r="F1857">
        <v>19.899999999999999</v>
      </c>
      <c r="G1857">
        <f t="shared" ca="1" si="279"/>
        <v>54.048620189015942</v>
      </c>
      <c r="H1857">
        <f t="shared" ca="1" si="285"/>
        <v>23.304604228859873</v>
      </c>
      <c r="I1857">
        <f ca="1">User_Model_Calcs!A1857-Sat_Data!$B$5</f>
        <v>-1.6116624385283558</v>
      </c>
      <c r="J1857">
        <f ca="1">(Earth_Data!$B$1/SQRT(1-Earth_Data!$B$2^2*SIN(RADIANS(User_Model_Calcs!B1857))^2))*COS(RADIANS(User_Model_Calcs!B1857))</f>
        <v>5956.7218119969612</v>
      </c>
      <c r="K1857">
        <f ca="1">((Earth_Data!$B$1*(1-Earth_Data!$B$2^2))/SQRT(1-Earth_Data!$B$2^2*SIN(RADIANS(User_Model_Calcs!B1857))^2))*SIN(RADIANS(User_Model_Calcs!B1857))</f>
        <v>-2272.2975452395231</v>
      </c>
      <c r="L1857">
        <f t="shared" ca="1" si="280"/>
        <v>-20.880242203102274</v>
      </c>
      <c r="M1857">
        <f t="shared" ca="1" si="281"/>
        <v>6375.4114282626433</v>
      </c>
      <c r="N1857">
        <f ca="1">SQRT(User_Model_Calcs!M1857^2+Sat_Data!$B$3^2-2*User_Model_Calcs!M1857*Sat_Data!$B$3*COS(RADIANS(L1857))*COS(RADIANS(I1857)))</f>
        <v>36281.388897243349</v>
      </c>
      <c r="O1857">
        <f ca="1">DEGREES(ACOS(((Earth_Data!$B$1+Sat_Data!$B$2)/User_Model_Calcs!N1857)*SQRT(1-COS(RADIANS(User_Model_Calcs!I1857))^2*COS(RADIANS(User_Model_Calcs!B1857))^2)))</f>
        <v>65.307030817041067</v>
      </c>
      <c r="P1857">
        <f t="shared" ca="1" si="278"/>
        <v>4.4874330205204558</v>
      </c>
    </row>
    <row r="1858" spans="1:16" x14ac:dyDescent="0.25">
      <c r="A1858">
        <f t="shared" ca="1" si="282"/>
        <v>109.35405452003209</v>
      </c>
      <c r="B1858">
        <f t="shared" ca="1" si="283"/>
        <v>-24.552839597654685</v>
      </c>
      <c r="C1858" s="6">
        <v>20135.9375</v>
      </c>
      <c r="D1858">
        <f t="shared" ca="1" si="284"/>
        <v>0.75</v>
      </c>
      <c r="E1858" s="1">
        <v>0.65</v>
      </c>
      <c r="F1858">
        <v>19.899999999999999</v>
      </c>
      <c r="G1858">
        <f t="shared" ca="1" si="279"/>
        <v>42.007420362456692</v>
      </c>
      <c r="H1858">
        <f t="shared" ca="1" si="285"/>
        <v>16.009678953699062</v>
      </c>
      <c r="I1858">
        <f ca="1">User_Model_Calcs!A1858-Sat_Data!$B$5</f>
        <v>-0.64594547996790652</v>
      </c>
      <c r="J1858">
        <f ca="1">(Earth_Data!$B$1/SQRT(1-Earth_Data!$B$2^2*SIN(RADIANS(User_Model_Calcs!B1858))^2))*COS(RADIANS(User_Model_Calcs!B1858))</f>
        <v>5804.7745563381595</v>
      </c>
      <c r="K1858">
        <f ca="1">((Earth_Data!$B$1*(1-Earth_Data!$B$2^2))/SQRT(1-Earth_Data!$B$2^2*SIN(RADIANS(User_Model_Calcs!B1858))^2))*SIN(RADIANS(User_Model_Calcs!B1858))</f>
        <v>-2634.1031272919286</v>
      </c>
      <c r="L1858">
        <f t="shared" ca="1" si="280"/>
        <v>-24.407699351648361</v>
      </c>
      <c r="M1858">
        <f t="shared" ca="1" si="281"/>
        <v>6374.4730711738048</v>
      </c>
      <c r="N1858">
        <f ca="1">SQRT(User_Model_Calcs!M1858^2+Sat_Data!$B$3^2-2*User_Model_Calcs!M1858*Sat_Data!$B$3*COS(RADIANS(L1858))*COS(RADIANS(I1858)))</f>
        <v>36455.08280932378</v>
      </c>
      <c r="O1858">
        <f ca="1">DEGREES(ACOS(((Earth_Data!$B$1+Sat_Data!$B$2)/User_Model_Calcs!N1858)*SQRT(1-COS(RADIANS(User_Model_Calcs!I1858))^2*COS(RADIANS(User_Model_Calcs!B1858))^2)))</f>
        <v>61.265400132482284</v>
      </c>
      <c r="P1858">
        <f t="shared" ref="P1858:P1921" ca="1" si="286">DEGREES(ASIN(SIN(RADIANS(ABS(I1858)))/(SIN(ACOS(COS(RADIANS(I1858))*COS(RADIANS(B1858)))))))</f>
        <v>1.554185977634283</v>
      </c>
    </row>
    <row r="1859" spans="1:16" x14ac:dyDescent="0.25">
      <c r="A1859">
        <f t="shared" ca="1" si="282"/>
        <v>107.13717157172803</v>
      </c>
      <c r="B1859">
        <f t="shared" ca="1" si="283"/>
        <v>-22.288936012897572</v>
      </c>
      <c r="C1859" s="6">
        <v>20135.9375</v>
      </c>
      <c r="D1859">
        <f t="shared" ca="1" si="284"/>
        <v>3</v>
      </c>
      <c r="E1859" s="1">
        <v>0.65</v>
      </c>
      <c r="F1859">
        <v>19.899999999999999</v>
      </c>
      <c r="G1859">
        <f t="shared" ref="G1859:G1922" ca="1" si="287">20.4+20*LOG(F1859)+20*LOG(D1859)+10*LOG(E1859)</f>
        <v>54.048620189015942</v>
      </c>
      <c r="H1859">
        <f t="shared" ca="1" si="285"/>
        <v>22.523071611473391</v>
      </c>
      <c r="I1859">
        <f ca="1">User_Model_Calcs!A1859-Sat_Data!$B$5</f>
        <v>-2.8628284282719676</v>
      </c>
      <c r="J1859">
        <f ca="1">(Earth_Data!$B$1/SQRT(1-Earth_Data!$B$2^2*SIN(RADIANS(User_Model_Calcs!B1859))^2))*COS(RADIANS(User_Model_Calcs!B1859))</f>
        <v>5904.4280672720251</v>
      </c>
      <c r="K1859">
        <f ca="1">((Earth_Data!$B$1*(1-Earth_Data!$B$2^2))/SQRT(1-Earth_Data!$B$2^2*SIN(RADIANS(User_Model_Calcs!B1859))^2))*SIN(RADIANS(User_Model_Calcs!B1859))</f>
        <v>-2404.0481928131853</v>
      </c>
      <c r="L1859">
        <f t="shared" ref="L1859:L1922" ca="1" si="288">DEGREES(ATAN((K1859/J1859)))</f>
        <v>-22.154197776849401</v>
      </c>
      <c r="M1859">
        <f t="shared" ref="M1859:M1922" ca="1" si="289">SQRT(J1859^2+K1859^2)</f>
        <v>6375.0857653021421</v>
      </c>
      <c r="N1859">
        <f ca="1">SQRT(User_Model_Calcs!M1859^2+Sat_Data!$B$3^2-2*User_Model_Calcs!M1859*Sat_Data!$B$3*COS(RADIANS(L1859))*COS(RADIANS(I1859)))</f>
        <v>36347.868769774796</v>
      </c>
      <c r="O1859">
        <f ca="1">DEGREES(ACOS(((Earth_Data!$B$1+Sat_Data!$B$2)/User_Model_Calcs!N1859)*SQRT(1-COS(RADIANS(User_Model_Calcs!I1859))^2*COS(RADIANS(User_Model_Calcs!B1859))^2)))</f>
        <v>63.690348260843251</v>
      </c>
      <c r="P1859">
        <f t="shared" ca="1" si="286"/>
        <v>7.51107360090458</v>
      </c>
    </row>
    <row r="1860" spans="1:16" x14ac:dyDescent="0.25">
      <c r="A1860">
        <f t="shared" ca="1" si="282"/>
        <v>105.91468121320882</v>
      </c>
      <c r="B1860">
        <f t="shared" ca="1" si="283"/>
        <v>-23.089728458379579</v>
      </c>
      <c r="C1860" s="6">
        <v>20135.9375</v>
      </c>
      <c r="D1860">
        <f t="shared" ca="1" si="284"/>
        <v>1.2</v>
      </c>
      <c r="E1860" s="1">
        <v>0.65</v>
      </c>
      <c r="F1860">
        <v>19.899999999999999</v>
      </c>
      <c r="G1860">
        <f t="shared" ca="1" si="287"/>
        <v>46.089820015575185</v>
      </c>
      <c r="H1860">
        <f t="shared" ca="1" si="285"/>
        <v>21.962666798302727</v>
      </c>
      <c r="I1860">
        <f ca="1">User_Model_Calcs!A1860-Sat_Data!$B$5</f>
        <v>-4.0853187867911771</v>
      </c>
      <c r="J1860">
        <f ca="1">(Earth_Data!$B$1/SQRT(1-Earth_Data!$B$2^2*SIN(RADIANS(User_Model_Calcs!B1860))^2))*COS(RADIANS(User_Model_Calcs!B1860))</f>
        <v>5870.2215946052129</v>
      </c>
      <c r="K1860">
        <f ca="1">((Earth_Data!$B$1*(1-Earth_Data!$B$2^2))/SQRT(1-Earth_Data!$B$2^2*SIN(RADIANS(User_Model_Calcs!B1860))^2))*SIN(RADIANS(User_Model_Calcs!B1860))</f>
        <v>-2485.8641558966742</v>
      </c>
      <c r="L1860">
        <f t="shared" ca="1" si="288"/>
        <v>-22.95121189940869</v>
      </c>
      <c r="M1860">
        <f t="shared" ca="1" si="289"/>
        <v>6374.8742867088176</v>
      </c>
      <c r="N1860">
        <f ca="1">SQRT(User_Model_Calcs!M1860^2+Sat_Data!$B$3^2-2*User_Model_Calcs!M1860*Sat_Data!$B$3*COS(RADIANS(L1860))*COS(RADIANS(I1860)))</f>
        <v>36396.234135729937</v>
      </c>
      <c r="O1860">
        <f ca="1">DEGREES(ACOS(((Earth_Data!$B$1+Sat_Data!$B$2)/User_Model_Calcs!N1860)*SQRT(1-COS(RADIANS(User_Model_Calcs!I1860))^2*COS(RADIANS(User_Model_Calcs!B1860))^2)))</f>
        <v>62.572775116269113</v>
      </c>
      <c r="P1860">
        <f t="shared" ca="1" si="286"/>
        <v>10.321718138149945</v>
      </c>
    </row>
    <row r="1861" spans="1:16" x14ac:dyDescent="0.25">
      <c r="A1861">
        <f t="shared" ca="1" si="282"/>
        <v>106.70211579863636</v>
      </c>
      <c r="B1861">
        <f t="shared" ca="1" si="283"/>
        <v>-22.130686208282061</v>
      </c>
      <c r="C1861" s="6">
        <v>20135.9375</v>
      </c>
      <c r="D1861">
        <f t="shared" ca="1" si="284"/>
        <v>0.75</v>
      </c>
      <c r="E1861" s="1">
        <v>0.65</v>
      </c>
      <c r="F1861">
        <v>19.899999999999999</v>
      </c>
      <c r="G1861">
        <f t="shared" ca="1" si="287"/>
        <v>42.007420362456692</v>
      </c>
      <c r="H1861">
        <f t="shared" ca="1" si="285"/>
        <v>19.860758355868779</v>
      </c>
      <c r="I1861">
        <f ca="1">User_Model_Calcs!A1861-Sat_Data!$B$5</f>
        <v>-3.2978842013636438</v>
      </c>
      <c r="J1861">
        <f ca="1">(Earth_Data!$B$1/SQRT(1-Earth_Data!$B$2^2*SIN(RADIANS(User_Model_Calcs!B1861))^2))*COS(RADIANS(User_Model_Calcs!B1861))</f>
        <v>5911.0519364954753</v>
      </c>
      <c r="K1861">
        <f ca="1">((Earth_Data!$B$1*(1-Earth_Data!$B$2^2))/SQRT(1-Earth_Data!$B$2^2*SIN(RADIANS(User_Model_Calcs!B1861))^2))*SIN(RADIANS(User_Model_Calcs!B1861))</f>
        <v>-2387.8248385571965</v>
      </c>
      <c r="L1861">
        <f t="shared" ca="1" si="288"/>
        <v>-21.996707094256951</v>
      </c>
      <c r="M1861">
        <f t="shared" ca="1" si="289"/>
        <v>6375.1268579987973</v>
      </c>
      <c r="N1861">
        <f ca="1">SQRT(User_Model_Calcs!M1861^2+Sat_Data!$B$3^2-2*User_Model_Calcs!M1861*Sat_Data!$B$3*COS(RADIANS(L1861))*COS(RADIANS(I1861)))</f>
        <v>36342.999258389413</v>
      </c>
      <c r="O1861">
        <f ca="1">DEGREES(ACOS(((Earth_Data!$B$1+Sat_Data!$B$2)/User_Model_Calcs!N1861)*SQRT(1-COS(RADIANS(User_Model_Calcs!I1861))^2*COS(RADIANS(User_Model_Calcs!B1861))^2)))</f>
        <v>63.806016802549081</v>
      </c>
      <c r="P1861">
        <f t="shared" ca="1" si="286"/>
        <v>8.6964718915845012</v>
      </c>
    </row>
    <row r="1862" spans="1:16" x14ac:dyDescent="0.25">
      <c r="A1862">
        <f t="shared" ca="1" si="282"/>
        <v>105.98968840720364</v>
      </c>
      <c r="B1862">
        <f t="shared" ca="1" si="283"/>
        <v>-25.266060391124938</v>
      </c>
      <c r="C1862" s="6">
        <v>20135.9375</v>
      </c>
      <c r="D1862">
        <f t="shared" ca="1" si="284"/>
        <v>0.75</v>
      </c>
      <c r="E1862" s="1">
        <v>0.65</v>
      </c>
      <c r="F1862">
        <v>19.899999999999999</v>
      </c>
      <c r="G1862">
        <f t="shared" ca="1" si="287"/>
        <v>42.007420362456692</v>
      </c>
      <c r="H1862">
        <f t="shared" ca="1" si="285"/>
        <v>20.963533153376662</v>
      </c>
      <c r="I1862">
        <f ca="1">User_Model_Calcs!A1862-Sat_Data!$B$5</f>
        <v>-4.0103115927963557</v>
      </c>
      <c r="J1862">
        <f ca="1">(Earth_Data!$B$1/SQRT(1-Earth_Data!$B$2^2*SIN(RADIANS(User_Model_Calcs!B1862))^2))*COS(RADIANS(User_Model_Calcs!B1862))</f>
        <v>5771.4991786334049</v>
      </c>
      <c r="K1862">
        <f ca="1">((Earth_Data!$B$1*(1-Earth_Data!$B$2^2))/SQRT(1-Earth_Data!$B$2^2*SIN(RADIANS(User_Model_Calcs!B1862))^2))*SIN(RADIANS(User_Model_Calcs!B1862))</f>
        <v>-2705.7578249543863</v>
      </c>
      <c r="L1862">
        <f t="shared" ca="1" si="288"/>
        <v>-25.11782659018273</v>
      </c>
      <c r="M1862">
        <f t="shared" ca="1" si="289"/>
        <v>6374.2707956493314</v>
      </c>
      <c r="N1862">
        <f ca="1">SQRT(User_Model_Calcs!M1862^2+Sat_Data!$B$3^2-2*User_Model_Calcs!M1862*Sat_Data!$B$3*COS(RADIANS(L1862))*COS(RADIANS(I1862)))</f>
        <v>36509.411492615211</v>
      </c>
      <c r="O1862">
        <f ca="1">DEGREES(ACOS(((Earth_Data!$B$1+Sat_Data!$B$2)/User_Model_Calcs!N1862)*SQRT(1-COS(RADIANS(User_Model_Calcs!I1862))^2*COS(RADIANS(User_Model_Calcs!B1862))^2)))</f>
        <v>60.111587072684976</v>
      </c>
      <c r="P1862">
        <f t="shared" ca="1" si="286"/>
        <v>9.327823095756985</v>
      </c>
    </row>
    <row r="1863" spans="1:16" x14ac:dyDescent="0.25">
      <c r="A1863">
        <f t="shared" ca="1" si="282"/>
        <v>105.90003947852779</v>
      </c>
      <c r="B1863">
        <f t="shared" ca="1" si="283"/>
        <v>-21.947042401942262</v>
      </c>
      <c r="C1863" s="6">
        <v>20135.9375</v>
      </c>
      <c r="D1863">
        <f t="shared" ca="1" si="284"/>
        <v>0.75</v>
      </c>
      <c r="E1863" s="1">
        <v>0.65</v>
      </c>
      <c r="F1863">
        <v>19.899999999999999</v>
      </c>
      <c r="G1863">
        <f t="shared" ca="1" si="287"/>
        <v>42.007420362456692</v>
      </c>
      <c r="H1863">
        <f t="shared" ca="1" si="285"/>
        <v>17.231094489834618</v>
      </c>
      <c r="I1863">
        <f ca="1">User_Model_Calcs!A1863-Sat_Data!$B$5</f>
        <v>-4.0999605214722123</v>
      </c>
      <c r="J1863">
        <f ca="1">(Earth_Data!$B$1/SQRT(1-Earth_Data!$B$2^2*SIN(RADIANS(User_Model_Calcs!B1863))^2))*COS(RADIANS(User_Model_Calcs!B1863))</f>
        <v>5918.6823580009468</v>
      </c>
      <c r="K1863">
        <f ca="1">((Earth_Data!$B$1*(1-Earth_Data!$B$2^2))/SQRT(1-Earth_Data!$B$2^2*SIN(RADIANS(User_Model_Calcs!B1863))^2))*SIN(RADIANS(User_Model_Calcs!B1863))</f>
        <v>-2368.9757040919803</v>
      </c>
      <c r="L1863">
        <f t="shared" ca="1" si="288"/>
        <v>-21.813949311064608</v>
      </c>
      <c r="M1863">
        <f t="shared" ca="1" si="289"/>
        <v>6375.1742518530218</v>
      </c>
      <c r="N1863">
        <f ca="1">SQRT(User_Model_Calcs!M1863^2+Sat_Data!$B$3^2-2*User_Model_Calcs!M1863*Sat_Data!$B$3*COS(RADIANS(L1863))*COS(RADIANS(I1863)))</f>
        <v>36340.370907599914</v>
      </c>
      <c r="O1863">
        <f ca="1">DEGREES(ACOS(((Earth_Data!$B$1+Sat_Data!$B$2)/User_Model_Calcs!N1863)*SQRT(1-COS(RADIANS(User_Model_Calcs!I1863))^2*COS(RADIANS(User_Model_Calcs!B1863))^2)))</f>
        <v>63.86942658173853</v>
      </c>
      <c r="P1863">
        <f t="shared" ca="1" si="286"/>
        <v>10.856741843746777</v>
      </c>
    </row>
    <row r="1864" spans="1:16" x14ac:dyDescent="0.25">
      <c r="A1864">
        <f t="shared" ca="1" si="282"/>
        <v>109.60379505822303</v>
      </c>
      <c r="B1864">
        <f t="shared" ca="1" si="283"/>
        <v>-21.708274297359619</v>
      </c>
      <c r="C1864" s="6">
        <v>20135.9375</v>
      </c>
      <c r="D1864">
        <f t="shared" ca="1" si="284"/>
        <v>0.75</v>
      </c>
      <c r="E1864" s="1">
        <v>0.65</v>
      </c>
      <c r="F1864">
        <v>19.899999999999999</v>
      </c>
      <c r="G1864">
        <f t="shared" ca="1" si="287"/>
        <v>42.007420362456692</v>
      </c>
      <c r="H1864">
        <f t="shared" ca="1" si="285"/>
        <v>18.065093530542242</v>
      </c>
      <c r="I1864">
        <f ca="1">User_Model_Calcs!A1864-Sat_Data!$B$5</f>
        <v>-0.39620494177697196</v>
      </c>
      <c r="J1864">
        <f ca="1">(Earth_Data!$B$1/SQRT(1-Earth_Data!$B$2^2*SIN(RADIANS(User_Model_Calcs!B1864))^2))*COS(RADIANS(User_Model_Calcs!B1864))</f>
        <v>5928.512539211908</v>
      </c>
      <c r="K1864">
        <f ca="1">((Earth_Data!$B$1*(1-Earth_Data!$B$2^2))/SQRT(1-Earth_Data!$B$2^2*SIN(RADIANS(User_Model_Calcs!B1864))^2))*SIN(RADIANS(User_Model_Calcs!B1864))</f>
        <v>-2344.4328647452421</v>
      </c>
      <c r="L1864">
        <f t="shared" ca="1" si="288"/>
        <v>-21.576341300243897</v>
      </c>
      <c r="M1864">
        <f t="shared" ca="1" si="289"/>
        <v>6375.2353983904313</v>
      </c>
      <c r="N1864">
        <f ca="1">SQRT(User_Model_Calcs!M1864^2+Sat_Data!$B$3^2-2*User_Model_Calcs!M1864*Sat_Data!$B$3*COS(RADIANS(L1864))*COS(RADIANS(I1864)))</f>
        <v>36311.554856103634</v>
      </c>
      <c r="O1864">
        <f ca="1">DEGREES(ACOS(((Earth_Data!$B$1+Sat_Data!$B$2)/User_Model_Calcs!N1864)*SQRT(1-COS(RADIANS(User_Model_Calcs!I1864))^2*COS(RADIANS(User_Model_Calcs!B1864))^2)))</f>
        <v>64.560233723090064</v>
      </c>
      <c r="P1864">
        <f t="shared" ca="1" si="286"/>
        <v>1.0710611686898193</v>
      </c>
    </row>
    <row r="1865" spans="1:16" x14ac:dyDescent="0.25">
      <c r="A1865">
        <f t="shared" ca="1" si="282"/>
        <v>107.41735163263274</v>
      </c>
      <c r="B1865">
        <f t="shared" ca="1" si="283"/>
        <v>-22.636450707441046</v>
      </c>
      <c r="C1865" s="6">
        <v>20135.9375</v>
      </c>
      <c r="D1865">
        <f t="shared" ca="1" si="284"/>
        <v>1.2</v>
      </c>
      <c r="E1865" s="1">
        <v>0.65</v>
      </c>
      <c r="F1865">
        <v>19.899999999999999</v>
      </c>
      <c r="G1865">
        <f t="shared" ca="1" si="287"/>
        <v>46.089820015575185</v>
      </c>
      <c r="H1865">
        <f t="shared" ca="1" si="285"/>
        <v>21.300696668351023</v>
      </c>
      <c r="I1865">
        <f ca="1">User_Model_Calcs!A1865-Sat_Data!$B$5</f>
        <v>-2.5826483673672556</v>
      </c>
      <c r="J1865">
        <f ca="1">(Earth_Data!$B$1/SQRT(1-Earth_Data!$B$2^2*SIN(RADIANS(User_Model_Calcs!B1865))^2))*COS(RADIANS(User_Model_Calcs!B1865))</f>
        <v>5889.7245883853702</v>
      </c>
      <c r="K1865">
        <f ca="1">((Earth_Data!$B$1*(1-Earth_Data!$B$2^2))/SQRT(1-Earth_Data!$B$2^2*SIN(RADIANS(User_Model_Calcs!B1865))^2))*SIN(RADIANS(User_Model_Calcs!B1865))</f>
        <v>-2439.6110055826143</v>
      </c>
      <c r="L1865">
        <f t="shared" ca="1" si="288"/>
        <v>-22.500059804967925</v>
      </c>
      <c r="M1865">
        <f t="shared" ca="1" si="289"/>
        <v>6374.9947125931822</v>
      </c>
      <c r="N1865">
        <f ca="1">SQRT(User_Model_Calcs!M1865^2+Sat_Data!$B$3^2-2*User_Model_Calcs!M1865*Sat_Data!$B$3*COS(RADIANS(L1865))*COS(RADIANS(I1865)))</f>
        <v>36363.297462272822</v>
      </c>
      <c r="O1865">
        <f ca="1">DEGREES(ACOS(((Earth_Data!$B$1+Sat_Data!$B$2)/User_Model_Calcs!N1865)*SQRT(1-COS(RADIANS(User_Model_Calcs!I1865))^2*COS(RADIANS(User_Model_Calcs!B1865))^2)))</f>
        <v>63.328232619676243</v>
      </c>
      <c r="P1865">
        <f t="shared" ca="1" si="286"/>
        <v>6.6842817214552488</v>
      </c>
    </row>
    <row r="1866" spans="1:16" x14ac:dyDescent="0.25">
      <c r="A1866">
        <f t="shared" ref="A1866:A1879" ca="1" si="290">107.947391934268+(RAND()*5-2.5)</f>
        <v>108.3937520592531</v>
      </c>
      <c r="B1866">
        <f t="shared" ref="B1866:B1901" ca="1" si="291">-23.1146709996734+(RAND()*5-2.5)</f>
        <v>-23.065432186170035</v>
      </c>
      <c r="C1866" s="6">
        <v>20135.9375</v>
      </c>
      <c r="D1866">
        <f t="shared" ca="1" si="284"/>
        <v>1.2</v>
      </c>
      <c r="E1866" s="1">
        <v>0.65</v>
      </c>
      <c r="F1866">
        <v>19.899999999999999</v>
      </c>
      <c r="G1866">
        <f t="shared" ca="1" si="287"/>
        <v>46.089820015575185</v>
      </c>
      <c r="H1866">
        <f t="shared" ca="1" si="285"/>
        <v>18.69705346630052</v>
      </c>
      <c r="I1866">
        <f ca="1">User_Model_Calcs!A1866-Sat_Data!$B$5</f>
        <v>-1.606247940746897</v>
      </c>
      <c r="J1866">
        <f ca="1">(Earth_Data!$B$1/SQRT(1-Earth_Data!$B$2^2*SIN(RADIANS(User_Model_Calcs!B1866))^2))*COS(RADIANS(User_Model_Calcs!B1866))</f>
        <v>5871.276285181284</v>
      </c>
      <c r="K1866">
        <f ca="1">((Earth_Data!$B$1*(1-Earth_Data!$B$2^2))/SQRT(1-Earth_Data!$B$2^2*SIN(RADIANS(User_Model_Calcs!B1866))^2))*SIN(RADIANS(User_Model_Calcs!B1866))</f>
        <v>-2483.3887848841937</v>
      </c>
      <c r="L1866">
        <f t="shared" ca="1" si="288"/>
        <v>-22.927028696420571</v>
      </c>
      <c r="M1866">
        <f t="shared" ca="1" si="289"/>
        <v>6374.8807889889777</v>
      </c>
      <c r="N1866">
        <f ca="1">SQRT(User_Model_Calcs!M1866^2+Sat_Data!$B$3^2-2*User_Model_Calcs!M1866*Sat_Data!$B$3*COS(RADIANS(L1866))*COS(RADIANS(I1866)))</f>
        <v>36380.403030782938</v>
      </c>
      <c r="O1866">
        <f ca="1">DEGREES(ACOS(((Earth_Data!$B$1+Sat_Data!$B$2)/User_Model_Calcs!N1866)*SQRT(1-COS(RADIANS(User_Model_Calcs!I1866))^2*COS(RADIANS(User_Model_Calcs!B1866))^2)))</f>
        <v>62.931840904168823</v>
      </c>
      <c r="P1866">
        <f t="shared" ca="1" si="286"/>
        <v>4.0939432113814265</v>
      </c>
    </row>
    <row r="1867" spans="1:16" x14ac:dyDescent="0.25">
      <c r="A1867">
        <f t="shared" ca="1" si="290"/>
        <v>109.80120500603572</v>
      </c>
      <c r="B1867">
        <f t="shared" ca="1" si="291"/>
        <v>-23.42678753214873</v>
      </c>
      <c r="C1867" s="6">
        <v>20135.9375</v>
      </c>
      <c r="D1867">
        <f t="shared" ca="1" si="284"/>
        <v>1.2</v>
      </c>
      <c r="E1867" s="1">
        <v>0.65</v>
      </c>
      <c r="F1867">
        <v>19.899999999999999</v>
      </c>
      <c r="G1867">
        <f t="shared" ca="1" si="287"/>
        <v>46.089820015575185</v>
      </c>
      <c r="H1867">
        <f t="shared" ca="1" si="285"/>
        <v>22.289703898212487</v>
      </c>
      <c r="I1867">
        <f ca="1">User_Model_Calcs!A1867-Sat_Data!$B$5</f>
        <v>-0.19879499396428457</v>
      </c>
      <c r="J1867">
        <f ca="1">(Earth_Data!$B$1/SQRT(1-Earth_Data!$B$2^2*SIN(RADIANS(User_Model_Calcs!B1867))^2))*COS(RADIANS(User_Model_Calcs!B1867))</f>
        <v>5855.4814722883384</v>
      </c>
      <c r="K1867">
        <f ca="1">((Earth_Data!$B$1*(1-Earth_Data!$B$2^2))/SQRT(1-Earth_Data!$B$2^2*SIN(RADIANS(User_Model_Calcs!B1867))^2))*SIN(RADIANS(User_Model_Calcs!B1867))</f>
        <v>-2520.1590884116245</v>
      </c>
      <c r="L1867">
        <f t="shared" ca="1" si="288"/>
        <v>-23.28671262108794</v>
      </c>
      <c r="M1867">
        <f t="shared" ca="1" si="289"/>
        <v>6374.7835338320092</v>
      </c>
      <c r="N1867">
        <f ca="1">SQRT(User_Model_Calcs!M1867^2+Sat_Data!$B$3^2-2*User_Model_Calcs!M1867*Sat_Data!$B$3*COS(RADIANS(L1867))*COS(RADIANS(I1867)))</f>
        <v>36396.055528931567</v>
      </c>
      <c r="O1867">
        <f ca="1">DEGREES(ACOS(((Earth_Data!$B$1+Sat_Data!$B$2)/User_Model_Calcs!N1867)*SQRT(1-COS(RADIANS(User_Model_Calcs!I1867))^2*COS(RADIANS(User_Model_Calcs!B1867))^2)))</f>
        <v>62.574162765103758</v>
      </c>
      <c r="P1867">
        <f t="shared" ca="1" si="286"/>
        <v>0.50000574064705328</v>
      </c>
    </row>
    <row r="1868" spans="1:16" x14ac:dyDescent="0.25">
      <c r="A1868">
        <f t="shared" ca="1" si="290"/>
        <v>107.46896670851497</v>
      </c>
      <c r="B1868">
        <f t="shared" ca="1" si="291"/>
        <v>-24.823609278527517</v>
      </c>
      <c r="C1868" s="6">
        <v>20135.9375</v>
      </c>
      <c r="D1868">
        <f t="shared" ca="1" si="284"/>
        <v>3</v>
      </c>
      <c r="E1868" s="1">
        <v>0.65</v>
      </c>
      <c r="F1868">
        <v>19.899999999999999</v>
      </c>
      <c r="G1868">
        <f t="shared" ca="1" si="287"/>
        <v>54.048620189015942</v>
      </c>
      <c r="H1868">
        <f t="shared" ca="1" si="285"/>
        <v>21.407308942414758</v>
      </c>
      <c r="I1868">
        <f ca="1">User_Model_Calcs!A1868-Sat_Data!$B$5</f>
        <v>-2.5310332914850306</v>
      </c>
      <c r="J1868">
        <f ca="1">(Earth_Data!$B$1/SQRT(1-Earth_Data!$B$2^2*SIN(RADIANS(User_Model_Calcs!B1868))^2))*COS(RADIANS(User_Model_Calcs!B1868))</f>
        <v>5792.2472065511865</v>
      </c>
      <c r="K1868">
        <f ca="1">((Earth_Data!$B$1*(1-Earth_Data!$B$2^2))/SQRT(1-Earth_Data!$B$2^2*SIN(RADIANS(User_Model_Calcs!B1868))^2))*SIN(RADIANS(User_Model_Calcs!B1868))</f>
        <v>-2661.354289625092</v>
      </c>
      <c r="L1868">
        <f t="shared" ca="1" si="288"/>
        <v>-24.677283955894634</v>
      </c>
      <c r="M1868">
        <f t="shared" ca="1" si="289"/>
        <v>6374.3967837518476</v>
      </c>
      <c r="N1868">
        <f ca="1">SQRT(User_Model_Calcs!M1868^2+Sat_Data!$B$3^2-2*User_Model_Calcs!M1868*Sat_Data!$B$3*COS(RADIANS(L1868))*COS(RADIANS(I1868)))</f>
        <v>36475.661748537888</v>
      </c>
      <c r="O1868">
        <f ca="1">DEGREES(ACOS(((Earth_Data!$B$1+Sat_Data!$B$2)/User_Model_Calcs!N1868)*SQRT(1-COS(RADIANS(User_Model_Calcs!I1868))^2*COS(RADIANS(User_Model_Calcs!B1868))^2)))</f>
        <v>60.823231190473912</v>
      </c>
      <c r="P1868">
        <f t="shared" ca="1" si="286"/>
        <v>6.0105446918199625</v>
      </c>
    </row>
    <row r="1869" spans="1:16" x14ac:dyDescent="0.25">
      <c r="A1869">
        <f t="shared" ca="1" si="290"/>
        <v>108.7270559487439</v>
      </c>
      <c r="B1869">
        <f t="shared" ca="1" si="291"/>
        <v>-21.648719320924325</v>
      </c>
      <c r="C1869" s="6">
        <v>20135.9375</v>
      </c>
      <c r="D1869">
        <f t="shared" ca="1" si="284"/>
        <v>1.2</v>
      </c>
      <c r="E1869" s="1">
        <v>0.65</v>
      </c>
      <c r="F1869">
        <v>19.899999999999999</v>
      </c>
      <c r="G1869">
        <f t="shared" ca="1" si="287"/>
        <v>46.089820015575185</v>
      </c>
      <c r="H1869">
        <f t="shared" ca="1" si="285"/>
        <v>21.033345067464417</v>
      </c>
      <c r="I1869">
        <f ca="1">User_Model_Calcs!A1869-Sat_Data!$B$5</f>
        <v>-1.2729440512561041</v>
      </c>
      <c r="J1869">
        <f ca="1">(Earth_Data!$B$1/SQRT(1-Earth_Data!$B$2^2*SIN(RADIANS(User_Model_Calcs!B1869))^2))*COS(RADIANS(User_Model_Calcs!B1869))</f>
        <v>5930.9484547340853</v>
      </c>
      <c r="K1869">
        <f ca="1">((Earth_Data!$B$1*(1-Earth_Data!$B$2^2))/SQRT(1-Earth_Data!$B$2^2*SIN(RADIANS(User_Model_Calcs!B1869))^2))*SIN(RADIANS(User_Model_Calcs!B1869))</f>
        <v>-2338.3049860039109</v>
      </c>
      <c r="L1869">
        <f t="shared" ca="1" si="288"/>
        <v>-21.517077102135381</v>
      </c>
      <c r="M1869">
        <f t="shared" ca="1" si="289"/>
        <v>6375.2505660784336</v>
      </c>
      <c r="N1869">
        <f ca="1">SQRT(User_Model_Calcs!M1869^2+Sat_Data!$B$3^2-2*User_Model_Calcs!M1869*Sat_Data!$B$3*COS(RADIANS(L1869))*COS(RADIANS(I1869)))</f>
        <v>36310.263981143151</v>
      </c>
      <c r="O1869">
        <f ca="1">DEGREES(ACOS(((Earth_Data!$B$1+Sat_Data!$B$2)/User_Model_Calcs!N1869)*SQRT(1-COS(RADIANS(User_Model_Calcs!I1869))^2*COS(RADIANS(User_Model_Calcs!B1869))^2)))</f>
        <v>64.591996162190313</v>
      </c>
      <c r="P1869">
        <f t="shared" ca="1" si="286"/>
        <v>3.4469109493854941</v>
      </c>
    </row>
    <row r="1870" spans="1:16" x14ac:dyDescent="0.25">
      <c r="A1870">
        <f t="shared" ca="1" si="290"/>
        <v>106.5249679329558</v>
      </c>
      <c r="B1870">
        <f t="shared" ca="1" si="291"/>
        <v>-21.25265653041545</v>
      </c>
      <c r="C1870" s="6">
        <v>20135.9375</v>
      </c>
      <c r="D1870">
        <f t="shared" ca="1" si="284"/>
        <v>3</v>
      </c>
      <c r="E1870" s="1">
        <v>0.65</v>
      </c>
      <c r="F1870">
        <v>19.899999999999999</v>
      </c>
      <c r="G1870">
        <f t="shared" ca="1" si="287"/>
        <v>54.048620189015942</v>
      </c>
      <c r="H1870">
        <f t="shared" ca="1" si="285"/>
        <v>18.169307269662148</v>
      </c>
      <c r="I1870">
        <f ca="1">User_Model_Calcs!A1870-Sat_Data!$B$5</f>
        <v>-3.4750320670441965</v>
      </c>
      <c r="J1870">
        <f ca="1">(Earth_Data!$B$1/SQRT(1-Earth_Data!$B$2^2*SIN(RADIANS(User_Model_Calcs!B1870))^2))*COS(RADIANS(User_Model_Calcs!B1870))</f>
        <v>5946.9855721835684</v>
      </c>
      <c r="K1870">
        <f ca="1">((Earth_Data!$B$1*(1-Earth_Data!$B$2^2))/SQRT(1-Earth_Data!$B$2^2*SIN(RADIANS(User_Model_Calcs!B1870))^2))*SIN(RADIANS(User_Model_Calcs!B1870))</f>
        <v>-2297.4894140381371</v>
      </c>
      <c r="L1870">
        <f t="shared" ca="1" si="288"/>
        <v>-21.12296240210755</v>
      </c>
      <c r="M1870">
        <f t="shared" ca="1" si="289"/>
        <v>6375.3505788604934</v>
      </c>
      <c r="N1870">
        <f ca="1">SQRT(User_Model_Calcs!M1870^2+Sat_Data!$B$3^2-2*User_Model_Calcs!M1870*Sat_Data!$B$3*COS(RADIANS(L1870))*COS(RADIANS(I1870)))</f>
        <v>36302.656036566281</v>
      </c>
      <c r="O1870">
        <f ca="1">DEGREES(ACOS(((Earth_Data!$B$1+Sat_Data!$B$2)/User_Model_Calcs!N1870)*SQRT(1-COS(RADIANS(User_Model_Calcs!I1870))^2*COS(RADIANS(User_Model_Calcs!B1870))^2)))</f>
        <v>64.780317456777766</v>
      </c>
      <c r="P1870">
        <f t="shared" ca="1" si="286"/>
        <v>9.5102509667018076</v>
      </c>
    </row>
    <row r="1871" spans="1:16" x14ac:dyDescent="0.25">
      <c r="A1871">
        <f t="shared" ca="1" si="290"/>
        <v>110.24660673623488</v>
      </c>
      <c r="B1871">
        <f t="shared" ca="1" si="291"/>
        <v>-24.949816508923263</v>
      </c>
      <c r="C1871" s="6">
        <v>20135.9375</v>
      </c>
      <c r="D1871">
        <f t="shared" ca="1" si="284"/>
        <v>1.2</v>
      </c>
      <c r="E1871" s="1">
        <v>0.65</v>
      </c>
      <c r="F1871">
        <v>19.899999999999999</v>
      </c>
      <c r="G1871">
        <f t="shared" ca="1" si="287"/>
        <v>46.089820015575185</v>
      </c>
      <c r="H1871">
        <f t="shared" ca="1" si="285"/>
        <v>20.901782752210803</v>
      </c>
      <c r="I1871">
        <f ca="1">User_Model_Calcs!A1871-Sat_Data!$B$5</f>
        <v>0.24660673623488094</v>
      </c>
      <c r="J1871">
        <f ca="1">(Earth_Data!$B$1/SQRT(1-Earth_Data!$B$2^2*SIN(RADIANS(User_Model_Calcs!B1871))^2))*COS(RADIANS(User_Model_Calcs!B1871))</f>
        <v>5786.3640123444784</v>
      </c>
      <c r="K1871">
        <f ca="1">((Earth_Data!$B$1*(1-Earth_Data!$B$2^2))/SQRT(1-Earth_Data!$B$2^2*SIN(RADIANS(User_Model_Calcs!B1871))^2))*SIN(RADIANS(User_Model_Calcs!B1871))</f>
        <v>-2674.0362466500051</v>
      </c>
      <c r="L1871">
        <f t="shared" ca="1" si="288"/>
        <v>-24.802943246396257</v>
      </c>
      <c r="M1871">
        <f t="shared" ca="1" si="289"/>
        <v>6374.3610136038997</v>
      </c>
      <c r="N1871">
        <f ca="1">SQRT(User_Model_Calcs!M1871^2+Sat_Data!$B$3^2-2*User_Model_Calcs!M1871*Sat_Data!$B$3*COS(RADIANS(L1871))*COS(RADIANS(I1871)))</f>
        <v>36475.986284006663</v>
      </c>
      <c r="O1871">
        <f ca="1">DEGREES(ACOS(((Earth_Data!$B$1+Sat_Data!$B$2)/User_Model_Calcs!N1871)*SQRT(1-COS(RADIANS(User_Model_Calcs!I1871))^2*COS(RADIANS(User_Model_Calcs!B1871))^2)))</f>
        <v>60.815370712651365</v>
      </c>
      <c r="P1871">
        <f t="shared" ca="1" si="286"/>
        <v>0.58460288890926992</v>
      </c>
    </row>
    <row r="1872" spans="1:16" x14ac:dyDescent="0.25">
      <c r="A1872">
        <f t="shared" ca="1" si="290"/>
        <v>106.12577084390776</v>
      </c>
      <c r="B1872">
        <f t="shared" ca="1" si="291"/>
        <v>-22.863867718755895</v>
      </c>
      <c r="C1872" s="6">
        <v>20135.9375</v>
      </c>
      <c r="D1872">
        <f t="shared" ca="1" si="284"/>
        <v>1.2</v>
      </c>
      <c r="E1872" s="1">
        <v>0.65</v>
      </c>
      <c r="F1872">
        <v>19.899999999999999</v>
      </c>
      <c r="G1872">
        <f t="shared" ca="1" si="287"/>
        <v>46.089820015575185</v>
      </c>
      <c r="H1872">
        <f t="shared" ca="1" si="285"/>
        <v>17.890527419958492</v>
      </c>
      <c r="I1872">
        <f ca="1">User_Model_Calcs!A1872-Sat_Data!$B$5</f>
        <v>-3.8742291560922411</v>
      </c>
      <c r="J1872">
        <f ca="1">(Earth_Data!$B$1/SQRT(1-Earth_Data!$B$2^2*SIN(RADIANS(User_Model_Calcs!B1872))^2))*COS(RADIANS(User_Model_Calcs!B1872))</f>
        <v>5879.985488891758</v>
      </c>
      <c r="K1872">
        <f ca="1">((Earth_Data!$B$1*(1-Earth_Data!$B$2^2))/SQRT(1-Earth_Data!$B$2^2*SIN(RADIANS(User_Model_Calcs!B1872))^2))*SIN(RADIANS(User_Model_Calcs!B1872))</f>
        <v>-2462.8359401933672</v>
      </c>
      <c r="L1872">
        <f t="shared" ca="1" si="288"/>
        <v>-22.726406067648732</v>
      </c>
      <c r="M1872">
        <f t="shared" ca="1" si="289"/>
        <v>6374.9345265567863</v>
      </c>
      <c r="N1872">
        <f ca="1">SQRT(User_Model_Calcs!M1872^2+Sat_Data!$B$3^2-2*User_Model_Calcs!M1872*Sat_Data!$B$3*COS(RADIANS(L1872))*COS(RADIANS(I1872)))</f>
        <v>36383.218088645568</v>
      </c>
      <c r="O1872">
        <f ca="1">DEGREES(ACOS(((Earth_Data!$B$1+Sat_Data!$B$2)/User_Model_Calcs!N1872)*SQRT(1-COS(RADIANS(User_Model_Calcs!I1872))^2*COS(RADIANS(User_Model_Calcs!B1872))^2)))</f>
        <v>62.869271644096557</v>
      </c>
      <c r="P1872">
        <f t="shared" ca="1" si="286"/>
        <v>9.8870769097599602</v>
      </c>
    </row>
    <row r="1873" spans="1:16" x14ac:dyDescent="0.25">
      <c r="A1873">
        <f t="shared" ca="1" si="290"/>
        <v>110.42770120455909</v>
      </c>
      <c r="B1873">
        <f t="shared" ca="1" si="291"/>
        <v>-22.944345963048598</v>
      </c>
      <c r="C1873" s="6">
        <v>20135.9375</v>
      </c>
      <c r="D1873">
        <f t="shared" ca="1" si="284"/>
        <v>0.75</v>
      </c>
      <c r="E1873" s="1">
        <v>0.65</v>
      </c>
      <c r="F1873">
        <v>19.899999999999999</v>
      </c>
      <c r="G1873">
        <f t="shared" ca="1" si="287"/>
        <v>42.007420362456692</v>
      </c>
      <c r="H1873">
        <f t="shared" ca="1" si="285"/>
        <v>18.327511334551183</v>
      </c>
      <c r="I1873">
        <f ca="1">User_Model_Calcs!A1873-Sat_Data!$B$5</f>
        <v>0.42770120455908511</v>
      </c>
      <c r="J1873">
        <f ca="1">(Earth_Data!$B$1/SQRT(1-Earth_Data!$B$2^2*SIN(RADIANS(User_Model_Calcs!B1873))^2))*COS(RADIANS(User_Model_Calcs!B1873))</f>
        <v>5876.516880575582</v>
      </c>
      <c r="K1873">
        <f ca="1">((Earth_Data!$B$1*(1-Earth_Data!$B$2^2))/SQRT(1-Earth_Data!$B$2^2*SIN(RADIANS(User_Model_Calcs!B1873))^2))*SIN(RADIANS(User_Model_Calcs!B1873))</f>
        <v>-2471.0456443923858</v>
      </c>
      <c r="L1873">
        <f t="shared" ca="1" si="288"/>
        <v>-22.806507452922844</v>
      </c>
      <c r="M1873">
        <f t="shared" ca="1" si="289"/>
        <v>6374.9131150440271</v>
      </c>
      <c r="N1873">
        <f ca="1">SQRT(User_Model_Calcs!M1873^2+Sat_Data!$B$3^2-2*User_Model_Calcs!M1873*Sat_Data!$B$3*COS(RADIANS(L1873))*COS(RADIANS(I1873)))</f>
        <v>36371.849900121451</v>
      </c>
      <c r="O1873">
        <f ca="1">DEGREES(ACOS(((Earth_Data!$B$1+Sat_Data!$B$2)/User_Model_Calcs!N1873)*SQRT(1-COS(RADIANS(User_Model_Calcs!I1873))^2*COS(RADIANS(User_Model_Calcs!B1873))^2)))</f>
        <v>63.128608687070439</v>
      </c>
      <c r="P1873">
        <f t="shared" ca="1" si="286"/>
        <v>1.0970151260075822</v>
      </c>
    </row>
    <row r="1874" spans="1:16" x14ac:dyDescent="0.25">
      <c r="A1874">
        <f t="shared" ca="1" si="290"/>
        <v>107.55071794065252</v>
      </c>
      <c r="B1874">
        <f t="shared" ca="1" si="291"/>
        <v>-23.520862839827458</v>
      </c>
      <c r="C1874" s="6">
        <v>20135.9375</v>
      </c>
      <c r="D1874">
        <f t="shared" ca="1" si="284"/>
        <v>1.2</v>
      </c>
      <c r="E1874" s="1">
        <v>0.65</v>
      </c>
      <c r="F1874">
        <v>19.899999999999999</v>
      </c>
      <c r="G1874">
        <f t="shared" ca="1" si="287"/>
        <v>46.089820015575185</v>
      </c>
      <c r="H1874">
        <f t="shared" ca="1" si="285"/>
        <v>16.39584133593511</v>
      </c>
      <c r="I1874">
        <f ca="1">User_Model_Calcs!A1874-Sat_Data!$B$5</f>
        <v>-2.4492820593474818</v>
      </c>
      <c r="J1874">
        <f ca="1">(Earth_Data!$B$1/SQRT(1-Earth_Data!$B$2^2*SIN(RADIANS(User_Model_Calcs!B1874))^2))*COS(RADIANS(User_Model_Calcs!B1874))</f>
        <v>5851.3313080613689</v>
      </c>
      <c r="K1874">
        <f ca="1">((Earth_Data!$B$1*(1-Earth_Data!$B$2^2))/SQRT(1-Earth_Data!$B$2^2*SIN(RADIANS(User_Model_Calcs!B1874))^2))*SIN(RADIANS(User_Model_Calcs!B1874))</f>
        <v>-2529.7157493129694</v>
      </c>
      <c r="L1874">
        <f t="shared" ca="1" si="288"/>
        <v>-23.380356411101683</v>
      </c>
      <c r="M1874">
        <f t="shared" ca="1" si="289"/>
        <v>6374.7580227818253</v>
      </c>
      <c r="N1874">
        <f ca="1">SQRT(User_Model_Calcs!M1874^2+Sat_Data!$B$3^2-2*User_Model_Calcs!M1874*Sat_Data!$B$3*COS(RADIANS(L1874))*COS(RADIANS(I1874)))</f>
        <v>36407.009165108655</v>
      </c>
      <c r="O1874">
        <f ca="1">DEGREES(ACOS(((Earth_Data!$B$1+Sat_Data!$B$2)/User_Model_Calcs!N1874)*SQRT(1-COS(RADIANS(User_Model_Calcs!I1874))^2*COS(RADIANS(User_Model_Calcs!B1874))^2)))</f>
        <v>62.327729924014278</v>
      </c>
      <c r="P1874">
        <f t="shared" ca="1" si="286"/>
        <v>6.1176617608592947</v>
      </c>
    </row>
    <row r="1875" spans="1:16" x14ac:dyDescent="0.25">
      <c r="A1875">
        <f t="shared" ca="1" si="290"/>
        <v>109.8238708371352</v>
      </c>
      <c r="B1875">
        <f t="shared" ca="1" si="291"/>
        <v>-22.15807754273629</v>
      </c>
      <c r="C1875" s="6">
        <v>20135.9375</v>
      </c>
      <c r="D1875">
        <f t="shared" ca="1" si="284"/>
        <v>0.75</v>
      </c>
      <c r="E1875" s="1">
        <v>0.65</v>
      </c>
      <c r="F1875">
        <v>19.899999999999999</v>
      </c>
      <c r="G1875">
        <f t="shared" ca="1" si="287"/>
        <v>42.007420362456692</v>
      </c>
      <c r="H1875">
        <f t="shared" ca="1" si="285"/>
        <v>19.9312384338401</v>
      </c>
      <c r="I1875">
        <f ca="1">User_Model_Calcs!A1875-Sat_Data!$B$5</f>
        <v>-0.17612916286479674</v>
      </c>
      <c r="J1875">
        <f ca="1">(Earth_Data!$B$1/SQRT(1-Earth_Data!$B$2^2*SIN(RADIANS(User_Model_Calcs!B1875))^2))*COS(RADIANS(User_Model_Calcs!B1875))</f>
        <v>5909.9086324686104</v>
      </c>
      <c r="K1875">
        <f ca="1">((Earth_Data!$B$1*(1-Earth_Data!$B$2^2))/SQRT(1-Earth_Data!$B$2^2*SIN(RADIANS(User_Model_Calcs!B1875))^2))*SIN(RADIANS(User_Model_Calcs!B1875))</f>
        <v>-2390.6342119692981</v>
      </c>
      <c r="L1875">
        <f t="shared" ca="1" si="288"/>
        <v>-22.023966741759502</v>
      </c>
      <c r="M1875">
        <f t="shared" ca="1" si="289"/>
        <v>6375.119761978207</v>
      </c>
      <c r="N1875">
        <f ca="1">SQRT(User_Model_Calcs!M1875^2+Sat_Data!$B$3^2-2*User_Model_Calcs!M1875*Sat_Data!$B$3*COS(RADIANS(L1875))*COS(RADIANS(I1875)))</f>
        <v>36332.998482302857</v>
      </c>
      <c r="O1875">
        <f ca="1">DEGREES(ACOS(((Earth_Data!$B$1+Sat_Data!$B$2)/User_Model_Calcs!N1875)*SQRT(1-COS(RADIANS(User_Model_Calcs!I1875))^2*COS(RADIANS(User_Model_Calcs!B1875))^2)))</f>
        <v>64.042314301785467</v>
      </c>
      <c r="P1875">
        <f t="shared" ca="1" si="286"/>
        <v>0.46697503617662933</v>
      </c>
    </row>
    <row r="1876" spans="1:16" x14ac:dyDescent="0.25">
      <c r="A1876">
        <f t="shared" ca="1" si="290"/>
        <v>110.38966832083742</v>
      </c>
      <c r="B1876">
        <f t="shared" ca="1" si="291"/>
        <v>-22.154410639383251</v>
      </c>
      <c r="C1876" s="6">
        <v>20135.9375</v>
      </c>
      <c r="D1876">
        <f t="shared" ca="1" si="284"/>
        <v>0.75</v>
      </c>
      <c r="E1876" s="1">
        <v>0.65</v>
      </c>
      <c r="F1876">
        <v>19.899999999999999</v>
      </c>
      <c r="G1876">
        <f t="shared" ca="1" si="287"/>
        <v>42.007420362456692</v>
      </c>
      <c r="H1876">
        <f t="shared" ca="1" si="285"/>
        <v>23.341240000707224</v>
      </c>
      <c r="I1876">
        <f ca="1">User_Model_Calcs!A1876-Sat_Data!$B$5</f>
        <v>0.38966832083741565</v>
      </c>
      <c r="J1876">
        <f ca="1">(Earth_Data!$B$1/SQRT(1-Earth_Data!$B$2^2*SIN(RADIANS(User_Model_Calcs!B1876))^2))*COS(RADIANS(User_Model_Calcs!B1876))</f>
        <v>5910.0617657243174</v>
      </c>
      <c r="K1876">
        <f ca="1">((Earth_Data!$B$1*(1-Earth_Data!$B$2^2))/SQRT(1-Earth_Data!$B$2^2*SIN(RADIANS(User_Model_Calcs!B1876))^2))*SIN(RADIANS(User_Model_Calcs!B1876))</f>
        <v>-2390.2581496902349</v>
      </c>
      <c r="L1876">
        <f t="shared" ca="1" si="288"/>
        <v>-22.020317460406673</v>
      </c>
      <c r="M1876">
        <f t="shared" ca="1" si="289"/>
        <v>6375.120712334553</v>
      </c>
      <c r="N1876">
        <f ca="1">SQRT(User_Model_Calcs!M1876^2+Sat_Data!$B$3^2-2*User_Model_Calcs!M1876*Sat_Data!$B$3*COS(RADIANS(L1876))*COS(RADIANS(I1876)))</f>
        <v>36332.947150442102</v>
      </c>
      <c r="O1876">
        <f ca="1">DEGREES(ACOS(((Earth_Data!$B$1+Sat_Data!$B$2)/User_Model_Calcs!N1876)*SQRT(1-COS(RADIANS(User_Model_Calcs!I1876))^2*COS(RADIANS(User_Model_Calcs!B1876))^2)))</f>
        <v>64.043562921578996</v>
      </c>
      <c r="P1876">
        <f t="shared" ca="1" si="286"/>
        <v>1.0332219299317325</v>
      </c>
    </row>
    <row r="1877" spans="1:16" x14ac:dyDescent="0.25">
      <c r="A1877">
        <f t="shared" ca="1" si="290"/>
        <v>106.54342957667039</v>
      </c>
      <c r="B1877">
        <f t="shared" ca="1" si="291"/>
        <v>-20.84224611055431</v>
      </c>
      <c r="C1877" s="6">
        <v>20135.9375</v>
      </c>
      <c r="D1877">
        <f t="shared" ca="1" si="284"/>
        <v>0.75</v>
      </c>
      <c r="E1877" s="1">
        <v>0.65</v>
      </c>
      <c r="F1877">
        <v>19.899999999999999</v>
      </c>
      <c r="G1877">
        <f t="shared" ca="1" si="287"/>
        <v>42.007420362456692</v>
      </c>
      <c r="H1877">
        <f t="shared" ca="1" si="285"/>
        <v>22.543657911974499</v>
      </c>
      <c r="I1877">
        <f ca="1">User_Model_Calcs!A1877-Sat_Data!$B$5</f>
        <v>-3.4565704233296088</v>
      </c>
      <c r="J1877">
        <f ca="1">(Earth_Data!$B$1/SQRT(1-Earth_Data!$B$2^2*SIN(RADIANS(User_Model_Calcs!B1877))^2))*COS(RADIANS(User_Model_Calcs!B1877))</f>
        <v>5963.3047953228315</v>
      </c>
      <c r="K1877">
        <f ca="1">((Earth_Data!$B$1*(1-Earth_Data!$B$2^2))/SQRT(1-Earth_Data!$B$2^2*SIN(RADIANS(User_Model_Calcs!B1877))^2))*SIN(RADIANS(User_Model_Calcs!B1877))</f>
        <v>-2255.0813980092144</v>
      </c>
      <c r="L1877">
        <f t="shared" ca="1" si="288"/>
        <v>-20.714596597071889</v>
      </c>
      <c r="M1877">
        <f t="shared" ca="1" si="289"/>
        <v>6375.4526265644445</v>
      </c>
      <c r="N1877">
        <f ca="1">SQRT(User_Model_Calcs!M1877^2+Sat_Data!$B$3^2-2*User_Model_Calcs!M1877*Sat_Data!$B$3*COS(RADIANS(L1877))*COS(RADIANS(I1877)))</f>
        <v>36283.61475094773</v>
      </c>
      <c r="O1877">
        <f ca="1">DEGREES(ACOS(((Earth_Data!$B$1+Sat_Data!$B$2)/User_Model_Calcs!N1877)*SQRT(1-COS(RADIANS(User_Model_Calcs!I1877))^2*COS(RADIANS(User_Model_Calcs!B1877))^2)))</f>
        <v>65.252937544943208</v>
      </c>
      <c r="P1877">
        <f t="shared" ca="1" si="286"/>
        <v>9.6349738642809353</v>
      </c>
    </row>
    <row r="1878" spans="1:16" x14ac:dyDescent="0.25">
      <c r="A1878">
        <f t="shared" ca="1" si="290"/>
        <v>106.02587351006835</v>
      </c>
      <c r="B1878">
        <f t="shared" ca="1" si="291"/>
        <v>-22.944019915128038</v>
      </c>
      <c r="C1878" s="6">
        <v>20135.9375</v>
      </c>
      <c r="D1878">
        <f t="shared" ca="1" si="284"/>
        <v>3</v>
      </c>
      <c r="E1878" s="1">
        <v>0.65</v>
      </c>
      <c r="F1878">
        <v>19.899999999999999</v>
      </c>
      <c r="G1878">
        <f t="shared" ca="1" si="287"/>
        <v>54.048620189015942</v>
      </c>
      <c r="H1878">
        <f t="shared" ca="1" si="285"/>
        <v>14.640972796722314</v>
      </c>
      <c r="I1878">
        <f ca="1">User_Model_Calcs!A1878-Sat_Data!$B$5</f>
        <v>-3.9741264899316491</v>
      </c>
      <c r="J1878">
        <f ca="1">(Earth_Data!$B$1/SQRT(1-Earth_Data!$B$2^2*SIN(RADIANS(User_Model_Calcs!B1878))^2))*COS(RADIANS(User_Model_Calcs!B1878))</f>
        <v>5876.5309565578464</v>
      </c>
      <c r="K1878">
        <f ca="1">((Earth_Data!$B$1*(1-Earth_Data!$B$2^2))/SQRT(1-Earth_Data!$B$2^2*SIN(RADIANS(User_Model_Calcs!B1878))^2))*SIN(RADIANS(User_Model_Calcs!B1878))</f>
        <v>-2471.0123934308735</v>
      </c>
      <c r="L1878">
        <f t="shared" ca="1" si="288"/>
        <v>-22.806182929624033</v>
      </c>
      <c r="M1878">
        <f t="shared" ca="1" si="289"/>
        <v>6374.913201908842</v>
      </c>
      <c r="N1878">
        <f ca="1">SQRT(User_Model_Calcs!M1878^2+Sat_Data!$B$3^2-2*User_Model_Calcs!M1878*Sat_Data!$B$3*COS(RADIANS(L1878))*COS(RADIANS(I1878)))</f>
        <v>36388.020916249712</v>
      </c>
      <c r="O1878">
        <f ca="1">DEGREES(ACOS(((Earth_Data!$B$1+Sat_Data!$B$2)/User_Model_Calcs!N1878)*SQRT(1-COS(RADIANS(User_Model_Calcs!I1878))^2*COS(RADIANS(User_Model_Calcs!B1878))^2)))</f>
        <v>62.75953149520172</v>
      </c>
      <c r="P1878">
        <f t="shared" ca="1" si="286"/>
        <v>10.104766566708784</v>
      </c>
    </row>
    <row r="1879" spans="1:16" x14ac:dyDescent="0.25">
      <c r="A1879">
        <f t="shared" ca="1" si="290"/>
        <v>109.73690819466071</v>
      </c>
      <c r="B1879">
        <f t="shared" ca="1" si="291"/>
        <v>-25.577334844165314</v>
      </c>
      <c r="C1879" s="6">
        <v>20135.9375</v>
      </c>
      <c r="D1879">
        <f t="shared" ca="1" si="284"/>
        <v>1.2</v>
      </c>
      <c r="E1879" s="1">
        <v>0.65</v>
      </c>
      <c r="F1879">
        <v>19.899999999999999</v>
      </c>
      <c r="G1879">
        <f t="shared" ca="1" si="287"/>
        <v>46.089820015575185</v>
      </c>
      <c r="H1879">
        <f t="shared" ca="1" si="285"/>
        <v>20.166311733236697</v>
      </c>
      <c r="I1879">
        <f ca="1">User_Model_Calcs!A1879-Sat_Data!$B$5</f>
        <v>-0.26309180533928611</v>
      </c>
      <c r="J1879">
        <f ca="1">(Earth_Data!$B$1/SQRT(1-Earth_Data!$B$2^2*SIN(RADIANS(User_Model_Calcs!B1879))^2))*COS(RADIANS(User_Model_Calcs!B1879))</f>
        <v>5756.6965383790493</v>
      </c>
      <c r="K1879">
        <f ca="1">((Earth_Data!$B$1*(1-Earth_Data!$B$2^2))/SQRT(1-Earth_Data!$B$2^2*SIN(RADIANS(User_Model_Calcs!B1879))^2))*SIN(RADIANS(User_Model_Calcs!B1879))</f>
        <v>-2736.901667563428</v>
      </c>
      <c r="L1879">
        <f t="shared" ca="1" si="288"/>
        <v>-25.427779410421813</v>
      </c>
      <c r="M1879">
        <f t="shared" ca="1" si="289"/>
        <v>6374.1811845049406</v>
      </c>
      <c r="N1879">
        <f ca="1">SQRT(User_Model_Calcs!M1879^2+Sat_Data!$B$3^2-2*User_Model_Calcs!M1879*Sat_Data!$B$3*COS(RADIANS(L1879))*COS(RADIANS(I1879)))</f>
        <v>36510.240864328458</v>
      </c>
      <c r="O1879">
        <f ca="1">DEGREES(ACOS(((Earth_Data!$B$1+Sat_Data!$B$2)/User_Model_Calcs!N1879)*SQRT(1-COS(RADIANS(User_Model_Calcs!I1879))^2*COS(RADIANS(User_Model_Calcs!B1879))^2)))</f>
        <v>60.092014957782446</v>
      </c>
      <c r="P1879">
        <f t="shared" ca="1" si="286"/>
        <v>0.6093724413436189</v>
      </c>
    </row>
    <row r="1880" spans="1:16" x14ac:dyDescent="0.25">
      <c r="A1880">
        <f ca="1">107.947391934268+(RAND()*10-5)</f>
        <v>108.20950306388026</v>
      </c>
      <c r="B1880">
        <f t="shared" ca="1" si="291"/>
        <v>-20.761401920184049</v>
      </c>
      <c r="C1880" s="6">
        <v>20135.9375</v>
      </c>
      <c r="D1880">
        <f t="shared" ca="1" si="284"/>
        <v>0.75</v>
      </c>
      <c r="E1880" s="1">
        <v>0.65</v>
      </c>
      <c r="F1880">
        <v>19.899999999999999</v>
      </c>
      <c r="G1880">
        <f t="shared" ca="1" si="287"/>
        <v>42.007420362456692</v>
      </c>
      <c r="H1880">
        <f t="shared" ca="1" si="285"/>
        <v>15.239877556551665</v>
      </c>
      <c r="I1880">
        <f ca="1">User_Model_Calcs!A1880-Sat_Data!$B$5</f>
        <v>-1.7904969361197374</v>
      </c>
      <c r="J1880">
        <f ca="1">(Earth_Data!$B$1/SQRT(1-Earth_Data!$B$2^2*SIN(RADIANS(User_Model_Calcs!B1880))^2))*COS(RADIANS(User_Model_Calcs!B1880))</f>
        <v>5966.4834904469753</v>
      </c>
      <c r="K1880">
        <f ca="1">((Earth_Data!$B$1*(1-Earth_Data!$B$2^2))/SQRT(1-Earth_Data!$B$2^2*SIN(RADIANS(User_Model_Calcs!B1880))^2))*SIN(RADIANS(User_Model_Calcs!B1880))</f>
        <v>-2246.7142264796453</v>
      </c>
      <c r="L1880">
        <f t="shared" ca="1" si="288"/>
        <v>-20.634158241292759</v>
      </c>
      <c r="M1880">
        <f t="shared" ca="1" si="289"/>
        <v>6375.4725359962422</v>
      </c>
      <c r="N1880">
        <f ca="1">SQRT(User_Model_Calcs!M1880^2+Sat_Data!$B$3^2-2*User_Model_Calcs!M1880*Sat_Data!$B$3*COS(RADIANS(L1880))*COS(RADIANS(I1880)))</f>
        <v>36270.700545911866</v>
      </c>
      <c r="O1880">
        <f ca="1">DEGREES(ACOS(((Earth_Data!$B$1+Sat_Data!$B$2)/User_Model_Calcs!N1880)*SQRT(1-COS(RADIANS(User_Model_Calcs!I1880))^2*COS(RADIANS(User_Model_Calcs!B1880))^2)))</f>
        <v>65.576900638886428</v>
      </c>
      <c r="P1880">
        <f t="shared" ca="1" si="286"/>
        <v>5.0397004490497013</v>
      </c>
    </row>
    <row r="1881" spans="1:16" x14ac:dyDescent="0.25">
      <c r="A1881">
        <f t="shared" ref="A1881:A1901" ca="1" si="292">107.947391934268+(RAND()*10-5)</f>
        <v>103.84995706094396</v>
      </c>
      <c r="B1881">
        <f t="shared" ca="1" si="291"/>
        <v>-21.113527724231901</v>
      </c>
      <c r="C1881" s="6">
        <v>20135.9375</v>
      </c>
      <c r="D1881">
        <f t="shared" ca="1" si="284"/>
        <v>1.2</v>
      </c>
      <c r="E1881" s="1">
        <v>0.65</v>
      </c>
      <c r="F1881">
        <v>19.899999999999999</v>
      </c>
      <c r="G1881">
        <f t="shared" ca="1" si="287"/>
        <v>46.089820015575185</v>
      </c>
      <c r="H1881">
        <f t="shared" ca="1" si="285"/>
        <v>23.003097732542273</v>
      </c>
      <c r="I1881">
        <f ca="1">User_Model_Calcs!A1881-Sat_Data!$B$5</f>
        <v>-6.1500429390560356</v>
      </c>
      <c r="J1881">
        <f ca="1">(Earth_Data!$B$1/SQRT(1-Earth_Data!$B$2^2*SIN(RADIANS(User_Model_Calcs!B1881))^2))*COS(RADIANS(User_Model_Calcs!B1881))</f>
        <v>5952.551893455754</v>
      </c>
      <c r="K1881">
        <f ca="1">((Earth_Data!$B$1*(1-Earth_Data!$B$2^2))/SQRT(1-Earth_Data!$B$2^2*SIN(RADIANS(User_Model_Calcs!B1881))^2))*SIN(RADIANS(User_Model_Calcs!B1881))</f>
        <v>-2283.1260107926651</v>
      </c>
      <c r="L1881">
        <f t="shared" ca="1" si="288"/>
        <v>-20.984523779480988</v>
      </c>
      <c r="M1881">
        <f t="shared" ca="1" si="289"/>
        <v>6375.3853550543681</v>
      </c>
      <c r="N1881">
        <f ca="1">SQRT(User_Model_Calcs!M1881^2+Sat_Data!$B$3^2-2*User_Model_Calcs!M1881*Sat_Data!$B$3*COS(RADIANS(L1881))*COS(RADIANS(I1881)))</f>
        <v>36323.280831958953</v>
      </c>
      <c r="O1881">
        <f ca="1">DEGREES(ACOS(((Earth_Data!$B$1+Sat_Data!$B$2)/User_Model_Calcs!N1881)*SQRT(1-COS(RADIANS(User_Model_Calcs!I1881))^2*COS(RADIANS(User_Model_Calcs!B1881))^2)))</f>
        <v>64.282404763865813</v>
      </c>
      <c r="P1881">
        <f t="shared" ca="1" si="286"/>
        <v>16.65363464824744</v>
      </c>
    </row>
    <row r="1882" spans="1:16" x14ac:dyDescent="0.25">
      <c r="A1882">
        <f t="shared" ca="1" si="292"/>
        <v>108.53252692892563</v>
      </c>
      <c r="B1882">
        <f t="shared" ca="1" si="291"/>
        <v>-23.892446483484331</v>
      </c>
      <c r="C1882" s="6">
        <v>20135.9375</v>
      </c>
      <c r="D1882">
        <f t="shared" ca="1" si="284"/>
        <v>1.2</v>
      </c>
      <c r="E1882" s="1">
        <v>0.65</v>
      </c>
      <c r="F1882">
        <v>19.899999999999999</v>
      </c>
      <c r="G1882">
        <f t="shared" ca="1" si="287"/>
        <v>46.089820015575185</v>
      </c>
      <c r="H1882">
        <f t="shared" ca="1" si="285"/>
        <v>23.941217675573725</v>
      </c>
      <c r="I1882">
        <f ca="1">User_Model_Calcs!A1882-Sat_Data!$B$5</f>
        <v>-1.467473071074366</v>
      </c>
      <c r="J1882">
        <f ca="1">(Earth_Data!$B$1/SQRT(1-Earth_Data!$B$2^2*SIN(RADIANS(User_Model_Calcs!B1882))^2))*COS(RADIANS(User_Model_Calcs!B1882))</f>
        <v>5834.785043052615</v>
      </c>
      <c r="K1882">
        <f ca="1">((Earth_Data!$B$1*(1-Earth_Data!$B$2^2))/SQRT(1-Earth_Data!$B$2^2*SIN(RADIANS(User_Model_Calcs!B1882))^2))*SIN(RADIANS(User_Model_Calcs!B1882))</f>
        <v>-2567.397298609756</v>
      </c>
      <c r="L1882">
        <f t="shared" ca="1" si="288"/>
        <v>-23.750250378082125</v>
      </c>
      <c r="M1882">
        <f t="shared" ca="1" si="289"/>
        <v>6374.6564917287251</v>
      </c>
      <c r="N1882">
        <f ca="1">SQRT(User_Model_Calcs!M1882^2+Sat_Data!$B$3^2-2*User_Model_Calcs!M1882*Sat_Data!$B$3*COS(RADIANS(L1882))*COS(RADIANS(I1882)))</f>
        <v>36422.17644017002</v>
      </c>
      <c r="O1882">
        <f ca="1">DEGREES(ACOS(((Earth_Data!$B$1+Sat_Data!$B$2)/User_Model_Calcs!N1882)*SQRT(1-COS(RADIANS(User_Model_Calcs!I1882))^2*COS(RADIANS(User_Model_Calcs!B1882))^2)))</f>
        <v>61.988058216686234</v>
      </c>
      <c r="P1882">
        <f t="shared" ca="1" si="286"/>
        <v>3.6191732121589735</v>
      </c>
    </row>
    <row r="1883" spans="1:16" x14ac:dyDescent="0.25">
      <c r="A1883">
        <f t="shared" ca="1" si="292"/>
        <v>106.76113294200137</v>
      </c>
      <c r="B1883">
        <f t="shared" ca="1" si="291"/>
        <v>-22.126464229405808</v>
      </c>
      <c r="C1883" s="6">
        <v>20135.9375</v>
      </c>
      <c r="D1883">
        <f t="shared" ca="1" si="284"/>
        <v>0.75</v>
      </c>
      <c r="E1883" s="1">
        <v>0.65</v>
      </c>
      <c r="F1883">
        <v>19.899999999999999</v>
      </c>
      <c r="G1883">
        <f t="shared" ca="1" si="287"/>
        <v>42.007420362456692</v>
      </c>
      <c r="H1883">
        <f t="shared" ca="1" si="285"/>
        <v>20.907370917980845</v>
      </c>
      <c r="I1883">
        <f ca="1">User_Model_Calcs!A1883-Sat_Data!$B$5</f>
        <v>-3.2388670579986325</v>
      </c>
      <c r="J1883">
        <f ca="1">(Earth_Data!$B$1/SQRT(1-Earth_Data!$B$2^2*SIN(RADIANS(User_Model_Calcs!B1883))^2))*COS(RADIANS(User_Model_Calcs!B1883))</f>
        <v>5911.2280405022757</v>
      </c>
      <c r="K1883">
        <f ca="1">((Earth_Data!$B$1*(1-Earth_Data!$B$2^2))/SQRT(1-Earth_Data!$B$2^2*SIN(RADIANS(User_Model_Calcs!B1883))^2))*SIN(RADIANS(User_Model_Calcs!B1883))</f>
        <v>-2387.3917664269466</v>
      </c>
      <c r="L1883">
        <f t="shared" ca="1" si="288"/>
        <v>-21.992505423842786</v>
      </c>
      <c r="M1883">
        <f t="shared" ca="1" si="289"/>
        <v>6375.1279511256516</v>
      </c>
      <c r="N1883">
        <f ca="1">SQRT(User_Model_Calcs!M1883^2+Sat_Data!$B$3^2-2*User_Model_Calcs!M1883*Sat_Data!$B$3*COS(RADIANS(L1883))*COS(RADIANS(I1883)))</f>
        <v>36342.39272805427</v>
      </c>
      <c r="O1883">
        <f ca="1">DEGREES(ACOS(((Earth_Data!$B$1+Sat_Data!$B$2)/User_Model_Calcs!N1883)*SQRT(1-COS(RADIANS(User_Model_Calcs!I1883))^2*COS(RADIANS(User_Model_Calcs!B1883))^2)))</f>
        <v>63.8203357828666</v>
      </c>
      <c r="P1883">
        <f t="shared" ca="1" si="286"/>
        <v>8.5443565562870312</v>
      </c>
    </row>
    <row r="1884" spans="1:16" x14ac:dyDescent="0.25">
      <c r="A1884">
        <f t="shared" ca="1" si="292"/>
        <v>105.63069491426015</v>
      </c>
      <c r="B1884">
        <f t="shared" ca="1" si="291"/>
        <v>-21.086836291546831</v>
      </c>
      <c r="C1884" s="6">
        <v>20135.9375</v>
      </c>
      <c r="D1884">
        <f t="shared" ca="1" si="284"/>
        <v>0.75</v>
      </c>
      <c r="E1884" s="1">
        <v>0.65</v>
      </c>
      <c r="F1884">
        <v>19.899999999999999</v>
      </c>
      <c r="G1884">
        <f t="shared" ca="1" si="287"/>
        <v>42.007420362456692</v>
      </c>
      <c r="H1884">
        <f t="shared" ca="1" si="285"/>
        <v>23.481879922032604</v>
      </c>
      <c r="I1884">
        <f ca="1">User_Model_Calcs!A1884-Sat_Data!$B$5</f>
        <v>-4.3693050857398532</v>
      </c>
      <c r="J1884">
        <f ca="1">(Earth_Data!$B$1/SQRT(1-Earth_Data!$B$2^2*SIN(RADIANS(User_Model_Calcs!B1884))^2))*COS(RADIANS(User_Model_Calcs!B1884))</f>
        <v>5953.6157762825387</v>
      </c>
      <c r="K1884">
        <f ca="1">((Earth_Data!$B$1*(1-Earth_Data!$B$2^2))/SQRT(1-Earth_Data!$B$2^2*SIN(RADIANS(User_Model_Calcs!B1884))^2))*SIN(RADIANS(User_Model_Calcs!B1884))</f>
        <v>-2280.3689200811837</v>
      </c>
      <c r="L1884">
        <f t="shared" ca="1" si="288"/>
        <v>-20.957965102150325</v>
      </c>
      <c r="M1884">
        <f t="shared" ca="1" si="289"/>
        <v>6375.392005459159</v>
      </c>
      <c r="N1884">
        <f ca="1">SQRT(User_Model_Calcs!M1884^2+Sat_Data!$B$3^2-2*User_Model_Calcs!M1884*Sat_Data!$B$3*COS(RADIANS(L1884))*COS(RADIANS(I1884)))</f>
        <v>36302.359066856843</v>
      </c>
      <c r="O1884">
        <f ca="1">DEGREES(ACOS(((Earth_Data!$B$1+Sat_Data!$B$2)/User_Model_Calcs!N1884)*SQRT(1-COS(RADIANS(User_Model_Calcs!I1884))^2*COS(RADIANS(User_Model_Calcs!B1884))^2)))</f>
        <v>64.788888723016072</v>
      </c>
      <c r="P1884">
        <f t="shared" ca="1" si="286"/>
        <v>11.989761819208892</v>
      </c>
    </row>
    <row r="1885" spans="1:16" x14ac:dyDescent="0.25">
      <c r="A1885">
        <f t="shared" ca="1" si="292"/>
        <v>112.6008919300013</v>
      </c>
      <c r="B1885">
        <f t="shared" ca="1" si="291"/>
        <v>-21.427950523674006</v>
      </c>
      <c r="C1885" s="6">
        <v>20135.9375</v>
      </c>
      <c r="D1885">
        <f t="shared" ca="1" si="284"/>
        <v>1.2</v>
      </c>
      <c r="E1885" s="1">
        <v>0.65</v>
      </c>
      <c r="F1885">
        <v>19.899999999999999</v>
      </c>
      <c r="G1885">
        <f t="shared" ca="1" si="287"/>
        <v>46.089820015575185</v>
      </c>
      <c r="H1885">
        <f t="shared" ca="1" si="285"/>
        <v>23.725469129482608</v>
      </c>
      <c r="I1885">
        <f ca="1">User_Model_Calcs!A1885-Sat_Data!$B$5</f>
        <v>2.6008919300012963</v>
      </c>
      <c r="J1885">
        <f ca="1">(Earth_Data!$B$1/SQRT(1-Earth_Data!$B$2^2*SIN(RADIANS(User_Model_Calcs!B1885))^2))*COS(RADIANS(User_Model_Calcs!B1885))</f>
        <v>5939.92257967775</v>
      </c>
      <c r="K1885">
        <f ca="1">((Earth_Data!$B$1*(1-Earth_Data!$B$2^2))/SQRT(1-Earth_Data!$B$2^2*SIN(RADIANS(User_Model_Calcs!B1885))^2))*SIN(RADIANS(User_Model_Calcs!B1885))</f>
        <v>-2315.5674679600811</v>
      </c>
      <c r="L1885">
        <f t="shared" ca="1" si="288"/>
        <v>-21.297391129966691</v>
      </c>
      <c r="M1885">
        <f t="shared" ca="1" si="289"/>
        <v>6375.3064986117051</v>
      </c>
      <c r="N1885">
        <f ca="1">SQRT(User_Model_Calcs!M1885^2+Sat_Data!$B$3^2-2*User_Model_Calcs!M1885*Sat_Data!$B$3*COS(RADIANS(L1885))*COS(RADIANS(I1885)))</f>
        <v>36305.258287822202</v>
      </c>
      <c r="O1885">
        <f ca="1">DEGREES(ACOS(((Earth_Data!$B$1+Sat_Data!$B$2)/User_Model_Calcs!N1885)*SQRT(1-COS(RADIANS(User_Model_Calcs!I1885))^2*COS(RADIANS(User_Model_Calcs!B1885))^2)))</f>
        <v>64.715437418513886</v>
      </c>
      <c r="P1885">
        <f t="shared" ca="1" si="286"/>
        <v>7.0877929918586995</v>
      </c>
    </row>
    <row r="1886" spans="1:16" x14ac:dyDescent="0.25">
      <c r="A1886">
        <f t="shared" ca="1" si="292"/>
        <v>106.1455350886592</v>
      </c>
      <c r="B1886">
        <f t="shared" ca="1" si="291"/>
        <v>-23.286617306813895</v>
      </c>
      <c r="C1886" s="6">
        <v>20135.9375</v>
      </c>
      <c r="D1886">
        <f t="shared" ca="1" si="284"/>
        <v>0.75</v>
      </c>
      <c r="E1886" s="1">
        <v>0.65</v>
      </c>
      <c r="F1886">
        <v>19.899999999999999</v>
      </c>
      <c r="G1886">
        <f t="shared" ca="1" si="287"/>
        <v>42.007420362456692</v>
      </c>
      <c r="H1886">
        <f t="shared" ca="1" si="285"/>
        <v>23.482403626714088</v>
      </c>
      <c r="I1886">
        <f ca="1">User_Model_Calcs!A1886-Sat_Data!$B$5</f>
        <v>-3.8544649113407985</v>
      </c>
      <c r="J1886">
        <f ca="1">(Earth_Data!$B$1/SQRT(1-Earth_Data!$B$2^2*SIN(RADIANS(User_Model_Calcs!B1886))^2))*COS(RADIANS(User_Model_Calcs!B1886))</f>
        <v>5861.6359160556394</v>
      </c>
      <c r="K1886">
        <f ca="1">((Earth_Data!$B$1*(1-Earth_Data!$B$2^2))/SQRT(1-Earth_Data!$B$2^2*SIN(RADIANS(User_Model_Calcs!B1886))^2))*SIN(RADIANS(User_Model_Calcs!B1886))</f>
        <v>-2505.9074699152716</v>
      </c>
      <c r="L1886">
        <f t="shared" ca="1" si="288"/>
        <v>-23.147188129308446</v>
      </c>
      <c r="M1886">
        <f t="shared" ca="1" si="289"/>
        <v>6374.821398295845</v>
      </c>
      <c r="N1886">
        <f ca="1">SQRT(User_Model_Calcs!M1886^2+Sat_Data!$B$3^2-2*User_Model_Calcs!M1886*Sat_Data!$B$3*COS(RADIANS(L1886))*COS(RADIANS(I1886)))</f>
        <v>36404.250802390474</v>
      </c>
      <c r="O1886">
        <f ca="1">DEGREES(ACOS(((Earth_Data!$B$1+Sat_Data!$B$2)/User_Model_Calcs!N1886)*SQRT(1-COS(RADIANS(User_Model_Calcs!I1886))^2*COS(RADIANS(User_Model_Calcs!B1886))^2)))</f>
        <v>62.391230261348092</v>
      </c>
      <c r="P1886">
        <f t="shared" ca="1" si="286"/>
        <v>9.6717797790528639</v>
      </c>
    </row>
    <row r="1887" spans="1:16" x14ac:dyDescent="0.25">
      <c r="A1887">
        <f t="shared" ca="1" si="292"/>
        <v>108.57416695803521</v>
      </c>
      <c r="B1887">
        <f t="shared" ca="1" si="291"/>
        <v>-21.82117241015661</v>
      </c>
      <c r="C1887" s="6">
        <v>20135.9375</v>
      </c>
      <c r="D1887">
        <f t="shared" ref="D1887:D1950" ca="1" si="293">CHOOSE(RANDBETWEEN(1,3),0.75,1.2,3)</f>
        <v>0.75</v>
      </c>
      <c r="E1887" s="1">
        <v>0.65</v>
      </c>
      <c r="F1887">
        <v>19.899999999999999</v>
      </c>
      <c r="G1887">
        <f t="shared" ca="1" si="287"/>
        <v>42.007420362456692</v>
      </c>
      <c r="H1887">
        <f t="shared" ref="H1887:H1950" ca="1" si="294">RAND()*(24-14)+14</f>
        <v>23.324182149455766</v>
      </c>
      <c r="I1887">
        <f ca="1">User_Model_Calcs!A1887-Sat_Data!$B$5</f>
        <v>-1.4258330419647933</v>
      </c>
      <c r="J1887">
        <f ca="1">(Earth_Data!$B$1/SQRT(1-Earth_Data!$B$2^2*SIN(RADIANS(User_Model_Calcs!B1887))^2))*COS(RADIANS(User_Model_Calcs!B1887))</f>
        <v>5923.8772599242002</v>
      </c>
      <c r="K1887">
        <f ca="1">((Earth_Data!$B$1*(1-Earth_Data!$B$2^2))/SQRT(1-Earth_Data!$B$2^2*SIN(RADIANS(User_Model_Calcs!B1887))^2))*SIN(RADIANS(User_Model_Calcs!B1887))</f>
        <v>-2356.0426149604841</v>
      </c>
      <c r="L1887">
        <f t="shared" ca="1" si="288"/>
        <v>-21.688689740347865</v>
      </c>
      <c r="M1887">
        <f t="shared" ca="1" si="289"/>
        <v>6375.2065530582531</v>
      </c>
      <c r="N1887">
        <f ca="1">SQRT(User_Model_Calcs!M1887^2+Sat_Data!$B$3^2-2*User_Model_Calcs!M1887*Sat_Data!$B$3*COS(RADIANS(L1887))*COS(RADIANS(I1887)))</f>
        <v>36318.896663610307</v>
      </c>
      <c r="O1887">
        <f ca="1">DEGREES(ACOS(((Earth_Data!$B$1+Sat_Data!$B$2)/User_Model_Calcs!N1887)*SQRT(1-COS(RADIANS(User_Model_Calcs!I1887))^2*COS(RADIANS(User_Model_Calcs!B1887))^2)))</f>
        <v>64.382105893030939</v>
      </c>
      <c r="P1887">
        <f t="shared" ca="1" si="286"/>
        <v>3.830938391489191</v>
      </c>
    </row>
    <row r="1888" spans="1:16" x14ac:dyDescent="0.25">
      <c r="A1888">
        <f t="shared" ca="1" si="292"/>
        <v>112.69041485829435</v>
      </c>
      <c r="B1888">
        <f t="shared" ca="1" si="291"/>
        <v>-21.099875098249093</v>
      </c>
      <c r="C1888" s="6">
        <v>20135.9375</v>
      </c>
      <c r="D1888">
        <f t="shared" ca="1" si="293"/>
        <v>0.75</v>
      </c>
      <c r="E1888" s="1">
        <v>0.65</v>
      </c>
      <c r="F1888">
        <v>19.899999999999999</v>
      </c>
      <c r="G1888">
        <f t="shared" ca="1" si="287"/>
        <v>42.007420362456692</v>
      </c>
      <c r="H1888">
        <f t="shared" ca="1" si="294"/>
        <v>14.474861818785957</v>
      </c>
      <c r="I1888">
        <f ca="1">User_Model_Calcs!A1888-Sat_Data!$B$5</f>
        <v>2.6904148582943463</v>
      </c>
      <c r="J1888">
        <f ca="1">(Earth_Data!$B$1/SQRT(1-Earth_Data!$B$2^2*SIN(RADIANS(User_Model_Calcs!B1888))^2))*COS(RADIANS(User_Model_Calcs!B1888))</f>
        <v>5953.0962287373741</v>
      </c>
      <c r="K1888">
        <f ca="1">((Earth_Data!$B$1*(1-Earth_Data!$B$2^2))/SQRT(1-Earth_Data!$B$2^2*SIN(RADIANS(User_Model_Calcs!B1888))^2))*SIN(RADIANS(User_Model_Calcs!B1888))</f>
        <v>-2281.7158240504527</v>
      </c>
      <c r="L1888">
        <f t="shared" ca="1" si="288"/>
        <v>-20.970939043774482</v>
      </c>
      <c r="M1888">
        <f t="shared" ca="1" si="289"/>
        <v>6375.3887575840718</v>
      </c>
      <c r="N1888">
        <f ca="1">SQRT(User_Model_Calcs!M1888^2+Sat_Data!$B$3^2-2*User_Model_Calcs!M1888*Sat_Data!$B$3*COS(RADIANS(L1888))*COS(RADIANS(I1888)))</f>
        <v>36290.484533727809</v>
      </c>
      <c r="O1888">
        <f ca="1">DEGREES(ACOS(((Earth_Data!$B$1+Sat_Data!$B$2)/User_Model_Calcs!N1888)*SQRT(1-COS(RADIANS(User_Model_Calcs!I1888))^2*COS(RADIANS(User_Model_Calcs!B1888))^2)))</f>
        <v>65.080551938554976</v>
      </c>
      <c r="P1888">
        <f t="shared" ca="1" si="286"/>
        <v>7.4369321258777266</v>
      </c>
    </row>
    <row r="1889" spans="1:16" x14ac:dyDescent="0.25">
      <c r="A1889">
        <f t="shared" ca="1" si="292"/>
        <v>107.84504135062417</v>
      </c>
      <c r="B1889">
        <f t="shared" ca="1" si="291"/>
        <v>-24.139952200016001</v>
      </c>
      <c r="C1889" s="6">
        <v>20135.9375</v>
      </c>
      <c r="D1889">
        <f t="shared" ca="1" si="293"/>
        <v>0.75</v>
      </c>
      <c r="E1889" s="1">
        <v>0.65</v>
      </c>
      <c r="F1889">
        <v>19.899999999999999</v>
      </c>
      <c r="G1889">
        <f t="shared" ca="1" si="287"/>
        <v>42.007420362456692</v>
      </c>
      <c r="H1889">
        <f t="shared" ca="1" si="294"/>
        <v>18.103044057359458</v>
      </c>
      <c r="I1889">
        <f ca="1">User_Model_Calcs!A1889-Sat_Data!$B$5</f>
        <v>-2.1549586493758284</v>
      </c>
      <c r="J1889">
        <f ca="1">(Earth_Data!$B$1/SQRT(1-Earth_Data!$B$2^2*SIN(RADIANS(User_Model_Calcs!B1889))^2))*COS(RADIANS(User_Model_Calcs!B1889))</f>
        <v>5823.627953012191</v>
      </c>
      <c r="K1889">
        <f ca="1">((Earth_Data!$B$1*(1-Earth_Data!$B$2^2))/SQRT(1-Earth_Data!$B$2^2*SIN(RADIANS(User_Model_Calcs!B1889))^2))*SIN(RADIANS(User_Model_Calcs!B1889))</f>
        <v>-2592.4374767142367</v>
      </c>
      <c r="L1889">
        <f t="shared" ca="1" si="288"/>
        <v>-23.996643795877063</v>
      </c>
      <c r="M1889">
        <f t="shared" ca="1" si="289"/>
        <v>6374.5881910737926</v>
      </c>
      <c r="N1889">
        <f ca="1">SQRT(User_Model_Calcs!M1889^2+Sat_Data!$B$3^2-2*User_Model_Calcs!M1889*Sat_Data!$B$3*COS(RADIANS(L1889))*COS(RADIANS(I1889)))</f>
        <v>36437.629707608052</v>
      </c>
      <c r="O1889">
        <f ca="1">DEGREES(ACOS(((Earth_Data!$B$1+Sat_Data!$B$2)/User_Model_Calcs!N1889)*SQRT(1-COS(RADIANS(User_Model_Calcs!I1889))^2*COS(RADIANS(User_Model_Calcs!B1889))^2)))</f>
        <v>61.646988041425473</v>
      </c>
      <c r="P1889">
        <f t="shared" ca="1" si="286"/>
        <v>5.2569589352994663</v>
      </c>
    </row>
    <row r="1890" spans="1:16" x14ac:dyDescent="0.25">
      <c r="A1890">
        <f t="shared" ca="1" si="292"/>
        <v>106.62057475386317</v>
      </c>
      <c r="B1890">
        <f t="shared" ca="1" si="291"/>
        <v>-22.996780025480223</v>
      </c>
      <c r="C1890" s="6">
        <v>20135.9375</v>
      </c>
      <c r="D1890">
        <f t="shared" ca="1" si="293"/>
        <v>0.75</v>
      </c>
      <c r="E1890" s="1">
        <v>0.65</v>
      </c>
      <c r="F1890">
        <v>19.899999999999999</v>
      </c>
      <c r="G1890">
        <f t="shared" ca="1" si="287"/>
        <v>42.007420362456692</v>
      </c>
      <c r="H1890">
        <f t="shared" ca="1" si="294"/>
        <v>21.105953049770292</v>
      </c>
      <c r="I1890">
        <f ca="1">User_Model_Calcs!A1890-Sat_Data!$B$5</f>
        <v>-3.379425246136833</v>
      </c>
      <c r="J1890">
        <f ca="1">(Earth_Data!$B$1/SQRT(1-Earth_Data!$B$2^2*SIN(RADIANS(User_Model_Calcs!B1890))^2))*COS(RADIANS(User_Model_Calcs!B1890))</f>
        <v>5874.2507535062086</v>
      </c>
      <c r="K1890">
        <f ca="1">((Earth_Data!$B$1*(1-Earth_Data!$B$2^2))/SQRT(1-Earth_Data!$B$2^2*SIN(RADIANS(User_Model_Calcs!B1890))^2))*SIN(RADIANS(User_Model_Calcs!B1890))</f>
        <v>-2476.3919404874828</v>
      </c>
      <c r="L1890">
        <f t="shared" ca="1" si="288"/>
        <v>-22.85869656101794</v>
      </c>
      <c r="M1890">
        <f t="shared" ca="1" si="289"/>
        <v>6374.899133161216</v>
      </c>
      <c r="N1890">
        <f ca="1">SQRT(User_Model_Calcs!M1890^2+Sat_Data!$B$3^2-2*User_Model_Calcs!M1890*Sat_Data!$B$3*COS(RADIANS(L1890))*COS(RADIANS(I1890)))</f>
        <v>36386.123580662483</v>
      </c>
      <c r="O1890">
        <f ca="1">DEGREES(ACOS(((Earth_Data!$B$1+Sat_Data!$B$2)/User_Model_Calcs!N1890)*SQRT(1-COS(RADIANS(User_Model_Calcs!I1890))^2*COS(RADIANS(User_Model_Calcs!B1890))^2)))</f>
        <v>62.802173720419937</v>
      </c>
      <c r="P1890">
        <f t="shared" ca="1" si="286"/>
        <v>8.5951088256561867</v>
      </c>
    </row>
    <row r="1891" spans="1:16" x14ac:dyDescent="0.25">
      <c r="A1891">
        <f t="shared" ca="1" si="292"/>
        <v>108.44603178209459</v>
      </c>
      <c r="B1891">
        <f t="shared" ca="1" si="291"/>
        <v>-24.504083359105678</v>
      </c>
      <c r="C1891" s="6">
        <v>20135.9375</v>
      </c>
      <c r="D1891">
        <f t="shared" ca="1" si="293"/>
        <v>3</v>
      </c>
      <c r="E1891" s="1">
        <v>0.65</v>
      </c>
      <c r="F1891">
        <v>19.899999999999999</v>
      </c>
      <c r="G1891">
        <f t="shared" ca="1" si="287"/>
        <v>54.048620189015942</v>
      </c>
      <c r="H1891">
        <f t="shared" ca="1" si="294"/>
        <v>21.835678348140735</v>
      </c>
      <c r="I1891">
        <f ca="1">User_Model_Calcs!A1891-Sat_Data!$B$5</f>
        <v>-1.5539682179054068</v>
      </c>
      <c r="J1891">
        <f ca="1">(Earth_Data!$B$1/SQRT(1-Earth_Data!$B$2^2*SIN(RADIANS(User_Model_Calcs!B1891))^2))*COS(RADIANS(User_Model_Calcs!B1891))</f>
        <v>5807.0165610000477</v>
      </c>
      <c r="K1891">
        <f ca="1">((Earth_Data!$B$1*(1-Earth_Data!$B$2^2))/SQRT(1-Earth_Data!$B$2^2*SIN(RADIANS(User_Model_Calcs!B1891))^2))*SIN(RADIANS(User_Model_Calcs!B1891))</f>
        <v>-2629.1899661778866</v>
      </c>
      <c r="L1891">
        <f t="shared" ca="1" si="288"/>
        <v>-24.359157875909023</v>
      </c>
      <c r="M1891">
        <f t="shared" ca="1" si="289"/>
        <v>6374.4867415329445</v>
      </c>
      <c r="N1891">
        <f ca="1">SQRT(User_Model_Calcs!M1891^2+Sat_Data!$B$3^2-2*User_Model_Calcs!M1891*Sat_Data!$B$3*COS(RADIANS(L1891))*COS(RADIANS(I1891)))</f>
        <v>36454.535555311661</v>
      </c>
      <c r="O1891">
        <f ca="1">DEGREES(ACOS(((Earth_Data!$B$1+Sat_Data!$B$2)/User_Model_Calcs!N1891)*SQRT(1-COS(RADIANS(User_Model_Calcs!I1891))^2*COS(RADIANS(User_Model_Calcs!B1891))^2)))</f>
        <v>61.277569236735211</v>
      </c>
      <c r="P1891">
        <f t="shared" ca="1" si="286"/>
        <v>3.7422739865794408</v>
      </c>
    </row>
    <row r="1892" spans="1:16" x14ac:dyDescent="0.25">
      <c r="A1892">
        <f t="shared" ca="1" si="292"/>
        <v>108.37336944323766</v>
      </c>
      <c r="B1892">
        <f t="shared" ca="1" si="291"/>
        <v>-21.256929349741473</v>
      </c>
      <c r="C1892" s="6">
        <v>20135.9375</v>
      </c>
      <c r="D1892">
        <f t="shared" ca="1" si="293"/>
        <v>1.2</v>
      </c>
      <c r="E1892" s="1">
        <v>0.65</v>
      </c>
      <c r="F1892">
        <v>19.899999999999999</v>
      </c>
      <c r="G1892">
        <f t="shared" ca="1" si="287"/>
        <v>46.089820015575185</v>
      </c>
      <c r="H1892">
        <f t="shared" ca="1" si="294"/>
        <v>20.971005674729344</v>
      </c>
      <c r="I1892">
        <f ca="1">User_Model_Calcs!A1892-Sat_Data!$B$5</f>
        <v>-1.6266305567623363</v>
      </c>
      <c r="J1892">
        <f ca="1">(Earth_Data!$B$1/SQRT(1-Earth_Data!$B$2^2*SIN(RADIANS(User_Model_Calcs!B1892))^2))*COS(RADIANS(User_Model_Calcs!B1892))</f>
        <v>5946.8140701249067</v>
      </c>
      <c r="K1892">
        <f ca="1">((Earth_Data!$B$1*(1-Earth_Data!$B$2^2))/SQRT(1-Earth_Data!$B$2^2*SIN(RADIANS(User_Model_Calcs!B1892))^2))*SIN(RADIANS(User_Model_Calcs!B1892))</f>
        <v>-2297.930321659127</v>
      </c>
      <c r="L1892">
        <f t="shared" ca="1" si="288"/>
        <v>-21.12721407300738</v>
      </c>
      <c r="M1892">
        <f t="shared" ca="1" si="289"/>
        <v>6375.3495078964861</v>
      </c>
      <c r="N1892">
        <f ca="1">SQRT(User_Model_Calcs!M1892^2+Sat_Data!$B$3^2-2*User_Model_Calcs!M1892*Sat_Data!$B$3*COS(RADIANS(L1892))*COS(RADIANS(I1892)))</f>
        <v>36292.93684524556</v>
      </c>
      <c r="O1892">
        <f ca="1">DEGREES(ACOS(((Earth_Data!$B$1+Sat_Data!$B$2)/User_Model_Calcs!N1892)*SQRT(1-COS(RADIANS(User_Model_Calcs!I1892))^2*COS(RADIANS(User_Model_Calcs!B1892))^2)))</f>
        <v>65.018766862012228</v>
      </c>
      <c r="P1892">
        <f t="shared" ca="1" si="286"/>
        <v>4.4786900618954109</v>
      </c>
    </row>
    <row r="1893" spans="1:16" x14ac:dyDescent="0.25">
      <c r="A1893">
        <f t="shared" ca="1" si="292"/>
        <v>111.29119643925813</v>
      </c>
      <c r="B1893">
        <f t="shared" ca="1" si="291"/>
        <v>-21.404739683146907</v>
      </c>
      <c r="C1893" s="6">
        <v>20135.9375</v>
      </c>
      <c r="D1893">
        <f t="shared" ca="1" si="293"/>
        <v>1.2</v>
      </c>
      <c r="E1893" s="1">
        <v>0.65</v>
      </c>
      <c r="F1893">
        <v>19.899999999999999</v>
      </c>
      <c r="G1893">
        <f t="shared" ca="1" si="287"/>
        <v>46.089820015575185</v>
      </c>
      <c r="H1893">
        <f t="shared" ca="1" si="294"/>
        <v>19.651697047370163</v>
      </c>
      <c r="I1893">
        <f ca="1">User_Model_Calcs!A1893-Sat_Data!$B$5</f>
        <v>1.2911964392581297</v>
      </c>
      <c r="J1893">
        <f ca="1">(Earth_Data!$B$1/SQRT(1-Earth_Data!$B$2^2*SIN(RADIANS(User_Model_Calcs!B1893))^2))*COS(RADIANS(User_Model_Calcs!B1893))</f>
        <v>5940.8609819965013</v>
      </c>
      <c r="K1893">
        <f ca="1">((Earth_Data!$B$1*(1-Earth_Data!$B$2^2))/SQRT(1-Earth_Data!$B$2^2*SIN(RADIANS(User_Model_Calcs!B1893))^2))*SIN(RADIANS(User_Model_Calcs!B1893))</f>
        <v>-2313.1749567744882</v>
      </c>
      <c r="L1893">
        <f t="shared" ca="1" si="288"/>
        <v>-21.274294582025838</v>
      </c>
      <c r="M1893">
        <f t="shared" ca="1" si="289"/>
        <v>6375.3123521955449</v>
      </c>
      <c r="N1893">
        <f ca="1">SQRT(User_Model_Calcs!M1893^2+Sat_Data!$B$3^2-2*User_Model_Calcs!M1893*Sat_Data!$B$3*COS(RADIANS(L1893))*COS(RADIANS(I1893)))</f>
        <v>36298.814429184924</v>
      </c>
      <c r="O1893">
        <f ca="1">DEGREES(ACOS(((Earth_Data!$B$1+Sat_Data!$B$2)/User_Model_Calcs!N1893)*SQRT(1-COS(RADIANS(User_Model_Calcs!I1893))^2*COS(RADIANS(User_Model_Calcs!B1893))^2)))</f>
        <v>64.873099499027248</v>
      </c>
      <c r="P1893">
        <f t="shared" ca="1" si="286"/>
        <v>3.5340825842822476</v>
      </c>
    </row>
    <row r="1894" spans="1:16" x14ac:dyDescent="0.25">
      <c r="A1894">
        <f t="shared" ca="1" si="292"/>
        <v>109.89905124770068</v>
      </c>
      <c r="B1894">
        <f t="shared" ca="1" si="291"/>
        <v>-21.720122965886262</v>
      </c>
      <c r="C1894" s="6">
        <v>20135.9375</v>
      </c>
      <c r="D1894">
        <f t="shared" ca="1" si="293"/>
        <v>0.75</v>
      </c>
      <c r="E1894" s="1">
        <v>0.65</v>
      </c>
      <c r="F1894">
        <v>19.899999999999999</v>
      </c>
      <c r="G1894">
        <f t="shared" ca="1" si="287"/>
        <v>42.007420362456692</v>
      </c>
      <c r="H1894">
        <f t="shared" ca="1" si="294"/>
        <v>14.400383401007824</v>
      </c>
      <c r="I1894">
        <f ca="1">User_Model_Calcs!A1894-Sat_Data!$B$5</f>
        <v>-0.10094875229931688</v>
      </c>
      <c r="J1894">
        <f ca="1">(Earth_Data!$B$1/SQRT(1-Earth_Data!$B$2^2*SIN(RADIANS(User_Model_Calcs!B1894))^2))*COS(RADIANS(User_Model_Calcs!B1894))</f>
        <v>5928.0271437023848</v>
      </c>
      <c r="K1894">
        <f ca="1">((Earth_Data!$B$1*(1-Earth_Data!$B$2^2))/SQRT(1-Earth_Data!$B$2^2*SIN(RADIANS(User_Model_Calcs!B1894))^2))*SIN(RADIANS(User_Model_Calcs!B1894))</f>
        <v>-2345.6517304909958</v>
      </c>
      <c r="L1894">
        <f t="shared" ca="1" si="288"/>
        <v>-21.588132184883207</v>
      </c>
      <c r="M1894">
        <f t="shared" ca="1" si="289"/>
        <v>6375.2323767238213</v>
      </c>
      <c r="N1894">
        <f ca="1">SQRT(User_Model_Calcs!M1894^2+Sat_Data!$B$3^2-2*User_Model_Calcs!M1894*Sat_Data!$B$3*COS(RADIANS(L1894))*COS(RADIANS(I1894)))</f>
        <v>36311.964046063636</v>
      </c>
      <c r="O1894">
        <f ca="1">DEGREES(ACOS(((Earth_Data!$B$1+Sat_Data!$B$2)/User_Model_Calcs!N1894)*SQRT(1-COS(RADIANS(User_Model_Calcs!I1894))^2*COS(RADIANS(User_Model_Calcs!B1894))^2)))</f>
        <v>64.550229686854237</v>
      </c>
      <c r="P1894">
        <f t="shared" ca="1" si="286"/>
        <v>0.2727788260896904</v>
      </c>
    </row>
    <row r="1895" spans="1:16" x14ac:dyDescent="0.25">
      <c r="A1895">
        <f t="shared" ca="1" si="292"/>
        <v>103.92325552158263</v>
      </c>
      <c r="B1895">
        <f t="shared" ca="1" si="291"/>
        <v>-25.447351571824722</v>
      </c>
      <c r="C1895" s="6">
        <v>20135.9375</v>
      </c>
      <c r="D1895">
        <f t="shared" ca="1" si="293"/>
        <v>3</v>
      </c>
      <c r="E1895" s="1">
        <v>0.65</v>
      </c>
      <c r="F1895">
        <v>19.899999999999999</v>
      </c>
      <c r="G1895">
        <f t="shared" ca="1" si="287"/>
        <v>54.048620189015942</v>
      </c>
      <c r="H1895">
        <f t="shared" ca="1" si="294"/>
        <v>22.274385891814624</v>
      </c>
      <c r="I1895">
        <f ca="1">User_Model_Calcs!A1895-Sat_Data!$B$5</f>
        <v>-6.0767444784173676</v>
      </c>
      <c r="J1895">
        <f ca="1">(Earth_Data!$B$1/SQRT(1-Earth_Data!$B$2^2*SIN(RADIANS(User_Model_Calcs!B1895))^2))*COS(RADIANS(User_Model_Calcs!B1895))</f>
        <v>5762.8985359430353</v>
      </c>
      <c r="K1895">
        <f ca="1">((Earth_Data!$B$1*(1-Earth_Data!$B$2^2))/SQRT(1-Earth_Data!$B$2^2*SIN(RADIANS(User_Model_Calcs!B1895))^2))*SIN(RADIANS(User_Model_Calcs!B1895))</f>
        <v>-2723.9061150152593</v>
      </c>
      <c r="L1895">
        <f t="shared" ca="1" si="288"/>
        <v>-25.29834590640181</v>
      </c>
      <c r="M1895">
        <f t="shared" ca="1" si="289"/>
        <v>6374.2187018482427</v>
      </c>
      <c r="N1895">
        <f ca="1">SQRT(User_Model_Calcs!M1895^2+Sat_Data!$B$3^2-2*User_Model_Calcs!M1895*Sat_Data!$B$3*COS(RADIANS(L1895))*COS(RADIANS(I1895)))</f>
        <v>36540.398783429788</v>
      </c>
      <c r="O1895">
        <f ca="1">DEGREES(ACOS(((Earth_Data!$B$1+Sat_Data!$B$2)/User_Model_Calcs!N1895)*SQRT(1-COS(RADIANS(User_Model_Calcs!I1895))^2*COS(RADIANS(User_Model_Calcs!B1895))^2)))</f>
        <v>59.473777389533844</v>
      </c>
      <c r="P1895">
        <f t="shared" ca="1" si="286"/>
        <v>13.915483567441528</v>
      </c>
    </row>
    <row r="1896" spans="1:16" x14ac:dyDescent="0.25">
      <c r="A1896">
        <f t="shared" ca="1" si="292"/>
        <v>103.42966348033845</v>
      </c>
      <c r="B1896">
        <f t="shared" ca="1" si="291"/>
        <v>-22.374305473715236</v>
      </c>
      <c r="C1896" s="6">
        <v>20135.9375</v>
      </c>
      <c r="D1896">
        <f t="shared" ca="1" si="293"/>
        <v>0.75</v>
      </c>
      <c r="E1896" s="1">
        <v>0.65</v>
      </c>
      <c r="F1896">
        <v>19.899999999999999</v>
      </c>
      <c r="G1896">
        <f t="shared" ca="1" si="287"/>
        <v>42.007420362456692</v>
      </c>
      <c r="H1896">
        <f t="shared" ca="1" si="294"/>
        <v>22.176335489522433</v>
      </c>
      <c r="I1896">
        <f ca="1">User_Model_Calcs!A1896-Sat_Data!$B$5</f>
        <v>-6.5703365196615522</v>
      </c>
      <c r="J1896">
        <f ca="1">(Earth_Data!$B$1/SQRT(1-Earth_Data!$B$2^2*SIN(RADIANS(User_Model_Calcs!B1896))^2))*COS(RADIANS(User_Model_Calcs!B1896))</f>
        <v>5900.8361011160996</v>
      </c>
      <c r="K1896">
        <f ca="1">((Earth_Data!$B$1*(1-Earth_Data!$B$2^2))/SQRT(1-Earth_Data!$B$2^2*SIN(RADIANS(User_Model_Calcs!B1896))^2))*SIN(RADIANS(User_Model_Calcs!B1896))</f>
        <v>-2412.7925621335671</v>
      </c>
      <c r="L1896">
        <f t="shared" ca="1" si="288"/>
        <v>-22.239159415115793</v>
      </c>
      <c r="M1896">
        <f t="shared" ca="1" si="289"/>
        <v>6375.0635008697845</v>
      </c>
      <c r="N1896">
        <f ca="1">SQRT(User_Model_Calcs!M1896^2+Sat_Data!$B$3^2-2*User_Model_Calcs!M1896*Sat_Data!$B$3*COS(RADIANS(L1896))*COS(RADIANS(I1896)))</f>
        <v>36388.418403405223</v>
      </c>
      <c r="O1896">
        <f ca="1">DEGREES(ACOS(((Earth_Data!$B$1+Sat_Data!$B$2)/User_Model_Calcs!N1896)*SQRT(1-COS(RADIANS(User_Model_Calcs!I1896))^2*COS(RADIANS(User_Model_Calcs!B1896))^2)))</f>
        <v>62.754916305342192</v>
      </c>
      <c r="P1896">
        <f t="shared" ca="1" si="286"/>
        <v>16.834836216385959</v>
      </c>
    </row>
    <row r="1897" spans="1:16" x14ac:dyDescent="0.25">
      <c r="A1897">
        <f t="shared" ca="1" si="292"/>
        <v>106.14246255939518</v>
      </c>
      <c r="B1897">
        <f t="shared" ca="1" si="291"/>
        <v>-25.11545215743137</v>
      </c>
      <c r="C1897" s="6">
        <v>20135.9375</v>
      </c>
      <c r="D1897">
        <f t="shared" ca="1" si="293"/>
        <v>1.2</v>
      </c>
      <c r="E1897" s="1">
        <v>0.65</v>
      </c>
      <c r="F1897">
        <v>19.899999999999999</v>
      </c>
      <c r="G1897">
        <f t="shared" ca="1" si="287"/>
        <v>46.089820015575185</v>
      </c>
      <c r="H1897">
        <f t="shared" ca="1" si="294"/>
        <v>23.337698949753172</v>
      </c>
      <c r="I1897">
        <f ca="1">User_Model_Calcs!A1897-Sat_Data!$B$5</f>
        <v>-3.8575374406048155</v>
      </c>
      <c r="J1897">
        <f ca="1">(Earth_Data!$B$1/SQRT(1-Earth_Data!$B$2^2*SIN(RADIANS(User_Model_Calcs!B1897))^2))*COS(RADIANS(User_Model_Calcs!B1897))</f>
        <v>5778.6003337819102</v>
      </c>
      <c r="K1897">
        <f ca="1">((Earth_Data!$B$1*(1-Earth_Data!$B$2^2))/SQRT(1-Earth_Data!$B$2^2*SIN(RADIANS(User_Model_Calcs!B1897))^2))*SIN(RADIANS(User_Model_Calcs!B1897))</f>
        <v>-2690.6607805930444</v>
      </c>
      <c r="L1897">
        <f t="shared" ca="1" si="288"/>
        <v>-24.967864072098461</v>
      </c>
      <c r="M1897">
        <f t="shared" ca="1" si="289"/>
        <v>6374.3138653353089</v>
      </c>
      <c r="N1897">
        <f ca="1">SQRT(User_Model_Calcs!M1897^2+Sat_Data!$B$3^2-2*User_Model_Calcs!M1897*Sat_Data!$B$3*COS(RADIANS(L1897))*COS(RADIANS(I1897)))</f>
        <v>36500.016056040462</v>
      </c>
      <c r="O1897">
        <f ca="1">DEGREES(ACOS(((Earth_Data!$B$1+Sat_Data!$B$2)/User_Model_Calcs!N1897)*SQRT(1-COS(RADIANS(User_Model_Calcs!I1897))^2*COS(RADIANS(User_Model_Calcs!B1897))^2)))</f>
        <v>60.308275861823539</v>
      </c>
      <c r="P1897">
        <f t="shared" ca="1" si="286"/>
        <v>9.0267798808767239</v>
      </c>
    </row>
    <row r="1898" spans="1:16" x14ac:dyDescent="0.25">
      <c r="A1898">
        <f t="shared" ca="1" si="292"/>
        <v>109.75330623307698</v>
      </c>
      <c r="B1898">
        <f t="shared" ca="1" si="291"/>
        <v>-25.590439789877045</v>
      </c>
      <c r="C1898" s="6">
        <v>20135.9375</v>
      </c>
      <c r="D1898">
        <f t="shared" ca="1" si="293"/>
        <v>3</v>
      </c>
      <c r="E1898" s="1">
        <v>0.65</v>
      </c>
      <c r="F1898">
        <v>19.899999999999999</v>
      </c>
      <c r="G1898">
        <f t="shared" ca="1" si="287"/>
        <v>54.048620189015942</v>
      </c>
      <c r="H1898">
        <f t="shared" ca="1" si="294"/>
        <v>23.499000164446606</v>
      </c>
      <c r="I1898">
        <f ca="1">User_Model_Calcs!A1898-Sat_Data!$B$5</f>
        <v>-0.24669376692301626</v>
      </c>
      <c r="J1898">
        <f ca="1">(Earth_Data!$B$1/SQRT(1-Earth_Data!$B$2^2*SIN(RADIANS(User_Model_Calcs!B1898))^2))*COS(RADIANS(User_Model_Calcs!B1898))</f>
        <v>5756.0696096449392</v>
      </c>
      <c r="K1898">
        <f ca="1">((Earth_Data!$B$1*(1-Earth_Data!$B$2^2))/SQRT(1-Earth_Data!$B$2^2*SIN(RADIANS(User_Model_Calcs!B1898))^2))*SIN(RADIANS(User_Model_Calcs!B1898))</f>
        <v>-2738.2111136551057</v>
      </c>
      <c r="L1898">
        <f t="shared" ca="1" si="288"/>
        <v>-25.440829097942004</v>
      </c>
      <c r="M1898">
        <f t="shared" ca="1" si="289"/>
        <v>6374.1773943013523</v>
      </c>
      <c r="N1898">
        <f ca="1">SQRT(User_Model_Calcs!M1898^2+Sat_Data!$B$3^2-2*User_Model_Calcs!M1898*Sat_Data!$B$3*COS(RADIANS(L1898))*COS(RADIANS(I1898)))</f>
        <v>36510.955737937082</v>
      </c>
      <c r="O1898">
        <f ca="1">DEGREES(ACOS(((Earth_Data!$B$1+Sat_Data!$B$2)/User_Model_Calcs!N1898)*SQRT(1-COS(RADIANS(User_Model_Calcs!I1898))^2*COS(RADIANS(User_Model_Calcs!B1898))^2)))</f>
        <v>60.07709586925187</v>
      </c>
      <c r="P1898">
        <f t="shared" ca="1" si="286"/>
        <v>0.57112058319910142</v>
      </c>
    </row>
    <row r="1899" spans="1:16" x14ac:dyDescent="0.25">
      <c r="A1899">
        <f t="shared" ca="1" si="292"/>
        <v>107.94445589017849</v>
      </c>
      <c r="B1899">
        <f t="shared" ca="1" si="291"/>
        <v>-24.051190672588348</v>
      </c>
      <c r="C1899" s="6">
        <v>20135.9375</v>
      </c>
      <c r="D1899">
        <f t="shared" ca="1" si="293"/>
        <v>1.2</v>
      </c>
      <c r="E1899" s="1">
        <v>0.65</v>
      </c>
      <c r="F1899">
        <v>19.899999999999999</v>
      </c>
      <c r="G1899">
        <f t="shared" ca="1" si="287"/>
        <v>46.089820015575185</v>
      </c>
      <c r="H1899">
        <f t="shared" ca="1" si="294"/>
        <v>16.76085302635656</v>
      </c>
      <c r="I1899">
        <f ca="1">User_Model_Calcs!A1899-Sat_Data!$B$5</f>
        <v>-2.0555441098215113</v>
      </c>
      <c r="J1899">
        <f ca="1">(Earth_Data!$B$1/SQRT(1-Earth_Data!$B$2^2*SIN(RADIANS(User_Model_Calcs!B1899))^2))*COS(RADIANS(User_Model_Calcs!B1899))</f>
        <v>5827.641635364962</v>
      </c>
      <c r="K1899">
        <f ca="1">((Earth_Data!$B$1*(1-Earth_Data!$B$2^2))/SQRT(1-Earth_Data!$B$2^2*SIN(RADIANS(User_Model_Calcs!B1899))^2))*SIN(RADIANS(User_Model_Calcs!B1899))</f>
        <v>-2583.4629165193724</v>
      </c>
      <c r="L1899">
        <f t="shared" ca="1" si="288"/>
        <v>-23.908279947990227</v>
      </c>
      <c r="M1899">
        <f t="shared" ca="1" si="289"/>
        <v>6374.6127467690139</v>
      </c>
      <c r="N1899">
        <f ca="1">SQRT(User_Model_Calcs!M1899^2+Sat_Data!$B$3^2-2*User_Model_Calcs!M1899*Sat_Data!$B$3*COS(RADIANS(L1899))*COS(RADIANS(I1899)))</f>
        <v>36432.562636145078</v>
      </c>
      <c r="O1899">
        <f ca="1">DEGREES(ACOS(((Earth_Data!$B$1+Sat_Data!$B$2)/User_Model_Calcs!N1899)*SQRT(1-COS(RADIANS(User_Model_Calcs!I1899))^2*COS(RADIANS(User_Model_Calcs!B1899))^2)))</f>
        <v>61.758449099684725</v>
      </c>
      <c r="P1899">
        <f t="shared" ca="1" si="286"/>
        <v>5.0328089702080563</v>
      </c>
    </row>
    <row r="1900" spans="1:16" x14ac:dyDescent="0.25">
      <c r="A1900">
        <f t="shared" ca="1" si="292"/>
        <v>103.9368206031142</v>
      </c>
      <c r="B1900">
        <f t="shared" ca="1" si="291"/>
        <v>-25.258436914727987</v>
      </c>
      <c r="C1900" s="6">
        <v>20135.9375</v>
      </c>
      <c r="D1900">
        <f t="shared" ca="1" si="293"/>
        <v>1.2</v>
      </c>
      <c r="E1900" s="1">
        <v>0.65</v>
      </c>
      <c r="F1900">
        <v>19.899999999999999</v>
      </c>
      <c r="G1900">
        <f t="shared" ca="1" si="287"/>
        <v>46.089820015575185</v>
      </c>
      <c r="H1900">
        <f t="shared" ca="1" si="294"/>
        <v>20.256343360488614</v>
      </c>
      <c r="I1900">
        <f ca="1">User_Model_Calcs!A1900-Sat_Data!$B$5</f>
        <v>-6.0631793968858005</v>
      </c>
      <c r="J1900">
        <f ca="1">(Earth_Data!$B$1/SQRT(1-Earth_Data!$B$2^2*SIN(RADIANS(User_Model_Calcs!B1900))^2))*COS(RADIANS(User_Model_Calcs!B1900))</f>
        <v>5771.8595812106896</v>
      </c>
      <c r="K1900">
        <f ca="1">((Earth_Data!$B$1*(1-Earth_Data!$B$2^2))/SQRT(1-Earth_Data!$B$2^2*SIN(RADIANS(User_Model_Calcs!B1900))^2))*SIN(RADIANS(User_Model_Calcs!B1900))</f>
        <v>-2704.9940853801077</v>
      </c>
      <c r="L1900">
        <f t="shared" ca="1" si="288"/>
        <v>-25.110235700910199</v>
      </c>
      <c r="M1900">
        <f t="shared" ca="1" si="289"/>
        <v>6374.2729802821441</v>
      </c>
      <c r="N1900">
        <f ca="1">SQRT(User_Model_Calcs!M1900^2+Sat_Data!$B$3^2-2*User_Model_Calcs!M1900*Sat_Data!$B$3*COS(RADIANS(L1900))*COS(RADIANS(I1900)))</f>
        <v>36529.957930557131</v>
      </c>
      <c r="O1900">
        <f ca="1">DEGREES(ACOS(((Earth_Data!$B$1+Sat_Data!$B$2)/User_Model_Calcs!N1900)*SQRT(1-COS(RADIANS(User_Model_Calcs!I1900))^2*COS(RADIANS(User_Model_Calcs!B1900))^2)))</f>
        <v>59.688211105929874</v>
      </c>
      <c r="P1900">
        <f t="shared" ca="1" si="286"/>
        <v>13.97856999009552</v>
      </c>
    </row>
    <row r="1901" spans="1:16" x14ac:dyDescent="0.25">
      <c r="A1901">
        <f t="shared" ca="1" si="292"/>
        <v>103.61688640080479</v>
      </c>
      <c r="B1901">
        <f t="shared" ca="1" si="291"/>
        <v>-21.543751833810667</v>
      </c>
      <c r="C1901" s="6">
        <v>20135.9375</v>
      </c>
      <c r="D1901">
        <f t="shared" ca="1" si="293"/>
        <v>0.75</v>
      </c>
      <c r="E1901" s="1">
        <v>0.65</v>
      </c>
      <c r="F1901">
        <v>19.899999999999999</v>
      </c>
      <c r="G1901">
        <f t="shared" ca="1" si="287"/>
        <v>42.007420362456692</v>
      </c>
      <c r="H1901">
        <f t="shared" ca="1" si="294"/>
        <v>14.045295495301927</v>
      </c>
      <c r="I1901">
        <f ca="1">User_Model_Calcs!A1901-Sat_Data!$B$5</f>
        <v>-6.3831135991952124</v>
      </c>
      <c r="J1901">
        <f ca="1">(Earth_Data!$B$1/SQRT(1-Earth_Data!$B$2^2*SIN(RADIANS(User_Model_Calcs!B1901))^2))*COS(RADIANS(User_Model_Calcs!B1901))</f>
        <v>5935.2262773232642</v>
      </c>
      <c r="K1901">
        <f ca="1">((Earth_Data!$B$1*(1-Earth_Data!$B$2^2))/SQRT(1-Earth_Data!$B$2^2*SIN(RADIANS(User_Model_Calcs!B1901))^2))*SIN(RADIANS(User_Model_Calcs!B1901))</f>
        <v>-2327.4983652006545</v>
      </c>
      <c r="L1901">
        <f t="shared" ca="1" si="288"/>
        <v>-21.412623494931129</v>
      </c>
      <c r="M1901">
        <f t="shared" ca="1" si="289"/>
        <v>6375.2772177404404</v>
      </c>
      <c r="N1901">
        <f ca="1">SQRT(User_Model_Calcs!M1901^2+Sat_Data!$B$3^2-2*User_Model_Calcs!M1901*Sat_Data!$B$3*COS(RADIANS(L1901))*COS(RADIANS(I1901)))</f>
        <v>36346.309572983337</v>
      </c>
      <c r="O1901">
        <f ca="1">DEGREES(ACOS(((Earth_Data!$B$1+Sat_Data!$B$2)/User_Model_Calcs!N1901)*SQRT(1-COS(RADIANS(User_Model_Calcs!I1901))^2*COS(RADIANS(User_Model_Calcs!B1901))^2)))</f>
        <v>63.732754983295507</v>
      </c>
      <c r="P1901">
        <f t="shared" ca="1" si="286"/>
        <v>16.943148373957261</v>
      </c>
    </row>
    <row r="1902" spans="1:16" x14ac:dyDescent="0.25">
      <c r="A1902">
        <f ca="1">127.694974900286+(RAND()*5-2.5)</f>
        <v>127.60662895414117</v>
      </c>
      <c r="B1902">
        <f ca="1">-13.9715365993556+(RAND()*5-2.5)</f>
        <v>-12.830970737437886</v>
      </c>
      <c r="C1902" s="6">
        <v>20135.9375</v>
      </c>
      <c r="D1902">
        <f t="shared" ca="1" si="293"/>
        <v>3</v>
      </c>
      <c r="E1902" s="1">
        <v>0.65</v>
      </c>
      <c r="F1902">
        <v>19.899999999999999</v>
      </c>
      <c r="G1902">
        <f t="shared" ca="1" si="287"/>
        <v>54.048620189015942</v>
      </c>
      <c r="H1902">
        <f t="shared" ca="1" si="294"/>
        <v>17.008363927107194</v>
      </c>
      <c r="I1902">
        <f ca="1">User_Model_Calcs!A1902-Sat_Data!$B$5</f>
        <v>17.606628954141172</v>
      </c>
      <c r="J1902">
        <f ca="1">(Earth_Data!$B$1/SQRT(1-Earth_Data!$B$2^2*SIN(RADIANS(User_Model_Calcs!B1902))^2))*COS(RADIANS(User_Model_Calcs!B1902))</f>
        <v>6219.9012295451184</v>
      </c>
      <c r="K1902">
        <f ca="1">((Earth_Data!$B$1*(1-Earth_Data!$B$2^2))/SQRT(1-Earth_Data!$B$2^2*SIN(RADIANS(User_Model_Calcs!B1902))^2))*SIN(RADIANS(User_Model_Calcs!B1902))</f>
        <v>-1407.1791120933999</v>
      </c>
      <c r="L1902">
        <f t="shared" ca="1" si="288"/>
        <v>-12.747889450302397</v>
      </c>
      <c r="M1902">
        <f t="shared" ca="1" si="289"/>
        <v>6377.0937235396541</v>
      </c>
      <c r="N1902">
        <f ca="1">SQRT(User_Model_Calcs!M1902^2+Sat_Data!$B$3^2-2*User_Model_Calcs!M1902*Sat_Data!$B$3*COS(RADIANS(L1902))*COS(RADIANS(I1902)))</f>
        <v>36311.691457014735</v>
      </c>
      <c r="O1902">
        <f ca="1">DEGREES(ACOS(((Earth_Data!$B$1+Sat_Data!$B$2)/User_Model_Calcs!N1902)*SQRT(1-COS(RADIANS(User_Model_Calcs!I1902))^2*COS(RADIANS(User_Model_Calcs!B1902))^2)))</f>
        <v>64.615508872816918</v>
      </c>
      <c r="P1902">
        <f t="shared" ca="1" si="286"/>
        <v>55.016056367535285</v>
      </c>
    </row>
    <row r="1903" spans="1:16" x14ac:dyDescent="0.25">
      <c r="A1903">
        <f t="shared" ref="A1903:A1966" ca="1" si="295">127.694974900286+(RAND()*5-2.5)</f>
        <v>126.58262906565885</v>
      </c>
      <c r="B1903">
        <f t="shared" ref="B1903:B1966" ca="1" si="296">-13.9715365993556+(RAND()*5-2.5)</f>
        <v>-11.849450990116726</v>
      </c>
      <c r="C1903" s="6">
        <v>20135.9375</v>
      </c>
      <c r="D1903">
        <f t="shared" ca="1" si="293"/>
        <v>1.2</v>
      </c>
      <c r="E1903" s="1">
        <v>0.65</v>
      </c>
      <c r="F1903">
        <v>19.899999999999999</v>
      </c>
      <c r="G1903">
        <f t="shared" ca="1" si="287"/>
        <v>46.089820015575185</v>
      </c>
      <c r="H1903">
        <f t="shared" ca="1" si="294"/>
        <v>20.464953275166835</v>
      </c>
      <c r="I1903">
        <f ca="1">User_Model_Calcs!A1903-Sat_Data!$B$5</f>
        <v>16.58262906565885</v>
      </c>
      <c r="J1903">
        <f ca="1">(Earth_Data!$B$1/SQRT(1-Earth_Data!$B$2^2*SIN(RADIANS(User_Model_Calcs!B1903))^2))*COS(RADIANS(User_Model_Calcs!B1903))</f>
        <v>6243.1063920158931</v>
      </c>
      <c r="K1903">
        <f ca="1">((Earth_Data!$B$1*(1-Earth_Data!$B$2^2))/SQRT(1-Earth_Data!$B$2^2*SIN(RADIANS(User_Model_Calcs!B1903))^2))*SIN(RADIANS(User_Model_Calcs!B1903))</f>
        <v>-1301.108385459783</v>
      </c>
      <c r="L1903">
        <f t="shared" ca="1" si="288"/>
        <v>-11.772345624269175</v>
      </c>
      <c r="M1903">
        <f t="shared" ca="1" si="289"/>
        <v>6377.2455223821726</v>
      </c>
      <c r="N1903">
        <f ca="1">SQRT(User_Model_Calcs!M1903^2+Sat_Data!$B$3^2-2*User_Model_Calcs!M1903*Sat_Data!$B$3*COS(RADIANS(L1903))*COS(RADIANS(I1903)))</f>
        <v>36247.895019408956</v>
      </c>
      <c r="O1903">
        <f ca="1">DEGREES(ACOS(((Earth_Data!$B$1+Sat_Data!$B$2)/User_Model_Calcs!N1903)*SQRT(1-COS(RADIANS(User_Model_Calcs!I1903))^2*COS(RADIANS(User_Model_Calcs!B1903))^2)))</f>
        <v>66.21811648796907</v>
      </c>
      <c r="P1903">
        <f t="shared" ca="1" si="286"/>
        <v>55.411188476670056</v>
      </c>
    </row>
    <row r="1904" spans="1:16" x14ac:dyDescent="0.25">
      <c r="A1904">
        <f t="shared" ca="1" si="295"/>
        <v>125.4315716533757</v>
      </c>
      <c r="B1904">
        <f t="shared" ca="1" si="296"/>
        <v>-14.367993279737105</v>
      </c>
      <c r="C1904" s="6">
        <v>20135.9375</v>
      </c>
      <c r="D1904">
        <f t="shared" ca="1" si="293"/>
        <v>3</v>
      </c>
      <c r="E1904" s="1">
        <v>0.65</v>
      </c>
      <c r="F1904">
        <v>19.899999999999999</v>
      </c>
      <c r="G1904">
        <f t="shared" ca="1" si="287"/>
        <v>54.048620189015942</v>
      </c>
      <c r="H1904">
        <f t="shared" ca="1" si="294"/>
        <v>18.215725179864904</v>
      </c>
      <c r="I1904">
        <f ca="1">User_Model_Calcs!A1904-Sat_Data!$B$5</f>
        <v>15.431571653375698</v>
      </c>
      <c r="J1904">
        <f ca="1">(Earth_Data!$B$1/SQRT(1-Earth_Data!$B$2^2*SIN(RADIANS(User_Model_Calcs!B1904))^2))*COS(RADIANS(User_Model_Calcs!B1904))</f>
        <v>6179.9180305874215</v>
      </c>
      <c r="K1904">
        <f ca="1">((Earth_Data!$B$1*(1-Earth_Data!$B$2^2))/SQRT(1-Earth_Data!$B$2^2*SIN(RADIANS(User_Model_Calcs!B1904))^2))*SIN(RADIANS(User_Model_Calcs!B1904))</f>
        <v>-1572.456186653402</v>
      </c>
      <c r="L1904">
        <f t="shared" ca="1" si="288"/>
        <v>-14.275750677665789</v>
      </c>
      <c r="M1904">
        <f t="shared" ca="1" si="289"/>
        <v>6376.8334872195055</v>
      </c>
      <c r="N1904">
        <f ca="1">SQRT(User_Model_Calcs!M1904^2+Sat_Data!$B$3^2-2*User_Model_Calcs!M1904*Sat_Data!$B$3*COS(RADIANS(L1904))*COS(RADIANS(I1904)))</f>
        <v>36278.431216066951</v>
      </c>
      <c r="O1904">
        <f ca="1">DEGREES(ACOS(((Earth_Data!$B$1+Sat_Data!$B$2)/User_Model_Calcs!N1904)*SQRT(1-COS(RADIANS(User_Model_Calcs!I1904))^2*COS(RADIANS(User_Model_Calcs!B1904))^2)))</f>
        <v>65.427284670189053</v>
      </c>
      <c r="P1904">
        <f t="shared" ca="1" si="286"/>
        <v>48.045620148085831</v>
      </c>
    </row>
    <row r="1905" spans="1:16" x14ac:dyDescent="0.25">
      <c r="A1905">
        <f t="shared" ca="1" si="295"/>
        <v>128.26042271616407</v>
      </c>
      <c r="B1905">
        <f t="shared" ca="1" si="296"/>
        <v>-15.175649015178482</v>
      </c>
      <c r="C1905" s="6">
        <v>20135.9375</v>
      </c>
      <c r="D1905">
        <f t="shared" ca="1" si="293"/>
        <v>1.2</v>
      </c>
      <c r="E1905" s="1">
        <v>0.65</v>
      </c>
      <c r="F1905">
        <v>19.899999999999999</v>
      </c>
      <c r="G1905">
        <f t="shared" ca="1" si="287"/>
        <v>46.089820015575185</v>
      </c>
      <c r="H1905">
        <f t="shared" ca="1" si="294"/>
        <v>22.121134420633545</v>
      </c>
      <c r="I1905">
        <f ca="1">User_Model_Calcs!A1905-Sat_Data!$B$5</f>
        <v>18.260422716164072</v>
      </c>
      <c r="J1905">
        <f ca="1">(Earth_Data!$B$1/SQRT(1-Earth_Data!$B$2^2*SIN(RADIANS(User_Model_Calcs!B1905))^2))*COS(RADIANS(User_Model_Calcs!B1905))</f>
        <v>6157.1329701532422</v>
      </c>
      <c r="K1905">
        <f ca="1">((Earth_Data!$B$1*(1-Earth_Data!$B$2^2))/SQRT(1-Earth_Data!$B$2^2*SIN(RADIANS(User_Model_Calcs!B1905))^2))*SIN(RADIANS(User_Model_Calcs!B1905))</f>
        <v>-1658.8662034987024</v>
      </c>
      <c r="L1905">
        <f t="shared" ca="1" si="288"/>
        <v>-15.078696265654326</v>
      </c>
      <c r="M1905">
        <f t="shared" ca="1" si="289"/>
        <v>6376.6859334028895</v>
      </c>
      <c r="N1905">
        <f ca="1">SQRT(User_Model_Calcs!M1905^2+Sat_Data!$B$3^2-2*User_Model_Calcs!M1905*Sat_Data!$B$3*COS(RADIANS(L1905))*COS(RADIANS(I1905)))</f>
        <v>36406.087689268978</v>
      </c>
      <c r="O1905">
        <f ca="1">DEGREES(ACOS(((Earth_Data!$B$1+Sat_Data!$B$2)/User_Model_Calcs!N1905)*SQRT(1-COS(RADIANS(User_Model_Calcs!I1905))^2*COS(RADIANS(User_Model_Calcs!B1905))^2)))</f>
        <v>62.403899890321838</v>
      </c>
      <c r="P1905">
        <f t="shared" ca="1" si="286"/>
        <v>51.572058989360848</v>
      </c>
    </row>
    <row r="1906" spans="1:16" x14ac:dyDescent="0.25">
      <c r="A1906">
        <f t="shared" ca="1" si="295"/>
        <v>127.99076023130127</v>
      </c>
      <c r="B1906">
        <f t="shared" ca="1" si="296"/>
        <v>-13.750170477766483</v>
      </c>
      <c r="C1906" s="6">
        <v>20135.9375</v>
      </c>
      <c r="D1906">
        <f t="shared" ca="1" si="293"/>
        <v>1.2</v>
      </c>
      <c r="E1906" s="1">
        <v>0.65</v>
      </c>
      <c r="F1906">
        <v>19.899999999999999</v>
      </c>
      <c r="G1906">
        <f t="shared" ca="1" si="287"/>
        <v>46.089820015575185</v>
      </c>
      <c r="H1906">
        <f t="shared" ca="1" si="294"/>
        <v>16.089945907987946</v>
      </c>
      <c r="I1906">
        <f ca="1">User_Model_Calcs!A1906-Sat_Data!$B$5</f>
        <v>17.990760231301266</v>
      </c>
      <c r="J1906">
        <f ca="1">(Earth_Data!$B$1/SQRT(1-Earth_Data!$B$2^2*SIN(RADIANS(User_Model_Calcs!B1906))^2))*COS(RADIANS(User_Model_Calcs!B1906))</f>
        <v>6196.5231117111553</v>
      </c>
      <c r="K1906">
        <f ca="1">((Earth_Data!$B$1*(1-Earth_Data!$B$2^2))/SQRT(1-Earth_Data!$B$2^2*SIN(RADIANS(User_Model_Calcs!B1906))^2))*SIN(RADIANS(User_Model_Calcs!B1906))</f>
        <v>-1506.1482168460518</v>
      </c>
      <c r="L1906">
        <f t="shared" ca="1" si="288"/>
        <v>-13.661580194127119</v>
      </c>
      <c r="M1906">
        <f t="shared" ca="1" si="289"/>
        <v>6376.9413612702319</v>
      </c>
      <c r="N1906">
        <f ca="1">SQRT(User_Model_Calcs!M1906^2+Sat_Data!$B$3^2-2*User_Model_Calcs!M1906*Sat_Data!$B$3*COS(RADIANS(L1906))*COS(RADIANS(I1906)))</f>
        <v>36352.261910148241</v>
      </c>
      <c r="O1906">
        <f ca="1">DEGREES(ACOS(((Earth_Data!$B$1+Sat_Data!$B$2)/User_Model_Calcs!N1906)*SQRT(1-COS(RADIANS(User_Model_Calcs!I1906))^2*COS(RADIANS(User_Model_Calcs!B1906))^2)))</f>
        <v>63.643738840141417</v>
      </c>
      <c r="P1906">
        <f t="shared" ca="1" si="286"/>
        <v>53.79839214385273</v>
      </c>
    </row>
    <row r="1907" spans="1:16" x14ac:dyDescent="0.25">
      <c r="A1907">
        <f t="shared" ca="1" si="295"/>
        <v>126.40785955729012</v>
      </c>
      <c r="B1907">
        <f t="shared" ca="1" si="296"/>
        <v>-14.378019954243115</v>
      </c>
      <c r="C1907" s="6">
        <v>20135.9375</v>
      </c>
      <c r="D1907">
        <f t="shared" ca="1" si="293"/>
        <v>3</v>
      </c>
      <c r="E1907" s="1">
        <v>0.65</v>
      </c>
      <c r="F1907">
        <v>19.899999999999999</v>
      </c>
      <c r="G1907">
        <f t="shared" ca="1" si="287"/>
        <v>54.048620189015942</v>
      </c>
      <c r="H1907">
        <f t="shared" ca="1" si="294"/>
        <v>17.539533809648006</v>
      </c>
      <c r="I1907">
        <f ca="1">User_Model_Calcs!A1907-Sat_Data!$B$5</f>
        <v>16.407859557290124</v>
      </c>
      <c r="J1907">
        <f ca="1">(Earth_Data!$B$1/SQRT(1-Earth_Data!$B$2^2*SIN(RADIANS(User_Model_Calcs!B1907))^2))*COS(RADIANS(User_Model_Calcs!B1907))</f>
        <v>6179.6426455071596</v>
      </c>
      <c r="K1907">
        <f ca="1">((Earth_Data!$B$1*(1-Earth_Data!$B$2^2))/SQRT(1-Earth_Data!$B$2^2*SIN(RADIANS(User_Model_Calcs!B1907))^2))*SIN(RADIANS(User_Model_Calcs!B1907))</f>
        <v>-1573.5308423581898</v>
      </c>
      <c r="L1907">
        <f t="shared" ca="1" si="288"/>
        <v>-14.285718424640994</v>
      </c>
      <c r="M1907">
        <f t="shared" ca="1" si="289"/>
        <v>6376.8317006192974</v>
      </c>
      <c r="N1907">
        <f ca="1">SQRT(User_Model_Calcs!M1907^2+Sat_Data!$B$3^2-2*User_Model_Calcs!M1907*Sat_Data!$B$3*COS(RADIANS(L1907))*COS(RADIANS(I1907)))</f>
        <v>36312.291073140674</v>
      </c>
      <c r="O1907">
        <f ca="1">DEGREES(ACOS(((Earth_Data!$B$1+Sat_Data!$B$2)/User_Model_Calcs!N1907)*SQRT(1-COS(RADIANS(User_Model_Calcs!I1907))^2*COS(RADIANS(User_Model_Calcs!B1907))^2)))</f>
        <v>64.592689681636088</v>
      </c>
      <c r="P1907">
        <f t="shared" ca="1" si="286"/>
        <v>49.859530411011669</v>
      </c>
    </row>
    <row r="1908" spans="1:16" x14ac:dyDescent="0.25">
      <c r="A1908">
        <f t="shared" ca="1" si="295"/>
        <v>129.02682091970723</v>
      </c>
      <c r="B1908">
        <f t="shared" ca="1" si="296"/>
        <v>-15.885152633339199</v>
      </c>
      <c r="C1908" s="6">
        <v>20135.9375</v>
      </c>
      <c r="D1908">
        <f t="shared" ca="1" si="293"/>
        <v>1.2</v>
      </c>
      <c r="E1908" s="1">
        <v>0.65</v>
      </c>
      <c r="F1908">
        <v>19.899999999999999</v>
      </c>
      <c r="G1908">
        <f t="shared" ca="1" si="287"/>
        <v>46.089820015575185</v>
      </c>
      <c r="H1908">
        <f t="shared" ca="1" si="294"/>
        <v>21.282116154624884</v>
      </c>
      <c r="I1908">
        <f ca="1">User_Model_Calcs!A1908-Sat_Data!$B$5</f>
        <v>19.026820919707234</v>
      </c>
      <c r="J1908">
        <f ca="1">(Earth_Data!$B$1/SQRT(1-Earth_Data!$B$2^2*SIN(RADIANS(User_Model_Calcs!B1908))^2))*COS(RADIANS(User_Model_Calcs!B1908))</f>
        <v>6136.1122374409078</v>
      </c>
      <c r="K1908">
        <f ca="1">((Earth_Data!$B$1*(1-Earth_Data!$B$2^2))/SQRT(1-Earth_Data!$B$2^2*SIN(RADIANS(User_Model_Calcs!B1908))^2))*SIN(RADIANS(User_Model_Calcs!B1908))</f>
        <v>-1734.5086202173468</v>
      </c>
      <c r="L1908">
        <f t="shared" ca="1" si="288"/>
        <v>-15.784125051098384</v>
      </c>
      <c r="M1908">
        <f t="shared" ca="1" si="289"/>
        <v>6376.5502855447121</v>
      </c>
      <c r="N1908">
        <f ca="1">SQRT(User_Model_Calcs!M1908^2+Sat_Data!$B$3^2-2*User_Model_Calcs!M1908*Sat_Data!$B$3*COS(RADIANS(L1908))*COS(RADIANS(I1908)))</f>
        <v>36459.532517691398</v>
      </c>
      <c r="O1908">
        <f ca="1">DEGREES(ACOS(((Earth_Data!$B$1+Sat_Data!$B$2)/User_Model_Calcs!N1908)*SQRT(1-COS(RADIANS(User_Model_Calcs!I1908))^2*COS(RADIANS(User_Model_Calcs!B1908))^2)))</f>
        <v>61.226939303057513</v>
      </c>
      <c r="P1908">
        <f t="shared" ca="1" si="286"/>
        <v>51.5608156343391</v>
      </c>
    </row>
    <row r="1909" spans="1:16" x14ac:dyDescent="0.25">
      <c r="A1909">
        <f t="shared" ca="1" si="295"/>
        <v>126.65301478460051</v>
      </c>
      <c r="B1909">
        <f t="shared" ca="1" si="296"/>
        <v>-13.534000533459363</v>
      </c>
      <c r="C1909" s="6">
        <v>20135.9375</v>
      </c>
      <c r="D1909">
        <f t="shared" ca="1" si="293"/>
        <v>0.75</v>
      </c>
      <c r="E1909" s="1">
        <v>0.65</v>
      </c>
      <c r="F1909">
        <v>19.899999999999999</v>
      </c>
      <c r="G1909">
        <f t="shared" ca="1" si="287"/>
        <v>42.007420362456692</v>
      </c>
      <c r="H1909">
        <f t="shared" ca="1" si="294"/>
        <v>20.533511243623664</v>
      </c>
      <c r="I1909">
        <f ca="1">User_Model_Calcs!A1909-Sat_Data!$B$5</f>
        <v>16.653014784600515</v>
      </c>
      <c r="J1909">
        <f ca="1">(Earth_Data!$B$1/SQRT(1-Earth_Data!$B$2^2*SIN(RADIANS(User_Model_Calcs!B1909))^2))*COS(RADIANS(User_Model_Calcs!B1909))</f>
        <v>6202.1638878187332</v>
      </c>
      <c r="K1909">
        <f ca="1">((Earth_Data!$B$1*(1-Earth_Data!$B$2^2))/SQRT(1-Earth_Data!$B$2^2*SIN(RADIANS(User_Model_Calcs!B1909))^2))*SIN(RADIANS(User_Model_Calcs!B1909))</f>
        <v>-1482.9067522874864</v>
      </c>
      <c r="L1909">
        <f t="shared" ca="1" si="288"/>
        <v>-13.446697889397946</v>
      </c>
      <c r="M1909">
        <f t="shared" ca="1" si="289"/>
        <v>6376.9780717313597</v>
      </c>
      <c r="N1909">
        <f ca="1">SQRT(User_Model_Calcs!M1909^2+Sat_Data!$B$3^2-2*User_Model_Calcs!M1909*Sat_Data!$B$3*COS(RADIANS(L1909))*COS(RADIANS(I1909)))</f>
        <v>36295.994884221887</v>
      </c>
      <c r="O1909">
        <f ca="1">DEGREES(ACOS(((Earth_Data!$B$1+Sat_Data!$B$2)/User_Model_Calcs!N1909)*SQRT(1-COS(RADIANS(User_Model_Calcs!I1909))^2*COS(RADIANS(User_Model_Calcs!B1909))^2)))</f>
        <v>64.995670326765975</v>
      </c>
      <c r="P1909">
        <f t="shared" ca="1" si="286"/>
        <v>51.961528522623681</v>
      </c>
    </row>
    <row r="1910" spans="1:16" x14ac:dyDescent="0.25">
      <c r="A1910">
        <f t="shared" ca="1" si="295"/>
        <v>126.56677699765832</v>
      </c>
      <c r="B1910">
        <f t="shared" ca="1" si="296"/>
        <v>-14.851786362095616</v>
      </c>
      <c r="C1910" s="6">
        <v>20135.9375</v>
      </c>
      <c r="D1910">
        <f t="shared" ca="1" si="293"/>
        <v>0.75</v>
      </c>
      <c r="E1910" s="1">
        <v>0.65</v>
      </c>
      <c r="F1910">
        <v>19.899999999999999</v>
      </c>
      <c r="G1910">
        <f t="shared" ca="1" si="287"/>
        <v>42.007420362456692</v>
      </c>
      <c r="H1910">
        <f t="shared" ca="1" si="294"/>
        <v>17.63762355823923</v>
      </c>
      <c r="I1910">
        <f ca="1">User_Model_Calcs!A1910-Sat_Data!$B$5</f>
        <v>16.566776997658323</v>
      </c>
      <c r="J1910">
        <f ca="1">(Earth_Data!$B$1/SQRT(1-Earth_Data!$B$2^2*SIN(RADIANS(User_Model_Calcs!B1910))^2))*COS(RADIANS(User_Model_Calcs!B1910))</f>
        <v>6166.4160352393219</v>
      </c>
      <c r="K1910">
        <f ca="1">((Earth_Data!$B$1*(1-Earth_Data!$B$2^2))/SQRT(1-Earth_Data!$B$2^2*SIN(RADIANS(User_Model_Calcs!B1910))^2))*SIN(RADIANS(User_Model_Calcs!B1910))</f>
        <v>-1624.2544837182488</v>
      </c>
      <c r="L1910">
        <f t="shared" ca="1" si="288"/>
        <v>-14.756713372537838</v>
      </c>
      <c r="M1910">
        <f t="shared" ca="1" si="289"/>
        <v>6376.7459842411381</v>
      </c>
      <c r="N1910">
        <f ca="1">SQRT(User_Model_Calcs!M1910^2+Sat_Data!$B$3^2-2*User_Model_Calcs!M1910*Sat_Data!$B$3*COS(RADIANS(L1910))*COS(RADIANS(I1910)))</f>
        <v>36332.639212319082</v>
      </c>
      <c r="O1910">
        <f ca="1">DEGREES(ACOS(((Earth_Data!$B$1+Sat_Data!$B$2)/User_Model_Calcs!N1910)*SQRT(1-COS(RADIANS(User_Model_Calcs!I1910))^2*COS(RADIANS(User_Model_Calcs!B1910))^2)))</f>
        <v>64.101037613857343</v>
      </c>
      <c r="P1910">
        <f t="shared" ca="1" si="286"/>
        <v>49.250784773906574</v>
      </c>
    </row>
    <row r="1911" spans="1:16" x14ac:dyDescent="0.25">
      <c r="A1911">
        <f t="shared" ca="1" si="295"/>
        <v>126.04088725108706</v>
      </c>
      <c r="B1911">
        <f t="shared" ca="1" si="296"/>
        <v>-16.369798542699826</v>
      </c>
      <c r="C1911" s="6">
        <v>20135.9375</v>
      </c>
      <c r="D1911">
        <f t="shared" ca="1" si="293"/>
        <v>3</v>
      </c>
      <c r="E1911" s="1">
        <v>0.65</v>
      </c>
      <c r="F1911">
        <v>19.899999999999999</v>
      </c>
      <c r="G1911">
        <f t="shared" ca="1" si="287"/>
        <v>54.048620189015942</v>
      </c>
      <c r="H1911">
        <f t="shared" ca="1" si="294"/>
        <v>15.775115575814713</v>
      </c>
      <c r="I1911">
        <f ca="1">User_Model_Calcs!A1911-Sat_Data!$B$5</f>
        <v>16.040887251087057</v>
      </c>
      <c r="J1911">
        <f ca="1">(Earth_Data!$B$1/SQRT(1-Earth_Data!$B$2^2*SIN(RADIANS(User_Model_Calcs!B1911))^2))*COS(RADIANS(User_Model_Calcs!B1911))</f>
        <v>6121.2149269486308</v>
      </c>
      <c r="K1911">
        <f ca="1">((Earth_Data!$B$1*(1-Earth_Data!$B$2^2))/SQRT(1-Earth_Data!$B$2^2*SIN(RADIANS(User_Model_Calcs!B1911))^2))*SIN(RADIANS(User_Model_Calcs!B1911))</f>
        <v>-1786.0288172721537</v>
      </c>
      <c r="L1911">
        <f t="shared" ca="1" si="288"/>
        <v>-16.266022700160324</v>
      </c>
      <c r="M1911">
        <f t="shared" ca="1" si="289"/>
        <v>6376.4544315807116</v>
      </c>
      <c r="N1911">
        <f ca="1">SQRT(User_Model_Calcs!M1911^2+Sat_Data!$B$3^2-2*User_Model_Calcs!M1911*Sat_Data!$B$3*COS(RADIANS(L1911))*COS(RADIANS(I1911)))</f>
        <v>36364.548560803196</v>
      </c>
      <c r="O1911">
        <f ca="1">DEGREES(ACOS(((Earth_Data!$B$1+Sat_Data!$B$2)/User_Model_Calcs!N1911)*SQRT(1-COS(RADIANS(User_Model_Calcs!I1911))^2*COS(RADIANS(User_Model_Calcs!B1911))^2)))</f>
        <v>63.342983008397226</v>
      </c>
      <c r="P1911">
        <f t="shared" ca="1" si="286"/>
        <v>45.571786760719164</v>
      </c>
    </row>
    <row r="1912" spans="1:16" x14ac:dyDescent="0.25">
      <c r="A1912">
        <f t="shared" ca="1" si="295"/>
        <v>127.48943409870611</v>
      </c>
      <c r="B1912">
        <f t="shared" ca="1" si="296"/>
        <v>-12.91977202136683</v>
      </c>
      <c r="C1912" s="6">
        <v>20135.9375</v>
      </c>
      <c r="D1912">
        <f t="shared" ca="1" si="293"/>
        <v>1.2</v>
      </c>
      <c r="E1912" s="1">
        <v>0.65</v>
      </c>
      <c r="F1912">
        <v>19.899999999999999</v>
      </c>
      <c r="G1912">
        <f t="shared" ca="1" si="287"/>
        <v>46.089820015575185</v>
      </c>
      <c r="H1912">
        <f t="shared" ca="1" si="294"/>
        <v>15.905732508604713</v>
      </c>
      <c r="I1912">
        <f ca="1">User_Model_Calcs!A1912-Sat_Data!$B$5</f>
        <v>17.489434098706113</v>
      </c>
      <c r="J1912">
        <f ca="1">(Earth_Data!$B$1/SQRT(1-Earth_Data!$B$2^2*SIN(RADIANS(User_Model_Calcs!B1912))^2))*COS(RADIANS(User_Model_Calcs!B1912))</f>
        <v>6217.7121284098303</v>
      </c>
      <c r="K1912">
        <f ca="1">((Earth_Data!$B$1*(1-Earth_Data!$B$2^2))/SQRT(1-Earth_Data!$B$2^2*SIN(RADIANS(User_Model_Calcs!B1912))^2))*SIN(RADIANS(User_Model_Calcs!B1912))</f>
        <v>-1416.7561449485511</v>
      </c>
      <c r="L1912">
        <f t="shared" ca="1" si="288"/>
        <v>-12.836154736779392</v>
      </c>
      <c r="M1912">
        <f t="shared" ca="1" si="289"/>
        <v>6377.0794323125838</v>
      </c>
      <c r="N1912">
        <f ca="1">SQRT(User_Model_Calcs!M1912^2+Sat_Data!$B$3^2-2*User_Model_Calcs!M1912*Sat_Data!$B$3*COS(RADIANS(L1912))*COS(RADIANS(I1912)))</f>
        <v>36309.659197746405</v>
      </c>
      <c r="O1912">
        <f ca="1">DEGREES(ACOS(((Earth_Data!$B$1+Sat_Data!$B$2)/User_Model_Calcs!N1912)*SQRT(1-COS(RADIANS(User_Model_Calcs!I1912))^2*COS(RADIANS(User_Model_Calcs!B1912))^2)))</f>
        <v>64.664440293873028</v>
      </c>
      <c r="P1912">
        <f t="shared" ca="1" si="286"/>
        <v>54.641175542173471</v>
      </c>
    </row>
    <row r="1913" spans="1:16" x14ac:dyDescent="0.25">
      <c r="A1913">
        <f t="shared" ca="1" si="295"/>
        <v>128.36133617587268</v>
      </c>
      <c r="B1913">
        <f t="shared" ca="1" si="296"/>
        <v>-11.493333223836061</v>
      </c>
      <c r="C1913" s="6">
        <v>20135.9375</v>
      </c>
      <c r="D1913">
        <f t="shared" ca="1" si="293"/>
        <v>1.2</v>
      </c>
      <c r="E1913" s="1">
        <v>0.65</v>
      </c>
      <c r="F1913">
        <v>19.899999999999999</v>
      </c>
      <c r="G1913">
        <f t="shared" ca="1" si="287"/>
        <v>46.089820015575185</v>
      </c>
      <c r="H1913">
        <f t="shared" ca="1" si="294"/>
        <v>16.187061787013988</v>
      </c>
      <c r="I1913">
        <f ca="1">User_Model_Calcs!A1913-Sat_Data!$B$5</f>
        <v>18.36133617587268</v>
      </c>
      <c r="J1913">
        <f ca="1">(Earth_Data!$B$1/SQRT(1-Earth_Data!$B$2^2*SIN(RADIANS(User_Model_Calcs!B1913))^2))*COS(RADIANS(User_Model_Calcs!B1913))</f>
        <v>6251.0756531099487</v>
      </c>
      <c r="K1913">
        <f ca="1">((Earth_Data!$B$1*(1-Earth_Data!$B$2^2))/SQRT(1-Earth_Data!$B$2^2*SIN(RADIANS(User_Model_Calcs!B1913))^2))*SIN(RADIANS(User_Model_Calcs!B1913))</f>
        <v>-1262.5292869533394</v>
      </c>
      <c r="L1913">
        <f t="shared" ca="1" si="288"/>
        <v>-11.418418596897723</v>
      </c>
      <c r="M1913">
        <f t="shared" ca="1" si="289"/>
        <v>6377.2977836477794</v>
      </c>
      <c r="N1913">
        <f ca="1">SQRT(User_Model_Calcs!M1913^2+Sat_Data!$B$3^2-2*User_Model_Calcs!M1913*Sat_Data!$B$3*COS(RADIANS(L1913))*COS(RADIANS(I1913)))</f>
        <v>36306.743541647484</v>
      </c>
      <c r="O1913">
        <f ca="1">DEGREES(ACOS(((Earth_Data!$B$1+Sat_Data!$B$2)/User_Model_Calcs!N1913)*SQRT(1-COS(RADIANS(User_Model_Calcs!I1913))^2*COS(RADIANS(User_Model_Calcs!B1913))^2)))</f>
        <v>64.742382254534732</v>
      </c>
      <c r="P1913">
        <f t="shared" ca="1" si="286"/>
        <v>59.022274504802603</v>
      </c>
    </row>
    <row r="1914" spans="1:16" x14ac:dyDescent="0.25">
      <c r="A1914">
        <f t="shared" ca="1" si="295"/>
        <v>128.15337533401205</v>
      </c>
      <c r="B1914">
        <f t="shared" ca="1" si="296"/>
        <v>-12.20641219407109</v>
      </c>
      <c r="C1914" s="6">
        <v>20135.9375</v>
      </c>
      <c r="D1914">
        <f t="shared" ca="1" si="293"/>
        <v>1.2</v>
      </c>
      <c r="E1914" s="1">
        <v>0.65</v>
      </c>
      <c r="F1914">
        <v>19.899999999999999</v>
      </c>
      <c r="G1914">
        <f t="shared" ca="1" si="287"/>
        <v>46.089820015575185</v>
      </c>
      <c r="H1914">
        <f t="shared" ca="1" si="294"/>
        <v>20.295704134252933</v>
      </c>
      <c r="I1914">
        <f ca="1">User_Model_Calcs!A1914-Sat_Data!$B$5</f>
        <v>18.153375334012054</v>
      </c>
      <c r="J1914">
        <f ca="1">(Earth_Data!$B$1/SQRT(1-Earth_Data!$B$2^2*SIN(RADIANS(User_Model_Calcs!B1914))^2))*COS(RADIANS(User_Model_Calcs!B1914))</f>
        <v>6234.8775677326621</v>
      </c>
      <c r="K1914">
        <f ca="1">((Earth_Data!$B$1*(1-Earth_Data!$B$2^2))/SQRT(1-Earth_Data!$B$2^2*SIN(RADIANS(User_Model_Calcs!B1914))^2))*SIN(RADIANS(User_Model_Calcs!B1914))</f>
        <v>-1339.7293687043136</v>
      </c>
      <c r="L1914">
        <f t="shared" ca="1" si="288"/>
        <v>-12.127122748184323</v>
      </c>
      <c r="M1914">
        <f t="shared" ca="1" si="289"/>
        <v>6377.1916284509452</v>
      </c>
      <c r="N1914">
        <f ca="1">SQRT(User_Model_Calcs!M1914^2+Sat_Data!$B$3^2-2*User_Model_Calcs!M1914*Sat_Data!$B$3*COS(RADIANS(L1914))*COS(RADIANS(I1914)))</f>
        <v>36316.343779028866</v>
      </c>
      <c r="O1914">
        <f ca="1">DEGREES(ACOS(((Earth_Data!$B$1+Sat_Data!$B$2)/User_Model_Calcs!N1914)*SQRT(1-COS(RADIANS(User_Model_Calcs!I1914))^2*COS(RADIANS(User_Model_Calcs!B1914))^2)))</f>
        <v>64.505883202969983</v>
      </c>
      <c r="P1914">
        <f t="shared" ca="1" si="286"/>
        <v>57.184102129355331</v>
      </c>
    </row>
    <row r="1915" spans="1:16" x14ac:dyDescent="0.25">
      <c r="A1915">
        <f t="shared" ca="1" si="295"/>
        <v>125.87792845940997</v>
      </c>
      <c r="B1915">
        <f t="shared" ca="1" si="296"/>
        <v>-15.218787006296928</v>
      </c>
      <c r="C1915" s="6">
        <v>20135.9375</v>
      </c>
      <c r="D1915">
        <f t="shared" ca="1" si="293"/>
        <v>3</v>
      </c>
      <c r="E1915" s="1">
        <v>0.65</v>
      </c>
      <c r="F1915">
        <v>19.899999999999999</v>
      </c>
      <c r="G1915">
        <f t="shared" ca="1" si="287"/>
        <v>54.048620189015942</v>
      </c>
      <c r="H1915">
        <f t="shared" ca="1" si="294"/>
        <v>17.329761212222962</v>
      </c>
      <c r="I1915">
        <f ca="1">User_Model_Calcs!A1915-Sat_Data!$B$5</f>
        <v>15.877928459409972</v>
      </c>
      <c r="J1915">
        <f ca="1">(Earth_Data!$B$1/SQRT(1-Earth_Data!$B$2^2*SIN(RADIANS(User_Model_Calcs!B1915))^2))*COS(RADIANS(User_Model_Calcs!B1915))</f>
        <v>6155.8817000851595</v>
      </c>
      <c r="K1915">
        <f ca="1">((Earth_Data!$B$1*(1-Earth_Data!$B$2^2))/SQRT(1-Earth_Data!$B$2^2*SIN(RADIANS(User_Model_Calcs!B1915))^2))*SIN(RADIANS(User_Model_Calcs!B1915))</f>
        <v>-1663.4725263998046</v>
      </c>
      <c r="L1915">
        <f t="shared" ca="1" si="288"/>
        <v>-15.121584797560754</v>
      </c>
      <c r="M1915">
        <f t="shared" ca="1" si="289"/>
        <v>6376.6778459892657</v>
      </c>
      <c r="N1915">
        <f ca="1">SQRT(User_Model_Calcs!M1915^2+Sat_Data!$B$3^2-2*User_Model_Calcs!M1915*Sat_Data!$B$3*COS(RADIANS(L1915))*COS(RADIANS(I1915)))</f>
        <v>36320.348509219424</v>
      </c>
      <c r="O1915">
        <f ca="1">DEGREES(ACOS(((Earth_Data!$B$1+Sat_Data!$B$2)/User_Model_Calcs!N1915)*SQRT(1-COS(RADIANS(User_Model_Calcs!I1915))^2*COS(RADIANS(User_Model_Calcs!B1915))^2)))</f>
        <v>64.393163228530213</v>
      </c>
      <c r="P1915">
        <f t="shared" ca="1" si="286"/>
        <v>47.296634830251058</v>
      </c>
    </row>
    <row r="1916" spans="1:16" x14ac:dyDescent="0.25">
      <c r="A1916">
        <f t="shared" ca="1" si="295"/>
        <v>125.64091341289785</v>
      </c>
      <c r="B1916">
        <f t="shared" ca="1" si="296"/>
        <v>-15.044491080628772</v>
      </c>
      <c r="C1916" s="6">
        <v>20135.9375</v>
      </c>
      <c r="D1916">
        <f t="shared" ca="1" si="293"/>
        <v>3</v>
      </c>
      <c r="E1916" s="1">
        <v>0.65</v>
      </c>
      <c r="F1916">
        <v>19.899999999999999</v>
      </c>
      <c r="G1916">
        <f t="shared" ca="1" si="287"/>
        <v>54.048620189015942</v>
      </c>
      <c r="H1916">
        <f t="shared" ca="1" si="294"/>
        <v>22.673203683412893</v>
      </c>
      <c r="I1916">
        <f ca="1">User_Model_Calcs!A1916-Sat_Data!$B$5</f>
        <v>15.640913412897845</v>
      </c>
      <c r="J1916">
        <f ca="1">(Earth_Data!$B$1/SQRT(1-Earth_Data!$B$2^2*SIN(RADIANS(User_Model_Calcs!B1916))^2))*COS(RADIANS(User_Model_Calcs!B1916))</f>
        <v>6160.916029659219</v>
      </c>
      <c r="K1916">
        <f ca="1">((Earth_Data!$B$1*(1-Earth_Data!$B$2^2))/SQRT(1-Earth_Data!$B$2^2*SIN(RADIANS(User_Model_Calcs!B1916))^2))*SIN(RADIANS(User_Model_Calcs!B1916))</f>
        <v>-1644.8553530440099</v>
      </c>
      <c r="L1916">
        <f t="shared" ca="1" si="288"/>
        <v>-14.948298129995866</v>
      </c>
      <c r="M1916">
        <f t="shared" ca="1" si="289"/>
        <v>6376.7103946274246</v>
      </c>
      <c r="N1916">
        <f ca="1">SQRT(User_Model_Calcs!M1916^2+Sat_Data!$B$3^2-2*User_Model_Calcs!M1916*Sat_Data!$B$3*COS(RADIANS(L1916))*COS(RADIANS(I1916)))</f>
        <v>36306.694689090342</v>
      </c>
      <c r="O1916">
        <f ca="1">DEGREES(ACOS(((Earth_Data!$B$1+Sat_Data!$B$2)/User_Model_Calcs!N1916)*SQRT(1-COS(RADIANS(User_Model_Calcs!I1916))^2*COS(RADIANS(User_Model_Calcs!B1916))^2)))</f>
        <v>64.724935523480795</v>
      </c>
      <c r="P1916">
        <f t="shared" ca="1" si="286"/>
        <v>47.165929614971127</v>
      </c>
    </row>
    <row r="1917" spans="1:16" x14ac:dyDescent="0.25">
      <c r="A1917">
        <f t="shared" ca="1" si="295"/>
        <v>125.88948924380361</v>
      </c>
      <c r="B1917">
        <f t="shared" ca="1" si="296"/>
        <v>-14.265010229377108</v>
      </c>
      <c r="C1917" s="6">
        <v>20135.9375</v>
      </c>
      <c r="D1917">
        <f t="shared" ca="1" si="293"/>
        <v>3</v>
      </c>
      <c r="E1917" s="1">
        <v>0.65</v>
      </c>
      <c r="F1917">
        <v>19.899999999999999</v>
      </c>
      <c r="G1917">
        <f t="shared" ca="1" si="287"/>
        <v>54.048620189015942</v>
      </c>
      <c r="H1917">
        <f t="shared" ca="1" si="294"/>
        <v>23.790399143662036</v>
      </c>
      <c r="I1917">
        <f ca="1">User_Model_Calcs!A1917-Sat_Data!$B$5</f>
        <v>15.889489243803609</v>
      </c>
      <c r="J1917">
        <f ca="1">(Earth_Data!$B$1/SQRT(1-Earth_Data!$B$2^2*SIN(RADIANS(User_Model_Calcs!B1917))^2))*COS(RADIANS(User_Model_Calcs!B1917))</f>
        <v>6182.7355849294427</v>
      </c>
      <c r="K1917">
        <f ca="1">((Earth_Data!$B$1*(1-Earth_Data!$B$2^2))/SQRT(1-Earth_Data!$B$2^2*SIN(RADIANS(User_Model_Calcs!B1917))^2))*SIN(RADIANS(User_Model_Calcs!B1917))</f>
        <v>-1561.4157668055018</v>
      </c>
      <c r="L1917">
        <f t="shared" ca="1" si="288"/>
        <v>-14.173373513539257</v>
      </c>
      <c r="M1917">
        <f t="shared" ca="1" si="289"/>
        <v>6376.8517710529886</v>
      </c>
      <c r="N1917">
        <f ca="1">SQRT(User_Model_Calcs!M1917^2+Sat_Data!$B$3^2-2*User_Model_Calcs!M1917*Sat_Data!$B$3*COS(RADIANS(L1917))*COS(RADIANS(I1917)))</f>
        <v>36290.778216798681</v>
      </c>
      <c r="O1917">
        <f ca="1">DEGREES(ACOS(((Earth_Data!$B$1+Sat_Data!$B$2)/User_Model_Calcs!N1917)*SQRT(1-COS(RADIANS(User_Model_Calcs!I1917))^2*COS(RADIANS(User_Model_Calcs!B1917))^2)))</f>
        <v>65.120422144029874</v>
      </c>
      <c r="P1917">
        <f t="shared" ca="1" si="286"/>
        <v>49.119820102638158</v>
      </c>
    </row>
    <row r="1918" spans="1:16" x14ac:dyDescent="0.25">
      <c r="A1918">
        <f t="shared" ca="1" si="295"/>
        <v>125.68958396711629</v>
      </c>
      <c r="B1918">
        <f t="shared" ca="1" si="296"/>
        <v>-14.581043299988993</v>
      </c>
      <c r="C1918" s="6">
        <v>20135.9375</v>
      </c>
      <c r="D1918">
        <f t="shared" ca="1" si="293"/>
        <v>0.75</v>
      </c>
      <c r="E1918" s="1">
        <v>0.65</v>
      </c>
      <c r="F1918">
        <v>19.899999999999999</v>
      </c>
      <c r="G1918">
        <f t="shared" ca="1" si="287"/>
        <v>42.007420362456692</v>
      </c>
      <c r="H1918">
        <f t="shared" ca="1" si="294"/>
        <v>16.09398080438476</v>
      </c>
      <c r="I1918">
        <f ca="1">User_Model_Calcs!A1918-Sat_Data!$B$5</f>
        <v>15.689583967116292</v>
      </c>
      <c r="J1918">
        <f ca="1">(Earth_Data!$B$1/SQRT(1-Earth_Data!$B$2^2*SIN(RADIANS(User_Model_Calcs!B1918))^2))*COS(RADIANS(User_Model_Calcs!B1918))</f>
        <v>6174.0260648009125</v>
      </c>
      <c r="K1918">
        <f ca="1">((Earth_Data!$B$1*(1-Earth_Data!$B$2^2))/SQRT(1-Earth_Data!$B$2^2*SIN(RADIANS(User_Model_Calcs!B1918))^2))*SIN(RADIANS(User_Model_Calcs!B1918))</f>
        <v>-1595.2805984883157</v>
      </c>
      <c r="L1918">
        <f t="shared" ca="1" si="288"/>
        <v>-14.487551007517153</v>
      </c>
      <c r="M1918">
        <f t="shared" ca="1" si="289"/>
        <v>6376.7952795079036</v>
      </c>
      <c r="N1918">
        <f ca="1">SQRT(User_Model_Calcs!M1918^2+Sat_Data!$B$3^2-2*User_Model_Calcs!M1918*Sat_Data!$B$3*COS(RADIANS(L1918))*COS(RADIANS(I1918)))</f>
        <v>36293.690536981507</v>
      </c>
      <c r="O1918">
        <f ca="1">DEGREES(ACOS(((Earth_Data!$B$1+Sat_Data!$B$2)/User_Model_Calcs!N1918)*SQRT(1-COS(RADIANS(User_Model_Calcs!I1918))^2*COS(RADIANS(User_Model_Calcs!B1918))^2)))</f>
        <v>65.04661904653878</v>
      </c>
      <c r="P1918">
        <f t="shared" ca="1" si="286"/>
        <v>48.131664323870204</v>
      </c>
    </row>
    <row r="1919" spans="1:16" x14ac:dyDescent="0.25">
      <c r="A1919">
        <f t="shared" ca="1" si="295"/>
        <v>129.85349256986282</v>
      </c>
      <c r="B1919">
        <f t="shared" ca="1" si="296"/>
        <v>-13.685702913032436</v>
      </c>
      <c r="C1919" s="6">
        <v>20135.9375</v>
      </c>
      <c r="D1919">
        <f t="shared" ca="1" si="293"/>
        <v>0.75</v>
      </c>
      <c r="E1919" s="1">
        <v>0.65</v>
      </c>
      <c r="F1919">
        <v>19.899999999999999</v>
      </c>
      <c r="G1919">
        <f t="shared" ca="1" si="287"/>
        <v>42.007420362456692</v>
      </c>
      <c r="H1919">
        <f t="shared" ca="1" si="294"/>
        <v>22.561906948731501</v>
      </c>
      <c r="I1919">
        <f ca="1">User_Model_Calcs!A1919-Sat_Data!$B$5</f>
        <v>19.853492569862823</v>
      </c>
      <c r="J1919">
        <f ca="1">(Earth_Data!$B$1/SQRT(1-Earth_Data!$B$2^2*SIN(RADIANS(User_Model_Calcs!B1919))^2))*COS(RADIANS(User_Model_Calcs!B1919))</f>
        <v>6198.2145251883067</v>
      </c>
      <c r="K1919">
        <f ca="1">((Earth_Data!$B$1*(1-Earth_Data!$B$2^2))/SQRT(1-Earth_Data!$B$2^2*SIN(RADIANS(User_Model_Calcs!B1919))^2))*SIN(RADIANS(User_Model_Calcs!B1919))</f>
        <v>-1499.219187702176</v>
      </c>
      <c r="L1919">
        <f t="shared" ca="1" si="288"/>
        <v>-13.597496117542532</v>
      </c>
      <c r="M1919">
        <f t="shared" ca="1" si="289"/>
        <v>6376.952365592022</v>
      </c>
      <c r="N1919">
        <f ca="1">SQRT(User_Model_Calcs!M1919^2+Sat_Data!$B$3^2-2*User_Model_Calcs!M1919*Sat_Data!$B$3*COS(RADIANS(L1919))*COS(RADIANS(I1919)))</f>
        <v>36426.112749570748</v>
      </c>
      <c r="O1919">
        <f ca="1">DEGREES(ACOS(((Earth_Data!$B$1+Sat_Data!$B$2)/User_Model_Calcs!N1919)*SQRT(1-COS(RADIANS(User_Model_Calcs!I1919))^2*COS(RADIANS(User_Model_Calcs!B1919))^2)))</f>
        <v>61.966364447027239</v>
      </c>
      <c r="P1919">
        <f t="shared" ca="1" si="286"/>
        <v>56.765188789865299</v>
      </c>
    </row>
    <row r="1920" spans="1:16" x14ac:dyDescent="0.25">
      <c r="A1920">
        <f t="shared" ca="1" si="295"/>
        <v>128.2778542209702</v>
      </c>
      <c r="B1920">
        <f t="shared" ca="1" si="296"/>
        <v>-13.272870071396651</v>
      </c>
      <c r="C1920" s="6">
        <v>20135.9375</v>
      </c>
      <c r="D1920">
        <f t="shared" ca="1" si="293"/>
        <v>0.75</v>
      </c>
      <c r="E1920" s="1">
        <v>0.65</v>
      </c>
      <c r="F1920">
        <v>19.899999999999999</v>
      </c>
      <c r="G1920">
        <f t="shared" ca="1" si="287"/>
        <v>42.007420362456692</v>
      </c>
      <c r="H1920">
        <f t="shared" ca="1" si="294"/>
        <v>19.415189901119547</v>
      </c>
      <c r="I1920">
        <f ca="1">User_Model_Calcs!A1920-Sat_Data!$B$5</f>
        <v>18.277854220970198</v>
      </c>
      <c r="J1920">
        <f ca="1">(Earth_Data!$B$1/SQRT(1-Earth_Data!$B$2^2*SIN(RADIANS(User_Model_Calcs!B1920))^2))*COS(RADIANS(User_Model_Calcs!B1920))</f>
        <v>6208.8607431020691</v>
      </c>
      <c r="K1920">
        <f ca="1">((Earth_Data!$B$1*(1-Earth_Data!$B$2^2))/SQRT(1-Earth_Data!$B$2^2*SIN(RADIANS(User_Model_Calcs!B1920))^2))*SIN(RADIANS(User_Model_Calcs!B1920))</f>
        <v>-1454.8037714441057</v>
      </c>
      <c r="L1920">
        <f t="shared" ca="1" si="288"/>
        <v>-13.187129442283251</v>
      </c>
      <c r="M1920">
        <f t="shared" ca="1" si="289"/>
        <v>6377.0216983041519</v>
      </c>
      <c r="N1920">
        <f ca="1">SQRT(User_Model_Calcs!M1920^2+Sat_Data!$B$3^2-2*User_Model_Calcs!M1920*Sat_Data!$B$3*COS(RADIANS(L1920))*COS(RADIANS(I1920)))</f>
        <v>36349.896713741691</v>
      </c>
      <c r="O1920">
        <f ca="1">DEGREES(ACOS(((Earth_Data!$B$1+Sat_Data!$B$2)/User_Model_Calcs!N1920)*SQRT(1-COS(RADIANS(User_Model_Calcs!I1920))^2*COS(RADIANS(User_Model_Calcs!B1920))^2)))</f>
        <v>63.701611936287023</v>
      </c>
      <c r="P1920">
        <f t="shared" ca="1" si="286"/>
        <v>55.19630125928169</v>
      </c>
    </row>
    <row r="1921" spans="1:16" x14ac:dyDescent="0.25">
      <c r="A1921">
        <f t="shared" ca="1" si="295"/>
        <v>127.69446897621371</v>
      </c>
      <c r="B1921">
        <f t="shared" ca="1" si="296"/>
        <v>-14.935599033443676</v>
      </c>
      <c r="C1921" s="6">
        <v>20135.9375</v>
      </c>
      <c r="D1921">
        <f t="shared" ca="1" si="293"/>
        <v>3</v>
      </c>
      <c r="E1921" s="1">
        <v>0.65</v>
      </c>
      <c r="F1921">
        <v>19.899999999999999</v>
      </c>
      <c r="G1921">
        <f t="shared" ca="1" si="287"/>
        <v>54.048620189015942</v>
      </c>
      <c r="H1921">
        <f t="shared" ca="1" si="294"/>
        <v>22.781869430787857</v>
      </c>
      <c r="I1921">
        <f ca="1">User_Model_Calcs!A1921-Sat_Data!$B$5</f>
        <v>17.694468976213713</v>
      </c>
      <c r="J1921">
        <f ca="1">(Earth_Data!$B$1/SQRT(1-Earth_Data!$B$2^2*SIN(RADIANS(User_Model_Calcs!B1921))^2))*COS(RADIANS(User_Model_Calcs!B1921))</f>
        <v>6164.0324547886157</v>
      </c>
      <c r="K1921">
        <f ca="1">((Earth_Data!$B$1*(1-Earth_Data!$B$2^2))/SQRT(1-Earth_Data!$B$2^2*SIN(RADIANS(User_Model_Calcs!B1921))^2))*SIN(RADIANS(User_Model_Calcs!B1921))</f>
        <v>-1633.2166078034636</v>
      </c>
      <c r="L1921">
        <f t="shared" ca="1" si="288"/>
        <v>-14.840038414512296</v>
      </c>
      <c r="M1921">
        <f t="shared" ca="1" si="289"/>
        <v>6376.730556616958</v>
      </c>
      <c r="N1921">
        <f ca="1">SQRT(User_Model_Calcs!M1921^2+Sat_Data!$B$3^2-2*User_Model_Calcs!M1921*Sat_Data!$B$3*COS(RADIANS(L1921))*COS(RADIANS(I1921)))</f>
        <v>36376.730952666854</v>
      </c>
      <c r="O1921">
        <f ca="1">DEGREES(ACOS(((Earth_Data!$B$1+Sat_Data!$B$2)/User_Model_Calcs!N1921)*SQRT(1-COS(RADIANS(User_Model_Calcs!I1921))^2*COS(RADIANS(User_Model_Calcs!B1921))^2)))</f>
        <v>63.070487887637626</v>
      </c>
      <c r="P1921">
        <f t="shared" ca="1" si="286"/>
        <v>51.066850164466345</v>
      </c>
    </row>
    <row r="1922" spans="1:16" x14ac:dyDescent="0.25">
      <c r="A1922">
        <f t="shared" ca="1" si="295"/>
        <v>126.7779877075733</v>
      </c>
      <c r="B1922">
        <f t="shared" ca="1" si="296"/>
        <v>-13.641423263236984</v>
      </c>
      <c r="C1922" s="6">
        <v>20135.9375</v>
      </c>
      <c r="D1922">
        <f t="shared" ca="1" si="293"/>
        <v>0.75</v>
      </c>
      <c r="E1922" s="1">
        <v>0.65</v>
      </c>
      <c r="F1922">
        <v>19.899999999999999</v>
      </c>
      <c r="G1922">
        <f t="shared" ca="1" si="287"/>
        <v>42.007420362456692</v>
      </c>
      <c r="H1922">
        <f t="shared" ca="1" si="294"/>
        <v>21.432439444305793</v>
      </c>
      <c r="I1922">
        <f ca="1">User_Model_Calcs!A1922-Sat_Data!$B$5</f>
        <v>16.777987707573303</v>
      </c>
      <c r="J1922">
        <f ca="1">(Earth_Data!$B$1/SQRT(1-Earth_Data!$B$2^2*SIN(RADIANS(User_Model_Calcs!B1922))^2))*COS(RADIANS(User_Model_Calcs!B1922))</f>
        <v>6199.3717531830134</v>
      </c>
      <c r="K1922">
        <f ca="1">((Earth_Data!$B$1*(1-Earth_Data!$B$2^2))/SQRT(1-Earth_Data!$B$2^2*SIN(RADIANS(User_Model_Calcs!B1922))^2))*SIN(RADIANS(User_Model_Calcs!B1922))</f>
        <v>-1494.4588933536222</v>
      </c>
      <c r="L1922">
        <f t="shared" ca="1" si="288"/>
        <v>-13.55348012377328</v>
      </c>
      <c r="M1922">
        <f t="shared" ca="1" si="289"/>
        <v>6376.9598962269756</v>
      </c>
      <c r="N1922">
        <f ca="1">SQRT(User_Model_Calcs!M1922^2+Sat_Data!$B$3^2-2*User_Model_Calcs!M1922*Sat_Data!$B$3*COS(RADIANS(L1922))*COS(RADIANS(I1922)))</f>
        <v>36303.616377928221</v>
      </c>
      <c r="O1922">
        <f ca="1">DEGREES(ACOS(((Earth_Data!$B$1+Sat_Data!$B$2)/User_Model_Calcs!N1922)*SQRT(1-COS(RADIANS(User_Model_Calcs!I1922))^2*COS(RADIANS(User_Model_Calcs!B1922))^2)))</f>
        <v>64.808024735760043</v>
      </c>
      <c r="P1922">
        <f t="shared" ref="P1922:P1985" ca="1" si="297">DEGREES(ASIN(SIN(RADIANS(ABS(I1922)))/(SIN(ACOS(COS(RADIANS(I1922))*COS(RADIANS(B1922)))))))</f>
        <v>51.966006949701701</v>
      </c>
    </row>
    <row r="1923" spans="1:16" x14ac:dyDescent="0.25">
      <c r="A1923">
        <f t="shared" ca="1" si="295"/>
        <v>129.7318566078666</v>
      </c>
      <c r="B1923">
        <f t="shared" ca="1" si="296"/>
        <v>-15.736962279026399</v>
      </c>
      <c r="C1923" s="6">
        <v>20135.9375</v>
      </c>
      <c r="D1923">
        <f t="shared" ca="1" si="293"/>
        <v>3</v>
      </c>
      <c r="E1923" s="1">
        <v>0.65</v>
      </c>
      <c r="F1923">
        <v>19.899999999999999</v>
      </c>
      <c r="G1923">
        <f t="shared" ref="G1923:G1986" ca="1" si="298">20.4+20*LOG(F1923)+20*LOG(D1923)+10*LOG(E1923)</f>
        <v>54.048620189015942</v>
      </c>
      <c r="H1923">
        <f t="shared" ca="1" si="294"/>
        <v>21.940409187222066</v>
      </c>
      <c r="I1923">
        <f ca="1">User_Model_Calcs!A1923-Sat_Data!$B$5</f>
        <v>19.731856607866604</v>
      </c>
      <c r="J1923">
        <f ca="1">(Earth_Data!$B$1/SQRT(1-Earth_Data!$B$2^2*SIN(RADIANS(User_Model_Calcs!B1923))^2))*COS(RADIANS(User_Model_Calcs!B1923))</f>
        <v>6140.580206211911</v>
      </c>
      <c r="K1923">
        <f ca="1">((Earth_Data!$B$1*(1-Earth_Data!$B$2^2))/SQRT(1-Earth_Data!$B$2^2*SIN(RADIANS(User_Model_Calcs!B1923))^2))*SIN(RADIANS(User_Model_Calcs!B1923))</f>
        <v>-1718.7307763984668</v>
      </c>
      <c r="L1923">
        <f t="shared" ref="L1923:L1986" ca="1" si="299">DEGREES(ATAN((K1923/J1923)))</f>
        <v>-15.63678079242851</v>
      </c>
      <c r="M1923">
        <f t="shared" ref="M1923:M1986" ca="1" si="300">SQRT(J1923^2+K1923^2)</f>
        <v>6376.579078993751</v>
      </c>
      <c r="N1923">
        <f ca="1">SQRT(User_Model_Calcs!M1923^2+Sat_Data!$B$3^2-2*User_Model_Calcs!M1923*Sat_Data!$B$3*COS(RADIANS(L1923))*COS(RADIANS(I1923)))</f>
        <v>36483.640368783963</v>
      </c>
      <c r="O1923">
        <f ca="1">DEGREES(ACOS(((Earth_Data!$B$1+Sat_Data!$B$2)/User_Model_Calcs!N1923)*SQRT(1-COS(RADIANS(User_Model_Calcs!I1923))^2*COS(RADIANS(User_Model_Calcs!B1923))^2)))</f>
        <v>60.713306980320034</v>
      </c>
      <c r="P1923">
        <f t="shared" ca="1" si="297"/>
        <v>52.904628721513241</v>
      </c>
    </row>
    <row r="1924" spans="1:16" x14ac:dyDescent="0.25">
      <c r="A1924">
        <f t="shared" ca="1" si="295"/>
        <v>127.68206036700485</v>
      </c>
      <c r="B1924">
        <f t="shared" ca="1" si="296"/>
        <v>-13.849707585533837</v>
      </c>
      <c r="C1924" s="6">
        <v>20135.9375</v>
      </c>
      <c r="D1924">
        <f t="shared" ca="1" si="293"/>
        <v>1.2</v>
      </c>
      <c r="E1924" s="1">
        <v>0.65</v>
      </c>
      <c r="F1924">
        <v>19.899999999999999</v>
      </c>
      <c r="G1924">
        <f t="shared" ca="1" si="298"/>
        <v>46.089820015575185</v>
      </c>
      <c r="H1924">
        <f t="shared" ca="1" si="294"/>
        <v>15.723204951077443</v>
      </c>
      <c r="I1924">
        <f ca="1">User_Model_Calcs!A1924-Sat_Data!$B$5</f>
        <v>17.682060367004851</v>
      </c>
      <c r="J1924">
        <f ca="1">(Earth_Data!$B$1/SQRT(1-Earth_Data!$B$2^2*SIN(RADIANS(User_Model_Calcs!B1924))^2))*COS(RADIANS(User_Model_Calcs!B1924))</f>
        <v>6193.8962644527228</v>
      </c>
      <c r="K1924">
        <f ca="1">((Earth_Data!$B$1*(1-Earth_Data!$B$2^2))/SQRT(1-Earth_Data!$B$2^2*SIN(RADIANS(User_Model_Calcs!B1924))^2))*SIN(RADIANS(User_Model_Calcs!B1924))</f>
        <v>-1516.8428722297504</v>
      </c>
      <c r="L1924">
        <f t="shared" ca="1" si="299"/>
        <v>-13.760526074941533</v>
      </c>
      <c r="M1924">
        <f t="shared" ca="1" si="300"/>
        <v>6376.9242769406937</v>
      </c>
      <c r="N1924">
        <f ca="1">SQRT(User_Model_Calcs!M1924^2+Sat_Data!$B$3^2-2*User_Model_Calcs!M1924*Sat_Data!$B$3*COS(RADIANS(L1924))*COS(RADIANS(I1924)))</f>
        <v>36343.299704883451</v>
      </c>
      <c r="O1924">
        <f ca="1">DEGREES(ACOS(((Earth_Data!$B$1+Sat_Data!$B$2)/User_Model_Calcs!N1924)*SQRT(1-COS(RADIANS(User_Model_Calcs!I1924))^2*COS(RADIANS(User_Model_Calcs!B1924))^2)))</f>
        <v>63.853852301692278</v>
      </c>
      <c r="P1924">
        <f t="shared" ca="1" si="297"/>
        <v>53.098015412063297</v>
      </c>
    </row>
    <row r="1925" spans="1:16" x14ac:dyDescent="0.25">
      <c r="A1925">
        <f t="shared" ca="1" si="295"/>
        <v>127.51978497834178</v>
      </c>
      <c r="B1925">
        <f t="shared" ca="1" si="296"/>
        <v>-13.54396428283331</v>
      </c>
      <c r="C1925" s="6">
        <v>20135.9375</v>
      </c>
      <c r="D1925">
        <f t="shared" ca="1" si="293"/>
        <v>3</v>
      </c>
      <c r="E1925" s="1">
        <v>0.65</v>
      </c>
      <c r="F1925">
        <v>19.899999999999999</v>
      </c>
      <c r="G1925">
        <f t="shared" ca="1" si="298"/>
        <v>54.048620189015942</v>
      </c>
      <c r="H1925">
        <f t="shared" ca="1" si="294"/>
        <v>16.825529940262506</v>
      </c>
      <c r="I1925">
        <f ca="1">User_Model_Calcs!A1925-Sat_Data!$B$5</f>
        <v>17.519784978341775</v>
      </c>
      <c r="J1925">
        <f ca="1">(Earth_Data!$B$1/SQRT(1-Earth_Data!$B$2^2*SIN(RADIANS(User_Model_Calcs!B1925))^2))*COS(RADIANS(User_Model_Calcs!B1925))</f>
        <v>6201.9058221198311</v>
      </c>
      <c r="K1925">
        <f ca="1">((Earth_Data!$B$1*(1-Earth_Data!$B$2^2))/SQRT(1-Earth_Data!$B$2^2*SIN(RADIANS(User_Model_Calcs!B1925))^2))*SIN(RADIANS(User_Model_Calcs!B1925))</f>
        <v>-1483.978460534373</v>
      </c>
      <c r="L1925">
        <f t="shared" ca="1" si="299"/>
        <v>-13.456602179763003</v>
      </c>
      <c r="M1925">
        <f t="shared" ca="1" si="300"/>
        <v>6376.9763915019967</v>
      </c>
      <c r="N1925">
        <f ca="1">SQRT(User_Model_Calcs!M1925^2+Sat_Data!$B$3^2-2*User_Model_Calcs!M1925*Sat_Data!$B$3*COS(RADIANS(L1925))*COS(RADIANS(I1925)))</f>
        <v>36328.290181545068</v>
      </c>
      <c r="O1925">
        <f ca="1">DEGREES(ACOS(((Earth_Data!$B$1+Sat_Data!$B$2)/User_Model_Calcs!N1925)*SQRT(1-COS(RADIANS(User_Model_Calcs!I1925))^2*COS(RADIANS(User_Model_Calcs!B1925))^2)))</f>
        <v>64.211941295361399</v>
      </c>
      <c r="P1925">
        <f t="shared" ca="1" si="297"/>
        <v>53.429502840474058</v>
      </c>
    </row>
    <row r="1926" spans="1:16" x14ac:dyDescent="0.25">
      <c r="A1926">
        <f t="shared" ca="1" si="295"/>
        <v>128.86759950128854</v>
      </c>
      <c r="B1926">
        <f t="shared" ca="1" si="296"/>
        <v>-11.601130371682252</v>
      </c>
      <c r="C1926" s="6">
        <v>20135.9375</v>
      </c>
      <c r="D1926">
        <f t="shared" ca="1" si="293"/>
        <v>0.75</v>
      </c>
      <c r="E1926" s="1">
        <v>0.65</v>
      </c>
      <c r="F1926">
        <v>19.899999999999999</v>
      </c>
      <c r="G1926">
        <f t="shared" ca="1" si="298"/>
        <v>42.007420362456692</v>
      </c>
      <c r="H1926">
        <f t="shared" ca="1" si="294"/>
        <v>20.13919168040896</v>
      </c>
      <c r="I1926">
        <f ca="1">User_Model_Calcs!A1926-Sat_Data!$B$5</f>
        <v>18.867599501288538</v>
      </c>
      <c r="J1926">
        <f ca="1">(Earth_Data!$B$1/SQRT(1-Earth_Data!$B$2^2*SIN(RADIANS(User_Model_Calcs!B1926))^2))*COS(RADIANS(User_Model_Calcs!B1926))</f>
        <v>6248.6886800384727</v>
      </c>
      <c r="K1926">
        <f ca="1">((Earth_Data!$B$1*(1-Earth_Data!$B$2^2))/SQRT(1-Earth_Data!$B$2^2*SIN(RADIANS(User_Model_Calcs!B1926))^2))*SIN(RADIANS(User_Model_Calcs!B1926))</f>
        <v>-1274.2123291600524</v>
      </c>
      <c r="L1926">
        <f t="shared" ca="1" si="299"/>
        <v>-11.525551380375093</v>
      </c>
      <c r="M1926">
        <f t="shared" ca="1" si="300"/>
        <v>6377.2821232735532</v>
      </c>
      <c r="N1926">
        <f ca="1">SQRT(User_Model_Calcs!M1926^2+Sat_Data!$B$3^2-2*User_Model_Calcs!M1926*Sat_Data!$B$3*COS(RADIANS(L1926))*COS(RADIANS(I1926)))</f>
        <v>36329.831578206926</v>
      </c>
      <c r="O1926">
        <f ca="1">DEGREES(ACOS(((Earth_Data!$B$1+Sat_Data!$B$2)/User_Model_Calcs!N1926)*SQRT(1-COS(RADIANS(User_Model_Calcs!I1926))^2*COS(RADIANS(User_Model_Calcs!B1926))^2)))</f>
        <v>64.1845925587549</v>
      </c>
      <c r="P1926">
        <f t="shared" ca="1" si="297"/>
        <v>59.525630239233315</v>
      </c>
    </row>
    <row r="1927" spans="1:16" x14ac:dyDescent="0.25">
      <c r="A1927">
        <f t="shared" ca="1" si="295"/>
        <v>128.14064358980994</v>
      </c>
      <c r="B1927">
        <f t="shared" ca="1" si="296"/>
        <v>-14.371080262350002</v>
      </c>
      <c r="C1927" s="6">
        <v>20135.9375</v>
      </c>
      <c r="D1927">
        <f t="shared" ca="1" si="293"/>
        <v>0.75</v>
      </c>
      <c r="E1927" s="1">
        <v>0.65</v>
      </c>
      <c r="F1927">
        <v>19.899999999999999</v>
      </c>
      <c r="G1927">
        <f t="shared" ca="1" si="298"/>
        <v>42.007420362456692</v>
      </c>
      <c r="H1927">
        <f t="shared" ca="1" si="294"/>
        <v>17.975624032380839</v>
      </c>
      <c r="I1927">
        <f ca="1">User_Model_Calcs!A1927-Sat_Data!$B$5</f>
        <v>18.14064358980994</v>
      </c>
      <c r="J1927">
        <f ca="1">(Earth_Data!$B$1/SQRT(1-Earth_Data!$B$2^2*SIN(RADIANS(User_Model_Calcs!B1927))^2))*COS(RADIANS(User_Model_Calcs!B1927))</f>
        <v>6179.8332659129846</v>
      </c>
      <c r="K1927">
        <f ca="1">((Earth_Data!$B$1*(1-Earth_Data!$B$2^2))/SQRT(1-Earth_Data!$B$2^2*SIN(RADIANS(User_Model_Calcs!B1927))^2))*SIN(RADIANS(User_Model_Calcs!B1927))</f>
        <v>-1572.7870534810304</v>
      </c>
      <c r="L1927">
        <f t="shared" ca="1" si="299"/>
        <v>-14.278819516652781</v>
      </c>
      <c r="M1927">
        <f t="shared" ca="1" si="300"/>
        <v>6376.8329372880926</v>
      </c>
      <c r="N1927">
        <f ca="1">SQRT(User_Model_Calcs!M1927^2+Sat_Data!$B$3^2-2*User_Model_Calcs!M1927*Sat_Data!$B$3*COS(RADIANS(L1927))*COS(RADIANS(I1927)))</f>
        <v>36376.461260703545</v>
      </c>
      <c r="O1927">
        <f ca="1">DEGREES(ACOS(((Earth_Data!$B$1+Sat_Data!$B$2)/User_Model_Calcs!N1927)*SQRT(1-COS(RADIANS(User_Model_Calcs!I1927))^2*COS(RADIANS(User_Model_Calcs!B1927))^2)))</f>
        <v>63.079708593631892</v>
      </c>
      <c r="P1927">
        <f t="shared" ca="1" si="297"/>
        <v>52.854191436092748</v>
      </c>
    </row>
    <row r="1928" spans="1:16" x14ac:dyDescent="0.25">
      <c r="A1928">
        <f t="shared" ca="1" si="295"/>
        <v>129.97333154994902</v>
      </c>
      <c r="B1928">
        <f t="shared" ca="1" si="296"/>
        <v>-15.329857006875709</v>
      </c>
      <c r="C1928" s="6">
        <v>20135.9375</v>
      </c>
      <c r="D1928">
        <f t="shared" ca="1" si="293"/>
        <v>0.75</v>
      </c>
      <c r="E1928" s="1">
        <v>0.65</v>
      </c>
      <c r="F1928">
        <v>19.899999999999999</v>
      </c>
      <c r="G1928">
        <f t="shared" ca="1" si="298"/>
        <v>42.007420362456692</v>
      </c>
      <c r="H1928">
        <f t="shared" ca="1" si="294"/>
        <v>17.41425435453279</v>
      </c>
      <c r="I1928">
        <f ca="1">User_Model_Calcs!A1928-Sat_Data!$B$5</f>
        <v>19.973331549949023</v>
      </c>
      <c r="J1928">
        <f ca="1">(Earth_Data!$B$1/SQRT(1-Earth_Data!$B$2^2*SIN(RADIANS(User_Model_Calcs!B1928))^2))*COS(RADIANS(User_Model_Calcs!B1928))</f>
        <v>6152.6439998624319</v>
      </c>
      <c r="K1928">
        <f ca="1">((Earth_Data!$B$1*(1-Earth_Data!$B$2^2))/SQRT(1-Earth_Data!$B$2^2*SIN(RADIANS(User_Model_Calcs!B1928))^2))*SIN(RADIANS(User_Model_Calcs!B1928))</f>
        <v>-1675.3284386517489</v>
      </c>
      <c r="L1928">
        <f t="shared" ca="1" si="299"/>
        <v>-15.232013507261353</v>
      </c>
      <c r="M1928">
        <f t="shared" ca="1" si="300"/>
        <v>6376.6569271365461</v>
      </c>
      <c r="N1928">
        <f ca="1">SQRT(User_Model_Calcs!M1928^2+Sat_Data!$B$3^2-2*User_Model_Calcs!M1928*Sat_Data!$B$3*COS(RADIANS(L1928))*COS(RADIANS(I1928)))</f>
        <v>36480.707506703766</v>
      </c>
      <c r="O1928">
        <f ca="1">DEGREES(ACOS(((Earth_Data!$B$1+Sat_Data!$B$2)/User_Model_Calcs!N1928)*SQRT(1-COS(RADIANS(User_Model_Calcs!I1928))^2*COS(RADIANS(User_Model_Calcs!B1928))^2)))</f>
        <v>60.77754058800118</v>
      </c>
      <c r="P1928">
        <f t="shared" ca="1" si="297"/>
        <v>53.967129924788466</v>
      </c>
    </row>
    <row r="1929" spans="1:16" x14ac:dyDescent="0.25">
      <c r="A1929">
        <f t="shared" ca="1" si="295"/>
        <v>129.7549905836299</v>
      </c>
      <c r="B1929">
        <f t="shared" ca="1" si="296"/>
        <v>-11.521239849937494</v>
      </c>
      <c r="C1929" s="6">
        <v>20135.9375</v>
      </c>
      <c r="D1929">
        <f t="shared" ca="1" si="293"/>
        <v>1.2</v>
      </c>
      <c r="E1929" s="1">
        <v>0.65</v>
      </c>
      <c r="F1929">
        <v>19.899999999999999</v>
      </c>
      <c r="G1929">
        <f t="shared" ca="1" si="298"/>
        <v>46.089820015575185</v>
      </c>
      <c r="H1929">
        <f t="shared" ca="1" si="294"/>
        <v>17.361989172058074</v>
      </c>
      <c r="I1929">
        <f ca="1">User_Model_Calcs!A1929-Sat_Data!$B$5</f>
        <v>19.754990583629905</v>
      </c>
      <c r="J1929">
        <f ca="1">(Earth_Data!$B$1/SQRT(1-Earth_Data!$B$2^2*SIN(RADIANS(User_Model_Calcs!B1929))^2))*COS(RADIANS(User_Model_Calcs!B1929))</f>
        <v>6250.4598216770119</v>
      </c>
      <c r="K1929">
        <f ca="1">((Earth_Data!$B$1*(1-Earth_Data!$B$2^2))/SQRT(1-Earth_Data!$B$2^2*SIN(RADIANS(User_Model_Calcs!B1929))^2))*SIN(RADIANS(User_Model_Calcs!B1929))</f>
        <v>-1265.5542260015698</v>
      </c>
      <c r="L1929">
        <f t="shared" ca="1" si="299"/>
        <v>-11.446153130541092</v>
      </c>
      <c r="M1929">
        <f t="shared" ca="1" si="300"/>
        <v>6377.2937427524112</v>
      </c>
      <c r="N1929">
        <f ca="1">SQRT(User_Model_Calcs!M1929^2+Sat_Data!$B$3^2-2*User_Model_Calcs!M1929*Sat_Data!$B$3*COS(RADIANS(L1929))*COS(RADIANS(I1929)))</f>
        <v>36365.026225523077</v>
      </c>
      <c r="O1929">
        <f ca="1">DEGREES(ACOS(((Earth_Data!$B$1+Sat_Data!$B$2)/User_Model_Calcs!N1929)*SQRT(1-COS(RADIANS(User_Model_Calcs!I1929))^2*COS(RADIANS(User_Model_Calcs!B1929))^2)))</f>
        <v>63.357076842791322</v>
      </c>
      <c r="P1929">
        <f t="shared" ca="1" si="297"/>
        <v>60.919590257977838</v>
      </c>
    </row>
    <row r="1930" spans="1:16" x14ac:dyDescent="0.25">
      <c r="A1930">
        <f t="shared" ca="1" si="295"/>
        <v>126.81870874827965</v>
      </c>
      <c r="B1930">
        <f t="shared" ca="1" si="296"/>
        <v>-13.81795858797987</v>
      </c>
      <c r="C1930" s="6">
        <v>20135.9375</v>
      </c>
      <c r="D1930">
        <f t="shared" ca="1" si="293"/>
        <v>3</v>
      </c>
      <c r="E1930" s="1">
        <v>0.65</v>
      </c>
      <c r="F1930">
        <v>19.899999999999999</v>
      </c>
      <c r="G1930">
        <f t="shared" ca="1" si="298"/>
        <v>54.048620189015942</v>
      </c>
      <c r="H1930">
        <f t="shared" ca="1" si="294"/>
        <v>20.422786073869268</v>
      </c>
      <c r="I1930">
        <f ca="1">User_Model_Calcs!A1930-Sat_Data!$B$5</f>
        <v>16.818708748279647</v>
      </c>
      <c r="J1930">
        <f ca="1">(Earth_Data!$B$1/SQRT(1-Earth_Data!$B$2^2*SIN(RADIANS(User_Model_Calcs!B1930))^2))*COS(RADIANS(User_Model_Calcs!B1930))</f>
        <v>6194.7361608066158</v>
      </c>
      <c r="K1930">
        <f ca="1">((Earth_Data!$B$1*(1-Earth_Data!$B$2^2))/SQRT(1-Earth_Data!$B$2^2*SIN(RADIANS(User_Model_Calcs!B1930))^2))*SIN(RADIANS(User_Model_Calcs!B1930))</f>
        <v>-1513.4321224790272</v>
      </c>
      <c r="L1930">
        <f t="shared" ca="1" si="299"/>
        <v>-13.728965543390405</v>
      </c>
      <c r="M1930">
        <f t="shared" ca="1" si="300"/>
        <v>6376.9297386247299</v>
      </c>
      <c r="N1930">
        <f ca="1">SQRT(User_Model_Calcs!M1930^2+Sat_Data!$B$3^2-2*User_Model_Calcs!M1930*Sat_Data!$B$3*COS(RADIANS(L1930))*COS(RADIANS(I1930)))</f>
        <v>36310.243007840458</v>
      </c>
      <c r="O1930">
        <f ca="1">DEGREES(ACOS(((Earth_Data!$B$1+Sat_Data!$B$2)/User_Model_Calcs!N1930)*SQRT(1-COS(RADIANS(User_Model_Calcs!I1930))^2*COS(RADIANS(User_Model_Calcs!B1930))^2)))</f>
        <v>64.645511798518271</v>
      </c>
      <c r="P1930">
        <f t="shared" ca="1" si="297"/>
        <v>51.686447817716036</v>
      </c>
    </row>
    <row r="1931" spans="1:16" x14ac:dyDescent="0.25">
      <c r="A1931">
        <f t="shared" ca="1" si="295"/>
        <v>126.06601867566111</v>
      </c>
      <c r="B1931">
        <f t="shared" ca="1" si="296"/>
        <v>-13.598944477118112</v>
      </c>
      <c r="C1931" s="6">
        <v>20135.9375</v>
      </c>
      <c r="D1931">
        <f t="shared" ca="1" si="293"/>
        <v>3</v>
      </c>
      <c r="E1931" s="1">
        <v>0.65</v>
      </c>
      <c r="F1931">
        <v>19.899999999999999</v>
      </c>
      <c r="G1931">
        <f t="shared" ca="1" si="298"/>
        <v>54.048620189015942</v>
      </c>
      <c r="H1931">
        <f t="shared" ca="1" si="294"/>
        <v>22.227230857039928</v>
      </c>
      <c r="I1931">
        <f ca="1">User_Model_Calcs!A1931-Sat_Data!$B$5</f>
        <v>16.066018675661113</v>
      </c>
      <c r="J1931">
        <f ca="1">(Earth_Data!$B$1/SQRT(1-Earth_Data!$B$2^2*SIN(RADIANS(User_Model_Calcs!B1931))^2))*COS(RADIANS(User_Model_Calcs!B1931))</f>
        <v>6200.4784547822719</v>
      </c>
      <c r="K1931">
        <f ca="1">((Earth_Data!$B$1*(1-Earth_Data!$B$2^2))/SQRT(1-Earth_Data!$B$2^2*SIN(RADIANS(User_Model_Calcs!B1931))^2))*SIN(RADIANS(User_Model_Calcs!B1931))</f>
        <v>-1489.891377993785</v>
      </c>
      <c r="L1931">
        <f t="shared" ca="1" si="299"/>
        <v>-13.511254466431971</v>
      </c>
      <c r="M1931">
        <f t="shared" ca="1" si="300"/>
        <v>6376.967099369368</v>
      </c>
      <c r="N1931">
        <f ca="1">SQRT(User_Model_Calcs!M1931^2+Sat_Data!$B$3^2-2*User_Model_Calcs!M1931*Sat_Data!$B$3*COS(RADIANS(L1931))*COS(RADIANS(I1931)))</f>
        <v>36277.078780819858</v>
      </c>
      <c r="O1931">
        <f ca="1">DEGREES(ACOS(((Earth_Data!$B$1+Sat_Data!$B$2)/User_Model_Calcs!N1931)*SQRT(1-COS(RADIANS(User_Model_Calcs!I1931))^2*COS(RADIANS(User_Model_Calcs!B1931))^2)))</f>
        <v>65.465561589185114</v>
      </c>
      <c r="P1931">
        <f t="shared" ca="1" si="297"/>
        <v>50.770976211333227</v>
      </c>
    </row>
    <row r="1932" spans="1:16" x14ac:dyDescent="0.25">
      <c r="A1932">
        <f t="shared" ca="1" si="295"/>
        <v>127.70032674225735</v>
      </c>
      <c r="B1932">
        <f t="shared" ca="1" si="296"/>
        <v>-15.266401950047204</v>
      </c>
      <c r="C1932" s="6">
        <v>20135.9375</v>
      </c>
      <c r="D1932">
        <f t="shared" ca="1" si="293"/>
        <v>1.2</v>
      </c>
      <c r="E1932" s="1">
        <v>0.65</v>
      </c>
      <c r="F1932">
        <v>19.899999999999999</v>
      </c>
      <c r="G1932">
        <f t="shared" ca="1" si="298"/>
        <v>46.089820015575185</v>
      </c>
      <c r="H1932">
        <f t="shared" ca="1" si="294"/>
        <v>19.853129583735317</v>
      </c>
      <c r="I1932">
        <f ca="1">User_Model_Calcs!A1932-Sat_Data!$B$5</f>
        <v>17.700326742257346</v>
      </c>
      <c r="J1932">
        <f ca="1">(Earth_Data!$B$1/SQRT(1-Earth_Data!$B$2^2*SIN(RADIANS(User_Model_Calcs!B1932))^2))*COS(RADIANS(User_Model_Calcs!B1932))</f>
        <v>6154.4965387324119</v>
      </c>
      <c r="K1932">
        <f ca="1">((Earth_Data!$B$1*(1-Earth_Data!$B$2^2))/SQRT(1-Earth_Data!$B$2^2*SIN(RADIANS(User_Model_Calcs!B1932))^2))*SIN(RADIANS(User_Model_Calcs!B1932))</f>
        <v>-1668.5558283652638</v>
      </c>
      <c r="L1932">
        <f t="shared" ca="1" si="299"/>
        <v>-15.168924646395563</v>
      </c>
      <c r="M1932">
        <f t="shared" ca="1" si="300"/>
        <v>6376.6688950925563</v>
      </c>
      <c r="N1932">
        <f ca="1">SQRT(User_Model_Calcs!M1932^2+Sat_Data!$B$3^2-2*User_Model_Calcs!M1932*Sat_Data!$B$3*COS(RADIANS(L1932))*COS(RADIANS(I1932)))</f>
        <v>36387.470401934617</v>
      </c>
      <c r="O1932">
        <f ca="1">DEGREES(ACOS(((Earth_Data!$B$1+Sat_Data!$B$2)/User_Model_Calcs!N1932)*SQRT(1-COS(RADIANS(User_Model_Calcs!I1932))^2*COS(RADIANS(User_Model_Calcs!B1932))^2)))</f>
        <v>62.823478741763722</v>
      </c>
      <c r="P1932">
        <f t="shared" ca="1" si="297"/>
        <v>50.476180645652278</v>
      </c>
    </row>
    <row r="1933" spans="1:16" x14ac:dyDescent="0.25">
      <c r="A1933">
        <f t="shared" ca="1" si="295"/>
        <v>126.22862125050803</v>
      </c>
      <c r="B1933">
        <f t="shared" ca="1" si="296"/>
        <v>-16.172523934347218</v>
      </c>
      <c r="C1933" s="6">
        <v>20135.9375</v>
      </c>
      <c r="D1933">
        <f t="shared" ca="1" si="293"/>
        <v>0.75</v>
      </c>
      <c r="E1933" s="1">
        <v>0.65</v>
      </c>
      <c r="F1933">
        <v>19.899999999999999</v>
      </c>
      <c r="G1933">
        <f t="shared" ca="1" si="298"/>
        <v>42.007420362456692</v>
      </c>
      <c r="H1933">
        <f t="shared" ca="1" si="294"/>
        <v>17.883325236026323</v>
      </c>
      <c r="I1933">
        <f ca="1">User_Model_Calcs!A1933-Sat_Data!$B$5</f>
        <v>16.228621250508027</v>
      </c>
      <c r="J1933">
        <f ca="1">(Earth_Data!$B$1/SQRT(1-Earth_Data!$B$2^2*SIN(RADIANS(User_Model_Calcs!B1933))^2))*COS(RADIANS(User_Model_Calcs!B1933))</f>
        <v>6127.3315308062765</v>
      </c>
      <c r="K1933">
        <f ca="1">((Earth_Data!$B$1*(1-Earth_Data!$B$2^2))/SQRT(1-Earth_Data!$B$2^2*SIN(RADIANS(User_Model_Calcs!B1933))^2))*SIN(RADIANS(User_Model_Calcs!B1933))</f>
        <v>-1765.0725138582477</v>
      </c>
      <c r="L1933">
        <f t="shared" ca="1" si="299"/>
        <v>-16.06986325850205</v>
      </c>
      <c r="M1933">
        <f t="shared" ca="1" si="300"/>
        <v>6376.493759707655</v>
      </c>
      <c r="N1933">
        <f ca="1">SQRT(User_Model_Calcs!M1933^2+Sat_Data!$B$3^2-2*User_Model_Calcs!M1933*Sat_Data!$B$3*COS(RADIANS(L1933))*COS(RADIANS(I1933)))</f>
        <v>36364.208536659928</v>
      </c>
      <c r="O1933">
        <f ca="1">DEGREES(ACOS(((Earth_Data!$B$1+Sat_Data!$B$2)/User_Model_Calcs!N1933)*SQRT(1-COS(RADIANS(User_Model_Calcs!I1933))^2*COS(RADIANS(User_Model_Calcs!B1933))^2)))</f>
        <v>63.35203659234714</v>
      </c>
      <c r="P1933">
        <f t="shared" ca="1" si="297"/>
        <v>46.260996017865914</v>
      </c>
    </row>
    <row r="1934" spans="1:16" x14ac:dyDescent="0.25">
      <c r="A1934">
        <f t="shared" ca="1" si="295"/>
        <v>128.21585851325742</v>
      </c>
      <c r="B1934">
        <f t="shared" ca="1" si="296"/>
        <v>-14.409332875298873</v>
      </c>
      <c r="C1934" s="6">
        <v>20135.9375</v>
      </c>
      <c r="D1934">
        <f t="shared" ca="1" si="293"/>
        <v>0.75</v>
      </c>
      <c r="E1934" s="1">
        <v>0.65</v>
      </c>
      <c r="F1934">
        <v>19.899999999999999</v>
      </c>
      <c r="G1934">
        <f t="shared" ca="1" si="298"/>
        <v>42.007420362456692</v>
      </c>
      <c r="H1934">
        <f t="shared" ca="1" si="294"/>
        <v>15.425779419107734</v>
      </c>
      <c r="I1934">
        <f ca="1">User_Model_Calcs!A1934-Sat_Data!$B$5</f>
        <v>18.215858513257416</v>
      </c>
      <c r="J1934">
        <f ca="1">(Earth_Data!$B$1/SQRT(1-Earth_Data!$B$2^2*SIN(RADIANS(User_Model_Calcs!B1934))^2))*COS(RADIANS(User_Model_Calcs!B1934))</f>
        <v>6178.7814162589921</v>
      </c>
      <c r="K1934">
        <f ca="1">((Earth_Data!$B$1*(1-Earth_Data!$B$2^2))/SQRT(1-Earth_Data!$B$2^2*SIN(RADIANS(User_Model_Calcs!B1934))^2))*SIN(RADIANS(User_Model_Calcs!B1934))</f>
        <v>-1576.8866463698891</v>
      </c>
      <c r="L1934">
        <f t="shared" ca="1" si="299"/>
        <v>-14.316847389455774</v>
      </c>
      <c r="M1934">
        <f t="shared" ca="1" si="300"/>
        <v>6376.8261137816171</v>
      </c>
      <c r="N1934">
        <f ca="1">SQRT(User_Model_Calcs!M1934^2+Sat_Data!$B$3^2-2*User_Model_Calcs!M1934*Sat_Data!$B$3*COS(RADIANS(L1934))*COS(RADIANS(I1934)))</f>
        <v>36380.551531162775</v>
      </c>
      <c r="O1934">
        <f ca="1">DEGREES(ACOS(((Earth_Data!$B$1+Sat_Data!$B$2)/User_Model_Calcs!N1934)*SQRT(1-COS(RADIANS(User_Model_Calcs!I1934))^2*COS(RADIANS(User_Model_Calcs!B1934))^2)))</f>
        <v>62.985835296352569</v>
      </c>
      <c r="P1934">
        <f t="shared" ca="1" si="297"/>
        <v>52.904558700792101</v>
      </c>
    </row>
    <row r="1935" spans="1:16" x14ac:dyDescent="0.25">
      <c r="A1935">
        <f t="shared" ca="1" si="295"/>
        <v>125.49349225758861</v>
      </c>
      <c r="B1935">
        <f t="shared" ca="1" si="296"/>
        <v>-15.492186827897147</v>
      </c>
      <c r="C1935" s="6">
        <v>20135.9375</v>
      </c>
      <c r="D1935">
        <f t="shared" ca="1" si="293"/>
        <v>1.2</v>
      </c>
      <c r="E1935" s="1">
        <v>0.65</v>
      </c>
      <c r="F1935">
        <v>19.899999999999999</v>
      </c>
      <c r="G1935">
        <f t="shared" ca="1" si="298"/>
        <v>46.089820015575185</v>
      </c>
      <c r="H1935">
        <f t="shared" ca="1" si="294"/>
        <v>22.139097545144097</v>
      </c>
      <c r="I1935">
        <f ca="1">User_Model_Calcs!A1935-Sat_Data!$B$5</f>
        <v>15.493492257588613</v>
      </c>
      <c r="J1935">
        <f ca="1">(Earth_Data!$B$1/SQRT(1-Earth_Data!$B$2^2*SIN(RADIANS(User_Model_Calcs!B1935))^2))*COS(RADIANS(User_Model_Calcs!B1935))</f>
        <v>6147.8706862084482</v>
      </c>
      <c r="K1935">
        <f ca="1">((Earth_Data!$B$1*(1-Earth_Data!$B$2^2))/SQRT(1-Earth_Data!$B$2^2*SIN(RADIANS(User_Model_Calcs!B1935))^2))*SIN(RADIANS(User_Model_Calcs!B1935))</f>
        <v>-1692.6448325088718</v>
      </c>
      <c r="L1935">
        <f t="shared" ca="1" si="299"/>
        <v>-15.393408701140967</v>
      </c>
      <c r="M1935">
        <f t="shared" ca="1" si="300"/>
        <v>6376.6261065990157</v>
      </c>
      <c r="N1935">
        <f ca="1">SQRT(User_Model_Calcs!M1935^2+Sat_Data!$B$3^2-2*User_Model_Calcs!M1935*Sat_Data!$B$3*COS(RADIANS(L1935))*COS(RADIANS(I1935)))</f>
        <v>36316.337552838755</v>
      </c>
      <c r="O1935">
        <f ca="1">DEGREES(ACOS(((Earth_Data!$B$1+Sat_Data!$B$2)/User_Model_Calcs!N1935)*SQRT(1-COS(RADIANS(User_Model_Calcs!I1935))^2*COS(RADIANS(User_Model_Calcs!B1935))^2)))</f>
        <v>64.488267093783818</v>
      </c>
      <c r="P1935">
        <f t="shared" ca="1" si="297"/>
        <v>46.062538860510173</v>
      </c>
    </row>
    <row r="1936" spans="1:16" x14ac:dyDescent="0.25">
      <c r="A1936">
        <f t="shared" ca="1" si="295"/>
        <v>129.65082310034381</v>
      </c>
      <c r="B1936">
        <f t="shared" ca="1" si="296"/>
        <v>-13.545234079984001</v>
      </c>
      <c r="C1936" s="6">
        <v>20135.9375</v>
      </c>
      <c r="D1936">
        <f t="shared" ca="1" si="293"/>
        <v>3</v>
      </c>
      <c r="E1936" s="1">
        <v>0.65</v>
      </c>
      <c r="F1936">
        <v>19.899999999999999</v>
      </c>
      <c r="G1936">
        <f t="shared" ca="1" si="298"/>
        <v>54.048620189015942</v>
      </c>
      <c r="H1936">
        <f t="shared" ca="1" si="294"/>
        <v>15.743613785289247</v>
      </c>
      <c r="I1936">
        <f ca="1">User_Model_Calcs!A1936-Sat_Data!$B$5</f>
        <v>19.650823100343814</v>
      </c>
      <c r="J1936">
        <f ca="1">(Earth_Data!$B$1/SQRT(1-Earth_Data!$B$2^2*SIN(RADIANS(User_Model_Calcs!B1936))^2))*COS(RADIANS(User_Model_Calcs!B1936))</f>
        <v>6201.8729203848925</v>
      </c>
      <c r="K1936">
        <f ca="1">((Earth_Data!$B$1*(1-Earth_Data!$B$2^2))/SQRT(1-Earth_Data!$B$2^2*SIN(RADIANS(User_Model_Calcs!B1936))^2))*SIN(RADIANS(User_Model_Calcs!B1936))</f>
        <v>-1484.1150376910737</v>
      </c>
      <c r="L1936">
        <f t="shared" ca="1" si="299"/>
        <v>-13.457864400108841</v>
      </c>
      <c r="M1936">
        <f t="shared" ca="1" si="300"/>
        <v>6376.976177288434</v>
      </c>
      <c r="N1936">
        <f ca="1">SQRT(User_Model_Calcs!M1936^2+Sat_Data!$B$3^2-2*User_Model_Calcs!M1936*Sat_Data!$B$3*COS(RADIANS(L1936))*COS(RADIANS(I1936)))</f>
        <v>36413.550046835844</v>
      </c>
      <c r="O1936">
        <f ca="1">DEGREES(ACOS(((Earth_Data!$B$1+Sat_Data!$B$2)/User_Model_Calcs!N1936)*SQRT(1-COS(RADIANS(User_Model_Calcs!I1936))^2*COS(RADIANS(User_Model_Calcs!B1936))^2)))</f>
        <v>62.245561174349888</v>
      </c>
      <c r="P1936">
        <f t="shared" ca="1" si="297"/>
        <v>56.738940913342589</v>
      </c>
    </row>
    <row r="1937" spans="1:16" x14ac:dyDescent="0.25">
      <c r="A1937">
        <f t="shared" ca="1" si="295"/>
        <v>129.29412544079568</v>
      </c>
      <c r="B1937">
        <f t="shared" ca="1" si="296"/>
        <v>-12.290114118454062</v>
      </c>
      <c r="C1937" s="6">
        <v>20135.9375</v>
      </c>
      <c r="D1937">
        <f t="shared" ca="1" si="293"/>
        <v>3</v>
      </c>
      <c r="E1937" s="1">
        <v>0.65</v>
      </c>
      <c r="F1937">
        <v>19.899999999999999</v>
      </c>
      <c r="G1937">
        <f t="shared" ca="1" si="298"/>
        <v>54.048620189015942</v>
      </c>
      <c r="H1937">
        <f t="shared" ca="1" si="294"/>
        <v>20.963038745749884</v>
      </c>
      <c r="I1937">
        <f ca="1">User_Model_Calcs!A1937-Sat_Data!$B$5</f>
        <v>19.294125440795682</v>
      </c>
      <c r="J1937">
        <f ca="1">(Earth_Data!$B$1/SQRT(1-Earth_Data!$B$2^2*SIN(RADIANS(User_Model_Calcs!B1937))^2))*COS(RADIANS(User_Model_Calcs!B1937))</f>
        <v>6232.9131899839876</v>
      </c>
      <c r="K1937">
        <f ca="1">((Earth_Data!$B$1*(1-Earth_Data!$B$2^2))/SQRT(1-Earth_Data!$B$2^2*SIN(RADIANS(User_Model_Calcs!B1937))^2))*SIN(RADIANS(User_Model_Calcs!B1937))</f>
        <v>-1348.7780669138231</v>
      </c>
      <c r="L1937">
        <f t="shared" ca="1" si="299"/>
        <v>-12.210314292357763</v>
      </c>
      <c r="M1937">
        <f t="shared" ca="1" si="300"/>
        <v>6377.1787733812325</v>
      </c>
      <c r="N1937">
        <f ca="1">SQRT(User_Model_Calcs!M1937^2+Sat_Data!$B$3^2-2*User_Model_Calcs!M1937*Sat_Data!$B$3*COS(RADIANS(L1937))*COS(RADIANS(I1937)))</f>
        <v>36364.725802726847</v>
      </c>
      <c r="O1937">
        <f ca="1">DEGREES(ACOS(((Earth_Data!$B$1+Sat_Data!$B$2)/User_Model_Calcs!N1937)*SQRT(1-COS(RADIANS(User_Model_Calcs!I1937))^2*COS(RADIANS(User_Model_Calcs!B1937))^2)))</f>
        <v>63.360590320026503</v>
      </c>
      <c r="P1937">
        <f t="shared" ca="1" si="297"/>
        <v>58.698820007631731</v>
      </c>
    </row>
    <row r="1938" spans="1:16" x14ac:dyDescent="0.25">
      <c r="A1938">
        <f t="shared" ca="1" si="295"/>
        <v>127.49190769692589</v>
      </c>
      <c r="B1938">
        <f t="shared" ca="1" si="296"/>
        <v>-13.011233471674554</v>
      </c>
      <c r="C1938" s="6">
        <v>20135.9375</v>
      </c>
      <c r="D1938">
        <f t="shared" ca="1" si="293"/>
        <v>0.75</v>
      </c>
      <c r="E1938" s="1">
        <v>0.65</v>
      </c>
      <c r="F1938">
        <v>19.899999999999999</v>
      </c>
      <c r="G1938">
        <f t="shared" ca="1" si="298"/>
        <v>42.007420362456692</v>
      </c>
      <c r="H1938">
        <f t="shared" ca="1" si="294"/>
        <v>18.929968381194016</v>
      </c>
      <c r="I1938">
        <f ca="1">User_Model_Calcs!A1938-Sat_Data!$B$5</f>
        <v>17.491907696925892</v>
      </c>
      <c r="J1938">
        <f ca="1">(Earth_Data!$B$1/SQRT(1-Earth_Data!$B$2^2*SIN(RADIANS(User_Model_Calcs!B1938))^2))*COS(RADIANS(User_Model_Calcs!B1938))</f>
        <v>6215.4419200330713</v>
      </c>
      <c r="K1938">
        <f ca="1">((Earth_Data!$B$1*(1-Earth_Data!$B$2^2))/SQRT(1-Earth_Data!$B$2^2*SIN(RADIANS(User_Model_Calcs!B1938))^2))*SIN(RADIANS(User_Model_Calcs!B1938))</f>
        <v>-1426.616580029063</v>
      </c>
      <c r="L1938">
        <f t="shared" ca="1" si="299"/>
        <v>-12.927064965448087</v>
      </c>
      <c r="M1938">
        <f t="shared" ca="1" si="300"/>
        <v>6377.064616868658</v>
      </c>
      <c r="N1938">
        <f ca="1">SQRT(User_Model_Calcs!M1938^2+Sat_Data!$B$3^2-2*User_Model_Calcs!M1938*Sat_Data!$B$3*COS(RADIANS(L1938))*COS(RADIANS(I1938)))</f>
        <v>36312.264537874231</v>
      </c>
      <c r="O1938">
        <f ca="1">DEGREES(ACOS(((Earth_Data!$B$1+Sat_Data!$B$2)/User_Model_Calcs!N1938)*SQRT(1-COS(RADIANS(User_Model_Calcs!I1938))^2*COS(RADIANS(User_Model_Calcs!B1938))^2)))</f>
        <v>64.600681403278045</v>
      </c>
      <c r="P1938">
        <f t="shared" ca="1" si="297"/>
        <v>54.457558367736532</v>
      </c>
    </row>
    <row r="1939" spans="1:16" x14ac:dyDescent="0.25">
      <c r="A1939">
        <f t="shared" ca="1" si="295"/>
        <v>126.14301138248011</v>
      </c>
      <c r="B1939">
        <f t="shared" ca="1" si="296"/>
        <v>-11.876652967166343</v>
      </c>
      <c r="C1939" s="6">
        <v>20135.9375</v>
      </c>
      <c r="D1939">
        <f t="shared" ca="1" si="293"/>
        <v>1.2</v>
      </c>
      <c r="E1939" s="1">
        <v>0.65</v>
      </c>
      <c r="F1939">
        <v>19.899999999999999</v>
      </c>
      <c r="G1939">
        <f t="shared" ca="1" si="298"/>
        <v>46.089820015575185</v>
      </c>
      <c r="H1939">
        <f t="shared" ca="1" si="294"/>
        <v>19.37322785751774</v>
      </c>
      <c r="I1939">
        <f ca="1">User_Model_Calcs!A1939-Sat_Data!$B$5</f>
        <v>16.143011382480111</v>
      </c>
      <c r="J1939">
        <f ca="1">(Earth_Data!$B$1/SQRT(1-Earth_Data!$B$2^2*SIN(RADIANS(User_Model_Calcs!B1939))^2))*COS(RADIANS(User_Model_Calcs!B1939))</f>
        <v>6242.4877984398445</v>
      </c>
      <c r="K1939">
        <f ca="1">((Earth_Data!$B$1*(1-Earth_Data!$B$2^2))/SQRT(1-Earth_Data!$B$2^2*SIN(RADIANS(User_Model_Calcs!B1939))^2))*SIN(RADIANS(User_Model_Calcs!B1939))</f>
        <v>-1304.0532327902276</v>
      </c>
      <c r="L1939">
        <f t="shared" ca="1" si="299"/>
        <v>-11.799380743278917</v>
      </c>
      <c r="M1939">
        <f t="shared" ca="1" si="300"/>
        <v>6377.2414685050926</v>
      </c>
      <c r="N1939">
        <f ca="1">SQRT(User_Model_Calcs!M1939^2+Sat_Data!$B$3^2-2*User_Model_Calcs!M1939*Sat_Data!$B$3*COS(RADIANS(L1939))*COS(RADIANS(I1939)))</f>
        <v>36232.884952672044</v>
      </c>
      <c r="O1939">
        <f ca="1">DEGREES(ACOS(((Earth_Data!$B$1+Sat_Data!$B$2)/User_Model_Calcs!N1939)*SQRT(1-COS(RADIANS(User_Model_Calcs!I1939))^2*COS(RADIANS(User_Model_Calcs!B1939))^2)))</f>
        <v>66.609272093212994</v>
      </c>
      <c r="P1939">
        <f t="shared" ca="1" si="297"/>
        <v>54.586186226935567</v>
      </c>
    </row>
    <row r="1940" spans="1:16" x14ac:dyDescent="0.25">
      <c r="A1940">
        <f t="shared" ca="1" si="295"/>
        <v>129.29927077100444</v>
      </c>
      <c r="B1940">
        <f t="shared" ca="1" si="296"/>
        <v>-12.014863699823021</v>
      </c>
      <c r="C1940" s="6">
        <v>20135.9375</v>
      </c>
      <c r="D1940">
        <f t="shared" ca="1" si="293"/>
        <v>1.2</v>
      </c>
      <c r="E1940" s="1">
        <v>0.65</v>
      </c>
      <c r="F1940">
        <v>19.899999999999999</v>
      </c>
      <c r="G1940">
        <f t="shared" ca="1" si="298"/>
        <v>46.089820015575185</v>
      </c>
      <c r="H1940">
        <f t="shared" ca="1" si="294"/>
        <v>15.914743017523763</v>
      </c>
      <c r="I1940">
        <f ca="1">User_Model_Calcs!A1940-Sat_Data!$B$5</f>
        <v>19.299270771004444</v>
      </c>
      <c r="J1940">
        <f ca="1">(Earth_Data!$B$1/SQRT(1-Earth_Data!$B$2^2*SIN(RADIANS(User_Model_Calcs!B1940))^2))*COS(RADIANS(User_Model_Calcs!B1940))</f>
        <v>6239.3231687379212</v>
      </c>
      <c r="K1940">
        <f ca="1">((Earth_Data!$B$1*(1-Earth_Data!$B$2^2))/SQRT(1-Earth_Data!$B$2^2*SIN(RADIANS(User_Model_Calcs!B1940))^2))*SIN(RADIANS(User_Model_Calcs!B1940))</f>
        <v>-1319.0112616493993</v>
      </c>
      <c r="L1940">
        <f t="shared" ca="1" si="299"/>
        <v>-11.936744755167863</v>
      </c>
      <c r="M1940">
        <f t="shared" ca="1" si="300"/>
        <v>6377.2207357365132</v>
      </c>
      <c r="N1940">
        <f ca="1">SQRT(User_Model_Calcs!M1940^2+Sat_Data!$B$3^2-2*User_Model_Calcs!M1940*Sat_Data!$B$3*COS(RADIANS(L1940))*COS(RADIANS(I1940)))</f>
        <v>36357.932412408147</v>
      </c>
      <c r="O1940">
        <f ca="1">DEGREES(ACOS(((Earth_Data!$B$1+Sat_Data!$B$2)/User_Model_Calcs!N1940)*SQRT(1-COS(RADIANS(User_Model_Calcs!I1940))^2*COS(RADIANS(User_Model_Calcs!B1940))^2)))</f>
        <v>63.519731399775416</v>
      </c>
      <c r="P1940">
        <f t="shared" ca="1" si="297"/>
        <v>59.270573008213468</v>
      </c>
    </row>
    <row r="1941" spans="1:16" x14ac:dyDescent="0.25">
      <c r="A1941">
        <f t="shared" ca="1" si="295"/>
        <v>125.81004599313403</v>
      </c>
      <c r="B1941">
        <f t="shared" ca="1" si="296"/>
        <v>-14.125866460325611</v>
      </c>
      <c r="C1941" s="6">
        <v>20135.9375</v>
      </c>
      <c r="D1941">
        <f t="shared" ca="1" si="293"/>
        <v>0.75</v>
      </c>
      <c r="E1941" s="1">
        <v>0.65</v>
      </c>
      <c r="F1941">
        <v>19.899999999999999</v>
      </c>
      <c r="G1941">
        <f t="shared" ca="1" si="298"/>
        <v>42.007420362456692</v>
      </c>
      <c r="H1941">
        <f t="shared" ca="1" si="294"/>
        <v>17.98996364878969</v>
      </c>
      <c r="I1941">
        <f ca="1">User_Model_Calcs!A1941-Sat_Data!$B$5</f>
        <v>15.810045993134025</v>
      </c>
      <c r="J1941">
        <f ca="1">(Earth_Data!$B$1/SQRT(1-Earth_Data!$B$2^2*SIN(RADIANS(User_Model_Calcs!B1941))^2))*COS(RADIANS(User_Model_Calcs!B1941))</f>
        <v>6186.5109085659506</v>
      </c>
      <c r="K1941">
        <f ca="1">((Earth_Data!$B$1*(1-Earth_Data!$B$2^2))/SQRT(1-Earth_Data!$B$2^2*SIN(RADIANS(User_Model_Calcs!B1941))^2))*SIN(RADIANS(User_Model_Calcs!B1941))</f>
        <v>-1546.4908366701234</v>
      </c>
      <c r="L1941">
        <f t="shared" ca="1" si="299"/>
        <v>-14.035050240050746</v>
      </c>
      <c r="M1941">
        <f t="shared" ca="1" si="300"/>
        <v>6376.8762830801543</v>
      </c>
      <c r="N1941">
        <f ca="1">SQRT(User_Model_Calcs!M1941^2+Sat_Data!$B$3^2-2*User_Model_Calcs!M1941*Sat_Data!$B$3*COS(RADIANS(L1941))*COS(RADIANS(I1941)))</f>
        <v>36283.84121496803</v>
      </c>
      <c r="O1941">
        <f ca="1">DEGREES(ACOS(((Earth_Data!$B$1+Sat_Data!$B$2)/User_Model_Calcs!N1941)*SQRT(1-COS(RADIANS(User_Model_Calcs!I1941))^2*COS(RADIANS(User_Model_Calcs!B1941))^2)))</f>
        <v>65.293505015532972</v>
      </c>
      <c r="P1941">
        <f t="shared" ca="1" si="297"/>
        <v>49.242356062011972</v>
      </c>
    </row>
    <row r="1942" spans="1:16" x14ac:dyDescent="0.25">
      <c r="A1942">
        <f t="shared" ca="1" si="295"/>
        <v>125.57839346944918</v>
      </c>
      <c r="B1942">
        <f t="shared" ca="1" si="296"/>
        <v>-12.8765273272953</v>
      </c>
      <c r="C1942" s="6">
        <v>20135.9375</v>
      </c>
      <c r="D1942">
        <f t="shared" ca="1" si="293"/>
        <v>3</v>
      </c>
      <c r="E1942" s="1">
        <v>0.65</v>
      </c>
      <c r="F1942">
        <v>19.899999999999999</v>
      </c>
      <c r="G1942">
        <f t="shared" ca="1" si="298"/>
        <v>54.048620189015942</v>
      </c>
      <c r="H1942">
        <f t="shared" ca="1" si="294"/>
        <v>17.734129924512558</v>
      </c>
      <c r="I1942">
        <f ca="1">User_Model_Calcs!A1942-Sat_Data!$B$5</f>
        <v>15.578393469449182</v>
      </c>
      <c r="J1942">
        <f ca="1">(Earth_Data!$B$1/SQRT(1-Earth_Data!$B$2^2*SIN(RADIANS(User_Model_Calcs!B1942))^2))*COS(RADIANS(User_Model_Calcs!B1942))</f>
        <v>6218.7800389056601</v>
      </c>
      <c r="K1942">
        <f ca="1">((Earth_Data!$B$1*(1-Earth_Data!$B$2^2))/SQRT(1-Earth_Data!$B$2^2*SIN(RADIANS(User_Model_Calcs!B1942))^2))*SIN(RADIANS(User_Model_Calcs!B1942))</f>
        <v>-1412.0927108221413</v>
      </c>
      <c r="L1942">
        <f t="shared" ca="1" si="299"/>
        <v>-12.793170965086427</v>
      </c>
      <c r="M1942">
        <f t="shared" ca="1" si="300"/>
        <v>6377.086403385837</v>
      </c>
      <c r="N1942">
        <f ca="1">SQRT(User_Model_Calcs!M1942^2+Sat_Data!$B$3^2-2*User_Model_Calcs!M1942*Sat_Data!$B$3*COS(RADIANS(L1942))*COS(RADIANS(I1942)))</f>
        <v>36239.867733988976</v>
      </c>
      <c r="O1942">
        <f ca="1">DEGREES(ACOS(((Earth_Data!$B$1+Sat_Data!$B$2)/User_Model_Calcs!N1942)*SQRT(1-COS(RADIANS(User_Model_Calcs!I1942))^2*COS(RADIANS(User_Model_Calcs!B1942))^2)))</f>
        <v>66.421160536248721</v>
      </c>
      <c r="P1942">
        <f t="shared" ca="1" si="297"/>
        <v>51.363768454385131</v>
      </c>
    </row>
    <row r="1943" spans="1:16" x14ac:dyDescent="0.25">
      <c r="A1943">
        <f t="shared" ca="1" si="295"/>
        <v>126.33121388210257</v>
      </c>
      <c r="B1943">
        <f t="shared" ca="1" si="296"/>
        <v>-16.356203955914044</v>
      </c>
      <c r="C1943" s="6">
        <v>20135.9375</v>
      </c>
      <c r="D1943">
        <f t="shared" ca="1" si="293"/>
        <v>3</v>
      </c>
      <c r="E1943" s="1">
        <v>0.65</v>
      </c>
      <c r="F1943">
        <v>19.899999999999999</v>
      </c>
      <c r="G1943">
        <f t="shared" ca="1" si="298"/>
        <v>54.048620189015942</v>
      </c>
      <c r="H1943">
        <f t="shared" ca="1" si="294"/>
        <v>19.951271571833914</v>
      </c>
      <c r="I1943">
        <f ca="1">User_Model_Calcs!A1943-Sat_Data!$B$5</f>
        <v>16.331213882102574</v>
      </c>
      <c r="J1943">
        <f ca="1">(Earth_Data!$B$1/SQRT(1-Earth_Data!$B$2^2*SIN(RADIANS(User_Model_Calcs!B1943))^2))*COS(RADIANS(User_Model_Calcs!B1943))</f>
        <v>6121.6387524857037</v>
      </c>
      <c r="K1943">
        <f ca="1">((Earth_Data!$B$1*(1-Earth_Data!$B$2^2))/SQRT(1-Earth_Data!$B$2^2*SIN(RADIANS(User_Model_Calcs!B1943))^2))*SIN(RADIANS(User_Model_Calcs!B1943))</f>
        <v>-1784.5853408577493</v>
      </c>
      <c r="L1943">
        <f t="shared" ca="1" si="299"/>
        <v>-16.252504805796438</v>
      </c>
      <c r="M1943">
        <f t="shared" ca="1" si="300"/>
        <v>6376.4571554068398</v>
      </c>
      <c r="N1943">
        <f ca="1">SQRT(User_Model_Calcs!M1943^2+Sat_Data!$B$3^2-2*User_Model_Calcs!M1943*Sat_Data!$B$3*COS(RADIANS(L1943))*COS(RADIANS(I1943)))</f>
        <v>36374.101384196823</v>
      </c>
      <c r="O1943">
        <f ca="1">DEGREES(ACOS(((Earth_Data!$B$1+Sat_Data!$B$2)/User_Model_Calcs!N1943)*SQRT(1-COS(RADIANS(User_Model_Calcs!I1943))^2*COS(RADIANS(User_Model_Calcs!B1943))^2)))</f>
        <v>63.122731731753269</v>
      </c>
      <c r="P1943">
        <f t="shared" ca="1" si="297"/>
        <v>46.136935802127091</v>
      </c>
    </row>
    <row r="1944" spans="1:16" x14ac:dyDescent="0.25">
      <c r="A1944">
        <f t="shared" ca="1" si="295"/>
        <v>126.56192601887597</v>
      </c>
      <c r="B1944">
        <f t="shared" ca="1" si="296"/>
        <v>-15.474041132021584</v>
      </c>
      <c r="C1944" s="6">
        <v>20135.9375</v>
      </c>
      <c r="D1944">
        <f t="shared" ca="1" si="293"/>
        <v>3</v>
      </c>
      <c r="E1944" s="1">
        <v>0.65</v>
      </c>
      <c r="F1944">
        <v>19.899999999999999</v>
      </c>
      <c r="G1944">
        <f t="shared" ca="1" si="298"/>
        <v>54.048620189015942</v>
      </c>
      <c r="H1944">
        <f t="shared" ca="1" si="294"/>
        <v>16.234506522300993</v>
      </c>
      <c r="I1944">
        <f ca="1">User_Model_Calcs!A1944-Sat_Data!$B$5</f>
        <v>16.561926018875965</v>
      </c>
      <c r="J1944">
        <f ca="1">(Earth_Data!$B$1/SQRT(1-Earth_Data!$B$2^2*SIN(RADIANS(User_Model_Calcs!B1944))^2))*COS(RADIANS(User_Model_Calcs!B1944))</f>
        <v>6148.4066997608461</v>
      </c>
      <c r="K1944">
        <f ca="1">((Earth_Data!$B$1*(1-Earth_Data!$B$2^2))/SQRT(1-Earth_Data!$B$2^2*SIN(RADIANS(User_Model_Calcs!B1944))^2))*SIN(RADIANS(User_Model_Calcs!B1944))</f>
        <v>-1690.7098157387372</v>
      </c>
      <c r="L1944">
        <f t="shared" ca="1" si="299"/>
        <v>-15.375367325040143</v>
      </c>
      <c r="M1944">
        <f t="shared" ca="1" si="300"/>
        <v>6376.6295663696328</v>
      </c>
      <c r="N1944">
        <f ca="1">SQRT(User_Model_Calcs!M1944^2+Sat_Data!$B$3^2-2*User_Model_Calcs!M1944*Sat_Data!$B$3*COS(RADIANS(L1944))*COS(RADIANS(I1944)))</f>
        <v>36352.473434055566</v>
      </c>
      <c r="O1944">
        <f ca="1">DEGREES(ACOS(((Earth_Data!$B$1+Sat_Data!$B$2)/User_Model_Calcs!N1944)*SQRT(1-COS(RADIANS(User_Model_Calcs!I1944))^2*COS(RADIANS(User_Model_Calcs!B1944))^2)))</f>
        <v>63.629333640023773</v>
      </c>
      <c r="P1944">
        <f t="shared" ca="1" si="297"/>
        <v>48.103265710919402</v>
      </c>
    </row>
    <row r="1945" spans="1:16" x14ac:dyDescent="0.25">
      <c r="A1945">
        <f t="shared" ca="1" si="295"/>
        <v>127.185043494646</v>
      </c>
      <c r="B1945">
        <f t="shared" ca="1" si="296"/>
        <v>-13.647084039934672</v>
      </c>
      <c r="C1945" s="6">
        <v>20135.9375</v>
      </c>
      <c r="D1945">
        <f t="shared" ca="1" si="293"/>
        <v>0.75</v>
      </c>
      <c r="E1945" s="1">
        <v>0.65</v>
      </c>
      <c r="F1945">
        <v>19.899999999999999</v>
      </c>
      <c r="G1945">
        <f t="shared" ca="1" si="298"/>
        <v>42.007420362456692</v>
      </c>
      <c r="H1945">
        <f t="shared" ca="1" si="294"/>
        <v>21.481722290448772</v>
      </c>
      <c r="I1945">
        <f ca="1">User_Model_Calcs!A1945-Sat_Data!$B$5</f>
        <v>17.185043494645996</v>
      </c>
      <c r="J1945">
        <f ca="1">(Earth_Data!$B$1/SQRT(1-Earth_Data!$B$2^2*SIN(RADIANS(User_Model_Calcs!B1945))^2))*COS(RADIANS(User_Model_Calcs!B1945))</f>
        <v>6199.2240167525752</v>
      </c>
      <c r="K1945">
        <f ca="1">((Earth_Data!$B$1*(1-Earth_Data!$B$2^2))/SQRT(1-Earth_Data!$B$2^2*SIN(RADIANS(User_Model_Calcs!B1945))^2))*SIN(RADIANS(User_Model_Calcs!B1945))</f>
        <v>-1495.067505400448</v>
      </c>
      <c r="L1945">
        <f t="shared" ca="1" si="299"/>
        <v>-13.559107182668477</v>
      </c>
      <c r="M1945">
        <f t="shared" ca="1" si="300"/>
        <v>6376.9589347577148</v>
      </c>
      <c r="N1945">
        <f ca="1">SQRT(User_Model_Calcs!M1945^2+Sat_Data!$B$3^2-2*User_Model_Calcs!M1945*Sat_Data!$B$3*COS(RADIANS(L1945))*COS(RADIANS(I1945)))</f>
        <v>36318.716912131822</v>
      </c>
      <c r="O1945">
        <f ca="1">DEGREES(ACOS(((Earth_Data!$B$1+Sat_Data!$B$2)/User_Model_Calcs!N1945)*SQRT(1-COS(RADIANS(User_Model_Calcs!I1945))^2*COS(RADIANS(User_Model_Calcs!B1945))^2)))</f>
        <v>64.441276666099114</v>
      </c>
      <c r="P1945">
        <f t="shared" ca="1" si="297"/>
        <v>52.659758423046078</v>
      </c>
    </row>
    <row r="1946" spans="1:16" x14ac:dyDescent="0.25">
      <c r="A1946">
        <f t="shared" ca="1" si="295"/>
        <v>126.93792654692781</v>
      </c>
      <c r="B1946">
        <f t="shared" ca="1" si="296"/>
        <v>-14.468299038387247</v>
      </c>
      <c r="C1946" s="6">
        <v>20135.9375</v>
      </c>
      <c r="D1946">
        <f t="shared" ca="1" si="293"/>
        <v>3</v>
      </c>
      <c r="E1946" s="1">
        <v>0.65</v>
      </c>
      <c r="F1946">
        <v>19.899999999999999</v>
      </c>
      <c r="G1946">
        <f t="shared" ca="1" si="298"/>
        <v>54.048620189015942</v>
      </c>
      <c r="H1946">
        <f t="shared" ca="1" si="294"/>
        <v>16.065626490158735</v>
      </c>
      <c r="I1946">
        <f ca="1">User_Model_Calcs!A1946-Sat_Data!$B$5</f>
        <v>16.937926546927812</v>
      </c>
      <c r="J1946">
        <f ca="1">(Earth_Data!$B$1/SQRT(1-Earth_Data!$B$2^2*SIN(RADIANS(User_Model_Calcs!B1946))^2))*COS(RADIANS(User_Model_Calcs!B1946))</f>
        <v>6177.1546291260165</v>
      </c>
      <c r="K1946">
        <f ca="1">((Earth_Data!$B$1*(1-Earth_Data!$B$2^2))/SQRT(1-Earth_Data!$B$2^2*SIN(RADIANS(User_Model_Calcs!B1946))^2))*SIN(RADIANS(User_Model_Calcs!B1946))</f>
        <v>-1583.2047910414099</v>
      </c>
      <c r="L1946">
        <f t="shared" ca="1" si="299"/>
        <v>-14.375467437325504</v>
      </c>
      <c r="M1946">
        <f t="shared" ca="1" si="300"/>
        <v>6376.8155628424329</v>
      </c>
      <c r="N1946">
        <f ca="1">SQRT(User_Model_Calcs!M1946^2+Sat_Data!$B$3^2-2*User_Model_Calcs!M1946*Sat_Data!$B$3*COS(RADIANS(L1946))*COS(RADIANS(I1946)))</f>
        <v>36334.091229600774</v>
      </c>
      <c r="O1946">
        <f ca="1">DEGREES(ACOS(((Earth_Data!$B$1+Sat_Data!$B$2)/User_Model_Calcs!N1946)*SQRT(1-COS(RADIANS(User_Model_Calcs!I1946))^2*COS(RADIANS(User_Model_Calcs!B1946))^2)))</f>
        <v>64.068634380635899</v>
      </c>
      <c r="P1946">
        <f t="shared" ca="1" si="297"/>
        <v>50.635173832325513</v>
      </c>
    </row>
    <row r="1947" spans="1:16" x14ac:dyDescent="0.25">
      <c r="A1947">
        <f t="shared" ca="1" si="295"/>
        <v>127.23002523014371</v>
      </c>
      <c r="B1947">
        <f t="shared" ca="1" si="296"/>
        <v>-15.689953283992212</v>
      </c>
      <c r="C1947" s="6">
        <v>20135.9375</v>
      </c>
      <c r="D1947">
        <f t="shared" ca="1" si="293"/>
        <v>1.2</v>
      </c>
      <c r="E1947" s="1">
        <v>0.65</v>
      </c>
      <c r="F1947">
        <v>19.899999999999999</v>
      </c>
      <c r="G1947">
        <f t="shared" ca="1" si="298"/>
        <v>46.089820015575185</v>
      </c>
      <c r="H1947">
        <f t="shared" ca="1" si="294"/>
        <v>20.989850135522762</v>
      </c>
      <c r="I1947">
        <f ca="1">User_Model_Calcs!A1947-Sat_Data!$B$5</f>
        <v>17.23002523014371</v>
      </c>
      <c r="J1947">
        <f ca="1">(Earth_Data!$B$1/SQRT(1-Earth_Data!$B$2^2*SIN(RADIANS(User_Model_Calcs!B1947))^2))*COS(RADIANS(User_Model_Calcs!B1947))</f>
        <v>6141.9889966877754</v>
      </c>
      <c r="K1947">
        <f ca="1">((Earth_Data!$B$1*(1-Earth_Data!$B$2^2))/SQRT(1-Earth_Data!$B$2^2*SIN(RADIANS(User_Model_Calcs!B1947))^2))*SIN(RADIANS(User_Model_Calcs!B1947))</f>
        <v>-1713.7233598710375</v>
      </c>
      <c r="L1947">
        <f t="shared" ca="1" si="299"/>
        <v>-15.590040752477705</v>
      </c>
      <c r="M1947">
        <f t="shared" ca="1" si="300"/>
        <v>6376.5881621445005</v>
      </c>
      <c r="N1947">
        <f ca="1">SQRT(User_Model_Calcs!M1947^2+Sat_Data!$B$3^2-2*User_Model_Calcs!M1947*Sat_Data!$B$3*COS(RADIANS(L1947))*COS(RADIANS(I1947)))</f>
        <v>36383.730102574715</v>
      </c>
      <c r="O1947">
        <f ca="1">DEGREES(ACOS(((Earth_Data!$B$1+Sat_Data!$B$2)/User_Model_Calcs!N1947)*SQRT(1-COS(RADIANS(User_Model_Calcs!I1947))^2*COS(RADIANS(User_Model_Calcs!B1947))^2)))</f>
        <v>62.906250222850637</v>
      </c>
      <c r="P1947">
        <f t="shared" ca="1" si="297"/>
        <v>48.911391905021517</v>
      </c>
    </row>
    <row r="1948" spans="1:16" x14ac:dyDescent="0.25">
      <c r="A1948">
        <f t="shared" ca="1" si="295"/>
        <v>130.13113356093791</v>
      </c>
      <c r="B1948">
        <f t="shared" ca="1" si="296"/>
        <v>-12.109719130060116</v>
      </c>
      <c r="C1948" s="6">
        <v>20135.9375</v>
      </c>
      <c r="D1948">
        <f t="shared" ca="1" si="293"/>
        <v>1.2</v>
      </c>
      <c r="E1948" s="1">
        <v>0.65</v>
      </c>
      <c r="F1948">
        <v>19.899999999999999</v>
      </c>
      <c r="G1948">
        <f t="shared" ca="1" si="298"/>
        <v>46.089820015575185</v>
      </c>
      <c r="H1948">
        <f t="shared" ca="1" si="294"/>
        <v>22.297875220250894</v>
      </c>
      <c r="I1948">
        <f ca="1">User_Model_Calcs!A1948-Sat_Data!$B$5</f>
        <v>20.131133560937911</v>
      </c>
      <c r="J1948">
        <f ca="1">(Earth_Data!$B$1/SQRT(1-Earth_Data!$B$2^2*SIN(RADIANS(User_Model_Calcs!B1948))^2))*COS(RADIANS(User_Model_Calcs!B1948))</f>
        <v>6237.1303576683158</v>
      </c>
      <c r="K1948">
        <f ca="1">((Earth_Data!$B$1*(1-Earth_Data!$B$2^2))/SQRT(1-Earth_Data!$B$2^2*SIN(RADIANS(User_Model_Calcs!B1948))^2))*SIN(RADIANS(User_Model_Calcs!B1948))</f>
        <v>-1329.2727567758247</v>
      </c>
      <c r="L1948">
        <f t="shared" ca="1" si="299"/>
        <v>-12.03102011367783</v>
      </c>
      <c r="M1948">
        <f t="shared" ca="1" si="300"/>
        <v>6377.2063758713412</v>
      </c>
      <c r="N1948">
        <f ca="1">SQRT(User_Model_Calcs!M1948^2+Sat_Data!$B$3^2-2*User_Model_Calcs!M1948*Sat_Data!$B$3*COS(RADIANS(L1948))*COS(RADIANS(I1948)))</f>
        <v>36395.736848654255</v>
      </c>
      <c r="O1948">
        <f ca="1">DEGREES(ACOS(((Earth_Data!$B$1+Sat_Data!$B$2)/User_Model_Calcs!N1948)*SQRT(1-COS(RADIANS(User_Model_Calcs!I1948))^2*COS(RADIANS(User_Model_Calcs!B1948))^2)))</f>
        <v>62.651860214317324</v>
      </c>
      <c r="P1948">
        <f t="shared" ca="1" si="297"/>
        <v>60.217532916986201</v>
      </c>
    </row>
    <row r="1949" spans="1:16" x14ac:dyDescent="0.25">
      <c r="A1949">
        <f t="shared" ca="1" si="295"/>
        <v>125.44997224005796</v>
      </c>
      <c r="B1949">
        <f t="shared" ca="1" si="296"/>
        <v>-16.437080495091379</v>
      </c>
      <c r="C1949" s="6">
        <v>20135.9375</v>
      </c>
      <c r="D1949">
        <f t="shared" ca="1" si="293"/>
        <v>3</v>
      </c>
      <c r="E1949" s="1">
        <v>0.65</v>
      </c>
      <c r="F1949">
        <v>19.899999999999999</v>
      </c>
      <c r="G1949">
        <f t="shared" ca="1" si="298"/>
        <v>54.048620189015942</v>
      </c>
      <c r="H1949">
        <f t="shared" ca="1" si="294"/>
        <v>22.689309493938872</v>
      </c>
      <c r="I1949">
        <f ca="1">User_Model_Calcs!A1949-Sat_Data!$B$5</f>
        <v>15.44997224005796</v>
      </c>
      <c r="J1949">
        <f ca="1">(Earth_Data!$B$1/SQRT(1-Earth_Data!$B$2^2*SIN(RADIANS(User_Model_Calcs!B1949))^2))*COS(RADIANS(User_Model_Calcs!B1949))</f>
        <v>6119.11229179362</v>
      </c>
      <c r="K1949">
        <f ca="1">((Earth_Data!$B$1*(1-Earth_Data!$B$2^2))/SQRT(1-Earth_Data!$B$2^2*SIN(RADIANS(User_Model_Calcs!B1949))^2))*SIN(RADIANS(User_Model_Calcs!B1949))</f>
        <v>-1793.1713755706812</v>
      </c>
      <c r="L1949">
        <f t="shared" ca="1" si="299"/>
        <v>-16.332925430004099</v>
      </c>
      <c r="M1949">
        <f t="shared" ca="1" si="300"/>
        <v>6376.4409212150485</v>
      </c>
      <c r="N1949">
        <f ca="1">SQRT(User_Model_Calcs!M1949^2+Sat_Data!$B$3^2-2*User_Model_Calcs!M1949*Sat_Data!$B$3*COS(RADIANS(L1949))*COS(RADIANS(I1949)))</f>
        <v>36347.02838664216</v>
      </c>
      <c r="O1949">
        <f ca="1">DEGREES(ACOS(((Earth_Data!$B$1+Sat_Data!$B$2)/User_Model_Calcs!N1949)*SQRT(1-COS(RADIANS(User_Model_Calcs!I1949))^2*COS(RADIANS(User_Model_Calcs!B1949))^2)))</f>
        <v>63.751293169823455</v>
      </c>
      <c r="P1949">
        <f t="shared" ca="1" si="297"/>
        <v>44.326247376502543</v>
      </c>
    </row>
    <row r="1950" spans="1:16" x14ac:dyDescent="0.25">
      <c r="A1950">
        <f t="shared" ca="1" si="295"/>
        <v>126.41288209887804</v>
      </c>
      <c r="B1950">
        <f t="shared" ca="1" si="296"/>
        <v>-13.67829865611089</v>
      </c>
      <c r="C1950" s="6">
        <v>20135.9375</v>
      </c>
      <c r="D1950">
        <f t="shared" ca="1" si="293"/>
        <v>3</v>
      </c>
      <c r="E1950" s="1">
        <v>0.65</v>
      </c>
      <c r="F1950">
        <v>19.899999999999999</v>
      </c>
      <c r="G1950">
        <f t="shared" ca="1" si="298"/>
        <v>54.048620189015942</v>
      </c>
      <c r="H1950">
        <f t="shared" ca="1" si="294"/>
        <v>14.585448435244974</v>
      </c>
      <c r="I1950">
        <f ca="1">User_Model_Calcs!A1950-Sat_Data!$B$5</f>
        <v>16.412882098878043</v>
      </c>
      <c r="J1950">
        <f ca="1">(Earth_Data!$B$1/SQRT(1-Earth_Data!$B$2^2*SIN(RADIANS(User_Model_Calcs!B1950))^2))*COS(RADIANS(User_Model_Calcs!B1950))</f>
        <v>6198.4082884220797</v>
      </c>
      <c r="K1950">
        <f ca="1">((Earth_Data!$B$1*(1-Earth_Data!$B$2^2))/SQRT(1-Earth_Data!$B$2^2*SIN(RADIANS(User_Model_Calcs!B1950))^2))*SIN(RADIANS(User_Model_Calcs!B1950))</f>
        <v>-1498.4232524003435</v>
      </c>
      <c r="L1950">
        <f t="shared" ca="1" si="299"/>
        <v>-13.59013593354863</v>
      </c>
      <c r="M1950">
        <f t="shared" ca="1" si="300"/>
        <v>6376.9536264045046</v>
      </c>
      <c r="N1950">
        <f ca="1">SQRT(User_Model_Calcs!M1950^2+Sat_Data!$B$3^2-2*User_Model_Calcs!M1950*Sat_Data!$B$3*COS(RADIANS(L1950))*COS(RADIANS(I1950)))</f>
        <v>36291.582416890735</v>
      </c>
      <c r="O1950">
        <f ca="1">DEGREES(ACOS(((Earth_Data!$B$1+Sat_Data!$B$2)/User_Model_Calcs!N1950)*SQRT(1-COS(RADIANS(User_Model_Calcs!I1950))^2*COS(RADIANS(User_Model_Calcs!B1950))^2)))</f>
        <v>65.103806405299238</v>
      </c>
      <c r="P1950">
        <f t="shared" ca="1" si="297"/>
        <v>51.242844975956757</v>
      </c>
    </row>
    <row r="1951" spans="1:16" x14ac:dyDescent="0.25">
      <c r="A1951">
        <f t="shared" ca="1" si="295"/>
        <v>126.83817829239463</v>
      </c>
      <c r="B1951">
        <f t="shared" ca="1" si="296"/>
        <v>-13.266075408704927</v>
      </c>
      <c r="C1951" s="6">
        <v>20135.9375</v>
      </c>
      <c r="D1951">
        <f t="shared" ref="D1951:D2001" ca="1" si="301">CHOOSE(RANDBETWEEN(1,3),0.75,1.2,3)</f>
        <v>1.2</v>
      </c>
      <c r="E1951" s="1">
        <v>0.65</v>
      </c>
      <c r="F1951">
        <v>19.899999999999999</v>
      </c>
      <c r="G1951">
        <f t="shared" ca="1" si="298"/>
        <v>46.089820015575185</v>
      </c>
      <c r="H1951">
        <f t="shared" ref="H1951:H2001" ca="1" si="302">RAND()*(24-14)+14</f>
        <v>18.267435968481617</v>
      </c>
      <c r="I1951">
        <f ca="1">User_Model_Calcs!A1951-Sat_Data!$B$5</f>
        <v>16.83817829239463</v>
      </c>
      <c r="J1951">
        <f ca="1">(Earth_Data!$B$1/SQRT(1-Earth_Data!$B$2^2*SIN(RADIANS(User_Model_Calcs!B1951))^2))*COS(RADIANS(User_Model_Calcs!B1951))</f>
        <v>6209.0332846418523</v>
      </c>
      <c r="K1951">
        <f ca="1">((Earth_Data!$B$1*(1-Earth_Data!$B$2^2))/SQRT(1-Earth_Data!$B$2^2*SIN(RADIANS(User_Model_Calcs!B1951))^2))*SIN(RADIANS(User_Model_Calcs!B1951))</f>
        <v>-1454.0721283798055</v>
      </c>
      <c r="L1951">
        <f t="shared" ca="1" si="299"/>
        <v>-13.180375518307818</v>
      </c>
      <c r="M1951">
        <f t="shared" ca="1" si="300"/>
        <v>6377.0228229418599</v>
      </c>
      <c r="N1951">
        <f ca="1">SQRT(User_Model_Calcs!M1951^2+Sat_Data!$B$3^2-2*User_Model_Calcs!M1951*Sat_Data!$B$3*COS(RADIANS(L1951))*COS(RADIANS(I1951)))</f>
        <v>36295.073550637571</v>
      </c>
      <c r="O1951">
        <f ca="1">DEGREES(ACOS(((Earth_Data!$B$1+Sat_Data!$B$2)/User_Model_Calcs!N1951)*SQRT(1-COS(RADIANS(User_Model_Calcs!I1951))^2*COS(RADIANS(User_Model_Calcs!B1951))^2)))</f>
        <v>65.019813166410884</v>
      </c>
      <c r="P1951">
        <f t="shared" ca="1" si="297"/>
        <v>52.829630996646536</v>
      </c>
    </row>
    <row r="1952" spans="1:16" x14ac:dyDescent="0.25">
      <c r="A1952">
        <f t="shared" ca="1" si="295"/>
        <v>126.58095587079346</v>
      </c>
      <c r="B1952">
        <f t="shared" ca="1" si="296"/>
        <v>-14.137519002213763</v>
      </c>
      <c r="C1952" s="6">
        <v>20135.9375</v>
      </c>
      <c r="D1952">
        <f t="shared" ca="1" si="301"/>
        <v>0.75</v>
      </c>
      <c r="E1952" s="1">
        <v>0.65</v>
      </c>
      <c r="F1952">
        <v>19.899999999999999</v>
      </c>
      <c r="G1952">
        <f t="shared" ca="1" si="298"/>
        <v>42.007420362456692</v>
      </c>
      <c r="H1952">
        <f t="shared" ca="1" si="302"/>
        <v>16.34728288476083</v>
      </c>
      <c r="I1952">
        <f ca="1">User_Model_Calcs!A1952-Sat_Data!$B$5</f>
        <v>16.58095587079346</v>
      </c>
      <c r="J1952">
        <f ca="1">(Earth_Data!$B$1/SQRT(1-Earth_Data!$B$2^2*SIN(RADIANS(User_Model_Calcs!B1952))^2))*COS(RADIANS(User_Model_Calcs!B1952))</f>
        <v>6186.1961379025452</v>
      </c>
      <c r="K1952">
        <f ca="1">((Earth_Data!$B$1*(1-Earth_Data!$B$2^2))/SQRT(1-Earth_Data!$B$2^2*SIN(RADIANS(User_Model_Calcs!B1952))^2))*SIN(RADIANS(User_Model_Calcs!B1952))</f>
        <v>-1547.7410639040129</v>
      </c>
      <c r="L1952">
        <f t="shared" ca="1" si="299"/>
        <v>-14.046633988114827</v>
      </c>
      <c r="M1952">
        <f t="shared" ca="1" si="300"/>
        <v>6376.8742388018827</v>
      </c>
      <c r="N1952">
        <f ca="1">SQRT(User_Model_Calcs!M1952^2+Sat_Data!$B$3^2-2*User_Model_Calcs!M1952*Sat_Data!$B$3*COS(RADIANS(L1952))*COS(RADIANS(I1952)))</f>
        <v>36311.160180956329</v>
      </c>
      <c r="O1952">
        <f ca="1">DEGREES(ACOS(((Earth_Data!$B$1+Sat_Data!$B$2)/User_Model_Calcs!N1952)*SQRT(1-COS(RADIANS(User_Model_Calcs!I1952))^2*COS(RADIANS(User_Model_Calcs!B1952))^2)))</f>
        <v>64.62147727381975</v>
      </c>
      <c r="P1952">
        <f t="shared" ca="1" si="297"/>
        <v>50.637411365187468</v>
      </c>
    </row>
    <row r="1953" spans="1:16" x14ac:dyDescent="0.25">
      <c r="A1953">
        <f t="shared" ca="1" si="295"/>
        <v>126.58029210852681</v>
      </c>
      <c r="B1953">
        <f t="shared" ca="1" si="296"/>
        <v>-15.326152501457312</v>
      </c>
      <c r="C1953" s="6">
        <v>20135.9375</v>
      </c>
      <c r="D1953">
        <f t="shared" ca="1" si="301"/>
        <v>0.75</v>
      </c>
      <c r="E1953" s="1">
        <v>0.65</v>
      </c>
      <c r="F1953">
        <v>19.899999999999999</v>
      </c>
      <c r="G1953">
        <f t="shared" ca="1" si="298"/>
        <v>42.007420362456692</v>
      </c>
      <c r="H1953">
        <f t="shared" ca="1" si="302"/>
        <v>21.147949833588559</v>
      </c>
      <c r="I1953">
        <f ca="1">User_Model_Calcs!A1953-Sat_Data!$B$5</f>
        <v>16.580292108526805</v>
      </c>
      <c r="J1953">
        <f ca="1">(Earth_Data!$B$1/SQRT(1-Earth_Data!$B$2^2*SIN(RADIANS(User_Model_Calcs!B1953))^2))*COS(RADIANS(User_Model_Calcs!B1953))</f>
        <v>6152.7523575003597</v>
      </c>
      <c r="K1953">
        <f ca="1">((Earth_Data!$B$1*(1-Earth_Data!$B$2^2))/SQRT(1-Earth_Data!$B$2^2*SIN(RADIANS(User_Model_Calcs!B1953))^2))*SIN(RADIANS(User_Model_Calcs!B1953))</f>
        <v>-1674.933109119846</v>
      </c>
      <c r="L1953">
        <f t="shared" ca="1" si="299"/>
        <v>-15.228330367295493</v>
      </c>
      <c r="M1953">
        <f t="shared" ca="1" si="300"/>
        <v>6376.6576270607557</v>
      </c>
      <c r="N1953">
        <f ca="1">SQRT(User_Model_Calcs!M1953^2+Sat_Data!$B$3^2-2*User_Model_Calcs!M1953*Sat_Data!$B$3*COS(RADIANS(L1953))*COS(RADIANS(I1953)))</f>
        <v>36348.299258128085</v>
      </c>
      <c r="O1953">
        <f ca="1">DEGREES(ACOS(((Earth_Data!$B$1+Sat_Data!$B$2)/User_Model_Calcs!N1953)*SQRT(1-COS(RADIANS(User_Model_Calcs!I1953))^2*COS(RADIANS(User_Model_Calcs!B1953))^2)))</f>
        <v>63.728034007194786</v>
      </c>
      <c r="P1953">
        <f t="shared" ca="1" si="297"/>
        <v>48.403365516448545</v>
      </c>
    </row>
    <row r="1954" spans="1:16" x14ac:dyDescent="0.25">
      <c r="A1954">
        <f t="shared" ca="1" si="295"/>
        <v>126.85005110734616</v>
      </c>
      <c r="B1954">
        <f t="shared" ca="1" si="296"/>
        <v>-11.493867990307685</v>
      </c>
      <c r="C1954" s="6">
        <v>20135.9375</v>
      </c>
      <c r="D1954">
        <f t="shared" ca="1" si="301"/>
        <v>1.2</v>
      </c>
      <c r="E1954" s="1">
        <v>0.65</v>
      </c>
      <c r="F1954">
        <v>19.899999999999999</v>
      </c>
      <c r="G1954">
        <f t="shared" ca="1" si="298"/>
        <v>46.089820015575185</v>
      </c>
      <c r="H1954">
        <f t="shared" ca="1" si="302"/>
        <v>19.45389256317128</v>
      </c>
      <c r="I1954">
        <f ca="1">User_Model_Calcs!A1954-Sat_Data!$B$5</f>
        <v>16.850051107346161</v>
      </c>
      <c r="J1954">
        <f ca="1">(Earth_Data!$B$1/SQRT(1-Earth_Data!$B$2^2*SIN(RADIANS(User_Model_Calcs!B1954))^2))*COS(RADIANS(User_Model_Calcs!B1954))</f>
        <v>6251.0638659705528</v>
      </c>
      <c r="K1954">
        <f ca="1">((Earth_Data!$B$1*(1-Earth_Data!$B$2^2))/SQRT(1-Earth_Data!$B$2^2*SIN(RADIANS(User_Model_Calcs!B1954))^2))*SIN(RADIANS(User_Model_Calcs!B1954))</f>
        <v>-1262.5872557344123</v>
      </c>
      <c r="L1954">
        <f t="shared" ca="1" si="299"/>
        <v>-11.418950064949751</v>
      </c>
      <c r="M1954">
        <f t="shared" ca="1" si="300"/>
        <v>6377.2977063005037</v>
      </c>
      <c r="N1954">
        <f ca="1">SQRT(User_Model_Calcs!M1954^2+Sat_Data!$B$3^2-2*User_Model_Calcs!M1954*Sat_Data!$B$3*COS(RADIANS(L1954))*COS(RADIANS(I1954)))</f>
        <v>36248.794665764166</v>
      </c>
      <c r="O1954">
        <f ca="1">DEGREES(ACOS(((Earth_Data!$B$1+Sat_Data!$B$2)/User_Model_Calcs!N1954)*SQRT(1-COS(RADIANS(User_Model_Calcs!I1954))^2*COS(RADIANS(User_Model_Calcs!B1954))^2)))</f>
        <v>66.196626101747626</v>
      </c>
      <c r="P1954">
        <f t="shared" ca="1" si="297"/>
        <v>56.658544690220786</v>
      </c>
    </row>
    <row r="1955" spans="1:16" x14ac:dyDescent="0.25">
      <c r="A1955">
        <f t="shared" ca="1" si="295"/>
        <v>128.00471035701682</v>
      </c>
      <c r="B1955">
        <f t="shared" ca="1" si="296"/>
        <v>-14.775763710959538</v>
      </c>
      <c r="C1955" s="6">
        <v>20135.9375</v>
      </c>
      <c r="D1955">
        <f t="shared" ca="1" si="301"/>
        <v>0.75</v>
      </c>
      <c r="E1955" s="1">
        <v>0.65</v>
      </c>
      <c r="F1955">
        <v>19.899999999999999</v>
      </c>
      <c r="G1955">
        <f t="shared" ca="1" si="298"/>
        <v>42.007420362456692</v>
      </c>
      <c r="H1955">
        <f t="shared" ca="1" si="302"/>
        <v>23.476822922204502</v>
      </c>
      <c r="I1955">
        <f ca="1">User_Model_Calcs!A1955-Sat_Data!$B$5</f>
        <v>18.004710357016819</v>
      </c>
      <c r="J1955">
        <f ca="1">(Earth_Data!$B$1/SQRT(1-Earth_Data!$B$2^2*SIN(RADIANS(User_Model_Calcs!B1955))^2))*COS(RADIANS(User_Model_Calcs!B1955))</f>
        <v>6168.5667166087514</v>
      </c>
      <c r="K1955">
        <f ca="1">((Earth_Data!$B$1*(1-Earth_Data!$B$2^2))/SQRT(1-Earth_Data!$B$2^2*SIN(RADIANS(User_Model_Calcs!B1955))^2))*SIN(RADIANS(User_Model_Calcs!B1955))</f>
        <v>-1616.1223983478617</v>
      </c>
      <c r="L1955">
        <f t="shared" ca="1" si="299"/>
        <v>-14.681133725553408</v>
      </c>
      <c r="M1955">
        <f t="shared" ca="1" si="300"/>
        <v>6376.7599095226187</v>
      </c>
      <c r="N1955">
        <f ca="1">SQRT(User_Model_Calcs!M1955^2+Sat_Data!$B$3^2-2*User_Model_Calcs!M1955*Sat_Data!$B$3*COS(RADIANS(L1955))*COS(RADIANS(I1955)))</f>
        <v>36383.595368405418</v>
      </c>
      <c r="O1955">
        <f ca="1">DEGREES(ACOS(((Earth_Data!$B$1+Sat_Data!$B$2)/User_Model_Calcs!N1955)*SQRT(1-COS(RADIANS(User_Model_Calcs!I1955))^2*COS(RADIANS(User_Model_Calcs!B1955))^2)))</f>
        <v>62.914380529906943</v>
      </c>
      <c r="P1955">
        <f t="shared" ca="1" si="297"/>
        <v>51.878618622059911</v>
      </c>
    </row>
    <row r="1956" spans="1:16" x14ac:dyDescent="0.25">
      <c r="A1956">
        <f t="shared" ca="1" si="295"/>
        <v>129.92864593568643</v>
      </c>
      <c r="B1956">
        <f t="shared" ca="1" si="296"/>
        <v>-14.912789220663978</v>
      </c>
      <c r="C1956" s="6">
        <v>20135.9375</v>
      </c>
      <c r="D1956">
        <f t="shared" ca="1" si="301"/>
        <v>0.75</v>
      </c>
      <c r="E1956" s="1">
        <v>0.65</v>
      </c>
      <c r="F1956">
        <v>19.899999999999999</v>
      </c>
      <c r="G1956">
        <f t="shared" ca="1" si="298"/>
        <v>42.007420362456692</v>
      </c>
      <c r="H1956">
        <f t="shared" ca="1" si="302"/>
        <v>20.807811833710893</v>
      </c>
      <c r="I1956">
        <f ca="1">User_Model_Calcs!A1956-Sat_Data!$B$5</f>
        <v>19.928645935686433</v>
      </c>
      <c r="J1956">
        <f ca="1">(Earth_Data!$B$1/SQRT(1-Earth_Data!$B$2^2*SIN(RADIANS(User_Model_Calcs!B1956))^2))*COS(RADIANS(User_Model_Calcs!B1956))</f>
        <v>6164.68245185654</v>
      </c>
      <c r="K1956">
        <f ca="1">((Earth_Data!$B$1*(1-Earth_Data!$B$2^2))/SQRT(1-Earth_Data!$B$2^2*SIN(RADIANS(User_Model_Calcs!B1956))^2))*SIN(RADIANS(User_Model_Calcs!B1956))</f>
        <v>-1630.7778839560219</v>
      </c>
      <c r="L1956">
        <f t="shared" ca="1" si="299"/>
        <v>-14.817361231066631</v>
      </c>
      <c r="M1956">
        <f t="shared" ca="1" si="300"/>
        <v>6376.7347631078428</v>
      </c>
      <c r="N1956">
        <f ca="1">SQRT(User_Model_Calcs!M1956^2+Sat_Data!$B$3^2-2*User_Model_Calcs!M1956*Sat_Data!$B$3*COS(RADIANS(L1956))*COS(RADIANS(I1956)))</f>
        <v>36465.744869559283</v>
      </c>
      <c r="O1956">
        <f ca="1">DEGREES(ACOS(((Earth_Data!$B$1+Sat_Data!$B$2)/User_Model_Calcs!N1956)*SQRT(1-COS(RADIANS(User_Model_Calcs!I1956))^2*COS(RADIANS(User_Model_Calcs!B1956))^2)))</f>
        <v>61.098610622667024</v>
      </c>
      <c r="P1956">
        <f t="shared" ca="1" si="297"/>
        <v>54.632548984043133</v>
      </c>
    </row>
    <row r="1957" spans="1:16" x14ac:dyDescent="0.25">
      <c r="A1957">
        <f t="shared" ca="1" si="295"/>
        <v>129.84306467974835</v>
      </c>
      <c r="B1957">
        <f t="shared" ca="1" si="296"/>
        <v>-15.330963749973927</v>
      </c>
      <c r="C1957" s="6">
        <v>20135.9375</v>
      </c>
      <c r="D1957">
        <f t="shared" ca="1" si="301"/>
        <v>1.2</v>
      </c>
      <c r="E1957" s="1">
        <v>0.65</v>
      </c>
      <c r="F1957">
        <v>19.899999999999999</v>
      </c>
      <c r="G1957">
        <f t="shared" ca="1" si="298"/>
        <v>46.089820015575185</v>
      </c>
      <c r="H1957">
        <f t="shared" ca="1" si="302"/>
        <v>20.994875982601148</v>
      </c>
      <c r="I1957">
        <f ca="1">User_Model_Calcs!A1957-Sat_Data!$B$5</f>
        <v>19.843064679748352</v>
      </c>
      <c r="J1957">
        <f ca="1">(Earth_Data!$B$1/SQRT(1-Earth_Data!$B$2^2*SIN(RADIANS(User_Model_Calcs!B1957))^2))*COS(RADIANS(User_Model_Calcs!B1957))</f>
        <v>6152.6116224057505</v>
      </c>
      <c r="K1957">
        <f ca="1">((Earth_Data!$B$1*(1-Earth_Data!$B$2^2))/SQRT(1-Earth_Data!$B$2^2*SIN(RADIANS(User_Model_Calcs!B1957))^2))*SIN(RADIANS(User_Model_Calcs!B1957))</f>
        <v>-1675.446544374427</v>
      </c>
      <c r="L1957">
        <f t="shared" ca="1" si="299"/>
        <v>-15.23311386761779</v>
      </c>
      <c r="M1957">
        <f t="shared" ca="1" si="300"/>
        <v>6376.656718000313</v>
      </c>
      <c r="N1957">
        <f ca="1">SQRT(User_Model_Calcs!M1957^2+Sat_Data!$B$3^2-2*User_Model_Calcs!M1957*Sat_Data!$B$3*COS(RADIANS(L1957))*COS(RADIANS(I1957)))</f>
        <v>36475.236869364613</v>
      </c>
      <c r="O1957">
        <f ca="1">DEGREES(ACOS(((Earth_Data!$B$1+Sat_Data!$B$2)/User_Model_Calcs!N1957)*SQRT(1-COS(RADIANS(User_Model_Calcs!I1957))^2*COS(RADIANS(User_Model_Calcs!B1957))^2)))</f>
        <v>60.893755769465578</v>
      </c>
      <c r="P1957">
        <f t="shared" ca="1" si="297"/>
        <v>53.771441994082394</v>
      </c>
    </row>
    <row r="1958" spans="1:16" x14ac:dyDescent="0.25">
      <c r="A1958">
        <f t="shared" ca="1" si="295"/>
        <v>129.37108375433249</v>
      </c>
      <c r="B1958">
        <f t="shared" ca="1" si="296"/>
        <v>-12.532960150502969</v>
      </c>
      <c r="C1958" s="6">
        <v>20135.9375</v>
      </c>
      <c r="D1958">
        <f t="shared" ca="1" si="301"/>
        <v>3</v>
      </c>
      <c r="E1958" s="1">
        <v>0.65</v>
      </c>
      <c r="F1958">
        <v>19.899999999999999</v>
      </c>
      <c r="G1958">
        <f t="shared" ca="1" si="298"/>
        <v>54.048620189015942</v>
      </c>
      <c r="H1958">
        <f t="shared" ca="1" si="302"/>
        <v>17.519079747024634</v>
      </c>
      <c r="I1958">
        <f ca="1">User_Model_Calcs!A1958-Sat_Data!$B$5</f>
        <v>19.371083754332489</v>
      </c>
      <c r="J1958">
        <f ca="1">(Earth_Data!$B$1/SQRT(1-Earth_Data!$B$2^2*SIN(RADIANS(User_Model_Calcs!B1958))^2))*COS(RADIANS(User_Model_Calcs!B1958))</f>
        <v>6227.1390474171903</v>
      </c>
      <c r="K1958">
        <f ca="1">((Earth_Data!$B$1*(1-Earth_Data!$B$2^2))/SQRT(1-Earth_Data!$B$2^2*SIN(RADIANS(User_Model_Calcs!B1958))^2))*SIN(RADIANS(User_Model_Calcs!B1958))</f>
        <v>-1375.0151808678829</v>
      </c>
      <c r="L1958">
        <f t="shared" ca="1" si="299"/>
        <v>-12.451683383991146</v>
      </c>
      <c r="M1958">
        <f t="shared" ca="1" si="300"/>
        <v>6377.1410101616075</v>
      </c>
      <c r="N1958">
        <f ca="1">SQRT(User_Model_Calcs!M1958^2+Sat_Data!$B$3^2-2*User_Model_Calcs!M1958*Sat_Data!$B$3*COS(RADIANS(L1958))*COS(RADIANS(I1958)))</f>
        <v>36374.247458621707</v>
      </c>
      <c r="O1958">
        <f ca="1">DEGREES(ACOS(((Earth_Data!$B$1+Sat_Data!$B$2)/User_Model_Calcs!N1958)*SQRT(1-COS(RADIANS(User_Model_Calcs!I1958))^2*COS(RADIANS(User_Model_Calcs!B1958))^2)))</f>
        <v>63.139693816776024</v>
      </c>
      <c r="P1958">
        <f t="shared" ca="1" si="297"/>
        <v>58.317017089691767</v>
      </c>
    </row>
    <row r="1959" spans="1:16" x14ac:dyDescent="0.25">
      <c r="A1959">
        <f t="shared" ca="1" si="295"/>
        <v>128.94176565358222</v>
      </c>
      <c r="B1959">
        <f t="shared" ca="1" si="296"/>
        <v>-15.185779202324072</v>
      </c>
      <c r="C1959" s="6">
        <v>20135.9375</v>
      </c>
      <c r="D1959">
        <f t="shared" ca="1" si="301"/>
        <v>3</v>
      </c>
      <c r="E1959" s="1">
        <v>0.65</v>
      </c>
      <c r="F1959">
        <v>19.899999999999999</v>
      </c>
      <c r="G1959">
        <f t="shared" ca="1" si="298"/>
        <v>54.048620189015942</v>
      </c>
      <c r="H1959">
        <f t="shared" ca="1" si="302"/>
        <v>14.093305674845144</v>
      </c>
      <c r="I1959">
        <f ca="1">User_Model_Calcs!A1959-Sat_Data!$B$5</f>
        <v>18.941765653582223</v>
      </c>
      <c r="J1959">
        <f ca="1">(Earth_Data!$B$1/SQRT(1-Earth_Data!$B$2^2*SIN(RADIANS(User_Model_Calcs!B1959))^2))*COS(RADIANS(User_Model_Calcs!B1959))</f>
        <v>6156.8394437346415</v>
      </c>
      <c r="K1959">
        <f ca="1">((Earth_Data!$B$1*(1-Earth_Data!$B$2^2))/SQRT(1-Earth_Data!$B$2^2*SIN(RADIANS(User_Model_Calcs!B1959))^2))*SIN(RADIANS(User_Model_Calcs!B1959))</f>
        <v>-1659.9479992384431</v>
      </c>
      <c r="L1959">
        <f t="shared" ca="1" si="299"/>
        <v>-15.088767852156847</v>
      </c>
      <c r="M1959">
        <f t="shared" ca="1" si="300"/>
        <v>6376.6840360882243</v>
      </c>
      <c r="N1959">
        <f ca="1">SQRT(User_Model_Calcs!M1959^2+Sat_Data!$B$3^2-2*User_Model_Calcs!M1959*Sat_Data!$B$3*COS(RADIANS(L1959))*COS(RADIANS(I1959)))</f>
        <v>36433.44743482591</v>
      </c>
      <c r="O1959">
        <f ca="1">DEGREES(ACOS(((Earth_Data!$B$1+Sat_Data!$B$2)/User_Model_Calcs!N1959)*SQRT(1-COS(RADIANS(User_Model_Calcs!I1959))^2*COS(RADIANS(User_Model_Calcs!B1959))^2)))</f>
        <v>61.79740593590509</v>
      </c>
      <c r="P1959">
        <f t="shared" ca="1" si="297"/>
        <v>52.646363889193296</v>
      </c>
    </row>
    <row r="1960" spans="1:16" x14ac:dyDescent="0.25">
      <c r="A1960">
        <f t="shared" ca="1" si="295"/>
        <v>129.54107483714481</v>
      </c>
      <c r="B1960">
        <f t="shared" ca="1" si="296"/>
        <v>-12.70385471086905</v>
      </c>
      <c r="C1960" s="6">
        <v>20135.9375</v>
      </c>
      <c r="D1960">
        <f t="shared" ca="1" si="301"/>
        <v>0.75</v>
      </c>
      <c r="E1960" s="1">
        <v>0.65</v>
      </c>
      <c r="F1960">
        <v>19.899999999999999</v>
      </c>
      <c r="G1960">
        <f t="shared" ca="1" si="298"/>
        <v>42.007420362456692</v>
      </c>
      <c r="H1960">
        <f t="shared" ca="1" si="302"/>
        <v>22.151529728621853</v>
      </c>
      <c r="I1960">
        <f ca="1">User_Model_Calcs!A1960-Sat_Data!$B$5</f>
        <v>19.541074837144805</v>
      </c>
      <c r="J1960">
        <f ca="1">(Earth_Data!$B$1/SQRT(1-Earth_Data!$B$2^2*SIN(RADIANS(User_Model_Calcs!B1960))^2))*COS(RADIANS(User_Model_Calcs!B1960))</f>
        <v>6223.0089909373582</v>
      </c>
      <c r="K1960">
        <f ca="1">((Earth_Data!$B$1*(1-Earth_Data!$B$2^2))/SQRT(1-Earth_Data!$B$2^2*SIN(RADIANS(User_Model_Calcs!B1960))^2))*SIN(RADIANS(User_Model_Calcs!B1960))</f>
        <v>-1393.4641479462282</v>
      </c>
      <c r="L1960">
        <f t="shared" ca="1" si="299"/>
        <v>-12.621542061300964</v>
      </c>
      <c r="M1960">
        <f t="shared" ca="1" si="300"/>
        <v>6377.1140206913897</v>
      </c>
      <c r="N1960">
        <f ca="1">SQRT(User_Model_Calcs!M1960^2+Sat_Data!$B$3^2-2*User_Model_Calcs!M1960*Sat_Data!$B$3*COS(RADIANS(L1960))*COS(RADIANS(I1960)))</f>
        <v>36385.885953421566</v>
      </c>
      <c r="O1960">
        <f ca="1">DEGREES(ACOS(((Earth_Data!$B$1+Sat_Data!$B$2)/User_Model_Calcs!N1960)*SQRT(1-COS(RADIANS(User_Model_Calcs!I1960))^2*COS(RADIANS(User_Model_Calcs!B1960))^2)))</f>
        <v>62.87260552387967</v>
      </c>
      <c r="P1960">
        <f t="shared" ca="1" si="297"/>
        <v>58.217650186496712</v>
      </c>
    </row>
    <row r="1961" spans="1:16" x14ac:dyDescent="0.25">
      <c r="A1961">
        <f t="shared" ca="1" si="295"/>
        <v>125.45626119681323</v>
      </c>
      <c r="B1961">
        <f t="shared" ca="1" si="296"/>
        <v>-12.11518723646209</v>
      </c>
      <c r="C1961" s="6">
        <v>20135.9375</v>
      </c>
      <c r="D1961">
        <f t="shared" ca="1" si="301"/>
        <v>3</v>
      </c>
      <c r="E1961" s="1">
        <v>0.65</v>
      </c>
      <c r="F1961">
        <v>19.899999999999999</v>
      </c>
      <c r="G1961">
        <f t="shared" ca="1" si="298"/>
        <v>54.048620189015942</v>
      </c>
      <c r="H1961">
        <f t="shared" ca="1" si="302"/>
        <v>17.034160172137781</v>
      </c>
      <c r="I1961">
        <f ca="1">User_Model_Calcs!A1961-Sat_Data!$B$5</f>
        <v>15.45626119681323</v>
      </c>
      <c r="J1961">
        <f ca="1">(Earth_Data!$B$1/SQRT(1-Earth_Data!$B$2^2*SIN(RADIANS(User_Model_Calcs!B1961))^2))*COS(RADIANS(User_Model_Calcs!B1961))</f>
        <v>6237.0034309469893</v>
      </c>
      <c r="K1961">
        <f ca="1">((Earth_Data!$B$1*(1-Earth_Data!$B$2^2))/SQRT(1-Earth_Data!$B$2^2*SIN(RADIANS(User_Model_Calcs!B1961))^2))*SIN(RADIANS(User_Model_Calcs!B1961))</f>
        <v>-1329.8641898261831</v>
      </c>
      <c r="L1961">
        <f t="shared" ca="1" si="299"/>
        <v>-12.036454806836582</v>
      </c>
      <c r="M1961">
        <f t="shared" ca="1" si="300"/>
        <v>6377.2055448312594</v>
      </c>
      <c r="N1961">
        <f ca="1">SQRT(User_Model_Calcs!M1961^2+Sat_Data!$B$3^2-2*User_Model_Calcs!M1961*Sat_Data!$B$3*COS(RADIANS(L1961))*COS(RADIANS(I1961)))</f>
        <v>36215.318628768415</v>
      </c>
      <c r="O1961">
        <f ca="1">DEGREES(ACOS(((Earth_Data!$B$1+Sat_Data!$B$2)/User_Model_Calcs!N1961)*SQRT(1-COS(RADIANS(User_Model_Calcs!I1961))^2*COS(RADIANS(User_Model_Calcs!B1961))^2)))</f>
        <v>67.074177055634323</v>
      </c>
      <c r="P1961">
        <f t="shared" ca="1" si="297"/>
        <v>52.799891972977811</v>
      </c>
    </row>
    <row r="1962" spans="1:16" x14ac:dyDescent="0.25">
      <c r="A1962">
        <f t="shared" ca="1" si="295"/>
        <v>128.14927102626766</v>
      </c>
      <c r="B1962">
        <f t="shared" ca="1" si="296"/>
        <v>-13.21450167179335</v>
      </c>
      <c r="C1962" s="6">
        <v>20135.9375</v>
      </c>
      <c r="D1962">
        <f t="shared" ca="1" si="301"/>
        <v>0.75</v>
      </c>
      <c r="E1962" s="1">
        <v>0.65</v>
      </c>
      <c r="F1962">
        <v>19.899999999999999</v>
      </c>
      <c r="G1962">
        <f t="shared" ca="1" si="298"/>
        <v>42.007420362456692</v>
      </c>
      <c r="H1962">
        <f t="shared" ca="1" si="302"/>
        <v>16.580985247773157</v>
      </c>
      <c r="I1962">
        <f ca="1">User_Model_Calcs!A1962-Sat_Data!$B$5</f>
        <v>18.149271026267655</v>
      </c>
      <c r="J1962">
        <f ca="1">(Earth_Data!$B$1/SQRT(1-Earth_Data!$B$2^2*SIN(RADIANS(User_Model_Calcs!B1962))^2))*COS(RADIANS(User_Model_Calcs!B1962))</f>
        <v>6210.340100106795</v>
      </c>
      <c r="K1962">
        <f ca="1">((Earth_Data!$B$1*(1-Earth_Data!$B$2^2))/SQRT(1-Earth_Data!$B$2^2*SIN(RADIANS(User_Model_Calcs!B1962))^2))*SIN(RADIANS(User_Model_Calcs!B1962))</f>
        <v>-1448.5180620619583</v>
      </c>
      <c r="L1962">
        <f t="shared" ca="1" si="299"/>
        <v>-13.129111157322644</v>
      </c>
      <c r="M1962">
        <f t="shared" ca="1" si="300"/>
        <v>6377.0313418638771</v>
      </c>
      <c r="N1962">
        <f ca="1">SQRT(User_Model_Calcs!M1962^2+Sat_Data!$B$3^2-2*User_Model_Calcs!M1962*Sat_Data!$B$3*COS(RADIANS(L1962))*COS(RADIANS(I1962)))</f>
        <v>36343.215376595283</v>
      </c>
      <c r="O1962">
        <f ca="1">DEGREES(ACOS(((Earth_Data!$B$1+Sat_Data!$B$2)/User_Model_Calcs!N1962)*SQRT(1-COS(RADIANS(User_Model_Calcs!I1962))^2*COS(RADIANS(User_Model_Calcs!B1962))^2)))</f>
        <v>63.859117983817413</v>
      </c>
      <c r="P1962">
        <f t="shared" ca="1" si="297"/>
        <v>55.109510901851394</v>
      </c>
    </row>
    <row r="1963" spans="1:16" x14ac:dyDescent="0.25">
      <c r="A1963">
        <f t="shared" ca="1" si="295"/>
        <v>125.78899792150759</v>
      </c>
      <c r="B1963">
        <f t="shared" ca="1" si="296"/>
        <v>-13.695905358286595</v>
      </c>
      <c r="C1963" s="6">
        <v>20135.9375</v>
      </c>
      <c r="D1963">
        <f t="shared" ca="1" si="301"/>
        <v>1.2</v>
      </c>
      <c r="E1963" s="1">
        <v>0.65</v>
      </c>
      <c r="F1963">
        <v>19.899999999999999</v>
      </c>
      <c r="G1963">
        <f t="shared" ca="1" si="298"/>
        <v>46.089820015575185</v>
      </c>
      <c r="H1963">
        <f t="shared" ca="1" si="302"/>
        <v>21.562427516693724</v>
      </c>
      <c r="I1963">
        <f ca="1">User_Model_Calcs!A1963-Sat_Data!$B$5</f>
        <v>15.788997921507587</v>
      </c>
      <c r="J1963">
        <f ca="1">(Earth_Data!$B$1/SQRT(1-Earth_Data!$B$2^2*SIN(RADIANS(User_Model_Calcs!B1963))^2))*COS(RADIANS(User_Model_Calcs!B1963))</f>
        <v>6197.9473670011739</v>
      </c>
      <c r="K1963">
        <f ca="1">((Earth_Data!$B$1*(1-Earth_Data!$B$2^2))/SQRT(1-Earth_Data!$B$2^2*SIN(RADIANS(User_Model_Calcs!B1963))^2))*SIN(RADIANS(User_Model_Calcs!B1963))</f>
        <v>-1500.3158795581151</v>
      </c>
      <c r="L1963">
        <f t="shared" ca="1" si="299"/>
        <v>-13.607637843565291</v>
      </c>
      <c r="M1963">
        <f t="shared" ca="1" si="300"/>
        <v>6376.9506272646504</v>
      </c>
      <c r="N1963">
        <f ca="1">SQRT(User_Model_Calcs!M1963^2+Sat_Data!$B$3^2-2*User_Model_Calcs!M1963*Sat_Data!$B$3*COS(RADIANS(L1963))*COS(RADIANS(I1963)))</f>
        <v>36270.344234076656</v>
      </c>
      <c r="O1963">
        <f ca="1">DEGREES(ACOS(((Earth_Data!$B$1+Sat_Data!$B$2)/User_Model_Calcs!N1963)*SQRT(1-COS(RADIANS(User_Model_Calcs!I1963))^2*COS(RADIANS(User_Model_Calcs!B1963))^2)))</f>
        <v>65.634556258790241</v>
      </c>
      <c r="P1963">
        <f t="shared" ca="1" si="297"/>
        <v>50.059330049877154</v>
      </c>
    </row>
    <row r="1964" spans="1:16" x14ac:dyDescent="0.25">
      <c r="A1964">
        <f t="shared" ca="1" si="295"/>
        <v>128.7187236066417</v>
      </c>
      <c r="B1964">
        <f t="shared" ca="1" si="296"/>
        <v>-12.279834385336589</v>
      </c>
      <c r="C1964" s="6">
        <v>20135.9375</v>
      </c>
      <c r="D1964">
        <f t="shared" ca="1" si="301"/>
        <v>0.75</v>
      </c>
      <c r="E1964" s="1">
        <v>0.65</v>
      </c>
      <c r="F1964">
        <v>19.899999999999999</v>
      </c>
      <c r="G1964">
        <f t="shared" ca="1" si="298"/>
        <v>42.007420362456692</v>
      </c>
      <c r="H1964">
        <f t="shared" ca="1" si="302"/>
        <v>21.725927910855653</v>
      </c>
      <c r="I1964">
        <f ca="1">User_Model_Calcs!A1964-Sat_Data!$B$5</f>
        <v>18.718723606641703</v>
      </c>
      <c r="J1964">
        <f ca="1">(Earth_Data!$B$1/SQRT(1-Earth_Data!$B$2^2*SIN(RADIANS(User_Model_Calcs!B1964))^2))*COS(RADIANS(User_Model_Calcs!B1964))</f>
        <v>6233.1551549125206</v>
      </c>
      <c r="K1964">
        <f ca="1">((Earth_Data!$B$1*(1-Earth_Data!$B$2^2))/SQRT(1-Earth_Data!$B$2^2*SIN(RADIANS(User_Model_Calcs!B1964))^2))*SIN(RADIANS(User_Model_Calcs!B1964))</f>
        <v>-1347.6669156186381</v>
      </c>
      <c r="L1964">
        <f t="shared" ca="1" si="299"/>
        <v>-12.200097204589579</v>
      </c>
      <c r="M1964">
        <f t="shared" ca="1" si="300"/>
        <v>6377.1803566047583</v>
      </c>
      <c r="N1964">
        <f ca="1">SQRT(User_Model_Calcs!M1964^2+Sat_Data!$B$3^2-2*User_Model_Calcs!M1964*Sat_Data!$B$3*COS(RADIANS(L1964))*COS(RADIANS(I1964)))</f>
        <v>36340.815955177241</v>
      </c>
      <c r="O1964">
        <f ca="1">DEGREES(ACOS(((Earth_Data!$B$1+Sat_Data!$B$2)/User_Model_Calcs!N1964)*SQRT(1-COS(RADIANS(User_Model_Calcs!I1964))^2*COS(RADIANS(User_Model_Calcs!B1964))^2)))</f>
        <v>63.920370779207467</v>
      </c>
      <c r="P1964">
        <f t="shared" ca="1" si="297"/>
        <v>57.884342860764896</v>
      </c>
    </row>
    <row r="1965" spans="1:16" x14ac:dyDescent="0.25">
      <c r="A1965">
        <f t="shared" ca="1" si="295"/>
        <v>125.94453365607458</v>
      </c>
      <c r="B1965">
        <f t="shared" ca="1" si="296"/>
        <v>-13.376099408056628</v>
      </c>
      <c r="C1965" s="6">
        <v>20135.9375</v>
      </c>
      <c r="D1965">
        <f t="shared" ca="1" si="301"/>
        <v>1.2</v>
      </c>
      <c r="E1965" s="1">
        <v>0.65</v>
      </c>
      <c r="F1965">
        <v>19.899999999999999</v>
      </c>
      <c r="G1965">
        <f t="shared" ca="1" si="298"/>
        <v>46.089820015575185</v>
      </c>
      <c r="H1965">
        <f t="shared" ca="1" si="302"/>
        <v>16.908614388580535</v>
      </c>
      <c r="I1965">
        <f ca="1">User_Model_Calcs!A1965-Sat_Data!$B$5</f>
        <v>15.944533656074583</v>
      </c>
      <c r="J1965">
        <f ca="1">(Earth_Data!$B$1/SQRT(1-Earth_Data!$B$2^2*SIN(RADIANS(User_Model_Calcs!B1965))^2))*COS(RADIANS(User_Model_Calcs!B1965))</f>
        <v>6206.228687208727</v>
      </c>
      <c r="K1965">
        <f ca="1">((Earth_Data!$B$1*(1-Earth_Data!$B$2^2))/SQRT(1-Earth_Data!$B$2^2*SIN(RADIANS(User_Model_Calcs!B1965))^2))*SIN(RADIANS(User_Model_Calcs!B1965))</f>
        <v>-1465.91693650307</v>
      </c>
      <c r="L1965">
        <f t="shared" ca="1" si="299"/>
        <v>-13.289740436742441</v>
      </c>
      <c r="M1965">
        <f t="shared" ca="1" si="300"/>
        <v>6377.0045462316475</v>
      </c>
      <c r="N1965">
        <f ca="1">SQRT(User_Model_Calcs!M1965^2+Sat_Data!$B$3^2-2*User_Model_Calcs!M1965*Sat_Data!$B$3*COS(RADIANS(L1965))*COS(RADIANS(I1965)))</f>
        <v>36266.444328915131</v>
      </c>
      <c r="O1965">
        <f ca="1">DEGREES(ACOS(((Earth_Data!$B$1+Sat_Data!$B$2)/User_Model_Calcs!N1965)*SQRT(1-COS(RADIANS(User_Model_Calcs!I1965))^2*COS(RADIANS(User_Model_Calcs!B1965))^2)))</f>
        <v>65.735042055917859</v>
      </c>
      <c r="P1965">
        <f t="shared" ca="1" si="297"/>
        <v>51.00140379037812</v>
      </c>
    </row>
    <row r="1966" spans="1:16" x14ac:dyDescent="0.25">
      <c r="A1966">
        <f t="shared" ca="1" si="295"/>
        <v>127.08709219929401</v>
      </c>
      <c r="B1966">
        <f t="shared" ca="1" si="296"/>
        <v>-12.67219447714433</v>
      </c>
      <c r="C1966" s="6">
        <v>20135.9375</v>
      </c>
      <c r="D1966">
        <f t="shared" ca="1" si="301"/>
        <v>1.2</v>
      </c>
      <c r="E1966" s="1">
        <v>0.65</v>
      </c>
      <c r="F1966">
        <v>19.899999999999999</v>
      </c>
      <c r="G1966">
        <f t="shared" ca="1" si="298"/>
        <v>46.089820015575185</v>
      </c>
      <c r="H1966">
        <f t="shared" ca="1" si="302"/>
        <v>23.278297300693776</v>
      </c>
      <c r="I1966">
        <f ca="1">User_Model_Calcs!A1966-Sat_Data!$B$5</f>
        <v>17.087092199294005</v>
      </c>
      <c r="J1966">
        <f ca="1">(Earth_Data!$B$1/SQRT(1-Earth_Data!$B$2^2*SIN(RADIANS(User_Model_Calcs!B1966))^2))*COS(RADIANS(User_Model_Calcs!B1966))</f>
        <v>6223.7782892406331</v>
      </c>
      <c r="K1966">
        <f ca="1">((Earth_Data!$B$1*(1-Earth_Data!$B$2^2))/SQRT(1-Earth_Data!$B$2^2*SIN(RADIANS(User_Model_Calcs!B1966))^2))*SIN(RADIANS(User_Model_Calcs!B1966))</f>
        <v>-1390.0471722890948</v>
      </c>
      <c r="L1966">
        <f t="shared" ca="1" si="299"/>
        <v>-12.590073519167765</v>
      </c>
      <c r="M1966">
        <f t="shared" ca="1" si="300"/>
        <v>6377.119046623794</v>
      </c>
      <c r="N1966">
        <f ca="1">SQRT(User_Model_Calcs!M1966^2+Sat_Data!$B$3^2-2*User_Model_Calcs!M1966*Sat_Data!$B$3*COS(RADIANS(L1966))*COS(RADIANS(I1966)))</f>
        <v>36287.858769322476</v>
      </c>
      <c r="O1966">
        <f ca="1">DEGREES(ACOS(((Earth_Data!$B$1+Sat_Data!$B$2)/User_Model_Calcs!N1966)*SQRT(1-COS(RADIANS(User_Model_Calcs!I1966))^2*COS(RADIANS(User_Model_Calcs!B1966))^2)))</f>
        <v>65.201437045111717</v>
      </c>
      <c r="P1966">
        <f t="shared" ca="1" si="297"/>
        <v>54.486284378685241</v>
      </c>
    </row>
    <row r="1967" spans="1:16" x14ac:dyDescent="0.25">
      <c r="A1967">
        <f t="shared" ref="A1967:A1979" ca="1" si="303">127.694974900286+(RAND()*5-2.5)</f>
        <v>125.26059172648328</v>
      </c>
      <c r="B1967">
        <f t="shared" ref="B1967:B1979" ca="1" si="304">-13.9715365993556+(RAND()*5-2.5)</f>
        <v>-15.952607401372951</v>
      </c>
      <c r="C1967" s="6">
        <v>20135.9375</v>
      </c>
      <c r="D1967">
        <f t="shared" ca="1" si="301"/>
        <v>1.2</v>
      </c>
      <c r="E1967" s="1">
        <v>0.65</v>
      </c>
      <c r="F1967">
        <v>19.899999999999999</v>
      </c>
      <c r="G1967">
        <f t="shared" ca="1" si="298"/>
        <v>46.089820015575185</v>
      </c>
      <c r="H1967">
        <f t="shared" ca="1" si="302"/>
        <v>18.810650123682986</v>
      </c>
      <c r="I1967">
        <f ca="1">User_Model_Calcs!A1967-Sat_Data!$B$5</f>
        <v>15.260591726483284</v>
      </c>
      <c r="J1967">
        <f ca="1">(Earth_Data!$B$1/SQRT(1-Earth_Data!$B$2^2*SIN(RADIANS(User_Model_Calcs!B1967))^2))*COS(RADIANS(User_Model_Calcs!B1967))</f>
        <v>6134.0649301880212</v>
      </c>
      <c r="K1967">
        <f ca="1">((Earth_Data!$B$1*(1-Earth_Data!$B$2^2))/SQRT(1-Earth_Data!$B$2^2*SIN(RADIANS(User_Model_Calcs!B1967))^2))*SIN(RADIANS(User_Model_Calcs!B1967))</f>
        <v>-1741.6867699614224</v>
      </c>
      <c r="L1967">
        <f t="shared" ca="1" si="299"/>
        <v>-15.851195571176065</v>
      </c>
      <c r="M1967">
        <f t="shared" ca="1" si="300"/>
        <v>6376.5370988038039</v>
      </c>
      <c r="N1967">
        <f ca="1">SQRT(User_Model_Calcs!M1967^2+Sat_Data!$B$3^2-2*User_Model_Calcs!M1967*Sat_Data!$B$3*COS(RADIANS(L1967))*COS(RADIANS(I1967)))</f>
        <v>36324.090973738428</v>
      </c>
      <c r="O1967">
        <f ca="1">DEGREES(ACOS(((Earth_Data!$B$1+Sat_Data!$B$2)/User_Model_Calcs!N1967)*SQRT(1-COS(RADIANS(User_Model_Calcs!I1967))^2*COS(RADIANS(User_Model_Calcs!B1967))^2)))</f>
        <v>64.298841397431858</v>
      </c>
      <c r="P1967">
        <f t="shared" ca="1" si="297"/>
        <v>44.78948603992545</v>
      </c>
    </row>
    <row r="1968" spans="1:16" x14ac:dyDescent="0.25">
      <c r="A1968">
        <f t="shared" ca="1" si="303"/>
        <v>127.91778487334227</v>
      </c>
      <c r="B1968">
        <f t="shared" ca="1" si="304"/>
        <v>-16.295180442901255</v>
      </c>
      <c r="C1968" s="6">
        <v>20135.9375</v>
      </c>
      <c r="D1968">
        <f t="shared" ca="1" si="301"/>
        <v>1.2</v>
      </c>
      <c r="E1968" s="1">
        <v>0.65</v>
      </c>
      <c r="F1968">
        <v>19.899999999999999</v>
      </c>
      <c r="G1968">
        <f t="shared" ca="1" si="298"/>
        <v>46.089820015575185</v>
      </c>
      <c r="H1968">
        <f t="shared" ca="1" si="302"/>
        <v>15.75995708638955</v>
      </c>
      <c r="I1968">
        <f ca="1">User_Model_Calcs!A1968-Sat_Data!$B$5</f>
        <v>17.917784873342271</v>
      </c>
      <c r="J1968">
        <f ca="1">(Earth_Data!$B$1/SQRT(1-Earth_Data!$B$2^2*SIN(RADIANS(User_Model_Calcs!B1968))^2))*COS(RADIANS(User_Model_Calcs!B1968))</f>
        <v>6123.5369982535294</v>
      </c>
      <c r="K1968">
        <f ca="1">((Earth_Data!$B$1*(1-Earth_Data!$B$2^2))/SQRT(1-Earth_Data!$B$2^2*SIN(RADIANS(User_Model_Calcs!B1968))^2))*SIN(RADIANS(User_Model_Calcs!B1968))</f>
        <v>-1778.1046356637567</v>
      </c>
      <c r="L1968">
        <f t="shared" ca="1" si="299"/>
        <v>-16.191825835469189</v>
      </c>
      <c r="M1968">
        <f t="shared" ca="1" si="300"/>
        <v>6376.4693572814094</v>
      </c>
      <c r="N1968">
        <f ca="1">SQRT(User_Model_Calcs!M1968^2+Sat_Data!$B$3^2-2*User_Model_Calcs!M1968*Sat_Data!$B$3*COS(RADIANS(L1968))*COS(RADIANS(I1968)))</f>
        <v>36429.823600041906</v>
      </c>
      <c r="O1968">
        <f ca="1">DEGREES(ACOS(((Earth_Data!$B$1+Sat_Data!$B$2)/User_Model_Calcs!N1968)*SQRT(1-COS(RADIANS(User_Model_Calcs!I1968))^2*COS(RADIANS(User_Model_Calcs!B1968))^2)))</f>
        <v>61.870937021416808</v>
      </c>
      <c r="P1968">
        <f t="shared" ca="1" si="297"/>
        <v>49.048887976243535</v>
      </c>
    </row>
    <row r="1969" spans="1:16" x14ac:dyDescent="0.25">
      <c r="A1969">
        <f t="shared" ca="1" si="303"/>
        <v>127.99874943929255</v>
      </c>
      <c r="B1969">
        <f t="shared" ca="1" si="304"/>
        <v>-16.249210066575593</v>
      </c>
      <c r="C1969" s="6">
        <v>20135.9375</v>
      </c>
      <c r="D1969">
        <f t="shared" ca="1" si="301"/>
        <v>3</v>
      </c>
      <c r="E1969" s="1">
        <v>0.65</v>
      </c>
      <c r="F1969">
        <v>19.899999999999999</v>
      </c>
      <c r="G1969">
        <f t="shared" ca="1" si="298"/>
        <v>54.048620189015942</v>
      </c>
      <c r="H1969">
        <f t="shared" ca="1" si="302"/>
        <v>18.223172687465407</v>
      </c>
      <c r="I1969">
        <f ca="1">User_Model_Calcs!A1969-Sat_Data!$B$5</f>
        <v>17.998749439292553</v>
      </c>
      <c r="J1969">
        <f ca="1">(Earth_Data!$B$1/SQRT(1-Earth_Data!$B$2^2*SIN(RADIANS(User_Model_Calcs!B1969))^2))*COS(RADIANS(User_Model_Calcs!B1969))</f>
        <v>6124.9624230513464</v>
      </c>
      <c r="K1969">
        <f ca="1">((Earth_Data!$B$1*(1-Earth_Data!$B$2^2))/SQRT(1-Earth_Data!$B$2^2*SIN(RADIANS(User_Model_Calcs!B1969))^2))*SIN(RADIANS(User_Model_Calcs!B1969))</f>
        <v>-1773.2212671173506</v>
      </c>
      <c r="L1969">
        <f t="shared" ca="1" si="299"/>
        <v>-16.146115318022037</v>
      </c>
      <c r="M1969">
        <f t="shared" ca="1" si="300"/>
        <v>6376.4785223466624</v>
      </c>
      <c r="N1969">
        <f ca="1">SQRT(User_Model_Calcs!M1969^2+Sat_Data!$B$3^2-2*User_Model_Calcs!M1969*Sat_Data!$B$3*COS(RADIANS(L1969))*COS(RADIANS(I1969)))</f>
        <v>36431.344048352468</v>
      </c>
      <c r="O1969">
        <f ca="1">DEGREES(ACOS(((Earth_Data!$B$1+Sat_Data!$B$2)/User_Model_Calcs!N1969)*SQRT(1-COS(RADIANS(User_Model_Calcs!I1969))^2*COS(RADIANS(User_Model_Calcs!B1969))^2)))</f>
        <v>61.837778355711286</v>
      </c>
      <c r="P1969">
        <f t="shared" ca="1" si="297"/>
        <v>49.263377640431877</v>
      </c>
    </row>
    <row r="1970" spans="1:16" x14ac:dyDescent="0.25">
      <c r="A1970">
        <f t="shared" ca="1" si="303"/>
        <v>127.76333320912741</v>
      </c>
      <c r="B1970">
        <f t="shared" ca="1" si="304"/>
        <v>-12.841897975834685</v>
      </c>
      <c r="C1970" s="6">
        <v>20135.9375</v>
      </c>
      <c r="D1970">
        <f t="shared" ca="1" si="301"/>
        <v>0.75</v>
      </c>
      <c r="E1970" s="1">
        <v>0.65</v>
      </c>
      <c r="F1970">
        <v>19.899999999999999</v>
      </c>
      <c r="G1970">
        <f t="shared" ca="1" si="298"/>
        <v>42.007420362456692</v>
      </c>
      <c r="H1970">
        <f t="shared" ca="1" si="302"/>
        <v>16.355580106164204</v>
      </c>
      <c r="I1970">
        <f ca="1">User_Model_Calcs!A1970-Sat_Data!$B$5</f>
        <v>17.76333320912741</v>
      </c>
      <c r="J1970">
        <f ca="1">(Earth_Data!$B$1/SQRT(1-Earth_Data!$B$2^2*SIN(RADIANS(User_Model_Calcs!B1970))^2))*COS(RADIANS(User_Model_Calcs!B1970))</f>
        <v>6219.6326564269284</v>
      </c>
      <c r="K1970">
        <f ca="1">((Earth_Data!$B$1*(1-Earth_Data!$B$2^2))/SQRT(1-Earth_Data!$B$2^2*SIN(RADIANS(User_Model_Calcs!B1970))^2))*SIN(RADIANS(User_Model_Calcs!B1970))</f>
        <v>-1408.3577713268373</v>
      </c>
      <c r="L1970">
        <f t="shared" ca="1" si="299"/>
        <v>-12.758750689976136</v>
      </c>
      <c r="M1970">
        <f t="shared" ca="1" si="300"/>
        <v>6377.0919699302585</v>
      </c>
      <c r="N1970">
        <f ca="1">SQRT(User_Model_Calcs!M1970^2+Sat_Data!$B$3^2-2*User_Model_Calcs!M1970*Sat_Data!$B$3*COS(RADIANS(L1970))*COS(RADIANS(I1970)))</f>
        <v>36317.98829898431</v>
      </c>
      <c r="O1970">
        <f ca="1">DEGREES(ACOS(((Earth_Data!$B$1+Sat_Data!$B$2)/User_Model_Calcs!N1970)*SQRT(1-COS(RADIANS(User_Model_Calcs!I1970))^2*COS(RADIANS(User_Model_Calcs!B1970))^2)))</f>
        <v>64.463027595051173</v>
      </c>
      <c r="P1970">
        <f t="shared" ca="1" si="297"/>
        <v>55.247523533596208</v>
      </c>
    </row>
    <row r="1971" spans="1:16" x14ac:dyDescent="0.25">
      <c r="A1971">
        <f t="shared" ca="1" si="303"/>
        <v>128.87321811080619</v>
      </c>
      <c r="B1971">
        <f t="shared" ca="1" si="304"/>
        <v>-14.993513155003329</v>
      </c>
      <c r="C1971" s="6">
        <v>20135.9375</v>
      </c>
      <c r="D1971">
        <f t="shared" ca="1" si="301"/>
        <v>0.75</v>
      </c>
      <c r="E1971" s="1">
        <v>0.65</v>
      </c>
      <c r="F1971">
        <v>19.899999999999999</v>
      </c>
      <c r="G1971">
        <f t="shared" ca="1" si="298"/>
        <v>42.007420362456692</v>
      </c>
      <c r="H1971">
        <f t="shared" ca="1" si="302"/>
        <v>21.778787031151449</v>
      </c>
      <c r="I1971">
        <f ca="1">User_Model_Calcs!A1971-Sat_Data!$B$5</f>
        <v>18.873218110806192</v>
      </c>
      <c r="J1971">
        <f ca="1">(Earth_Data!$B$1/SQRT(1-Earth_Data!$B$2^2*SIN(RADIANS(User_Model_Calcs!B1971))^2))*COS(RADIANS(User_Model_Calcs!B1971))</f>
        <v>6162.3777447731209</v>
      </c>
      <c r="K1971">
        <f ca="1">((Earth_Data!$B$1*(1-Earth_Data!$B$2^2))/SQRT(1-Earth_Data!$B$2^2*SIN(RADIANS(User_Model_Calcs!B1971))^2))*SIN(RADIANS(User_Model_Calcs!B1971))</f>
        <v>-1639.4073858853301</v>
      </c>
      <c r="L1971">
        <f t="shared" ca="1" si="299"/>
        <v>-14.897616060153101</v>
      </c>
      <c r="M1971">
        <f t="shared" ca="1" si="300"/>
        <v>6376.7198500616623</v>
      </c>
      <c r="N1971">
        <f ca="1">SQRT(User_Model_Calcs!M1971^2+Sat_Data!$B$3^2-2*User_Model_Calcs!M1971*Sat_Data!$B$3*COS(RADIANS(L1971))*COS(RADIANS(I1971)))</f>
        <v>36424.625499855421</v>
      </c>
      <c r="O1971">
        <f ca="1">DEGREES(ACOS(((Earth_Data!$B$1+Sat_Data!$B$2)/User_Model_Calcs!N1971)*SQRT(1-COS(RADIANS(User_Model_Calcs!I1971))^2*COS(RADIANS(User_Model_Calcs!B1971))^2)))</f>
        <v>61.992589761024796</v>
      </c>
      <c r="P1971">
        <f t="shared" ca="1" si="297"/>
        <v>52.882172774001738</v>
      </c>
    </row>
    <row r="1972" spans="1:16" x14ac:dyDescent="0.25">
      <c r="A1972">
        <f t="shared" ca="1" si="303"/>
        <v>128.31637784224282</v>
      </c>
      <c r="B1972">
        <f t="shared" ca="1" si="304"/>
        <v>-15.207174638632637</v>
      </c>
      <c r="C1972" s="6">
        <v>20135.9375</v>
      </c>
      <c r="D1972">
        <f t="shared" ca="1" si="301"/>
        <v>0.75</v>
      </c>
      <c r="E1972" s="1">
        <v>0.65</v>
      </c>
      <c r="F1972">
        <v>19.899999999999999</v>
      </c>
      <c r="G1972">
        <f t="shared" ca="1" si="298"/>
        <v>42.007420362456692</v>
      </c>
      <c r="H1972">
        <f t="shared" ca="1" si="302"/>
        <v>23.983490173649692</v>
      </c>
      <c r="I1972">
        <f ca="1">User_Model_Calcs!A1972-Sat_Data!$B$5</f>
        <v>18.316377842242815</v>
      </c>
      <c r="J1972">
        <f ca="1">(Earth_Data!$B$1/SQRT(1-Earth_Data!$B$2^2*SIN(RADIANS(User_Model_Calcs!B1972))^2))*COS(RADIANS(User_Model_Calcs!B1972))</f>
        <v>6156.2188725792912</v>
      </c>
      <c r="K1972">
        <f ca="1">((Earth_Data!$B$1*(1-Earth_Data!$B$2^2))/SQRT(1-Earth_Data!$B$2^2*SIN(RADIANS(User_Model_Calcs!B1972))^2))*SIN(RADIANS(User_Model_Calcs!B1972))</f>
        <v>-1662.2326357550839</v>
      </c>
      <c r="L1972">
        <f t="shared" ca="1" si="299"/>
        <v>-15.110039560653183</v>
      </c>
      <c r="M1972">
        <f t="shared" ca="1" si="300"/>
        <v>6376.6800250969727</v>
      </c>
      <c r="N1972">
        <f ca="1">SQRT(User_Model_Calcs!M1972^2+Sat_Data!$B$3^2-2*User_Model_Calcs!M1972*Sat_Data!$B$3*COS(RADIANS(L1972))*COS(RADIANS(I1972)))</f>
        <v>36409.276886881846</v>
      </c>
      <c r="O1972">
        <f ca="1">DEGREES(ACOS(((Earth_Data!$B$1+Sat_Data!$B$2)/User_Model_Calcs!N1972)*SQRT(1-COS(RADIANS(User_Model_Calcs!I1972))^2*COS(RADIANS(User_Model_Calcs!B1972))^2)))</f>
        <v>62.332383559036373</v>
      </c>
      <c r="P1972">
        <f t="shared" ca="1" si="297"/>
        <v>51.606963914858305</v>
      </c>
    </row>
    <row r="1973" spans="1:16" x14ac:dyDescent="0.25">
      <c r="A1973">
        <f t="shared" ca="1" si="303"/>
        <v>129.83800566257838</v>
      </c>
      <c r="B1973">
        <f t="shared" ca="1" si="304"/>
        <v>-12.222726599900522</v>
      </c>
      <c r="C1973" s="6">
        <v>20135.9375</v>
      </c>
      <c r="D1973">
        <f t="shared" ca="1" si="301"/>
        <v>3</v>
      </c>
      <c r="E1973" s="1">
        <v>0.65</v>
      </c>
      <c r="F1973">
        <v>19.899999999999999</v>
      </c>
      <c r="G1973">
        <f t="shared" ca="1" si="298"/>
        <v>54.048620189015942</v>
      </c>
      <c r="H1973">
        <f t="shared" ca="1" si="302"/>
        <v>19.460646219364385</v>
      </c>
      <c r="I1973">
        <f ca="1">User_Model_Calcs!A1973-Sat_Data!$B$5</f>
        <v>19.838005662578382</v>
      </c>
      <c r="J1973">
        <f ca="1">(Earth_Data!$B$1/SQRT(1-Earth_Data!$B$2^2*SIN(RADIANS(User_Model_Calcs!B1973))^2))*COS(RADIANS(User_Model_Calcs!B1973))</f>
        <v>6234.4957275061079</v>
      </c>
      <c r="K1973">
        <f ca="1">((Earth_Data!$B$1*(1-Earth_Data!$B$2^2))/SQRT(1-Earth_Data!$B$2^2*SIN(RADIANS(User_Model_Calcs!B1973))^2))*SIN(RADIANS(User_Model_Calcs!B1973))</f>
        <v>-1341.4932780507313</v>
      </c>
      <c r="L1973">
        <f t="shared" ca="1" si="299"/>
        <v>-12.14333762266134</v>
      </c>
      <c r="M1973">
        <f t="shared" ca="1" si="300"/>
        <v>6377.1891293380349</v>
      </c>
      <c r="N1973">
        <f ca="1">SQRT(User_Model_Calcs!M1973^2+Sat_Data!$B$3^2-2*User_Model_Calcs!M1973*Sat_Data!$B$3*COS(RADIANS(L1973))*COS(RADIANS(I1973)))</f>
        <v>36385.969554953997</v>
      </c>
      <c r="O1973">
        <f ca="1">DEGREES(ACOS(((Earth_Data!$B$1+Sat_Data!$B$2)/User_Model_Calcs!N1973)*SQRT(1-COS(RADIANS(User_Model_Calcs!I1973))^2*COS(RADIANS(User_Model_Calcs!B1973))^2)))</f>
        <v>62.872910918862843</v>
      </c>
      <c r="P1973">
        <f t="shared" ca="1" si="297"/>
        <v>59.594209309803176</v>
      </c>
    </row>
    <row r="1974" spans="1:16" x14ac:dyDescent="0.25">
      <c r="A1974">
        <f t="shared" ca="1" si="303"/>
        <v>126.91721867693971</v>
      </c>
      <c r="B1974">
        <f t="shared" ca="1" si="304"/>
        <v>-12.381600191367856</v>
      </c>
      <c r="C1974" s="6">
        <v>20135.9375</v>
      </c>
      <c r="D1974">
        <f t="shared" ca="1" si="301"/>
        <v>1.2</v>
      </c>
      <c r="E1974" s="1">
        <v>0.65</v>
      </c>
      <c r="F1974">
        <v>19.899999999999999</v>
      </c>
      <c r="G1974">
        <f t="shared" ca="1" si="298"/>
        <v>46.089820015575185</v>
      </c>
      <c r="H1974">
        <f t="shared" ca="1" si="302"/>
        <v>18.098439998761837</v>
      </c>
      <c r="I1974">
        <f ca="1">User_Model_Calcs!A1974-Sat_Data!$B$5</f>
        <v>16.917218676939711</v>
      </c>
      <c r="J1974">
        <f ca="1">(Earth_Data!$B$1/SQRT(1-Earth_Data!$B$2^2*SIN(RADIANS(User_Model_Calcs!B1974))^2))*COS(RADIANS(User_Model_Calcs!B1974))</f>
        <v>6230.7509967083124</v>
      </c>
      <c r="K1974">
        <f ca="1">((Earth_Data!$B$1*(1-Earth_Data!$B$2^2))/SQRT(1-Earth_Data!$B$2^2*SIN(RADIANS(User_Model_Calcs!B1974))^2))*SIN(RADIANS(User_Model_Calcs!B1974))</f>
        <v>-1358.6650489602141</v>
      </c>
      <c r="L1974">
        <f t="shared" ca="1" si="299"/>
        <v>-12.30124329273816</v>
      </c>
      <c r="M1974">
        <f t="shared" ca="1" si="300"/>
        <v>6377.1646284416784</v>
      </c>
      <c r="N1974">
        <f ca="1">SQRT(User_Model_Calcs!M1974^2+Sat_Data!$B$3^2-2*User_Model_Calcs!M1974*Sat_Data!$B$3*COS(RADIANS(L1974))*COS(RADIANS(I1974)))</f>
        <v>36273.843411632362</v>
      </c>
      <c r="O1974">
        <f ca="1">DEGREES(ACOS(((Earth_Data!$B$1+Sat_Data!$B$2)/User_Model_Calcs!N1974)*SQRT(1-COS(RADIANS(User_Model_Calcs!I1974))^2*COS(RADIANS(User_Model_Calcs!B1974))^2)))</f>
        <v>65.553357865243555</v>
      </c>
      <c r="P1974">
        <f t="shared" ca="1" si="297"/>
        <v>54.816811906053296</v>
      </c>
    </row>
    <row r="1975" spans="1:16" x14ac:dyDescent="0.25">
      <c r="A1975">
        <f t="shared" ca="1" si="303"/>
        <v>128.54031496941496</v>
      </c>
      <c r="B1975">
        <f t="shared" ca="1" si="304"/>
        <v>-15.829957340366819</v>
      </c>
      <c r="C1975" s="6">
        <v>20135.9375</v>
      </c>
      <c r="D1975">
        <f t="shared" ca="1" si="301"/>
        <v>3</v>
      </c>
      <c r="E1975" s="1">
        <v>0.65</v>
      </c>
      <c r="F1975">
        <v>19.899999999999999</v>
      </c>
      <c r="G1975">
        <f t="shared" ca="1" si="298"/>
        <v>54.048620189015942</v>
      </c>
      <c r="H1975">
        <f t="shared" ca="1" si="302"/>
        <v>17.531803975470424</v>
      </c>
      <c r="I1975">
        <f ca="1">User_Model_Calcs!A1975-Sat_Data!$B$5</f>
        <v>18.540314969414965</v>
      </c>
      <c r="J1975">
        <f ca="1">(Earth_Data!$B$1/SQRT(1-Earth_Data!$B$2^2*SIN(RADIANS(User_Model_Calcs!B1975))^2))*COS(RADIANS(User_Model_Calcs!B1975))</f>
        <v>6137.7811626253315</v>
      </c>
      <c r="K1975">
        <f ca="1">((Earth_Data!$B$1*(1-Earth_Data!$B$2^2))/SQRT(1-Earth_Data!$B$2^2*SIN(RADIANS(User_Model_Calcs!B1975))^2))*SIN(RADIANS(User_Model_Calcs!B1975))</f>
        <v>-1728.6332970293431</v>
      </c>
      <c r="L1975">
        <f t="shared" ca="1" si="299"/>
        <v>-15.729244584671894</v>
      </c>
      <c r="M1975">
        <f t="shared" ca="1" si="300"/>
        <v>6376.5610383557769</v>
      </c>
      <c r="N1975">
        <f ca="1">SQRT(User_Model_Calcs!M1975^2+Sat_Data!$B$3^2-2*User_Model_Calcs!M1975*Sat_Data!$B$3*COS(RADIANS(L1975))*COS(RADIANS(I1975)))</f>
        <v>36438.296724458756</v>
      </c>
      <c r="O1975">
        <f ca="1">DEGREES(ACOS(((Earth_Data!$B$1+Sat_Data!$B$2)/User_Model_Calcs!N1975)*SQRT(1-COS(RADIANS(User_Model_Calcs!I1975))^2*COS(RADIANS(User_Model_Calcs!B1975))^2)))</f>
        <v>61.687764528288461</v>
      </c>
      <c r="P1975">
        <f t="shared" ca="1" si="297"/>
        <v>50.876438580233504</v>
      </c>
    </row>
    <row r="1976" spans="1:16" x14ac:dyDescent="0.25">
      <c r="A1976">
        <f t="shared" ca="1" si="303"/>
        <v>128.41450246811107</v>
      </c>
      <c r="B1976">
        <f t="shared" ca="1" si="304"/>
        <v>-12.504986244871867</v>
      </c>
      <c r="C1976" s="6">
        <v>20135.9375</v>
      </c>
      <c r="D1976">
        <f t="shared" ca="1" si="301"/>
        <v>1.2</v>
      </c>
      <c r="E1976" s="1">
        <v>0.65</v>
      </c>
      <c r="F1976">
        <v>19.899999999999999</v>
      </c>
      <c r="G1976">
        <f t="shared" ca="1" si="298"/>
        <v>46.089820015575185</v>
      </c>
      <c r="H1976">
        <f t="shared" ca="1" si="302"/>
        <v>16.139633474442721</v>
      </c>
      <c r="I1976">
        <f ca="1">User_Model_Calcs!A1976-Sat_Data!$B$5</f>
        <v>18.414502468111067</v>
      </c>
      <c r="J1976">
        <f ca="1">(Earth_Data!$B$1/SQRT(1-Earth_Data!$B$2^2*SIN(RADIANS(User_Model_Calcs!B1976))^2))*COS(RADIANS(User_Model_Calcs!B1976))</f>
        <v>6227.8098538856548</v>
      </c>
      <c r="K1976">
        <f ca="1">((Earth_Data!$B$1*(1-Earth_Data!$B$2^2))/SQRT(1-Earth_Data!$B$2^2*SIN(RADIANS(User_Model_Calcs!B1976))^2))*SIN(RADIANS(User_Model_Calcs!B1976))</f>
        <v>-1371.9941031380354</v>
      </c>
      <c r="L1976">
        <f t="shared" ca="1" si="299"/>
        <v>-12.423879317055516</v>
      </c>
      <c r="M1976">
        <f t="shared" ca="1" si="300"/>
        <v>6377.1453954885492</v>
      </c>
      <c r="N1976">
        <f ca="1">SQRT(User_Model_Calcs!M1976^2+Sat_Data!$B$3^2-2*User_Model_Calcs!M1976*Sat_Data!$B$3*COS(RADIANS(L1976))*COS(RADIANS(I1976)))</f>
        <v>36334.46695997526</v>
      </c>
      <c r="O1976">
        <f ca="1">DEGREES(ACOS(((Earth_Data!$B$1+Sat_Data!$B$2)/User_Model_Calcs!N1976)*SQRT(1-COS(RADIANS(User_Model_Calcs!I1976))^2*COS(RADIANS(User_Model_Calcs!B1976))^2)))</f>
        <v>64.069878850379681</v>
      </c>
      <c r="P1976">
        <f t="shared" ca="1" si="297"/>
        <v>56.962148474063156</v>
      </c>
    </row>
    <row r="1977" spans="1:16" x14ac:dyDescent="0.25">
      <c r="A1977">
        <f t="shared" ca="1" si="303"/>
        <v>125.85206561375452</v>
      </c>
      <c r="B1977">
        <f t="shared" ca="1" si="304"/>
        <v>-16.319593688632342</v>
      </c>
      <c r="C1977" s="6">
        <v>20135.9375</v>
      </c>
      <c r="D1977">
        <f t="shared" ca="1" si="301"/>
        <v>3</v>
      </c>
      <c r="E1977" s="1">
        <v>0.65</v>
      </c>
      <c r="F1977">
        <v>19.899999999999999</v>
      </c>
      <c r="G1977">
        <f t="shared" ca="1" si="298"/>
        <v>54.048620189015942</v>
      </c>
      <c r="H1977">
        <f t="shared" ca="1" si="302"/>
        <v>21.926422918127706</v>
      </c>
      <c r="I1977">
        <f ca="1">User_Model_Calcs!A1977-Sat_Data!$B$5</f>
        <v>15.852065613754519</v>
      </c>
      <c r="J1977">
        <f ca="1">(Earth_Data!$B$1/SQRT(1-Earth_Data!$B$2^2*SIN(RADIANS(User_Model_Calcs!B1977))^2))*COS(RADIANS(User_Model_Calcs!B1977))</f>
        <v>6122.7784101284542</v>
      </c>
      <c r="K1977">
        <f ca="1">((Earth_Data!$B$1*(1-Earth_Data!$B$2^2))/SQRT(1-Earth_Data!$B$2^2*SIN(RADIANS(User_Model_Calcs!B1977))^2))*SIN(RADIANS(User_Model_Calcs!B1977))</f>
        <v>-1780.6975637091475</v>
      </c>
      <c r="L1977">
        <f t="shared" ca="1" si="299"/>
        <v>-16.216101186552489</v>
      </c>
      <c r="M1977">
        <f t="shared" ca="1" si="300"/>
        <v>6376.464480645589</v>
      </c>
      <c r="N1977">
        <f ca="1">SQRT(User_Model_Calcs!M1977^2+Sat_Data!$B$3^2-2*User_Model_Calcs!M1977*Sat_Data!$B$3*COS(RADIANS(L1977))*COS(RADIANS(I1977)))</f>
        <v>36356.379340382402</v>
      </c>
      <c r="O1977">
        <f ca="1">DEGREES(ACOS(((Earth_Data!$B$1+Sat_Data!$B$2)/User_Model_Calcs!N1977)*SQRT(1-COS(RADIANS(User_Model_Calcs!I1977))^2*COS(RADIANS(User_Model_Calcs!B1977))^2)))</f>
        <v>63.533106555855412</v>
      </c>
      <c r="P1977">
        <f t="shared" ca="1" si="297"/>
        <v>45.30002028200456</v>
      </c>
    </row>
    <row r="1978" spans="1:16" x14ac:dyDescent="0.25">
      <c r="A1978">
        <f t="shared" ca="1" si="303"/>
        <v>126.53301997326626</v>
      </c>
      <c r="B1978">
        <f t="shared" ca="1" si="304"/>
        <v>-14.252662587029143</v>
      </c>
      <c r="C1978" s="6">
        <v>20135.9375</v>
      </c>
      <c r="D1978">
        <f t="shared" ca="1" si="301"/>
        <v>1.2</v>
      </c>
      <c r="E1978" s="1">
        <v>0.65</v>
      </c>
      <c r="F1978">
        <v>19.899999999999999</v>
      </c>
      <c r="G1978">
        <f t="shared" ca="1" si="298"/>
        <v>46.089820015575185</v>
      </c>
      <c r="H1978">
        <f t="shared" ca="1" si="302"/>
        <v>15.38639793538176</v>
      </c>
      <c r="I1978">
        <f ca="1">User_Model_Calcs!A1978-Sat_Data!$B$5</f>
        <v>16.533019973266263</v>
      </c>
      <c r="J1978">
        <f ca="1">(Earth_Data!$B$1/SQRT(1-Earth_Data!$B$2^2*SIN(RADIANS(User_Model_Calcs!B1978))^2))*COS(RADIANS(User_Model_Calcs!B1978))</f>
        <v>6183.0720749624143</v>
      </c>
      <c r="K1978">
        <f ca="1">((Earth_Data!$B$1*(1-Earth_Data!$B$2^2))/SQRT(1-Earth_Data!$B$2^2*SIN(RADIANS(User_Model_Calcs!B1978))^2))*SIN(RADIANS(User_Model_Calcs!B1978))</f>
        <v>-1560.0916900854759</v>
      </c>
      <c r="L1978">
        <f t="shared" ca="1" si="299"/>
        <v>-14.161098595756718</v>
      </c>
      <c r="M1978">
        <f t="shared" ca="1" si="300"/>
        <v>6376.8539551767817</v>
      </c>
      <c r="N1978">
        <f ca="1">SQRT(User_Model_Calcs!M1978^2+Sat_Data!$B$3^2-2*User_Model_Calcs!M1978*Sat_Data!$B$3*COS(RADIANS(L1978))*COS(RADIANS(I1978)))</f>
        <v>36312.921598592358</v>
      </c>
      <c r="O1978">
        <f ca="1">DEGREES(ACOS(((Earth_Data!$B$1+Sat_Data!$B$2)/User_Model_Calcs!N1978)*SQRT(1-COS(RADIANS(User_Model_Calcs!I1978))^2*COS(RADIANS(User_Model_Calcs!B1978))^2)))</f>
        <v>64.578102129923963</v>
      </c>
      <c r="P1978">
        <f t="shared" ca="1" si="297"/>
        <v>50.327820096655209</v>
      </c>
    </row>
    <row r="1979" spans="1:16" x14ac:dyDescent="0.25">
      <c r="A1979">
        <f t="shared" ca="1" si="303"/>
        <v>126.6400765335103</v>
      </c>
      <c r="B1979">
        <f t="shared" ca="1" si="304"/>
        <v>-11.542176229121957</v>
      </c>
      <c r="C1979" s="6">
        <v>20135.9375</v>
      </c>
      <c r="D1979">
        <f t="shared" ca="1" si="301"/>
        <v>1.2</v>
      </c>
      <c r="E1979" s="1">
        <v>0.65</v>
      </c>
      <c r="F1979">
        <v>19.899999999999999</v>
      </c>
      <c r="G1979">
        <f t="shared" ca="1" si="298"/>
        <v>46.089820015575185</v>
      </c>
      <c r="H1979">
        <f t="shared" ca="1" si="302"/>
        <v>16.082697648749686</v>
      </c>
      <c r="I1979">
        <f ca="1">User_Model_Calcs!A1979-Sat_Data!$B$5</f>
        <v>16.640076533510296</v>
      </c>
      <c r="J1979">
        <f ca="1">(Earth_Data!$B$1/SQRT(1-Earth_Data!$B$2^2*SIN(RADIANS(User_Model_Calcs!B1979))^2))*COS(RADIANS(User_Model_Calcs!B1979))</f>
        <v>6249.9968386234632</v>
      </c>
      <c r="K1979">
        <f ca="1">((Earth_Data!$B$1*(1-Earth_Data!$B$2^2))/SQRT(1-Earth_Data!$B$2^2*SIN(RADIANS(User_Model_Calcs!B1979))^2))*SIN(RADIANS(User_Model_Calcs!B1979))</f>
        <v>-1267.823431735646</v>
      </c>
      <c r="L1979">
        <f t="shared" ca="1" si="299"/>
        <v>-11.466960447194253</v>
      </c>
      <c r="M1979">
        <f t="shared" ca="1" si="300"/>
        <v>6377.2907050612985</v>
      </c>
      <c r="N1979">
        <f ca="1">SQRT(User_Model_Calcs!M1979^2+Sat_Data!$B$3^2-2*User_Model_Calcs!M1979*Sat_Data!$B$3*COS(RADIANS(L1979))*COS(RADIANS(I1979)))</f>
        <v>36242.304677279069</v>
      </c>
      <c r="O1979">
        <f ca="1">DEGREES(ACOS(((Earth_Data!$B$1+Sat_Data!$B$2)/User_Model_Calcs!N1979)*SQRT(1-COS(RADIANS(User_Model_Calcs!I1979))^2*COS(RADIANS(User_Model_Calcs!B1979))^2)))</f>
        <v>66.364653732443287</v>
      </c>
      <c r="P1979">
        <f t="shared" ca="1" si="297"/>
        <v>56.198673660034146</v>
      </c>
    </row>
    <row r="1980" spans="1:16" x14ac:dyDescent="0.25">
      <c r="A1980">
        <f ca="1">127.694974900286+(RAND()*10-5)</f>
        <v>127.1383419855857</v>
      </c>
      <c r="B1980">
        <f ca="1">-13.9715365993556+(RAND()*10-5)</f>
        <v>-13.224867907901572</v>
      </c>
      <c r="C1980" s="6">
        <v>20135.9375</v>
      </c>
      <c r="D1980">
        <f t="shared" ca="1" si="301"/>
        <v>3</v>
      </c>
      <c r="E1980" s="1">
        <v>0.65</v>
      </c>
      <c r="F1980">
        <v>19.899999999999999</v>
      </c>
      <c r="G1980">
        <f t="shared" ca="1" si="298"/>
        <v>54.048620189015942</v>
      </c>
      <c r="H1980">
        <f t="shared" ca="1" si="302"/>
        <v>22.319954697991726</v>
      </c>
      <c r="I1980">
        <f ca="1">User_Model_Calcs!A1980-Sat_Data!$B$5</f>
        <v>17.138341985585697</v>
      </c>
      <c r="J1980">
        <f ca="1">(Earth_Data!$B$1/SQRT(1-Earth_Data!$B$2^2*SIN(RADIANS(User_Model_Calcs!B1980))^2))*COS(RADIANS(User_Model_Calcs!B1980))</f>
        <v>6210.077834229568</v>
      </c>
      <c r="K1980">
        <f ca="1">((Earth_Data!$B$1*(1-Earth_Data!$B$2^2))/SQRT(1-Earth_Data!$B$2^2*SIN(RADIANS(User_Model_Calcs!B1980))^2))*SIN(RADIANS(User_Model_Calcs!B1980))</f>
        <v>-1449.6345128594735</v>
      </c>
      <c r="L1980">
        <f t="shared" ca="1" si="299"/>
        <v>-13.139415187324788</v>
      </c>
      <c r="M1980">
        <f t="shared" ca="1" si="300"/>
        <v>6377.0296320514872</v>
      </c>
      <c r="N1980">
        <f ca="1">SQRT(User_Model_Calcs!M1980^2+Sat_Data!$B$3^2-2*User_Model_Calcs!M1980*Sat_Data!$B$3*COS(RADIANS(L1980))*COS(RADIANS(I1980)))</f>
        <v>36304.954581236037</v>
      </c>
      <c r="O1980">
        <f ca="1">DEGREES(ACOS(((Earth_Data!$B$1+Sat_Data!$B$2)/User_Model_Calcs!N1980)*SQRT(1-COS(RADIANS(User_Model_Calcs!I1980))^2*COS(RADIANS(User_Model_Calcs!B1980))^2)))</f>
        <v>64.777534983471227</v>
      </c>
      <c r="P1980">
        <f t="shared" ca="1" si="297"/>
        <v>53.429287980825478</v>
      </c>
    </row>
    <row r="1981" spans="1:16" x14ac:dyDescent="0.25">
      <c r="A1981">
        <f t="shared" ref="A1981:A2001" ca="1" si="305">127.694974900286+(RAND()*10-5)</f>
        <v>129.22201895645424</v>
      </c>
      <c r="B1981">
        <f t="shared" ref="B1981:B2001" ca="1" si="306">-13.9715365993556+(RAND()*10-5)</f>
        <v>-18.083769100121383</v>
      </c>
      <c r="C1981" s="6">
        <v>20135.9375</v>
      </c>
      <c r="D1981">
        <f t="shared" ca="1" si="301"/>
        <v>0.75</v>
      </c>
      <c r="E1981" s="1">
        <v>0.65</v>
      </c>
      <c r="F1981">
        <v>19.899999999999999</v>
      </c>
      <c r="G1981">
        <f t="shared" ca="1" si="298"/>
        <v>42.007420362456692</v>
      </c>
      <c r="H1981">
        <f t="shared" ca="1" si="302"/>
        <v>17.421985346877825</v>
      </c>
      <c r="I1981">
        <f ca="1">User_Model_Calcs!A1981-Sat_Data!$B$5</f>
        <v>19.222018956454235</v>
      </c>
      <c r="J1981">
        <f ca="1">(Earth_Data!$B$1/SQRT(1-Earth_Data!$B$2^2*SIN(RADIANS(User_Model_Calcs!B1981))^2))*COS(RADIANS(User_Model_Calcs!B1981))</f>
        <v>6065.0398935468893</v>
      </c>
      <c r="K1981">
        <f ca="1">((Earth_Data!$B$1*(1-Earth_Data!$B$2^2))/SQRT(1-Earth_Data!$B$2^2*SIN(RADIANS(User_Model_Calcs!B1981))^2))*SIN(RADIANS(User_Model_Calcs!B1981))</f>
        <v>-1967.2009023991034</v>
      </c>
      <c r="L1981">
        <f t="shared" ca="1" si="299"/>
        <v>-17.970515383358947</v>
      </c>
      <c r="M1981">
        <f t="shared" ca="1" si="300"/>
        <v>6376.0950667877514</v>
      </c>
      <c r="N1981">
        <f ca="1">SQRT(User_Model_Calcs!M1981^2+Sat_Data!$B$3^2-2*User_Model_Calcs!M1981*Sat_Data!$B$3*COS(RADIANS(L1981))*COS(RADIANS(I1981)))</f>
        <v>36544.883809911262</v>
      </c>
      <c r="O1981">
        <f ca="1">DEGREES(ACOS(((Earth_Data!$B$1+Sat_Data!$B$2)/User_Model_Calcs!N1981)*SQRT(1-COS(RADIANS(User_Model_Calcs!I1981))^2*COS(RADIANS(User_Model_Calcs!B1981))^2)))</f>
        <v>59.43112109196047</v>
      </c>
      <c r="P1981">
        <f t="shared" ca="1" si="297"/>
        <v>48.322408922265581</v>
      </c>
    </row>
    <row r="1982" spans="1:16" x14ac:dyDescent="0.25">
      <c r="A1982">
        <f t="shared" ca="1" si="305"/>
        <v>130.91195067458864</v>
      </c>
      <c r="B1982">
        <f t="shared" ca="1" si="306"/>
        <v>-17.228515873715828</v>
      </c>
      <c r="C1982" s="6">
        <v>20135.9375</v>
      </c>
      <c r="D1982">
        <f t="shared" ca="1" si="301"/>
        <v>3</v>
      </c>
      <c r="E1982" s="1">
        <v>0.65</v>
      </c>
      <c r="F1982">
        <v>19.899999999999999</v>
      </c>
      <c r="G1982">
        <f t="shared" ca="1" si="298"/>
        <v>54.048620189015942</v>
      </c>
      <c r="H1982">
        <f t="shared" ca="1" si="302"/>
        <v>23.346363598198753</v>
      </c>
      <c r="I1982">
        <f ca="1">User_Model_Calcs!A1982-Sat_Data!$B$5</f>
        <v>20.911950674588638</v>
      </c>
      <c r="J1982">
        <f ca="1">(Earth_Data!$B$1/SQRT(1-Earth_Data!$B$2^2*SIN(RADIANS(User_Model_Calcs!B1982))^2))*COS(RADIANS(User_Model_Calcs!B1982))</f>
        <v>6093.7493021051414</v>
      </c>
      <c r="K1982">
        <f ca="1">((Earth_Data!$B$1*(1-Earth_Data!$B$2^2))/SQRT(1-Earth_Data!$B$2^2*SIN(RADIANS(User_Model_Calcs!B1982))^2))*SIN(RADIANS(User_Model_Calcs!B1982))</f>
        <v>-1877.0041577670515</v>
      </c>
      <c r="L1982">
        <f t="shared" ca="1" si="299"/>
        <v>-17.119943345592244</v>
      </c>
      <c r="M1982">
        <f t="shared" ca="1" si="300"/>
        <v>6376.2783161638808</v>
      </c>
      <c r="N1982">
        <f ca="1">SQRT(User_Model_Calcs!M1982^2+Sat_Data!$B$3^2-2*User_Model_Calcs!M1982*Sat_Data!$B$3*COS(RADIANS(L1982))*COS(RADIANS(I1982)))</f>
        <v>36584.767027463939</v>
      </c>
      <c r="O1982">
        <f ca="1">DEGREES(ACOS(((Earth_Data!$B$1+Sat_Data!$B$2)/User_Model_Calcs!N1982)*SQRT(1-COS(RADIANS(User_Model_Calcs!I1982))^2*COS(RADIANS(User_Model_Calcs!B1982))^2)))</f>
        <v>58.635528592664727</v>
      </c>
      <c r="P1982">
        <f t="shared" ca="1" si="297"/>
        <v>52.219210908281937</v>
      </c>
    </row>
    <row r="1983" spans="1:16" x14ac:dyDescent="0.25">
      <c r="A1983">
        <f t="shared" ca="1" si="305"/>
        <v>122.71213235056285</v>
      </c>
      <c r="B1983">
        <f t="shared" ca="1" si="306"/>
        <v>-17.025200489453777</v>
      </c>
      <c r="C1983" s="6">
        <v>20135.9375</v>
      </c>
      <c r="D1983">
        <f t="shared" ca="1" si="301"/>
        <v>0.75</v>
      </c>
      <c r="E1983" s="1">
        <v>0.65</v>
      </c>
      <c r="F1983">
        <v>19.899999999999999</v>
      </c>
      <c r="G1983">
        <f t="shared" ca="1" si="298"/>
        <v>42.007420362456692</v>
      </c>
      <c r="H1983">
        <f t="shared" ca="1" si="302"/>
        <v>15.999434103279293</v>
      </c>
      <c r="I1983">
        <f ca="1">User_Model_Calcs!A1983-Sat_Data!$B$5</f>
        <v>12.712132350562854</v>
      </c>
      <c r="J1983">
        <f ca="1">(Earth_Data!$B$1/SQRT(1-Earth_Data!$B$2^2*SIN(RADIANS(User_Model_Calcs!B1983))^2))*COS(RADIANS(User_Model_Calcs!B1983))</f>
        <v>6100.3755959209957</v>
      </c>
      <c r="K1983">
        <f ca="1">((Earth_Data!$B$1*(1-Earth_Data!$B$2^2))/SQRT(1-Earth_Data!$B$2^2*SIN(RADIANS(User_Model_Calcs!B1983))^2))*SIN(RADIANS(User_Model_Calcs!B1983))</f>
        <v>-1855.5009250575679</v>
      </c>
      <c r="L1983">
        <f t="shared" ca="1" si="299"/>
        <v>-16.917755072983685</v>
      </c>
      <c r="M1983">
        <f t="shared" ca="1" si="300"/>
        <v>6376.3207333224645</v>
      </c>
      <c r="N1983">
        <f ca="1">SQRT(User_Model_Calcs!M1983^2+Sat_Data!$B$3^2-2*User_Model_Calcs!M1983*Sat_Data!$B$3*COS(RADIANS(L1983))*COS(RADIANS(I1983)))</f>
        <v>36285.641966013878</v>
      </c>
      <c r="O1983">
        <f ca="1">DEGREES(ACOS(((Earth_Data!$B$1+Sat_Data!$B$2)/User_Model_Calcs!N1983)*SQRT(1-COS(RADIANS(User_Model_Calcs!I1983))^2*COS(RADIANS(User_Model_Calcs!B1983))^2)))</f>
        <v>65.230660856877648</v>
      </c>
      <c r="P1983">
        <f t="shared" ca="1" si="297"/>
        <v>37.612506427927144</v>
      </c>
    </row>
    <row r="1984" spans="1:16" x14ac:dyDescent="0.25">
      <c r="A1984">
        <f t="shared" ca="1" si="305"/>
        <v>124.43762280426583</v>
      </c>
      <c r="B1984">
        <f t="shared" ca="1" si="306"/>
        <v>-17.411222496032401</v>
      </c>
      <c r="C1984" s="6">
        <v>20135.9375</v>
      </c>
      <c r="D1984">
        <f t="shared" ca="1" si="301"/>
        <v>3</v>
      </c>
      <c r="E1984" s="1">
        <v>0.65</v>
      </c>
      <c r="F1984">
        <v>19.899999999999999</v>
      </c>
      <c r="G1984">
        <f t="shared" ca="1" si="298"/>
        <v>54.048620189015942</v>
      </c>
      <c r="H1984">
        <f t="shared" ca="1" si="302"/>
        <v>18.476108210777113</v>
      </c>
      <c r="I1984">
        <f ca="1">User_Model_Calcs!A1984-Sat_Data!$B$5</f>
        <v>14.437622804265828</v>
      </c>
      <c r="J1984">
        <f ca="1">(Earth_Data!$B$1/SQRT(1-Earth_Data!$B$2^2*SIN(RADIANS(User_Model_Calcs!B1984))^2))*COS(RADIANS(User_Model_Calcs!B1984))</f>
        <v>6087.7294958619204</v>
      </c>
      <c r="K1984">
        <f ca="1">((Earth_Data!$B$1*(1-Earth_Data!$B$2^2))/SQRT(1-Earth_Data!$B$2^2*SIN(RADIANS(User_Model_Calcs!B1984))^2))*SIN(RADIANS(User_Model_Calcs!B1984))</f>
        <v>-1896.3079498986322</v>
      </c>
      <c r="L1984">
        <f t="shared" ca="1" si="299"/>
        <v>-17.301641729196369</v>
      </c>
      <c r="M1984">
        <f t="shared" ca="1" si="300"/>
        <v>6376.2398210572337</v>
      </c>
      <c r="N1984">
        <f ca="1">SQRT(User_Model_Calcs!M1984^2+Sat_Data!$B$3^2-2*User_Model_Calcs!M1984*Sat_Data!$B$3*COS(RADIANS(L1984))*COS(RADIANS(I1984)))</f>
        <v>36349.906616963803</v>
      </c>
      <c r="O1984">
        <f ca="1">DEGREES(ACOS(((Earth_Data!$B$1+Sat_Data!$B$2)/User_Model_Calcs!N1984)*SQRT(1-COS(RADIANS(User_Model_Calcs!I1984))^2*COS(RADIANS(User_Model_Calcs!B1984))^2)))</f>
        <v>63.677621558855677</v>
      </c>
      <c r="P1984">
        <f t="shared" ca="1" si="297"/>
        <v>40.70880209615401</v>
      </c>
    </row>
    <row r="1985" spans="1:16" x14ac:dyDescent="0.25">
      <c r="A1985">
        <f t="shared" ca="1" si="305"/>
        <v>132.04122191800178</v>
      </c>
      <c r="B1985">
        <f t="shared" ca="1" si="306"/>
        <v>-16.911872340903372</v>
      </c>
      <c r="C1985" s="6">
        <v>20135.9375</v>
      </c>
      <c r="D1985">
        <f t="shared" ca="1" si="301"/>
        <v>1.2</v>
      </c>
      <c r="E1985" s="1">
        <v>0.65</v>
      </c>
      <c r="F1985">
        <v>19.899999999999999</v>
      </c>
      <c r="G1985">
        <f t="shared" ca="1" si="298"/>
        <v>46.089820015575185</v>
      </c>
      <c r="H1985">
        <f t="shared" ca="1" si="302"/>
        <v>15.183388574791538</v>
      </c>
      <c r="I1985">
        <f ca="1">User_Model_Calcs!A1985-Sat_Data!$B$5</f>
        <v>22.041221918001781</v>
      </c>
      <c r="J1985">
        <f ca="1">(Earth_Data!$B$1/SQRT(1-Earth_Data!$B$2^2*SIN(RADIANS(User_Model_Calcs!B1985))^2))*COS(RADIANS(User_Model_Calcs!B1985))</f>
        <v>6104.0359073964246</v>
      </c>
      <c r="K1985">
        <f ca="1">((Earth_Data!$B$1*(1-Earth_Data!$B$2^2))/SQRT(1-Earth_Data!$B$2^2*SIN(RADIANS(User_Model_Calcs!B1985))^2))*SIN(RADIANS(User_Model_Calcs!B1985))</f>
        <v>-1843.5050291006389</v>
      </c>
      <c r="L1985">
        <f t="shared" ca="1" si="299"/>
        <v>-16.80505751038806</v>
      </c>
      <c r="M1985">
        <f t="shared" ca="1" si="300"/>
        <v>6376.3441838646258</v>
      </c>
      <c r="N1985">
        <f ca="1">SQRT(User_Model_Calcs!M1985^2+Sat_Data!$B$3^2-2*User_Model_Calcs!M1985*Sat_Data!$B$3*COS(RADIANS(L1985))*COS(RADIANS(I1985)))</f>
        <v>36624.4462336988</v>
      </c>
      <c r="O1985">
        <f ca="1">DEGREES(ACOS(((Earth_Data!$B$1+Sat_Data!$B$2)/User_Model_Calcs!N1985)*SQRT(1-COS(RADIANS(User_Model_Calcs!I1985))^2*COS(RADIANS(User_Model_Calcs!B1985))^2)))</f>
        <v>57.859650769842325</v>
      </c>
      <c r="P1985">
        <f t="shared" ca="1" si="297"/>
        <v>54.302183384035182</v>
      </c>
    </row>
    <row r="1986" spans="1:16" x14ac:dyDescent="0.25">
      <c r="A1986">
        <f t="shared" ca="1" si="305"/>
        <v>126.35872247811693</v>
      </c>
      <c r="B1986">
        <f t="shared" ca="1" si="306"/>
        <v>-15.254521530068647</v>
      </c>
      <c r="C1986" s="6">
        <v>20135.9375</v>
      </c>
      <c r="D1986">
        <f t="shared" ca="1" si="301"/>
        <v>3</v>
      </c>
      <c r="E1986" s="1">
        <v>0.65</v>
      </c>
      <c r="F1986">
        <v>19.899999999999999</v>
      </c>
      <c r="G1986">
        <f t="shared" ca="1" si="298"/>
        <v>54.048620189015942</v>
      </c>
      <c r="H1986">
        <f t="shared" ca="1" si="302"/>
        <v>17.615470039834982</v>
      </c>
      <c r="I1986">
        <f ca="1">User_Model_Calcs!A1986-Sat_Data!$B$5</f>
        <v>16.358722478116931</v>
      </c>
      <c r="J1986">
        <f ca="1">(Earth_Data!$B$1/SQRT(1-Earth_Data!$B$2^2*SIN(RADIANS(User_Model_Calcs!B1986))^2))*COS(RADIANS(User_Model_Calcs!B1986))</f>
        <v>6154.8425468519399</v>
      </c>
      <c r="K1986">
        <f ca="1">((Earth_Data!$B$1*(1-Earth_Data!$B$2^2))/SQRT(1-Earth_Data!$B$2^2*SIN(RADIANS(User_Model_Calcs!B1986))^2))*SIN(RADIANS(User_Model_Calcs!B1986))</f>
        <v>-1667.2875978394204</v>
      </c>
      <c r="L1986">
        <f t="shared" ca="1" si="299"/>
        <v>-15.157112840473486</v>
      </c>
      <c r="M1986">
        <f t="shared" ca="1" si="300"/>
        <v>6376.6711308054782</v>
      </c>
      <c r="N1986">
        <f ca="1">SQRT(User_Model_Calcs!M1986^2+Sat_Data!$B$3^2-2*User_Model_Calcs!M1986*Sat_Data!$B$3*COS(RADIANS(L1986))*COS(RADIANS(I1986)))</f>
        <v>36338.148877764077</v>
      </c>
      <c r="O1986">
        <f ca="1">DEGREES(ACOS(((Earth_Data!$B$1+Sat_Data!$B$2)/User_Model_Calcs!N1986)*SQRT(1-COS(RADIANS(User_Model_Calcs!I1986))^2*COS(RADIANS(User_Model_Calcs!B1986))^2)))</f>
        <v>63.967870123477724</v>
      </c>
      <c r="P1986">
        <f t="shared" ref="P1986:P2049" ca="1" si="307">DEGREES(ASIN(SIN(RADIANS(ABS(I1986)))/(SIN(ACOS(COS(RADIANS(I1986))*COS(RADIANS(B1986)))))))</f>
        <v>48.128674660256529</v>
      </c>
    </row>
    <row r="1987" spans="1:16" x14ac:dyDescent="0.25">
      <c r="A1987">
        <f t="shared" ca="1" si="305"/>
        <v>127.117416213125</v>
      </c>
      <c r="B1987">
        <f t="shared" ca="1" si="306"/>
        <v>-10.727290131276153</v>
      </c>
      <c r="C1987" s="6">
        <v>20135.9375</v>
      </c>
      <c r="D1987">
        <f t="shared" ca="1" si="301"/>
        <v>1.2</v>
      </c>
      <c r="E1987" s="1">
        <v>0.65</v>
      </c>
      <c r="F1987">
        <v>19.899999999999999</v>
      </c>
      <c r="G1987">
        <f t="shared" ref="G1987:G2050" ca="1" si="308">20.4+20*LOG(F1987)+20*LOG(D1987)+10*LOG(E1987)</f>
        <v>46.089820015575185</v>
      </c>
      <c r="H1987">
        <f t="shared" ca="1" si="302"/>
        <v>20.749155560666225</v>
      </c>
      <c r="I1987">
        <f ca="1">User_Model_Calcs!A1987-Sat_Data!$B$5</f>
        <v>17.117416213124997</v>
      </c>
      <c r="J1987">
        <f ca="1">(Earth_Data!$B$1/SQRT(1-Earth_Data!$B$2^2*SIN(RADIANS(User_Model_Calcs!B1987))^2))*COS(RADIANS(User_Model_Calcs!B1987))</f>
        <v>6267.4040989886253</v>
      </c>
      <c r="K1987">
        <f ca="1">((Earth_Data!$B$1*(1-Earth_Data!$B$2^2))/SQRT(1-Earth_Data!$B$2^2*SIN(RADIANS(User_Model_Calcs!B1987))^2))*SIN(RADIANS(User_Model_Calcs!B1987))</f>
        <v>-1179.3817399942805</v>
      </c>
      <c r="L1987">
        <f t="shared" ref="L1987:L2050" ca="1" si="309">DEGREES(ATAN((K1987/J1987)))</f>
        <v>-10.657126423340801</v>
      </c>
      <c r="M1987">
        <f t="shared" ref="M1987:M2050" ca="1" si="310">SQRT(J1987^2+K1987^2)</f>
        <v>6377.4050701403121</v>
      </c>
      <c r="N1987">
        <f ca="1">SQRT(User_Model_Calcs!M1987^2+Sat_Data!$B$3^2-2*User_Model_Calcs!M1987*Sat_Data!$B$3*COS(RADIANS(L1987))*COS(RADIANS(I1987)))</f>
        <v>36240.558790078721</v>
      </c>
      <c r="O1987">
        <f ca="1">DEGREES(ACOS(((Earth_Data!$B$1+Sat_Data!$B$2)/User_Model_Calcs!N1987)*SQRT(1-COS(RADIANS(User_Model_Calcs!I1987))^2*COS(RADIANS(User_Model_Calcs!B1987))^2)))</f>
        <v>66.414021135746168</v>
      </c>
      <c r="P1987">
        <f t="shared" ca="1" si="307"/>
        <v>58.851810852594625</v>
      </c>
    </row>
    <row r="1988" spans="1:16" x14ac:dyDescent="0.25">
      <c r="A1988">
        <f t="shared" ca="1" si="305"/>
        <v>125.62443441810731</v>
      </c>
      <c r="B1988">
        <f t="shared" ca="1" si="306"/>
        <v>-14.394309580210937</v>
      </c>
      <c r="C1988" s="6">
        <v>20135.9375</v>
      </c>
      <c r="D1988">
        <f t="shared" ca="1" si="301"/>
        <v>0.75</v>
      </c>
      <c r="E1988" s="1">
        <v>0.65</v>
      </c>
      <c r="F1988">
        <v>19.899999999999999</v>
      </c>
      <c r="G1988">
        <f t="shared" ca="1" si="308"/>
        <v>42.007420362456692</v>
      </c>
      <c r="H1988">
        <f t="shared" ca="1" si="302"/>
        <v>23.415553134537781</v>
      </c>
      <c r="I1988">
        <f ca="1">User_Model_Calcs!A1988-Sat_Data!$B$5</f>
        <v>15.624434418107313</v>
      </c>
      <c r="J1988">
        <f ca="1">(Earth_Data!$B$1/SQRT(1-Earth_Data!$B$2^2*SIN(RADIANS(User_Model_Calcs!B1988))^2))*COS(RADIANS(User_Model_Calcs!B1988))</f>
        <v>6179.1948454858357</v>
      </c>
      <c r="K1988">
        <f ca="1">((Earth_Data!$B$1*(1-Earth_Data!$B$2^2))/SQRT(1-Earth_Data!$B$2^2*SIN(RADIANS(User_Model_Calcs!B1988))^2))*SIN(RADIANS(User_Model_Calcs!B1988))</f>
        <v>-1575.2766583006617</v>
      </c>
      <c r="L1988">
        <f t="shared" ca="1" si="309"/>
        <v>-14.30191233913196</v>
      </c>
      <c r="M1988">
        <f t="shared" ca="1" si="310"/>
        <v>6376.8287956213489</v>
      </c>
      <c r="N1988">
        <f ca="1">SQRT(User_Model_Calcs!M1988^2+Sat_Data!$B$3^2-2*User_Model_Calcs!M1988*Sat_Data!$B$3*COS(RADIANS(L1988))*COS(RADIANS(I1988)))</f>
        <v>36285.711531756271</v>
      </c>
      <c r="O1988">
        <f ca="1">DEGREES(ACOS(((Earth_Data!$B$1+Sat_Data!$B$2)/User_Model_Calcs!N1988)*SQRT(1-COS(RADIANS(User_Model_Calcs!I1988))^2*COS(RADIANS(User_Model_Calcs!B1988))^2)))</f>
        <v>65.24539834301676</v>
      </c>
      <c r="P1988">
        <f t="shared" ca="1" si="307"/>
        <v>48.366142937498651</v>
      </c>
    </row>
    <row r="1989" spans="1:16" x14ac:dyDescent="0.25">
      <c r="A1989">
        <f t="shared" ca="1" si="305"/>
        <v>127.76761077210767</v>
      </c>
      <c r="B1989">
        <f t="shared" ca="1" si="306"/>
        <v>-11.642926353743228</v>
      </c>
      <c r="C1989" s="6">
        <v>20135.9375</v>
      </c>
      <c r="D1989">
        <f t="shared" ca="1" si="301"/>
        <v>0.75</v>
      </c>
      <c r="E1989" s="1">
        <v>0.65</v>
      </c>
      <c r="F1989">
        <v>19.899999999999999</v>
      </c>
      <c r="G1989">
        <f t="shared" ca="1" si="308"/>
        <v>42.007420362456692</v>
      </c>
      <c r="H1989">
        <f t="shared" ca="1" si="302"/>
        <v>23.249648460576111</v>
      </c>
      <c r="I1989">
        <f ca="1">User_Model_Calcs!A1989-Sat_Data!$B$5</f>
        <v>17.767610772107673</v>
      </c>
      <c r="J1989">
        <f ca="1">(Earth_Data!$B$1/SQRT(1-Earth_Data!$B$2^2*SIN(RADIANS(User_Model_Calcs!B1989))^2))*COS(RADIANS(User_Model_Calcs!B1989))</f>
        <v>6247.7572659398184</v>
      </c>
      <c r="K1989">
        <f ca="1">((Earth_Data!$B$1*(1-Earth_Data!$B$2^2))/SQRT(1-Earth_Data!$B$2^2*SIN(RADIANS(User_Model_Calcs!B1989))^2))*SIN(RADIANS(User_Model_Calcs!B1989))</f>
        <v>-1278.7409846568009</v>
      </c>
      <c r="L1989">
        <f t="shared" ca="1" si="309"/>
        <v>-11.56709005443683</v>
      </c>
      <c r="M1989">
        <f t="shared" ca="1" si="310"/>
        <v>6377.2760140944847</v>
      </c>
      <c r="N1989">
        <f ca="1">SQRT(User_Model_Calcs!M1989^2+Sat_Data!$B$3^2-2*User_Model_Calcs!M1989*Sat_Data!$B$3*COS(RADIANS(L1989))*COS(RADIANS(I1989)))</f>
        <v>36287.077513052114</v>
      </c>
      <c r="O1989">
        <f ca="1">DEGREES(ACOS(((Earth_Data!$B$1+Sat_Data!$B$2)/User_Model_Calcs!N1989)*SQRT(1-COS(RADIANS(User_Model_Calcs!I1989))^2*COS(RADIANS(User_Model_Calcs!B1989))^2)))</f>
        <v>65.225929905921234</v>
      </c>
      <c r="P1989">
        <f t="shared" ca="1" si="307"/>
        <v>57.797562578821612</v>
      </c>
    </row>
    <row r="1990" spans="1:16" x14ac:dyDescent="0.25">
      <c r="A1990">
        <f t="shared" ca="1" si="305"/>
        <v>128.0824219154315</v>
      </c>
      <c r="B1990">
        <f t="shared" ca="1" si="306"/>
        <v>-14.032578523508779</v>
      </c>
      <c r="C1990" s="6">
        <v>20135.9375</v>
      </c>
      <c r="D1990">
        <f t="shared" ca="1" si="301"/>
        <v>3</v>
      </c>
      <c r="E1990" s="1">
        <v>0.65</v>
      </c>
      <c r="F1990">
        <v>19.899999999999999</v>
      </c>
      <c r="G1990">
        <f t="shared" ca="1" si="308"/>
        <v>54.048620189015942</v>
      </c>
      <c r="H1990">
        <f t="shared" ca="1" si="302"/>
        <v>14.871620981769698</v>
      </c>
      <c r="I1990">
        <f ca="1">User_Model_Calcs!A1990-Sat_Data!$B$5</f>
        <v>18.082421915431496</v>
      </c>
      <c r="J1990">
        <f ca="1">(Earth_Data!$B$1/SQRT(1-Earth_Data!$B$2^2*SIN(RADIANS(User_Model_Calcs!B1990))^2))*COS(RADIANS(User_Model_Calcs!B1990))</f>
        <v>6189.0217216775409</v>
      </c>
      <c r="K1990">
        <f ca="1">((Earth_Data!$B$1*(1-Earth_Data!$B$2^2))/SQRT(1-Earth_Data!$B$2^2*SIN(RADIANS(User_Model_Calcs!B1990))^2))*SIN(RADIANS(User_Model_Calcs!B1990))</f>
        <v>-1536.479506713873</v>
      </c>
      <c r="L1990">
        <f t="shared" ca="1" si="309"/>
        <v>-13.94231358883842</v>
      </c>
      <c r="M1990">
        <f t="shared" ca="1" si="310"/>
        <v>6376.8925932579523</v>
      </c>
      <c r="N1990">
        <f ca="1">SQRT(User_Model_Calcs!M1990^2+Sat_Data!$B$3^2-2*User_Model_Calcs!M1990*Sat_Data!$B$3*COS(RADIANS(L1990))*COS(RADIANS(I1990)))</f>
        <v>36364.082485079845</v>
      </c>
      <c r="O1990">
        <f ca="1">DEGREES(ACOS(((Earth_Data!$B$1+Sat_Data!$B$2)/User_Model_Calcs!N1990)*SQRT(1-COS(RADIANS(User_Model_Calcs!I1990))^2*COS(RADIANS(User_Model_Calcs!B1990))^2)))</f>
        <v>63.366916008537572</v>
      </c>
      <c r="P1990">
        <f t="shared" ca="1" si="307"/>
        <v>53.401672137350403</v>
      </c>
    </row>
    <row r="1991" spans="1:16" x14ac:dyDescent="0.25">
      <c r="A1991">
        <f t="shared" ca="1" si="305"/>
        <v>128.64192634167796</v>
      </c>
      <c r="B1991">
        <f t="shared" ca="1" si="306"/>
        <v>-13.898938306424363</v>
      </c>
      <c r="C1991" s="6">
        <v>20135.9375</v>
      </c>
      <c r="D1991">
        <f t="shared" ca="1" si="301"/>
        <v>3</v>
      </c>
      <c r="E1991" s="1">
        <v>0.65</v>
      </c>
      <c r="F1991">
        <v>19.899999999999999</v>
      </c>
      <c r="G1991">
        <f t="shared" ca="1" si="308"/>
        <v>54.048620189015942</v>
      </c>
      <c r="H1991">
        <f t="shared" ca="1" si="302"/>
        <v>16.186781188578738</v>
      </c>
      <c r="I1991">
        <f ca="1">User_Model_Calcs!A1991-Sat_Data!$B$5</f>
        <v>18.641926341677959</v>
      </c>
      <c r="J1991">
        <f ca="1">(Earth_Data!$B$1/SQRT(1-Earth_Data!$B$2^2*SIN(RADIANS(User_Model_Calcs!B1991))^2))*COS(RADIANS(User_Model_Calcs!B1991))</f>
        <v>6192.5901605291765</v>
      </c>
      <c r="K1991">
        <f ca="1">((Earth_Data!$B$1*(1-Earth_Data!$B$2^2))/SQRT(1-Earth_Data!$B$2^2*SIN(RADIANS(User_Model_Calcs!B1991))^2))*SIN(RADIANS(User_Model_Calcs!B1991))</f>
        <v>-1522.1307543944235</v>
      </c>
      <c r="L1991">
        <f t="shared" ca="1" si="309"/>
        <v>-13.809464770908697</v>
      </c>
      <c r="M1991">
        <f t="shared" ca="1" si="310"/>
        <v>6376.9157850606825</v>
      </c>
      <c r="N1991">
        <f ca="1">SQRT(User_Model_Calcs!M1991^2+Sat_Data!$B$3^2-2*User_Model_Calcs!M1991*Sat_Data!$B$3*COS(RADIANS(L1991))*COS(RADIANS(I1991)))</f>
        <v>36382.237142420134</v>
      </c>
      <c r="O1991">
        <f ca="1">DEGREES(ACOS(((Earth_Data!$B$1+Sat_Data!$B$2)/User_Model_Calcs!N1991)*SQRT(1-COS(RADIANS(User_Model_Calcs!I1991))^2*COS(RADIANS(User_Model_Calcs!B1991))^2)))</f>
        <v>62.949969172553025</v>
      </c>
      <c r="P1991">
        <f t="shared" ca="1" si="307"/>
        <v>54.54739571678445</v>
      </c>
    </row>
    <row r="1992" spans="1:16" x14ac:dyDescent="0.25">
      <c r="A1992">
        <f t="shared" ca="1" si="305"/>
        <v>123.30230659849883</v>
      </c>
      <c r="B1992">
        <f t="shared" ca="1" si="306"/>
        <v>-12.823857713435928</v>
      </c>
      <c r="C1992" s="6">
        <v>20135.9375</v>
      </c>
      <c r="D1992">
        <f t="shared" ca="1" si="301"/>
        <v>3</v>
      </c>
      <c r="E1992" s="1">
        <v>0.65</v>
      </c>
      <c r="F1992">
        <v>19.899999999999999</v>
      </c>
      <c r="G1992">
        <f t="shared" ca="1" si="308"/>
        <v>54.048620189015942</v>
      </c>
      <c r="H1992">
        <f t="shared" ca="1" si="302"/>
        <v>15.445347936160422</v>
      </c>
      <c r="I1992">
        <f ca="1">User_Model_Calcs!A1992-Sat_Data!$B$5</f>
        <v>13.302306598498831</v>
      </c>
      <c r="J1992">
        <f ca="1">(Earth_Data!$B$1/SQRT(1-Earth_Data!$B$2^2*SIN(RADIANS(User_Model_Calcs!B1992))^2))*COS(RADIANS(User_Model_Calcs!B1992))</f>
        <v>6220.0759347873927</v>
      </c>
      <c r="K1992">
        <f ca="1">((Earth_Data!$B$1*(1-Earth_Data!$B$2^2))/SQRT(1-Earth_Data!$B$2^2*SIN(RADIANS(User_Model_Calcs!B1992))^2))*SIN(RADIANS(User_Model_Calcs!B1992))</f>
        <v>-1406.4118435461996</v>
      </c>
      <c r="L1992">
        <f t="shared" ca="1" si="309"/>
        <v>-12.740819394232714</v>
      </c>
      <c r="M1992">
        <f t="shared" ca="1" si="310"/>
        <v>6377.094864292696</v>
      </c>
      <c r="N1992">
        <f ca="1">SQRT(User_Model_Calcs!M1992^2+Sat_Data!$B$3^2-2*User_Model_Calcs!M1992*Sat_Data!$B$3*COS(RADIANS(L1992))*COS(RADIANS(I1992)))</f>
        <v>36166.656389799151</v>
      </c>
      <c r="O1992">
        <f ca="1">DEGREES(ACOS(((Earth_Data!$B$1+Sat_Data!$B$2)/User_Model_Calcs!N1992)*SQRT(1-COS(RADIANS(User_Model_Calcs!I1992))^2*COS(RADIANS(User_Model_Calcs!B1992))^2)))</f>
        <v>68.412403422711279</v>
      </c>
      <c r="P1992">
        <f t="shared" ca="1" si="307"/>
        <v>46.809062099826178</v>
      </c>
    </row>
    <row r="1993" spans="1:16" x14ac:dyDescent="0.25">
      <c r="A1993">
        <f t="shared" ca="1" si="305"/>
        <v>129.94728147830921</v>
      </c>
      <c r="B1993">
        <f t="shared" ca="1" si="306"/>
        <v>-11.126008411222678</v>
      </c>
      <c r="C1993" s="6">
        <v>20135.9375</v>
      </c>
      <c r="D1993">
        <f t="shared" ca="1" si="301"/>
        <v>0.75</v>
      </c>
      <c r="E1993" s="1">
        <v>0.65</v>
      </c>
      <c r="F1993">
        <v>19.899999999999999</v>
      </c>
      <c r="G1993">
        <f t="shared" ca="1" si="308"/>
        <v>42.007420362456692</v>
      </c>
      <c r="H1993">
        <f t="shared" ca="1" si="302"/>
        <v>21.555857550163285</v>
      </c>
      <c r="I1993">
        <f ca="1">User_Model_Calcs!A1993-Sat_Data!$B$5</f>
        <v>19.947281478309208</v>
      </c>
      <c r="J1993">
        <f ca="1">(Earth_Data!$B$1/SQRT(1-Earth_Data!$B$2^2*SIN(RADIANS(User_Model_Calcs!B1993))^2))*COS(RADIANS(User_Model_Calcs!B1993))</f>
        <v>6259.0441236596253</v>
      </c>
      <c r="K1993">
        <f ca="1">((Earth_Data!$B$1*(1-Earth_Data!$B$2^2))/SQRT(1-Earth_Data!$B$2^2*SIN(RADIANS(User_Model_Calcs!B1993))^2))*SIN(RADIANS(User_Model_Calcs!B1993))</f>
        <v>-1222.6859907808848</v>
      </c>
      <c r="L1993">
        <f t="shared" ca="1" si="309"/>
        <v>-11.053365478501528</v>
      </c>
      <c r="M1993">
        <f t="shared" ca="1" si="310"/>
        <v>6377.3501059585806</v>
      </c>
      <c r="N1993">
        <f ca="1">SQRT(User_Model_Calcs!M1993^2+Sat_Data!$B$3^2-2*User_Model_Calcs!M1993*Sat_Data!$B$3*COS(RADIANS(L1993))*COS(RADIANS(I1993)))</f>
        <v>36363.939337089185</v>
      </c>
      <c r="O1993">
        <f ca="1">DEGREES(ACOS(((Earth_Data!$B$1+Sat_Data!$B$2)/User_Model_Calcs!N1993)*SQRT(1-COS(RADIANS(User_Model_Calcs!I1993))^2*COS(RADIANS(User_Model_Calcs!B1993))^2)))</f>
        <v>63.383964058826507</v>
      </c>
      <c r="P1993">
        <f t="shared" ca="1" si="307"/>
        <v>62.000635282498209</v>
      </c>
    </row>
    <row r="1994" spans="1:16" x14ac:dyDescent="0.25">
      <c r="A1994">
        <f t="shared" ca="1" si="305"/>
        <v>131.55198659942209</v>
      </c>
      <c r="B1994">
        <f t="shared" ca="1" si="306"/>
        <v>-14.932909433158038</v>
      </c>
      <c r="C1994" s="6">
        <v>20135.9375</v>
      </c>
      <c r="D1994">
        <f t="shared" ca="1" si="301"/>
        <v>3</v>
      </c>
      <c r="E1994" s="1">
        <v>0.65</v>
      </c>
      <c r="F1994">
        <v>19.899999999999999</v>
      </c>
      <c r="G1994">
        <f t="shared" ca="1" si="308"/>
        <v>54.048620189015942</v>
      </c>
      <c r="H1994">
        <f t="shared" ca="1" si="302"/>
        <v>19.557913931740046</v>
      </c>
      <c r="I1994">
        <f ca="1">User_Model_Calcs!A1994-Sat_Data!$B$5</f>
        <v>21.551986599422094</v>
      </c>
      <c r="J1994">
        <f ca="1">(Earth_Data!$B$1/SQRT(1-Earth_Data!$B$2^2*SIN(RADIANS(User_Model_Calcs!B1994))^2))*COS(RADIANS(User_Model_Calcs!B1994))</f>
        <v>6164.1091492144969</v>
      </c>
      <c r="K1994">
        <f ca="1">((Earth_Data!$B$1*(1-Earth_Data!$B$2^2))/SQRT(1-Earth_Data!$B$2^2*SIN(RADIANS(User_Model_Calcs!B1994))^2))*SIN(RADIANS(User_Model_Calcs!B1994))</f>
        <v>-1632.9290608971005</v>
      </c>
      <c r="L1994">
        <f t="shared" ca="1" si="309"/>
        <v>-14.83736444998384</v>
      </c>
      <c r="M1994">
        <f t="shared" ca="1" si="310"/>
        <v>6376.7310529261113</v>
      </c>
      <c r="N1994">
        <f ca="1">SQRT(User_Model_Calcs!M1994^2+Sat_Data!$B$3^2-2*User_Model_Calcs!M1994*Sat_Data!$B$3*COS(RADIANS(L1994))*COS(RADIANS(I1994)))</f>
        <v>36537.806311163746</v>
      </c>
      <c r="O1994">
        <f ca="1">DEGREES(ACOS(((Earth_Data!$B$1+Sat_Data!$B$2)/User_Model_Calcs!N1994)*SQRT(1-COS(RADIANS(User_Model_Calcs!I1994))^2*COS(RADIANS(User_Model_Calcs!B1994))^2)))</f>
        <v>59.591727881459022</v>
      </c>
      <c r="P1994">
        <f t="shared" ca="1" si="307"/>
        <v>56.877883552480824</v>
      </c>
    </row>
    <row r="1995" spans="1:16" x14ac:dyDescent="0.25">
      <c r="A1995">
        <f t="shared" ca="1" si="305"/>
        <v>125.83113859333194</v>
      </c>
      <c r="B1995">
        <f t="shared" ca="1" si="306"/>
        <v>-10.841290092439086</v>
      </c>
      <c r="C1995" s="6">
        <v>20135.9375</v>
      </c>
      <c r="D1995">
        <f t="shared" ca="1" si="301"/>
        <v>1.2</v>
      </c>
      <c r="E1995" s="1">
        <v>0.65</v>
      </c>
      <c r="F1995">
        <v>19.899999999999999</v>
      </c>
      <c r="G1995">
        <f t="shared" ca="1" si="308"/>
        <v>46.089820015575185</v>
      </c>
      <c r="H1995">
        <f t="shared" ca="1" si="302"/>
        <v>14.404356005424287</v>
      </c>
      <c r="I1995">
        <f ca="1">User_Model_Calcs!A1995-Sat_Data!$B$5</f>
        <v>15.831138593331943</v>
      </c>
      <c r="J1995">
        <f ca="1">(Earth_Data!$B$1/SQRT(1-Earth_Data!$B$2^2*SIN(RADIANS(User_Model_Calcs!B1995))^2))*COS(RADIANS(User_Model_Calcs!B1995))</f>
        <v>6265.0446359849229</v>
      </c>
      <c r="K1995">
        <f ca="1">((Earth_Data!$B$1*(1-Earth_Data!$B$2^2))/SQRT(1-Earth_Data!$B$2^2*SIN(RADIANS(User_Model_Calcs!B1995))^2))*SIN(RADIANS(User_Model_Calcs!B1995))</f>
        <v>-1191.7689298040077</v>
      </c>
      <c r="L1995">
        <f t="shared" ca="1" si="309"/>
        <v>-10.770416138934396</v>
      </c>
      <c r="M1995">
        <f t="shared" ca="1" si="310"/>
        <v>6377.3895500376684</v>
      </c>
      <c r="N1995">
        <f ca="1">SQRT(User_Model_Calcs!M1995^2+Sat_Data!$B$3^2-2*User_Model_Calcs!M1995*Sat_Data!$B$3*COS(RADIANS(L1995))*COS(RADIANS(I1995)))</f>
        <v>36196.748768197758</v>
      </c>
      <c r="O1995">
        <f ca="1">DEGREES(ACOS(((Earth_Data!$B$1+Sat_Data!$B$2)/User_Model_Calcs!N1995)*SQRT(1-COS(RADIANS(User_Model_Calcs!I1995))^2*COS(RADIANS(User_Model_Calcs!B1995))^2)))</f>
        <v>67.583817631180381</v>
      </c>
      <c r="P1995">
        <f t="shared" ca="1" si="307"/>
        <v>56.443015482351676</v>
      </c>
    </row>
    <row r="1996" spans="1:16" x14ac:dyDescent="0.25">
      <c r="A1996">
        <f t="shared" ca="1" si="305"/>
        <v>122.71170361678936</v>
      </c>
      <c r="B1996">
        <f t="shared" ca="1" si="306"/>
        <v>-9.00550291972508</v>
      </c>
      <c r="C1996" s="6">
        <v>20135.9375</v>
      </c>
      <c r="D1996">
        <f t="shared" ca="1" si="301"/>
        <v>3</v>
      </c>
      <c r="E1996" s="1">
        <v>0.65</v>
      </c>
      <c r="F1996">
        <v>19.899999999999999</v>
      </c>
      <c r="G1996">
        <f t="shared" ca="1" si="308"/>
        <v>54.048620189015942</v>
      </c>
      <c r="H1996">
        <f t="shared" ca="1" si="302"/>
        <v>21.269888338252876</v>
      </c>
      <c r="I1996">
        <f ca="1">User_Model_Calcs!A1996-Sat_Data!$B$5</f>
        <v>12.711703616789364</v>
      </c>
      <c r="J1996">
        <f ca="1">(Earth_Data!$B$1/SQRT(1-Earth_Data!$B$2^2*SIN(RADIANS(User_Model_Calcs!B1996))^2))*COS(RADIANS(User_Model_Calcs!B1996))</f>
        <v>6300.0353578471113</v>
      </c>
      <c r="K1996">
        <f ca="1">((Earth_Data!$B$1*(1-Earth_Data!$B$2^2))/SQRT(1-Earth_Data!$B$2^2*SIN(RADIANS(User_Model_Calcs!B1996))^2))*SIN(RADIANS(User_Model_Calcs!B1996))</f>
        <v>-991.76372200735159</v>
      </c>
      <c r="L1996">
        <f t="shared" ca="1" si="309"/>
        <v>-8.9461937694054772</v>
      </c>
      <c r="M1996">
        <f t="shared" ca="1" si="310"/>
        <v>6377.6203077961336</v>
      </c>
      <c r="N1996">
        <f ca="1">SQRT(User_Model_Calcs!M1996^2+Sat_Data!$B$3^2-2*User_Model_Calcs!M1996*Sat_Data!$B$3*COS(RADIANS(L1996))*COS(RADIANS(I1996)))</f>
        <v>36058.830495006499</v>
      </c>
      <c r="O1996">
        <f ca="1">DEGREES(ACOS(((Earth_Data!$B$1+Sat_Data!$B$2)/User_Model_Calcs!N1996)*SQRT(1-COS(RADIANS(User_Model_Calcs!I1996))^2*COS(RADIANS(User_Model_Calcs!B1996))^2)))</f>
        <v>71.748875992071419</v>
      </c>
      <c r="P1996">
        <f t="shared" ca="1" si="307"/>
        <v>55.242660130155187</v>
      </c>
    </row>
    <row r="1997" spans="1:16" x14ac:dyDescent="0.25">
      <c r="A1997">
        <f t="shared" ca="1" si="305"/>
        <v>128.61525850376961</v>
      </c>
      <c r="B1997">
        <f t="shared" ca="1" si="306"/>
        <v>-15.873128793820991</v>
      </c>
      <c r="C1997" s="6">
        <v>20135.9375</v>
      </c>
      <c r="D1997">
        <f t="shared" ca="1" si="301"/>
        <v>3</v>
      </c>
      <c r="E1997" s="1">
        <v>0.65</v>
      </c>
      <c r="F1997">
        <v>19.899999999999999</v>
      </c>
      <c r="G1997">
        <f t="shared" ca="1" si="308"/>
        <v>54.048620189015942</v>
      </c>
      <c r="H1997">
        <f t="shared" ca="1" si="302"/>
        <v>22.859055556631226</v>
      </c>
      <c r="I1997">
        <f ca="1">User_Model_Calcs!A1997-Sat_Data!$B$5</f>
        <v>18.61525850376961</v>
      </c>
      <c r="J1997">
        <f ca="1">(Earth_Data!$B$1/SQRT(1-Earth_Data!$B$2^2*SIN(RADIANS(User_Model_Calcs!B1997))^2))*COS(RADIANS(User_Model_Calcs!B1997))</f>
        <v>6136.4762819332072</v>
      </c>
      <c r="K1997">
        <f ca="1">((Earth_Data!$B$1*(1-Earth_Data!$B$2^2))/SQRT(1-Earth_Data!$B$2^2*SIN(RADIANS(User_Model_Calcs!B1997))^2))*SIN(RADIANS(User_Model_Calcs!B1997))</f>
        <v>-1733.2288639650424</v>
      </c>
      <c r="L1997">
        <f t="shared" ca="1" si="309"/>
        <v>-15.772169762310913</v>
      </c>
      <c r="M1997">
        <f t="shared" ca="1" si="310"/>
        <v>6376.5526308194421</v>
      </c>
      <c r="N1997">
        <f ca="1">SQRT(User_Model_Calcs!M1997^2+Sat_Data!$B$3^2-2*User_Model_Calcs!M1997*Sat_Data!$B$3*COS(RADIANS(L1997))*COS(RADIANS(I1997)))</f>
        <v>36442.685587988177</v>
      </c>
      <c r="O1997">
        <f ca="1">DEGREES(ACOS(((Earth_Data!$B$1+Sat_Data!$B$2)/User_Model_Calcs!N1997)*SQRT(1-COS(RADIANS(User_Model_Calcs!I1997))^2*COS(RADIANS(User_Model_Calcs!B1997))^2)))</f>
        <v>61.591764897256681</v>
      </c>
      <c r="P1997">
        <f t="shared" ca="1" si="307"/>
        <v>50.923484330467225</v>
      </c>
    </row>
    <row r="1998" spans="1:16" x14ac:dyDescent="0.25">
      <c r="A1998">
        <f t="shared" ca="1" si="305"/>
        <v>129.76378681092166</v>
      </c>
      <c r="B1998">
        <f t="shared" ca="1" si="306"/>
        <v>-13.919312006516847</v>
      </c>
      <c r="C1998" s="6">
        <v>20135.9375</v>
      </c>
      <c r="D1998">
        <f t="shared" ca="1" si="301"/>
        <v>3</v>
      </c>
      <c r="E1998" s="1">
        <v>0.65</v>
      </c>
      <c r="F1998">
        <v>19.899999999999999</v>
      </c>
      <c r="G1998">
        <f t="shared" ca="1" si="308"/>
        <v>54.048620189015942</v>
      </c>
      <c r="H1998">
        <f t="shared" ca="1" si="302"/>
        <v>18.024567203398117</v>
      </c>
      <c r="I1998">
        <f ca="1">User_Model_Calcs!A1998-Sat_Data!$B$5</f>
        <v>19.763786810921658</v>
      </c>
      <c r="J1998">
        <f ca="1">(Earth_Data!$B$1/SQRT(1-Earth_Data!$B$2^2*SIN(RADIANS(User_Model_Calcs!B1998))^2))*COS(RADIANS(User_Model_Calcs!B1998))</f>
        <v>6192.0483102448452</v>
      </c>
      <c r="K1998">
        <f ca="1">((Earth_Data!$B$1*(1-Earth_Data!$B$2^2))/SQRT(1-Earth_Data!$B$2^2*SIN(RADIANS(User_Model_Calcs!B1998))^2))*SIN(RADIANS(User_Model_Calcs!B1998))</f>
        <v>-1524.3187753951267</v>
      </c>
      <c r="L1998">
        <f t="shared" ca="1" si="309"/>
        <v>-13.829717695625668</v>
      </c>
      <c r="M1998">
        <f t="shared" ca="1" si="310"/>
        <v>6376.9122626415474</v>
      </c>
      <c r="N1998">
        <f ca="1">SQRT(User_Model_Calcs!M1998^2+Sat_Data!$B$3^2-2*User_Model_Calcs!M1998*Sat_Data!$B$3*COS(RADIANS(L1998))*COS(RADIANS(I1998)))</f>
        <v>36429.016095068277</v>
      </c>
      <c r="O1998">
        <f ca="1">DEGREES(ACOS(((Earth_Data!$B$1+Sat_Data!$B$2)/User_Model_Calcs!N1998)*SQRT(1-COS(RADIANS(User_Model_Calcs!I1998))^2*COS(RADIANS(User_Model_Calcs!B1998))^2)))</f>
        <v>61.901238586502224</v>
      </c>
      <c r="P1998">
        <f t="shared" ca="1" si="307"/>
        <v>56.197881576152056</v>
      </c>
    </row>
    <row r="1999" spans="1:16" x14ac:dyDescent="0.25">
      <c r="A1999">
        <f t="shared" ca="1" si="305"/>
        <v>127.82835297140562</v>
      </c>
      <c r="B1999">
        <f t="shared" ca="1" si="306"/>
        <v>-9.8031102237521495</v>
      </c>
      <c r="C1999" s="6">
        <v>20135.9375</v>
      </c>
      <c r="D1999">
        <f t="shared" ca="1" si="301"/>
        <v>1.2</v>
      </c>
      <c r="E1999" s="1">
        <v>0.65</v>
      </c>
      <c r="F1999">
        <v>19.899999999999999</v>
      </c>
      <c r="G1999">
        <f t="shared" ca="1" si="308"/>
        <v>46.089820015575185</v>
      </c>
      <c r="H1999">
        <f t="shared" ca="1" si="302"/>
        <v>22.572927398630625</v>
      </c>
      <c r="I1999">
        <f ca="1">User_Model_Calcs!A1999-Sat_Data!$B$5</f>
        <v>17.828352971405621</v>
      </c>
      <c r="J1999">
        <f ca="1">(Earth_Data!$B$1/SQRT(1-Earth_Data!$B$2^2*SIN(RADIANS(User_Model_Calcs!B1999))^2))*COS(RADIANS(User_Model_Calcs!B1999))</f>
        <v>6285.6205492333238</v>
      </c>
      <c r="K1999">
        <f ca="1">((Earth_Data!$B$1*(1-Earth_Data!$B$2^2))/SQRT(1-Earth_Data!$B$2^2*SIN(RADIANS(User_Model_Calcs!B1999))^2))*SIN(RADIANS(User_Model_Calcs!B1999))</f>
        <v>-1078.7958955367419</v>
      </c>
      <c r="L1999">
        <f t="shared" ca="1" si="309"/>
        <v>-9.7387440171172557</v>
      </c>
      <c r="M1999">
        <f t="shared" ca="1" si="310"/>
        <v>6377.525089967985</v>
      </c>
      <c r="N1999">
        <f ca="1">SQRT(User_Model_Calcs!M1999^2+Sat_Data!$B$3^2-2*User_Model_Calcs!M1999*Sat_Data!$B$3*COS(RADIANS(L1999))*COS(RADIANS(I1999)))</f>
        <v>36247.569381371184</v>
      </c>
      <c r="O1999">
        <f ca="1">DEGREES(ACOS(((Earth_Data!$B$1+Sat_Data!$B$2)/User_Model_Calcs!N1999)*SQRT(1-COS(RADIANS(User_Model_Calcs!I1999))^2*COS(RADIANS(User_Model_Calcs!B1999))^2)))</f>
        <v>66.236004389925526</v>
      </c>
      <c r="P1999">
        <f t="shared" ca="1" si="307"/>
        <v>62.102946652237172</v>
      </c>
    </row>
    <row r="2000" spans="1:16" x14ac:dyDescent="0.25">
      <c r="A2000">
        <f t="shared" ca="1" si="305"/>
        <v>126.50082416955604</v>
      </c>
      <c r="B2000">
        <f t="shared" ca="1" si="306"/>
        <v>-18.337255540103392</v>
      </c>
      <c r="C2000" s="6">
        <v>20135.9375</v>
      </c>
      <c r="D2000">
        <f t="shared" ca="1" si="301"/>
        <v>0.75</v>
      </c>
      <c r="E2000" s="1">
        <v>0.65</v>
      </c>
      <c r="F2000">
        <v>19.899999999999999</v>
      </c>
      <c r="G2000">
        <f t="shared" ca="1" si="308"/>
        <v>42.007420362456692</v>
      </c>
      <c r="H2000">
        <f t="shared" ca="1" si="302"/>
        <v>15.210511865742909</v>
      </c>
      <c r="I2000">
        <f ca="1">User_Model_Calcs!A2000-Sat_Data!$B$5</f>
        <v>16.50082416955604</v>
      </c>
      <c r="J2000">
        <f ca="1">(Earth_Data!$B$1/SQRT(1-Earth_Data!$B$2^2*SIN(RADIANS(User_Model_Calcs!B2000))^2))*COS(RADIANS(User_Model_Calcs!B2000))</f>
        <v>6056.2719545842756</v>
      </c>
      <c r="K2000">
        <f ca="1">((Earth_Data!$B$1*(1-Earth_Data!$B$2^2))/SQRT(1-Earth_Data!$B$2^2*SIN(RADIANS(User_Model_Calcs!B2000))^2))*SIN(RADIANS(User_Model_Calcs!B2000))</f>
        <v>-1993.8522581342345</v>
      </c>
      <c r="L2000">
        <f t="shared" ca="1" si="309"/>
        <v>-18.2226334254831</v>
      </c>
      <c r="M2000">
        <f t="shared" ca="1" si="310"/>
        <v>6376.0392733381923</v>
      </c>
      <c r="N2000">
        <f ca="1">SQRT(User_Model_Calcs!M2000^2+Sat_Data!$B$3^2-2*User_Model_Calcs!M2000*Sat_Data!$B$3*COS(RADIANS(L2000))*COS(RADIANS(I2000)))</f>
        <v>36452.531422835302</v>
      </c>
      <c r="O2000">
        <f ca="1">DEGREES(ACOS(((Earth_Data!$B$1+Sat_Data!$B$2)/User_Model_Calcs!N2000)*SQRT(1-COS(RADIANS(User_Model_Calcs!I2000))^2*COS(RADIANS(User_Model_Calcs!B2000))^2)))</f>
        <v>61.363804605069767</v>
      </c>
      <c r="P2000">
        <f t="shared" ca="1" si="307"/>
        <v>43.276447599447202</v>
      </c>
    </row>
    <row r="2001" spans="1:16" x14ac:dyDescent="0.25">
      <c r="A2001">
        <f t="shared" ca="1" si="305"/>
        <v>127.7959891334495</v>
      </c>
      <c r="B2001">
        <f t="shared" ca="1" si="306"/>
        <v>-9.013882510454664</v>
      </c>
      <c r="C2001" s="6">
        <v>20135.9375</v>
      </c>
      <c r="D2001">
        <f t="shared" ca="1" si="301"/>
        <v>3</v>
      </c>
      <c r="E2001" s="1">
        <v>0.65</v>
      </c>
      <c r="F2001">
        <v>19.899999999999999</v>
      </c>
      <c r="G2001">
        <f t="shared" ca="1" si="308"/>
        <v>54.048620189015942</v>
      </c>
      <c r="H2001">
        <f t="shared" ca="1" si="302"/>
        <v>19.797780183024187</v>
      </c>
      <c r="I2001">
        <f ca="1">User_Model_Calcs!A2001-Sat_Data!$B$5</f>
        <v>17.795989133449496</v>
      </c>
      <c r="J2001">
        <f ca="1">(Earth_Data!$B$1/SQRT(1-Earth_Data!$B$2^2*SIN(RADIANS(User_Model_Calcs!B2001))^2))*COS(RADIANS(User_Model_Calcs!B2001))</f>
        <v>6299.8902202016225</v>
      </c>
      <c r="K2001">
        <f ca="1">((Earth_Data!$B$1*(1-Earth_Data!$B$2^2))/SQRT(1-Earth_Data!$B$2^2*SIN(RADIANS(User_Model_Calcs!B2001))^2))*SIN(RADIANS(User_Model_Calcs!B2001))</f>
        <v>-992.67908279023425</v>
      </c>
      <c r="L2001">
        <f t="shared" ca="1" si="309"/>
        <v>-8.9545199876491814</v>
      </c>
      <c r="M2001">
        <f t="shared" ca="1" si="310"/>
        <v>6377.6193480013608</v>
      </c>
      <c r="N2001">
        <f ca="1">SQRT(User_Model_Calcs!M2001^2+Sat_Data!$B$3^2-2*User_Model_Calcs!M2001*Sat_Data!$B$3*COS(RADIANS(L2001))*COS(RADIANS(I2001)))</f>
        <v>36230.513977005554</v>
      </c>
      <c r="O2001">
        <f ca="1">DEGREES(ACOS(((Earth_Data!$B$1+Sat_Data!$B$2)/User_Model_Calcs!N2001)*SQRT(1-COS(RADIANS(User_Model_Calcs!I2001))^2*COS(RADIANS(User_Model_Calcs!B2001))^2)))</f>
        <v>66.68471605599062</v>
      </c>
      <c r="P2001">
        <f t="shared" ca="1" si="307"/>
        <v>63.983040415686503</v>
      </c>
    </row>
    <row r="2002" spans="1:16" x14ac:dyDescent="0.25">
      <c r="A2002">
        <f ca="1">130+(RAND()*5-2.5)</f>
        <v>128.12211964809697</v>
      </c>
      <c r="B2002">
        <f ca="1">-35+(RAND()*5-2.5)</f>
        <v>-36.110806969807129</v>
      </c>
      <c r="C2002" s="6">
        <v>20135.9375</v>
      </c>
      <c r="D2002">
        <v>1.2</v>
      </c>
      <c r="E2002" s="1">
        <v>0.65</v>
      </c>
      <c r="F2002">
        <v>19.899999999999999</v>
      </c>
      <c r="G2002">
        <f t="shared" si="308"/>
        <v>46.089820015575185</v>
      </c>
      <c r="H2002">
        <f ca="1">RAND()*(24-14)+14</f>
        <v>17.060856674392188</v>
      </c>
      <c r="I2002">
        <f ca="1">User_Model_Calcs!A2002-Sat_Data!$B$5</f>
        <v>18.12211964809697</v>
      </c>
      <c r="J2002">
        <f ca="1">(Earth_Data!$B$1/SQRT(1-Earth_Data!$B$2^2*SIN(RADIANS(User_Model_Calcs!B2002))^2))*COS(RADIANS(User_Model_Calcs!B2002))</f>
        <v>5158.7648042799883</v>
      </c>
      <c r="K2002">
        <f ca="1">((Earth_Data!$B$1*(1-Earth_Data!$B$2^2))/SQRT(1-Earth_Data!$B$2^2*SIN(RADIANS(User_Model_Calcs!B2002))^2))*SIN(RADIANS(User_Model_Calcs!B2002))</f>
        <v>-3738.1330083420994</v>
      </c>
      <c r="L2002">
        <f t="shared" ca="1" si="309"/>
        <v>-35.927757003539242</v>
      </c>
      <c r="M2002">
        <f t="shared" ca="1" si="310"/>
        <v>6370.75291421153</v>
      </c>
      <c r="N2002">
        <f ca="1">SQRT(User_Model_Calcs!M2002^2+Sat_Data!$B$3^2-2*User_Model_Calcs!M2002*Sat_Data!$B$3*COS(RADIANS(L2002))*COS(RADIANS(I2002)))</f>
        <v>37482.672924487291</v>
      </c>
      <c r="O2002">
        <f ca="1">DEGREES(ACOS(((Earth_Data!$B$1+Sat_Data!$B$2)/User_Model_Calcs!N2002)*SQRT(1-COS(RADIANS(User_Model_Calcs!I2002))^2*COS(RADIANS(User_Model_Calcs!B2002))^2)))</f>
        <v>43.887395253433013</v>
      </c>
      <c r="P2002">
        <f t="shared" ca="1" si="307"/>
        <v>29.044333892413508</v>
      </c>
    </row>
    <row r="2003" spans="1:16" x14ac:dyDescent="0.25">
      <c r="A2003">
        <f t="shared" ref="A2003:A2066" ca="1" si="311">130+(RAND()*5-2.5)</f>
        <v>127.72626328022569</v>
      </c>
      <c r="B2003">
        <f t="shared" ref="B2003:B2066" ca="1" si="312">-35+(RAND()*5-2.5)</f>
        <v>-34.380883294641166</v>
      </c>
      <c r="C2003" s="6">
        <v>20135.9375</v>
      </c>
      <c r="D2003">
        <f t="shared" ref="D2003:D2066" ca="1" si="313">CHOOSE(RANDBETWEEN(1,3),0.75,1.2,3)</f>
        <v>0.75</v>
      </c>
      <c r="E2003" s="1">
        <v>0.65</v>
      </c>
      <c r="F2003">
        <v>19.899999999999999</v>
      </c>
      <c r="G2003">
        <f t="shared" ca="1" si="308"/>
        <v>42.007420362456692</v>
      </c>
      <c r="H2003">
        <f t="shared" ref="H2003:H2066" ca="1" si="314">RAND()*(24-14)+14</f>
        <v>16.013783369713984</v>
      </c>
      <c r="I2003">
        <f ca="1">User_Model_Calcs!A2003-Sat_Data!$B$5</f>
        <v>17.726263280225695</v>
      </c>
      <c r="J2003">
        <f ca="1">(Earth_Data!$B$1/SQRT(1-Earth_Data!$B$2^2*SIN(RADIANS(User_Model_Calcs!B2003))^2))*COS(RADIANS(User_Model_Calcs!B2003))</f>
        <v>5269.5188892027709</v>
      </c>
      <c r="K2003">
        <f ca="1">((Earth_Data!$B$1*(1-Earth_Data!$B$2^2))/SQRT(1-Earth_Data!$B$2^2*SIN(RADIANS(User_Model_Calcs!B2003))^2))*SIN(RADIANS(User_Model_Calcs!B2003))</f>
        <v>-3581.3957286019313</v>
      </c>
      <c r="L2003">
        <f t="shared" ca="1" si="309"/>
        <v>-34.201743317601284</v>
      </c>
      <c r="M2003">
        <f t="shared" ca="1" si="310"/>
        <v>6371.3597205394835</v>
      </c>
      <c r="N2003">
        <f ca="1">SQRT(User_Model_Calcs!M2003^2+Sat_Data!$B$3^2-2*User_Model_Calcs!M2003*Sat_Data!$B$3*COS(RADIANS(L2003))*COS(RADIANS(I2003)))</f>
        <v>37351.535812838883</v>
      </c>
      <c r="O2003">
        <f ca="1">DEGREES(ACOS(((Earth_Data!$B$1+Sat_Data!$B$2)/User_Model_Calcs!N2003)*SQRT(1-COS(RADIANS(User_Model_Calcs!I2003))^2*COS(RADIANS(User_Model_Calcs!B2003))^2)))</f>
        <v>45.756207429193239</v>
      </c>
      <c r="P2003">
        <f t="shared" ca="1" si="307"/>
        <v>29.512194310527516</v>
      </c>
    </row>
    <row r="2004" spans="1:16" x14ac:dyDescent="0.25">
      <c r="A2004">
        <f t="shared" ca="1" si="311"/>
        <v>129.24768874753417</v>
      </c>
      <c r="B2004">
        <f t="shared" ca="1" si="312"/>
        <v>-36.765660773418105</v>
      </c>
      <c r="C2004" s="6">
        <v>20135.9375</v>
      </c>
      <c r="D2004">
        <f t="shared" ca="1" si="313"/>
        <v>0.75</v>
      </c>
      <c r="E2004" s="1">
        <v>0.65</v>
      </c>
      <c r="F2004">
        <v>19.899999999999999</v>
      </c>
      <c r="G2004">
        <f t="shared" ca="1" si="308"/>
        <v>42.007420362456692</v>
      </c>
      <c r="H2004">
        <f t="shared" ca="1" si="314"/>
        <v>15.145433137313663</v>
      </c>
      <c r="I2004">
        <f ca="1">User_Model_Calcs!A2004-Sat_Data!$B$5</f>
        <v>19.24768874753417</v>
      </c>
      <c r="J2004">
        <f ca="1">(Earth_Data!$B$1/SQRT(1-Earth_Data!$B$2^2*SIN(RADIANS(User_Model_Calcs!B2004))^2))*COS(RADIANS(User_Model_Calcs!B2004))</f>
        <v>5115.6038706079662</v>
      </c>
      <c r="K2004">
        <f ca="1">((Earth_Data!$B$1*(1-Earth_Data!$B$2^2))/SQRT(1-Earth_Data!$B$2^2*SIN(RADIANS(User_Model_Calcs!B2004))^2))*SIN(RADIANS(User_Model_Calcs!B2004))</f>
        <v>-3796.593346992574</v>
      </c>
      <c r="L2004">
        <f t="shared" ca="1" si="309"/>
        <v>-36.581303556512815</v>
      </c>
      <c r="M2004">
        <f t="shared" ca="1" si="310"/>
        <v>6370.51991625546</v>
      </c>
      <c r="N2004">
        <f ca="1">SQRT(User_Model_Calcs!M2004^2+Sat_Data!$B$3^2-2*User_Model_Calcs!M2004*Sat_Data!$B$3*COS(RADIANS(L2004))*COS(RADIANS(I2004)))</f>
        <v>37564.901905931481</v>
      </c>
      <c r="O2004">
        <f ca="1">DEGREES(ACOS(((Earth_Data!$B$1+Sat_Data!$B$2)/User_Model_Calcs!N2004)*SQRT(1-COS(RADIANS(User_Model_Calcs!I2004))^2*COS(RADIANS(User_Model_Calcs!B2004))^2)))</f>
        <v>42.751041624663493</v>
      </c>
      <c r="P2004">
        <f t="shared" ca="1" si="307"/>
        <v>30.257862025666459</v>
      </c>
    </row>
    <row r="2005" spans="1:16" x14ac:dyDescent="0.25">
      <c r="A2005">
        <f t="shared" ca="1" si="311"/>
        <v>129.81291298750111</v>
      </c>
      <c r="B2005">
        <f t="shared" ca="1" si="312"/>
        <v>-33.850516731811723</v>
      </c>
      <c r="C2005" s="6">
        <v>20135.9375</v>
      </c>
      <c r="D2005">
        <f t="shared" ca="1" si="313"/>
        <v>1.2</v>
      </c>
      <c r="E2005" s="1">
        <v>0.65</v>
      </c>
      <c r="F2005">
        <v>19.899999999999999</v>
      </c>
      <c r="G2005">
        <f t="shared" ca="1" si="308"/>
        <v>46.089820015575185</v>
      </c>
      <c r="H2005">
        <f t="shared" ca="1" si="314"/>
        <v>18.606612557408901</v>
      </c>
      <c r="I2005">
        <f ca="1">User_Model_Calcs!A2005-Sat_Data!$B$5</f>
        <v>19.812912987501107</v>
      </c>
      <c r="J2005">
        <f ca="1">(Earth_Data!$B$1/SQRT(1-Earth_Data!$B$2^2*SIN(RADIANS(User_Model_Calcs!B2005))^2))*COS(RADIANS(User_Model_Calcs!B2005))</f>
        <v>5302.5148837453753</v>
      </c>
      <c r="K2005">
        <f ca="1">((Earth_Data!$B$1*(1-Earth_Data!$B$2^2))/SQRT(1-Earth_Data!$B$2^2*SIN(RADIANS(User_Model_Calcs!B2005))^2))*SIN(RADIANS(User_Model_Calcs!B2005))</f>
        <v>-3532.6896091867734</v>
      </c>
      <c r="L2005">
        <f t="shared" ca="1" si="309"/>
        <v>-33.67270654617959</v>
      </c>
      <c r="M2005">
        <f t="shared" ca="1" si="310"/>
        <v>6371.5429816644437</v>
      </c>
      <c r="N2005">
        <f ca="1">SQRT(User_Model_Calcs!M2005^2+Sat_Data!$B$3^2-2*User_Model_Calcs!M2005*Sat_Data!$B$3*COS(RADIANS(L2005))*COS(RADIANS(I2005)))</f>
        <v>37386.210420624753</v>
      </c>
      <c r="O2005">
        <f ca="1">DEGREES(ACOS(((Earth_Data!$B$1+Sat_Data!$B$2)/User_Model_Calcs!N2005)*SQRT(1-COS(RADIANS(User_Model_Calcs!I2005))^2*COS(RADIANS(User_Model_Calcs!B2005))^2)))</f>
        <v>45.261111476664674</v>
      </c>
      <c r="P2005">
        <f t="shared" ca="1" si="307"/>
        <v>32.894136591516222</v>
      </c>
    </row>
    <row r="2006" spans="1:16" x14ac:dyDescent="0.25">
      <c r="A2006">
        <f t="shared" ca="1" si="311"/>
        <v>132.21111496751743</v>
      </c>
      <c r="B2006">
        <f t="shared" ca="1" si="312"/>
        <v>-33.781671532336873</v>
      </c>
      <c r="C2006" s="6">
        <v>20135.9375</v>
      </c>
      <c r="D2006">
        <f t="shared" ca="1" si="313"/>
        <v>0.75</v>
      </c>
      <c r="E2006" s="1">
        <v>0.65</v>
      </c>
      <c r="F2006">
        <v>19.899999999999999</v>
      </c>
      <c r="G2006">
        <f t="shared" ca="1" si="308"/>
        <v>42.007420362456692</v>
      </c>
      <c r="H2006">
        <f t="shared" ca="1" si="314"/>
        <v>20.000476572902883</v>
      </c>
      <c r="I2006">
        <f ca="1">User_Model_Calcs!A2006-Sat_Data!$B$5</f>
        <v>22.211114967517432</v>
      </c>
      <c r="J2006">
        <f ca="1">(Earth_Data!$B$1/SQRT(1-Earth_Data!$B$2^2*SIN(RADIANS(User_Model_Calcs!B2006))^2))*COS(RADIANS(User_Model_Calcs!B2006))</f>
        <v>5306.7646773149872</v>
      </c>
      <c r="K2006">
        <f ca="1">((Earth_Data!$B$1*(1-Earth_Data!$B$2^2))/SQRT(1-Earth_Data!$B$2^2*SIN(RADIANS(User_Model_Calcs!B2006))^2))*SIN(RADIANS(User_Model_Calcs!B2006))</f>
        <v>-3526.3451992027917</v>
      </c>
      <c r="L2006">
        <f t="shared" ca="1" si="309"/>
        <v>-33.604038424376959</v>
      </c>
      <c r="M2006">
        <f t="shared" ca="1" si="310"/>
        <v>6371.5666679662563</v>
      </c>
      <c r="N2006">
        <f ca="1">SQRT(User_Model_Calcs!M2006^2+Sat_Data!$B$3^2-2*User_Model_Calcs!M2006*Sat_Data!$B$3*COS(RADIANS(L2006))*COS(RADIANS(I2006)))</f>
        <v>37471.425317702291</v>
      </c>
      <c r="O2006">
        <f ca="1">DEGREES(ACOS(((Earth_Data!$B$1+Sat_Data!$B$2)/User_Model_Calcs!N2006)*SQRT(1-COS(RADIANS(User_Model_Calcs!I2006))^2*COS(RADIANS(User_Model_Calcs!B2006))^2)))</f>
        <v>44.057370801287888</v>
      </c>
      <c r="P2006">
        <f t="shared" ca="1" si="307"/>
        <v>36.291585599616745</v>
      </c>
    </row>
    <row r="2007" spans="1:16" x14ac:dyDescent="0.25">
      <c r="A2007">
        <f t="shared" ca="1" si="311"/>
        <v>131.13644276170314</v>
      </c>
      <c r="B2007">
        <f t="shared" ca="1" si="312"/>
        <v>-37.141886031975353</v>
      </c>
      <c r="C2007" s="6">
        <v>20135.9375</v>
      </c>
      <c r="D2007">
        <f t="shared" ca="1" si="313"/>
        <v>3</v>
      </c>
      <c r="E2007" s="1">
        <v>0.65</v>
      </c>
      <c r="F2007">
        <v>19.899999999999999</v>
      </c>
      <c r="G2007">
        <f t="shared" ca="1" si="308"/>
        <v>54.048620189015942</v>
      </c>
      <c r="H2007">
        <f t="shared" ca="1" si="314"/>
        <v>21.650861541283959</v>
      </c>
      <c r="I2007">
        <f ca="1">User_Model_Calcs!A2007-Sat_Data!$B$5</f>
        <v>21.136442761703137</v>
      </c>
      <c r="J2007">
        <f ca="1">(Earth_Data!$B$1/SQRT(1-Earth_Data!$B$2^2*SIN(RADIANS(User_Model_Calcs!B2007))^2))*COS(RADIANS(User_Model_Calcs!B2007))</f>
        <v>5090.503673929642</v>
      </c>
      <c r="K2007">
        <f ca="1">((Earth_Data!$B$1*(1-Earth_Data!$B$2^2))/SQRT(1-Earth_Data!$B$2^2*SIN(RADIANS(User_Model_Calcs!B2007))^2))*SIN(RADIANS(User_Model_Calcs!B2007))</f>
        <v>-3829.9584045194397</v>
      </c>
      <c r="L2007">
        <f t="shared" ca="1" si="309"/>
        <v>-36.956821175537875</v>
      </c>
      <c r="M2007">
        <f t="shared" ca="1" si="310"/>
        <v>6370.3853128865194</v>
      </c>
      <c r="N2007">
        <f ca="1">SQRT(User_Model_Calcs!M2007^2+Sat_Data!$B$3^2-2*User_Model_Calcs!M2007*Sat_Data!$B$3*COS(RADIANS(L2007))*COS(RADIANS(I2007)))</f>
        <v>37656.377028026851</v>
      </c>
      <c r="O2007">
        <f ca="1">DEGREES(ACOS(((Earth_Data!$B$1+Sat_Data!$B$2)/User_Model_Calcs!N2007)*SQRT(1-COS(RADIANS(User_Model_Calcs!I2007))^2*COS(RADIANS(User_Model_Calcs!B2007))^2)))</f>
        <v>41.515982630035275</v>
      </c>
      <c r="P2007">
        <f t="shared" ca="1" si="307"/>
        <v>32.630863535870986</v>
      </c>
    </row>
    <row r="2008" spans="1:16" x14ac:dyDescent="0.25">
      <c r="A2008">
        <f t="shared" ca="1" si="311"/>
        <v>130.96748399072436</v>
      </c>
      <c r="B2008">
        <f t="shared" ca="1" si="312"/>
        <v>-32.617401129831933</v>
      </c>
      <c r="C2008" s="6">
        <v>20135.9375</v>
      </c>
      <c r="D2008">
        <f t="shared" ca="1" si="313"/>
        <v>3</v>
      </c>
      <c r="E2008" s="1">
        <v>0.65</v>
      </c>
      <c r="F2008">
        <v>19.899999999999999</v>
      </c>
      <c r="G2008">
        <f t="shared" ca="1" si="308"/>
        <v>54.048620189015942</v>
      </c>
      <c r="H2008">
        <f t="shared" ca="1" si="314"/>
        <v>22.228241420738406</v>
      </c>
      <c r="I2008">
        <f ca="1">User_Model_Calcs!A2008-Sat_Data!$B$5</f>
        <v>20.967483990724361</v>
      </c>
      <c r="J2008">
        <f ca="1">(Earth_Data!$B$1/SQRT(1-Earth_Data!$B$2^2*SIN(RADIANS(User_Model_Calcs!B2008))^2))*COS(RADIANS(User_Model_Calcs!B2008))</f>
        <v>5377.4678095076533</v>
      </c>
      <c r="K2008">
        <f ca="1">((Earth_Data!$B$1*(1-Earth_Data!$B$2^2))/SQRT(1-Earth_Data!$B$2^2*SIN(RADIANS(User_Model_Calcs!B2008))^2))*SIN(RADIANS(User_Model_Calcs!B2008))</f>
        <v>-3418.2976545306092</v>
      </c>
      <c r="L2008">
        <f t="shared" ca="1" si="309"/>
        <v>-32.442916568396114</v>
      </c>
      <c r="M2008">
        <f t="shared" ca="1" si="310"/>
        <v>6371.9635040747453</v>
      </c>
      <c r="N2008">
        <f ca="1">SQRT(User_Model_Calcs!M2008^2+Sat_Data!$B$3^2-2*User_Model_Calcs!M2008*Sat_Data!$B$3*COS(RADIANS(L2008))*COS(RADIANS(I2008)))</f>
        <v>37349.314705926277</v>
      </c>
      <c r="O2008">
        <f ca="1">DEGREES(ACOS(((Earth_Data!$B$1+Sat_Data!$B$2)/User_Model_Calcs!N2008)*SQRT(1-COS(RADIANS(User_Model_Calcs!I2008))^2*COS(RADIANS(User_Model_Calcs!B2008))^2)))</f>
        <v>45.79851375416915</v>
      </c>
      <c r="P2008">
        <f t="shared" ca="1" si="307"/>
        <v>35.410363901004409</v>
      </c>
    </row>
    <row r="2009" spans="1:16" x14ac:dyDescent="0.25">
      <c r="A2009">
        <f t="shared" ca="1" si="311"/>
        <v>128.27789447295109</v>
      </c>
      <c r="B2009">
        <f t="shared" ca="1" si="312"/>
        <v>-33.249386467146351</v>
      </c>
      <c r="C2009" s="6">
        <v>20135.9375</v>
      </c>
      <c r="D2009">
        <f t="shared" ca="1" si="313"/>
        <v>1.2</v>
      </c>
      <c r="E2009" s="1">
        <v>0.65</v>
      </c>
      <c r="F2009">
        <v>19.899999999999999</v>
      </c>
      <c r="G2009">
        <f t="shared" ca="1" si="308"/>
        <v>46.089820015575185</v>
      </c>
      <c r="H2009">
        <f t="shared" ca="1" si="314"/>
        <v>20.603723830006718</v>
      </c>
      <c r="I2009">
        <f ca="1">User_Model_Calcs!A2009-Sat_Data!$B$5</f>
        <v>18.27789447295109</v>
      </c>
      <c r="J2009">
        <f ca="1">(Earth_Data!$B$1/SQRT(1-Earth_Data!$B$2^2*SIN(RADIANS(User_Model_Calcs!B2009))^2))*COS(RADIANS(User_Model_Calcs!B2009))</f>
        <v>5339.3630027301497</v>
      </c>
      <c r="K2009">
        <f ca="1">((Earth_Data!$B$1*(1-Earth_Data!$B$2^2))/SQRT(1-Earth_Data!$B$2^2*SIN(RADIANS(User_Model_Calcs!B2009))^2))*SIN(RADIANS(User_Model_Calcs!B2009))</f>
        <v>-3477.1234997806937</v>
      </c>
      <c r="L2009">
        <f t="shared" ca="1" si="309"/>
        <v>-33.073156870627308</v>
      </c>
      <c r="M2009">
        <f t="shared" ca="1" si="310"/>
        <v>6371.7489834150447</v>
      </c>
      <c r="N2009">
        <f ca="1">SQRT(User_Model_Calcs!M2009^2+Sat_Data!$B$3^2-2*User_Model_Calcs!M2009*Sat_Data!$B$3*COS(RADIANS(L2009))*COS(RADIANS(I2009)))</f>
        <v>37294.392659562785</v>
      </c>
      <c r="O2009">
        <f ca="1">DEGREES(ACOS(((Earth_Data!$B$1+Sat_Data!$B$2)/User_Model_Calcs!N2009)*SQRT(1-COS(RADIANS(User_Model_Calcs!I2009))^2*COS(RADIANS(User_Model_Calcs!B2009))^2)))</f>
        <v>46.594906678098219</v>
      </c>
      <c r="P2009">
        <f t="shared" ca="1" si="307"/>
        <v>31.065064484909879</v>
      </c>
    </row>
    <row r="2010" spans="1:16" x14ac:dyDescent="0.25">
      <c r="A2010">
        <f t="shared" ca="1" si="311"/>
        <v>132.08712732401855</v>
      </c>
      <c r="B2010">
        <f t="shared" ca="1" si="312"/>
        <v>-33.525066740106098</v>
      </c>
      <c r="C2010" s="6">
        <v>20135.9375</v>
      </c>
      <c r="D2010">
        <f t="shared" ca="1" si="313"/>
        <v>3</v>
      </c>
      <c r="E2010" s="1">
        <v>0.65</v>
      </c>
      <c r="F2010">
        <v>19.899999999999999</v>
      </c>
      <c r="G2010">
        <f t="shared" ca="1" si="308"/>
        <v>54.048620189015942</v>
      </c>
      <c r="H2010">
        <f t="shared" ca="1" si="314"/>
        <v>14.972358796662393</v>
      </c>
      <c r="I2010">
        <f ca="1">User_Model_Calcs!A2010-Sat_Data!$B$5</f>
        <v>22.087127324018553</v>
      </c>
      <c r="J2010">
        <f ca="1">(Earth_Data!$B$1/SQRT(1-Earth_Data!$B$2^2*SIN(RADIANS(User_Model_Calcs!B2010))^2))*COS(RADIANS(User_Model_Calcs!B2010))</f>
        <v>5322.5371619270982</v>
      </c>
      <c r="K2010">
        <f ca="1">((Earth_Data!$B$1*(1-Earth_Data!$B$2^2))/SQRT(1-Earth_Data!$B$2^2*SIN(RADIANS(User_Model_Calcs!B2010))^2))*SIN(RADIANS(User_Model_Calcs!B2010))</f>
        <v>-3502.6536087076515</v>
      </c>
      <c r="L2010">
        <f t="shared" ca="1" si="309"/>
        <v>-33.348102643187538</v>
      </c>
      <c r="M2010">
        <f t="shared" ca="1" si="310"/>
        <v>6371.6547413280095</v>
      </c>
      <c r="N2010">
        <f ca="1">SQRT(User_Model_Calcs!M2010^2+Sat_Data!$B$3^2-2*User_Model_Calcs!M2010*Sat_Data!$B$3*COS(RADIANS(L2010))*COS(RADIANS(I2010)))</f>
        <v>37450.117123548465</v>
      </c>
      <c r="O2010">
        <f ca="1">DEGREES(ACOS(((Earth_Data!$B$1+Sat_Data!$B$2)/User_Model_Calcs!N2010)*SQRT(1-COS(RADIANS(User_Model_Calcs!I2010))^2*COS(RADIANS(User_Model_Calcs!B2010))^2)))</f>
        <v>44.357292524161863</v>
      </c>
      <c r="P2010">
        <f t="shared" ca="1" si="307"/>
        <v>36.306079242097788</v>
      </c>
    </row>
    <row r="2011" spans="1:16" x14ac:dyDescent="0.25">
      <c r="A2011">
        <f t="shared" ca="1" si="311"/>
        <v>131.18661884187864</v>
      </c>
      <c r="B2011">
        <f t="shared" ca="1" si="312"/>
        <v>-35.269638176937427</v>
      </c>
      <c r="C2011" s="6">
        <v>20135.9375</v>
      </c>
      <c r="D2011">
        <f t="shared" ca="1" si="313"/>
        <v>0.75</v>
      </c>
      <c r="E2011" s="1">
        <v>0.65</v>
      </c>
      <c r="F2011">
        <v>19.899999999999999</v>
      </c>
      <c r="G2011">
        <f t="shared" ca="1" si="308"/>
        <v>42.007420362456692</v>
      </c>
      <c r="H2011">
        <f t="shared" ca="1" si="314"/>
        <v>20.531247343766168</v>
      </c>
      <c r="I2011">
        <f ca="1">User_Model_Calcs!A2011-Sat_Data!$B$5</f>
        <v>21.186618841878641</v>
      </c>
      <c r="J2011">
        <f ca="1">(Earth_Data!$B$1/SQRT(1-Earth_Data!$B$2^2*SIN(RADIANS(User_Model_Calcs!B2011))^2))*COS(RADIANS(User_Model_Calcs!B2011))</f>
        <v>5213.2135693795881</v>
      </c>
      <c r="K2011">
        <f ca="1">((Earth_Data!$B$1*(1-Earth_Data!$B$2^2))/SQRT(1-Earth_Data!$B$2^2*SIN(RADIANS(User_Model_Calcs!B2011))^2))*SIN(RADIANS(User_Model_Calcs!B2011))</f>
        <v>-3662.3322681551745</v>
      </c>
      <c r="L2011">
        <f t="shared" ca="1" si="309"/>
        <v>-35.088407186234349</v>
      </c>
      <c r="M2011">
        <f t="shared" ca="1" si="310"/>
        <v>6371.0496279917716</v>
      </c>
      <c r="N2011">
        <f ca="1">SQRT(User_Model_Calcs!M2011^2+Sat_Data!$B$3^2-2*User_Model_Calcs!M2011*Sat_Data!$B$3*COS(RADIANS(L2011))*COS(RADIANS(I2011)))</f>
        <v>37529.967028128187</v>
      </c>
      <c r="O2011">
        <f ca="1">DEGREES(ACOS(((Earth_Data!$B$1+Sat_Data!$B$2)/User_Model_Calcs!N2011)*SQRT(1-COS(RADIANS(User_Model_Calcs!I2011))^2*COS(RADIANS(User_Model_Calcs!B2011))^2)))</f>
        <v>43.237698466660589</v>
      </c>
      <c r="P2011">
        <f t="shared" ca="1" si="307"/>
        <v>33.872116969488239</v>
      </c>
    </row>
    <row r="2012" spans="1:16" x14ac:dyDescent="0.25">
      <c r="A2012">
        <f t="shared" ca="1" si="311"/>
        <v>130.2711609636645</v>
      </c>
      <c r="B2012">
        <f t="shared" ca="1" si="312"/>
        <v>-34.18898259878263</v>
      </c>
      <c r="C2012" s="6">
        <v>20135.9375</v>
      </c>
      <c r="D2012">
        <f t="shared" ca="1" si="313"/>
        <v>1.2</v>
      </c>
      <c r="E2012" s="1">
        <v>0.65</v>
      </c>
      <c r="F2012">
        <v>19.899999999999999</v>
      </c>
      <c r="G2012">
        <f t="shared" ca="1" si="308"/>
        <v>46.089820015575185</v>
      </c>
      <c r="H2012">
        <f t="shared" ca="1" si="314"/>
        <v>17.786872944858672</v>
      </c>
      <c r="I2012">
        <f ca="1">User_Model_Calcs!A2012-Sat_Data!$B$5</f>
        <v>20.271160963664499</v>
      </c>
      <c r="J2012">
        <f ca="1">(Earth_Data!$B$1/SQRT(1-Earth_Data!$B$2^2*SIN(RADIANS(User_Model_Calcs!B2012))^2))*COS(RADIANS(User_Model_Calcs!B2012))</f>
        <v>5281.5100837674318</v>
      </c>
      <c r="K2012">
        <f ca="1">((Earth_Data!$B$1*(1-Earth_Data!$B$2^2))/SQRT(1-Earth_Data!$B$2^2*SIN(RADIANS(User_Model_Calcs!B2012))^2))*SIN(RADIANS(User_Model_Calcs!B2012))</f>
        <v>-3563.8073614526847</v>
      </c>
      <c r="L2012">
        <f t="shared" ca="1" si="309"/>
        <v>-34.010316736936439</v>
      </c>
      <c r="M2012">
        <f t="shared" ca="1" si="310"/>
        <v>6371.4261884197804</v>
      </c>
      <c r="N2012">
        <f ca="1">SQRT(User_Model_Calcs!M2012^2+Sat_Data!$B$3^2-2*User_Model_Calcs!M2012*Sat_Data!$B$3*COS(RADIANS(L2012))*COS(RADIANS(I2012)))</f>
        <v>37424.784007701579</v>
      </c>
      <c r="O2012">
        <f ca="1">DEGREES(ACOS(((Earth_Data!$B$1+Sat_Data!$B$2)/User_Model_Calcs!N2012)*SQRT(1-COS(RADIANS(User_Model_Calcs!I2012))^2*COS(RADIANS(User_Model_Calcs!B2012))^2)))</f>
        <v>44.710650842408164</v>
      </c>
      <c r="P2012">
        <f t="shared" ca="1" si="307"/>
        <v>33.315940789445882</v>
      </c>
    </row>
    <row r="2013" spans="1:16" x14ac:dyDescent="0.25">
      <c r="A2013">
        <f t="shared" ca="1" si="311"/>
        <v>128.57619711352592</v>
      </c>
      <c r="B2013">
        <f t="shared" ca="1" si="312"/>
        <v>-36.382422564573766</v>
      </c>
      <c r="C2013" s="6">
        <v>20135.9375</v>
      </c>
      <c r="D2013">
        <f t="shared" ca="1" si="313"/>
        <v>1.2</v>
      </c>
      <c r="E2013" s="1">
        <v>0.65</v>
      </c>
      <c r="F2013">
        <v>19.899999999999999</v>
      </c>
      <c r="G2013">
        <f t="shared" ca="1" si="308"/>
        <v>46.089820015575185</v>
      </c>
      <c r="H2013">
        <f t="shared" ca="1" si="314"/>
        <v>14.04232843509716</v>
      </c>
      <c r="I2013">
        <f ca="1">User_Model_Calcs!A2013-Sat_Data!$B$5</f>
        <v>18.576197113525922</v>
      </c>
      <c r="J2013">
        <f ca="1">(Earth_Data!$B$1/SQRT(1-Earth_Data!$B$2^2*SIN(RADIANS(User_Model_Calcs!B2013))^2))*COS(RADIANS(User_Model_Calcs!B2013))</f>
        <v>5140.9445085244643</v>
      </c>
      <c r="K2013">
        <f ca="1">((Earth_Data!$B$1*(1-Earth_Data!$B$2^2))/SQRT(1-Earth_Data!$B$2^2*SIN(RADIANS(User_Model_Calcs!B2013))^2))*SIN(RADIANS(User_Model_Calcs!B2013))</f>
        <v>-3762.4398357341174</v>
      </c>
      <c r="L2013">
        <f t="shared" ca="1" si="309"/>
        <v>-36.198818772816942</v>
      </c>
      <c r="M2013">
        <f t="shared" ca="1" si="310"/>
        <v>6370.6564777302829</v>
      </c>
      <c r="N2013">
        <f ca="1">SQRT(User_Model_Calcs!M2013^2+Sat_Data!$B$3^2-2*User_Model_Calcs!M2013*Sat_Data!$B$3*COS(RADIANS(L2013))*COS(RADIANS(I2013)))</f>
        <v>37516.121234566694</v>
      </c>
      <c r="O2013">
        <f ca="1">DEGREES(ACOS(((Earth_Data!$B$1+Sat_Data!$B$2)/User_Model_Calcs!N2013)*SQRT(1-COS(RADIANS(User_Model_Calcs!I2013))^2*COS(RADIANS(User_Model_Calcs!B2013))^2)))</f>
        <v>43.422223013861306</v>
      </c>
      <c r="P2013">
        <f t="shared" ca="1" si="307"/>
        <v>29.534687355940132</v>
      </c>
    </row>
    <row r="2014" spans="1:16" x14ac:dyDescent="0.25">
      <c r="A2014">
        <f t="shared" ca="1" si="311"/>
        <v>128.99487629395261</v>
      </c>
      <c r="B2014">
        <f t="shared" ca="1" si="312"/>
        <v>-32.905940770931643</v>
      </c>
      <c r="C2014" s="6">
        <v>20135.9375</v>
      </c>
      <c r="D2014">
        <f t="shared" ca="1" si="313"/>
        <v>0.75</v>
      </c>
      <c r="E2014" s="1">
        <v>0.65</v>
      </c>
      <c r="F2014">
        <v>19.899999999999999</v>
      </c>
      <c r="G2014">
        <f t="shared" ca="1" si="308"/>
        <v>42.007420362456692</v>
      </c>
      <c r="H2014">
        <f t="shared" ca="1" si="314"/>
        <v>21.256012492866041</v>
      </c>
      <c r="I2014">
        <f ca="1">User_Model_Calcs!A2014-Sat_Data!$B$5</f>
        <v>18.994876293952615</v>
      </c>
      <c r="J2014">
        <f ca="1">(Earth_Data!$B$1/SQRT(1-Earth_Data!$B$2^2*SIN(RADIANS(User_Model_Calcs!B2014))^2))*COS(RADIANS(User_Model_Calcs!B2014))</f>
        <v>5360.1516364698527</v>
      </c>
      <c r="K2014">
        <f ca="1">((Earth_Data!$B$1*(1-Earth_Data!$B$2^2))/SQRT(1-Earth_Data!$B$2^2*SIN(RADIANS(User_Model_Calcs!B2014))^2))*SIN(RADIANS(User_Model_Calcs!B2014))</f>
        <v>-3445.2066107350674</v>
      </c>
      <c r="L2014">
        <f t="shared" ca="1" si="309"/>
        <v>-32.730648952956912</v>
      </c>
      <c r="M2014">
        <f t="shared" ca="1" si="310"/>
        <v>6371.8658300848629</v>
      </c>
      <c r="N2014">
        <f ca="1">SQRT(User_Model_Calcs!M2014^2+Sat_Data!$B$3^2-2*User_Model_Calcs!M2014*Sat_Data!$B$3*COS(RADIANS(L2014))*COS(RADIANS(I2014)))</f>
        <v>37296.328605951807</v>
      </c>
      <c r="O2014">
        <f ca="1">DEGREES(ACOS(((Earth_Data!$B$1+Sat_Data!$B$2)/User_Model_Calcs!N2014)*SQRT(1-COS(RADIANS(User_Model_Calcs!I2014))^2*COS(RADIANS(User_Model_Calcs!B2014))^2)))</f>
        <v>46.568506069631887</v>
      </c>
      <c r="P2014">
        <f t="shared" ca="1" si="307"/>
        <v>32.359633823812274</v>
      </c>
    </row>
    <row r="2015" spans="1:16" x14ac:dyDescent="0.25">
      <c r="A2015">
        <f t="shared" ca="1" si="311"/>
        <v>132.41245310577409</v>
      </c>
      <c r="B2015">
        <f t="shared" ca="1" si="312"/>
        <v>-33.867245580184481</v>
      </c>
      <c r="C2015" s="6">
        <v>20135.9375</v>
      </c>
      <c r="D2015">
        <f t="shared" ca="1" si="313"/>
        <v>3</v>
      </c>
      <c r="E2015" s="1">
        <v>0.65</v>
      </c>
      <c r="F2015">
        <v>19.899999999999999</v>
      </c>
      <c r="G2015">
        <f t="shared" ca="1" si="308"/>
        <v>54.048620189015942</v>
      </c>
      <c r="H2015">
        <f t="shared" ca="1" si="314"/>
        <v>16.577695571213795</v>
      </c>
      <c r="I2015">
        <f ca="1">User_Model_Calcs!A2015-Sat_Data!$B$5</f>
        <v>22.412453105774091</v>
      </c>
      <c r="J2015">
        <f ca="1">(Earth_Data!$B$1/SQRT(1-Earth_Data!$B$2^2*SIN(RADIANS(User_Model_Calcs!B2015))^2))*COS(RADIANS(User_Model_Calcs!B2015))</f>
        <v>5301.4810587256525</v>
      </c>
      <c r="K2015">
        <f ca="1">((Earth_Data!$B$1*(1-Earth_Data!$B$2^2))/SQRT(1-Earth_Data!$B$2^2*SIN(RADIANS(User_Model_Calcs!B2015))^2))*SIN(RADIANS(User_Model_Calcs!B2015))</f>
        <v>-3534.2304907006328</v>
      </c>
      <c r="L2015">
        <f t="shared" ca="1" si="309"/>
        <v>-33.68939252049686</v>
      </c>
      <c r="M2015">
        <f t="shared" ca="1" si="310"/>
        <v>6371.537222478175</v>
      </c>
      <c r="N2015">
        <f ca="1">SQRT(User_Model_Calcs!M2015^2+Sat_Data!$B$3^2-2*User_Model_Calcs!M2015*Sat_Data!$B$3*COS(RADIANS(L2015))*COS(RADIANS(I2015)))</f>
        <v>37484.880391962834</v>
      </c>
      <c r="O2015">
        <f ca="1">DEGREES(ACOS(((Earth_Data!$B$1+Sat_Data!$B$2)/User_Model_Calcs!N2015)*SQRT(1-COS(RADIANS(User_Model_Calcs!I2015))^2*COS(RADIANS(User_Model_Calcs!B2015))^2)))</f>
        <v>43.869286734426559</v>
      </c>
      <c r="P2015">
        <f t="shared" ca="1" si="307"/>
        <v>36.504388385174003</v>
      </c>
    </row>
    <row r="2016" spans="1:16" x14ac:dyDescent="0.25">
      <c r="A2016">
        <f t="shared" ca="1" si="311"/>
        <v>127.77177853713096</v>
      </c>
      <c r="B2016">
        <f t="shared" ca="1" si="312"/>
        <v>-36.048128705883485</v>
      </c>
      <c r="C2016" s="6">
        <v>20135.9375</v>
      </c>
      <c r="D2016">
        <f t="shared" ca="1" si="313"/>
        <v>1.2</v>
      </c>
      <c r="E2016" s="1">
        <v>0.65</v>
      </c>
      <c r="F2016">
        <v>19.899999999999999</v>
      </c>
      <c r="G2016">
        <f t="shared" ca="1" si="308"/>
        <v>46.089820015575185</v>
      </c>
      <c r="H2016">
        <f t="shared" ca="1" si="314"/>
        <v>18.084151515676613</v>
      </c>
      <c r="I2016">
        <f ca="1">User_Model_Calcs!A2016-Sat_Data!$B$5</f>
        <v>17.771778537130956</v>
      </c>
      <c r="J2016">
        <f ca="1">(Earth_Data!$B$1/SQRT(1-Earth_Data!$B$2^2*SIN(RADIANS(User_Model_Calcs!B2016))^2))*COS(RADIANS(User_Model_Calcs!B2016))</f>
        <v>5162.860540405778</v>
      </c>
      <c r="K2016">
        <f ca="1">((Earth_Data!$B$1*(1-Earth_Data!$B$2^2))/SQRT(1-Earth_Data!$B$2^2*SIN(RADIANS(User_Model_Calcs!B2016))^2))*SIN(RADIANS(User_Model_Calcs!B2016))</f>
        <v>-3732.5121222106877</v>
      </c>
      <c r="L2016">
        <f t="shared" ca="1" si="309"/>
        <v>-35.86520887221058</v>
      </c>
      <c r="M2016">
        <f t="shared" ca="1" si="310"/>
        <v>6370.7751256914398</v>
      </c>
      <c r="N2016">
        <f ca="1">SQRT(User_Model_Calcs!M2016^2+Sat_Data!$B$3^2-2*User_Model_Calcs!M2016*Sat_Data!$B$3*COS(RADIANS(L2016))*COS(RADIANS(I2016)))</f>
        <v>37467.352400899152</v>
      </c>
      <c r="O2016">
        <f ca="1">DEGREES(ACOS(((Earth_Data!$B$1+Sat_Data!$B$2)/User_Model_Calcs!N2016)*SQRT(1-COS(RADIANS(User_Model_Calcs!I2016))^2*COS(RADIANS(User_Model_Calcs!B2016))^2)))</f>
        <v>44.101479210325145</v>
      </c>
      <c r="P2016">
        <f t="shared" ca="1" si="307"/>
        <v>28.575999880450198</v>
      </c>
    </row>
    <row r="2017" spans="1:16" x14ac:dyDescent="0.25">
      <c r="A2017">
        <f t="shared" ca="1" si="311"/>
        <v>128.11192569493824</v>
      </c>
      <c r="B2017">
        <f t="shared" ca="1" si="312"/>
        <v>-34.794410732022158</v>
      </c>
      <c r="C2017" s="6">
        <v>20135.9375</v>
      </c>
      <c r="D2017">
        <f t="shared" ca="1" si="313"/>
        <v>3</v>
      </c>
      <c r="E2017" s="1">
        <v>0.65</v>
      </c>
      <c r="F2017">
        <v>19.899999999999999</v>
      </c>
      <c r="G2017">
        <f t="shared" ca="1" si="308"/>
        <v>54.048620189015942</v>
      </c>
      <c r="H2017">
        <f t="shared" ca="1" si="314"/>
        <v>21.419965927654459</v>
      </c>
      <c r="I2017">
        <f ca="1">User_Model_Calcs!A2017-Sat_Data!$B$5</f>
        <v>18.111925694938236</v>
      </c>
      <c r="J2017">
        <f ca="1">(Earth_Data!$B$1/SQRT(1-Earth_Data!$B$2^2*SIN(RADIANS(User_Model_Calcs!B2017))^2))*COS(RADIANS(User_Model_Calcs!B2017))</f>
        <v>5243.4778920140516</v>
      </c>
      <c r="K2017">
        <f ca="1">((Earth_Data!$B$1*(1-Earth_Data!$B$2^2))/SQRT(1-Earth_Data!$B$2^2*SIN(RADIANS(User_Model_Calcs!B2017))^2))*SIN(RADIANS(User_Model_Calcs!B2017))</f>
        <v>-3619.1617171723174</v>
      </c>
      <c r="L2017">
        <f t="shared" ca="1" si="309"/>
        <v>-34.61427633416821</v>
      </c>
      <c r="M2017">
        <f t="shared" ca="1" si="310"/>
        <v>6371.2158917341512</v>
      </c>
      <c r="N2017">
        <f ca="1">SQRT(User_Model_Calcs!M2017^2+Sat_Data!$B$3^2-2*User_Model_Calcs!M2017*Sat_Data!$B$3*COS(RADIANS(L2017))*COS(RADIANS(I2017)))</f>
        <v>37391.74848857191</v>
      </c>
      <c r="O2017">
        <f ca="1">DEGREES(ACOS(((Earth_Data!$B$1+Sat_Data!$B$2)/User_Model_Calcs!N2017)*SQRT(1-COS(RADIANS(User_Model_Calcs!I2017))^2*COS(RADIANS(User_Model_Calcs!B2017))^2)))</f>
        <v>45.176545006637141</v>
      </c>
      <c r="P2017">
        <f t="shared" ca="1" si="307"/>
        <v>29.820856888328002</v>
      </c>
    </row>
    <row r="2018" spans="1:16" x14ac:dyDescent="0.25">
      <c r="A2018">
        <f t="shared" ca="1" si="311"/>
        <v>130.72649129280353</v>
      </c>
      <c r="B2018">
        <f t="shared" ca="1" si="312"/>
        <v>-36.523916320516086</v>
      </c>
      <c r="C2018" s="6">
        <v>20135.9375</v>
      </c>
      <c r="D2018">
        <f t="shared" ca="1" si="313"/>
        <v>1.2</v>
      </c>
      <c r="E2018" s="1">
        <v>0.65</v>
      </c>
      <c r="F2018">
        <v>19.899999999999999</v>
      </c>
      <c r="G2018">
        <f t="shared" ca="1" si="308"/>
        <v>46.089820015575185</v>
      </c>
      <c r="H2018">
        <f t="shared" ca="1" si="314"/>
        <v>18.492123080609939</v>
      </c>
      <c r="I2018">
        <f ca="1">User_Model_Calcs!A2018-Sat_Data!$B$5</f>
        <v>20.72649129280353</v>
      </c>
      <c r="J2018">
        <f ca="1">(Earth_Data!$B$1/SQRT(1-Earth_Data!$B$2^2*SIN(RADIANS(User_Model_Calcs!B2018))^2))*COS(RADIANS(User_Model_Calcs!B2018))</f>
        <v>5131.6153962573226</v>
      </c>
      <c r="K2018">
        <f ca="1">((Earth_Data!$B$1*(1-Earth_Data!$B$2^2))/SQRT(1-Earth_Data!$B$2^2*SIN(RADIANS(User_Model_Calcs!B2018))^2))*SIN(RADIANS(User_Model_Calcs!B2018))</f>
        <v>-3775.0689823030461</v>
      </c>
      <c r="L2018">
        <f t="shared" ca="1" si="309"/>
        <v>-36.340030537786319</v>
      </c>
      <c r="M2018">
        <f t="shared" ca="1" si="310"/>
        <v>6370.6061247146454</v>
      </c>
      <c r="N2018">
        <f ca="1">SQRT(User_Model_Calcs!M2018^2+Sat_Data!$B$3^2-2*User_Model_Calcs!M2018*Sat_Data!$B$3*COS(RADIANS(L2018))*COS(RADIANS(I2018)))</f>
        <v>37598.74680101822</v>
      </c>
      <c r="O2018">
        <f ca="1">DEGREES(ACOS(((Earth_Data!$B$1+Sat_Data!$B$2)/User_Model_Calcs!N2018)*SQRT(1-COS(RADIANS(User_Model_Calcs!I2018))^2*COS(RADIANS(User_Model_Calcs!B2018))^2)))</f>
        <v>42.292972908681598</v>
      </c>
      <c r="P2018">
        <f t="shared" ca="1" si="307"/>
        <v>32.447881787808249</v>
      </c>
    </row>
    <row r="2019" spans="1:16" x14ac:dyDescent="0.25">
      <c r="A2019">
        <f t="shared" ca="1" si="311"/>
        <v>128.70659004008044</v>
      </c>
      <c r="B2019">
        <f t="shared" ca="1" si="312"/>
        <v>-37.365333217975646</v>
      </c>
      <c r="C2019" s="6">
        <v>20135.9375</v>
      </c>
      <c r="D2019">
        <f t="shared" ca="1" si="313"/>
        <v>1.2</v>
      </c>
      <c r="E2019" s="1">
        <v>0.65</v>
      </c>
      <c r="F2019">
        <v>19.899999999999999</v>
      </c>
      <c r="G2019">
        <f t="shared" ca="1" si="308"/>
        <v>46.089820015575185</v>
      </c>
      <c r="H2019">
        <f t="shared" ca="1" si="314"/>
        <v>15.699103628732162</v>
      </c>
      <c r="I2019">
        <f ca="1">User_Model_Calcs!A2019-Sat_Data!$B$5</f>
        <v>18.706590040080442</v>
      </c>
      <c r="J2019">
        <f ca="1">(Earth_Data!$B$1/SQRT(1-Earth_Data!$B$2^2*SIN(RADIANS(User_Model_Calcs!B2019))^2))*COS(RADIANS(User_Model_Calcs!B2019))</f>
        <v>5075.4919261857494</v>
      </c>
      <c r="K2019">
        <f ca="1">((Earth_Data!$B$1*(1-Earth_Data!$B$2^2))/SQRT(1-Earth_Data!$B$2^2*SIN(RADIANS(User_Model_Calcs!B2019))^2))*SIN(RADIANS(User_Model_Calcs!B2019))</f>
        <v>-3849.6972733710559</v>
      </c>
      <c r="L2019">
        <f t="shared" ca="1" si="309"/>
        <v>-37.179863139287647</v>
      </c>
      <c r="M2019">
        <f t="shared" ca="1" si="310"/>
        <v>6370.305125296376</v>
      </c>
      <c r="N2019">
        <f ca="1">SQRT(User_Model_Calcs!M2019^2+Sat_Data!$B$3^2-2*User_Model_Calcs!M2019*Sat_Data!$B$3*COS(RADIANS(L2019))*COS(RADIANS(I2019)))</f>
        <v>37589.867894148112</v>
      </c>
      <c r="O2019">
        <f ca="1">DEGREES(ACOS(((Earth_Data!$B$1+Sat_Data!$B$2)/User_Model_Calcs!N2019)*SQRT(1-COS(RADIANS(User_Model_Calcs!I2019))^2*COS(RADIANS(User_Model_Calcs!B2019))^2)))</f>
        <v>42.408466341275179</v>
      </c>
      <c r="P2019">
        <f t="shared" ca="1" si="307"/>
        <v>29.158787058377108</v>
      </c>
    </row>
    <row r="2020" spans="1:16" x14ac:dyDescent="0.25">
      <c r="A2020">
        <f t="shared" ca="1" si="311"/>
        <v>130.44226068757663</v>
      </c>
      <c r="B2020">
        <f t="shared" ca="1" si="312"/>
        <v>-33.162684773942161</v>
      </c>
      <c r="C2020" s="6">
        <v>20135.9375</v>
      </c>
      <c r="D2020">
        <f t="shared" ca="1" si="313"/>
        <v>1.2</v>
      </c>
      <c r="E2020" s="1">
        <v>0.65</v>
      </c>
      <c r="F2020">
        <v>19.899999999999999</v>
      </c>
      <c r="G2020">
        <f t="shared" ca="1" si="308"/>
        <v>46.089820015575185</v>
      </c>
      <c r="H2020">
        <f t="shared" ca="1" si="314"/>
        <v>19.234451435141196</v>
      </c>
      <c r="I2020">
        <f ca="1">User_Model_Calcs!A2020-Sat_Data!$B$5</f>
        <v>20.442260687576635</v>
      </c>
      <c r="J2020">
        <f ca="1">(Earth_Data!$B$1/SQRT(1-Earth_Data!$B$2^2*SIN(RADIANS(User_Model_Calcs!B2020))^2))*COS(RADIANS(User_Model_Calcs!B2020))</f>
        <v>5344.6291774620695</v>
      </c>
      <c r="K2020">
        <f ca="1">((Earth_Data!$B$1*(1-Earth_Data!$B$2^2))/SQRT(1-Earth_Data!$B$2^2*SIN(RADIANS(User_Model_Calcs!B2020))^2))*SIN(RADIANS(User_Model_Calcs!B2020))</f>
        <v>-3469.0777912257054</v>
      </c>
      <c r="L2020">
        <f t="shared" ca="1" si="309"/>
        <v>-32.986689541454496</v>
      </c>
      <c r="M2020">
        <f t="shared" ca="1" si="310"/>
        <v>6371.7785402628597</v>
      </c>
      <c r="N2020">
        <f ca="1">SQRT(User_Model_Calcs!M2020^2+Sat_Data!$B$3^2-2*User_Model_Calcs!M2020*Sat_Data!$B$3*COS(RADIANS(L2020))*COS(RADIANS(I2020)))</f>
        <v>37364.342487639449</v>
      </c>
      <c r="O2020">
        <f ca="1">DEGREES(ACOS(((Earth_Data!$B$1+Sat_Data!$B$2)/User_Model_Calcs!N2020)*SQRT(1-COS(RADIANS(User_Model_Calcs!I2020))^2*COS(RADIANS(User_Model_Calcs!B2020))^2)))</f>
        <v>45.578697978996935</v>
      </c>
      <c r="P2020">
        <f t="shared" ca="1" si="307"/>
        <v>34.270398308972041</v>
      </c>
    </row>
    <row r="2021" spans="1:16" x14ac:dyDescent="0.25">
      <c r="A2021">
        <f t="shared" ca="1" si="311"/>
        <v>132.29673865535671</v>
      </c>
      <c r="B2021">
        <f t="shared" ca="1" si="312"/>
        <v>-34.095426383869267</v>
      </c>
      <c r="C2021" s="6">
        <v>20135.9375</v>
      </c>
      <c r="D2021">
        <f t="shared" ca="1" si="313"/>
        <v>3</v>
      </c>
      <c r="E2021" s="1">
        <v>0.65</v>
      </c>
      <c r="F2021">
        <v>19.899999999999999</v>
      </c>
      <c r="G2021">
        <f t="shared" ca="1" si="308"/>
        <v>54.048620189015942</v>
      </c>
      <c r="H2021">
        <f t="shared" ca="1" si="314"/>
        <v>17.053002570387992</v>
      </c>
      <c r="I2021">
        <f ca="1">User_Model_Calcs!A2021-Sat_Data!$B$5</f>
        <v>22.296738655356705</v>
      </c>
      <c r="J2021">
        <f ca="1">(Earth_Data!$B$1/SQRT(1-Earth_Data!$B$2^2*SIN(RADIANS(User_Model_Calcs!B2021))^2))*COS(RADIANS(User_Model_Calcs!B2021))</f>
        <v>5287.3345678565001</v>
      </c>
      <c r="K2021">
        <f ca="1">((Earth_Data!$B$1*(1-Earth_Data!$B$2^2))/SQRT(1-Earth_Data!$B$2^2*SIN(RADIANS(User_Model_Calcs!B2021))^2))*SIN(RADIANS(User_Model_Calcs!B2021))</f>
        <v>-3555.2182694283924</v>
      </c>
      <c r="L2021">
        <f t="shared" ca="1" si="309"/>
        <v>-33.91699456207283</v>
      </c>
      <c r="M2021">
        <f t="shared" ca="1" si="310"/>
        <v>6371.4585281337031</v>
      </c>
      <c r="N2021">
        <f ca="1">SQRT(User_Model_Calcs!M2021^2+Sat_Data!$B$3^2-2*User_Model_Calcs!M2021*Sat_Data!$B$3*COS(RADIANS(L2021))*COS(RADIANS(I2021)))</f>
        <v>37495.007744800358</v>
      </c>
      <c r="O2021">
        <f ca="1">DEGREES(ACOS(((Earth_Data!$B$1+Sat_Data!$B$2)/User_Model_Calcs!N2021)*SQRT(1-COS(RADIANS(User_Model_Calcs!I2021))^2*COS(RADIANS(User_Model_Calcs!B2021))^2)))</f>
        <v>43.727254287162012</v>
      </c>
      <c r="P2021">
        <f t="shared" ca="1" si="307"/>
        <v>36.185758064286844</v>
      </c>
    </row>
    <row r="2022" spans="1:16" x14ac:dyDescent="0.25">
      <c r="A2022">
        <f t="shared" ca="1" si="311"/>
        <v>131.17010591975011</v>
      </c>
      <c r="B2022">
        <f t="shared" ca="1" si="312"/>
        <v>-36.287916583770617</v>
      </c>
      <c r="C2022" s="6">
        <v>20135.9375</v>
      </c>
      <c r="D2022">
        <f t="shared" ca="1" si="313"/>
        <v>0.75</v>
      </c>
      <c r="E2022" s="1">
        <v>0.65</v>
      </c>
      <c r="F2022">
        <v>19.899999999999999</v>
      </c>
      <c r="G2022">
        <f t="shared" ca="1" si="308"/>
        <v>42.007420362456692</v>
      </c>
      <c r="H2022">
        <f t="shared" ca="1" si="314"/>
        <v>20.291998222904311</v>
      </c>
      <c r="I2022">
        <f ca="1">User_Model_Calcs!A2022-Sat_Data!$B$5</f>
        <v>21.170105919750114</v>
      </c>
      <c r="J2022">
        <f ca="1">(Earth_Data!$B$1/SQRT(1-Earth_Data!$B$2^2*SIN(RADIANS(User_Model_Calcs!B2022))^2))*COS(RADIANS(User_Model_Calcs!B2022))</f>
        <v>5147.1580667354847</v>
      </c>
      <c r="K2022">
        <f ca="1">((Earth_Data!$B$1*(1-Earth_Data!$B$2^2))/SQRT(1-Earth_Data!$B$2^2*SIN(RADIANS(User_Model_Calcs!B2022))^2))*SIN(RADIANS(User_Model_Calcs!B2022))</f>
        <v>-3753.9919745306051</v>
      </c>
      <c r="L2022">
        <f t="shared" ca="1" si="309"/>
        <v>-36.104503626110983</v>
      </c>
      <c r="M2022">
        <f t="shared" ca="1" si="310"/>
        <v>6370.690065354017</v>
      </c>
      <c r="N2022">
        <f ca="1">SQRT(User_Model_Calcs!M2022^2+Sat_Data!$B$3^2-2*User_Model_Calcs!M2022*Sat_Data!$B$3*COS(RADIANS(L2022))*COS(RADIANS(I2022)))</f>
        <v>37598.43730005245</v>
      </c>
      <c r="O2022">
        <f ca="1">DEGREES(ACOS(((Earth_Data!$B$1+Sat_Data!$B$2)/User_Model_Calcs!N2022)*SQRT(1-COS(RADIANS(User_Model_Calcs!I2022))^2*COS(RADIANS(User_Model_Calcs!B2022))^2)))</f>
        <v>42.298452685716484</v>
      </c>
      <c r="P2022">
        <f t="shared" ca="1" si="307"/>
        <v>33.19884605441603</v>
      </c>
    </row>
    <row r="2023" spans="1:16" x14ac:dyDescent="0.25">
      <c r="A2023">
        <f t="shared" ca="1" si="311"/>
        <v>131.63015409671672</v>
      </c>
      <c r="B2023">
        <f t="shared" ca="1" si="312"/>
        <v>-34.616424225127403</v>
      </c>
      <c r="C2023" s="6">
        <v>20135.9375</v>
      </c>
      <c r="D2023">
        <f t="shared" ca="1" si="313"/>
        <v>1.2</v>
      </c>
      <c r="E2023" s="1">
        <v>0.65</v>
      </c>
      <c r="F2023">
        <v>19.899999999999999</v>
      </c>
      <c r="G2023">
        <f t="shared" ca="1" si="308"/>
        <v>46.089820015575185</v>
      </c>
      <c r="H2023">
        <f t="shared" ca="1" si="314"/>
        <v>16.068891418318834</v>
      </c>
      <c r="I2023">
        <f ca="1">User_Model_Calcs!A2023-Sat_Data!$B$5</f>
        <v>21.630154096716723</v>
      </c>
      <c r="J2023">
        <f ca="1">(Earth_Data!$B$1/SQRT(1-Earth_Data!$B$2^2*SIN(RADIANS(User_Model_Calcs!B2023))^2))*COS(RADIANS(User_Model_Calcs!B2023))</f>
        <v>5254.7198324719702</v>
      </c>
      <c r="K2023">
        <f ca="1">((Earth_Data!$B$1*(1-Earth_Data!$B$2^2))/SQRT(1-Earth_Data!$B$2^2*SIN(RADIANS(User_Model_Calcs!B2023))^2))*SIN(RADIANS(User_Model_Calcs!B2023))</f>
        <v>-3602.9295730594567</v>
      </c>
      <c r="L2023">
        <f t="shared" ca="1" si="309"/>
        <v>-34.436713264031937</v>
      </c>
      <c r="M2023">
        <f t="shared" ca="1" si="310"/>
        <v>6371.2778958542258</v>
      </c>
      <c r="N2023">
        <f ca="1">SQRT(User_Model_Calcs!M2023^2+Sat_Data!$B$3^2-2*User_Model_Calcs!M2023*Sat_Data!$B$3*COS(RADIANS(L2023))*COS(RADIANS(I2023)))</f>
        <v>37503.197913516116</v>
      </c>
      <c r="O2023">
        <f ca="1">DEGREES(ACOS(((Earth_Data!$B$1+Sat_Data!$B$2)/User_Model_Calcs!N2023)*SQRT(1-COS(RADIANS(User_Model_Calcs!I2023))^2*COS(RADIANS(User_Model_Calcs!B2023))^2)))</f>
        <v>43.610799731783978</v>
      </c>
      <c r="P2023">
        <f t="shared" ca="1" si="307"/>
        <v>34.916214615474544</v>
      </c>
    </row>
    <row r="2024" spans="1:16" x14ac:dyDescent="0.25">
      <c r="A2024">
        <f t="shared" ca="1" si="311"/>
        <v>128.07279175145206</v>
      </c>
      <c r="B2024">
        <f t="shared" ca="1" si="312"/>
        <v>-34.489770913435372</v>
      </c>
      <c r="C2024" s="6">
        <v>20135.9375</v>
      </c>
      <c r="D2024">
        <f t="shared" ca="1" si="313"/>
        <v>1.2</v>
      </c>
      <c r="E2024" s="1">
        <v>0.65</v>
      </c>
      <c r="F2024">
        <v>19.899999999999999</v>
      </c>
      <c r="G2024">
        <f t="shared" ca="1" si="308"/>
        <v>46.089820015575185</v>
      </c>
      <c r="H2024">
        <f t="shared" ca="1" si="314"/>
        <v>16.411092497138608</v>
      </c>
      <c r="I2024">
        <f ca="1">User_Model_Calcs!A2024-Sat_Data!$B$5</f>
        <v>18.072791751452058</v>
      </c>
      <c r="J2024">
        <f ca="1">(Earth_Data!$B$1/SQRT(1-Earth_Data!$B$2^2*SIN(RADIANS(User_Model_Calcs!B2024))^2))*COS(RADIANS(User_Model_Calcs!B2024))</f>
        <v>5262.688544914663</v>
      </c>
      <c r="K2024">
        <f ca="1">((Earth_Data!$B$1*(1-Earth_Data!$B$2^2))/SQRT(1-Earth_Data!$B$2^2*SIN(RADIANS(User_Model_Calcs!B2024))^2))*SIN(RADIANS(User_Model_Calcs!B2024))</f>
        <v>-3591.3580124888513</v>
      </c>
      <c r="L2024">
        <f t="shared" ca="1" si="309"/>
        <v>-34.310365475626575</v>
      </c>
      <c r="M2024">
        <f t="shared" ca="1" si="310"/>
        <v>6371.3219267781378</v>
      </c>
      <c r="N2024">
        <f ca="1">SQRT(User_Model_Calcs!M2024^2+Sat_Data!$B$3^2-2*User_Model_Calcs!M2024*Sat_Data!$B$3*COS(RADIANS(L2024))*COS(RADIANS(I2024)))</f>
        <v>37369.912242551385</v>
      </c>
      <c r="O2024">
        <f ca="1">DEGREES(ACOS(((Earth_Data!$B$1+Sat_Data!$B$2)/User_Model_Calcs!N2024)*SQRT(1-COS(RADIANS(User_Model_Calcs!I2024))^2*COS(RADIANS(User_Model_Calcs!B2024))^2)))</f>
        <v>45.490953402270968</v>
      </c>
      <c r="P2024">
        <f t="shared" ca="1" si="307"/>
        <v>29.954068280257093</v>
      </c>
    </row>
    <row r="2025" spans="1:16" x14ac:dyDescent="0.25">
      <c r="A2025">
        <f t="shared" ca="1" si="311"/>
        <v>128.09202540396669</v>
      </c>
      <c r="B2025">
        <f t="shared" ca="1" si="312"/>
        <v>-33.691879149923324</v>
      </c>
      <c r="C2025" s="6">
        <v>20135.9375</v>
      </c>
      <c r="D2025">
        <f t="shared" ca="1" si="313"/>
        <v>0.75</v>
      </c>
      <c r="E2025" s="1">
        <v>0.65</v>
      </c>
      <c r="F2025">
        <v>19.899999999999999</v>
      </c>
      <c r="G2025">
        <f t="shared" ca="1" si="308"/>
        <v>42.007420362456692</v>
      </c>
      <c r="H2025">
        <f t="shared" ca="1" si="314"/>
        <v>21.132898580145991</v>
      </c>
      <c r="I2025">
        <f ca="1">User_Model_Calcs!A2025-Sat_Data!$B$5</f>
        <v>18.092025403966687</v>
      </c>
      <c r="J2025">
        <f ca="1">(Earth_Data!$B$1/SQRT(1-Earth_Data!$B$2^2*SIN(RADIANS(User_Model_Calcs!B2025))^2))*COS(RADIANS(User_Model_Calcs!B2025))</f>
        <v>5312.2960020658584</v>
      </c>
      <c r="K2025">
        <f ca="1">((Earth_Data!$B$1*(1-Earth_Data!$B$2^2))/SQRT(1-Earth_Data!$B$2^2*SIN(RADIANS(User_Model_Calcs!B2025))^2))*SIN(RADIANS(User_Model_Calcs!B2025))</f>
        <v>-3518.0628490003101</v>
      </c>
      <c r="L2025">
        <f t="shared" ca="1" si="309"/>
        <v>-33.51447853359236</v>
      </c>
      <c r="M2025">
        <f t="shared" ca="1" si="310"/>
        <v>6371.5975251957871</v>
      </c>
      <c r="N2025">
        <f ca="1">SQRT(User_Model_Calcs!M2025^2+Sat_Data!$B$3^2-2*User_Model_Calcs!M2025*Sat_Data!$B$3*COS(RADIANS(L2025))*COS(RADIANS(I2025)))</f>
        <v>37317.33657320089</v>
      </c>
      <c r="O2025">
        <f ca="1">DEGREES(ACOS(((Earth_Data!$B$1+Sat_Data!$B$2)/User_Model_Calcs!N2025)*SQRT(1-COS(RADIANS(User_Model_Calcs!I2025))^2*COS(RADIANS(User_Model_Calcs!B2025))^2)))</f>
        <v>46.256516072588198</v>
      </c>
      <c r="P2025">
        <f t="shared" ca="1" si="307"/>
        <v>30.495203688503985</v>
      </c>
    </row>
    <row r="2026" spans="1:16" x14ac:dyDescent="0.25">
      <c r="A2026">
        <f t="shared" ca="1" si="311"/>
        <v>128.76887661950474</v>
      </c>
      <c r="B2026">
        <f t="shared" ca="1" si="312"/>
        <v>-36.278699463047197</v>
      </c>
      <c r="C2026" s="6">
        <v>20135.9375</v>
      </c>
      <c r="D2026">
        <f t="shared" ca="1" si="313"/>
        <v>1.2</v>
      </c>
      <c r="E2026" s="1">
        <v>0.65</v>
      </c>
      <c r="F2026">
        <v>19.899999999999999</v>
      </c>
      <c r="G2026">
        <f t="shared" ca="1" si="308"/>
        <v>46.089820015575185</v>
      </c>
      <c r="H2026">
        <f t="shared" ca="1" si="314"/>
        <v>16.472328808299533</v>
      </c>
      <c r="I2026">
        <f ca="1">User_Model_Calcs!A2026-Sat_Data!$B$5</f>
        <v>18.768876619504738</v>
      </c>
      <c r="J2026">
        <f ca="1">(Earth_Data!$B$1/SQRT(1-Earth_Data!$B$2^2*SIN(RADIANS(User_Model_Calcs!B2026))^2))*COS(RADIANS(User_Model_Calcs!B2026))</f>
        <v>5147.7633207231065</v>
      </c>
      <c r="K2026">
        <f ca="1">((Earth_Data!$B$1*(1-Earth_Data!$B$2^2))/SQRT(1-Earth_Data!$B$2^2*SIN(RADIANS(User_Model_Calcs!B2026))^2))*SIN(RADIANS(User_Model_Calcs!B2026))</f>
        <v>-3753.1675177651755</v>
      </c>
      <c r="L2026">
        <f t="shared" ca="1" si="309"/>
        <v>-36.095305223878825</v>
      </c>
      <c r="M2026">
        <f t="shared" ca="1" si="310"/>
        <v>6370.6933392363026</v>
      </c>
      <c r="N2026">
        <f ca="1">SQRT(User_Model_Calcs!M2026^2+Sat_Data!$B$3^2-2*User_Model_Calcs!M2026*Sat_Data!$B$3*COS(RADIANS(L2026))*COS(RADIANS(I2026)))</f>
        <v>37515.09218227191</v>
      </c>
      <c r="O2026">
        <f ca="1">DEGREES(ACOS(((Earth_Data!$B$1+Sat_Data!$B$2)/User_Model_Calcs!N2026)*SQRT(1-COS(RADIANS(User_Model_Calcs!I2026))^2*COS(RADIANS(User_Model_Calcs!B2026))^2)))</f>
        <v>43.437012810431334</v>
      </c>
      <c r="P2026">
        <f t="shared" ca="1" si="307"/>
        <v>29.868798290313872</v>
      </c>
    </row>
    <row r="2027" spans="1:16" x14ac:dyDescent="0.25">
      <c r="A2027">
        <f t="shared" ca="1" si="311"/>
        <v>127.88688711918455</v>
      </c>
      <c r="B2027">
        <f t="shared" ca="1" si="312"/>
        <v>-34.30487418157081</v>
      </c>
      <c r="C2027" s="6">
        <v>20135.9375</v>
      </c>
      <c r="D2027">
        <f t="shared" ca="1" si="313"/>
        <v>3</v>
      </c>
      <c r="E2027" s="1">
        <v>0.65</v>
      </c>
      <c r="F2027">
        <v>19.899999999999999</v>
      </c>
      <c r="G2027">
        <f t="shared" ca="1" si="308"/>
        <v>54.048620189015942</v>
      </c>
      <c r="H2027">
        <f t="shared" ca="1" si="314"/>
        <v>23.319036218097516</v>
      </c>
      <c r="I2027">
        <f ca="1">User_Model_Calcs!A2027-Sat_Data!$B$5</f>
        <v>17.88688711918455</v>
      </c>
      <c r="J2027">
        <f ca="1">(Earth_Data!$B$1/SQRT(1-Earth_Data!$B$2^2*SIN(RADIANS(User_Model_Calcs!B2027))^2))*COS(RADIANS(User_Model_Calcs!B2027))</f>
        <v>5274.275519365463</v>
      </c>
      <c r="K2027">
        <f ca="1">((Earth_Data!$B$1*(1-Earth_Data!$B$2^2))/SQRT(1-Earth_Data!$B$2^2*SIN(RADIANS(User_Model_Calcs!B2027))^2))*SIN(RADIANS(User_Model_Calcs!B2027))</f>
        <v>-3574.4339669030628</v>
      </c>
      <c r="L2027">
        <f t="shared" ca="1" si="309"/>
        <v>-34.125921038109176</v>
      </c>
      <c r="M2027">
        <f t="shared" ca="1" si="310"/>
        <v>6371.3860688180084</v>
      </c>
      <c r="N2027">
        <f ca="1">SQRT(User_Model_Calcs!M2027^2+Sat_Data!$B$3^2-2*User_Model_Calcs!M2027*Sat_Data!$B$3*COS(RADIANS(L2027))*COS(RADIANS(I2027)))</f>
        <v>37351.529949550699</v>
      </c>
      <c r="O2027">
        <f ca="1">DEGREES(ACOS(((Earth_Data!$B$1+Sat_Data!$B$2)/User_Model_Calcs!N2027)*SQRT(1-COS(RADIANS(User_Model_Calcs!I2027))^2*COS(RADIANS(User_Model_Calcs!B2027))^2)))</f>
        <v>45.756737920621802</v>
      </c>
      <c r="P2027">
        <f t="shared" ca="1" si="307"/>
        <v>29.797230368118097</v>
      </c>
    </row>
    <row r="2028" spans="1:16" x14ac:dyDescent="0.25">
      <c r="A2028">
        <f t="shared" ca="1" si="311"/>
        <v>128.88215176065026</v>
      </c>
      <c r="B2028">
        <f t="shared" ca="1" si="312"/>
        <v>-36.75800753963901</v>
      </c>
      <c r="C2028" s="6">
        <v>20135.9375</v>
      </c>
      <c r="D2028">
        <f t="shared" ca="1" si="313"/>
        <v>3</v>
      </c>
      <c r="E2028" s="1">
        <v>0.65</v>
      </c>
      <c r="F2028">
        <v>19.899999999999999</v>
      </c>
      <c r="G2028">
        <f t="shared" ca="1" si="308"/>
        <v>54.048620189015942</v>
      </c>
      <c r="H2028">
        <f t="shared" ca="1" si="314"/>
        <v>17.307912747228265</v>
      </c>
      <c r="I2028">
        <f ca="1">User_Model_Calcs!A2028-Sat_Data!$B$5</f>
        <v>18.88215176065026</v>
      </c>
      <c r="J2028">
        <f ca="1">(Earth_Data!$B$1/SQRT(1-Earth_Data!$B$2^2*SIN(RADIANS(User_Model_Calcs!B2028))^2))*COS(RADIANS(User_Model_Calcs!B2028))</f>
        <v>5116.1121706695612</v>
      </c>
      <c r="K2028">
        <f ca="1">((Earth_Data!$B$1*(1-Earth_Data!$B$2^2))/SQRT(1-Earth_Data!$B$2^2*SIN(RADIANS(User_Model_Calcs!B2028))^2))*SIN(RADIANS(User_Model_Calcs!B2028))</f>
        <v>-3795.9129438427794</v>
      </c>
      <c r="L2028">
        <f t="shared" ca="1" si="309"/>
        <v>-36.57366504710668</v>
      </c>
      <c r="M2028">
        <f t="shared" ca="1" si="310"/>
        <v>6370.5226488967419</v>
      </c>
      <c r="N2028">
        <f ca="1">SQRT(User_Model_Calcs!M2028^2+Sat_Data!$B$3^2-2*User_Model_Calcs!M2028*Sat_Data!$B$3*COS(RADIANS(L2028))*COS(RADIANS(I2028)))</f>
        <v>37552.394862110297</v>
      </c>
      <c r="O2028">
        <f ca="1">DEGREES(ACOS(((Earth_Data!$B$1+Sat_Data!$B$2)/User_Model_Calcs!N2028)*SQRT(1-COS(RADIANS(User_Model_Calcs!I2028))^2*COS(RADIANS(User_Model_Calcs!B2028))^2)))</f>
        <v>42.921829473240059</v>
      </c>
      <c r="P2028">
        <f t="shared" ca="1" si="307"/>
        <v>29.749556479886099</v>
      </c>
    </row>
    <row r="2029" spans="1:16" x14ac:dyDescent="0.25">
      <c r="A2029">
        <f t="shared" ca="1" si="311"/>
        <v>128.76123168149437</v>
      </c>
      <c r="B2029">
        <f t="shared" ca="1" si="312"/>
        <v>-36.759785223306196</v>
      </c>
      <c r="C2029" s="6">
        <v>20135.9375</v>
      </c>
      <c r="D2029">
        <f t="shared" ca="1" si="313"/>
        <v>3</v>
      </c>
      <c r="E2029" s="1">
        <v>0.65</v>
      </c>
      <c r="F2029">
        <v>19.899999999999999</v>
      </c>
      <c r="G2029">
        <f t="shared" ca="1" si="308"/>
        <v>54.048620189015942</v>
      </c>
      <c r="H2029">
        <f t="shared" ca="1" si="314"/>
        <v>17.912209119858858</v>
      </c>
      <c r="I2029">
        <f ca="1">User_Model_Calcs!A2029-Sat_Data!$B$5</f>
        <v>18.761231681494365</v>
      </c>
      <c r="J2029">
        <f ca="1">(Earth_Data!$B$1/SQRT(1-Earth_Data!$B$2^2*SIN(RADIANS(User_Model_Calcs!B2029))^2))*COS(RADIANS(User_Model_Calcs!B2029))</f>
        <v>5115.9941115225374</v>
      </c>
      <c r="K2029">
        <f ca="1">((Earth_Data!$B$1*(1-Earth_Data!$B$2^2))/SQRT(1-Earth_Data!$B$2^2*SIN(RADIANS(User_Model_Calcs!B2029))^2))*SIN(RADIANS(User_Model_Calcs!B2029))</f>
        <v>-3796.0709930194939</v>
      </c>
      <c r="L2029">
        <f t="shared" ca="1" si="309"/>
        <v>-36.575439309445038</v>
      </c>
      <c r="M2029">
        <f t="shared" ca="1" si="310"/>
        <v>6370.5220141819836</v>
      </c>
      <c r="N2029">
        <f ca="1">SQRT(User_Model_Calcs!M2029^2+Sat_Data!$B$3^2-2*User_Model_Calcs!M2029*Sat_Data!$B$3*COS(RADIANS(L2029))*COS(RADIANS(I2029)))</f>
        <v>37548.608805136966</v>
      </c>
      <c r="O2029">
        <f ca="1">DEGREES(ACOS(((Earth_Data!$B$1+Sat_Data!$B$2)/User_Model_Calcs!N2029)*SQRT(1-COS(RADIANS(User_Model_Calcs!I2029))^2*COS(RADIANS(User_Model_Calcs!B2029))^2)))</f>
        <v>42.973612139043063</v>
      </c>
      <c r="P2029">
        <f t="shared" ca="1" si="307"/>
        <v>29.578243573488802</v>
      </c>
    </row>
    <row r="2030" spans="1:16" x14ac:dyDescent="0.25">
      <c r="A2030">
        <f t="shared" ca="1" si="311"/>
        <v>127.8499972168688</v>
      </c>
      <c r="B2030">
        <f t="shared" ca="1" si="312"/>
        <v>-33.41500027994315</v>
      </c>
      <c r="C2030" s="6">
        <v>20135.9375</v>
      </c>
      <c r="D2030">
        <f t="shared" ca="1" si="313"/>
        <v>3</v>
      </c>
      <c r="E2030" s="1">
        <v>0.65</v>
      </c>
      <c r="F2030">
        <v>19.899999999999999</v>
      </c>
      <c r="G2030">
        <f t="shared" ca="1" si="308"/>
        <v>54.048620189015942</v>
      </c>
      <c r="H2030">
        <f t="shared" ca="1" si="314"/>
        <v>23.908083461649746</v>
      </c>
      <c r="I2030">
        <f ca="1">User_Model_Calcs!A2030-Sat_Data!$B$5</f>
        <v>17.8499972168688</v>
      </c>
      <c r="J2030">
        <f ca="1">(Earth_Data!$B$1/SQRT(1-Earth_Data!$B$2^2*SIN(RADIANS(User_Model_Calcs!B2030))^2))*COS(RADIANS(User_Model_Calcs!B2030))</f>
        <v>5329.2697664217239</v>
      </c>
      <c r="K2030">
        <f ca="1">((Earth_Data!$B$1*(1-Earth_Data!$B$2^2))/SQRT(1-Earth_Data!$B$2^2*SIN(RADIANS(User_Model_Calcs!B2030))^2))*SIN(RADIANS(User_Model_Calcs!B2030))</f>
        <v>-3492.4701848909958</v>
      </c>
      <c r="L2030">
        <f t="shared" ca="1" si="309"/>
        <v>-33.238327481609033</v>
      </c>
      <c r="M2030">
        <f t="shared" ca="1" si="310"/>
        <v>6371.6924153359132</v>
      </c>
      <c r="N2030">
        <f ca="1">SQRT(User_Model_Calcs!M2030^2+Sat_Data!$B$3^2-2*User_Model_Calcs!M2030*Sat_Data!$B$3*COS(RADIANS(L2030))*COS(RADIANS(I2030)))</f>
        <v>37291.265718836141</v>
      </c>
      <c r="O2030">
        <f ca="1">DEGREES(ACOS(((Earth_Data!$B$1+Sat_Data!$B$2)/User_Model_Calcs!N2030)*SQRT(1-COS(RADIANS(User_Model_Calcs!I2030))^2*COS(RADIANS(User_Model_Calcs!B2030))^2)))</f>
        <v>46.639868679059234</v>
      </c>
      <c r="P2030">
        <f t="shared" ca="1" si="307"/>
        <v>30.317449960814024</v>
      </c>
    </row>
    <row r="2031" spans="1:16" x14ac:dyDescent="0.25">
      <c r="A2031">
        <f t="shared" ca="1" si="311"/>
        <v>132.05552163015895</v>
      </c>
      <c r="B2031">
        <f t="shared" ca="1" si="312"/>
        <v>-36.386754910670838</v>
      </c>
      <c r="C2031" s="6">
        <v>20135.9375</v>
      </c>
      <c r="D2031">
        <f t="shared" ca="1" si="313"/>
        <v>3</v>
      </c>
      <c r="E2031" s="1">
        <v>0.65</v>
      </c>
      <c r="F2031">
        <v>19.899999999999999</v>
      </c>
      <c r="G2031">
        <f t="shared" ca="1" si="308"/>
        <v>54.048620189015942</v>
      </c>
      <c r="H2031">
        <f t="shared" ca="1" si="314"/>
        <v>16.543518528137465</v>
      </c>
      <c r="I2031">
        <f ca="1">User_Model_Calcs!A2031-Sat_Data!$B$5</f>
        <v>22.05552163015895</v>
      </c>
      <c r="J2031">
        <f ca="1">(Earth_Data!$B$1/SQRT(1-Earth_Data!$B$2^2*SIN(RADIANS(User_Model_Calcs!B2031))^2))*COS(RADIANS(User_Model_Calcs!B2031))</f>
        <v>5140.6593300789445</v>
      </c>
      <c r="K2031">
        <f ca="1">((Earth_Data!$B$1*(1-Earth_Data!$B$2^2))/SQRT(1-Earth_Data!$B$2^2*SIN(RADIANS(User_Model_Calcs!B2031))^2))*SIN(RADIANS(User_Model_Calcs!B2031))</f>
        <v>-3762.8268602732965</v>
      </c>
      <c r="L2031">
        <f t="shared" ca="1" si="309"/>
        <v>-36.203142418428861</v>
      </c>
      <c r="M2031">
        <f t="shared" ca="1" si="310"/>
        <v>6370.6549371569245</v>
      </c>
      <c r="N2031">
        <f ca="1">SQRT(User_Model_Calcs!M2031^2+Sat_Data!$B$3^2-2*User_Model_Calcs!M2031*Sat_Data!$B$3*COS(RADIANS(L2031))*COS(RADIANS(I2031)))</f>
        <v>37638.020069191894</v>
      </c>
      <c r="O2031">
        <f ca="1">DEGREES(ACOS(((Earth_Data!$B$1+Sat_Data!$B$2)/User_Model_Calcs!N2031)*SQRT(1-COS(RADIANS(User_Model_Calcs!I2031))^2*COS(RADIANS(User_Model_Calcs!B2031))^2)))</f>
        <v>41.765342083420457</v>
      </c>
      <c r="P2031">
        <f t="shared" ca="1" si="307"/>
        <v>34.331487580116146</v>
      </c>
    </row>
    <row r="2032" spans="1:16" x14ac:dyDescent="0.25">
      <c r="A2032">
        <f t="shared" ca="1" si="311"/>
        <v>131.35732968823382</v>
      </c>
      <c r="B2032">
        <f t="shared" ca="1" si="312"/>
        <v>-36.05481892771305</v>
      </c>
      <c r="C2032" s="6">
        <v>20135.9375</v>
      </c>
      <c r="D2032">
        <f t="shared" ca="1" si="313"/>
        <v>3</v>
      </c>
      <c r="E2032" s="1">
        <v>0.65</v>
      </c>
      <c r="F2032">
        <v>19.899999999999999</v>
      </c>
      <c r="G2032">
        <f t="shared" ca="1" si="308"/>
        <v>54.048620189015942</v>
      </c>
      <c r="H2032">
        <f t="shared" ca="1" si="314"/>
        <v>23.782720594297963</v>
      </c>
      <c r="I2032">
        <f ca="1">User_Model_Calcs!A2032-Sat_Data!$B$5</f>
        <v>21.357329688233818</v>
      </c>
      <c r="J2032">
        <f ca="1">(Earth_Data!$B$1/SQRT(1-Earth_Data!$B$2^2*SIN(RADIANS(User_Model_Calcs!B2032))^2))*COS(RADIANS(User_Model_Calcs!B2032))</f>
        <v>5162.423660408469</v>
      </c>
      <c r="K2032">
        <f ca="1">((Earth_Data!$B$1*(1-Earth_Data!$B$2^2))/SQRT(1-Earth_Data!$B$2^2*SIN(RADIANS(User_Model_Calcs!B2032))^2))*SIN(RADIANS(User_Model_Calcs!B2032))</f>
        <v>-3733.1123013163933</v>
      </c>
      <c r="L2032">
        <f t="shared" ca="1" si="309"/>
        <v>-35.871885162179517</v>
      </c>
      <c r="M2032">
        <f t="shared" ca="1" si="310"/>
        <v>6370.7727556227392</v>
      </c>
      <c r="N2032">
        <f ca="1">SQRT(User_Model_Calcs!M2032^2+Sat_Data!$B$3^2-2*User_Model_Calcs!M2032*Sat_Data!$B$3*COS(RADIANS(L2032))*COS(RADIANS(I2032)))</f>
        <v>37589.346877900214</v>
      </c>
      <c r="O2032">
        <f ca="1">DEGREES(ACOS(((Earth_Data!$B$1+Sat_Data!$B$2)/User_Model_Calcs!N2032)*SQRT(1-COS(RADIANS(User_Model_Calcs!I2032))^2*COS(RADIANS(User_Model_Calcs!B2032))^2)))</f>
        <v>42.422765786093777</v>
      </c>
      <c r="P2032">
        <f t="shared" ca="1" si="307"/>
        <v>33.599943720152822</v>
      </c>
    </row>
    <row r="2033" spans="1:16" x14ac:dyDescent="0.25">
      <c r="A2033">
        <f t="shared" ca="1" si="311"/>
        <v>132.47266165530283</v>
      </c>
      <c r="B2033">
        <f t="shared" ca="1" si="312"/>
        <v>-35.046743449824788</v>
      </c>
      <c r="C2033" s="6">
        <v>20135.9375</v>
      </c>
      <c r="D2033">
        <f t="shared" ca="1" si="313"/>
        <v>1.2</v>
      </c>
      <c r="E2033" s="1">
        <v>0.65</v>
      </c>
      <c r="F2033">
        <v>19.899999999999999</v>
      </c>
      <c r="G2033">
        <f t="shared" ca="1" si="308"/>
        <v>46.089820015575185</v>
      </c>
      <c r="H2033">
        <f t="shared" ca="1" si="314"/>
        <v>19.662030348897375</v>
      </c>
      <c r="I2033">
        <f ca="1">User_Model_Calcs!A2033-Sat_Data!$B$5</f>
        <v>22.472661655302829</v>
      </c>
      <c r="J2033">
        <f ca="1">(Earth_Data!$B$1/SQRT(1-Earth_Data!$B$2^2*SIN(RADIANS(User_Model_Calcs!B2033))^2))*COS(RADIANS(User_Model_Calcs!B2033))</f>
        <v>5227.4532481672268</v>
      </c>
      <c r="K2033">
        <f ca="1">((Earth_Data!$B$1*(1-Earth_Data!$B$2^2))/SQRT(1-Earth_Data!$B$2^2*SIN(RADIANS(User_Model_Calcs!B2033))^2))*SIN(RADIANS(User_Model_Calcs!B2033))</f>
        <v>-3642.1149330271114</v>
      </c>
      <c r="L2033">
        <f t="shared" ca="1" si="309"/>
        <v>-34.866020620915819</v>
      </c>
      <c r="M2033">
        <f t="shared" ca="1" si="310"/>
        <v>6371.1277374694955</v>
      </c>
      <c r="N2033">
        <f ca="1">SQRT(User_Model_Calcs!M2033^2+Sat_Data!$B$3^2-2*User_Model_Calcs!M2033*Sat_Data!$B$3*COS(RADIANS(L2033))*COS(RADIANS(I2033)))</f>
        <v>37564.06489230544</v>
      </c>
      <c r="O2033">
        <f ca="1">DEGREES(ACOS(((Earth_Data!$B$1+Sat_Data!$B$2)/User_Model_Calcs!N2033)*SQRT(1-COS(RADIANS(User_Model_Calcs!I2033))^2*COS(RADIANS(User_Model_Calcs!B2033))^2)))</f>
        <v>42.77195053734058</v>
      </c>
      <c r="P2033">
        <f t="shared" ca="1" si="307"/>
        <v>35.766935413202226</v>
      </c>
    </row>
    <row r="2034" spans="1:16" x14ac:dyDescent="0.25">
      <c r="A2034">
        <f t="shared" ca="1" si="311"/>
        <v>132.16081195575373</v>
      </c>
      <c r="B2034">
        <f t="shared" ca="1" si="312"/>
        <v>-32.696357658466525</v>
      </c>
      <c r="C2034" s="6">
        <v>20135.9375</v>
      </c>
      <c r="D2034">
        <f t="shared" ca="1" si="313"/>
        <v>3</v>
      </c>
      <c r="E2034" s="1">
        <v>0.65</v>
      </c>
      <c r="F2034">
        <v>19.899999999999999</v>
      </c>
      <c r="G2034">
        <f t="shared" ca="1" si="308"/>
        <v>54.048620189015942</v>
      </c>
      <c r="H2034">
        <f t="shared" ca="1" si="314"/>
        <v>22.085313992079044</v>
      </c>
      <c r="I2034">
        <f ca="1">User_Model_Calcs!A2034-Sat_Data!$B$5</f>
        <v>22.160811955753729</v>
      </c>
      <c r="J2034">
        <f ca="1">(Earth_Data!$B$1/SQRT(1-Earth_Data!$B$2^2*SIN(RADIANS(User_Model_Calcs!B2034))^2))*COS(RADIANS(User_Model_Calcs!B2034))</f>
        <v>5372.7429293518844</v>
      </c>
      <c r="K2034">
        <f ca="1">((Earth_Data!$B$1*(1-Earth_Data!$B$2^2))/SQRT(1-Earth_Data!$B$2^2*SIN(RADIANS(User_Model_Calcs!B2034))^2))*SIN(RADIANS(User_Model_Calcs!B2034))</f>
        <v>-3425.6696097156687</v>
      </c>
      <c r="L2034">
        <f t="shared" ca="1" si="309"/>
        <v>-32.521650442678826</v>
      </c>
      <c r="M2034">
        <f t="shared" ca="1" si="310"/>
        <v>6371.9368217073661</v>
      </c>
      <c r="N2034">
        <f ca="1">SQRT(User_Model_Calcs!M2034^2+Sat_Data!$B$3^2-2*User_Model_Calcs!M2034*Sat_Data!$B$3*COS(RADIANS(L2034))*COS(RADIANS(I2034)))</f>
        <v>37400.685086880912</v>
      </c>
      <c r="O2034">
        <f ca="1">DEGREES(ACOS(((Earth_Data!$B$1+Sat_Data!$B$2)/User_Model_Calcs!N2034)*SQRT(1-COS(RADIANS(User_Model_Calcs!I2034))^2*COS(RADIANS(User_Model_Calcs!B2034))^2)))</f>
        <v>45.061124061762683</v>
      </c>
      <c r="P2034">
        <f t="shared" ca="1" si="307"/>
        <v>37.015883065124939</v>
      </c>
    </row>
    <row r="2035" spans="1:16" x14ac:dyDescent="0.25">
      <c r="A2035">
        <f t="shared" ca="1" si="311"/>
        <v>128.82830291657075</v>
      </c>
      <c r="B2035">
        <f t="shared" ca="1" si="312"/>
        <v>-32.853910196391418</v>
      </c>
      <c r="C2035" s="6">
        <v>20135.9375</v>
      </c>
      <c r="D2035">
        <f t="shared" ca="1" si="313"/>
        <v>3</v>
      </c>
      <c r="E2035" s="1">
        <v>0.65</v>
      </c>
      <c r="F2035">
        <v>19.899999999999999</v>
      </c>
      <c r="G2035">
        <f t="shared" ca="1" si="308"/>
        <v>54.048620189015942</v>
      </c>
      <c r="H2035">
        <f t="shared" ca="1" si="314"/>
        <v>21.365183924344915</v>
      </c>
      <c r="I2035">
        <f ca="1">User_Model_Calcs!A2035-Sat_Data!$B$5</f>
        <v>18.828302916570749</v>
      </c>
      <c r="J2035">
        <f ca="1">(Earth_Data!$B$1/SQRT(1-Earth_Data!$B$2^2*SIN(RADIANS(User_Model_Calcs!B2035))^2))*COS(RADIANS(User_Model_Calcs!B2035))</f>
        <v>5363.2842257482071</v>
      </c>
      <c r="K2035">
        <f ca="1">((Earth_Data!$B$1*(1-Earth_Data!$B$2^2))/SQRT(1-Earth_Data!$B$2^2*SIN(RADIANS(User_Model_Calcs!B2035))^2))*SIN(RADIANS(User_Model_Calcs!B2035))</f>
        <v>-3440.360642913588</v>
      </c>
      <c r="L2035">
        <f t="shared" ca="1" si="309"/>
        <v>-32.678762639689133</v>
      </c>
      <c r="M2035">
        <f t="shared" ca="1" si="310"/>
        <v>6371.8834766078653</v>
      </c>
      <c r="N2035">
        <f ca="1">SQRT(User_Model_Calcs!M2035^2+Sat_Data!$B$3^2-2*User_Model_Calcs!M2035*Sat_Data!$B$3*COS(RADIANS(L2035))*COS(RADIANS(I2035)))</f>
        <v>37287.268685959381</v>
      </c>
      <c r="O2035">
        <f ca="1">DEGREES(ACOS(((Earth_Data!$B$1+Sat_Data!$B$2)/User_Model_Calcs!N2035)*SQRT(1-COS(RADIANS(User_Model_Calcs!I2035))^2*COS(RADIANS(User_Model_Calcs!B2035))^2)))</f>
        <v>46.701974563008179</v>
      </c>
      <c r="P2035">
        <f t="shared" ca="1" si="307"/>
        <v>32.150765863736751</v>
      </c>
    </row>
    <row r="2036" spans="1:16" x14ac:dyDescent="0.25">
      <c r="A2036">
        <f t="shared" ca="1" si="311"/>
        <v>128.79149844300301</v>
      </c>
      <c r="B2036">
        <f t="shared" ca="1" si="312"/>
        <v>-32.909269945707791</v>
      </c>
      <c r="C2036" s="6">
        <v>20135.9375</v>
      </c>
      <c r="D2036">
        <f t="shared" ca="1" si="313"/>
        <v>3</v>
      </c>
      <c r="E2036" s="1">
        <v>0.65</v>
      </c>
      <c r="F2036">
        <v>19.899999999999999</v>
      </c>
      <c r="G2036">
        <f t="shared" ca="1" si="308"/>
        <v>54.048620189015942</v>
      </c>
      <c r="H2036">
        <f t="shared" ca="1" si="314"/>
        <v>16.866753025833532</v>
      </c>
      <c r="I2036">
        <f ca="1">User_Model_Calcs!A2036-Sat_Data!$B$5</f>
        <v>18.791498443003007</v>
      </c>
      <c r="J2036">
        <f ca="1">(Earth_Data!$B$1/SQRT(1-Earth_Data!$B$2^2*SIN(RADIANS(User_Model_Calcs!B2036))^2))*COS(RADIANS(User_Model_Calcs!B2036))</f>
        <v>5359.9510471689528</v>
      </c>
      <c r="K2036">
        <f ca="1">((Earth_Data!$B$1*(1-Earth_Data!$B$2^2))/SQRT(1-Earth_Data!$B$2^2*SIN(RADIANS(User_Model_Calcs!B2036))^2))*SIN(RADIANS(User_Model_Calcs!B2036))</f>
        <v>-3445.5165843588325</v>
      </c>
      <c r="L2036">
        <f t="shared" ca="1" si="309"/>
        <v>-32.733968916775467</v>
      </c>
      <c r="M2036">
        <f t="shared" ca="1" si="310"/>
        <v>6371.8647004734266</v>
      </c>
      <c r="N2036">
        <f ca="1">SQRT(User_Model_Calcs!M2036^2+Sat_Data!$B$3^2-2*User_Model_Calcs!M2036*Sat_Data!$B$3*COS(RADIANS(L2036))*COS(RADIANS(I2036)))</f>
        <v>37289.577526438188</v>
      </c>
      <c r="O2036">
        <f ca="1">DEGREES(ACOS(((Earth_Data!$B$1+Sat_Data!$B$2)/User_Model_Calcs!N2036)*SQRT(1-COS(RADIANS(User_Model_Calcs!I2036))^2*COS(RADIANS(User_Model_Calcs!B2036))^2)))</f>
        <v>46.667678793175064</v>
      </c>
      <c r="P2036">
        <f t="shared" ca="1" si="307"/>
        <v>32.057926748099575</v>
      </c>
    </row>
    <row r="2037" spans="1:16" x14ac:dyDescent="0.25">
      <c r="A2037">
        <f t="shared" ca="1" si="311"/>
        <v>129.42299588326378</v>
      </c>
      <c r="B2037">
        <f t="shared" ca="1" si="312"/>
        <v>-36.03639975404716</v>
      </c>
      <c r="C2037" s="6">
        <v>20135.9375</v>
      </c>
      <c r="D2037">
        <f t="shared" ca="1" si="313"/>
        <v>0.75</v>
      </c>
      <c r="E2037" s="1">
        <v>0.65</v>
      </c>
      <c r="F2037">
        <v>19.899999999999999</v>
      </c>
      <c r="G2037">
        <f t="shared" ca="1" si="308"/>
        <v>42.007420362456692</v>
      </c>
      <c r="H2037">
        <f t="shared" ca="1" si="314"/>
        <v>21.062599062764985</v>
      </c>
      <c r="I2037">
        <f ca="1">User_Model_Calcs!A2037-Sat_Data!$B$5</f>
        <v>19.422995883263781</v>
      </c>
      <c r="J2037">
        <f ca="1">(Earth_Data!$B$1/SQRT(1-Earth_Data!$B$2^2*SIN(RADIANS(User_Model_Calcs!B2037))^2))*COS(RADIANS(User_Model_Calcs!B2037))</f>
        <v>5163.6262855649893</v>
      </c>
      <c r="K2037">
        <f ca="1">((Earth_Data!$B$1*(1-Earth_Data!$B$2^2))/SQRT(1-Earth_Data!$B$2^2*SIN(RADIANS(User_Model_Calcs!B2037))^2))*SIN(RADIANS(User_Model_Calcs!B2037))</f>
        <v>-3731.459797682674</v>
      </c>
      <c r="L2037">
        <f t="shared" ca="1" si="309"/>
        <v>-35.853504368993619</v>
      </c>
      <c r="M2037">
        <f t="shared" ca="1" si="310"/>
        <v>6370.7792803313878</v>
      </c>
      <c r="N2037">
        <f ca="1">SQRT(User_Model_Calcs!M2037^2+Sat_Data!$B$3^2-2*User_Model_Calcs!M2037*Sat_Data!$B$3*COS(RADIANS(L2037))*COS(RADIANS(I2037)))</f>
        <v>37519.901396742076</v>
      </c>
      <c r="O2037">
        <f ca="1">DEGREES(ACOS(((Earth_Data!$B$1+Sat_Data!$B$2)/User_Model_Calcs!N2037)*SQRT(1-COS(RADIANS(User_Model_Calcs!I2037))^2*COS(RADIANS(User_Model_Calcs!B2037))^2)))</f>
        <v>43.372028644829832</v>
      </c>
      <c r="P2037">
        <f t="shared" ca="1" si="307"/>
        <v>30.937060883687629</v>
      </c>
    </row>
    <row r="2038" spans="1:16" x14ac:dyDescent="0.25">
      <c r="A2038">
        <f t="shared" ca="1" si="311"/>
        <v>131.81694749645138</v>
      </c>
      <c r="B2038">
        <f t="shared" ca="1" si="312"/>
        <v>-34.777548340839225</v>
      </c>
      <c r="C2038" s="6">
        <v>20135.9375</v>
      </c>
      <c r="D2038">
        <f t="shared" ca="1" si="313"/>
        <v>1.2</v>
      </c>
      <c r="E2038" s="1">
        <v>0.65</v>
      </c>
      <c r="F2038">
        <v>19.899999999999999</v>
      </c>
      <c r="G2038">
        <f t="shared" ca="1" si="308"/>
        <v>46.089820015575185</v>
      </c>
      <c r="H2038">
        <f t="shared" ca="1" si="314"/>
        <v>21.693634111068654</v>
      </c>
      <c r="I2038">
        <f ca="1">User_Model_Calcs!A2038-Sat_Data!$B$5</f>
        <v>21.816947496451377</v>
      </c>
      <c r="J2038">
        <f ca="1">(Earth_Data!$B$1/SQRT(1-Earth_Data!$B$2^2*SIN(RADIANS(User_Model_Calcs!B2038))^2))*COS(RADIANS(User_Model_Calcs!B2038))</f>
        <v>5244.5451260657901</v>
      </c>
      <c r="K2038">
        <f ca="1">((Earth_Data!$B$1*(1-Earth_Data!$B$2^2))/SQRT(1-Earth_Data!$B$2^2*SIN(RADIANS(User_Model_Calcs!B2038))^2))*SIN(RADIANS(User_Model_Calcs!B2038))</f>
        <v>-3617.6253665348231</v>
      </c>
      <c r="L2038">
        <f t="shared" ca="1" si="309"/>
        <v>-34.59745376240933</v>
      </c>
      <c r="M2038">
        <f t="shared" ca="1" si="310"/>
        <v>6371.221772308405</v>
      </c>
      <c r="N2038">
        <f ca="1">SQRT(User_Model_Calcs!M2038^2+Sat_Data!$B$3^2-2*User_Model_Calcs!M2038*Sat_Data!$B$3*COS(RADIANS(L2038))*COS(RADIANS(I2038)))</f>
        <v>37520.932883698726</v>
      </c>
      <c r="O2038">
        <f ca="1">DEGREES(ACOS(((Earth_Data!$B$1+Sat_Data!$B$2)/User_Model_Calcs!N2038)*SQRT(1-COS(RADIANS(User_Model_Calcs!I2038))^2*COS(RADIANS(User_Model_Calcs!B2038))^2)))</f>
        <v>43.36483180426896</v>
      </c>
      <c r="P2038">
        <f t="shared" ca="1" si="307"/>
        <v>35.062098891839291</v>
      </c>
    </row>
    <row r="2039" spans="1:16" x14ac:dyDescent="0.25">
      <c r="A2039">
        <f t="shared" ca="1" si="311"/>
        <v>129.87796916129886</v>
      </c>
      <c r="B2039">
        <f t="shared" ca="1" si="312"/>
        <v>-33.652440571008455</v>
      </c>
      <c r="C2039" s="6">
        <v>20135.9375</v>
      </c>
      <c r="D2039">
        <f t="shared" ca="1" si="313"/>
        <v>0.75</v>
      </c>
      <c r="E2039" s="1">
        <v>0.65</v>
      </c>
      <c r="F2039">
        <v>19.899999999999999</v>
      </c>
      <c r="G2039">
        <f t="shared" ca="1" si="308"/>
        <v>42.007420362456692</v>
      </c>
      <c r="H2039">
        <f t="shared" ca="1" si="314"/>
        <v>17.810645654966592</v>
      </c>
      <c r="I2039">
        <f ca="1">User_Model_Calcs!A2039-Sat_Data!$B$5</f>
        <v>19.877969161298864</v>
      </c>
      <c r="J2039">
        <f ca="1">(Earth_Data!$B$1/SQRT(1-Earth_Data!$B$2^2*SIN(RADIANS(User_Model_Calcs!B2039))^2))*COS(RADIANS(User_Model_Calcs!B2039))</f>
        <v>5314.721339326793</v>
      </c>
      <c r="K2039">
        <f ca="1">((Earth_Data!$B$1*(1-Earth_Data!$B$2^2))/SQRT(1-Earth_Data!$B$2^2*SIN(RADIANS(User_Model_Calcs!B2039))^2))*SIN(RADIANS(User_Model_Calcs!B2039))</f>
        <v>-3514.4223783468465</v>
      </c>
      <c r="L2039">
        <f t="shared" ca="1" si="309"/>
        <v>-33.475142618406387</v>
      </c>
      <c r="M2039">
        <f t="shared" ca="1" si="310"/>
        <v>6371.6110653523638</v>
      </c>
      <c r="N2039">
        <f ca="1">SQRT(User_Model_Calcs!M2039^2+Sat_Data!$B$3^2-2*User_Model_Calcs!M2039*Sat_Data!$B$3*COS(RADIANS(L2039))*COS(RADIANS(I2039)))</f>
        <v>37375.579447995078</v>
      </c>
      <c r="O2039">
        <f ca="1">DEGREES(ACOS(((Earth_Data!$B$1+Sat_Data!$B$2)/User_Model_Calcs!N2039)*SQRT(1-COS(RADIANS(User_Model_Calcs!I2039))^2*COS(RADIANS(User_Model_Calcs!B2039))^2)))</f>
        <v>45.414474463845245</v>
      </c>
      <c r="P2039">
        <f t="shared" ca="1" si="307"/>
        <v>33.122624141987053</v>
      </c>
    </row>
    <row r="2040" spans="1:16" x14ac:dyDescent="0.25">
      <c r="A2040">
        <f t="shared" ca="1" si="311"/>
        <v>130.33938048393949</v>
      </c>
      <c r="B2040">
        <f t="shared" ca="1" si="312"/>
        <v>-36.924966301550469</v>
      </c>
      <c r="C2040" s="6">
        <v>20135.9375</v>
      </c>
      <c r="D2040">
        <f t="shared" ca="1" si="313"/>
        <v>0.75</v>
      </c>
      <c r="E2040" s="1">
        <v>0.65</v>
      </c>
      <c r="F2040">
        <v>19.899999999999999</v>
      </c>
      <c r="G2040">
        <f t="shared" ca="1" si="308"/>
        <v>42.007420362456692</v>
      </c>
      <c r="H2040">
        <f t="shared" ca="1" si="314"/>
        <v>19.590389383737385</v>
      </c>
      <c r="I2040">
        <f ca="1">User_Model_Calcs!A2040-Sat_Data!$B$5</f>
        <v>20.339380483939493</v>
      </c>
      <c r="J2040">
        <f ca="1">(Earth_Data!$B$1/SQRT(1-Earth_Data!$B$2^2*SIN(RADIANS(User_Model_Calcs!B2040))^2))*COS(RADIANS(User_Model_Calcs!B2040))</f>
        <v>5105.0026047348529</v>
      </c>
      <c r="K2040">
        <f ca="1">((Earth_Data!$B$1*(1-Earth_Data!$B$2^2))/SQRT(1-Earth_Data!$B$2^2*SIN(RADIANS(User_Model_Calcs!B2040))^2))*SIN(RADIANS(User_Model_Calcs!B2040))</f>
        <v>-3810.7410105503618</v>
      </c>
      <c r="L2040">
        <f t="shared" ca="1" si="309"/>
        <v>-36.740305570506308</v>
      </c>
      <c r="M2040">
        <f t="shared" ca="1" si="310"/>
        <v>6370.4629850459087</v>
      </c>
      <c r="N2040">
        <f ca="1">SQRT(User_Model_Calcs!M2040^2+Sat_Data!$B$3^2-2*User_Model_Calcs!M2040*Sat_Data!$B$3*COS(RADIANS(L2040))*COS(RADIANS(I2040)))</f>
        <v>37613.065971667529</v>
      </c>
      <c r="O2040">
        <f ca="1">DEGREES(ACOS(((Earth_Data!$B$1+Sat_Data!$B$2)/User_Model_Calcs!N2040)*SQRT(1-COS(RADIANS(User_Model_Calcs!I2040))^2*COS(RADIANS(User_Model_Calcs!B2040))^2)))</f>
        <v>42.097547652746059</v>
      </c>
      <c r="P2040">
        <f t="shared" ca="1" si="307"/>
        <v>31.675867593849439</v>
      </c>
    </row>
    <row r="2041" spans="1:16" x14ac:dyDescent="0.25">
      <c r="A2041">
        <f t="shared" ca="1" si="311"/>
        <v>129.79767978799117</v>
      </c>
      <c r="B2041">
        <f t="shared" ca="1" si="312"/>
        <v>-34.995878690460472</v>
      </c>
      <c r="C2041" s="6">
        <v>20135.9375</v>
      </c>
      <c r="D2041">
        <f t="shared" ca="1" si="313"/>
        <v>3</v>
      </c>
      <c r="E2041" s="1">
        <v>0.65</v>
      </c>
      <c r="F2041">
        <v>19.899999999999999</v>
      </c>
      <c r="G2041">
        <f t="shared" ca="1" si="308"/>
        <v>54.048620189015942</v>
      </c>
      <c r="H2041">
        <f t="shared" ca="1" si="314"/>
        <v>22.097623087853179</v>
      </c>
      <c r="I2041">
        <f ca="1">User_Model_Calcs!A2041-Sat_Data!$B$5</f>
        <v>19.797679787991171</v>
      </c>
      <c r="J2041">
        <f ca="1">(Earth_Data!$B$1/SQRT(1-Earth_Data!$B$2^2*SIN(RADIANS(User_Model_Calcs!B2041))^2))*COS(RADIANS(User_Model_Calcs!B2041))</f>
        <v>5230.691651962451</v>
      </c>
      <c r="K2041">
        <f ca="1">((Earth_Data!$B$1*(1-Earth_Data!$B$2^2))/SQRT(1-Earth_Data!$B$2^2*SIN(RADIANS(User_Model_Calcs!B2041))^2))*SIN(RADIANS(User_Model_Calcs!B2041))</f>
        <v>-3637.4936724282065</v>
      </c>
      <c r="L2041">
        <f t="shared" ca="1" si="309"/>
        <v>-34.81527335348634</v>
      </c>
      <c r="M2041">
        <f t="shared" ca="1" si="310"/>
        <v>6371.1455308182158</v>
      </c>
      <c r="N2041">
        <f ca="1">SQRT(User_Model_Calcs!M2041^2+Sat_Data!$B$3^2-2*User_Model_Calcs!M2041*Sat_Data!$B$3*COS(RADIANS(L2041))*COS(RADIANS(I2041)))</f>
        <v>37461.742186187141</v>
      </c>
      <c r="O2041">
        <f ca="1">DEGREES(ACOS(((Earth_Data!$B$1+Sat_Data!$B$2)/User_Model_Calcs!N2041)*SQRT(1-COS(RADIANS(User_Model_Calcs!I2041))^2*COS(RADIANS(User_Model_Calcs!B2041))^2)))</f>
        <v>44.185969081162767</v>
      </c>
      <c r="P2041">
        <f t="shared" ca="1" si="307"/>
        <v>32.115020626444569</v>
      </c>
    </row>
    <row r="2042" spans="1:16" x14ac:dyDescent="0.25">
      <c r="A2042">
        <f t="shared" ca="1" si="311"/>
        <v>130.26849105470973</v>
      </c>
      <c r="B2042">
        <f t="shared" ca="1" si="312"/>
        <v>-34.706665817285817</v>
      </c>
      <c r="C2042" s="6">
        <v>20135.9375</v>
      </c>
      <c r="D2042">
        <f t="shared" ca="1" si="313"/>
        <v>3</v>
      </c>
      <c r="E2042" s="1">
        <v>0.65</v>
      </c>
      <c r="F2042">
        <v>19.899999999999999</v>
      </c>
      <c r="G2042">
        <f t="shared" ca="1" si="308"/>
        <v>54.048620189015942</v>
      </c>
      <c r="H2042">
        <f t="shared" ca="1" si="314"/>
        <v>17.811104082854882</v>
      </c>
      <c r="I2042">
        <f ca="1">User_Model_Calcs!A2042-Sat_Data!$B$5</f>
        <v>20.268491054709727</v>
      </c>
      <c r="J2042">
        <f ca="1">(Earth_Data!$B$1/SQRT(1-Earth_Data!$B$2^2*SIN(RADIANS(User_Model_Calcs!B2042))^2))*COS(RADIANS(User_Model_Calcs!B2042))</f>
        <v>5249.026357868278</v>
      </c>
      <c r="K2042">
        <f ca="1">((Earth_Data!$B$1*(1-Earth_Data!$B$2^2))/SQRT(1-Earth_Data!$B$2^2*SIN(RADIANS(User_Model_Calcs!B2042))^2))*SIN(RADIANS(User_Model_Calcs!B2042))</f>
        <v>-3611.1637971624946</v>
      </c>
      <c r="L2042">
        <f t="shared" ca="1" si="309"/>
        <v>-34.526739303089663</v>
      </c>
      <c r="M2042">
        <f t="shared" ca="1" si="310"/>
        <v>6371.2464773804641</v>
      </c>
      <c r="N2042">
        <f ca="1">SQRT(User_Model_Calcs!M2042^2+Sat_Data!$B$3^2-2*User_Model_Calcs!M2042*Sat_Data!$B$3*COS(RADIANS(L2042))*COS(RADIANS(I2042)))</f>
        <v>37458.972973906559</v>
      </c>
      <c r="O2042">
        <f ca="1">DEGREES(ACOS(((Earth_Data!$B$1+Sat_Data!$B$2)/User_Model_Calcs!N2042)*SQRT(1-COS(RADIANS(User_Model_Calcs!I2042))^2*COS(RADIANS(User_Model_Calcs!B2042))^2)))</f>
        <v>44.226396740756016</v>
      </c>
      <c r="P2042">
        <f t="shared" ca="1" si="307"/>
        <v>32.966694006104618</v>
      </c>
    </row>
    <row r="2043" spans="1:16" x14ac:dyDescent="0.25">
      <c r="A2043">
        <f t="shared" ca="1" si="311"/>
        <v>130.79155293917836</v>
      </c>
      <c r="B2043">
        <f t="shared" ca="1" si="312"/>
        <v>-37.095300503146504</v>
      </c>
      <c r="C2043" s="6">
        <v>20135.9375</v>
      </c>
      <c r="D2043">
        <f t="shared" ca="1" si="313"/>
        <v>3</v>
      </c>
      <c r="E2043" s="1">
        <v>0.65</v>
      </c>
      <c r="F2043">
        <v>19.899999999999999</v>
      </c>
      <c r="G2043">
        <f t="shared" ca="1" si="308"/>
        <v>54.048620189015942</v>
      </c>
      <c r="H2043">
        <f t="shared" ca="1" si="314"/>
        <v>20.083357897991913</v>
      </c>
      <c r="I2043">
        <f ca="1">User_Model_Calcs!A2043-Sat_Data!$B$5</f>
        <v>20.791552939178359</v>
      </c>
      <c r="J2043">
        <f ca="1">(Earth_Data!$B$1/SQRT(1-Earth_Data!$B$2^2*SIN(RADIANS(User_Model_Calcs!B2043))^2))*COS(RADIANS(User_Model_Calcs!B2043))</f>
        <v>5093.6236320397929</v>
      </c>
      <c r="K2043">
        <f ca="1">((Earth_Data!$B$1*(1-Earth_Data!$B$2^2))/SQRT(1-Earth_Data!$B$2^2*SIN(RADIANS(User_Model_Calcs!B2043))^2))*SIN(RADIANS(User_Model_Calcs!B2043))</f>
        <v>-3825.8358618139468</v>
      </c>
      <c r="L2043">
        <f t="shared" ca="1" si="309"/>
        <v>-36.910321545000336</v>
      </c>
      <c r="M2043">
        <f t="shared" ca="1" si="310"/>
        <v>6370.402008226476</v>
      </c>
      <c r="N2043">
        <f ca="1">SQRT(User_Model_Calcs!M2043^2+Sat_Data!$B$3^2-2*User_Model_Calcs!M2043*Sat_Data!$B$3*COS(RADIANS(L2043))*COS(RADIANS(I2043)))</f>
        <v>37640.835176453089</v>
      </c>
      <c r="O2043">
        <f ca="1">DEGREES(ACOS(((Earth_Data!$B$1+Sat_Data!$B$2)/User_Model_Calcs!N2043)*SQRT(1-COS(RADIANS(User_Model_Calcs!I2043))^2*COS(RADIANS(User_Model_Calcs!B2043))^2)))</f>
        <v>41.72381081313727</v>
      </c>
      <c r="P2043">
        <f t="shared" ca="1" si="307"/>
        <v>32.191600523428782</v>
      </c>
    </row>
    <row r="2044" spans="1:16" x14ac:dyDescent="0.25">
      <c r="A2044">
        <f t="shared" ca="1" si="311"/>
        <v>127.63403203355253</v>
      </c>
      <c r="B2044">
        <f t="shared" ca="1" si="312"/>
        <v>-36.489332790312176</v>
      </c>
      <c r="C2044" s="6">
        <v>20135.9375</v>
      </c>
      <c r="D2044">
        <f t="shared" ca="1" si="313"/>
        <v>0.75</v>
      </c>
      <c r="E2044" s="1">
        <v>0.65</v>
      </c>
      <c r="F2044">
        <v>19.899999999999999</v>
      </c>
      <c r="G2044">
        <f t="shared" ca="1" si="308"/>
        <v>42.007420362456692</v>
      </c>
      <c r="H2044">
        <f t="shared" ca="1" si="314"/>
        <v>23.168149642704638</v>
      </c>
      <c r="I2044">
        <f ca="1">User_Model_Calcs!A2044-Sat_Data!$B$5</f>
        <v>17.634032033552529</v>
      </c>
      <c r="J2044">
        <f ca="1">(Earth_Data!$B$1/SQRT(1-Earth_Data!$B$2^2*SIN(RADIANS(User_Model_Calcs!B2044))^2))*COS(RADIANS(User_Model_Calcs!B2044))</f>
        <v>5133.8984931462373</v>
      </c>
      <c r="K2044">
        <f ca="1">((Earth_Data!$B$1*(1-Earth_Data!$B$2^2))/SQRT(1-Earth_Data!$B$2^2*SIN(RADIANS(User_Model_Calcs!B2044))^2))*SIN(RADIANS(User_Model_Calcs!B2044))</f>
        <v>-3771.9842999010084</v>
      </c>
      <c r="L2044">
        <f t="shared" ca="1" si="309"/>
        <v>-36.305515518356621</v>
      </c>
      <c r="M2044">
        <f t="shared" ca="1" si="310"/>
        <v>6370.6184391021961</v>
      </c>
      <c r="N2044">
        <f ca="1">SQRT(User_Model_Calcs!M2044^2+Sat_Data!$B$3^2-2*User_Model_Calcs!M2044*Sat_Data!$B$3*COS(RADIANS(L2044))*COS(RADIANS(I2044)))</f>
        <v>37494.12987835388</v>
      </c>
      <c r="O2044">
        <f ca="1">DEGREES(ACOS(((Earth_Data!$B$1+Sat_Data!$B$2)/User_Model_Calcs!N2044)*SQRT(1-COS(RADIANS(User_Model_Calcs!I2044))^2*COS(RADIANS(User_Model_Calcs!B2044))^2)))</f>
        <v>43.725976213736025</v>
      </c>
      <c r="P2044">
        <f t="shared" ca="1" si="307"/>
        <v>28.125985209862058</v>
      </c>
    </row>
    <row r="2045" spans="1:16" x14ac:dyDescent="0.25">
      <c r="A2045">
        <f t="shared" ca="1" si="311"/>
        <v>130.6105528183277</v>
      </c>
      <c r="B2045">
        <f t="shared" ca="1" si="312"/>
        <v>-36.455643998055777</v>
      </c>
      <c r="C2045" s="6">
        <v>20135.9375</v>
      </c>
      <c r="D2045">
        <f t="shared" ca="1" si="313"/>
        <v>0.75</v>
      </c>
      <c r="E2045" s="1">
        <v>0.65</v>
      </c>
      <c r="F2045">
        <v>19.899999999999999</v>
      </c>
      <c r="G2045">
        <f t="shared" ca="1" si="308"/>
        <v>42.007420362456692</v>
      </c>
      <c r="H2045">
        <f t="shared" ca="1" si="314"/>
        <v>15.386830967180488</v>
      </c>
      <c r="I2045">
        <f ca="1">User_Model_Calcs!A2045-Sat_Data!$B$5</f>
        <v>20.610552818327704</v>
      </c>
      <c r="J2045">
        <f ca="1">(Earth_Data!$B$1/SQRT(1-Earth_Data!$B$2^2*SIN(RADIANS(User_Model_Calcs!B2045))^2))*COS(RADIANS(User_Model_Calcs!B2045))</f>
        <v>5136.1207188179578</v>
      </c>
      <c r="K2045">
        <f ca="1">((Earth_Data!$B$1*(1-Earth_Data!$B$2^2))/SQRT(1-Earth_Data!$B$2^2*SIN(RADIANS(User_Model_Calcs!B2045))^2))*SIN(RADIANS(User_Model_Calcs!B2045))</f>
        <v>-3768.9781164833598</v>
      </c>
      <c r="L2045">
        <f t="shared" ca="1" si="309"/>
        <v>-36.271893721186657</v>
      </c>
      <c r="M2045">
        <f t="shared" ca="1" si="310"/>
        <v>6370.630430404949</v>
      </c>
      <c r="N2045">
        <f ca="1">SQRT(User_Model_Calcs!M2045^2+Sat_Data!$B$3^2-2*User_Model_Calcs!M2045*Sat_Data!$B$3*COS(RADIANS(L2045))*COS(RADIANS(I2045)))</f>
        <v>37589.910754111392</v>
      </c>
      <c r="O2045">
        <f ca="1">DEGREES(ACOS(((Earth_Data!$B$1+Sat_Data!$B$2)/User_Model_Calcs!N2045)*SQRT(1-COS(RADIANS(User_Model_Calcs!I2045))^2*COS(RADIANS(User_Model_Calcs!B2045))^2)))</f>
        <v>42.412922073984888</v>
      </c>
      <c r="P2045">
        <f t="shared" ca="1" si="307"/>
        <v>32.330830798446421</v>
      </c>
    </row>
    <row r="2046" spans="1:16" x14ac:dyDescent="0.25">
      <c r="A2046">
        <f t="shared" ca="1" si="311"/>
        <v>132.34311314224874</v>
      </c>
      <c r="B2046">
        <f t="shared" ca="1" si="312"/>
        <v>-36.935467509223308</v>
      </c>
      <c r="C2046" s="6">
        <v>20135.9375</v>
      </c>
      <c r="D2046">
        <f t="shared" ca="1" si="313"/>
        <v>0.75</v>
      </c>
      <c r="E2046" s="1">
        <v>0.65</v>
      </c>
      <c r="F2046">
        <v>19.899999999999999</v>
      </c>
      <c r="G2046">
        <f t="shared" ca="1" si="308"/>
        <v>42.007420362456692</v>
      </c>
      <c r="H2046">
        <f t="shared" ca="1" si="314"/>
        <v>20.282262560595214</v>
      </c>
      <c r="I2046">
        <f ca="1">User_Model_Calcs!A2046-Sat_Data!$B$5</f>
        <v>22.34311314224874</v>
      </c>
      <c r="J2046">
        <f ca="1">(Earth_Data!$B$1/SQRT(1-Earth_Data!$B$2^2*SIN(RADIANS(User_Model_Calcs!B2046))^2))*COS(RADIANS(User_Model_Calcs!B2046))</f>
        <v>5104.3023920076912</v>
      </c>
      <c r="K2046">
        <f ca="1">((Earth_Data!$B$1*(1-Earth_Data!$B$2^2))/SQRT(1-Earth_Data!$B$2^2*SIN(RADIANS(User_Model_Calcs!B2046))^2))*SIN(RADIANS(User_Model_Calcs!B2046))</f>
        <v>-3811.6725827151313</v>
      </c>
      <c r="L2046">
        <f t="shared" ca="1" si="309"/>
        <v>-36.750786970870713</v>
      </c>
      <c r="M2046">
        <f t="shared" ca="1" si="310"/>
        <v>6370.4592288843414</v>
      </c>
      <c r="N2046">
        <f ca="1">SQRT(User_Model_Calcs!M2046^2+Sat_Data!$B$3^2-2*User_Model_Calcs!M2046*Sat_Data!$B$3*COS(RADIANS(L2046))*COS(RADIANS(I2046)))</f>
        <v>37686.548442267107</v>
      </c>
      <c r="O2046">
        <f ca="1">DEGREES(ACOS(((Earth_Data!$B$1+Sat_Data!$B$2)/User_Model_Calcs!N2046)*SQRT(1-COS(RADIANS(User_Model_Calcs!I2046))^2*COS(RADIANS(User_Model_Calcs!B2046))^2)))</f>
        <v>41.11627833826573</v>
      </c>
      <c r="P2046">
        <f t="shared" ca="1" si="307"/>
        <v>34.371039533225606</v>
      </c>
    </row>
    <row r="2047" spans="1:16" x14ac:dyDescent="0.25">
      <c r="A2047">
        <f t="shared" ca="1" si="311"/>
        <v>129.4115643393458</v>
      </c>
      <c r="B2047">
        <f t="shared" ca="1" si="312"/>
        <v>-36.418859526288955</v>
      </c>
      <c r="C2047" s="6">
        <v>20135.9375</v>
      </c>
      <c r="D2047">
        <f t="shared" ca="1" si="313"/>
        <v>0.75</v>
      </c>
      <c r="E2047" s="1">
        <v>0.65</v>
      </c>
      <c r="F2047">
        <v>19.899999999999999</v>
      </c>
      <c r="G2047">
        <f t="shared" ca="1" si="308"/>
        <v>42.007420362456692</v>
      </c>
      <c r="H2047">
        <f t="shared" ca="1" si="314"/>
        <v>16.264103255154108</v>
      </c>
      <c r="I2047">
        <f ca="1">User_Model_Calcs!A2047-Sat_Data!$B$5</f>
        <v>19.411564339345801</v>
      </c>
      <c r="J2047">
        <f ca="1">(Earth_Data!$B$1/SQRT(1-Earth_Data!$B$2^2*SIN(RADIANS(User_Model_Calcs!B2047))^2))*COS(RADIANS(User_Model_Calcs!B2047))</f>
        <v>5138.5451124029705</v>
      </c>
      <c r="K2047">
        <f ca="1">((Earth_Data!$B$1*(1-Earth_Data!$B$2^2))/SQRT(1-Earth_Data!$B$2^2*SIN(RADIANS(User_Model_Calcs!B2047))^2))*SIN(RADIANS(User_Model_Calcs!B2047))</f>
        <v>-3765.6942212284321</v>
      </c>
      <c r="L2047">
        <f t="shared" ca="1" si="309"/>
        <v>-36.23518269005109</v>
      </c>
      <c r="M2047">
        <f t="shared" ca="1" si="310"/>
        <v>6370.6435185147238</v>
      </c>
      <c r="N2047">
        <f ca="1">SQRT(User_Model_Calcs!M2047^2+Sat_Data!$B$3^2-2*User_Model_Calcs!M2047*Sat_Data!$B$3*COS(RADIANS(L2047))*COS(RADIANS(I2047)))</f>
        <v>37546.067864634228</v>
      </c>
      <c r="O2047">
        <f ca="1">DEGREES(ACOS(((Earth_Data!$B$1+Sat_Data!$B$2)/User_Model_Calcs!N2047)*SQRT(1-COS(RADIANS(User_Model_Calcs!I2047))^2*COS(RADIANS(User_Model_Calcs!B2047))^2)))</f>
        <v>43.010310139429976</v>
      </c>
      <c r="P2047">
        <f t="shared" ca="1" si="307"/>
        <v>30.691353436324274</v>
      </c>
    </row>
    <row r="2048" spans="1:16" x14ac:dyDescent="0.25">
      <c r="A2048">
        <f t="shared" ca="1" si="311"/>
        <v>127.80494089008617</v>
      </c>
      <c r="B2048">
        <f t="shared" ca="1" si="312"/>
        <v>-35.713547325666092</v>
      </c>
      <c r="C2048" s="6">
        <v>20135.9375</v>
      </c>
      <c r="D2048">
        <f t="shared" ca="1" si="313"/>
        <v>0.75</v>
      </c>
      <c r="E2048" s="1">
        <v>0.65</v>
      </c>
      <c r="F2048">
        <v>19.899999999999999</v>
      </c>
      <c r="G2048">
        <f t="shared" ca="1" si="308"/>
        <v>42.007420362456692</v>
      </c>
      <c r="H2048">
        <f t="shared" ca="1" si="314"/>
        <v>16.013739268463286</v>
      </c>
      <c r="I2048">
        <f ca="1">User_Model_Calcs!A2048-Sat_Data!$B$5</f>
        <v>17.804940890086172</v>
      </c>
      <c r="J2048">
        <f ca="1">(Earth_Data!$B$1/SQRT(1-Earth_Data!$B$2^2*SIN(RADIANS(User_Model_Calcs!B2048))^2))*COS(RADIANS(User_Model_Calcs!B2048))</f>
        <v>5184.6189933606547</v>
      </c>
      <c r="K2048">
        <f ca="1">((Earth_Data!$B$1*(1-Earth_Data!$B$2^2))/SQRT(1-Earth_Data!$B$2^2*SIN(RADIANS(User_Model_Calcs!B2048))^2))*SIN(RADIANS(User_Model_Calcs!B2048))</f>
        <v>-3702.4328262358381</v>
      </c>
      <c r="L2048">
        <f t="shared" ca="1" si="309"/>
        <v>-35.531336900009791</v>
      </c>
      <c r="M2048">
        <f t="shared" ca="1" si="310"/>
        <v>6370.8934176538178</v>
      </c>
      <c r="N2048">
        <f ca="1">SQRT(User_Model_Calcs!M2048^2+Sat_Data!$B$3^2-2*User_Model_Calcs!M2048*Sat_Data!$B$3*COS(RADIANS(L2048))*COS(RADIANS(I2048)))</f>
        <v>37445.080025385789</v>
      </c>
      <c r="O2048">
        <f ca="1">DEGREES(ACOS(((Earth_Data!$B$1+Sat_Data!$B$2)/User_Model_Calcs!N2048)*SQRT(1-COS(RADIANS(User_Model_Calcs!I2048))^2*COS(RADIANS(User_Model_Calcs!B2048))^2)))</f>
        <v>44.415676403265934</v>
      </c>
      <c r="P2048">
        <f t="shared" ca="1" si="307"/>
        <v>28.818836675117478</v>
      </c>
    </row>
    <row r="2049" spans="1:16" x14ac:dyDescent="0.25">
      <c r="A2049">
        <f t="shared" ca="1" si="311"/>
        <v>129.53276946585265</v>
      </c>
      <c r="B2049">
        <f t="shared" ca="1" si="312"/>
        <v>-37.119153923119278</v>
      </c>
      <c r="C2049" s="6">
        <v>20135.9375</v>
      </c>
      <c r="D2049">
        <f t="shared" ca="1" si="313"/>
        <v>1.2</v>
      </c>
      <c r="E2049" s="1">
        <v>0.65</v>
      </c>
      <c r="F2049">
        <v>19.899999999999999</v>
      </c>
      <c r="G2049">
        <f t="shared" ca="1" si="308"/>
        <v>46.089820015575185</v>
      </c>
      <c r="H2049">
        <f t="shared" ca="1" si="314"/>
        <v>19.503347960520141</v>
      </c>
      <c r="I2049">
        <f ca="1">User_Model_Calcs!A2049-Sat_Data!$B$5</f>
        <v>19.532769465852653</v>
      </c>
      <c r="J2049">
        <f ca="1">(Earth_Data!$B$1/SQRT(1-Earth_Data!$B$2^2*SIN(RADIANS(User_Model_Calcs!B2049))^2))*COS(RADIANS(User_Model_Calcs!B2049))</f>
        <v>5092.0265261909826</v>
      </c>
      <c r="K2049">
        <f ca="1">((Earth_Data!$B$1*(1-Earth_Data!$B$2^2))/SQRT(1-Earth_Data!$B$2^2*SIN(RADIANS(User_Model_Calcs!B2049))^2))*SIN(RADIANS(User_Model_Calcs!B2049))</f>
        <v>-3827.9470607091107</v>
      </c>
      <c r="L2049">
        <f t="shared" ca="1" si="309"/>
        <v>-36.934130921090386</v>
      </c>
      <c r="M2049">
        <f t="shared" ca="1" si="310"/>
        <v>6370.3934606132552</v>
      </c>
      <c r="N2049">
        <f ca="1">SQRT(User_Model_Calcs!M2049^2+Sat_Data!$B$3^2-2*User_Model_Calcs!M2049*Sat_Data!$B$3*COS(RADIANS(L2049))*COS(RADIANS(I2049)))</f>
        <v>37599.290832647719</v>
      </c>
      <c r="O2049">
        <f ca="1">DEGREES(ACOS(((Earth_Data!$B$1+Sat_Data!$B$2)/User_Model_Calcs!N2049)*SQRT(1-COS(RADIANS(User_Model_Calcs!I2049))^2*COS(RADIANS(User_Model_Calcs!B2049))^2)))</f>
        <v>42.282337584768314</v>
      </c>
      <c r="P2049">
        <f t="shared" ca="1" si="307"/>
        <v>30.449834570996604</v>
      </c>
    </row>
    <row r="2050" spans="1:16" x14ac:dyDescent="0.25">
      <c r="A2050">
        <f t="shared" ca="1" si="311"/>
        <v>130.60050085098118</v>
      </c>
      <c r="B2050">
        <f t="shared" ca="1" si="312"/>
        <v>-35.262154653035722</v>
      </c>
      <c r="C2050" s="6">
        <v>20135.9375</v>
      </c>
      <c r="D2050">
        <f t="shared" ca="1" si="313"/>
        <v>0.75</v>
      </c>
      <c r="E2050" s="1">
        <v>0.65</v>
      </c>
      <c r="F2050">
        <v>19.899999999999999</v>
      </c>
      <c r="G2050">
        <f t="shared" ca="1" si="308"/>
        <v>42.007420362456692</v>
      </c>
      <c r="H2050">
        <f t="shared" ca="1" si="314"/>
        <v>16.979427793471555</v>
      </c>
      <c r="I2050">
        <f ca="1">User_Model_Calcs!A2050-Sat_Data!$B$5</f>
        <v>20.600500850981177</v>
      </c>
      <c r="J2050">
        <f ca="1">(Earth_Data!$B$1/SQRT(1-Earth_Data!$B$2^2*SIN(RADIANS(User_Model_Calcs!B2050))^2))*COS(RADIANS(User_Model_Calcs!B2050))</f>
        <v>5213.6929399312494</v>
      </c>
      <c r="K2050">
        <f ca="1">((Earth_Data!$B$1*(1-Earth_Data!$B$2^2))/SQRT(1-Earth_Data!$B$2^2*SIN(RADIANS(User_Model_Calcs!B2050))^2))*SIN(RADIANS(User_Model_Calcs!B2050))</f>
        <v>-3661.6543736368785</v>
      </c>
      <c r="L2050">
        <f t="shared" ca="1" si="309"/>
        <v>-35.080940546272807</v>
      </c>
      <c r="M2050">
        <f t="shared" ca="1" si="310"/>
        <v>6371.0522540521542</v>
      </c>
      <c r="N2050">
        <f ca="1">SQRT(User_Model_Calcs!M2050^2+Sat_Data!$B$3^2-2*User_Model_Calcs!M2050*Sat_Data!$B$3*COS(RADIANS(L2050))*COS(RADIANS(I2050)))</f>
        <v>37508.089525721902</v>
      </c>
      <c r="O2050">
        <f ca="1">DEGREES(ACOS(((Earth_Data!$B$1+Sat_Data!$B$2)/User_Model_Calcs!N2050)*SQRT(1-COS(RADIANS(User_Model_Calcs!I2050))^2*COS(RADIANS(User_Model_Calcs!B2050))^2)))</f>
        <v>43.539492375531097</v>
      </c>
      <c r="P2050">
        <f t="shared" ref="P2050:P2113" ca="1" si="315">DEGREES(ASIN(SIN(RADIANS(ABS(I2050)))/(SIN(ACOS(COS(RADIANS(I2050))*COS(RADIANS(B2050)))))))</f>
        <v>33.067680407019445</v>
      </c>
    </row>
    <row r="2051" spans="1:16" x14ac:dyDescent="0.25">
      <c r="A2051">
        <f t="shared" ca="1" si="311"/>
        <v>132.17070124559632</v>
      </c>
      <c r="B2051">
        <f t="shared" ca="1" si="312"/>
        <v>-33.869770518570292</v>
      </c>
      <c r="C2051" s="6">
        <v>20135.9375</v>
      </c>
      <c r="D2051">
        <f t="shared" ca="1" si="313"/>
        <v>0.75</v>
      </c>
      <c r="E2051" s="1">
        <v>0.65</v>
      </c>
      <c r="F2051">
        <v>19.899999999999999</v>
      </c>
      <c r="G2051">
        <f t="shared" ref="G2051:G2114" ca="1" si="316">20.4+20*LOG(F2051)+20*LOG(D2051)+10*LOG(E2051)</f>
        <v>42.007420362456692</v>
      </c>
      <c r="H2051">
        <f t="shared" ca="1" si="314"/>
        <v>14.828776724772892</v>
      </c>
      <c r="I2051">
        <f ca="1">User_Model_Calcs!A2051-Sat_Data!$B$5</f>
        <v>22.170701245596319</v>
      </c>
      <c r="J2051">
        <f ca="1">(Earth_Data!$B$1/SQRT(1-Earth_Data!$B$2^2*SIN(RADIANS(User_Model_Calcs!B2051))^2))*COS(RADIANS(User_Model_Calcs!B2051))</f>
        <v>5301.3249809023</v>
      </c>
      <c r="K2051">
        <f ca="1">((Earth_Data!$B$1*(1-Earth_Data!$B$2^2))/SQRT(1-Earth_Data!$B$2^2*SIN(RADIANS(User_Model_Calcs!B2051))^2))*SIN(RADIANS(User_Model_Calcs!B2051))</f>
        <v>-3534.4630350006491</v>
      </c>
      <c r="L2051">
        <f t="shared" ref="L2051:L2114" ca="1" si="317">DEGREES(ATAN((K2051/J2051)))</f>
        <v>-33.691910993011916</v>
      </c>
      <c r="M2051">
        <f t="shared" ref="M2051:M2114" ca="1" si="318">SQRT(J2051^2+K2051^2)</f>
        <v>6371.5363531039175</v>
      </c>
      <c r="N2051">
        <f ca="1">SQRT(User_Model_Calcs!M2051^2+Sat_Data!$B$3^2-2*User_Model_Calcs!M2051*Sat_Data!$B$3*COS(RADIANS(L2051))*COS(RADIANS(I2051)))</f>
        <v>37475.49750389265</v>
      </c>
      <c r="O2051">
        <f ca="1">DEGREES(ACOS(((Earth_Data!$B$1+Sat_Data!$B$2)/User_Model_Calcs!N2051)*SQRT(1-COS(RADIANS(User_Model_Calcs!I2051))^2*COS(RADIANS(User_Model_Calcs!B2051))^2)))</f>
        <v>44.000030573454083</v>
      </c>
      <c r="P2051">
        <f t="shared" ca="1" si="315"/>
        <v>36.17380795066515</v>
      </c>
    </row>
    <row r="2052" spans="1:16" x14ac:dyDescent="0.25">
      <c r="A2052">
        <f t="shared" ca="1" si="311"/>
        <v>130.95204705638676</v>
      </c>
      <c r="B2052">
        <f t="shared" ca="1" si="312"/>
        <v>-32.878804064118576</v>
      </c>
      <c r="C2052" s="6">
        <v>20135.9375</v>
      </c>
      <c r="D2052">
        <f t="shared" ca="1" si="313"/>
        <v>0.75</v>
      </c>
      <c r="E2052" s="1">
        <v>0.65</v>
      </c>
      <c r="F2052">
        <v>19.899999999999999</v>
      </c>
      <c r="G2052">
        <f t="shared" ca="1" si="316"/>
        <v>42.007420362456692</v>
      </c>
      <c r="H2052">
        <f t="shared" ca="1" si="314"/>
        <v>21.436062562714945</v>
      </c>
      <c r="I2052">
        <f ca="1">User_Model_Calcs!A2052-Sat_Data!$B$5</f>
        <v>20.95204705638676</v>
      </c>
      <c r="J2052">
        <f ca="1">(Earth_Data!$B$1/SQRT(1-Earth_Data!$B$2^2*SIN(RADIANS(User_Model_Calcs!B2052))^2))*COS(RADIANS(User_Model_Calcs!B2052))</f>
        <v>5361.7860003981505</v>
      </c>
      <c r="K2052">
        <f ca="1">((Earth_Data!$B$1*(1-Earth_Data!$B$2^2))/SQRT(1-Earth_Data!$B$2^2*SIN(RADIANS(User_Model_Calcs!B2052))^2))*SIN(RADIANS(User_Model_Calcs!B2052))</f>
        <v>-3442.6795311425094</v>
      </c>
      <c r="L2052">
        <f t="shared" ca="1" si="317"/>
        <v>-32.703587414242179</v>
      </c>
      <c r="M2052">
        <f t="shared" ca="1" si="318"/>
        <v>6371.875035514523</v>
      </c>
      <c r="N2052">
        <f ca="1">SQRT(User_Model_Calcs!M2052^2+Sat_Data!$B$3^2-2*User_Model_Calcs!M2052*Sat_Data!$B$3*COS(RADIANS(L2052))*COS(RADIANS(I2052)))</f>
        <v>37365.243997302372</v>
      </c>
      <c r="O2052">
        <f ca="1">DEGREES(ACOS(((Earth_Data!$B$1+Sat_Data!$B$2)/User_Model_Calcs!N2052)*SQRT(1-COS(RADIANS(User_Model_Calcs!I2052))^2*COS(RADIANS(User_Model_Calcs!B2052))^2)))</f>
        <v>45.567353664594719</v>
      </c>
      <c r="P2052">
        <f t="shared" ca="1" si="315"/>
        <v>35.196884493349586</v>
      </c>
    </row>
    <row r="2053" spans="1:16" x14ac:dyDescent="0.25">
      <c r="A2053">
        <f t="shared" ca="1" si="311"/>
        <v>129.36753297034718</v>
      </c>
      <c r="B2053">
        <f t="shared" ca="1" si="312"/>
        <v>-34.7196437750219</v>
      </c>
      <c r="C2053" s="6">
        <v>20135.9375</v>
      </c>
      <c r="D2053">
        <f t="shared" ca="1" si="313"/>
        <v>0.75</v>
      </c>
      <c r="E2053" s="1">
        <v>0.65</v>
      </c>
      <c r="F2053">
        <v>19.899999999999999</v>
      </c>
      <c r="G2053">
        <f t="shared" ca="1" si="316"/>
        <v>42.007420362456692</v>
      </c>
      <c r="H2053">
        <f t="shared" ca="1" si="314"/>
        <v>18.32800783838168</v>
      </c>
      <c r="I2053">
        <f ca="1">User_Model_Calcs!A2053-Sat_Data!$B$5</f>
        <v>19.367532970347185</v>
      </c>
      <c r="J2053">
        <f ca="1">(Earth_Data!$B$1/SQRT(1-Earth_Data!$B$2^2*SIN(RADIANS(User_Model_Calcs!B2053))^2))*COS(RADIANS(User_Model_Calcs!B2053))</f>
        <v>5248.2064860743494</v>
      </c>
      <c r="K2053">
        <f ca="1">((Earth_Data!$B$1*(1-Earth_Data!$B$2^2))/SQRT(1-Earth_Data!$B$2^2*SIN(RADIANS(User_Model_Calcs!B2053))^2))*SIN(RADIANS(User_Model_Calcs!B2053))</f>
        <v>-3612.347261754906</v>
      </c>
      <c r="L2053">
        <f t="shared" ca="1" si="317"/>
        <v>-34.539686407650514</v>
      </c>
      <c r="M2053">
        <f t="shared" ca="1" si="318"/>
        <v>6371.2419558498195</v>
      </c>
      <c r="N2053">
        <f ca="1">SQRT(User_Model_Calcs!M2053^2+Sat_Data!$B$3^2-2*User_Model_Calcs!M2053*Sat_Data!$B$3*COS(RADIANS(L2053))*COS(RADIANS(I2053)))</f>
        <v>37428.332050962628</v>
      </c>
      <c r="O2053">
        <f ca="1">DEGREES(ACOS(((Earth_Data!$B$1+Sat_Data!$B$2)/User_Model_Calcs!N2053)*SQRT(1-COS(RADIANS(User_Model_Calcs!I2053))^2*COS(RADIANS(User_Model_Calcs!B2053))^2)))</f>
        <v>44.65746434651858</v>
      </c>
      <c r="P2053">
        <f t="shared" ca="1" si="315"/>
        <v>31.681829520025062</v>
      </c>
    </row>
    <row r="2054" spans="1:16" x14ac:dyDescent="0.25">
      <c r="A2054">
        <f t="shared" ca="1" si="311"/>
        <v>129.57335916924754</v>
      </c>
      <c r="B2054">
        <f t="shared" ca="1" si="312"/>
        <v>-36.231830612773784</v>
      </c>
      <c r="C2054" s="6">
        <v>20135.9375</v>
      </c>
      <c r="D2054">
        <f t="shared" ca="1" si="313"/>
        <v>3</v>
      </c>
      <c r="E2054" s="1">
        <v>0.65</v>
      </c>
      <c r="F2054">
        <v>19.899999999999999</v>
      </c>
      <c r="G2054">
        <f t="shared" ca="1" si="316"/>
        <v>54.048620189015942</v>
      </c>
      <c r="H2054">
        <f t="shared" ca="1" si="314"/>
        <v>15.048539226958811</v>
      </c>
      <c r="I2054">
        <f ca="1">User_Model_Calcs!A2054-Sat_Data!$B$5</f>
        <v>19.573359169247539</v>
      </c>
      <c r="J2054">
        <f ca="1">(Earth_Data!$B$1/SQRT(1-Earth_Data!$B$2^2*SIN(RADIANS(User_Model_Calcs!B2054))^2))*COS(RADIANS(User_Model_Calcs!B2054))</f>
        <v>5150.8389567388122</v>
      </c>
      <c r="K2054">
        <f ca="1">((Earth_Data!$B$1*(1-Earth_Data!$B$2^2))/SQRT(1-Earth_Data!$B$2^2*SIN(RADIANS(User_Model_Calcs!B2054))^2))*SIN(RADIANS(User_Model_Calcs!B2054))</f>
        <v>-3748.9736877380383</v>
      </c>
      <c r="L2054">
        <f t="shared" ca="1" si="317"/>
        <v>-36.048531849477747</v>
      </c>
      <c r="M2054">
        <f t="shared" ca="1" si="318"/>
        <v>6370.7099815962683</v>
      </c>
      <c r="N2054">
        <f ca="1">SQRT(User_Model_Calcs!M2054^2+Sat_Data!$B$3^2-2*User_Model_Calcs!M2054*Sat_Data!$B$3*COS(RADIANS(L2054))*COS(RADIANS(I2054)))</f>
        <v>37538.507667306119</v>
      </c>
      <c r="O2054">
        <f ca="1">DEGREES(ACOS(((Earth_Data!$B$1+Sat_Data!$B$2)/User_Model_Calcs!N2054)*SQRT(1-COS(RADIANS(User_Model_Calcs!I2054))^2*COS(RADIANS(User_Model_Calcs!B2054))^2)))</f>
        <v>43.115000135451133</v>
      </c>
      <c r="P2054">
        <f t="shared" ca="1" si="315"/>
        <v>31.029843597694764</v>
      </c>
    </row>
    <row r="2055" spans="1:16" x14ac:dyDescent="0.25">
      <c r="A2055">
        <f t="shared" ca="1" si="311"/>
        <v>127.69198048086344</v>
      </c>
      <c r="B2055">
        <f t="shared" ca="1" si="312"/>
        <v>-33.689392374538755</v>
      </c>
      <c r="C2055" s="6">
        <v>20135.9375</v>
      </c>
      <c r="D2055">
        <f t="shared" ca="1" si="313"/>
        <v>3</v>
      </c>
      <c r="E2055" s="1">
        <v>0.65</v>
      </c>
      <c r="F2055">
        <v>19.899999999999999</v>
      </c>
      <c r="G2055">
        <f t="shared" ca="1" si="316"/>
        <v>54.048620189015942</v>
      </c>
      <c r="H2055">
        <f t="shared" ca="1" si="314"/>
        <v>19.72982900835547</v>
      </c>
      <c r="I2055">
        <f ca="1">User_Model_Calcs!A2055-Sat_Data!$B$5</f>
        <v>17.691980480863435</v>
      </c>
      <c r="J2055">
        <f ca="1">(Earth_Data!$B$1/SQRT(1-Earth_Data!$B$2^2*SIN(RADIANS(User_Model_Calcs!B2055))^2))*COS(RADIANS(User_Model_Calcs!B2055))</f>
        <v>5312.4490046923993</v>
      </c>
      <c r="K2055">
        <f ca="1">((Earth_Data!$B$1*(1-Earth_Data!$B$2^2))/SQRT(1-Earth_Data!$B$2^2*SIN(RADIANS(User_Model_Calcs!B2055))^2))*SIN(RADIANS(User_Model_Calcs!B2055))</f>
        <v>-3517.8333499920341</v>
      </c>
      <c r="L2055">
        <f t="shared" ca="1" si="317"/>
        <v>-33.511998221715487</v>
      </c>
      <c r="M2055">
        <f t="shared" ca="1" si="318"/>
        <v>6371.598379196028</v>
      </c>
      <c r="N2055">
        <f ca="1">SQRT(User_Model_Calcs!M2055^2+Sat_Data!$B$3^2-2*User_Model_Calcs!M2055*Sat_Data!$B$3*COS(RADIANS(L2055))*COS(RADIANS(I2055)))</f>
        <v>37304.294512218119</v>
      </c>
      <c r="O2055">
        <f ca="1">DEGREES(ACOS(((Earth_Data!$B$1+Sat_Data!$B$2)/User_Model_Calcs!N2055)*SQRT(1-COS(RADIANS(User_Model_Calcs!I2055))^2*COS(RADIANS(User_Model_Calcs!B2055))^2)))</f>
        <v>46.44711044167483</v>
      </c>
      <c r="P2055">
        <f t="shared" ca="1" si="315"/>
        <v>29.901969457374417</v>
      </c>
    </row>
    <row r="2056" spans="1:16" x14ac:dyDescent="0.25">
      <c r="A2056">
        <f t="shared" ca="1" si="311"/>
        <v>131.04759970337253</v>
      </c>
      <c r="B2056">
        <f t="shared" ca="1" si="312"/>
        <v>-36.638739338474956</v>
      </c>
      <c r="C2056" s="6">
        <v>20135.9375</v>
      </c>
      <c r="D2056">
        <f t="shared" ca="1" si="313"/>
        <v>1.2</v>
      </c>
      <c r="E2056" s="1">
        <v>0.65</v>
      </c>
      <c r="F2056">
        <v>19.899999999999999</v>
      </c>
      <c r="G2056">
        <f t="shared" ca="1" si="316"/>
        <v>46.089820015575185</v>
      </c>
      <c r="H2056">
        <f t="shared" ca="1" si="314"/>
        <v>17.86514061093272</v>
      </c>
      <c r="I2056">
        <f ca="1">User_Model_Calcs!A2056-Sat_Data!$B$5</f>
        <v>21.047599703372526</v>
      </c>
      <c r="J2056">
        <f ca="1">(Earth_Data!$B$1/SQRT(1-Earth_Data!$B$2^2*SIN(RADIANS(User_Model_Calcs!B2056))^2))*COS(RADIANS(User_Model_Calcs!B2056))</f>
        <v>5124.02169740721</v>
      </c>
      <c r="K2056">
        <f ca="1">((Earth_Data!$B$1*(1-Earth_Data!$B$2^2))/SQRT(1-Earth_Data!$B$2^2*SIN(RADIANS(User_Model_Calcs!B2056))^2))*SIN(RADIANS(User_Model_Calcs!B2056))</f>
        <v>-3785.3008710068284</v>
      </c>
      <c r="L2056">
        <f t="shared" ca="1" si="317"/>
        <v>-36.454628005467335</v>
      </c>
      <c r="M2056">
        <f t="shared" ca="1" si="318"/>
        <v>6370.5652056583585</v>
      </c>
      <c r="N2056">
        <f ca="1">SQRT(User_Model_Calcs!M2056^2+Sat_Data!$B$3^2-2*User_Model_Calcs!M2056*Sat_Data!$B$3*COS(RADIANS(L2056))*COS(RADIANS(I2056)))</f>
        <v>37618.181041207688</v>
      </c>
      <c r="O2056">
        <f ca="1">DEGREES(ACOS(((Earth_Data!$B$1+Sat_Data!$B$2)/User_Model_Calcs!N2056)*SQRT(1-COS(RADIANS(User_Model_Calcs!I2056))^2*COS(RADIANS(User_Model_Calcs!B2056))^2)))</f>
        <v>42.030256715204473</v>
      </c>
      <c r="P2056">
        <f t="shared" ca="1" si="315"/>
        <v>32.815402026629634</v>
      </c>
    </row>
    <row r="2057" spans="1:16" x14ac:dyDescent="0.25">
      <c r="A2057">
        <f t="shared" ca="1" si="311"/>
        <v>130.48025437002559</v>
      </c>
      <c r="B2057">
        <f t="shared" ca="1" si="312"/>
        <v>-34.691454754655389</v>
      </c>
      <c r="C2057" s="6">
        <v>20135.9375</v>
      </c>
      <c r="D2057">
        <f t="shared" ca="1" si="313"/>
        <v>0.75</v>
      </c>
      <c r="E2057" s="1">
        <v>0.65</v>
      </c>
      <c r="F2057">
        <v>19.899999999999999</v>
      </c>
      <c r="G2057">
        <f t="shared" ca="1" si="316"/>
        <v>42.007420362456692</v>
      </c>
      <c r="H2057">
        <f t="shared" ca="1" si="314"/>
        <v>17.718473220694438</v>
      </c>
      <c r="I2057">
        <f ca="1">User_Model_Calcs!A2057-Sat_Data!$B$5</f>
        <v>20.480254370025591</v>
      </c>
      <c r="J2057">
        <f ca="1">(Earth_Data!$B$1/SQRT(1-Earth_Data!$B$2^2*SIN(RADIANS(User_Model_Calcs!B2057))^2))*COS(RADIANS(User_Model_Calcs!B2057))</f>
        <v>5249.9869607481005</v>
      </c>
      <c r="K2057">
        <f ca="1">((Earth_Data!$B$1*(1-Earth_Data!$B$2^2))/SQRT(1-Earth_Data!$B$2^2*SIN(RADIANS(User_Model_Calcs!B2057))^2))*SIN(RADIANS(User_Model_Calcs!B2057))</f>
        <v>-3609.7764618083506</v>
      </c>
      <c r="L2057">
        <f t="shared" ca="1" si="317"/>
        <v>-34.511564449345542</v>
      </c>
      <c r="M2057">
        <f t="shared" ca="1" si="318"/>
        <v>6371.251775926823</v>
      </c>
      <c r="N2057">
        <f ca="1">SQRT(User_Model_Calcs!M2057^2+Sat_Data!$B$3^2-2*User_Model_Calcs!M2057*Sat_Data!$B$3*COS(RADIANS(L2057))*COS(RADIANS(I2057)))</f>
        <v>37465.563006196462</v>
      </c>
      <c r="O2057">
        <f ca="1">DEGREES(ACOS(((Earth_Data!$B$1+Sat_Data!$B$2)/User_Model_Calcs!N2057)*SQRT(1-COS(RADIANS(User_Model_Calcs!I2057))^2*COS(RADIANS(User_Model_Calcs!B2057))^2)))</f>
        <v>44.134219075865019</v>
      </c>
      <c r="P2057">
        <f t="shared" ca="1" si="315"/>
        <v>33.273671560892154</v>
      </c>
    </row>
    <row r="2058" spans="1:16" x14ac:dyDescent="0.25">
      <c r="A2058">
        <f t="shared" ca="1" si="311"/>
        <v>132.24605670801992</v>
      </c>
      <c r="B2058">
        <f t="shared" ca="1" si="312"/>
        <v>-35.801340340514528</v>
      </c>
      <c r="C2058" s="6">
        <v>20135.9375</v>
      </c>
      <c r="D2058">
        <f t="shared" ca="1" si="313"/>
        <v>0.75</v>
      </c>
      <c r="E2058" s="1">
        <v>0.65</v>
      </c>
      <c r="F2058">
        <v>19.899999999999999</v>
      </c>
      <c r="G2058">
        <f t="shared" ca="1" si="316"/>
        <v>42.007420362456692</v>
      </c>
      <c r="H2058">
        <f t="shared" ca="1" si="314"/>
        <v>16.331318030185979</v>
      </c>
      <c r="I2058">
        <f ca="1">User_Model_Calcs!A2058-Sat_Data!$B$5</f>
        <v>22.246056708019921</v>
      </c>
      <c r="J2058">
        <f ca="1">(Earth_Data!$B$1/SQRT(1-Earth_Data!$B$2^2*SIN(RADIANS(User_Model_Calcs!B2058))^2))*COS(RADIANS(User_Model_Calcs!B2058))</f>
        <v>5178.9267704494878</v>
      </c>
      <c r="K2058">
        <f ca="1">((Earth_Data!$B$1*(1-Earth_Data!$B$2^2))/SQRT(1-Earth_Data!$B$2^2*SIN(RADIANS(User_Model_Calcs!B2058))^2))*SIN(RADIANS(User_Model_Calcs!B2058))</f>
        <v>-3710.3376565137683</v>
      </c>
      <c r="L2058">
        <f t="shared" ca="1" si="317"/>
        <v>-35.618941367154669</v>
      </c>
      <c r="M2058">
        <f t="shared" ca="1" si="318"/>
        <v>6370.8624234888675</v>
      </c>
      <c r="N2058">
        <f ca="1">SQRT(User_Model_Calcs!M2058^2+Sat_Data!$B$3^2-2*User_Model_Calcs!M2058*Sat_Data!$B$3*COS(RADIANS(L2058))*COS(RADIANS(I2058)))</f>
        <v>37605.583597084718</v>
      </c>
      <c r="O2058">
        <f ca="1">DEGREES(ACOS(((Earth_Data!$B$1+Sat_Data!$B$2)/User_Model_Calcs!N2058)*SQRT(1-COS(RADIANS(User_Model_Calcs!I2058))^2*COS(RADIANS(User_Model_Calcs!B2058))^2)))</f>
        <v>42.204578529587316</v>
      </c>
      <c r="P2058">
        <f t="shared" ca="1" si="315"/>
        <v>34.962218654992419</v>
      </c>
    </row>
    <row r="2059" spans="1:16" x14ac:dyDescent="0.25">
      <c r="A2059">
        <f t="shared" ca="1" si="311"/>
        <v>131.97166369142289</v>
      </c>
      <c r="B2059">
        <f t="shared" ca="1" si="312"/>
        <v>-35.15214241245522</v>
      </c>
      <c r="C2059" s="6">
        <v>20135.9375</v>
      </c>
      <c r="D2059">
        <f t="shared" ca="1" si="313"/>
        <v>3</v>
      </c>
      <c r="E2059" s="1">
        <v>0.65</v>
      </c>
      <c r="F2059">
        <v>19.899999999999999</v>
      </c>
      <c r="G2059">
        <f t="shared" ca="1" si="316"/>
        <v>54.048620189015942</v>
      </c>
      <c r="H2059">
        <f t="shared" ca="1" si="314"/>
        <v>14.785233333654334</v>
      </c>
      <c r="I2059">
        <f ca="1">User_Model_Calcs!A2059-Sat_Data!$B$5</f>
        <v>21.97166369142289</v>
      </c>
      <c r="J2059">
        <f ca="1">(Earth_Data!$B$1/SQRT(1-Earth_Data!$B$2^2*SIN(RADIANS(User_Model_Calcs!B2059))^2))*COS(RADIANS(User_Model_Calcs!B2059))</f>
        <v>5220.7296802074889</v>
      </c>
      <c r="K2059">
        <f ca="1">((Earth_Data!$B$1*(1-Earth_Data!$B$2^2))/SQRT(1-Earth_Data!$B$2^2*SIN(RADIANS(User_Model_Calcs!B2059))^2))*SIN(RADIANS(User_Model_Calcs!B2059))</f>
        <v>-3651.6818002253617</v>
      </c>
      <c r="L2059">
        <f t="shared" ca="1" si="317"/>
        <v>-34.971177931234813</v>
      </c>
      <c r="M2059">
        <f t="shared" ca="1" si="318"/>
        <v>6371.0908299832399</v>
      </c>
      <c r="N2059">
        <f ca="1">SQRT(User_Model_Calcs!M2059^2+Sat_Data!$B$3^2-2*User_Model_Calcs!M2059*Sat_Data!$B$3*COS(RADIANS(L2059))*COS(RADIANS(I2059)))</f>
        <v>37551.651294162475</v>
      </c>
      <c r="O2059">
        <f ca="1">DEGREES(ACOS(((Earth_Data!$B$1+Sat_Data!$B$2)/User_Model_Calcs!N2059)*SQRT(1-COS(RADIANS(User_Model_Calcs!I2059))^2*COS(RADIANS(User_Model_Calcs!B2059))^2)))</f>
        <v>42.940915867078985</v>
      </c>
      <c r="P2059">
        <f t="shared" ca="1" si="315"/>
        <v>35.02048526354146</v>
      </c>
    </row>
    <row r="2060" spans="1:16" x14ac:dyDescent="0.25">
      <c r="A2060">
        <f t="shared" ca="1" si="311"/>
        <v>130.95436717719821</v>
      </c>
      <c r="B2060">
        <f t="shared" ca="1" si="312"/>
        <v>-35.659642123768911</v>
      </c>
      <c r="C2060" s="6">
        <v>20135.9375</v>
      </c>
      <c r="D2060">
        <f t="shared" ca="1" si="313"/>
        <v>3</v>
      </c>
      <c r="E2060" s="1">
        <v>0.65</v>
      </c>
      <c r="F2060">
        <v>19.899999999999999</v>
      </c>
      <c r="G2060">
        <f t="shared" ca="1" si="316"/>
        <v>54.048620189015942</v>
      </c>
      <c r="H2060">
        <f t="shared" ca="1" si="314"/>
        <v>17.56164140602182</v>
      </c>
      <c r="I2060">
        <f ca="1">User_Model_Calcs!A2060-Sat_Data!$B$5</f>
        <v>20.954367177198208</v>
      </c>
      <c r="J2060">
        <f ca="1">(Earth_Data!$B$1/SQRT(1-Earth_Data!$B$2^2*SIN(RADIANS(User_Model_Calcs!B2060))^2))*COS(RADIANS(User_Model_Calcs!B2060))</f>
        <v>5188.1079917409252</v>
      </c>
      <c r="K2060">
        <f ca="1">((Earth_Data!$B$1*(1-Earth_Data!$B$2^2))/SQRT(1-Earth_Data!$B$2^2*SIN(RADIANS(User_Model_Calcs!B2060))^2))*SIN(RADIANS(User_Model_Calcs!B2060))</f>
        <v>-3697.5749731959932</v>
      </c>
      <c r="L2060">
        <f t="shared" ca="1" si="317"/>
        <v>-35.477548312320096</v>
      </c>
      <c r="M2060">
        <f t="shared" ca="1" si="318"/>
        <v>6370.9124320124984</v>
      </c>
      <c r="N2060">
        <f ca="1">SQRT(User_Model_Calcs!M2060^2+Sat_Data!$B$3^2-2*User_Model_Calcs!M2060*Sat_Data!$B$3*COS(RADIANS(L2060))*COS(RADIANS(I2060)))</f>
        <v>37547.744338870281</v>
      </c>
      <c r="O2060">
        <f ca="1">DEGREES(ACOS(((Earth_Data!$B$1+Sat_Data!$B$2)/User_Model_Calcs!N2060)*SQRT(1-COS(RADIANS(User_Model_Calcs!I2060))^2*COS(RADIANS(User_Model_Calcs!B2060))^2)))</f>
        <v>42.991581100067577</v>
      </c>
      <c r="P2060">
        <f t="shared" ca="1" si="315"/>
        <v>33.300784179904156</v>
      </c>
    </row>
    <row r="2061" spans="1:16" x14ac:dyDescent="0.25">
      <c r="A2061">
        <f t="shared" ca="1" si="311"/>
        <v>129.29801536175245</v>
      </c>
      <c r="B2061">
        <f t="shared" ca="1" si="312"/>
        <v>-34.534071682726413</v>
      </c>
      <c r="C2061" s="6">
        <v>20135.9375</v>
      </c>
      <c r="D2061">
        <f t="shared" ca="1" si="313"/>
        <v>1.2</v>
      </c>
      <c r="E2061" s="1">
        <v>0.65</v>
      </c>
      <c r="F2061">
        <v>19.899999999999999</v>
      </c>
      <c r="G2061">
        <f t="shared" ca="1" si="316"/>
        <v>46.089820015575185</v>
      </c>
      <c r="H2061">
        <f t="shared" ca="1" si="314"/>
        <v>20.469385974261513</v>
      </c>
      <c r="I2061">
        <f ca="1">User_Model_Calcs!A2061-Sat_Data!$B$5</f>
        <v>19.298015361752448</v>
      </c>
      <c r="J2061">
        <f ca="1">(Earth_Data!$B$1/SQRT(1-Earth_Data!$B$2^2*SIN(RADIANS(User_Model_Calcs!B2061))^2))*COS(RADIANS(User_Model_Calcs!B2061))</f>
        <v>5259.9041781449996</v>
      </c>
      <c r="K2061">
        <f ca="1">((Earth_Data!$B$1*(1-Earth_Data!$B$2^2))/SQRT(1-Earth_Data!$B$2^2*SIN(RADIANS(User_Model_Calcs!B2061))^2))*SIN(RADIANS(User_Model_Calcs!B2061))</f>
        <v>-3595.4074860134033</v>
      </c>
      <c r="L2061">
        <f t="shared" ca="1" si="317"/>
        <v>-34.354558981424049</v>
      </c>
      <c r="M2061">
        <f t="shared" ca="1" si="318"/>
        <v>6371.3065342791697</v>
      </c>
      <c r="N2061">
        <f ca="1">SQRT(User_Model_Calcs!M2061^2+Sat_Data!$B$3^2-2*User_Model_Calcs!M2061*Sat_Data!$B$3*COS(RADIANS(L2061))*COS(RADIANS(I2061)))</f>
        <v>37413.527955138983</v>
      </c>
      <c r="O2061">
        <f ca="1">DEGREES(ACOS(((Earth_Data!$B$1+Sat_Data!$B$2)/User_Model_Calcs!N2061)*SQRT(1-COS(RADIANS(User_Model_Calcs!I2061))^2*COS(RADIANS(User_Model_Calcs!B2061))^2)))</f>
        <v>44.868128048404543</v>
      </c>
      <c r="P2061">
        <f t="shared" ca="1" si="315"/>
        <v>31.702479814845901</v>
      </c>
    </row>
    <row r="2062" spans="1:16" x14ac:dyDescent="0.25">
      <c r="A2062">
        <f t="shared" ca="1" si="311"/>
        <v>128.76177231004974</v>
      </c>
      <c r="B2062">
        <f t="shared" ca="1" si="312"/>
        <v>-34.664057543677586</v>
      </c>
      <c r="C2062" s="6">
        <v>20135.9375</v>
      </c>
      <c r="D2062">
        <f t="shared" ca="1" si="313"/>
        <v>3</v>
      </c>
      <c r="E2062" s="1">
        <v>0.65</v>
      </c>
      <c r="F2062">
        <v>19.899999999999999</v>
      </c>
      <c r="G2062">
        <f t="shared" ca="1" si="316"/>
        <v>54.048620189015942</v>
      </c>
      <c r="H2062">
        <f t="shared" ca="1" si="314"/>
        <v>22.281726816149668</v>
      </c>
      <c r="I2062">
        <f ca="1">User_Model_Calcs!A2062-Sat_Data!$B$5</f>
        <v>18.761772310049736</v>
      </c>
      <c r="J2062">
        <f ca="1">(Earth_Data!$B$1/SQRT(1-Earth_Data!$B$2^2*SIN(RADIANS(User_Model_Calcs!B2062))^2))*COS(RADIANS(User_Model_Calcs!B2062))</f>
        <v>5251.7162030416202</v>
      </c>
      <c r="K2062">
        <f ca="1">((Earth_Data!$B$1*(1-Earth_Data!$B$2^2))/SQRT(1-Earth_Data!$B$2^2*SIN(RADIANS(User_Model_Calcs!B2062))^2))*SIN(RADIANS(User_Model_Calcs!B2062))</f>
        <v>-3607.2770460881025</v>
      </c>
      <c r="L2062">
        <f t="shared" ca="1" si="317"/>
        <v>-34.484232583012997</v>
      </c>
      <c r="M2062">
        <f t="shared" ca="1" si="318"/>
        <v>6371.2613166094516</v>
      </c>
      <c r="N2062">
        <f ca="1">SQRT(User_Model_Calcs!M2062^2+Sat_Data!$B$3^2-2*User_Model_Calcs!M2062*Sat_Data!$B$3*COS(RADIANS(L2062))*COS(RADIANS(I2062)))</f>
        <v>37404.166799324666</v>
      </c>
      <c r="O2062">
        <f ca="1">DEGREES(ACOS(((Earth_Data!$B$1+Sat_Data!$B$2)/User_Model_Calcs!N2062)*SQRT(1-COS(RADIANS(User_Model_Calcs!I2062))^2*COS(RADIANS(User_Model_Calcs!B2062))^2)))</f>
        <v>45.000359861546784</v>
      </c>
      <c r="P2062">
        <f t="shared" ca="1" si="315"/>
        <v>30.846967129763147</v>
      </c>
    </row>
    <row r="2063" spans="1:16" x14ac:dyDescent="0.25">
      <c r="A2063">
        <f t="shared" ca="1" si="311"/>
        <v>130.10012046310712</v>
      </c>
      <c r="B2063">
        <f t="shared" ca="1" si="312"/>
        <v>-36.570161814505632</v>
      </c>
      <c r="C2063" s="6">
        <v>20135.9375</v>
      </c>
      <c r="D2063">
        <f t="shared" ca="1" si="313"/>
        <v>3</v>
      </c>
      <c r="E2063" s="1">
        <v>0.65</v>
      </c>
      <c r="F2063">
        <v>19.899999999999999</v>
      </c>
      <c r="G2063">
        <f t="shared" ca="1" si="316"/>
        <v>54.048620189015942</v>
      </c>
      <c r="H2063">
        <f t="shared" ca="1" si="314"/>
        <v>18.601557838864665</v>
      </c>
      <c r="I2063">
        <f ca="1">User_Model_Calcs!A2063-Sat_Data!$B$5</f>
        <v>20.100120463107118</v>
      </c>
      <c r="J2063">
        <f ca="1">(Earth_Data!$B$1/SQRT(1-Earth_Data!$B$2^2*SIN(RADIANS(User_Model_Calcs!B2063))^2))*COS(RADIANS(User_Model_Calcs!B2063))</f>
        <v>5128.5594833565056</v>
      </c>
      <c r="K2063">
        <f ca="1">((Earth_Data!$B$1*(1-Earth_Data!$B$2^2))/SQRT(1-Earth_Data!$B$2^2*SIN(RADIANS(User_Model_Calcs!B2063))^2))*SIN(RADIANS(User_Model_Calcs!B2063))</f>
        <v>-3779.1917285101986</v>
      </c>
      <c r="L2063">
        <f t="shared" ca="1" si="317"/>
        <v>-36.386184835923835</v>
      </c>
      <c r="M2063">
        <f t="shared" ca="1" si="318"/>
        <v>6370.5896505084875</v>
      </c>
      <c r="N2063">
        <f ca="1">SQRT(User_Model_Calcs!M2063^2+Sat_Data!$B$3^2-2*User_Model_Calcs!M2063*Sat_Data!$B$3*COS(RADIANS(L2063))*COS(RADIANS(I2063)))</f>
        <v>37580.014675713312</v>
      </c>
      <c r="O2063">
        <f ca="1">DEGREES(ACOS(((Earth_Data!$B$1+Sat_Data!$B$2)/User_Model_Calcs!N2063)*SQRT(1-COS(RADIANS(User_Model_Calcs!I2063))^2*COS(RADIANS(User_Model_Calcs!B2063))^2)))</f>
        <v>42.546515431878248</v>
      </c>
      <c r="P2063">
        <f t="shared" ca="1" si="315"/>
        <v>31.558660702238171</v>
      </c>
    </row>
    <row r="2064" spans="1:16" x14ac:dyDescent="0.25">
      <c r="A2064">
        <f t="shared" ca="1" si="311"/>
        <v>132.28209409194812</v>
      </c>
      <c r="B2064">
        <f t="shared" ca="1" si="312"/>
        <v>-34.586830767595949</v>
      </c>
      <c r="C2064" s="6">
        <v>20135.9375</v>
      </c>
      <c r="D2064">
        <f t="shared" ca="1" si="313"/>
        <v>3</v>
      </c>
      <c r="E2064" s="1">
        <v>0.65</v>
      </c>
      <c r="F2064">
        <v>19.899999999999999</v>
      </c>
      <c r="G2064">
        <f t="shared" ca="1" si="316"/>
        <v>54.048620189015942</v>
      </c>
      <c r="H2064">
        <f t="shared" ca="1" si="314"/>
        <v>23.292271144040534</v>
      </c>
      <c r="I2064">
        <f ca="1">User_Model_Calcs!A2064-Sat_Data!$B$5</f>
        <v>22.282094091948125</v>
      </c>
      <c r="J2064">
        <f ca="1">(Earth_Data!$B$1/SQRT(1-Earth_Data!$B$2^2*SIN(RADIANS(User_Model_Calcs!B2064))^2))*COS(RADIANS(User_Model_Calcs!B2064))</f>
        <v>5256.5840841159707</v>
      </c>
      <c r="K2064">
        <f ca="1">((Earth_Data!$B$1*(1-Earth_Data!$B$2^2))/SQRT(1-Earth_Data!$B$2^2*SIN(RADIANS(User_Model_Calcs!B2064))^2))*SIN(RADIANS(User_Model_Calcs!B2064))</f>
        <v>-3600.2273506794577</v>
      </c>
      <c r="L2064">
        <f t="shared" ca="1" si="317"/>
        <v>-34.407190881086734</v>
      </c>
      <c r="M2064">
        <f t="shared" ca="1" si="318"/>
        <v>6371.2881907791425</v>
      </c>
      <c r="N2064">
        <f ca="1">SQRT(User_Model_Calcs!M2064^2+Sat_Data!$B$3^2-2*User_Model_Calcs!M2064*Sat_Data!$B$3*COS(RADIANS(L2064))*COS(RADIANS(I2064)))</f>
        <v>37526.386879181991</v>
      </c>
      <c r="O2064">
        <f ca="1">DEGREES(ACOS(((Earth_Data!$B$1+Sat_Data!$B$2)/User_Model_Calcs!N2064)*SQRT(1-COS(RADIANS(User_Model_Calcs!I2064))^2*COS(RADIANS(User_Model_Calcs!B2064))^2)))</f>
        <v>43.290742590901914</v>
      </c>
      <c r="P2064">
        <f t="shared" ca="1" si="315"/>
        <v>35.823861828401775</v>
      </c>
    </row>
    <row r="2065" spans="1:16" x14ac:dyDescent="0.25">
      <c r="A2065">
        <f t="shared" ca="1" si="311"/>
        <v>127.65162949249425</v>
      </c>
      <c r="B2065">
        <f t="shared" ca="1" si="312"/>
        <v>-35.278902663812254</v>
      </c>
      <c r="C2065" s="6">
        <v>20135.9375</v>
      </c>
      <c r="D2065">
        <f t="shared" ca="1" si="313"/>
        <v>1.2</v>
      </c>
      <c r="E2065" s="1">
        <v>0.65</v>
      </c>
      <c r="F2065">
        <v>19.899999999999999</v>
      </c>
      <c r="G2065">
        <f t="shared" ca="1" si="316"/>
        <v>46.089820015575185</v>
      </c>
      <c r="H2065">
        <f t="shared" ca="1" si="314"/>
        <v>17.114734394270432</v>
      </c>
      <c r="I2065">
        <f ca="1">User_Model_Calcs!A2065-Sat_Data!$B$5</f>
        <v>17.651629492494251</v>
      </c>
      <c r="J2065">
        <f ca="1">(Earth_Data!$B$1/SQRT(1-Earth_Data!$B$2^2*SIN(RADIANS(User_Model_Calcs!B2065))^2))*COS(RADIANS(User_Model_Calcs!B2065))</f>
        <v>5212.6199925765595</v>
      </c>
      <c r="K2065">
        <f ca="1">((Earth_Data!$B$1*(1-Earth_Data!$B$2^2))/SQRT(1-Earth_Data!$B$2^2*SIN(RADIANS(User_Model_Calcs!B2065))^2))*SIN(RADIANS(User_Model_Calcs!B2065))</f>
        <v>-3663.1714055057046</v>
      </c>
      <c r="L2065">
        <f t="shared" ca="1" si="317"/>
        <v>-35.097650788126359</v>
      </c>
      <c r="M2065">
        <f t="shared" ca="1" si="318"/>
        <v>6371.0463766263301</v>
      </c>
      <c r="N2065">
        <f ca="1">SQRT(User_Model_Calcs!M2065^2+Sat_Data!$B$3^2-2*User_Model_Calcs!M2065*Sat_Data!$B$3*COS(RADIANS(L2065))*COS(RADIANS(I2065)))</f>
        <v>37410.287787182962</v>
      </c>
      <c r="O2065">
        <f ca="1">DEGREES(ACOS(((Earth_Data!$B$1+Sat_Data!$B$2)/User_Model_Calcs!N2065)*SQRT(1-COS(RADIANS(User_Model_Calcs!I2065))^2*COS(RADIANS(User_Model_Calcs!B2065))^2)))</f>
        <v>44.909815039290756</v>
      </c>
      <c r="P2065">
        <f t="shared" ca="1" si="315"/>
        <v>28.852999109785998</v>
      </c>
    </row>
    <row r="2066" spans="1:16" x14ac:dyDescent="0.25">
      <c r="A2066">
        <f t="shared" ca="1" si="311"/>
        <v>128.92953149979908</v>
      </c>
      <c r="B2066">
        <f t="shared" ca="1" si="312"/>
        <v>-36.098091436319642</v>
      </c>
      <c r="C2066" s="6">
        <v>20135.9375</v>
      </c>
      <c r="D2066">
        <f t="shared" ca="1" si="313"/>
        <v>1.2</v>
      </c>
      <c r="E2066" s="1">
        <v>0.65</v>
      </c>
      <c r="F2066">
        <v>19.899999999999999</v>
      </c>
      <c r="G2066">
        <f t="shared" ca="1" si="316"/>
        <v>46.089820015575185</v>
      </c>
      <c r="H2066">
        <f t="shared" ca="1" si="314"/>
        <v>15.743184508517103</v>
      </c>
      <c r="I2066">
        <f ca="1">User_Model_Calcs!A2066-Sat_Data!$B$5</f>
        <v>18.929531499799083</v>
      </c>
      <c r="J2066">
        <f ca="1">(Earth_Data!$B$1/SQRT(1-Earth_Data!$B$2^2*SIN(RADIANS(User_Model_Calcs!B2066))^2))*COS(RADIANS(User_Model_Calcs!B2066))</f>
        <v>5159.5962064970317</v>
      </c>
      <c r="K2066">
        <f ca="1">((Earth_Data!$B$1*(1-Earth_Data!$B$2^2))/SQRT(1-Earth_Data!$B$2^2*SIN(RADIANS(User_Model_Calcs!B2066))^2))*SIN(RADIANS(User_Model_Calcs!B2066))</f>
        <v>-3736.9930572727444</v>
      </c>
      <c r="L2066">
        <f t="shared" ca="1" si="317"/>
        <v>-35.915067799429991</v>
      </c>
      <c r="M2066">
        <f t="shared" ca="1" si="318"/>
        <v>6370.7574215475552</v>
      </c>
      <c r="N2066">
        <f ca="1">SQRT(User_Model_Calcs!M2066^2+Sat_Data!$B$3^2-2*User_Model_Calcs!M2066*Sat_Data!$B$3*COS(RADIANS(L2066))*COS(RADIANS(I2066)))</f>
        <v>37507.763575440746</v>
      </c>
      <c r="O2066">
        <f ca="1">DEGREES(ACOS(((Earth_Data!$B$1+Sat_Data!$B$2)/User_Model_Calcs!N2066)*SQRT(1-COS(RADIANS(User_Model_Calcs!I2066))^2*COS(RADIANS(User_Model_Calcs!B2066))^2)))</f>
        <v>43.539299213028215</v>
      </c>
      <c r="P2066">
        <f t="shared" ca="1" si="315"/>
        <v>30.203462281179121</v>
      </c>
    </row>
    <row r="2067" spans="1:16" x14ac:dyDescent="0.25">
      <c r="A2067">
        <f t="shared" ref="A2067:A2089" ca="1" si="319">130+(RAND()*5-2.5)</f>
        <v>128.7938183162878</v>
      </c>
      <c r="B2067">
        <f t="shared" ref="B2067:B2090" ca="1" si="320">-35+(RAND()*5-2.5)</f>
        <v>-36.086810365916648</v>
      </c>
      <c r="C2067" s="6">
        <v>20135.9375</v>
      </c>
      <c r="D2067">
        <f t="shared" ref="D2067:D2130" ca="1" si="321">CHOOSE(RANDBETWEEN(1,3),0.75,1.2,3)</f>
        <v>1.2</v>
      </c>
      <c r="E2067" s="1">
        <v>0.65</v>
      </c>
      <c r="F2067">
        <v>19.899999999999999</v>
      </c>
      <c r="G2067">
        <f t="shared" ca="1" si="316"/>
        <v>46.089820015575185</v>
      </c>
      <c r="H2067">
        <f t="shared" ref="H2067:H2130" ca="1" si="322">RAND()*(24-14)+14</f>
        <v>14.01204415481304</v>
      </c>
      <c r="I2067">
        <f ca="1">User_Model_Calcs!A2067-Sat_Data!$B$5</f>
        <v>18.793818316287798</v>
      </c>
      <c r="J2067">
        <f ca="1">(Earth_Data!$B$1/SQRT(1-Earth_Data!$B$2^2*SIN(RADIANS(User_Model_Calcs!B2067))^2))*COS(RADIANS(User_Model_Calcs!B2067))</f>
        <v>5160.3336033943924</v>
      </c>
      <c r="K2067">
        <f ca="1">((Earth_Data!$B$1*(1-Earth_Data!$B$2^2))/SQRT(1-Earth_Data!$B$2^2*SIN(RADIANS(User_Model_Calcs!B2067))^2))*SIN(RADIANS(User_Model_Calcs!B2067))</f>
        <v>-3735.9815538016505</v>
      </c>
      <c r="L2067">
        <f t="shared" ca="1" si="317"/>
        <v>-35.903810118230474</v>
      </c>
      <c r="M2067">
        <f t="shared" ca="1" si="318"/>
        <v>6370.7614198514411</v>
      </c>
      <c r="N2067">
        <f ca="1">SQRT(User_Model_Calcs!M2067^2+Sat_Data!$B$3^2-2*User_Model_Calcs!M2067*Sat_Data!$B$3*COS(RADIANS(L2067))*COS(RADIANS(I2067)))</f>
        <v>37502.537724219525</v>
      </c>
      <c r="O2067">
        <f ca="1">DEGREES(ACOS(((Earth_Data!$B$1+Sat_Data!$B$2)/User_Model_Calcs!N2067)*SQRT(1-COS(RADIANS(User_Model_Calcs!I2067))^2*COS(RADIANS(User_Model_Calcs!B2067))^2)))</f>
        <v>43.611691689144507</v>
      </c>
      <c r="P2067">
        <f t="shared" ca="1" si="315"/>
        <v>30.017659508248823</v>
      </c>
    </row>
    <row r="2068" spans="1:16" x14ac:dyDescent="0.25">
      <c r="A2068">
        <f t="shared" ca="1" si="319"/>
        <v>130.62145465036471</v>
      </c>
      <c r="B2068">
        <f t="shared" ca="1" si="320"/>
        <v>-34.976975798264448</v>
      </c>
      <c r="C2068" s="6">
        <v>20135.9375</v>
      </c>
      <c r="D2068">
        <f t="shared" ca="1" si="321"/>
        <v>0.75</v>
      </c>
      <c r="E2068" s="1">
        <v>0.65</v>
      </c>
      <c r="F2068">
        <v>19.899999999999999</v>
      </c>
      <c r="G2068">
        <f t="shared" ca="1" si="316"/>
        <v>42.007420362456692</v>
      </c>
      <c r="H2068">
        <f t="shared" ca="1" si="322"/>
        <v>16.397512365581733</v>
      </c>
      <c r="I2068">
        <f ca="1">User_Model_Calcs!A2068-Sat_Data!$B$5</f>
        <v>20.621454650364711</v>
      </c>
      <c r="J2068">
        <f ca="1">(Earth_Data!$B$1/SQRT(1-Earth_Data!$B$2^2*SIN(RADIANS(User_Model_Calcs!B2068))^2))*COS(RADIANS(User_Model_Calcs!B2068))</f>
        <v>5231.8940886125492</v>
      </c>
      <c r="K2068">
        <f ca="1">((Earth_Data!$B$1*(1-Earth_Data!$B$2^2))/SQRT(1-Earth_Data!$B$2^2*SIN(RADIANS(User_Model_Calcs!B2068))^2))*SIN(RADIANS(User_Model_Calcs!B2068))</f>
        <v>-3635.7755488156267</v>
      </c>
      <c r="L2068">
        <f t="shared" ca="1" si="317"/>
        <v>-34.796414269495322</v>
      </c>
      <c r="M2068">
        <f t="shared" ca="1" si="318"/>
        <v>6371.1521403765355</v>
      </c>
      <c r="N2068">
        <f ca="1">SQRT(User_Model_Calcs!M2068^2+Sat_Data!$B$3^2-2*User_Model_Calcs!M2068*Sat_Data!$B$3*COS(RADIANS(L2068))*COS(RADIANS(I2068)))</f>
        <v>37489.706923723024</v>
      </c>
      <c r="O2068">
        <f ca="1">DEGREES(ACOS(((Earth_Data!$B$1+Sat_Data!$B$2)/User_Model_Calcs!N2068)*SQRT(1-COS(RADIANS(User_Model_Calcs!I2068))^2*COS(RADIANS(User_Model_Calcs!B2068))^2)))</f>
        <v>43.795967215013405</v>
      </c>
      <c r="P2068">
        <f t="shared" ca="1" si="315"/>
        <v>33.282517821965484</v>
      </c>
    </row>
    <row r="2069" spans="1:16" x14ac:dyDescent="0.25">
      <c r="A2069">
        <f t="shared" ca="1" si="319"/>
        <v>131.1037561824663</v>
      </c>
      <c r="B2069">
        <f t="shared" ca="1" si="320"/>
        <v>-34.28350491538594</v>
      </c>
      <c r="C2069" s="6">
        <v>20135.9375</v>
      </c>
      <c r="D2069">
        <f t="shared" ca="1" si="321"/>
        <v>0.75</v>
      </c>
      <c r="E2069" s="1">
        <v>0.65</v>
      </c>
      <c r="F2069">
        <v>19.899999999999999</v>
      </c>
      <c r="G2069">
        <f t="shared" ca="1" si="316"/>
        <v>42.007420362456692</v>
      </c>
      <c r="H2069">
        <f t="shared" ca="1" si="322"/>
        <v>19.103095753248581</v>
      </c>
      <c r="I2069">
        <f ca="1">User_Model_Calcs!A2069-Sat_Data!$B$5</f>
        <v>21.103756182466299</v>
      </c>
      <c r="J2069">
        <f ca="1">(Earth_Data!$B$1/SQRT(1-Earth_Data!$B$2^2*SIN(RADIANS(User_Model_Calcs!B2069))^2))*COS(RADIANS(User_Model_Calcs!B2069))</f>
        <v>5275.6111281179183</v>
      </c>
      <c r="K2069">
        <f ca="1">((Earth_Data!$B$1*(1-Earth_Data!$B$2^2))/SQRT(1-Earth_Data!$B$2^2*SIN(RADIANS(User_Model_Calcs!B2069))^2))*SIN(RADIANS(User_Model_Calcs!B2069))</f>
        <v>-3572.4756111097167</v>
      </c>
      <c r="L2069">
        <f t="shared" ca="1" si="317"/>
        <v>-34.104604524563811</v>
      </c>
      <c r="M2069">
        <f t="shared" ca="1" si="318"/>
        <v>6371.3934713762073</v>
      </c>
      <c r="N2069">
        <f ca="1">SQRT(User_Model_Calcs!M2069^2+Sat_Data!$B$3^2-2*User_Model_Calcs!M2069*Sat_Data!$B$3*COS(RADIANS(L2069))*COS(RADIANS(I2069)))</f>
        <v>37461.506797294162</v>
      </c>
      <c r="O2069">
        <f ca="1">DEGREES(ACOS(((Earth_Data!$B$1+Sat_Data!$B$2)/User_Model_Calcs!N2069)*SQRT(1-COS(RADIANS(User_Model_Calcs!I2069))^2*COS(RADIANS(User_Model_Calcs!B2069))^2)))</f>
        <v>44.193287914786758</v>
      </c>
      <c r="P2069">
        <f t="shared" ca="1" si="315"/>
        <v>34.417428549715645</v>
      </c>
    </row>
    <row r="2070" spans="1:16" x14ac:dyDescent="0.25">
      <c r="A2070">
        <f t="shared" ca="1" si="319"/>
        <v>128.10969510852939</v>
      </c>
      <c r="B2070">
        <f t="shared" ca="1" si="320"/>
        <v>-35.318358851531144</v>
      </c>
      <c r="C2070" s="6">
        <v>20135.9375</v>
      </c>
      <c r="D2070">
        <f t="shared" ca="1" si="321"/>
        <v>1.2</v>
      </c>
      <c r="E2070" s="1">
        <v>0.65</v>
      </c>
      <c r="F2070">
        <v>19.899999999999999</v>
      </c>
      <c r="G2070">
        <f t="shared" ca="1" si="316"/>
        <v>46.089820015575185</v>
      </c>
      <c r="H2070">
        <f t="shared" ca="1" si="322"/>
        <v>20.349750750398591</v>
      </c>
      <c r="I2070">
        <f ca="1">User_Model_Calcs!A2070-Sat_Data!$B$5</f>
        <v>18.109695108529394</v>
      </c>
      <c r="J2070">
        <f ca="1">(Earth_Data!$B$1/SQRT(1-Earth_Data!$B$2^2*SIN(RADIANS(User_Model_Calcs!B2070))^2))*COS(RADIANS(User_Model_Calcs!B2070))</f>
        <v>5210.0905004343795</v>
      </c>
      <c r="K2070">
        <f ca="1">((Earth_Data!$B$1*(1-Earth_Data!$B$2^2))/SQRT(1-Earth_Data!$B$2^2*SIN(RADIANS(User_Model_Calcs!B2070))^2))*SIN(RADIANS(User_Model_Calcs!B2070))</f>
        <v>-3666.7441164038378</v>
      </c>
      <c r="L2070">
        <f t="shared" ca="1" si="317"/>
        <v>-35.137018241132438</v>
      </c>
      <c r="M2070">
        <f t="shared" ca="1" si="318"/>
        <v>6371.032525258267</v>
      </c>
      <c r="N2070">
        <f ca="1">SQRT(User_Model_Calcs!M2070^2+Sat_Data!$B$3^2-2*User_Model_Calcs!M2070*Sat_Data!$B$3*COS(RADIANS(L2070))*COS(RADIANS(I2070)))</f>
        <v>37427.412381893977</v>
      </c>
      <c r="O2070">
        <f ca="1">DEGREES(ACOS(((Earth_Data!$B$1+Sat_Data!$B$2)/User_Model_Calcs!N2070)*SQRT(1-COS(RADIANS(User_Model_Calcs!I2070))^2*COS(RADIANS(User_Model_Calcs!B2070))^2)))</f>
        <v>44.667018985058093</v>
      </c>
      <c r="P2070">
        <f t="shared" ca="1" si="315"/>
        <v>29.496518573785934</v>
      </c>
    </row>
    <row r="2071" spans="1:16" x14ac:dyDescent="0.25">
      <c r="A2071">
        <f t="shared" ca="1" si="319"/>
        <v>129.36432283119095</v>
      </c>
      <c r="B2071">
        <f t="shared" ca="1" si="320"/>
        <v>-34.271949558195459</v>
      </c>
      <c r="C2071" s="6">
        <v>20135.9375</v>
      </c>
      <c r="D2071">
        <f t="shared" ca="1" si="321"/>
        <v>0.75</v>
      </c>
      <c r="E2071" s="1">
        <v>0.65</v>
      </c>
      <c r="F2071">
        <v>19.899999999999999</v>
      </c>
      <c r="G2071">
        <f t="shared" ca="1" si="316"/>
        <v>42.007420362456692</v>
      </c>
      <c r="H2071">
        <f t="shared" ca="1" si="322"/>
        <v>20.287905584319049</v>
      </c>
      <c r="I2071">
        <f ca="1">User_Model_Calcs!A2071-Sat_Data!$B$5</f>
        <v>19.364322831190947</v>
      </c>
      <c r="J2071">
        <f ca="1">(Earth_Data!$B$1/SQRT(1-Earth_Data!$B$2^2*SIN(RADIANS(User_Model_Calcs!B2071))^2))*COS(RADIANS(User_Model_Calcs!B2071))</f>
        <v>5276.3330477209338</v>
      </c>
      <c r="K2071">
        <f ca="1">((Earth_Data!$B$1*(1-Earth_Data!$B$2^2))/SQRT(1-Earth_Data!$B$2^2*SIN(RADIANS(User_Model_Calcs!B2071))^2))*SIN(RADIANS(User_Model_Calcs!B2071))</f>
        <v>-3571.4164323292634</v>
      </c>
      <c r="L2071">
        <f t="shared" ca="1" si="317"/>
        <v>-34.093077734496951</v>
      </c>
      <c r="M2071">
        <f t="shared" ca="1" si="318"/>
        <v>6371.3974733635596</v>
      </c>
      <c r="N2071">
        <f ca="1">SQRT(User_Model_Calcs!M2071^2+Sat_Data!$B$3^2-2*User_Model_Calcs!M2071*Sat_Data!$B$3*COS(RADIANS(L2071))*COS(RADIANS(I2071)))</f>
        <v>37398.343717994649</v>
      </c>
      <c r="O2071">
        <f ca="1">DEGREES(ACOS(((Earth_Data!$B$1+Sat_Data!$B$2)/User_Model_Calcs!N2071)*SQRT(1-COS(RADIANS(User_Model_Calcs!I2071))^2*COS(RADIANS(User_Model_Calcs!B2071))^2)))</f>
        <v>45.085515933940904</v>
      </c>
      <c r="P2071">
        <f t="shared" ca="1" si="315"/>
        <v>31.969142249047312</v>
      </c>
    </row>
    <row r="2072" spans="1:16" x14ac:dyDescent="0.25">
      <c r="A2072">
        <f t="shared" ca="1" si="319"/>
        <v>129.1163744407942</v>
      </c>
      <c r="B2072">
        <f t="shared" ca="1" si="320"/>
        <v>-34.8614403091414</v>
      </c>
      <c r="C2072" s="6">
        <v>20135.9375</v>
      </c>
      <c r="D2072">
        <f t="shared" ca="1" si="321"/>
        <v>1.2</v>
      </c>
      <c r="E2072" s="1">
        <v>0.65</v>
      </c>
      <c r="F2072">
        <v>19.899999999999999</v>
      </c>
      <c r="G2072">
        <f t="shared" ca="1" si="316"/>
        <v>46.089820015575185</v>
      </c>
      <c r="H2072">
        <f t="shared" ca="1" si="322"/>
        <v>18.357220758118991</v>
      </c>
      <c r="I2072">
        <f ca="1">User_Model_Calcs!A2072-Sat_Data!$B$5</f>
        <v>19.116374440794203</v>
      </c>
      <c r="J2072">
        <f ca="1">(Earth_Data!$B$1/SQRT(1-Earth_Data!$B$2^2*SIN(RADIANS(User_Model_Calcs!B2072))^2))*COS(RADIANS(User_Model_Calcs!B2072))</f>
        <v>5239.2310381740353</v>
      </c>
      <c r="K2072">
        <f ca="1">((Earth_Data!$B$1*(1-Earth_Data!$B$2^2))/SQRT(1-Earth_Data!$B$2^2*SIN(RADIANS(User_Model_Calcs!B2072))^2))*SIN(RADIANS(User_Model_Calcs!B2072))</f>
        <v>-3625.2657885802796</v>
      </c>
      <c r="L2072">
        <f t="shared" ca="1" si="317"/>
        <v>-34.681148240439718</v>
      </c>
      <c r="M2072">
        <f t="shared" ca="1" si="318"/>
        <v>6371.1925029162931</v>
      </c>
      <c r="N2072">
        <f ca="1">SQRT(User_Model_Calcs!M2072^2+Sat_Data!$B$3^2-2*User_Model_Calcs!M2072*Sat_Data!$B$3*COS(RADIANS(L2072))*COS(RADIANS(I2072)))</f>
        <v>37429.336120911626</v>
      </c>
      <c r="O2072">
        <f ca="1">DEGREES(ACOS(((Earth_Data!$B$1+Sat_Data!$B$2)/User_Model_Calcs!N2072)*SQRT(1-COS(RADIANS(User_Model_Calcs!I2072))^2*COS(RADIANS(User_Model_Calcs!B2072))^2)))</f>
        <v>44.642467406657815</v>
      </c>
      <c r="P2072">
        <f t="shared" ca="1" si="315"/>
        <v>31.231645172150913</v>
      </c>
    </row>
    <row r="2073" spans="1:16" x14ac:dyDescent="0.25">
      <c r="A2073">
        <f t="shared" ca="1" si="319"/>
        <v>128.42152713351339</v>
      </c>
      <c r="B2073">
        <f t="shared" ca="1" si="320"/>
        <v>-34.567277233138441</v>
      </c>
      <c r="C2073" s="6">
        <v>20135.9375</v>
      </c>
      <c r="D2073">
        <f t="shared" ca="1" si="321"/>
        <v>0.75</v>
      </c>
      <c r="E2073" s="1">
        <v>0.65</v>
      </c>
      <c r="F2073">
        <v>19.899999999999999</v>
      </c>
      <c r="G2073">
        <f t="shared" ca="1" si="316"/>
        <v>42.007420362456692</v>
      </c>
      <c r="H2073">
        <f t="shared" ca="1" si="322"/>
        <v>18.61694799370354</v>
      </c>
      <c r="I2073">
        <f ca="1">User_Model_Calcs!A2073-Sat_Data!$B$5</f>
        <v>18.421527133513393</v>
      </c>
      <c r="J2073">
        <f ca="1">(Earth_Data!$B$1/SQRT(1-Earth_Data!$B$2^2*SIN(RADIANS(User_Model_Calcs!B2073))^2))*COS(RADIANS(User_Model_Calcs!B2073))</f>
        <v>5257.8150959710556</v>
      </c>
      <c r="K2073">
        <f ca="1">((Earth_Data!$B$1*(1-Earth_Data!$B$2^2))/SQRT(1-Earth_Data!$B$2^2*SIN(RADIANS(User_Model_Calcs!B2073))^2))*SIN(RADIANS(User_Model_Calcs!B2073))</f>
        <v>-3598.4413675865267</v>
      </c>
      <c r="L2073">
        <f t="shared" ca="1" si="317"/>
        <v>-34.387684413139624</v>
      </c>
      <c r="M2073">
        <f t="shared" ca="1" si="318"/>
        <v>6371.2949907675056</v>
      </c>
      <c r="N2073">
        <f ca="1">SQRT(User_Model_Calcs!M2073^2+Sat_Data!$B$3^2-2*User_Model_Calcs!M2073*Sat_Data!$B$3*COS(RADIANS(L2073))*COS(RADIANS(I2073)))</f>
        <v>37386.437286693683</v>
      </c>
      <c r="O2073">
        <f ca="1">DEGREES(ACOS(((Earth_Data!$B$1+Sat_Data!$B$2)/User_Model_Calcs!N2073)*SQRT(1-COS(RADIANS(User_Model_Calcs!I2073))^2*COS(RADIANS(User_Model_Calcs!B2073))^2)))</f>
        <v>45.253728100272646</v>
      </c>
      <c r="P2073">
        <f t="shared" ca="1" si="315"/>
        <v>30.414796851854383</v>
      </c>
    </row>
    <row r="2074" spans="1:16" x14ac:dyDescent="0.25">
      <c r="A2074">
        <f t="shared" ca="1" si="319"/>
        <v>127.61190773450012</v>
      </c>
      <c r="B2074">
        <f t="shared" ca="1" si="320"/>
        <v>-33.472268763038791</v>
      </c>
      <c r="C2074" s="6">
        <v>20135.9375</v>
      </c>
      <c r="D2074">
        <f t="shared" ca="1" si="321"/>
        <v>3</v>
      </c>
      <c r="E2074" s="1">
        <v>0.65</v>
      </c>
      <c r="F2074">
        <v>19.899999999999999</v>
      </c>
      <c r="G2074">
        <f t="shared" ca="1" si="316"/>
        <v>54.048620189015942</v>
      </c>
      <c r="H2074">
        <f t="shared" ca="1" si="322"/>
        <v>18.617166765343541</v>
      </c>
      <c r="I2074">
        <f ca="1">User_Model_Calcs!A2074-Sat_Data!$B$5</f>
        <v>17.611907734500122</v>
      </c>
      <c r="J2074">
        <f ca="1">(Earth_Data!$B$1/SQRT(1-Earth_Data!$B$2^2*SIN(RADIANS(User_Model_Calcs!B2074))^2))*COS(RADIANS(User_Model_Calcs!B2074))</f>
        <v>5325.7691932262842</v>
      </c>
      <c r="K2074">
        <f ca="1">((Earth_Data!$B$1*(1-Earth_Data!$B$2^2))/SQRT(1-Earth_Data!$B$2^2*SIN(RADIANS(User_Model_Calcs!B2074))^2))*SIN(RADIANS(User_Model_Calcs!B2074))</f>
        <v>-3497.7702953779462</v>
      </c>
      <c r="L2074">
        <f t="shared" ca="1" si="317"/>
        <v>-33.295444075225092</v>
      </c>
      <c r="M2074">
        <f t="shared" ca="1" si="318"/>
        <v>6371.6728210687706</v>
      </c>
      <c r="N2074">
        <f ca="1">SQRT(User_Model_Calcs!M2074^2+Sat_Data!$B$3^2-2*User_Model_Calcs!M2074*Sat_Data!$B$3*COS(RADIANS(L2074))*COS(RADIANS(I2074)))</f>
        <v>37287.409005728063</v>
      </c>
      <c r="O2074">
        <f ca="1">DEGREES(ACOS(((Earth_Data!$B$1+Sat_Data!$B$2)/User_Model_Calcs!N2074)*SQRT(1-COS(RADIANS(User_Model_Calcs!I2074))^2*COS(RADIANS(User_Model_Calcs!B2074))^2)))</f>
        <v>46.696251507054825</v>
      </c>
      <c r="P2074">
        <f t="shared" ca="1" si="315"/>
        <v>29.923549692679</v>
      </c>
    </row>
    <row r="2075" spans="1:16" x14ac:dyDescent="0.25">
      <c r="A2075">
        <f t="shared" ca="1" si="319"/>
        <v>132.49439545699209</v>
      </c>
      <c r="B2075">
        <f t="shared" ca="1" si="320"/>
        <v>-33.15508194627543</v>
      </c>
      <c r="C2075" s="6">
        <v>20135.9375</v>
      </c>
      <c r="D2075">
        <f t="shared" ca="1" si="321"/>
        <v>3</v>
      </c>
      <c r="E2075" s="1">
        <v>0.65</v>
      </c>
      <c r="F2075">
        <v>19.899999999999999</v>
      </c>
      <c r="G2075">
        <f t="shared" ca="1" si="316"/>
        <v>54.048620189015942</v>
      </c>
      <c r="H2075">
        <f t="shared" ca="1" si="322"/>
        <v>19.27013751349169</v>
      </c>
      <c r="I2075">
        <f ca="1">User_Model_Calcs!A2075-Sat_Data!$B$5</f>
        <v>22.494395456992095</v>
      </c>
      <c r="J2075">
        <f ca="1">(Earth_Data!$B$1/SQRT(1-Earth_Data!$B$2^2*SIN(RADIANS(User_Model_Calcs!B2075))^2))*COS(RADIANS(User_Model_Calcs!B2075))</f>
        <v>5345.0903814306957</v>
      </c>
      <c r="K2075">
        <f ca="1">((Earth_Data!$B$1*(1-Earth_Data!$B$2^2))/SQRT(1-Earth_Data!$B$2^2*SIN(RADIANS(User_Model_Calcs!B2075))^2))*SIN(RADIANS(User_Model_Calcs!B2075))</f>
        <v>-3468.3718926006168</v>
      </c>
      <c r="L2075">
        <f t="shared" ca="1" si="317"/>
        <v>-32.979107341647143</v>
      </c>
      <c r="M2075">
        <f t="shared" ca="1" si="318"/>
        <v>6371.7811301899665</v>
      </c>
      <c r="N2075">
        <f ca="1">SQRT(User_Model_Calcs!M2075^2+Sat_Data!$B$3^2-2*User_Model_Calcs!M2075*Sat_Data!$B$3*COS(RADIANS(L2075))*COS(RADIANS(I2075)))</f>
        <v>37442.834569481514</v>
      </c>
      <c r="O2075">
        <f ca="1">DEGREES(ACOS(((Earth_Data!$B$1+Sat_Data!$B$2)/User_Model_Calcs!N2075)*SQRT(1-COS(RADIANS(User_Model_Calcs!I2075))^2*COS(RADIANS(User_Model_Calcs!B2075))^2)))</f>
        <v>44.461768558341987</v>
      </c>
      <c r="P2075">
        <f t="shared" ca="1" si="315"/>
        <v>37.13173638436642</v>
      </c>
    </row>
    <row r="2076" spans="1:16" x14ac:dyDescent="0.25">
      <c r="A2076">
        <f t="shared" ca="1" si="319"/>
        <v>130.3607149420211</v>
      </c>
      <c r="B2076">
        <f t="shared" ca="1" si="320"/>
        <v>-33.929767209531988</v>
      </c>
      <c r="C2076" s="6">
        <v>20135.9375</v>
      </c>
      <c r="D2076">
        <f t="shared" ca="1" si="321"/>
        <v>0.75</v>
      </c>
      <c r="E2076" s="1">
        <v>0.65</v>
      </c>
      <c r="F2076">
        <v>19.899999999999999</v>
      </c>
      <c r="G2076">
        <f t="shared" ca="1" si="316"/>
        <v>42.007420362456692</v>
      </c>
      <c r="H2076">
        <f t="shared" ca="1" si="322"/>
        <v>14.403657538774608</v>
      </c>
      <c r="I2076">
        <f ca="1">User_Model_Calcs!A2076-Sat_Data!$B$5</f>
        <v>20.360714942021104</v>
      </c>
      <c r="J2076">
        <f ca="1">(Earth_Data!$B$1/SQRT(1-Earth_Data!$B$2^2*SIN(RADIANS(User_Model_Calcs!B2076))^2))*COS(RADIANS(User_Model_Calcs!B2076))</f>
        <v>5297.6132820281609</v>
      </c>
      <c r="K2076">
        <f ca="1">((Earth_Data!$B$1*(1-Earth_Data!$B$2^2))/SQRT(1-Earth_Data!$B$2^2*SIN(RADIANS(User_Model_Calcs!B2076))^2))*SIN(RADIANS(User_Model_Calcs!B2076))</f>
        <v>-3539.9866737652819</v>
      </c>
      <c r="L2076">
        <f t="shared" ca="1" si="317"/>
        <v>-33.751754449261419</v>
      </c>
      <c r="M2076">
        <f t="shared" ca="1" si="318"/>
        <v>6371.5156859539293</v>
      </c>
      <c r="N2076">
        <f ca="1">SQRT(User_Model_Calcs!M2076^2+Sat_Data!$B$3^2-2*User_Model_Calcs!M2076*Sat_Data!$B$3*COS(RADIANS(L2076))*COS(RADIANS(I2076)))</f>
        <v>37411.016868923391</v>
      </c>
      <c r="O2076">
        <f ca="1">DEGREES(ACOS(((Earth_Data!$B$1+Sat_Data!$B$2)/User_Model_Calcs!N2076)*SQRT(1-COS(RADIANS(User_Model_Calcs!I2076))^2*COS(RADIANS(User_Model_Calcs!B2076))^2)))</f>
        <v>44.907224757068789</v>
      </c>
      <c r="P2076">
        <f t="shared" ca="1" si="315"/>
        <v>33.618864730980398</v>
      </c>
    </row>
    <row r="2077" spans="1:16" x14ac:dyDescent="0.25">
      <c r="A2077">
        <f t="shared" ca="1" si="319"/>
        <v>129.32580223465888</v>
      </c>
      <c r="B2077">
        <f t="shared" ca="1" si="320"/>
        <v>-35.889469172586388</v>
      </c>
      <c r="C2077" s="6">
        <v>20135.9375</v>
      </c>
      <c r="D2077">
        <f t="shared" ca="1" si="321"/>
        <v>0.75</v>
      </c>
      <c r="E2077" s="1">
        <v>0.65</v>
      </c>
      <c r="F2077">
        <v>19.899999999999999</v>
      </c>
      <c r="G2077">
        <f t="shared" ca="1" si="316"/>
        <v>42.007420362456692</v>
      </c>
      <c r="H2077">
        <f t="shared" ca="1" si="322"/>
        <v>19.063954279466163</v>
      </c>
      <c r="I2077">
        <f ca="1">User_Model_Calcs!A2077-Sat_Data!$B$5</f>
        <v>19.32580223465888</v>
      </c>
      <c r="J2077">
        <f ca="1">(Earth_Data!$B$1/SQRT(1-Earth_Data!$B$2^2*SIN(RADIANS(User_Model_Calcs!B2077))^2))*COS(RADIANS(User_Model_Calcs!B2077))</f>
        <v>5173.2005150150799</v>
      </c>
      <c r="K2077">
        <f ca="1">((Earth_Data!$B$1*(1-Earth_Data!$B$2^2))/SQRT(1-Earth_Data!$B$2^2*SIN(RADIANS(User_Model_Calcs!B2077))^2))*SIN(RADIANS(User_Model_Calcs!B2077))</f>
        <v>-3718.2640582630538</v>
      </c>
      <c r="L2077">
        <f t="shared" ca="1" si="317"/>
        <v>-35.706882647634437</v>
      </c>
      <c r="M2077">
        <f t="shared" ca="1" si="318"/>
        <v>6370.8312782181829</v>
      </c>
      <c r="N2077">
        <f ca="1">SQRT(User_Model_Calcs!M2077^2+Sat_Data!$B$3^2-2*User_Model_Calcs!M2077*Sat_Data!$B$3*COS(RADIANS(L2077))*COS(RADIANS(I2077)))</f>
        <v>37506.489267098179</v>
      </c>
      <c r="O2077">
        <f ca="1">DEGREES(ACOS(((Earth_Data!$B$1+Sat_Data!$B$2)/User_Model_Calcs!N2077)*SQRT(1-COS(RADIANS(User_Model_Calcs!I2077))^2*COS(RADIANS(User_Model_Calcs!B2077))^2)))</f>
        <v>43.55810556347717</v>
      </c>
      <c r="P2077">
        <f t="shared" ca="1" si="315"/>
        <v>30.889431715271307</v>
      </c>
    </row>
    <row r="2078" spans="1:16" x14ac:dyDescent="0.25">
      <c r="A2078">
        <f t="shared" ca="1" si="319"/>
        <v>132.45197938151233</v>
      </c>
      <c r="B2078">
        <f t="shared" ca="1" si="320"/>
        <v>-34.852933706577694</v>
      </c>
      <c r="C2078" s="6">
        <v>20135.9375</v>
      </c>
      <c r="D2078">
        <f t="shared" ca="1" si="321"/>
        <v>0.75</v>
      </c>
      <c r="E2078" s="1">
        <v>0.65</v>
      </c>
      <c r="F2078">
        <v>19.899999999999999</v>
      </c>
      <c r="G2078">
        <f t="shared" ca="1" si="316"/>
        <v>42.007420362456692</v>
      </c>
      <c r="H2078">
        <f t="shared" ca="1" si="322"/>
        <v>22.47612085167782</v>
      </c>
      <c r="I2078">
        <f ca="1">User_Model_Calcs!A2078-Sat_Data!$B$5</f>
        <v>22.451979381512331</v>
      </c>
      <c r="J2078">
        <f ca="1">(Earth_Data!$B$1/SQRT(1-Earth_Data!$B$2^2*SIN(RADIANS(User_Model_Calcs!B2078))^2))*COS(RADIANS(User_Model_Calcs!B2078))</f>
        <v>5239.7703969071981</v>
      </c>
      <c r="K2078">
        <f ca="1">((Earth_Data!$B$1*(1-Earth_Data!$B$2^2))/SQRT(1-Earth_Data!$B$2^2*SIN(RADIANS(User_Model_Calcs!B2078))^2))*SIN(RADIANS(User_Model_Calcs!B2078))</f>
        <v>-3624.4914034800076</v>
      </c>
      <c r="L2078">
        <f t="shared" ca="1" si="317"/>
        <v>-34.672661593126897</v>
      </c>
      <c r="M2078">
        <f t="shared" ca="1" si="318"/>
        <v>6371.1954722960345</v>
      </c>
      <c r="N2078">
        <f ca="1">SQRT(User_Model_Calcs!M2078^2+Sat_Data!$B$3^2-2*User_Model_Calcs!M2078*Sat_Data!$B$3*COS(RADIANS(L2078))*COS(RADIANS(I2078)))</f>
        <v>37550.487144287508</v>
      </c>
      <c r="O2078">
        <f ca="1">DEGREES(ACOS(((Earth_Data!$B$1+Sat_Data!$B$2)/User_Model_Calcs!N2078)*SQRT(1-COS(RADIANS(User_Model_Calcs!I2078))^2*COS(RADIANS(User_Model_Calcs!B2078))^2)))</f>
        <v>42.958486277060182</v>
      </c>
      <c r="P2078">
        <f t="shared" ca="1" si="315"/>
        <v>35.870732221299029</v>
      </c>
    </row>
    <row r="2079" spans="1:16" x14ac:dyDescent="0.25">
      <c r="A2079">
        <f t="shared" ca="1" si="319"/>
        <v>129.05823653047105</v>
      </c>
      <c r="B2079">
        <f t="shared" ca="1" si="320"/>
        <v>-36.361512201624599</v>
      </c>
      <c r="C2079" s="6">
        <v>20135.9375</v>
      </c>
      <c r="D2079">
        <f t="shared" ca="1" si="321"/>
        <v>3</v>
      </c>
      <c r="E2079" s="1">
        <v>0.65</v>
      </c>
      <c r="F2079">
        <v>19.899999999999999</v>
      </c>
      <c r="G2079">
        <f t="shared" ca="1" si="316"/>
        <v>54.048620189015942</v>
      </c>
      <c r="H2079">
        <f t="shared" ca="1" si="322"/>
        <v>21.500628399816648</v>
      </c>
      <c r="I2079">
        <f ca="1">User_Model_Calcs!A2079-Sat_Data!$B$5</f>
        <v>19.058236530471049</v>
      </c>
      <c r="J2079">
        <f ca="1">(Earth_Data!$B$1/SQRT(1-Earth_Data!$B$2^2*SIN(RADIANS(User_Model_Calcs!B2079))^2))*COS(RADIANS(User_Model_Calcs!B2079))</f>
        <v>5142.3205272328505</v>
      </c>
      <c r="K2079">
        <f ca="1">((Earth_Data!$B$1*(1-Earth_Data!$B$2^2))/SQRT(1-Earth_Data!$B$2^2*SIN(RADIANS(User_Model_Calcs!B2079))^2))*SIN(RADIANS(User_Model_Calcs!B2079))</f>
        <v>-3760.5715362911419</v>
      </c>
      <c r="L2079">
        <f t="shared" ca="1" si="317"/>
        <v>-36.177950462211946</v>
      </c>
      <c r="M2079">
        <f t="shared" ca="1" si="318"/>
        <v>6370.6639123692175</v>
      </c>
      <c r="N2079">
        <f ca="1">SQRT(User_Model_Calcs!M2079^2+Sat_Data!$B$3^2-2*User_Model_Calcs!M2079*Sat_Data!$B$3*COS(RADIANS(L2079))*COS(RADIANS(I2079)))</f>
        <v>37530.337279963482</v>
      </c>
      <c r="O2079">
        <f ca="1">DEGREES(ACOS(((Earth_Data!$B$1+Sat_Data!$B$2)/User_Model_Calcs!N2079)*SQRT(1-COS(RADIANS(User_Model_Calcs!I2079))^2*COS(RADIANS(User_Model_Calcs!B2079))^2)))</f>
        <v>43.226505259922121</v>
      </c>
      <c r="P2079">
        <f t="shared" ca="1" si="315"/>
        <v>30.22898621219392</v>
      </c>
    </row>
    <row r="2080" spans="1:16" x14ac:dyDescent="0.25">
      <c r="A2080">
        <f t="shared" ca="1" si="319"/>
        <v>127.76642721355631</v>
      </c>
      <c r="B2080">
        <f t="shared" ca="1" si="320"/>
        <v>-34.603975612838134</v>
      </c>
      <c r="C2080" s="6">
        <v>20135.9375</v>
      </c>
      <c r="D2080">
        <f t="shared" ca="1" si="321"/>
        <v>1.2</v>
      </c>
      <c r="E2080" s="1">
        <v>0.65</v>
      </c>
      <c r="F2080">
        <v>19.899999999999999</v>
      </c>
      <c r="G2080">
        <f t="shared" ca="1" si="316"/>
        <v>46.089820015575185</v>
      </c>
      <c r="H2080">
        <f t="shared" ca="1" si="322"/>
        <v>21.910744524054927</v>
      </c>
      <c r="I2080">
        <f ca="1">User_Model_Calcs!A2080-Sat_Data!$B$5</f>
        <v>17.766427213556312</v>
      </c>
      <c r="J2080">
        <f ca="1">(Earth_Data!$B$1/SQRT(1-Earth_Data!$B$2^2*SIN(RADIANS(User_Model_Calcs!B2080))^2))*COS(RADIANS(User_Model_Calcs!B2080))</f>
        <v>5255.504208933402</v>
      </c>
      <c r="K2080">
        <f ca="1">((Earth_Data!$B$1*(1-Earth_Data!$B$2^2))/SQRT(1-Earth_Data!$B$2^2*SIN(RADIANS(User_Model_Calcs!B2080))^2))*SIN(RADIANS(User_Model_Calcs!B2080))</f>
        <v>-3601.7929875909044</v>
      </c>
      <c r="L2080">
        <f t="shared" ca="1" si="317"/>
        <v>-34.4242945262869</v>
      </c>
      <c r="M2080">
        <f t="shared" ca="1" si="318"/>
        <v>6371.2822269599483</v>
      </c>
      <c r="N2080">
        <f ca="1">SQRT(User_Model_Calcs!M2080^2+Sat_Data!$B$3^2-2*User_Model_Calcs!M2080*Sat_Data!$B$3*COS(RADIANS(L2080))*COS(RADIANS(I2080)))</f>
        <v>37367.855927704666</v>
      </c>
      <c r="O2080">
        <f ca="1">DEGREES(ACOS(((Earth_Data!$B$1+Sat_Data!$B$2)/User_Model_Calcs!N2080)*SQRT(1-COS(RADIANS(User_Model_Calcs!I2080))^2*COS(RADIANS(User_Model_Calcs!B2080))^2)))</f>
        <v>45.519827145487163</v>
      </c>
      <c r="P2080">
        <f t="shared" ca="1" si="315"/>
        <v>29.432378088409195</v>
      </c>
    </row>
    <row r="2081" spans="1:16" x14ac:dyDescent="0.25">
      <c r="A2081">
        <f t="shared" ca="1" si="319"/>
        <v>131.40212862806749</v>
      </c>
      <c r="B2081">
        <f t="shared" ca="1" si="320"/>
        <v>-35.837321168389309</v>
      </c>
      <c r="C2081" s="6">
        <v>20135.9375</v>
      </c>
      <c r="D2081">
        <f t="shared" ca="1" si="321"/>
        <v>0.75</v>
      </c>
      <c r="E2081" s="1">
        <v>0.65</v>
      </c>
      <c r="F2081">
        <v>19.899999999999999</v>
      </c>
      <c r="G2081">
        <f t="shared" ca="1" si="316"/>
        <v>42.007420362456692</v>
      </c>
      <c r="H2081">
        <f t="shared" ca="1" si="322"/>
        <v>15.936925456738468</v>
      </c>
      <c r="I2081">
        <f ca="1">User_Model_Calcs!A2081-Sat_Data!$B$5</f>
        <v>21.402128628067487</v>
      </c>
      <c r="J2081">
        <f ca="1">(Earth_Data!$B$1/SQRT(1-Earth_Data!$B$2^2*SIN(RADIANS(User_Model_Calcs!B2081))^2))*COS(RADIANS(User_Model_Calcs!B2081))</f>
        <v>5176.5903645448161</v>
      </c>
      <c r="K2081">
        <f ca="1">((Earth_Data!$B$1*(1-Earth_Data!$B$2^2))/SQRT(1-Earth_Data!$B$2^2*SIN(RADIANS(User_Model_Calcs!B2081))^2))*SIN(RADIANS(User_Model_Calcs!B2081))</f>
        <v>-3713.5748605707081</v>
      </c>
      <c r="L2081">
        <f t="shared" ca="1" si="317"/>
        <v>-35.654845414400889</v>
      </c>
      <c r="M2081">
        <f t="shared" ca="1" si="318"/>
        <v>6370.8497115660311</v>
      </c>
      <c r="N2081">
        <f ca="1">SQRT(User_Model_Calcs!M2081^2+Sat_Data!$B$3^2-2*User_Model_Calcs!M2081*Sat_Data!$B$3*COS(RADIANS(L2081))*COS(RADIANS(I2081)))</f>
        <v>37576.21312724593</v>
      </c>
      <c r="O2081">
        <f ca="1">DEGREES(ACOS(((Earth_Data!$B$1+Sat_Data!$B$2)/User_Model_Calcs!N2081)*SQRT(1-COS(RADIANS(User_Model_Calcs!I2081))^2*COS(RADIANS(User_Model_Calcs!B2081))^2)))</f>
        <v>42.602210967303648</v>
      </c>
      <c r="P2081">
        <f t="shared" ca="1" si="315"/>
        <v>33.799320992534724</v>
      </c>
    </row>
    <row r="2082" spans="1:16" x14ac:dyDescent="0.25">
      <c r="A2082">
        <f t="shared" ca="1" si="319"/>
        <v>131.88848745872662</v>
      </c>
      <c r="B2082">
        <f t="shared" ca="1" si="320"/>
        <v>-36.760038831009808</v>
      </c>
      <c r="C2082" s="6">
        <v>20135.9375</v>
      </c>
      <c r="D2082">
        <f t="shared" ca="1" si="321"/>
        <v>1.2</v>
      </c>
      <c r="E2082" s="1">
        <v>0.65</v>
      </c>
      <c r="F2082">
        <v>19.899999999999999</v>
      </c>
      <c r="G2082">
        <f t="shared" ca="1" si="316"/>
        <v>46.089820015575185</v>
      </c>
      <c r="H2082">
        <f t="shared" ca="1" si="322"/>
        <v>17.970825421989119</v>
      </c>
      <c r="I2082">
        <f ca="1">User_Model_Calcs!A2082-Sat_Data!$B$5</f>
        <v>21.888487458726615</v>
      </c>
      <c r="J2082">
        <f ca="1">(Earth_Data!$B$1/SQRT(1-Earth_Data!$B$2^2*SIN(RADIANS(User_Model_Calcs!B2082))^2))*COS(RADIANS(User_Model_Calcs!B2082))</f>
        <v>5115.9772685794669</v>
      </c>
      <c r="K2082">
        <f ca="1">((Earth_Data!$B$1*(1-Earth_Data!$B$2^2))/SQRT(1-Earth_Data!$B$2^2*SIN(RADIANS(User_Model_Calcs!B2082))^2))*SIN(RADIANS(User_Model_Calcs!B2082))</f>
        <v>-3796.0935403183289</v>
      </c>
      <c r="L2082">
        <f t="shared" ca="1" si="317"/>
        <v>-36.575692429113126</v>
      </c>
      <c r="M2082">
        <f t="shared" ca="1" si="318"/>
        <v>6370.5219236314042</v>
      </c>
      <c r="N2082">
        <f ca="1">SQRT(User_Model_Calcs!M2082^2+Sat_Data!$B$3^2-2*User_Model_Calcs!M2082*Sat_Data!$B$3*COS(RADIANS(L2082))*COS(RADIANS(I2082)))</f>
        <v>37657.367928082116</v>
      </c>
      <c r="O2082">
        <f ca="1">DEGREES(ACOS(((Earth_Data!$B$1+Sat_Data!$B$2)/User_Model_Calcs!N2082)*SQRT(1-COS(RADIANS(User_Model_Calcs!I2082))^2*COS(RADIANS(User_Model_Calcs!B2082))^2)))</f>
        <v>41.504840363470464</v>
      </c>
      <c r="P2082">
        <f t="shared" ca="1" si="315"/>
        <v>33.874418748977945</v>
      </c>
    </row>
    <row r="2083" spans="1:16" x14ac:dyDescent="0.25">
      <c r="A2083">
        <f t="shared" ca="1" si="319"/>
        <v>128.7138608411471</v>
      </c>
      <c r="B2083">
        <f t="shared" ca="1" si="320"/>
        <v>-35.984699196327838</v>
      </c>
      <c r="C2083" s="6">
        <v>20135.9375</v>
      </c>
      <c r="D2083">
        <f t="shared" ca="1" si="321"/>
        <v>3</v>
      </c>
      <c r="E2083" s="1">
        <v>0.65</v>
      </c>
      <c r="F2083">
        <v>19.899999999999999</v>
      </c>
      <c r="G2083">
        <f t="shared" ca="1" si="316"/>
        <v>54.048620189015942</v>
      </c>
      <c r="H2083">
        <f t="shared" ca="1" si="322"/>
        <v>22.55142194944067</v>
      </c>
      <c r="I2083">
        <f ca="1">User_Model_Calcs!A2083-Sat_Data!$B$5</f>
        <v>18.713860841147095</v>
      </c>
      <c r="J2083">
        <f ca="1">(Earth_Data!$B$1/SQRT(1-Earth_Data!$B$2^2*SIN(RADIANS(User_Model_Calcs!B2083))^2))*COS(RADIANS(User_Model_Calcs!B2083))</f>
        <v>5166.9990609274964</v>
      </c>
      <c r="K2083">
        <f ca="1">((Earth_Data!$B$1*(1-Earth_Data!$B$2^2))/SQRT(1-Earth_Data!$B$2^2*SIN(RADIANS(User_Model_Calcs!B2083))^2))*SIN(RADIANS(User_Model_Calcs!B2083))</f>
        <v>-3726.8193676588685</v>
      </c>
      <c r="L2083">
        <f t="shared" ca="1" si="317"/>
        <v>-35.801911943614996</v>
      </c>
      <c r="M2083">
        <f t="shared" ca="1" si="318"/>
        <v>6370.7975870202372</v>
      </c>
      <c r="N2083">
        <f ca="1">SQRT(User_Model_Calcs!M2083^2+Sat_Data!$B$3^2-2*User_Model_Calcs!M2083*Sat_Data!$B$3*COS(RADIANS(L2083))*COS(RADIANS(I2083)))</f>
        <v>37492.841775778084</v>
      </c>
      <c r="O2083">
        <f ca="1">DEGREES(ACOS(((Earth_Data!$B$1+Sat_Data!$B$2)/User_Model_Calcs!N2083)*SQRT(1-COS(RADIANS(User_Model_Calcs!I2083))^2*COS(RADIANS(User_Model_Calcs!B2083))^2)))</f>
        <v>43.74672948604529</v>
      </c>
      <c r="P2083">
        <f t="shared" ca="1" si="315"/>
        <v>29.964718514397138</v>
      </c>
    </row>
    <row r="2084" spans="1:16" x14ac:dyDescent="0.25">
      <c r="A2084">
        <f t="shared" ca="1" si="319"/>
        <v>127.60624116714943</v>
      </c>
      <c r="B2084">
        <f t="shared" ca="1" si="320"/>
        <v>-35.816737872375086</v>
      </c>
      <c r="C2084" s="6">
        <v>20135.9375</v>
      </c>
      <c r="D2084">
        <f t="shared" ca="1" si="321"/>
        <v>1.2</v>
      </c>
      <c r="E2084" s="1">
        <v>0.65</v>
      </c>
      <c r="F2084">
        <v>19.899999999999999</v>
      </c>
      <c r="G2084">
        <f t="shared" ca="1" si="316"/>
        <v>46.089820015575185</v>
      </c>
      <c r="H2084">
        <f t="shared" ca="1" si="322"/>
        <v>20.840983290131582</v>
      </c>
      <c r="I2084">
        <f ca="1">User_Model_Calcs!A2084-Sat_Data!$B$5</f>
        <v>17.606241167149435</v>
      </c>
      <c r="J2084">
        <f ca="1">(Earth_Data!$B$1/SQRT(1-Earth_Data!$B$2^2*SIN(RADIANS(User_Model_Calcs!B2084))^2))*COS(RADIANS(User_Model_Calcs!B2084))</f>
        <v>5177.9271861888619</v>
      </c>
      <c r="K2084">
        <f ca="1">((Earth_Data!$B$1*(1-Earth_Data!$B$2^2))/SQRT(1-Earth_Data!$B$2^2*SIN(RADIANS(User_Model_Calcs!B2084))^2))*SIN(RADIANS(User_Model_Calcs!B2084))</f>
        <v>-3711.7231535078699</v>
      </c>
      <c r="L2084">
        <f t="shared" ca="1" si="317"/>
        <v>-35.634306006620967</v>
      </c>
      <c r="M2084">
        <f t="shared" ca="1" si="318"/>
        <v>6370.8569842494589</v>
      </c>
      <c r="N2084">
        <f ca="1">SQRT(User_Model_Calcs!M2084^2+Sat_Data!$B$3^2-2*User_Model_Calcs!M2084*Sat_Data!$B$3*COS(RADIANS(L2084))*COS(RADIANS(I2084)))</f>
        <v>37446.098656548696</v>
      </c>
      <c r="O2084">
        <f ca="1">DEGREES(ACOS(((Earth_Data!$B$1+Sat_Data!$B$2)/User_Model_Calcs!N2084)*SQRT(1-COS(RADIANS(User_Model_Calcs!I2084))^2*COS(RADIANS(User_Model_Calcs!B2084))^2)))</f>
        <v>44.400758943119357</v>
      </c>
      <c r="P2084">
        <f t="shared" ca="1" si="315"/>
        <v>28.47003534191105</v>
      </c>
    </row>
    <row r="2085" spans="1:16" x14ac:dyDescent="0.25">
      <c r="A2085">
        <f t="shared" ca="1" si="319"/>
        <v>128.92353897598332</v>
      </c>
      <c r="B2085">
        <f t="shared" ca="1" si="320"/>
        <v>-35.189275642523718</v>
      </c>
      <c r="C2085" s="6">
        <v>20135.9375</v>
      </c>
      <c r="D2085">
        <f t="shared" ca="1" si="321"/>
        <v>0.75</v>
      </c>
      <c r="E2085" s="1">
        <v>0.65</v>
      </c>
      <c r="F2085">
        <v>19.899999999999999</v>
      </c>
      <c r="G2085">
        <f t="shared" ca="1" si="316"/>
        <v>42.007420362456692</v>
      </c>
      <c r="H2085">
        <f t="shared" ca="1" si="322"/>
        <v>16.361505838583845</v>
      </c>
      <c r="I2085">
        <f ca="1">User_Model_Calcs!A2085-Sat_Data!$B$5</f>
        <v>18.92353897598332</v>
      </c>
      <c r="J2085">
        <f ca="1">(Earth_Data!$B$1/SQRT(1-Earth_Data!$B$2^2*SIN(RADIANS(User_Model_Calcs!B2085))^2))*COS(RADIANS(User_Model_Calcs!B2085))</f>
        <v>5218.356673475384</v>
      </c>
      <c r="K2085">
        <f ca="1">((Earth_Data!$B$1*(1-Earth_Data!$B$2^2))/SQRT(1-Earth_Data!$B$2^2*SIN(RADIANS(User_Model_Calcs!B2085))^2))*SIN(RADIANS(User_Model_Calcs!B2085))</f>
        <v>-3655.0494053681005</v>
      </c>
      <c r="L2085">
        <f t="shared" ca="1" si="317"/>
        <v>-35.008226605851263</v>
      </c>
      <c r="M2085">
        <f t="shared" ca="1" si="318"/>
        <v>6371.077815196325</v>
      </c>
      <c r="N2085">
        <f ca="1">SQRT(User_Model_Calcs!M2085^2+Sat_Data!$B$3^2-2*User_Model_Calcs!M2085*Sat_Data!$B$3*COS(RADIANS(L2085))*COS(RADIANS(I2085)))</f>
        <v>37445.0837536748</v>
      </c>
      <c r="O2085">
        <f ca="1">DEGREES(ACOS(((Earth_Data!$B$1+Sat_Data!$B$2)/User_Model_Calcs!N2085)*SQRT(1-COS(RADIANS(User_Model_Calcs!I2085))^2*COS(RADIANS(User_Model_Calcs!B2085))^2)))</f>
        <v>44.418633535832583</v>
      </c>
      <c r="P2085">
        <f t="shared" ca="1" si="315"/>
        <v>30.748927313369325</v>
      </c>
    </row>
    <row r="2086" spans="1:16" x14ac:dyDescent="0.25">
      <c r="A2086">
        <f t="shared" ca="1" si="319"/>
        <v>131.8149587944223</v>
      </c>
      <c r="B2086">
        <f t="shared" ca="1" si="320"/>
        <v>-33.066187863989043</v>
      </c>
      <c r="C2086" s="6">
        <v>20135.9375</v>
      </c>
      <c r="D2086">
        <f t="shared" ca="1" si="321"/>
        <v>0.75</v>
      </c>
      <c r="E2086" s="1">
        <v>0.65</v>
      </c>
      <c r="F2086">
        <v>19.899999999999999</v>
      </c>
      <c r="G2086">
        <f t="shared" ca="1" si="316"/>
        <v>42.007420362456692</v>
      </c>
      <c r="H2086">
        <f t="shared" ca="1" si="322"/>
        <v>15.706510535573333</v>
      </c>
      <c r="I2086">
        <f ca="1">User_Model_Calcs!A2086-Sat_Data!$B$5</f>
        <v>21.814958794422296</v>
      </c>
      <c r="J2086">
        <f ca="1">(Earth_Data!$B$1/SQRT(1-Earth_Data!$B$2^2*SIN(RADIANS(User_Model_Calcs!B2086))^2))*COS(RADIANS(User_Model_Calcs!B2086))</f>
        <v>5350.4758942524259</v>
      </c>
      <c r="K2086">
        <f ca="1">((Earth_Data!$B$1*(1-Earth_Data!$B$2^2))/SQRT(1-Earth_Data!$B$2^2*SIN(RADIANS(User_Model_Calcs!B2086))^2))*SIN(RADIANS(User_Model_Calcs!B2086))</f>
        <v>-3460.1138835895522</v>
      </c>
      <c r="L2086">
        <f t="shared" ca="1" si="317"/>
        <v>-32.890455360751595</v>
      </c>
      <c r="M2086">
        <f t="shared" ca="1" si="318"/>
        <v>6371.8113894233775</v>
      </c>
      <c r="N2086">
        <f ca="1">SQRT(User_Model_Calcs!M2086^2+Sat_Data!$B$3^2-2*User_Model_Calcs!M2086*Sat_Data!$B$3*COS(RADIANS(L2086))*COS(RADIANS(I2086)))</f>
        <v>37410.278712856722</v>
      </c>
      <c r="O2086">
        <f ca="1">DEGREES(ACOS(((Earth_Data!$B$1+Sat_Data!$B$2)/User_Model_Calcs!N2086)*SQRT(1-COS(RADIANS(User_Model_Calcs!I2086))^2*COS(RADIANS(User_Model_Calcs!B2086))^2)))</f>
        <v>44.922599058163151</v>
      </c>
      <c r="P2086">
        <f t="shared" ca="1" si="315"/>
        <v>36.264910941347381</v>
      </c>
    </row>
    <row r="2087" spans="1:16" x14ac:dyDescent="0.25">
      <c r="A2087">
        <f t="shared" ca="1" si="319"/>
        <v>128.14152721464154</v>
      </c>
      <c r="B2087">
        <f t="shared" ca="1" si="320"/>
        <v>-35.971517758620287</v>
      </c>
      <c r="C2087" s="6">
        <v>20135.9375</v>
      </c>
      <c r="D2087">
        <f t="shared" ca="1" si="321"/>
        <v>0.75</v>
      </c>
      <c r="E2087" s="1">
        <v>0.65</v>
      </c>
      <c r="F2087">
        <v>19.899999999999999</v>
      </c>
      <c r="G2087">
        <f t="shared" ca="1" si="316"/>
        <v>42.007420362456692</v>
      </c>
      <c r="H2087">
        <f t="shared" ca="1" si="322"/>
        <v>17.173492865403471</v>
      </c>
      <c r="I2087">
        <f ca="1">User_Model_Calcs!A2087-Sat_Data!$B$5</f>
        <v>18.141527214641542</v>
      </c>
      <c r="J2087">
        <f ca="1">(Earth_Data!$B$1/SQRT(1-Earth_Data!$B$2^2*SIN(RADIANS(User_Model_Calcs!B2087))^2))*COS(RADIANS(User_Model_Calcs!B2087))</f>
        <v>5167.858300181163</v>
      </c>
      <c r="K2087">
        <f ca="1">((Earth_Data!$B$1*(1-Earth_Data!$B$2^2))/SQRT(1-Earth_Data!$B$2^2*SIN(RADIANS(User_Model_Calcs!B2087))^2))*SIN(RADIANS(User_Model_Calcs!B2087))</f>
        <v>-3725.6357755519193</v>
      </c>
      <c r="L2087">
        <f t="shared" ca="1" si="317"/>
        <v>-35.788758169998459</v>
      </c>
      <c r="M2087">
        <f t="shared" ca="1" si="318"/>
        <v>6370.8022526855821</v>
      </c>
      <c r="N2087">
        <f ca="1">SQRT(User_Model_Calcs!M2087^2+Sat_Data!$B$3^2-2*User_Model_Calcs!M2087*Sat_Data!$B$3*COS(RADIANS(L2087))*COS(RADIANS(I2087)))</f>
        <v>37473.571172890966</v>
      </c>
      <c r="O2087">
        <f ca="1">DEGREES(ACOS(((Earth_Data!$B$1+Sat_Data!$B$2)/User_Model_Calcs!N2087)*SQRT(1-COS(RADIANS(User_Model_Calcs!I2087))^2*COS(RADIANS(User_Model_Calcs!B2087))^2)))</f>
        <v>44.015058752327157</v>
      </c>
      <c r="P2087">
        <f t="shared" ca="1" si="315"/>
        <v>29.15356264819081</v>
      </c>
    </row>
    <row r="2088" spans="1:16" x14ac:dyDescent="0.25">
      <c r="A2088">
        <f t="shared" ca="1" si="319"/>
        <v>132.4473457812152</v>
      </c>
      <c r="B2088">
        <f t="shared" ca="1" si="320"/>
        <v>-35.332582128464971</v>
      </c>
      <c r="C2088" s="6">
        <v>20135.9375</v>
      </c>
      <c r="D2088">
        <f t="shared" ca="1" si="321"/>
        <v>3</v>
      </c>
      <c r="E2088" s="1">
        <v>0.65</v>
      </c>
      <c r="F2088">
        <v>19.899999999999999</v>
      </c>
      <c r="G2088">
        <f t="shared" ca="1" si="316"/>
        <v>54.048620189015942</v>
      </c>
      <c r="H2088">
        <f t="shared" ca="1" si="322"/>
        <v>19.93197695652221</v>
      </c>
      <c r="I2088">
        <f ca="1">User_Model_Calcs!A2088-Sat_Data!$B$5</f>
        <v>22.447345781215205</v>
      </c>
      <c r="J2088">
        <f ca="1">(Earth_Data!$B$1/SQRT(1-Earth_Data!$B$2^2*SIN(RADIANS(User_Model_Calcs!B2088))^2))*COS(RADIANS(User_Model_Calcs!B2088))</f>
        <v>5209.1780547506714</v>
      </c>
      <c r="K2088">
        <f ca="1">((Earth_Data!$B$1*(1-Earth_Data!$B$2^2))/SQRT(1-Earth_Data!$B$2^2*SIN(RADIANS(User_Model_Calcs!B2088))^2))*SIN(RADIANS(User_Model_Calcs!B2088))</f>
        <v>-3668.0315956875388</v>
      </c>
      <c r="L2088">
        <f t="shared" ca="1" si="317"/>
        <v>-35.151209614786737</v>
      </c>
      <c r="M2088">
        <f t="shared" ca="1" si="318"/>
        <v>6371.0275303955532</v>
      </c>
      <c r="N2088">
        <f ca="1">SQRT(User_Model_Calcs!M2088^2+Sat_Data!$B$3^2-2*User_Model_Calcs!M2088*Sat_Data!$B$3*COS(RADIANS(L2088))*COS(RADIANS(I2088)))</f>
        <v>37582.012044767194</v>
      </c>
      <c r="O2088">
        <f ca="1">DEGREES(ACOS(((Earth_Data!$B$1+Sat_Data!$B$2)/User_Model_Calcs!N2088)*SQRT(1-COS(RADIANS(User_Model_Calcs!I2088))^2*COS(RADIANS(User_Model_Calcs!B2088))^2)))</f>
        <v>42.526197595811901</v>
      </c>
      <c r="P2088">
        <f t="shared" ca="1" si="315"/>
        <v>35.540985494553311</v>
      </c>
    </row>
    <row r="2089" spans="1:16" x14ac:dyDescent="0.25">
      <c r="A2089">
        <f t="shared" ca="1" si="319"/>
        <v>127.70926479916589</v>
      </c>
      <c r="B2089">
        <f t="shared" ca="1" si="320"/>
        <v>-36.576962319196333</v>
      </c>
      <c r="C2089" s="6">
        <v>20135.9375</v>
      </c>
      <c r="D2089">
        <f t="shared" ca="1" si="321"/>
        <v>1.2</v>
      </c>
      <c r="E2089" s="1">
        <v>0.65</v>
      </c>
      <c r="F2089">
        <v>19.899999999999999</v>
      </c>
      <c r="G2089">
        <f t="shared" ca="1" si="316"/>
        <v>46.089820015575185</v>
      </c>
      <c r="H2089">
        <f t="shared" ca="1" si="322"/>
        <v>15.719633050543001</v>
      </c>
      <c r="I2089">
        <f ca="1">User_Model_Calcs!A2089-Sat_Data!$B$5</f>
        <v>17.709264799165894</v>
      </c>
      <c r="J2089">
        <f ca="1">(Earth_Data!$B$1/SQRT(1-Earth_Data!$B$2^2*SIN(RADIANS(User_Model_Calcs!B2089))^2))*COS(RADIANS(User_Model_Calcs!B2089))</f>
        <v>5128.1098218252591</v>
      </c>
      <c r="K2089">
        <f ca="1">((Earth_Data!$B$1*(1-Earth_Data!$B$2^2))/SQRT(1-Earth_Data!$B$2^2*SIN(RADIANS(User_Model_Calcs!B2089))^2))*SIN(RADIANS(User_Model_Calcs!B2089))</f>
        <v>-3779.7977823126521</v>
      </c>
      <c r="L2089">
        <f t="shared" ca="1" si="317"/>
        <v>-36.392971970366474</v>
      </c>
      <c r="M2089">
        <f t="shared" ca="1" si="318"/>
        <v>6370.5872272402275</v>
      </c>
      <c r="N2089">
        <f ca="1">SQRT(User_Model_Calcs!M2089^2+Sat_Data!$B$3^2-2*User_Model_Calcs!M2089*Sat_Data!$B$3*COS(RADIANS(L2089))*COS(RADIANS(I2089)))</f>
        <v>37502.626024418569</v>
      </c>
      <c r="O2089">
        <f ca="1">DEGREES(ACOS(((Earth_Data!$B$1+Sat_Data!$B$2)/User_Model_Calcs!N2089)*SQRT(1-COS(RADIANS(User_Model_Calcs!I2089))^2*COS(RADIANS(User_Model_Calcs!B2089))^2)))</f>
        <v>43.60768613076673</v>
      </c>
      <c r="P2089">
        <f t="shared" ca="1" si="315"/>
        <v>28.184989323246217</v>
      </c>
    </row>
    <row r="2090" spans="1:16" x14ac:dyDescent="0.25">
      <c r="A2090">
        <f ca="1">130+(RAND()*10-5)</f>
        <v>133.92716101455025</v>
      </c>
      <c r="B2090">
        <f t="shared" ca="1" si="320"/>
        <v>-35.931521876240232</v>
      </c>
      <c r="C2090" s="6">
        <v>20135.9375</v>
      </c>
      <c r="D2090">
        <f t="shared" ca="1" si="321"/>
        <v>3</v>
      </c>
      <c r="E2090" s="1">
        <v>0.65</v>
      </c>
      <c r="F2090">
        <v>19.899999999999999</v>
      </c>
      <c r="G2090">
        <f t="shared" ca="1" si="316"/>
        <v>54.048620189015942</v>
      </c>
      <c r="H2090">
        <f t="shared" ca="1" si="322"/>
        <v>14.004091079104233</v>
      </c>
      <c r="I2090">
        <f ca="1">User_Model_Calcs!A2090-Sat_Data!$B$5</f>
        <v>23.927161014550251</v>
      </c>
      <c r="J2090">
        <f ca="1">(Earth_Data!$B$1/SQRT(1-Earth_Data!$B$2^2*SIN(RADIANS(User_Model_Calcs!B2090))^2))*COS(RADIANS(User_Model_Calcs!B2090))</f>
        <v>5170.4637752480121</v>
      </c>
      <c r="K2090">
        <f ca="1">((Earth_Data!$B$1*(1-Earth_Data!$B$2^2))/SQRT(1-Earth_Data!$B$2^2*SIN(RADIANS(User_Model_Calcs!B2090))^2))*SIN(RADIANS(User_Model_Calcs!B2090))</f>
        <v>-3722.0432583014326</v>
      </c>
      <c r="L2090">
        <f t="shared" ca="1" si="317"/>
        <v>-35.748846463650892</v>
      </c>
      <c r="M2090">
        <f t="shared" ca="1" si="318"/>
        <v>6370.8164051257254</v>
      </c>
      <c r="N2090">
        <f ca="1">SQRT(User_Model_Calcs!M2090^2+Sat_Data!$B$3^2-2*User_Model_Calcs!M2090*Sat_Data!$B$3*COS(RADIANS(L2090))*COS(RADIANS(I2090)))</f>
        <v>37680.978570795094</v>
      </c>
      <c r="O2090">
        <f ca="1">DEGREES(ACOS(((Earth_Data!$B$1+Sat_Data!$B$2)/User_Model_Calcs!N2090)*SQRT(1-COS(RADIANS(User_Model_Calcs!I2090))^2*COS(RADIANS(User_Model_Calcs!B2090))^2)))</f>
        <v>41.195421684687425</v>
      </c>
      <c r="P2090">
        <f t="shared" ca="1" si="315"/>
        <v>37.093748216971768</v>
      </c>
    </row>
    <row r="2091" spans="1:16" x14ac:dyDescent="0.25">
      <c r="A2091">
        <f t="shared" ref="A2091:A2100" ca="1" si="323">130+(RAND()*10-5)</f>
        <v>125.43291550118251</v>
      </c>
      <c r="B2091">
        <f ca="1">-35+(RAND()*10-5)</f>
        <v>-37.120146717860642</v>
      </c>
      <c r="C2091" s="6">
        <v>20135.9375</v>
      </c>
      <c r="D2091">
        <f t="shared" ca="1" si="321"/>
        <v>0.75</v>
      </c>
      <c r="E2091" s="1">
        <v>0.65</v>
      </c>
      <c r="F2091">
        <v>19.899999999999999</v>
      </c>
      <c r="G2091">
        <f t="shared" ca="1" si="316"/>
        <v>42.007420362456692</v>
      </c>
      <c r="H2091">
        <f t="shared" ca="1" si="322"/>
        <v>21.018786357504723</v>
      </c>
      <c r="I2091">
        <f ca="1">User_Model_Calcs!A2091-Sat_Data!$B$5</f>
        <v>15.432915501182507</v>
      </c>
      <c r="J2091">
        <f ca="1">(Earth_Data!$B$1/SQRT(1-Earth_Data!$B$2^2*SIN(RADIANS(User_Model_Calcs!B2091))^2))*COS(RADIANS(User_Model_Calcs!B2091))</f>
        <v>5091.960034423525</v>
      </c>
      <c r="K2091">
        <f ca="1">((Earth_Data!$B$1*(1-Earth_Data!$B$2^2))/SQRT(1-Earth_Data!$B$2^2*SIN(RADIANS(User_Model_Calcs!B2091))^2))*SIN(RADIANS(User_Model_Calcs!B2091))</f>
        <v>-3828.0349159405723</v>
      </c>
      <c r="L2091">
        <f t="shared" ca="1" si="317"/>
        <v>-36.935121885469563</v>
      </c>
      <c r="M2091">
        <f t="shared" ca="1" si="318"/>
        <v>6370.3931048112381</v>
      </c>
      <c r="N2091">
        <f ca="1">SQRT(User_Model_Calcs!M2091^2+Sat_Data!$B$3^2-2*User_Model_Calcs!M2091*Sat_Data!$B$3*COS(RADIANS(L2091))*COS(RADIANS(I2091)))</f>
        <v>37476.435967790763</v>
      </c>
      <c r="O2091">
        <f ca="1">DEGREES(ACOS(((Earth_Data!$B$1+Sat_Data!$B$2)/User_Model_Calcs!N2091)*SQRT(1-COS(RADIANS(User_Model_Calcs!I2091))^2*COS(RADIANS(User_Model_Calcs!B2091))^2)))</f>
        <v>43.968494935903223</v>
      </c>
      <c r="P2091">
        <f t="shared" ca="1" si="315"/>
        <v>24.581591395618087</v>
      </c>
    </row>
    <row r="2092" spans="1:16" x14ac:dyDescent="0.25">
      <c r="A2092">
        <f t="shared" ca="1" si="323"/>
        <v>125.62164028781589</v>
      </c>
      <c r="B2092">
        <f t="shared" ref="B2092:B2100" ca="1" si="324">-35+(RAND()*10-5)</f>
        <v>-37.880636288796531</v>
      </c>
      <c r="C2092" s="6">
        <v>20135.9375</v>
      </c>
      <c r="D2092">
        <f t="shared" ca="1" si="321"/>
        <v>1.2</v>
      </c>
      <c r="E2092" s="1">
        <v>0.65</v>
      </c>
      <c r="F2092">
        <v>19.899999999999999</v>
      </c>
      <c r="G2092">
        <f t="shared" ca="1" si="316"/>
        <v>46.089820015575185</v>
      </c>
      <c r="H2092">
        <f t="shared" ca="1" si="322"/>
        <v>20.623850978261615</v>
      </c>
      <c r="I2092">
        <f ca="1">User_Model_Calcs!A2092-Sat_Data!$B$5</f>
        <v>15.621640287815893</v>
      </c>
      <c r="J2092">
        <f ca="1">(Earth_Data!$B$1/SQRT(1-Earth_Data!$B$2^2*SIN(RADIANS(User_Model_Calcs!B2092))^2))*COS(RADIANS(User_Model_Calcs!B2092))</f>
        <v>5040.577723669574</v>
      </c>
      <c r="K2092">
        <f ca="1">((Earth_Data!$B$1*(1-Earth_Data!$B$2^2))/SQRT(1-Earth_Data!$B$2^2*SIN(RADIANS(User_Model_Calcs!B2092))^2))*SIN(RADIANS(User_Model_Calcs!B2092))</f>
        <v>-3894.9966798488886</v>
      </c>
      <c r="L2092">
        <f t="shared" ca="1" si="317"/>
        <v>-37.694274646720054</v>
      </c>
      <c r="M2092">
        <f t="shared" ca="1" si="318"/>
        <v>6370.1195376843443</v>
      </c>
      <c r="N2092">
        <f ca="1">SQRT(User_Model_Calcs!M2092^2+Sat_Data!$B$3^2-2*User_Model_Calcs!M2092*Sat_Data!$B$3*COS(RADIANS(L2092))*COS(RADIANS(I2092)))</f>
        <v>37537.065907422286</v>
      </c>
      <c r="O2092">
        <f ca="1">DEGREES(ACOS(((Earth_Data!$B$1+Sat_Data!$B$2)/User_Model_Calcs!N2092)*SQRT(1-COS(RADIANS(User_Model_Calcs!I2092))^2*COS(RADIANS(User_Model_Calcs!B2092))^2)))</f>
        <v>43.125474627441747</v>
      </c>
      <c r="P2092">
        <f t="shared" ca="1" si="315"/>
        <v>24.483606088203405</v>
      </c>
    </row>
    <row r="2093" spans="1:16" x14ac:dyDescent="0.25">
      <c r="A2093">
        <f t="shared" ca="1" si="323"/>
        <v>125.92461568620945</v>
      </c>
      <c r="B2093">
        <f t="shared" ca="1" si="324"/>
        <v>-33.801103701917491</v>
      </c>
      <c r="C2093" s="6">
        <v>20135.9375</v>
      </c>
      <c r="D2093">
        <f t="shared" ca="1" si="321"/>
        <v>0.75</v>
      </c>
      <c r="E2093" s="1">
        <v>0.65</v>
      </c>
      <c r="F2093">
        <v>19.899999999999999</v>
      </c>
      <c r="G2093">
        <f t="shared" ca="1" si="316"/>
        <v>42.007420362456692</v>
      </c>
      <c r="H2093">
        <f t="shared" ca="1" si="322"/>
        <v>21.732105241569606</v>
      </c>
      <c r="I2093">
        <f ca="1">User_Model_Calcs!A2093-Sat_Data!$B$5</f>
        <v>15.924615686209449</v>
      </c>
      <c r="J2093">
        <f ca="1">(Earth_Data!$B$1/SQRT(1-Earth_Data!$B$2^2*SIN(RADIANS(User_Model_Calcs!B2093))^2))*COS(RADIANS(User_Model_Calcs!B2093))</f>
        <v>5305.5659123527703</v>
      </c>
      <c r="K2093">
        <f ca="1">((Earth_Data!$B$1*(1-Earth_Data!$B$2^2))/SQRT(1-Earth_Data!$B$2^2*SIN(RADIANS(User_Model_Calcs!B2093))^2))*SIN(RADIANS(User_Model_Calcs!B2093))</f>
        <v>-3528.1364753233338</v>
      </c>
      <c r="L2093">
        <f t="shared" ca="1" si="317"/>
        <v>-33.623420508653254</v>
      </c>
      <c r="M2093">
        <f t="shared" ca="1" si="318"/>
        <v>6371.5599847154099</v>
      </c>
      <c r="N2093">
        <f ca="1">SQRT(User_Model_Calcs!M2093^2+Sat_Data!$B$3^2-2*User_Model_Calcs!M2093*Sat_Data!$B$3*COS(RADIANS(L2093))*COS(RADIANS(I2093)))</f>
        <v>37258.183293190355</v>
      </c>
      <c r="O2093">
        <f ca="1">DEGREES(ACOS(((Earth_Data!$B$1+Sat_Data!$B$2)/User_Model_Calcs!N2093)*SQRT(1-COS(RADIANS(User_Model_Calcs!I2093))^2*COS(RADIANS(User_Model_Calcs!B2093))^2)))</f>
        <v>47.12627496919864</v>
      </c>
      <c r="P2093">
        <f t="shared" ca="1" si="315"/>
        <v>27.152456228443459</v>
      </c>
    </row>
    <row r="2094" spans="1:16" x14ac:dyDescent="0.25">
      <c r="A2094">
        <f t="shared" ca="1" si="323"/>
        <v>131.36725485251478</v>
      </c>
      <c r="B2094">
        <f t="shared" ca="1" si="324"/>
        <v>-35.678754207972268</v>
      </c>
      <c r="C2094" s="6">
        <v>20135.9375</v>
      </c>
      <c r="D2094">
        <f t="shared" ca="1" si="321"/>
        <v>1.2</v>
      </c>
      <c r="E2094" s="1">
        <v>0.65</v>
      </c>
      <c r="F2094">
        <v>19.899999999999999</v>
      </c>
      <c r="G2094">
        <f t="shared" ca="1" si="316"/>
        <v>46.089820015575185</v>
      </c>
      <c r="H2094">
        <f t="shared" ca="1" si="322"/>
        <v>20.26050529776915</v>
      </c>
      <c r="I2094">
        <f ca="1">User_Model_Calcs!A2094-Sat_Data!$B$5</f>
        <v>21.367254852514776</v>
      </c>
      <c r="J2094">
        <f ca="1">(Earth_Data!$B$1/SQRT(1-Earth_Data!$B$2^2*SIN(RADIANS(User_Model_Calcs!B2094))^2))*COS(RADIANS(User_Model_Calcs!B2094))</f>
        <v>5186.8714942487595</v>
      </c>
      <c r="K2094">
        <f ca="1">((Earth_Data!$B$1*(1-Earth_Data!$B$2^2))/SQRT(1-Earth_Data!$B$2^2*SIN(RADIANS(User_Model_Calcs!B2094))^2))*SIN(RADIANS(User_Model_Calcs!B2094))</f>
        <v>-3699.297695111532</v>
      </c>
      <c r="L2094">
        <f t="shared" ca="1" si="317"/>
        <v>-35.496618977414762</v>
      </c>
      <c r="M2094">
        <f t="shared" ca="1" si="318"/>
        <v>6370.9056918861897</v>
      </c>
      <c r="N2094">
        <f ca="1">SQRT(User_Model_Calcs!M2094^2+Sat_Data!$B$3^2-2*User_Model_Calcs!M2094*Sat_Data!$B$3*COS(RADIANS(L2094))*COS(RADIANS(I2094)))</f>
        <v>37564.188098160535</v>
      </c>
      <c r="O2094">
        <f ca="1">DEGREES(ACOS(((Earth_Data!$B$1+Sat_Data!$B$2)/User_Model_Calcs!N2094)*SQRT(1-COS(RADIANS(User_Model_Calcs!I2094))^2*COS(RADIANS(User_Model_Calcs!B2094))^2)))</f>
        <v>42.76680005842308</v>
      </c>
      <c r="P2094">
        <f t="shared" ca="1" si="315"/>
        <v>33.853651838459676</v>
      </c>
    </row>
    <row r="2095" spans="1:16" x14ac:dyDescent="0.25">
      <c r="A2095">
        <f t="shared" ca="1" si="323"/>
        <v>132.21714741587729</v>
      </c>
      <c r="B2095">
        <f t="shared" ca="1" si="324"/>
        <v>-35.928624712211544</v>
      </c>
      <c r="C2095" s="6">
        <v>20135.9375</v>
      </c>
      <c r="D2095">
        <f t="shared" ca="1" si="321"/>
        <v>0.75</v>
      </c>
      <c r="E2095" s="1">
        <v>0.65</v>
      </c>
      <c r="F2095">
        <v>19.899999999999999</v>
      </c>
      <c r="G2095">
        <f t="shared" ca="1" si="316"/>
        <v>42.007420362456692</v>
      </c>
      <c r="H2095">
        <f t="shared" ca="1" si="322"/>
        <v>14.944602084095402</v>
      </c>
      <c r="I2095">
        <f ca="1">User_Model_Calcs!A2095-Sat_Data!$B$5</f>
        <v>22.217147415877292</v>
      </c>
      <c r="J2095">
        <f ca="1">(Earth_Data!$B$1/SQRT(1-Earth_Data!$B$2^2*SIN(RADIANS(User_Model_Calcs!B2095))^2))*COS(RADIANS(User_Model_Calcs!B2095))</f>
        <v>5170.6524088000388</v>
      </c>
      <c r="K2095">
        <f ca="1">((Earth_Data!$B$1*(1-Earth_Data!$B$2^2))/SQRT(1-Earth_Data!$B$2^2*SIN(RADIANS(User_Model_Calcs!B2095))^2))*SIN(RADIANS(User_Model_Calcs!B2095))</f>
        <v>-3721.7829590198789</v>
      </c>
      <c r="L2095">
        <f t="shared" ca="1" si="317"/>
        <v>-35.745955410832643</v>
      </c>
      <c r="M2095">
        <f t="shared" ca="1" si="318"/>
        <v>6370.817430022651</v>
      </c>
      <c r="N2095">
        <f ca="1">SQRT(User_Model_Calcs!M2095^2+Sat_Data!$B$3^2-2*User_Model_Calcs!M2095*Sat_Data!$B$3*COS(RADIANS(L2095))*COS(RADIANS(I2095)))</f>
        <v>37613.055324325673</v>
      </c>
      <c r="O2095">
        <f ca="1">DEGREES(ACOS(((Earth_Data!$B$1+Sat_Data!$B$2)/User_Model_Calcs!N2095)*SQRT(1-COS(RADIANS(User_Model_Calcs!I2095))^2*COS(RADIANS(User_Model_Calcs!B2095))^2)))</f>
        <v>42.103135091431078</v>
      </c>
      <c r="P2095">
        <f t="shared" ca="1" si="315"/>
        <v>34.840865505395463</v>
      </c>
    </row>
    <row r="2096" spans="1:16" x14ac:dyDescent="0.25">
      <c r="A2096">
        <f t="shared" ca="1" si="323"/>
        <v>130.2490934951648</v>
      </c>
      <c r="B2096">
        <f t="shared" ca="1" si="324"/>
        <v>-32.843106147507619</v>
      </c>
      <c r="C2096" s="6">
        <v>20135.9375</v>
      </c>
      <c r="D2096">
        <f t="shared" ca="1" si="321"/>
        <v>1.2</v>
      </c>
      <c r="E2096" s="1">
        <v>0.65</v>
      </c>
      <c r="F2096">
        <v>19.899999999999999</v>
      </c>
      <c r="G2096">
        <f t="shared" ca="1" si="316"/>
        <v>46.089820015575185</v>
      </c>
      <c r="H2096">
        <f t="shared" ca="1" si="322"/>
        <v>15.058858412803238</v>
      </c>
      <c r="I2096">
        <f ca="1">User_Model_Calcs!A2096-Sat_Data!$B$5</f>
        <v>20.2490934951648</v>
      </c>
      <c r="J2096">
        <f ca="1">(Earth_Data!$B$1/SQRT(1-Earth_Data!$B$2^2*SIN(RADIANS(User_Model_Calcs!B2096))^2))*COS(RADIANS(User_Model_Calcs!B2096))</f>
        <v>5363.9341467842232</v>
      </c>
      <c r="K2096">
        <f ca="1">((Earth_Data!$B$1*(1-Earth_Data!$B$2^2))/SQRT(1-Earth_Data!$B$2^2*SIN(RADIANS(User_Model_Calcs!B2096))^2))*SIN(RADIANS(User_Model_Calcs!B2096))</f>
        <v>-3439.354035503256</v>
      </c>
      <c r="L2096">
        <f t="shared" ca="1" si="317"/>
        <v>-32.66798861853551</v>
      </c>
      <c r="M2096">
        <f t="shared" ca="1" si="318"/>
        <v>6371.8871390326995</v>
      </c>
      <c r="N2096">
        <f ca="1">SQRT(User_Model_Calcs!M2096^2+Sat_Data!$B$3^2-2*User_Model_Calcs!M2096*Sat_Data!$B$3*COS(RADIANS(L2096))*COS(RADIANS(I2096)))</f>
        <v>37336.842742147761</v>
      </c>
      <c r="O2096">
        <f ca="1">DEGREES(ACOS(((Earth_Data!$B$1+Sat_Data!$B$2)/User_Model_Calcs!N2096)*SQRT(1-COS(RADIANS(User_Model_Calcs!I2096))^2*COS(RADIANS(User_Model_Calcs!B2096))^2)))</f>
        <v>45.977774666236193</v>
      </c>
      <c r="P2096">
        <f t="shared" ca="1" si="315"/>
        <v>34.223647531059285</v>
      </c>
    </row>
    <row r="2097" spans="1:16" x14ac:dyDescent="0.25">
      <c r="A2097">
        <f t="shared" ca="1" si="323"/>
        <v>134.96738870113381</v>
      </c>
      <c r="B2097">
        <f t="shared" ca="1" si="324"/>
        <v>-30.002501175165605</v>
      </c>
      <c r="C2097" s="6">
        <v>20135.9375</v>
      </c>
      <c r="D2097">
        <f t="shared" ca="1" si="321"/>
        <v>0.75</v>
      </c>
      <c r="E2097" s="1">
        <v>0.65</v>
      </c>
      <c r="F2097">
        <v>19.899999999999999</v>
      </c>
      <c r="G2097">
        <f t="shared" ca="1" si="316"/>
        <v>42.007420362456692</v>
      </c>
      <c r="H2097">
        <f t="shared" ca="1" si="322"/>
        <v>19.180864048184052</v>
      </c>
      <c r="I2097">
        <f ca="1">User_Model_Calcs!A2097-Sat_Data!$B$5</f>
        <v>24.967388701133814</v>
      </c>
      <c r="J2097">
        <f ca="1">(Earth_Data!$B$1/SQRT(1-Earth_Data!$B$2^2*SIN(RADIANS(User_Model_Calcs!B2097))^2))*COS(RADIANS(User_Model_Calcs!B2097))</f>
        <v>5528.1206951897238</v>
      </c>
      <c r="K2097">
        <f ca="1">((Earth_Data!$B$1*(1-Earth_Data!$B$2^2))/SQRT(1-Earth_Data!$B$2^2*SIN(RADIANS(User_Model_Calcs!B2097))^2))*SIN(RADIANS(User_Model_Calcs!B2097))</f>
        <v>-3170.6149690417742</v>
      </c>
      <c r="L2097">
        <f t="shared" ca="1" si="317"/>
        <v>-29.836125261353178</v>
      </c>
      <c r="M2097">
        <f t="shared" ca="1" si="318"/>
        <v>6372.8265081121335</v>
      </c>
      <c r="N2097">
        <f ca="1">SQRT(User_Model_Calcs!M2097^2+Sat_Data!$B$3^2-2*User_Model_Calcs!M2097*Sat_Data!$B$3*COS(RADIANS(L2097))*COS(RADIANS(I2097)))</f>
        <v>37360.618151913382</v>
      </c>
      <c r="O2097">
        <f ca="1">DEGREES(ACOS(((Earth_Data!$B$1+Sat_Data!$B$2)/User_Model_Calcs!N2097)*SQRT(1-COS(RADIANS(User_Model_Calcs!I2097))^2*COS(RADIANS(User_Model_Calcs!B2097))^2)))</f>
        <v>45.649994159212859</v>
      </c>
      <c r="P2097">
        <f t="shared" ca="1" si="315"/>
        <v>42.958425313165471</v>
      </c>
    </row>
    <row r="2098" spans="1:16" x14ac:dyDescent="0.25">
      <c r="A2098">
        <f t="shared" ca="1" si="323"/>
        <v>126.83905241787386</v>
      </c>
      <c r="B2098">
        <f t="shared" ca="1" si="324"/>
        <v>-33.353774896095914</v>
      </c>
      <c r="C2098" s="6">
        <v>20135.9375</v>
      </c>
      <c r="D2098">
        <f t="shared" ca="1" si="321"/>
        <v>3</v>
      </c>
      <c r="E2098" s="1">
        <v>0.65</v>
      </c>
      <c r="F2098">
        <v>19.899999999999999</v>
      </c>
      <c r="G2098">
        <f t="shared" ca="1" si="316"/>
        <v>54.048620189015942</v>
      </c>
      <c r="H2098">
        <f t="shared" ca="1" si="322"/>
        <v>14.668251925970365</v>
      </c>
      <c r="I2098">
        <f ca="1">User_Model_Calcs!A2098-Sat_Data!$B$5</f>
        <v>16.839052417873859</v>
      </c>
      <c r="J2098">
        <f ca="1">(Earth_Data!$B$1/SQRT(1-Earth_Data!$B$2^2*SIN(RADIANS(User_Model_Calcs!B2098))^2))*COS(RADIANS(User_Model_Calcs!B2098))</f>
        <v>5333.0063107037076</v>
      </c>
      <c r="K2098">
        <f ca="1">((Earth_Data!$B$1*(1-Earth_Data!$B$2^2))/SQRT(1-Earth_Data!$B$2^2*SIN(RADIANS(User_Model_Calcs!B2098))^2))*SIN(RADIANS(User_Model_Calcs!B2098))</f>
        <v>-3486.8000567087624</v>
      </c>
      <c r="L2098">
        <f t="shared" ca="1" si="317"/>
        <v>-33.177265259623255</v>
      </c>
      <c r="M2098">
        <f t="shared" ca="1" si="318"/>
        <v>6371.7133445777199</v>
      </c>
      <c r="N2098">
        <f ca="1">SQRT(User_Model_Calcs!M2098^2+Sat_Data!$B$3^2-2*User_Model_Calcs!M2098*Sat_Data!$B$3*COS(RADIANS(L2098))*COS(RADIANS(I2098)))</f>
        <v>37255.513607604044</v>
      </c>
      <c r="O2098">
        <f ca="1">DEGREES(ACOS(((Earth_Data!$B$1+Sat_Data!$B$2)/User_Model_Calcs!N2098)*SQRT(1-COS(RADIANS(User_Model_Calcs!I2098))^2*COS(RADIANS(User_Model_Calcs!B2098))^2)))</f>
        <v>47.168626346128839</v>
      </c>
      <c r="P2098">
        <f t="shared" ca="1" si="315"/>
        <v>28.832216721920517</v>
      </c>
    </row>
    <row r="2099" spans="1:16" x14ac:dyDescent="0.25">
      <c r="A2099">
        <f t="shared" ca="1" si="323"/>
        <v>126.71728730759303</v>
      </c>
      <c r="B2099">
        <f t="shared" ca="1" si="324"/>
        <v>-35.034600211337043</v>
      </c>
      <c r="C2099" s="6">
        <v>20135.9375</v>
      </c>
      <c r="D2099">
        <f t="shared" ca="1" si="321"/>
        <v>1.2</v>
      </c>
      <c r="E2099" s="1">
        <v>0.65</v>
      </c>
      <c r="F2099">
        <v>19.899999999999999</v>
      </c>
      <c r="G2099">
        <f t="shared" ca="1" si="316"/>
        <v>46.089820015575185</v>
      </c>
      <c r="H2099">
        <f t="shared" ca="1" si="322"/>
        <v>21.064798164182825</v>
      </c>
      <c r="I2099">
        <f ca="1">User_Model_Calcs!A2099-Sat_Data!$B$5</f>
        <v>16.717287307593026</v>
      </c>
      <c r="J2099">
        <f ca="1">(Earth_Data!$B$1/SQRT(1-Earth_Data!$B$2^2*SIN(RADIANS(User_Model_Calcs!B2099))^2))*COS(RADIANS(User_Model_Calcs!B2099))</f>
        <v>5228.2267463075668</v>
      </c>
      <c r="K2099">
        <f ca="1">((Earth_Data!$B$1*(1-Earth_Data!$B$2^2))/SQRT(1-Earth_Data!$B$2^2*SIN(RADIANS(User_Model_Calcs!B2099))^2))*SIN(RADIANS(User_Model_Calcs!B2099))</f>
        <v>-3641.0119304769087</v>
      </c>
      <c r="L2099">
        <f t="shared" ca="1" si="317"/>
        <v>-34.853905380379956</v>
      </c>
      <c r="M2099">
        <f t="shared" ca="1" si="318"/>
        <v>6371.1319864433035</v>
      </c>
      <c r="N2099">
        <f ca="1">SQRT(User_Model_Calcs!M2099^2+Sat_Data!$B$3^2-2*User_Model_Calcs!M2099*Sat_Data!$B$3*COS(RADIANS(L2099))*COS(RADIANS(I2099)))</f>
        <v>37365.123180793591</v>
      </c>
      <c r="O2099">
        <f ca="1">DEGREES(ACOS(((Earth_Data!$B$1+Sat_Data!$B$2)/User_Model_Calcs!N2099)*SQRT(1-COS(RADIANS(User_Model_Calcs!I2099))^2*COS(RADIANS(User_Model_Calcs!B2099))^2)))</f>
        <v>45.556583701850641</v>
      </c>
      <c r="P2099">
        <f t="shared" ca="1" si="315"/>
        <v>27.61772866333266</v>
      </c>
    </row>
    <row r="2100" spans="1:16" x14ac:dyDescent="0.25">
      <c r="A2100">
        <f t="shared" ca="1" si="323"/>
        <v>131.10081052988795</v>
      </c>
      <c r="B2100">
        <f t="shared" ca="1" si="324"/>
        <v>-35.444986614120019</v>
      </c>
      <c r="C2100" s="6">
        <v>20135.9375</v>
      </c>
      <c r="D2100">
        <f t="shared" ca="1" si="321"/>
        <v>1.2</v>
      </c>
      <c r="E2100" s="1">
        <v>0.65</v>
      </c>
      <c r="F2100">
        <v>19.899999999999999</v>
      </c>
      <c r="G2100">
        <f t="shared" ca="1" si="316"/>
        <v>46.089820015575185</v>
      </c>
      <c r="H2100">
        <f t="shared" ca="1" si="322"/>
        <v>18.716964879954148</v>
      </c>
      <c r="I2100">
        <f ca="1">User_Model_Calcs!A2100-Sat_Data!$B$5</f>
        <v>21.100810529887951</v>
      </c>
      <c r="J2100">
        <f ca="1">(Earth_Data!$B$1/SQRT(1-Earth_Data!$B$2^2*SIN(RADIANS(User_Model_Calcs!B2100))^2))*COS(RADIANS(User_Model_Calcs!B2100))</f>
        <v>5201.9558156495323</v>
      </c>
      <c r="K2100">
        <f ca="1">((Earth_Data!$B$1*(1-Earth_Data!$B$2^2))/SQRT(1-Earth_Data!$B$2^2*SIN(RADIANS(User_Model_Calcs!B2100))^2))*SIN(RADIANS(User_Model_Calcs!B2100))</f>
        <v>-3678.1984874844102</v>
      </c>
      <c r="L2100">
        <f t="shared" ca="1" si="317"/>
        <v>-35.263363541624393</v>
      </c>
      <c r="M2100">
        <f t="shared" ca="1" si="318"/>
        <v>6370.9880255186945</v>
      </c>
      <c r="N2100">
        <f ca="1">SQRT(User_Model_Calcs!M2100^2+Sat_Data!$B$3^2-2*User_Model_Calcs!M2100*Sat_Data!$B$3*COS(RADIANS(L2100))*COS(RADIANS(I2100)))</f>
        <v>37538.591394881747</v>
      </c>
      <c r="O2100">
        <f ca="1">DEGREES(ACOS(((Earth_Data!$B$1+Sat_Data!$B$2)/User_Model_Calcs!N2100)*SQRT(1-COS(RADIANS(User_Model_Calcs!I2100))^2*COS(RADIANS(User_Model_Calcs!B2100))^2)))</f>
        <v>43.118236045102549</v>
      </c>
      <c r="P2100">
        <f t="shared" ca="1" si="315"/>
        <v>33.640116229577444</v>
      </c>
    </row>
    <row r="2101" spans="1:16" x14ac:dyDescent="0.25">
      <c r="A2101" s="5">
        <f ca="1">142.56313432703+(RAND()*5-2.5)</f>
        <v>144.0725242114851</v>
      </c>
      <c r="B2101">
        <f ca="1">-34.4534087301148+(RAND()*5-2.5)</f>
        <v>-32.977560425715609</v>
      </c>
      <c r="C2101" s="6">
        <v>20135.9375</v>
      </c>
      <c r="D2101">
        <f t="shared" ca="1" si="321"/>
        <v>3</v>
      </c>
      <c r="E2101" s="1">
        <v>0.65</v>
      </c>
      <c r="F2101">
        <v>19.899999999999999</v>
      </c>
      <c r="G2101">
        <f t="shared" ca="1" si="316"/>
        <v>54.048620189015942</v>
      </c>
      <c r="H2101">
        <f t="shared" ca="1" si="322"/>
        <v>15.720268017078997</v>
      </c>
      <c r="I2101">
        <f ca="1">User_Model_Calcs!A2101-Sat_Data!$B$5</f>
        <v>34.072524211485103</v>
      </c>
      <c r="J2101">
        <f ca="1">(Earth_Data!$B$1/SQRT(1-Earth_Data!$B$2^2*SIN(RADIANS(User_Model_Calcs!B2101))^2))*COS(RADIANS(User_Model_Calcs!B2101))</f>
        <v>5355.832415396706</v>
      </c>
      <c r="K2101">
        <f ca="1">((Earth_Data!$B$1*(1-Earth_Data!$B$2^2))/SQRT(1-Earth_Data!$B$2^2*SIN(RADIANS(User_Model_Calcs!B2101))^2))*SIN(RADIANS(User_Model_Calcs!B2101))</f>
        <v>-3451.872454373593</v>
      </c>
      <c r="L2101">
        <f t="shared" ca="1" si="317"/>
        <v>-32.802070975218157</v>
      </c>
      <c r="M2101">
        <f t="shared" ca="1" si="318"/>
        <v>6371.8415158474627</v>
      </c>
      <c r="N2101">
        <f ca="1">SQRT(User_Model_Calcs!M2101^2+Sat_Data!$B$3^2-2*User_Model_Calcs!M2101*Sat_Data!$B$3*COS(RADIANS(L2101))*COS(RADIANS(I2101)))</f>
        <v>38003.970544719654</v>
      </c>
      <c r="O2101">
        <f ca="1">DEGREES(ACOS(((Earth_Data!$B$1+Sat_Data!$B$2)/User_Model_Calcs!N2101)*SQRT(1-COS(RADIANS(User_Model_Calcs!I2101))^2*COS(RADIANS(User_Model_Calcs!B2101))^2)))</f>
        <v>37.074267786864986</v>
      </c>
      <c r="P2101">
        <f t="shared" ca="1" si="315"/>
        <v>51.173781816932845</v>
      </c>
    </row>
    <row r="2102" spans="1:16" x14ac:dyDescent="0.25">
      <c r="A2102" s="5">
        <f t="shared" ref="A2102:A2165" ca="1" si="325">142.56313432703+(RAND()*5-2.5)</f>
        <v>141.93429160254988</v>
      </c>
      <c r="B2102">
        <f t="shared" ref="B2102:B2165" ca="1" si="326">-34.4534087301148+(RAND()*5-2.5)</f>
        <v>-36.678509817081022</v>
      </c>
      <c r="C2102" s="6">
        <v>20135.9375</v>
      </c>
      <c r="D2102">
        <f t="shared" ca="1" si="321"/>
        <v>1.2</v>
      </c>
      <c r="E2102" s="1">
        <v>0.65</v>
      </c>
      <c r="F2102">
        <v>19.899999999999999</v>
      </c>
      <c r="G2102">
        <f t="shared" ca="1" si="316"/>
        <v>46.089820015575185</v>
      </c>
      <c r="H2102">
        <f t="shared" ca="1" si="322"/>
        <v>14.933141756016356</v>
      </c>
      <c r="I2102">
        <f ca="1">User_Model_Calcs!A2102-Sat_Data!$B$5</f>
        <v>31.934291602549877</v>
      </c>
      <c r="J2102">
        <f ca="1">(Earth_Data!$B$1/SQRT(1-Earth_Data!$B$2^2*SIN(RADIANS(User_Model_Calcs!B2102))^2))*COS(RADIANS(User_Model_Calcs!B2102))</f>
        <v>5121.3867055426817</v>
      </c>
      <c r="K2102">
        <f ca="1">((Earth_Data!$B$1*(1-Earth_Data!$B$2^2))/SQRT(1-Earth_Data!$B$2^2*SIN(RADIANS(User_Model_Calcs!B2102))^2))*SIN(RADIANS(User_Model_Calcs!B2102))</f>
        <v>-3788.8413166795162</v>
      </c>
      <c r="L2102">
        <f t="shared" ca="1" si="317"/>
        <v>-36.494321049164384</v>
      </c>
      <c r="M2102">
        <f t="shared" ca="1" si="318"/>
        <v>6370.5510209625581</v>
      </c>
      <c r="N2102">
        <f ca="1">SQRT(User_Model_Calcs!M2102^2+Sat_Data!$B$3^2-2*User_Model_Calcs!M2102*Sat_Data!$B$3*COS(RADIANS(L2102))*COS(RADIANS(I2102)))</f>
        <v>38103.586593349253</v>
      </c>
      <c r="O2102">
        <f ca="1">DEGREES(ACOS(((Earth_Data!$B$1+Sat_Data!$B$2)/User_Model_Calcs!N2102)*SQRT(1-COS(RADIANS(User_Model_Calcs!I2102))^2*COS(RADIANS(User_Model_Calcs!B2102))^2)))</f>
        <v>35.834684576282449</v>
      </c>
      <c r="P2102">
        <f t="shared" ca="1" si="315"/>
        <v>46.217996685212</v>
      </c>
    </row>
    <row r="2103" spans="1:16" x14ac:dyDescent="0.25">
      <c r="A2103" s="5">
        <f t="shared" ca="1" si="325"/>
        <v>141.21567908872188</v>
      </c>
      <c r="B2103">
        <f t="shared" ca="1" si="326"/>
        <v>-36.776958985815334</v>
      </c>
      <c r="C2103" s="6">
        <v>20135.9375</v>
      </c>
      <c r="D2103">
        <f t="shared" ca="1" si="321"/>
        <v>3</v>
      </c>
      <c r="E2103" s="1">
        <v>0.65</v>
      </c>
      <c r="F2103">
        <v>19.899999999999999</v>
      </c>
      <c r="G2103">
        <f t="shared" ca="1" si="316"/>
        <v>54.048620189015942</v>
      </c>
      <c r="H2103">
        <f t="shared" ca="1" si="322"/>
        <v>17.356949757121377</v>
      </c>
      <c r="I2103">
        <f ca="1">User_Model_Calcs!A2103-Sat_Data!$B$5</f>
        <v>31.215679088721885</v>
      </c>
      <c r="J2103">
        <f ca="1">(Earth_Data!$B$1/SQRT(1-Earth_Data!$B$2^2*SIN(RADIANS(User_Model_Calcs!B2103))^2))*COS(RADIANS(User_Model_Calcs!B2103))</f>
        <v>5114.853316964638</v>
      </c>
      <c r="K2103">
        <f ca="1">((Earth_Data!$B$1*(1-Earth_Data!$B$2^2))/SQRT(1-Earth_Data!$B$2^2*SIN(RADIANS(User_Model_Calcs!B2103))^2))*SIN(RADIANS(User_Model_Calcs!B2103))</f>
        <v>-3797.597680835026</v>
      </c>
      <c r="L2103">
        <f t="shared" ca="1" si="317"/>
        <v>-36.592580055792062</v>
      </c>
      <c r="M2103">
        <f t="shared" ca="1" si="318"/>
        <v>6370.5158817436231</v>
      </c>
      <c r="N2103">
        <f ca="1">SQRT(User_Model_Calcs!M2103^2+Sat_Data!$B$3^2-2*User_Model_Calcs!M2103*Sat_Data!$B$3*COS(RADIANS(L2103))*COS(RADIANS(I2103)))</f>
        <v>38072.53364895808</v>
      </c>
      <c r="O2103">
        <f ca="1">DEGREES(ACOS(((Earth_Data!$B$1+Sat_Data!$B$2)/User_Model_Calcs!N2103)*SQRT(1-COS(RADIANS(User_Model_Calcs!I2103))^2*COS(RADIANS(User_Model_Calcs!B2103))^2)))</f>
        <v>36.212751926212498</v>
      </c>
      <c r="P2103">
        <f t="shared" ca="1" si="315"/>
        <v>45.346903918925285</v>
      </c>
    </row>
    <row r="2104" spans="1:16" x14ac:dyDescent="0.25">
      <c r="A2104" s="5">
        <f t="shared" ca="1" si="325"/>
        <v>140.96489716044826</v>
      </c>
      <c r="B2104">
        <f t="shared" ca="1" si="326"/>
        <v>-33.697924672044401</v>
      </c>
      <c r="C2104" s="6">
        <v>20135.9375</v>
      </c>
      <c r="D2104">
        <f t="shared" ca="1" si="321"/>
        <v>1.2</v>
      </c>
      <c r="E2104" s="1">
        <v>0.65</v>
      </c>
      <c r="F2104">
        <v>19.899999999999999</v>
      </c>
      <c r="G2104">
        <f t="shared" ca="1" si="316"/>
        <v>46.089820015575185</v>
      </c>
      <c r="H2104">
        <f t="shared" ca="1" si="322"/>
        <v>21.677991774940274</v>
      </c>
      <c r="I2104">
        <f ca="1">User_Model_Calcs!A2104-Sat_Data!$B$5</f>
        <v>30.96489716044826</v>
      </c>
      <c r="J2104">
        <f ca="1">(Earth_Data!$B$1/SQRT(1-Earth_Data!$B$2^2*SIN(RADIANS(User_Model_Calcs!B2104))^2))*COS(RADIANS(User_Model_Calcs!B2104))</f>
        <v>5311.9240003512814</v>
      </c>
      <c r="K2104">
        <f ca="1">((Earth_Data!$B$1*(1-Earth_Data!$B$2^2))/SQRT(1-Earth_Data!$B$2^2*SIN(RADIANS(User_Model_Calcs!B2104))^2))*SIN(RADIANS(User_Model_Calcs!B2104))</f>
        <v>-3518.6207495740978</v>
      </c>
      <c r="L2104">
        <f t="shared" ca="1" si="317"/>
        <v>-33.520508348034703</v>
      </c>
      <c r="M2104">
        <f t="shared" ca="1" si="318"/>
        <v>6371.5954489312444</v>
      </c>
      <c r="N2104">
        <f ca="1">SQRT(User_Model_Calcs!M2104^2+Sat_Data!$B$3^2-2*User_Model_Calcs!M2104*Sat_Data!$B$3*COS(RADIANS(L2104))*COS(RADIANS(I2104)))</f>
        <v>37872.239102614847</v>
      </c>
      <c r="O2104">
        <f ca="1">DEGREES(ACOS(((Earth_Data!$B$1+Sat_Data!$B$2)/User_Model_Calcs!N2104)*SQRT(1-COS(RADIANS(User_Model_Calcs!I2104))^2*COS(RADIANS(User_Model_Calcs!B2104))^2)))</f>
        <v>38.724137753283387</v>
      </c>
      <c r="P2104">
        <f t="shared" ca="1" si="315"/>
        <v>47.242021578939969</v>
      </c>
    </row>
    <row r="2105" spans="1:16" x14ac:dyDescent="0.25">
      <c r="A2105" s="5">
        <f t="shared" ca="1" si="325"/>
        <v>142.87707527564041</v>
      </c>
      <c r="B2105">
        <f t="shared" ca="1" si="326"/>
        <v>-35.139321236956249</v>
      </c>
      <c r="C2105" s="6">
        <v>20135.9375</v>
      </c>
      <c r="D2105">
        <f t="shared" ca="1" si="321"/>
        <v>1.2</v>
      </c>
      <c r="E2105" s="1">
        <v>0.65</v>
      </c>
      <c r="F2105">
        <v>19.899999999999999</v>
      </c>
      <c r="G2105">
        <f t="shared" ca="1" si="316"/>
        <v>46.089820015575185</v>
      </c>
      <c r="H2105">
        <f t="shared" ca="1" si="322"/>
        <v>16.970622862516819</v>
      </c>
      <c r="I2105">
        <f ca="1">User_Model_Calcs!A2105-Sat_Data!$B$5</f>
        <v>32.877075275640408</v>
      </c>
      <c r="J2105">
        <f ca="1">(Earth_Data!$B$1/SQRT(1-Earth_Data!$B$2^2*SIN(RADIANS(User_Model_Calcs!B2105))^2))*COS(RADIANS(User_Model_Calcs!B2105))</f>
        <v>5221.5485097432856</v>
      </c>
      <c r="K2105">
        <f ca="1">((Earth_Data!$B$1*(1-Earth_Data!$B$2^2))/SQRT(1-Earth_Data!$B$2^2*SIN(RADIANS(User_Model_Calcs!B2105))^2))*SIN(RADIANS(User_Model_Calcs!B2105))</f>
        <v>-3650.5186981249185</v>
      </c>
      <c r="L2105">
        <f t="shared" ca="1" si="317"/>
        <v>-34.958386020996734</v>
      </c>
      <c r="M2105">
        <f t="shared" ca="1" si="318"/>
        <v>6371.0953222316475</v>
      </c>
      <c r="N2105">
        <f ca="1">SQRT(User_Model_Calcs!M2105^2+Sat_Data!$B$3^2-2*User_Model_Calcs!M2105*Sat_Data!$B$3*COS(RADIANS(L2105))*COS(RADIANS(I2105)))</f>
        <v>38060.543113231986</v>
      </c>
      <c r="O2105">
        <f ca="1">DEGREES(ACOS(((Earth_Data!$B$1+Sat_Data!$B$2)/User_Model_Calcs!N2105)*SQRT(1-COS(RADIANS(User_Model_Calcs!I2105))^2*COS(RADIANS(User_Model_Calcs!B2105))^2)))</f>
        <v>36.367211839573486</v>
      </c>
      <c r="P2105">
        <f t="shared" ca="1" si="315"/>
        <v>48.31584532676262</v>
      </c>
    </row>
    <row r="2106" spans="1:16" x14ac:dyDescent="0.25">
      <c r="A2106" s="5">
        <f t="shared" ca="1" si="325"/>
        <v>140.87549004223757</v>
      </c>
      <c r="B2106">
        <f t="shared" ca="1" si="326"/>
        <v>-36.81665811090847</v>
      </c>
      <c r="C2106" s="6">
        <v>20135.9375</v>
      </c>
      <c r="D2106">
        <f t="shared" ca="1" si="321"/>
        <v>3</v>
      </c>
      <c r="E2106" s="1">
        <v>0.65</v>
      </c>
      <c r="F2106">
        <v>19.899999999999999</v>
      </c>
      <c r="G2106">
        <f t="shared" ca="1" si="316"/>
        <v>54.048620189015942</v>
      </c>
      <c r="H2106">
        <f t="shared" ca="1" si="322"/>
        <v>19.506226246980717</v>
      </c>
      <c r="I2106">
        <f ca="1">User_Model_Calcs!A2106-Sat_Data!$B$5</f>
        <v>30.875490042237573</v>
      </c>
      <c r="J2106">
        <f ca="1">(Earth_Data!$B$1/SQRT(1-Earth_Data!$B$2^2*SIN(RADIANS(User_Model_Calcs!B2106))^2))*COS(RADIANS(User_Model_Calcs!B2106))</f>
        <v>5112.2144754695491</v>
      </c>
      <c r="K2106">
        <f ca="1">((Earth_Data!$B$1*(1-Earth_Data!$B$2^2))/SQRT(1-Earth_Data!$B$2^2*SIN(RADIANS(User_Model_Calcs!B2106))^2))*SIN(RADIANS(User_Model_Calcs!B2106))</f>
        <v>-3801.1255027230754</v>
      </c>
      <c r="L2106">
        <f t="shared" ca="1" si="317"/>
        <v>-36.632203113143653</v>
      </c>
      <c r="M2106">
        <f t="shared" ca="1" si="318"/>
        <v>6370.5017016442389</v>
      </c>
      <c r="N2106">
        <f ca="1">SQRT(User_Model_Calcs!M2106^2+Sat_Data!$B$3^2-2*User_Model_Calcs!M2106*Sat_Data!$B$3*COS(RADIANS(L2106))*COS(RADIANS(I2106)))</f>
        <v>38057.691612702249</v>
      </c>
      <c r="O2106">
        <f ca="1">DEGREES(ACOS(((Earth_Data!$B$1+Sat_Data!$B$2)/User_Model_Calcs!N2106)*SQRT(1-COS(RADIANS(User_Model_Calcs!I2106))^2*COS(RADIANS(User_Model_Calcs!B2106))^2)))</f>
        <v>36.394250821160682</v>
      </c>
      <c r="P2106">
        <f t="shared" ca="1" si="315"/>
        <v>44.935409665773392</v>
      </c>
    </row>
    <row r="2107" spans="1:16" x14ac:dyDescent="0.25">
      <c r="A2107" s="5">
        <f t="shared" ca="1" si="325"/>
        <v>140.41085303224864</v>
      </c>
      <c r="B2107">
        <f t="shared" ca="1" si="326"/>
        <v>-36.533654920795563</v>
      </c>
      <c r="C2107" s="6">
        <v>20135.9375</v>
      </c>
      <c r="D2107">
        <f t="shared" ca="1" si="321"/>
        <v>0.75</v>
      </c>
      <c r="E2107" s="1">
        <v>0.65</v>
      </c>
      <c r="F2107">
        <v>19.899999999999999</v>
      </c>
      <c r="G2107">
        <f t="shared" ca="1" si="316"/>
        <v>42.007420362456692</v>
      </c>
      <c r="H2107">
        <f t="shared" ca="1" si="322"/>
        <v>22.007481715872434</v>
      </c>
      <c r="I2107">
        <f ca="1">User_Model_Calcs!A2107-Sat_Data!$B$5</f>
        <v>30.410853032248639</v>
      </c>
      <c r="J2107">
        <f ca="1">(Earth_Data!$B$1/SQRT(1-Earth_Data!$B$2^2*SIN(RADIANS(User_Model_Calcs!B2107))^2))*COS(RADIANS(User_Model_Calcs!B2107))</f>
        <v>5130.9721458860313</v>
      </c>
      <c r="K2107">
        <f ca="1">((Earth_Data!$B$1*(1-Earth_Data!$B$2^2))/SQRT(1-Earth_Data!$B$2^2*SIN(RADIANS(User_Model_Calcs!B2107))^2))*SIN(RADIANS(User_Model_Calcs!B2107))</f>
        <v>-3775.9373725143564</v>
      </c>
      <c r="L2107">
        <f t="shared" ca="1" si="317"/>
        <v>-36.349749893881494</v>
      </c>
      <c r="M2107">
        <f t="shared" ca="1" si="318"/>
        <v>6370.6026561863773</v>
      </c>
      <c r="N2107">
        <f ca="1">SQRT(User_Model_Calcs!M2107^2+Sat_Data!$B$3^2-2*User_Model_Calcs!M2107*Sat_Data!$B$3*COS(RADIANS(L2107))*COS(RADIANS(I2107)))</f>
        <v>38016.353372120866</v>
      </c>
      <c r="O2107">
        <f ca="1">DEGREES(ACOS(((Earth_Data!$B$1+Sat_Data!$B$2)/User_Model_Calcs!N2107)*SQRT(1-COS(RADIANS(User_Model_Calcs!I2107))^2*COS(RADIANS(User_Model_Calcs!B2107))^2)))</f>
        <v>36.90431885133053</v>
      </c>
      <c r="P2107">
        <f t="shared" ca="1" si="315"/>
        <v>44.595642056535972</v>
      </c>
    </row>
    <row r="2108" spans="1:16" x14ac:dyDescent="0.25">
      <c r="A2108" s="5">
        <f t="shared" ca="1" si="325"/>
        <v>140.63469386859092</v>
      </c>
      <c r="B2108">
        <f t="shared" ca="1" si="326"/>
        <v>-32.704281518085992</v>
      </c>
      <c r="C2108" s="6">
        <v>20135.9375</v>
      </c>
      <c r="D2108">
        <f t="shared" ca="1" si="321"/>
        <v>3</v>
      </c>
      <c r="E2108" s="1">
        <v>0.65</v>
      </c>
      <c r="F2108">
        <v>19.899999999999999</v>
      </c>
      <c r="G2108">
        <f t="shared" ca="1" si="316"/>
        <v>54.048620189015942</v>
      </c>
      <c r="H2108">
        <f t="shared" ca="1" si="322"/>
        <v>23.975601940005991</v>
      </c>
      <c r="I2108">
        <f ca="1">User_Model_Calcs!A2108-Sat_Data!$B$5</f>
        <v>30.634693868590915</v>
      </c>
      <c r="J2108">
        <f ca="1">(Earth_Data!$B$1/SQRT(1-Earth_Data!$B$2^2*SIN(RADIANS(User_Model_Calcs!B2108))^2))*COS(RADIANS(User_Model_Calcs!B2108))</f>
        <v>5372.2681892900364</v>
      </c>
      <c r="K2108">
        <f ca="1">((Earth_Data!$B$1*(1-Earth_Data!$B$2^2))/SQRT(1-Earth_Data!$B$2^2*SIN(RADIANS(User_Model_Calcs!B2108))^2))*SIN(RADIANS(User_Model_Calcs!B2108))</f>
        <v>-3426.4090842864525</v>
      </c>
      <c r="L2108">
        <f t="shared" ca="1" si="317"/>
        <v>-32.529552030258948</v>
      </c>
      <c r="M2108">
        <f t="shared" ca="1" si="318"/>
        <v>6371.9341420434012</v>
      </c>
      <c r="N2108">
        <f ca="1">SQRT(User_Model_Calcs!M2108^2+Sat_Data!$B$3^2-2*User_Model_Calcs!M2108*Sat_Data!$B$3*COS(RADIANS(L2108))*COS(RADIANS(I2108)))</f>
        <v>37796.963355579224</v>
      </c>
      <c r="O2108">
        <f ca="1">DEGREES(ACOS(((Earth_Data!$B$1+Sat_Data!$B$2)/User_Model_Calcs!N2108)*SQRT(1-COS(RADIANS(User_Model_Calcs!I2108))^2*COS(RADIANS(User_Model_Calcs!B2108))^2)))</f>
        <v>39.693941520845954</v>
      </c>
      <c r="P2108">
        <f t="shared" ca="1" si="315"/>
        <v>47.624503713893425</v>
      </c>
    </row>
    <row r="2109" spans="1:16" x14ac:dyDescent="0.25">
      <c r="A2109" s="5">
        <f t="shared" ca="1" si="325"/>
        <v>143.59149380445646</v>
      </c>
      <c r="B2109">
        <f t="shared" ca="1" si="326"/>
        <v>-35.155993932455623</v>
      </c>
      <c r="C2109" s="6">
        <v>20135.9375</v>
      </c>
      <c r="D2109">
        <f t="shared" ca="1" si="321"/>
        <v>3</v>
      </c>
      <c r="E2109" s="1">
        <v>0.65</v>
      </c>
      <c r="F2109">
        <v>19.899999999999999</v>
      </c>
      <c r="G2109">
        <f t="shared" ca="1" si="316"/>
        <v>54.048620189015942</v>
      </c>
      <c r="H2109">
        <f t="shared" ca="1" si="322"/>
        <v>17.913728217648689</v>
      </c>
      <c r="I2109">
        <f ca="1">User_Model_Calcs!A2109-Sat_Data!$B$5</f>
        <v>33.591493804456462</v>
      </c>
      <c r="J2109">
        <f ca="1">(Earth_Data!$B$1/SQRT(1-Earth_Data!$B$2^2*SIN(RADIANS(User_Model_Calcs!B2109))^2))*COS(RADIANS(User_Model_Calcs!B2109))</f>
        <v>5220.4836501583304</v>
      </c>
      <c r="K2109">
        <f ca="1">((Earth_Data!$B$1*(1-Earth_Data!$B$2^2))/SQRT(1-Earth_Data!$B$2^2*SIN(RADIANS(User_Model_Calcs!B2109))^2))*SIN(RADIANS(User_Model_Calcs!B2109))</f>
        <v>-3652.031164312948</v>
      </c>
      <c r="L2109">
        <f t="shared" ca="1" si="317"/>
        <v>-34.975020666917352</v>
      </c>
      <c r="M2109">
        <f t="shared" ca="1" si="318"/>
        <v>6371.0894803544734</v>
      </c>
      <c r="N2109">
        <f ca="1">SQRT(User_Model_Calcs!M2109^2+Sat_Data!$B$3^2-2*User_Model_Calcs!M2109*Sat_Data!$B$3*COS(RADIANS(L2109))*COS(RADIANS(I2109)))</f>
        <v>38101.03319179824</v>
      </c>
      <c r="O2109">
        <f ca="1">DEGREES(ACOS(((Earth_Data!$B$1+Sat_Data!$B$2)/User_Model_Calcs!N2109)*SQRT(1-COS(RADIANS(User_Model_Calcs!I2109))^2*COS(RADIANS(User_Model_Calcs!B2109))^2)))</f>
        <v>35.872816624601107</v>
      </c>
      <c r="P2109">
        <f t="shared" ca="1" si="315"/>
        <v>49.076847892198877</v>
      </c>
    </row>
    <row r="2110" spans="1:16" x14ac:dyDescent="0.25">
      <c r="A2110" s="5">
        <f t="shared" ca="1" si="325"/>
        <v>144.18528472054808</v>
      </c>
      <c r="B2110">
        <f t="shared" ca="1" si="326"/>
        <v>-35.395337017305899</v>
      </c>
      <c r="C2110" s="6">
        <v>20135.9375</v>
      </c>
      <c r="D2110">
        <f t="shared" ca="1" si="321"/>
        <v>1.2</v>
      </c>
      <c r="E2110" s="1">
        <v>0.65</v>
      </c>
      <c r="F2110">
        <v>19.899999999999999</v>
      </c>
      <c r="G2110">
        <f t="shared" ca="1" si="316"/>
        <v>46.089820015575185</v>
      </c>
      <c r="H2110">
        <f t="shared" ca="1" si="322"/>
        <v>14.881669173505484</v>
      </c>
      <c r="I2110">
        <f ca="1">User_Model_Calcs!A2110-Sat_Data!$B$5</f>
        <v>34.185284720548083</v>
      </c>
      <c r="J2110">
        <f ca="1">(Earth_Data!$B$1/SQRT(1-Earth_Data!$B$2^2*SIN(RADIANS(User_Model_Calcs!B2110))^2))*COS(RADIANS(User_Model_Calcs!B2110))</f>
        <v>5205.1483889268511</v>
      </c>
      <c r="K2110">
        <f ca="1">((Earth_Data!$B$1*(1-Earth_Data!$B$2^2))/SQRT(1-Earth_Data!$B$2^2*SIN(RADIANS(User_Model_Calcs!B2110))^2))*SIN(RADIANS(User_Model_Calcs!B2110))</f>
        <v>-3673.7094466891995</v>
      </c>
      <c r="L2110">
        <f t="shared" ca="1" si="317"/>
        <v>-35.213824274449614</v>
      </c>
      <c r="M2110">
        <f t="shared" ca="1" si="318"/>
        <v>6371.005481824769</v>
      </c>
      <c r="N2110">
        <f ca="1">SQRT(User_Model_Calcs!M2110^2+Sat_Data!$B$3^2-2*User_Model_Calcs!M2110*Sat_Data!$B$3*COS(RADIANS(L2110))*COS(RADIANS(I2110)))</f>
        <v>38148.411638745129</v>
      </c>
      <c r="O2110">
        <f ca="1">DEGREES(ACOS(((Earth_Data!$B$1+Sat_Data!$B$2)/User_Model_Calcs!N2110)*SQRT(1-COS(RADIANS(User_Model_Calcs!I2110))^2*COS(RADIANS(User_Model_Calcs!B2110))^2)))</f>
        <v>35.297914131438127</v>
      </c>
      <c r="P2110">
        <f t="shared" ca="1" si="315"/>
        <v>49.543789609783033</v>
      </c>
    </row>
    <row r="2111" spans="1:16" x14ac:dyDescent="0.25">
      <c r="A2111" s="5">
        <f t="shared" ca="1" si="325"/>
        <v>141.68971231628606</v>
      </c>
      <c r="B2111">
        <f t="shared" ca="1" si="326"/>
        <v>-34.023215710313323</v>
      </c>
      <c r="C2111" s="6">
        <v>20135.9375</v>
      </c>
      <c r="D2111">
        <f t="shared" ca="1" si="321"/>
        <v>1.2</v>
      </c>
      <c r="E2111" s="1">
        <v>0.65</v>
      </c>
      <c r="F2111">
        <v>19.899999999999999</v>
      </c>
      <c r="G2111">
        <f t="shared" ca="1" si="316"/>
        <v>46.089820015575185</v>
      </c>
      <c r="H2111">
        <f t="shared" ca="1" si="322"/>
        <v>15.679590096840917</v>
      </c>
      <c r="I2111">
        <f ca="1">User_Model_Calcs!A2111-Sat_Data!$B$5</f>
        <v>31.689712316286062</v>
      </c>
      <c r="J2111">
        <f ca="1">(Earth_Data!$B$1/SQRT(1-Earth_Data!$B$2^2*SIN(RADIANS(User_Model_Calcs!B2111))^2))*COS(RADIANS(User_Model_Calcs!B2111))</f>
        <v>5291.820497691012</v>
      </c>
      <c r="K2111">
        <f ca="1">((Earth_Data!$B$1*(1-Earth_Data!$B$2^2))/SQRT(1-Earth_Data!$B$2^2*SIN(RADIANS(User_Model_Calcs!B2111))^2))*SIN(RADIANS(User_Model_Calcs!B2111))</f>
        <v>-3548.5824352472264</v>
      </c>
      <c r="L2111">
        <f t="shared" ca="1" si="317"/>
        <v>-33.844965827074986</v>
      </c>
      <c r="M2111">
        <f t="shared" ca="1" si="318"/>
        <v>6371.4834598802718</v>
      </c>
      <c r="N2111">
        <f ca="1">SQRT(User_Model_Calcs!M2111^2+Sat_Data!$B$3^2-2*User_Model_Calcs!M2111*Sat_Data!$B$3*COS(RADIANS(L2111))*COS(RADIANS(I2111)))</f>
        <v>37930.117919545868</v>
      </c>
      <c r="O2111">
        <f ca="1">DEGREES(ACOS(((Earth_Data!$B$1+Sat_Data!$B$2)/User_Model_Calcs!N2111)*SQRT(1-COS(RADIANS(User_Model_Calcs!I2111))^2*COS(RADIANS(User_Model_Calcs!B2111))^2)))</f>
        <v>37.990862472744936</v>
      </c>
      <c r="P2111">
        <f t="shared" ca="1" si="315"/>
        <v>47.813409797410948</v>
      </c>
    </row>
    <row r="2112" spans="1:16" x14ac:dyDescent="0.25">
      <c r="A2112" s="5">
        <f t="shared" ca="1" si="325"/>
        <v>141.66840187245387</v>
      </c>
      <c r="B2112">
        <f t="shared" ca="1" si="326"/>
        <v>-35.159188923576522</v>
      </c>
      <c r="C2112" s="6">
        <v>20135.9375</v>
      </c>
      <c r="D2112">
        <f t="shared" ca="1" si="321"/>
        <v>1.2</v>
      </c>
      <c r="E2112" s="1">
        <v>0.65</v>
      </c>
      <c r="F2112">
        <v>19.899999999999999</v>
      </c>
      <c r="G2112">
        <f t="shared" ca="1" si="316"/>
        <v>46.089820015575185</v>
      </c>
      <c r="H2112">
        <f t="shared" ca="1" si="322"/>
        <v>16.754373846592202</v>
      </c>
      <c r="I2112">
        <f ca="1">User_Model_Calcs!A2112-Sat_Data!$B$5</f>
        <v>31.66840187245387</v>
      </c>
      <c r="J2112">
        <f ca="1">(Earth_Data!$B$1/SQRT(1-Earth_Data!$B$2^2*SIN(RADIANS(User_Model_Calcs!B2112))^2))*COS(RADIANS(User_Model_Calcs!B2112))</f>
        <v>5220.2795403736627</v>
      </c>
      <c r="K2112">
        <f ca="1">((Earth_Data!$B$1*(1-Earth_Data!$B$2^2))/SQRT(1-Earth_Data!$B$2^2*SIN(RADIANS(User_Model_Calcs!B2112))^2))*SIN(RADIANS(User_Model_Calcs!B2112))</f>
        <v>-3652.3209635270396</v>
      </c>
      <c r="L2112">
        <f t="shared" ca="1" si="317"/>
        <v>-34.97820837356619</v>
      </c>
      <c r="M2112">
        <f t="shared" ca="1" si="318"/>
        <v>6371.0883607326423</v>
      </c>
      <c r="N2112">
        <f ca="1">SQRT(User_Model_Calcs!M2112^2+Sat_Data!$B$3^2-2*User_Model_Calcs!M2112*Sat_Data!$B$3*COS(RADIANS(L2112))*COS(RADIANS(I2112)))</f>
        <v>37996.52976322372</v>
      </c>
      <c r="O2112">
        <f ca="1">DEGREES(ACOS(((Earth_Data!$B$1+Sat_Data!$B$2)/User_Model_Calcs!N2112)*SQRT(1-COS(RADIANS(User_Model_Calcs!I2112))^2*COS(RADIANS(User_Model_Calcs!B2112))^2)))</f>
        <v>37.156288073953505</v>
      </c>
      <c r="P2112">
        <f t="shared" ca="1" si="315"/>
        <v>46.968851811779707</v>
      </c>
    </row>
    <row r="2113" spans="1:16" x14ac:dyDescent="0.25">
      <c r="A2113" s="5">
        <f t="shared" ca="1" si="325"/>
        <v>140.65750203082391</v>
      </c>
      <c r="B2113">
        <f t="shared" ca="1" si="326"/>
        <v>-32.354833998210495</v>
      </c>
      <c r="C2113" s="6">
        <v>20135.9375</v>
      </c>
      <c r="D2113">
        <f t="shared" ca="1" si="321"/>
        <v>3</v>
      </c>
      <c r="E2113" s="1">
        <v>0.65</v>
      </c>
      <c r="F2113">
        <v>19.899999999999999</v>
      </c>
      <c r="G2113">
        <f t="shared" ca="1" si="316"/>
        <v>54.048620189015942</v>
      </c>
      <c r="H2113">
        <f t="shared" ca="1" si="322"/>
        <v>14.214618698437057</v>
      </c>
      <c r="I2113">
        <f ca="1">User_Model_Calcs!A2113-Sat_Data!$B$5</f>
        <v>30.657502030823906</v>
      </c>
      <c r="J2113">
        <f ca="1">(Earth_Data!$B$1/SQRT(1-Earth_Data!$B$2^2*SIN(RADIANS(User_Model_Calcs!B2113))^2))*COS(RADIANS(User_Model_Calcs!B2113))</f>
        <v>5393.1066595257435</v>
      </c>
      <c r="K2113">
        <f ca="1">((Earth_Data!$B$1*(1-Earth_Data!$B$2^2))/SQRT(1-Earth_Data!$B$2^2*SIN(RADIANS(User_Model_Calcs!B2113))^2))*SIN(RADIANS(User_Model_Calcs!B2113))</f>
        <v>-3393.7364476168491</v>
      </c>
      <c r="L2113">
        <f t="shared" ca="1" si="317"/>
        <v>-32.181099348300577</v>
      </c>
      <c r="M2113">
        <f t="shared" ca="1" si="318"/>
        <v>6372.0519863623167</v>
      </c>
      <c r="N2113">
        <f ca="1">SQRT(User_Model_Calcs!M2113^2+Sat_Data!$B$3^2-2*User_Model_Calcs!M2113*Sat_Data!$B$3*COS(RADIANS(L2113))*COS(RADIANS(I2113)))</f>
        <v>37778.197519425492</v>
      </c>
      <c r="O2113">
        <f ca="1">DEGREES(ACOS(((Earth_Data!$B$1+Sat_Data!$B$2)/User_Model_Calcs!N2113)*SQRT(1-COS(RADIANS(User_Model_Calcs!I2113))^2*COS(RADIANS(User_Model_Calcs!B2113))^2)))</f>
        <v>39.938659400345536</v>
      </c>
      <c r="P2113">
        <f t="shared" ca="1" si="315"/>
        <v>47.923054392344156</v>
      </c>
    </row>
    <row r="2114" spans="1:16" x14ac:dyDescent="0.25">
      <c r="A2114" s="5">
        <f t="shared" ca="1" si="325"/>
        <v>145.05977308269394</v>
      </c>
      <c r="B2114">
        <f t="shared" ca="1" si="326"/>
        <v>-32.78595062290082</v>
      </c>
      <c r="C2114" s="6">
        <v>20135.9375</v>
      </c>
      <c r="D2114">
        <f t="shared" ca="1" si="321"/>
        <v>1.2</v>
      </c>
      <c r="E2114" s="1">
        <v>0.65</v>
      </c>
      <c r="F2114">
        <v>19.899999999999999</v>
      </c>
      <c r="G2114">
        <f t="shared" ca="1" si="316"/>
        <v>46.089820015575185</v>
      </c>
      <c r="H2114">
        <f t="shared" ca="1" si="322"/>
        <v>21.625737792815997</v>
      </c>
      <c r="I2114">
        <f ca="1">User_Model_Calcs!A2114-Sat_Data!$B$5</f>
        <v>35.059773082693937</v>
      </c>
      <c r="J2114">
        <f ca="1">(Earth_Data!$B$1/SQRT(1-Earth_Data!$B$2^2*SIN(RADIANS(User_Model_Calcs!B2114))^2))*COS(RADIANS(User_Model_Calcs!B2114))</f>
        <v>5367.3691782113792</v>
      </c>
      <c r="K2114">
        <f ca="1">((Earth_Data!$B$1*(1-Earth_Data!$B$2^2))/SQRT(1-Earth_Data!$B$2^2*SIN(RADIANS(User_Model_Calcs!B2114))^2))*SIN(RADIANS(User_Model_Calcs!B2114))</f>
        <v>-3434.0268771386891</v>
      </c>
      <c r="L2114">
        <f t="shared" ca="1" si="317"/>
        <v>-32.610992359048979</v>
      </c>
      <c r="M2114">
        <f t="shared" ca="1" si="318"/>
        <v>6371.9065034041732</v>
      </c>
      <c r="N2114">
        <f ca="1">SQRT(User_Model_Calcs!M2114^2+Sat_Data!$B$3^2-2*User_Model_Calcs!M2114*Sat_Data!$B$3*COS(RADIANS(L2114))*COS(RADIANS(I2114)))</f>
        <v>38051.563797043345</v>
      </c>
      <c r="O2114">
        <f ca="1">DEGREES(ACOS(((Earth_Data!$B$1+Sat_Data!$B$2)/User_Model_Calcs!N2114)*SQRT(1-COS(RADIANS(User_Model_Calcs!I2114))^2*COS(RADIANS(User_Model_Calcs!B2114))^2)))</f>
        <v>36.488174662412881</v>
      </c>
      <c r="P2114">
        <f t="shared" ref="P2114:P2177" ca="1" si="327">DEGREES(ASIN(SIN(RADIANS(ABS(I2114)))/(SIN(ACOS(COS(RADIANS(I2114))*COS(RADIANS(B2114)))))))</f>
        <v>52.345124994419656</v>
      </c>
    </row>
    <row r="2115" spans="1:16" x14ac:dyDescent="0.25">
      <c r="A2115" s="5">
        <f t="shared" ca="1" si="325"/>
        <v>143.93216856690069</v>
      </c>
      <c r="B2115">
        <f t="shared" ca="1" si="326"/>
        <v>-32.42356134482484</v>
      </c>
      <c r="C2115" s="6">
        <v>20135.9375</v>
      </c>
      <c r="D2115">
        <f t="shared" ca="1" si="321"/>
        <v>1.2</v>
      </c>
      <c r="E2115" s="1">
        <v>0.65</v>
      </c>
      <c r="F2115">
        <v>19.899999999999999</v>
      </c>
      <c r="G2115">
        <f t="shared" ref="G2115:G2178" ca="1" si="328">20.4+20*LOG(F2115)+20*LOG(D2115)+10*LOG(E2115)</f>
        <v>46.089820015575185</v>
      </c>
      <c r="H2115">
        <f t="shared" ca="1" si="322"/>
        <v>16.088840263285544</v>
      </c>
      <c r="I2115">
        <f ca="1">User_Model_Calcs!A2115-Sat_Data!$B$5</f>
        <v>33.932168566900685</v>
      </c>
      <c r="J2115">
        <f ca="1">(Earth_Data!$B$1/SQRT(1-Earth_Data!$B$2^2*SIN(RADIANS(User_Model_Calcs!B2115))^2))*COS(RADIANS(User_Model_Calcs!B2115))</f>
        <v>5389.0241072691106</v>
      </c>
      <c r="K2115">
        <f ca="1">((Earth_Data!$B$1*(1-Earth_Data!$B$2^2))/SQRT(1-Earth_Data!$B$2^2*SIN(RADIANS(User_Model_Calcs!B2115))^2))*SIN(RADIANS(User_Model_Calcs!B2115))</f>
        <v>-3400.1722022613062</v>
      </c>
      <c r="L2115">
        <f t="shared" ref="L2115:L2178" ca="1" si="329">DEGREES(ATAN((K2115/J2115)))</f>
        <v>-32.249628997830648</v>
      </c>
      <c r="M2115">
        <f t="shared" ref="M2115:M2178" ca="1" si="330">SQRT(J2115^2+K2115^2)</f>
        <v>6372.0288632238735</v>
      </c>
      <c r="N2115">
        <f ca="1">SQRT(User_Model_Calcs!M2115^2+Sat_Data!$B$3^2-2*User_Model_Calcs!M2115*Sat_Data!$B$3*COS(RADIANS(L2115))*COS(RADIANS(I2115)))</f>
        <v>37965.288314991427</v>
      </c>
      <c r="O2115">
        <f ca="1">DEGREES(ACOS(((Earth_Data!$B$1+Sat_Data!$B$2)/User_Model_Calcs!N2115)*SQRT(1-COS(RADIANS(User_Model_Calcs!I2115))^2*COS(RADIANS(User_Model_Calcs!B2115))^2)))</f>
        <v>37.557861748240988</v>
      </c>
      <c r="P2115">
        <f t="shared" ca="1" si="327"/>
        <v>51.447112390306728</v>
      </c>
    </row>
    <row r="2116" spans="1:16" x14ac:dyDescent="0.25">
      <c r="A2116" s="5">
        <f t="shared" ca="1" si="325"/>
        <v>140.77524708039289</v>
      </c>
      <c r="B2116">
        <f t="shared" ca="1" si="326"/>
        <v>-34.108281156083741</v>
      </c>
      <c r="C2116" s="6">
        <v>20135.9375</v>
      </c>
      <c r="D2116">
        <f t="shared" ca="1" si="321"/>
        <v>1.2</v>
      </c>
      <c r="E2116" s="1">
        <v>0.65</v>
      </c>
      <c r="F2116">
        <v>19.899999999999999</v>
      </c>
      <c r="G2116">
        <f t="shared" ca="1" si="328"/>
        <v>46.089820015575185</v>
      </c>
      <c r="H2116">
        <f t="shared" ca="1" si="322"/>
        <v>23.189150616305781</v>
      </c>
      <c r="I2116">
        <f ca="1">User_Model_Calcs!A2116-Sat_Data!$B$5</f>
        <v>30.775247080392887</v>
      </c>
      <c r="J2116">
        <f ca="1">(Earth_Data!$B$1/SQRT(1-Earth_Data!$B$2^2*SIN(RADIANS(User_Model_Calcs!B2116))^2))*COS(RADIANS(User_Model_Calcs!B2116))</f>
        <v>5286.535111014894</v>
      </c>
      <c r="K2116">
        <f ca="1">((Earth_Data!$B$1*(1-Earth_Data!$B$2^2))/SQRT(1-Earth_Data!$B$2^2*SIN(RADIANS(User_Model_Calcs!B2116))^2))*SIN(RADIANS(User_Model_Calcs!B2116))</f>
        <v>-3556.3989799601486</v>
      </c>
      <c r="L2116">
        <f t="shared" ca="1" si="329"/>
        <v>-33.92981706440802</v>
      </c>
      <c r="M2116">
        <f t="shared" ca="1" si="330"/>
        <v>6371.454087149561</v>
      </c>
      <c r="N2116">
        <f ca="1">SQRT(User_Model_Calcs!M2116^2+Sat_Data!$B$3^2-2*User_Model_Calcs!M2116*Sat_Data!$B$3*COS(RADIANS(L2116))*COS(RADIANS(I2116)))</f>
        <v>37886.454499563668</v>
      </c>
      <c r="O2116">
        <f ca="1">DEGREES(ACOS(((Earth_Data!$B$1+Sat_Data!$B$2)/User_Model_Calcs!N2116)*SQRT(1-COS(RADIANS(User_Model_Calcs!I2116))^2*COS(RADIANS(User_Model_Calcs!B2116))^2)))</f>
        <v>38.541635028131473</v>
      </c>
      <c r="P2116">
        <f t="shared" ca="1" si="327"/>
        <v>46.722654700806522</v>
      </c>
    </row>
    <row r="2117" spans="1:16" x14ac:dyDescent="0.25">
      <c r="A2117" s="5">
        <f t="shared" ca="1" si="325"/>
        <v>142.05191492792835</v>
      </c>
      <c r="B2117">
        <f t="shared" ca="1" si="326"/>
        <v>-36.721795409416607</v>
      </c>
      <c r="C2117" s="6">
        <v>20135.9375</v>
      </c>
      <c r="D2117">
        <f t="shared" ca="1" si="321"/>
        <v>0.75</v>
      </c>
      <c r="E2117" s="1">
        <v>0.65</v>
      </c>
      <c r="F2117">
        <v>19.899999999999999</v>
      </c>
      <c r="G2117">
        <f t="shared" ca="1" si="328"/>
        <v>42.007420362456692</v>
      </c>
      <c r="H2117">
        <f t="shared" ca="1" si="322"/>
        <v>17.831108436321799</v>
      </c>
      <c r="I2117">
        <f ca="1">User_Model_Calcs!A2117-Sat_Data!$B$5</f>
        <v>32.051914927928351</v>
      </c>
      <c r="J2117">
        <f ca="1">(Earth_Data!$B$1/SQRT(1-Earth_Data!$B$2^2*SIN(RADIANS(User_Model_Calcs!B2117))^2))*COS(RADIANS(User_Model_Calcs!B2117))</f>
        <v>5118.5160076962375</v>
      </c>
      <c r="K2117">
        <f ca="1">((Earth_Data!$B$1*(1-Earth_Data!$B$2^2))/SQRT(1-Earth_Data!$B$2^2*SIN(RADIANS(User_Model_Calcs!B2117))^2))*SIN(RADIANS(User_Model_Calcs!B2117))</f>
        <v>-3792.6926318895726</v>
      </c>
      <c r="L2117">
        <f t="shared" ca="1" si="329"/>
        <v>-36.537522764763075</v>
      </c>
      <c r="M2117">
        <f t="shared" ca="1" si="330"/>
        <v>6370.5355756821637</v>
      </c>
      <c r="N2117">
        <f ca="1">SQRT(User_Model_Calcs!M2117^2+Sat_Data!$B$3^2-2*User_Model_Calcs!M2117*Sat_Data!$B$3*COS(RADIANS(L2117))*COS(RADIANS(I2117)))</f>
        <v>38112.439367779392</v>
      </c>
      <c r="O2117">
        <f ca="1">DEGREES(ACOS(((Earth_Data!$B$1+Sat_Data!$B$2)/User_Model_Calcs!N2117)*SQRT(1-COS(RADIANS(User_Model_Calcs!I2117))^2*COS(RADIANS(User_Model_Calcs!B2117))^2)))</f>
        <v>35.726959395384043</v>
      </c>
      <c r="P2117">
        <f t="shared" ca="1" si="327"/>
        <v>46.319744313317912</v>
      </c>
    </row>
    <row r="2118" spans="1:16" x14ac:dyDescent="0.25">
      <c r="A2118" s="5">
        <f t="shared" ca="1" si="325"/>
        <v>144.45921490400804</v>
      </c>
      <c r="B2118">
        <f t="shared" ca="1" si="326"/>
        <v>-36.34092822507894</v>
      </c>
      <c r="C2118" s="6">
        <v>20135.9375</v>
      </c>
      <c r="D2118">
        <f t="shared" ca="1" si="321"/>
        <v>1.2</v>
      </c>
      <c r="E2118" s="1">
        <v>0.65</v>
      </c>
      <c r="F2118">
        <v>19.899999999999999</v>
      </c>
      <c r="G2118">
        <f t="shared" ca="1" si="328"/>
        <v>46.089820015575185</v>
      </c>
      <c r="H2118">
        <f t="shared" ca="1" si="322"/>
        <v>16.778916700554021</v>
      </c>
      <c r="I2118">
        <f ca="1">User_Model_Calcs!A2118-Sat_Data!$B$5</f>
        <v>34.459214904008036</v>
      </c>
      <c r="J2118">
        <f ca="1">(Earth_Data!$B$1/SQRT(1-Earth_Data!$B$2^2*SIN(RADIANS(User_Model_Calcs!B2118))^2))*COS(RADIANS(User_Model_Calcs!B2118))</f>
        <v>5143.6743971284041</v>
      </c>
      <c r="K2118">
        <f ca="1">((Earth_Data!$B$1*(1-Earth_Data!$B$2^2))/SQRT(1-Earth_Data!$B$2^2*SIN(RADIANS(User_Model_Calcs!B2118))^2))*SIN(RADIANS(User_Model_Calcs!B2118))</f>
        <v>-3758.7319148606348</v>
      </c>
      <c r="L2118">
        <f t="shared" ca="1" si="329"/>
        <v>-36.157407976852468</v>
      </c>
      <c r="M2118">
        <f t="shared" ca="1" si="330"/>
        <v>6370.6712292713819</v>
      </c>
      <c r="N2118">
        <f ca="1">SQRT(User_Model_Calcs!M2118^2+Sat_Data!$B$3^2-2*User_Model_Calcs!M2118*Sat_Data!$B$3*COS(RADIANS(L2118))*COS(RADIANS(I2118)))</f>
        <v>38219.820496755106</v>
      </c>
      <c r="O2118">
        <f ca="1">DEGREES(ACOS(((Earth_Data!$B$1+Sat_Data!$B$2)/User_Model_Calcs!N2118)*SQRT(1-COS(RADIANS(User_Model_Calcs!I2118))^2*COS(RADIANS(User_Model_Calcs!B2118))^2)))</f>
        <v>34.437860558766886</v>
      </c>
      <c r="P2118">
        <f t="shared" ca="1" si="327"/>
        <v>49.188139012377718</v>
      </c>
    </row>
    <row r="2119" spans="1:16" x14ac:dyDescent="0.25">
      <c r="A2119" s="5">
        <f t="shared" ca="1" si="325"/>
        <v>141.92046956782366</v>
      </c>
      <c r="B2119">
        <f t="shared" ca="1" si="326"/>
        <v>-35.260450743562288</v>
      </c>
      <c r="C2119" s="6">
        <v>20135.9375</v>
      </c>
      <c r="D2119">
        <f t="shared" ca="1" si="321"/>
        <v>0.75</v>
      </c>
      <c r="E2119" s="1">
        <v>0.65</v>
      </c>
      <c r="F2119">
        <v>19.899999999999999</v>
      </c>
      <c r="G2119">
        <f t="shared" ca="1" si="328"/>
        <v>42.007420362456692</v>
      </c>
      <c r="H2119">
        <f t="shared" ca="1" si="322"/>
        <v>22.546909352025303</v>
      </c>
      <c r="I2119">
        <f ca="1">User_Model_Calcs!A2119-Sat_Data!$B$5</f>
        <v>31.920469567823659</v>
      </c>
      <c r="J2119">
        <f ca="1">(Earth_Data!$B$1/SQRT(1-Earth_Data!$B$2^2*SIN(RADIANS(User_Model_Calcs!B2119))^2))*COS(RADIANS(User_Model_Calcs!B2119))</f>
        <v>5213.8020744517262</v>
      </c>
      <c r="K2119">
        <f ca="1">((Earth_Data!$B$1*(1-Earth_Data!$B$2^2))/SQRT(1-Earth_Data!$B$2^2*SIN(RADIANS(User_Model_Calcs!B2119))^2))*SIN(RADIANS(User_Model_Calcs!B2119))</f>
        <v>-3661.5000164766898</v>
      </c>
      <c r="L2119">
        <f t="shared" ca="1" si="329"/>
        <v>-35.079240482794425</v>
      </c>
      <c r="M2119">
        <f t="shared" ca="1" si="330"/>
        <v>6371.0528519402442</v>
      </c>
      <c r="N2119">
        <f ca="1">SQRT(User_Model_Calcs!M2119^2+Sat_Data!$B$3^2-2*User_Model_Calcs!M2119*Sat_Data!$B$3*COS(RADIANS(L2119))*COS(RADIANS(I2119)))</f>
        <v>38016.047243410343</v>
      </c>
      <c r="O2119">
        <f ca="1">DEGREES(ACOS(((Earth_Data!$B$1+Sat_Data!$B$2)/User_Model_Calcs!N2119)*SQRT(1-COS(RADIANS(User_Model_Calcs!I2119))^2*COS(RADIANS(User_Model_Calcs!B2119))^2)))</f>
        <v>36.914176734133825</v>
      </c>
      <c r="P2119">
        <f t="shared" ca="1" si="327"/>
        <v>47.177999096454656</v>
      </c>
    </row>
    <row r="2120" spans="1:16" x14ac:dyDescent="0.25">
      <c r="A2120" s="5">
        <f t="shared" ca="1" si="325"/>
        <v>141.01784763494541</v>
      </c>
      <c r="B2120">
        <f t="shared" ca="1" si="326"/>
        <v>-32.087038290101304</v>
      </c>
      <c r="C2120" s="6">
        <v>20135.9375</v>
      </c>
      <c r="D2120">
        <f t="shared" ca="1" si="321"/>
        <v>0.75</v>
      </c>
      <c r="E2120" s="1">
        <v>0.65</v>
      </c>
      <c r="F2120">
        <v>19.899999999999999</v>
      </c>
      <c r="G2120">
        <f t="shared" ca="1" si="328"/>
        <v>42.007420362456692</v>
      </c>
      <c r="H2120">
        <f t="shared" ca="1" si="322"/>
        <v>15.528920304978332</v>
      </c>
      <c r="I2120">
        <f ca="1">User_Model_Calcs!A2120-Sat_Data!$B$5</f>
        <v>31.017847634945412</v>
      </c>
      <c r="J2120">
        <f ca="1">(Earth_Data!$B$1/SQRT(1-Earth_Data!$B$2^2*SIN(RADIANS(User_Model_Calcs!B2120))^2))*COS(RADIANS(User_Model_Calcs!B2120))</f>
        <v>5408.9401529475235</v>
      </c>
      <c r="K2120">
        <f ca="1">((Earth_Data!$B$1*(1-Earth_Data!$B$2^2))/SQRT(1-Earth_Data!$B$2^2*SIN(RADIANS(User_Model_Calcs!B2120))^2))*SIN(RADIANS(User_Model_Calcs!B2120))</f>
        <v>-3368.6136508789377</v>
      </c>
      <c r="L2120">
        <f t="shared" ca="1" si="329"/>
        <v>-31.914083452536463</v>
      </c>
      <c r="M2120">
        <f t="shared" ca="1" si="330"/>
        <v>6372.1418304253011</v>
      </c>
      <c r="N2120">
        <f ca="1">SQRT(User_Model_Calcs!M2120^2+Sat_Data!$B$3^2-2*User_Model_Calcs!M2120*Sat_Data!$B$3*COS(RADIANS(L2120))*COS(RADIANS(I2120)))</f>
        <v>37782.473018457378</v>
      </c>
      <c r="O2120">
        <f ca="1">DEGREES(ACOS(((Earth_Data!$B$1+Sat_Data!$B$2)/User_Model_Calcs!N2120)*SQRT(1-COS(RADIANS(User_Model_Calcs!I2120))^2*COS(RADIANS(User_Model_Calcs!B2120))^2)))</f>
        <v>39.884510165424579</v>
      </c>
      <c r="P2120">
        <f t="shared" ca="1" si="327"/>
        <v>48.540905254758947</v>
      </c>
    </row>
    <row r="2121" spans="1:16" x14ac:dyDescent="0.25">
      <c r="A2121" s="5">
        <f t="shared" ca="1" si="325"/>
        <v>143.81349404242872</v>
      </c>
      <c r="B2121">
        <f t="shared" ca="1" si="326"/>
        <v>-35.089761025974205</v>
      </c>
      <c r="C2121" s="6">
        <v>20135.9375</v>
      </c>
      <c r="D2121">
        <f t="shared" ca="1" si="321"/>
        <v>3</v>
      </c>
      <c r="E2121" s="1">
        <v>0.65</v>
      </c>
      <c r="F2121">
        <v>19.899999999999999</v>
      </c>
      <c r="G2121">
        <f t="shared" ca="1" si="328"/>
        <v>54.048620189015942</v>
      </c>
      <c r="H2121">
        <f t="shared" ca="1" si="322"/>
        <v>19.520919393566096</v>
      </c>
      <c r="I2121">
        <f ca="1">User_Model_Calcs!A2121-Sat_Data!$B$5</f>
        <v>33.813494042428715</v>
      </c>
      <c r="J2121">
        <f ca="1">(Earth_Data!$B$1/SQRT(1-Earth_Data!$B$2^2*SIN(RADIANS(User_Model_Calcs!B2121))^2))*COS(RADIANS(User_Model_Calcs!B2121))</f>
        <v>5224.7112281903919</v>
      </c>
      <c r="K2121">
        <f ca="1">((Earth_Data!$B$1*(1-Earth_Data!$B$2^2))/SQRT(1-Earth_Data!$B$2^2*SIN(RADIANS(User_Model_Calcs!B2121))^2))*SIN(RADIANS(User_Model_Calcs!B2121))</f>
        <v>-3646.0210317764008</v>
      </c>
      <c r="L2121">
        <f t="shared" ca="1" si="329"/>
        <v>-34.908939274360471</v>
      </c>
      <c r="M2121">
        <f t="shared" ca="1" si="330"/>
        <v>6371.1126800688908</v>
      </c>
      <c r="N2121">
        <f ca="1">SQRT(User_Model_Calcs!M2121^2+Sat_Data!$B$3^2-2*User_Model_Calcs!M2121*Sat_Data!$B$3*COS(RADIANS(L2121))*COS(RADIANS(I2121)))</f>
        <v>38109.569779525467</v>
      </c>
      <c r="O2121">
        <f ca="1">DEGREES(ACOS(((Earth_Data!$B$1+Sat_Data!$B$2)/User_Model_Calcs!N2121)*SQRT(1-COS(RADIANS(User_Model_Calcs!I2121))^2*COS(RADIANS(User_Model_Calcs!B2121))^2)))</f>
        <v>35.769370443577479</v>
      </c>
      <c r="P2121">
        <f t="shared" ca="1" si="327"/>
        <v>49.361271679516918</v>
      </c>
    </row>
    <row r="2122" spans="1:16" x14ac:dyDescent="0.25">
      <c r="A2122" s="5">
        <f t="shared" ca="1" si="325"/>
        <v>140.14315422428658</v>
      </c>
      <c r="B2122">
        <f t="shared" ca="1" si="326"/>
        <v>-32.563290068685433</v>
      </c>
      <c r="C2122" s="6">
        <v>20135.9375</v>
      </c>
      <c r="D2122">
        <f t="shared" ca="1" si="321"/>
        <v>1.2</v>
      </c>
      <c r="E2122" s="1">
        <v>0.65</v>
      </c>
      <c r="F2122">
        <v>19.899999999999999</v>
      </c>
      <c r="G2122">
        <f t="shared" ca="1" si="328"/>
        <v>46.089820015575185</v>
      </c>
      <c r="H2122">
        <f t="shared" ca="1" si="322"/>
        <v>19.571491018199787</v>
      </c>
      <c r="I2122">
        <f ca="1">User_Model_Calcs!A2122-Sat_Data!$B$5</f>
        <v>30.143154224286576</v>
      </c>
      <c r="J2122">
        <f ca="1">(Earth_Data!$B$1/SQRT(1-Earth_Data!$B$2^2*SIN(RADIANS(User_Model_Calcs!B2122))^2))*COS(RADIANS(User_Model_Calcs!B2122))</f>
        <v>5380.6999955289648</v>
      </c>
      <c r="K2122">
        <f ca="1">((Earth_Data!$B$1*(1-Earth_Data!$B$2^2))/SQRT(1-Earth_Data!$B$2^2*SIN(RADIANS(User_Model_Calcs!B2122))^2))*SIN(RADIANS(User_Model_Calcs!B2122))</f>
        <v>-3413.2417493689745</v>
      </c>
      <c r="L2122">
        <f t="shared" ca="1" si="329"/>
        <v>-32.388958860628293</v>
      </c>
      <c r="M2122">
        <f t="shared" ca="1" si="330"/>
        <v>6371.9817703380768</v>
      </c>
      <c r="N2122">
        <f ca="1">SQRT(User_Model_Calcs!M2122^2+Sat_Data!$B$3^2-2*User_Model_Calcs!M2122*Sat_Data!$B$3*COS(RADIANS(L2122))*COS(RADIANS(I2122)))</f>
        <v>37762.813381136388</v>
      </c>
      <c r="O2122">
        <f ca="1">DEGREES(ACOS(((Earth_Data!$B$1+Sat_Data!$B$2)/User_Model_Calcs!N2122)*SQRT(1-COS(RADIANS(User_Model_Calcs!I2122))^2*COS(RADIANS(User_Model_Calcs!B2122))^2)))</f>
        <v>40.137599382801767</v>
      </c>
      <c r="P2122">
        <f t="shared" ca="1" si="327"/>
        <v>47.172954419952049</v>
      </c>
    </row>
    <row r="2123" spans="1:16" x14ac:dyDescent="0.25">
      <c r="A2123" s="5">
        <f t="shared" ca="1" si="325"/>
        <v>140.42631278190225</v>
      </c>
      <c r="B2123">
        <f t="shared" ca="1" si="326"/>
        <v>-36.341857484532753</v>
      </c>
      <c r="C2123" s="6">
        <v>20135.9375</v>
      </c>
      <c r="D2123">
        <f t="shared" ca="1" si="321"/>
        <v>3</v>
      </c>
      <c r="E2123" s="1">
        <v>0.65</v>
      </c>
      <c r="F2123">
        <v>19.899999999999999</v>
      </c>
      <c r="G2123">
        <f t="shared" ca="1" si="328"/>
        <v>54.048620189015942</v>
      </c>
      <c r="H2123">
        <f t="shared" ca="1" si="322"/>
        <v>22.746648449976668</v>
      </c>
      <c r="I2123">
        <f ca="1">User_Model_Calcs!A2123-Sat_Data!$B$5</f>
        <v>30.426312781902254</v>
      </c>
      <c r="J2123">
        <f ca="1">(Earth_Data!$B$1/SQRT(1-Earth_Data!$B$2^2*SIN(RADIANS(User_Model_Calcs!B2123))^2))*COS(RADIANS(User_Model_Calcs!B2123))</f>
        <v>5143.6132912919702</v>
      </c>
      <c r="K2123">
        <f ca="1">((Earth_Data!$B$1*(1-Earth_Data!$B$2^2))/SQRT(1-Earth_Data!$B$2^2*SIN(RADIANS(User_Model_Calcs!B2123))^2))*SIN(RADIANS(User_Model_Calcs!B2123))</f>
        <v>-3758.8149745433166</v>
      </c>
      <c r="L2123">
        <f t="shared" ca="1" si="329"/>
        <v>-36.158335361159011</v>
      </c>
      <c r="M2123">
        <f t="shared" ca="1" si="330"/>
        <v>6370.6708989875224</v>
      </c>
      <c r="N2123">
        <f ca="1">SQRT(User_Model_Calcs!M2123^2+Sat_Data!$B$3^2-2*User_Model_Calcs!M2123*Sat_Data!$B$3*COS(RADIANS(L2123))*COS(RADIANS(I2123)))</f>
        <v>38005.05108253847</v>
      </c>
      <c r="O2123">
        <f ca="1">DEGREES(ACOS(((Earth_Data!$B$1+Sat_Data!$B$2)/User_Model_Calcs!N2123)*SQRT(1-COS(RADIANS(User_Model_Calcs!I2123))^2*COS(RADIANS(User_Model_Calcs!B2123))^2)))</f>
        <v>37.045027769016762</v>
      </c>
      <c r="P2123">
        <f t="shared" ca="1" si="327"/>
        <v>44.743230902568868</v>
      </c>
    </row>
    <row r="2124" spans="1:16" x14ac:dyDescent="0.25">
      <c r="A2124" s="5">
        <f t="shared" ca="1" si="325"/>
        <v>142.73304830899593</v>
      </c>
      <c r="B2124">
        <f t="shared" ca="1" si="326"/>
        <v>-36.280244999340852</v>
      </c>
      <c r="C2124" s="6">
        <v>20135.9375</v>
      </c>
      <c r="D2124">
        <f t="shared" ca="1" si="321"/>
        <v>0.75</v>
      </c>
      <c r="E2124" s="1">
        <v>0.65</v>
      </c>
      <c r="F2124">
        <v>19.899999999999999</v>
      </c>
      <c r="G2124">
        <f t="shared" ca="1" si="328"/>
        <v>42.007420362456692</v>
      </c>
      <c r="H2124">
        <f t="shared" ca="1" si="322"/>
        <v>22.086315812602443</v>
      </c>
      <c r="I2124">
        <f ca="1">User_Model_Calcs!A2124-Sat_Data!$B$5</f>
        <v>32.733048308995933</v>
      </c>
      <c r="J2124">
        <f ca="1">(Earth_Data!$B$1/SQRT(1-Earth_Data!$B$2^2*SIN(RADIANS(User_Model_Calcs!B2124))^2))*COS(RADIANS(User_Model_Calcs!B2124))</f>
        <v>5147.6618404317705</v>
      </c>
      <c r="K2124">
        <f ca="1">((Earth_Data!$B$1*(1-Earth_Data!$B$2^2))/SQRT(1-Earth_Data!$B$2^2*SIN(RADIANS(User_Model_Calcs!B2124))^2))*SIN(RADIANS(User_Model_Calcs!B2124))</f>
        <v>-3753.3057702299375</v>
      </c>
      <c r="L2124">
        <f t="shared" ca="1" si="329"/>
        <v>-36.09684762011581</v>
      </c>
      <c r="M2124">
        <f t="shared" ca="1" si="330"/>
        <v>6370.6927902920215</v>
      </c>
      <c r="N2124">
        <f ca="1">SQRT(User_Model_Calcs!M2124^2+Sat_Data!$B$3^2-2*User_Model_Calcs!M2124*Sat_Data!$B$3*COS(RADIANS(L2124))*COS(RADIANS(I2124)))</f>
        <v>38121.403742872943</v>
      </c>
      <c r="O2124">
        <f ca="1">DEGREES(ACOS(((Earth_Data!$B$1+Sat_Data!$B$2)/User_Model_Calcs!N2124)*SQRT(1-COS(RADIANS(User_Model_Calcs!I2124))^2*COS(RADIANS(User_Model_Calcs!B2124))^2)))</f>
        <v>35.620313952993847</v>
      </c>
      <c r="P2124">
        <f t="shared" ca="1" si="327"/>
        <v>47.368757259533197</v>
      </c>
    </row>
    <row r="2125" spans="1:16" x14ac:dyDescent="0.25">
      <c r="A2125" s="5">
        <f t="shared" ca="1" si="325"/>
        <v>140.17041932945051</v>
      </c>
      <c r="B2125">
        <f t="shared" ca="1" si="326"/>
        <v>-35.917960759417745</v>
      </c>
      <c r="C2125" s="6">
        <v>20135.9375</v>
      </c>
      <c r="D2125">
        <f t="shared" ca="1" si="321"/>
        <v>1.2</v>
      </c>
      <c r="E2125" s="1">
        <v>0.65</v>
      </c>
      <c r="F2125">
        <v>19.899999999999999</v>
      </c>
      <c r="G2125">
        <f t="shared" ca="1" si="328"/>
        <v>46.089820015575185</v>
      </c>
      <c r="H2125">
        <f t="shared" ca="1" si="322"/>
        <v>19.353674974533135</v>
      </c>
      <c r="I2125">
        <f ca="1">User_Model_Calcs!A2125-Sat_Data!$B$5</f>
        <v>30.17041932945051</v>
      </c>
      <c r="J2125">
        <f ca="1">(Earth_Data!$B$1/SQRT(1-Earth_Data!$B$2^2*SIN(RADIANS(User_Model_Calcs!B2125))^2))*COS(RADIANS(User_Model_Calcs!B2125))</f>
        <v>5171.3466216516717</v>
      </c>
      <c r="K2125">
        <f ca="1">((Earth_Data!$B$1*(1-Earth_Data!$B$2^2))/SQRT(1-Earth_Data!$B$2^2*SIN(RADIANS(User_Model_Calcs!B2125))^2))*SIN(RADIANS(User_Model_Calcs!B2125))</f>
        <v>-3720.8247619297581</v>
      </c>
      <c r="L2125">
        <f t="shared" ca="1" si="329"/>
        <v>-35.735313968375571</v>
      </c>
      <c r="M2125">
        <f t="shared" ca="1" si="330"/>
        <v>6370.8212021887566</v>
      </c>
      <c r="N2125">
        <f ca="1">SQRT(User_Model_Calcs!M2125^2+Sat_Data!$B$3^2-2*User_Model_Calcs!M2125*Sat_Data!$B$3*COS(RADIANS(L2125))*COS(RADIANS(I2125)))</f>
        <v>37965.59761451299</v>
      </c>
      <c r="O2125">
        <f ca="1">DEGREES(ACOS(((Earth_Data!$B$1+Sat_Data!$B$2)/User_Model_Calcs!N2125)*SQRT(1-COS(RADIANS(User_Model_Calcs!I2125))^2*COS(RADIANS(User_Model_Calcs!B2125))^2)))</f>
        <v>37.537446557277839</v>
      </c>
      <c r="P2125">
        <f t="shared" ca="1" si="327"/>
        <v>44.739838477523136</v>
      </c>
    </row>
    <row r="2126" spans="1:16" x14ac:dyDescent="0.25">
      <c r="A2126" s="5">
        <f t="shared" ca="1" si="325"/>
        <v>140.38650842322573</v>
      </c>
      <c r="B2126">
        <f t="shared" ca="1" si="326"/>
        <v>-36.624173877664447</v>
      </c>
      <c r="C2126" s="6">
        <v>20135.9375</v>
      </c>
      <c r="D2126">
        <f t="shared" ca="1" si="321"/>
        <v>0.75</v>
      </c>
      <c r="E2126" s="1">
        <v>0.65</v>
      </c>
      <c r="F2126">
        <v>19.899999999999999</v>
      </c>
      <c r="G2126">
        <f t="shared" ca="1" si="328"/>
        <v>42.007420362456692</v>
      </c>
      <c r="H2126">
        <f t="shared" ca="1" si="322"/>
        <v>22.260749453748431</v>
      </c>
      <c r="I2126">
        <f ca="1">User_Model_Calcs!A2126-Sat_Data!$B$5</f>
        <v>30.386508423225735</v>
      </c>
      <c r="J2126">
        <f ca="1">(Earth_Data!$B$1/SQRT(1-Earth_Data!$B$2^2*SIN(RADIANS(User_Model_Calcs!B2126))^2))*COS(RADIANS(User_Model_Calcs!B2126))</f>
        <v>5124.9861122432476</v>
      </c>
      <c r="K2126">
        <f ca="1">((Earth_Data!$B$1*(1-Earth_Data!$B$2^2))/SQRT(1-Earth_Data!$B$2^2*SIN(RADIANS(User_Model_Calcs!B2126))^2))*SIN(RADIANS(User_Model_Calcs!B2126))</f>
        <v>-3784.0037737025909</v>
      </c>
      <c r="L2126">
        <f t="shared" ca="1" si="329"/>
        <v>-36.440090992784413</v>
      </c>
      <c r="M2126">
        <f t="shared" ca="1" si="330"/>
        <v>6370.5703991151067</v>
      </c>
      <c r="N2126">
        <f ca="1">SQRT(User_Model_Calcs!M2126^2+Sat_Data!$B$3^2-2*User_Model_Calcs!M2126*Sat_Data!$B$3*COS(RADIANS(L2126))*COS(RADIANS(I2126)))</f>
        <v>38020.851310796243</v>
      </c>
      <c r="O2126">
        <f ca="1">DEGREES(ACOS(((Earth_Data!$B$1+Sat_Data!$B$2)/User_Model_Calcs!N2126)*SQRT(1-COS(RADIANS(User_Model_Calcs!I2126))^2*COS(RADIANS(User_Model_Calcs!B2126))^2)))</f>
        <v>36.848338178013186</v>
      </c>
      <c r="P2126">
        <f t="shared" ca="1" si="327"/>
        <v>44.506774786476605</v>
      </c>
    </row>
    <row r="2127" spans="1:16" x14ac:dyDescent="0.25">
      <c r="A2127" s="5">
        <f t="shared" ca="1" si="325"/>
        <v>144.75885741847426</v>
      </c>
      <c r="B2127">
        <f t="shared" ca="1" si="326"/>
        <v>-32.640008245059676</v>
      </c>
      <c r="C2127" s="6">
        <v>20135.9375</v>
      </c>
      <c r="D2127">
        <f t="shared" ca="1" si="321"/>
        <v>3</v>
      </c>
      <c r="E2127" s="1">
        <v>0.65</v>
      </c>
      <c r="F2127">
        <v>19.899999999999999</v>
      </c>
      <c r="G2127">
        <f t="shared" ca="1" si="328"/>
        <v>54.048620189015942</v>
      </c>
      <c r="H2127">
        <f t="shared" ca="1" si="322"/>
        <v>16.547668454388365</v>
      </c>
      <c r="I2127">
        <f ca="1">User_Model_Calcs!A2127-Sat_Data!$B$5</f>
        <v>34.758857418474264</v>
      </c>
      <c r="J2127">
        <f ca="1">(Earth_Data!$B$1/SQRT(1-Earth_Data!$B$2^2*SIN(RADIANS(User_Model_Calcs!B2127))^2))*COS(RADIANS(User_Model_Calcs!B2127))</f>
        <v>5376.1160090440144</v>
      </c>
      <c r="K2127">
        <f ca="1">((Earth_Data!$B$1*(1-Earth_Data!$B$2^2))/SQRT(1-Earth_Data!$B$2^2*SIN(RADIANS(User_Model_Calcs!B2127))^2))*SIN(RADIANS(User_Model_Calcs!B2127))</f>
        <v>-3420.4090747227142</v>
      </c>
      <c r="L2127">
        <f t="shared" ca="1" si="329"/>
        <v>-32.465459797514988</v>
      </c>
      <c r="M2127">
        <f t="shared" ca="1" si="330"/>
        <v>6371.9558677963896</v>
      </c>
      <c r="N2127">
        <f ca="1">SQRT(User_Model_Calcs!M2127^2+Sat_Data!$B$3^2-2*User_Model_Calcs!M2127*Sat_Data!$B$3*COS(RADIANS(L2127))*COS(RADIANS(I2127)))</f>
        <v>38025.724944958165</v>
      </c>
      <c r="O2127">
        <f ca="1">DEGREES(ACOS(((Earth_Data!$B$1+Sat_Data!$B$2)/User_Model_Calcs!N2127)*SQRT(1-COS(RADIANS(User_Model_Calcs!I2127))^2*COS(RADIANS(User_Model_Calcs!B2127))^2)))</f>
        <v>36.806856100524122</v>
      </c>
      <c r="P2127">
        <f t="shared" ca="1" si="327"/>
        <v>52.144716763120407</v>
      </c>
    </row>
    <row r="2128" spans="1:16" x14ac:dyDescent="0.25">
      <c r="A2128" s="5">
        <f t="shared" ca="1" si="325"/>
        <v>143.27119465242504</v>
      </c>
      <c r="B2128">
        <f t="shared" ca="1" si="326"/>
        <v>-34.98851337323849</v>
      </c>
      <c r="C2128" s="6">
        <v>20135.9375</v>
      </c>
      <c r="D2128">
        <f t="shared" ca="1" si="321"/>
        <v>1.2</v>
      </c>
      <c r="E2128" s="1">
        <v>0.65</v>
      </c>
      <c r="F2128">
        <v>19.899999999999999</v>
      </c>
      <c r="G2128">
        <f t="shared" ca="1" si="328"/>
        <v>46.089820015575185</v>
      </c>
      <c r="H2128">
        <f t="shared" ca="1" si="322"/>
        <v>21.100118248882403</v>
      </c>
      <c r="I2128">
        <f ca="1">User_Model_Calcs!A2128-Sat_Data!$B$5</f>
        <v>33.271194652425038</v>
      </c>
      <c r="J2128">
        <f ca="1">(Earth_Data!$B$1/SQRT(1-Earth_Data!$B$2^2*SIN(RADIANS(User_Model_Calcs!B2128))^2))*COS(RADIANS(User_Model_Calcs!B2128))</f>
        <v>5231.160236865162</v>
      </c>
      <c r="K2128">
        <f ca="1">((Earth_Data!$B$1*(1-Earth_Data!$B$2^2))/SQRT(1-Earth_Data!$B$2^2*SIN(RADIANS(User_Model_Calcs!B2128))^2))*SIN(RADIANS(User_Model_Calcs!B2128))</f>
        <v>-3636.8242697971068</v>
      </c>
      <c r="L2128">
        <f t="shared" ca="1" si="329"/>
        <v>-34.807925096363448</v>
      </c>
      <c r="M2128">
        <f t="shared" ca="1" si="330"/>
        <v>6371.1481063576321</v>
      </c>
      <c r="N2128">
        <f ca="1">SQRT(User_Model_Calcs!M2128^2+Sat_Data!$B$3^2-2*User_Model_Calcs!M2128*Sat_Data!$B$3*COS(RADIANS(L2128))*COS(RADIANS(I2128)))</f>
        <v>38073.361386311648</v>
      </c>
      <c r="O2128">
        <f ca="1">DEGREES(ACOS(((Earth_Data!$B$1+Sat_Data!$B$2)/User_Model_Calcs!N2128)*SQRT(1-COS(RADIANS(User_Model_Calcs!I2128))^2*COS(RADIANS(User_Model_Calcs!B2128))^2)))</f>
        <v>36.211022823358391</v>
      </c>
      <c r="P2128">
        <f t="shared" ca="1" si="327"/>
        <v>48.849992281590573</v>
      </c>
    </row>
    <row r="2129" spans="1:16" x14ac:dyDescent="0.25">
      <c r="A2129" s="5">
        <f t="shared" ca="1" si="325"/>
        <v>142.41199193181339</v>
      </c>
      <c r="B2129">
        <f t="shared" ca="1" si="326"/>
        <v>-32.935544056010237</v>
      </c>
      <c r="C2129" s="6">
        <v>20135.9375</v>
      </c>
      <c r="D2129">
        <f t="shared" ca="1" si="321"/>
        <v>1.2</v>
      </c>
      <c r="E2129" s="1">
        <v>0.65</v>
      </c>
      <c r="F2129">
        <v>19.899999999999999</v>
      </c>
      <c r="G2129">
        <f t="shared" ca="1" si="328"/>
        <v>46.089820015575185</v>
      </c>
      <c r="H2129">
        <f t="shared" ca="1" si="322"/>
        <v>23.133704517689765</v>
      </c>
      <c r="I2129">
        <f ca="1">User_Model_Calcs!A2129-Sat_Data!$B$5</f>
        <v>32.41199193181339</v>
      </c>
      <c r="J2129">
        <f ca="1">(Earth_Data!$B$1/SQRT(1-Earth_Data!$B$2^2*SIN(RADIANS(User_Model_Calcs!B2129))^2))*COS(RADIANS(User_Model_Calcs!B2129))</f>
        <v>5358.3673448920244</v>
      </c>
      <c r="K2129">
        <f ca="1">((Earth_Data!$B$1*(1-Earth_Data!$B$2^2))/SQRT(1-Earth_Data!$B$2^2*SIN(RADIANS(User_Model_Calcs!B2129))^2))*SIN(RADIANS(User_Model_Calcs!B2129))</f>
        <v>-3447.9625174144412</v>
      </c>
      <c r="L2129">
        <f t="shared" ca="1" si="329"/>
        <v>-32.760170416207735</v>
      </c>
      <c r="M2129">
        <f t="shared" ca="1" si="330"/>
        <v>6371.8557833883951</v>
      </c>
      <c r="N2129">
        <f ca="1">SQRT(User_Model_Calcs!M2129^2+Sat_Data!$B$3^2-2*User_Model_Calcs!M2129*Sat_Data!$B$3*COS(RADIANS(L2129))*COS(RADIANS(I2129)))</f>
        <v>37907.074664201049</v>
      </c>
      <c r="O2129">
        <f ca="1">DEGREES(ACOS(((Earth_Data!$B$1+Sat_Data!$B$2)/User_Model_Calcs!N2129)*SQRT(1-COS(RADIANS(User_Model_Calcs!I2129))^2*COS(RADIANS(User_Model_Calcs!B2129))^2)))</f>
        <v>38.286338315680936</v>
      </c>
      <c r="P2129">
        <f t="shared" ca="1" si="327"/>
        <v>49.425552578016344</v>
      </c>
    </row>
    <row r="2130" spans="1:16" x14ac:dyDescent="0.25">
      <c r="A2130" s="5">
        <f t="shared" ca="1" si="325"/>
        <v>144.8768184476055</v>
      </c>
      <c r="B2130">
        <f t="shared" ca="1" si="326"/>
        <v>-35.454610885856475</v>
      </c>
      <c r="C2130" s="6">
        <v>20135.9375</v>
      </c>
      <c r="D2130">
        <f t="shared" ca="1" si="321"/>
        <v>0.75</v>
      </c>
      <c r="E2130" s="1">
        <v>0.65</v>
      </c>
      <c r="F2130">
        <v>19.899999999999999</v>
      </c>
      <c r="G2130">
        <f t="shared" ca="1" si="328"/>
        <v>42.007420362456692</v>
      </c>
      <c r="H2130">
        <f t="shared" ca="1" si="322"/>
        <v>22.743268303349637</v>
      </c>
      <c r="I2130">
        <f ca="1">User_Model_Calcs!A2130-Sat_Data!$B$5</f>
        <v>34.876818447605501</v>
      </c>
      <c r="J2130">
        <f ca="1">(Earth_Data!$B$1/SQRT(1-Earth_Data!$B$2^2*SIN(RADIANS(User_Model_Calcs!B2130))^2))*COS(RADIANS(User_Model_Calcs!B2130))</f>
        <v>5201.3365016890466</v>
      </c>
      <c r="K2130">
        <f ca="1">((Earth_Data!$B$1*(1-Earth_Data!$B$2^2))/SQRT(1-Earth_Data!$B$2^2*SIN(RADIANS(User_Model_Calcs!B2130))^2))*SIN(RADIANS(User_Model_Calcs!B2130))</f>
        <v>-3679.0683447576635</v>
      </c>
      <c r="L2130">
        <f t="shared" ca="1" si="329"/>
        <v>-35.272966489535548</v>
      </c>
      <c r="M2130">
        <f t="shared" ca="1" si="330"/>
        <v>6370.9846404775417</v>
      </c>
      <c r="N2130">
        <f ca="1">SQRT(User_Model_Calcs!M2130^2+Sat_Data!$B$3^2-2*User_Model_Calcs!M2130*Sat_Data!$B$3*COS(RADIANS(L2130))*COS(RADIANS(I2130)))</f>
        <v>38191.200847886241</v>
      </c>
      <c r="O2130">
        <f ca="1">DEGREES(ACOS(((Earth_Data!$B$1+Sat_Data!$B$2)/User_Model_Calcs!N2130)*SQRT(1-COS(RADIANS(User_Model_Calcs!I2130))^2*COS(RADIANS(User_Model_Calcs!B2130))^2)))</f>
        <v>34.783563172591769</v>
      </c>
      <c r="P2130">
        <f t="shared" ca="1" si="327"/>
        <v>50.232408413798986</v>
      </c>
    </row>
    <row r="2131" spans="1:16" x14ac:dyDescent="0.25">
      <c r="A2131" s="5">
        <f t="shared" ca="1" si="325"/>
        <v>144.67649493389831</v>
      </c>
      <c r="B2131">
        <f t="shared" ca="1" si="326"/>
        <v>-32.325233451534118</v>
      </c>
      <c r="C2131" s="6">
        <v>20135.9375</v>
      </c>
      <c r="D2131">
        <f t="shared" ref="D2131:D2194" ca="1" si="331">CHOOSE(RANDBETWEEN(1,3),0.75,1.2,3)</f>
        <v>3</v>
      </c>
      <c r="E2131" s="1">
        <v>0.65</v>
      </c>
      <c r="F2131">
        <v>19.899999999999999</v>
      </c>
      <c r="G2131">
        <f t="shared" ca="1" si="328"/>
        <v>54.048620189015942</v>
      </c>
      <c r="H2131">
        <f t="shared" ref="H2131:H2194" ca="1" si="332">RAND()*(24-14)+14</f>
        <v>22.260586816176094</v>
      </c>
      <c r="I2131">
        <f ca="1">User_Model_Calcs!A2131-Sat_Data!$B$5</f>
        <v>34.676494933898312</v>
      </c>
      <c r="J2131">
        <f ca="1">(Earth_Data!$B$1/SQRT(1-Earth_Data!$B$2^2*SIN(RADIANS(User_Model_Calcs!B2131))^2))*COS(RADIANS(User_Model_Calcs!B2131))</f>
        <v>5394.8626029627349</v>
      </c>
      <c r="K2131">
        <f ca="1">((Earth_Data!$B$1*(1-Earth_Data!$B$2^2))/SQRT(1-Earth_Data!$B$2^2*SIN(RADIANS(User_Model_Calcs!B2131))^2))*SIN(RADIANS(User_Model_Calcs!B2131))</f>
        <v>-3390.9631119541491</v>
      </c>
      <c r="L2131">
        <f t="shared" ca="1" si="329"/>
        <v>-32.151584255639492</v>
      </c>
      <c r="M2131">
        <f t="shared" ca="1" si="330"/>
        <v>6372.0619371973798</v>
      </c>
      <c r="N2131">
        <f ca="1">SQRT(User_Model_Calcs!M2131^2+Sat_Data!$B$3^2-2*User_Model_Calcs!M2131*Sat_Data!$B$3*COS(RADIANS(L2131))*COS(RADIANS(I2131)))</f>
        <v>38003.761307217086</v>
      </c>
      <c r="O2131">
        <f ca="1">DEGREES(ACOS(((Earth_Data!$B$1+Sat_Data!$B$2)/User_Model_Calcs!N2131)*SQRT(1-COS(RADIANS(User_Model_Calcs!I2131))^2*COS(RADIANS(User_Model_Calcs!B2131))^2)))</f>
        <v>37.07984795036176</v>
      </c>
      <c r="P2131">
        <f t="shared" ca="1" si="327"/>
        <v>52.298931424958077</v>
      </c>
    </row>
    <row r="2132" spans="1:16" x14ac:dyDescent="0.25">
      <c r="A2132" s="5">
        <f t="shared" ca="1" si="325"/>
        <v>143.34973388508828</v>
      </c>
      <c r="B2132">
        <f t="shared" ca="1" si="326"/>
        <v>-32.274895663931559</v>
      </c>
      <c r="C2132" s="6">
        <v>20135.9375</v>
      </c>
      <c r="D2132">
        <f t="shared" ca="1" si="331"/>
        <v>0.75</v>
      </c>
      <c r="E2132" s="1">
        <v>0.65</v>
      </c>
      <c r="F2132">
        <v>19.899999999999999</v>
      </c>
      <c r="G2132">
        <f t="shared" ca="1" si="328"/>
        <v>42.007420362456692</v>
      </c>
      <c r="H2132">
        <f t="shared" ca="1" si="332"/>
        <v>18.95319681336635</v>
      </c>
      <c r="I2132">
        <f ca="1">User_Model_Calcs!A2132-Sat_Data!$B$5</f>
        <v>33.349733885088284</v>
      </c>
      <c r="J2132">
        <f ca="1">(Earth_Data!$B$1/SQRT(1-Earth_Data!$B$2^2*SIN(RADIANS(User_Model_Calcs!B2132))^2))*COS(RADIANS(User_Model_Calcs!B2132))</f>
        <v>5397.8453971295057</v>
      </c>
      <c r="K2132">
        <f ca="1">((Earth_Data!$B$1*(1-Earth_Data!$B$2^2))/SQRT(1-Earth_Data!$B$2^2*SIN(RADIANS(User_Model_Calcs!B2132))^2))*SIN(RADIANS(User_Model_Calcs!B2132))</f>
        <v>-3386.2448099281905</v>
      </c>
      <c r="L2132">
        <f t="shared" ca="1" si="329"/>
        <v>-32.101392212341999</v>
      </c>
      <c r="M2132">
        <f t="shared" ca="1" si="330"/>
        <v>6372.0788479175144</v>
      </c>
      <c r="N2132">
        <f ca="1">SQRT(User_Model_Calcs!M2132^2+Sat_Data!$B$3^2-2*User_Model_Calcs!M2132*Sat_Data!$B$3*COS(RADIANS(L2132))*COS(RADIANS(I2132)))</f>
        <v>37923.385364225222</v>
      </c>
      <c r="O2132">
        <f ca="1">DEGREES(ACOS(((Earth_Data!$B$1+Sat_Data!$B$2)/User_Model_Calcs!N2132)*SQRT(1-COS(RADIANS(User_Model_Calcs!I2132))^2*COS(RADIANS(User_Model_Calcs!B2132))^2)))</f>
        <v>38.083803734382748</v>
      </c>
      <c r="P2132">
        <f t="shared" ca="1" si="327"/>
        <v>50.945018740044887</v>
      </c>
    </row>
    <row r="2133" spans="1:16" x14ac:dyDescent="0.25">
      <c r="A2133" s="5">
        <f t="shared" ca="1" si="325"/>
        <v>141.67789597080829</v>
      </c>
      <c r="B2133">
        <f t="shared" ca="1" si="326"/>
        <v>-34.846177988472334</v>
      </c>
      <c r="C2133" s="6">
        <v>20135.9375</v>
      </c>
      <c r="D2133">
        <f t="shared" ca="1" si="331"/>
        <v>0.75</v>
      </c>
      <c r="E2133" s="1">
        <v>0.65</v>
      </c>
      <c r="F2133">
        <v>19.899999999999999</v>
      </c>
      <c r="G2133">
        <f t="shared" ca="1" si="328"/>
        <v>42.007420362456692</v>
      </c>
      <c r="H2133">
        <f t="shared" ca="1" si="332"/>
        <v>22.88281922139781</v>
      </c>
      <c r="I2133">
        <f ca="1">User_Model_Calcs!A2133-Sat_Data!$B$5</f>
        <v>31.677895970808294</v>
      </c>
      <c r="J2133">
        <f ca="1">(Earth_Data!$B$1/SQRT(1-Earth_Data!$B$2^2*SIN(RADIANS(User_Model_Calcs!B2133))^2))*COS(RADIANS(User_Model_Calcs!B2133))</f>
        <v>5240.1986588530517</v>
      </c>
      <c r="K2133">
        <f ca="1">((Earth_Data!$B$1*(1-Earth_Data!$B$2^2))/SQRT(1-Earth_Data!$B$2^2*SIN(RADIANS(User_Model_Calcs!B2133))^2))*SIN(RADIANS(User_Model_Calcs!B2133))</f>
        <v>-3623.8763511029019</v>
      </c>
      <c r="L2133">
        <f t="shared" ca="1" si="329"/>
        <v>-34.665921734236896</v>
      </c>
      <c r="M2133">
        <f t="shared" ca="1" si="330"/>
        <v>6371.1978302614498</v>
      </c>
      <c r="N2133">
        <f ca="1">SQRT(User_Model_Calcs!M2133^2+Sat_Data!$B$3^2-2*User_Model_Calcs!M2133*Sat_Data!$B$3*COS(RADIANS(L2133))*COS(RADIANS(I2133)))</f>
        <v>37978.236984967101</v>
      </c>
      <c r="O2133">
        <f ca="1">DEGREES(ACOS(((Earth_Data!$B$1+Sat_Data!$B$2)/User_Model_Calcs!N2133)*SQRT(1-COS(RADIANS(User_Model_Calcs!I2133))^2*COS(RADIANS(User_Model_Calcs!B2133))^2)))</f>
        <v>37.385078959334543</v>
      </c>
      <c r="P2133">
        <f t="shared" ca="1" si="327"/>
        <v>47.202346363992113</v>
      </c>
    </row>
    <row r="2134" spans="1:16" x14ac:dyDescent="0.25">
      <c r="A2134" s="5">
        <f t="shared" ca="1" si="325"/>
        <v>142.40653586258691</v>
      </c>
      <c r="B2134">
        <f t="shared" ca="1" si="326"/>
        <v>-35.886087912298962</v>
      </c>
      <c r="C2134" s="6">
        <v>20135.9375</v>
      </c>
      <c r="D2134">
        <f t="shared" ca="1" si="331"/>
        <v>3</v>
      </c>
      <c r="E2134" s="1">
        <v>0.65</v>
      </c>
      <c r="F2134">
        <v>19.899999999999999</v>
      </c>
      <c r="G2134">
        <f t="shared" ca="1" si="328"/>
        <v>54.048620189015942</v>
      </c>
      <c r="H2134">
        <f t="shared" ca="1" si="332"/>
        <v>14.759578766449028</v>
      </c>
      <c r="I2134">
        <f ca="1">User_Model_Calcs!A2134-Sat_Data!$B$5</f>
        <v>32.406535862586907</v>
      </c>
      <c r="J2134">
        <f ca="1">(Earth_Data!$B$1/SQRT(1-Earth_Data!$B$2^2*SIN(RADIANS(User_Model_Calcs!B2134))^2))*COS(RADIANS(User_Model_Calcs!B2134))</f>
        <v>5173.4204420736933</v>
      </c>
      <c r="K2134">
        <f ca="1">((Earth_Data!$B$1*(1-Earth_Data!$B$2^2))/SQRT(1-Earth_Data!$B$2^2*SIN(RADIANS(User_Model_Calcs!B2134))^2))*SIN(RADIANS(User_Model_Calcs!B2134))</f>
        <v>-3717.9601044703181</v>
      </c>
      <c r="L2134">
        <f t="shared" ca="1" si="329"/>
        <v>-35.703508551421493</v>
      </c>
      <c r="M2134">
        <f t="shared" ca="1" si="330"/>
        <v>6370.832473774436</v>
      </c>
      <c r="N2134">
        <f ca="1">SQRT(User_Model_Calcs!M2134^2+Sat_Data!$B$3^2-2*User_Model_Calcs!M2134*Sat_Data!$B$3*COS(RADIANS(L2134))*COS(RADIANS(I2134)))</f>
        <v>38079.884550898183</v>
      </c>
      <c r="O2134">
        <f ca="1">DEGREES(ACOS(((Earth_Data!$B$1+Sat_Data!$B$2)/User_Model_Calcs!N2134)*SQRT(1-COS(RADIANS(User_Model_Calcs!I2134))^2*COS(RADIANS(User_Model_Calcs!B2134))^2)))</f>
        <v>36.127143262785431</v>
      </c>
      <c r="P2134">
        <f t="shared" ca="1" si="327"/>
        <v>47.279621852859897</v>
      </c>
    </row>
    <row r="2135" spans="1:16" x14ac:dyDescent="0.25">
      <c r="A2135" s="5">
        <f t="shared" ca="1" si="325"/>
        <v>142.31853561862559</v>
      </c>
      <c r="B2135">
        <f t="shared" ca="1" si="326"/>
        <v>-35.266724011139189</v>
      </c>
      <c r="C2135" s="6">
        <v>20135.9375</v>
      </c>
      <c r="D2135">
        <f t="shared" ca="1" si="331"/>
        <v>0.75</v>
      </c>
      <c r="E2135" s="1">
        <v>0.65</v>
      </c>
      <c r="F2135">
        <v>19.899999999999999</v>
      </c>
      <c r="G2135">
        <f t="shared" ca="1" si="328"/>
        <v>42.007420362456692</v>
      </c>
      <c r="H2135">
        <f t="shared" ca="1" si="332"/>
        <v>17.899900351208917</v>
      </c>
      <c r="I2135">
        <f ca="1">User_Model_Calcs!A2135-Sat_Data!$B$5</f>
        <v>32.318535618625589</v>
      </c>
      <c r="J2135">
        <f ca="1">(Earth_Data!$B$1/SQRT(1-Earth_Data!$B$2^2*SIN(RADIANS(User_Model_Calcs!B2135))^2))*COS(RADIANS(User_Model_Calcs!B2135))</f>
        <v>5213.4002520956819</v>
      </c>
      <c r="K2135">
        <f ca="1">((Earth_Data!$B$1*(1-Earth_Data!$B$2^2))/SQRT(1-Earth_Data!$B$2^2*SIN(RADIANS(User_Model_Calcs!B2135))^2))*SIN(RADIANS(User_Model_Calcs!B2135))</f>
        <v>-3662.0682959825949</v>
      </c>
      <c r="L2135">
        <f t="shared" ca="1" si="329"/>
        <v>-35.085499593761291</v>
      </c>
      <c r="M2135">
        <f t="shared" ca="1" si="330"/>
        <v>6371.0506506377878</v>
      </c>
      <c r="N2135">
        <f ca="1">SQRT(User_Model_Calcs!M2135^2+Sat_Data!$B$3^2-2*User_Model_Calcs!M2135*Sat_Data!$B$3*COS(RADIANS(L2135))*COS(RADIANS(I2135)))</f>
        <v>38037.778136260364</v>
      </c>
      <c r="O2135">
        <f ca="1">DEGREES(ACOS(((Earth_Data!$B$1+Sat_Data!$B$2)/User_Model_Calcs!N2135)*SQRT(1-COS(RADIANS(User_Model_Calcs!I2135))^2*COS(RADIANS(User_Model_Calcs!B2135))^2)))</f>
        <v>36.646170897509478</v>
      </c>
      <c r="P2135">
        <f t="shared" ca="1" si="327"/>
        <v>47.614028189220818</v>
      </c>
    </row>
    <row r="2136" spans="1:16" x14ac:dyDescent="0.25">
      <c r="A2136" s="5">
        <f t="shared" ca="1" si="325"/>
        <v>140.08781205938433</v>
      </c>
      <c r="B2136">
        <f t="shared" ca="1" si="326"/>
        <v>-36.871321657142857</v>
      </c>
      <c r="C2136" s="6">
        <v>20135.9375</v>
      </c>
      <c r="D2136">
        <f t="shared" ca="1" si="331"/>
        <v>0.75</v>
      </c>
      <c r="E2136" s="1">
        <v>0.65</v>
      </c>
      <c r="F2136">
        <v>19.899999999999999</v>
      </c>
      <c r="G2136">
        <f t="shared" ca="1" si="328"/>
        <v>42.007420362456692</v>
      </c>
      <c r="H2136">
        <f t="shared" ca="1" si="332"/>
        <v>23.442308658464636</v>
      </c>
      <c r="I2136">
        <f ca="1">User_Model_Calcs!A2136-Sat_Data!$B$5</f>
        <v>30.087812059384333</v>
      </c>
      <c r="J2136">
        <f ca="1">(Earth_Data!$B$1/SQRT(1-Earth_Data!$B$2^2*SIN(RADIANS(User_Model_Calcs!B2136))^2))*COS(RADIANS(User_Model_Calcs!B2136))</f>
        <v>5108.576905840303</v>
      </c>
      <c r="K2136">
        <f ca="1">((Earth_Data!$B$1*(1-Earth_Data!$B$2^2))/SQRT(1-Earth_Data!$B$2^2*SIN(RADIANS(User_Model_Calcs!B2136))^2))*SIN(RADIANS(User_Model_Calcs!B2136))</f>
        <v>-3805.9801672578064</v>
      </c>
      <c r="L2136">
        <f t="shared" ca="1" si="329"/>
        <v>-36.686762496247113</v>
      </c>
      <c r="M2136">
        <f t="shared" ca="1" si="330"/>
        <v>6370.4821667158476</v>
      </c>
      <c r="N2136">
        <f ca="1">SQRT(User_Model_Calcs!M2136^2+Sat_Data!$B$3^2-2*User_Model_Calcs!M2136*Sat_Data!$B$3*COS(RADIANS(L2136))*COS(RADIANS(I2136)))</f>
        <v>38021.661235287975</v>
      </c>
      <c r="O2136">
        <f ca="1">DEGREES(ACOS(((Earth_Data!$B$1+Sat_Data!$B$2)/User_Model_Calcs!N2136)*SQRT(1-COS(RADIANS(User_Model_Calcs!I2136))^2*COS(RADIANS(User_Model_Calcs!B2136))^2)))</f>
        <v>36.837152865279563</v>
      </c>
      <c r="P2136">
        <f t="shared" ca="1" si="327"/>
        <v>43.998176401781329</v>
      </c>
    </row>
    <row r="2137" spans="1:16" x14ac:dyDescent="0.25">
      <c r="A2137" s="5">
        <f t="shared" ca="1" si="325"/>
        <v>143.80034358656152</v>
      </c>
      <c r="B2137">
        <f t="shared" ca="1" si="326"/>
        <v>-32.487427359754427</v>
      </c>
      <c r="C2137" s="6">
        <v>20135.9375</v>
      </c>
      <c r="D2137">
        <f t="shared" ca="1" si="331"/>
        <v>0.75</v>
      </c>
      <c r="E2137" s="1">
        <v>0.65</v>
      </c>
      <c r="F2137">
        <v>19.899999999999999</v>
      </c>
      <c r="G2137">
        <f t="shared" ca="1" si="328"/>
        <v>42.007420362456692</v>
      </c>
      <c r="H2137">
        <f t="shared" ca="1" si="332"/>
        <v>19.864076911902423</v>
      </c>
      <c r="I2137">
        <f ca="1">User_Model_Calcs!A2137-Sat_Data!$B$5</f>
        <v>33.800343586561524</v>
      </c>
      <c r="J2137">
        <f ca="1">(Earth_Data!$B$1/SQRT(1-Earth_Data!$B$2^2*SIN(RADIANS(User_Model_Calcs!B2137))^2))*COS(RADIANS(User_Model_Calcs!B2137))</f>
        <v>5385.2233709904658</v>
      </c>
      <c r="K2137">
        <f ca="1">((Earth_Data!$B$1*(1-Earth_Data!$B$2^2))/SQRT(1-Earth_Data!$B$2^2*SIN(RADIANS(User_Model_Calcs!B2137))^2))*SIN(RADIANS(User_Model_Calcs!B2137))</f>
        <v>-3406.148402157919</v>
      </c>
      <c r="L2137">
        <f t="shared" ca="1" si="329"/>
        <v>-32.313312192958584</v>
      </c>
      <c r="M2137">
        <f t="shared" ca="1" si="330"/>
        <v>6372.0073519248908</v>
      </c>
      <c r="N2137">
        <f ca="1">SQRT(User_Model_Calcs!M2137^2+Sat_Data!$B$3^2-2*User_Model_Calcs!M2137*Sat_Data!$B$3*COS(RADIANS(L2137))*COS(RADIANS(I2137)))</f>
        <v>37961.118565074925</v>
      </c>
      <c r="O2137">
        <f ca="1">DEGREES(ACOS(((Earth_Data!$B$1+Sat_Data!$B$2)/User_Model_Calcs!N2137)*SQRT(1-COS(RADIANS(User_Model_Calcs!I2137))^2*COS(RADIANS(User_Model_Calcs!B2137))^2)))</f>
        <v>37.609638602767895</v>
      </c>
      <c r="P2137">
        <f t="shared" ca="1" si="327"/>
        <v>51.259171846721529</v>
      </c>
    </row>
    <row r="2138" spans="1:16" x14ac:dyDescent="0.25">
      <c r="A2138" s="5">
        <f t="shared" ca="1" si="325"/>
        <v>141.14358743507907</v>
      </c>
      <c r="B2138">
        <f t="shared" ca="1" si="326"/>
        <v>-34.525904691413949</v>
      </c>
      <c r="C2138" s="6">
        <v>20135.9375</v>
      </c>
      <c r="D2138">
        <f t="shared" ca="1" si="331"/>
        <v>3</v>
      </c>
      <c r="E2138" s="1">
        <v>0.65</v>
      </c>
      <c r="F2138">
        <v>19.899999999999999</v>
      </c>
      <c r="G2138">
        <f t="shared" ca="1" si="328"/>
        <v>54.048620189015942</v>
      </c>
      <c r="H2138">
        <f t="shared" ca="1" si="332"/>
        <v>14.703109482833348</v>
      </c>
      <c r="I2138">
        <f ca="1">User_Model_Calcs!A2138-Sat_Data!$B$5</f>
        <v>31.14358743507907</v>
      </c>
      <c r="J2138">
        <f ca="1">(Earth_Data!$B$1/SQRT(1-Earth_Data!$B$2^2*SIN(RADIANS(User_Model_Calcs!B2138))^2))*COS(RADIANS(User_Model_Calcs!B2138))</f>
        <v>5260.4177221508135</v>
      </c>
      <c r="K2138">
        <f ca="1">((Earth_Data!$B$1*(1-Earth_Data!$B$2^2))/SQRT(1-Earth_Data!$B$2^2*SIN(RADIANS(User_Model_Calcs!B2138))^2))*SIN(RADIANS(User_Model_Calcs!B2138))</f>
        <v>-3594.661112027919</v>
      </c>
      <c r="L2138">
        <f t="shared" ca="1" si="329"/>
        <v>-34.346411732336826</v>
      </c>
      <c r="M2138">
        <f t="shared" ca="1" si="330"/>
        <v>6371.3093726363777</v>
      </c>
      <c r="N2138">
        <f ca="1">SQRT(User_Model_Calcs!M2138^2+Sat_Data!$B$3^2-2*User_Model_Calcs!M2138*Sat_Data!$B$3*COS(RADIANS(L2138))*COS(RADIANS(I2138)))</f>
        <v>37930.738660343661</v>
      </c>
      <c r="O2138">
        <f ca="1">DEGREES(ACOS(((Earth_Data!$B$1+Sat_Data!$B$2)/User_Model_Calcs!N2138)*SQRT(1-COS(RADIANS(User_Model_Calcs!I2138))^2*COS(RADIANS(User_Model_Calcs!B2138))^2)))</f>
        <v>37.980649633394371</v>
      </c>
      <c r="P2138">
        <f t="shared" ca="1" si="327"/>
        <v>46.834015586314479</v>
      </c>
    </row>
    <row r="2139" spans="1:16" x14ac:dyDescent="0.25">
      <c r="A2139" s="5">
        <f t="shared" ca="1" si="325"/>
        <v>140.811156597852</v>
      </c>
      <c r="B2139">
        <f t="shared" ca="1" si="326"/>
        <v>-36.079636838495283</v>
      </c>
      <c r="C2139" s="6">
        <v>20135.9375</v>
      </c>
      <c r="D2139">
        <f t="shared" ca="1" si="331"/>
        <v>1.2</v>
      </c>
      <c r="E2139" s="1">
        <v>0.65</v>
      </c>
      <c r="F2139">
        <v>19.899999999999999</v>
      </c>
      <c r="G2139">
        <f t="shared" ca="1" si="328"/>
        <v>46.089820015575185</v>
      </c>
      <c r="H2139">
        <f t="shared" ca="1" si="332"/>
        <v>15.855746007448879</v>
      </c>
      <c r="I2139">
        <f ca="1">User_Model_Calcs!A2139-Sat_Data!$B$5</f>
        <v>30.811156597852005</v>
      </c>
      <c r="J2139">
        <f ca="1">(Earth_Data!$B$1/SQRT(1-Earth_Data!$B$2^2*SIN(RADIANS(User_Model_Calcs!B2139))^2))*COS(RADIANS(User_Model_Calcs!B2139))</f>
        <v>5160.8024028865584</v>
      </c>
      <c r="K2139">
        <f ca="1">((Earth_Data!$B$1*(1-Earth_Data!$B$2^2))/SQRT(1-Earth_Data!$B$2^2*SIN(RADIANS(User_Model_Calcs!B2139))^2))*SIN(RADIANS(User_Model_Calcs!B2139))</f>
        <v>-3735.3382736662711</v>
      </c>
      <c r="L2139">
        <f t="shared" ca="1" si="329"/>
        <v>-35.896651478499336</v>
      </c>
      <c r="M2139">
        <f t="shared" ca="1" si="330"/>
        <v>6370.7639620657583</v>
      </c>
      <c r="N2139">
        <f ca="1">SQRT(User_Model_Calcs!M2139^2+Sat_Data!$B$3^2-2*User_Model_Calcs!M2139*Sat_Data!$B$3*COS(RADIANS(L2139))*COS(RADIANS(I2139)))</f>
        <v>38008.209918068489</v>
      </c>
      <c r="O2139">
        <f ca="1">DEGREES(ACOS(((Earth_Data!$B$1+Sat_Data!$B$2)/User_Model_Calcs!N2139)*SQRT(1-COS(RADIANS(User_Model_Calcs!I2139))^2*COS(RADIANS(User_Model_Calcs!B2139))^2)))</f>
        <v>37.007187274307469</v>
      </c>
      <c r="P2139">
        <f t="shared" ca="1" si="327"/>
        <v>45.361301063991213</v>
      </c>
    </row>
    <row r="2140" spans="1:16" x14ac:dyDescent="0.25">
      <c r="A2140" s="5">
        <f t="shared" ca="1" si="325"/>
        <v>144.44103146790343</v>
      </c>
      <c r="B2140">
        <f t="shared" ca="1" si="326"/>
        <v>-35.642949788770963</v>
      </c>
      <c r="C2140" s="6">
        <v>20135.9375</v>
      </c>
      <c r="D2140">
        <f t="shared" ca="1" si="331"/>
        <v>1.2</v>
      </c>
      <c r="E2140" s="1">
        <v>0.65</v>
      </c>
      <c r="F2140">
        <v>19.899999999999999</v>
      </c>
      <c r="G2140">
        <f t="shared" ca="1" si="328"/>
        <v>46.089820015575185</v>
      </c>
      <c r="H2140">
        <f t="shared" ca="1" si="332"/>
        <v>16.184664060078159</v>
      </c>
      <c r="I2140">
        <f ca="1">User_Model_Calcs!A2140-Sat_Data!$B$5</f>
        <v>34.441031467903429</v>
      </c>
      <c r="J2140">
        <f ca="1">(Earth_Data!$B$1/SQRT(1-Earth_Data!$B$2^2*SIN(RADIANS(User_Model_Calcs!B2140))^2))*COS(RADIANS(User_Model_Calcs!B2140))</f>
        <v>5189.1874649545371</v>
      </c>
      <c r="K2140">
        <f ca="1">((Earth_Data!$B$1*(1-Earth_Data!$B$2^2))/SQRT(1-Earth_Data!$B$2^2*SIN(RADIANS(User_Model_Calcs!B2140))^2))*SIN(RADIANS(User_Model_Calcs!B2140))</f>
        <v>-3696.0700293611226</v>
      </c>
      <c r="L2140">
        <f t="shared" ca="1" si="329"/>
        <v>-35.460892218514694</v>
      </c>
      <c r="M2140">
        <f t="shared" ca="1" si="330"/>
        <v>6370.9183175098724</v>
      </c>
      <c r="N2140">
        <f ca="1">SQRT(User_Model_Calcs!M2140^2+Sat_Data!$B$3^2-2*User_Model_Calcs!M2140*Sat_Data!$B$3*COS(RADIANS(L2140))*COS(RADIANS(I2140)))</f>
        <v>38177.410754076525</v>
      </c>
      <c r="O2140">
        <f ca="1">DEGREES(ACOS(((Earth_Data!$B$1+Sat_Data!$B$2)/User_Model_Calcs!N2140)*SQRT(1-COS(RADIANS(User_Model_Calcs!I2140))^2*COS(RADIANS(User_Model_Calcs!B2140))^2)))</f>
        <v>34.947966021840195</v>
      </c>
      <c r="P2140">
        <f t="shared" ca="1" si="327"/>
        <v>49.643679538028053</v>
      </c>
    </row>
    <row r="2141" spans="1:16" x14ac:dyDescent="0.25">
      <c r="A2141" s="5">
        <f t="shared" ca="1" si="325"/>
        <v>141.63948194170689</v>
      </c>
      <c r="B2141">
        <f t="shared" ca="1" si="326"/>
        <v>-36.6747186898682</v>
      </c>
      <c r="C2141" s="6">
        <v>20135.9375</v>
      </c>
      <c r="D2141">
        <f t="shared" ca="1" si="331"/>
        <v>0.75</v>
      </c>
      <c r="E2141" s="1">
        <v>0.65</v>
      </c>
      <c r="F2141">
        <v>19.899999999999999</v>
      </c>
      <c r="G2141">
        <f t="shared" ca="1" si="328"/>
        <v>42.007420362456692</v>
      </c>
      <c r="H2141">
        <f t="shared" ca="1" si="332"/>
        <v>15.537967759027929</v>
      </c>
      <c r="I2141">
        <f ca="1">User_Model_Calcs!A2141-Sat_Data!$B$5</f>
        <v>31.63948194170689</v>
      </c>
      <c r="J2141">
        <f ca="1">(Earth_Data!$B$1/SQRT(1-Earth_Data!$B$2^2*SIN(RADIANS(User_Model_Calcs!B2141))^2))*COS(RADIANS(User_Model_Calcs!B2141))</f>
        <v>5121.637993281397</v>
      </c>
      <c r="K2141">
        <f ca="1">((Earth_Data!$B$1*(1-Earth_Data!$B$2^2))/SQRT(1-Earth_Data!$B$2^2*SIN(RADIANS(User_Model_Calcs!B2141))^2))*SIN(RADIANS(User_Model_Calcs!B2141))</f>
        <v>-3788.5039009852494</v>
      </c>
      <c r="L2141">
        <f t="shared" ca="1" si="329"/>
        <v>-36.490537288187276</v>
      </c>
      <c r="M2141">
        <f t="shared" ca="1" si="330"/>
        <v>6370.5523733820719</v>
      </c>
      <c r="N2141">
        <f ca="1">SQRT(User_Model_Calcs!M2141^2+Sat_Data!$B$3^2-2*User_Model_Calcs!M2141*Sat_Data!$B$3*COS(RADIANS(L2141))*COS(RADIANS(I2141)))</f>
        <v>38087.986671315535</v>
      </c>
      <c r="O2141">
        <f ca="1">DEGREES(ACOS(((Earth_Data!$B$1+Sat_Data!$B$2)/User_Model_Calcs!N2141)*SQRT(1-COS(RADIANS(User_Model_Calcs!I2141))^2*COS(RADIANS(User_Model_Calcs!B2141))^2)))</f>
        <v>36.024595386260742</v>
      </c>
      <c r="P2141">
        <f t="shared" ca="1" si="327"/>
        <v>45.891553578822375</v>
      </c>
    </row>
    <row r="2142" spans="1:16" x14ac:dyDescent="0.25">
      <c r="A2142" s="5">
        <f t="shared" ca="1" si="325"/>
        <v>142.43153308064595</v>
      </c>
      <c r="B2142">
        <f t="shared" ca="1" si="326"/>
        <v>-33.436698159013744</v>
      </c>
      <c r="C2142" s="6">
        <v>20135.9375</v>
      </c>
      <c r="D2142">
        <f t="shared" ca="1" si="331"/>
        <v>0.75</v>
      </c>
      <c r="E2142" s="1">
        <v>0.65</v>
      </c>
      <c r="F2142">
        <v>19.899999999999999</v>
      </c>
      <c r="G2142">
        <f t="shared" ca="1" si="328"/>
        <v>42.007420362456692</v>
      </c>
      <c r="H2142">
        <f t="shared" ca="1" si="332"/>
        <v>22.488011358104302</v>
      </c>
      <c r="I2142">
        <f ca="1">User_Model_Calcs!A2142-Sat_Data!$B$5</f>
        <v>32.431533080645949</v>
      </c>
      <c r="J2142">
        <f ca="1">(Earth_Data!$B$1/SQRT(1-Earth_Data!$B$2^2*SIN(RADIANS(User_Model_Calcs!B2142))^2))*COS(RADIANS(User_Model_Calcs!B2142))</f>
        <v>5327.9440966483271</v>
      </c>
      <c r="K2142">
        <f ca="1">((Earth_Data!$B$1*(1-Earth_Data!$B$2^2))/SQRT(1-Earth_Data!$B$2^2*SIN(RADIANS(User_Model_Calcs!B2142))^2))*SIN(RADIANS(User_Model_Calcs!B2142))</f>
        <v>-3494.4786963047623</v>
      </c>
      <c r="L2142">
        <f t="shared" ca="1" si="329"/>
        <v>-33.259967730027384</v>
      </c>
      <c r="M2142">
        <f t="shared" ca="1" si="330"/>
        <v>6371.6849934642551</v>
      </c>
      <c r="N2142">
        <f ca="1">SQRT(User_Model_Calcs!M2142^2+Sat_Data!$B$3^2-2*User_Model_Calcs!M2142*Sat_Data!$B$3*COS(RADIANS(L2142))*COS(RADIANS(I2142)))</f>
        <v>37936.686196877665</v>
      </c>
      <c r="O2142">
        <f ca="1">DEGREES(ACOS(((Earth_Data!$B$1+Sat_Data!$B$2)/User_Model_Calcs!N2142)*SQRT(1-COS(RADIANS(User_Model_Calcs!I2142))^2*COS(RADIANS(User_Model_Calcs!B2142))^2)))</f>
        <v>37.911154026954179</v>
      </c>
      <c r="P2142">
        <f t="shared" ca="1" si="327"/>
        <v>49.067976517462327</v>
      </c>
    </row>
    <row r="2143" spans="1:16" x14ac:dyDescent="0.25">
      <c r="A2143" s="5">
        <f t="shared" ca="1" si="325"/>
        <v>142.87525824088925</v>
      </c>
      <c r="B2143">
        <f t="shared" ca="1" si="326"/>
        <v>-33.542939416372427</v>
      </c>
      <c r="C2143" s="6">
        <v>20135.9375</v>
      </c>
      <c r="D2143">
        <f t="shared" ca="1" si="331"/>
        <v>0.75</v>
      </c>
      <c r="E2143" s="1">
        <v>0.65</v>
      </c>
      <c r="F2143">
        <v>19.899999999999999</v>
      </c>
      <c r="G2143">
        <f t="shared" ca="1" si="328"/>
        <v>42.007420362456692</v>
      </c>
      <c r="H2143">
        <f t="shared" ca="1" si="332"/>
        <v>16.137964436018834</v>
      </c>
      <c r="I2143">
        <f ca="1">User_Model_Calcs!A2143-Sat_Data!$B$5</f>
        <v>32.875258240889252</v>
      </c>
      <c r="J2143">
        <f ca="1">(Earth_Data!$B$1/SQRT(1-Earth_Data!$B$2^2*SIN(RADIANS(User_Model_Calcs!B2143))^2))*COS(RADIANS(User_Model_Calcs!B2143))</f>
        <v>5321.4420594394396</v>
      </c>
      <c r="K2143">
        <f ca="1">((Earth_Data!$B$1*(1-Earth_Data!$B$2^2))/SQRT(1-Earth_Data!$B$2^2*SIN(RADIANS(User_Model_Calcs!B2143))^2))*SIN(RADIANS(User_Model_Calcs!B2143))</f>
        <v>-3504.3059966017595</v>
      </c>
      <c r="L2143">
        <f t="shared" ca="1" si="329"/>
        <v>-33.365928263604559</v>
      </c>
      <c r="M2143">
        <f t="shared" ca="1" si="330"/>
        <v>6371.6486178845516</v>
      </c>
      <c r="N2143">
        <f ca="1">SQRT(User_Model_Calcs!M2143^2+Sat_Data!$B$3^2-2*User_Model_Calcs!M2143*Sat_Data!$B$3*COS(RADIANS(L2143))*COS(RADIANS(I2143)))</f>
        <v>37967.480881332216</v>
      </c>
      <c r="O2143">
        <f ca="1">DEGREES(ACOS(((Earth_Data!$B$1+Sat_Data!$B$2)/User_Model_Calcs!N2143)*SQRT(1-COS(RADIANS(User_Model_Calcs!I2143))^2*COS(RADIANS(User_Model_Calcs!B2143))^2)))</f>
        <v>37.52528709779024</v>
      </c>
      <c r="P2143">
        <f t="shared" ca="1" si="327"/>
        <v>49.471552142118483</v>
      </c>
    </row>
    <row r="2144" spans="1:16" x14ac:dyDescent="0.25">
      <c r="A2144" s="5">
        <f t="shared" ca="1" si="325"/>
        <v>142.26783775263516</v>
      </c>
      <c r="B2144">
        <f t="shared" ca="1" si="326"/>
        <v>-36.451544200316597</v>
      </c>
      <c r="C2144" s="6">
        <v>20135.9375</v>
      </c>
      <c r="D2144">
        <f t="shared" ca="1" si="331"/>
        <v>1.2</v>
      </c>
      <c r="E2144" s="1">
        <v>0.65</v>
      </c>
      <c r="F2144">
        <v>19.899999999999999</v>
      </c>
      <c r="G2144">
        <f t="shared" ca="1" si="328"/>
        <v>46.089820015575185</v>
      </c>
      <c r="H2144">
        <f t="shared" ca="1" si="332"/>
        <v>17.973960184982694</v>
      </c>
      <c r="I2144">
        <f ca="1">User_Model_Calcs!A2144-Sat_Data!$B$5</f>
        <v>32.26783775263516</v>
      </c>
      <c r="J2144">
        <f ca="1">(Earth_Data!$B$1/SQRT(1-Earth_Data!$B$2^2*SIN(RADIANS(User_Model_Calcs!B2144))^2))*COS(RADIANS(User_Model_Calcs!B2144))</f>
        <v>5136.3910337092739</v>
      </c>
      <c r="K2144">
        <f ca="1">((Earth_Data!$B$1*(1-Earth_Data!$B$2^2))/SQRT(1-Earth_Data!$B$2^2*SIN(RADIANS(User_Model_Calcs!B2144))^2))*SIN(RADIANS(User_Model_Calcs!B2144))</f>
        <v>-3768.6121874027958</v>
      </c>
      <c r="L2144">
        <f t="shared" ca="1" si="329"/>
        <v>-36.267802093788028</v>
      </c>
      <c r="M2144">
        <f t="shared" ca="1" si="330"/>
        <v>6370.6318893976213</v>
      </c>
      <c r="N2144">
        <f ca="1">SQRT(User_Model_Calcs!M2144^2+Sat_Data!$B$3^2-2*User_Model_Calcs!M2144*Sat_Data!$B$3*COS(RADIANS(L2144))*COS(RADIANS(I2144)))</f>
        <v>38107.092831300819</v>
      </c>
      <c r="O2144">
        <f ca="1">DEGREES(ACOS(((Earth_Data!$B$1+Sat_Data!$B$2)/User_Model_Calcs!N2144)*SQRT(1-COS(RADIANS(User_Model_Calcs!I2144))^2*COS(RADIANS(User_Model_Calcs!B2144))^2)))</f>
        <v>35.793140809478487</v>
      </c>
      <c r="P2144">
        <f t="shared" ca="1" si="327"/>
        <v>46.740763919305493</v>
      </c>
    </row>
    <row r="2145" spans="1:16" x14ac:dyDescent="0.25">
      <c r="A2145" s="5">
        <f t="shared" ca="1" si="325"/>
        <v>142.97905875090461</v>
      </c>
      <c r="B2145">
        <f t="shared" ca="1" si="326"/>
        <v>-34.596971014989116</v>
      </c>
      <c r="C2145" s="6">
        <v>20135.9375</v>
      </c>
      <c r="D2145">
        <f t="shared" ca="1" si="331"/>
        <v>3</v>
      </c>
      <c r="E2145" s="1">
        <v>0.65</v>
      </c>
      <c r="F2145">
        <v>19.899999999999999</v>
      </c>
      <c r="G2145">
        <f t="shared" ca="1" si="328"/>
        <v>54.048620189015942</v>
      </c>
      <c r="H2145">
        <f t="shared" ca="1" si="332"/>
        <v>16.237742371500648</v>
      </c>
      <c r="I2145">
        <f ca="1">User_Model_Calcs!A2145-Sat_Data!$B$5</f>
        <v>32.979058750904613</v>
      </c>
      <c r="J2145">
        <f ca="1">(Earth_Data!$B$1/SQRT(1-Earth_Data!$B$2^2*SIN(RADIANS(User_Model_Calcs!B2145))^2))*COS(RADIANS(User_Model_Calcs!B2145))</f>
        <v>5255.9454534012402</v>
      </c>
      <c r="K2145">
        <f ca="1">((Earth_Data!$B$1*(1-Earth_Data!$B$2^2))/SQRT(1-Earth_Data!$B$2^2*SIN(RADIANS(User_Model_Calcs!B2145))^2))*SIN(RADIANS(User_Model_Calcs!B2145))</f>
        <v>-3601.1533786263244</v>
      </c>
      <c r="L2145">
        <f t="shared" ca="1" si="329"/>
        <v>-34.417306753139925</v>
      </c>
      <c r="M2145">
        <f t="shared" ca="1" si="330"/>
        <v>6371.2846636703462</v>
      </c>
      <c r="N2145">
        <f ca="1">SQRT(User_Model_Calcs!M2145^2+Sat_Data!$B$3^2-2*User_Model_Calcs!M2145*Sat_Data!$B$3*COS(RADIANS(L2145))*COS(RADIANS(I2145)))</f>
        <v>38034.196949174177</v>
      </c>
      <c r="O2145">
        <f ca="1">DEGREES(ACOS(((Earth_Data!$B$1+Sat_Data!$B$2)/User_Model_Calcs!N2145)*SQRT(1-COS(RADIANS(User_Model_Calcs!I2145))^2*COS(RADIANS(User_Model_Calcs!B2145))^2)))</f>
        <v>36.693398605713178</v>
      </c>
      <c r="P2145">
        <f t="shared" ca="1" si="327"/>
        <v>48.812916833677143</v>
      </c>
    </row>
    <row r="2146" spans="1:16" x14ac:dyDescent="0.25">
      <c r="A2146" s="5">
        <f t="shared" ca="1" si="325"/>
        <v>144.16750033890966</v>
      </c>
      <c r="B2146">
        <f t="shared" ca="1" si="326"/>
        <v>-34.573862904369918</v>
      </c>
      <c r="C2146" s="6">
        <v>20135.9375</v>
      </c>
      <c r="D2146">
        <f t="shared" ca="1" si="331"/>
        <v>0.75</v>
      </c>
      <c r="E2146" s="1">
        <v>0.65</v>
      </c>
      <c r="F2146">
        <v>19.899999999999999</v>
      </c>
      <c r="G2146">
        <f t="shared" ca="1" si="328"/>
        <v>42.007420362456692</v>
      </c>
      <c r="H2146">
        <f t="shared" ca="1" si="332"/>
        <v>15.444813135625139</v>
      </c>
      <c r="I2146">
        <f ca="1">User_Model_Calcs!A2146-Sat_Data!$B$5</f>
        <v>34.167500338909662</v>
      </c>
      <c r="J2146">
        <f ca="1">(Earth_Data!$B$1/SQRT(1-Earth_Data!$B$2^2*SIN(RADIANS(User_Model_Calcs!B2146))^2))*COS(RADIANS(User_Model_Calcs!B2146))</f>
        <v>5257.4005571220214</v>
      </c>
      <c r="K2146">
        <f ca="1">((Earth_Data!$B$1*(1-Earth_Data!$B$2^2))/SQRT(1-Earth_Data!$B$2^2*SIN(RADIANS(User_Model_Calcs!B2146))^2))*SIN(RADIANS(User_Model_Calcs!B2146))</f>
        <v>-3599.0429366991834</v>
      </c>
      <c r="L2146">
        <f t="shared" ca="1" si="329"/>
        <v>-34.394254222960527</v>
      </c>
      <c r="M2146">
        <f t="shared" ca="1" si="330"/>
        <v>6371.2927007186872</v>
      </c>
      <c r="N2146">
        <f ca="1">SQRT(User_Model_Calcs!M2146^2+Sat_Data!$B$3^2-2*User_Model_Calcs!M2146*Sat_Data!$B$3*COS(RADIANS(L2146))*COS(RADIANS(I2146)))</f>
        <v>38099.640899706137</v>
      </c>
      <c r="O2146">
        <f ca="1">DEGREES(ACOS(((Earth_Data!$B$1+Sat_Data!$B$2)/User_Model_Calcs!N2146)*SQRT(1-COS(RADIANS(User_Model_Calcs!I2146))^2*COS(RADIANS(User_Model_Calcs!B2146))^2)))</f>
        <v>35.892429874160442</v>
      </c>
      <c r="P2146">
        <f t="shared" ca="1" si="327"/>
        <v>50.103575658449607</v>
      </c>
    </row>
    <row r="2147" spans="1:16" x14ac:dyDescent="0.25">
      <c r="A2147" s="5">
        <f t="shared" ca="1" si="325"/>
        <v>142.09109223807377</v>
      </c>
      <c r="B2147">
        <f t="shared" ca="1" si="326"/>
        <v>-34.288096198502366</v>
      </c>
      <c r="C2147" s="6">
        <v>20135.9375</v>
      </c>
      <c r="D2147">
        <f t="shared" ca="1" si="331"/>
        <v>0.75</v>
      </c>
      <c r="E2147" s="1">
        <v>0.65</v>
      </c>
      <c r="F2147">
        <v>19.899999999999999</v>
      </c>
      <c r="G2147">
        <f t="shared" ca="1" si="328"/>
        <v>42.007420362456692</v>
      </c>
      <c r="H2147">
        <f t="shared" ca="1" si="332"/>
        <v>22.573749008791673</v>
      </c>
      <c r="I2147">
        <f ca="1">User_Model_Calcs!A2147-Sat_Data!$B$5</f>
        <v>32.09109223807377</v>
      </c>
      <c r="J2147">
        <f ca="1">(Earth_Data!$B$1/SQRT(1-Earth_Data!$B$2^2*SIN(RADIANS(User_Model_Calcs!B2147))^2))*COS(RADIANS(User_Model_Calcs!B2147))</f>
        <v>5275.3242285611223</v>
      </c>
      <c r="K2147">
        <f ca="1">((Earth_Data!$B$1*(1-Earth_Data!$B$2^2))/SQRT(1-Earth_Data!$B$2^2*SIN(RADIANS(User_Model_Calcs!B2147))^2))*SIN(RADIANS(User_Model_Calcs!B2147))</f>
        <v>-3572.8964141113174</v>
      </c>
      <c r="L2147">
        <f t="shared" ca="1" si="329"/>
        <v>-34.109184465172063</v>
      </c>
      <c r="M2147">
        <f t="shared" ca="1" si="330"/>
        <v>6371.3918810895248</v>
      </c>
      <c r="N2147">
        <f ca="1">SQRT(User_Model_Calcs!M2147^2+Sat_Data!$B$3^2-2*User_Model_Calcs!M2147*Sat_Data!$B$3*COS(RADIANS(L2147))*COS(RADIANS(I2147)))</f>
        <v>37967.390767951685</v>
      </c>
      <c r="O2147">
        <f ca="1">DEGREES(ACOS(((Earth_Data!$B$1+Sat_Data!$B$2)/User_Model_Calcs!N2147)*SQRT(1-COS(RADIANS(User_Model_Calcs!I2147))^2*COS(RADIANS(User_Model_Calcs!B2147))^2)))</f>
        <v>37.522893773390443</v>
      </c>
      <c r="P2147">
        <f t="shared" ca="1" si="327"/>
        <v>48.064296834056762</v>
      </c>
    </row>
    <row r="2148" spans="1:16" x14ac:dyDescent="0.25">
      <c r="A2148" s="5">
        <f t="shared" ca="1" si="325"/>
        <v>144.18305026325675</v>
      </c>
      <c r="B2148">
        <f t="shared" ca="1" si="326"/>
        <v>-33.277727791656737</v>
      </c>
      <c r="C2148" s="6">
        <v>20135.9375</v>
      </c>
      <c r="D2148">
        <f t="shared" ca="1" si="331"/>
        <v>0.75</v>
      </c>
      <c r="E2148" s="1">
        <v>0.65</v>
      </c>
      <c r="F2148">
        <v>19.899999999999999</v>
      </c>
      <c r="G2148">
        <f t="shared" ca="1" si="328"/>
        <v>42.007420362456692</v>
      </c>
      <c r="H2148">
        <f t="shared" ca="1" si="332"/>
        <v>18.518136315764739</v>
      </c>
      <c r="I2148">
        <f ca="1">User_Model_Calcs!A2148-Sat_Data!$B$5</f>
        <v>34.183050263256746</v>
      </c>
      <c r="J2148">
        <f ca="1">(Earth_Data!$B$1/SQRT(1-Earth_Data!$B$2^2*SIN(RADIANS(User_Model_Calcs!B2148))^2))*COS(RADIANS(User_Model_Calcs!B2148))</f>
        <v>5337.6389232187321</v>
      </c>
      <c r="K2148">
        <f ca="1">((Earth_Data!$B$1*(1-Earth_Data!$B$2^2))/SQRT(1-Earth_Data!$B$2^2*SIN(RADIANS(User_Model_Calcs!B2148))^2))*SIN(RADIANS(User_Model_Calcs!B2148))</f>
        <v>-3479.75180155209</v>
      </c>
      <c r="L2148">
        <f t="shared" ca="1" si="329"/>
        <v>-33.101421934022675</v>
      </c>
      <c r="M2148">
        <f t="shared" ca="1" si="330"/>
        <v>6371.7393131753779</v>
      </c>
      <c r="N2148">
        <f ca="1">SQRT(User_Model_Calcs!M2148^2+Sat_Data!$B$3^2-2*User_Model_Calcs!M2148*Sat_Data!$B$3*COS(RADIANS(L2148))*COS(RADIANS(I2148)))</f>
        <v>38027.075408139521</v>
      </c>
      <c r="O2148">
        <f ca="1">DEGREES(ACOS(((Earth_Data!$B$1+Sat_Data!$B$2)/User_Model_Calcs!N2148)*SQRT(1-COS(RADIANS(User_Model_Calcs!I2148))^2*COS(RADIANS(User_Model_Calcs!B2148))^2)))</f>
        <v>36.787281386536819</v>
      </c>
      <c r="P2148">
        <f t="shared" ca="1" si="327"/>
        <v>51.065310600324267</v>
      </c>
    </row>
    <row r="2149" spans="1:16" x14ac:dyDescent="0.25">
      <c r="A2149" s="5">
        <f t="shared" ca="1" si="325"/>
        <v>144.25500112060146</v>
      </c>
      <c r="B2149">
        <f t="shared" ca="1" si="326"/>
        <v>-32.11035462741917</v>
      </c>
      <c r="C2149" s="6">
        <v>20135.9375</v>
      </c>
      <c r="D2149">
        <f t="shared" ca="1" si="331"/>
        <v>0.75</v>
      </c>
      <c r="E2149" s="1">
        <v>0.65</v>
      </c>
      <c r="F2149">
        <v>19.899999999999999</v>
      </c>
      <c r="G2149">
        <f t="shared" ca="1" si="328"/>
        <v>42.007420362456692</v>
      </c>
      <c r="H2149">
        <f t="shared" ca="1" si="332"/>
        <v>16.868600085222635</v>
      </c>
      <c r="I2149">
        <f ca="1">User_Model_Calcs!A2149-Sat_Data!$B$5</f>
        <v>34.255001120601463</v>
      </c>
      <c r="J2149">
        <f ca="1">(Earth_Data!$B$1/SQRT(1-Earth_Data!$B$2^2*SIN(RADIANS(User_Model_Calcs!B2149))^2))*COS(RADIANS(User_Model_Calcs!B2149))</f>
        <v>5407.5662634836408</v>
      </c>
      <c r="K2149">
        <f ca="1">((Earth_Data!$B$1*(1-Earth_Data!$B$2^2))/SQRT(1-Earth_Data!$B$2^2*SIN(RADIANS(User_Model_Calcs!B2149))^2))*SIN(RADIANS(User_Model_Calcs!B2149))</f>
        <v>-3370.8039290434604</v>
      </c>
      <c r="L2149">
        <f t="shared" ca="1" si="329"/>
        <v>-31.937331294439026</v>
      </c>
      <c r="M2149">
        <f t="shared" ca="1" si="330"/>
        <v>6372.1340241728485</v>
      </c>
      <c r="N2149">
        <f ca="1">SQRT(User_Model_Calcs!M2149^2+Sat_Data!$B$3^2-2*User_Model_Calcs!M2149*Sat_Data!$B$3*COS(RADIANS(L2149))*COS(RADIANS(I2149)))</f>
        <v>37967.188144217274</v>
      </c>
      <c r="O2149">
        <f ca="1">DEGREES(ACOS(((Earth_Data!$B$1+Sat_Data!$B$2)/User_Model_Calcs!N2149)*SQRT(1-COS(RADIANS(User_Model_Calcs!I2149))^2*COS(RADIANS(User_Model_Calcs!B2149))^2)))</f>
        <v>37.535592080767714</v>
      </c>
      <c r="P2149">
        <f t="shared" ca="1" si="327"/>
        <v>52.02647642775073</v>
      </c>
    </row>
    <row r="2150" spans="1:16" x14ac:dyDescent="0.25">
      <c r="A2150" s="5">
        <f t="shared" ca="1" si="325"/>
        <v>141.66252286109349</v>
      </c>
      <c r="B2150">
        <f t="shared" ca="1" si="326"/>
        <v>-34.452673685088797</v>
      </c>
      <c r="C2150" s="6">
        <v>20135.9375</v>
      </c>
      <c r="D2150">
        <f t="shared" ca="1" si="331"/>
        <v>3</v>
      </c>
      <c r="E2150" s="1">
        <v>0.65</v>
      </c>
      <c r="F2150">
        <v>19.899999999999999</v>
      </c>
      <c r="G2150">
        <f t="shared" ca="1" si="328"/>
        <v>54.048620189015942</v>
      </c>
      <c r="H2150">
        <f t="shared" ca="1" si="332"/>
        <v>15.78853887924366</v>
      </c>
      <c r="I2150">
        <f ca="1">User_Model_Calcs!A2150-Sat_Data!$B$5</f>
        <v>31.662522861093493</v>
      </c>
      <c r="J2150">
        <f ca="1">(Earth_Data!$B$1/SQRT(1-Earth_Data!$B$2^2*SIN(RADIANS(User_Model_Calcs!B2150))^2))*COS(RADIANS(User_Model_Calcs!B2150))</f>
        <v>5265.0177339704505</v>
      </c>
      <c r="K2150">
        <f ca="1">((Earth_Data!$B$1*(1-Earth_Data!$B$2^2))/SQRT(1-Earth_Data!$B$2^2*SIN(RADIANS(User_Model_Calcs!B2150))^2))*SIN(RADIANS(User_Model_Calcs!B2150))</f>
        <v>-3587.9653721686427</v>
      </c>
      <c r="L2150">
        <f t="shared" ca="1" si="329"/>
        <v>-34.273358398017081</v>
      </c>
      <c r="M2150">
        <f t="shared" ca="1" si="330"/>
        <v>6371.334809198509</v>
      </c>
      <c r="N2150">
        <f ca="1">SQRT(User_Model_Calcs!M2150^2+Sat_Data!$B$3^2-2*User_Model_Calcs!M2150*Sat_Data!$B$3*COS(RADIANS(L2150))*COS(RADIANS(I2150)))</f>
        <v>37953.979439783725</v>
      </c>
      <c r="O2150">
        <f ca="1">DEGREES(ACOS(((Earth_Data!$B$1+Sat_Data!$B$2)/User_Model_Calcs!N2150)*SQRT(1-COS(RADIANS(User_Model_Calcs!I2150))^2*COS(RADIANS(User_Model_Calcs!B2150))^2)))</f>
        <v>37.689638089139656</v>
      </c>
      <c r="P2150">
        <f t="shared" ca="1" si="327"/>
        <v>47.468941246329237</v>
      </c>
    </row>
    <row r="2151" spans="1:16" x14ac:dyDescent="0.25">
      <c r="A2151" s="5">
        <f t="shared" ca="1" si="325"/>
        <v>141.05108670368759</v>
      </c>
      <c r="B2151">
        <f t="shared" ca="1" si="326"/>
        <v>-33.723959840992606</v>
      </c>
      <c r="C2151" s="6">
        <v>20135.9375</v>
      </c>
      <c r="D2151">
        <f t="shared" ca="1" si="331"/>
        <v>1.2</v>
      </c>
      <c r="E2151" s="1">
        <v>0.65</v>
      </c>
      <c r="F2151">
        <v>19.899999999999999</v>
      </c>
      <c r="G2151">
        <f t="shared" ca="1" si="328"/>
        <v>46.089820015575185</v>
      </c>
      <c r="H2151">
        <f t="shared" ca="1" si="332"/>
        <v>16.994302121580343</v>
      </c>
      <c r="I2151">
        <f ca="1">User_Model_Calcs!A2151-Sat_Data!$B$5</f>
        <v>31.051086703687588</v>
      </c>
      <c r="J2151">
        <f ca="1">(Earth_Data!$B$1/SQRT(1-Earth_Data!$B$2^2*SIN(RADIANS(User_Model_Calcs!B2151))^2))*COS(RADIANS(User_Model_Calcs!B2151))</f>
        <v>5310.3212903749218</v>
      </c>
      <c r="K2151">
        <f ca="1">((Earth_Data!$B$1*(1-Earth_Data!$B$2^2))/SQRT(1-Earth_Data!$B$2^2*SIN(RADIANS(User_Model_Calcs!B2151))^2))*SIN(RADIANS(User_Model_Calcs!B2151))</f>
        <v>-3521.0229178349887</v>
      </c>
      <c r="L2151">
        <f t="shared" ca="1" si="329"/>
        <v>-33.546475961467905</v>
      </c>
      <c r="M2151">
        <f t="shared" ca="1" si="330"/>
        <v>6371.586505331964</v>
      </c>
      <c r="N2151">
        <f ca="1">SQRT(User_Model_Calcs!M2151^2+Sat_Data!$B$3^2-2*User_Model_Calcs!M2151*Sat_Data!$B$3*COS(RADIANS(L2151))*COS(RADIANS(I2151)))</f>
        <v>37878.348722592222</v>
      </c>
      <c r="O2151">
        <f ca="1">DEGREES(ACOS(((Earth_Data!$B$1+Sat_Data!$B$2)/User_Model_Calcs!N2151)*SQRT(1-COS(RADIANS(User_Model_Calcs!I2151))^2*COS(RADIANS(User_Model_Calcs!B2151))^2)))</f>
        <v>38.646362801631447</v>
      </c>
      <c r="P2151">
        <f t="shared" ca="1" si="327"/>
        <v>47.319864472240148</v>
      </c>
    </row>
    <row r="2152" spans="1:16" x14ac:dyDescent="0.25">
      <c r="A2152" s="5">
        <f t="shared" ca="1" si="325"/>
        <v>142.61550308307409</v>
      </c>
      <c r="B2152">
        <f t="shared" ca="1" si="326"/>
        <v>-33.949543694935919</v>
      </c>
      <c r="C2152" s="6">
        <v>20135.9375</v>
      </c>
      <c r="D2152">
        <f t="shared" ca="1" si="331"/>
        <v>0.75</v>
      </c>
      <c r="E2152" s="1">
        <v>0.65</v>
      </c>
      <c r="F2152">
        <v>19.899999999999999</v>
      </c>
      <c r="G2152">
        <f t="shared" ca="1" si="328"/>
        <v>42.007420362456692</v>
      </c>
      <c r="H2152">
        <f t="shared" ca="1" si="332"/>
        <v>14.914890408270926</v>
      </c>
      <c r="I2152">
        <f ca="1">User_Model_Calcs!A2152-Sat_Data!$B$5</f>
        <v>32.615503083074088</v>
      </c>
      <c r="J2152">
        <f ca="1">(Earth_Data!$B$1/SQRT(1-Earth_Data!$B$2^2*SIN(RADIANS(User_Model_Calcs!B2152))^2))*COS(RADIANS(User_Model_Calcs!B2152))</f>
        <v>5296.3885333688168</v>
      </c>
      <c r="K2152">
        <f ca="1">((Earth_Data!$B$1*(1-Earth_Data!$B$2^2))/SQRT(1-Earth_Data!$B$2^2*SIN(RADIANS(User_Model_Calcs!B2152))^2))*SIN(RADIANS(User_Model_Calcs!B2152))</f>
        <v>-3541.8065699199392</v>
      </c>
      <c r="L2152">
        <f t="shared" ca="1" si="329"/>
        <v>-33.771480594889447</v>
      </c>
      <c r="M2152">
        <f t="shared" ca="1" si="330"/>
        <v>6371.508869579382</v>
      </c>
      <c r="N2152">
        <f ca="1">SQRT(User_Model_Calcs!M2152^2+Sat_Data!$B$3^2-2*User_Model_Calcs!M2152*Sat_Data!$B$3*COS(RADIANS(L2152))*COS(RADIANS(I2152)))</f>
        <v>37976.399815725526</v>
      </c>
      <c r="O2152">
        <f ca="1">DEGREES(ACOS(((Earth_Data!$B$1+Sat_Data!$B$2)/User_Model_Calcs!N2152)*SQRT(1-COS(RADIANS(User_Model_Calcs!I2152))^2*COS(RADIANS(User_Model_Calcs!B2152))^2)))</f>
        <v>37.412201608026415</v>
      </c>
      <c r="P2152">
        <f t="shared" ca="1" si="327"/>
        <v>48.888038872482454</v>
      </c>
    </row>
    <row r="2153" spans="1:16" x14ac:dyDescent="0.25">
      <c r="A2153" s="5">
        <f t="shared" ca="1" si="325"/>
        <v>143.09166702322977</v>
      </c>
      <c r="B2153">
        <f t="shared" ca="1" si="326"/>
        <v>-33.901493445135991</v>
      </c>
      <c r="C2153" s="6">
        <v>20135.9375</v>
      </c>
      <c r="D2153">
        <f t="shared" ca="1" si="331"/>
        <v>3</v>
      </c>
      <c r="E2153" s="1">
        <v>0.65</v>
      </c>
      <c r="F2153">
        <v>19.899999999999999</v>
      </c>
      <c r="G2153">
        <f t="shared" ca="1" si="328"/>
        <v>54.048620189015942</v>
      </c>
      <c r="H2153">
        <f t="shared" ca="1" si="332"/>
        <v>23.152993279174677</v>
      </c>
      <c r="I2153">
        <f ca="1">User_Model_Calcs!A2153-Sat_Data!$B$5</f>
        <v>33.091667023229775</v>
      </c>
      <c r="J2153">
        <f ca="1">(Earth_Data!$B$1/SQRT(1-Earth_Data!$B$2^2*SIN(RADIANS(User_Model_Calcs!B2153))^2))*COS(RADIANS(User_Model_Calcs!B2153))</f>
        <v>5299.3631652732629</v>
      </c>
      <c r="K2153">
        <f ca="1">((Earth_Data!$B$1*(1-Earth_Data!$B$2^2))/SQRT(1-Earth_Data!$B$2^2*SIN(RADIANS(User_Model_Calcs!B2153))^2))*SIN(RADIANS(User_Model_Calcs!B2153))</f>
        <v>-3537.384106709651</v>
      </c>
      <c r="L2153">
        <f t="shared" ca="1" si="329"/>
        <v>-33.723552800690264</v>
      </c>
      <c r="M2153">
        <f t="shared" ca="1" si="330"/>
        <v>6371.5254277023087</v>
      </c>
      <c r="N2153">
        <f ca="1">SQRT(User_Model_Calcs!M2153^2+Sat_Data!$B$3^2-2*User_Model_Calcs!M2153*Sat_Data!$B$3*COS(RADIANS(L2153))*COS(RADIANS(I2153)))</f>
        <v>38000.139879371898</v>
      </c>
      <c r="O2153">
        <f ca="1">DEGREES(ACOS(((Earth_Data!$B$1+Sat_Data!$B$2)/User_Model_Calcs!N2153)*SQRT(1-COS(RADIANS(User_Model_Calcs!I2153))^2*COS(RADIANS(User_Model_Calcs!B2153))^2)))</f>
        <v>37.117454100926295</v>
      </c>
      <c r="P2153">
        <f t="shared" ca="1" si="327"/>
        <v>49.440293036896122</v>
      </c>
    </row>
    <row r="2154" spans="1:16" x14ac:dyDescent="0.25">
      <c r="A2154" s="5">
        <f t="shared" ca="1" si="325"/>
        <v>140.53214712810993</v>
      </c>
      <c r="B2154">
        <f t="shared" ca="1" si="326"/>
        <v>-36.138279611576998</v>
      </c>
      <c r="C2154" s="6">
        <v>20135.9375</v>
      </c>
      <c r="D2154">
        <f t="shared" ca="1" si="331"/>
        <v>3</v>
      </c>
      <c r="E2154" s="1">
        <v>0.65</v>
      </c>
      <c r="F2154">
        <v>19.899999999999999</v>
      </c>
      <c r="G2154">
        <f t="shared" ca="1" si="328"/>
        <v>54.048620189015942</v>
      </c>
      <c r="H2154">
        <f t="shared" ca="1" si="332"/>
        <v>17.235320700575727</v>
      </c>
      <c r="I2154">
        <f ca="1">User_Model_Calcs!A2154-Sat_Data!$B$5</f>
        <v>30.532147128109926</v>
      </c>
      <c r="J2154">
        <f ca="1">(Earth_Data!$B$1/SQRT(1-Earth_Data!$B$2^2*SIN(RADIANS(User_Model_Calcs!B2154))^2))*COS(RADIANS(User_Model_Calcs!B2154))</f>
        <v>5156.9676422632147</v>
      </c>
      <c r="K2154">
        <f ca="1">((Earth_Data!$B$1*(1-Earth_Data!$B$2^2))/SQRT(1-Earth_Data!$B$2^2*SIN(RADIANS(User_Model_Calcs!B2154))^2))*SIN(RADIANS(User_Model_Calcs!B2154))</f>
        <v>-3740.5953163547101</v>
      </c>
      <c r="L2154">
        <f t="shared" ca="1" si="329"/>
        <v>-35.955172881924859</v>
      </c>
      <c r="M2154">
        <f t="shared" ca="1" si="330"/>
        <v>6370.7431736089165</v>
      </c>
      <c r="N2154">
        <f ca="1">SQRT(User_Model_Calcs!M2154^2+Sat_Data!$B$3^2-2*User_Model_Calcs!M2154*Sat_Data!$B$3*COS(RADIANS(L2154))*COS(RADIANS(I2154)))</f>
        <v>37997.64755903832</v>
      </c>
      <c r="O2154">
        <f ca="1">DEGREES(ACOS(((Earth_Data!$B$1+Sat_Data!$B$2)/User_Model_Calcs!N2154)*SQRT(1-COS(RADIANS(User_Model_Calcs!I2154))^2*COS(RADIANS(User_Model_Calcs!B2154))^2)))</f>
        <v>37.137740424914526</v>
      </c>
      <c r="P2154">
        <f t="shared" ca="1" si="327"/>
        <v>45.003155871973206</v>
      </c>
    </row>
    <row r="2155" spans="1:16" x14ac:dyDescent="0.25">
      <c r="A2155" s="5">
        <f t="shared" ca="1" si="325"/>
        <v>142.08948829602622</v>
      </c>
      <c r="B2155">
        <f t="shared" ca="1" si="326"/>
        <v>-35.035058250053481</v>
      </c>
      <c r="C2155" s="6">
        <v>20135.9375</v>
      </c>
      <c r="D2155">
        <f t="shared" ca="1" si="331"/>
        <v>3</v>
      </c>
      <c r="E2155" s="1">
        <v>0.65</v>
      </c>
      <c r="F2155">
        <v>19.899999999999999</v>
      </c>
      <c r="G2155">
        <f t="shared" ca="1" si="328"/>
        <v>54.048620189015942</v>
      </c>
      <c r="H2155">
        <f t="shared" ca="1" si="332"/>
        <v>21.134593242360467</v>
      </c>
      <c r="I2155">
        <f ca="1">User_Model_Calcs!A2155-Sat_Data!$B$5</f>
        <v>32.089488296026218</v>
      </c>
      <c r="J2155">
        <f ca="1">(Earth_Data!$B$1/SQRT(1-Earth_Data!$B$2^2*SIN(RADIANS(User_Model_Calcs!B2155))^2))*COS(RADIANS(User_Model_Calcs!B2155))</f>
        <v>5228.1975744985502</v>
      </c>
      <c r="K2155">
        <f ca="1">((Earth_Data!$B$1*(1-Earth_Data!$B$2^2))/SQRT(1-Earth_Data!$B$2^2*SIN(RADIANS(User_Model_Calcs!B2155))^2))*SIN(RADIANS(User_Model_Calcs!B2155))</f>
        <v>-3641.0535382829121</v>
      </c>
      <c r="L2155">
        <f t="shared" ca="1" si="329"/>
        <v>-34.85436236243622</v>
      </c>
      <c r="M2155">
        <f t="shared" ca="1" si="330"/>
        <v>6371.1318261855986</v>
      </c>
      <c r="N2155">
        <f ca="1">SQRT(User_Model_Calcs!M2155^2+Sat_Data!$B$3^2-2*User_Model_Calcs!M2155*Sat_Data!$B$3*COS(RADIANS(L2155))*COS(RADIANS(I2155)))</f>
        <v>38011.574222175375</v>
      </c>
      <c r="O2155">
        <f ca="1">DEGREES(ACOS(((Earth_Data!$B$1+Sat_Data!$B$2)/User_Model_Calcs!N2155)*SQRT(1-COS(RADIANS(User_Model_Calcs!I2155))^2*COS(RADIANS(User_Model_Calcs!B2155))^2)))</f>
        <v>36.970541069287954</v>
      </c>
      <c r="P2155">
        <f t="shared" ca="1" si="327"/>
        <v>47.52492739561967</v>
      </c>
    </row>
    <row r="2156" spans="1:16" x14ac:dyDescent="0.25">
      <c r="A2156" s="5">
        <f t="shared" ca="1" si="325"/>
        <v>144.43224036036631</v>
      </c>
      <c r="B2156">
        <f t="shared" ca="1" si="326"/>
        <v>-34.870003419005499</v>
      </c>
      <c r="C2156" s="6">
        <v>20135.9375</v>
      </c>
      <c r="D2156">
        <f t="shared" ca="1" si="331"/>
        <v>0.75</v>
      </c>
      <c r="E2156" s="1">
        <v>0.65</v>
      </c>
      <c r="F2156">
        <v>19.899999999999999</v>
      </c>
      <c r="G2156">
        <f t="shared" ca="1" si="328"/>
        <v>42.007420362456692</v>
      </c>
      <c r="H2156">
        <f t="shared" ca="1" si="332"/>
        <v>14.916063464560304</v>
      </c>
      <c r="I2156">
        <f ca="1">User_Model_Calcs!A2156-Sat_Data!$B$5</f>
        <v>34.432240360366308</v>
      </c>
      <c r="J2156">
        <f ca="1">(Earth_Data!$B$1/SQRT(1-Earth_Data!$B$2^2*SIN(RADIANS(User_Model_Calcs!B2156))^2))*COS(RADIANS(User_Model_Calcs!B2156))</f>
        <v>5238.6879797341198</v>
      </c>
      <c r="K2156">
        <f ca="1">((Earth_Data!$B$1*(1-Earth_Data!$B$2^2))/SQRT(1-Earth_Data!$B$2^2*SIN(RADIANS(User_Model_Calcs!B2156))^2))*SIN(RADIANS(User_Model_Calcs!B2156))</f>
        <v>-3626.0452379433104</v>
      </c>
      <c r="L2156">
        <f t="shared" ca="1" si="329"/>
        <v>-34.689691278493974</v>
      </c>
      <c r="M2156">
        <f t="shared" ca="1" si="330"/>
        <v>6371.1895134756514</v>
      </c>
      <c r="N2156">
        <f ca="1">SQRT(User_Model_Calcs!M2156^2+Sat_Data!$B$3^2-2*User_Model_Calcs!M2156*Sat_Data!$B$3*COS(RADIANS(L2156))*COS(RADIANS(I2156)))</f>
        <v>38131.840251754424</v>
      </c>
      <c r="O2156">
        <f ca="1">DEGREES(ACOS(((Earth_Data!$B$1+Sat_Data!$B$2)/User_Model_Calcs!N2156)*SQRT(1-COS(RADIANS(User_Model_Calcs!I2156))^2*COS(RADIANS(User_Model_Calcs!B2156))^2)))</f>
        <v>35.500455500207394</v>
      </c>
      <c r="P2156">
        <f t="shared" ca="1" si="327"/>
        <v>50.173120230227902</v>
      </c>
    </row>
    <row r="2157" spans="1:16" x14ac:dyDescent="0.25">
      <c r="A2157" s="5">
        <f t="shared" ca="1" si="325"/>
        <v>140.97595236884908</v>
      </c>
      <c r="B2157">
        <f t="shared" ca="1" si="326"/>
        <v>-33.150273813858661</v>
      </c>
      <c r="C2157" s="6">
        <v>20135.9375</v>
      </c>
      <c r="D2157">
        <f t="shared" ca="1" si="331"/>
        <v>1.2</v>
      </c>
      <c r="E2157" s="1">
        <v>0.65</v>
      </c>
      <c r="F2157">
        <v>19.899999999999999</v>
      </c>
      <c r="G2157">
        <f t="shared" ca="1" si="328"/>
        <v>46.089820015575185</v>
      </c>
      <c r="H2157">
        <f t="shared" ca="1" si="332"/>
        <v>16.679894502520408</v>
      </c>
      <c r="I2157">
        <f ca="1">User_Model_Calcs!A2157-Sat_Data!$B$5</f>
        <v>30.975952368849079</v>
      </c>
      <c r="J2157">
        <f ca="1">(Earth_Data!$B$1/SQRT(1-Earth_Data!$B$2^2*SIN(RADIANS(User_Model_Calcs!B2157))^2))*COS(RADIANS(User_Model_Calcs!B2157))</f>
        <v>5345.3820044988734</v>
      </c>
      <c r="K2157">
        <f ca="1">((Earth_Data!$B$1*(1-Earth_Data!$B$2^2))/SQRT(1-Earth_Data!$B$2^2*SIN(RADIANS(User_Model_Calcs!B2157))^2))*SIN(RADIANS(User_Model_Calcs!B2157))</f>
        <v>-3467.9254414935795</v>
      </c>
      <c r="L2157">
        <f t="shared" ca="1" si="329"/>
        <v>-32.974312260943051</v>
      </c>
      <c r="M2157">
        <f t="shared" ca="1" si="330"/>
        <v>6371.7827679369948</v>
      </c>
      <c r="N2157">
        <f ca="1">SQRT(User_Model_Calcs!M2157^2+Sat_Data!$B$3^2-2*User_Model_Calcs!M2157*Sat_Data!$B$3*COS(RADIANS(L2157))*COS(RADIANS(I2157)))</f>
        <v>37840.907616625795</v>
      </c>
      <c r="O2157">
        <f ca="1">DEGREES(ACOS(((Earth_Data!$B$1+Sat_Data!$B$2)/User_Model_Calcs!N2157)*SQRT(1-COS(RADIANS(User_Model_Calcs!I2157))^2*COS(RADIANS(User_Model_Calcs!B2157))^2)))</f>
        <v>39.126561702269981</v>
      </c>
      <c r="P2157">
        <f t="shared" ca="1" si="327"/>
        <v>47.667885447454069</v>
      </c>
    </row>
    <row r="2158" spans="1:16" x14ac:dyDescent="0.25">
      <c r="A2158" s="5">
        <f t="shared" ca="1" si="325"/>
        <v>141.4059195640821</v>
      </c>
      <c r="B2158">
        <f t="shared" ca="1" si="326"/>
        <v>-33.208524497277779</v>
      </c>
      <c r="C2158" s="6">
        <v>20135.9375</v>
      </c>
      <c r="D2158">
        <f t="shared" ca="1" si="331"/>
        <v>1.2</v>
      </c>
      <c r="E2158" s="1">
        <v>0.65</v>
      </c>
      <c r="F2158">
        <v>19.899999999999999</v>
      </c>
      <c r="G2158">
        <f t="shared" ca="1" si="328"/>
        <v>46.089820015575185</v>
      </c>
      <c r="H2158">
        <f t="shared" ca="1" si="332"/>
        <v>18.767231773366873</v>
      </c>
      <c r="I2158">
        <f ca="1">User_Model_Calcs!A2158-Sat_Data!$B$5</f>
        <v>31.405919564082097</v>
      </c>
      <c r="J2158">
        <f ca="1">(Earth_Data!$B$1/SQRT(1-Earth_Data!$B$2^2*SIN(RADIANS(User_Model_Calcs!B2158))^2))*COS(RADIANS(User_Model_Calcs!B2158))</f>
        <v>5341.8464441962733</v>
      </c>
      <c r="K2158">
        <f ca="1">((Earth_Data!$B$1*(1-Earth_Data!$B$2^2))/SQRT(1-Earth_Data!$B$2^2*SIN(RADIANS(User_Model_Calcs!B2158))^2))*SIN(RADIANS(User_Model_Calcs!B2158))</f>
        <v>-3473.3325861447488</v>
      </c>
      <c r="L2158">
        <f t="shared" ca="1" si="329"/>
        <v>-33.032405154910592</v>
      </c>
      <c r="M2158">
        <f t="shared" ca="1" si="330"/>
        <v>6371.7629183254567</v>
      </c>
      <c r="N2158">
        <f ca="1">SQRT(User_Model_Calcs!M2158^2+Sat_Data!$B$3^2-2*User_Model_Calcs!M2158*Sat_Data!$B$3*COS(RADIANS(L2158))*COS(RADIANS(I2158)))</f>
        <v>37867.405210676989</v>
      </c>
      <c r="O2158">
        <f ca="1">DEGREES(ACOS(((Earth_Data!$B$1+Sat_Data!$B$2)/User_Model_Calcs!N2158)*SQRT(1-COS(RADIANS(User_Model_Calcs!I2158))^2*COS(RADIANS(User_Model_Calcs!B2158))^2)))</f>
        <v>38.788009480741145</v>
      </c>
      <c r="P2158">
        <f t="shared" ca="1" si="327"/>
        <v>48.106367857732586</v>
      </c>
    </row>
    <row r="2159" spans="1:16" x14ac:dyDescent="0.25">
      <c r="A2159" s="5">
        <f t="shared" ca="1" si="325"/>
        <v>144.19313886510864</v>
      </c>
      <c r="B2159">
        <f t="shared" ca="1" si="326"/>
        <v>-36.51612293156095</v>
      </c>
      <c r="C2159" s="6">
        <v>20135.9375</v>
      </c>
      <c r="D2159">
        <f t="shared" ca="1" si="331"/>
        <v>3</v>
      </c>
      <c r="E2159" s="1">
        <v>0.65</v>
      </c>
      <c r="F2159">
        <v>19.899999999999999</v>
      </c>
      <c r="G2159">
        <f t="shared" ca="1" si="328"/>
        <v>54.048620189015942</v>
      </c>
      <c r="H2159">
        <f t="shared" ca="1" si="332"/>
        <v>17.881486393811677</v>
      </c>
      <c r="I2159">
        <f ca="1">User_Model_Calcs!A2159-Sat_Data!$B$5</f>
        <v>34.193138865108637</v>
      </c>
      <c r="J2159">
        <f ca="1">(Earth_Data!$B$1/SQRT(1-Earth_Data!$B$2^2*SIN(RADIANS(User_Model_Calcs!B2159))^2))*COS(RADIANS(User_Model_Calcs!B2159))</f>
        <v>5132.1300551741642</v>
      </c>
      <c r="K2159">
        <f ca="1">((Earth_Data!$B$1*(1-Earth_Data!$B$2^2))/SQRT(1-Earth_Data!$B$2^2*SIN(RADIANS(User_Model_Calcs!B2159))^2))*SIN(RADIANS(User_Model_Calcs!B2159))</f>
        <v>-3774.3739687053881</v>
      </c>
      <c r="L2159">
        <f t="shared" ca="1" si="329"/>
        <v>-36.332252564397855</v>
      </c>
      <c r="M2159">
        <f t="shared" ca="1" si="330"/>
        <v>6370.6089001651035</v>
      </c>
      <c r="N2159">
        <f ca="1">SQRT(User_Model_Calcs!M2159^2+Sat_Data!$B$3^2-2*User_Model_Calcs!M2159*Sat_Data!$B$3*COS(RADIANS(L2159))*COS(RADIANS(I2159)))</f>
        <v>38215.484304045742</v>
      </c>
      <c r="O2159">
        <f ca="1">DEGREES(ACOS(((Earth_Data!$B$1+Sat_Data!$B$2)/User_Model_Calcs!N2159)*SQRT(1-COS(RADIANS(User_Model_Calcs!I2159))^2*COS(RADIANS(User_Model_Calcs!B2159))^2)))</f>
        <v>34.488727347599834</v>
      </c>
      <c r="P2159">
        <f t="shared" ca="1" si="327"/>
        <v>48.787685330493112</v>
      </c>
    </row>
    <row r="2160" spans="1:16" x14ac:dyDescent="0.25">
      <c r="A2160" s="5">
        <f t="shared" ca="1" si="325"/>
        <v>143.72806631302518</v>
      </c>
      <c r="B2160">
        <f t="shared" ca="1" si="326"/>
        <v>-35.58218019642748</v>
      </c>
      <c r="C2160" s="6">
        <v>20135.9375</v>
      </c>
      <c r="D2160">
        <f t="shared" ca="1" si="331"/>
        <v>1.2</v>
      </c>
      <c r="E2160" s="1">
        <v>0.65</v>
      </c>
      <c r="F2160">
        <v>19.899999999999999</v>
      </c>
      <c r="G2160">
        <f t="shared" ca="1" si="328"/>
        <v>46.089820015575185</v>
      </c>
      <c r="H2160">
        <f t="shared" ca="1" si="332"/>
        <v>17.052393133627231</v>
      </c>
      <c r="I2160">
        <f ca="1">User_Model_Calcs!A2160-Sat_Data!$B$5</f>
        <v>33.728066313025181</v>
      </c>
      <c r="J2160">
        <f ca="1">(Earth_Data!$B$1/SQRT(1-Earth_Data!$B$2^2*SIN(RADIANS(User_Model_Calcs!B2160))^2))*COS(RADIANS(User_Model_Calcs!B2160))</f>
        <v>5193.1136313818397</v>
      </c>
      <c r="K2160">
        <f ca="1">((Earth_Data!$B$1*(1-Earth_Data!$B$2^2))/SQRT(1-Earth_Data!$B$2^2*SIN(RADIANS(User_Model_Calcs!B2160))^2))*SIN(RADIANS(User_Model_Calcs!B2160))</f>
        <v>-3690.5885582046794</v>
      </c>
      <c r="L2160">
        <f t="shared" ca="1" si="329"/>
        <v>-35.400255085047043</v>
      </c>
      <c r="M2160">
        <f t="shared" ca="1" si="330"/>
        <v>6370.9397340106098</v>
      </c>
      <c r="N2160">
        <f ca="1">SQRT(User_Model_Calcs!M2160^2+Sat_Data!$B$3^2-2*User_Model_Calcs!M2160*Sat_Data!$B$3*COS(RADIANS(L2160))*COS(RADIANS(I2160)))</f>
        <v>38133.81725983513</v>
      </c>
      <c r="O2160">
        <f ca="1">DEGREES(ACOS(((Earth_Data!$B$1+Sat_Data!$B$2)/User_Model_Calcs!N2160)*SQRT(1-COS(RADIANS(User_Model_Calcs!I2160))^2*COS(RADIANS(User_Model_Calcs!B2160))^2)))</f>
        <v>35.473288676142126</v>
      </c>
      <c r="P2160">
        <f t="shared" ca="1" si="327"/>
        <v>48.926151031727116</v>
      </c>
    </row>
    <row r="2161" spans="1:16" x14ac:dyDescent="0.25">
      <c r="A2161" s="5">
        <f t="shared" ca="1" si="325"/>
        <v>142.13785354027391</v>
      </c>
      <c r="B2161">
        <f t="shared" ca="1" si="326"/>
        <v>-32.414580975788695</v>
      </c>
      <c r="C2161" s="6">
        <v>20135.9375</v>
      </c>
      <c r="D2161">
        <f t="shared" ca="1" si="331"/>
        <v>1.2</v>
      </c>
      <c r="E2161" s="1">
        <v>0.65</v>
      </c>
      <c r="F2161">
        <v>19.899999999999999</v>
      </c>
      <c r="G2161">
        <f t="shared" ca="1" si="328"/>
        <v>46.089820015575185</v>
      </c>
      <c r="H2161">
        <f t="shared" ca="1" si="332"/>
        <v>19.229869876811211</v>
      </c>
      <c r="I2161">
        <f ca="1">User_Model_Calcs!A2161-Sat_Data!$B$5</f>
        <v>32.137853540273909</v>
      </c>
      <c r="J2161">
        <f ca="1">(Earth_Data!$B$1/SQRT(1-Earth_Data!$B$2^2*SIN(RADIANS(User_Model_Calcs!B2161))^2))*COS(RADIANS(User_Model_Calcs!B2161))</f>
        <v>5389.5580014606849</v>
      </c>
      <c r="K2161">
        <f ca="1">((Earth_Data!$B$1*(1-Earth_Data!$B$2^2))/SQRT(1-Earth_Data!$B$2^2*SIN(RADIANS(User_Model_Calcs!B2161))^2))*SIN(RADIANS(User_Model_Calcs!B2161))</f>
        <v>-3399.3315382645628</v>
      </c>
      <c r="L2161">
        <f t="shared" ca="1" si="329"/>
        <v>-32.240674404614403</v>
      </c>
      <c r="M2161">
        <f t="shared" ca="1" si="330"/>
        <v>6372.0318861528785</v>
      </c>
      <c r="N2161">
        <f ca="1">SQRT(User_Model_Calcs!M2161^2+Sat_Data!$B$3^2-2*User_Model_Calcs!M2161*Sat_Data!$B$3*COS(RADIANS(L2161))*COS(RADIANS(I2161)))</f>
        <v>37862.473111411506</v>
      </c>
      <c r="O2161">
        <f ca="1">DEGREES(ACOS(((Earth_Data!$B$1+Sat_Data!$B$2)/User_Model_Calcs!N2161)*SQRT(1-COS(RADIANS(User_Model_Calcs!I2161))^2*COS(RADIANS(User_Model_Calcs!B2161))^2)))</f>
        <v>38.854638958866929</v>
      </c>
      <c r="P2161">
        <f t="shared" ca="1" si="327"/>
        <v>49.526841838807577</v>
      </c>
    </row>
    <row r="2162" spans="1:16" x14ac:dyDescent="0.25">
      <c r="A2162" s="5">
        <f t="shared" ca="1" si="325"/>
        <v>144.19372964687375</v>
      </c>
      <c r="B2162">
        <f t="shared" ca="1" si="326"/>
        <v>-35.016190095932807</v>
      </c>
      <c r="C2162" s="6">
        <v>20135.9375</v>
      </c>
      <c r="D2162">
        <f t="shared" ca="1" si="331"/>
        <v>3</v>
      </c>
      <c r="E2162" s="1">
        <v>0.65</v>
      </c>
      <c r="F2162">
        <v>19.899999999999999</v>
      </c>
      <c r="G2162">
        <f t="shared" ca="1" si="328"/>
        <v>54.048620189015942</v>
      </c>
      <c r="H2162">
        <f t="shared" ca="1" si="332"/>
        <v>14.654335908994566</v>
      </c>
      <c r="I2162">
        <f ca="1">User_Model_Calcs!A2162-Sat_Data!$B$5</f>
        <v>34.193729646873749</v>
      </c>
      <c r="J2162">
        <f ca="1">(Earth_Data!$B$1/SQRT(1-Earth_Data!$B$2^2*SIN(RADIANS(User_Model_Calcs!B2162))^2))*COS(RADIANS(User_Model_Calcs!B2162))</f>
        <v>5229.3989821434207</v>
      </c>
      <c r="K2162">
        <f ca="1">((Earth_Data!$B$1*(1-Earth_Data!$B$2^2))/SQRT(1-Earth_Data!$B$2^2*SIN(RADIANS(User_Model_Calcs!B2162))^2))*SIN(RADIANS(User_Model_Calcs!B2162))</f>
        <v>-3639.3393824911832</v>
      </c>
      <c r="L2162">
        <f t="shared" ca="1" si="329"/>
        <v>-34.835537773804212</v>
      </c>
      <c r="M2162">
        <f t="shared" ca="1" si="330"/>
        <v>6371.1384269527489</v>
      </c>
      <c r="N2162">
        <f ca="1">SQRT(User_Model_Calcs!M2162^2+Sat_Data!$B$3^2-2*User_Model_Calcs!M2162*Sat_Data!$B$3*COS(RADIANS(L2162))*COS(RADIANS(I2162)))</f>
        <v>38126.733993189315</v>
      </c>
      <c r="O2162">
        <f ca="1">DEGREES(ACOS(((Earth_Data!$B$1+Sat_Data!$B$2)/User_Model_Calcs!N2162)*SQRT(1-COS(RADIANS(User_Model_Calcs!I2162))^2*COS(RADIANS(User_Model_Calcs!B2162))^2)))</f>
        <v>35.561581585516734</v>
      </c>
      <c r="P2162">
        <f t="shared" ca="1" si="327"/>
        <v>49.817856147755549</v>
      </c>
    </row>
    <row r="2163" spans="1:16" x14ac:dyDescent="0.25">
      <c r="A2163" s="5">
        <f t="shared" ca="1" si="325"/>
        <v>144.47308127085449</v>
      </c>
      <c r="B2163">
        <f t="shared" ca="1" si="326"/>
        <v>-33.400893565558178</v>
      </c>
      <c r="C2163" s="6">
        <v>20135.9375</v>
      </c>
      <c r="D2163">
        <f t="shared" ca="1" si="331"/>
        <v>0.75</v>
      </c>
      <c r="E2163" s="1">
        <v>0.65</v>
      </c>
      <c r="F2163">
        <v>19.899999999999999</v>
      </c>
      <c r="G2163">
        <f t="shared" ca="1" si="328"/>
        <v>42.007420362456692</v>
      </c>
      <c r="H2163">
        <f t="shared" ca="1" si="332"/>
        <v>19.436287006042427</v>
      </c>
      <c r="I2163">
        <f ca="1">User_Model_Calcs!A2163-Sat_Data!$B$5</f>
        <v>34.473081270854493</v>
      </c>
      <c r="J2163">
        <f ca="1">(Earth_Data!$B$1/SQRT(1-Earth_Data!$B$2^2*SIN(RADIANS(User_Model_Calcs!B2163))^2))*COS(RADIANS(User_Model_Calcs!B2163))</f>
        <v>5330.1312302084452</v>
      </c>
      <c r="K2163">
        <f ca="1">((Earth_Data!$B$1*(1-Earth_Data!$B$2^2))/SQRT(1-Earth_Data!$B$2^2*SIN(RADIANS(User_Model_Calcs!B2163))^2))*SIN(RADIANS(User_Model_Calcs!B2163))</f>
        <v>-3491.1641007011012</v>
      </c>
      <c r="L2163">
        <f t="shared" ca="1" si="329"/>
        <v>-33.224258289513784</v>
      </c>
      <c r="M2163">
        <f t="shared" ca="1" si="330"/>
        <v>6371.6972392971975</v>
      </c>
      <c r="N2163">
        <f ca="1">SQRT(User_Model_Calcs!M2163^2+Sat_Data!$B$3^2-2*User_Model_Calcs!M2163*Sat_Data!$B$3*COS(RADIANS(L2163))*COS(RADIANS(I2163)))</f>
        <v>38050.818124656951</v>
      </c>
      <c r="O2163">
        <f ca="1">DEGREES(ACOS(((Earth_Data!$B$1+Sat_Data!$B$2)/User_Model_Calcs!N2163)*SQRT(1-COS(RADIANS(User_Model_Calcs!I2163))^2*COS(RADIANS(User_Model_Calcs!B2163))^2)))</f>
        <v>36.49453361145892</v>
      </c>
      <c r="P2163">
        <f t="shared" ca="1" si="327"/>
        <v>51.278054804691905</v>
      </c>
    </row>
    <row r="2164" spans="1:16" x14ac:dyDescent="0.25">
      <c r="A2164" s="5">
        <f t="shared" ca="1" si="325"/>
        <v>142.91427531124361</v>
      </c>
      <c r="B2164">
        <f t="shared" ca="1" si="326"/>
        <v>-32.747805690679144</v>
      </c>
      <c r="C2164" s="6">
        <v>20135.9375</v>
      </c>
      <c r="D2164">
        <f t="shared" ca="1" si="331"/>
        <v>3</v>
      </c>
      <c r="E2164" s="1">
        <v>0.65</v>
      </c>
      <c r="F2164">
        <v>19.899999999999999</v>
      </c>
      <c r="G2164">
        <f t="shared" ca="1" si="328"/>
        <v>54.048620189015942</v>
      </c>
      <c r="H2164">
        <f t="shared" ca="1" si="332"/>
        <v>14.379970404690672</v>
      </c>
      <c r="I2164">
        <f ca="1">User_Model_Calcs!A2164-Sat_Data!$B$5</f>
        <v>32.914275311243614</v>
      </c>
      <c r="J2164">
        <f ca="1">(Earth_Data!$B$1/SQRT(1-Earth_Data!$B$2^2*SIN(RADIANS(User_Model_Calcs!B2164))^2))*COS(RADIANS(User_Model_Calcs!B2164))</f>
        <v>5369.658703275778</v>
      </c>
      <c r="K2164">
        <f ca="1">((Earth_Data!$B$1*(1-Earth_Data!$B$2^2))/SQRT(1-Earth_Data!$B$2^2*SIN(RADIANS(User_Model_Calcs!B2164))^2))*SIN(RADIANS(User_Model_Calcs!B2164))</f>
        <v>-3430.4697153031275</v>
      </c>
      <c r="L2164">
        <f t="shared" ca="1" si="329"/>
        <v>-32.572954104416667</v>
      </c>
      <c r="M2164">
        <f t="shared" ca="1" si="330"/>
        <v>6371.9194170420287</v>
      </c>
      <c r="N2164">
        <f ca="1">SQRT(User_Model_Calcs!M2164^2+Sat_Data!$B$3^2-2*User_Model_Calcs!M2164*Sat_Data!$B$3*COS(RADIANS(L2164))*COS(RADIANS(I2164)))</f>
        <v>37924.736684169118</v>
      </c>
      <c r="O2164">
        <f ca="1">DEGREES(ACOS(((Earth_Data!$B$1+Sat_Data!$B$2)/User_Model_Calcs!N2164)*SQRT(1-COS(RADIANS(User_Model_Calcs!I2164))^2*COS(RADIANS(User_Model_Calcs!B2164))^2)))</f>
        <v>38.064582503793716</v>
      </c>
      <c r="P2164">
        <f t="shared" ca="1" si="327"/>
        <v>50.11406422428837</v>
      </c>
    </row>
    <row r="2165" spans="1:16" x14ac:dyDescent="0.25">
      <c r="A2165" s="5">
        <f t="shared" ca="1" si="325"/>
        <v>144.49466783220416</v>
      </c>
      <c r="B2165">
        <f t="shared" ca="1" si="326"/>
        <v>-35.038257448998614</v>
      </c>
      <c r="C2165" s="6">
        <v>20135.9375</v>
      </c>
      <c r="D2165">
        <f t="shared" ca="1" si="331"/>
        <v>1.2</v>
      </c>
      <c r="E2165" s="1">
        <v>0.65</v>
      </c>
      <c r="F2165">
        <v>19.899999999999999</v>
      </c>
      <c r="G2165">
        <f t="shared" ca="1" si="328"/>
        <v>46.089820015575185</v>
      </c>
      <c r="H2165">
        <f t="shared" ca="1" si="332"/>
        <v>20.465827377371657</v>
      </c>
      <c r="I2165">
        <f ca="1">User_Model_Calcs!A2165-Sat_Data!$B$5</f>
        <v>34.494667832204158</v>
      </c>
      <c r="J2165">
        <f ca="1">(Earth_Data!$B$1/SQRT(1-Earth_Data!$B$2^2*SIN(RADIANS(User_Model_Calcs!B2165))^2))*COS(RADIANS(User_Model_Calcs!B2165))</f>
        <v>5227.9938129087086</v>
      </c>
      <c r="K2165">
        <f ca="1">((Earth_Data!$B$1*(1-Earth_Data!$B$2^2))/SQRT(1-Earth_Data!$B$2^2*SIN(RADIANS(User_Model_Calcs!B2165))^2))*SIN(RADIANS(User_Model_Calcs!B2165))</f>
        <v>-3641.3441440894881</v>
      </c>
      <c r="L2165">
        <f t="shared" ca="1" si="329"/>
        <v>-34.857554182358449</v>
      </c>
      <c r="M2165">
        <f t="shared" ca="1" si="330"/>
        <v>6371.1307068295609</v>
      </c>
      <c r="N2165">
        <f ca="1">SQRT(User_Model_Calcs!M2165^2+Sat_Data!$B$3^2-2*User_Model_Calcs!M2165*Sat_Data!$B$3*COS(RADIANS(L2165))*COS(RADIANS(I2165)))</f>
        <v>38145.145591554938</v>
      </c>
      <c r="O2165">
        <f ca="1">DEGREES(ACOS(((Earth_Data!$B$1+Sat_Data!$B$2)/User_Model_Calcs!N2165)*SQRT(1-COS(RADIANS(User_Model_Calcs!I2165))^2*COS(RADIANS(User_Model_Calcs!B2165))^2)))</f>
        <v>35.338940595254279</v>
      </c>
      <c r="P2165">
        <f t="shared" ca="1" si="327"/>
        <v>50.120531176207315</v>
      </c>
    </row>
    <row r="2166" spans="1:16" x14ac:dyDescent="0.25">
      <c r="A2166" s="5">
        <f t="shared" ref="A2166:A2179" ca="1" si="333">142.56313432703+(RAND()*5-2.5)</f>
        <v>143.07027670932095</v>
      </c>
      <c r="B2166">
        <f t="shared" ref="B2166:B2179" ca="1" si="334">-34.4534087301148+(RAND()*5-2.5)</f>
        <v>-32.761228422879057</v>
      </c>
      <c r="C2166" s="6">
        <v>20135.9375</v>
      </c>
      <c r="D2166">
        <f t="shared" ca="1" si="331"/>
        <v>1.2</v>
      </c>
      <c r="E2166" s="1">
        <v>0.65</v>
      </c>
      <c r="F2166">
        <v>19.899999999999999</v>
      </c>
      <c r="G2166">
        <f t="shared" ca="1" si="328"/>
        <v>46.089820015575185</v>
      </c>
      <c r="H2166">
        <f t="shared" ca="1" si="332"/>
        <v>21.934857436017019</v>
      </c>
      <c r="I2166">
        <f ca="1">User_Model_Calcs!A2166-Sat_Data!$B$5</f>
        <v>33.07027670932095</v>
      </c>
      <c r="J2166">
        <f ca="1">(Earth_Data!$B$1/SQRT(1-Earth_Data!$B$2^2*SIN(RADIANS(User_Model_Calcs!B2166))^2))*COS(RADIANS(User_Model_Calcs!B2166))</f>
        <v>5368.8533192288114</v>
      </c>
      <c r="K2166">
        <f ca="1">((Earth_Data!$B$1*(1-Earth_Data!$B$2^2))/SQRT(1-Earth_Data!$B$2^2*SIN(RADIANS(User_Model_Calcs!B2166))^2))*SIN(RADIANS(User_Model_Calcs!B2166))</f>
        <v>-3431.7216081068109</v>
      </c>
      <c r="L2166">
        <f t="shared" ca="1" si="329"/>
        <v>-32.586339262874709</v>
      </c>
      <c r="M2166">
        <f t="shared" ca="1" si="330"/>
        <v>6371.914873799039</v>
      </c>
      <c r="N2166">
        <f ca="1">SQRT(User_Model_Calcs!M2166^2+Sat_Data!$B$3^2-2*User_Model_Calcs!M2166*Sat_Data!$B$3*COS(RADIANS(L2166))*COS(RADIANS(I2166)))</f>
        <v>37934.336050735779</v>
      </c>
      <c r="O2166">
        <f ca="1">DEGREES(ACOS(((Earth_Data!$B$1+Sat_Data!$B$2)/User_Model_Calcs!N2166)*SQRT(1-COS(RADIANS(User_Model_Calcs!I2166))^2*COS(RADIANS(User_Model_Calcs!B2166))^2)))</f>
        <v>37.943843005222433</v>
      </c>
      <c r="P2166">
        <f t="shared" ca="1" si="327"/>
        <v>50.271790195327092</v>
      </c>
    </row>
    <row r="2167" spans="1:16" x14ac:dyDescent="0.25">
      <c r="A2167" s="5">
        <f t="shared" ca="1" si="333"/>
        <v>141.18390075455628</v>
      </c>
      <c r="B2167">
        <f t="shared" ca="1" si="334"/>
        <v>-33.754158252599211</v>
      </c>
      <c r="C2167" s="6">
        <v>20135.9375</v>
      </c>
      <c r="D2167">
        <f t="shared" ca="1" si="331"/>
        <v>0.75</v>
      </c>
      <c r="E2167" s="1">
        <v>0.65</v>
      </c>
      <c r="F2167">
        <v>19.899999999999999</v>
      </c>
      <c r="G2167">
        <f t="shared" ca="1" si="328"/>
        <v>42.007420362456692</v>
      </c>
      <c r="H2167">
        <f t="shared" ca="1" si="332"/>
        <v>15.786846096209377</v>
      </c>
      <c r="I2167">
        <f ca="1">User_Model_Calcs!A2167-Sat_Data!$B$5</f>
        <v>31.183900754556277</v>
      </c>
      <c r="J2167">
        <f ca="1">(Earth_Data!$B$1/SQRT(1-Earth_Data!$B$2^2*SIN(RADIANS(User_Model_Calcs!B2167))^2))*COS(RADIANS(User_Model_Calcs!B2167))</f>
        <v>5308.4609180078669</v>
      </c>
      <c r="K2167">
        <f ca="1">((Earth_Data!$B$1*(1-Earth_Data!$B$2^2))/SQRT(1-Earth_Data!$B$2^2*SIN(RADIANS(User_Model_Calcs!B2167))^2))*SIN(RADIANS(User_Model_Calcs!B2167))</f>
        <v>-3523.808313112695</v>
      </c>
      <c r="L2167">
        <f t="shared" ca="1" si="329"/>
        <v>-33.576596197776588</v>
      </c>
      <c r="M2167">
        <f t="shared" ca="1" si="330"/>
        <v>6371.5761272685941</v>
      </c>
      <c r="N2167">
        <f ca="1">SQRT(User_Model_Calcs!M2167^2+Sat_Data!$B$3^2-2*User_Model_Calcs!M2167*Sat_Data!$B$3*COS(RADIANS(L2167))*COS(RADIANS(I2167)))</f>
        <v>37887.198879581898</v>
      </c>
      <c r="O2167">
        <f ca="1">DEGREES(ACOS(((Earth_Data!$B$1+Sat_Data!$B$2)/User_Model_Calcs!N2167)*SQRT(1-COS(RADIANS(User_Model_Calcs!I2167))^2*COS(RADIANS(User_Model_Calcs!B2167))^2)))</f>
        <v>38.533911264117762</v>
      </c>
      <c r="P2167">
        <f t="shared" ca="1" si="327"/>
        <v>47.446911882761476</v>
      </c>
    </row>
    <row r="2168" spans="1:16" x14ac:dyDescent="0.25">
      <c r="A2168" s="5">
        <f t="shared" ca="1" si="333"/>
        <v>141.6450377688451</v>
      </c>
      <c r="B2168">
        <f t="shared" ca="1" si="334"/>
        <v>-35.773212341655658</v>
      </c>
      <c r="C2168" s="6">
        <v>20135.9375</v>
      </c>
      <c r="D2168">
        <f t="shared" ca="1" si="331"/>
        <v>0.75</v>
      </c>
      <c r="E2168" s="1">
        <v>0.65</v>
      </c>
      <c r="F2168">
        <v>19.899999999999999</v>
      </c>
      <c r="G2168">
        <f t="shared" ca="1" si="328"/>
        <v>42.007420362456692</v>
      </c>
      <c r="H2168">
        <f t="shared" ca="1" si="332"/>
        <v>22.396418203104698</v>
      </c>
      <c r="I2168">
        <f ca="1">User_Model_Calcs!A2168-Sat_Data!$B$5</f>
        <v>31.6450377688451</v>
      </c>
      <c r="J2168">
        <f ca="1">(Earth_Data!$B$1/SQRT(1-Earth_Data!$B$2^2*SIN(RADIANS(User_Model_Calcs!B2168))^2))*COS(RADIANS(User_Model_Calcs!B2168))</f>
        <v>5180.7518290702274</v>
      </c>
      <c r="K2168">
        <f ca="1">((Earth_Data!$B$1*(1-Earth_Data!$B$2^2))/SQRT(1-Earth_Data!$B$2^2*SIN(RADIANS(User_Model_Calcs!B2168))^2))*SIN(RADIANS(User_Model_Calcs!B2168))</f>
        <v>-3707.8059655128527</v>
      </c>
      <c r="L2168">
        <f t="shared" ca="1" si="329"/>
        <v>-35.590873591272874</v>
      </c>
      <c r="M2168">
        <f t="shared" ca="1" si="330"/>
        <v>6370.8723572449017</v>
      </c>
      <c r="N2168">
        <f ca="1">SQRT(User_Model_Calcs!M2168^2+Sat_Data!$B$3^2-2*User_Model_Calcs!M2168*Sat_Data!$B$3*COS(RADIANS(L2168))*COS(RADIANS(I2168)))</f>
        <v>38032.578134769428</v>
      </c>
      <c r="O2168">
        <f ca="1">DEGREES(ACOS(((Earth_Data!$B$1+Sat_Data!$B$2)/User_Model_Calcs!N2168)*SQRT(1-COS(RADIANS(User_Model_Calcs!I2168))^2*COS(RADIANS(User_Model_Calcs!B2168))^2)))</f>
        <v>36.707800215391217</v>
      </c>
      <c r="P2168">
        <f t="shared" ca="1" si="327"/>
        <v>46.512586302075746</v>
      </c>
    </row>
    <row r="2169" spans="1:16" x14ac:dyDescent="0.25">
      <c r="A2169" s="5">
        <f t="shared" ca="1" si="333"/>
        <v>141.72687023685145</v>
      </c>
      <c r="B2169">
        <f t="shared" ca="1" si="334"/>
        <v>-36.118587012339766</v>
      </c>
      <c r="C2169" s="6">
        <v>20135.9375</v>
      </c>
      <c r="D2169">
        <f t="shared" ca="1" si="331"/>
        <v>0.75</v>
      </c>
      <c r="E2169" s="1">
        <v>0.65</v>
      </c>
      <c r="F2169">
        <v>19.899999999999999</v>
      </c>
      <c r="G2169">
        <f t="shared" ca="1" si="328"/>
        <v>42.007420362456692</v>
      </c>
      <c r="H2169">
        <f t="shared" ca="1" si="332"/>
        <v>16.020150354367011</v>
      </c>
      <c r="I2169">
        <f ca="1">User_Model_Calcs!A2169-Sat_Data!$B$5</f>
        <v>31.726870236851454</v>
      </c>
      <c r="J2169">
        <f ca="1">(Earth_Data!$B$1/SQRT(1-Earth_Data!$B$2^2*SIN(RADIANS(User_Model_Calcs!B2169))^2))*COS(RADIANS(User_Model_Calcs!B2169))</f>
        <v>5158.2559823829715</v>
      </c>
      <c r="K2169">
        <f ca="1">((Earth_Data!$B$1*(1-Earth_Data!$B$2^2))/SQRT(1-Earth_Data!$B$2^2*SIN(RADIANS(User_Model_Calcs!B2169))^2))*SIN(RADIANS(User_Model_Calcs!B2169))</f>
        <v>-3738.8304014928913</v>
      </c>
      <c r="L2169">
        <f t="shared" ca="1" si="329"/>
        <v>-35.935520954079209</v>
      </c>
      <c r="M2169">
        <f t="shared" ca="1" si="330"/>
        <v>6370.7501560583278</v>
      </c>
      <c r="N2169">
        <f ca="1">SQRT(User_Model_Calcs!M2169^2+Sat_Data!$B$3^2-2*User_Model_Calcs!M2169*Sat_Data!$B$3*COS(RADIANS(L2169))*COS(RADIANS(I2169)))</f>
        <v>38058.070715853137</v>
      </c>
      <c r="O2169">
        <f ca="1">DEGREES(ACOS(((Earth_Data!$B$1+Sat_Data!$B$2)/User_Model_Calcs!N2169)*SQRT(1-COS(RADIANS(User_Model_Calcs!I2169))^2*COS(RADIANS(User_Model_Calcs!B2169))^2)))</f>
        <v>36.39291494169786</v>
      </c>
      <c r="P2169">
        <f t="shared" ca="1" si="327"/>
        <v>46.366155038574853</v>
      </c>
    </row>
    <row r="2170" spans="1:16" x14ac:dyDescent="0.25">
      <c r="A2170" s="5">
        <f t="shared" ca="1" si="333"/>
        <v>141.29659710465089</v>
      </c>
      <c r="B2170">
        <f t="shared" ca="1" si="334"/>
        <v>-34.280821333994396</v>
      </c>
      <c r="C2170" s="6">
        <v>20135.9375</v>
      </c>
      <c r="D2170">
        <f t="shared" ca="1" si="331"/>
        <v>0.75</v>
      </c>
      <c r="E2170" s="1">
        <v>0.65</v>
      </c>
      <c r="F2170">
        <v>19.899999999999999</v>
      </c>
      <c r="G2170">
        <f t="shared" ca="1" si="328"/>
        <v>42.007420362456692</v>
      </c>
      <c r="H2170">
        <f t="shared" ca="1" si="332"/>
        <v>22.606086430763732</v>
      </c>
      <c r="I2170">
        <f ca="1">User_Model_Calcs!A2170-Sat_Data!$B$5</f>
        <v>31.296597104650886</v>
      </c>
      <c r="J2170">
        <f ca="1">(Earth_Data!$B$1/SQRT(1-Earth_Data!$B$2^2*SIN(RADIANS(User_Model_Calcs!B2170))^2))*COS(RADIANS(User_Model_Calcs!B2170))</f>
        <v>5275.778803720118</v>
      </c>
      <c r="K2170">
        <f ca="1">((Earth_Data!$B$1*(1-Earth_Data!$B$2^2))/SQRT(1-Earth_Data!$B$2^2*SIN(RADIANS(User_Model_Calcs!B2170))^2))*SIN(RADIANS(User_Model_Calcs!B2170))</f>
        <v>-3572.2296434181812</v>
      </c>
      <c r="L2170">
        <f t="shared" ca="1" si="329"/>
        <v>-34.101927574929995</v>
      </c>
      <c r="M2170">
        <f t="shared" ca="1" si="330"/>
        <v>6371.3944008433555</v>
      </c>
      <c r="N2170">
        <f ca="1">SQRT(User_Model_Calcs!M2170^2+Sat_Data!$B$3^2-2*User_Model_Calcs!M2170*Sat_Data!$B$3*COS(RADIANS(L2170))*COS(RADIANS(I2170)))</f>
        <v>37924.255705033043</v>
      </c>
      <c r="O2170">
        <f ca="1">DEGREES(ACOS(((Earth_Data!$B$1+Sat_Data!$B$2)/User_Model_Calcs!N2170)*SQRT(1-COS(RADIANS(User_Model_Calcs!I2170))^2*COS(RADIANS(User_Model_Calcs!B2170))^2)))</f>
        <v>38.06334557929415</v>
      </c>
      <c r="P2170">
        <f t="shared" ca="1" si="327"/>
        <v>47.184689494556963</v>
      </c>
    </row>
    <row r="2171" spans="1:16" x14ac:dyDescent="0.25">
      <c r="A2171" s="5">
        <f t="shared" ca="1" si="333"/>
        <v>142.93715172738038</v>
      </c>
      <c r="B2171">
        <f t="shared" ca="1" si="334"/>
        <v>-34.779715038287179</v>
      </c>
      <c r="C2171" s="6">
        <v>20135.9375</v>
      </c>
      <c r="D2171">
        <f t="shared" ca="1" si="331"/>
        <v>3</v>
      </c>
      <c r="E2171" s="1">
        <v>0.65</v>
      </c>
      <c r="F2171">
        <v>19.899999999999999</v>
      </c>
      <c r="G2171">
        <f t="shared" ca="1" si="328"/>
        <v>54.048620189015942</v>
      </c>
      <c r="H2171">
        <f t="shared" ca="1" si="332"/>
        <v>16.577397147864122</v>
      </c>
      <c r="I2171">
        <f ca="1">User_Model_Calcs!A2171-Sat_Data!$B$5</f>
        <v>32.937151727380382</v>
      </c>
      <c r="J2171">
        <f ca="1">(Earth_Data!$B$1/SQRT(1-Earth_Data!$B$2^2*SIN(RADIANS(User_Model_Calcs!B2171))^2))*COS(RADIANS(User_Model_Calcs!B2171))</f>
        <v>5244.4080195567467</v>
      </c>
      <c r="K2171">
        <f ca="1">((Earth_Data!$B$1*(1-Earth_Data!$B$2^2))/SQRT(1-Earth_Data!$B$2^2*SIN(RADIANS(User_Model_Calcs!B2171))^2))*SIN(RADIANS(User_Model_Calcs!B2171))</f>
        <v>-3617.8227940215852</v>
      </c>
      <c r="L2171">
        <f t="shared" ca="1" si="329"/>
        <v>-34.599615339862694</v>
      </c>
      <c r="M2171">
        <f t="shared" ca="1" si="330"/>
        <v>6371.2210167701187</v>
      </c>
      <c r="N2171">
        <f ca="1">SQRT(User_Model_Calcs!M2171^2+Sat_Data!$B$3^2-2*User_Model_Calcs!M2171*Sat_Data!$B$3*COS(RADIANS(L2171))*COS(RADIANS(I2171)))</f>
        <v>38042.601299467598</v>
      </c>
      <c r="O2171">
        <f ca="1">DEGREES(ACOS(((Earth_Data!$B$1+Sat_Data!$B$2)/User_Model_Calcs!N2171)*SQRT(1-COS(RADIANS(User_Model_Calcs!I2171))^2*COS(RADIANS(User_Model_Calcs!B2171))^2)))</f>
        <v>36.589124362773298</v>
      </c>
      <c r="P2171">
        <f t="shared" ca="1" si="327"/>
        <v>48.636500248332283</v>
      </c>
    </row>
    <row r="2172" spans="1:16" x14ac:dyDescent="0.25">
      <c r="A2172" s="5">
        <f t="shared" ca="1" si="333"/>
        <v>142.75222532216273</v>
      </c>
      <c r="B2172">
        <f t="shared" ca="1" si="334"/>
        <v>-32.622582743707838</v>
      </c>
      <c r="C2172" s="6">
        <v>20135.9375</v>
      </c>
      <c r="D2172">
        <f t="shared" ca="1" si="331"/>
        <v>0.75</v>
      </c>
      <c r="E2172" s="1">
        <v>0.65</v>
      </c>
      <c r="F2172">
        <v>19.899999999999999</v>
      </c>
      <c r="G2172">
        <f t="shared" ca="1" si="328"/>
        <v>42.007420362456692</v>
      </c>
      <c r="H2172">
        <f t="shared" ca="1" si="332"/>
        <v>21.485812180436913</v>
      </c>
      <c r="I2172">
        <f ca="1">User_Model_Calcs!A2172-Sat_Data!$B$5</f>
        <v>32.75222532216273</v>
      </c>
      <c r="J2172">
        <f ca="1">(Earth_Data!$B$1/SQRT(1-Earth_Data!$B$2^2*SIN(RADIANS(User_Model_Calcs!B2172))^2))*COS(RADIANS(User_Model_Calcs!B2172))</f>
        <v>5377.1580470939225</v>
      </c>
      <c r="K2172">
        <f ca="1">((Earth_Data!$B$1*(1-Earth_Data!$B$2^2))/SQRT(1-Earth_Data!$B$2^2*SIN(RADIANS(User_Model_Calcs!B2172))^2))*SIN(RADIANS(User_Model_Calcs!B2172))</f>
        <v>-3418.7816443693027</v>
      </c>
      <c r="L2172">
        <f t="shared" ca="1" si="329"/>
        <v>-32.448083529838598</v>
      </c>
      <c r="M2172">
        <f t="shared" ca="1" si="330"/>
        <v>6371.9617540678473</v>
      </c>
      <c r="N2172">
        <f ca="1">SQRT(User_Model_Calcs!M2172^2+Sat_Data!$B$3^2-2*User_Model_Calcs!M2172*Sat_Data!$B$3*COS(RADIANS(L2172))*COS(RADIANS(I2172)))</f>
        <v>37908.573414423241</v>
      </c>
      <c r="O2172">
        <f ca="1">DEGREES(ACOS(((Earth_Data!$B$1+Sat_Data!$B$2)/User_Model_Calcs!N2172)*SQRT(1-COS(RADIANS(User_Model_Calcs!I2172))^2*COS(RADIANS(User_Model_Calcs!B2172))^2)))</f>
        <v>38.268893641266978</v>
      </c>
      <c r="P2172">
        <f t="shared" ca="1" si="327"/>
        <v>50.035053171788107</v>
      </c>
    </row>
    <row r="2173" spans="1:16" x14ac:dyDescent="0.25">
      <c r="A2173" s="5">
        <f t="shared" ca="1" si="333"/>
        <v>144.4927642509966</v>
      </c>
      <c r="B2173">
        <f t="shared" ca="1" si="334"/>
        <v>-32.780333196394693</v>
      </c>
      <c r="C2173" s="6">
        <v>20135.9375</v>
      </c>
      <c r="D2173">
        <f t="shared" ca="1" si="331"/>
        <v>0.75</v>
      </c>
      <c r="E2173" s="1">
        <v>0.65</v>
      </c>
      <c r="F2173">
        <v>19.899999999999999</v>
      </c>
      <c r="G2173">
        <f t="shared" ca="1" si="328"/>
        <v>42.007420362456692</v>
      </c>
      <c r="H2173">
        <f t="shared" ca="1" si="332"/>
        <v>19.385051245816967</v>
      </c>
      <c r="I2173">
        <f ca="1">User_Model_Calcs!A2173-Sat_Data!$B$5</f>
        <v>34.492764250996601</v>
      </c>
      <c r="J2173">
        <f ca="1">(Earth_Data!$B$1/SQRT(1-Earth_Data!$B$2^2*SIN(RADIANS(User_Model_Calcs!B2173))^2))*COS(RADIANS(User_Model_Calcs!B2173))</f>
        <v>5367.7064954703319</v>
      </c>
      <c r="K2173">
        <f ca="1">((Earth_Data!$B$1*(1-Earth_Data!$B$2^2))/SQRT(1-Earth_Data!$B$2^2*SIN(RADIANS(User_Model_Calcs!B2173))^2))*SIN(RADIANS(User_Model_Calcs!B2173))</f>
        <v>-3433.5031248398386</v>
      </c>
      <c r="L2173">
        <f t="shared" ca="1" si="329"/>
        <v>-32.605390623064302</v>
      </c>
      <c r="M2173">
        <f t="shared" ca="1" si="330"/>
        <v>6371.9084056347929</v>
      </c>
      <c r="N2173">
        <f ca="1">SQRT(User_Model_Calcs!M2173^2+Sat_Data!$B$3^2-2*User_Model_Calcs!M2173*Sat_Data!$B$3*COS(RADIANS(L2173))*COS(RADIANS(I2173)))</f>
        <v>38017.670527931805</v>
      </c>
      <c r="O2173">
        <f ca="1">DEGREES(ACOS(((Earth_Data!$B$1+Sat_Data!$B$2)/User_Model_Calcs!N2173)*SQRT(1-COS(RADIANS(User_Model_Calcs!I2173))^2*COS(RADIANS(User_Model_Calcs!B2173))^2)))</f>
        <v>36.905666472815589</v>
      </c>
      <c r="P2173">
        <f t="shared" ca="1" si="327"/>
        <v>51.762467979047969</v>
      </c>
    </row>
    <row r="2174" spans="1:16" x14ac:dyDescent="0.25">
      <c r="A2174" s="5">
        <f t="shared" ca="1" si="333"/>
        <v>141.90655143237416</v>
      </c>
      <c r="B2174">
        <f t="shared" ca="1" si="334"/>
        <v>-35.023871853607076</v>
      </c>
      <c r="C2174" s="6">
        <v>20135.9375</v>
      </c>
      <c r="D2174">
        <f t="shared" ca="1" si="331"/>
        <v>0.75</v>
      </c>
      <c r="E2174" s="1">
        <v>0.65</v>
      </c>
      <c r="F2174">
        <v>19.899999999999999</v>
      </c>
      <c r="G2174">
        <f t="shared" ca="1" si="328"/>
        <v>42.007420362456692</v>
      </c>
      <c r="H2174">
        <f t="shared" ca="1" si="332"/>
        <v>18.909558589886824</v>
      </c>
      <c r="I2174">
        <f ca="1">User_Model_Calcs!A2174-Sat_Data!$B$5</f>
        <v>31.906551432374158</v>
      </c>
      <c r="J2174">
        <f ca="1">(Earth_Data!$B$1/SQRT(1-Earth_Data!$B$2^2*SIN(RADIANS(User_Model_Calcs!B2174))^2))*COS(RADIANS(User_Model_Calcs!B2174))</f>
        <v>5228.9099237874707</v>
      </c>
      <c r="K2174">
        <f ca="1">((Earth_Data!$B$1*(1-Earth_Data!$B$2^2))/SQRT(1-Earth_Data!$B$2^2*SIN(RADIANS(User_Model_Calcs!B2174))^2))*SIN(RADIANS(User_Model_Calcs!B2174))</f>
        <v>-3640.037310760963</v>
      </c>
      <c r="L2174">
        <f t="shared" ca="1" si="329"/>
        <v>-34.843201785313454</v>
      </c>
      <c r="M2174">
        <f t="shared" ca="1" si="330"/>
        <v>6371.1357397888642</v>
      </c>
      <c r="N2174">
        <f ca="1">SQRT(User_Model_Calcs!M2174^2+Sat_Data!$B$3^2-2*User_Model_Calcs!M2174*Sat_Data!$B$3*COS(RADIANS(L2174))*COS(RADIANS(I2174)))</f>
        <v>38001.09096617678</v>
      </c>
      <c r="O2174">
        <f ca="1">DEGREES(ACOS(((Earth_Data!$B$1+Sat_Data!$B$2)/User_Model_Calcs!N2174)*SQRT(1-COS(RADIANS(User_Model_Calcs!I2174))^2*COS(RADIANS(User_Model_Calcs!B2174))^2)))</f>
        <v>37.100380416363322</v>
      </c>
      <c r="P2174">
        <f t="shared" ca="1" si="327"/>
        <v>47.330065340028028</v>
      </c>
    </row>
    <row r="2175" spans="1:16" x14ac:dyDescent="0.25">
      <c r="A2175" s="5">
        <f t="shared" ca="1" si="333"/>
        <v>143.75578816661178</v>
      </c>
      <c r="B2175">
        <f t="shared" ca="1" si="334"/>
        <v>-32.028788872839215</v>
      </c>
      <c r="C2175" s="6">
        <v>20135.9375</v>
      </c>
      <c r="D2175">
        <f t="shared" ca="1" si="331"/>
        <v>3</v>
      </c>
      <c r="E2175" s="1">
        <v>0.65</v>
      </c>
      <c r="F2175">
        <v>19.899999999999999</v>
      </c>
      <c r="G2175">
        <f t="shared" ca="1" si="328"/>
        <v>54.048620189015942</v>
      </c>
      <c r="H2175">
        <f t="shared" ca="1" si="332"/>
        <v>23.659339324557315</v>
      </c>
      <c r="I2175">
        <f ca="1">User_Model_Calcs!A2175-Sat_Data!$B$5</f>
        <v>33.755788166611779</v>
      </c>
      <c r="J2175">
        <f ca="1">(Earth_Data!$B$1/SQRT(1-Earth_Data!$B$2^2*SIN(RADIANS(User_Model_Calcs!B2175))^2))*COS(RADIANS(User_Model_Calcs!B2175))</f>
        <v>5412.3685177342259</v>
      </c>
      <c r="K2175">
        <f ca="1">((Earth_Data!$B$1*(1-Earth_Data!$B$2^2))/SQRT(1-Earth_Data!$B$2^2*SIN(RADIANS(User_Model_Calcs!B2175))^2))*SIN(RADIANS(User_Model_Calcs!B2175))</f>
        <v>-3363.139440708007</v>
      </c>
      <c r="L2175">
        <f t="shared" ca="1" si="329"/>
        <v>-31.856005650442338</v>
      </c>
      <c r="M2175">
        <f t="shared" ca="1" si="330"/>
        <v>6372.1613185328533</v>
      </c>
      <c r="N2175">
        <f ca="1">SQRT(User_Model_Calcs!M2175^2+Sat_Data!$B$3^2-2*User_Model_Calcs!M2175*Sat_Data!$B$3*COS(RADIANS(L2175))*COS(RADIANS(I2175)))</f>
        <v>37933.480619008202</v>
      </c>
      <c r="O2175">
        <f ca="1">DEGREES(ACOS(((Earth_Data!$B$1+Sat_Data!$B$2)/User_Model_Calcs!N2175)*SQRT(1-COS(RADIANS(User_Model_Calcs!I2175))^2*COS(RADIANS(User_Model_Calcs!B2175))^2)))</f>
        <v>37.958000406242064</v>
      </c>
      <c r="P2175">
        <f t="shared" ca="1" si="327"/>
        <v>51.566442636250244</v>
      </c>
    </row>
    <row r="2176" spans="1:16" x14ac:dyDescent="0.25">
      <c r="A2176" s="5">
        <f t="shared" ca="1" si="333"/>
        <v>142.61883179448398</v>
      </c>
      <c r="B2176">
        <f t="shared" ca="1" si="334"/>
        <v>-34.355019624736272</v>
      </c>
      <c r="C2176" s="6">
        <v>20135.9375</v>
      </c>
      <c r="D2176">
        <f t="shared" ca="1" si="331"/>
        <v>0.75</v>
      </c>
      <c r="E2176" s="1">
        <v>0.65</v>
      </c>
      <c r="F2176">
        <v>19.899999999999999</v>
      </c>
      <c r="G2176">
        <f t="shared" ca="1" si="328"/>
        <v>42.007420362456692</v>
      </c>
      <c r="H2176">
        <f t="shared" ca="1" si="332"/>
        <v>19.948293992689429</v>
      </c>
      <c r="I2176">
        <f ca="1">User_Model_Calcs!A2176-Sat_Data!$B$5</f>
        <v>32.618831794483981</v>
      </c>
      <c r="J2176">
        <f ca="1">(Earth_Data!$B$1/SQRT(1-Earth_Data!$B$2^2*SIN(RADIANS(User_Model_Calcs!B2176))^2))*COS(RADIANS(User_Model_Calcs!B2176))</f>
        <v>5271.1384740333533</v>
      </c>
      <c r="K2176">
        <f ca="1">((Earth_Data!$B$1*(1-Earth_Data!$B$2^2))/SQRT(1-Earth_Data!$B$2^2*SIN(RADIANS(User_Model_Calcs!B2176))^2))*SIN(RADIANS(User_Model_Calcs!B2176))</f>
        <v>-3579.027544092326</v>
      </c>
      <c r="L2176">
        <f t="shared" ca="1" si="329"/>
        <v>-34.175943080718518</v>
      </c>
      <c r="M2176">
        <f t="shared" ca="1" si="330"/>
        <v>6371.3686892069127</v>
      </c>
      <c r="N2176">
        <f ca="1">SQRT(User_Model_Calcs!M2176^2+Sat_Data!$B$3^2-2*User_Model_Calcs!M2176*Sat_Data!$B$3*COS(RADIANS(L2176))*COS(RADIANS(I2176)))</f>
        <v>38000.165724164632</v>
      </c>
      <c r="O2176">
        <f ca="1">DEGREES(ACOS(((Earth_Data!$B$1+Sat_Data!$B$2)/User_Model_Calcs!N2176)*SQRT(1-COS(RADIANS(User_Model_Calcs!I2176))^2*COS(RADIANS(User_Model_Calcs!B2176))^2)))</f>
        <v>37.11500746837828</v>
      </c>
      <c r="P2176">
        <f t="shared" ca="1" si="327"/>
        <v>48.595361415437672</v>
      </c>
    </row>
    <row r="2177" spans="1:16" x14ac:dyDescent="0.25">
      <c r="A2177" s="5">
        <f t="shared" ca="1" si="333"/>
        <v>141.72861196934736</v>
      </c>
      <c r="B2177">
        <f t="shared" ca="1" si="334"/>
        <v>-35.543244458423665</v>
      </c>
      <c r="C2177" s="6">
        <v>20135.9375</v>
      </c>
      <c r="D2177">
        <f t="shared" ca="1" si="331"/>
        <v>0.75</v>
      </c>
      <c r="E2177" s="1">
        <v>0.65</v>
      </c>
      <c r="F2177">
        <v>19.899999999999999</v>
      </c>
      <c r="G2177">
        <f t="shared" ca="1" si="328"/>
        <v>42.007420362456692</v>
      </c>
      <c r="H2177">
        <f t="shared" ca="1" si="332"/>
        <v>17.9224471456155</v>
      </c>
      <c r="I2177">
        <f ca="1">User_Model_Calcs!A2177-Sat_Data!$B$5</f>
        <v>31.728611969347355</v>
      </c>
      <c r="J2177">
        <f ca="1">(Earth_Data!$B$1/SQRT(1-Earth_Data!$B$2^2*SIN(RADIANS(User_Model_Calcs!B2177))^2))*COS(RADIANS(User_Model_Calcs!B2177))</f>
        <v>5195.6260913547876</v>
      </c>
      <c r="K2177">
        <f ca="1">((Earth_Data!$B$1*(1-Earth_Data!$B$2^2))/SQRT(1-Earth_Data!$B$2^2*SIN(RADIANS(User_Model_Calcs!B2177))^2))*SIN(RADIANS(User_Model_Calcs!B2177))</f>
        <v>-3687.0743616933364</v>
      </c>
      <c r="L2177">
        <f t="shared" ca="1" si="329"/>
        <v>-35.361404643786834</v>
      </c>
      <c r="M2177">
        <f t="shared" ca="1" si="330"/>
        <v>6370.9534474694565</v>
      </c>
      <c r="N2177">
        <f ca="1">SQRT(User_Model_Calcs!M2177^2+Sat_Data!$B$3^2-2*User_Model_Calcs!M2177*Sat_Data!$B$3*COS(RADIANS(L2177))*COS(RADIANS(I2177)))</f>
        <v>38022.965539830584</v>
      </c>
      <c r="O2177">
        <f ca="1">DEGREES(ACOS(((Earth_Data!$B$1+Sat_Data!$B$2)/User_Model_Calcs!N2177)*SQRT(1-COS(RADIANS(User_Model_Calcs!I2177))^2*COS(RADIANS(User_Model_Calcs!B2177))^2)))</f>
        <v>36.827404405432084</v>
      </c>
      <c r="P2177">
        <f t="shared" ca="1" si="327"/>
        <v>46.765923223815101</v>
      </c>
    </row>
    <row r="2178" spans="1:16" x14ac:dyDescent="0.25">
      <c r="A2178" s="5">
        <f t="shared" ca="1" si="333"/>
        <v>144.85992787900807</v>
      </c>
      <c r="B2178">
        <f t="shared" ca="1" si="334"/>
        <v>-33.859388024554775</v>
      </c>
      <c r="C2178" s="6">
        <v>20135.9375</v>
      </c>
      <c r="D2178">
        <f t="shared" ca="1" si="331"/>
        <v>1.2</v>
      </c>
      <c r="E2178" s="1">
        <v>0.65</v>
      </c>
      <c r="F2178">
        <v>19.899999999999999</v>
      </c>
      <c r="G2178">
        <f t="shared" ca="1" si="328"/>
        <v>46.089820015575185</v>
      </c>
      <c r="H2178">
        <f t="shared" ca="1" si="332"/>
        <v>16.675325118589367</v>
      </c>
      <c r="I2178">
        <f ca="1">User_Model_Calcs!A2178-Sat_Data!$B$5</f>
        <v>34.859927879008069</v>
      </c>
      <c r="J2178">
        <f ca="1">(Earth_Data!$B$1/SQRT(1-Earth_Data!$B$2^2*SIN(RADIANS(User_Model_Calcs!B2178))^2))*COS(RADIANS(User_Model_Calcs!B2178))</f>
        <v>5301.9667036788151</v>
      </c>
      <c r="K2178">
        <f ca="1">((Earth_Data!$B$1*(1-Earth_Data!$B$2^2))/SQRT(1-Earth_Data!$B$2^2*SIN(RADIANS(User_Model_Calcs!B2178))^2))*SIN(RADIANS(User_Model_Calcs!B2178))</f>
        <v>-3533.5067742924475</v>
      </c>
      <c r="L2178">
        <f t="shared" ca="1" si="329"/>
        <v>-33.681555095327731</v>
      </c>
      <c r="M2178">
        <f t="shared" ca="1" si="330"/>
        <v>6371.5399277481902</v>
      </c>
      <c r="N2178">
        <f ca="1">SQRT(User_Model_Calcs!M2178^2+Sat_Data!$B$3^2-2*User_Model_Calcs!M2178*Sat_Data!$B$3*COS(RADIANS(L2178))*COS(RADIANS(I2178)))</f>
        <v>38099.052434521</v>
      </c>
      <c r="O2178">
        <f ca="1">DEGREES(ACOS(((Earth_Data!$B$1+Sat_Data!$B$2)/User_Model_Calcs!N2178)*SQRT(1-COS(RADIANS(User_Model_Calcs!I2178))^2*COS(RADIANS(User_Model_Calcs!B2178))^2)))</f>
        <v>35.902847227811051</v>
      </c>
      <c r="P2178">
        <f t="shared" ref="P2178:P2241" ca="1" si="335">DEGREES(ASIN(SIN(RADIANS(ABS(I2178)))/(SIN(ACOS(COS(RADIANS(I2178))*COS(RADIANS(B2178)))))))</f>
        <v>51.34519182675502</v>
      </c>
    </row>
    <row r="2179" spans="1:16" x14ac:dyDescent="0.25">
      <c r="A2179" s="5">
        <f t="shared" ca="1" si="333"/>
        <v>143.96077867122347</v>
      </c>
      <c r="B2179">
        <f t="shared" ca="1" si="334"/>
        <v>-32.067265825422375</v>
      </c>
      <c r="C2179" s="6">
        <v>20135.9375</v>
      </c>
      <c r="D2179">
        <f t="shared" ca="1" si="331"/>
        <v>0.75</v>
      </c>
      <c r="E2179" s="1">
        <v>0.65</v>
      </c>
      <c r="F2179">
        <v>19.899999999999999</v>
      </c>
      <c r="G2179">
        <f t="shared" ref="G2179:G2242" ca="1" si="336">20.4+20*LOG(F2179)+20*LOG(D2179)+10*LOG(E2179)</f>
        <v>42.007420362456692</v>
      </c>
      <c r="H2179">
        <f t="shared" ca="1" si="332"/>
        <v>15.128548276422235</v>
      </c>
      <c r="I2179">
        <f ca="1">User_Model_Calcs!A2179-Sat_Data!$B$5</f>
        <v>33.960778671223466</v>
      </c>
      <c r="J2179">
        <f ca="1">(Earth_Data!$B$1/SQRT(1-Earth_Data!$B$2^2*SIN(RADIANS(User_Model_Calcs!B2179))^2))*COS(RADIANS(User_Model_Calcs!B2179))</f>
        <v>5410.104521167309</v>
      </c>
      <c r="K2179">
        <f ca="1">((Earth_Data!$B$1*(1-Earth_Data!$B$2^2))/SQRT(1-Earth_Data!$B$2^2*SIN(RADIANS(User_Model_Calcs!B2179))^2))*SIN(RADIANS(User_Model_Calcs!B2179))</f>
        <v>-3366.755843572369</v>
      </c>
      <c r="L2179">
        <f t="shared" ref="L2179:L2242" ca="1" si="337">DEGREES(ATAN((K2179/J2179)))</f>
        <v>-31.894369161967411</v>
      </c>
      <c r="M2179">
        <f t="shared" ref="M2179:M2242" ca="1" si="338">SQRT(J2179^2+K2179^2)</f>
        <v>6372.1484477516415</v>
      </c>
      <c r="N2179">
        <f ca="1">SQRT(User_Model_Calcs!M2179^2+Sat_Data!$B$3^2-2*User_Model_Calcs!M2179*Sat_Data!$B$3*COS(RADIANS(L2179))*COS(RADIANS(I2179)))</f>
        <v>37947.554858229494</v>
      </c>
      <c r="O2179">
        <f ca="1">DEGREES(ACOS(((Earth_Data!$B$1+Sat_Data!$B$2)/User_Model_Calcs!N2179)*SQRT(1-COS(RADIANS(User_Model_Calcs!I2179))^2*COS(RADIANS(User_Model_Calcs!B2179))^2)))</f>
        <v>37.78126415455133</v>
      </c>
      <c r="P2179">
        <f t="shared" ca="1" si="335"/>
        <v>51.7521152879129</v>
      </c>
    </row>
    <row r="2180" spans="1:16" x14ac:dyDescent="0.25">
      <c r="A2180" s="5">
        <f ca="1">142.56313432703+(RAND()*8-4)</f>
        <v>145.51972993319862</v>
      </c>
      <c r="B2180">
        <f ca="1">-34.4534087301148+(RAND()*8-4)</f>
        <v>-35.220061061570384</v>
      </c>
      <c r="C2180" s="6">
        <v>20135.9375</v>
      </c>
      <c r="D2180">
        <f t="shared" ca="1" si="331"/>
        <v>3</v>
      </c>
      <c r="E2180" s="1">
        <v>0.65</v>
      </c>
      <c r="F2180">
        <v>19.899999999999999</v>
      </c>
      <c r="G2180">
        <f t="shared" ca="1" si="336"/>
        <v>54.048620189015942</v>
      </c>
      <c r="H2180">
        <f t="shared" ca="1" si="332"/>
        <v>18.309225260872076</v>
      </c>
      <c r="I2180">
        <f ca="1">User_Model_Calcs!A2180-Sat_Data!$B$5</f>
        <v>35.519729933198619</v>
      </c>
      <c r="J2180">
        <f ca="1">(Earth_Data!$B$1/SQRT(1-Earth_Data!$B$2^2*SIN(RADIANS(User_Model_Calcs!B2180))^2))*COS(RADIANS(User_Model_Calcs!B2180))</f>
        <v>5216.3876594104659</v>
      </c>
      <c r="K2180">
        <f ca="1">((Earth_Data!$B$1*(1-Earth_Data!$B$2^2))/SQRT(1-Earth_Data!$B$2^2*SIN(RADIANS(User_Model_Calcs!B2180))^2))*SIN(RADIANS(User_Model_Calcs!B2180))</f>
        <v>-3657.8401779636429</v>
      </c>
      <c r="L2180">
        <f t="shared" ca="1" si="337"/>
        <v>-35.038942153777668</v>
      </c>
      <c r="M2180">
        <f t="shared" ca="1" si="338"/>
        <v>6371.0670205841416</v>
      </c>
      <c r="N2180">
        <f ca="1">SQRT(User_Model_Calcs!M2180^2+Sat_Data!$B$3^2-2*User_Model_Calcs!M2180*Sat_Data!$B$3*COS(RADIANS(L2180))*COS(RADIANS(I2180)))</f>
        <v>38214.823310098065</v>
      </c>
      <c r="O2180">
        <f ca="1">DEGREES(ACOS(((Earth_Data!$B$1+Sat_Data!$B$2)/User_Model_Calcs!N2180)*SQRT(1-COS(RADIANS(User_Model_Calcs!I2180))^2*COS(RADIANS(User_Model_Calcs!B2180))^2)))</f>
        <v>34.502442873274838</v>
      </c>
      <c r="P2180">
        <f t="shared" ca="1" si="335"/>
        <v>51.063843664530026</v>
      </c>
    </row>
    <row r="2181" spans="1:16" x14ac:dyDescent="0.25">
      <c r="A2181" s="5">
        <f t="shared" ref="A2181:A2200" ca="1" si="339">142.56313432703+(RAND()*8-4)</f>
        <v>139.76225651054412</v>
      </c>
      <c r="B2181">
        <f t="shared" ref="B2181:B2201" ca="1" si="340">-34.4534087301148+(RAND()*8-4)</f>
        <v>-36.333081662245966</v>
      </c>
      <c r="C2181" s="6">
        <v>20135.9375</v>
      </c>
      <c r="D2181">
        <f t="shared" ca="1" si="331"/>
        <v>0.75</v>
      </c>
      <c r="E2181" s="1">
        <v>0.65</v>
      </c>
      <c r="F2181">
        <v>19.899999999999999</v>
      </c>
      <c r="G2181">
        <f t="shared" ca="1" si="336"/>
        <v>42.007420362456692</v>
      </c>
      <c r="H2181">
        <f t="shared" ca="1" si="332"/>
        <v>22.433340919329581</v>
      </c>
      <c r="I2181">
        <f ca="1">User_Model_Calcs!A2181-Sat_Data!$B$5</f>
        <v>29.76225651054412</v>
      </c>
      <c r="J2181">
        <f ca="1">(Earth_Data!$B$1/SQRT(1-Earth_Data!$B$2^2*SIN(RADIANS(User_Model_Calcs!B2181))^2))*COS(RADIANS(User_Model_Calcs!B2181))</f>
        <v>5144.1903138796597</v>
      </c>
      <c r="K2181">
        <f ca="1">((Earth_Data!$B$1*(1-Earth_Data!$B$2^2))/SQRT(1-Earth_Data!$B$2^2*SIN(RADIANS(User_Model_Calcs!B2181))^2))*SIN(RADIANS(User_Model_Calcs!B2181))</f>
        <v>-3758.0305291993109</v>
      </c>
      <c r="L2181">
        <f t="shared" ca="1" si="337"/>
        <v>-36.149577255228792</v>
      </c>
      <c r="M2181">
        <f t="shared" ca="1" si="338"/>
        <v>6370.6740180146844</v>
      </c>
      <c r="N2181">
        <f ca="1">SQRT(User_Model_Calcs!M2181^2+Sat_Data!$B$3^2-2*User_Model_Calcs!M2181*Sat_Data!$B$3*COS(RADIANS(L2181))*COS(RADIANS(I2181)))</f>
        <v>37971.317775702446</v>
      </c>
      <c r="O2181">
        <f ca="1">DEGREES(ACOS(((Earth_Data!$B$1+Sat_Data!$B$2)/User_Model_Calcs!N2181)*SQRT(1-COS(RADIANS(User_Model_Calcs!I2181))^2*COS(RADIANS(User_Model_Calcs!B2181))^2)))</f>
        <v>37.464101778903</v>
      </c>
      <c r="P2181">
        <f t="shared" ca="1" si="335"/>
        <v>43.984041310114272</v>
      </c>
    </row>
    <row r="2182" spans="1:16" x14ac:dyDescent="0.25">
      <c r="A2182" s="5">
        <f t="shared" ca="1" si="339"/>
        <v>145.63861446256871</v>
      </c>
      <c r="B2182">
        <f t="shared" ca="1" si="340"/>
        <v>-32.745945728035302</v>
      </c>
      <c r="C2182" s="6">
        <v>20135.9375</v>
      </c>
      <c r="D2182">
        <f t="shared" ca="1" si="331"/>
        <v>1.2</v>
      </c>
      <c r="E2182" s="1">
        <v>0.65</v>
      </c>
      <c r="F2182">
        <v>19.899999999999999</v>
      </c>
      <c r="G2182">
        <f t="shared" ca="1" si="336"/>
        <v>46.089820015575185</v>
      </c>
      <c r="H2182">
        <f t="shared" ca="1" si="332"/>
        <v>18.295444694859306</v>
      </c>
      <c r="I2182">
        <f ca="1">User_Model_Calcs!A2182-Sat_Data!$B$5</f>
        <v>35.638614462568711</v>
      </c>
      <c r="J2182">
        <f ca="1">(Earth_Data!$B$1/SQRT(1-Earth_Data!$B$2^2*SIN(RADIANS(User_Model_Calcs!B2182))^2))*COS(RADIANS(User_Model_Calcs!B2182))</f>
        <v>5369.770280549269</v>
      </c>
      <c r="K2182">
        <f ca="1">((Earth_Data!$B$1*(1-Earth_Data!$B$2^2))/SQRT(1-Earth_Data!$B$2^2*SIN(RADIANS(User_Model_Calcs!B2182))^2))*SIN(RADIANS(User_Model_Calcs!B2182))</f>
        <v>-3430.2962282114904</v>
      </c>
      <c r="L2182">
        <f t="shared" ca="1" si="337"/>
        <v>-32.571099351310764</v>
      </c>
      <c r="M2182">
        <f t="shared" ca="1" si="338"/>
        <v>6371.920046512837</v>
      </c>
      <c r="N2182">
        <f ca="1">SQRT(User_Model_Calcs!M2182^2+Sat_Data!$B$3^2-2*User_Model_Calcs!M2182*Sat_Data!$B$3*COS(RADIANS(L2182))*COS(RADIANS(I2182)))</f>
        <v>38084.152573548941</v>
      </c>
      <c r="O2182">
        <f ca="1">DEGREES(ACOS(((Earth_Data!$B$1+Sat_Data!$B$2)/User_Model_Calcs!N2182)*SQRT(1-COS(RADIANS(User_Model_Calcs!I2182))^2*COS(RADIANS(User_Model_Calcs!B2182))^2)))</f>
        <v>36.089444621732731</v>
      </c>
      <c r="P2182">
        <f t="shared" ca="1" si="335"/>
        <v>52.966642686932346</v>
      </c>
    </row>
    <row r="2183" spans="1:16" x14ac:dyDescent="0.25">
      <c r="A2183" s="5">
        <f t="shared" ca="1" si="339"/>
        <v>139.32138521838783</v>
      </c>
      <c r="B2183">
        <f t="shared" ca="1" si="340"/>
        <v>-31.322520438419467</v>
      </c>
      <c r="C2183" s="6">
        <v>20135.9375</v>
      </c>
      <c r="D2183">
        <f t="shared" ca="1" si="331"/>
        <v>0.75</v>
      </c>
      <c r="E2183" s="1">
        <v>0.65</v>
      </c>
      <c r="F2183">
        <v>19.899999999999999</v>
      </c>
      <c r="G2183">
        <f t="shared" ca="1" si="336"/>
        <v>42.007420362456692</v>
      </c>
      <c r="H2183">
        <f t="shared" ca="1" si="332"/>
        <v>16.618796885084059</v>
      </c>
      <c r="I2183">
        <f ca="1">User_Model_Calcs!A2183-Sat_Data!$B$5</f>
        <v>29.321385218387832</v>
      </c>
      <c r="J2183">
        <f ca="1">(Earth_Data!$B$1/SQRT(1-Earth_Data!$B$2^2*SIN(RADIANS(User_Model_Calcs!B2183))^2))*COS(RADIANS(User_Model_Calcs!B2183))</f>
        <v>5453.4906290122863</v>
      </c>
      <c r="K2183">
        <f ca="1">((Earth_Data!$B$1*(1-Earth_Data!$B$2^2))/SQRT(1-Earth_Data!$B$2^2*SIN(RADIANS(User_Model_Calcs!B2183))^2))*SIN(RADIANS(User_Model_Calcs!B2183))</f>
        <v>-3296.4937612614049</v>
      </c>
      <c r="L2183">
        <f t="shared" ca="1" si="337"/>
        <v>-31.151874405045536</v>
      </c>
      <c r="M2183">
        <f t="shared" ca="1" si="338"/>
        <v>6372.3960296547948</v>
      </c>
      <c r="N2183">
        <f ca="1">SQRT(User_Model_Calcs!M2183^2+Sat_Data!$B$3^2-2*User_Model_Calcs!M2183*Sat_Data!$B$3*COS(RADIANS(L2183))*COS(RADIANS(I2183)))</f>
        <v>37649.115615550516</v>
      </c>
      <c r="O2183">
        <f ca="1">DEGREES(ACOS(((Earth_Data!$B$1+Sat_Data!$B$2)/User_Model_Calcs!N2183)*SQRT(1-COS(RADIANS(User_Model_Calcs!I2183))^2*COS(RADIANS(User_Model_Calcs!B2183))^2)))</f>
        <v>41.643388591952395</v>
      </c>
      <c r="P2183">
        <f t="shared" ca="1" si="335"/>
        <v>47.213859312485212</v>
      </c>
    </row>
    <row r="2184" spans="1:16" x14ac:dyDescent="0.25">
      <c r="A2184" s="5">
        <f t="shared" ca="1" si="339"/>
        <v>142.29574501854231</v>
      </c>
      <c r="B2184">
        <f t="shared" ca="1" si="340"/>
        <v>-33.426909488275193</v>
      </c>
      <c r="C2184" s="6">
        <v>20135.9375</v>
      </c>
      <c r="D2184">
        <f t="shared" ca="1" si="331"/>
        <v>0.75</v>
      </c>
      <c r="E2184" s="1">
        <v>0.65</v>
      </c>
      <c r="F2184">
        <v>19.899999999999999</v>
      </c>
      <c r="G2184">
        <f t="shared" ca="1" si="336"/>
        <v>42.007420362456692</v>
      </c>
      <c r="H2184">
        <f t="shared" ca="1" si="332"/>
        <v>21.744175641852411</v>
      </c>
      <c r="I2184">
        <f ca="1">User_Model_Calcs!A2184-Sat_Data!$B$5</f>
        <v>32.295745018542306</v>
      </c>
      <c r="J2184">
        <f ca="1">(Earth_Data!$B$1/SQRT(1-Earth_Data!$B$2^2*SIN(RADIANS(User_Model_Calcs!B2184))^2))*COS(RADIANS(User_Model_Calcs!B2184))</f>
        <v>5328.5422473076187</v>
      </c>
      <c r="K2184">
        <f ca="1">((Earth_Data!$B$1*(1-Earth_Data!$B$2^2))/SQRT(1-Earth_Data!$B$2^2*SIN(RADIANS(User_Model_Calcs!B2184))^2))*SIN(RADIANS(User_Model_Calcs!B2184))</f>
        <v>-3493.5726479710602</v>
      </c>
      <c r="L2184">
        <f t="shared" ca="1" si="337"/>
        <v>-33.250205045988174</v>
      </c>
      <c r="M2184">
        <f t="shared" ca="1" si="338"/>
        <v>6371.6883420325612</v>
      </c>
      <c r="N2184">
        <f ca="1">SQRT(User_Model_Calcs!M2184^2+Sat_Data!$B$3^2-2*User_Model_Calcs!M2184*Sat_Data!$B$3*COS(RADIANS(L2184))*COS(RADIANS(I2184)))</f>
        <v>37928.611651623745</v>
      </c>
      <c r="O2184">
        <f ca="1">DEGREES(ACOS(((Earth_Data!$B$1+Sat_Data!$B$2)/User_Model_Calcs!N2184)*SQRT(1-COS(RADIANS(User_Model_Calcs!I2184))^2*COS(RADIANS(User_Model_Calcs!B2184))^2)))</f>
        <v>38.012636799922795</v>
      </c>
      <c r="P2184">
        <f t="shared" ca="1" si="335"/>
        <v>48.926616943416661</v>
      </c>
    </row>
    <row r="2185" spans="1:16" x14ac:dyDescent="0.25">
      <c r="A2185" s="5">
        <f t="shared" ca="1" si="339"/>
        <v>140.89312346244287</v>
      </c>
      <c r="B2185">
        <f t="shared" ca="1" si="340"/>
        <v>-32.416369872972112</v>
      </c>
      <c r="C2185" s="6">
        <v>20135.9375</v>
      </c>
      <c r="D2185">
        <f t="shared" ca="1" si="331"/>
        <v>0.75</v>
      </c>
      <c r="E2185" s="1">
        <v>0.65</v>
      </c>
      <c r="F2185">
        <v>19.899999999999999</v>
      </c>
      <c r="G2185">
        <f t="shared" ca="1" si="336"/>
        <v>42.007420362456692</v>
      </c>
      <c r="H2185">
        <f t="shared" ca="1" si="332"/>
        <v>20.057712061344109</v>
      </c>
      <c r="I2185">
        <f ca="1">User_Model_Calcs!A2185-Sat_Data!$B$5</f>
        <v>30.893123462442873</v>
      </c>
      <c r="J2185">
        <f ca="1">(Earth_Data!$B$1/SQRT(1-Earth_Data!$B$2^2*SIN(RADIANS(User_Model_Calcs!B2185))^2))*COS(RADIANS(User_Model_Calcs!B2185))</f>
        <v>5389.4516598519504</v>
      </c>
      <c r="K2185">
        <f ca="1">((Earth_Data!$B$1*(1-Earth_Data!$B$2^2))/SQRT(1-Earth_Data!$B$2^2*SIN(RADIANS(User_Model_Calcs!B2185))^2))*SIN(RADIANS(User_Model_Calcs!B2185))</f>
        <v>-3399.4990058293661</v>
      </c>
      <c r="L2185">
        <f t="shared" ca="1" si="337"/>
        <v>-32.242458165875227</v>
      </c>
      <c r="M2185">
        <f t="shared" ca="1" si="338"/>
        <v>6372.031284018919</v>
      </c>
      <c r="N2185">
        <f ca="1">SQRT(User_Model_Calcs!M2185^2+Sat_Data!$B$3^2-2*User_Model_Calcs!M2185*Sat_Data!$B$3*COS(RADIANS(L2185))*COS(RADIANS(I2185)))</f>
        <v>37794.356738556511</v>
      </c>
      <c r="O2185">
        <f ca="1">DEGREES(ACOS(((Earth_Data!$B$1+Sat_Data!$B$2)/User_Model_Calcs!N2185)*SQRT(1-COS(RADIANS(User_Model_Calcs!I2185))^2*COS(RADIANS(User_Model_Calcs!B2185))^2)))</f>
        <v>39.729041650753636</v>
      </c>
      <c r="P2185">
        <f t="shared" ca="1" si="335"/>
        <v>48.141300930093415</v>
      </c>
    </row>
    <row r="2186" spans="1:16" x14ac:dyDescent="0.25">
      <c r="A2186" s="5">
        <f t="shared" ca="1" si="339"/>
        <v>144.54211185075482</v>
      </c>
      <c r="B2186">
        <f t="shared" ca="1" si="340"/>
        <v>-35.617405074588014</v>
      </c>
      <c r="C2186" s="6">
        <v>20135.9375</v>
      </c>
      <c r="D2186">
        <f t="shared" ca="1" si="331"/>
        <v>3</v>
      </c>
      <c r="E2186" s="1">
        <v>0.65</v>
      </c>
      <c r="F2186">
        <v>19.899999999999999</v>
      </c>
      <c r="G2186">
        <f t="shared" ca="1" si="336"/>
        <v>54.048620189015942</v>
      </c>
      <c r="H2186">
        <f t="shared" ca="1" si="332"/>
        <v>20.879634235901243</v>
      </c>
      <c r="I2186">
        <f ca="1">User_Model_Calcs!A2186-Sat_Data!$B$5</f>
        <v>34.542111850754821</v>
      </c>
      <c r="J2186">
        <f ca="1">(Earth_Data!$B$1/SQRT(1-Earth_Data!$B$2^2*SIN(RADIANS(User_Model_Calcs!B2186))^2))*COS(RADIANS(User_Model_Calcs!B2186))</f>
        <v>5190.8385560767256</v>
      </c>
      <c r="K2186">
        <f ca="1">((Earth_Data!$B$1*(1-Earth_Data!$B$2^2))/SQRT(1-Earth_Data!$B$2^2*SIN(RADIANS(User_Model_Calcs!B2186))^2))*SIN(RADIANS(User_Model_Calcs!B2186))</f>
        <v>-3693.7663740622029</v>
      </c>
      <c r="L2186">
        <f t="shared" ca="1" si="337"/>
        <v>-35.435403084447913</v>
      </c>
      <c r="M2186">
        <f t="shared" ca="1" si="338"/>
        <v>6370.9273219371562</v>
      </c>
      <c r="N2186">
        <f ca="1">SQRT(User_Model_Calcs!M2186^2+Sat_Data!$B$3^2-2*User_Model_Calcs!M2186*Sat_Data!$B$3*COS(RADIANS(L2186))*COS(RADIANS(I2186)))</f>
        <v>38181.63550718889</v>
      </c>
      <c r="O2186">
        <f ca="1">DEGREES(ACOS(((Earth_Data!$B$1+Sat_Data!$B$2)/User_Model_Calcs!N2186)*SQRT(1-COS(RADIANS(User_Model_Calcs!I2186))^2*COS(RADIANS(User_Model_Calcs!B2186))^2)))</f>
        <v>34.897412319220571</v>
      </c>
      <c r="P2186">
        <f t="shared" ca="1" si="335"/>
        <v>49.768086348241603</v>
      </c>
    </row>
    <row r="2187" spans="1:16" x14ac:dyDescent="0.25">
      <c r="A2187" s="5">
        <f t="shared" ca="1" si="339"/>
        <v>145.09978231505195</v>
      </c>
      <c r="B2187">
        <f t="shared" ca="1" si="340"/>
        <v>-33.792950759505452</v>
      </c>
      <c r="C2187" s="6">
        <v>20135.9375</v>
      </c>
      <c r="D2187">
        <f t="shared" ca="1" si="331"/>
        <v>3</v>
      </c>
      <c r="E2187" s="1">
        <v>0.65</v>
      </c>
      <c r="F2187">
        <v>19.899999999999999</v>
      </c>
      <c r="G2187">
        <f t="shared" ca="1" si="336"/>
        <v>54.048620189015942</v>
      </c>
      <c r="H2187">
        <f t="shared" ca="1" si="332"/>
        <v>21.630921825635951</v>
      </c>
      <c r="I2187">
        <f ca="1">User_Model_Calcs!A2187-Sat_Data!$B$5</f>
        <v>35.099782315051954</v>
      </c>
      <c r="J2187">
        <f ca="1">(Earth_Data!$B$1/SQRT(1-Earth_Data!$B$2^2*SIN(RADIANS(User_Model_Calcs!B2187))^2))*COS(RADIANS(User_Model_Calcs!B2187))</f>
        <v>5306.0689394639867</v>
      </c>
      <c r="K2187">
        <f ca="1">((Earth_Data!$B$1*(1-Earth_Data!$B$2^2))/SQRT(1-Earth_Data!$B$2^2*SIN(RADIANS(User_Model_Calcs!B2187))^2))*SIN(RADIANS(User_Model_Calcs!B2187))</f>
        <v>-3527.3849780521332</v>
      </c>
      <c r="L2187">
        <f t="shared" ca="1" si="337"/>
        <v>-33.615288570068529</v>
      </c>
      <c r="M2187">
        <f t="shared" ca="1" si="338"/>
        <v>6371.5627889656971</v>
      </c>
      <c r="N2187">
        <f ca="1">SQRT(User_Model_Calcs!M2187^2+Sat_Data!$B$3^2-2*User_Model_Calcs!M2187*Sat_Data!$B$3*COS(RADIANS(L2187))*COS(RADIANS(I2187)))</f>
        <v>38109.422479193934</v>
      </c>
      <c r="O2187">
        <f ca="1">DEGREES(ACOS(((Earth_Data!$B$1+Sat_Data!$B$2)/User_Model_Calcs!N2187)*SQRT(1-COS(RADIANS(User_Model_Calcs!I2187))^2*COS(RADIANS(User_Model_Calcs!B2187))^2)))</f>
        <v>35.777071259973269</v>
      </c>
      <c r="P2187">
        <f t="shared" ca="1" si="335"/>
        <v>51.642277660100767</v>
      </c>
    </row>
    <row r="2188" spans="1:16" x14ac:dyDescent="0.25">
      <c r="A2188" s="5">
        <f t="shared" ca="1" si="339"/>
        <v>143.66337056570387</v>
      </c>
      <c r="B2188">
        <f t="shared" ca="1" si="340"/>
        <v>-30.96349614299567</v>
      </c>
      <c r="C2188" s="6">
        <v>20135.9375</v>
      </c>
      <c r="D2188">
        <f t="shared" ca="1" si="331"/>
        <v>3</v>
      </c>
      <c r="E2188" s="1">
        <v>0.65</v>
      </c>
      <c r="F2188">
        <v>19.899999999999999</v>
      </c>
      <c r="G2188">
        <f t="shared" ca="1" si="336"/>
        <v>54.048620189015942</v>
      </c>
      <c r="H2188">
        <f t="shared" ca="1" si="332"/>
        <v>17.578602379450146</v>
      </c>
      <c r="I2188">
        <f ca="1">User_Model_Calcs!A2188-Sat_Data!$B$5</f>
        <v>33.663370565703872</v>
      </c>
      <c r="J2188">
        <f ca="1">(Earth_Data!$B$1/SQRT(1-Earth_Data!$B$2^2*SIN(RADIANS(User_Model_Calcs!B2188))^2))*COS(RADIANS(User_Model_Calcs!B2188))</f>
        <v>5474.0771622426219</v>
      </c>
      <c r="K2188">
        <f ca="1">((Earth_Data!$B$1*(1-Earth_Data!$B$2^2))/SQRT(1-Earth_Data!$B$2^2*SIN(RADIANS(User_Model_Calcs!B2188))^2))*SIN(RADIANS(User_Model_Calcs!B2188))</f>
        <v>-3262.4249237370036</v>
      </c>
      <c r="L2188">
        <f t="shared" ca="1" si="337"/>
        <v>-30.793976188786754</v>
      </c>
      <c r="M2188">
        <f t="shared" ca="1" si="338"/>
        <v>6372.5141946649783</v>
      </c>
      <c r="N2188">
        <f ca="1">SQRT(User_Model_Calcs!M2188^2+Sat_Data!$B$3^2-2*User_Model_Calcs!M2188*Sat_Data!$B$3*COS(RADIANS(L2188))*COS(RADIANS(I2188)))</f>
        <v>37871.01423137066</v>
      </c>
      <c r="O2188">
        <f ca="1">DEGREES(ACOS(((Earth_Data!$B$1+Sat_Data!$B$2)/User_Model_Calcs!N2188)*SQRT(1-COS(RADIANS(User_Model_Calcs!I2188))^2*COS(RADIANS(User_Model_Calcs!B2188))^2)))</f>
        <v>38.752689763369311</v>
      </c>
      <c r="P2188">
        <f t="shared" ca="1" si="335"/>
        <v>52.313287747707079</v>
      </c>
    </row>
    <row r="2189" spans="1:16" x14ac:dyDescent="0.25">
      <c r="A2189" s="5">
        <f t="shared" ca="1" si="339"/>
        <v>142.38132230359184</v>
      </c>
      <c r="B2189">
        <f t="shared" ca="1" si="340"/>
        <v>-35.67282650828944</v>
      </c>
      <c r="C2189" s="6">
        <v>20135.9375</v>
      </c>
      <c r="D2189">
        <f t="shared" ca="1" si="331"/>
        <v>3</v>
      </c>
      <c r="E2189" s="1">
        <v>0.65</v>
      </c>
      <c r="F2189">
        <v>19.899999999999999</v>
      </c>
      <c r="G2189">
        <f t="shared" ca="1" si="336"/>
        <v>54.048620189015942</v>
      </c>
      <c r="H2189">
        <f t="shared" ca="1" si="332"/>
        <v>23.2998569238441</v>
      </c>
      <c r="I2189">
        <f ca="1">User_Model_Calcs!A2189-Sat_Data!$B$5</f>
        <v>32.381322303591844</v>
      </c>
      <c r="J2189">
        <f ca="1">(Earth_Data!$B$1/SQRT(1-Earth_Data!$B$2^2*SIN(RADIANS(User_Model_Calcs!B2189))^2))*COS(RADIANS(User_Model_Calcs!B2189))</f>
        <v>5187.2550614546781</v>
      </c>
      <c r="K2189">
        <f ca="1">((Earth_Data!$B$1*(1-Earth_Data!$B$2^2))/SQRT(1-Earth_Data!$B$2^2*SIN(RADIANS(User_Model_Calcs!B2189))^2))*SIN(RADIANS(User_Model_Calcs!B2189))</f>
        <v>-3698.7634286279108</v>
      </c>
      <c r="L2189">
        <f t="shared" ca="1" si="337"/>
        <v>-35.490704115413415</v>
      </c>
      <c r="M2189">
        <f t="shared" ca="1" si="338"/>
        <v>6370.9077825332297</v>
      </c>
      <c r="N2189">
        <f ca="1">SQRT(User_Model_Calcs!M2189^2+Sat_Data!$B$3^2-2*User_Model_Calcs!M2189*Sat_Data!$B$3*COS(RADIANS(L2189))*COS(RADIANS(I2189)))</f>
        <v>38065.607521193117</v>
      </c>
      <c r="O2189">
        <f ca="1">DEGREES(ACOS(((Earth_Data!$B$1+Sat_Data!$B$2)/User_Model_Calcs!N2189)*SQRT(1-COS(RADIANS(User_Model_Calcs!I2189))^2*COS(RADIANS(User_Model_Calcs!B2189))^2)))</f>
        <v>36.302686958954915</v>
      </c>
      <c r="P2189">
        <f t="shared" ca="1" si="335"/>
        <v>47.399312562427639</v>
      </c>
    </row>
    <row r="2190" spans="1:16" x14ac:dyDescent="0.25">
      <c r="A2190" s="5">
        <f t="shared" ca="1" si="339"/>
        <v>141.74327724258441</v>
      </c>
      <c r="B2190">
        <f t="shared" ca="1" si="340"/>
        <v>-36.033942446669194</v>
      </c>
      <c r="C2190" s="6">
        <v>20135.9375</v>
      </c>
      <c r="D2190">
        <f t="shared" ca="1" si="331"/>
        <v>0.75</v>
      </c>
      <c r="E2190" s="1">
        <v>0.65</v>
      </c>
      <c r="F2190">
        <v>19.899999999999999</v>
      </c>
      <c r="G2190">
        <f t="shared" ca="1" si="336"/>
        <v>42.007420362456692</v>
      </c>
      <c r="H2190">
        <f t="shared" ca="1" si="332"/>
        <v>20.791687508323882</v>
      </c>
      <c r="I2190">
        <f ca="1">User_Model_Calcs!A2190-Sat_Data!$B$5</f>
        <v>31.743277242584412</v>
      </c>
      <c r="J2190">
        <f ca="1">(Earth_Data!$B$1/SQRT(1-Earth_Data!$B$2^2*SIN(RADIANS(User_Model_Calcs!B2190))^2))*COS(RADIANS(User_Model_Calcs!B2190))</f>
        <v>5163.7866876951366</v>
      </c>
      <c r="K2190">
        <f ca="1">((Earth_Data!$B$1*(1-Earth_Data!$B$2^2))/SQRT(1-Earth_Data!$B$2^2*SIN(RADIANS(User_Model_Calcs!B2190))^2))*SIN(RADIANS(User_Model_Calcs!B2190))</f>
        <v>-3731.2393078444265</v>
      </c>
      <c r="L2190">
        <f t="shared" ca="1" si="337"/>
        <v>-35.851052187665445</v>
      </c>
      <c r="M2190">
        <f t="shared" ca="1" si="338"/>
        <v>6370.7801506896212</v>
      </c>
      <c r="N2190">
        <f ca="1">SQRT(User_Model_Calcs!M2190^2+Sat_Data!$B$3^2-2*User_Model_Calcs!M2190*Sat_Data!$B$3*COS(RADIANS(L2190))*COS(RADIANS(I2190)))</f>
        <v>38053.725419898932</v>
      </c>
      <c r="O2190">
        <f ca="1">DEGREES(ACOS(((Earth_Data!$B$1+Sat_Data!$B$2)/User_Model_Calcs!N2190)*SQRT(1-COS(RADIANS(User_Model_Calcs!I2190))^2*COS(RADIANS(User_Model_Calcs!B2190))^2)))</f>
        <v>36.446603073205594</v>
      </c>
      <c r="P2190">
        <f t="shared" ca="1" si="335"/>
        <v>46.442490068584512</v>
      </c>
    </row>
    <row r="2191" spans="1:16" x14ac:dyDescent="0.25">
      <c r="A2191" s="5">
        <f t="shared" ca="1" si="339"/>
        <v>143.54649430850901</v>
      </c>
      <c r="B2191">
        <f t="shared" ca="1" si="340"/>
        <v>-34.297336775176774</v>
      </c>
      <c r="C2191" s="6">
        <v>20135.9375</v>
      </c>
      <c r="D2191">
        <f t="shared" ca="1" si="331"/>
        <v>0.75</v>
      </c>
      <c r="E2191" s="1">
        <v>0.65</v>
      </c>
      <c r="F2191">
        <v>19.899999999999999</v>
      </c>
      <c r="G2191">
        <f t="shared" ca="1" si="336"/>
        <v>42.007420362456692</v>
      </c>
      <c r="H2191">
        <f t="shared" ca="1" si="332"/>
        <v>19.56414849343146</v>
      </c>
      <c r="I2191">
        <f ca="1">User_Model_Calcs!A2191-Sat_Data!$B$5</f>
        <v>33.546494308509011</v>
      </c>
      <c r="J2191">
        <f ca="1">(Earth_Data!$B$1/SQRT(1-Earth_Data!$B$2^2*SIN(RADIANS(User_Model_Calcs!B2191))^2))*COS(RADIANS(User_Model_Calcs!B2191))</f>
        <v>5274.7467016210758</v>
      </c>
      <c r="K2191">
        <f ca="1">((Earth_Data!$B$1*(1-Earth_Data!$B$2^2))/SQRT(1-Earth_Data!$B$2^2*SIN(RADIANS(User_Model_Calcs!B2191))^2))*SIN(RADIANS(User_Model_Calcs!B2191))</f>
        <v>-3573.7432681742198</v>
      </c>
      <c r="L2191">
        <f t="shared" ca="1" si="337"/>
        <v>-34.118402227399017</v>
      </c>
      <c r="M2191">
        <f t="shared" ca="1" si="338"/>
        <v>6371.3886801138551</v>
      </c>
      <c r="N2191">
        <f ca="1">SQRT(User_Model_Calcs!M2191^2+Sat_Data!$B$3^2-2*User_Model_Calcs!M2191*Sat_Data!$B$3*COS(RADIANS(L2191))*COS(RADIANS(I2191)))</f>
        <v>38048.49044330381</v>
      </c>
      <c r="O2191">
        <f ca="1">DEGREES(ACOS(((Earth_Data!$B$1+Sat_Data!$B$2)/User_Model_Calcs!N2191)*SQRT(1-COS(RADIANS(User_Model_Calcs!I2191))^2*COS(RADIANS(User_Model_Calcs!B2191))^2)))</f>
        <v>36.518994575205916</v>
      </c>
      <c r="P2191">
        <f t="shared" ca="1" si="335"/>
        <v>49.640859030332948</v>
      </c>
    </row>
    <row r="2192" spans="1:16" x14ac:dyDescent="0.25">
      <c r="A2192" s="5">
        <f t="shared" ca="1" si="339"/>
        <v>145.29018014475437</v>
      </c>
      <c r="B2192">
        <f t="shared" ca="1" si="340"/>
        <v>-31.852769135109927</v>
      </c>
      <c r="C2192" s="6">
        <v>20135.9375</v>
      </c>
      <c r="D2192">
        <f t="shared" ca="1" si="331"/>
        <v>3</v>
      </c>
      <c r="E2192" s="1">
        <v>0.65</v>
      </c>
      <c r="F2192">
        <v>19.899999999999999</v>
      </c>
      <c r="G2192">
        <f t="shared" ca="1" si="336"/>
        <v>54.048620189015942</v>
      </c>
      <c r="H2192">
        <f t="shared" ca="1" si="332"/>
        <v>21.906524553958228</v>
      </c>
      <c r="I2192">
        <f ca="1">User_Model_Calcs!A2192-Sat_Data!$B$5</f>
        <v>35.290180144754373</v>
      </c>
      <c r="J2192">
        <f ca="1">(Earth_Data!$B$1/SQRT(1-Earth_Data!$B$2^2*SIN(RADIANS(User_Model_Calcs!B2192))^2))*COS(RADIANS(User_Model_Calcs!B2192))</f>
        <v>5422.6944130357124</v>
      </c>
      <c r="K2192">
        <f ca="1">((Earth_Data!$B$1*(1-Earth_Data!$B$2^2))/SQRT(1-Earth_Data!$B$2^2*SIN(RADIANS(User_Model_Calcs!B2192))^2))*SIN(RADIANS(User_Model_Calcs!B2192))</f>
        <v>-3346.5764843845559</v>
      </c>
      <c r="L2192">
        <f t="shared" ca="1" si="337"/>
        <v>-31.680508822861487</v>
      </c>
      <c r="M2192">
        <f t="shared" ca="1" si="338"/>
        <v>6372.2200890274044</v>
      </c>
      <c r="N2192">
        <f ca="1">SQRT(User_Model_Calcs!M2192^2+Sat_Data!$B$3^2-2*User_Model_Calcs!M2192*Sat_Data!$B$3*COS(RADIANS(L2192))*COS(RADIANS(I2192)))</f>
        <v>38015.337841068053</v>
      </c>
      <c r="O2192">
        <f ca="1">DEGREES(ACOS(((Earth_Data!$B$1+Sat_Data!$B$2)/User_Model_Calcs!N2192)*SQRT(1-COS(RADIANS(User_Model_Calcs!I2192))^2*COS(RADIANS(User_Model_Calcs!B2192))^2)))</f>
        <v>36.938707811704056</v>
      </c>
      <c r="P2192">
        <f t="shared" ca="1" si="335"/>
        <v>53.290960105302766</v>
      </c>
    </row>
    <row r="2193" spans="1:16" x14ac:dyDescent="0.25">
      <c r="A2193" s="5">
        <f t="shared" ca="1" si="339"/>
        <v>142.54567072441668</v>
      </c>
      <c r="B2193">
        <f t="shared" ca="1" si="340"/>
        <v>-38.173150582304757</v>
      </c>
      <c r="C2193" s="6">
        <v>20135.9375</v>
      </c>
      <c r="D2193">
        <f t="shared" ca="1" si="331"/>
        <v>3</v>
      </c>
      <c r="E2193" s="1">
        <v>0.65</v>
      </c>
      <c r="F2193">
        <v>19.899999999999999</v>
      </c>
      <c r="G2193">
        <f t="shared" ca="1" si="336"/>
        <v>54.048620189015942</v>
      </c>
      <c r="H2193">
        <f t="shared" ca="1" si="332"/>
        <v>19.473555362107156</v>
      </c>
      <c r="I2193">
        <f ca="1">User_Model_Calcs!A2193-Sat_Data!$B$5</f>
        <v>32.545670724416681</v>
      </c>
      <c r="J2193">
        <f ca="1">(Earth_Data!$B$1/SQRT(1-Earth_Data!$B$2^2*SIN(RADIANS(User_Model_Calcs!B2193))^2))*COS(RADIANS(User_Model_Calcs!B2193))</f>
        <v>5020.5763066043701</v>
      </c>
      <c r="K2193">
        <f ca="1">((Earth_Data!$B$1*(1-Earth_Data!$B$2^2))/SQRT(1-Earth_Data!$B$2^2*SIN(RADIANS(User_Model_Calcs!B2193))^2))*SIN(RADIANS(User_Model_Calcs!B2193))</f>
        <v>-3920.572571461546</v>
      </c>
      <c r="L2193">
        <f t="shared" ca="1" si="337"/>
        <v>-37.986309582558434</v>
      </c>
      <c r="M2193">
        <f t="shared" ca="1" si="338"/>
        <v>6370.0137942184847</v>
      </c>
      <c r="N2193">
        <f ca="1">SQRT(User_Model_Calcs!M2193^2+Sat_Data!$B$3^2-2*User_Model_Calcs!M2193*Sat_Data!$B$3*COS(RADIANS(L2193))*COS(RADIANS(I2193)))</f>
        <v>38229.583356165487</v>
      </c>
      <c r="O2193">
        <f ca="1">DEGREES(ACOS(((Earth_Data!$B$1+Sat_Data!$B$2)/User_Model_Calcs!N2193)*SQRT(1-COS(RADIANS(User_Model_Calcs!I2193))^2*COS(RADIANS(User_Model_Calcs!B2193))^2)))</f>
        <v>34.313347285150449</v>
      </c>
      <c r="P2193">
        <f t="shared" ca="1" si="335"/>
        <v>45.919010549197687</v>
      </c>
    </row>
    <row r="2194" spans="1:16" x14ac:dyDescent="0.25">
      <c r="A2194" s="5">
        <f t="shared" ca="1" si="339"/>
        <v>139.96508542729237</v>
      </c>
      <c r="B2194">
        <f t="shared" ca="1" si="340"/>
        <v>-33.061150800574978</v>
      </c>
      <c r="C2194" s="6">
        <v>20135.9375</v>
      </c>
      <c r="D2194">
        <f t="shared" ca="1" si="331"/>
        <v>3</v>
      </c>
      <c r="E2194" s="1">
        <v>0.65</v>
      </c>
      <c r="F2194">
        <v>19.899999999999999</v>
      </c>
      <c r="G2194">
        <f t="shared" ca="1" si="336"/>
        <v>54.048620189015942</v>
      </c>
      <c r="H2194">
        <f t="shared" ca="1" si="332"/>
        <v>21.757091952350201</v>
      </c>
      <c r="I2194">
        <f ca="1">User_Model_Calcs!A2194-Sat_Data!$B$5</f>
        <v>29.965085427292365</v>
      </c>
      <c r="J2194">
        <f ca="1">(Earth_Data!$B$1/SQRT(1-Earth_Data!$B$2^2*SIN(RADIANS(User_Model_Calcs!B2194))^2))*COS(RADIANS(User_Model_Calcs!B2194))</f>
        <v>5350.7806711452649</v>
      </c>
      <c r="K2194">
        <f ca="1">((Earth_Data!$B$1*(1-Earth_Data!$B$2^2))/SQRT(1-Earth_Data!$B$2^2*SIN(RADIANS(User_Model_Calcs!B2194))^2))*SIN(RADIANS(User_Model_Calcs!B2194))</f>
        <v>-3459.6457081336071</v>
      </c>
      <c r="L2194">
        <f t="shared" ca="1" si="337"/>
        <v>-32.885432066156902</v>
      </c>
      <c r="M2194">
        <f t="shared" ca="1" si="338"/>
        <v>6371.8131027603959</v>
      </c>
      <c r="N2194">
        <f ca="1">SQRT(User_Model_Calcs!M2194^2+Sat_Data!$B$3^2-2*User_Model_Calcs!M2194*Sat_Data!$B$3*COS(RADIANS(L2194))*COS(RADIANS(I2194)))</f>
        <v>37782.369793959115</v>
      </c>
      <c r="O2194">
        <f ca="1">DEGREES(ACOS(((Earth_Data!$B$1+Sat_Data!$B$2)/User_Model_Calcs!N2194)*SQRT(1-COS(RADIANS(User_Model_Calcs!I2194))^2*COS(RADIANS(User_Model_Calcs!B2194))^2)))</f>
        <v>39.881073674768061</v>
      </c>
      <c r="P2194">
        <f t="shared" ca="1" si="335"/>
        <v>46.582750465520007</v>
      </c>
    </row>
    <row r="2195" spans="1:16" x14ac:dyDescent="0.25">
      <c r="A2195" s="5">
        <f t="shared" ca="1" si="339"/>
        <v>139.92739348882731</v>
      </c>
      <c r="B2195">
        <f t="shared" ca="1" si="340"/>
        <v>-35.309727397358351</v>
      </c>
      <c r="C2195" s="6">
        <v>20135.9375</v>
      </c>
      <c r="D2195">
        <f t="shared" ref="D2195:D2258" ca="1" si="341">CHOOSE(RANDBETWEEN(1,3),0.75,1.2,3)</f>
        <v>0.75</v>
      </c>
      <c r="E2195" s="1">
        <v>0.65</v>
      </c>
      <c r="F2195">
        <v>19.899999999999999</v>
      </c>
      <c r="G2195">
        <f t="shared" ca="1" si="336"/>
        <v>42.007420362456692</v>
      </c>
      <c r="H2195">
        <f t="shared" ref="H2195:H2258" ca="1" si="342">RAND()*(24-14)+14</f>
        <v>18.786790431474103</v>
      </c>
      <c r="I2195">
        <f ca="1">User_Model_Calcs!A2195-Sat_Data!$B$5</f>
        <v>29.927393488827306</v>
      </c>
      <c r="J2195">
        <f ca="1">(Earth_Data!$B$1/SQRT(1-Earth_Data!$B$2^2*SIN(RADIANS(User_Model_Calcs!B2195))^2))*COS(RADIANS(User_Model_Calcs!B2195))</f>
        <v>5210.6440649672277</v>
      </c>
      <c r="K2195">
        <f ca="1">((Earth_Data!$B$1*(1-Earth_Data!$B$2^2))/SQRT(1-Earth_Data!$B$2^2*SIN(RADIANS(User_Model_Calcs!B2195))^2))*SIN(RADIANS(User_Model_Calcs!B2195))</f>
        <v>-3665.962695356262</v>
      </c>
      <c r="L2195">
        <f t="shared" ca="1" si="337"/>
        <v>-35.128406169317593</v>
      </c>
      <c r="M2195">
        <f t="shared" ca="1" si="338"/>
        <v>6371.0355559769041</v>
      </c>
      <c r="N2195">
        <f ca="1">SQRT(User_Model_Calcs!M2195^2+Sat_Data!$B$3^2-2*User_Model_Calcs!M2195*Sat_Data!$B$3*COS(RADIANS(L2195))*COS(RADIANS(I2195)))</f>
        <v>37915.578578423425</v>
      </c>
      <c r="O2195">
        <f ca="1">DEGREES(ACOS(((Earth_Data!$B$1+Sat_Data!$B$2)/User_Model_Calcs!N2195)*SQRT(1-COS(RADIANS(User_Model_Calcs!I2195))^2*COS(RADIANS(User_Model_Calcs!B2195))^2)))</f>
        <v>38.16762546838094</v>
      </c>
      <c r="P2195">
        <f t="shared" ca="1" si="335"/>
        <v>44.884068331032076</v>
      </c>
    </row>
    <row r="2196" spans="1:16" x14ac:dyDescent="0.25">
      <c r="A2196" s="5">
        <f t="shared" ca="1" si="339"/>
        <v>144.99830929821724</v>
      </c>
      <c r="B2196">
        <f t="shared" ca="1" si="340"/>
        <v>-36.346049339475115</v>
      </c>
      <c r="C2196" s="6">
        <v>20135.9375</v>
      </c>
      <c r="D2196">
        <f t="shared" ca="1" si="341"/>
        <v>3</v>
      </c>
      <c r="E2196" s="1">
        <v>0.65</v>
      </c>
      <c r="F2196">
        <v>19.899999999999999</v>
      </c>
      <c r="G2196">
        <f t="shared" ca="1" si="336"/>
        <v>54.048620189015942</v>
      </c>
      <c r="H2196">
        <f t="shared" ca="1" si="342"/>
        <v>17.755357822014766</v>
      </c>
      <c r="I2196">
        <f ca="1">User_Model_Calcs!A2196-Sat_Data!$B$5</f>
        <v>34.998309298217237</v>
      </c>
      <c r="J2196">
        <f ca="1">(Earth_Data!$B$1/SQRT(1-Earth_Data!$B$2^2*SIN(RADIANS(User_Model_Calcs!B2196))^2))*COS(RADIANS(User_Model_Calcs!B2196))</f>
        <v>5143.3376282668951</v>
      </c>
      <c r="K2196">
        <f ca="1">((Earth_Data!$B$1*(1-Earth_Data!$B$2^2))/SQRT(1-Earth_Data!$B$2^2*SIN(RADIANS(User_Model_Calcs!B2196))^2))*SIN(RADIANS(User_Model_Calcs!B2196))</f>
        <v>-3759.189641534098</v>
      </c>
      <c r="L2196">
        <f t="shared" ca="1" si="337"/>
        <v>-36.1625187597745</v>
      </c>
      <c r="M2196">
        <f t="shared" ca="1" si="338"/>
        <v>6370.6694090466972</v>
      </c>
      <c r="N2196">
        <f ca="1">SQRT(User_Model_Calcs!M2196^2+Sat_Data!$B$3^2-2*User_Model_Calcs!M2196*Sat_Data!$B$3*COS(RADIANS(L2196))*COS(RADIANS(I2196)))</f>
        <v>38250.528673830144</v>
      </c>
      <c r="O2196">
        <f ca="1">DEGREES(ACOS(((Earth_Data!$B$1+Sat_Data!$B$2)/User_Model_Calcs!N2196)*SQRT(1-COS(RADIANS(User_Model_Calcs!I2196))^2*COS(RADIANS(User_Model_Calcs!B2196))^2)))</f>
        <v>34.07307325712123</v>
      </c>
      <c r="P2196">
        <f t="shared" ca="1" si="335"/>
        <v>49.753407882398491</v>
      </c>
    </row>
    <row r="2197" spans="1:16" x14ac:dyDescent="0.25">
      <c r="A2197" s="5">
        <f t="shared" ca="1" si="339"/>
        <v>146.08188389882014</v>
      </c>
      <c r="B2197">
        <f t="shared" ca="1" si="340"/>
        <v>-36.694615706780951</v>
      </c>
      <c r="C2197" s="6">
        <v>20135.9375</v>
      </c>
      <c r="D2197">
        <f t="shared" ca="1" si="341"/>
        <v>1.2</v>
      </c>
      <c r="E2197" s="1">
        <v>0.65</v>
      </c>
      <c r="F2197">
        <v>19.899999999999999</v>
      </c>
      <c r="G2197">
        <f t="shared" ca="1" si="336"/>
        <v>46.089820015575185</v>
      </c>
      <c r="H2197">
        <f t="shared" ca="1" si="342"/>
        <v>20.288238805668961</v>
      </c>
      <c r="I2197">
        <f ca="1">User_Model_Calcs!A2197-Sat_Data!$B$5</f>
        <v>36.081883898820138</v>
      </c>
      <c r="J2197">
        <f ca="1">(Earth_Data!$B$1/SQRT(1-Earth_Data!$B$2^2*SIN(RADIANS(User_Model_Calcs!B2197))^2))*COS(RADIANS(User_Model_Calcs!B2197))</f>
        <v>5120.3189062640795</v>
      </c>
      <c r="K2197">
        <f ca="1">((Earth_Data!$B$1*(1-Earth_Data!$B$2^2))/SQRT(1-Earth_Data!$B$2^2*SIN(RADIANS(User_Model_Calcs!B2197))^2))*SIN(RADIANS(User_Model_Calcs!B2197))</f>
        <v>-3790.2745806971943</v>
      </c>
      <c r="L2197">
        <f t="shared" ca="1" si="337"/>
        <v>-36.510395680656863</v>
      </c>
      <c r="M2197">
        <f t="shared" ca="1" si="338"/>
        <v>6370.5452748508633</v>
      </c>
      <c r="N2197">
        <f ca="1">SQRT(User_Model_Calcs!M2197^2+Sat_Data!$B$3^2-2*User_Model_Calcs!M2197*Sat_Data!$B$3*COS(RADIANS(L2197))*COS(RADIANS(I2197)))</f>
        <v>38333.249846549938</v>
      </c>
      <c r="O2197">
        <f ca="1">DEGREES(ACOS(((Earth_Data!$B$1+Sat_Data!$B$2)/User_Model_Calcs!N2197)*SQRT(1-COS(RADIANS(User_Model_Calcs!I2197))^2*COS(RADIANS(User_Model_Calcs!B2197))^2)))</f>
        <v>33.09818348796135</v>
      </c>
      <c r="P2197">
        <f t="shared" ca="1" si="335"/>
        <v>50.648597018990692</v>
      </c>
    </row>
    <row r="2198" spans="1:16" x14ac:dyDescent="0.25">
      <c r="A2198" s="5">
        <f t="shared" ca="1" si="339"/>
        <v>145.80104172189723</v>
      </c>
      <c r="B2198">
        <f t="shared" ca="1" si="340"/>
        <v>-36.637681879461987</v>
      </c>
      <c r="C2198" s="6">
        <v>20135.9375</v>
      </c>
      <c r="D2198">
        <f t="shared" ca="1" si="341"/>
        <v>3</v>
      </c>
      <c r="E2198" s="1">
        <v>0.65</v>
      </c>
      <c r="F2198">
        <v>19.899999999999999</v>
      </c>
      <c r="G2198">
        <f t="shared" ca="1" si="336"/>
        <v>54.048620189015942</v>
      </c>
      <c r="H2198">
        <f t="shared" ca="1" si="342"/>
        <v>18.004889101633307</v>
      </c>
      <c r="I2198">
        <f ca="1">User_Model_Calcs!A2198-Sat_Data!$B$5</f>
        <v>35.801041721897235</v>
      </c>
      <c r="J2198">
        <f ca="1">(Earth_Data!$B$1/SQRT(1-Earth_Data!$B$2^2*SIN(RADIANS(User_Model_Calcs!B2198))^2))*COS(RADIANS(User_Model_Calcs!B2198))</f>
        <v>5124.0917255385066</v>
      </c>
      <c r="K2198">
        <f ca="1">((Earth_Data!$B$1*(1-Earth_Data!$B$2^2))/SQRT(1-Earth_Data!$B$2^2*SIN(RADIANS(User_Model_Calcs!B2198))^2))*SIN(RADIANS(User_Model_Calcs!B2198))</f>
        <v>-3785.2067093054884</v>
      </c>
      <c r="L2198">
        <f t="shared" ca="1" si="337"/>
        <v>-36.453572610203786</v>
      </c>
      <c r="M2198">
        <f t="shared" ca="1" si="338"/>
        <v>6370.5655827330966</v>
      </c>
      <c r="N2198">
        <f ca="1">SQRT(User_Model_Calcs!M2198^2+Sat_Data!$B$3^2-2*User_Model_Calcs!M2198*Sat_Data!$B$3*COS(RADIANS(L2198))*COS(RADIANS(I2198)))</f>
        <v>38313.678878676765</v>
      </c>
      <c r="O2198">
        <f ca="1">DEGREES(ACOS(((Earth_Data!$B$1+Sat_Data!$B$2)/User_Model_Calcs!N2198)*SQRT(1-COS(RADIANS(User_Model_Calcs!I2198))^2*COS(RADIANS(User_Model_Calcs!B2198))^2)))</f>
        <v>33.327522834533838</v>
      </c>
      <c r="P2198">
        <f t="shared" ca="1" si="335"/>
        <v>50.396108024718025</v>
      </c>
    </row>
    <row r="2199" spans="1:16" x14ac:dyDescent="0.25">
      <c r="A2199" s="5">
        <f t="shared" ca="1" si="339"/>
        <v>144.58944674912183</v>
      </c>
      <c r="B2199">
        <f t="shared" ca="1" si="340"/>
        <v>-33.801588894390392</v>
      </c>
      <c r="C2199" s="6">
        <v>20135.9375</v>
      </c>
      <c r="D2199">
        <f t="shared" ca="1" si="341"/>
        <v>0.75</v>
      </c>
      <c r="E2199" s="1">
        <v>0.65</v>
      </c>
      <c r="F2199">
        <v>19.899999999999999</v>
      </c>
      <c r="G2199">
        <f t="shared" ca="1" si="336"/>
        <v>42.007420362456692</v>
      </c>
      <c r="H2199">
        <f t="shared" ca="1" si="342"/>
        <v>14.697331827147943</v>
      </c>
      <c r="I2199">
        <f ca="1">User_Model_Calcs!A2199-Sat_Data!$B$5</f>
        <v>34.589446749121834</v>
      </c>
      <c r="J2199">
        <f ca="1">(Earth_Data!$B$1/SQRT(1-Earth_Data!$B$2^2*SIN(RADIANS(User_Model_Calcs!B2199))^2))*COS(RADIANS(User_Model_Calcs!B2199))</f>
        <v>5305.5359731465041</v>
      </c>
      <c r="K2199">
        <f ca="1">((Earth_Data!$B$1*(1-Earth_Data!$B$2^2))/SQRT(1-Earth_Data!$B$2^2*SIN(RADIANS(User_Model_Calcs!B2199))^2))*SIN(RADIANS(User_Model_Calcs!B2199))</f>
        <v>-3528.1811957025357</v>
      </c>
      <c r="L2199">
        <f t="shared" ca="1" si="337"/>
        <v>-33.623904451612326</v>
      </c>
      <c r="M2199">
        <f t="shared" ca="1" si="338"/>
        <v>6371.5598178201699</v>
      </c>
      <c r="N2199">
        <f ca="1">SQRT(User_Model_Calcs!M2199^2+Sat_Data!$B$3^2-2*User_Model_Calcs!M2199*Sat_Data!$B$3*COS(RADIANS(L2199))*COS(RADIANS(I2199)))</f>
        <v>38080.020258336946</v>
      </c>
      <c r="O2199">
        <f ca="1">DEGREES(ACOS(((Earth_Data!$B$1+Sat_Data!$B$2)/User_Model_Calcs!N2199)*SQRT(1-COS(RADIANS(User_Model_Calcs!I2199))^2*COS(RADIANS(User_Model_Calcs!B2199))^2)))</f>
        <v>36.13512088195823</v>
      </c>
      <c r="P2199">
        <f t="shared" ca="1" si="335"/>
        <v>51.10522670985246</v>
      </c>
    </row>
    <row r="2200" spans="1:16" x14ac:dyDescent="0.25">
      <c r="A2200" s="5">
        <f t="shared" ca="1" si="339"/>
        <v>144.84962204403084</v>
      </c>
      <c r="B2200">
        <f t="shared" ca="1" si="340"/>
        <v>-36.113620602951592</v>
      </c>
      <c r="C2200" s="6">
        <v>20135.9375</v>
      </c>
      <c r="D2200">
        <f t="shared" ca="1" si="341"/>
        <v>0.75</v>
      </c>
      <c r="E2200" s="1">
        <v>0.65</v>
      </c>
      <c r="F2200">
        <v>19.899999999999999</v>
      </c>
      <c r="G2200">
        <f t="shared" ca="1" si="336"/>
        <v>42.007420362456692</v>
      </c>
      <c r="H2200">
        <f t="shared" ca="1" si="342"/>
        <v>21.079581524915547</v>
      </c>
      <c r="I2200">
        <f ca="1">User_Model_Calcs!A2200-Sat_Data!$B$5</f>
        <v>34.849622044030838</v>
      </c>
      <c r="J2200">
        <f ca="1">(Earth_Data!$B$1/SQRT(1-Earth_Data!$B$2^2*SIN(RADIANS(User_Model_Calcs!B2200))^2))*COS(RADIANS(User_Model_Calcs!B2200))</f>
        <v>5158.5808011063982</v>
      </c>
      <c r="K2200">
        <f ca="1">((Earth_Data!$B$1*(1-Earth_Data!$B$2^2))/SQRT(1-Earth_Data!$B$2^2*SIN(RADIANS(User_Model_Calcs!B2200))^2))*SIN(RADIANS(User_Model_Calcs!B2200))</f>
        <v>-3738.3852267210136</v>
      </c>
      <c r="L2200">
        <f t="shared" ca="1" si="337"/>
        <v>-35.930564815500759</v>
      </c>
      <c r="M2200">
        <f t="shared" ca="1" si="338"/>
        <v>6370.751916760647</v>
      </c>
      <c r="N2200">
        <f ca="1">SQRT(User_Model_Calcs!M2200^2+Sat_Data!$B$3^2-2*User_Model_Calcs!M2200*Sat_Data!$B$3*COS(RADIANS(L2200))*COS(RADIANS(I2200)))</f>
        <v>38228.32364989684</v>
      </c>
      <c r="O2200">
        <f ca="1">DEGREES(ACOS(((Earth_Data!$B$1+Sat_Data!$B$2)/User_Model_Calcs!N2200)*SQRT(1-COS(RADIANS(User_Model_Calcs!I2200))^2*COS(RADIANS(User_Model_Calcs!B2200))^2)))</f>
        <v>34.337690414565309</v>
      </c>
      <c r="P2200">
        <f t="shared" ca="1" si="335"/>
        <v>49.753635317470682</v>
      </c>
    </row>
    <row r="2201" spans="1:16" x14ac:dyDescent="0.25">
      <c r="A2201" s="5">
        <f ca="1">142.56313432703+(RAND()*8-4)</f>
        <v>139.45265719667589</v>
      </c>
      <c r="B2201">
        <f t="shared" ca="1" si="340"/>
        <v>-32.575835157177238</v>
      </c>
      <c r="C2201" s="6">
        <v>20135.9375</v>
      </c>
      <c r="D2201">
        <f t="shared" ca="1" si="341"/>
        <v>1.2</v>
      </c>
      <c r="E2201" s="1">
        <v>0.65</v>
      </c>
      <c r="F2201">
        <v>19.899999999999999</v>
      </c>
      <c r="G2201">
        <f t="shared" ca="1" si="336"/>
        <v>46.089820015575185</v>
      </c>
      <c r="H2201">
        <f t="shared" ca="1" si="342"/>
        <v>15.481287442069124</v>
      </c>
      <c r="I2201">
        <f ca="1">User_Model_Calcs!A2201-Sat_Data!$B$5</f>
        <v>29.452657196675887</v>
      </c>
      <c r="J2201">
        <f ca="1">(Earth_Data!$B$1/SQRT(1-Earth_Data!$B$2^2*SIN(RADIANS(User_Model_Calcs!B2201))^2))*COS(RADIANS(User_Model_Calcs!B2201))</f>
        <v>5379.9510743953178</v>
      </c>
      <c r="K2201">
        <f ca="1">((Earth_Data!$B$1*(1-Earth_Data!$B$2^2))/SQRT(1-Earth_Data!$B$2^2*SIN(RADIANS(User_Model_Calcs!B2201))^2))*SIN(RADIANS(User_Model_Calcs!B2201))</f>
        <v>-3414.4141764537089</v>
      </c>
      <c r="L2201">
        <f t="shared" ca="1" si="337"/>
        <v>-32.401468340562069</v>
      </c>
      <c r="M2201">
        <f t="shared" ca="1" si="338"/>
        <v>6371.9775369390154</v>
      </c>
      <c r="N2201">
        <f ca="1">SQRT(User_Model_Calcs!M2201^2+Sat_Data!$B$3^2-2*User_Model_Calcs!M2201*Sat_Data!$B$3*COS(RADIANS(L2201))*COS(RADIANS(I2201)))</f>
        <v>37727.5444199751</v>
      </c>
      <c r="O2201">
        <f ca="1">DEGREES(ACOS(((Earth_Data!$B$1+Sat_Data!$B$2)/User_Model_Calcs!N2201)*SQRT(1-COS(RADIANS(User_Model_Calcs!I2201))^2*COS(RADIANS(User_Model_Calcs!B2201))^2)))</f>
        <v>40.598538822737822</v>
      </c>
      <c r="P2201">
        <f t="shared" ca="1" si="335"/>
        <v>46.364075056937523</v>
      </c>
    </row>
    <row r="2202" spans="1:16" x14ac:dyDescent="0.25">
      <c r="A2202">
        <f ca="1">108.049394295518+(RAND()*5-2.5)</f>
        <v>109.91676506515388</v>
      </c>
      <c r="B2202">
        <f ca="1">-31.6714359012002+(RAND()*5-2.5)</f>
        <v>-32.406218671614667</v>
      </c>
      <c r="C2202" s="6">
        <v>20135.9375</v>
      </c>
      <c r="D2202">
        <f t="shared" ca="1" si="341"/>
        <v>3</v>
      </c>
      <c r="E2202" s="1">
        <v>0.65</v>
      </c>
      <c r="F2202">
        <v>19.899999999999999</v>
      </c>
      <c r="G2202">
        <f t="shared" ca="1" si="336"/>
        <v>54.048620189015942</v>
      </c>
      <c r="H2202">
        <f t="shared" ca="1" si="342"/>
        <v>19.841248007025158</v>
      </c>
      <c r="I2202">
        <f ca="1">User_Model_Calcs!A2202-Sat_Data!$B$5</f>
        <v>-8.3234934846117881E-2</v>
      </c>
      <c r="J2202">
        <f ca="1">(Earth_Data!$B$1/SQRT(1-Earth_Data!$B$2^2*SIN(RADIANS(User_Model_Calcs!B2202))^2))*COS(RADIANS(User_Model_Calcs!B2202))</f>
        <v>5390.0550317586658</v>
      </c>
      <c r="K2202">
        <f ca="1">((Earth_Data!$B$1*(1-Earth_Data!$B$2^2))/SQRT(1-Earth_Data!$B$2^2*SIN(RADIANS(User_Model_Calcs!B2202))^2))*SIN(RADIANS(User_Model_Calcs!B2202))</f>
        <v>-3398.5486579689191</v>
      </c>
      <c r="L2202">
        <f t="shared" ca="1" si="337"/>
        <v>-32.232336117564749</v>
      </c>
      <c r="M2202">
        <f t="shared" ca="1" si="338"/>
        <v>6372.0347006250095</v>
      </c>
      <c r="N2202">
        <f ca="1">SQRT(User_Model_Calcs!M2202^2+Sat_Data!$B$3^2-2*User_Model_Calcs!M2202*Sat_Data!$B$3*COS(RADIANS(L2202))*COS(RADIANS(I2202)))</f>
        <v>36930.799312466239</v>
      </c>
      <c r="O2202">
        <f ca="1">DEGREES(ACOS(((Earth_Data!$B$1+Sat_Data!$B$2)/User_Model_Calcs!N2202)*SQRT(1-COS(RADIANS(User_Model_Calcs!I2202))^2*COS(RADIANS(User_Model_Calcs!B2202))^2)))</f>
        <v>52.27564949421312</v>
      </c>
      <c r="P2202">
        <f t="shared" ca="1" si="335"/>
        <v>0.15531242172799287</v>
      </c>
    </row>
    <row r="2203" spans="1:16" x14ac:dyDescent="0.25">
      <c r="A2203">
        <f t="shared" ref="A2203:A2266" ca="1" si="343">108.049394295518+(RAND()*5-2.5)</f>
        <v>109.57619865461517</v>
      </c>
      <c r="B2203">
        <f t="shared" ref="B2203:B2266" ca="1" si="344">-31.6714359012002+(RAND()*5-2.5)</f>
        <v>-33.330292198697798</v>
      </c>
      <c r="C2203" s="6">
        <v>20135.9375</v>
      </c>
      <c r="D2203">
        <f t="shared" ca="1" si="341"/>
        <v>3</v>
      </c>
      <c r="E2203" s="1">
        <v>0.65</v>
      </c>
      <c r="F2203">
        <v>19.899999999999999</v>
      </c>
      <c r="G2203">
        <f t="shared" ca="1" si="336"/>
        <v>54.048620189015942</v>
      </c>
      <c r="H2203">
        <f t="shared" ca="1" si="342"/>
        <v>16.785242129116781</v>
      </c>
      <c r="I2203">
        <f ca="1">User_Model_Calcs!A2203-Sat_Data!$B$5</f>
        <v>-0.42380134538483105</v>
      </c>
      <c r="J2203">
        <f ca="1">(Earth_Data!$B$1/SQRT(1-Earth_Data!$B$2^2*SIN(RADIANS(User_Model_Calcs!B2203))^2))*COS(RADIANS(User_Model_Calcs!B2203))</f>
        <v>5334.4378263111475</v>
      </c>
      <c r="K2203">
        <f ca="1">((Earth_Data!$B$1*(1-Earth_Data!$B$2^2))/SQRT(1-Earth_Data!$B$2^2*SIN(RADIANS(User_Model_Calcs!B2203))^2))*SIN(RADIANS(User_Model_Calcs!B2203))</f>
        <v>-3484.6242626712515</v>
      </c>
      <c r="L2203">
        <f t="shared" ca="1" si="337"/>
        <v>-33.153845355254532</v>
      </c>
      <c r="M2203">
        <f t="shared" ca="1" si="338"/>
        <v>6371.7213666933339</v>
      </c>
      <c r="N2203">
        <f ca="1">SQRT(User_Model_Calcs!M2203^2+Sat_Data!$B$3^2-2*User_Model_Calcs!M2203*Sat_Data!$B$3*COS(RADIANS(L2203))*COS(RADIANS(I2203)))</f>
        <v>36994.349220382006</v>
      </c>
      <c r="O2203">
        <f ca="1">DEGREES(ACOS(((Earth_Data!$B$1+Sat_Data!$B$2)/User_Model_Calcs!N2203)*SQRT(1-COS(RADIANS(User_Model_Calcs!I2203))^2*COS(RADIANS(User_Model_Calcs!B2203))^2)))</f>
        <v>51.2231108772013</v>
      </c>
      <c r="P2203">
        <f t="shared" ca="1" si="335"/>
        <v>0.77126615906451867</v>
      </c>
    </row>
    <row r="2204" spans="1:16" x14ac:dyDescent="0.25">
      <c r="A2204">
        <f t="shared" ca="1" si="343"/>
        <v>106.71313778309616</v>
      </c>
      <c r="B2204">
        <f t="shared" ca="1" si="344"/>
        <v>-32.245558332164066</v>
      </c>
      <c r="C2204" s="6">
        <v>20135.9375</v>
      </c>
      <c r="D2204">
        <f t="shared" ca="1" si="341"/>
        <v>1.2</v>
      </c>
      <c r="E2204" s="1">
        <v>0.65</v>
      </c>
      <c r="F2204">
        <v>19.899999999999999</v>
      </c>
      <c r="G2204">
        <f t="shared" ca="1" si="336"/>
        <v>46.089820015575185</v>
      </c>
      <c r="H2204">
        <f t="shared" ca="1" si="342"/>
        <v>17.995849569900336</v>
      </c>
      <c r="I2204">
        <f ca="1">User_Model_Calcs!A2204-Sat_Data!$B$5</f>
        <v>-3.2868622169038417</v>
      </c>
      <c r="J2204">
        <f ca="1">(Earth_Data!$B$1/SQRT(1-Earth_Data!$B$2^2*SIN(RADIANS(User_Model_Calcs!B2204))^2))*COS(RADIANS(User_Model_Calcs!B2204))</f>
        <v>5399.5818740402701</v>
      </c>
      <c r="K2204">
        <f ca="1">((Earth_Data!$B$1*(1-Earth_Data!$B$2^2))/SQRT(1-Earth_Data!$B$2^2*SIN(RADIANS(User_Model_Calcs!B2204))^2))*SIN(RADIANS(User_Model_Calcs!B2204))</f>
        <v>-3383.4937488136457</v>
      </c>
      <c r="L2204">
        <f t="shared" ca="1" si="337"/>
        <v>-32.072140067749103</v>
      </c>
      <c r="M2204">
        <f t="shared" ca="1" si="338"/>
        <v>6372.088697022763</v>
      </c>
      <c r="N2204">
        <f ca="1">SQRT(User_Model_Calcs!M2204^2+Sat_Data!$B$3^2-2*User_Model_Calcs!M2204*Sat_Data!$B$3*COS(RADIANS(L2204))*COS(RADIANS(I2204)))</f>
        <v>36930.066327616281</v>
      </c>
      <c r="O2204">
        <f ca="1">DEGREES(ACOS(((Earth_Data!$B$1+Sat_Data!$B$2)/User_Model_Calcs!N2204)*SQRT(1-COS(RADIANS(User_Model_Calcs!I2204))^2*COS(RADIANS(User_Model_Calcs!B2204))^2)))</f>
        <v>52.288975172348337</v>
      </c>
      <c r="P2204">
        <f t="shared" ca="1" si="335"/>
        <v>6.1434900804134092</v>
      </c>
    </row>
    <row r="2205" spans="1:16" x14ac:dyDescent="0.25">
      <c r="A2205">
        <f t="shared" ca="1" si="343"/>
        <v>110.23573478917979</v>
      </c>
      <c r="B2205">
        <f t="shared" ca="1" si="344"/>
        <v>-30.994290469003225</v>
      </c>
      <c r="C2205" s="6">
        <v>20135.9375</v>
      </c>
      <c r="D2205">
        <f t="shared" ca="1" si="341"/>
        <v>0.75</v>
      </c>
      <c r="E2205" s="1">
        <v>0.65</v>
      </c>
      <c r="F2205">
        <v>19.899999999999999</v>
      </c>
      <c r="G2205">
        <f t="shared" ca="1" si="336"/>
        <v>42.007420362456692</v>
      </c>
      <c r="H2205">
        <f t="shared" ca="1" si="342"/>
        <v>19.832026939554403</v>
      </c>
      <c r="I2205">
        <f ca="1">User_Model_Calcs!A2205-Sat_Data!$B$5</f>
        <v>0.23573478917978719</v>
      </c>
      <c r="J2205">
        <f ca="1">(Earth_Data!$B$1/SQRT(1-Earth_Data!$B$2^2*SIN(RADIANS(User_Model_Calcs!B2205))^2))*COS(RADIANS(User_Model_Calcs!B2205))</f>
        <v>5472.3198280500847</v>
      </c>
      <c r="K2205">
        <f ca="1">((Earth_Data!$B$1*(1-Earth_Data!$B$2^2))/SQRT(1-Earth_Data!$B$2^2*SIN(RADIANS(User_Model_Calcs!B2205))^2))*SIN(RADIANS(User_Model_Calcs!B2205))</f>
        <v>-3265.3520609419634</v>
      </c>
      <c r="L2205">
        <f t="shared" ca="1" si="337"/>
        <v>-30.824672886953966</v>
      </c>
      <c r="M2205">
        <f t="shared" ca="1" si="338"/>
        <v>6372.5040904159514</v>
      </c>
      <c r="N2205">
        <f ca="1">SQRT(User_Model_Calcs!M2205^2+Sat_Data!$B$3^2-2*User_Model_Calcs!M2205*Sat_Data!$B$3*COS(RADIANS(L2205))*COS(RADIANS(I2205)))</f>
        <v>36836.885013100058</v>
      </c>
      <c r="O2205">
        <f ca="1">DEGREES(ACOS(((Earth_Data!$B$1+Sat_Data!$B$2)/User_Model_Calcs!N2205)*SQRT(1-COS(RADIANS(User_Model_Calcs!I2205))^2*COS(RADIANS(User_Model_Calcs!B2205))^2)))</f>
        <v>53.882891240229128</v>
      </c>
      <c r="P2205">
        <f t="shared" ca="1" si="335"/>
        <v>0.45777238117316305</v>
      </c>
    </row>
    <row r="2206" spans="1:16" x14ac:dyDescent="0.25">
      <c r="A2206">
        <f t="shared" ca="1" si="343"/>
        <v>108.88865006420893</v>
      </c>
      <c r="B2206">
        <f t="shared" ca="1" si="344"/>
        <v>-30.237035473193334</v>
      </c>
      <c r="C2206" s="6">
        <v>20135.9375</v>
      </c>
      <c r="D2206">
        <f t="shared" ca="1" si="341"/>
        <v>0.75</v>
      </c>
      <c r="E2206" s="1">
        <v>0.65</v>
      </c>
      <c r="F2206">
        <v>19.899999999999999</v>
      </c>
      <c r="G2206">
        <f t="shared" ca="1" si="336"/>
        <v>42.007420362456692</v>
      </c>
      <c r="H2206">
        <f t="shared" ca="1" si="342"/>
        <v>16.21392303415934</v>
      </c>
      <c r="I2206">
        <f ca="1">User_Model_Calcs!A2206-Sat_Data!$B$5</f>
        <v>-1.1113499357910683</v>
      </c>
      <c r="J2206">
        <f ca="1">(Earth_Data!$B$1/SQRT(1-Earth_Data!$B$2^2*SIN(RADIANS(User_Model_Calcs!B2206))^2))*COS(RADIANS(User_Model_Calcs!B2206))</f>
        <v>5515.0740741925365</v>
      </c>
      <c r="K2206">
        <f ca="1">((Earth_Data!$B$1*(1-Earth_Data!$B$2^2))/SQRT(1-Earth_Data!$B$2^2*SIN(RADIANS(User_Model_Calcs!B2206))^2))*SIN(RADIANS(User_Model_Calcs!B2206))</f>
        <v>-3193.1036841254145</v>
      </c>
      <c r="L2206">
        <f t="shared" ca="1" si="337"/>
        <v>-30.069874923351687</v>
      </c>
      <c r="M2206">
        <f t="shared" ca="1" si="338"/>
        <v>6372.7508331493682</v>
      </c>
      <c r="N2206">
        <f ca="1">SQRT(User_Model_Calcs!M2206^2+Sat_Data!$B$3^2-2*User_Model_Calcs!M2206*Sat_Data!$B$3*COS(RADIANS(L2206))*COS(RADIANS(I2206)))</f>
        <v>36789.093902032393</v>
      </c>
      <c r="O2206">
        <f ca="1">DEGREES(ACOS(((Earth_Data!$B$1+Sat_Data!$B$2)/User_Model_Calcs!N2206)*SQRT(1-COS(RADIANS(User_Model_Calcs!I2206))^2*COS(RADIANS(User_Model_Calcs!B2206))^2)))</f>
        <v>54.727001713845873</v>
      </c>
      <c r="P2206">
        <f t="shared" ca="1" si="335"/>
        <v>2.2060910188209988</v>
      </c>
    </row>
    <row r="2207" spans="1:16" x14ac:dyDescent="0.25">
      <c r="A2207">
        <f t="shared" ca="1" si="343"/>
        <v>107.91713227304162</v>
      </c>
      <c r="B2207">
        <f t="shared" ca="1" si="344"/>
        <v>-33.673020578779592</v>
      </c>
      <c r="C2207" s="6">
        <v>20135.9375</v>
      </c>
      <c r="D2207">
        <f t="shared" ca="1" si="341"/>
        <v>3</v>
      </c>
      <c r="E2207" s="1">
        <v>0.65</v>
      </c>
      <c r="F2207">
        <v>19.899999999999999</v>
      </c>
      <c r="G2207">
        <f t="shared" ca="1" si="336"/>
        <v>54.048620189015942</v>
      </c>
      <c r="H2207">
        <f t="shared" ca="1" si="342"/>
        <v>18.507068181315724</v>
      </c>
      <c r="I2207">
        <f ca="1">User_Model_Calcs!A2207-Sat_Data!$B$5</f>
        <v>-2.0828677269583835</v>
      </c>
      <c r="J2207">
        <f ca="1">(Earth_Data!$B$1/SQRT(1-Earth_Data!$B$2^2*SIN(RADIANS(User_Model_Calcs!B2207))^2))*COS(RADIANS(User_Model_Calcs!B2207))</f>
        <v>5313.4560540421598</v>
      </c>
      <c r="K2207">
        <f ca="1">((Earth_Data!$B$1*(1-Earth_Data!$B$2^2))/SQRT(1-Earth_Data!$B$2^2*SIN(RADIANS(User_Model_Calcs!B2207))^2))*SIN(RADIANS(User_Model_Calcs!B2207))</f>
        <v>-3516.322269679873</v>
      </c>
      <c r="L2207">
        <f t="shared" ca="1" si="337"/>
        <v>-33.495669011980894</v>
      </c>
      <c r="M2207">
        <f t="shared" ca="1" si="338"/>
        <v>6371.6040007586707</v>
      </c>
      <c r="N2207">
        <f ca="1">SQRT(User_Model_Calcs!M2207^2+Sat_Data!$B$3^2-2*User_Model_Calcs!M2207*Sat_Data!$B$3*COS(RADIANS(L2207))*COS(RADIANS(I2207)))</f>
        <v>37022.067334870415</v>
      </c>
      <c r="O2207">
        <f ca="1">DEGREES(ACOS(((Earth_Data!$B$1+Sat_Data!$B$2)/User_Model_Calcs!N2207)*SQRT(1-COS(RADIANS(User_Model_Calcs!I2207))^2*COS(RADIANS(User_Model_Calcs!B2207))^2)))</f>
        <v>50.77254170011215</v>
      </c>
      <c r="P2207">
        <f t="shared" ca="1" si="335"/>
        <v>3.7528993444805363</v>
      </c>
    </row>
    <row r="2208" spans="1:16" x14ac:dyDescent="0.25">
      <c r="A2208">
        <f t="shared" ca="1" si="343"/>
        <v>108.99113257172166</v>
      </c>
      <c r="B2208">
        <f t="shared" ca="1" si="344"/>
        <v>-33.734054706682372</v>
      </c>
      <c r="C2208" s="6">
        <v>20135.9375</v>
      </c>
      <c r="D2208">
        <f t="shared" ca="1" si="341"/>
        <v>3</v>
      </c>
      <c r="E2208" s="1">
        <v>0.65</v>
      </c>
      <c r="F2208">
        <v>19.899999999999999</v>
      </c>
      <c r="G2208">
        <f t="shared" ca="1" si="336"/>
        <v>54.048620189015942</v>
      </c>
      <c r="H2208">
        <f t="shared" ca="1" si="342"/>
        <v>19.511407890194814</v>
      </c>
      <c r="I2208">
        <f ca="1">User_Model_Calcs!A2208-Sat_Data!$B$5</f>
        <v>-1.0088674282783359</v>
      </c>
      <c r="J2208">
        <f ca="1">(Earth_Data!$B$1/SQRT(1-Earth_Data!$B$2^2*SIN(RADIANS(User_Model_Calcs!B2208))^2))*COS(RADIANS(User_Model_Calcs!B2208))</f>
        <v>5309.699560803595</v>
      </c>
      <c r="K2208">
        <f ca="1">((Earth_Data!$B$1*(1-Earth_Data!$B$2^2))/SQRT(1-Earth_Data!$B$2^2*SIN(RADIANS(User_Model_Calcs!B2208))^2))*SIN(RADIANS(User_Model_Calcs!B2208))</f>
        <v>-3521.9541403219805</v>
      </c>
      <c r="L2208">
        <f t="shared" ca="1" si="337"/>
        <v>-33.556544672491704</v>
      </c>
      <c r="M2208">
        <f t="shared" ca="1" si="338"/>
        <v>6371.5830366188457</v>
      </c>
      <c r="N2208">
        <f ca="1">SQRT(User_Model_Calcs!M2208^2+Sat_Data!$B$3^2-2*User_Model_Calcs!M2208*Sat_Data!$B$3*COS(RADIANS(L2208))*COS(RADIANS(I2208)))</f>
        <v>37023.281209408204</v>
      </c>
      <c r="O2208">
        <f ca="1">DEGREES(ACOS(((Earth_Data!$B$1+Sat_Data!$B$2)/User_Model_Calcs!N2208)*SQRT(1-COS(RADIANS(User_Model_Calcs!I2208))^2*COS(RADIANS(User_Model_Calcs!B2208))^2)))</f>
        <v>50.752609591769748</v>
      </c>
      <c r="P2208">
        <f t="shared" ca="1" si="335"/>
        <v>1.8162492817626914</v>
      </c>
    </row>
    <row r="2209" spans="1:16" x14ac:dyDescent="0.25">
      <c r="A2209">
        <f t="shared" ca="1" si="343"/>
        <v>108.35083422555307</v>
      </c>
      <c r="B2209">
        <f t="shared" ca="1" si="344"/>
        <v>-31.073782199542435</v>
      </c>
      <c r="C2209" s="6">
        <v>20135.9375</v>
      </c>
      <c r="D2209">
        <f t="shared" ca="1" si="341"/>
        <v>1.2</v>
      </c>
      <c r="E2209" s="1">
        <v>0.65</v>
      </c>
      <c r="F2209">
        <v>19.899999999999999</v>
      </c>
      <c r="G2209">
        <f t="shared" ca="1" si="336"/>
        <v>46.089820015575185</v>
      </c>
      <c r="H2209">
        <f t="shared" ca="1" si="342"/>
        <v>14.299920939005306</v>
      </c>
      <c r="I2209">
        <f ca="1">User_Model_Calcs!A2209-Sat_Data!$B$5</f>
        <v>-1.6491657744469279</v>
      </c>
      <c r="J2209">
        <f ca="1">(Earth_Data!$B$1/SQRT(1-Earth_Data!$B$2^2*SIN(RADIANS(User_Model_Calcs!B2209))^2))*COS(RADIANS(User_Model_Calcs!B2209))</f>
        <v>5467.7761793571508</v>
      </c>
      <c r="K2209">
        <f ca="1">((Earth_Data!$B$1*(1-Earth_Data!$B$2^2))/SQRT(1-Earth_Data!$B$2^2*SIN(RADIANS(User_Model_Calcs!B2209))^2))*SIN(RADIANS(User_Model_Calcs!B2209))</f>
        <v>-3272.903796984464</v>
      </c>
      <c r="L2209">
        <f t="shared" ca="1" si="337"/>
        <v>-30.903913505258522</v>
      </c>
      <c r="M2209">
        <f t="shared" ca="1" si="338"/>
        <v>6372.4779804924237</v>
      </c>
      <c r="N2209">
        <f ca="1">SQRT(User_Model_Calcs!M2209^2+Sat_Data!$B$3^2-2*User_Model_Calcs!M2209*Sat_Data!$B$3*COS(RADIANS(L2209))*COS(RADIANS(I2209)))</f>
        <v>36844.61976300877</v>
      </c>
      <c r="O2209">
        <f ca="1">DEGREES(ACOS(((Earth_Data!$B$1+Sat_Data!$B$2)/User_Model_Calcs!N2209)*SQRT(1-COS(RADIANS(User_Model_Calcs!I2209))^2*COS(RADIANS(User_Model_Calcs!B2209))^2)))</f>
        <v>53.748292724706786</v>
      </c>
      <c r="P2209">
        <f t="shared" ca="1" si="335"/>
        <v>3.1927556416948093</v>
      </c>
    </row>
    <row r="2210" spans="1:16" x14ac:dyDescent="0.25">
      <c r="A2210">
        <f t="shared" ca="1" si="343"/>
        <v>108.61480606509399</v>
      </c>
      <c r="B2210">
        <f t="shared" ca="1" si="344"/>
        <v>-31.65096988207268</v>
      </c>
      <c r="C2210" s="6">
        <v>20135.9375</v>
      </c>
      <c r="D2210">
        <f t="shared" ca="1" si="341"/>
        <v>1.2</v>
      </c>
      <c r="E2210" s="1">
        <v>0.65</v>
      </c>
      <c r="F2210">
        <v>19.899999999999999</v>
      </c>
      <c r="G2210">
        <f t="shared" ca="1" si="336"/>
        <v>46.089820015575185</v>
      </c>
      <c r="H2210">
        <f t="shared" ca="1" si="342"/>
        <v>17.937542239401331</v>
      </c>
      <c r="I2210">
        <f ca="1">User_Model_Calcs!A2210-Sat_Data!$B$5</f>
        <v>-1.3851939349060132</v>
      </c>
      <c r="J2210">
        <f ca="1">(Earth_Data!$B$1/SQRT(1-Earth_Data!$B$2^2*SIN(RADIANS(User_Model_Calcs!B2210))^2))*COS(RADIANS(User_Model_Calcs!B2210))</f>
        <v>5434.4695958908733</v>
      </c>
      <c r="K2210">
        <f ca="1">((Earth_Data!$B$1*(1-Earth_Data!$B$2^2))/SQRT(1-Earth_Data!$B$2^2*SIN(RADIANS(User_Model_Calcs!B2210))^2))*SIN(RADIANS(User_Model_Calcs!B2210))</f>
        <v>-3327.5493887983694</v>
      </c>
      <c r="L2210">
        <f t="shared" ca="1" si="337"/>
        <v>-31.479317028876125</v>
      </c>
      <c r="M2210">
        <f t="shared" ca="1" si="338"/>
        <v>6372.2872442753796</v>
      </c>
      <c r="N2210">
        <f ca="1">SQRT(User_Model_Calcs!M2210^2+Sat_Data!$B$3^2-2*User_Model_Calcs!M2210*Sat_Data!$B$3*COS(RADIANS(L2210))*COS(RADIANS(I2210)))</f>
        <v>36881.908789063105</v>
      </c>
      <c r="O2210">
        <f ca="1">DEGREES(ACOS(((Earth_Data!$B$1+Sat_Data!$B$2)/User_Model_Calcs!N2210)*SQRT(1-COS(RADIANS(User_Model_Calcs!I2210))^2*COS(RADIANS(User_Model_Calcs!B2210))^2)))</f>
        <v>53.104436403572755</v>
      </c>
      <c r="P2210">
        <f t="shared" ca="1" si="335"/>
        <v>2.6384028425363297</v>
      </c>
    </row>
    <row r="2211" spans="1:16" x14ac:dyDescent="0.25">
      <c r="A2211">
        <f t="shared" ca="1" si="343"/>
        <v>106.89431874568493</v>
      </c>
      <c r="B2211">
        <f t="shared" ca="1" si="344"/>
        <v>-33.853307347540202</v>
      </c>
      <c r="C2211" s="6">
        <v>20135.9375</v>
      </c>
      <c r="D2211">
        <f t="shared" ca="1" si="341"/>
        <v>3</v>
      </c>
      <c r="E2211" s="1">
        <v>0.65</v>
      </c>
      <c r="F2211">
        <v>19.899999999999999</v>
      </c>
      <c r="G2211">
        <f t="shared" ca="1" si="336"/>
        <v>54.048620189015942</v>
      </c>
      <c r="H2211">
        <f t="shared" ca="1" si="342"/>
        <v>21.543369444605467</v>
      </c>
      <c r="I2211">
        <f ca="1">User_Model_Calcs!A2211-Sat_Data!$B$5</f>
        <v>-3.1056812543150727</v>
      </c>
      <c r="J2211">
        <f ca="1">(Earth_Data!$B$1/SQRT(1-Earth_Data!$B$2^2*SIN(RADIANS(User_Model_Calcs!B2211))^2))*COS(RADIANS(User_Model_Calcs!B2211))</f>
        <v>5302.342458125242</v>
      </c>
      <c r="K2211">
        <f ca="1">((Earth_Data!$B$1*(1-Earth_Data!$B$2^2))/SQRT(1-Earth_Data!$B$2^2*SIN(RADIANS(User_Model_Calcs!B2211))^2))*SIN(RADIANS(User_Model_Calcs!B2211))</f>
        <v>-3532.9466713658644</v>
      </c>
      <c r="L2211">
        <f t="shared" ca="1" si="337"/>
        <v>-33.67549000569295</v>
      </c>
      <c r="M2211">
        <f t="shared" ca="1" si="338"/>
        <v>6371.5420210458296</v>
      </c>
      <c r="N2211">
        <f ca="1">SQRT(User_Model_Calcs!M2211^2+Sat_Data!$B$3^2-2*User_Model_Calcs!M2211*Sat_Data!$B$3*COS(RADIANS(L2211))*COS(RADIANS(I2211)))</f>
        <v>37039.580714715405</v>
      </c>
      <c r="O2211">
        <f ca="1">DEGREES(ACOS(((Earth_Data!$B$1+Sat_Data!$B$2)/User_Model_Calcs!N2211)*SQRT(1-COS(RADIANS(User_Model_Calcs!I2211))^2*COS(RADIANS(User_Model_Calcs!B2211))^2)))</f>
        <v>50.490515444240586</v>
      </c>
      <c r="P2211">
        <f t="shared" ca="1" si="335"/>
        <v>5.5629634731333155</v>
      </c>
    </row>
    <row r="2212" spans="1:16" x14ac:dyDescent="0.25">
      <c r="A2212">
        <f t="shared" ca="1" si="343"/>
        <v>109.35503284269888</v>
      </c>
      <c r="B2212">
        <f t="shared" ca="1" si="344"/>
        <v>-31.953499053314914</v>
      </c>
      <c r="C2212" s="6">
        <v>20135.9375</v>
      </c>
      <c r="D2212">
        <f t="shared" ca="1" si="341"/>
        <v>3</v>
      </c>
      <c r="E2212" s="1">
        <v>0.65</v>
      </c>
      <c r="F2212">
        <v>19.899999999999999</v>
      </c>
      <c r="G2212">
        <f t="shared" ca="1" si="336"/>
        <v>54.048620189015942</v>
      </c>
      <c r="H2212">
        <f t="shared" ca="1" si="342"/>
        <v>20.287602559737437</v>
      </c>
      <c r="I2212">
        <f ca="1">User_Model_Calcs!A2212-Sat_Data!$B$5</f>
        <v>-0.64496715730112442</v>
      </c>
      <c r="J2212">
        <f ca="1">(Earth_Data!$B$1/SQRT(1-Earth_Data!$B$2^2*SIN(RADIANS(User_Model_Calcs!B2212))^2))*COS(RADIANS(User_Model_Calcs!B2212))</f>
        <v>5416.7915279246663</v>
      </c>
      <c r="K2212">
        <f ca="1">((Earth_Data!$B$1*(1-Earth_Data!$B$2^2))/SQRT(1-Earth_Data!$B$2^2*SIN(RADIANS(User_Model_Calcs!B2212))^2))*SIN(RADIANS(User_Model_Calcs!B2212))</f>
        <v>-3356.0587096650661</v>
      </c>
      <c r="L2212">
        <f t="shared" ca="1" si="337"/>
        <v>-31.780938704305573</v>
      </c>
      <c r="M2212">
        <f t="shared" ca="1" si="338"/>
        <v>6372.1864787304512</v>
      </c>
      <c r="N2212">
        <f ca="1">SQRT(User_Model_Calcs!M2212^2+Sat_Data!$B$3^2-2*User_Model_Calcs!M2212*Sat_Data!$B$3*COS(RADIANS(L2212))*COS(RADIANS(I2212)))</f>
        <v>36900.673308264275</v>
      </c>
      <c r="O2212">
        <f ca="1">DEGREES(ACOS(((Earth_Data!$B$1+Sat_Data!$B$2)/User_Model_Calcs!N2212)*SQRT(1-COS(RADIANS(User_Model_Calcs!I2212))^2*COS(RADIANS(User_Model_Calcs!B2212))^2)))</f>
        <v>52.784244996394314</v>
      </c>
      <c r="P2212">
        <f t="shared" ca="1" si="335"/>
        <v>1.2185555485189117</v>
      </c>
    </row>
    <row r="2213" spans="1:16" x14ac:dyDescent="0.25">
      <c r="A2213">
        <f t="shared" ca="1" si="343"/>
        <v>105.8664509974636</v>
      </c>
      <c r="B2213">
        <f t="shared" ca="1" si="344"/>
        <v>-32.534383348994901</v>
      </c>
      <c r="C2213" s="6">
        <v>20135.9375</v>
      </c>
      <c r="D2213">
        <f t="shared" ca="1" si="341"/>
        <v>3</v>
      </c>
      <c r="E2213" s="1">
        <v>0.65</v>
      </c>
      <c r="F2213">
        <v>19.899999999999999</v>
      </c>
      <c r="G2213">
        <f t="shared" ca="1" si="336"/>
        <v>54.048620189015942</v>
      </c>
      <c r="H2213">
        <f t="shared" ca="1" si="342"/>
        <v>18.860521138320166</v>
      </c>
      <c r="I2213">
        <f ca="1">User_Model_Calcs!A2213-Sat_Data!$B$5</f>
        <v>-4.1335490025363981</v>
      </c>
      <c r="J2213">
        <f ca="1">(Earth_Data!$B$1/SQRT(1-Earth_Data!$B$2^2*SIN(RADIANS(User_Model_Calcs!B2213))^2))*COS(RADIANS(User_Model_Calcs!B2213))</f>
        <v>5382.4246960509608</v>
      </c>
      <c r="K2213">
        <f ca="1">((Earth_Data!$B$1*(1-Earth_Data!$B$2^2))/SQRT(1-Earth_Data!$B$2^2*SIN(RADIANS(User_Model_Calcs!B2213))^2))*SIN(RADIANS(User_Model_Calcs!B2213))</f>
        <v>-3410.5395972208917</v>
      </c>
      <c r="L2213">
        <f t="shared" ca="1" si="337"/>
        <v>-32.360134317815067</v>
      </c>
      <c r="M2213">
        <f t="shared" ca="1" si="338"/>
        <v>6371.9915217199496</v>
      </c>
      <c r="N2213">
        <f ca="1">SQRT(User_Model_Calcs!M2213^2+Sat_Data!$B$3^2-2*User_Model_Calcs!M2213*Sat_Data!$B$3*COS(RADIANS(L2213))*COS(RADIANS(I2213)))</f>
        <v>36955.473819748389</v>
      </c>
      <c r="O2213">
        <f ca="1">DEGREES(ACOS(((Earth_Data!$B$1+Sat_Data!$B$2)/User_Model_Calcs!N2213)*SQRT(1-COS(RADIANS(User_Model_Calcs!I2213))^2*COS(RADIANS(User_Model_Calcs!B2213))^2)))</f>
        <v>51.865387709809546</v>
      </c>
      <c r="P2213">
        <f t="shared" ca="1" si="335"/>
        <v>7.6534677973934722</v>
      </c>
    </row>
    <row r="2214" spans="1:16" x14ac:dyDescent="0.25">
      <c r="A2214">
        <f t="shared" ca="1" si="343"/>
        <v>107.07884227010524</v>
      </c>
      <c r="B2214">
        <f t="shared" ca="1" si="344"/>
        <v>-33.786914737182741</v>
      </c>
      <c r="C2214" s="6">
        <v>20135.9375</v>
      </c>
      <c r="D2214">
        <f t="shared" ca="1" si="341"/>
        <v>3</v>
      </c>
      <c r="E2214" s="1">
        <v>0.65</v>
      </c>
      <c r="F2214">
        <v>19.899999999999999</v>
      </c>
      <c r="G2214">
        <f t="shared" ca="1" si="336"/>
        <v>54.048620189015942</v>
      </c>
      <c r="H2214">
        <f t="shared" ca="1" si="342"/>
        <v>23.190779835748444</v>
      </c>
      <c r="I2214">
        <f ca="1">User_Model_Calcs!A2214-Sat_Data!$B$5</f>
        <v>-2.9211577298947589</v>
      </c>
      <c r="J2214">
        <f ca="1">(Earth_Data!$B$1/SQRT(1-Earth_Data!$B$2^2*SIN(RADIANS(User_Model_Calcs!B2214))^2))*COS(RADIANS(User_Model_Calcs!B2214))</f>
        <v>5306.4412857331372</v>
      </c>
      <c r="K2214">
        <f ca="1">((Earth_Data!$B$1*(1-Earth_Data!$B$2^2))/SQRT(1-Earth_Data!$B$2^2*SIN(RADIANS(User_Model_Calcs!B2214))^2))*SIN(RADIANS(User_Model_Calcs!B2214))</f>
        <v>-3526.8285623710594</v>
      </c>
      <c r="L2214">
        <f t="shared" ca="1" si="337"/>
        <v>-33.609268107141581</v>
      </c>
      <c r="M2214">
        <f t="shared" ca="1" si="338"/>
        <v>6371.5648648734214</v>
      </c>
      <c r="N2214">
        <f ca="1">SQRT(User_Model_Calcs!M2214^2+Sat_Data!$B$3^2-2*User_Model_Calcs!M2214*Sat_Data!$B$3*COS(RADIANS(L2214))*COS(RADIANS(I2214)))</f>
        <v>37033.90245158584</v>
      </c>
      <c r="O2214">
        <f ca="1">DEGREES(ACOS(((Earth_Data!$B$1+Sat_Data!$B$2)/User_Model_Calcs!N2214)*SQRT(1-COS(RADIANS(User_Model_Calcs!I2214))^2*COS(RADIANS(User_Model_Calcs!B2214))^2)))</f>
        <v>50.581806551584734</v>
      </c>
      <c r="P2214">
        <f t="shared" ca="1" si="335"/>
        <v>5.2427556933823576</v>
      </c>
    </row>
    <row r="2215" spans="1:16" x14ac:dyDescent="0.25">
      <c r="A2215">
        <f t="shared" ca="1" si="343"/>
        <v>108.79992756294678</v>
      </c>
      <c r="B2215">
        <f t="shared" ca="1" si="344"/>
        <v>-31.79190670026248</v>
      </c>
      <c r="C2215" s="6">
        <v>20135.9375</v>
      </c>
      <c r="D2215">
        <f t="shared" ca="1" si="341"/>
        <v>1.2</v>
      </c>
      <c r="E2215" s="1">
        <v>0.65</v>
      </c>
      <c r="F2215">
        <v>19.899999999999999</v>
      </c>
      <c r="G2215">
        <f t="shared" ca="1" si="336"/>
        <v>46.089820015575185</v>
      </c>
      <c r="H2215">
        <f t="shared" ca="1" si="342"/>
        <v>14.38076611163866</v>
      </c>
      <c r="I2215">
        <f ca="1">User_Model_Calcs!A2215-Sat_Data!$B$5</f>
        <v>-1.2000724370532225</v>
      </c>
      <c r="J2215">
        <f ca="1">(Earth_Data!$B$1/SQRT(1-Earth_Data!$B$2^2*SIN(RADIANS(User_Model_Calcs!B2215))^2))*COS(RADIANS(User_Model_Calcs!B2215))</f>
        <v>5426.2528915825696</v>
      </c>
      <c r="K2215">
        <f ca="1">((Earth_Data!$B$1*(1-Earth_Data!$B$2^2))/SQRT(1-Earth_Data!$B$2^2*SIN(RADIANS(User_Model_Calcs!B2215))^2))*SIN(RADIANS(User_Model_Calcs!B2215))</f>
        <v>-3340.8422390533701</v>
      </c>
      <c r="L2215">
        <f t="shared" ca="1" si="337"/>
        <v>-31.619828702213276</v>
      </c>
      <c r="M2215">
        <f t="shared" ca="1" si="338"/>
        <v>6372.2403681634087</v>
      </c>
      <c r="N2215">
        <f ca="1">SQRT(User_Model_Calcs!M2215^2+Sat_Data!$B$3^2-2*User_Model_Calcs!M2215*Sat_Data!$B$3*COS(RADIANS(L2215))*COS(RADIANS(I2215)))</f>
        <v>36890.838218588047</v>
      </c>
      <c r="O2215">
        <f ca="1">DEGREES(ACOS(((Earth_Data!$B$1+Sat_Data!$B$2)/User_Model_Calcs!N2215)*SQRT(1-COS(RADIANS(User_Model_Calcs!I2215))^2*COS(RADIANS(User_Model_Calcs!B2215))^2)))</f>
        <v>52.951770542372593</v>
      </c>
      <c r="P2215">
        <f t="shared" ca="1" si="335"/>
        <v>2.2770209356100661</v>
      </c>
    </row>
    <row r="2216" spans="1:16" x14ac:dyDescent="0.25">
      <c r="A2216">
        <f t="shared" ca="1" si="343"/>
        <v>106.06087620504371</v>
      </c>
      <c r="B2216">
        <f t="shared" ca="1" si="344"/>
        <v>-33.93696025312137</v>
      </c>
      <c r="C2216" s="6">
        <v>20135.9375</v>
      </c>
      <c r="D2216">
        <f t="shared" ca="1" si="341"/>
        <v>0.75</v>
      </c>
      <c r="E2216" s="1">
        <v>0.65</v>
      </c>
      <c r="F2216">
        <v>19.899999999999999</v>
      </c>
      <c r="G2216">
        <f t="shared" ca="1" si="336"/>
        <v>42.007420362456692</v>
      </c>
      <c r="H2216">
        <f t="shared" ca="1" si="342"/>
        <v>17.380953342720613</v>
      </c>
      <c r="I2216">
        <f ca="1">User_Model_Calcs!A2216-Sat_Data!$B$5</f>
        <v>-3.9391237949562878</v>
      </c>
      <c r="J2216">
        <f ca="1">(Earth_Data!$B$1/SQRT(1-Earth_Data!$B$2^2*SIN(RADIANS(User_Model_Calcs!B2216))^2))*COS(RADIANS(User_Model_Calcs!B2216))</f>
        <v>5297.1678932856357</v>
      </c>
      <c r="K2216">
        <f ca="1">((Earth_Data!$B$1*(1-Earth_Data!$B$2^2))/SQRT(1-Earth_Data!$B$2^2*SIN(RADIANS(User_Model_Calcs!B2216))^2))*SIN(RADIANS(User_Model_Calcs!B2216))</f>
        <v>-3540.6486491405335</v>
      </c>
      <c r="L2216">
        <f t="shared" ca="1" si="337"/>
        <v>-33.758929173639288</v>
      </c>
      <c r="M2216">
        <f t="shared" ca="1" si="338"/>
        <v>6371.5132069483197</v>
      </c>
      <c r="N2216">
        <f ca="1">SQRT(User_Model_Calcs!M2216^2+Sat_Data!$B$3^2-2*User_Model_Calcs!M2216*Sat_Data!$B$3*COS(RADIANS(L2216))*COS(RADIANS(I2216)))</f>
        <v>37050.844936705289</v>
      </c>
      <c r="O2216">
        <f ca="1">DEGREES(ACOS(((Earth_Data!$B$1+Sat_Data!$B$2)/User_Model_Calcs!N2216)*SQRT(1-COS(RADIANS(User_Model_Calcs!I2216))^2*COS(RADIANS(User_Model_Calcs!B2216))^2)))</f>
        <v>50.310302166779501</v>
      </c>
      <c r="P2216">
        <f t="shared" ca="1" si="335"/>
        <v>7.0314404142787712</v>
      </c>
    </row>
    <row r="2217" spans="1:16" x14ac:dyDescent="0.25">
      <c r="A2217">
        <f t="shared" ca="1" si="343"/>
        <v>107.26989784655649</v>
      </c>
      <c r="B2217">
        <f t="shared" ca="1" si="344"/>
        <v>-33.915497881474728</v>
      </c>
      <c r="C2217" s="6">
        <v>20135.9375</v>
      </c>
      <c r="D2217">
        <f t="shared" ca="1" si="341"/>
        <v>1.2</v>
      </c>
      <c r="E2217" s="1">
        <v>0.65</v>
      </c>
      <c r="F2217">
        <v>19.899999999999999</v>
      </c>
      <c r="G2217">
        <f t="shared" ca="1" si="336"/>
        <v>46.089820015575185</v>
      </c>
      <c r="H2217">
        <f t="shared" ca="1" si="342"/>
        <v>19.411997134448505</v>
      </c>
      <c r="I2217">
        <f ca="1">User_Model_Calcs!A2217-Sat_Data!$B$5</f>
        <v>-2.7301021534435108</v>
      </c>
      <c r="J2217">
        <f ca="1">(Earth_Data!$B$1/SQRT(1-Earth_Data!$B$2^2*SIN(RADIANS(User_Model_Calcs!B2217))^2))*COS(RADIANS(User_Model_Calcs!B2217))</f>
        <v>5298.4965823464345</v>
      </c>
      <c r="K2217">
        <f ca="1">((Earth_Data!$B$1*(1-Earth_Data!$B$2^2))/SQRT(1-Earth_Data!$B$2^2*SIN(RADIANS(User_Model_Calcs!B2217))^2))*SIN(RADIANS(User_Model_Calcs!B2217))</f>
        <v>-3538.6733051844453</v>
      </c>
      <c r="L2217">
        <f t="shared" ca="1" si="337"/>
        <v>-33.737521495351423</v>
      </c>
      <c r="M2217">
        <f t="shared" ca="1" si="338"/>
        <v>6371.5206029614201</v>
      </c>
      <c r="N2217">
        <f ca="1">SQRT(User_Model_Calcs!M2217^2+Sat_Data!$B$3^2-2*User_Model_Calcs!M2217*Sat_Data!$B$3*COS(RADIANS(L2217))*COS(RADIANS(I2217)))</f>
        <v>37041.935849611516</v>
      </c>
      <c r="O2217">
        <f ca="1">DEGREES(ACOS(((Earth_Data!$B$1+Sat_Data!$B$2)/User_Model_Calcs!N2217)*SQRT(1-COS(RADIANS(User_Model_Calcs!I2217))^2*COS(RADIANS(User_Model_Calcs!B2217))^2)))</f>
        <v>50.452477042428953</v>
      </c>
      <c r="P2217">
        <f t="shared" ca="1" si="335"/>
        <v>4.8847598226933382</v>
      </c>
    </row>
    <row r="2218" spans="1:16" x14ac:dyDescent="0.25">
      <c r="A2218">
        <f t="shared" ca="1" si="343"/>
        <v>106.85998911381124</v>
      </c>
      <c r="B2218">
        <f t="shared" ca="1" si="344"/>
        <v>-34.15712155525565</v>
      </c>
      <c r="C2218" s="6">
        <v>20135.9375</v>
      </c>
      <c r="D2218">
        <f t="shared" ca="1" si="341"/>
        <v>3</v>
      </c>
      <c r="E2218" s="1">
        <v>0.65</v>
      </c>
      <c r="F2218">
        <v>19.899999999999999</v>
      </c>
      <c r="G2218">
        <f t="shared" ca="1" si="336"/>
        <v>54.048620189015942</v>
      </c>
      <c r="H2218">
        <f t="shared" ca="1" si="342"/>
        <v>22.838103047429925</v>
      </c>
      <c r="I2218">
        <f ca="1">User_Model_Calcs!A2218-Sat_Data!$B$5</f>
        <v>-3.1400108861887617</v>
      </c>
      <c r="J2218">
        <f ca="1">(Earth_Data!$B$1/SQRT(1-Earth_Data!$B$2^2*SIN(RADIANS(User_Model_Calcs!B2218))^2))*COS(RADIANS(User_Model_Calcs!B2218))</f>
        <v>5283.4952260897389</v>
      </c>
      <c r="K2218">
        <f ca="1">((Earth_Data!$B$1*(1-Earth_Data!$B$2^2))/SQRT(1-Earth_Data!$B$2^2*SIN(RADIANS(User_Model_Calcs!B2218))^2))*SIN(RADIANS(User_Model_Calcs!B2218))</f>
        <v>-3560.8833559440236</v>
      </c>
      <c r="L2218">
        <f t="shared" ca="1" si="337"/>
        <v>-33.978535183898813</v>
      </c>
      <c r="M2218">
        <f t="shared" ca="1" si="338"/>
        <v>6371.4372066867481</v>
      </c>
      <c r="N2218">
        <f ca="1">SQRT(User_Model_Calcs!M2218^2+Sat_Data!$B$3^2-2*User_Model_Calcs!M2218*Sat_Data!$B$3*COS(RADIANS(L2218))*COS(RADIANS(I2218)))</f>
        <v>37061.176010127368</v>
      </c>
      <c r="O2218">
        <f ca="1">DEGREES(ACOS(((Earth_Data!$B$1+Sat_Data!$B$2)/User_Model_Calcs!N2218)*SQRT(1-COS(RADIANS(User_Model_Calcs!I2218))^2*COS(RADIANS(User_Model_Calcs!B2218))^2)))</f>
        <v>50.144722353534505</v>
      </c>
      <c r="P2218">
        <f t="shared" ca="1" si="335"/>
        <v>5.5804320497714492</v>
      </c>
    </row>
    <row r="2219" spans="1:16" x14ac:dyDescent="0.25">
      <c r="A2219">
        <f t="shared" ca="1" si="343"/>
        <v>107.30832580276599</v>
      </c>
      <c r="B2219">
        <f t="shared" ca="1" si="344"/>
        <v>-33.169060347678041</v>
      </c>
      <c r="C2219" s="6">
        <v>20135.9375</v>
      </c>
      <c r="D2219">
        <f t="shared" ca="1" si="341"/>
        <v>1.2</v>
      </c>
      <c r="E2219" s="1">
        <v>0.65</v>
      </c>
      <c r="F2219">
        <v>19.899999999999999</v>
      </c>
      <c r="G2219">
        <f t="shared" ca="1" si="336"/>
        <v>46.089820015575185</v>
      </c>
      <c r="H2219">
        <f t="shared" ca="1" si="342"/>
        <v>23.120011354616331</v>
      </c>
      <c r="I2219">
        <f ca="1">User_Model_Calcs!A2219-Sat_Data!$B$5</f>
        <v>-2.6916741972340077</v>
      </c>
      <c r="J2219">
        <f ca="1">(Earth_Data!$B$1/SQRT(1-Earth_Data!$B$2^2*SIN(RADIANS(User_Model_Calcs!B2219))^2))*COS(RADIANS(User_Model_Calcs!B2219))</f>
        <v>5344.2423487299893</v>
      </c>
      <c r="K2219">
        <f ca="1">((Earth_Data!$B$1*(1-Earth_Data!$B$2^2))/SQRT(1-Earth_Data!$B$2^2*SIN(RADIANS(User_Model_Calcs!B2219))^2))*SIN(RADIANS(User_Model_Calcs!B2219))</f>
        <v>-3469.6696966679169</v>
      </c>
      <c r="L2219">
        <f t="shared" ca="1" si="337"/>
        <v>-32.993047826611765</v>
      </c>
      <c r="M2219">
        <f t="shared" ca="1" si="338"/>
        <v>6371.7763681672532</v>
      </c>
      <c r="N2219">
        <f ca="1">SQRT(User_Model_Calcs!M2219^2+Sat_Data!$B$3^2-2*User_Model_Calcs!M2219*Sat_Data!$B$3*COS(RADIANS(L2219))*COS(RADIANS(I2219)))</f>
        <v>36989.737652378397</v>
      </c>
      <c r="O2219">
        <f ca="1">DEGREES(ACOS(((Earth_Data!$B$1+Sat_Data!$B$2)/User_Model_Calcs!N2219)*SQRT(1-COS(RADIANS(User_Model_Calcs!I2219))^2*COS(RADIANS(User_Model_Calcs!B2219))^2)))</f>
        <v>51.299242512286874</v>
      </c>
      <c r="P2219">
        <f t="shared" ca="1" si="335"/>
        <v>4.911350659371573</v>
      </c>
    </row>
    <row r="2220" spans="1:16" x14ac:dyDescent="0.25">
      <c r="A2220">
        <f t="shared" ca="1" si="343"/>
        <v>106.41229423229861</v>
      </c>
      <c r="B2220">
        <f t="shared" ca="1" si="344"/>
        <v>-33.518068913604303</v>
      </c>
      <c r="C2220" s="6">
        <v>20135.9375</v>
      </c>
      <c r="D2220">
        <f t="shared" ca="1" si="341"/>
        <v>3</v>
      </c>
      <c r="E2220" s="1">
        <v>0.65</v>
      </c>
      <c r="F2220">
        <v>19.899999999999999</v>
      </c>
      <c r="G2220">
        <f t="shared" ca="1" si="336"/>
        <v>54.048620189015942</v>
      </c>
      <c r="H2220">
        <f t="shared" ca="1" si="342"/>
        <v>15.037880928667592</v>
      </c>
      <c r="I2220">
        <f ca="1">User_Model_Calcs!A2220-Sat_Data!$B$5</f>
        <v>-3.5877057677013937</v>
      </c>
      <c r="J2220">
        <f ca="1">(Earth_Data!$B$1/SQRT(1-Earth_Data!$B$2^2*SIN(RADIANS(User_Model_Calcs!B2220))^2))*COS(RADIANS(User_Model_Calcs!B2220))</f>
        <v>5322.9657945459239</v>
      </c>
      <c r="K2220">
        <f ca="1">((Earth_Data!$B$1*(1-Earth_Data!$B$2^2))/SQRT(1-Earth_Data!$B$2^2*SIN(RADIANS(User_Model_Calcs!B2220))^2))*SIN(RADIANS(User_Model_Calcs!B2220))</f>
        <v>-3502.0065448122109</v>
      </c>
      <c r="L2220">
        <f t="shared" ca="1" si="337"/>
        <v>-33.341123259515257</v>
      </c>
      <c r="M2220">
        <f t="shared" ca="1" si="338"/>
        <v>6371.657138438436</v>
      </c>
      <c r="N2220">
        <f ca="1">SQRT(User_Model_Calcs!M2220^2+Sat_Data!$B$3^2-2*User_Model_Calcs!M2220*Sat_Data!$B$3*COS(RADIANS(L2220))*COS(RADIANS(I2220)))</f>
        <v>37019.128629564948</v>
      </c>
      <c r="O2220">
        <f ca="1">DEGREES(ACOS(((Earth_Data!$B$1+Sat_Data!$B$2)/User_Model_Calcs!N2220)*SQRT(1-COS(RADIANS(User_Model_Calcs!I2220))^2*COS(RADIANS(User_Model_Calcs!B2220))^2)))</f>
        <v>50.820881236385056</v>
      </c>
      <c r="P2220">
        <f t="shared" ca="1" si="335"/>
        <v>6.4778753545085337</v>
      </c>
    </row>
    <row r="2221" spans="1:16" x14ac:dyDescent="0.25">
      <c r="A2221">
        <f t="shared" ca="1" si="343"/>
        <v>106.33422310309005</v>
      </c>
      <c r="B2221">
        <f t="shared" ca="1" si="344"/>
        <v>-29.344513733754312</v>
      </c>
      <c r="C2221" s="6">
        <v>20135.9375</v>
      </c>
      <c r="D2221">
        <f t="shared" ca="1" si="341"/>
        <v>1.2</v>
      </c>
      <c r="E2221" s="1">
        <v>0.65</v>
      </c>
      <c r="F2221">
        <v>19.899999999999999</v>
      </c>
      <c r="G2221">
        <f t="shared" ca="1" si="336"/>
        <v>46.089820015575185</v>
      </c>
      <c r="H2221">
        <f t="shared" ca="1" si="342"/>
        <v>17.435154849439069</v>
      </c>
      <c r="I2221">
        <f ca="1">User_Model_Calcs!A2221-Sat_Data!$B$5</f>
        <v>-3.6657768969099465</v>
      </c>
      <c r="J2221">
        <f ca="1">(Earth_Data!$B$1/SQRT(1-Earth_Data!$B$2^2*SIN(RADIANS(User_Model_Calcs!B2221))^2))*COS(RADIANS(User_Model_Calcs!B2221))</f>
        <v>5564.2279481440582</v>
      </c>
      <c r="K2221">
        <f ca="1">((Earth_Data!$B$1*(1-Earth_Data!$B$2^2))/SQRT(1-Earth_Data!$B$2^2*SIN(RADIANS(User_Model_Calcs!B2221))^2))*SIN(RADIANS(User_Model_Calcs!B2221))</f>
        <v>-3107.2441634226416</v>
      </c>
      <c r="L2221">
        <f t="shared" ca="1" si="337"/>
        <v>-29.18039817378412</v>
      </c>
      <c r="M2221">
        <f t="shared" ca="1" si="338"/>
        <v>6373.036870286528</v>
      </c>
      <c r="N2221">
        <f ca="1">SQRT(User_Model_Calcs!M2221^2+Sat_Data!$B$3^2-2*User_Model_Calcs!M2221*Sat_Data!$B$3*COS(RADIANS(L2221))*COS(RADIANS(I2221)))</f>
        <v>36744.639920865739</v>
      </c>
      <c r="O2221">
        <f ca="1">DEGREES(ACOS(((Earth_Data!$B$1+Sat_Data!$B$2)/User_Model_Calcs!N2221)*SQRT(1-COS(RADIANS(User_Model_Calcs!I2221))^2*COS(RADIANS(User_Model_Calcs!B2221))^2)))</f>
        <v>55.530737408999642</v>
      </c>
      <c r="P2221">
        <f t="shared" ca="1" si="335"/>
        <v>7.4482457469753189</v>
      </c>
    </row>
    <row r="2222" spans="1:16" x14ac:dyDescent="0.25">
      <c r="A2222">
        <f t="shared" ca="1" si="343"/>
        <v>109.39220688148838</v>
      </c>
      <c r="B2222">
        <f t="shared" ca="1" si="344"/>
        <v>-30.479410011716212</v>
      </c>
      <c r="C2222" s="6">
        <v>20135.9375</v>
      </c>
      <c r="D2222">
        <f t="shared" ca="1" si="341"/>
        <v>1.2</v>
      </c>
      <c r="E2222" s="1">
        <v>0.65</v>
      </c>
      <c r="F2222">
        <v>19.899999999999999</v>
      </c>
      <c r="G2222">
        <f t="shared" ca="1" si="336"/>
        <v>46.089820015575185</v>
      </c>
      <c r="H2222">
        <f t="shared" ca="1" si="342"/>
        <v>17.628952321259874</v>
      </c>
      <c r="I2222">
        <f ca="1">User_Model_Calcs!A2222-Sat_Data!$B$5</f>
        <v>-0.60779311851162277</v>
      </c>
      <c r="J2222">
        <f ca="1">(Earth_Data!$B$1/SQRT(1-Earth_Data!$B$2^2*SIN(RADIANS(User_Model_Calcs!B2222))^2))*COS(RADIANS(User_Model_Calcs!B2222))</f>
        <v>5501.4942184434776</v>
      </c>
      <c r="K2222">
        <f ca="1">((Earth_Data!$B$1*(1-Earth_Data!$B$2^2))/SQRT(1-Earth_Data!$B$2^2*SIN(RADIANS(User_Model_Calcs!B2222))^2))*SIN(RADIANS(User_Model_Calcs!B2222))</f>
        <v>-3216.2887034542214</v>
      </c>
      <c r="L2222">
        <f t="shared" ca="1" si="337"/>
        <v>-30.311450310010351</v>
      </c>
      <c r="M2222">
        <f t="shared" ca="1" si="338"/>
        <v>6372.67225420657</v>
      </c>
      <c r="N2222">
        <f ca="1">SQRT(User_Model_Calcs!M2222^2+Sat_Data!$B$3^2-2*User_Model_Calcs!M2222*Sat_Data!$B$3*COS(RADIANS(L2222))*COS(RADIANS(I2222)))</f>
        <v>36803.807024133384</v>
      </c>
      <c r="O2222">
        <f ca="1">DEGREES(ACOS(((Earth_Data!$B$1+Sat_Data!$B$2)/User_Model_Calcs!N2222)*SQRT(1-COS(RADIANS(User_Model_Calcs!I2222))^2*COS(RADIANS(User_Model_Calcs!B2222))^2)))</f>
        <v>54.465083522921894</v>
      </c>
      <c r="P2222">
        <f t="shared" ca="1" si="335"/>
        <v>1.1981327710922105</v>
      </c>
    </row>
    <row r="2223" spans="1:16" x14ac:dyDescent="0.25">
      <c r="A2223">
        <f t="shared" ca="1" si="343"/>
        <v>109.37756547722252</v>
      </c>
      <c r="B2223">
        <f t="shared" ca="1" si="344"/>
        <v>-32.560541553292623</v>
      </c>
      <c r="C2223" s="6">
        <v>20135.9375</v>
      </c>
      <c r="D2223">
        <f t="shared" ca="1" si="341"/>
        <v>3</v>
      </c>
      <c r="E2223" s="1">
        <v>0.65</v>
      </c>
      <c r="F2223">
        <v>19.899999999999999</v>
      </c>
      <c r="G2223">
        <f t="shared" ca="1" si="336"/>
        <v>54.048620189015942</v>
      </c>
      <c r="H2223">
        <f t="shared" ca="1" si="342"/>
        <v>17.208076353480088</v>
      </c>
      <c r="I2223">
        <f ca="1">User_Model_Calcs!A2223-Sat_Data!$B$5</f>
        <v>-0.6224345227774819</v>
      </c>
      <c r="J2223">
        <f ca="1">(Earth_Data!$B$1/SQRT(1-Earth_Data!$B$2^2*SIN(RADIANS(User_Model_Calcs!B2223))^2))*COS(RADIANS(User_Model_Calcs!B2223))</f>
        <v>5380.8640428907129</v>
      </c>
      <c r="K2223">
        <f ca="1">((Earth_Data!$B$1*(1-Earth_Data!$B$2^2))/SQRT(1-Earth_Data!$B$2^2*SIN(RADIANS(User_Model_Calcs!B2223))^2))*SIN(RADIANS(User_Model_Calcs!B2223))</f>
        <v>-3412.9848596177808</v>
      </c>
      <c r="L2223">
        <f t="shared" ca="1" si="337"/>
        <v>-32.386218151194107</v>
      </c>
      <c r="M2223">
        <f t="shared" ca="1" si="338"/>
        <v>6371.9826977208895</v>
      </c>
      <c r="N2223">
        <f ca="1">SQRT(User_Model_Calcs!M2223^2+Sat_Data!$B$3^2-2*User_Model_Calcs!M2223*Sat_Data!$B$3*COS(RADIANS(L2223))*COS(RADIANS(I2223)))</f>
        <v>36941.638174429558</v>
      </c>
      <c r="O2223">
        <f ca="1">DEGREES(ACOS(((Earth_Data!$B$1+Sat_Data!$B$2)/User_Model_Calcs!N2223)*SQRT(1-COS(RADIANS(User_Model_Calcs!I2223))^2*COS(RADIANS(User_Model_Calcs!B2223))^2)))</f>
        <v>52.094259229693009</v>
      </c>
      <c r="P2223">
        <f t="shared" ca="1" si="335"/>
        <v>1.1564204691373778</v>
      </c>
    </row>
    <row r="2224" spans="1:16" x14ac:dyDescent="0.25">
      <c r="A2224">
        <f t="shared" ca="1" si="343"/>
        <v>108.1036556504416</v>
      </c>
      <c r="B2224">
        <f t="shared" ca="1" si="344"/>
        <v>-31.578829702008104</v>
      </c>
      <c r="C2224" s="6">
        <v>20135.9375</v>
      </c>
      <c r="D2224">
        <f t="shared" ca="1" si="341"/>
        <v>3</v>
      </c>
      <c r="E2224" s="1">
        <v>0.65</v>
      </c>
      <c r="F2224">
        <v>19.899999999999999</v>
      </c>
      <c r="G2224">
        <f t="shared" ca="1" si="336"/>
        <v>54.048620189015942</v>
      </c>
      <c r="H2224">
        <f t="shared" ca="1" si="342"/>
        <v>21.980663506841893</v>
      </c>
      <c r="I2224">
        <f ca="1">User_Model_Calcs!A2224-Sat_Data!$B$5</f>
        <v>-1.8963443495584045</v>
      </c>
      <c r="J2224">
        <f ca="1">(Earth_Data!$B$1/SQRT(1-Earth_Data!$B$2^2*SIN(RADIANS(User_Model_Calcs!B2224))^2))*COS(RADIANS(User_Model_Calcs!B2224))</f>
        <v>5438.6626848502783</v>
      </c>
      <c r="K2224">
        <f ca="1">((Earth_Data!$B$1*(1-Earth_Data!$B$2^2))/SQRT(1-Earth_Data!$B$2^2*SIN(RADIANS(User_Model_Calcs!B2224))^2))*SIN(RADIANS(User_Model_Calcs!B2224))</f>
        <v>-3320.7375897915094</v>
      </c>
      <c r="L2224">
        <f t="shared" ca="1" si="337"/>
        <v>-31.407396065096005</v>
      </c>
      <c r="M2224">
        <f t="shared" ca="1" si="338"/>
        <v>6372.3111929532406</v>
      </c>
      <c r="N2224">
        <f ca="1">SQRT(User_Model_Calcs!M2224^2+Sat_Data!$B$3^2-2*User_Model_Calcs!M2224*Sat_Data!$B$3*COS(RADIANS(L2224))*COS(RADIANS(I2224)))</f>
        <v>36878.708790503224</v>
      </c>
      <c r="O2224">
        <f ca="1">DEGREES(ACOS(((Earth_Data!$B$1+Sat_Data!$B$2)/User_Model_Calcs!N2224)*SQRT(1-COS(RADIANS(User_Model_Calcs!I2224))^2*COS(RADIANS(User_Model_Calcs!B2224))^2)))</f>
        <v>53.159439011517428</v>
      </c>
      <c r="P2224">
        <f t="shared" ca="1" si="335"/>
        <v>3.6177576059302163</v>
      </c>
    </row>
    <row r="2225" spans="1:16" x14ac:dyDescent="0.25">
      <c r="A2225">
        <f t="shared" ca="1" si="343"/>
        <v>106.82052215441139</v>
      </c>
      <c r="B2225">
        <f t="shared" ca="1" si="344"/>
        <v>-32.072330995431628</v>
      </c>
      <c r="C2225" s="6">
        <v>20135.9375</v>
      </c>
      <c r="D2225">
        <f t="shared" ca="1" si="341"/>
        <v>3</v>
      </c>
      <c r="E2225" s="1">
        <v>0.65</v>
      </c>
      <c r="F2225">
        <v>19.899999999999999</v>
      </c>
      <c r="G2225">
        <f t="shared" ca="1" si="336"/>
        <v>54.048620189015942</v>
      </c>
      <c r="H2225">
        <f t="shared" ca="1" si="342"/>
        <v>19.446049784650736</v>
      </c>
      <c r="I2225">
        <f ca="1">User_Model_Calcs!A2225-Sat_Data!$B$5</f>
        <v>-3.1794778455886075</v>
      </c>
      <c r="J2225">
        <f ca="1">(Earth_Data!$B$1/SQRT(1-Earth_Data!$B$2^2*SIN(RADIANS(User_Model_Calcs!B2225))^2))*COS(RADIANS(User_Model_Calcs!B2225))</f>
        <v>5409.8063029904506</v>
      </c>
      <c r="K2225">
        <f ca="1">((Earth_Data!$B$1*(1-Earth_Data!$B$2^2))/SQRT(1-Earth_Data!$B$2^2*SIN(RADIANS(User_Model_Calcs!B2225))^2))*SIN(RADIANS(User_Model_Calcs!B2225))</f>
        <v>-3367.2318012226187</v>
      </c>
      <c r="L2225">
        <f t="shared" ca="1" si="337"/>
        <v>-31.899419421531658</v>
      </c>
      <c r="M2225">
        <f t="shared" ca="1" si="338"/>
        <v>6372.1467527859186</v>
      </c>
      <c r="N2225">
        <f ca="1">SQRT(User_Model_Calcs!M2225^2+Sat_Data!$B$3^2-2*User_Model_Calcs!M2225*Sat_Data!$B$3*COS(RADIANS(L2225))*COS(RADIANS(I2225)))</f>
        <v>36917.767081471218</v>
      </c>
      <c r="O2225">
        <f ca="1">DEGREES(ACOS(((Earth_Data!$B$1+Sat_Data!$B$2)/User_Model_Calcs!N2225)*SQRT(1-COS(RADIANS(User_Model_Calcs!I2225))^2*COS(RADIANS(User_Model_Calcs!B2225))^2)))</f>
        <v>52.495834031637628</v>
      </c>
      <c r="P2225">
        <f t="shared" ca="1" si="335"/>
        <v>5.9722661788151656</v>
      </c>
    </row>
    <row r="2226" spans="1:16" x14ac:dyDescent="0.25">
      <c r="A2226">
        <f t="shared" ca="1" si="343"/>
        <v>106.18952590224393</v>
      </c>
      <c r="B2226">
        <f t="shared" ca="1" si="344"/>
        <v>-30.215173594040998</v>
      </c>
      <c r="C2226" s="6">
        <v>20135.9375</v>
      </c>
      <c r="D2226">
        <f t="shared" ca="1" si="341"/>
        <v>1.2</v>
      </c>
      <c r="E2226" s="1">
        <v>0.65</v>
      </c>
      <c r="F2226">
        <v>19.899999999999999</v>
      </c>
      <c r="G2226">
        <f t="shared" ca="1" si="336"/>
        <v>46.089820015575185</v>
      </c>
      <c r="H2226">
        <f t="shared" ca="1" si="342"/>
        <v>15.291149570497931</v>
      </c>
      <c r="I2226">
        <f ca="1">User_Model_Calcs!A2226-Sat_Data!$B$5</f>
        <v>-3.8104740977560709</v>
      </c>
      <c r="J2226">
        <f ca="1">(Earth_Data!$B$1/SQRT(1-Earth_Data!$B$2^2*SIN(RADIANS(User_Model_Calcs!B2226))^2))*COS(RADIANS(User_Model_Calcs!B2226))</f>
        <v>5516.2941108685836</v>
      </c>
      <c r="K2226">
        <f ca="1">((Earth_Data!$B$1*(1-Earth_Data!$B$2^2))/SQRT(1-Earth_Data!$B$2^2*SIN(RADIANS(User_Model_Calcs!B2226))^2))*SIN(RADIANS(User_Model_Calcs!B2226))</f>
        <v>-3191.0096463440846</v>
      </c>
      <c r="L2226">
        <f t="shared" ca="1" si="337"/>
        <v>-30.048085712932817</v>
      </c>
      <c r="M2226">
        <f t="shared" ca="1" si="338"/>
        <v>6372.7579022480068</v>
      </c>
      <c r="N2226">
        <f ca="1">SQRT(User_Model_Calcs!M2226^2+Sat_Data!$B$3^2-2*User_Model_Calcs!M2226*Sat_Data!$B$3*COS(RADIANS(L2226))*COS(RADIANS(I2226)))</f>
        <v>36800.48242266888</v>
      </c>
      <c r="O2226">
        <f ca="1">DEGREES(ACOS(((Earth_Data!$B$1+Sat_Data!$B$2)/User_Model_Calcs!N2226)*SQRT(1-COS(RADIANS(User_Model_Calcs!I2226))^2*COS(RADIANS(User_Model_Calcs!B2226))^2)))</f>
        <v>54.525594417976713</v>
      </c>
      <c r="P2226">
        <f t="shared" ca="1" si="335"/>
        <v>7.5391186630894591</v>
      </c>
    </row>
    <row r="2227" spans="1:16" x14ac:dyDescent="0.25">
      <c r="A2227">
        <f t="shared" ca="1" si="343"/>
        <v>108.7904484177071</v>
      </c>
      <c r="B2227">
        <f t="shared" ca="1" si="344"/>
        <v>-31.08856147984859</v>
      </c>
      <c r="C2227" s="6">
        <v>20135.9375</v>
      </c>
      <c r="D2227">
        <f t="shared" ca="1" si="341"/>
        <v>1.2</v>
      </c>
      <c r="E2227" s="1">
        <v>0.65</v>
      </c>
      <c r="F2227">
        <v>19.899999999999999</v>
      </c>
      <c r="G2227">
        <f t="shared" ca="1" si="336"/>
        <v>46.089820015575185</v>
      </c>
      <c r="H2227">
        <f t="shared" ca="1" si="342"/>
        <v>21.53556479860255</v>
      </c>
      <c r="I2227">
        <f ca="1">User_Model_Calcs!A2227-Sat_Data!$B$5</f>
        <v>-1.209551582292903</v>
      </c>
      <c r="J2227">
        <f ca="1">(Earth_Data!$B$1/SQRT(1-Earth_Data!$B$2^2*SIN(RADIANS(User_Model_Calcs!B2227))^2))*COS(RADIANS(User_Model_Calcs!B2227))</f>
        <v>5466.9302530089017</v>
      </c>
      <c r="K2227">
        <f ca="1">((Earth_Data!$B$1*(1-Earth_Data!$B$2^2))/SQRT(1-Earth_Data!$B$2^2*SIN(RADIANS(User_Model_Calcs!B2227))^2))*SIN(RADIANS(User_Model_Calcs!B2227))</f>
        <v>-3274.3071475733304</v>
      </c>
      <c r="L2227">
        <f t="shared" ca="1" si="337"/>
        <v>-30.918646241665808</v>
      </c>
      <c r="M2227">
        <f t="shared" ca="1" si="338"/>
        <v>6372.4731217882572</v>
      </c>
      <c r="N2227">
        <f ca="1">SQRT(User_Model_Calcs!M2227^2+Sat_Data!$B$3^2-2*User_Model_Calcs!M2227*Sat_Data!$B$3*COS(RADIANS(L2227))*COS(RADIANS(I2227)))</f>
        <v>36844.389193524563</v>
      </c>
      <c r="O2227">
        <f ca="1">DEGREES(ACOS(((Earth_Data!$B$1+Sat_Data!$B$2)/User_Model_Calcs!N2227)*SQRT(1-COS(RADIANS(User_Model_Calcs!I2227))^2*COS(RADIANS(User_Model_Calcs!B2227))^2)))</f>
        <v>53.752177995715741</v>
      </c>
      <c r="P2227">
        <f t="shared" ca="1" si="335"/>
        <v>2.3414908426287386</v>
      </c>
    </row>
    <row r="2228" spans="1:16" x14ac:dyDescent="0.25">
      <c r="A2228">
        <f t="shared" ca="1" si="343"/>
        <v>106.81860136655803</v>
      </c>
      <c r="B2228">
        <f t="shared" ca="1" si="344"/>
        <v>-31.024057022317098</v>
      </c>
      <c r="C2228" s="6">
        <v>20135.9375</v>
      </c>
      <c r="D2228">
        <f t="shared" ca="1" si="341"/>
        <v>3</v>
      </c>
      <c r="E2228" s="1">
        <v>0.65</v>
      </c>
      <c r="F2228">
        <v>19.899999999999999</v>
      </c>
      <c r="G2228">
        <f t="shared" ca="1" si="336"/>
        <v>54.048620189015942</v>
      </c>
      <c r="H2228">
        <f t="shared" ca="1" si="342"/>
        <v>23.113685180103722</v>
      </c>
      <c r="I2228">
        <f ca="1">User_Model_Calcs!A2228-Sat_Data!$B$5</f>
        <v>-3.1813986334419724</v>
      </c>
      <c r="J2228">
        <f ca="1">(Earth_Data!$B$1/SQRT(1-Earth_Data!$B$2^2*SIN(RADIANS(User_Model_Calcs!B2228))^2))*COS(RADIANS(User_Model_Calcs!B2228))</f>
        <v>5470.6196424888303</v>
      </c>
      <c r="K2228">
        <f ca="1">((Earth_Data!$B$1*(1-Earth_Data!$B$2^2))/SQRT(1-Earth_Data!$B$2^2*SIN(RADIANS(User_Model_Calcs!B2228))^2))*SIN(RADIANS(User_Model_Calcs!B2228))</f>
        <v>-3268.180618936914</v>
      </c>
      <c r="L2228">
        <f t="shared" ca="1" si="337"/>
        <v>-30.854345256194527</v>
      </c>
      <c r="M2228">
        <f t="shared" ca="1" si="338"/>
        <v>6372.494317830302</v>
      </c>
      <c r="N2228">
        <f ca="1">SQRT(User_Model_Calcs!M2228^2+Sat_Data!$B$3^2-2*User_Model_Calcs!M2228*Sat_Data!$B$3*COS(RADIANS(L2228))*COS(RADIANS(I2228)))</f>
        <v>36848.424981140153</v>
      </c>
      <c r="O2228">
        <f ca="1">DEGREES(ACOS(((Earth_Data!$B$1+Sat_Data!$B$2)/User_Model_Calcs!N2228)*SQRT(1-COS(RADIANS(User_Model_Calcs!I2228))^2*COS(RADIANS(User_Model_Calcs!B2228))^2)))</f>
        <v>53.68286674881756</v>
      </c>
      <c r="P2228">
        <f t="shared" ca="1" si="335"/>
        <v>6.1552656945538731</v>
      </c>
    </row>
    <row r="2229" spans="1:16" x14ac:dyDescent="0.25">
      <c r="A2229">
        <f t="shared" ca="1" si="343"/>
        <v>109.72209307598867</v>
      </c>
      <c r="B2229">
        <f t="shared" ca="1" si="344"/>
        <v>-30.832783771628563</v>
      </c>
      <c r="C2229" s="6">
        <v>20135.9375</v>
      </c>
      <c r="D2229">
        <f t="shared" ca="1" si="341"/>
        <v>3</v>
      </c>
      <c r="E2229" s="1">
        <v>0.65</v>
      </c>
      <c r="F2229">
        <v>19.899999999999999</v>
      </c>
      <c r="G2229">
        <f t="shared" ca="1" si="336"/>
        <v>54.048620189015942</v>
      </c>
      <c r="H2229">
        <f t="shared" ca="1" si="342"/>
        <v>21.836081609073489</v>
      </c>
      <c r="I2229">
        <f ca="1">User_Model_Calcs!A2229-Sat_Data!$B$5</f>
        <v>-0.27790692401133299</v>
      </c>
      <c r="J2229">
        <f ca="1">(Earth_Data!$B$1/SQRT(1-Earth_Data!$B$2^2*SIN(RADIANS(User_Model_Calcs!B2229))^2))*COS(RADIANS(User_Model_Calcs!B2229))</f>
        <v>5481.5188877608489</v>
      </c>
      <c r="K2229">
        <f ca="1">((Earth_Data!$B$1*(1-Earth_Data!$B$2^2))/SQRT(1-Earth_Data!$B$2^2*SIN(RADIANS(User_Model_Calcs!B2229))^2))*SIN(RADIANS(User_Model_Calcs!B2229))</f>
        <v>-3249.9897904671848</v>
      </c>
      <c r="L2229">
        <f t="shared" ca="1" si="337"/>
        <v>-30.663680385891894</v>
      </c>
      <c r="M2229">
        <f t="shared" ca="1" si="338"/>
        <v>6372.5570185773831</v>
      </c>
      <c r="N2229">
        <f ca="1">SQRT(User_Model_Calcs!M2229^2+Sat_Data!$B$3^2-2*User_Model_Calcs!M2229*Sat_Data!$B$3*COS(RADIANS(L2229))*COS(RADIANS(I2229)))</f>
        <v>36826.384057779258</v>
      </c>
      <c r="O2229">
        <f ca="1">DEGREES(ACOS(((Earth_Data!$B$1+Sat_Data!$B$2)/User_Model_Calcs!N2229)*SQRT(1-COS(RADIANS(User_Model_Calcs!I2229))^2*COS(RADIANS(User_Model_Calcs!B2229))^2)))</f>
        <v>54.066752932312802</v>
      </c>
      <c r="P2229">
        <f t="shared" ca="1" si="335"/>
        <v>0.54220922663202498</v>
      </c>
    </row>
    <row r="2230" spans="1:16" x14ac:dyDescent="0.25">
      <c r="A2230">
        <f t="shared" ca="1" si="343"/>
        <v>107.65860403207144</v>
      </c>
      <c r="B2230">
        <f t="shared" ca="1" si="344"/>
        <v>-31.206253604077389</v>
      </c>
      <c r="C2230" s="6">
        <v>20135.9375</v>
      </c>
      <c r="D2230">
        <f t="shared" ca="1" si="341"/>
        <v>0.75</v>
      </c>
      <c r="E2230" s="1">
        <v>0.65</v>
      </c>
      <c r="F2230">
        <v>19.899999999999999</v>
      </c>
      <c r="G2230">
        <f t="shared" ca="1" si="336"/>
        <v>42.007420362456692</v>
      </c>
      <c r="H2230">
        <f t="shared" ca="1" si="342"/>
        <v>22.063979279845753</v>
      </c>
      <c r="I2230">
        <f ca="1">User_Model_Calcs!A2230-Sat_Data!$B$5</f>
        <v>-2.3413959679285625</v>
      </c>
      <c r="J2230">
        <f ca="1">(Earth_Data!$B$1/SQRT(1-Earth_Data!$B$2^2*SIN(RADIANS(User_Model_Calcs!B2230))^2))*COS(RADIANS(User_Model_Calcs!B2230))</f>
        <v>5460.180888765135</v>
      </c>
      <c r="K2230">
        <f ca="1">((Earth_Data!$B$1*(1-Earth_Data!$B$2^2))/SQRT(1-Earth_Data!$B$2^2*SIN(RADIANS(User_Model_Calcs!B2230))^2))*SIN(RADIANS(User_Model_Calcs!B2230))</f>
        <v>-3285.4747940803618</v>
      </c>
      <c r="L2230">
        <f t="shared" ca="1" si="337"/>
        <v>-31.035969329344031</v>
      </c>
      <c r="M2230">
        <f t="shared" ca="1" si="338"/>
        <v>6372.4343826024142</v>
      </c>
      <c r="N2230">
        <f ca="1">SQRT(User_Model_Calcs!M2230^2+Sat_Data!$B$3^2-2*User_Model_Calcs!M2230*Sat_Data!$B$3*COS(RADIANS(L2230))*COS(RADIANS(I2230)))</f>
        <v>36855.92718591771</v>
      </c>
      <c r="O2230">
        <f ca="1">DEGREES(ACOS(((Earth_Data!$B$1+Sat_Data!$B$2)/User_Model_Calcs!N2230)*SQRT(1-COS(RADIANS(User_Model_Calcs!I2230))^2*COS(RADIANS(User_Model_Calcs!B2230))^2)))</f>
        <v>53.552238733376242</v>
      </c>
      <c r="P2230">
        <f t="shared" ca="1" si="335"/>
        <v>4.5121852448791291</v>
      </c>
    </row>
    <row r="2231" spans="1:16" x14ac:dyDescent="0.25">
      <c r="A2231">
        <f t="shared" ca="1" si="343"/>
        <v>106.59214016857068</v>
      </c>
      <c r="B2231">
        <f t="shared" ca="1" si="344"/>
        <v>-32.069176549770063</v>
      </c>
      <c r="C2231" s="6">
        <v>20135.9375</v>
      </c>
      <c r="D2231">
        <f t="shared" ca="1" si="341"/>
        <v>0.75</v>
      </c>
      <c r="E2231" s="1">
        <v>0.65</v>
      </c>
      <c r="F2231">
        <v>19.899999999999999</v>
      </c>
      <c r="G2231">
        <f t="shared" ca="1" si="336"/>
        <v>42.007420362456692</v>
      </c>
      <c r="H2231">
        <f t="shared" ca="1" si="342"/>
        <v>21.965130729007701</v>
      </c>
      <c r="I2231">
        <f ca="1">User_Model_Calcs!A2231-Sat_Data!$B$5</f>
        <v>-3.4078598314293203</v>
      </c>
      <c r="J2231">
        <f ca="1">(Earth_Data!$B$1/SQRT(1-Earth_Data!$B$2^2*SIN(RADIANS(User_Model_Calcs!B2231))^2))*COS(RADIANS(User_Model_Calcs!B2231))</f>
        <v>5409.99202986811</v>
      </c>
      <c r="K2231">
        <f ca="1">((Earth_Data!$B$1*(1-Earth_Data!$B$2^2))/SQRT(1-Earth_Data!$B$2^2*SIN(RADIANS(User_Model_Calcs!B2231))^2))*SIN(RADIANS(User_Model_Calcs!B2231))</f>
        <v>-3366.9353912140191</v>
      </c>
      <c r="L2231">
        <f t="shared" ca="1" si="337"/>
        <v>-31.896274261044471</v>
      </c>
      <c r="M2231">
        <f t="shared" ca="1" si="338"/>
        <v>6372.1478083803095</v>
      </c>
      <c r="N2231">
        <f ca="1">SQRT(User_Model_Calcs!M2231^2+Sat_Data!$B$3^2-2*User_Model_Calcs!M2231*Sat_Data!$B$3*COS(RADIANS(L2231))*COS(RADIANS(I2231)))</f>
        <v>36918.970466434694</v>
      </c>
      <c r="O2231">
        <f ca="1">DEGREES(ACOS(((Earth_Data!$B$1+Sat_Data!$B$2)/User_Model_Calcs!N2231)*SQRT(1-COS(RADIANS(User_Model_Calcs!I2231))^2*COS(RADIANS(User_Model_Calcs!B2231))^2)))</f>
        <v>52.475686295579379</v>
      </c>
      <c r="P2231">
        <f t="shared" ca="1" si="335"/>
        <v>6.3993432855931358</v>
      </c>
    </row>
    <row r="2232" spans="1:16" x14ac:dyDescent="0.25">
      <c r="A2232">
        <f t="shared" ca="1" si="343"/>
        <v>109.76132061705529</v>
      </c>
      <c r="B2232">
        <f t="shared" ca="1" si="344"/>
        <v>-33.452694164980656</v>
      </c>
      <c r="C2232" s="6">
        <v>20135.9375</v>
      </c>
      <c r="D2232">
        <f t="shared" ca="1" si="341"/>
        <v>0.75</v>
      </c>
      <c r="E2232" s="1">
        <v>0.65</v>
      </c>
      <c r="F2232">
        <v>19.899999999999999</v>
      </c>
      <c r="G2232">
        <f t="shared" ca="1" si="336"/>
        <v>42.007420362456692</v>
      </c>
      <c r="H2232">
        <f t="shared" ca="1" si="342"/>
        <v>19.279824644821559</v>
      </c>
      <c r="I2232">
        <f ca="1">User_Model_Calcs!A2232-Sat_Data!$B$5</f>
        <v>-0.23867938294471003</v>
      </c>
      <c r="J2232">
        <f ca="1">(Earth_Data!$B$1/SQRT(1-Earth_Data!$B$2^2*SIN(RADIANS(User_Model_Calcs!B2232))^2))*COS(RADIANS(User_Model_Calcs!B2232))</f>
        <v>5326.9663027681781</v>
      </c>
      <c r="K2232">
        <f ca="1">((Earth_Data!$B$1*(1-Earth_Data!$B$2^2))/SQRT(1-Earth_Data!$B$2^2*SIN(RADIANS(User_Model_Calcs!B2232))^2))*SIN(RADIANS(User_Model_Calcs!B2232))</f>
        <v>-3495.9590843758438</v>
      </c>
      <c r="L2232">
        <f t="shared" ca="1" si="337"/>
        <v>-33.27592131446238</v>
      </c>
      <c r="M2232">
        <f t="shared" ca="1" si="338"/>
        <v>6371.6795203821775</v>
      </c>
      <c r="N2232">
        <f ca="1">SQRT(User_Model_Calcs!M2232^2+Sat_Data!$B$3^2-2*User_Model_Calcs!M2232*Sat_Data!$B$3*COS(RADIANS(L2232))*COS(RADIANS(I2232)))</f>
        <v>37002.743055185165</v>
      </c>
      <c r="O2232">
        <f ca="1">DEGREES(ACOS(((Earth_Data!$B$1+Sat_Data!$B$2)/User_Model_Calcs!N2232)*SQRT(1-COS(RADIANS(User_Model_Calcs!I2232))^2*COS(RADIANS(User_Model_Calcs!B2232))^2)))</f>
        <v>51.086037256243394</v>
      </c>
      <c r="P2232">
        <f t="shared" ca="1" si="335"/>
        <v>0.43297406595010424</v>
      </c>
    </row>
    <row r="2233" spans="1:16" x14ac:dyDescent="0.25">
      <c r="A2233">
        <f t="shared" ca="1" si="343"/>
        <v>108.65682747700312</v>
      </c>
      <c r="B2233">
        <f t="shared" ca="1" si="344"/>
        <v>-30.333165685081962</v>
      </c>
      <c r="C2233" s="6">
        <v>20135.9375</v>
      </c>
      <c r="D2233">
        <f t="shared" ca="1" si="341"/>
        <v>3</v>
      </c>
      <c r="E2233" s="1">
        <v>0.65</v>
      </c>
      <c r="F2233">
        <v>19.899999999999999</v>
      </c>
      <c r="G2233">
        <f t="shared" ca="1" si="336"/>
        <v>54.048620189015942</v>
      </c>
      <c r="H2233">
        <f t="shared" ca="1" si="342"/>
        <v>17.556741149460525</v>
      </c>
      <c r="I2233">
        <f ca="1">User_Model_Calcs!A2233-Sat_Data!$B$5</f>
        <v>-1.3431725229968805</v>
      </c>
      <c r="J2233">
        <f ca="1">(Earth_Data!$B$1/SQRT(1-Earth_Data!$B$2^2*SIN(RADIANS(User_Model_Calcs!B2233))^2))*COS(RADIANS(User_Model_Calcs!B2233))</f>
        <v>5509.6998498736011</v>
      </c>
      <c r="K2233">
        <f ca="1">((Earth_Data!$B$1*(1-Earth_Data!$B$2^2))/SQRT(1-Earth_Data!$B$2^2*SIN(RADIANS(User_Model_Calcs!B2233))^2))*SIN(RADIANS(User_Model_Calcs!B2233))</f>
        <v>-3202.3060594628405</v>
      </c>
      <c r="L2233">
        <f t="shared" ca="1" si="337"/>
        <v>-30.165686749046493</v>
      </c>
      <c r="M2233">
        <f t="shared" ca="1" si="338"/>
        <v>6372.7197125065532</v>
      </c>
      <c r="N2233">
        <f ca="1">SQRT(User_Model_Calcs!M2233^2+Sat_Data!$B$3^2-2*User_Model_Calcs!M2233*Sat_Data!$B$3*COS(RADIANS(L2233))*COS(RADIANS(I2233)))</f>
        <v>36795.793389536506</v>
      </c>
      <c r="O2233">
        <f ca="1">DEGREES(ACOS(((Earth_Data!$B$1+Sat_Data!$B$2)/User_Model_Calcs!N2233)*SQRT(1-COS(RADIANS(User_Model_Calcs!I2233))^2*COS(RADIANS(User_Model_Calcs!B2233))^2)))</f>
        <v>54.607617563412127</v>
      </c>
      <c r="P2233">
        <f t="shared" ca="1" si="335"/>
        <v>2.6581822174027443</v>
      </c>
    </row>
    <row r="2234" spans="1:16" x14ac:dyDescent="0.25">
      <c r="A2234">
        <f t="shared" ca="1" si="343"/>
        <v>109.09065622915449</v>
      </c>
      <c r="B2234">
        <f t="shared" ca="1" si="344"/>
        <v>-33.937971413454832</v>
      </c>
      <c r="C2234" s="6">
        <v>20135.9375</v>
      </c>
      <c r="D2234">
        <f t="shared" ca="1" si="341"/>
        <v>0.75</v>
      </c>
      <c r="E2234" s="1">
        <v>0.65</v>
      </c>
      <c r="F2234">
        <v>19.899999999999999</v>
      </c>
      <c r="G2234">
        <f t="shared" ca="1" si="336"/>
        <v>42.007420362456692</v>
      </c>
      <c r="H2234">
        <f t="shared" ca="1" si="342"/>
        <v>23.561624629277702</v>
      </c>
      <c r="I2234">
        <f ca="1">User_Model_Calcs!A2234-Sat_Data!$B$5</f>
        <v>-0.90934377084550988</v>
      </c>
      <c r="J2234">
        <f ca="1">(Earth_Data!$B$1/SQRT(1-Earth_Data!$B$2^2*SIN(RADIANS(User_Model_Calcs!B2234))^2))*COS(RADIANS(User_Model_Calcs!B2234))</f>
        <v>5297.1052761685942</v>
      </c>
      <c r="K2234">
        <f ca="1">((Earth_Data!$B$1*(1-Earth_Data!$B$2^2))/SQRT(1-Earth_Data!$B$2^2*SIN(RADIANS(User_Model_Calcs!B2234))^2))*SIN(RADIANS(User_Model_Calcs!B2234))</f>
        <v>-3540.7417017454159</v>
      </c>
      <c r="L2234">
        <f t="shared" ca="1" si="337"/>
        <v>-33.75993775965042</v>
      </c>
      <c r="M2234">
        <f t="shared" ca="1" si="338"/>
        <v>6371.5128584420345</v>
      </c>
      <c r="N2234">
        <f ca="1">SQRT(User_Model_Calcs!M2234^2+Sat_Data!$B$3^2-2*User_Model_Calcs!M2234*Sat_Data!$B$3*COS(RADIANS(L2234))*COS(RADIANS(I2234)))</f>
        <v>37037.431863528538</v>
      </c>
      <c r="O2234">
        <f ca="1">DEGREES(ACOS(((Earth_Data!$B$1+Sat_Data!$B$2)/User_Model_Calcs!N2234)*SQRT(1-COS(RADIANS(User_Model_Calcs!I2234))^2*COS(RADIANS(User_Model_Calcs!B2234))^2)))</f>
        <v>50.524308710036088</v>
      </c>
      <c r="P2234">
        <f t="shared" ca="1" si="335"/>
        <v>1.628485185346715</v>
      </c>
    </row>
    <row r="2235" spans="1:16" x14ac:dyDescent="0.25">
      <c r="A2235">
        <f t="shared" ca="1" si="343"/>
        <v>109.59549849105017</v>
      </c>
      <c r="B2235">
        <f t="shared" ca="1" si="344"/>
        <v>-34.138001806850987</v>
      </c>
      <c r="C2235" s="6">
        <v>20135.9375</v>
      </c>
      <c r="D2235">
        <f t="shared" ca="1" si="341"/>
        <v>3</v>
      </c>
      <c r="E2235" s="1">
        <v>0.65</v>
      </c>
      <c r="F2235">
        <v>19.899999999999999</v>
      </c>
      <c r="G2235">
        <f t="shared" ca="1" si="336"/>
        <v>54.048620189015942</v>
      </c>
      <c r="H2235">
        <f t="shared" ca="1" si="342"/>
        <v>20.001372668239419</v>
      </c>
      <c r="I2235">
        <f ca="1">User_Model_Calcs!A2235-Sat_Data!$B$5</f>
        <v>-0.40450150894983494</v>
      </c>
      <c r="J2235">
        <f ca="1">(Earth_Data!$B$1/SQRT(1-Earth_Data!$B$2^2*SIN(RADIANS(User_Model_Calcs!B2235))^2))*COS(RADIANS(User_Model_Calcs!B2235))</f>
        <v>5284.685720313727</v>
      </c>
      <c r="K2235">
        <f ca="1">((Earth_Data!$B$1*(1-Earth_Data!$B$2^2))/SQRT(1-Earth_Data!$B$2^2*SIN(RADIANS(User_Model_Calcs!B2235))^2))*SIN(RADIANS(User_Model_Calcs!B2235))</f>
        <v>-3559.1281435660717</v>
      </c>
      <c r="L2235">
        <f t="shared" ca="1" si="337"/>
        <v>-33.959463243239952</v>
      </c>
      <c r="M2235">
        <f t="shared" ca="1" si="338"/>
        <v>6371.4438163427203</v>
      </c>
      <c r="N2235">
        <f ca="1">SQRT(User_Model_Calcs!M2235^2+Sat_Data!$B$3^2-2*User_Model_Calcs!M2235*Sat_Data!$B$3*COS(RADIANS(L2235))*COS(RADIANS(I2235)))</f>
        <v>37050.946641857583</v>
      </c>
      <c r="O2235">
        <f ca="1">DEGREES(ACOS(((Earth_Data!$B$1+Sat_Data!$B$2)/User_Model_Calcs!N2235)*SQRT(1-COS(RADIANS(User_Model_Calcs!I2235))^2*COS(RADIANS(User_Model_Calcs!B2235))^2)))</f>
        <v>50.307348871247449</v>
      </c>
      <c r="P2235">
        <f t="shared" ca="1" si="335"/>
        <v>0.7207688476004912</v>
      </c>
    </row>
    <row r="2236" spans="1:16" x14ac:dyDescent="0.25">
      <c r="A2236">
        <f t="shared" ca="1" si="343"/>
        <v>110.10925166160111</v>
      </c>
      <c r="B2236">
        <f t="shared" ca="1" si="344"/>
        <v>-30.548859609629559</v>
      </c>
      <c r="C2236" s="6">
        <v>20135.9375</v>
      </c>
      <c r="D2236">
        <f t="shared" ca="1" si="341"/>
        <v>0.75</v>
      </c>
      <c r="E2236" s="1">
        <v>0.65</v>
      </c>
      <c r="F2236">
        <v>19.899999999999999</v>
      </c>
      <c r="G2236">
        <f t="shared" ca="1" si="336"/>
        <v>42.007420362456692</v>
      </c>
      <c r="H2236">
        <f t="shared" ca="1" si="342"/>
        <v>22.096659150209796</v>
      </c>
      <c r="I2236">
        <f ca="1">User_Model_Calcs!A2236-Sat_Data!$B$5</f>
        <v>0.10925166160110678</v>
      </c>
      <c r="J2236">
        <f ca="1">(Earth_Data!$B$1/SQRT(1-Earth_Data!$B$2^2*SIN(RADIANS(User_Model_Calcs!B2236))^2))*COS(RADIANS(User_Model_Calcs!B2236))</f>
        <v>5497.5849096346028</v>
      </c>
      <c r="K2236">
        <f ca="1">((Earth_Data!$B$1*(1-Earth_Data!$B$2^2))/SQRT(1-Earth_Data!$B$2^2*SIN(RADIANS(User_Model_Calcs!B2236))^2))*SIN(RADIANS(User_Model_Calcs!B2236))</f>
        <v>-3222.921650445905</v>
      </c>
      <c r="L2236">
        <f t="shared" ca="1" si="337"/>
        <v>-30.380673122887284</v>
      </c>
      <c r="M2236">
        <f t="shared" ca="1" si="338"/>
        <v>6372.6496689803262</v>
      </c>
      <c r="N2236">
        <f ca="1">SQRT(User_Model_Calcs!M2236^2+Sat_Data!$B$3^2-2*User_Model_Calcs!M2236*Sat_Data!$B$3*COS(RADIANS(L2236))*COS(RADIANS(I2236)))</f>
        <v>36807.93839598156</v>
      </c>
      <c r="O2236">
        <f ca="1">DEGREES(ACOS(((Earth_Data!$B$1+Sat_Data!$B$2)/User_Model_Calcs!N2236)*SQRT(1-COS(RADIANS(User_Model_Calcs!I2236))^2*COS(RADIANS(User_Model_Calcs!B2236))^2)))</f>
        <v>54.391850072356839</v>
      </c>
      <c r="P2236">
        <f t="shared" ca="1" si="335"/>
        <v>0.2149460898325615</v>
      </c>
    </row>
    <row r="2237" spans="1:16" x14ac:dyDescent="0.25">
      <c r="A2237">
        <f t="shared" ca="1" si="343"/>
        <v>107.4497551169906</v>
      </c>
      <c r="B2237">
        <f t="shared" ca="1" si="344"/>
        <v>-30.183960161028985</v>
      </c>
      <c r="C2237" s="6">
        <v>20135.9375</v>
      </c>
      <c r="D2237">
        <f t="shared" ca="1" si="341"/>
        <v>3</v>
      </c>
      <c r="E2237" s="1">
        <v>0.65</v>
      </c>
      <c r="F2237">
        <v>19.899999999999999</v>
      </c>
      <c r="G2237">
        <f t="shared" ca="1" si="336"/>
        <v>54.048620189015942</v>
      </c>
      <c r="H2237">
        <f t="shared" ca="1" si="342"/>
        <v>15.008576407294708</v>
      </c>
      <c r="I2237">
        <f ca="1">User_Model_Calcs!A2237-Sat_Data!$B$5</f>
        <v>-2.5502448830093982</v>
      </c>
      <c r="J2237">
        <f ca="1">(Earth_Data!$B$1/SQRT(1-Earth_Data!$B$2^2*SIN(RADIANS(User_Model_Calcs!B2237))^2))*COS(RADIANS(User_Model_Calcs!B2237))</f>
        <v>5518.0346337470728</v>
      </c>
      <c r="K2237">
        <f ca="1">((Earth_Data!$B$1*(1-Earth_Data!$B$2^2))/SQRT(1-Earth_Data!$B$2^2*SIN(RADIANS(User_Model_Calcs!B2237))^2))*SIN(RADIANS(User_Model_Calcs!B2237))</f>
        <v>-3188.0190766212527</v>
      </c>
      <c r="L2237">
        <f t="shared" ca="1" si="337"/>
        <v>-30.016976200944587</v>
      </c>
      <c r="M2237">
        <f t="shared" ca="1" si="338"/>
        <v>6372.7679898246115</v>
      </c>
      <c r="N2237">
        <f ca="1">SQRT(User_Model_Calcs!M2237^2+Sat_Data!$B$3^2-2*User_Model_Calcs!M2237*Sat_Data!$B$3*COS(RADIANS(L2237))*COS(RADIANS(I2237)))</f>
        <v>36790.778327424116</v>
      </c>
      <c r="O2237">
        <f ca="1">DEGREES(ACOS(((Earth_Data!$B$1+Sat_Data!$B$2)/User_Model_Calcs!N2237)*SQRT(1-COS(RADIANS(User_Model_Calcs!I2237))^2*COS(RADIANS(User_Model_Calcs!B2237))^2)))</f>
        <v>54.697499487246503</v>
      </c>
      <c r="P2237">
        <f t="shared" ca="1" si="335"/>
        <v>5.0624454343667766</v>
      </c>
    </row>
    <row r="2238" spans="1:16" x14ac:dyDescent="0.25">
      <c r="A2238">
        <f t="shared" ca="1" si="343"/>
        <v>107.08009381168227</v>
      </c>
      <c r="B2238">
        <f t="shared" ca="1" si="344"/>
        <v>-32.793301431991679</v>
      </c>
      <c r="C2238" s="6">
        <v>20135.9375</v>
      </c>
      <c r="D2238">
        <f t="shared" ca="1" si="341"/>
        <v>0.75</v>
      </c>
      <c r="E2238" s="1">
        <v>0.65</v>
      </c>
      <c r="F2238">
        <v>19.899999999999999</v>
      </c>
      <c r="G2238">
        <f t="shared" ca="1" si="336"/>
        <v>42.007420362456692</v>
      </c>
      <c r="H2238">
        <f t="shared" ca="1" si="342"/>
        <v>17.10177036446435</v>
      </c>
      <c r="I2238">
        <f ca="1">User_Model_Calcs!A2238-Sat_Data!$B$5</f>
        <v>-2.9199061883177251</v>
      </c>
      <c r="J2238">
        <f ca="1">(Earth_Data!$B$1/SQRT(1-Earth_Data!$B$2^2*SIN(RADIANS(User_Model_Calcs!B2238))^2))*COS(RADIANS(User_Model_Calcs!B2238))</f>
        <v>5366.9276961506494</v>
      </c>
      <c r="K2238">
        <f ca="1">((Earth_Data!$B$1*(1-Earth_Data!$B$2^2))/SQRT(1-Earth_Data!$B$2^2*SIN(RADIANS(User_Model_Calcs!B2238))^2))*SIN(RADIANS(User_Model_Calcs!B2238))</f>
        <v>-3434.7121956758665</v>
      </c>
      <c r="L2238">
        <f t="shared" ca="1" si="337"/>
        <v>-32.618322646075654</v>
      </c>
      <c r="M2238">
        <f t="shared" ca="1" si="338"/>
        <v>6371.9040139375484</v>
      </c>
      <c r="N2238">
        <f ca="1">SQRT(User_Model_Calcs!M2238^2+Sat_Data!$B$3^2-2*User_Model_Calcs!M2238*Sat_Data!$B$3*COS(RADIANS(L2238))*COS(RADIANS(I2238)))</f>
        <v>36965.114120070641</v>
      </c>
      <c r="O2238">
        <f ca="1">DEGREES(ACOS(((Earth_Data!$B$1+Sat_Data!$B$2)/User_Model_Calcs!N2238)*SQRT(1-COS(RADIANS(User_Model_Calcs!I2238))^2*COS(RADIANS(User_Model_Calcs!B2238))^2)))</f>
        <v>51.704780796885501</v>
      </c>
      <c r="P2238">
        <f t="shared" ca="1" si="335"/>
        <v>5.3799652960098641</v>
      </c>
    </row>
    <row r="2239" spans="1:16" x14ac:dyDescent="0.25">
      <c r="A2239">
        <f t="shared" ca="1" si="343"/>
        <v>106.56421229392672</v>
      </c>
      <c r="B2239">
        <f t="shared" ca="1" si="344"/>
        <v>-30.873562059736503</v>
      </c>
      <c r="C2239" s="6">
        <v>20135.9375</v>
      </c>
      <c r="D2239">
        <f t="shared" ca="1" si="341"/>
        <v>3</v>
      </c>
      <c r="E2239" s="1">
        <v>0.65</v>
      </c>
      <c r="F2239">
        <v>19.899999999999999</v>
      </c>
      <c r="G2239">
        <f t="shared" ca="1" si="336"/>
        <v>54.048620189015942</v>
      </c>
      <c r="H2239">
        <f t="shared" ca="1" si="342"/>
        <v>20.622804482957704</v>
      </c>
      <c r="I2239">
        <f ca="1">User_Model_Calcs!A2239-Sat_Data!$B$5</f>
        <v>-3.4357877060732847</v>
      </c>
      <c r="J2239">
        <f ca="1">(Earth_Data!$B$1/SQRT(1-Earth_Data!$B$2^2*SIN(RADIANS(User_Model_Calcs!B2239))^2))*COS(RADIANS(User_Model_Calcs!B2239))</f>
        <v>5479.2003565522018</v>
      </c>
      <c r="K2239">
        <f ca="1">((Earth_Data!$B$1*(1-Earth_Data!$B$2^2))/SQRT(1-Earth_Data!$B$2^2*SIN(RADIANS(User_Model_Calcs!B2239))^2))*SIN(RADIANS(User_Model_Calcs!B2239))</f>
        <v>-3253.8709688118597</v>
      </c>
      <c r="L2239">
        <f t="shared" ca="1" si="337"/>
        <v>-30.70432834086764</v>
      </c>
      <c r="M2239">
        <f t="shared" ca="1" si="338"/>
        <v>6372.5436702245051</v>
      </c>
      <c r="N2239">
        <f ca="1">SQRT(User_Model_Calcs!M2239^2+Sat_Data!$B$3^2-2*User_Model_Calcs!M2239*Sat_Data!$B$3*COS(RADIANS(L2239))*COS(RADIANS(I2239)))</f>
        <v>36840.235736884097</v>
      </c>
      <c r="O2239">
        <f ca="1">DEGREES(ACOS(((Earth_Data!$B$1+Sat_Data!$B$2)/User_Model_Calcs!N2239)*SQRT(1-COS(RADIANS(User_Model_Calcs!I2239))^2*COS(RADIANS(User_Model_Calcs!B2239))^2)))</f>
        <v>53.825614454496133</v>
      </c>
      <c r="P2239">
        <f t="shared" ca="1" si="335"/>
        <v>6.6732436321984085</v>
      </c>
    </row>
    <row r="2240" spans="1:16" x14ac:dyDescent="0.25">
      <c r="A2240">
        <f t="shared" ca="1" si="343"/>
        <v>107.29020894747667</v>
      </c>
      <c r="B2240">
        <f t="shared" ca="1" si="344"/>
        <v>-31.031048600492294</v>
      </c>
      <c r="C2240" s="6">
        <v>20135.9375</v>
      </c>
      <c r="D2240">
        <f t="shared" ca="1" si="341"/>
        <v>1.2</v>
      </c>
      <c r="E2240" s="1">
        <v>0.65</v>
      </c>
      <c r="F2240">
        <v>19.899999999999999</v>
      </c>
      <c r="G2240">
        <f t="shared" ca="1" si="336"/>
        <v>46.089820015575185</v>
      </c>
      <c r="H2240">
        <f t="shared" ca="1" si="342"/>
        <v>14.262844455272237</v>
      </c>
      <c r="I2240">
        <f ca="1">User_Model_Calcs!A2240-Sat_Data!$B$5</f>
        <v>-2.7097910525233289</v>
      </c>
      <c r="J2240">
        <f ca="1">(Earth_Data!$B$1/SQRT(1-Earth_Data!$B$2^2*SIN(RADIANS(User_Model_Calcs!B2240))^2))*COS(RADIANS(User_Model_Calcs!B2240))</f>
        <v>5470.2200880888458</v>
      </c>
      <c r="K2240">
        <f ca="1">((Earth_Data!$B$1*(1-Earth_Data!$B$2^2))/SQRT(1-Earth_Data!$B$2^2*SIN(RADIANS(User_Model_Calcs!B2240))^2))*SIN(RADIANS(User_Model_Calcs!B2240))</f>
        <v>-3268.844865369294</v>
      </c>
      <c r="L2240">
        <f t="shared" ca="1" si="337"/>
        <v>-30.861314738824998</v>
      </c>
      <c r="M2240">
        <f t="shared" ca="1" si="338"/>
        <v>6372.49202164914</v>
      </c>
      <c r="N2240">
        <f ca="1">SQRT(User_Model_Calcs!M2240^2+Sat_Data!$B$3^2-2*User_Model_Calcs!M2240*Sat_Data!$B$3*COS(RADIANS(L2240))*COS(RADIANS(I2240)))</f>
        <v>36846.233452357119</v>
      </c>
      <c r="O2240">
        <f ca="1">DEGREES(ACOS(((Earth_Data!$B$1+Sat_Data!$B$2)/User_Model_Calcs!N2240)*SQRT(1-COS(RADIANS(User_Model_Calcs!I2240))^2*COS(RADIANS(User_Model_Calcs!B2240))^2)))</f>
        <v>53.720685731006505</v>
      </c>
      <c r="P2240">
        <f t="shared" ca="1" si="335"/>
        <v>5.2458167725026659</v>
      </c>
    </row>
    <row r="2241" spans="1:16" x14ac:dyDescent="0.25">
      <c r="A2241">
        <f t="shared" ca="1" si="343"/>
        <v>108.84995856004838</v>
      </c>
      <c r="B2241">
        <f t="shared" ca="1" si="344"/>
        <v>-30.021479120478439</v>
      </c>
      <c r="C2241" s="6">
        <v>20135.9375</v>
      </c>
      <c r="D2241">
        <f t="shared" ca="1" si="341"/>
        <v>1.2</v>
      </c>
      <c r="E2241" s="1">
        <v>0.65</v>
      </c>
      <c r="F2241">
        <v>19.899999999999999</v>
      </c>
      <c r="G2241">
        <f t="shared" ca="1" si="336"/>
        <v>46.089820015575185</v>
      </c>
      <c r="H2241">
        <f t="shared" ca="1" si="342"/>
        <v>21.644446732352868</v>
      </c>
      <c r="I2241">
        <f ca="1">User_Model_Calcs!A2241-Sat_Data!$B$5</f>
        <v>-1.1500414399516217</v>
      </c>
      <c r="J2241">
        <f ca="1">(Earth_Data!$B$1/SQRT(1-Earth_Data!$B$2^2*SIN(RADIANS(User_Model_Calcs!B2241))^2))*COS(RADIANS(User_Model_Calcs!B2241))</f>
        <v>5527.0684358311582</v>
      </c>
      <c r="K2241">
        <f ca="1">((Earth_Data!$B$1*(1-Earth_Data!$B$2^2))/SQRT(1-Earth_Data!$B$2^2*SIN(RADIANS(User_Model_Calcs!B2241))^2))*SIN(RADIANS(User_Model_Calcs!B2241))</f>
        <v>-3172.4366552173669</v>
      </c>
      <c r="L2241">
        <f t="shared" ca="1" si="337"/>
        <v>-29.85503930255031</v>
      </c>
      <c r="M2241">
        <f t="shared" ca="1" si="338"/>
        <v>6372.8203980441695</v>
      </c>
      <c r="N2241">
        <f ca="1">SQRT(User_Model_Calcs!M2241^2+Sat_Data!$B$3^2-2*User_Model_Calcs!M2241*Sat_Data!$B$3*COS(RADIANS(L2241))*COS(RADIANS(I2241)))</f>
        <v>36775.443628562483</v>
      </c>
      <c r="O2241">
        <f ca="1">DEGREES(ACOS(((Earth_Data!$B$1+Sat_Data!$B$2)/User_Model_Calcs!N2241)*SQRT(1-COS(RADIANS(User_Model_Calcs!I2241))^2*COS(RADIANS(User_Model_Calcs!B2241))^2)))</f>
        <v>54.971559576381196</v>
      </c>
      <c r="P2241">
        <f t="shared" ca="1" si="335"/>
        <v>2.2976668112331056</v>
      </c>
    </row>
    <row r="2242" spans="1:16" x14ac:dyDescent="0.25">
      <c r="A2242">
        <f t="shared" ca="1" si="343"/>
        <v>107.55773701265149</v>
      </c>
      <c r="B2242">
        <f t="shared" ca="1" si="344"/>
        <v>-31.353769273605455</v>
      </c>
      <c r="C2242" s="6">
        <v>20135.9375</v>
      </c>
      <c r="D2242">
        <f t="shared" ca="1" si="341"/>
        <v>0.75</v>
      </c>
      <c r="E2242" s="1">
        <v>0.65</v>
      </c>
      <c r="F2242">
        <v>19.899999999999999</v>
      </c>
      <c r="G2242">
        <f t="shared" ca="1" si="336"/>
        <v>42.007420362456692</v>
      </c>
      <c r="H2242">
        <f t="shared" ca="1" si="342"/>
        <v>23.28536168555663</v>
      </c>
      <c r="I2242">
        <f ca="1">User_Model_Calcs!A2242-Sat_Data!$B$5</f>
        <v>-2.4422629873485135</v>
      </c>
      <c r="J2242">
        <f ca="1">(Earth_Data!$B$1/SQRT(1-Earth_Data!$B$2^2*SIN(RADIANS(User_Model_Calcs!B2242))^2))*COS(RADIANS(User_Model_Calcs!B2242))</f>
        <v>5451.6886675598253</v>
      </c>
      <c r="K2242">
        <f ca="1">((Earth_Data!$B$1*(1-Earth_Data!$B$2^2))/SQRT(1-Earth_Data!$B$2^2*SIN(RADIANS(User_Model_Calcs!B2242))^2))*SIN(RADIANS(User_Model_Calcs!B2242))</f>
        <v>-3299.4530272182933</v>
      </c>
      <c r="L2242">
        <f t="shared" ca="1" si="337"/>
        <v>-31.18302648775509</v>
      </c>
      <c r="M2242">
        <f t="shared" ca="1" si="338"/>
        <v>6372.3857076310269</v>
      </c>
      <c r="N2242">
        <f ca="1">SQRT(User_Model_Calcs!M2242^2+Sat_Data!$B$3^2-2*User_Model_Calcs!M2242*Sat_Data!$B$3*COS(RADIANS(L2242))*COS(RADIANS(I2242)))</f>
        <v>36866.082802851815</v>
      </c>
      <c r="O2242">
        <f ca="1">DEGREES(ACOS(((Earth_Data!$B$1+Sat_Data!$B$2)/User_Model_Calcs!N2242)*SQRT(1-COS(RADIANS(User_Model_Calcs!I2242))^2*COS(RADIANS(User_Model_Calcs!B2242))^2)))</f>
        <v>53.376784802917292</v>
      </c>
      <c r="P2242">
        <f t="shared" ref="P2242:P2305" ca="1" si="345">DEGREES(ASIN(SIN(RADIANS(ABS(I2242)))/(SIN(ACOS(COS(RADIANS(I2242))*COS(RADIANS(B2242)))))))</f>
        <v>4.686132078203161</v>
      </c>
    </row>
    <row r="2243" spans="1:16" x14ac:dyDescent="0.25">
      <c r="A2243">
        <f t="shared" ca="1" si="343"/>
        <v>110.21861711348897</v>
      </c>
      <c r="B2243">
        <f t="shared" ca="1" si="344"/>
        <v>-32.468210133880142</v>
      </c>
      <c r="C2243" s="6">
        <v>20135.9375</v>
      </c>
      <c r="D2243">
        <f t="shared" ca="1" si="341"/>
        <v>0.75</v>
      </c>
      <c r="E2243" s="1">
        <v>0.65</v>
      </c>
      <c r="F2243">
        <v>19.899999999999999</v>
      </c>
      <c r="G2243">
        <f t="shared" ref="G2243:G2306" ca="1" si="346">20.4+20*LOG(F2243)+20*LOG(D2243)+10*LOG(E2243)</f>
        <v>42.007420362456692</v>
      </c>
      <c r="H2243">
        <f t="shared" ca="1" si="342"/>
        <v>18.082703623068515</v>
      </c>
      <c r="I2243">
        <f ca="1">User_Model_Calcs!A2243-Sat_Data!$B$5</f>
        <v>0.21861711348897472</v>
      </c>
      <c r="J2243">
        <f ca="1">(Earth_Data!$B$1/SQRT(1-Earth_Data!$B$2^2*SIN(RADIANS(User_Model_Calcs!B2243))^2))*COS(RADIANS(User_Model_Calcs!B2243))</f>
        <v>5386.3677137656423</v>
      </c>
      <c r="K2243">
        <f ca="1">((Earth_Data!$B$1*(1-Earth_Data!$B$2^2))/SQRT(1-Earth_Data!$B$2^2*SIN(RADIANS(User_Model_Calcs!B2243))^2))*SIN(RADIANS(User_Model_Calcs!B2243))</f>
        <v>-3404.3506083062243</v>
      </c>
      <c r="L2243">
        <f t="shared" ref="L2243:L2306" ca="1" si="347">DEGREES(ATAN((K2243/J2243)))</f>
        <v>-32.294149886810956</v>
      </c>
      <c r="M2243">
        <f t="shared" ref="M2243:M2306" ca="1" si="348">SQRT(J2243^2+K2243^2)</f>
        <v>6372.013827054353</v>
      </c>
      <c r="N2243">
        <f ca="1">SQRT(User_Model_Calcs!M2243^2+Sat_Data!$B$3^2-2*User_Model_Calcs!M2243*Sat_Data!$B$3*COS(RADIANS(L2243))*COS(RADIANS(I2243)))</f>
        <v>36935.043574509276</v>
      </c>
      <c r="O2243">
        <f ca="1">DEGREES(ACOS(((Earth_Data!$B$1+Sat_Data!$B$2)/User_Model_Calcs!N2243)*SQRT(1-COS(RADIANS(User_Model_Calcs!I2243))^2*COS(RADIANS(User_Model_Calcs!B2243))^2)))</f>
        <v>52.204515031600494</v>
      </c>
      <c r="P2243">
        <f t="shared" ca="1" si="345"/>
        <v>0.40723105938022103</v>
      </c>
    </row>
    <row r="2244" spans="1:16" x14ac:dyDescent="0.25">
      <c r="A2244">
        <f t="shared" ca="1" si="343"/>
        <v>108.09135989988846</v>
      </c>
      <c r="B2244">
        <f t="shared" ca="1" si="344"/>
        <v>-33.34446427230079</v>
      </c>
      <c r="C2244" s="6">
        <v>20135.9375</v>
      </c>
      <c r="D2244">
        <f t="shared" ca="1" si="341"/>
        <v>1.2</v>
      </c>
      <c r="E2244" s="1">
        <v>0.65</v>
      </c>
      <c r="F2244">
        <v>19.899999999999999</v>
      </c>
      <c r="G2244">
        <f t="shared" ca="1" si="346"/>
        <v>46.089820015575185</v>
      </c>
      <c r="H2244">
        <f t="shared" ca="1" si="342"/>
        <v>16.310849236195228</v>
      </c>
      <c r="I2244">
        <f ca="1">User_Model_Calcs!A2244-Sat_Data!$B$5</f>
        <v>-1.9086401001115405</v>
      </c>
      <c r="J2244">
        <f ca="1">(Earth_Data!$B$1/SQRT(1-Earth_Data!$B$2^2*SIN(RADIANS(User_Model_Calcs!B2244))^2))*COS(RADIANS(User_Model_Calcs!B2244))</f>
        <v>5333.5739977825133</v>
      </c>
      <c r="K2244">
        <f ca="1">((Earth_Data!$B$1*(1-Earth_Data!$B$2^2))/SQRT(1-Earth_Data!$B$2^2*SIN(RADIANS(User_Model_Calcs!B2244))^2))*SIN(RADIANS(User_Model_Calcs!B2244))</f>
        <v>-3485.93744820441</v>
      </c>
      <c r="L2244">
        <f t="shared" ca="1" si="347"/>
        <v>-33.167979518423444</v>
      </c>
      <c r="M2244">
        <f t="shared" ca="1" si="348"/>
        <v>6371.7165256009002</v>
      </c>
      <c r="N2244">
        <f ca="1">SQRT(User_Model_Calcs!M2244^2+Sat_Data!$B$3^2-2*User_Model_Calcs!M2244*Sat_Data!$B$3*COS(RADIANS(L2244))*COS(RADIANS(I2244)))</f>
        <v>36998.538927627655</v>
      </c>
      <c r="O2244">
        <f ca="1">DEGREES(ACOS(((Earth_Data!$B$1+Sat_Data!$B$2)/User_Model_Calcs!N2244)*SQRT(1-COS(RADIANS(User_Model_Calcs!I2244))^2*COS(RADIANS(User_Model_Calcs!B2244))^2)))</f>
        <v>51.154952789175958</v>
      </c>
      <c r="P2244">
        <f t="shared" ca="1" si="345"/>
        <v>3.4693686135342325</v>
      </c>
    </row>
    <row r="2245" spans="1:16" x14ac:dyDescent="0.25">
      <c r="A2245">
        <f t="shared" ca="1" si="343"/>
        <v>108.99398728021082</v>
      </c>
      <c r="B2245">
        <f t="shared" ca="1" si="344"/>
        <v>-33.705053199778888</v>
      </c>
      <c r="C2245" s="6">
        <v>20135.9375</v>
      </c>
      <c r="D2245">
        <f t="shared" ca="1" si="341"/>
        <v>0.75</v>
      </c>
      <c r="E2245" s="1">
        <v>0.65</v>
      </c>
      <c r="F2245">
        <v>19.899999999999999</v>
      </c>
      <c r="G2245">
        <f t="shared" ca="1" si="346"/>
        <v>42.007420362456692</v>
      </c>
      <c r="H2245">
        <f t="shared" ca="1" si="342"/>
        <v>17.086787560175086</v>
      </c>
      <c r="I2245">
        <f ca="1">User_Model_Calcs!A2245-Sat_Data!$B$5</f>
        <v>-1.0060127197891831</v>
      </c>
      <c r="J2245">
        <f ca="1">(Earth_Data!$B$1/SQRT(1-Earth_Data!$B$2^2*SIN(RADIANS(User_Model_Calcs!B2245))^2))*COS(RADIANS(User_Model_Calcs!B2245))</f>
        <v>5311.4852814914193</v>
      </c>
      <c r="K2245">
        <f ca="1">((Earth_Data!$B$1*(1-Earth_Data!$B$2^2))/SQRT(1-Earth_Data!$B$2^2*SIN(RADIANS(User_Model_Calcs!B2245))^2))*SIN(RADIANS(User_Model_Calcs!B2245))</f>
        <v>-3519.2785437209027</v>
      </c>
      <c r="L2245">
        <f t="shared" ca="1" si="347"/>
        <v>-33.527618364300167</v>
      </c>
      <c r="M2245">
        <f t="shared" ca="1" si="348"/>
        <v>6371.5930004822421</v>
      </c>
      <c r="N2245">
        <f ca="1">SQRT(User_Model_Calcs!M2245^2+Sat_Data!$B$3^2-2*User_Model_Calcs!M2245*Sat_Data!$B$3*COS(RADIANS(L2245))*COS(RADIANS(I2245)))</f>
        <v>37021.244207826581</v>
      </c>
      <c r="O2245">
        <f ca="1">DEGREES(ACOS(((Earth_Data!$B$1+Sat_Data!$B$2)/User_Model_Calcs!N2245)*SQRT(1-COS(RADIANS(User_Model_Calcs!I2245))^2*COS(RADIANS(User_Model_Calcs!B2245))^2)))</f>
        <v>50.785571123777089</v>
      </c>
      <c r="P2245">
        <f t="shared" ca="1" si="345"/>
        <v>1.812485535927979</v>
      </c>
    </row>
    <row r="2246" spans="1:16" x14ac:dyDescent="0.25">
      <c r="A2246">
        <f t="shared" ca="1" si="343"/>
        <v>110.25401430756374</v>
      </c>
      <c r="B2246">
        <f t="shared" ca="1" si="344"/>
        <v>-30.315938834777931</v>
      </c>
      <c r="C2246" s="6">
        <v>20135.9375</v>
      </c>
      <c r="D2246">
        <f t="shared" ca="1" si="341"/>
        <v>1.2</v>
      </c>
      <c r="E2246" s="1">
        <v>0.65</v>
      </c>
      <c r="F2246">
        <v>19.899999999999999</v>
      </c>
      <c r="G2246">
        <f t="shared" ca="1" si="346"/>
        <v>46.089820015575185</v>
      </c>
      <c r="H2246">
        <f t="shared" ca="1" si="342"/>
        <v>14.682308119983974</v>
      </c>
      <c r="I2246">
        <f ca="1">User_Model_Calcs!A2246-Sat_Data!$B$5</f>
        <v>0.254014307563736</v>
      </c>
      <c r="J2246">
        <f ca="1">(Earth_Data!$B$1/SQRT(1-Earth_Data!$B$2^2*SIN(RADIANS(User_Model_Calcs!B2246))^2))*COS(RADIANS(User_Model_Calcs!B2246))</f>
        <v>5510.6640697562516</v>
      </c>
      <c r="K2246">
        <f ca="1">((Earth_Data!$B$1*(1-Earth_Data!$B$2^2))/SQRT(1-Earth_Data!$B$2^2*SIN(RADIANS(User_Model_Calcs!B2246))^2))*SIN(RADIANS(User_Model_Calcs!B2246))</f>
        <v>-3200.657616915214</v>
      </c>
      <c r="L2246">
        <f t="shared" ca="1" si="347"/>
        <v>-30.148516816696144</v>
      </c>
      <c r="M2246">
        <f t="shared" ca="1" si="348"/>
        <v>6372.7252938142492</v>
      </c>
      <c r="N2246">
        <f ca="1">SQRT(User_Model_Calcs!M2246^2+Sat_Data!$B$3^2-2*User_Model_Calcs!M2246*Sat_Data!$B$3*COS(RADIANS(L2246))*COS(RADIANS(I2246)))</f>
        <v>36793.016644579286</v>
      </c>
      <c r="O2246">
        <f ca="1">DEGREES(ACOS(((Earth_Data!$B$1+Sat_Data!$B$2)/User_Model_Calcs!N2246)*SQRT(1-COS(RADIANS(User_Model_Calcs!I2246))^2*COS(RADIANS(User_Model_Calcs!B2246))^2)))</f>
        <v>54.65689245799274</v>
      </c>
      <c r="P2246">
        <f t="shared" ca="1" si="345"/>
        <v>0.50322038423859627</v>
      </c>
    </row>
    <row r="2247" spans="1:16" x14ac:dyDescent="0.25">
      <c r="A2247">
        <f t="shared" ca="1" si="343"/>
        <v>108.07585194719753</v>
      </c>
      <c r="B2247">
        <f t="shared" ca="1" si="344"/>
        <v>-33.229130949547695</v>
      </c>
      <c r="C2247" s="6">
        <v>20135.9375</v>
      </c>
      <c r="D2247">
        <f t="shared" ca="1" si="341"/>
        <v>3</v>
      </c>
      <c r="E2247" s="1">
        <v>0.65</v>
      </c>
      <c r="F2247">
        <v>19.899999999999999</v>
      </c>
      <c r="G2247">
        <f t="shared" ca="1" si="346"/>
        <v>54.048620189015942</v>
      </c>
      <c r="H2247">
        <f t="shared" ca="1" si="342"/>
        <v>20.321165884424001</v>
      </c>
      <c r="I2247">
        <f ca="1">User_Model_Calcs!A2247-Sat_Data!$B$5</f>
        <v>-1.9241480528024653</v>
      </c>
      <c r="J2247">
        <f ca="1">(Earth_Data!$B$1/SQRT(1-Earth_Data!$B$2^2*SIN(RADIANS(User_Model_Calcs!B2247))^2))*COS(RADIANS(User_Model_Calcs!B2247))</f>
        <v>5340.5943991641188</v>
      </c>
      <c r="K2247">
        <f ca="1">((Earth_Data!$B$1*(1-Earth_Data!$B$2^2))/SQRT(1-Earth_Data!$B$2^2*SIN(RADIANS(User_Model_Calcs!B2247))^2))*SIN(RADIANS(User_Model_Calcs!B2247))</f>
        <v>-3475.244539964121</v>
      </c>
      <c r="L2247">
        <f t="shared" ca="1" si="347"/>
        <v>-33.052955962038311</v>
      </c>
      <c r="M2247">
        <f t="shared" ca="1" si="348"/>
        <v>6371.7558921331556</v>
      </c>
      <c r="N2247">
        <f ca="1">SQRT(User_Model_Calcs!M2247^2+Sat_Data!$B$3^2-2*User_Model_Calcs!M2247*Sat_Data!$B$3*COS(RADIANS(L2247))*COS(RADIANS(I2247)))</f>
        <v>36990.603819246302</v>
      </c>
      <c r="O2247">
        <f ca="1">DEGREES(ACOS(((Earth_Data!$B$1+Sat_Data!$B$2)/User_Model_Calcs!N2247)*SQRT(1-COS(RADIANS(User_Model_Calcs!I2247))^2*COS(RADIANS(User_Model_Calcs!B2247))^2)))</f>
        <v>51.284731738000566</v>
      </c>
      <c r="P2247">
        <f t="shared" ca="1" si="345"/>
        <v>3.5082219642186407</v>
      </c>
    </row>
    <row r="2248" spans="1:16" x14ac:dyDescent="0.25">
      <c r="A2248">
        <f t="shared" ca="1" si="343"/>
        <v>108.14309240346921</v>
      </c>
      <c r="B2248">
        <f t="shared" ca="1" si="344"/>
        <v>-29.71884669053534</v>
      </c>
      <c r="C2248" s="6">
        <v>20135.9375</v>
      </c>
      <c r="D2248">
        <f t="shared" ca="1" si="341"/>
        <v>0.75</v>
      </c>
      <c r="E2248" s="1">
        <v>0.65</v>
      </c>
      <c r="F2248">
        <v>19.899999999999999</v>
      </c>
      <c r="G2248">
        <f t="shared" ca="1" si="346"/>
        <v>42.007420362456692</v>
      </c>
      <c r="H2248">
        <f t="shared" ca="1" si="342"/>
        <v>23.91248806745325</v>
      </c>
      <c r="I2248">
        <f ca="1">User_Model_Calcs!A2248-Sat_Data!$B$5</f>
        <v>-1.8569075965307889</v>
      </c>
      <c r="J2248">
        <f ca="1">(Earth_Data!$B$1/SQRT(1-Earth_Data!$B$2^2*SIN(RADIANS(User_Model_Calcs!B2248))^2))*COS(RADIANS(User_Model_Calcs!B2248))</f>
        <v>5543.7759866734077</v>
      </c>
      <c r="K2248">
        <f ca="1">((Earth_Data!$B$1*(1-Earth_Data!$B$2^2))/SQRT(1-Earth_Data!$B$2^2*SIN(RADIANS(User_Model_Calcs!B2248))^2))*SIN(RADIANS(User_Model_Calcs!B2248))</f>
        <v>-3143.3462897287404</v>
      </c>
      <c r="L2248">
        <f t="shared" ca="1" si="347"/>
        <v>-29.553434563251411</v>
      </c>
      <c r="M2248">
        <f t="shared" ca="1" si="348"/>
        <v>6372.917549095403</v>
      </c>
      <c r="N2248">
        <f ca="1">SQRT(User_Model_Calcs!M2248^2+Sat_Data!$B$3^2-2*User_Model_Calcs!M2248*Sat_Data!$B$3*COS(RADIANS(L2248))*COS(RADIANS(I2248)))</f>
        <v>36758.362087922622</v>
      </c>
      <c r="O2248">
        <f ca="1">DEGREES(ACOS(((Earth_Data!$B$1+Sat_Data!$B$2)/User_Model_Calcs!N2248)*SQRT(1-COS(RADIANS(User_Model_Calcs!I2248))^2*COS(RADIANS(User_Model_Calcs!B2248))^2)))</f>
        <v>55.280084862200169</v>
      </c>
      <c r="P2248">
        <f t="shared" ca="1" si="345"/>
        <v>3.7416796660940306</v>
      </c>
    </row>
    <row r="2249" spans="1:16" x14ac:dyDescent="0.25">
      <c r="A2249">
        <f t="shared" ca="1" si="343"/>
        <v>110.00838961155834</v>
      </c>
      <c r="B2249">
        <f t="shared" ca="1" si="344"/>
        <v>-29.225204524058867</v>
      </c>
      <c r="C2249" s="6">
        <v>20135.9375</v>
      </c>
      <c r="D2249">
        <f t="shared" ca="1" si="341"/>
        <v>1.2</v>
      </c>
      <c r="E2249" s="1">
        <v>0.65</v>
      </c>
      <c r="F2249">
        <v>19.899999999999999</v>
      </c>
      <c r="G2249">
        <f t="shared" ca="1" si="346"/>
        <v>46.089820015575185</v>
      </c>
      <c r="H2249">
        <f t="shared" ca="1" si="342"/>
        <v>21.31603194550997</v>
      </c>
      <c r="I2249">
        <f ca="1">User_Model_Calcs!A2249-Sat_Data!$B$5</f>
        <v>8.3896115583428355E-3</v>
      </c>
      <c r="J2249">
        <f ca="1">(Earth_Data!$B$1/SQRT(1-Earth_Data!$B$2^2*SIN(RADIANS(User_Model_Calcs!B2249))^2))*COS(RADIANS(User_Model_Calcs!B2249))</f>
        <v>5570.6966371850449</v>
      </c>
      <c r="K2249">
        <f ca="1">((Earth_Data!$B$1*(1-Earth_Data!$B$2^2))/SQRT(1-Earth_Data!$B$2^2*SIN(RADIANS(User_Model_Calcs!B2249))^2))*SIN(RADIANS(User_Model_Calcs!B2249))</f>
        <v>-3095.7099543185514</v>
      </c>
      <c r="L2249">
        <f t="shared" ca="1" si="347"/>
        <v>-29.061508080843883</v>
      </c>
      <c r="M2249">
        <f t="shared" ca="1" si="348"/>
        <v>6373.0747010223986</v>
      </c>
      <c r="N2249">
        <f ca="1">SQRT(User_Model_Calcs!M2249^2+Sat_Data!$B$3^2-2*User_Model_Calcs!M2249*Sat_Data!$B$3*COS(RADIANS(L2249))*COS(RADIANS(I2249)))</f>
        <v>36724.15448046253</v>
      </c>
      <c r="O2249">
        <f ca="1">DEGREES(ACOS(((Earth_Data!$B$1+Sat_Data!$B$2)/User_Model_Calcs!N2249)*SQRT(1-COS(RADIANS(User_Model_Calcs!I2249))^2*COS(RADIANS(User_Model_Calcs!B2249))^2)))</f>
        <v>55.904936870249564</v>
      </c>
      <c r="P2249">
        <f t="shared" ca="1" si="345"/>
        <v>1.7183248607984057E-2</v>
      </c>
    </row>
    <row r="2250" spans="1:16" x14ac:dyDescent="0.25">
      <c r="A2250">
        <f t="shared" ca="1" si="343"/>
        <v>108.74364108261115</v>
      </c>
      <c r="B2250">
        <f t="shared" ca="1" si="344"/>
        <v>-29.175347693587732</v>
      </c>
      <c r="C2250" s="6">
        <v>20135.9375</v>
      </c>
      <c r="D2250">
        <f t="shared" ca="1" si="341"/>
        <v>3</v>
      </c>
      <c r="E2250" s="1">
        <v>0.65</v>
      </c>
      <c r="F2250">
        <v>19.899999999999999</v>
      </c>
      <c r="G2250">
        <f t="shared" ca="1" si="346"/>
        <v>54.048620189015942</v>
      </c>
      <c r="H2250">
        <f t="shared" ca="1" si="342"/>
        <v>16.67593421943435</v>
      </c>
      <c r="I2250">
        <f ca="1">User_Model_Calcs!A2250-Sat_Data!$B$5</f>
        <v>-1.2563589173888516</v>
      </c>
      <c r="J2250">
        <f ca="1">(Earth_Data!$B$1/SQRT(1-Earth_Data!$B$2^2*SIN(RADIANS(User_Model_Calcs!B2250))^2))*COS(RADIANS(User_Model_Calcs!B2250))</f>
        <v>5573.3926153480415</v>
      </c>
      <c r="K2250">
        <f ca="1">((Earth_Data!$B$1*(1-Earth_Data!$B$2^2))/SQRT(1-Earth_Data!$B$2^2*SIN(RADIANS(User_Model_Calcs!B2250))^2))*SIN(RADIANS(User_Model_Calcs!B2250))</f>
        <v>-3090.8861239792518</v>
      </c>
      <c r="L2250">
        <f t="shared" ca="1" si="347"/>
        <v>-29.011827227633699</v>
      </c>
      <c r="M2250">
        <f t="shared" ca="1" si="348"/>
        <v>6373.0904807811703</v>
      </c>
      <c r="N2250">
        <f ca="1">SQRT(User_Model_Calcs!M2250^2+Sat_Data!$B$3^2-2*User_Model_Calcs!M2250*Sat_Data!$B$3*COS(RADIANS(L2250))*COS(RADIANS(I2250)))</f>
        <v>36722.600098428666</v>
      </c>
      <c r="O2250">
        <f ca="1">DEGREES(ACOS(((Earth_Data!$B$1+Sat_Data!$B$2)/User_Model_Calcs!N2250)*SQRT(1-COS(RADIANS(User_Model_Calcs!I2250))^2*COS(RADIANS(User_Model_Calcs!B2250))^2)))</f>
        <v>55.933782797024577</v>
      </c>
      <c r="P2250">
        <f t="shared" ca="1" si="345"/>
        <v>2.5759071781522245</v>
      </c>
    </row>
    <row r="2251" spans="1:16" x14ac:dyDescent="0.25">
      <c r="A2251">
        <f t="shared" ca="1" si="343"/>
        <v>108.02993866988146</v>
      </c>
      <c r="B2251">
        <f t="shared" ca="1" si="344"/>
        <v>-30.53093299116221</v>
      </c>
      <c r="C2251" s="6">
        <v>20135.9375</v>
      </c>
      <c r="D2251">
        <f t="shared" ca="1" si="341"/>
        <v>3</v>
      </c>
      <c r="E2251" s="1">
        <v>0.65</v>
      </c>
      <c r="F2251">
        <v>19.899999999999999</v>
      </c>
      <c r="G2251">
        <f t="shared" ca="1" si="346"/>
        <v>54.048620189015942</v>
      </c>
      <c r="H2251">
        <f t="shared" ca="1" si="342"/>
        <v>17.082742950611571</v>
      </c>
      <c r="I2251">
        <f ca="1">User_Model_Calcs!A2251-Sat_Data!$B$5</f>
        <v>-1.9700613301185399</v>
      </c>
      <c r="J2251">
        <f ca="1">(Earth_Data!$B$1/SQRT(1-Earth_Data!$B$2^2*SIN(RADIANS(User_Model_Calcs!B2251))^2))*COS(RADIANS(User_Model_Calcs!B2251))</f>
        <v>5498.5947704102746</v>
      </c>
      <c r="K2251">
        <f ca="1">((Earth_Data!$B$1*(1-Earth_Data!$B$2^2))/SQRT(1-Earth_Data!$B$2^2*SIN(RADIANS(User_Model_Calcs!B2251))^2))*SIN(RADIANS(User_Model_Calcs!B2251))</f>
        <v>-3221.2099736472937</v>
      </c>
      <c r="L2251">
        <f t="shared" ca="1" si="347"/>
        <v>-30.362804948990547</v>
      </c>
      <c r="M2251">
        <f t="shared" ca="1" si="348"/>
        <v>6372.655501712612</v>
      </c>
      <c r="N2251">
        <f ca="1">SQRT(User_Model_Calcs!M2251^2+Sat_Data!$B$3^2-2*User_Model_Calcs!M2251*Sat_Data!$B$3*COS(RADIANS(L2251))*COS(RADIANS(I2251)))</f>
        <v>36810.494071265974</v>
      </c>
      <c r="O2251">
        <f ca="1">DEGREES(ACOS(((Earth_Data!$B$1+Sat_Data!$B$2)/User_Model_Calcs!N2251)*SQRT(1-COS(RADIANS(User_Model_Calcs!I2251))^2*COS(RADIANS(User_Model_Calcs!B2251))^2)))</f>
        <v>54.34704870337206</v>
      </c>
      <c r="P2251">
        <f t="shared" ca="1" si="345"/>
        <v>3.8736632187680029</v>
      </c>
    </row>
    <row r="2252" spans="1:16" x14ac:dyDescent="0.25">
      <c r="A2252">
        <f t="shared" ca="1" si="343"/>
        <v>107.30079189946672</v>
      </c>
      <c r="B2252">
        <f t="shared" ca="1" si="344"/>
        <v>-33.621980662319196</v>
      </c>
      <c r="C2252" s="6">
        <v>20135.9375</v>
      </c>
      <c r="D2252">
        <f t="shared" ca="1" si="341"/>
        <v>1.2</v>
      </c>
      <c r="E2252" s="1">
        <v>0.65</v>
      </c>
      <c r="F2252">
        <v>19.899999999999999</v>
      </c>
      <c r="G2252">
        <f t="shared" ca="1" si="346"/>
        <v>46.089820015575185</v>
      </c>
      <c r="H2252">
        <f t="shared" ca="1" si="342"/>
        <v>15.718763410284545</v>
      </c>
      <c r="I2252">
        <f ca="1">User_Model_Calcs!A2252-Sat_Data!$B$5</f>
        <v>-2.6992081005332835</v>
      </c>
      <c r="J2252">
        <f ca="1">(Earth_Data!$B$1/SQRT(1-Earth_Data!$B$2^2*SIN(RADIANS(User_Model_Calcs!B2252))^2))*COS(RADIANS(User_Model_Calcs!B2252))</f>
        <v>5316.5927931866363</v>
      </c>
      <c r="K2252">
        <f ca="1">((Earth_Data!$B$1*(1-Earth_Data!$B$2^2))/SQRT(1-Earth_Data!$B$2^2*SIN(RADIANS(User_Model_Calcs!B2252))^2))*SIN(RADIANS(User_Model_Calcs!B2252))</f>
        <v>-3511.6095787641561</v>
      </c>
      <c r="L2252">
        <f t="shared" ca="1" si="347"/>
        <v>-33.444762229894067</v>
      </c>
      <c r="M2252">
        <f t="shared" ca="1" si="348"/>
        <v>6371.6215174971157</v>
      </c>
      <c r="N2252">
        <f ca="1">SQRT(User_Model_Calcs!M2252^2+Sat_Data!$B$3^2-2*User_Model_Calcs!M2252*Sat_Data!$B$3*COS(RADIANS(L2252))*COS(RADIANS(I2252)))</f>
        <v>37021.217668028272</v>
      </c>
      <c r="O2252">
        <f ca="1">DEGREES(ACOS(((Earth_Data!$B$1+Sat_Data!$B$2)/User_Model_Calcs!N2252)*SQRT(1-COS(RADIANS(User_Model_Calcs!I2252))^2*COS(RADIANS(User_Model_Calcs!B2252))^2)))</f>
        <v>50.786554437519435</v>
      </c>
      <c r="P2252">
        <f t="shared" ca="1" si="345"/>
        <v>4.8666313791269253</v>
      </c>
    </row>
    <row r="2253" spans="1:16" x14ac:dyDescent="0.25">
      <c r="A2253">
        <f t="shared" ca="1" si="343"/>
        <v>107.43860846263786</v>
      </c>
      <c r="B2253">
        <f t="shared" ca="1" si="344"/>
        <v>-30.944972581821588</v>
      </c>
      <c r="C2253" s="6">
        <v>20135.9375</v>
      </c>
      <c r="D2253">
        <f t="shared" ca="1" si="341"/>
        <v>0.75</v>
      </c>
      <c r="E2253" s="1">
        <v>0.65</v>
      </c>
      <c r="F2253">
        <v>19.899999999999999</v>
      </c>
      <c r="G2253">
        <f t="shared" ca="1" si="346"/>
        <v>42.007420362456692</v>
      </c>
      <c r="H2253">
        <f t="shared" ca="1" si="342"/>
        <v>22.093367398930681</v>
      </c>
      <c r="I2253">
        <f ca="1">User_Model_Calcs!A2253-Sat_Data!$B$5</f>
        <v>-2.561391537362141</v>
      </c>
      <c r="J2253">
        <f ca="1">(Earth_Data!$B$1/SQRT(1-Earth_Data!$B$2^2*SIN(RADIANS(User_Model_Calcs!B2253))^2))*COS(RADIANS(User_Model_Calcs!B2253))</f>
        <v>5475.133481018509</v>
      </c>
      <c r="K2253">
        <f ca="1">((Earth_Data!$B$1*(1-Earth_Data!$B$2^2))/SQRT(1-Earth_Data!$B$2^2*SIN(RADIANS(User_Model_Calcs!B2253))^2))*SIN(RADIANS(User_Model_Calcs!B2253))</f>
        <v>-3260.6637290601489</v>
      </c>
      <c r="L2253">
        <f t="shared" ca="1" si="347"/>
        <v>-30.775511447120035</v>
      </c>
      <c r="M2253">
        <f t="shared" ca="1" si="348"/>
        <v>6372.5202697973655</v>
      </c>
      <c r="N2253">
        <f ca="1">SQRT(User_Model_Calcs!M2253^2+Sat_Data!$B$3^2-2*User_Model_Calcs!M2253*Sat_Data!$B$3*COS(RADIANS(L2253))*COS(RADIANS(I2253)))</f>
        <v>36839.875345341774</v>
      </c>
      <c r="O2253">
        <f ca="1">DEGREES(ACOS(((Earth_Data!$B$1+Sat_Data!$B$2)/User_Model_Calcs!N2253)*SQRT(1-COS(RADIANS(User_Model_Calcs!I2253))^2*COS(RADIANS(User_Model_Calcs!B2253))^2)))</f>
        <v>53.831361228166664</v>
      </c>
      <c r="P2253">
        <f t="shared" ca="1" si="345"/>
        <v>4.971975365982539</v>
      </c>
    </row>
    <row r="2254" spans="1:16" x14ac:dyDescent="0.25">
      <c r="A2254">
        <f t="shared" ca="1" si="343"/>
        <v>109.38732429315486</v>
      </c>
      <c r="B2254">
        <f t="shared" ca="1" si="344"/>
        <v>-29.717527994413153</v>
      </c>
      <c r="C2254" s="6">
        <v>20135.9375</v>
      </c>
      <c r="D2254">
        <f t="shared" ca="1" si="341"/>
        <v>3</v>
      </c>
      <c r="E2254" s="1">
        <v>0.65</v>
      </c>
      <c r="F2254">
        <v>19.899999999999999</v>
      </c>
      <c r="G2254">
        <f t="shared" ca="1" si="346"/>
        <v>54.048620189015942</v>
      </c>
      <c r="H2254">
        <f t="shared" ca="1" si="342"/>
        <v>21.889054129415243</v>
      </c>
      <c r="I2254">
        <f ca="1">User_Model_Calcs!A2254-Sat_Data!$B$5</f>
        <v>-0.61267570684513828</v>
      </c>
      <c r="J2254">
        <f ca="1">(Earth_Data!$B$1/SQRT(1-Earth_Data!$B$2^2*SIN(RADIANS(User_Model_Calcs!B2254))^2))*COS(RADIANS(User_Model_Calcs!B2254))</f>
        <v>5543.8484503961745</v>
      </c>
      <c r="K2254">
        <f ca="1">((Earth_Data!$B$1*(1-Earth_Data!$B$2^2))/SQRT(1-Earth_Data!$B$2^2*SIN(RADIANS(User_Model_Calcs!B2254))^2))*SIN(RADIANS(User_Model_Calcs!B2254))</f>
        <v>-3143.2193409492952</v>
      </c>
      <c r="L2254">
        <f t="shared" ca="1" si="347"/>
        <v>-29.552120385477043</v>
      </c>
      <c r="M2254">
        <f t="shared" ca="1" si="348"/>
        <v>6372.9179710928165</v>
      </c>
      <c r="N2254">
        <f ca="1">SQRT(User_Model_Calcs!M2254^2+Sat_Data!$B$3^2-2*User_Model_Calcs!M2254*Sat_Data!$B$3*COS(RADIANS(L2254))*COS(RADIANS(I2254)))</f>
        <v>36755.303141267643</v>
      </c>
      <c r="O2254">
        <f ca="1">DEGREES(ACOS(((Earth_Data!$B$1+Sat_Data!$B$2)/User_Model_Calcs!N2254)*SQRT(1-COS(RADIANS(User_Model_Calcs!I2254))^2*COS(RADIANS(User_Model_Calcs!B2254))^2)))</f>
        <v>55.335225333507587</v>
      </c>
      <c r="P2254">
        <f t="shared" ca="1" si="345"/>
        <v>1.2357755160575703</v>
      </c>
    </row>
    <row r="2255" spans="1:16" x14ac:dyDescent="0.25">
      <c r="A2255">
        <f t="shared" ca="1" si="343"/>
        <v>107.7240926137589</v>
      </c>
      <c r="B2255">
        <f t="shared" ca="1" si="344"/>
        <v>-29.932352710731674</v>
      </c>
      <c r="C2255" s="6">
        <v>20135.9375</v>
      </c>
      <c r="D2255">
        <f t="shared" ca="1" si="341"/>
        <v>3</v>
      </c>
      <c r="E2255" s="1">
        <v>0.65</v>
      </c>
      <c r="F2255">
        <v>19.899999999999999</v>
      </c>
      <c r="G2255">
        <f t="shared" ca="1" si="346"/>
        <v>54.048620189015942</v>
      </c>
      <c r="H2255">
        <f t="shared" ca="1" si="342"/>
        <v>14.056472553823326</v>
      </c>
      <c r="I2255">
        <f ca="1">User_Model_Calcs!A2255-Sat_Data!$B$5</f>
        <v>-2.2759073862411014</v>
      </c>
      <c r="J2255">
        <f ca="1">(Earth_Data!$B$1/SQRT(1-Earth_Data!$B$2^2*SIN(RADIANS(User_Model_Calcs!B2255))^2))*COS(RADIANS(User_Model_Calcs!B2255))</f>
        <v>5532.0049124002471</v>
      </c>
      <c r="K2255">
        <f ca="1">((Earth_Data!$B$1*(1-Earth_Data!$B$2^2))/SQRT(1-Earth_Data!$B$2^2*SIN(RADIANS(User_Model_Calcs!B2255))^2))*SIN(RADIANS(User_Model_Calcs!B2255))</f>
        <v>-3163.8784659752469</v>
      </c>
      <c r="L2255">
        <f t="shared" ca="1" si="347"/>
        <v>-29.766213636967159</v>
      </c>
      <c r="M2255">
        <f t="shared" ca="1" si="348"/>
        <v>6372.8490722974402</v>
      </c>
      <c r="N2255">
        <f ca="1">SQRT(User_Model_Calcs!M2255^2+Sat_Data!$B$3^2-2*User_Model_Calcs!M2255*Sat_Data!$B$3*COS(RADIANS(L2255))*COS(RADIANS(I2255)))</f>
        <v>36773.515403511192</v>
      </c>
      <c r="O2255">
        <f ca="1">DEGREES(ACOS(((Earth_Data!$B$1+Sat_Data!$B$2)/User_Model_Calcs!N2255)*SQRT(1-COS(RADIANS(User_Model_Calcs!I2255))^2*COS(RADIANS(User_Model_Calcs!B2255))^2)))</f>
        <v>55.006652992288082</v>
      </c>
      <c r="P2255">
        <f t="shared" ca="1" si="345"/>
        <v>4.553932094367914</v>
      </c>
    </row>
    <row r="2256" spans="1:16" x14ac:dyDescent="0.25">
      <c r="A2256">
        <f t="shared" ca="1" si="343"/>
        <v>109.02279136473597</v>
      </c>
      <c r="B2256">
        <f t="shared" ca="1" si="344"/>
        <v>-33.154177973562327</v>
      </c>
      <c r="C2256" s="6">
        <v>20135.9375</v>
      </c>
      <c r="D2256">
        <f t="shared" ca="1" si="341"/>
        <v>1.2</v>
      </c>
      <c r="E2256" s="1">
        <v>0.65</v>
      </c>
      <c r="F2256">
        <v>19.899999999999999</v>
      </c>
      <c r="G2256">
        <f t="shared" ca="1" si="346"/>
        <v>46.089820015575185</v>
      </c>
      <c r="H2256">
        <f t="shared" ca="1" si="342"/>
        <v>15.020543040084101</v>
      </c>
      <c r="I2256">
        <f ca="1">User_Model_Calcs!A2256-Sat_Data!$B$5</f>
        <v>-0.97720863526403434</v>
      </c>
      <c r="J2256">
        <f ca="1">(Earth_Data!$B$1/SQRT(1-Earth_Data!$B$2^2*SIN(RADIANS(User_Model_Calcs!B2256))^2))*COS(RADIANS(User_Model_Calcs!B2256))</f>
        <v>5345.1452121021539</v>
      </c>
      <c r="K2256">
        <f ca="1">((Earth_Data!$B$1*(1-Earth_Data!$B$2^2))/SQRT(1-Earth_Data!$B$2^2*SIN(RADIANS(User_Model_Calcs!B2256))^2))*SIN(RADIANS(User_Model_Calcs!B2256))</f>
        <v>-3468.287957565447</v>
      </c>
      <c r="L2256">
        <f t="shared" ca="1" si="347"/>
        <v>-32.978205822398138</v>
      </c>
      <c r="M2256">
        <f t="shared" ca="1" si="348"/>
        <v>6371.7814381107019</v>
      </c>
      <c r="N2256">
        <f ca="1">SQRT(User_Model_Calcs!M2256^2+Sat_Data!$B$3^2-2*User_Model_Calcs!M2256*Sat_Data!$B$3*COS(RADIANS(L2256))*COS(RADIANS(I2256)))</f>
        <v>36982.873819143322</v>
      </c>
      <c r="O2256">
        <f ca="1">DEGREES(ACOS(((Earth_Data!$B$1+Sat_Data!$B$2)/User_Model_Calcs!N2256)*SQRT(1-COS(RADIANS(User_Model_Calcs!I2256))^2*COS(RADIANS(User_Model_Calcs!B2256))^2)))</f>
        <v>51.411286741495154</v>
      </c>
      <c r="P2256">
        <f t="shared" ca="1" si="345"/>
        <v>1.7864283702128207</v>
      </c>
    </row>
    <row r="2257" spans="1:16" x14ac:dyDescent="0.25">
      <c r="A2257">
        <f t="shared" ca="1" si="343"/>
        <v>105.72413155489946</v>
      </c>
      <c r="B2257">
        <f t="shared" ca="1" si="344"/>
        <v>-32.251823396753736</v>
      </c>
      <c r="C2257" s="6">
        <v>20135.9375</v>
      </c>
      <c r="D2257">
        <f t="shared" ca="1" si="341"/>
        <v>3</v>
      </c>
      <c r="E2257" s="1">
        <v>0.65</v>
      </c>
      <c r="F2257">
        <v>19.899999999999999</v>
      </c>
      <c r="G2257">
        <f t="shared" ca="1" si="346"/>
        <v>54.048620189015942</v>
      </c>
      <c r="H2257">
        <f t="shared" ca="1" si="342"/>
        <v>21.105920774039038</v>
      </c>
      <c r="I2257">
        <f ca="1">User_Model_Calcs!A2257-Sat_Data!$B$5</f>
        <v>-4.2758684451005422</v>
      </c>
      <c r="J2257">
        <f ca="1">(Earth_Data!$B$1/SQRT(1-Earth_Data!$B$2^2*SIN(RADIANS(User_Model_Calcs!B2257))^2))*COS(RADIANS(User_Model_Calcs!B2257))</f>
        <v>5399.2111637854432</v>
      </c>
      <c r="K2257">
        <f ca="1">((Earth_Data!$B$1*(1-Earth_Data!$B$2^2))/SQRT(1-Earth_Data!$B$2^2*SIN(RADIANS(User_Model_Calcs!B2257))^2))*SIN(RADIANS(User_Model_Calcs!B2257))</f>
        <v>-3384.0813187557619</v>
      </c>
      <c r="L2257">
        <f t="shared" ca="1" si="347"/>
        <v>-32.07838692518434</v>
      </c>
      <c r="M2257">
        <f t="shared" ca="1" si="348"/>
        <v>6372.0865941304573</v>
      </c>
      <c r="N2257">
        <f ca="1">SQRT(User_Model_Calcs!M2257^2+Sat_Data!$B$3^2-2*User_Model_Calcs!M2257*Sat_Data!$B$3*COS(RADIANS(L2257))*COS(RADIANS(I2257)))</f>
        <v>36937.505152805541</v>
      </c>
      <c r="O2257">
        <f ca="1">DEGREES(ACOS(((Earth_Data!$B$1+Sat_Data!$B$2)/User_Model_Calcs!N2257)*SQRT(1-COS(RADIANS(User_Model_Calcs!I2257))^2*COS(RADIANS(User_Model_Calcs!B2257))^2)))</f>
        <v>52.165040394969992</v>
      </c>
      <c r="P2257">
        <f t="shared" ca="1" si="345"/>
        <v>7.9756162558849777</v>
      </c>
    </row>
    <row r="2258" spans="1:16" x14ac:dyDescent="0.25">
      <c r="A2258">
        <f t="shared" ca="1" si="343"/>
        <v>106.26464090677408</v>
      </c>
      <c r="B2258">
        <f t="shared" ca="1" si="344"/>
        <v>-32.261863442789668</v>
      </c>
      <c r="C2258" s="6">
        <v>20135.9375</v>
      </c>
      <c r="D2258">
        <f t="shared" ca="1" si="341"/>
        <v>3</v>
      </c>
      <c r="E2258" s="1">
        <v>0.65</v>
      </c>
      <c r="F2258">
        <v>19.899999999999999</v>
      </c>
      <c r="G2258">
        <f t="shared" ca="1" si="346"/>
        <v>54.048620189015942</v>
      </c>
      <c r="H2258">
        <f t="shared" ca="1" si="342"/>
        <v>22.25691603837511</v>
      </c>
      <c r="I2258">
        <f ca="1">User_Model_Calcs!A2258-Sat_Data!$B$5</f>
        <v>-3.7353590932259237</v>
      </c>
      <c r="J2258">
        <f ca="1">(Earth_Data!$B$1/SQRT(1-Earth_Data!$B$2^2*SIN(RADIANS(User_Model_Calcs!B2258))^2))*COS(RADIANS(User_Model_Calcs!B2258))</f>
        <v>5398.6169492907347</v>
      </c>
      <c r="K2258">
        <f ca="1">((Earth_Data!$B$1*(1-Earth_Data!$B$2^2))/SQRT(1-Earth_Data!$B$2^2*SIN(RADIANS(User_Model_Calcs!B2258))^2))*SIN(RADIANS(User_Model_Calcs!B2258))</f>
        <v>-3385.0228425261084</v>
      </c>
      <c r="L2258">
        <f t="shared" ca="1" si="347"/>
        <v>-32.088397810664127</v>
      </c>
      <c r="M2258">
        <f t="shared" ca="1" si="348"/>
        <v>6372.0832236869546</v>
      </c>
      <c r="N2258">
        <f ca="1">SQRT(User_Model_Calcs!M2258^2+Sat_Data!$B$3^2-2*User_Model_Calcs!M2258*Sat_Data!$B$3*COS(RADIANS(L2258))*COS(RADIANS(I2258)))</f>
        <v>36934.119853803248</v>
      </c>
      <c r="O2258">
        <f ca="1">DEGREES(ACOS(((Earth_Data!$B$1+Sat_Data!$B$2)/User_Model_Calcs!N2258)*SQRT(1-COS(RADIANS(User_Model_Calcs!I2258))^2*COS(RADIANS(User_Model_Calcs!B2258))^2)))</f>
        <v>52.221306794062528</v>
      </c>
      <c r="P2258">
        <f t="shared" ca="1" si="345"/>
        <v>6.9731092940528283</v>
      </c>
    </row>
    <row r="2259" spans="1:16" x14ac:dyDescent="0.25">
      <c r="A2259">
        <f t="shared" ca="1" si="343"/>
        <v>107.39663737210795</v>
      </c>
      <c r="B2259">
        <f t="shared" ca="1" si="344"/>
        <v>-29.264467967039174</v>
      </c>
      <c r="C2259" s="6">
        <v>20135.9375</v>
      </c>
      <c r="D2259">
        <f t="shared" ref="D2259:D2322" ca="1" si="349">CHOOSE(RANDBETWEEN(1,3),0.75,1.2,3)</f>
        <v>0.75</v>
      </c>
      <c r="E2259" s="1">
        <v>0.65</v>
      </c>
      <c r="F2259">
        <v>19.899999999999999</v>
      </c>
      <c r="G2259">
        <f t="shared" ca="1" si="346"/>
        <v>42.007420362456692</v>
      </c>
      <c r="H2259">
        <f t="shared" ref="H2259:H2322" ca="1" si="350">RAND()*(24-14)+14</f>
        <v>18.825062320864159</v>
      </c>
      <c r="I2259">
        <f ca="1">User_Model_Calcs!A2259-Sat_Data!$B$5</f>
        <v>-2.6033626278920536</v>
      </c>
      <c r="J2259">
        <f ca="1">(Earth_Data!$B$1/SQRT(1-Earth_Data!$B$2^2*SIN(RADIANS(User_Model_Calcs!B2259))^2))*COS(RADIANS(User_Model_Calcs!B2259))</f>
        <v>5568.5705220640393</v>
      </c>
      <c r="K2259">
        <f ca="1">((Earth_Data!$B$1*(1-Earth_Data!$B$2^2))/SQRT(1-Earth_Data!$B$2^2*SIN(RADIANS(User_Model_Calcs!B2259))^2))*SIN(RADIANS(User_Model_Calcs!B2259))</f>
        <v>-3099.5072087405906</v>
      </c>
      <c r="L2259">
        <f t="shared" ca="1" si="347"/>
        <v>-29.100633284636373</v>
      </c>
      <c r="M2259">
        <f t="shared" ca="1" si="348"/>
        <v>6373.0622620711511</v>
      </c>
      <c r="N2259">
        <f ca="1">SQRT(User_Model_Calcs!M2259^2+Sat_Data!$B$3^2-2*User_Model_Calcs!M2259*Sat_Data!$B$3*COS(RADIANS(L2259))*COS(RADIANS(I2259)))</f>
        <v>36733.190841422816</v>
      </c>
      <c r="O2259">
        <f ca="1">DEGREES(ACOS(((Earth_Data!$B$1+Sat_Data!$B$2)/User_Model_Calcs!N2259)*SQRT(1-COS(RADIANS(User_Model_Calcs!I2259))^2*COS(RADIANS(User_Model_Calcs!B2259))^2)))</f>
        <v>55.739498253846598</v>
      </c>
      <c r="P2259">
        <f t="shared" ca="1" si="345"/>
        <v>5.3139544897567887</v>
      </c>
    </row>
    <row r="2260" spans="1:16" x14ac:dyDescent="0.25">
      <c r="A2260">
        <f t="shared" ca="1" si="343"/>
        <v>108.54605061941717</v>
      </c>
      <c r="B2260">
        <f t="shared" ca="1" si="344"/>
        <v>-33.830593898335898</v>
      </c>
      <c r="C2260" s="6">
        <v>20135.9375</v>
      </c>
      <c r="D2260">
        <f t="shared" ca="1" si="349"/>
        <v>0.75</v>
      </c>
      <c r="E2260" s="1">
        <v>0.65</v>
      </c>
      <c r="F2260">
        <v>19.899999999999999</v>
      </c>
      <c r="G2260">
        <f t="shared" ca="1" si="346"/>
        <v>42.007420362456692</v>
      </c>
      <c r="H2260">
        <f t="shared" ca="1" si="350"/>
        <v>19.58080128711773</v>
      </c>
      <c r="I2260">
        <f ca="1">User_Model_Calcs!A2260-Sat_Data!$B$5</f>
        <v>-1.4539493805828272</v>
      </c>
      <c r="J2260">
        <f ca="1">(Earth_Data!$B$1/SQRT(1-Earth_Data!$B$2^2*SIN(RADIANS(User_Model_Calcs!B2260))^2))*COS(RADIANS(User_Model_Calcs!B2260))</f>
        <v>5303.745502972326</v>
      </c>
      <c r="K2260">
        <f ca="1">((Earth_Data!$B$1*(1-Earth_Data!$B$2^2))/SQRT(1-Earth_Data!$B$2^2*SIN(RADIANS(User_Model_Calcs!B2260))^2))*SIN(RADIANS(User_Model_Calcs!B2260))</f>
        <v>-3530.8541438960542</v>
      </c>
      <c r="L2260">
        <f t="shared" ca="1" si="347"/>
        <v>-33.652834851361249</v>
      </c>
      <c r="M2260">
        <f t="shared" ca="1" si="348"/>
        <v>6371.5498386002691</v>
      </c>
      <c r="N2260">
        <f ca="1">SQRT(User_Model_Calcs!M2260^2+Sat_Data!$B$3^2-2*User_Model_Calcs!M2260*Sat_Data!$B$3*COS(RADIANS(L2260))*COS(RADIANS(I2260)))</f>
        <v>37031.062789028867</v>
      </c>
      <c r="O2260">
        <f ca="1">DEGREES(ACOS(((Earth_Data!$B$1+Sat_Data!$B$2)/User_Model_Calcs!N2260)*SQRT(1-COS(RADIANS(User_Model_Calcs!I2260))^2*COS(RADIANS(User_Model_Calcs!B2260))^2)))</f>
        <v>50.627019663299421</v>
      </c>
      <c r="P2260">
        <f t="shared" ca="1" si="345"/>
        <v>2.610297859193301</v>
      </c>
    </row>
    <row r="2261" spans="1:16" x14ac:dyDescent="0.25">
      <c r="A2261">
        <f t="shared" ca="1" si="343"/>
        <v>106.08078290759539</v>
      </c>
      <c r="B2261">
        <f t="shared" ca="1" si="344"/>
        <v>-31.454061922324094</v>
      </c>
      <c r="C2261" s="6">
        <v>20135.9375</v>
      </c>
      <c r="D2261">
        <f t="shared" ca="1" si="349"/>
        <v>3</v>
      </c>
      <c r="E2261" s="1">
        <v>0.65</v>
      </c>
      <c r="F2261">
        <v>19.899999999999999</v>
      </c>
      <c r="G2261">
        <f t="shared" ca="1" si="346"/>
        <v>54.048620189015942</v>
      </c>
      <c r="H2261">
        <f t="shared" ca="1" si="350"/>
        <v>22.370866795702327</v>
      </c>
      <c r="I2261">
        <f ca="1">User_Model_Calcs!A2261-Sat_Data!$B$5</f>
        <v>-3.9192170924046081</v>
      </c>
      <c r="J2261">
        <f ca="1">(Earth_Data!$B$1/SQRT(1-Earth_Data!$B$2^2*SIN(RADIANS(User_Model_Calcs!B2261))^2))*COS(RADIANS(User_Model_Calcs!B2261))</f>
        <v>5445.894342797902</v>
      </c>
      <c r="K2261">
        <f ca="1">((Earth_Data!$B$1*(1-Earth_Data!$B$2^2))/SQRT(1-Earth_Data!$B$2^2*SIN(RADIANS(User_Model_Calcs!B2261))^2))*SIN(RADIANS(User_Model_Calcs!B2261))</f>
        <v>-3308.9441963724157</v>
      </c>
      <c r="L2261">
        <f t="shared" ca="1" si="347"/>
        <v>-31.28300997746409</v>
      </c>
      <c r="M2261">
        <f t="shared" ca="1" si="348"/>
        <v>6372.3525394962953</v>
      </c>
      <c r="N2261">
        <f ca="1">SQRT(User_Model_Calcs!M2261^2+Sat_Data!$B$3^2-2*User_Model_Calcs!M2261*Sat_Data!$B$3*COS(RADIANS(L2261))*COS(RADIANS(I2261)))</f>
        <v>36881.60322662742</v>
      </c>
      <c r="O2261">
        <f ca="1">DEGREES(ACOS(((Earth_Data!$B$1+Sat_Data!$B$2)/User_Model_Calcs!N2261)*SQRT(1-COS(RADIANS(User_Model_Calcs!I2261))^2*COS(RADIANS(User_Model_Calcs!B2261))^2)))</f>
        <v>53.111003723176026</v>
      </c>
      <c r="P2261">
        <f t="shared" ca="1" si="345"/>
        <v>7.479698481687449</v>
      </c>
    </row>
    <row r="2262" spans="1:16" x14ac:dyDescent="0.25">
      <c r="A2262">
        <f t="shared" ca="1" si="343"/>
        <v>108.02561156214161</v>
      </c>
      <c r="B2262">
        <f t="shared" ca="1" si="344"/>
        <v>-29.37731119388031</v>
      </c>
      <c r="C2262" s="6">
        <v>20135.9375</v>
      </c>
      <c r="D2262">
        <f t="shared" ca="1" si="349"/>
        <v>0.75</v>
      </c>
      <c r="E2262" s="1">
        <v>0.65</v>
      </c>
      <c r="F2262">
        <v>19.899999999999999</v>
      </c>
      <c r="G2262">
        <f t="shared" ca="1" si="346"/>
        <v>42.007420362456692</v>
      </c>
      <c r="H2262">
        <f t="shared" ca="1" si="350"/>
        <v>21.20911026710538</v>
      </c>
      <c r="I2262">
        <f ca="1">User_Model_Calcs!A2262-Sat_Data!$B$5</f>
        <v>-1.9743884378583942</v>
      </c>
      <c r="J2262">
        <f ca="1">(Earth_Data!$B$1/SQRT(1-Earth_Data!$B$2^2*SIN(RADIANS(User_Model_Calcs!B2262))^2))*COS(RADIANS(User_Model_Calcs!B2262))</f>
        <v>5562.4455125580216</v>
      </c>
      <c r="K2262">
        <f ca="1">((Earth_Data!$B$1*(1-Earth_Data!$B$2^2))/SQRT(1-Earth_Data!$B$2^2*SIN(RADIANS(User_Model_Calcs!B2262))^2))*SIN(RADIANS(User_Model_Calcs!B2262))</f>
        <v>-3110.4125289759249</v>
      </c>
      <c r="L2262">
        <f t="shared" ca="1" si="347"/>
        <v>-29.21308091683893</v>
      </c>
      <c r="M2262">
        <f t="shared" ca="1" si="348"/>
        <v>6373.0264537805961</v>
      </c>
      <c r="N2262">
        <f ca="1">SQRT(User_Model_Calcs!M2262^2+Sat_Data!$B$3^2-2*User_Model_Calcs!M2262*Sat_Data!$B$3*COS(RADIANS(L2262))*COS(RADIANS(I2262)))</f>
        <v>36737.408459216378</v>
      </c>
      <c r="O2262">
        <f ca="1">DEGREES(ACOS(((Earth_Data!$B$1+Sat_Data!$B$2)/User_Model_Calcs!N2262)*SQRT(1-COS(RADIANS(User_Model_Calcs!I2262))^2*COS(RADIANS(User_Model_Calcs!B2262))^2)))</f>
        <v>55.66185627389811</v>
      </c>
      <c r="P2262">
        <f t="shared" ca="1" si="345"/>
        <v>4.0197604790831125</v>
      </c>
    </row>
    <row r="2263" spans="1:16" x14ac:dyDescent="0.25">
      <c r="A2263">
        <f t="shared" ca="1" si="343"/>
        <v>108.57276357126516</v>
      </c>
      <c r="B2263">
        <f t="shared" ca="1" si="344"/>
        <v>-29.394388981301599</v>
      </c>
      <c r="C2263" s="6">
        <v>20135.9375</v>
      </c>
      <c r="D2263">
        <f t="shared" ca="1" si="349"/>
        <v>0.75</v>
      </c>
      <c r="E2263" s="1">
        <v>0.65</v>
      </c>
      <c r="F2263">
        <v>19.899999999999999</v>
      </c>
      <c r="G2263">
        <f t="shared" ca="1" si="346"/>
        <v>42.007420362456692</v>
      </c>
      <c r="H2263">
        <f t="shared" ca="1" si="350"/>
        <v>20.944439014881787</v>
      </c>
      <c r="I2263">
        <f ca="1">User_Model_Calcs!A2263-Sat_Data!$B$5</f>
        <v>-1.4272364287348438</v>
      </c>
      <c r="J2263">
        <f ca="1">(Earth_Data!$B$1/SQRT(1-Earth_Data!$B$2^2*SIN(RADIANS(User_Model_Calcs!B2263))^2))*COS(RADIANS(User_Model_Calcs!B2263))</f>
        <v>5561.5166687456285</v>
      </c>
      <c r="K2263">
        <f ca="1">((Earth_Data!$B$1*(1-Earth_Data!$B$2^2))/SQRT(1-Earth_Data!$B$2^2*SIN(RADIANS(User_Model_Calcs!B2263))^2))*SIN(RADIANS(User_Model_Calcs!B2263))</f>
        <v>-3112.0619134771314</v>
      </c>
      <c r="L2263">
        <f t="shared" ca="1" si="347"/>
        <v>-29.230099055323844</v>
      </c>
      <c r="M2263">
        <f t="shared" ca="1" si="348"/>
        <v>6373.0210269581266</v>
      </c>
      <c r="N2263">
        <f ca="1">SQRT(User_Model_Calcs!M2263^2+Sat_Data!$B$3^2-2*User_Model_Calcs!M2263*Sat_Data!$B$3*COS(RADIANS(L2263))*COS(RADIANS(I2263)))</f>
        <v>36736.6637473421</v>
      </c>
      <c r="O2263">
        <f ca="1">DEGREES(ACOS(((Earth_Data!$B$1+Sat_Data!$B$2)/User_Model_Calcs!N2263)*SQRT(1-COS(RADIANS(User_Model_Calcs!I2263))^2*COS(RADIANS(User_Model_Calcs!B2263))^2)))</f>
        <v>55.675286904416133</v>
      </c>
      <c r="P2263">
        <f t="shared" ca="1" si="345"/>
        <v>2.9059777250292971</v>
      </c>
    </row>
    <row r="2264" spans="1:16" x14ac:dyDescent="0.25">
      <c r="A2264">
        <f t="shared" ca="1" si="343"/>
        <v>110.35340660690062</v>
      </c>
      <c r="B2264">
        <f t="shared" ca="1" si="344"/>
        <v>-32.976609116534448</v>
      </c>
      <c r="C2264" s="6">
        <v>20135.9375</v>
      </c>
      <c r="D2264">
        <f t="shared" ca="1" si="349"/>
        <v>0.75</v>
      </c>
      <c r="E2264" s="1">
        <v>0.65</v>
      </c>
      <c r="F2264">
        <v>19.899999999999999</v>
      </c>
      <c r="G2264">
        <f t="shared" ca="1" si="346"/>
        <v>42.007420362456692</v>
      </c>
      <c r="H2264">
        <f t="shared" ca="1" si="350"/>
        <v>20.888842498361491</v>
      </c>
      <c r="I2264">
        <f ca="1">User_Model_Calcs!A2264-Sat_Data!$B$5</f>
        <v>0.35340660690062009</v>
      </c>
      <c r="J2264">
        <f ca="1">(Earth_Data!$B$1/SQRT(1-Earth_Data!$B$2^2*SIN(RADIANS(User_Model_Calcs!B2264))^2))*COS(RADIANS(User_Model_Calcs!B2264))</f>
        <v>5355.889841645152</v>
      </c>
      <c r="K2264">
        <f ca="1">((Earth_Data!$B$1*(1-Earth_Data!$B$2^2))/SQRT(1-Earth_Data!$B$2^2*SIN(RADIANS(User_Model_Calcs!B2264))^2))*SIN(RADIANS(User_Model_Calcs!B2264))</f>
        <v>-3451.7839482305235</v>
      </c>
      <c r="L2264">
        <f t="shared" ca="1" si="347"/>
        <v>-32.801122283994076</v>
      </c>
      <c r="M2264">
        <f t="shared" ca="1" si="348"/>
        <v>6371.8418389896997</v>
      </c>
      <c r="N2264">
        <f ca="1">SQRT(User_Model_Calcs!M2264^2+Sat_Data!$B$3^2-2*User_Model_Calcs!M2264*Sat_Data!$B$3*COS(RADIANS(L2264))*COS(RADIANS(I2264)))</f>
        <v>36969.861831158276</v>
      </c>
      <c r="O2264">
        <f ca="1">DEGREES(ACOS(((Earth_Data!$B$1+Sat_Data!$B$2)/User_Model_Calcs!N2264)*SQRT(1-COS(RADIANS(User_Model_Calcs!I2264))^2*COS(RADIANS(User_Model_Calcs!B2264))^2)))</f>
        <v>51.625530464253806</v>
      </c>
      <c r="P2264">
        <f t="shared" ca="1" si="345"/>
        <v>0.64927092797510233</v>
      </c>
    </row>
    <row r="2265" spans="1:16" x14ac:dyDescent="0.25">
      <c r="A2265">
        <f t="shared" ca="1" si="343"/>
        <v>106.80958370522181</v>
      </c>
      <c r="B2265">
        <f t="shared" ca="1" si="344"/>
        <v>-34.150145680303773</v>
      </c>
      <c r="C2265" s="6">
        <v>20135.9375</v>
      </c>
      <c r="D2265">
        <f t="shared" ca="1" si="349"/>
        <v>0.75</v>
      </c>
      <c r="E2265" s="1">
        <v>0.65</v>
      </c>
      <c r="F2265">
        <v>19.899999999999999</v>
      </c>
      <c r="G2265">
        <f t="shared" ca="1" si="346"/>
        <v>42.007420362456692</v>
      </c>
      <c r="H2265">
        <f t="shared" ca="1" si="350"/>
        <v>17.454646401502981</v>
      </c>
      <c r="I2265">
        <f ca="1">User_Model_Calcs!A2265-Sat_Data!$B$5</f>
        <v>-3.1904162947781884</v>
      </c>
      <c r="J2265">
        <f ca="1">(Earth_Data!$B$1/SQRT(1-Earth_Data!$B$2^2*SIN(RADIANS(User_Model_Calcs!B2265))^2))*COS(RADIANS(User_Model_Calcs!B2265))</f>
        <v>5283.9296483663247</v>
      </c>
      <c r="K2265">
        <f ca="1">((Earth_Data!$B$1*(1-Earth_Data!$B$2^2))/SQRT(1-Earth_Data!$B$2^2*SIN(RADIANS(User_Model_Calcs!B2265))^2))*SIN(RADIANS(User_Model_Calcs!B2265))</f>
        <v>-3560.2430089154695</v>
      </c>
      <c r="L2265">
        <f t="shared" ca="1" si="347"/>
        <v>-33.97157674250851</v>
      </c>
      <c r="M2265">
        <f t="shared" ca="1" si="348"/>
        <v>6371.4396184391599</v>
      </c>
      <c r="N2265">
        <f ca="1">SQRT(User_Model_Calcs!M2265^2+Sat_Data!$B$3^2-2*User_Model_Calcs!M2265*Sat_Data!$B$3*COS(RADIANS(L2265))*COS(RADIANS(I2265)))</f>
        <v>37060.974936409824</v>
      </c>
      <c r="O2265">
        <f ca="1">DEGREES(ACOS(((Earth_Data!$B$1+Sat_Data!$B$2)/User_Model_Calcs!N2265)*SQRT(1-COS(RADIANS(User_Model_Calcs!I2265))^2*COS(RADIANS(User_Model_Calcs!B2265))^2)))</f>
        <v>50.147956886924682</v>
      </c>
      <c r="P2265">
        <f t="shared" ca="1" si="345"/>
        <v>5.670627304709158</v>
      </c>
    </row>
    <row r="2266" spans="1:16" x14ac:dyDescent="0.25">
      <c r="A2266">
        <f t="shared" ca="1" si="343"/>
        <v>108.92842081587862</v>
      </c>
      <c r="B2266">
        <f t="shared" ca="1" si="344"/>
        <v>-32.189021133880914</v>
      </c>
      <c r="C2266" s="6">
        <v>20135.9375</v>
      </c>
      <c r="D2266">
        <f t="shared" ca="1" si="349"/>
        <v>0.75</v>
      </c>
      <c r="E2266" s="1">
        <v>0.65</v>
      </c>
      <c r="F2266">
        <v>19.899999999999999</v>
      </c>
      <c r="G2266">
        <f t="shared" ca="1" si="346"/>
        <v>42.007420362456692</v>
      </c>
      <c r="H2266">
        <f t="shared" ca="1" si="350"/>
        <v>20.857857694444764</v>
      </c>
      <c r="I2266">
        <f ca="1">User_Model_Calcs!A2266-Sat_Data!$B$5</f>
        <v>-1.0715791841213758</v>
      </c>
      <c r="J2266">
        <f ca="1">(Earth_Data!$B$1/SQRT(1-Earth_Data!$B$2^2*SIN(RADIANS(User_Model_Calcs!B2266))^2))*COS(RADIANS(User_Model_Calcs!B2266))</f>
        <v>5402.9243144346274</v>
      </c>
      <c r="K2266">
        <f ca="1">((Earth_Data!$B$1*(1-Earth_Data!$B$2^2))/SQRT(1-Earth_Data!$B$2^2*SIN(RADIANS(User_Model_Calcs!B2266))^2))*SIN(RADIANS(User_Model_Calcs!B2266))</f>
        <v>-3378.1895938784205</v>
      </c>
      <c r="L2266">
        <f t="shared" ca="1" si="347"/>
        <v>-32.01576754787245</v>
      </c>
      <c r="M2266">
        <f t="shared" ca="1" si="348"/>
        <v>6372.1076638501127</v>
      </c>
      <c r="N2266">
        <f ca="1">SQRT(User_Model_Calcs!M2266^2+Sat_Data!$B$3^2-2*User_Model_Calcs!M2266*Sat_Data!$B$3*COS(RADIANS(L2266))*COS(RADIANS(I2266)))</f>
        <v>36917.188761805228</v>
      </c>
      <c r="O2266">
        <f ca="1">DEGREES(ACOS(((Earth_Data!$B$1+Sat_Data!$B$2)/User_Model_Calcs!N2266)*SQRT(1-COS(RADIANS(User_Model_Calcs!I2266))^2*COS(RADIANS(User_Model_Calcs!B2266))^2)))</f>
        <v>52.504727665628238</v>
      </c>
      <c r="P2266">
        <f t="shared" ca="1" si="345"/>
        <v>2.0109548507983228</v>
      </c>
    </row>
    <row r="2267" spans="1:16" x14ac:dyDescent="0.25">
      <c r="A2267">
        <f t="shared" ref="A2267:A2279" ca="1" si="351">108.049394295518+(RAND()*5-2.5)</f>
        <v>105.68709314218417</v>
      </c>
      <c r="B2267">
        <f t="shared" ref="B2267:B2279" ca="1" si="352">-31.6714359012002+(RAND()*5-2.5)</f>
        <v>-30.585927162998253</v>
      </c>
      <c r="C2267" s="6">
        <v>20135.9375</v>
      </c>
      <c r="D2267">
        <f t="shared" ca="1" si="349"/>
        <v>3</v>
      </c>
      <c r="E2267" s="1">
        <v>0.65</v>
      </c>
      <c r="F2267">
        <v>19.899999999999999</v>
      </c>
      <c r="G2267">
        <f t="shared" ca="1" si="346"/>
        <v>54.048620189015942</v>
      </c>
      <c r="H2267">
        <f t="shared" ca="1" si="350"/>
        <v>14.718635998722085</v>
      </c>
      <c r="I2267">
        <f ca="1">User_Model_Calcs!A2267-Sat_Data!$B$5</f>
        <v>-4.3129068578158325</v>
      </c>
      <c r="J2267">
        <f ca="1">(Earth_Data!$B$1/SQRT(1-Earth_Data!$B$2^2*SIN(RADIANS(User_Model_Calcs!B2267))^2))*COS(RADIANS(User_Model_Calcs!B2267))</f>
        <v>5495.495074829063</v>
      </c>
      <c r="K2267">
        <f ca="1">((Earth_Data!$B$1*(1-Earth_Data!$B$2^2))/SQRT(1-Earth_Data!$B$2^2*SIN(RADIANS(User_Model_Calcs!B2267))^2))*SIN(RADIANS(User_Model_Calcs!B2267))</f>
        <v>-3226.4599622842538</v>
      </c>
      <c r="L2267">
        <f t="shared" ca="1" si="347"/>
        <v>-30.417620036068012</v>
      </c>
      <c r="M2267">
        <f t="shared" ca="1" si="348"/>
        <v>6372.6376019426834</v>
      </c>
      <c r="N2267">
        <f ca="1">SQRT(User_Model_Calcs!M2267^2+Sat_Data!$B$3^2-2*User_Model_Calcs!M2267*Sat_Data!$B$3*COS(RADIANS(L2267))*COS(RADIANS(I2267)))</f>
        <v>36828.139851925458</v>
      </c>
      <c r="O2267">
        <f ca="1">DEGREES(ACOS(((Earth_Data!$B$1+Sat_Data!$B$2)/User_Model_Calcs!N2267)*SQRT(1-COS(RADIANS(User_Model_Calcs!I2267))^2*COS(RADIANS(User_Model_Calcs!B2267))^2)))</f>
        <v>54.037876193070616</v>
      </c>
      <c r="P2267">
        <f t="shared" ca="1" si="345"/>
        <v>8.4307926060739788</v>
      </c>
    </row>
    <row r="2268" spans="1:16" x14ac:dyDescent="0.25">
      <c r="A2268">
        <f t="shared" ca="1" si="351"/>
        <v>109.21929613917673</v>
      </c>
      <c r="B2268">
        <f t="shared" ca="1" si="352"/>
        <v>-29.727394559181885</v>
      </c>
      <c r="C2268" s="6">
        <v>20135.9375</v>
      </c>
      <c r="D2268">
        <f t="shared" ca="1" si="349"/>
        <v>0.75</v>
      </c>
      <c r="E2268" s="1">
        <v>0.65</v>
      </c>
      <c r="F2268">
        <v>19.899999999999999</v>
      </c>
      <c r="G2268">
        <f t="shared" ca="1" si="346"/>
        <v>42.007420362456692</v>
      </c>
      <c r="H2268">
        <f t="shared" ca="1" si="350"/>
        <v>21.630411758915166</v>
      </c>
      <c r="I2268">
        <f ca="1">User_Model_Calcs!A2268-Sat_Data!$B$5</f>
        <v>-0.78070386082326593</v>
      </c>
      <c r="J2268">
        <f ca="1">(Earth_Data!$B$1/SQRT(1-Earth_Data!$B$2^2*SIN(RADIANS(User_Model_Calcs!B2268))^2))*COS(RADIANS(User_Model_Calcs!B2268))</f>
        <v>5543.3062012046739</v>
      </c>
      <c r="K2268">
        <f ca="1">((Earth_Data!$B$1*(1-Earth_Data!$B$2^2))/SQRT(1-Earth_Data!$B$2^2*SIN(RADIANS(User_Model_Calcs!B2268))^2))*SIN(RADIANS(User_Model_Calcs!B2268))</f>
        <v>-3144.1691396219007</v>
      </c>
      <c r="L2268">
        <f t="shared" ca="1" si="347"/>
        <v>-29.561953152147868</v>
      </c>
      <c r="M2268">
        <f t="shared" ca="1" si="348"/>
        <v>6372.9148134009229</v>
      </c>
      <c r="N2268">
        <f ca="1">SQRT(User_Model_Calcs!M2268^2+Sat_Data!$B$3^2-2*User_Model_Calcs!M2268*Sat_Data!$B$3*COS(RADIANS(L2268))*COS(RADIANS(I2268)))</f>
        <v>36756.151349228181</v>
      </c>
      <c r="O2268">
        <f ca="1">DEGREES(ACOS(((Earth_Data!$B$1+Sat_Data!$B$2)/User_Model_Calcs!N2268)*SQRT(1-COS(RADIANS(User_Model_Calcs!I2268))^2*COS(RADIANS(User_Model_Calcs!B2268))^2)))</f>
        <v>55.31985912425791</v>
      </c>
      <c r="P2268">
        <f t="shared" ca="1" si="345"/>
        <v>1.5741011922088106</v>
      </c>
    </row>
    <row r="2269" spans="1:16" x14ac:dyDescent="0.25">
      <c r="A2269">
        <f t="shared" ca="1" si="351"/>
        <v>105.99108968799652</v>
      </c>
      <c r="B2269">
        <f t="shared" ca="1" si="352"/>
        <v>-29.799698530331057</v>
      </c>
      <c r="C2269" s="6">
        <v>20135.9375</v>
      </c>
      <c r="D2269">
        <f t="shared" ca="1" si="349"/>
        <v>1.2</v>
      </c>
      <c r="E2269" s="1">
        <v>0.65</v>
      </c>
      <c r="F2269">
        <v>19.899999999999999</v>
      </c>
      <c r="G2269">
        <f t="shared" ca="1" si="346"/>
        <v>46.089820015575185</v>
      </c>
      <c r="H2269">
        <f t="shared" ca="1" si="350"/>
        <v>16.386089090575553</v>
      </c>
      <c r="I2269">
        <f ca="1">User_Model_Calcs!A2269-Sat_Data!$B$5</f>
        <v>-4.0089103120034792</v>
      </c>
      <c r="J2269">
        <f ca="1">(Earth_Data!$B$1/SQRT(1-Earth_Data!$B$2^2*SIN(RADIANS(User_Model_Calcs!B2269))^2))*COS(RADIANS(User_Model_Calcs!B2269))</f>
        <v>5539.327486561273</v>
      </c>
      <c r="K2269">
        <f ca="1">((Earth_Data!$B$1*(1-Earth_Data!$B$2^2))/SQRT(1-Earth_Data!$B$2^2*SIN(RADIANS(User_Model_Calcs!B2269))^2))*SIN(RADIANS(User_Model_Calcs!B2269))</f>
        <v>-3151.1266276362035</v>
      </c>
      <c r="L2269">
        <f t="shared" ca="1" si="347"/>
        <v>-29.634010040746912</v>
      </c>
      <c r="M2269">
        <f t="shared" ca="1" si="348"/>
        <v>6372.8916534624332</v>
      </c>
      <c r="N2269">
        <f ca="1">SQRT(User_Model_Calcs!M2269^2+Sat_Data!$B$3^2-2*User_Model_Calcs!M2269*Sat_Data!$B$3*COS(RADIANS(L2269))*COS(RADIANS(I2269)))</f>
        <v>36775.663818847745</v>
      </c>
      <c r="O2269">
        <f ca="1">DEGREES(ACOS(((Earth_Data!$B$1+Sat_Data!$B$2)/User_Model_Calcs!N2269)*SQRT(1-COS(RADIANS(User_Model_Calcs!I2269))^2*COS(RADIANS(User_Model_Calcs!B2269))^2)))</f>
        <v>54.969207984105296</v>
      </c>
      <c r="P2269">
        <f t="shared" ca="1" si="345"/>
        <v>8.0269730856676933</v>
      </c>
    </row>
    <row r="2270" spans="1:16" x14ac:dyDescent="0.25">
      <c r="A2270">
        <f t="shared" ca="1" si="351"/>
        <v>107.70040273631412</v>
      </c>
      <c r="B2270">
        <f t="shared" ca="1" si="352"/>
        <v>-30.608232940021612</v>
      </c>
      <c r="C2270" s="6">
        <v>20135.9375</v>
      </c>
      <c r="D2270">
        <f t="shared" ca="1" si="349"/>
        <v>3</v>
      </c>
      <c r="E2270" s="1">
        <v>0.65</v>
      </c>
      <c r="F2270">
        <v>19.899999999999999</v>
      </c>
      <c r="G2270">
        <f t="shared" ca="1" si="346"/>
        <v>54.048620189015942</v>
      </c>
      <c r="H2270">
        <f t="shared" ca="1" si="350"/>
        <v>21.51614261883913</v>
      </c>
      <c r="I2270">
        <f ca="1">User_Model_Calcs!A2270-Sat_Data!$B$5</f>
        <v>-2.2995972636858824</v>
      </c>
      <c r="J2270">
        <f ca="1">(Earth_Data!$B$1/SQRT(1-Earth_Data!$B$2^2*SIN(RADIANS(User_Model_Calcs!B2270))^2))*COS(RADIANS(User_Model_Calcs!B2270))</f>
        <v>5494.2363866903588</v>
      </c>
      <c r="K2270">
        <f ca="1">((Earth_Data!$B$1*(1-Earth_Data!$B$2^2))/SQRT(1-Earth_Data!$B$2^2*SIN(RADIANS(User_Model_Calcs!B2270))^2))*SIN(RADIANS(User_Model_Calcs!B2270))</f>
        <v>-3228.5885352659006</v>
      </c>
      <c r="L2270">
        <f t="shared" ca="1" si="347"/>
        <v>-30.439853351756664</v>
      </c>
      <c r="M2270">
        <f t="shared" ca="1" si="348"/>
        <v>6372.6303362805174</v>
      </c>
      <c r="N2270">
        <f ca="1">SQRT(User_Model_Calcs!M2270^2+Sat_Data!$B$3^2-2*User_Model_Calcs!M2270*Sat_Data!$B$3*COS(RADIANS(L2270))*COS(RADIANS(I2270)))</f>
        <v>36816.826814782937</v>
      </c>
      <c r="O2270">
        <f ca="1">DEGREES(ACOS(((Earth_Data!$B$1+Sat_Data!$B$2)/User_Model_Calcs!N2270)*SQRT(1-COS(RADIANS(User_Model_Calcs!I2270))^2*COS(RADIANS(User_Model_Calcs!B2270))^2)))</f>
        <v>54.235400481247602</v>
      </c>
      <c r="P2270">
        <f t="shared" ca="1" si="345"/>
        <v>4.5094999952098664</v>
      </c>
    </row>
    <row r="2271" spans="1:16" x14ac:dyDescent="0.25">
      <c r="A2271">
        <f t="shared" ca="1" si="351"/>
        <v>107.49503001678144</v>
      </c>
      <c r="B2271">
        <f t="shared" ca="1" si="352"/>
        <v>-29.486181765055282</v>
      </c>
      <c r="C2271" s="6">
        <v>20135.9375</v>
      </c>
      <c r="D2271">
        <f t="shared" ca="1" si="349"/>
        <v>3</v>
      </c>
      <c r="E2271" s="1">
        <v>0.65</v>
      </c>
      <c r="F2271">
        <v>19.899999999999999</v>
      </c>
      <c r="G2271">
        <f t="shared" ca="1" si="346"/>
        <v>54.048620189015942</v>
      </c>
      <c r="H2271">
        <f t="shared" ca="1" si="350"/>
        <v>21.603964558172034</v>
      </c>
      <c r="I2271">
        <f ca="1">User_Model_Calcs!A2271-Sat_Data!$B$5</f>
        <v>-2.5049699832185581</v>
      </c>
      <c r="J2271">
        <f ca="1">(Earth_Data!$B$1/SQRT(1-Earth_Data!$B$2^2*SIN(RADIANS(User_Model_Calcs!B2271))^2))*COS(RADIANS(User_Model_Calcs!B2271))</f>
        <v>5556.51568991355</v>
      </c>
      <c r="K2271">
        <f ca="1">((Earth_Data!$B$1*(1-Earth_Data!$B$2^2))/SQRT(1-Earth_Data!$B$2^2*SIN(RADIANS(User_Model_Calcs!B2271))^2))*SIN(RADIANS(User_Model_Calcs!B2271))</f>
        <v>-3120.9226481784572</v>
      </c>
      <c r="L2271">
        <f t="shared" ca="1" si="347"/>
        <v>-29.321572222743161</v>
      </c>
      <c r="M2271">
        <f t="shared" ca="1" si="348"/>
        <v>6372.9918239527569</v>
      </c>
      <c r="N2271">
        <f ca="1">SQRT(User_Model_Calcs!M2271^2+Sat_Data!$B$3^2-2*User_Model_Calcs!M2271*Sat_Data!$B$3*COS(RADIANS(L2271))*COS(RADIANS(I2271)))</f>
        <v>36746.51094506315</v>
      </c>
      <c r="O2271">
        <f ca="1">DEGREES(ACOS(((Earth_Data!$B$1+Sat_Data!$B$2)/User_Model_Calcs!N2271)*SQRT(1-COS(RADIANS(User_Model_Calcs!I2271))^2*COS(RADIANS(User_Model_Calcs!B2271))^2)))</f>
        <v>55.495810713706483</v>
      </c>
      <c r="P2271">
        <f t="shared" ca="1" si="345"/>
        <v>5.0790913466994692</v>
      </c>
    </row>
    <row r="2272" spans="1:16" x14ac:dyDescent="0.25">
      <c r="A2272">
        <f t="shared" ca="1" si="351"/>
        <v>109.24355846626896</v>
      </c>
      <c r="B2272">
        <f t="shared" ca="1" si="352"/>
        <v>-32.868673863859222</v>
      </c>
      <c r="C2272" s="6">
        <v>20135.9375</v>
      </c>
      <c r="D2272">
        <f t="shared" ca="1" si="349"/>
        <v>3</v>
      </c>
      <c r="E2272" s="1">
        <v>0.65</v>
      </c>
      <c r="F2272">
        <v>19.899999999999999</v>
      </c>
      <c r="G2272">
        <f t="shared" ca="1" si="346"/>
        <v>54.048620189015942</v>
      </c>
      <c r="H2272">
        <f t="shared" ca="1" si="350"/>
        <v>20.322578428085187</v>
      </c>
      <c r="I2272">
        <f ca="1">User_Model_Calcs!A2272-Sat_Data!$B$5</f>
        <v>-0.75644153373103507</v>
      </c>
      <c r="J2272">
        <f ca="1">(Earth_Data!$B$1/SQRT(1-Earth_Data!$B$2^2*SIN(RADIANS(User_Model_Calcs!B2272))^2))*COS(RADIANS(User_Model_Calcs!B2272))</f>
        <v>5362.395803880614</v>
      </c>
      <c r="K2272">
        <f ca="1">((Earth_Data!$B$1*(1-Earth_Data!$B$2^2))/SQRT(1-Earth_Data!$B$2^2*SIN(RADIANS(User_Model_Calcs!B2272))^2))*SIN(RADIANS(User_Model_Calcs!B2272))</f>
        <v>-3441.735970474886</v>
      </c>
      <c r="L2272">
        <f t="shared" ca="1" si="347"/>
        <v>-32.693485314557194</v>
      </c>
      <c r="M2272">
        <f t="shared" ca="1" si="348"/>
        <v>6371.878470901428</v>
      </c>
      <c r="N2272">
        <f ca="1">SQRT(User_Model_Calcs!M2272^2+Sat_Data!$B$3^2-2*User_Model_Calcs!M2272*Sat_Data!$B$3*COS(RADIANS(L2272))*COS(RADIANS(I2272)))</f>
        <v>36962.864227473961</v>
      </c>
      <c r="O2272">
        <f ca="1">DEGREES(ACOS(((Earth_Data!$B$1+Sat_Data!$B$2)/User_Model_Calcs!N2272)*SQRT(1-COS(RADIANS(User_Model_Calcs!I2272))^2*COS(RADIANS(User_Model_Calcs!B2272))^2)))</f>
        <v>51.741285746241047</v>
      </c>
      <c r="P2272">
        <f t="shared" ca="1" si="345"/>
        <v>1.3936151824252163</v>
      </c>
    </row>
    <row r="2273" spans="1:16" x14ac:dyDescent="0.25">
      <c r="A2273">
        <f t="shared" ca="1" si="351"/>
        <v>108.65644730474007</v>
      </c>
      <c r="B2273">
        <f t="shared" ca="1" si="352"/>
        <v>-29.79676484664374</v>
      </c>
      <c r="C2273" s="6">
        <v>20135.9375</v>
      </c>
      <c r="D2273">
        <f t="shared" ca="1" si="349"/>
        <v>0.75</v>
      </c>
      <c r="E2273" s="1">
        <v>0.65</v>
      </c>
      <c r="F2273">
        <v>19.899999999999999</v>
      </c>
      <c r="G2273">
        <f t="shared" ca="1" si="346"/>
        <v>42.007420362456692</v>
      </c>
      <c r="H2273">
        <f t="shared" ca="1" si="350"/>
        <v>18.677881101759201</v>
      </c>
      <c r="I2273">
        <f ca="1">User_Model_Calcs!A2273-Sat_Data!$B$5</f>
        <v>-1.3435526952599304</v>
      </c>
      <c r="J2273">
        <f ca="1">(Earth_Data!$B$1/SQRT(1-Earth_Data!$B$2^2*SIN(RADIANS(User_Model_Calcs!B2273))^2))*COS(RADIANS(User_Model_Calcs!B2273))</f>
        <v>5539.4890918818892</v>
      </c>
      <c r="K2273">
        <f ca="1">((Earth_Data!$B$1*(1-Earth_Data!$B$2^2))/SQRT(1-Earth_Data!$B$2^2*SIN(RADIANS(User_Model_Calcs!B2273))^2))*SIN(RADIANS(User_Model_Calcs!B2273))</f>
        <v>-3150.8444286443182</v>
      </c>
      <c r="L2273">
        <f t="shared" ca="1" si="347"/>
        <v>-29.631086361836015</v>
      </c>
      <c r="M2273">
        <f t="shared" ca="1" si="348"/>
        <v>6372.8925938381681</v>
      </c>
      <c r="N2273">
        <f ca="1">SQRT(User_Model_Calcs!M2273^2+Sat_Data!$B$3^2-2*User_Model_Calcs!M2273*Sat_Data!$B$3*COS(RADIANS(L2273))*COS(RADIANS(I2273)))</f>
        <v>36761.682524205811</v>
      </c>
      <c r="O2273">
        <f ca="1">DEGREES(ACOS(((Earth_Data!$B$1+Sat_Data!$B$2)/User_Model_Calcs!N2273)*SQRT(1-COS(RADIANS(User_Model_Calcs!I2273))^2*COS(RADIANS(User_Model_Calcs!B2273))^2)))</f>
        <v>55.219775172956517</v>
      </c>
      <c r="P2273">
        <f t="shared" ca="1" si="345"/>
        <v>2.7022239131149326</v>
      </c>
    </row>
    <row r="2274" spans="1:16" x14ac:dyDescent="0.25">
      <c r="A2274">
        <f t="shared" ca="1" si="351"/>
        <v>108.92296053205946</v>
      </c>
      <c r="B2274">
        <f t="shared" ca="1" si="352"/>
        <v>-31.301754649416218</v>
      </c>
      <c r="C2274" s="6">
        <v>20135.9375</v>
      </c>
      <c r="D2274">
        <f t="shared" ca="1" si="349"/>
        <v>3</v>
      </c>
      <c r="E2274" s="1">
        <v>0.65</v>
      </c>
      <c r="F2274">
        <v>19.899999999999999</v>
      </c>
      <c r="G2274">
        <f t="shared" ca="1" si="346"/>
        <v>54.048620189015942</v>
      </c>
      <c r="H2274">
        <f t="shared" ca="1" si="350"/>
        <v>18.607668868237585</v>
      </c>
      <c r="I2274">
        <f ca="1">User_Model_Calcs!A2274-Sat_Data!$B$5</f>
        <v>-1.0770394679405371</v>
      </c>
      <c r="J2274">
        <f ca="1">(Earth_Data!$B$1/SQRT(1-Earth_Data!$B$2^2*SIN(RADIANS(User_Model_Calcs!B2274))^2))*COS(RADIANS(User_Model_Calcs!B2274))</f>
        <v>5454.687188889965</v>
      </c>
      <c r="K2274">
        <f ca="1">((Earth_Data!$B$1*(1-Earth_Data!$B$2^2))/SQRT(1-Earth_Data!$B$2^2*SIN(RADIANS(User_Model_Calcs!B2274))^2))*SIN(RADIANS(User_Model_Calcs!B2274))</f>
        <v>-3294.5267048277474</v>
      </c>
      <c r="L2274">
        <f t="shared" ca="1" si="347"/>
        <v>-31.131173022746754</v>
      </c>
      <c r="M2274">
        <f t="shared" ca="1" si="348"/>
        <v>6372.4028856831928</v>
      </c>
      <c r="N2274">
        <f ca="1">SQRT(User_Model_Calcs!M2274^2+Sat_Data!$B$3^2-2*User_Model_Calcs!M2274*Sat_Data!$B$3*COS(RADIANS(L2274))*COS(RADIANS(I2274)))</f>
        <v>36858.094086077632</v>
      </c>
      <c r="O2274">
        <f ca="1">DEGREES(ACOS(((Earth_Data!$B$1+Sat_Data!$B$2)/User_Model_Calcs!N2274)*SQRT(1-COS(RADIANS(User_Model_Calcs!I2274))^2*COS(RADIANS(User_Model_Calcs!B2274))^2)))</f>
        <v>53.514289151626599</v>
      </c>
      <c r="P2274">
        <f t="shared" ca="1" si="345"/>
        <v>2.0723825452184035</v>
      </c>
    </row>
    <row r="2275" spans="1:16" x14ac:dyDescent="0.25">
      <c r="A2275">
        <f t="shared" ca="1" si="351"/>
        <v>107.48711591623884</v>
      </c>
      <c r="B2275">
        <f t="shared" ca="1" si="352"/>
        <v>-31.548900906589562</v>
      </c>
      <c r="C2275" s="6">
        <v>20135.9375</v>
      </c>
      <c r="D2275">
        <f t="shared" ca="1" si="349"/>
        <v>0.75</v>
      </c>
      <c r="E2275" s="1">
        <v>0.65</v>
      </c>
      <c r="F2275">
        <v>19.899999999999999</v>
      </c>
      <c r="G2275">
        <f t="shared" ca="1" si="346"/>
        <v>42.007420362456692</v>
      </c>
      <c r="H2275">
        <f t="shared" ca="1" si="350"/>
        <v>18.858193206257042</v>
      </c>
      <c r="I2275">
        <f ca="1">User_Model_Calcs!A2275-Sat_Data!$B$5</f>
        <v>-2.5128840837611648</v>
      </c>
      <c r="J2275">
        <f ca="1">(Earth_Data!$B$1/SQRT(1-Earth_Data!$B$2^2*SIN(RADIANS(User_Model_Calcs!B2275))^2))*COS(RADIANS(User_Model_Calcs!B2275))</f>
        <v>5440.3997399303671</v>
      </c>
      <c r="K2275">
        <f ca="1">((Earth_Data!$B$1*(1-Earth_Data!$B$2^2))/SQRT(1-Earth_Data!$B$2^2*SIN(RADIANS(User_Model_Calcs!B2275))^2))*SIN(RADIANS(User_Model_Calcs!B2275))</f>
        <v>-3317.9100529333273</v>
      </c>
      <c r="L2275">
        <f t="shared" ca="1" si="347"/>
        <v>-31.377558533612994</v>
      </c>
      <c r="M2275">
        <f t="shared" ca="1" si="348"/>
        <v>6372.3211194658452</v>
      </c>
      <c r="N2275">
        <f ca="1">SQRT(User_Model_Calcs!M2275^2+Sat_Data!$B$3^2-2*User_Model_Calcs!M2275*Sat_Data!$B$3*COS(RADIANS(L2275))*COS(RADIANS(I2275)))</f>
        <v>36879.300344426134</v>
      </c>
      <c r="O2275">
        <f ca="1">DEGREES(ACOS(((Earth_Data!$B$1+Sat_Data!$B$2)/User_Model_Calcs!N2275)*SQRT(1-COS(RADIANS(User_Model_Calcs!I2275))^2*COS(RADIANS(User_Model_Calcs!B2275))^2)))</f>
        <v>53.149566176794096</v>
      </c>
      <c r="P2275">
        <f t="shared" ca="1" si="345"/>
        <v>4.7945327528929935</v>
      </c>
    </row>
    <row r="2276" spans="1:16" x14ac:dyDescent="0.25">
      <c r="A2276">
        <f t="shared" ca="1" si="351"/>
        <v>109.34568543485646</v>
      </c>
      <c r="B2276">
        <f t="shared" ca="1" si="352"/>
        <v>-29.380867156733323</v>
      </c>
      <c r="C2276" s="6">
        <v>20135.9375</v>
      </c>
      <c r="D2276">
        <f t="shared" ca="1" si="349"/>
        <v>1.2</v>
      </c>
      <c r="E2276" s="1">
        <v>0.65</v>
      </c>
      <c r="F2276">
        <v>19.899999999999999</v>
      </c>
      <c r="G2276">
        <f t="shared" ca="1" si="346"/>
        <v>46.089820015575185</v>
      </c>
      <c r="H2276">
        <f t="shared" ca="1" si="350"/>
        <v>17.565920962970679</v>
      </c>
      <c r="I2276">
        <f ca="1">User_Model_Calcs!A2276-Sat_Data!$B$5</f>
        <v>-0.6543145651435367</v>
      </c>
      <c r="J2276">
        <f ca="1">(Earth_Data!$B$1/SQRT(1-Earth_Data!$B$2^2*SIN(RADIANS(User_Model_Calcs!B2276))^2))*COS(RADIANS(User_Model_Calcs!B2276))</f>
        <v>5562.2521480102623</v>
      </c>
      <c r="K2276">
        <f ca="1">((Earth_Data!$B$1*(1-Earth_Data!$B$2^2))/SQRT(1-Earth_Data!$B$2^2*SIN(RADIANS(User_Model_Calcs!B2276))^2))*SIN(RADIANS(User_Model_Calcs!B2276))</f>
        <v>-3110.7559887957646</v>
      </c>
      <c r="L2276">
        <f t="shared" ca="1" si="347"/>
        <v>-29.216624454713273</v>
      </c>
      <c r="M2276">
        <f t="shared" ca="1" si="348"/>
        <v>6373.0253239629837</v>
      </c>
      <c r="N2276">
        <f ca="1">SQRT(User_Model_Calcs!M2276^2+Sat_Data!$B$3^2-2*User_Model_Calcs!M2276*Sat_Data!$B$3*COS(RADIANS(L2276))*COS(RADIANS(I2276)))</f>
        <v>36734.256257053858</v>
      </c>
      <c r="O2276">
        <f ca="1">DEGREES(ACOS(((Earth_Data!$B$1+Sat_Data!$B$2)/User_Model_Calcs!N2276)*SQRT(1-COS(RADIANS(User_Model_Calcs!I2276))^2*COS(RADIANS(User_Model_Calcs!B2276))^2)))</f>
        <v>55.719235294954075</v>
      </c>
      <c r="P2276">
        <f t="shared" ca="1" si="345"/>
        <v>1.3334851035399107</v>
      </c>
    </row>
    <row r="2277" spans="1:16" x14ac:dyDescent="0.25">
      <c r="A2277">
        <f t="shared" ca="1" si="351"/>
        <v>109.92072368676558</v>
      </c>
      <c r="B2277">
        <f t="shared" ca="1" si="352"/>
        <v>-32.88758131928607</v>
      </c>
      <c r="C2277" s="6">
        <v>20135.9375</v>
      </c>
      <c r="D2277">
        <f t="shared" ca="1" si="349"/>
        <v>1.2</v>
      </c>
      <c r="E2277" s="1">
        <v>0.65</v>
      </c>
      <c r="F2277">
        <v>19.899999999999999</v>
      </c>
      <c r="G2277">
        <f t="shared" ca="1" si="346"/>
        <v>46.089820015575185</v>
      </c>
      <c r="H2277">
        <f t="shared" ca="1" si="350"/>
        <v>21.115965975073717</v>
      </c>
      <c r="I2277">
        <f ca="1">User_Model_Calcs!A2277-Sat_Data!$B$5</f>
        <v>-7.9276313234416307E-2</v>
      </c>
      <c r="J2277">
        <f ca="1">(Earth_Data!$B$1/SQRT(1-Earth_Data!$B$2^2*SIN(RADIANS(User_Model_Calcs!B2277))^2))*COS(RADIANS(User_Model_Calcs!B2277))</f>
        <v>5361.2575039063122</v>
      </c>
      <c r="K2277">
        <f ca="1">((Earth_Data!$B$1*(1-Earth_Data!$B$2^2))/SQRT(1-Earth_Data!$B$2^2*SIN(RADIANS(User_Model_Calcs!B2277))^2))*SIN(RADIANS(User_Model_Calcs!B2277))</f>
        <v>-3443.4969880357589</v>
      </c>
      <c r="L2277">
        <f t="shared" ca="1" si="347"/>
        <v>-32.712340339466444</v>
      </c>
      <c r="M2277">
        <f t="shared" ca="1" si="348"/>
        <v>6371.8720584929424</v>
      </c>
      <c r="N2277">
        <f ca="1">SQRT(User_Model_Calcs!M2277^2+Sat_Data!$B$3^2-2*User_Model_Calcs!M2277*Sat_Data!$B$3*COS(RADIANS(L2277))*COS(RADIANS(I2277)))</f>
        <v>36963.634349076558</v>
      </c>
      <c r="O2277">
        <f ca="1">DEGREES(ACOS(((Earth_Data!$B$1+Sat_Data!$B$2)/User_Model_Calcs!N2277)*SQRT(1-COS(RADIANS(User_Model_Calcs!I2277))^2*COS(RADIANS(User_Model_Calcs!B2277))^2)))</f>
        <v>51.728482759891151</v>
      </c>
      <c r="P2277">
        <f t="shared" ca="1" si="345"/>
        <v>0.14599870019760067</v>
      </c>
    </row>
    <row r="2278" spans="1:16" x14ac:dyDescent="0.25">
      <c r="A2278">
        <f t="shared" ca="1" si="351"/>
        <v>108.1722948222601</v>
      </c>
      <c r="B2278">
        <f t="shared" ca="1" si="352"/>
        <v>-33.039433113402346</v>
      </c>
      <c r="C2278" s="6">
        <v>20135.9375</v>
      </c>
      <c r="D2278">
        <f t="shared" ca="1" si="349"/>
        <v>0.75</v>
      </c>
      <c r="E2278" s="1">
        <v>0.65</v>
      </c>
      <c r="F2278">
        <v>19.899999999999999</v>
      </c>
      <c r="G2278">
        <f t="shared" ca="1" si="346"/>
        <v>42.007420362456692</v>
      </c>
      <c r="H2278">
        <f t="shared" ca="1" si="350"/>
        <v>18.285861248037829</v>
      </c>
      <c r="I2278">
        <f ca="1">User_Model_Calcs!A2278-Sat_Data!$B$5</f>
        <v>-1.8277051777399009</v>
      </c>
      <c r="J2278">
        <f ca="1">(Earth_Data!$B$1/SQRT(1-Earth_Data!$B$2^2*SIN(RADIANS(User_Model_Calcs!B2278))^2))*COS(RADIANS(User_Model_Calcs!B2278))</f>
        <v>5352.0942660514302</v>
      </c>
      <c r="K2278">
        <f ca="1">((Earth_Data!$B$1*(1-Earth_Data!$B$2^2))/SQRT(1-Earth_Data!$B$2^2*SIN(RADIANS(User_Model_Calcs!B2278))^2))*SIN(RADIANS(User_Model_Calcs!B2278))</f>
        <v>-3457.6268311630079</v>
      </c>
      <c r="L2278">
        <f t="shared" ca="1" si="347"/>
        <v>-32.863773806253981</v>
      </c>
      <c r="M2278">
        <f t="shared" ca="1" si="348"/>
        <v>6371.8204883909702</v>
      </c>
      <c r="N2278">
        <f ca="1">SQRT(User_Model_Calcs!M2278^2+Sat_Data!$B$3^2-2*User_Model_Calcs!M2278*Sat_Data!$B$3*COS(RADIANS(L2278))*COS(RADIANS(I2278)))</f>
        <v>36977.175497898781</v>
      </c>
      <c r="O2278">
        <f ca="1">DEGREES(ACOS(((Earth_Data!$B$1+Sat_Data!$B$2)/User_Model_Calcs!N2278)*SQRT(1-COS(RADIANS(User_Model_Calcs!I2278))^2*COS(RADIANS(User_Model_Calcs!B2278))^2)))</f>
        <v>51.505226445095033</v>
      </c>
      <c r="P2278">
        <f t="shared" ca="1" si="345"/>
        <v>3.3495745509345447</v>
      </c>
    </row>
    <row r="2279" spans="1:16" x14ac:dyDescent="0.25">
      <c r="A2279">
        <f t="shared" ca="1" si="351"/>
        <v>109.82169557827879</v>
      </c>
      <c r="B2279">
        <f t="shared" ca="1" si="352"/>
        <v>-30.559945317284225</v>
      </c>
      <c r="C2279" s="6">
        <v>20135.9375</v>
      </c>
      <c r="D2279">
        <f t="shared" ca="1" si="349"/>
        <v>0.75</v>
      </c>
      <c r="E2279" s="1">
        <v>0.65</v>
      </c>
      <c r="F2279">
        <v>19.899999999999999</v>
      </c>
      <c r="G2279">
        <f t="shared" ca="1" si="346"/>
        <v>42.007420362456692</v>
      </c>
      <c r="H2279">
        <f t="shared" ca="1" si="350"/>
        <v>16.508710451807303</v>
      </c>
      <c r="I2279">
        <f ca="1">User_Model_Calcs!A2279-Sat_Data!$B$5</f>
        <v>-0.17830442172120797</v>
      </c>
      <c r="J2279">
        <f ca="1">(Earth_Data!$B$1/SQRT(1-Earth_Data!$B$2^2*SIN(RADIANS(User_Model_Calcs!B2279))^2))*COS(RADIANS(User_Model_Calcs!B2279))</f>
        <v>5496.9601487448908</v>
      </c>
      <c r="K2279">
        <f ca="1">((Earth_Data!$B$1*(1-Earth_Data!$B$2^2))/SQRT(1-Earth_Data!$B$2^2*SIN(RADIANS(User_Model_Calcs!B2279))^2))*SIN(RADIANS(User_Model_Calcs!B2279))</f>
        <v>-3223.9799847883642</v>
      </c>
      <c r="L2279">
        <f t="shared" ca="1" si="347"/>
        <v>-30.391722721581328</v>
      </c>
      <c r="M2279">
        <f t="shared" ca="1" si="348"/>
        <v>6372.6460610334725</v>
      </c>
      <c r="N2279">
        <f ca="1">SQRT(User_Model_Calcs!M2279^2+Sat_Data!$B$3^2-2*User_Model_Calcs!M2279*Sat_Data!$B$3*COS(RADIANS(L2279))*COS(RADIANS(I2279)))</f>
        <v>36808.672481019574</v>
      </c>
      <c r="O2279">
        <f ca="1">DEGREES(ACOS(((Earth_Data!$B$1+Sat_Data!$B$2)/User_Model_Calcs!N2279)*SQRT(1-COS(RADIANS(User_Model_Calcs!I2279))^2*COS(RADIANS(User_Model_Calcs!B2279))^2)))</f>
        <v>54.378861056169598</v>
      </c>
      <c r="P2279">
        <f t="shared" ca="1" si="345"/>
        <v>0.35068626689318289</v>
      </c>
    </row>
    <row r="2280" spans="1:16" x14ac:dyDescent="0.25">
      <c r="A2280">
        <f ca="1">108.049394295518+(RAND()*8-4)</f>
        <v>104.09234618105548</v>
      </c>
      <c r="B2280">
        <f ca="1">-31.6714359012002+(RAND()*8-4)</f>
        <v>-29.52362062502878</v>
      </c>
      <c r="C2280" s="6">
        <v>20135.9375</v>
      </c>
      <c r="D2280">
        <f t="shared" ca="1" si="349"/>
        <v>3</v>
      </c>
      <c r="E2280" s="1">
        <v>0.65</v>
      </c>
      <c r="F2280">
        <v>19.899999999999999</v>
      </c>
      <c r="G2280">
        <f t="shared" ca="1" si="346"/>
        <v>54.048620189015942</v>
      </c>
      <c r="H2280">
        <f t="shared" ca="1" si="350"/>
        <v>23.399545324313785</v>
      </c>
      <c r="I2280">
        <f ca="1">User_Model_Calcs!A2280-Sat_Data!$B$5</f>
        <v>-5.9076538189445245</v>
      </c>
      <c r="J2280">
        <f ca="1">(Earth_Data!$B$1/SQRT(1-Earth_Data!$B$2^2*SIN(RADIANS(User_Model_Calcs!B2280))^2))*COS(RADIANS(User_Model_Calcs!B2280))</f>
        <v>5554.4718823672056</v>
      </c>
      <c r="K2280">
        <f ca="1">((Earth_Data!$B$1*(1-Earth_Data!$B$2^2))/SQRT(1-Earth_Data!$B$2^2*SIN(RADIANS(User_Model_Calcs!B2280))^2))*SIN(RADIANS(User_Model_Calcs!B2280))</f>
        <v>-3124.5343448826925</v>
      </c>
      <c r="L2280">
        <f t="shared" ca="1" si="347"/>
        <v>-29.358881205610878</v>
      </c>
      <c r="M2280">
        <f t="shared" ca="1" si="348"/>
        <v>6372.9798967484121</v>
      </c>
      <c r="N2280">
        <f ca="1">SQRT(User_Model_Calcs!M2280^2+Sat_Data!$B$3^2-2*User_Model_Calcs!M2280*Sat_Data!$B$3*COS(RADIANS(L2280))*COS(RADIANS(I2280)))</f>
        <v>36776.59780357041</v>
      </c>
      <c r="O2280">
        <f ca="1">DEGREES(ACOS(((Earth_Data!$B$1+Sat_Data!$B$2)/User_Model_Calcs!N2280)*SQRT(1-COS(RADIANS(User_Model_Calcs!I2280))^2*COS(RADIANS(User_Model_Calcs!B2280))^2)))</f>
        <v>54.954487556934936</v>
      </c>
      <c r="P2280">
        <f t="shared" ca="1" si="345"/>
        <v>11.858740254879432</v>
      </c>
    </row>
    <row r="2281" spans="1:16" x14ac:dyDescent="0.25">
      <c r="A2281">
        <f t="shared" ref="A2281:A2300" ca="1" si="353">108.049394295518+(RAND()*8-4)</f>
        <v>108.7934899371308</v>
      </c>
      <c r="B2281">
        <f t="shared" ref="B2281:B2300" ca="1" si="354">-31.6714359012002+(RAND()*8-4)</f>
        <v>-34.479002922416605</v>
      </c>
      <c r="C2281" s="6">
        <v>20135.9375</v>
      </c>
      <c r="D2281">
        <f t="shared" ca="1" si="349"/>
        <v>0.75</v>
      </c>
      <c r="E2281" s="1">
        <v>0.65</v>
      </c>
      <c r="F2281">
        <v>19.899999999999999</v>
      </c>
      <c r="G2281">
        <f t="shared" ca="1" si="346"/>
        <v>42.007420362456692</v>
      </c>
      <c r="H2281">
        <f t="shared" ca="1" si="350"/>
        <v>15.68904329504835</v>
      </c>
      <c r="I2281">
        <f ca="1">User_Model_Calcs!A2281-Sat_Data!$B$5</f>
        <v>-1.2065100628691994</v>
      </c>
      <c r="J2281">
        <f ca="1">(Earth_Data!$B$1/SQRT(1-Earth_Data!$B$2^2*SIN(RADIANS(User_Model_Calcs!B2281))^2))*COS(RADIANS(User_Model_Calcs!B2281))</f>
        <v>5263.3648524344044</v>
      </c>
      <c r="K2281">
        <f ca="1">((Earth_Data!$B$1*(1-Earth_Data!$B$2^2))/SQRT(1-Earth_Data!$B$2^2*SIN(RADIANS(User_Model_Calcs!B2281))^2))*SIN(RADIANS(User_Model_Calcs!B2281))</f>
        <v>-3590.3734042610945</v>
      </c>
      <c r="L2281">
        <f t="shared" ca="1" si="347"/>
        <v>-34.29962362125552</v>
      </c>
      <c r="M2281">
        <f t="shared" ca="1" si="348"/>
        <v>6371.3256667562709</v>
      </c>
      <c r="N2281">
        <f ca="1">SQRT(User_Model_Calcs!M2281^2+Sat_Data!$B$3^2-2*User_Model_Calcs!M2281*Sat_Data!$B$3*COS(RADIANS(L2281))*COS(RADIANS(I2281)))</f>
        <v>37076.358915613193</v>
      </c>
      <c r="O2281">
        <f ca="1">DEGREES(ACOS(((Earth_Data!$B$1+Sat_Data!$B$2)/User_Model_Calcs!N2281)*SQRT(1-COS(RADIANS(User_Model_Calcs!I2281))^2*COS(RADIANS(User_Model_Calcs!B2281))^2)))</f>
        <v>49.902517096618453</v>
      </c>
      <c r="P2281">
        <f t="shared" ca="1" si="345"/>
        <v>2.1305834105852099</v>
      </c>
    </row>
    <row r="2282" spans="1:16" x14ac:dyDescent="0.25">
      <c r="A2282">
        <f t="shared" ca="1" si="353"/>
        <v>111.5918607725613</v>
      </c>
      <c r="B2282">
        <f t="shared" ca="1" si="354"/>
        <v>-32.762277032274163</v>
      </c>
      <c r="C2282" s="6">
        <v>20135.9375</v>
      </c>
      <c r="D2282">
        <f t="shared" ca="1" si="349"/>
        <v>1.2</v>
      </c>
      <c r="E2282" s="1">
        <v>0.65</v>
      </c>
      <c r="F2282">
        <v>19.899999999999999</v>
      </c>
      <c r="G2282">
        <f t="shared" ca="1" si="346"/>
        <v>46.089820015575185</v>
      </c>
      <c r="H2282">
        <f t="shared" ca="1" si="350"/>
        <v>23.819481963969206</v>
      </c>
      <c r="I2282">
        <f ca="1">User_Model_Calcs!A2282-Sat_Data!$B$5</f>
        <v>1.5918607725613043</v>
      </c>
      <c r="J2282">
        <f ca="1">(Earth_Data!$B$1/SQRT(1-Earth_Data!$B$2^2*SIN(RADIANS(User_Model_Calcs!B2282))^2))*COS(RADIANS(User_Model_Calcs!B2282))</f>
        <v>5368.7903886704471</v>
      </c>
      <c r="K2282">
        <f ca="1">((Earth_Data!$B$1*(1-Earth_Data!$B$2^2))/SQRT(1-Earth_Data!$B$2^2*SIN(RADIANS(User_Model_Calcs!B2282))^2))*SIN(RADIANS(User_Model_Calcs!B2282))</f>
        <v>-3431.8194005229534</v>
      </c>
      <c r="L2282">
        <f t="shared" ca="1" si="347"/>
        <v>-32.587384938547544</v>
      </c>
      <c r="M2282">
        <f t="shared" ca="1" si="348"/>
        <v>6371.914518830733</v>
      </c>
      <c r="N2282">
        <f ca="1">SQRT(User_Model_Calcs!M2282^2+Sat_Data!$B$3^2-2*User_Model_Calcs!M2282*Sat_Data!$B$3*COS(RADIANS(L2282))*COS(RADIANS(I2282)))</f>
        <v>36957.406065144271</v>
      </c>
      <c r="O2282">
        <f ca="1">DEGREES(ACOS(((Earth_Data!$B$1+Sat_Data!$B$2)/User_Model_Calcs!N2282)*SQRT(1-COS(RADIANS(User_Model_Calcs!I2282))^2*COS(RADIANS(User_Model_Calcs!B2282))^2)))</f>
        <v>51.831949970306908</v>
      </c>
      <c r="P2282">
        <f t="shared" ca="1" si="345"/>
        <v>2.9397750043699782</v>
      </c>
    </row>
    <row r="2283" spans="1:16" x14ac:dyDescent="0.25">
      <c r="A2283">
        <f t="shared" ca="1" si="353"/>
        <v>111.22261799553991</v>
      </c>
      <c r="B2283">
        <f t="shared" ca="1" si="354"/>
        <v>-33.891288071134717</v>
      </c>
      <c r="C2283" s="6">
        <v>20135.9375</v>
      </c>
      <c r="D2283">
        <f t="shared" ca="1" si="349"/>
        <v>0.75</v>
      </c>
      <c r="E2283" s="1">
        <v>0.65</v>
      </c>
      <c r="F2283">
        <v>19.899999999999999</v>
      </c>
      <c r="G2283">
        <f t="shared" ca="1" si="346"/>
        <v>42.007420362456692</v>
      </c>
      <c r="H2283">
        <f t="shared" ca="1" si="350"/>
        <v>14.899325502924608</v>
      </c>
      <c r="I2283">
        <f ca="1">User_Model_Calcs!A2283-Sat_Data!$B$5</f>
        <v>1.2226179955399061</v>
      </c>
      <c r="J2283">
        <f ca="1">(Earth_Data!$B$1/SQRT(1-Earth_Data!$B$2^2*SIN(RADIANS(User_Model_Calcs!B2283))^2))*COS(RADIANS(User_Model_Calcs!B2283))</f>
        <v>5299.994465629391</v>
      </c>
      <c r="K2283">
        <f ca="1">((Earth_Data!$B$1*(1-Earth_Data!$B$2^2))/SQRT(1-Earth_Data!$B$2^2*SIN(RADIANS(User_Model_Calcs!B2283))^2))*SIN(RADIANS(User_Model_Calcs!B2283))</f>
        <v>-3536.4445048197153</v>
      </c>
      <c r="L2283">
        <f t="shared" ca="1" si="347"/>
        <v>-33.713373499202724</v>
      </c>
      <c r="M2283">
        <f t="shared" ca="1" si="348"/>
        <v>6371.5289429909781</v>
      </c>
      <c r="N2283">
        <f ca="1">SQRT(User_Model_Calcs!M2283^2+Sat_Data!$B$3^2-2*User_Model_Calcs!M2283*Sat_Data!$B$3*COS(RADIANS(L2283))*COS(RADIANS(I2283)))</f>
        <v>37034.759573515366</v>
      </c>
      <c r="O2283">
        <f ca="1">DEGREES(ACOS(((Earth_Data!$B$1+Sat_Data!$B$2)/User_Model_Calcs!N2283)*SQRT(1-COS(RADIANS(User_Model_Calcs!I2283))^2*COS(RADIANS(User_Model_Calcs!B2283))^2)))</f>
        <v>50.567384651367426</v>
      </c>
      <c r="P2283">
        <f t="shared" ca="1" si="345"/>
        <v>2.1918321873071167</v>
      </c>
    </row>
    <row r="2284" spans="1:16" x14ac:dyDescent="0.25">
      <c r="A2284">
        <f t="shared" ca="1" si="353"/>
        <v>104.97700857929202</v>
      </c>
      <c r="B2284">
        <f t="shared" ca="1" si="354"/>
        <v>-34.609686546296615</v>
      </c>
      <c r="C2284" s="6">
        <v>20135.9375</v>
      </c>
      <c r="D2284">
        <f t="shared" ca="1" si="349"/>
        <v>1.2</v>
      </c>
      <c r="E2284" s="1">
        <v>0.65</v>
      </c>
      <c r="F2284">
        <v>19.899999999999999</v>
      </c>
      <c r="G2284">
        <f t="shared" ca="1" si="346"/>
        <v>46.089820015575185</v>
      </c>
      <c r="H2284">
        <f t="shared" ca="1" si="350"/>
        <v>21.997869150419731</v>
      </c>
      <c r="I2284">
        <f ca="1">User_Model_Calcs!A2284-Sat_Data!$B$5</f>
        <v>-5.0229914207079815</v>
      </c>
      <c r="J2284">
        <f ca="1">(Earth_Data!$B$1/SQRT(1-Earth_Data!$B$2^2*SIN(RADIANS(User_Model_Calcs!B2284))^2))*COS(RADIANS(User_Model_Calcs!B2284))</f>
        <v>5255.1443987358289</v>
      </c>
      <c r="K2284">
        <f ca="1">((Earth_Data!$B$1*(1-Earth_Data!$B$2^2))/SQRT(1-Earth_Data!$B$2^2*SIN(RADIANS(User_Model_Calcs!B2284))^2))*SIN(RADIANS(User_Model_Calcs!B2284))</f>
        <v>-3602.3144291477502</v>
      </c>
      <c r="L2284">
        <f t="shared" ca="1" si="347"/>
        <v>-34.429991750282717</v>
      </c>
      <c r="M2284">
        <f t="shared" ca="1" si="348"/>
        <v>6371.2802401095687</v>
      </c>
      <c r="N2284">
        <f ca="1">SQRT(User_Model_Calcs!M2284^2+Sat_Data!$B$3^2-2*User_Model_Calcs!M2284*Sat_Data!$B$3*COS(RADIANS(L2284))*COS(RADIANS(I2284)))</f>
        <v>37107.310696450193</v>
      </c>
      <c r="O2284">
        <f ca="1">DEGREES(ACOS(((Earth_Data!$B$1+Sat_Data!$B$2)/User_Model_Calcs!N2284)*SQRT(1-COS(RADIANS(User_Model_Calcs!I2284))^2*COS(RADIANS(User_Model_Calcs!B2284))^2)))</f>
        <v>49.416253429252713</v>
      </c>
      <c r="P2284">
        <f t="shared" ca="1" si="345"/>
        <v>8.796515196863151</v>
      </c>
    </row>
    <row r="2285" spans="1:16" x14ac:dyDescent="0.25">
      <c r="A2285">
        <f t="shared" ca="1" si="353"/>
        <v>105.59579244955253</v>
      </c>
      <c r="B2285">
        <f t="shared" ca="1" si="354"/>
        <v>-34.472956735268106</v>
      </c>
      <c r="C2285" s="6">
        <v>20135.9375</v>
      </c>
      <c r="D2285">
        <f t="shared" ca="1" si="349"/>
        <v>0.75</v>
      </c>
      <c r="E2285" s="1">
        <v>0.65</v>
      </c>
      <c r="F2285">
        <v>19.899999999999999</v>
      </c>
      <c r="G2285">
        <f t="shared" ca="1" si="346"/>
        <v>42.007420362456692</v>
      </c>
      <c r="H2285">
        <f t="shared" ca="1" si="350"/>
        <v>22.297121449715966</v>
      </c>
      <c r="I2285">
        <f ca="1">User_Model_Calcs!A2285-Sat_Data!$B$5</f>
        <v>-4.4042075504474667</v>
      </c>
      <c r="J2285">
        <f ca="1">(Earth_Data!$B$1/SQRT(1-Earth_Data!$B$2^2*SIN(RADIANS(User_Model_Calcs!B2285))^2))*COS(RADIANS(User_Model_Calcs!B2285))</f>
        <v>5263.744514958501</v>
      </c>
      <c r="K2285">
        <f ca="1">((Earth_Data!$B$1*(1-Earth_Data!$B$2^2))/SQRT(1-Earth_Data!$B$2^2*SIN(RADIANS(User_Model_Calcs!B2285))^2))*SIN(RADIANS(User_Model_Calcs!B2285))</f>
        <v>-3589.8204954282451</v>
      </c>
      <c r="L2285">
        <f t="shared" ca="1" si="347"/>
        <v>-34.293592120807944</v>
      </c>
      <c r="M2285">
        <f t="shared" ca="1" si="348"/>
        <v>6371.3277664983143</v>
      </c>
      <c r="N2285">
        <f ca="1">SQRT(User_Model_Calcs!M2285^2+Sat_Data!$B$3^2-2*User_Model_Calcs!M2285*Sat_Data!$B$3*COS(RADIANS(L2285))*COS(RADIANS(I2285)))</f>
        <v>37092.273210214182</v>
      </c>
      <c r="O2285">
        <f ca="1">DEGREES(ACOS(((Earth_Data!$B$1+Sat_Data!$B$2)/User_Model_Calcs!N2285)*SQRT(1-COS(RADIANS(User_Model_Calcs!I2285))^2*COS(RADIANS(User_Model_Calcs!B2285))^2)))</f>
        <v>49.652314041998658</v>
      </c>
      <c r="P2285">
        <f t="shared" ca="1" si="345"/>
        <v>7.7488191332239298</v>
      </c>
    </row>
    <row r="2286" spans="1:16" x14ac:dyDescent="0.25">
      <c r="A2286">
        <f t="shared" ca="1" si="353"/>
        <v>105.43891873677858</v>
      </c>
      <c r="B2286">
        <f t="shared" ca="1" si="354"/>
        <v>-29.591565946488089</v>
      </c>
      <c r="C2286" s="6">
        <v>20135.9375</v>
      </c>
      <c r="D2286">
        <f t="shared" ca="1" si="349"/>
        <v>3</v>
      </c>
      <c r="E2286" s="1">
        <v>0.65</v>
      </c>
      <c r="F2286">
        <v>19.899999999999999</v>
      </c>
      <c r="G2286">
        <f t="shared" ca="1" si="346"/>
        <v>54.048620189015942</v>
      </c>
      <c r="H2286">
        <f t="shared" ca="1" si="350"/>
        <v>16.689517028954132</v>
      </c>
      <c r="I2286">
        <f ca="1">User_Model_Calcs!A2286-Sat_Data!$B$5</f>
        <v>-4.5610812632214248</v>
      </c>
      <c r="J2286">
        <f ca="1">(Earth_Data!$B$1/SQRT(1-Earth_Data!$B$2^2*SIN(RADIANS(User_Model_Calcs!B2286))^2))*COS(RADIANS(User_Model_Calcs!B2286))</f>
        <v>5550.7566549140838</v>
      </c>
      <c r="K2286">
        <f ca="1">((Earth_Data!$B$1*(1-Earth_Data!$B$2^2))/SQRT(1-Earth_Data!$B$2^2*SIN(RADIANS(User_Model_Calcs!B2286))^2))*SIN(RADIANS(User_Model_Calcs!B2286))</f>
        <v>-3131.0856131830265</v>
      </c>
      <c r="L2286">
        <f t="shared" ca="1" si="347"/>
        <v>-29.426591536739203</v>
      </c>
      <c r="M2286">
        <f t="shared" ca="1" si="348"/>
        <v>6372.9582266914886</v>
      </c>
      <c r="N2286">
        <f ca="1">SQRT(User_Model_Calcs!M2286^2+Sat_Data!$B$3^2-2*User_Model_Calcs!M2286*Sat_Data!$B$3*COS(RADIANS(L2286))*COS(RADIANS(I2286)))</f>
        <v>36767.185185367103</v>
      </c>
      <c r="O2286">
        <f ca="1">DEGREES(ACOS(((Earth_Data!$B$1+Sat_Data!$B$2)/User_Model_Calcs!N2286)*SQRT(1-COS(RADIANS(User_Model_Calcs!I2286))^2*COS(RADIANS(User_Model_Calcs!B2286))^2)))</f>
        <v>55.122430127790217</v>
      </c>
      <c r="P2286">
        <f t="shared" ca="1" si="345"/>
        <v>9.1767163400723515</v>
      </c>
    </row>
    <row r="2287" spans="1:16" x14ac:dyDescent="0.25">
      <c r="A2287">
        <f t="shared" ca="1" si="353"/>
        <v>110.30778914705846</v>
      </c>
      <c r="B2287">
        <f t="shared" ca="1" si="354"/>
        <v>-31.795660079955187</v>
      </c>
      <c r="C2287" s="6">
        <v>20135.9375</v>
      </c>
      <c r="D2287">
        <f t="shared" ca="1" si="349"/>
        <v>3</v>
      </c>
      <c r="E2287" s="1">
        <v>0.65</v>
      </c>
      <c r="F2287">
        <v>19.899999999999999</v>
      </c>
      <c r="G2287">
        <f t="shared" ca="1" si="346"/>
        <v>54.048620189015942</v>
      </c>
      <c r="H2287">
        <f t="shared" ca="1" si="350"/>
        <v>18.727975011283707</v>
      </c>
      <c r="I2287">
        <f ca="1">User_Model_Calcs!A2287-Sat_Data!$B$5</f>
        <v>0.3077891470584575</v>
      </c>
      <c r="J2287">
        <f ca="1">(Earth_Data!$B$1/SQRT(1-Earth_Data!$B$2^2*SIN(RADIANS(User_Model_Calcs!B2287))^2))*COS(RADIANS(User_Model_Calcs!B2287))</f>
        <v>5426.0336178413972</v>
      </c>
      <c r="K2287">
        <f ca="1">((Earth_Data!$B$1*(1-Earth_Data!$B$2^2))/SQRT(1-Earth_Data!$B$2^2*SIN(RADIANS(User_Model_Calcs!B2287))^2))*SIN(RADIANS(User_Model_Calcs!B2287))</f>
        <v>-3341.1959770867884</v>
      </c>
      <c r="L2287">
        <f t="shared" ca="1" si="347"/>
        <v>-31.623570816229964</v>
      </c>
      <c r="M2287">
        <f t="shared" ca="1" si="348"/>
        <v>6372.2391181786279</v>
      </c>
      <c r="N2287">
        <f ca="1">SQRT(User_Model_Calcs!M2287^2+Sat_Data!$B$3^2-2*User_Model_Calcs!M2287*Sat_Data!$B$3*COS(RADIANS(L2287))*COS(RADIANS(I2287)))</f>
        <v>36889.817745060114</v>
      </c>
      <c r="O2287">
        <f ca="1">DEGREES(ACOS(((Earth_Data!$B$1+Sat_Data!$B$2)/User_Model_Calcs!N2287)*SQRT(1-COS(RADIANS(User_Model_Calcs!I2287))^2*COS(RADIANS(User_Model_Calcs!B2287))^2)))</f>
        <v>52.969050357254638</v>
      </c>
      <c r="P2287">
        <f t="shared" ca="1" si="345"/>
        <v>0.58414586536606927</v>
      </c>
    </row>
    <row r="2288" spans="1:16" x14ac:dyDescent="0.25">
      <c r="A2288">
        <f t="shared" ca="1" si="353"/>
        <v>107.9024365021498</v>
      </c>
      <c r="B2288">
        <f t="shared" ca="1" si="354"/>
        <v>-30.947603197757466</v>
      </c>
      <c r="C2288" s="6">
        <v>20135.9375</v>
      </c>
      <c r="D2288">
        <f t="shared" ca="1" si="349"/>
        <v>3</v>
      </c>
      <c r="E2288" s="1">
        <v>0.65</v>
      </c>
      <c r="F2288">
        <v>19.899999999999999</v>
      </c>
      <c r="G2288">
        <f t="shared" ca="1" si="346"/>
        <v>54.048620189015942</v>
      </c>
      <c r="H2288">
        <f t="shared" ca="1" si="350"/>
        <v>19.626977541566291</v>
      </c>
      <c r="I2288">
        <f ca="1">User_Model_Calcs!A2288-Sat_Data!$B$5</f>
        <v>-2.0975634978502029</v>
      </c>
      <c r="J2288">
        <f ca="1">(Earth_Data!$B$1/SQRT(1-Earth_Data!$B$2^2*SIN(RADIANS(User_Model_Calcs!B2288))^2))*COS(RADIANS(User_Model_Calcs!B2288))</f>
        <v>5474.9835032156252</v>
      </c>
      <c r="K2288">
        <f ca="1">((Earth_Data!$B$1*(1-Earth_Data!$B$2^2))/SQRT(1-Earth_Data!$B$2^2*SIN(RADIANS(User_Model_Calcs!B2288))^2))*SIN(RADIANS(User_Model_Calcs!B2288))</f>
        <v>-3260.9138648955659</v>
      </c>
      <c r="L2288">
        <f t="shared" ca="1" si="347"/>
        <v>-30.778133705531321</v>
      </c>
      <c r="M2288">
        <f t="shared" ca="1" si="348"/>
        <v>6372.5194071694577</v>
      </c>
      <c r="N2288">
        <f ca="1">SQRT(User_Model_Calcs!M2288^2+Sat_Data!$B$3^2-2*User_Model_Calcs!M2288*Sat_Data!$B$3*COS(RADIANS(L2288))*COS(RADIANS(I2288)))</f>
        <v>36837.984778154052</v>
      </c>
      <c r="O2288">
        <f ca="1">DEGREES(ACOS(((Earth_Data!$B$1+Sat_Data!$B$2)/User_Model_Calcs!N2288)*SQRT(1-COS(RADIANS(User_Model_Calcs!I2288))^2*COS(RADIANS(User_Model_Calcs!B2288))^2)))</f>
        <v>53.864132626548397</v>
      </c>
      <c r="P2288">
        <f t="shared" ca="1" si="345"/>
        <v>4.0737918100587196</v>
      </c>
    </row>
    <row r="2289" spans="1:16" x14ac:dyDescent="0.25">
      <c r="A2289">
        <f t="shared" ca="1" si="353"/>
        <v>104.36130277003414</v>
      </c>
      <c r="B2289">
        <f t="shared" ca="1" si="354"/>
        <v>-29.277515832687129</v>
      </c>
      <c r="C2289" s="6">
        <v>20135.9375</v>
      </c>
      <c r="D2289">
        <f t="shared" ca="1" si="349"/>
        <v>3</v>
      </c>
      <c r="E2289" s="1">
        <v>0.65</v>
      </c>
      <c r="F2289">
        <v>19.899999999999999</v>
      </c>
      <c r="G2289">
        <f t="shared" ca="1" si="346"/>
        <v>54.048620189015942</v>
      </c>
      <c r="H2289">
        <f t="shared" ca="1" si="350"/>
        <v>17.62348991999847</v>
      </c>
      <c r="I2289">
        <f ca="1">User_Model_Calcs!A2289-Sat_Data!$B$5</f>
        <v>-5.6386972299658566</v>
      </c>
      <c r="J2289">
        <f ca="1">(Earth_Data!$B$1/SQRT(1-Earth_Data!$B$2^2*SIN(RADIANS(User_Model_Calcs!B2289))^2))*COS(RADIANS(User_Model_Calcs!B2289))</f>
        <v>5567.8634014827185</v>
      </c>
      <c r="K2289">
        <f ca="1">((Earth_Data!$B$1*(1-Earth_Data!$B$2^2))/SQRT(1-Earth_Data!$B$2^2*SIN(RADIANS(User_Model_Calcs!B2289))^2))*SIN(RADIANS(User_Model_Calcs!B2289))</f>
        <v>-3100.768778981686</v>
      </c>
      <c r="L2289">
        <f t="shared" ca="1" si="347"/>
        <v>-29.113635278963141</v>
      </c>
      <c r="M2289">
        <f t="shared" ca="1" si="348"/>
        <v>6373.0581260708959</v>
      </c>
      <c r="N2289">
        <f ca="1">SQRT(User_Model_Calcs!M2289^2+Sat_Data!$B$3^2-2*User_Model_Calcs!M2289*Sat_Data!$B$3*COS(RADIANS(L2289))*COS(RADIANS(I2289)))</f>
        <v>36758.320835123734</v>
      </c>
      <c r="O2289">
        <f ca="1">DEGREES(ACOS(((Earth_Data!$B$1+Sat_Data!$B$2)/User_Model_Calcs!N2289)*SQRT(1-COS(RADIANS(User_Model_Calcs!I2289))^2*COS(RADIANS(User_Model_Calcs!B2289))^2)))</f>
        <v>55.283978905429898</v>
      </c>
      <c r="P2289">
        <f t="shared" ca="1" si="345"/>
        <v>11.414070936990713</v>
      </c>
    </row>
    <row r="2290" spans="1:16" x14ac:dyDescent="0.25">
      <c r="A2290">
        <f t="shared" ca="1" si="353"/>
        <v>110.93295246384319</v>
      </c>
      <c r="B2290">
        <f t="shared" ca="1" si="354"/>
        <v>-31.298470276399271</v>
      </c>
      <c r="C2290" s="6">
        <v>20135.9375</v>
      </c>
      <c r="D2290">
        <f t="shared" ca="1" si="349"/>
        <v>0.75</v>
      </c>
      <c r="E2290" s="1">
        <v>0.65</v>
      </c>
      <c r="F2290">
        <v>19.899999999999999</v>
      </c>
      <c r="G2290">
        <f t="shared" ca="1" si="346"/>
        <v>42.007420362456692</v>
      </c>
      <c r="H2290">
        <f t="shared" ca="1" si="350"/>
        <v>14.633363920476524</v>
      </c>
      <c r="I2290">
        <f ca="1">User_Model_Calcs!A2290-Sat_Data!$B$5</f>
        <v>0.93295246384319341</v>
      </c>
      <c r="J2290">
        <f ca="1">(Earth_Data!$B$1/SQRT(1-Earth_Data!$B$2^2*SIN(RADIANS(User_Model_Calcs!B2290))^2))*COS(RADIANS(User_Model_Calcs!B2290))</f>
        <v>5454.8763743633208</v>
      </c>
      <c r="K2290">
        <f ca="1">((Earth_Data!$B$1*(1-Earth_Data!$B$2^2))/SQRT(1-Earth_Data!$B$2^2*SIN(RADIANS(User_Model_Calcs!B2290))^2))*SIN(RADIANS(User_Model_Calcs!B2290))</f>
        <v>-3294.2155507628322</v>
      </c>
      <c r="L2290">
        <f t="shared" ca="1" si="347"/>
        <v>-31.127898844639017</v>
      </c>
      <c r="M2290">
        <f t="shared" ca="1" si="348"/>
        <v>6372.4039698119259</v>
      </c>
      <c r="N2290">
        <f ca="1">SQRT(User_Model_Calcs!M2290^2+Sat_Data!$B$3^2-2*User_Model_Calcs!M2290*Sat_Data!$B$3*COS(RADIANS(L2290))*COS(RADIANS(I2290)))</f>
        <v>36857.602644785213</v>
      </c>
      <c r="O2290">
        <f ca="1">DEGREES(ACOS(((Earth_Data!$B$1+Sat_Data!$B$2)/User_Model_Calcs!N2290)*SQRT(1-COS(RADIANS(User_Model_Calcs!I2290))^2*COS(RADIANS(User_Model_Calcs!B2290))^2)))</f>
        <v>53.5227642549102</v>
      </c>
      <c r="P2290">
        <f t="shared" ca="1" si="345"/>
        <v>1.7954497513793788</v>
      </c>
    </row>
    <row r="2291" spans="1:16" x14ac:dyDescent="0.25">
      <c r="A2291">
        <f t="shared" ca="1" si="353"/>
        <v>111.19324699533662</v>
      </c>
      <c r="B2291">
        <f t="shared" ca="1" si="354"/>
        <v>-33.418045100539523</v>
      </c>
      <c r="C2291" s="6">
        <v>20135.9375</v>
      </c>
      <c r="D2291">
        <f t="shared" ca="1" si="349"/>
        <v>0.75</v>
      </c>
      <c r="E2291" s="1">
        <v>0.65</v>
      </c>
      <c r="F2291">
        <v>19.899999999999999</v>
      </c>
      <c r="G2291">
        <f t="shared" ca="1" si="346"/>
        <v>42.007420362456692</v>
      </c>
      <c r="H2291">
        <f t="shared" ca="1" si="350"/>
        <v>14.672101347915371</v>
      </c>
      <c r="I2291">
        <f ca="1">User_Model_Calcs!A2291-Sat_Data!$B$5</f>
        <v>1.1932469953366223</v>
      </c>
      <c r="J2291">
        <f ca="1">(Earth_Data!$B$1/SQRT(1-Earth_Data!$B$2^2*SIN(RADIANS(User_Model_Calcs!B2291))^2))*COS(RADIANS(User_Model_Calcs!B2291))</f>
        <v>5329.0837839564774</v>
      </c>
      <c r="K2291">
        <f ca="1">((Earth_Data!$B$1*(1-Earth_Data!$B$2^2))/SQRT(1-Earth_Data!$B$2^2*SIN(RADIANS(User_Model_Calcs!B2291))^2))*SIN(RADIANS(User_Model_Calcs!B2291))</f>
        <v>-3492.7520651931741</v>
      </c>
      <c r="L2291">
        <f t="shared" ca="1" si="347"/>
        <v>-33.24136420891999</v>
      </c>
      <c r="M2291">
        <f t="shared" ca="1" si="348"/>
        <v>6371.6913739868996</v>
      </c>
      <c r="N2291">
        <f ca="1">SQRT(User_Model_Calcs!M2291^2+Sat_Data!$B$3^2-2*User_Model_Calcs!M2291*Sat_Data!$B$3*COS(RADIANS(L2291))*COS(RADIANS(I2291)))</f>
        <v>37001.596404743985</v>
      </c>
      <c r="O2291">
        <f ca="1">DEGREES(ACOS(((Earth_Data!$B$1+Sat_Data!$B$2)/User_Model_Calcs!N2291)*SQRT(1-COS(RADIANS(User_Model_Calcs!I2291))^2*COS(RADIANS(User_Model_Calcs!B2291))^2)))</f>
        <v>51.104857089992862</v>
      </c>
      <c r="P2291">
        <f t="shared" ca="1" si="345"/>
        <v>2.1658915823359548</v>
      </c>
    </row>
    <row r="2292" spans="1:16" x14ac:dyDescent="0.25">
      <c r="A2292">
        <f t="shared" ca="1" si="353"/>
        <v>108.01976660127214</v>
      </c>
      <c r="B2292">
        <f t="shared" ca="1" si="354"/>
        <v>-28.400070129157871</v>
      </c>
      <c r="C2292" s="6">
        <v>20135.9375</v>
      </c>
      <c r="D2292">
        <f t="shared" ca="1" si="349"/>
        <v>1.2</v>
      </c>
      <c r="E2292" s="1">
        <v>0.65</v>
      </c>
      <c r="F2292">
        <v>19.899999999999999</v>
      </c>
      <c r="G2292">
        <f t="shared" ca="1" si="346"/>
        <v>46.089820015575185</v>
      </c>
      <c r="H2292">
        <f t="shared" ca="1" si="350"/>
        <v>21.808235774629257</v>
      </c>
      <c r="I2292">
        <f ca="1">User_Model_Calcs!A2292-Sat_Data!$B$5</f>
        <v>-1.9802333987278615</v>
      </c>
      <c r="J2292">
        <f ca="1">(Earth_Data!$B$1/SQRT(1-Earth_Data!$B$2^2*SIN(RADIANS(User_Model_Calcs!B2292))^2))*COS(RADIANS(User_Model_Calcs!B2292))</f>
        <v>5614.7712316036786</v>
      </c>
      <c r="K2292">
        <f ca="1">((Earth_Data!$B$1*(1-Earth_Data!$B$2^2))/SQRT(1-Earth_Data!$B$2^2*SIN(RADIANS(User_Model_Calcs!B2292))^2))*SIN(RADIANS(User_Model_Calcs!B2292))</f>
        <v>-3015.5804619406649</v>
      </c>
      <c r="L2292">
        <f t="shared" ca="1" si="347"/>
        <v>-28.239349175674263</v>
      </c>
      <c r="M2292">
        <f t="shared" ca="1" si="348"/>
        <v>6373.3336257944766</v>
      </c>
      <c r="N2292">
        <f ca="1">SQRT(User_Model_Calcs!M2292^2+Sat_Data!$B$3^2-2*User_Model_Calcs!M2292*Sat_Data!$B$3*COS(RADIANS(L2292))*COS(RADIANS(I2292)))</f>
        <v>36677.415993174392</v>
      </c>
      <c r="O2292">
        <f ca="1">DEGREES(ACOS(((Earth_Data!$B$1+Sat_Data!$B$2)/User_Model_Calcs!N2292)*SQRT(1-COS(RADIANS(User_Model_Calcs!I2292))^2*COS(RADIANS(User_Model_Calcs!B2292))^2)))</f>
        <v>56.777523753978542</v>
      </c>
      <c r="P2292">
        <f t="shared" ca="1" si="345"/>
        <v>4.157776625957716</v>
      </c>
    </row>
    <row r="2293" spans="1:16" x14ac:dyDescent="0.25">
      <c r="A2293">
        <f t="shared" ca="1" si="353"/>
        <v>110.51754516188544</v>
      </c>
      <c r="B2293">
        <f t="shared" ca="1" si="354"/>
        <v>-32.731144489265461</v>
      </c>
      <c r="C2293" s="6">
        <v>20135.9375</v>
      </c>
      <c r="D2293">
        <f t="shared" ca="1" si="349"/>
        <v>1.2</v>
      </c>
      <c r="E2293" s="1">
        <v>0.65</v>
      </c>
      <c r="F2293">
        <v>19.899999999999999</v>
      </c>
      <c r="G2293">
        <f t="shared" ca="1" si="346"/>
        <v>46.089820015575185</v>
      </c>
      <c r="H2293">
        <f t="shared" ca="1" si="350"/>
        <v>15.512625303080535</v>
      </c>
      <c r="I2293">
        <f ca="1">User_Model_Calcs!A2293-Sat_Data!$B$5</f>
        <v>0.51754516188543676</v>
      </c>
      <c r="J2293">
        <f ca="1">(Earth_Data!$B$1/SQRT(1-Earth_Data!$B$2^2*SIN(RADIANS(User_Model_Calcs!B2293))^2))*COS(RADIANS(User_Model_Calcs!B2293))</f>
        <v>5370.6579899340986</v>
      </c>
      <c r="K2293">
        <f ca="1">((Earth_Data!$B$1*(1-Earth_Data!$B$2^2))/SQRT(1-Earth_Data!$B$2^2*SIN(RADIANS(User_Model_Calcs!B2293))^2))*SIN(RADIANS(User_Model_Calcs!B2293))</f>
        <v>-3428.9155227750121</v>
      </c>
      <c r="L2293">
        <f t="shared" ca="1" si="347"/>
        <v>-32.55633959523756</v>
      </c>
      <c r="M2293">
        <f t="shared" ca="1" si="348"/>
        <v>6371.9250550497227</v>
      </c>
      <c r="N2293">
        <f ca="1">SQRT(User_Model_Calcs!M2293^2+Sat_Data!$B$3^2-2*User_Model_Calcs!M2293*Sat_Data!$B$3*COS(RADIANS(L2293))*COS(RADIANS(I2293)))</f>
        <v>36953.163011556629</v>
      </c>
      <c r="O2293">
        <f ca="1">DEGREES(ACOS(((Earth_Data!$B$1+Sat_Data!$B$2)/User_Model_Calcs!N2293)*SQRT(1-COS(RADIANS(User_Model_Calcs!I2293))^2*COS(RADIANS(User_Model_Calcs!B2293))^2)))</f>
        <v>51.902214954636278</v>
      </c>
      <c r="P2293">
        <f t="shared" ca="1" si="345"/>
        <v>0.957117313373965</v>
      </c>
    </row>
    <row r="2294" spans="1:16" x14ac:dyDescent="0.25">
      <c r="A2294">
        <f t="shared" ca="1" si="353"/>
        <v>111.9047670921948</v>
      </c>
      <c r="B2294">
        <f t="shared" ca="1" si="354"/>
        <v>-32.624292586358436</v>
      </c>
      <c r="C2294" s="6">
        <v>20135.9375</v>
      </c>
      <c r="D2294">
        <f t="shared" ca="1" si="349"/>
        <v>3</v>
      </c>
      <c r="E2294" s="1">
        <v>0.65</v>
      </c>
      <c r="F2294">
        <v>19.899999999999999</v>
      </c>
      <c r="G2294">
        <f t="shared" ca="1" si="346"/>
        <v>54.048620189015942</v>
      </c>
      <c r="H2294">
        <f t="shared" ca="1" si="350"/>
        <v>18.802436524311435</v>
      </c>
      <c r="I2294">
        <f ca="1">User_Model_Calcs!A2294-Sat_Data!$B$5</f>
        <v>1.9047670921948026</v>
      </c>
      <c r="J2294">
        <f ca="1">(Earth_Data!$B$1/SQRT(1-Earth_Data!$B$2^2*SIN(RADIANS(User_Model_Calcs!B2294))^2))*COS(RADIANS(User_Model_Calcs!B2294))</f>
        <v>5377.0558212126516</v>
      </c>
      <c r="K2294">
        <f ca="1">((Earth_Data!$B$1*(1-Earth_Data!$B$2^2))/SQRT(1-Earth_Data!$B$2^2*SIN(RADIANS(User_Model_Calcs!B2294))^2))*SIN(RADIANS(User_Model_Calcs!B2294))</f>
        <v>-3418.9413465565813</v>
      </c>
      <c r="L2294">
        <f t="shared" ca="1" si="347"/>
        <v>-32.44978853868782</v>
      </c>
      <c r="M2294">
        <f t="shared" ca="1" si="348"/>
        <v>6371.9611765633808</v>
      </c>
      <c r="N2294">
        <f ca="1">SQRT(User_Model_Calcs!M2294^2+Sat_Data!$B$3^2-2*User_Model_Calcs!M2294*Sat_Data!$B$3*COS(RADIANS(L2294))*COS(RADIANS(I2294)))</f>
        <v>36949.009020863137</v>
      </c>
      <c r="O2294">
        <f ca="1">DEGREES(ACOS(((Earth_Data!$B$1+Sat_Data!$B$2)/User_Model_Calcs!N2294)*SQRT(1-COS(RADIANS(User_Model_Calcs!I2294))^2*COS(RADIANS(User_Model_Calcs!B2294))^2)))</f>
        <v>51.971642173491077</v>
      </c>
      <c r="P2294">
        <f t="shared" ca="1" si="345"/>
        <v>3.5298815913619079</v>
      </c>
    </row>
    <row r="2295" spans="1:16" x14ac:dyDescent="0.25">
      <c r="A2295">
        <f t="shared" ca="1" si="353"/>
        <v>109.09023532283445</v>
      </c>
      <c r="B2295">
        <f t="shared" ca="1" si="354"/>
        <v>-34.960408372367176</v>
      </c>
      <c r="C2295" s="6">
        <v>20135.9375</v>
      </c>
      <c r="D2295">
        <f t="shared" ca="1" si="349"/>
        <v>0.75</v>
      </c>
      <c r="E2295" s="1">
        <v>0.65</v>
      </c>
      <c r="F2295">
        <v>19.899999999999999</v>
      </c>
      <c r="G2295">
        <f t="shared" ca="1" si="346"/>
        <v>42.007420362456692</v>
      </c>
      <c r="H2295">
        <f t="shared" ca="1" si="350"/>
        <v>14.981124098297473</v>
      </c>
      <c r="I2295">
        <f ca="1">User_Model_Calcs!A2295-Sat_Data!$B$5</f>
        <v>-0.90976467716555476</v>
      </c>
      <c r="J2295">
        <f ca="1">(Earth_Data!$B$1/SQRT(1-Earth_Data!$B$2^2*SIN(RADIANS(User_Model_Calcs!B2295))^2))*COS(RADIANS(User_Model_Calcs!B2295))</f>
        <v>5232.9474940782547</v>
      </c>
      <c r="K2295">
        <f ca="1">((Earth_Data!$B$1*(1-Earth_Data!$B$2^2))/SQRT(1-Earth_Data!$B$2^2*SIN(RADIANS(User_Model_Calcs!B2295))^2))*SIN(RADIANS(User_Model_Calcs!B2295))</f>
        <v>-3634.2693789101136</v>
      </c>
      <c r="L2295">
        <f t="shared" ca="1" si="347"/>
        <v>-34.779885303687372</v>
      </c>
      <c r="M2295">
        <f t="shared" ca="1" si="348"/>
        <v>6371.157931982505</v>
      </c>
      <c r="N2295">
        <f ca="1">SQRT(User_Model_Calcs!M2295^2+Sat_Data!$B$3^2-2*User_Model_Calcs!M2295*Sat_Data!$B$3*COS(RADIANS(L2295))*COS(RADIANS(I2295)))</f>
        <v>37110.329044875827</v>
      </c>
      <c r="O2295">
        <f ca="1">DEGREES(ACOS(((Earth_Data!$B$1+Sat_Data!$B$2)/User_Model_Calcs!N2295)*SQRT(1-COS(RADIANS(User_Model_Calcs!I2295))^2*COS(RADIANS(User_Model_Calcs!B2295))^2)))</f>
        <v>49.366910636185487</v>
      </c>
      <c r="P2295">
        <f t="shared" ca="1" si="345"/>
        <v>1.5874206641047504</v>
      </c>
    </row>
    <row r="2296" spans="1:16" x14ac:dyDescent="0.25">
      <c r="A2296">
        <f t="shared" ca="1" si="353"/>
        <v>106.14226317621886</v>
      </c>
      <c r="B2296">
        <f t="shared" ca="1" si="354"/>
        <v>-32.748828923484261</v>
      </c>
      <c r="C2296" s="6">
        <v>20135.9375</v>
      </c>
      <c r="D2296">
        <f t="shared" ca="1" si="349"/>
        <v>0.75</v>
      </c>
      <c r="E2296" s="1">
        <v>0.65</v>
      </c>
      <c r="F2296">
        <v>19.899999999999999</v>
      </c>
      <c r="G2296">
        <f t="shared" ca="1" si="346"/>
        <v>42.007420362456692</v>
      </c>
      <c r="H2296">
        <f t="shared" ca="1" si="350"/>
        <v>20.119427287802402</v>
      </c>
      <c r="I2296">
        <f ca="1">User_Model_Calcs!A2296-Sat_Data!$B$5</f>
        <v>-3.8577368237811385</v>
      </c>
      <c r="J2296">
        <f ca="1">(Earth_Data!$B$1/SQRT(1-Earth_Data!$B$2^2*SIN(RADIANS(User_Model_Calcs!B2296))^2))*COS(RADIANS(User_Model_Calcs!B2296))</f>
        <v>5369.5973181615964</v>
      </c>
      <c r="K2296">
        <f ca="1">((Earth_Data!$B$1*(1-Earth_Data!$B$2^2))/SQRT(1-Earth_Data!$B$2^2*SIN(RADIANS(User_Model_Calcs!B2296))^2))*SIN(RADIANS(User_Model_Calcs!B2296))</f>
        <v>-3430.5651553122484</v>
      </c>
      <c r="L2296">
        <f t="shared" ca="1" si="347"/>
        <v>-32.57397447157927</v>
      </c>
      <c r="M2296">
        <f t="shared" ca="1" si="348"/>
        <v>6371.9190707392672</v>
      </c>
      <c r="N2296">
        <f ca="1">SQRT(User_Model_Calcs!M2296^2+Sat_Data!$B$3^2-2*User_Model_Calcs!M2296*Sat_Data!$B$3*COS(RADIANS(L2296))*COS(RADIANS(I2296)))</f>
        <v>36968.001474195771</v>
      </c>
      <c r="O2296">
        <f ca="1">DEGREES(ACOS(((Earth_Data!$B$1+Sat_Data!$B$2)/User_Model_Calcs!N2296)*SQRT(1-COS(RADIANS(User_Model_Calcs!I2296))^2*COS(RADIANS(User_Model_Calcs!B2296))^2)))</f>
        <v>51.657624468980615</v>
      </c>
      <c r="P2296">
        <f t="shared" ca="1" si="345"/>
        <v>7.1054595738558488</v>
      </c>
    </row>
    <row r="2297" spans="1:16" x14ac:dyDescent="0.25">
      <c r="A2297">
        <f t="shared" ca="1" si="353"/>
        <v>109.91480151664395</v>
      </c>
      <c r="B2297">
        <f t="shared" ca="1" si="354"/>
        <v>-35.3073508558032</v>
      </c>
      <c r="C2297" s="6">
        <v>20135.9375</v>
      </c>
      <c r="D2297">
        <f t="shared" ca="1" si="349"/>
        <v>3</v>
      </c>
      <c r="E2297" s="1">
        <v>0.65</v>
      </c>
      <c r="F2297">
        <v>19.899999999999999</v>
      </c>
      <c r="G2297">
        <f t="shared" ca="1" si="346"/>
        <v>54.048620189015942</v>
      </c>
      <c r="H2297">
        <f t="shared" ca="1" si="350"/>
        <v>17.615057452163434</v>
      </c>
      <c r="I2297">
        <f ca="1">User_Model_Calcs!A2297-Sat_Data!$B$5</f>
        <v>-8.5198483356052179E-2</v>
      </c>
      <c r="J2297">
        <f ca="1">(Earth_Data!$B$1/SQRT(1-Earth_Data!$B$2^2*SIN(RADIANS(User_Model_Calcs!B2297))^2))*COS(RADIANS(User_Model_Calcs!B2297))</f>
        <v>5210.7964598578646</v>
      </c>
      <c r="K2297">
        <f ca="1">((Earth_Data!$B$1*(1-Earth_Data!$B$2^2))/SQRT(1-Earth_Data!$B$2^2*SIN(RADIANS(User_Model_Calcs!B2297))^2))*SIN(RADIANS(User_Model_Calcs!B2297))</f>
        <v>-3665.7475283367726</v>
      </c>
      <c r="L2297">
        <f t="shared" ca="1" si="347"/>
        <v>-35.126034967284525</v>
      </c>
      <c r="M2297">
        <f t="shared" ca="1" si="348"/>
        <v>6371.0363903822126</v>
      </c>
      <c r="N2297">
        <f ca="1">SQRT(User_Model_Calcs!M2297^2+Sat_Data!$B$3^2-2*User_Model_Calcs!M2297*Sat_Data!$B$3*COS(RADIANS(L2297))*COS(RADIANS(I2297)))</f>
        <v>37134.724848132049</v>
      </c>
      <c r="O2297">
        <f ca="1">DEGREES(ACOS(((Earth_Data!$B$1+Sat_Data!$B$2)/User_Model_Calcs!N2297)*SQRT(1-COS(RADIANS(User_Model_Calcs!I2297))^2*COS(RADIANS(User_Model_Calcs!B2297))^2)))</f>
        <v>48.986164869593324</v>
      </c>
      <c r="P2297">
        <f t="shared" ca="1" si="345"/>
        <v>0.14741161168217193</v>
      </c>
    </row>
    <row r="2298" spans="1:16" x14ac:dyDescent="0.25">
      <c r="A2298">
        <f t="shared" ca="1" si="353"/>
        <v>105.12108594267177</v>
      </c>
      <c r="B2298">
        <f t="shared" ca="1" si="354"/>
        <v>-29.570084432672708</v>
      </c>
      <c r="C2298" s="6">
        <v>20135.9375</v>
      </c>
      <c r="D2298">
        <f t="shared" ca="1" si="349"/>
        <v>0.75</v>
      </c>
      <c r="E2298" s="1">
        <v>0.65</v>
      </c>
      <c r="F2298">
        <v>19.899999999999999</v>
      </c>
      <c r="G2298">
        <f t="shared" ca="1" si="346"/>
        <v>42.007420362456692</v>
      </c>
      <c r="H2298">
        <f t="shared" ca="1" si="350"/>
        <v>18.215348111840914</v>
      </c>
      <c r="I2298">
        <f ca="1">User_Model_Calcs!A2298-Sat_Data!$B$5</f>
        <v>-4.878914057328231</v>
      </c>
      <c r="J2298">
        <f ca="1">(Earth_Data!$B$1/SQRT(1-Earth_Data!$B$2^2*SIN(RADIANS(User_Model_Calcs!B2298))^2))*COS(RADIANS(User_Model_Calcs!B2298))</f>
        <v>5551.9321008158668</v>
      </c>
      <c r="K2298">
        <f ca="1">((Earth_Data!$B$1*(1-Earth_Data!$B$2^2))/SQRT(1-Earth_Data!$B$2^2*SIN(RADIANS(User_Model_Calcs!B2298))^2))*SIN(RADIANS(User_Model_Calcs!B2298))</f>
        <v>-3129.0148408972868</v>
      </c>
      <c r="L2298">
        <f t="shared" ca="1" si="347"/>
        <v>-29.405184217456839</v>
      </c>
      <c r="M2298">
        <f t="shared" ca="1" si="348"/>
        <v>6372.9650812337859</v>
      </c>
      <c r="N2298">
        <f ca="1">SQRT(User_Model_Calcs!M2298^2+Sat_Data!$B$3^2-2*User_Model_Calcs!M2298*Sat_Data!$B$3*COS(RADIANS(L2298))*COS(RADIANS(I2298)))</f>
        <v>36768.748855218917</v>
      </c>
      <c r="O2298">
        <f ca="1">DEGREES(ACOS(((Earth_Data!$B$1+Sat_Data!$B$2)/User_Model_Calcs!N2298)*SQRT(1-COS(RADIANS(User_Model_Calcs!I2298))^2*COS(RADIANS(User_Model_Calcs!B2298))^2)))</f>
        <v>55.094551081169797</v>
      </c>
      <c r="P2298">
        <f t="shared" ca="1" si="345"/>
        <v>9.8134586957586212</v>
      </c>
    </row>
    <row r="2299" spans="1:16" x14ac:dyDescent="0.25">
      <c r="A2299">
        <f t="shared" ca="1" si="353"/>
        <v>104.41033176721039</v>
      </c>
      <c r="B2299">
        <f t="shared" ca="1" si="354"/>
        <v>-31.623619840738922</v>
      </c>
      <c r="C2299" s="6">
        <v>20135.9375</v>
      </c>
      <c r="D2299">
        <f t="shared" ca="1" si="349"/>
        <v>3</v>
      </c>
      <c r="E2299" s="1">
        <v>0.65</v>
      </c>
      <c r="F2299">
        <v>19.899999999999999</v>
      </c>
      <c r="G2299">
        <f t="shared" ca="1" si="346"/>
        <v>54.048620189015942</v>
      </c>
      <c r="H2299">
        <f t="shared" ca="1" si="350"/>
        <v>14.616305665922148</v>
      </c>
      <c r="I2299">
        <f ca="1">User_Model_Calcs!A2299-Sat_Data!$B$5</f>
        <v>-5.5896682327896059</v>
      </c>
      <c r="J2299">
        <f ca="1">(Earth_Data!$B$1/SQRT(1-Earth_Data!$B$2^2*SIN(RADIANS(User_Model_Calcs!B2299))^2))*COS(RADIANS(User_Model_Calcs!B2299))</f>
        <v>5436.0603096443929</v>
      </c>
      <c r="K2299">
        <f ca="1">((Earth_Data!$B$1*(1-Earth_Data!$B$2^2))/SQRT(1-Earth_Data!$B$2^2*SIN(RADIANS(User_Model_Calcs!B2299))^2))*SIN(RADIANS(User_Model_Calcs!B2299))</f>
        <v>-3324.9674877075345</v>
      </c>
      <c r="L2299">
        <f t="shared" ca="1" si="347"/>
        <v>-31.452049970148526</v>
      </c>
      <c r="M2299">
        <f t="shared" ca="1" si="348"/>
        <v>6372.2963274162985</v>
      </c>
      <c r="N2299">
        <f ca="1">SQRT(User_Model_Calcs!M2299^2+Sat_Data!$B$3^2-2*User_Model_Calcs!M2299*Sat_Data!$B$3*COS(RADIANS(L2299))*COS(RADIANS(I2299)))</f>
        <v>36907.81776697551</v>
      </c>
      <c r="O2299">
        <f ca="1">DEGREES(ACOS(((Earth_Data!$B$1+Sat_Data!$B$2)/User_Model_Calcs!N2299)*SQRT(1-COS(RADIANS(User_Model_Calcs!I2299))^2*COS(RADIANS(User_Model_Calcs!B2299))^2)))</f>
        <v>52.66606171412657</v>
      </c>
      <c r="P2299">
        <f t="shared" ca="1" si="345"/>
        <v>10.572738552388206</v>
      </c>
    </row>
    <row r="2300" spans="1:16" x14ac:dyDescent="0.25">
      <c r="A2300">
        <f t="shared" ca="1" si="353"/>
        <v>109.8044565271683</v>
      </c>
      <c r="B2300">
        <f t="shared" ca="1" si="354"/>
        <v>-35.205651074102207</v>
      </c>
      <c r="C2300" s="6">
        <v>20135.9375</v>
      </c>
      <c r="D2300">
        <f t="shared" ca="1" si="349"/>
        <v>0.75</v>
      </c>
      <c r="E2300" s="1">
        <v>0.65</v>
      </c>
      <c r="F2300">
        <v>19.899999999999999</v>
      </c>
      <c r="G2300">
        <f t="shared" ca="1" si="346"/>
        <v>42.007420362456692</v>
      </c>
      <c r="H2300">
        <f t="shared" ca="1" si="350"/>
        <v>14.317639880415058</v>
      </c>
      <c r="I2300">
        <f ca="1">User_Model_Calcs!A2300-Sat_Data!$B$5</f>
        <v>-0.19554347283170159</v>
      </c>
      <c r="J2300">
        <f ca="1">(Earth_Data!$B$1/SQRT(1-Earth_Data!$B$2^2*SIN(RADIANS(User_Model_Calcs!B2300))^2))*COS(RADIANS(User_Model_Calcs!B2300))</f>
        <v>5217.3095001431475</v>
      </c>
      <c r="K2300">
        <f ca="1">((Earth_Data!$B$1*(1-Earth_Data!$B$2^2))/SQRT(1-Earth_Data!$B$2^2*SIN(RADIANS(User_Model_Calcs!B2300))^2))*SIN(RADIANS(User_Model_Calcs!B2300))</f>
        <v>-3656.5340077315318</v>
      </c>
      <c r="L2300">
        <f t="shared" ca="1" si="347"/>
        <v>-35.024564845522171</v>
      </c>
      <c r="M2300">
        <f t="shared" ca="1" si="348"/>
        <v>6371.0720738335049</v>
      </c>
      <c r="N2300">
        <f ca="1">SQRT(User_Model_Calcs!M2300^2+Sat_Data!$B$3^2-2*User_Model_Calcs!M2300*Sat_Data!$B$3*COS(RADIANS(L2300))*COS(RADIANS(I2300)))</f>
        <v>37127.363052602588</v>
      </c>
      <c r="O2300">
        <f ca="1">DEGREES(ACOS(((Earth_Data!$B$1+Sat_Data!$B$2)/User_Model_Calcs!N2300)*SQRT(1-COS(RADIANS(User_Model_Calcs!I2300))^2*COS(RADIANS(User_Model_Calcs!B2300))^2)))</f>
        <v>49.100703471138395</v>
      </c>
      <c r="P2300">
        <f t="shared" ca="1" si="345"/>
        <v>0.33918051966207663</v>
      </c>
    </row>
    <row r="2301" spans="1:16" x14ac:dyDescent="0.25">
      <c r="A2301">
        <f ca="1">107.947391934268+(RAND()*5-2.5)</f>
        <v>107.49371511842635</v>
      </c>
      <c r="B2301">
        <f ca="1">-23.1146709996734+(RAND()*5-2.5)</f>
        <v>-22.648786989223961</v>
      </c>
      <c r="C2301" s="6">
        <v>20135.9375</v>
      </c>
      <c r="D2301">
        <f t="shared" ca="1" si="349"/>
        <v>0.75</v>
      </c>
      <c r="E2301" s="1">
        <v>0.65</v>
      </c>
      <c r="F2301">
        <v>19.899999999999999</v>
      </c>
      <c r="G2301">
        <f t="shared" ca="1" si="346"/>
        <v>42.007420362456692</v>
      </c>
      <c r="H2301">
        <f t="shared" ca="1" si="350"/>
        <v>16.674362362549129</v>
      </c>
      <c r="I2301">
        <f ca="1">User_Model_Calcs!A2301-Sat_Data!$B$5</f>
        <v>-2.5062848815736487</v>
      </c>
      <c r="J2301">
        <f ca="1">(Earth_Data!$B$1/SQRT(1-Earth_Data!$B$2^2*SIN(RADIANS(User_Model_Calcs!B2301))^2))*COS(RADIANS(User_Model_Calcs!B2301))</f>
        <v>5889.1986612672999</v>
      </c>
      <c r="K2301">
        <f ca="1">((Earth_Data!$B$1*(1-Earth_Data!$B$2^2))/SQRT(1-Earth_Data!$B$2^2*SIN(RADIANS(User_Model_Calcs!B2301))^2))*SIN(RADIANS(User_Model_Calcs!B2301))</f>
        <v>-2440.8718201052261</v>
      </c>
      <c r="L2301">
        <f t="shared" ca="1" si="347"/>
        <v>-22.512337784252239</v>
      </c>
      <c r="M2301">
        <f t="shared" ca="1" si="348"/>
        <v>6374.9914599202684</v>
      </c>
      <c r="N2301">
        <f ca="1">SQRT(User_Model_Calcs!M2301^2+Sat_Data!$B$3^2-2*User_Model_Calcs!M2301*Sat_Data!$B$3*COS(RADIANS(L2301))*COS(RADIANS(I2301)))</f>
        <v>36363.502051657961</v>
      </c>
      <c r="O2301">
        <f ca="1">DEGREES(ACOS(((Earth_Data!$B$1+Sat_Data!$B$2)/User_Model_Calcs!N2301)*SQRT(1-COS(RADIANS(User_Model_Calcs!I2301))^2*COS(RADIANS(User_Model_Calcs!B2301))^2)))</f>
        <v>63.323401512549928</v>
      </c>
      <c r="P2301">
        <f t="shared" ca="1" si="345"/>
        <v>6.4847786354768306</v>
      </c>
    </row>
    <row r="2302" spans="1:16" x14ac:dyDescent="0.25">
      <c r="A2302">
        <f t="shared" ref="A2302:A2365" ca="1" si="355">107.947391934268+(RAND()*5-2.5)</f>
        <v>106.52341721376767</v>
      </c>
      <c r="B2302">
        <f t="shared" ref="B2302:B2365" ca="1" si="356">-23.1146709996734+(RAND()*5-2.5)</f>
        <v>-22.916073471175231</v>
      </c>
      <c r="C2302" s="6">
        <v>20135.9375</v>
      </c>
      <c r="D2302">
        <f t="shared" ca="1" si="349"/>
        <v>1.2</v>
      </c>
      <c r="E2302" s="1">
        <v>0.65</v>
      </c>
      <c r="F2302">
        <v>19.899999999999999</v>
      </c>
      <c r="G2302">
        <f t="shared" ca="1" si="346"/>
        <v>46.089820015575185</v>
      </c>
      <c r="H2302">
        <f t="shared" ca="1" si="350"/>
        <v>19.702725034308191</v>
      </c>
      <c r="I2302">
        <f ca="1">User_Model_Calcs!A2302-Sat_Data!$B$5</f>
        <v>-3.4765827862323277</v>
      </c>
      <c r="J2302">
        <f ca="1">(Earth_Data!$B$1/SQRT(1-Earth_Data!$B$2^2*SIN(RADIANS(User_Model_Calcs!B2302))^2))*COS(RADIANS(User_Model_Calcs!B2302))</f>
        <v>5877.7367414799755</v>
      </c>
      <c r="K2302">
        <f ca="1">((Earth_Data!$B$1*(1-Earth_Data!$B$2^2))/SQRT(1-Earth_Data!$B$2^2*SIN(RADIANS(User_Model_Calcs!B2302))^2))*SIN(RADIANS(User_Model_Calcs!B2302))</f>
        <v>-2468.1620716329185</v>
      </c>
      <c r="L2302">
        <f t="shared" ca="1" si="347"/>
        <v>-22.778367230965102</v>
      </c>
      <c r="M2302">
        <f t="shared" ca="1" si="348"/>
        <v>6374.9206437406683</v>
      </c>
      <c r="N2302">
        <f ca="1">SQRT(User_Model_Calcs!M2302^2+Sat_Data!$B$3^2-2*User_Model_Calcs!M2302*Sat_Data!$B$3*COS(RADIANS(L2302))*COS(RADIANS(I2302)))</f>
        <v>36382.785274459704</v>
      </c>
      <c r="O2302">
        <f ca="1">DEGREES(ACOS(((Earth_Data!$B$1+Sat_Data!$B$2)/User_Model_Calcs!N2302)*SQRT(1-COS(RADIANS(User_Model_Calcs!I2302))^2*COS(RADIANS(User_Model_Calcs!B2302))^2)))</f>
        <v>62.878717444603659</v>
      </c>
      <c r="P2302">
        <f t="shared" ca="1" si="345"/>
        <v>8.8679323817173739</v>
      </c>
    </row>
    <row r="2303" spans="1:16" x14ac:dyDescent="0.25">
      <c r="A2303">
        <f t="shared" ca="1" si="355"/>
        <v>106.90591879988374</v>
      </c>
      <c r="B2303">
        <f t="shared" ca="1" si="356"/>
        <v>-21.475066395696025</v>
      </c>
      <c r="C2303" s="6">
        <v>20135.9375</v>
      </c>
      <c r="D2303">
        <f t="shared" ca="1" si="349"/>
        <v>0.75</v>
      </c>
      <c r="E2303" s="1">
        <v>0.65</v>
      </c>
      <c r="F2303">
        <v>19.899999999999999</v>
      </c>
      <c r="G2303">
        <f t="shared" ca="1" si="346"/>
        <v>42.007420362456692</v>
      </c>
      <c r="H2303">
        <f t="shared" ca="1" si="350"/>
        <v>19.890677691790028</v>
      </c>
      <c r="I2303">
        <f ca="1">User_Model_Calcs!A2303-Sat_Data!$B$5</f>
        <v>-3.0940812001162641</v>
      </c>
      <c r="J2303">
        <f ca="1">(Earth_Data!$B$1/SQRT(1-Earth_Data!$B$2^2*SIN(RADIANS(User_Model_Calcs!B2303))^2))*COS(RADIANS(User_Model_Calcs!B2303))</f>
        <v>5938.0147210876776</v>
      </c>
      <c r="K2303">
        <f ca="1">((Earth_Data!$B$1*(1-Earth_Data!$B$2^2))/SQRT(1-Earth_Data!$B$2^2*SIN(RADIANS(User_Model_Calcs!B2303))^2))*SIN(RADIANS(User_Model_Calcs!B2303))</f>
        <v>-2320.4228959820948</v>
      </c>
      <c r="L2303">
        <f t="shared" ca="1" si="347"/>
        <v>-21.344275260245144</v>
      </c>
      <c r="M2303">
        <f t="shared" ca="1" si="348"/>
        <v>6375.2946005696003</v>
      </c>
      <c r="N2303">
        <f ca="1">SQRT(User_Model_Calcs!M2303^2+Sat_Data!$B$3^2-2*User_Model_Calcs!M2303*Sat_Data!$B$3*COS(RADIANS(L2303))*COS(RADIANS(I2303)))</f>
        <v>36310.418227809503</v>
      </c>
      <c r="O2303">
        <f ca="1">DEGREES(ACOS(((Earth_Data!$B$1+Sat_Data!$B$2)/User_Model_Calcs!N2303)*SQRT(1-COS(RADIANS(User_Model_Calcs!I2303))^2*COS(RADIANS(User_Model_Calcs!B2303))^2)))</f>
        <v>64.589643849990267</v>
      </c>
      <c r="P2303">
        <f t="shared" ca="1" si="345"/>
        <v>8.3990903634204912</v>
      </c>
    </row>
    <row r="2304" spans="1:16" x14ac:dyDescent="0.25">
      <c r="A2304">
        <f t="shared" ca="1" si="355"/>
        <v>109.80111085047858</v>
      </c>
      <c r="B2304">
        <f t="shared" ca="1" si="356"/>
        <v>-21.593872545700222</v>
      </c>
      <c r="C2304" s="6">
        <v>20135.9375</v>
      </c>
      <c r="D2304">
        <f t="shared" ca="1" si="349"/>
        <v>1.2</v>
      </c>
      <c r="E2304" s="1">
        <v>0.65</v>
      </c>
      <c r="F2304">
        <v>19.899999999999999</v>
      </c>
      <c r="G2304">
        <f t="shared" ca="1" si="346"/>
        <v>46.089820015575185</v>
      </c>
      <c r="H2304">
        <f t="shared" ca="1" si="350"/>
        <v>19.546649168056412</v>
      </c>
      <c r="I2304">
        <f ca="1">User_Model_Calcs!A2304-Sat_Data!$B$5</f>
        <v>-0.19888914952142045</v>
      </c>
      <c r="J2304">
        <f ca="1">(Earth_Data!$B$1/SQRT(1-Earth_Data!$B$2^2*SIN(RADIANS(User_Model_Calcs!B2304))^2))*COS(RADIANS(User_Model_Calcs!B2304))</f>
        <v>5933.1861449935459</v>
      </c>
      <c r="K2304">
        <f ca="1">((Earth_Data!$B$1*(1-Earth_Data!$B$2^2))/SQRT(1-Earth_Data!$B$2^2*SIN(RADIANS(User_Model_Calcs!B2304))^2))*SIN(RADIANS(User_Model_Calcs!B2304))</f>
        <v>-2332.6593572112661</v>
      </c>
      <c r="L2304">
        <f t="shared" ca="1" si="347"/>
        <v>-21.462498616928023</v>
      </c>
      <c r="M2304">
        <f t="shared" ca="1" si="348"/>
        <v>6375.2645049384928</v>
      </c>
      <c r="N2304">
        <f ca="1">SQRT(User_Model_Calcs!M2304^2+Sat_Data!$B$3^2-2*User_Model_Calcs!M2304*Sat_Data!$B$3*COS(RADIANS(L2304))*COS(RADIANS(I2304)))</f>
        <v>36306.009576483739</v>
      </c>
      <c r="O2304">
        <f ca="1">DEGREES(ACOS(((Earth_Data!$B$1+Sat_Data!$B$2)/User_Model_Calcs!N2304)*SQRT(1-COS(RADIANS(User_Model_Calcs!I2304))^2*COS(RADIANS(User_Model_Calcs!B2304))^2)))</f>
        <v>64.695809518477375</v>
      </c>
      <c r="P2304">
        <f t="shared" ca="1" si="345"/>
        <v>0.54040890608190761</v>
      </c>
    </row>
    <row r="2305" spans="1:16" x14ac:dyDescent="0.25">
      <c r="A2305">
        <f t="shared" ca="1" si="355"/>
        <v>110.43600360107462</v>
      </c>
      <c r="B2305">
        <f t="shared" ca="1" si="356"/>
        <v>-25.390307058933473</v>
      </c>
      <c r="C2305" s="6">
        <v>20135.9375</v>
      </c>
      <c r="D2305">
        <f t="shared" ca="1" si="349"/>
        <v>0.75</v>
      </c>
      <c r="E2305" s="1">
        <v>0.65</v>
      </c>
      <c r="F2305">
        <v>19.899999999999999</v>
      </c>
      <c r="G2305">
        <f t="shared" ca="1" si="346"/>
        <v>42.007420362456692</v>
      </c>
      <c r="H2305">
        <f t="shared" ca="1" si="350"/>
        <v>19.801100241641961</v>
      </c>
      <c r="I2305">
        <f ca="1">User_Model_Calcs!A2305-Sat_Data!$B$5</f>
        <v>0.43600360107461711</v>
      </c>
      <c r="J2305">
        <f ca="1">(Earth_Data!$B$1/SQRT(1-Earth_Data!$B$2^2*SIN(RADIANS(User_Model_Calcs!B2305))^2))*COS(RADIANS(User_Model_Calcs!B2305))</f>
        <v>5765.6110010473394</v>
      </c>
      <c r="K2305">
        <f ca="1">((Earth_Data!$B$1*(1-Earth_Data!$B$2^2))/SQRT(1-Earth_Data!$B$2^2*SIN(RADIANS(User_Model_Calcs!B2305))^2))*SIN(RADIANS(User_Model_Calcs!B2305))</f>
        <v>-2718.1985184212776</v>
      </c>
      <c r="L2305">
        <f t="shared" ca="1" si="347"/>
        <v>-25.241543628102093</v>
      </c>
      <c r="M2305">
        <f t="shared" ca="1" si="348"/>
        <v>6374.2351228163625</v>
      </c>
      <c r="N2305">
        <f ca="1">SQRT(User_Model_Calcs!M2305^2+Sat_Data!$B$3^2-2*User_Model_Calcs!M2305*Sat_Data!$B$3*COS(RADIANS(L2305))*COS(RADIANS(I2305)))</f>
        <v>36500.076627841627</v>
      </c>
      <c r="O2305">
        <f ca="1">DEGREES(ACOS(((Earth_Data!$B$1+Sat_Data!$B$2)/User_Model_Calcs!N2305)*SQRT(1-COS(RADIANS(User_Model_Calcs!I2305))^2*COS(RADIANS(User_Model_Calcs!B2305))^2)))</f>
        <v>60.304912888604584</v>
      </c>
      <c r="P2305">
        <f t="shared" ca="1" si="345"/>
        <v>1.0167542859967165</v>
      </c>
    </row>
    <row r="2306" spans="1:16" x14ac:dyDescent="0.25">
      <c r="A2306">
        <f t="shared" ca="1" si="355"/>
        <v>107.72310194381737</v>
      </c>
      <c r="B2306">
        <f t="shared" ca="1" si="356"/>
        <v>-24.40700717887777</v>
      </c>
      <c r="C2306" s="6">
        <v>20135.9375</v>
      </c>
      <c r="D2306">
        <f t="shared" ca="1" si="349"/>
        <v>1.2</v>
      </c>
      <c r="E2306" s="1">
        <v>0.65</v>
      </c>
      <c r="F2306">
        <v>19.899999999999999</v>
      </c>
      <c r="G2306">
        <f t="shared" ca="1" si="346"/>
        <v>46.089820015575185</v>
      </c>
      <c r="H2306">
        <f t="shared" ca="1" si="350"/>
        <v>14.378177334796405</v>
      </c>
      <c r="I2306">
        <f ca="1">User_Model_Calcs!A2306-Sat_Data!$B$5</f>
        <v>-2.2768980561826311</v>
      </c>
      <c r="J2306">
        <f ca="1">(Earth_Data!$B$1/SQRT(1-Earth_Data!$B$2^2*SIN(RADIANS(User_Model_Calcs!B2306))^2))*COS(RADIANS(User_Model_Calcs!B2306))</f>
        <v>5811.4680114045668</v>
      </c>
      <c r="K2306">
        <f ca="1">((Earth_Data!$B$1*(1-Earth_Data!$B$2^2))/SQRT(1-Earth_Data!$B$2^2*SIN(RADIANS(User_Model_Calcs!B2306))^2))*SIN(RADIANS(User_Model_Calcs!B2306))</f>
        <v>-2619.4020318785647</v>
      </c>
      <c r="L2306">
        <f t="shared" ca="1" si="347"/>
        <v>-24.262510540581847</v>
      </c>
      <c r="M2306">
        <f t="shared" ca="1" si="348"/>
        <v>6374.5138992858192</v>
      </c>
      <c r="N2306">
        <f ca="1">SQRT(User_Model_Calcs!M2306^2+Sat_Data!$B$3^2-2*User_Model_Calcs!M2306*Sat_Data!$B$3*COS(RADIANS(L2306))*COS(RADIANS(I2306)))</f>
        <v>36452.228206062995</v>
      </c>
      <c r="O2306">
        <f ca="1">DEGREES(ACOS(((Earth_Data!$B$1+Sat_Data!$B$2)/User_Model_Calcs!N2306)*SQRT(1-COS(RADIANS(User_Model_Calcs!I2306))^2*COS(RADIANS(User_Model_Calcs!B2306))^2)))</f>
        <v>61.328087977599012</v>
      </c>
      <c r="P2306">
        <f t="shared" ref="P2306:P2369" ca="1" si="357">DEGREES(ASIN(SIN(RADIANS(ABS(I2306)))/(SIN(ACOS(COS(RADIANS(I2306))*COS(RADIANS(B2306)))))))</f>
        <v>5.4961729671941431</v>
      </c>
    </row>
    <row r="2307" spans="1:16" x14ac:dyDescent="0.25">
      <c r="A2307">
        <f t="shared" ca="1" si="355"/>
        <v>109.85167204910412</v>
      </c>
      <c r="B2307">
        <f t="shared" ca="1" si="356"/>
        <v>-20.676832680676878</v>
      </c>
      <c r="C2307" s="6">
        <v>20135.9375</v>
      </c>
      <c r="D2307">
        <f t="shared" ca="1" si="349"/>
        <v>1.2</v>
      </c>
      <c r="E2307" s="1">
        <v>0.65</v>
      </c>
      <c r="F2307">
        <v>19.899999999999999</v>
      </c>
      <c r="G2307">
        <f t="shared" ref="G2307:G2370" ca="1" si="358">20.4+20*LOG(F2307)+20*LOG(D2307)+10*LOG(E2307)</f>
        <v>46.089820015575185</v>
      </c>
      <c r="H2307">
        <f t="shared" ca="1" si="350"/>
        <v>21.446021681686688</v>
      </c>
      <c r="I2307">
        <f ca="1">User_Model_Calcs!A2307-Sat_Data!$B$5</f>
        <v>-0.14832795089587592</v>
      </c>
      <c r="J2307">
        <f ca="1">(Earth_Data!$B$1/SQRT(1-Earth_Data!$B$2^2*SIN(RADIANS(User_Model_Calcs!B2307))^2))*COS(RADIANS(User_Model_Calcs!B2307))</f>
        <v>5969.7959800578683</v>
      </c>
      <c r="K2307">
        <f ca="1">((Earth_Data!$B$1*(1-Earth_Data!$B$2^2))/SQRT(1-Earth_Data!$B$2^2*SIN(RADIANS(User_Model_Calcs!B2307))^2))*SIN(RADIANS(User_Model_Calcs!B2307))</f>
        <v>-2237.9568152057323</v>
      </c>
      <c r="L2307">
        <f t="shared" ref="L2307:L2370" ca="1" si="359">DEGREES(ATAN((K2307/J2307)))</f>
        <v>-20.5500146121962</v>
      </c>
      <c r="M2307">
        <f t="shared" ref="M2307:M2370" ca="1" si="360">SQRT(J2307^2+K2307^2)</f>
        <v>6375.4932946589215</v>
      </c>
      <c r="N2307">
        <f ca="1">SQRT(User_Model_Calcs!M2307^2+Sat_Data!$B$3^2-2*User_Model_Calcs!M2307*Sat_Data!$B$3*COS(RADIANS(L2307))*COS(RADIANS(I2307)))</f>
        <v>36263.489582424059</v>
      </c>
      <c r="O2307">
        <f ca="1">DEGREES(ACOS(((Earth_Data!$B$1+Sat_Data!$B$2)/User_Model_Calcs!N2307)*SQRT(1-COS(RADIANS(User_Model_Calcs!I2307))^2*COS(RADIANS(User_Model_Calcs!B2307))^2)))</f>
        <v>65.759938252118417</v>
      </c>
      <c r="P2307">
        <f t="shared" ca="1" si="357"/>
        <v>0.42007098453280489</v>
      </c>
    </row>
    <row r="2308" spans="1:16" x14ac:dyDescent="0.25">
      <c r="A2308">
        <f t="shared" ca="1" si="355"/>
        <v>109.02523573786463</v>
      </c>
      <c r="B2308">
        <f t="shared" ca="1" si="356"/>
        <v>-23.04206184184487</v>
      </c>
      <c r="C2308" s="6">
        <v>20135.9375</v>
      </c>
      <c r="D2308">
        <f t="shared" ca="1" si="349"/>
        <v>0.75</v>
      </c>
      <c r="E2308" s="1">
        <v>0.65</v>
      </c>
      <c r="F2308">
        <v>19.899999999999999</v>
      </c>
      <c r="G2308">
        <f t="shared" ca="1" si="358"/>
        <v>42.007420362456692</v>
      </c>
      <c r="H2308">
        <f t="shared" ca="1" si="350"/>
        <v>17.296985910503327</v>
      </c>
      <c r="I2308">
        <f ca="1">User_Model_Calcs!A2308-Sat_Data!$B$5</f>
        <v>-0.97476426213536627</v>
      </c>
      <c r="J2308">
        <f ca="1">(Earth_Data!$B$1/SQRT(1-Earth_Data!$B$2^2*SIN(RADIANS(User_Model_Calcs!B2308))^2))*COS(RADIANS(User_Model_Calcs!B2308))</f>
        <v>5872.2897880511082</v>
      </c>
      <c r="K2308">
        <f ca="1">((Earth_Data!$B$1*(1-Earth_Data!$B$2^2))/SQRT(1-Earth_Data!$B$2^2*SIN(RADIANS(User_Model_Calcs!B2308))^2))*SIN(RADIANS(User_Model_Calcs!B2308))</f>
        <v>-2481.0073353340331</v>
      </c>
      <c r="L2308">
        <f t="shared" ca="1" si="359"/>
        <v>-22.903767205540657</v>
      </c>
      <c r="M2308">
        <f t="shared" ca="1" si="360"/>
        <v>6374.8870384368856</v>
      </c>
      <c r="N2308">
        <f ca="1">SQRT(User_Model_Calcs!M2308^2+Sat_Data!$B$3^2-2*User_Model_Calcs!M2308*Sat_Data!$B$3*COS(RADIANS(L2308))*COS(RADIANS(I2308)))</f>
        <v>36377.540489594568</v>
      </c>
      <c r="O2308">
        <f ca="1">DEGREES(ACOS(((Earth_Data!$B$1+Sat_Data!$B$2)/User_Model_Calcs!N2308)*SQRT(1-COS(RADIANS(User_Model_Calcs!I2308))^2*COS(RADIANS(User_Model_Calcs!B2308))^2)))</f>
        <v>62.997406012695372</v>
      </c>
      <c r="P2308">
        <f t="shared" ca="1" si="357"/>
        <v>2.4890855520314661</v>
      </c>
    </row>
    <row r="2309" spans="1:16" x14ac:dyDescent="0.25">
      <c r="A2309">
        <f t="shared" ca="1" si="355"/>
        <v>105.75218257046767</v>
      </c>
      <c r="B2309">
        <f t="shared" ca="1" si="356"/>
        <v>-24.585198090486337</v>
      </c>
      <c r="C2309" s="6">
        <v>20135.9375</v>
      </c>
      <c r="D2309">
        <f t="shared" ca="1" si="349"/>
        <v>3</v>
      </c>
      <c r="E2309" s="1">
        <v>0.65</v>
      </c>
      <c r="F2309">
        <v>19.899999999999999</v>
      </c>
      <c r="G2309">
        <f t="shared" ca="1" si="358"/>
        <v>54.048620189015942</v>
      </c>
      <c r="H2309">
        <f t="shared" ca="1" si="350"/>
        <v>19.276473173582019</v>
      </c>
      <c r="I2309">
        <f ca="1">User_Model_Calcs!A2309-Sat_Data!$B$5</f>
        <v>-4.2478174295323328</v>
      </c>
      <c r="J2309">
        <f ca="1">(Earth_Data!$B$1/SQRT(1-Earth_Data!$B$2^2*SIN(RADIANS(User_Model_Calcs!B2309))^2))*COS(RADIANS(User_Model_Calcs!B2309))</f>
        <v>5803.2842690431298</v>
      </c>
      <c r="K2309">
        <f ca="1">((Earth_Data!$B$1*(1-Earth_Data!$B$2^2))/SQRT(1-Earth_Data!$B$2^2*SIN(RADIANS(User_Model_Calcs!B2309))^2))*SIN(RADIANS(User_Model_Calcs!B2309))</f>
        <v>-2637.3628527627875</v>
      </c>
      <c r="L2309">
        <f t="shared" ca="1" si="359"/>
        <v>-24.439915541432416</v>
      </c>
      <c r="M2309">
        <f t="shared" ca="1" si="360"/>
        <v>6374.4639872272028</v>
      </c>
      <c r="N2309">
        <f ca="1">SQRT(User_Model_Calcs!M2309^2+Sat_Data!$B$3^2-2*User_Model_Calcs!M2309*Sat_Data!$B$3*COS(RADIANS(L2309))*COS(RADIANS(I2309)))</f>
        <v>36474.811010345358</v>
      </c>
      <c r="O2309">
        <f ca="1">DEGREES(ACOS(((Earth_Data!$B$1+Sat_Data!$B$2)/User_Model_Calcs!N2309)*SQRT(1-COS(RADIANS(User_Model_Calcs!I2309))^2*COS(RADIANS(User_Model_Calcs!B2309))^2)))</f>
        <v>60.843124497637746</v>
      </c>
      <c r="P2309">
        <f t="shared" ca="1" si="357"/>
        <v>10.122085927714677</v>
      </c>
    </row>
    <row r="2310" spans="1:16" x14ac:dyDescent="0.25">
      <c r="A2310">
        <f t="shared" ca="1" si="355"/>
        <v>107.17349924643352</v>
      </c>
      <c r="B2310">
        <f t="shared" ca="1" si="356"/>
        <v>-22.780934931086968</v>
      </c>
      <c r="C2310" s="6">
        <v>20135.9375</v>
      </c>
      <c r="D2310">
        <f t="shared" ca="1" si="349"/>
        <v>3</v>
      </c>
      <c r="E2310" s="1">
        <v>0.65</v>
      </c>
      <c r="F2310">
        <v>19.899999999999999</v>
      </c>
      <c r="G2310">
        <f t="shared" ca="1" si="358"/>
        <v>54.048620189015942</v>
      </c>
      <c r="H2310">
        <f t="shared" ca="1" si="350"/>
        <v>23.706955319404152</v>
      </c>
      <c r="I2310">
        <f ca="1">User_Model_Calcs!A2310-Sat_Data!$B$5</f>
        <v>-2.8265007535664779</v>
      </c>
      <c r="J2310">
        <f ca="1">(Earth_Data!$B$1/SQRT(1-Earth_Data!$B$2^2*SIN(RADIANS(User_Model_Calcs!B2310))^2))*COS(RADIANS(User_Model_Calcs!B2310))</f>
        <v>5883.5477833425912</v>
      </c>
      <c r="K2310">
        <f ca="1">((Earth_Data!$B$1*(1-Earth_Data!$B$2^2))/SQRT(1-Earth_Data!$B$2^2*SIN(RADIANS(User_Model_Calcs!B2310))^2))*SIN(RADIANS(User_Model_Calcs!B2310))</f>
        <v>-2454.3708427386787</v>
      </c>
      <c r="L2310">
        <f t="shared" ca="1" si="359"/>
        <v>-22.643862759938258</v>
      </c>
      <c r="M2310">
        <f t="shared" ca="1" si="360"/>
        <v>6374.956529464439</v>
      </c>
      <c r="N2310">
        <f ca="1">SQRT(User_Model_Calcs!M2310^2+Sat_Data!$B$3^2-2*User_Model_Calcs!M2310*Sat_Data!$B$3*COS(RADIANS(L2310))*COS(RADIANS(I2310)))</f>
        <v>36371.814709755832</v>
      </c>
      <c r="O2310">
        <f ca="1">DEGREES(ACOS(((Earth_Data!$B$1+Sat_Data!$B$2)/User_Model_Calcs!N2310)*SQRT(1-COS(RADIANS(User_Model_Calcs!I2310))^2*COS(RADIANS(User_Model_Calcs!B2310))^2)))</f>
        <v>63.130706185114271</v>
      </c>
      <c r="P2310">
        <f t="shared" ca="1" si="357"/>
        <v>7.2663983143962376</v>
      </c>
    </row>
    <row r="2311" spans="1:16" x14ac:dyDescent="0.25">
      <c r="A2311">
        <f t="shared" ca="1" si="355"/>
        <v>108.45123492648173</v>
      </c>
      <c r="B2311">
        <f t="shared" ca="1" si="356"/>
        <v>-24.922277033114895</v>
      </c>
      <c r="C2311" s="6">
        <v>20135.9375</v>
      </c>
      <c r="D2311">
        <f t="shared" ca="1" si="349"/>
        <v>0.75</v>
      </c>
      <c r="E2311" s="1">
        <v>0.65</v>
      </c>
      <c r="F2311">
        <v>19.899999999999999</v>
      </c>
      <c r="G2311">
        <f t="shared" ca="1" si="358"/>
        <v>42.007420362456692</v>
      </c>
      <c r="H2311">
        <f t="shared" ca="1" si="350"/>
        <v>17.828964881220593</v>
      </c>
      <c r="I2311">
        <f ca="1">User_Model_Calcs!A2311-Sat_Data!$B$5</f>
        <v>-1.5487650735182683</v>
      </c>
      <c r="J2311">
        <f ca="1">(Earth_Data!$B$1/SQRT(1-Earth_Data!$B$2^2*SIN(RADIANS(User_Model_Calcs!B2311))^2))*COS(RADIANS(User_Model_Calcs!B2311))</f>
        <v>5787.6501656726932</v>
      </c>
      <c r="K2311">
        <f ca="1">((Earth_Data!$B$1*(1-Earth_Data!$B$2^2))/SQRT(1-Earth_Data!$B$2^2*SIN(RADIANS(User_Model_Calcs!B2311))^2))*SIN(RADIANS(User_Model_Calcs!B2311))</f>
        <v>-2671.2700248692436</v>
      </c>
      <c r="L2311">
        <f t="shared" ca="1" si="359"/>
        <v>-24.775523094471012</v>
      </c>
      <c r="M2311">
        <f t="shared" ca="1" si="360"/>
        <v>6374.3688304000798</v>
      </c>
      <c r="N2311">
        <f ca="1">SQRT(User_Model_Calcs!M2311^2+Sat_Data!$B$3^2-2*User_Model_Calcs!M2311*Sat_Data!$B$3*COS(RADIANS(L2311))*COS(RADIANS(I2311)))</f>
        <v>36476.883002367649</v>
      </c>
      <c r="O2311">
        <f ca="1">DEGREES(ACOS(((Earth_Data!$B$1+Sat_Data!$B$2)/User_Model_Calcs!N2311)*SQRT(1-COS(RADIANS(User_Model_Calcs!I2311))^2*COS(RADIANS(User_Model_Calcs!B2311))^2)))</f>
        <v>60.7965563619872</v>
      </c>
      <c r="P2311">
        <f t="shared" ca="1" si="357"/>
        <v>3.671248581013367</v>
      </c>
    </row>
    <row r="2312" spans="1:16" x14ac:dyDescent="0.25">
      <c r="A2312">
        <f t="shared" ca="1" si="355"/>
        <v>106.07335565033016</v>
      </c>
      <c r="B2312">
        <f t="shared" ca="1" si="356"/>
        <v>-22.65201862606488</v>
      </c>
      <c r="C2312" s="6">
        <v>20135.9375</v>
      </c>
      <c r="D2312">
        <f t="shared" ca="1" si="349"/>
        <v>0.75</v>
      </c>
      <c r="E2312" s="1">
        <v>0.65</v>
      </c>
      <c r="F2312">
        <v>19.899999999999999</v>
      </c>
      <c r="G2312">
        <f t="shared" ca="1" si="358"/>
        <v>42.007420362456692</v>
      </c>
      <c r="H2312">
        <f t="shared" ca="1" si="350"/>
        <v>20.326265560087798</v>
      </c>
      <c r="I2312">
        <f ca="1">User_Model_Calcs!A2312-Sat_Data!$B$5</f>
        <v>-3.9266443496698429</v>
      </c>
      <c r="J2312">
        <f ca="1">(Earth_Data!$B$1/SQRT(1-Earth_Data!$B$2^2*SIN(RADIANS(User_Model_Calcs!B2312))^2))*COS(RADIANS(User_Model_Calcs!B2312))</f>
        <v>5889.0608433525485</v>
      </c>
      <c r="K2312">
        <f ca="1">((Earth_Data!$B$1*(1-Earth_Data!$B$2^2))/SQRT(1-Earth_Data!$B$2^2*SIN(RADIANS(User_Model_Calcs!B2312))^2))*SIN(RADIANS(User_Model_Calcs!B2312))</f>
        <v>-2441.2020871788327</v>
      </c>
      <c r="L2312">
        <f t="shared" ca="1" si="359"/>
        <v>-22.515554152207216</v>
      </c>
      <c r="M2312">
        <f t="shared" ca="1" si="360"/>
        <v>6374.9906076130437</v>
      </c>
      <c r="N2312">
        <f ca="1">SQRT(User_Model_Calcs!M2312^2+Sat_Data!$B$3^2-2*User_Model_Calcs!M2312*Sat_Data!$B$3*COS(RADIANS(L2312))*COS(RADIANS(I2312)))</f>
        <v>36373.157918732373</v>
      </c>
      <c r="O2312">
        <f ca="1">DEGREES(ACOS(((Earth_Data!$B$1+Sat_Data!$B$2)/User_Model_Calcs!N2312)*SQRT(1-COS(RADIANS(User_Model_Calcs!I2312))^2*COS(RADIANS(User_Model_Calcs!B2312))^2)))</f>
        <v>63.100872153251956</v>
      </c>
      <c r="P2312">
        <f t="shared" ca="1" si="357"/>
        <v>10.105431861100639</v>
      </c>
    </row>
    <row r="2313" spans="1:16" x14ac:dyDescent="0.25">
      <c r="A2313">
        <f t="shared" ca="1" si="355"/>
        <v>108.64540855455198</v>
      </c>
      <c r="B2313">
        <f t="shared" ca="1" si="356"/>
        <v>-23.419382992815052</v>
      </c>
      <c r="C2313" s="6">
        <v>20135.9375</v>
      </c>
      <c r="D2313">
        <f t="shared" ca="1" si="349"/>
        <v>0.75</v>
      </c>
      <c r="E2313" s="1">
        <v>0.65</v>
      </c>
      <c r="F2313">
        <v>19.899999999999999</v>
      </c>
      <c r="G2313">
        <f t="shared" ca="1" si="358"/>
        <v>42.007420362456692</v>
      </c>
      <c r="H2313">
        <f t="shared" ca="1" si="350"/>
        <v>16.446056919672415</v>
      </c>
      <c r="I2313">
        <f ca="1">User_Model_Calcs!A2313-Sat_Data!$B$5</f>
        <v>-1.3545914454480226</v>
      </c>
      <c r="J2313">
        <f ca="1">(Earth_Data!$B$1/SQRT(1-Earth_Data!$B$2^2*SIN(RADIANS(User_Model_Calcs!B2313))^2))*COS(RADIANS(User_Model_Calcs!B2313))</f>
        <v>5855.8074577247844</v>
      </c>
      <c r="K2313">
        <f ca="1">((Earth_Data!$B$1*(1-Earth_Data!$B$2^2))/SQRT(1-Earth_Data!$B$2^2*SIN(RADIANS(User_Model_Calcs!B2313))^2))*SIN(RADIANS(User_Model_Calcs!B2313))</f>
        <v>-2519.4066124734604</v>
      </c>
      <c r="L2313">
        <f t="shared" ca="1" si="359"/>
        <v>-23.279342109665883</v>
      </c>
      <c r="M2313">
        <f t="shared" ca="1" si="360"/>
        <v>6374.7855384256027</v>
      </c>
      <c r="N2313">
        <f ca="1">SQRT(User_Model_Calcs!M2313^2+Sat_Data!$B$3^2-2*User_Model_Calcs!M2313*Sat_Data!$B$3*COS(RADIANS(L2313))*COS(RADIANS(I2313)))</f>
        <v>36397.533190458467</v>
      </c>
      <c r="O2313">
        <f ca="1">DEGREES(ACOS(((Earth_Data!$B$1+Sat_Data!$B$2)/User_Model_Calcs!N2313)*SQRT(1-COS(RADIANS(User_Model_Calcs!I2313))^2*COS(RADIANS(User_Model_Calcs!B2313))^2)))</f>
        <v>62.54095260625833</v>
      </c>
      <c r="P2313">
        <f t="shared" ca="1" si="357"/>
        <v>3.4047561942329896</v>
      </c>
    </row>
    <row r="2314" spans="1:16" x14ac:dyDescent="0.25">
      <c r="A2314">
        <f t="shared" ca="1" si="355"/>
        <v>108.26042865347901</v>
      </c>
      <c r="B2314">
        <f t="shared" ca="1" si="356"/>
        <v>-22.496107560419084</v>
      </c>
      <c r="C2314" s="6">
        <v>20135.9375</v>
      </c>
      <c r="D2314">
        <f t="shared" ca="1" si="349"/>
        <v>1.2</v>
      </c>
      <c r="E2314" s="1">
        <v>0.65</v>
      </c>
      <c r="F2314">
        <v>19.899999999999999</v>
      </c>
      <c r="G2314">
        <f t="shared" ca="1" si="358"/>
        <v>46.089820015575185</v>
      </c>
      <c r="H2314">
        <f t="shared" ca="1" si="350"/>
        <v>21.559681020862001</v>
      </c>
      <c r="I2314">
        <f ca="1">User_Model_Calcs!A2314-Sat_Data!$B$5</f>
        <v>-1.7395713465209894</v>
      </c>
      <c r="J2314">
        <f ca="1">(Earth_Data!$B$1/SQRT(1-Earth_Data!$B$2^2*SIN(RADIANS(User_Model_Calcs!B2314))^2))*COS(RADIANS(User_Model_Calcs!B2314))</f>
        <v>5895.688599742226</v>
      </c>
      <c r="K2314">
        <f ca="1">((Earth_Data!$B$1*(1-Earth_Data!$B$2^2))/SQRT(1-Earth_Data!$B$2^2*SIN(RADIANS(User_Model_Calcs!B2314))^2))*SIN(RADIANS(User_Model_Calcs!B2314))</f>
        <v>-2425.2595874692583</v>
      </c>
      <c r="L2314">
        <f t="shared" ca="1" si="359"/>
        <v>-22.360381698923533</v>
      </c>
      <c r="M2314">
        <f t="shared" ca="1" si="360"/>
        <v>6375.031618097436</v>
      </c>
      <c r="N2314">
        <f ca="1">SQRT(User_Model_Calcs!M2314^2+Sat_Data!$B$3^2-2*User_Model_Calcs!M2314*Sat_Data!$B$3*COS(RADIANS(L2314))*COS(RADIANS(I2314)))</f>
        <v>36352.600758855326</v>
      </c>
      <c r="O2314">
        <f ca="1">DEGREES(ACOS(((Earth_Data!$B$1+Sat_Data!$B$2)/User_Model_Calcs!N2314)*SQRT(1-COS(RADIANS(User_Model_Calcs!I2314))^2*COS(RADIANS(User_Model_Calcs!B2314))^2)))</f>
        <v>63.577985354467309</v>
      </c>
      <c r="P2314">
        <f t="shared" ca="1" si="357"/>
        <v>4.5383469773981657</v>
      </c>
    </row>
    <row r="2315" spans="1:16" x14ac:dyDescent="0.25">
      <c r="A2315">
        <f t="shared" ca="1" si="355"/>
        <v>109.76080275587496</v>
      </c>
      <c r="B2315">
        <f t="shared" ca="1" si="356"/>
        <v>-22.619592602699754</v>
      </c>
      <c r="C2315" s="6">
        <v>20135.9375</v>
      </c>
      <c r="D2315">
        <f t="shared" ca="1" si="349"/>
        <v>0.75</v>
      </c>
      <c r="E2315" s="1">
        <v>0.65</v>
      </c>
      <c r="F2315">
        <v>19.899999999999999</v>
      </c>
      <c r="G2315">
        <f t="shared" ca="1" si="358"/>
        <v>42.007420362456692</v>
      </c>
      <c r="H2315">
        <f t="shared" ca="1" si="350"/>
        <v>16.320731324324342</v>
      </c>
      <c r="I2315">
        <f ca="1">User_Model_Calcs!A2315-Sat_Data!$B$5</f>
        <v>-0.2391972441250374</v>
      </c>
      <c r="J2315">
        <f ca="1">(Earth_Data!$B$1/SQRT(1-Earth_Data!$B$2^2*SIN(RADIANS(User_Model_Calcs!B2315))^2))*COS(RADIANS(User_Model_Calcs!B2315))</f>
        <v>5890.4428520464735</v>
      </c>
      <c r="K2315">
        <f ca="1">((Earth_Data!$B$1*(1-Earth_Data!$B$2^2))/SQRT(1-Earth_Data!$B$2^2*SIN(RADIANS(User_Model_Calcs!B2315))^2))*SIN(RADIANS(User_Model_Calcs!B2315))</f>
        <v>-2437.8878637905168</v>
      </c>
      <c r="L2315">
        <f t="shared" ca="1" si="359"/>
        <v>-22.483281413915893</v>
      </c>
      <c r="M2315">
        <f t="shared" ca="1" si="360"/>
        <v>6374.9991552660213</v>
      </c>
      <c r="N2315">
        <f ca="1">SQRT(User_Model_Calcs!M2315^2+Sat_Data!$B$3^2-2*User_Model_Calcs!M2315*Sat_Data!$B$3*COS(RADIANS(L2315))*COS(RADIANS(I2315)))</f>
        <v>36355.587338391277</v>
      </c>
      <c r="O2315">
        <f ca="1">DEGREES(ACOS(((Earth_Data!$B$1+Sat_Data!$B$2)/User_Model_Calcs!N2315)*SQRT(1-COS(RADIANS(User_Model_Calcs!I2315))^2*COS(RADIANS(User_Model_Calcs!B2315))^2)))</f>
        <v>63.507356618126259</v>
      </c>
      <c r="P2315">
        <f t="shared" ca="1" si="357"/>
        <v>0.62189911887673743</v>
      </c>
    </row>
    <row r="2316" spans="1:16" x14ac:dyDescent="0.25">
      <c r="A2316">
        <f t="shared" ca="1" si="355"/>
        <v>110.34510665665732</v>
      </c>
      <c r="B2316">
        <f t="shared" ca="1" si="356"/>
        <v>-22.732498300588762</v>
      </c>
      <c r="C2316" s="6">
        <v>20135.9375</v>
      </c>
      <c r="D2316">
        <f t="shared" ca="1" si="349"/>
        <v>1.2</v>
      </c>
      <c r="E2316" s="1">
        <v>0.65</v>
      </c>
      <c r="F2316">
        <v>19.899999999999999</v>
      </c>
      <c r="G2316">
        <f t="shared" ca="1" si="358"/>
        <v>46.089820015575185</v>
      </c>
      <c r="H2316">
        <f t="shared" ca="1" si="350"/>
        <v>19.722939190764109</v>
      </c>
      <c r="I2316">
        <f ca="1">User_Model_Calcs!A2316-Sat_Data!$B$5</f>
        <v>0.34510665665732176</v>
      </c>
      <c r="J2316">
        <f ca="1">(Earth_Data!$B$1/SQRT(1-Earth_Data!$B$2^2*SIN(RADIANS(User_Model_Calcs!B2316))^2))*COS(RADIANS(User_Model_Calcs!B2316))</f>
        <v>5885.6226438532913</v>
      </c>
      <c r="K2316">
        <f ca="1">((Earth_Data!$B$1*(1-Earth_Data!$B$2^2))/SQRT(1-Earth_Data!$B$2^2*SIN(RADIANS(User_Model_Calcs!B2316))^2))*SIN(RADIANS(User_Model_Calcs!B2316))</f>
        <v>-2449.4244880403044</v>
      </c>
      <c r="L2316">
        <f t="shared" ca="1" si="359"/>
        <v>-22.595654131813191</v>
      </c>
      <c r="M2316">
        <f t="shared" ca="1" si="360"/>
        <v>6374.9693511773148</v>
      </c>
      <c r="N2316">
        <f ca="1">SQRT(User_Model_Calcs!M2316^2+Sat_Data!$B$3^2-2*User_Model_Calcs!M2316*Sat_Data!$B$3*COS(RADIANS(L2316))*COS(RADIANS(I2316)))</f>
        <v>36361.236297177355</v>
      </c>
      <c r="O2316">
        <f ca="1">DEGREES(ACOS(((Earth_Data!$B$1+Sat_Data!$B$2)/User_Model_Calcs!N2316)*SQRT(1-COS(RADIANS(User_Model_Calcs!I2316))^2*COS(RADIANS(User_Model_Calcs!B2316))^2)))</f>
        <v>63.375208512450499</v>
      </c>
      <c r="P2316">
        <f t="shared" ca="1" si="357"/>
        <v>0.89300405860582055</v>
      </c>
    </row>
    <row r="2317" spans="1:16" x14ac:dyDescent="0.25">
      <c r="A2317">
        <f t="shared" ca="1" si="355"/>
        <v>107.34587609992161</v>
      </c>
      <c r="B2317">
        <f t="shared" ca="1" si="356"/>
        <v>-22.815826354558848</v>
      </c>
      <c r="C2317" s="6">
        <v>20135.9375</v>
      </c>
      <c r="D2317">
        <f t="shared" ca="1" si="349"/>
        <v>1.2</v>
      </c>
      <c r="E2317" s="1">
        <v>0.65</v>
      </c>
      <c r="F2317">
        <v>19.899999999999999</v>
      </c>
      <c r="G2317">
        <f t="shared" ca="1" si="358"/>
        <v>46.089820015575185</v>
      </c>
      <c r="H2317">
        <f t="shared" ca="1" si="350"/>
        <v>23.898019031933988</v>
      </c>
      <c r="I2317">
        <f ca="1">User_Model_Calcs!A2317-Sat_Data!$B$5</f>
        <v>-2.6541239000783889</v>
      </c>
      <c r="J2317">
        <f ca="1">(Earth_Data!$B$1/SQRT(1-Earth_Data!$B$2^2*SIN(RADIANS(User_Model_Calcs!B2317))^2))*COS(RADIANS(User_Model_Calcs!B2317))</f>
        <v>5882.0505549863356</v>
      </c>
      <c r="K2317">
        <f ca="1">((Earth_Data!$B$1*(1-Earth_Data!$B$2^2))/SQRT(1-Earth_Data!$B$2^2*SIN(RADIANS(User_Model_Calcs!B2317))^2))*SIN(RADIANS(User_Model_Calcs!B2317))</f>
        <v>-2457.9328900599858</v>
      </c>
      <c r="L2317">
        <f t="shared" ca="1" si="359"/>
        <v>-22.678590182495441</v>
      </c>
      <c r="M2317">
        <f t="shared" ca="1" si="360"/>
        <v>6374.9472800528856</v>
      </c>
      <c r="N2317">
        <f ca="1">SQRT(User_Model_Calcs!M2317^2+Sat_Data!$B$3^2-2*User_Model_Calcs!M2317*Sat_Data!$B$3*COS(RADIANS(L2317))*COS(RADIANS(I2317)))</f>
        <v>36372.565848204657</v>
      </c>
      <c r="O2317">
        <f ca="1">DEGREES(ACOS(((Earth_Data!$B$1+Sat_Data!$B$2)/User_Model_Calcs!N2317)*SQRT(1-COS(RADIANS(User_Model_Calcs!I2317))^2*COS(RADIANS(User_Model_Calcs!B2317))^2)))</f>
        <v>63.113178845906162</v>
      </c>
      <c r="P2317">
        <f t="shared" ca="1" si="357"/>
        <v>6.8171269339223803</v>
      </c>
    </row>
    <row r="2318" spans="1:16" x14ac:dyDescent="0.25">
      <c r="A2318">
        <f t="shared" ca="1" si="355"/>
        <v>110.01718527583205</v>
      </c>
      <c r="B2318">
        <f t="shared" ca="1" si="356"/>
        <v>-20.939936260746606</v>
      </c>
      <c r="C2318" s="6">
        <v>20135.9375</v>
      </c>
      <c r="D2318">
        <f t="shared" ca="1" si="349"/>
        <v>0.75</v>
      </c>
      <c r="E2318" s="1">
        <v>0.65</v>
      </c>
      <c r="F2318">
        <v>19.899999999999999</v>
      </c>
      <c r="G2318">
        <f t="shared" ca="1" si="358"/>
        <v>42.007420362456692</v>
      </c>
      <c r="H2318">
        <f t="shared" ca="1" si="350"/>
        <v>15.192891488416889</v>
      </c>
      <c r="I2318">
        <f ca="1">User_Model_Calcs!A2318-Sat_Data!$B$5</f>
        <v>1.7185275832048319E-2</v>
      </c>
      <c r="J2318">
        <f ca="1">(Earth_Data!$B$1/SQRT(1-Earth_Data!$B$2^2*SIN(RADIANS(User_Model_Calcs!B2318))^2))*COS(RADIANS(User_Model_Calcs!B2318))</f>
        <v>5959.4479497002567</v>
      </c>
      <c r="K2318">
        <f ca="1">((Earth_Data!$B$1*(1-Earth_Data!$B$2^2))/SQRT(1-Earth_Data!$B$2^2*SIN(RADIANS(User_Model_Calcs!B2318))^2))*SIN(RADIANS(User_Model_Calcs!B2318))</f>
        <v>-2265.1861924512409</v>
      </c>
      <c r="L2318">
        <f t="shared" ca="1" si="359"/>
        <v>-20.811797693111583</v>
      </c>
      <c r="M2318">
        <f t="shared" ca="1" si="360"/>
        <v>6375.4284837694122</v>
      </c>
      <c r="N2318">
        <f ca="1">SQRT(User_Model_Calcs!M2318^2+Sat_Data!$B$3^2-2*User_Model_Calcs!M2318*Sat_Data!$B$3*COS(RADIANS(L2318))*COS(RADIANS(I2318)))</f>
        <v>36275.48507669002</v>
      </c>
      <c r="O2318">
        <f ca="1">DEGREES(ACOS(((Earth_Data!$B$1+Sat_Data!$B$2)/User_Model_Calcs!N2318)*SQRT(1-COS(RADIANS(User_Model_Calcs!I2318))^2*COS(RADIANS(User_Model_Calcs!B2318))^2)))</f>
        <v>65.455194244919582</v>
      </c>
      <c r="P2318">
        <f t="shared" ca="1" si="357"/>
        <v>4.8085612298112486E-2</v>
      </c>
    </row>
    <row r="2319" spans="1:16" x14ac:dyDescent="0.25">
      <c r="A2319">
        <f t="shared" ca="1" si="355"/>
        <v>109.95083825632548</v>
      </c>
      <c r="B2319">
        <f t="shared" ca="1" si="356"/>
        <v>-22.681923171862895</v>
      </c>
      <c r="C2319" s="6">
        <v>20135.9375</v>
      </c>
      <c r="D2319">
        <f t="shared" ca="1" si="349"/>
        <v>3</v>
      </c>
      <c r="E2319" s="1">
        <v>0.65</v>
      </c>
      <c r="F2319">
        <v>19.899999999999999</v>
      </c>
      <c r="G2319">
        <f t="shared" ca="1" si="358"/>
        <v>54.048620189015942</v>
      </c>
      <c r="H2319">
        <f t="shared" ca="1" si="350"/>
        <v>16.069784598042766</v>
      </c>
      <c r="I2319">
        <f ca="1">User_Model_Calcs!A2319-Sat_Data!$B$5</f>
        <v>-4.9161743674517311E-2</v>
      </c>
      <c r="J2319">
        <f ca="1">(Earth_Data!$B$1/SQRT(1-Earth_Data!$B$2^2*SIN(RADIANS(User_Model_Calcs!B2319))^2))*COS(RADIANS(User_Model_Calcs!B2319))</f>
        <v>5887.7846336127441</v>
      </c>
      <c r="K2319">
        <f ca="1">((Earth_Data!$B$1*(1-Earth_Data!$B$2^2))/SQRT(1-Earth_Data!$B$2^2*SIN(RADIANS(User_Model_Calcs!B2319))^2))*SIN(RADIANS(User_Model_Calcs!B2319))</f>
        <v>-2444.257911650986</v>
      </c>
      <c r="L2319">
        <f t="shared" ca="1" si="359"/>
        <v>-22.545317486388015</v>
      </c>
      <c r="M2319">
        <f t="shared" ca="1" si="360"/>
        <v>6374.9827160922405</v>
      </c>
      <c r="N2319">
        <f ca="1">SQRT(User_Model_Calcs!M2319^2+Sat_Data!$B$3^2-2*User_Model_Calcs!M2319*Sat_Data!$B$3*COS(RADIANS(L2319))*COS(RADIANS(I2319)))</f>
        <v>36358.610234398097</v>
      </c>
      <c r="O2319">
        <f ca="1">DEGREES(ACOS(((Earth_Data!$B$1+Sat_Data!$B$2)/User_Model_Calcs!N2319)*SQRT(1-COS(RADIANS(User_Model_Calcs!I2319))^2*COS(RADIANS(User_Model_Calcs!B2319))^2)))</f>
        <v>63.436547331229399</v>
      </c>
      <c r="P2319">
        <f t="shared" ca="1" si="357"/>
        <v>0.12748902253204095</v>
      </c>
    </row>
    <row r="2320" spans="1:16" x14ac:dyDescent="0.25">
      <c r="A2320">
        <f t="shared" ca="1" si="355"/>
        <v>110.19447989973803</v>
      </c>
      <c r="B2320">
        <f t="shared" ca="1" si="356"/>
        <v>-25.602712819834377</v>
      </c>
      <c r="C2320" s="6">
        <v>20135.9375</v>
      </c>
      <c r="D2320">
        <f t="shared" ca="1" si="349"/>
        <v>1.2</v>
      </c>
      <c r="E2320" s="1">
        <v>0.65</v>
      </c>
      <c r="F2320">
        <v>19.899999999999999</v>
      </c>
      <c r="G2320">
        <f t="shared" ca="1" si="358"/>
        <v>46.089820015575185</v>
      </c>
      <c r="H2320">
        <f t="shared" ca="1" si="350"/>
        <v>20.197450229153205</v>
      </c>
      <c r="I2320">
        <f ca="1">User_Model_Calcs!A2320-Sat_Data!$B$5</f>
        <v>0.19447989973802748</v>
      </c>
      <c r="J2320">
        <f ca="1">(Earth_Data!$B$1/SQRT(1-Earth_Data!$B$2^2*SIN(RADIANS(User_Model_Calcs!B2320))^2))*COS(RADIANS(User_Model_Calcs!B2320))</f>
        <v>5755.4822064155433</v>
      </c>
      <c r="K2320">
        <f ca="1">((Earth_Data!$B$1*(1-Earth_Data!$B$2^2))/SQRT(1-Earth_Data!$B$2^2*SIN(RADIANS(User_Model_Calcs!B2320))^2))*SIN(RADIANS(User_Model_Calcs!B2320))</f>
        <v>-2739.437306798789</v>
      </c>
      <c r="L2320">
        <f t="shared" ca="1" si="359"/>
        <v>-25.453050405765971</v>
      </c>
      <c r="M2320">
        <f t="shared" ca="1" si="360"/>
        <v>6374.1738434284116</v>
      </c>
      <c r="N2320">
        <f ca="1">SQRT(User_Model_Calcs!M2320^2+Sat_Data!$B$3^2-2*User_Model_Calcs!M2320*Sat_Data!$B$3*COS(RADIANS(L2320))*COS(RADIANS(I2320)))</f>
        <v>36511.610140253542</v>
      </c>
      <c r="O2320">
        <f ca="1">DEGREES(ACOS(((Earth_Data!$B$1+Sat_Data!$B$2)/User_Model_Calcs!N2320)*SQRT(1-COS(RADIANS(User_Model_Calcs!I2320))^2*COS(RADIANS(User_Model_Calcs!B2320))^2)))</f>
        <v>60.063442860642247</v>
      </c>
      <c r="P2320">
        <f t="shared" ca="1" si="357"/>
        <v>0.45004361067343551</v>
      </c>
    </row>
    <row r="2321" spans="1:16" x14ac:dyDescent="0.25">
      <c r="A2321">
        <f t="shared" ca="1" si="355"/>
        <v>105.69485662085202</v>
      </c>
      <c r="B2321">
        <f t="shared" ca="1" si="356"/>
        <v>-22.892388084242178</v>
      </c>
      <c r="C2321" s="6">
        <v>20135.9375</v>
      </c>
      <c r="D2321">
        <f t="shared" ca="1" si="349"/>
        <v>0.75</v>
      </c>
      <c r="E2321" s="1">
        <v>0.65</v>
      </c>
      <c r="F2321">
        <v>19.899999999999999</v>
      </c>
      <c r="G2321">
        <f t="shared" ca="1" si="358"/>
        <v>42.007420362456692</v>
      </c>
      <c r="H2321">
        <f t="shared" ca="1" si="350"/>
        <v>21.467530893249311</v>
      </c>
      <c r="I2321">
        <f ca="1">User_Model_Calcs!A2321-Sat_Data!$B$5</f>
        <v>-4.3051433791479781</v>
      </c>
      <c r="J2321">
        <f ca="1">(Earth_Data!$B$1/SQRT(1-Earth_Data!$B$2^2*SIN(RADIANS(User_Model_Calcs!B2321))^2))*COS(RADIANS(User_Model_Calcs!B2321))</f>
        <v>5878.7575857911006</v>
      </c>
      <c r="K2321">
        <f ca="1">((Earth_Data!$B$1*(1-Earth_Data!$B$2^2))/SQRT(1-Earth_Data!$B$2^2*SIN(RADIANS(User_Model_Calcs!B2321))^2))*SIN(RADIANS(User_Model_Calcs!B2321))</f>
        <v>-2465.7458924273155</v>
      </c>
      <c r="L2321">
        <f t="shared" ca="1" si="359"/>
        <v>-22.754792756180905</v>
      </c>
      <c r="M2321">
        <f t="shared" ca="1" si="360"/>
        <v>6374.9269453475772</v>
      </c>
      <c r="N2321">
        <f ca="1">SQRT(User_Model_Calcs!M2321^2+Sat_Data!$B$3^2-2*User_Model_Calcs!M2321*Sat_Data!$B$3*COS(RADIANS(L2321))*COS(RADIANS(I2321)))</f>
        <v>36388.290368175301</v>
      </c>
      <c r="O2321">
        <f ca="1">DEGREES(ACOS(((Earth_Data!$B$1+Sat_Data!$B$2)/User_Model_Calcs!N2321)*SQRT(1-COS(RADIANS(User_Model_Calcs!I2321))^2*COS(RADIANS(User_Model_Calcs!B2321))^2)))</f>
        <v>62.753824374828241</v>
      </c>
      <c r="P2321">
        <f t="shared" ca="1" si="357"/>
        <v>10.952647093310805</v>
      </c>
    </row>
    <row r="2322" spans="1:16" x14ac:dyDescent="0.25">
      <c r="A2322">
        <f t="shared" ca="1" si="355"/>
        <v>106.0133911723256</v>
      </c>
      <c r="B2322">
        <f t="shared" ca="1" si="356"/>
        <v>-23.543184887975364</v>
      </c>
      <c r="C2322" s="6">
        <v>20135.9375</v>
      </c>
      <c r="D2322">
        <f t="shared" ca="1" si="349"/>
        <v>3</v>
      </c>
      <c r="E2322" s="1">
        <v>0.65</v>
      </c>
      <c r="F2322">
        <v>19.899999999999999</v>
      </c>
      <c r="G2322">
        <f t="shared" ca="1" si="358"/>
        <v>54.048620189015942</v>
      </c>
      <c r="H2322">
        <f t="shared" ca="1" si="350"/>
        <v>15.248673132402221</v>
      </c>
      <c r="I2322">
        <f ca="1">User_Model_Calcs!A2322-Sat_Data!$B$5</f>
        <v>-3.9866088276744023</v>
      </c>
      <c r="J2322">
        <f ca="1">(Earth_Data!$B$1/SQRT(1-Earth_Data!$B$2^2*SIN(RADIANS(User_Model_Calcs!B2322))^2))*COS(RADIANS(User_Model_Calcs!B2322))</f>
        <v>5850.3442530204538</v>
      </c>
      <c r="K2322">
        <f ca="1">((Earth_Data!$B$1*(1-Earth_Data!$B$2^2))/SQRT(1-Earth_Data!$B$2^2*SIN(RADIANS(User_Model_Calcs!B2322))^2))*SIN(RADIANS(User_Model_Calcs!B2322))</f>
        <v>-2531.9823552365165</v>
      </c>
      <c r="L2322">
        <f t="shared" ca="1" si="359"/>
        <v>-23.402576290097553</v>
      </c>
      <c r="M2322">
        <f t="shared" ca="1" si="360"/>
        <v>6374.7519580042099</v>
      </c>
      <c r="N2322">
        <f ca="1">SQRT(User_Model_Calcs!M2322^2+Sat_Data!$B$3^2-2*User_Model_Calcs!M2322*Sat_Data!$B$3*COS(RADIANS(L2322))*COS(RADIANS(I2322)))</f>
        <v>36418.353076919229</v>
      </c>
      <c r="O2322">
        <f ca="1">DEGREES(ACOS(((Earth_Data!$B$1+Sat_Data!$B$2)/User_Model_Calcs!N2322)*SQRT(1-COS(RADIANS(User_Model_Calcs!I2322))^2*COS(RADIANS(User_Model_Calcs!B2322))^2)))</f>
        <v>62.075298543063916</v>
      </c>
      <c r="P2322">
        <f t="shared" ca="1" si="357"/>
        <v>9.8970050715944105</v>
      </c>
    </row>
    <row r="2323" spans="1:16" x14ac:dyDescent="0.25">
      <c r="A2323">
        <f t="shared" ca="1" si="355"/>
        <v>107.95957799434393</v>
      </c>
      <c r="B2323">
        <f t="shared" ca="1" si="356"/>
        <v>-24.319834253236277</v>
      </c>
      <c r="C2323" s="6">
        <v>20135.9375</v>
      </c>
      <c r="D2323">
        <f t="shared" ref="D2323:D2386" ca="1" si="361">CHOOSE(RANDBETWEEN(1,3),0.75,1.2,3)</f>
        <v>1.2</v>
      </c>
      <c r="E2323" s="1">
        <v>0.65</v>
      </c>
      <c r="F2323">
        <v>19.899999999999999</v>
      </c>
      <c r="G2323">
        <f t="shared" ca="1" si="358"/>
        <v>46.089820015575185</v>
      </c>
      <c r="H2323">
        <f t="shared" ref="H2323:H2386" ca="1" si="362">RAND()*(24-14)+14</f>
        <v>22.880304794687461</v>
      </c>
      <c r="I2323">
        <f ca="1">User_Model_Calcs!A2323-Sat_Data!$B$5</f>
        <v>-2.0404220056560689</v>
      </c>
      <c r="J2323">
        <f ca="1">(Earth_Data!$B$1/SQRT(1-Earth_Data!$B$2^2*SIN(RADIANS(User_Model_Calcs!B2323))^2))*COS(RADIANS(User_Model_Calcs!B2323))</f>
        <v>5815.4511599807738</v>
      </c>
      <c r="K2323">
        <f ca="1">((Earth_Data!$B$1*(1-Earth_Data!$B$2^2))/SQRT(1-Earth_Data!$B$2^2*SIN(RADIANS(User_Model_Calcs!B2323))^2))*SIN(RADIANS(User_Model_Calcs!B2323))</f>
        <v>-2610.6063074749272</v>
      </c>
      <c r="L2323">
        <f t="shared" ca="1" si="359"/>
        <v>-24.175724115811239</v>
      </c>
      <c r="M2323">
        <f t="shared" ca="1" si="360"/>
        <v>6374.5382175299255</v>
      </c>
      <c r="N2323">
        <f ca="1">SQRT(User_Model_Calcs!M2323^2+Sat_Data!$B$3^2-2*User_Model_Calcs!M2323*Sat_Data!$B$3*COS(RADIANS(L2323))*COS(RADIANS(I2323)))</f>
        <v>36446.582622967071</v>
      </c>
      <c r="O2323">
        <f ca="1">DEGREES(ACOS(((Earth_Data!$B$1+Sat_Data!$B$2)/User_Model_Calcs!N2323)*SQRT(1-COS(RADIANS(User_Model_Calcs!I2323))^2*COS(RADIANS(User_Model_Calcs!B2323))^2)))</f>
        <v>61.450886535046216</v>
      </c>
      <c r="P2323">
        <f t="shared" ca="1" si="357"/>
        <v>4.9443127547270098</v>
      </c>
    </row>
    <row r="2324" spans="1:16" x14ac:dyDescent="0.25">
      <c r="A2324">
        <f t="shared" ca="1" si="355"/>
        <v>106.68567377740284</v>
      </c>
      <c r="B2324">
        <f t="shared" ca="1" si="356"/>
        <v>-21.249403357721043</v>
      </c>
      <c r="C2324" s="6">
        <v>20135.9375</v>
      </c>
      <c r="D2324">
        <f t="shared" ca="1" si="361"/>
        <v>0.75</v>
      </c>
      <c r="E2324" s="1">
        <v>0.65</v>
      </c>
      <c r="F2324">
        <v>19.899999999999999</v>
      </c>
      <c r="G2324">
        <f t="shared" ca="1" si="358"/>
        <v>42.007420362456692</v>
      </c>
      <c r="H2324">
        <f t="shared" ca="1" si="362"/>
        <v>21.790993008990149</v>
      </c>
      <c r="I2324">
        <f ca="1">User_Model_Calcs!A2324-Sat_Data!$B$5</f>
        <v>-3.3143262225971597</v>
      </c>
      <c r="J2324">
        <f ca="1">(Earth_Data!$B$1/SQRT(1-Earth_Data!$B$2^2*SIN(RADIANS(User_Model_Calcs!B2324))^2))*COS(RADIANS(User_Model_Calcs!B2324))</f>
        <v>5947.1161256468731</v>
      </c>
      <c r="K2324">
        <f ca="1">((Earth_Data!$B$1*(1-Earth_Data!$B$2^2))/SQRT(1-Earth_Data!$B$2^2*SIN(RADIANS(User_Model_Calcs!B2324))^2))*SIN(RADIANS(User_Model_Calcs!B2324))</f>
        <v>-2297.1537142287302</v>
      </c>
      <c r="L2324">
        <f t="shared" ca="1" si="359"/>
        <v>-21.119725332993042</v>
      </c>
      <c r="M2324">
        <f t="shared" ca="1" si="360"/>
        <v>6375.3513941369483</v>
      </c>
      <c r="N2324">
        <f ca="1">SQRT(User_Model_Calcs!M2324^2+Sat_Data!$B$3^2-2*User_Model_Calcs!M2324*Sat_Data!$B$3*COS(RADIANS(L2324))*COS(RADIANS(I2324)))</f>
        <v>36301.357594561043</v>
      </c>
      <c r="O2324">
        <f ca="1">DEGREES(ACOS(((Earth_Data!$B$1+Sat_Data!$B$2)/User_Model_Calcs!N2324)*SQRT(1-COS(RADIANS(User_Model_Calcs!I2324))^2*COS(RADIANS(User_Model_Calcs!B2324))^2)))</f>
        <v>64.812077401657433</v>
      </c>
      <c r="P2324">
        <f t="shared" ca="1" si="357"/>
        <v>9.078250102970884</v>
      </c>
    </row>
    <row r="2325" spans="1:16" x14ac:dyDescent="0.25">
      <c r="A2325">
        <f t="shared" ca="1" si="355"/>
        <v>106.09660529581967</v>
      </c>
      <c r="B2325">
        <f t="shared" ca="1" si="356"/>
        <v>-21.001982534316944</v>
      </c>
      <c r="C2325" s="6">
        <v>20135.9375</v>
      </c>
      <c r="D2325">
        <f t="shared" ca="1" si="361"/>
        <v>1.2</v>
      </c>
      <c r="E2325" s="1">
        <v>0.65</v>
      </c>
      <c r="F2325">
        <v>19.899999999999999</v>
      </c>
      <c r="G2325">
        <f t="shared" ca="1" si="358"/>
        <v>46.089820015575185</v>
      </c>
      <c r="H2325">
        <f t="shared" ca="1" si="362"/>
        <v>23.124866947601951</v>
      </c>
      <c r="I2325">
        <f ca="1">User_Model_Calcs!A2325-Sat_Data!$B$5</f>
        <v>-3.9033947041803287</v>
      </c>
      <c r="J2325">
        <f ca="1">(Earth_Data!$B$1/SQRT(1-Earth_Data!$B$2^2*SIN(RADIANS(User_Model_Calcs!B2325))^2))*COS(RADIANS(User_Model_Calcs!B2325))</f>
        <v>5956.9893712939056</v>
      </c>
      <c r="K2325">
        <f ca="1">((Earth_Data!$B$1*(1-Earth_Data!$B$2^2))/SQRT(1-Earth_Data!$B$2^2*SIN(RADIANS(User_Model_Calcs!B2325))^2))*SIN(RADIANS(User_Model_Calcs!B2325))</f>
        <v>-2271.6007240496756</v>
      </c>
      <c r="L2325">
        <f t="shared" ca="1" si="359"/>
        <v>-20.87353411964537</v>
      </c>
      <c r="M2325">
        <f t="shared" ca="1" si="360"/>
        <v>6375.4131018477201</v>
      </c>
      <c r="N2325">
        <f ca="1">SQRT(User_Model_Calcs!M2325^2+Sat_Data!$B$3^2-2*User_Model_Calcs!M2325*Sat_Data!$B$3*COS(RADIANS(L2325))*COS(RADIANS(I2325)))</f>
        <v>36294.396775229485</v>
      </c>
      <c r="O2325">
        <f ca="1">DEGREES(ACOS(((Earth_Data!$B$1+Sat_Data!$B$2)/User_Model_Calcs!N2325)*SQRT(1-COS(RADIANS(User_Model_Calcs!I2325))^2*COS(RADIANS(User_Model_Calcs!B2325))^2)))</f>
        <v>64.984841755422963</v>
      </c>
      <c r="P2325">
        <f t="shared" ca="1" si="357"/>
        <v>10.779048062012555</v>
      </c>
    </row>
    <row r="2326" spans="1:16" x14ac:dyDescent="0.25">
      <c r="A2326">
        <f t="shared" ca="1" si="355"/>
        <v>108.04043735901138</v>
      </c>
      <c r="B2326">
        <f t="shared" ca="1" si="356"/>
        <v>-21.452581101060311</v>
      </c>
      <c r="C2326" s="6">
        <v>20135.9375</v>
      </c>
      <c r="D2326">
        <f t="shared" ca="1" si="361"/>
        <v>1.2</v>
      </c>
      <c r="E2326" s="1">
        <v>0.65</v>
      </c>
      <c r="F2326">
        <v>19.899999999999999</v>
      </c>
      <c r="G2326">
        <f t="shared" ca="1" si="358"/>
        <v>46.089820015575185</v>
      </c>
      <c r="H2326">
        <f t="shared" ca="1" si="362"/>
        <v>23.980149113782993</v>
      </c>
      <c r="I2326">
        <f ca="1">User_Model_Calcs!A2326-Sat_Data!$B$5</f>
        <v>-1.9595626409886222</v>
      </c>
      <c r="J2326">
        <f ca="1">(Earth_Data!$B$1/SQRT(1-Earth_Data!$B$2^2*SIN(RADIANS(User_Model_Calcs!B2326))^2))*COS(RADIANS(User_Model_Calcs!B2326))</f>
        <v>5938.9257154129627</v>
      </c>
      <c r="K2326">
        <f ca="1">((Earth_Data!$B$1*(1-Earth_Data!$B$2^2))/SQRT(1-Earth_Data!$B$2^2*SIN(RADIANS(User_Model_Calcs!B2326))^2))*SIN(RADIANS(User_Model_Calcs!B2326))</f>
        <v>-2318.1059130922868</v>
      </c>
      <c r="L2326">
        <f t="shared" ca="1" si="359"/>
        <v>-21.321900516874578</v>
      </c>
      <c r="M2326">
        <f t="shared" ca="1" si="360"/>
        <v>6375.300281359835</v>
      </c>
      <c r="N2326">
        <f ca="1">SQRT(User_Model_Calcs!M2326^2+Sat_Data!$B$3^2-2*User_Model_Calcs!M2326*Sat_Data!$B$3*COS(RADIANS(L2326))*COS(RADIANS(I2326)))</f>
        <v>36303.341990510096</v>
      </c>
      <c r="O2326">
        <f ca="1">DEGREES(ACOS(((Earth_Data!$B$1+Sat_Data!$B$2)/User_Model_Calcs!N2326)*SQRT(1-COS(RADIANS(User_Model_Calcs!I2326))^2*COS(RADIANS(User_Model_Calcs!B2326))^2)))</f>
        <v>64.761971346854679</v>
      </c>
      <c r="P2326">
        <f t="shared" ca="1" si="357"/>
        <v>5.344468497202806</v>
      </c>
    </row>
    <row r="2327" spans="1:16" x14ac:dyDescent="0.25">
      <c r="A2327">
        <f t="shared" ca="1" si="355"/>
        <v>108.16574218462679</v>
      </c>
      <c r="B2327">
        <f t="shared" ca="1" si="356"/>
        <v>-22.59975969158047</v>
      </c>
      <c r="C2327" s="6">
        <v>20135.9375</v>
      </c>
      <c r="D2327">
        <f t="shared" ca="1" si="361"/>
        <v>3</v>
      </c>
      <c r="E2327" s="1">
        <v>0.65</v>
      </c>
      <c r="F2327">
        <v>19.899999999999999</v>
      </c>
      <c r="G2327">
        <f t="shared" ca="1" si="358"/>
        <v>54.048620189015942</v>
      </c>
      <c r="H2327">
        <f t="shared" ca="1" si="362"/>
        <v>17.762430416039056</v>
      </c>
      <c r="I2327">
        <f ca="1">User_Model_Calcs!A2327-Sat_Data!$B$5</f>
        <v>-1.8342578153732063</v>
      </c>
      <c r="J2327">
        <f ca="1">(Earth_Data!$B$1/SQRT(1-Earth_Data!$B$2^2*SIN(RADIANS(User_Model_Calcs!B2327))^2))*COS(RADIANS(User_Model_Calcs!B2327))</f>
        <v>5891.2872105222123</v>
      </c>
      <c r="K2327">
        <f ca="1">((Earth_Data!$B$1*(1-Earth_Data!$B$2^2))/SQRT(1-Earth_Data!$B$2^2*SIN(RADIANS(User_Model_Calcs!B2327))^2))*SIN(RADIANS(User_Model_Calcs!B2327))</f>
        <v>-2435.8603879971452</v>
      </c>
      <c r="L2327">
        <f t="shared" ca="1" si="359"/>
        <v>-22.463542342884036</v>
      </c>
      <c r="M2327">
        <f t="shared" ca="1" si="360"/>
        <v>6375.0043785613343</v>
      </c>
      <c r="N2327">
        <f ca="1">SQRT(User_Model_Calcs!M2327^2+Sat_Data!$B$3^2-2*User_Model_Calcs!M2327*Sat_Data!$B$3*COS(RADIANS(L2327))*COS(RADIANS(I2327)))</f>
        <v>36358.050364416449</v>
      </c>
      <c r="O2327">
        <f ca="1">DEGREES(ACOS(((Earth_Data!$B$1+Sat_Data!$B$2)/User_Model_Calcs!N2327)*SQRT(1-COS(RADIANS(User_Model_Calcs!I2327))^2*COS(RADIANS(User_Model_Calcs!B2327))^2)))</f>
        <v>63.450208085221057</v>
      </c>
      <c r="P2327">
        <f t="shared" ca="1" si="357"/>
        <v>4.7637145380662336</v>
      </c>
    </row>
    <row r="2328" spans="1:16" x14ac:dyDescent="0.25">
      <c r="A2328">
        <f t="shared" ca="1" si="355"/>
        <v>106.07692022172469</v>
      </c>
      <c r="B2328">
        <f t="shared" ca="1" si="356"/>
        <v>-22.875657048576841</v>
      </c>
      <c r="C2328" s="6">
        <v>20135.9375</v>
      </c>
      <c r="D2328">
        <f t="shared" ca="1" si="361"/>
        <v>3</v>
      </c>
      <c r="E2328" s="1">
        <v>0.65</v>
      </c>
      <c r="F2328">
        <v>19.899999999999999</v>
      </c>
      <c r="G2328">
        <f t="shared" ca="1" si="358"/>
        <v>54.048620189015942</v>
      </c>
      <c r="H2328">
        <f t="shared" ca="1" si="362"/>
        <v>22.404884047883186</v>
      </c>
      <c r="I2328">
        <f ca="1">User_Model_Calcs!A2328-Sat_Data!$B$5</f>
        <v>-3.9230797782753086</v>
      </c>
      <c r="J2328">
        <f ca="1">(Earth_Data!$B$1/SQRT(1-Earth_Data!$B$2^2*SIN(RADIANS(User_Model_Calcs!B2328))^2))*COS(RADIANS(User_Model_Calcs!B2328))</f>
        <v>5879.4780925027699</v>
      </c>
      <c r="K2328">
        <f ca="1">((Earth_Data!$B$1*(1-Earth_Data!$B$2^2))/SQRT(1-Earth_Data!$B$2^2*SIN(RADIANS(User_Model_Calcs!B2328))^2))*SIN(RADIANS(User_Model_Calcs!B2328))</f>
        <v>-2464.0388863522453</v>
      </c>
      <c r="L2328">
        <f t="shared" ca="1" si="359"/>
        <v>-22.738140123643255</v>
      </c>
      <c r="M2328">
        <f t="shared" ca="1" si="360"/>
        <v>6374.9313936446424</v>
      </c>
      <c r="N2328">
        <f ca="1">SQRT(User_Model_Calcs!M2328^2+Sat_Data!$B$3^2-2*User_Model_Calcs!M2328*Sat_Data!$B$3*COS(RADIANS(L2328))*COS(RADIANS(I2328)))</f>
        <v>36384.199188490755</v>
      </c>
      <c r="O2328">
        <f ca="1">DEGREES(ACOS(((Earth_Data!$B$1+Sat_Data!$B$2)/User_Model_Calcs!N2328)*SQRT(1-COS(RADIANS(User_Model_Calcs!I2328))^2*COS(RADIANS(User_Model_Calcs!B2328))^2)))</f>
        <v>62.846855644543687</v>
      </c>
      <c r="P2328">
        <f t="shared" ca="1" si="357"/>
        <v>10.004835495070342</v>
      </c>
    </row>
    <row r="2329" spans="1:16" x14ac:dyDescent="0.25">
      <c r="A2329">
        <f t="shared" ca="1" si="355"/>
        <v>105.74499170773588</v>
      </c>
      <c r="B2329">
        <f t="shared" ca="1" si="356"/>
        <v>-23.734137336236742</v>
      </c>
      <c r="C2329" s="6">
        <v>20135.9375</v>
      </c>
      <c r="D2329">
        <f t="shared" ca="1" si="361"/>
        <v>1.2</v>
      </c>
      <c r="E2329" s="1">
        <v>0.65</v>
      </c>
      <c r="F2329">
        <v>19.899999999999999</v>
      </c>
      <c r="G2329">
        <f t="shared" ca="1" si="358"/>
        <v>46.089820015575185</v>
      </c>
      <c r="H2329">
        <f t="shared" ca="1" si="362"/>
        <v>23.090213595627979</v>
      </c>
      <c r="I2329">
        <f ca="1">User_Model_Calcs!A2329-Sat_Data!$B$5</f>
        <v>-4.2550082922641224</v>
      </c>
      <c r="J2329">
        <f ca="1">(Earth_Data!$B$1/SQRT(1-Earth_Data!$B$2^2*SIN(RADIANS(User_Model_Calcs!B2329))^2))*COS(RADIANS(User_Model_Calcs!B2329))</f>
        <v>5841.8643723114019</v>
      </c>
      <c r="K2329">
        <f ca="1">((Earth_Data!$B$1*(1-Earth_Data!$B$2^2))/SQRT(1-Earth_Data!$B$2^2*SIN(RADIANS(User_Model_Calcs!B2329))^2))*SIN(RADIANS(User_Model_Calcs!B2329))</f>
        <v>-2551.3563903352356</v>
      </c>
      <c r="L2329">
        <f t="shared" ca="1" si="359"/>
        <v>-23.592658210425547</v>
      </c>
      <c r="M2329">
        <f t="shared" ca="1" si="360"/>
        <v>6374.6998968567714</v>
      </c>
      <c r="N2329">
        <f ca="1">SQRT(User_Model_Calcs!M2329^2+Sat_Data!$B$3^2-2*User_Model_Calcs!M2329*Sat_Data!$B$3*COS(RADIANS(L2329))*COS(RADIANS(I2329)))</f>
        <v>36430.412743564499</v>
      </c>
      <c r="O2329">
        <f ca="1">DEGREES(ACOS(((Earth_Data!$B$1+Sat_Data!$B$2)/User_Model_Calcs!N2329)*SQRT(1-COS(RADIANS(User_Model_Calcs!I2329))^2*COS(RADIANS(User_Model_Calcs!B2329))^2)))</f>
        <v>61.808031535741925</v>
      </c>
      <c r="P2329">
        <f t="shared" ca="1" si="357"/>
        <v>10.472887473089932</v>
      </c>
    </row>
    <row r="2330" spans="1:16" x14ac:dyDescent="0.25">
      <c r="A2330">
        <f t="shared" ca="1" si="355"/>
        <v>106.71808800565213</v>
      </c>
      <c r="B2330">
        <f t="shared" ca="1" si="356"/>
        <v>-22.668864352277122</v>
      </c>
      <c r="C2330" s="6">
        <v>20135.9375</v>
      </c>
      <c r="D2330">
        <f t="shared" ca="1" si="361"/>
        <v>1.2</v>
      </c>
      <c r="E2330" s="1">
        <v>0.65</v>
      </c>
      <c r="F2330">
        <v>19.899999999999999</v>
      </c>
      <c r="G2330">
        <f t="shared" ca="1" si="358"/>
        <v>46.089820015575185</v>
      </c>
      <c r="H2330">
        <f t="shared" ca="1" si="362"/>
        <v>22.245137655422564</v>
      </c>
      <c r="I2330">
        <f ca="1">User_Model_Calcs!A2330-Sat_Data!$B$5</f>
        <v>-3.2819119943478654</v>
      </c>
      <c r="J2330">
        <f ca="1">(Earth_Data!$B$1/SQRT(1-Earth_Data!$B$2^2*SIN(RADIANS(User_Model_Calcs!B2330))^2))*COS(RADIANS(User_Model_Calcs!B2330))</f>
        <v>5888.3421300120326</v>
      </c>
      <c r="K2330">
        <f ca="1">((Earth_Data!$B$1*(1-Earth_Data!$B$2^2))/SQRT(1-Earth_Data!$B$2^2*SIN(RADIANS(User_Model_Calcs!B2330))^2))*SIN(RADIANS(User_Model_Calcs!B2330))</f>
        <v>-2442.9235642702065</v>
      </c>
      <c r="L2330">
        <f t="shared" ca="1" si="359"/>
        <v>-22.532320313405553</v>
      </c>
      <c r="M2330">
        <f t="shared" ca="1" si="360"/>
        <v>6374.9861631960657</v>
      </c>
      <c r="N2330">
        <f ca="1">SQRT(User_Model_Calcs!M2330^2+Sat_Data!$B$3^2-2*User_Model_Calcs!M2330*Sat_Data!$B$3*COS(RADIANS(L2330))*COS(RADIANS(I2330)))</f>
        <v>36369.159528812088</v>
      </c>
      <c r="O2330">
        <f ca="1">DEGREES(ACOS(((Earth_Data!$B$1+Sat_Data!$B$2)/User_Model_Calcs!N2330)*SQRT(1-COS(RADIANS(User_Model_Calcs!I2330))^2*COS(RADIANS(User_Model_Calcs!B2330))^2)))</f>
        <v>63.192660699230771</v>
      </c>
      <c r="P2330">
        <f t="shared" ca="1" si="357"/>
        <v>8.4627387352718877</v>
      </c>
    </row>
    <row r="2331" spans="1:16" x14ac:dyDescent="0.25">
      <c r="A2331">
        <f t="shared" ca="1" si="355"/>
        <v>109.42479994695607</v>
      </c>
      <c r="B2331">
        <f t="shared" ca="1" si="356"/>
        <v>-24.736143193467075</v>
      </c>
      <c r="C2331" s="6">
        <v>20135.9375</v>
      </c>
      <c r="D2331">
        <f t="shared" ca="1" si="361"/>
        <v>1.2</v>
      </c>
      <c r="E2331" s="1">
        <v>0.65</v>
      </c>
      <c r="F2331">
        <v>19.899999999999999</v>
      </c>
      <c r="G2331">
        <f t="shared" ca="1" si="358"/>
        <v>46.089820015575185</v>
      </c>
      <c r="H2331">
        <f t="shared" ca="1" si="362"/>
        <v>22.913486222338825</v>
      </c>
      <c r="I2331">
        <f ca="1">User_Model_Calcs!A2331-Sat_Data!$B$5</f>
        <v>-0.57520005304392896</v>
      </c>
      <c r="J2331">
        <f ca="1">(Earth_Data!$B$1/SQRT(1-Earth_Data!$B$2^2*SIN(RADIANS(User_Model_Calcs!B2331))^2))*COS(RADIANS(User_Model_Calcs!B2331))</f>
        <v>5796.3080155026082</v>
      </c>
      <c r="K2331">
        <f ca="1">((Earth_Data!$B$1*(1-Earth_Data!$B$2^2))/SQRT(1-Earth_Data!$B$2^2*SIN(RADIANS(User_Model_Calcs!B2331))^2))*SIN(RADIANS(User_Model_Calcs!B2331))</f>
        <v>-2652.5577811943062</v>
      </c>
      <c r="L2331">
        <f t="shared" ca="1" si="359"/>
        <v>-24.590199268461269</v>
      </c>
      <c r="M2331">
        <f t="shared" ca="1" si="360"/>
        <v>6374.4214947832124</v>
      </c>
      <c r="N2331">
        <f ca="1">SQRT(User_Model_Calcs!M2331^2+Sat_Data!$B$3^2-2*User_Model_Calcs!M2331*Sat_Data!$B$3*COS(RADIANS(L2331))*COS(RADIANS(I2331)))</f>
        <v>36464.776115106746</v>
      </c>
      <c r="O2331">
        <f ca="1">DEGREES(ACOS(((Earth_Data!$B$1+Sat_Data!$B$2)/User_Model_Calcs!N2331)*SQRT(1-COS(RADIANS(User_Model_Calcs!I2331))^2*COS(RADIANS(User_Model_Calcs!B2331))^2)))</f>
        <v>61.055891448559407</v>
      </c>
      <c r="P2331">
        <f t="shared" ca="1" si="357"/>
        <v>1.3744118934615868</v>
      </c>
    </row>
    <row r="2332" spans="1:16" x14ac:dyDescent="0.25">
      <c r="A2332">
        <f t="shared" ca="1" si="355"/>
        <v>106.88699534224108</v>
      </c>
      <c r="B2332">
        <f t="shared" ca="1" si="356"/>
        <v>-24.203238322741718</v>
      </c>
      <c r="C2332" s="6">
        <v>20135.9375</v>
      </c>
      <c r="D2332">
        <f t="shared" ca="1" si="361"/>
        <v>1.2</v>
      </c>
      <c r="E2332" s="1">
        <v>0.65</v>
      </c>
      <c r="F2332">
        <v>19.899999999999999</v>
      </c>
      <c r="G2332">
        <f t="shared" ca="1" si="358"/>
        <v>46.089820015575185</v>
      </c>
      <c r="H2332">
        <f t="shared" ca="1" si="362"/>
        <v>14.234863819376656</v>
      </c>
      <c r="I2332">
        <f ca="1">User_Model_Calcs!A2332-Sat_Data!$B$5</f>
        <v>-3.1130046577589212</v>
      </c>
      <c r="J2332">
        <f ca="1">(Earth_Data!$B$1/SQRT(1-Earth_Data!$B$2^2*SIN(RADIANS(User_Model_Calcs!B2332))^2))*COS(RADIANS(User_Model_Calcs!B2332))</f>
        <v>5820.7577192621748</v>
      </c>
      <c r="K2332">
        <f ca="1">((Earth_Data!$B$1*(1-Earth_Data!$B$2^2))/SQRT(1-Earth_Data!$B$2^2*SIN(RADIANS(User_Model_Calcs!B2332))^2))*SIN(RADIANS(User_Model_Calcs!B2332))</f>
        <v>-2598.8325137849397</v>
      </c>
      <c r="L2332">
        <f t="shared" ca="1" si="359"/>
        <v>-24.059647211158588</v>
      </c>
      <c r="M2332">
        <f t="shared" ca="1" si="360"/>
        <v>6374.5706413103571</v>
      </c>
      <c r="N2332">
        <f ca="1">SQRT(User_Model_Calcs!M2332^2+Sat_Data!$B$3^2-2*User_Model_Calcs!M2332*Sat_Data!$B$3*COS(RADIANS(L2332))*COS(RADIANS(I2332)))</f>
        <v>36446.120309136641</v>
      </c>
      <c r="O2332">
        <f ca="1">DEGREES(ACOS(((Earth_Data!$B$1+Sat_Data!$B$2)/User_Model_Calcs!N2332)*SQRT(1-COS(RADIANS(User_Model_Calcs!I2332))^2*COS(RADIANS(User_Model_Calcs!B2332))^2)))</f>
        <v>61.461811586733404</v>
      </c>
      <c r="P2332">
        <f t="shared" ca="1" si="357"/>
        <v>7.5565257417939433</v>
      </c>
    </row>
    <row r="2333" spans="1:16" x14ac:dyDescent="0.25">
      <c r="A2333">
        <f t="shared" ca="1" si="355"/>
        <v>108.51309908171962</v>
      </c>
      <c r="B2333">
        <f t="shared" ca="1" si="356"/>
        <v>-20.637849485057899</v>
      </c>
      <c r="C2333" s="6">
        <v>20135.9375</v>
      </c>
      <c r="D2333">
        <f t="shared" ca="1" si="361"/>
        <v>3</v>
      </c>
      <c r="E2333" s="1">
        <v>0.65</v>
      </c>
      <c r="F2333">
        <v>19.899999999999999</v>
      </c>
      <c r="G2333">
        <f t="shared" ca="1" si="358"/>
        <v>54.048620189015942</v>
      </c>
      <c r="H2333">
        <f t="shared" ca="1" si="362"/>
        <v>15.524784976176537</v>
      </c>
      <c r="I2333">
        <f ca="1">User_Model_Calcs!A2333-Sat_Data!$B$5</f>
        <v>-1.4869009182803836</v>
      </c>
      <c r="J2333">
        <f ca="1">(Earth_Data!$B$1/SQRT(1-Earth_Data!$B$2^2*SIN(RADIANS(User_Model_Calcs!B2333))^2))*COS(RADIANS(User_Model_Calcs!B2333))</f>
        <v>5971.3185473001677</v>
      </c>
      <c r="K2333">
        <f ca="1">((Earth_Data!$B$1*(1-Earth_Data!$B$2^2))/SQRT(1-Earth_Data!$B$2^2*SIN(RADIANS(User_Model_Calcs!B2333))^2))*SIN(RADIANS(User_Model_Calcs!B2333))</f>
        <v>-2233.9183670946381</v>
      </c>
      <c r="L2333">
        <f t="shared" ca="1" si="359"/>
        <v>-20.511227976298692</v>
      </c>
      <c r="M2333">
        <f t="shared" ca="1" si="360"/>
        <v>6375.5028401039681</v>
      </c>
      <c r="N2333">
        <f ca="1">SQRT(User_Model_Calcs!M2333^2+Sat_Data!$B$3^2-2*User_Model_Calcs!M2333*Sat_Data!$B$3*COS(RADIANS(L2333))*COS(RADIANS(I2333)))</f>
        <v>36264.035488704809</v>
      </c>
      <c r="O2333">
        <f ca="1">DEGREES(ACOS(((Earth_Data!$B$1+Sat_Data!$B$2)/User_Model_Calcs!N2333)*SQRT(1-COS(RADIANS(User_Model_Calcs!I2333))^2*COS(RADIANS(User_Model_Calcs!B2333))^2)))</f>
        <v>65.746402681597004</v>
      </c>
      <c r="P2333">
        <f t="shared" ca="1" si="357"/>
        <v>4.2119816353650554</v>
      </c>
    </row>
    <row r="2334" spans="1:16" x14ac:dyDescent="0.25">
      <c r="A2334">
        <f t="shared" ca="1" si="355"/>
        <v>105.83968519015275</v>
      </c>
      <c r="B2334">
        <f t="shared" ca="1" si="356"/>
        <v>-25.40429892156282</v>
      </c>
      <c r="C2334" s="6">
        <v>20135.9375</v>
      </c>
      <c r="D2334">
        <f t="shared" ca="1" si="361"/>
        <v>3</v>
      </c>
      <c r="E2334" s="1">
        <v>0.65</v>
      </c>
      <c r="F2334">
        <v>19.899999999999999</v>
      </c>
      <c r="G2334">
        <f t="shared" ca="1" si="358"/>
        <v>54.048620189015942</v>
      </c>
      <c r="H2334">
        <f t="shared" ca="1" si="362"/>
        <v>20.591056700295908</v>
      </c>
      <c r="I2334">
        <f ca="1">User_Model_Calcs!A2334-Sat_Data!$B$5</f>
        <v>-4.1603148098472502</v>
      </c>
      <c r="J2334">
        <f ca="1">(Earth_Data!$B$1/SQRT(1-Earth_Data!$B$2^2*SIN(RADIANS(User_Model_Calcs!B2334))^2))*COS(RADIANS(User_Model_Calcs!B2334))</f>
        <v>5764.946216283477</v>
      </c>
      <c r="K2334">
        <f ca="1">((Earth_Data!$B$1*(1-Earth_Data!$B$2^2))/SQRT(1-Earth_Data!$B$2^2*SIN(RADIANS(User_Model_Calcs!B2334))^2))*SIN(RADIANS(User_Model_Calcs!B2334))</f>
        <v>-2719.5987219807275</v>
      </c>
      <c r="L2334">
        <f t="shared" ca="1" si="359"/>
        <v>-25.255476021211699</v>
      </c>
      <c r="M2334">
        <f t="shared" ca="1" si="360"/>
        <v>6374.231097570937</v>
      </c>
      <c r="N2334">
        <f ca="1">SQRT(User_Model_Calcs!M2334^2+Sat_Data!$B$3^2-2*User_Model_Calcs!M2334*Sat_Data!$B$3*COS(RADIANS(L2334))*COS(RADIANS(I2334)))</f>
        <v>36518.194671491787</v>
      </c>
      <c r="O2334">
        <f ca="1">DEGREES(ACOS(((Earth_Data!$B$1+Sat_Data!$B$2)/User_Model_Calcs!N2334)*SQRT(1-COS(RADIANS(User_Model_Calcs!I2334))^2*COS(RADIANS(User_Model_Calcs!B2334))^2)))</f>
        <v>59.928840522184075</v>
      </c>
      <c r="P2334">
        <f t="shared" ca="1" si="357"/>
        <v>9.6231960505455607</v>
      </c>
    </row>
    <row r="2335" spans="1:16" x14ac:dyDescent="0.25">
      <c r="A2335">
        <f t="shared" ca="1" si="355"/>
        <v>106.73059371373648</v>
      </c>
      <c r="B2335">
        <f t="shared" ca="1" si="356"/>
        <v>-20.865239844375871</v>
      </c>
      <c r="C2335" s="6">
        <v>20135.9375</v>
      </c>
      <c r="D2335">
        <f t="shared" ca="1" si="361"/>
        <v>1.2</v>
      </c>
      <c r="E2335" s="1">
        <v>0.65</v>
      </c>
      <c r="F2335">
        <v>19.899999999999999</v>
      </c>
      <c r="G2335">
        <f t="shared" ca="1" si="358"/>
        <v>46.089820015575185</v>
      </c>
      <c r="H2335">
        <f t="shared" ca="1" si="362"/>
        <v>20.278148576420069</v>
      </c>
      <c r="I2335">
        <f ca="1">User_Model_Calcs!A2335-Sat_Data!$B$5</f>
        <v>-3.2694062862635178</v>
      </c>
      <c r="J2335">
        <f ca="1">(Earth_Data!$B$1/SQRT(1-Earth_Data!$B$2^2*SIN(RADIANS(User_Model_Calcs!B2335))^2))*COS(RADIANS(User_Model_Calcs!B2335))</f>
        <v>5962.3985480613992</v>
      </c>
      <c r="K2335">
        <f ca="1">((Earth_Data!$B$1*(1-Earth_Data!$B$2^2))/SQRT(1-Earth_Data!$B$2^2*SIN(RADIANS(User_Model_Calcs!B2335))^2))*SIN(RADIANS(User_Model_Calcs!B2335))</f>
        <v>-2257.4603863168004</v>
      </c>
      <c r="L2335">
        <f t="shared" ca="1" si="359"/>
        <v>-20.737475087419995</v>
      </c>
      <c r="M2335">
        <f t="shared" ca="1" si="360"/>
        <v>6375.4469523096404</v>
      </c>
      <c r="N2335">
        <f ca="1">SQRT(User_Model_Calcs!M2335^2+Sat_Data!$B$3^2-2*User_Model_Calcs!M2335*Sat_Data!$B$3*COS(RADIANS(L2335))*COS(RADIANS(I2335)))</f>
        <v>36283.337239672364</v>
      </c>
      <c r="O2335">
        <f ca="1">DEGREES(ACOS(((Earth_Data!$B$1+Sat_Data!$B$2)/User_Model_Calcs!N2335)*SQRT(1-COS(RADIANS(User_Model_Calcs!I2335))^2*COS(RADIANS(User_Model_Calcs!B2335))^2)))</f>
        <v>65.259658035259591</v>
      </c>
      <c r="P2335">
        <f t="shared" ca="1" si="357"/>
        <v>9.1116904330601791</v>
      </c>
    </row>
    <row r="2336" spans="1:16" x14ac:dyDescent="0.25">
      <c r="A2336">
        <f t="shared" ca="1" si="355"/>
        <v>108.93529265228756</v>
      </c>
      <c r="B2336">
        <f t="shared" ca="1" si="356"/>
        <v>-21.504219127406749</v>
      </c>
      <c r="C2336" s="6">
        <v>20135.9375</v>
      </c>
      <c r="D2336">
        <f t="shared" ca="1" si="361"/>
        <v>0.75</v>
      </c>
      <c r="E2336" s="1">
        <v>0.65</v>
      </c>
      <c r="F2336">
        <v>19.899999999999999</v>
      </c>
      <c r="G2336">
        <f t="shared" ca="1" si="358"/>
        <v>42.007420362456692</v>
      </c>
      <c r="H2336">
        <f t="shared" ca="1" si="362"/>
        <v>15.392444345784055</v>
      </c>
      <c r="I2336">
        <f ca="1">User_Model_Calcs!A2336-Sat_Data!$B$5</f>
        <v>-1.0647073477124422</v>
      </c>
      <c r="J2336">
        <f ca="1">(Earth_Data!$B$1/SQRT(1-Earth_Data!$B$2^2*SIN(RADIANS(User_Model_Calcs!B2336))^2))*COS(RADIANS(User_Model_Calcs!B2336))</f>
        <v>5936.8322375559601</v>
      </c>
      <c r="K2336">
        <f ca="1">((Earth_Data!$B$1*(1-Earth_Data!$B$2^2))/SQRT(1-Earth_Data!$B$2^2*SIN(RADIANS(User_Model_Calcs!B2336))^2))*SIN(RADIANS(User_Model_Calcs!B2336))</f>
        <v>-2323.4263973904035</v>
      </c>
      <c r="L2336">
        <f t="shared" ca="1" si="359"/>
        <v>-21.373284778630719</v>
      </c>
      <c r="M2336">
        <f t="shared" ca="1" si="360"/>
        <v>6375.2872281156287</v>
      </c>
      <c r="N2336">
        <f ca="1">SQRT(User_Model_Calcs!M2336^2+Sat_Data!$B$3^2-2*User_Model_Calcs!M2336*Sat_Data!$B$3*COS(RADIANS(L2336))*COS(RADIANS(I2336)))</f>
        <v>36302.927914337379</v>
      </c>
      <c r="O2336">
        <f ca="1">DEGREES(ACOS(((Earth_Data!$B$1+Sat_Data!$B$2)/User_Model_Calcs!N2336)*SQRT(1-COS(RADIANS(User_Model_Calcs!I2336))^2*COS(RADIANS(User_Model_Calcs!B2336))^2)))</f>
        <v>64.771665435842408</v>
      </c>
      <c r="P2336">
        <f t="shared" ca="1" si="357"/>
        <v>2.9023644304519385</v>
      </c>
    </row>
    <row r="2337" spans="1:16" x14ac:dyDescent="0.25">
      <c r="A2337">
        <f t="shared" ca="1" si="355"/>
        <v>109.44474998939904</v>
      </c>
      <c r="B2337">
        <f t="shared" ca="1" si="356"/>
        <v>-23.252528331774624</v>
      </c>
      <c r="C2337" s="6">
        <v>20135.9375</v>
      </c>
      <c r="D2337">
        <f t="shared" ca="1" si="361"/>
        <v>0.75</v>
      </c>
      <c r="E2337" s="1">
        <v>0.65</v>
      </c>
      <c r="F2337">
        <v>19.899999999999999</v>
      </c>
      <c r="G2337">
        <f t="shared" ca="1" si="358"/>
        <v>42.007420362456692</v>
      </c>
      <c r="H2337">
        <f t="shared" ca="1" si="362"/>
        <v>14.009513101811022</v>
      </c>
      <c r="I2337">
        <f ca="1">User_Model_Calcs!A2337-Sat_Data!$B$5</f>
        <v>-0.55525001060095747</v>
      </c>
      <c r="J2337">
        <f ca="1">(Earth_Data!$B$1/SQRT(1-Earth_Data!$B$2^2*SIN(RADIANS(User_Model_Calcs!B2337))^2))*COS(RADIANS(User_Model_Calcs!B2337))</f>
        <v>5863.1273695403552</v>
      </c>
      <c r="K2337">
        <f ca="1">((Earth_Data!$B$1*(1-Earth_Data!$B$2^2))/SQRT(1-Earth_Data!$B$2^2*SIN(RADIANS(User_Model_Calcs!B2337))^2))*SIN(RADIANS(User_Model_Calcs!B2337))</f>
        <v>-2502.4392850272652</v>
      </c>
      <c r="L2337">
        <f t="shared" ca="1" si="359"/>
        <v>-23.113256696419793</v>
      </c>
      <c r="M2337">
        <f t="shared" ca="1" si="360"/>
        <v>6374.8305802351306</v>
      </c>
      <c r="N2337">
        <f ca="1">SQRT(User_Model_Calcs!M2337^2+Sat_Data!$B$3^2-2*User_Model_Calcs!M2337*Sat_Data!$B$3*COS(RADIANS(L2337))*COS(RADIANS(I2337)))</f>
        <v>36387.483247714226</v>
      </c>
      <c r="O2337">
        <f ca="1">DEGREES(ACOS(((Earth_Data!$B$1+Sat_Data!$B$2)/User_Model_Calcs!N2337)*SQRT(1-COS(RADIANS(User_Model_Calcs!I2337))^2*COS(RADIANS(User_Model_Calcs!B2337))^2)))</f>
        <v>62.769307349776348</v>
      </c>
      <c r="P2337">
        <f t="shared" ca="1" si="357"/>
        <v>1.4062255146098614</v>
      </c>
    </row>
    <row r="2338" spans="1:16" x14ac:dyDescent="0.25">
      <c r="A2338">
        <f t="shared" ca="1" si="355"/>
        <v>106.24225861126233</v>
      </c>
      <c r="B2338">
        <f t="shared" ca="1" si="356"/>
        <v>-24.217713911943978</v>
      </c>
      <c r="C2338" s="6">
        <v>20135.9375</v>
      </c>
      <c r="D2338">
        <f t="shared" ca="1" si="361"/>
        <v>3</v>
      </c>
      <c r="E2338" s="1">
        <v>0.65</v>
      </c>
      <c r="F2338">
        <v>19.899999999999999</v>
      </c>
      <c r="G2338">
        <f t="shared" ca="1" si="358"/>
        <v>54.048620189015942</v>
      </c>
      <c r="H2338">
        <f t="shared" ca="1" si="362"/>
        <v>19.375258668924197</v>
      </c>
      <c r="I2338">
        <f ca="1">User_Model_Calcs!A2338-Sat_Data!$B$5</f>
        <v>-3.7577413887376707</v>
      </c>
      <c r="J2338">
        <f ca="1">(Earth_Data!$B$1/SQRT(1-Earth_Data!$B$2^2*SIN(RADIANS(User_Model_Calcs!B2338))^2))*COS(RADIANS(User_Model_Calcs!B2338))</f>
        <v>5820.1002078416404</v>
      </c>
      <c r="K2338">
        <f ca="1">((Earth_Data!$B$1*(1-Earth_Data!$B$2^2))/SQRT(1-Earth_Data!$B$2^2*SIN(RADIANS(User_Model_Calcs!B2338))^2))*SIN(RADIANS(User_Model_Calcs!B2338))</f>
        <v>-2600.2948278915601</v>
      </c>
      <c r="L2338">
        <f t="shared" ca="1" si="359"/>
        <v>-24.074058233762262</v>
      </c>
      <c r="M2338">
        <f t="shared" ca="1" si="360"/>
        <v>6374.5666222322834</v>
      </c>
      <c r="N2338">
        <f ca="1">SQRT(User_Model_Calcs!M2338^2+Sat_Data!$B$3^2-2*User_Model_Calcs!M2338*Sat_Data!$B$3*COS(RADIANS(L2338))*COS(RADIANS(I2338)))</f>
        <v>36451.418924173631</v>
      </c>
      <c r="O2338">
        <f ca="1">DEGREES(ACOS(((Earth_Data!$B$1+Sat_Data!$B$2)/User_Model_Calcs!N2338)*SQRT(1-COS(RADIANS(User_Model_Calcs!I2338))^2*COS(RADIANS(User_Model_Calcs!B2338))^2)))</f>
        <v>61.347023895031519</v>
      </c>
      <c r="P2338">
        <f t="shared" ca="1" si="357"/>
        <v>9.0965899342236867</v>
      </c>
    </row>
    <row r="2339" spans="1:16" x14ac:dyDescent="0.25">
      <c r="A2339">
        <f t="shared" ca="1" si="355"/>
        <v>107.66679214843921</v>
      </c>
      <c r="B2339">
        <f t="shared" ca="1" si="356"/>
        <v>-20.647505168031003</v>
      </c>
      <c r="C2339" s="6">
        <v>20135.9375</v>
      </c>
      <c r="D2339">
        <f t="shared" ca="1" si="361"/>
        <v>3</v>
      </c>
      <c r="E2339" s="1">
        <v>0.65</v>
      </c>
      <c r="F2339">
        <v>19.899999999999999</v>
      </c>
      <c r="G2339">
        <f t="shared" ca="1" si="358"/>
        <v>54.048620189015942</v>
      </c>
      <c r="H2339">
        <f t="shared" ca="1" si="362"/>
        <v>18.782897845712615</v>
      </c>
      <c r="I2339">
        <f ca="1">User_Model_Calcs!A2339-Sat_Data!$B$5</f>
        <v>-2.3332078515607861</v>
      </c>
      <c r="J2339">
        <f ca="1">(Earth_Data!$B$1/SQRT(1-Earth_Data!$B$2^2*SIN(RADIANS(User_Model_Calcs!B2339))^2))*COS(RADIANS(User_Model_Calcs!B2339))</f>
        <v>5970.9416817960928</v>
      </c>
      <c r="K2339">
        <f ca="1">((Earth_Data!$B$1*(1-Earth_Data!$B$2^2))/SQRT(1-Earth_Data!$B$2^2*SIN(RADIANS(User_Model_Calcs!B2339))^2))*SIN(RADIANS(User_Model_Calcs!B2339))</f>
        <v>-2234.9187384036536</v>
      </c>
      <c r="L2339">
        <f t="shared" ca="1" si="359"/>
        <v>-20.520834952026867</v>
      </c>
      <c r="M2339">
        <f t="shared" ca="1" si="360"/>
        <v>6375.5004771921813</v>
      </c>
      <c r="N2339">
        <f ca="1">SQRT(User_Model_Calcs!M2339^2+Sat_Data!$B$3^2-2*User_Model_Calcs!M2339*Sat_Data!$B$3*COS(RADIANS(L2339))*COS(RADIANS(I2339)))</f>
        <v>36267.890759021917</v>
      </c>
      <c r="O2339">
        <f ca="1">DEGREES(ACOS(((Earth_Data!$B$1+Sat_Data!$B$2)/User_Model_Calcs!N2339)*SQRT(1-COS(RADIANS(User_Model_Calcs!I2339))^2*COS(RADIANS(User_Model_Calcs!B2339))^2)))</f>
        <v>65.648718132610483</v>
      </c>
      <c r="P2339">
        <f t="shared" ca="1" si="357"/>
        <v>6.5912503108181975</v>
      </c>
    </row>
    <row r="2340" spans="1:16" x14ac:dyDescent="0.25">
      <c r="A2340">
        <f t="shared" ca="1" si="355"/>
        <v>106.79514813614261</v>
      </c>
      <c r="B2340">
        <f t="shared" ca="1" si="356"/>
        <v>-23.697652688614209</v>
      </c>
      <c r="C2340" s="6">
        <v>20135.9375</v>
      </c>
      <c r="D2340">
        <f t="shared" ca="1" si="361"/>
        <v>3</v>
      </c>
      <c r="E2340" s="1">
        <v>0.65</v>
      </c>
      <c r="F2340">
        <v>19.899999999999999</v>
      </c>
      <c r="G2340">
        <f t="shared" ca="1" si="358"/>
        <v>54.048620189015942</v>
      </c>
      <c r="H2340">
        <f t="shared" ca="1" si="362"/>
        <v>21.876182295449318</v>
      </c>
      <c r="I2340">
        <f ca="1">User_Model_Calcs!A2340-Sat_Data!$B$5</f>
        <v>-3.2048518638573853</v>
      </c>
      <c r="J2340">
        <f ca="1">(Earth_Data!$B$1/SQRT(1-Earth_Data!$B$2^2*SIN(RADIANS(User_Model_Calcs!B2340))^2))*COS(RADIANS(User_Model_Calcs!B2340))</f>
        <v>5843.4896001440156</v>
      </c>
      <c r="K2340">
        <f ca="1">((Earth_Data!$B$1*(1-Earth_Data!$B$2^2))/SQRT(1-Earth_Data!$B$2^2*SIN(RADIANS(User_Model_Calcs!B2340))^2))*SIN(RADIANS(User_Model_Calcs!B2340))</f>
        <v>-2547.6568069318691</v>
      </c>
      <c r="L2340">
        <f t="shared" ca="1" si="359"/>
        <v>-23.556339410398753</v>
      </c>
      <c r="M2340">
        <f t="shared" ca="1" si="360"/>
        <v>6374.7098689193344</v>
      </c>
      <c r="N2340">
        <f ca="1">SQRT(User_Model_Calcs!M2340^2+Sat_Data!$B$3^2-2*User_Model_Calcs!M2340*Sat_Data!$B$3*COS(RADIANS(L2340))*COS(RADIANS(I2340)))</f>
        <v>36420.473344516744</v>
      </c>
      <c r="O2340">
        <f ca="1">DEGREES(ACOS(((Earth_Data!$B$1+Sat_Data!$B$2)/User_Model_Calcs!N2340)*SQRT(1-COS(RADIANS(User_Model_Calcs!I2340))^2*COS(RADIANS(User_Model_Calcs!B2340))^2)))</f>
        <v>62.027195012199194</v>
      </c>
      <c r="P2340">
        <f t="shared" ca="1" si="357"/>
        <v>7.931323065674353</v>
      </c>
    </row>
    <row r="2341" spans="1:16" x14ac:dyDescent="0.25">
      <c r="A2341">
        <f t="shared" ca="1" si="355"/>
        <v>105.75439604813728</v>
      </c>
      <c r="B2341">
        <f t="shared" ca="1" si="356"/>
        <v>-25.501356722078434</v>
      </c>
      <c r="C2341" s="6">
        <v>20135.9375</v>
      </c>
      <c r="D2341">
        <f t="shared" ca="1" si="361"/>
        <v>1.2</v>
      </c>
      <c r="E2341" s="1">
        <v>0.65</v>
      </c>
      <c r="F2341">
        <v>19.899999999999999</v>
      </c>
      <c r="G2341">
        <f t="shared" ca="1" si="358"/>
        <v>46.089820015575185</v>
      </c>
      <c r="H2341">
        <f t="shared" ca="1" si="362"/>
        <v>21.218828456208072</v>
      </c>
      <c r="I2341">
        <f ca="1">User_Model_Calcs!A2341-Sat_Data!$B$5</f>
        <v>-4.2456039518627193</v>
      </c>
      <c r="J2341">
        <f ca="1">(Earth_Data!$B$1/SQRT(1-Earth_Data!$B$2^2*SIN(RADIANS(User_Model_Calcs!B2341))^2))*COS(RADIANS(User_Model_Calcs!B2341))</f>
        <v>5760.3253377174324</v>
      </c>
      <c r="K2341">
        <f ca="1">((Earth_Data!$B$1*(1-Earth_Data!$B$2^2))/SQRT(1-Earth_Data!$B$2^2*SIN(RADIANS(User_Model_Calcs!B2341))^2))*SIN(RADIANS(User_Model_Calcs!B2341))</f>
        <v>-2729.3071575118538</v>
      </c>
      <c r="L2341">
        <f t="shared" ca="1" si="359"/>
        <v>-25.352122269408575</v>
      </c>
      <c r="M2341">
        <f t="shared" ca="1" si="360"/>
        <v>6374.2031310897901</v>
      </c>
      <c r="N2341">
        <f ca="1">SQRT(User_Model_Calcs!M2341^2+Sat_Data!$B$3^2-2*User_Model_Calcs!M2341*Sat_Data!$B$3*COS(RADIANS(L2341))*COS(RADIANS(I2341)))</f>
        <v>36524.236123597897</v>
      </c>
      <c r="O2341">
        <f ca="1">DEGREES(ACOS(((Earth_Data!$B$1+Sat_Data!$B$2)/User_Model_Calcs!N2341)*SQRT(1-COS(RADIANS(User_Model_Calcs!I2341))^2*COS(RADIANS(User_Model_Calcs!B2341))^2)))</f>
        <v>59.803734346061425</v>
      </c>
      <c r="P2341">
        <f t="shared" ca="1" si="357"/>
        <v>9.7831762473871464</v>
      </c>
    </row>
    <row r="2342" spans="1:16" x14ac:dyDescent="0.25">
      <c r="A2342">
        <f t="shared" ca="1" si="355"/>
        <v>110.42668282103349</v>
      </c>
      <c r="B2342">
        <f t="shared" ca="1" si="356"/>
        <v>-24.532072154122183</v>
      </c>
      <c r="C2342" s="6">
        <v>20135.9375</v>
      </c>
      <c r="D2342">
        <f t="shared" ca="1" si="361"/>
        <v>0.75</v>
      </c>
      <c r="E2342" s="1">
        <v>0.65</v>
      </c>
      <c r="F2342">
        <v>19.899999999999999</v>
      </c>
      <c r="G2342">
        <f t="shared" ca="1" si="358"/>
        <v>42.007420362456692</v>
      </c>
      <c r="H2342">
        <f t="shared" ca="1" si="362"/>
        <v>15.373867071310977</v>
      </c>
      <c r="I2342">
        <f ca="1">User_Model_Calcs!A2342-Sat_Data!$B$5</f>
        <v>0.42668282103349497</v>
      </c>
      <c r="J2342">
        <f ca="1">(Earth_Data!$B$1/SQRT(1-Earth_Data!$B$2^2*SIN(RADIANS(User_Model_Calcs!B2342))^2))*COS(RADIANS(User_Model_Calcs!B2342))</f>
        <v>5805.7300384327145</v>
      </c>
      <c r="K2342">
        <f ca="1">((Earth_Data!$B$1*(1-Earth_Data!$B$2^2))/SQRT(1-Earth_Data!$B$2^2*SIN(RADIANS(User_Model_Calcs!B2342))^2))*SIN(RADIANS(User_Model_Calcs!B2342))</f>
        <v>-2632.0106235345297</v>
      </c>
      <c r="L2342">
        <f t="shared" ca="1" si="359"/>
        <v>-24.387023334095307</v>
      </c>
      <c r="M2342">
        <f t="shared" ca="1" si="360"/>
        <v>6374.4788964713462</v>
      </c>
      <c r="N2342">
        <f ca="1">SQRT(User_Model_Calcs!M2342^2+Sat_Data!$B$3^2-2*User_Model_Calcs!M2342*Sat_Data!$B$3*COS(RADIANS(L2342))*COS(RADIANS(I2342)))</f>
        <v>36453.738225095563</v>
      </c>
      <c r="O2342">
        <f ca="1">DEGREES(ACOS(((Earth_Data!$B$1+Sat_Data!$B$2)/User_Model_Calcs!N2342)*SQRT(1-COS(RADIANS(User_Model_Calcs!I2342))^2*COS(RADIANS(User_Model_Calcs!B2342))^2)))</f>
        <v>61.294540535264495</v>
      </c>
      <c r="P2342">
        <f t="shared" ca="1" si="357"/>
        <v>1.0275586447279332</v>
      </c>
    </row>
    <row r="2343" spans="1:16" x14ac:dyDescent="0.25">
      <c r="A2343">
        <f t="shared" ca="1" si="355"/>
        <v>106.05736691612891</v>
      </c>
      <c r="B2343">
        <f t="shared" ca="1" si="356"/>
        <v>-20.936868074584087</v>
      </c>
      <c r="C2343" s="6">
        <v>20135.9375</v>
      </c>
      <c r="D2343">
        <f t="shared" ca="1" si="361"/>
        <v>3</v>
      </c>
      <c r="E2343" s="1">
        <v>0.65</v>
      </c>
      <c r="F2343">
        <v>19.899999999999999</v>
      </c>
      <c r="G2343">
        <f t="shared" ca="1" si="358"/>
        <v>54.048620189015942</v>
      </c>
      <c r="H2343">
        <f t="shared" ca="1" si="362"/>
        <v>21.413948799880302</v>
      </c>
      <c r="I2343">
        <f ca="1">User_Model_Calcs!A2343-Sat_Data!$B$5</f>
        <v>-3.9426330838710868</v>
      </c>
      <c r="J2343">
        <f ca="1">(Earth_Data!$B$1/SQRT(1-Earth_Data!$B$2^2*SIN(RADIANS(User_Model_Calcs!B2343))^2))*COS(RADIANS(User_Model_Calcs!B2343))</f>
        <v>5959.5693456016215</v>
      </c>
      <c r="K2343">
        <f ca="1">((Earth_Data!$B$1*(1-Earth_Data!$B$2^2))/SQRT(1-Earth_Data!$B$2^2*SIN(RADIANS(User_Model_Calcs!B2343))^2))*SIN(RADIANS(User_Model_Calcs!B2343))</f>
        <v>-2264.8689262398125</v>
      </c>
      <c r="L2343">
        <f t="shared" ca="1" si="359"/>
        <v>-20.808744844366295</v>
      </c>
      <c r="M2343">
        <f t="shared" ca="1" si="360"/>
        <v>6375.4292434377485</v>
      </c>
      <c r="N2343">
        <f ca="1">SQRT(User_Model_Calcs!M2343^2+Sat_Data!$B$3^2-2*User_Model_Calcs!M2343*Sat_Data!$B$3*COS(RADIANS(L2343))*COS(RADIANS(I2343)))</f>
        <v>36291.733630836963</v>
      </c>
      <c r="O2343">
        <f ca="1">DEGREES(ACOS(((Earth_Data!$B$1+Sat_Data!$B$2)/User_Model_Calcs!N2343)*SQRT(1-COS(RADIANS(User_Model_Calcs!I2343))^2*COS(RADIANS(User_Model_Calcs!B2343))^2)))</f>
        <v>65.051006522532546</v>
      </c>
      <c r="P2343">
        <f t="shared" ca="1" si="357"/>
        <v>10.916710263879432</v>
      </c>
    </row>
    <row r="2344" spans="1:16" x14ac:dyDescent="0.25">
      <c r="A2344">
        <f t="shared" ca="1" si="355"/>
        <v>106.56567573773589</v>
      </c>
      <c r="B2344">
        <f t="shared" ca="1" si="356"/>
        <v>-23.262795488101524</v>
      </c>
      <c r="C2344" s="6">
        <v>20135.9375</v>
      </c>
      <c r="D2344">
        <f t="shared" ca="1" si="361"/>
        <v>3</v>
      </c>
      <c r="E2344" s="1">
        <v>0.65</v>
      </c>
      <c r="F2344">
        <v>19.899999999999999</v>
      </c>
      <c r="G2344">
        <f t="shared" ca="1" si="358"/>
        <v>54.048620189015942</v>
      </c>
      <c r="H2344">
        <f t="shared" ca="1" si="362"/>
        <v>21.112888987526361</v>
      </c>
      <c r="I2344">
        <f ca="1">User_Model_Calcs!A2344-Sat_Data!$B$5</f>
        <v>-3.4343242622641128</v>
      </c>
      <c r="J2344">
        <f ca="1">(Earth_Data!$B$1/SQRT(1-Earth_Data!$B$2^2*SIN(RADIANS(User_Model_Calcs!B2344))^2))*COS(RADIANS(User_Model_Calcs!B2344))</f>
        <v>5862.6783809661565</v>
      </c>
      <c r="K2344">
        <f ca="1">((Earth_Data!$B$1*(1-Earth_Data!$B$2^2))/SQRT(1-Earth_Data!$B$2^2*SIN(RADIANS(User_Model_Calcs!B2344))^2))*SIN(RADIANS(User_Model_Calcs!B2344))</f>
        <v>-2503.4839490398331</v>
      </c>
      <c r="L2344">
        <f t="shared" ca="1" si="359"/>
        <v>-23.123476382478941</v>
      </c>
      <c r="M2344">
        <f t="shared" ca="1" si="360"/>
        <v>6374.8278158510311</v>
      </c>
      <c r="N2344">
        <f ca="1">SQRT(User_Model_Calcs!M2344^2+Sat_Data!$B$3^2-2*User_Model_Calcs!M2344*Sat_Data!$B$3*COS(RADIANS(L2344))*COS(RADIANS(I2344)))</f>
        <v>36399.882031462032</v>
      </c>
      <c r="O2344">
        <f ca="1">DEGREES(ACOS(((Earth_Data!$B$1+Sat_Data!$B$2)/User_Model_Calcs!N2344)*SQRT(1-COS(RADIANS(User_Model_Calcs!I2344))^2*COS(RADIANS(User_Model_Calcs!B2344))^2)))</f>
        <v>62.489373640374019</v>
      </c>
      <c r="P2344">
        <f t="shared" ca="1" si="357"/>
        <v>8.6399526517408702</v>
      </c>
    </row>
    <row r="2345" spans="1:16" x14ac:dyDescent="0.25">
      <c r="A2345">
        <f t="shared" ca="1" si="355"/>
        <v>106.02083138974807</v>
      </c>
      <c r="B2345">
        <f t="shared" ca="1" si="356"/>
        <v>-25.017893887774463</v>
      </c>
      <c r="C2345" s="6">
        <v>20135.9375</v>
      </c>
      <c r="D2345">
        <f t="shared" ca="1" si="361"/>
        <v>0.75</v>
      </c>
      <c r="E2345" s="1">
        <v>0.65</v>
      </c>
      <c r="F2345">
        <v>19.899999999999999</v>
      </c>
      <c r="G2345">
        <f t="shared" ca="1" si="358"/>
        <v>42.007420362456692</v>
      </c>
      <c r="H2345">
        <f t="shared" ca="1" si="362"/>
        <v>15.662028300999111</v>
      </c>
      <c r="I2345">
        <f ca="1">User_Model_Calcs!A2345-Sat_Data!$B$5</f>
        <v>-3.9791686102519321</v>
      </c>
      <c r="J2345">
        <f ca="1">(Earth_Data!$B$1/SQRT(1-Earth_Data!$B$2^2*SIN(RADIANS(User_Model_Calcs!B2345))^2))*COS(RADIANS(User_Model_Calcs!B2345))</f>
        <v>5783.1789259273082</v>
      </c>
      <c r="K2345">
        <f ca="1">((Earth_Data!$B$1*(1-Earth_Data!$B$2^2))/SQRT(1-Earth_Data!$B$2^2*SIN(RADIANS(User_Model_Calcs!B2345))^2))*SIN(RADIANS(User_Model_Calcs!B2345))</f>
        <v>-2680.8717145214896</v>
      </c>
      <c r="L2345">
        <f t="shared" ca="1" si="359"/>
        <v>-24.870726236412075</v>
      </c>
      <c r="M2345">
        <f t="shared" ca="1" si="360"/>
        <v>6374.3416631846094</v>
      </c>
      <c r="N2345">
        <f ca="1">SQRT(User_Model_Calcs!M2345^2+Sat_Data!$B$3^2-2*User_Model_Calcs!M2345*Sat_Data!$B$3*COS(RADIANS(L2345))*COS(RADIANS(I2345)))</f>
        <v>36495.712663784449</v>
      </c>
      <c r="O2345">
        <f ca="1">DEGREES(ACOS(((Earth_Data!$B$1+Sat_Data!$B$2)/User_Model_Calcs!N2345)*SQRT(1-COS(RADIANS(User_Model_Calcs!I2345))^2*COS(RADIANS(User_Model_Calcs!B2345))^2)))</f>
        <v>60.398997447008156</v>
      </c>
      <c r="P2345">
        <f t="shared" ca="1" si="357"/>
        <v>9.3407298335051046</v>
      </c>
    </row>
    <row r="2346" spans="1:16" x14ac:dyDescent="0.25">
      <c r="A2346">
        <f t="shared" ca="1" si="355"/>
        <v>105.95067373715135</v>
      </c>
      <c r="B2346">
        <f t="shared" ca="1" si="356"/>
        <v>-25.541121812519183</v>
      </c>
      <c r="C2346" s="6">
        <v>20135.9375</v>
      </c>
      <c r="D2346">
        <f t="shared" ca="1" si="361"/>
        <v>1.2</v>
      </c>
      <c r="E2346" s="1">
        <v>0.65</v>
      </c>
      <c r="F2346">
        <v>19.899999999999999</v>
      </c>
      <c r="G2346">
        <f t="shared" ca="1" si="358"/>
        <v>46.089820015575185</v>
      </c>
      <c r="H2346">
        <f t="shared" ca="1" si="362"/>
        <v>15.469994403336729</v>
      </c>
      <c r="I2346">
        <f ca="1">User_Model_Calcs!A2346-Sat_Data!$B$5</f>
        <v>-4.0493262628486519</v>
      </c>
      <c r="J2346">
        <f ca="1">(Earth_Data!$B$1/SQRT(1-Earth_Data!$B$2^2*SIN(RADIANS(User_Model_Calcs!B2346))^2))*COS(RADIANS(User_Model_Calcs!B2346))</f>
        <v>5758.4273737079011</v>
      </c>
      <c r="K2346">
        <f ca="1">((Earth_Data!$B$1*(1-Earth_Data!$B$2^2))/SQRT(1-Earth_Data!$B$2^2*SIN(RADIANS(User_Model_Calcs!B2346))^2))*SIN(RADIANS(User_Model_Calcs!B2346))</f>
        <v>-2733.2825286647844</v>
      </c>
      <c r="L2346">
        <f t="shared" ca="1" si="359"/>
        <v>-25.391719235969134</v>
      </c>
      <c r="M2346">
        <f t="shared" ca="1" si="360"/>
        <v>6374.1916506936495</v>
      </c>
      <c r="N2346">
        <f ca="1">SQRT(User_Model_Calcs!M2346^2+Sat_Data!$B$3^2-2*User_Model_Calcs!M2346*Sat_Data!$B$3*COS(RADIANS(L2346))*COS(RADIANS(I2346)))</f>
        <v>36524.772137683693</v>
      </c>
      <c r="O2346">
        <f ca="1">DEGREES(ACOS(((Earth_Data!$B$1+Sat_Data!$B$2)/User_Model_Calcs!N2346)*SQRT(1-COS(RADIANS(User_Model_Calcs!I2346))^2*COS(RADIANS(User_Model_Calcs!B2346))^2)))</f>
        <v>59.792423066445842</v>
      </c>
      <c r="P2346">
        <f t="shared" ca="1" si="357"/>
        <v>9.3242021511861157</v>
      </c>
    </row>
    <row r="2347" spans="1:16" x14ac:dyDescent="0.25">
      <c r="A2347">
        <f t="shared" ca="1" si="355"/>
        <v>107.15729934510873</v>
      </c>
      <c r="B2347">
        <f t="shared" ca="1" si="356"/>
        <v>-24.542907254435793</v>
      </c>
      <c r="C2347" s="6">
        <v>20135.9375</v>
      </c>
      <c r="D2347">
        <f t="shared" ca="1" si="361"/>
        <v>3</v>
      </c>
      <c r="E2347" s="1">
        <v>0.65</v>
      </c>
      <c r="F2347">
        <v>19.899999999999999</v>
      </c>
      <c r="G2347">
        <f t="shared" ca="1" si="358"/>
        <v>54.048620189015942</v>
      </c>
      <c r="H2347">
        <f t="shared" ca="1" si="362"/>
        <v>15.267758843881367</v>
      </c>
      <c r="I2347">
        <f ca="1">User_Model_Calcs!A2347-Sat_Data!$B$5</f>
        <v>-2.8427006548912743</v>
      </c>
      <c r="J2347">
        <f ca="1">(Earth_Data!$B$1/SQRT(1-Earth_Data!$B$2^2*SIN(RADIANS(User_Model_Calcs!B2347))^2))*COS(RADIANS(User_Model_Calcs!B2347))</f>
        <v>5805.2316250218582</v>
      </c>
      <c r="K2347">
        <f ca="1">((Earth_Data!$B$1*(1-Earth_Data!$B$2^2))/SQRT(1-Earth_Data!$B$2^2*SIN(RADIANS(User_Model_Calcs!B2347))^2))*SIN(RADIANS(User_Model_Calcs!B2347))</f>
        <v>-2633.1023982873048</v>
      </c>
      <c r="L2347">
        <f t="shared" ca="1" si="359"/>
        <v>-24.397810724833221</v>
      </c>
      <c r="M2347">
        <f t="shared" ca="1" si="360"/>
        <v>6374.4758576702043</v>
      </c>
      <c r="N2347">
        <f ca="1">SQRT(User_Model_Calcs!M2347^2+Sat_Data!$B$3^2-2*User_Model_Calcs!M2347*Sat_Data!$B$3*COS(RADIANS(L2347))*COS(RADIANS(I2347)))</f>
        <v>36462.389587383957</v>
      </c>
      <c r="O2347">
        <f ca="1">DEGREES(ACOS(((Earth_Data!$B$1+Sat_Data!$B$2)/User_Model_Calcs!N2347)*SQRT(1-COS(RADIANS(User_Model_Calcs!I2347))^2*COS(RADIANS(User_Model_Calcs!B2347))^2)))</f>
        <v>61.108482128859528</v>
      </c>
      <c r="P2347">
        <f t="shared" ca="1" si="357"/>
        <v>6.8169750615360849</v>
      </c>
    </row>
    <row r="2348" spans="1:16" x14ac:dyDescent="0.25">
      <c r="A2348">
        <f t="shared" ca="1" si="355"/>
        <v>106.29685190203243</v>
      </c>
      <c r="B2348">
        <f t="shared" ca="1" si="356"/>
        <v>-25.047133214888532</v>
      </c>
      <c r="C2348" s="6">
        <v>20135.9375</v>
      </c>
      <c r="D2348">
        <f t="shared" ca="1" si="361"/>
        <v>1.2</v>
      </c>
      <c r="E2348" s="1">
        <v>0.65</v>
      </c>
      <c r="F2348">
        <v>19.899999999999999</v>
      </c>
      <c r="G2348">
        <f t="shared" ca="1" si="358"/>
        <v>46.089820015575185</v>
      </c>
      <c r="H2348">
        <f t="shared" ca="1" si="362"/>
        <v>17.411941530698474</v>
      </c>
      <c r="I2348">
        <f ca="1">User_Model_Calcs!A2348-Sat_Data!$B$5</f>
        <v>-3.7031480979675706</v>
      </c>
      <c r="J2348">
        <f ca="1">(Earth_Data!$B$1/SQRT(1-Earth_Data!$B$2^2*SIN(RADIANS(User_Model_Calcs!B2348))^2))*COS(RADIANS(User_Model_Calcs!B2348))</f>
        <v>5781.8084251696782</v>
      </c>
      <c r="K2348">
        <f ca="1">((Earth_Data!$B$1*(1-Earth_Data!$B$2^2))/SQRT(1-Earth_Data!$B$2^2*SIN(RADIANS(User_Model_Calcs!B2348))^2))*SIN(RADIANS(User_Model_Calcs!B2348))</f>
        <v>-2683.8064138095428</v>
      </c>
      <c r="L2348">
        <f t="shared" ca="1" si="359"/>
        <v>-24.899839376497088</v>
      </c>
      <c r="M2348">
        <f t="shared" ca="1" si="360"/>
        <v>6374.3333402143562</v>
      </c>
      <c r="N2348">
        <f ca="1">SQRT(User_Model_Calcs!M2348^2+Sat_Data!$B$3^2-2*User_Model_Calcs!M2348*Sat_Data!$B$3*COS(RADIANS(L2348))*COS(RADIANS(I2348)))</f>
        <v>36495.135006154</v>
      </c>
      <c r="O2348">
        <f ca="1">DEGREES(ACOS(((Earth_Data!$B$1+Sat_Data!$B$2)/User_Model_Calcs!N2348)*SQRT(1-COS(RADIANS(User_Model_Calcs!I2348))^2*COS(RADIANS(User_Model_Calcs!B2348))^2)))</f>
        <v>60.410873037971676</v>
      </c>
      <c r="P2348">
        <f t="shared" ca="1" si="357"/>
        <v>8.6918708809298373</v>
      </c>
    </row>
    <row r="2349" spans="1:16" x14ac:dyDescent="0.25">
      <c r="A2349">
        <f t="shared" ca="1" si="355"/>
        <v>107.06176176774278</v>
      </c>
      <c r="B2349">
        <f t="shared" ca="1" si="356"/>
        <v>-21.042167950645776</v>
      </c>
      <c r="C2349" s="6">
        <v>20135.9375</v>
      </c>
      <c r="D2349">
        <f t="shared" ca="1" si="361"/>
        <v>0.75</v>
      </c>
      <c r="E2349" s="1">
        <v>0.65</v>
      </c>
      <c r="F2349">
        <v>19.899999999999999</v>
      </c>
      <c r="G2349">
        <f t="shared" ca="1" si="358"/>
        <v>42.007420362456692</v>
      </c>
      <c r="H2349">
        <f t="shared" ca="1" si="362"/>
        <v>17.129430173010729</v>
      </c>
      <c r="I2349">
        <f ca="1">User_Model_Calcs!A2349-Sat_Data!$B$5</f>
        <v>-2.9382382322572198</v>
      </c>
      <c r="J2349">
        <f ca="1">(Earth_Data!$B$1/SQRT(1-Earth_Data!$B$2^2*SIN(RADIANS(User_Model_Calcs!B2349))^2))*COS(RADIANS(User_Model_Calcs!B2349))</f>
        <v>5955.393312160114</v>
      </c>
      <c r="K2349">
        <f ca="1">((Earth_Data!$B$1*(1-Earth_Data!$B$2^2))/SQRT(1-Earth_Data!$B$2^2*SIN(RADIANS(User_Model_Calcs!B2349))^2))*SIN(RADIANS(User_Model_Calcs!B2349))</f>
        <v>-2275.753816829716</v>
      </c>
      <c r="L2349">
        <f t="shared" ca="1" si="359"/>
        <v>-20.913519176809565</v>
      </c>
      <c r="M2349">
        <f t="shared" ca="1" si="360"/>
        <v>6375.40311959459</v>
      </c>
      <c r="N2349">
        <f ca="1">SQRT(User_Model_Calcs!M2349^2+Sat_Data!$B$3^2-2*User_Model_Calcs!M2349*Sat_Data!$B$3*COS(RADIANS(L2349))*COS(RADIANS(I2349)))</f>
        <v>36289.290568843753</v>
      </c>
      <c r="O2349">
        <f ca="1">DEGREES(ACOS(((Earth_Data!$B$1+Sat_Data!$B$2)/User_Model_Calcs!N2349)*SQRT(1-COS(RADIANS(User_Model_Calcs!I2349))^2*COS(RADIANS(User_Model_Calcs!B2349))^2)))</f>
        <v>65.110534398923463</v>
      </c>
      <c r="P2349">
        <f t="shared" ca="1" si="357"/>
        <v>8.1353208160001156</v>
      </c>
    </row>
    <row r="2350" spans="1:16" x14ac:dyDescent="0.25">
      <c r="A2350">
        <f t="shared" ca="1" si="355"/>
        <v>106.91534218127937</v>
      </c>
      <c r="B2350">
        <f t="shared" ca="1" si="356"/>
        <v>-23.968772583329073</v>
      </c>
      <c r="C2350" s="6">
        <v>20135.9375</v>
      </c>
      <c r="D2350">
        <f t="shared" ca="1" si="361"/>
        <v>3</v>
      </c>
      <c r="E2350" s="1">
        <v>0.65</v>
      </c>
      <c r="F2350">
        <v>19.899999999999999</v>
      </c>
      <c r="G2350">
        <f t="shared" ca="1" si="358"/>
        <v>54.048620189015942</v>
      </c>
      <c r="H2350">
        <f t="shared" ca="1" si="362"/>
        <v>23.803733134153987</v>
      </c>
      <c r="I2350">
        <f ca="1">User_Model_Calcs!A2350-Sat_Data!$B$5</f>
        <v>-3.0846578187206291</v>
      </c>
      <c r="J2350">
        <f ca="1">(Earth_Data!$B$1/SQRT(1-Earth_Data!$B$2^2*SIN(RADIANS(User_Model_Calcs!B2350))^2))*COS(RADIANS(User_Model_Calcs!B2350))</f>
        <v>5831.3559816496227</v>
      </c>
      <c r="K2350">
        <f ca="1">((Earth_Data!$B$1*(1-Earth_Data!$B$2^2))/SQRT(1-Earth_Data!$B$2^2*SIN(RADIANS(User_Model_Calcs!B2350))^2))*SIN(RADIANS(User_Model_Calcs!B2350))</f>
        <v>-2575.124268092829</v>
      </c>
      <c r="L2350">
        <f t="shared" ca="1" si="359"/>
        <v>-23.826232337857125</v>
      </c>
      <c r="M2350">
        <f t="shared" ca="1" si="360"/>
        <v>6374.6354861153795</v>
      </c>
      <c r="N2350">
        <f ca="1">SQRT(User_Model_Calcs!M2350^2+Sat_Data!$B$3^2-2*User_Model_Calcs!M2350*Sat_Data!$B$3*COS(RADIANS(L2350))*COS(RADIANS(I2350)))</f>
        <v>36433.706179772831</v>
      </c>
      <c r="O2350">
        <f ca="1">DEGREES(ACOS(((Earth_Data!$B$1+Sat_Data!$B$2)/User_Model_Calcs!N2350)*SQRT(1-COS(RADIANS(User_Model_Calcs!I2350))^2*COS(RADIANS(User_Model_Calcs!B2350))^2)))</f>
        <v>61.734052658188332</v>
      </c>
      <c r="P2350">
        <f t="shared" ca="1" si="357"/>
        <v>7.5564419603012611</v>
      </c>
    </row>
    <row r="2351" spans="1:16" x14ac:dyDescent="0.25">
      <c r="A2351">
        <f t="shared" ca="1" si="355"/>
        <v>109.59229730160934</v>
      </c>
      <c r="B2351">
        <f t="shared" ca="1" si="356"/>
        <v>-21.557427365576906</v>
      </c>
      <c r="C2351" s="6">
        <v>20135.9375</v>
      </c>
      <c r="D2351">
        <f t="shared" ca="1" si="361"/>
        <v>0.75</v>
      </c>
      <c r="E2351" s="1">
        <v>0.65</v>
      </c>
      <c r="F2351">
        <v>19.899999999999999</v>
      </c>
      <c r="G2351">
        <f t="shared" ca="1" si="358"/>
        <v>42.007420362456692</v>
      </c>
      <c r="H2351">
        <f t="shared" ca="1" si="362"/>
        <v>14.137331491455603</v>
      </c>
      <c r="I2351">
        <f ca="1">User_Model_Calcs!A2351-Sat_Data!$B$5</f>
        <v>-0.40770269839066486</v>
      </c>
      <c r="J2351">
        <f ca="1">(Earth_Data!$B$1/SQRT(1-Earth_Data!$B$2^2*SIN(RADIANS(User_Model_Calcs!B2351))^2))*COS(RADIANS(User_Model_Calcs!B2351))</f>
        <v>5934.6700724220991</v>
      </c>
      <c r="K2351">
        <f ca="1">((Earth_Data!$B$1*(1-Earth_Data!$B$2^2))/SQRT(1-Earth_Data!$B$2^2*SIN(RADIANS(User_Model_Calcs!B2351))^2))*SIN(RADIANS(User_Model_Calcs!B2351))</f>
        <v>-2328.9067256406183</v>
      </c>
      <c r="L2351">
        <f t="shared" ca="1" si="359"/>
        <v>-21.426231977471069</v>
      </c>
      <c r="M2351">
        <f t="shared" ca="1" si="360"/>
        <v>6375.2737513958273</v>
      </c>
      <c r="N2351">
        <f ca="1">SQRT(User_Model_Calcs!M2351^2+Sat_Data!$B$3^2-2*User_Model_Calcs!M2351*Sat_Data!$B$3*COS(RADIANS(L2351))*COS(RADIANS(I2351)))</f>
        <v>36304.420775793675</v>
      </c>
      <c r="O2351">
        <f ca="1">DEGREES(ACOS(((Earth_Data!$B$1+Sat_Data!$B$2)/User_Model_Calcs!N2351)*SQRT(1-COS(RADIANS(User_Model_Calcs!I2351))^2*COS(RADIANS(User_Model_Calcs!B2351))^2)))</f>
        <v>64.734812421779267</v>
      </c>
      <c r="P2351">
        <f t="shared" ca="1" si="357"/>
        <v>1.1094756251648408</v>
      </c>
    </row>
    <row r="2352" spans="1:16" x14ac:dyDescent="0.25">
      <c r="A2352">
        <f t="shared" ca="1" si="355"/>
        <v>109.73394109765557</v>
      </c>
      <c r="B2352">
        <f t="shared" ca="1" si="356"/>
        <v>-25.07499603844429</v>
      </c>
      <c r="C2352" s="6">
        <v>20135.9375</v>
      </c>
      <c r="D2352">
        <f t="shared" ca="1" si="361"/>
        <v>1.2</v>
      </c>
      <c r="E2352" s="1">
        <v>0.65</v>
      </c>
      <c r="F2352">
        <v>19.899999999999999</v>
      </c>
      <c r="G2352">
        <f t="shared" ca="1" si="358"/>
        <v>46.089820015575185</v>
      </c>
      <c r="H2352">
        <f t="shared" ca="1" si="362"/>
        <v>17.944297236307165</v>
      </c>
      <c r="I2352">
        <f ca="1">User_Model_Calcs!A2352-Sat_Data!$B$5</f>
        <v>-0.26605890234442597</v>
      </c>
      <c r="J2352">
        <f ca="1">(Earth_Data!$B$1/SQRT(1-Earth_Data!$B$2^2*SIN(RADIANS(User_Model_Calcs!B2352))^2))*COS(RADIANS(User_Model_Calcs!B2352))</f>
        <v>5780.5010452432207</v>
      </c>
      <c r="K2352">
        <f ca="1">((Earth_Data!$B$1*(1-Earth_Data!$B$2^2))/SQRT(1-Earth_Data!$B$2^2*SIN(RADIANS(User_Model_Calcs!B2352))^2))*SIN(RADIANS(User_Model_Calcs!B2352))</f>
        <v>-2686.6023154986988</v>
      </c>
      <c r="L2352">
        <f t="shared" ca="1" si="359"/>
        <v>-24.927582095396062</v>
      </c>
      <c r="M2352">
        <f t="shared" ca="1" si="360"/>
        <v>6374.3254024014914</v>
      </c>
      <c r="N2352">
        <f ca="1">SQRT(User_Model_Calcs!M2352^2+Sat_Data!$B$3^2-2*User_Model_Calcs!M2352*Sat_Data!$B$3*COS(RADIANS(L2352))*COS(RADIANS(I2352)))</f>
        <v>36482.766769297923</v>
      </c>
      <c r="O2352">
        <f ca="1">DEGREES(ACOS(((Earth_Data!$B$1+Sat_Data!$B$2)/User_Model_Calcs!N2352)*SQRT(1-COS(RADIANS(User_Model_Calcs!I2352))^2*COS(RADIANS(User_Model_Calcs!B2352))^2)))</f>
        <v>60.670833612262633</v>
      </c>
      <c r="P2352">
        <f t="shared" ca="1" si="357"/>
        <v>0.62776672289624957</v>
      </c>
    </row>
    <row r="2353" spans="1:16" x14ac:dyDescent="0.25">
      <c r="A2353">
        <f t="shared" ca="1" si="355"/>
        <v>107.72069324895391</v>
      </c>
      <c r="B2353">
        <f t="shared" ca="1" si="356"/>
        <v>-20.705623223874397</v>
      </c>
      <c r="C2353" s="6">
        <v>20135.9375</v>
      </c>
      <c r="D2353">
        <f t="shared" ca="1" si="361"/>
        <v>1.2</v>
      </c>
      <c r="E2353" s="1">
        <v>0.65</v>
      </c>
      <c r="F2353">
        <v>19.899999999999999</v>
      </c>
      <c r="G2353">
        <f t="shared" ca="1" si="358"/>
        <v>46.089820015575185</v>
      </c>
      <c r="H2353">
        <f t="shared" ca="1" si="362"/>
        <v>15.967763989732902</v>
      </c>
      <c r="I2353">
        <f ca="1">User_Model_Calcs!A2353-Sat_Data!$B$5</f>
        <v>-2.2793067510460929</v>
      </c>
      <c r="J2353">
        <f ca="1">(Earth_Data!$B$1/SQRT(1-Earth_Data!$B$2^2*SIN(RADIANS(User_Model_Calcs!B2353))^2))*COS(RADIANS(User_Model_Calcs!B2353))</f>
        <v>5968.6697391668213</v>
      </c>
      <c r="K2353">
        <f ca="1">((Earth_Data!$B$1*(1-Earth_Data!$B$2^2))/SQRT(1-Earth_Data!$B$2^2*SIN(RADIANS(User_Model_Calcs!B2353))^2))*SIN(RADIANS(User_Model_Calcs!B2353))</f>
        <v>-2240.9387058413126</v>
      </c>
      <c r="L2353">
        <f t="shared" ca="1" si="359"/>
        <v>-20.578660138311154</v>
      </c>
      <c r="M2353">
        <f t="shared" ca="1" si="360"/>
        <v>6375.4862354634151</v>
      </c>
      <c r="N2353">
        <f ca="1">SQRT(User_Model_Calcs!M2353^2+Sat_Data!$B$3^2-2*User_Model_Calcs!M2353*Sat_Data!$B$3*COS(RADIANS(L2353))*COS(RADIANS(I2353)))</f>
        <v>36270.264602917152</v>
      </c>
      <c r="O2353">
        <f ca="1">DEGREES(ACOS(((Earth_Data!$B$1+Sat_Data!$B$2)/User_Model_Calcs!N2353)*SQRT(1-COS(RADIANS(User_Model_Calcs!I2353))^2*COS(RADIANS(User_Model_Calcs!B2353))^2)))</f>
        <v>65.588337794386206</v>
      </c>
      <c r="P2353">
        <f t="shared" ca="1" si="357"/>
        <v>6.4229726630788253</v>
      </c>
    </row>
    <row r="2354" spans="1:16" x14ac:dyDescent="0.25">
      <c r="A2354">
        <f t="shared" ca="1" si="355"/>
        <v>106.56631133670604</v>
      </c>
      <c r="B2354">
        <f t="shared" ca="1" si="356"/>
        <v>-24.833385873106543</v>
      </c>
      <c r="C2354" s="6">
        <v>20135.9375</v>
      </c>
      <c r="D2354">
        <f t="shared" ca="1" si="361"/>
        <v>3</v>
      </c>
      <c r="E2354" s="1">
        <v>0.65</v>
      </c>
      <c r="F2354">
        <v>19.899999999999999</v>
      </c>
      <c r="G2354">
        <f t="shared" ca="1" si="358"/>
        <v>54.048620189015942</v>
      </c>
      <c r="H2354">
        <f t="shared" ca="1" si="362"/>
        <v>19.505963399052973</v>
      </c>
      <c r="I2354">
        <f ca="1">User_Model_Calcs!A2354-Sat_Data!$B$5</f>
        <v>-3.4336886632939638</v>
      </c>
      <c r="J2354">
        <f ca="1">(Earth_Data!$B$1/SQRT(1-Earth_Data!$B$2^2*SIN(RADIANS(User_Model_Calcs!B2354))^2))*COS(RADIANS(User_Model_Calcs!B2354))</f>
        <v>5791.7924690348245</v>
      </c>
      <c r="K2354">
        <f ca="1">((Earth_Data!$B$1*(1-Earth_Data!$B$2^2))/SQRT(1-Earth_Data!$B$2^2*SIN(RADIANS(User_Model_Calcs!B2354))^2))*SIN(RADIANS(User_Model_Calcs!B2354))</f>
        <v>-2662.3371476339371</v>
      </c>
      <c r="L2354">
        <f t="shared" ca="1" si="359"/>
        <v>-24.687018003569815</v>
      </c>
      <c r="M2354">
        <f t="shared" ca="1" si="360"/>
        <v>6374.3940176333717</v>
      </c>
      <c r="N2354">
        <f ca="1">SQRT(User_Model_Calcs!M2354^2+Sat_Data!$B$3^2-2*User_Model_Calcs!M2354*Sat_Data!$B$3*COS(RADIANS(L2354))*COS(RADIANS(I2354)))</f>
        <v>36481.673599192145</v>
      </c>
      <c r="O2354">
        <f ca="1">DEGREES(ACOS(((Earth_Data!$B$1+Sat_Data!$B$2)/User_Model_Calcs!N2354)*SQRT(1-COS(RADIANS(User_Model_Calcs!I2354))^2*COS(RADIANS(User_Model_Calcs!B2354))^2)))</f>
        <v>60.695789944057566</v>
      </c>
      <c r="P2354">
        <f t="shared" ca="1" si="357"/>
        <v>8.130602401668364</v>
      </c>
    </row>
    <row r="2355" spans="1:16" x14ac:dyDescent="0.25">
      <c r="A2355">
        <f t="shared" ca="1" si="355"/>
        <v>107.71382189909929</v>
      </c>
      <c r="B2355">
        <f t="shared" ca="1" si="356"/>
        <v>-22.352395067293035</v>
      </c>
      <c r="C2355" s="6">
        <v>20135.9375</v>
      </c>
      <c r="D2355">
        <f t="shared" ca="1" si="361"/>
        <v>1.2</v>
      </c>
      <c r="E2355" s="1">
        <v>0.65</v>
      </c>
      <c r="F2355">
        <v>19.899999999999999</v>
      </c>
      <c r="G2355">
        <f t="shared" ca="1" si="358"/>
        <v>46.089820015575185</v>
      </c>
      <c r="H2355">
        <f t="shared" ca="1" si="362"/>
        <v>17.045601394160879</v>
      </c>
      <c r="I2355">
        <f ca="1">User_Model_Calcs!A2355-Sat_Data!$B$5</f>
        <v>-2.2861781009007132</v>
      </c>
      <c r="J2355">
        <f ca="1">(Earth_Data!$B$1/SQRT(1-Earth_Data!$B$2^2*SIN(RADIANS(User_Model_Calcs!B2355))^2))*COS(RADIANS(User_Model_Calcs!B2355))</f>
        <v>5901.7592396906548</v>
      </c>
      <c r="K2355">
        <f ca="1">((Earth_Data!$B$1*(1-Earth_Data!$B$2^2))/SQRT(1-Earth_Data!$B$2^2*SIN(RADIANS(User_Model_Calcs!B2355))^2))*SIN(RADIANS(User_Model_Calcs!B2355))</f>
        <v>-2410.5487874022169</v>
      </c>
      <c r="L2355">
        <f t="shared" ca="1" si="359"/>
        <v>-22.217353564429924</v>
      </c>
      <c r="M2355">
        <f t="shared" ca="1" si="360"/>
        <v>6375.0692215630343</v>
      </c>
      <c r="N2355">
        <f ca="1">SQRT(User_Model_Calcs!M2355^2+Sat_Data!$B$3^2-2*User_Model_Calcs!M2355*Sat_Data!$B$3*COS(RADIANS(L2355))*COS(RADIANS(I2355)))</f>
        <v>36347.862904519759</v>
      </c>
      <c r="O2355">
        <f ca="1">DEGREES(ACOS(((Earth_Data!$B$1+Sat_Data!$B$2)/User_Model_Calcs!N2355)*SQRT(1-COS(RADIANS(User_Model_Calcs!I2355))^2*COS(RADIANS(User_Model_Calcs!B2355))^2)))</f>
        <v>63.689983359005637</v>
      </c>
      <c r="P2355">
        <f t="shared" ca="1" si="357"/>
        <v>5.9927230044093989</v>
      </c>
    </row>
    <row r="2356" spans="1:16" x14ac:dyDescent="0.25">
      <c r="A2356">
        <f t="shared" ca="1" si="355"/>
        <v>108.70679158914666</v>
      </c>
      <c r="B2356">
        <f t="shared" ca="1" si="356"/>
        <v>-22.010235651430634</v>
      </c>
      <c r="C2356" s="6">
        <v>20135.9375</v>
      </c>
      <c r="D2356">
        <f t="shared" ca="1" si="361"/>
        <v>3</v>
      </c>
      <c r="E2356" s="1">
        <v>0.65</v>
      </c>
      <c r="F2356">
        <v>19.899999999999999</v>
      </c>
      <c r="G2356">
        <f t="shared" ca="1" si="358"/>
        <v>54.048620189015942</v>
      </c>
      <c r="H2356">
        <f t="shared" ca="1" si="362"/>
        <v>16.861385919144972</v>
      </c>
      <c r="I2356">
        <f ca="1">User_Model_Calcs!A2356-Sat_Data!$B$5</f>
        <v>-1.2932084108533388</v>
      </c>
      <c r="J2356">
        <f ca="1">(Earth_Data!$B$1/SQRT(1-Earth_Data!$B$2^2*SIN(RADIANS(User_Model_Calcs!B2356))^2))*COS(RADIANS(User_Model_Calcs!B2356))</f>
        <v>5916.0635086377415</v>
      </c>
      <c r="K2356">
        <f ca="1">((Earth_Data!$B$1*(1-Earth_Data!$B$2^2))/SQRT(1-Earth_Data!$B$2^2*SIN(RADIANS(User_Model_Calcs!B2356))^2))*SIN(RADIANS(User_Model_Calcs!B2356))</f>
        <v>-2375.4645477132217</v>
      </c>
      <c r="L2356">
        <f t="shared" ca="1" si="359"/>
        <v>-21.876837058595903</v>
      </c>
      <c r="M2356">
        <f t="shared" ca="1" si="360"/>
        <v>6375.1579788800127</v>
      </c>
      <c r="N2356">
        <f ca="1">SQRT(User_Model_Calcs!M2356^2+Sat_Data!$B$3^2-2*User_Model_Calcs!M2356*Sat_Data!$B$3*COS(RADIANS(L2356))*COS(RADIANS(I2356)))</f>
        <v>36327.57840826676</v>
      </c>
      <c r="O2356">
        <f ca="1">DEGREES(ACOS(((Earth_Data!$B$1+Sat_Data!$B$2)/User_Model_Calcs!N2356)*SQRT(1-COS(RADIANS(User_Model_Calcs!I2356))^2*COS(RADIANS(User_Model_Calcs!B2356))^2)))</f>
        <v>64.172553268689711</v>
      </c>
      <c r="P2356">
        <f t="shared" ca="1" si="357"/>
        <v>3.4470727817014413</v>
      </c>
    </row>
    <row r="2357" spans="1:16" x14ac:dyDescent="0.25">
      <c r="A2357">
        <f t="shared" ca="1" si="355"/>
        <v>107.55629774375211</v>
      </c>
      <c r="B2357">
        <f t="shared" ca="1" si="356"/>
        <v>-23.143867943324739</v>
      </c>
      <c r="C2357" s="6">
        <v>20135.9375</v>
      </c>
      <c r="D2357">
        <f t="shared" ca="1" si="361"/>
        <v>3</v>
      </c>
      <c r="E2357" s="1">
        <v>0.65</v>
      </c>
      <c r="F2357">
        <v>19.899999999999999</v>
      </c>
      <c r="G2357">
        <f t="shared" ca="1" si="358"/>
        <v>54.048620189015942</v>
      </c>
      <c r="H2357">
        <f t="shared" ca="1" si="362"/>
        <v>23.732951630156201</v>
      </c>
      <c r="I2357">
        <f ca="1">User_Model_Calcs!A2357-Sat_Data!$B$5</f>
        <v>-2.4437022562478887</v>
      </c>
      <c r="J2357">
        <f ca="1">(Earth_Data!$B$1/SQRT(1-Earth_Data!$B$2^2*SIN(RADIANS(User_Model_Calcs!B2357))^2))*COS(RADIANS(User_Model_Calcs!B2357))</f>
        <v>5867.8676365982647</v>
      </c>
      <c r="K2357">
        <f ca="1">((Earth_Data!$B$1*(1-Earth_Data!$B$2^2))/SQRT(1-Earth_Data!$B$2^2*SIN(RADIANS(User_Model_Calcs!B2357))^2))*SIN(RADIANS(User_Model_Calcs!B2357))</f>
        <v>-2491.3784527523048</v>
      </c>
      <c r="L2357">
        <f t="shared" ca="1" si="359"/>
        <v>-23.005099787714805</v>
      </c>
      <c r="M2357">
        <f t="shared" ca="1" si="360"/>
        <v>6374.8597784951926</v>
      </c>
      <c r="N2357">
        <f ca="1">SQRT(User_Model_Calcs!M2357^2+Sat_Data!$B$3^2-2*User_Model_Calcs!M2357*Sat_Data!$B$3*COS(RADIANS(L2357))*COS(RADIANS(I2357)))</f>
        <v>36387.85993251195</v>
      </c>
      <c r="O2357">
        <f ca="1">DEGREES(ACOS(((Earth_Data!$B$1+Sat_Data!$B$2)/User_Model_Calcs!N2357)*SQRT(1-COS(RADIANS(User_Model_Calcs!I2357))^2*COS(RADIANS(User_Model_Calcs!B2357))^2)))</f>
        <v>62.76161880626934</v>
      </c>
      <c r="P2357">
        <f t="shared" ca="1" si="357"/>
        <v>6.1969148686148756</v>
      </c>
    </row>
    <row r="2358" spans="1:16" x14ac:dyDescent="0.25">
      <c r="A2358">
        <f t="shared" ca="1" si="355"/>
        <v>107.63688606517246</v>
      </c>
      <c r="B2358">
        <f t="shared" ca="1" si="356"/>
        <v>-21.351561173553407</v>
      </c>
      <c r="C2358" s="6">
        <v>20135.9375</v>
      </c>
      <c r="D2358">
        <f t="shared" ca="1" si="361"/>
        <v>1.2</v>
      </c>
      <c r="E2358" s="1">
        <v>0.65</v>
      </c>
      <c r="F2358">
        <v>19.899999999999999</v>
      </c>
      <c r="G2358">
        <f t="shared" ca="1" si="358"/>
        <v>46.089820015575185</v>
      </c>
      <c r="H2358">
        <f t="shared" ca="1" si="362"/>
        <v>22.370501070010583</v>
      </c>
      <c r="I2358">
        <f ca="1">User_Model_Calcs!A2358-Sat_Data!$B$5</f>
        <v>-2.3631139348275383</v>
      </c>
      <c r="J2358">
        <f ca="1">(Earth_Data!$B$1/SQRT(1-Earth_Data!$B$2^2*SIN(RADIANS(User_Model_Calcs!B2358))^2))*COS(RADIANS(User_Model_Calcs!B2358))</f>
        <v>5943.0072973309298</v>
      </c>
      <c r="K2358">
        <f ca="1">((Earth_Data!$B$1*(1-Earth_Data!$B$2^2))/SQRT(1-Earth_Data!$B$2^2*SIN(RADIANS(User_Model_Calcs!B2358))^2))*SIN(RADIANS(User_Model_Calcs!B2358))</f>
        <v>-2307.6920517480658</v>
      </c>
      <c r="L2358">
        <f t="shared" ca="1" si="359"/>
        <v>-21.221378249262418</v>
      </c>
      <c r="M2358">
        <f t="shared" ca="1" si="360"/>
        <v>6375.3257439780973</v>
      </c>
      <c r="N2358">
        <f ca="1">SQRT(User_Model_Calcs!M2358^2+Sat_Data!$B$3^2-2*User_Model_Calcs!M2358*Sat_Data!$B$3*COS(RADIANS(L2358))*COS(RADIANS(I2358)))</f>
        <v>36300.442083455891</v>
      </c>
      <c r="O2358">
        <f ca="1">DEGREES(ACOS(((Earth_Data!$B$1+Sat_Data!$B$2)/User_Model_Calcs!N2358)*SQRT(1-COS(RADIANS(User_Model_Calcs!I2358))^2*COS(RADIANS(User_Model_Calcs!B2358))^2)))</f>
        <v>64.833658996442793</v>
      </c>
      <c r="P2358">
        <f t="shared" ca="1" si="357"/>
        <v>6.4665600825585212</v>
      </c>
    </row>
    <row r="2359" spans="1:16" x14ac:dyDescent="0.25">
      <c r="A2359">
        <f t="shared" ca="1" si="355"/>
        <v>107.40752261183535</v>
      </c>
      <c r="B2359">
        <f t="shared" ca="1" si="356"/>
        <v>-25.542878113302397</v>
      </c>
      <c r="C2359" s="6">
        <v>20135.9375</v>
      </c>
      <c r="D2359">
        <f t="shared" ca="1" si="361"/>
        <v>3</v>
      </c>
      <c r="E2359" s="1">
        <v>0.65</v>
      </c>
      <c r="F2359">
        <v>19.899999999999999</v>
      </c>
      <c r="G2359">
        <f t="shared" ca="1" si="358"/>
        <v>54.048620189015942</v>
      </c>
      <c r="H2359">
        <f t="shared" ca="1" si="362"/>
        <v>21.09641967636674</v>
      </c>
      <c r="I2359">
        <f ca="1">User_Model_Calcs!A2359-Sat_Data!$B$5</f>
        <v>-2.592477388164653</v>
      </c>
      <c r="J2359">
        <f ca="1">(Earth_Data!$B$1/SQRT(1-Earth_Data!$B$2^2*SIN(RADIANS(User_Model_Calcs!B2359))^2))*COS(RADIANS(User_Model_Calcs!B2359))</f>
        <v>5758.3434826669445</v>
      </c>
      <c r="K2359">
        <f ca="1">((Earth_Data!$B$1*(1-Earth_Data!$B$2^2))/SQRT(1-Earth_Data!$B$2^2*SIN(RADIANS(User_Model_Calcs!B2359))^2))*SIN(RADIANS(User_Model_Calcs!B2359))</f>
        <v>-2733.4580786012643</v>
      </c>
      <c r="L2359">
        <f t="shared" ca="1" si="359"/>
        <v>-25.393468117834974</v>
      </c>
      <c r="M2359">
        <f t="shared" ca="1" si="360"/>
        <v>6374.1911433407286</v>
      </c>
      <c r="N2359">
        <f ca="1">SQRT(User_Model_Calcs!M2359^2+Sat_Data!$B$3^2-2*User_Model_Calcs!M2359*Sat_Data!$B$3*COS(RADIANS(L2359))*COS(RADIANS(I2359)))</f>
        <v>36515.076440119017</v>
      </c>
      <c r="O2359">
        <f ca="1">DEGREES(ACOS(((Earth_Data!$B$1+Sat_Data!$B$2)/User_Model_Calcs!N2359)*SQRT(1-COS(RADIANS(User_Model_Calcs!I2359))^2*COS(RADIANS(User_Model_Calcs!B2359))^2)))</f>
        <v>59.992174368550991</v>
      </c>
      <c r="P2359">
        <f t="shared" ca="1" si="357"/>
        <v>5.9945652983574647</v>
      </c>
    </row>
    <row r="2360" spans="1:16" x14ac:dyDescent="0.25">
      <c r="A2360">
        <f t="shared" ca="1" si="355"/>
        <v>109.23797627273832</v>
      </c>
      <c r="B2360">
        <f t="shared" ca="1" si="356"/>
        <v>-24.346307774119346</v>
      </c>
      <c r="C2360" s="6">
        <v>20135.9375</v>
      </c>
      <c r="D2360">
        <f t="shared" ca="1" si="361"/>
        <v>0.75</v>
      </c>
      <c r="E2360" s="1">
        <v>0.65</v>
      </c>
      <c r="F2360">
        <v>19.899999999999999</v>
      </c>
      <c r="G2360">
        <f t="shared" ca="1" si="358"/>
        <v>42.007420362456692</v>
      </c>
      <c r="H2360">
        <f t="shared" ca="1" si="362"/>
        <v>17.710216931197891</v>
      </c>
      <c r="I2360">
        <f ca="1">User_Model_Calcs!A2360-Sat_Data!$B$5</f>
        <v>-0.76202372726167766</v>
      </c>
      <c r="J2360">
        <f ca="1">(Earth_Data!$B$1/SQRT(1-Earth_Data!$B$2^2*SIN(RADIANS(User_Model_Calcs!B2360))^2))*COS(RADIANS(User_Model_Calcs!B2360))</f>
        <v>5814.2429385551013</v>
      </c>
      <c r="K2360">
        <f ca="1">((Earth_Data!$B$1*(1-Earth_Data!$B$2^2))/SQRT(1-Earth_Data!$B$2^2*SIN(RADIANS(User_Model_Calcs!B2360))^2))*SIN(RADIANS(User_Model_Calcs!B2360))</f>
        <v>-2613.2781084251151</v>
      </c>
      <c r="L2360">
        <f t="shared" ca="1" si="359"/>
        <v>-24.20208012004537</v>
      </c>
      <c r="M2360">
        <f t="shared" ca="1" si="360"/>
        <v>6374.5308392470579</v>
      </c>
      <c r="N2360">
        <f ca="1">SQRT(User_Model_Calcs!M2360^2+Sat_Data!$B$3^2-2*User_Model_Calcs!M2360*Sat_Data!$B$3*COS(RADIANS(L2360))*COS(RADIANS(I2360)))</f>
        <v>36444.308226271292</v>
      </c>
      <c r="O2360">
        <f ca="1">DEGREES(ACOS(((Earth_Data!$B$1+Sat_Data!$B$2)/User_Model_Calcs!N2360)*SQRT(1-COS(RADIANS(User_Model_Calcs!I2360))^2*COS(RADIANS(User_Model_Calcs!B2360))^2)))</f>
        <v>61.500022197982446</v>
      </c>
      <c r="P2360">
        <f t="shared" ca="1" si="357"/>
        <v>1.8479147410808709</v>
      </c>
    </row>
    <row r="2361" spans="1:16" x14ac:dyDescent="0.25">
      <c r="A2361">
        <f t="shared" ca="1" si="355"/>
        <v>108.59650456501433</v>
      </c>
      <c r="B2361">
        <f t="shared" ca="1" si="356"/>
        <v>-25.532956601692685</v>
      </c>
      <c r="C2361" s="6">
        <v>20135.9375</v>
      </c>
      <c r="D2361">
        <f t="shared" ca="1" si="361"/>
        <v>3</v>
      </c>
      <c r="E2361" s="1">
        <v>0.65</v>
      </c>
      <c r="F2361">
        <v>19.899999999999999</v>
      </c>
      <c r="G2361">
        <f t="shared" ca="1" si="358"/>
        <v>54.048620189015942</v>
      </c>
      <c r="H2361">
        <f t="shared" ca="1" si="362"/>
        <v>18.582557362672095</v>
      </c>
      <c r="I2361">
        <f ca="1">User_Model_Calcs!A2361-Sat_Data!$B$5</f>
        <v>-1.4034954349856719</v>
      </c>
      <c r="J2361">
        <f ca="1">(Earth_Data!$B$1/SQRT(1-Earth_Data!$B$2^2*SIN(RADIANS(User_Model_Calcs!B2361))^2))*COS(RADIANS(User_Model_Calcs!B2361))</f>
        <v>5758.8173202758926</v>
      </c>
      <c r="K2361">
        <f ca="1">((Earth_Data!$B$1*(1-Earth_Data!$B$2^2))/SQRT(1-Earth_Data!$B$2^2*SIN(RADIANS(User_Model_Calcs!B2361))^2))*SIN(RADIANS(User_Model_Calcs!B2361))</f>
        <v>-2732.4663469574289</v>
      </c>
      <c r="L2361">
        <f t="shared" ca="1" si="359"/>
        <v>-25.383588523727909</v>
      </c>
      <c r="M2361">
        <f t="shared" ca="1" si="360"/>
        <v>6374.1940090935805</v>
      </c>
      <c r="N2361">
        <f ca="1">SQRT(User_Model_Calcs!M2361^2+Sat_Data!$B$3^2-2*User_Model_Calcs!M2361*Sat_Data!$B$3*COS(RADIANS(L2361))*COS(RADIANS(I2361)))</f>
        <v>36509.719012437301</v>
      </c>
      <c r="O2361">
        <f ca="1">DEGREES(ACOS(((Earth_Data!$B$1+Sat_Data!$B$2)/User_Model_Calcs!N2361)*SQRT(1-COS(RADIANS(User_Model_Calcs!I2361))^2*COS(RADIANS(User_Model_Calcs!B2361))^2)))</f>
        <v>60.103176289415863</v>
      </c>
      <c r="P2361">
        <f t="shared" ca="1" si="357"/>
        <v>3.253292465339519</v>
      </c>
    </row>
    <row r="2362" spans="1:16" x14ac:dyDescent="0.25">
      <c r="A2362">
        <f t="shared" ca="1" si="355"/>
        <v>109.20605147190018</v>
      </c>
      <c r="B2362">
        <f t="shared" ca="1" si="356"/>
        <v>-22.305892721391999</v>
      </c>
      <c r="C2362" s="6">
        <v>20135.9375</v>
      </c>
      <c r="D2362">
        <f t="shared" ca="1" si="361"/>
        <v>3</v>
      </c>
      <c r="E2362" s="1">
        <v>0.65</v>
      </c>
      <c r="F2362">
        <v>19.899999999999999</v>
      </c>
      <c r="G2362">
        <f t="shared" ca="1" si="358"/>
        <v>54.048620189015942</v>
      </c>
      <c r="H2362">
        <f t="shared" ca="1" si="362"/>
        <v>14.250312164961159</v>
      </c>
      <c r="I2362">
        <f ca="1">User_Model_Calcs!A2362-Sat_Data!$B$5</f>
        <v>-0.79394852809981842</v>
      </c>
      <c r="J2362">
        <f ca="1">(Earth_Data!$B$1/SQRT(1-Earth_Data!$B$2^2*SIN(RADIANS(User_Model_Calcs!B2362))^2))*COS(RADIANS(User_Model_Calcs!B2362))</f>
        <v>5903.7156446132012</v>
      </c>
      <c r="K2362">
        <f ca="1">((Earth_Data!$B$1*(1-Earth_Data!$B$2^2))/SQRT(1-Earth_Data!$B$2^2*SIN(RADIANS(User_Model_Calcs!B2362))^2))*SIN(RADIANS(User_Model_Calcs!B2362))</f>
        <v>-2405.7854820544444</v>
      </c>
      <c r="L2362">
        <f t="shared" ca="1" si="359"/>
        <v>-22.171073385978481</v>
      </c>
      <c r="M2362">
        <f t="shared" ca="1" si="360"/>
        <v>6375.081348352709</v>
      </c>
      <c r="N2362">
        <f ca="1">SQRT(User_Model_Calcs!M2362^2+Sat_Data!$B$3^2-2*User_Model_Calcs!M2362*Sat_Data!$B$3*COS(RADIANS(L2362))*COS(RADIANS(I2362)))</f>
        <v>36340.803173233769</v>
      </c>
      <c r="O2362">
        <f ca="1">DEGREES(ACOS(((Earth_Data!$B$1+Sat_Data!$B$2)/User_Model_Calcs!N2362)*SQRT(1-COS(RADIANS(User_Model_Calcs!I2362))^2*COS(RADIANS(User_Model_Calcs!B2362))^2)))</f>
        <v>63.856385354363624</v>
      </c>
      <c r="P2362">
        <f t="shared" ca="1" si="357"/>
        <v>2.0910132156098062</v>
      </c>
    </row>
    <row r="2363" spans="1:16" x14ac:dyDescent="0.25">
      <c r="A2363">
        <f t="shared" ca="1" si="355"/>
        <v>108.99888334311999</v>
      </c>
      <c r="B2363">
        <f t="shared" ca="1" si="356"/>
        <v>-25.397643882060184</v>
      </c>
      <c r="C2363" s="6">
        <v>20135.9375</v>
      </c>
      <c r="D2363">
        <f t="shared" ca="1" si="361"/>
        <v>1.2</v>
      </c>
      <c r="E2363" s="1">
        <v>0.65</v>
      </c>
      <c r="F2363">
        <v>19.899999999999999</v>
      </c>
      <c r="G2363">
        <f t="shared" ca="1" si="358"/>
        <v>46.089820015575185</v>
      </c>
      <c r="H2363">
        <f t="shared" ca="1" si="362"/>
        <v>19.985420952022835</v>
      </c>
      <c r="I2363">
        <f ca="1">User_Model_Calcs!A2363-Sat_Data!$B$5</f>
        <v>-1.0011166568800149</v>
      </c>
      <c r="J2363">
        <f ca="1">(Earth_Data!$B$1/SQRT(1-Earth_Data!$B$2^2*SIN(RADIANS(User_Model_Calcs!B2363))^2))*COS(RADIANS(User_Model_Calcs!B2363))</f>
        <v>5765.2624549292514</v>
      </c>
      <c r="K2363">
        <f ca="1">((Earth_Data!$B$1*(1-Earth_Data!$B$2^2))/SQRT(1-Earth_Data!$B$2^2*SIN(RADIANS(User_Model_Calcs!B2363))^2))*SIN(RADIANS(User_Model_Calcs!B2363))</f>
        <v>-2718.932754079779</v>
      </c>
      <c r="L2363">
        <f t="shared" ca="1" si="359"/>
        <v>-25.248849263180755</v>
      </c>
      <c r="M2363">
        <f t="shared" ca="1" si="360"/>
        <v>6374.2330123258525</v>
      </c>
      <c r="N2363">
        <f ca="1">SQRT(User_Model_Calcs!M2363^2+Sat_Data!$B$3^2-2*User_Model_Calcs!M2363*Sat_Data!$B$3*COS(RADIANS(L2363))*COS(RADIANS(I2363)))</f>
        <v>36501.302635338696</v>
      </c>
      <c r="O2363">
        <f ca="1">DEGREES(ACOS(((Earth_Data!$B$1+Sat_Data!$B$2)/User_Model_Calcs!N2363)*SQRT(1-COS(RADIANS(User_Model_Calcs!I2363))^2*COS(RADIANS(User_Model_Calcs!B2363))^2)))</f>
        <v>60.27927302164224</v>
      </c>
      <c r="P2363">
        <f t="shared" ca="1" si="357"/>
        <v>2.333107474517786</v>
      </c>
    </row>
    <row r="2364" spans="1:16" x14ac:dyDescent="0.25">
      <c r="A2364">
        <f t="shared" ca="1" si="355"/>
        <v>106.29849790357707</v>
      </c>
      <c r="B2364">
        <f t="shared" ca="1" si="356"/>
        <v>-24.116411001921897</v>
      </c>
      <c r="C2364" s="6">
        <v>20135.9375</v>
      </c>
      <c r="D2364">
        <f t="shared" ca="1" si="361"/>
        <v>0.75</v>
      </c>
      <c r="E2364" s="1">
        <v>0.65</v>
      </c>
      <c r="F2364">
        <v>19.899999999999999</v>
      </c>
      <c r="G2364">
        <f t="shared" ca="1" si="358"/>
        <v>42.007420362456692</v>
      </c>
      <c r="H2364">
        <f t="shared" ca="1" si="362"/>
        <v>22.151515664758939</v>
      </c>
      <c r="I2364">
        <f ca="1">User_Model_Calcs!A2364-Sat_Data!$B$5</f>
        <v>-3.7015020964229279</v>
      </c>
      <c r="J2364">
        <f ca="1">(Earth_Data!$B$1/SQRT(1-Earth_Data!$B$2^2*SIN(RADIANS(User_Model_Calcs!B2364))^2))*COS(RADIANS(User_Model_Calcs!B2364))</f>
        <v>5824.6938149600201</v>
      </c>
      <c r="K2364">
        <f ca="1">((Earth_Data!$B$1*(1-Earth_Data!$B$2^2))/SQRT(1-Earth_Data!$B$2^2*SIN(RADIANS(User_Model_Calcs!B2364))^2))*SIN(RADIANS(User_Model_Calcs!B2364))</f>
        <v>-2590.0578533079592</v>
      </c>
      <c r="L2364">
        <f t="shared" ca="1" si="359"/>
        <v>-23.973207936753845</v>
      </c>
      <c r="M2364">
        <f t="shared" ca="1" si="360"/>
        <v>6374.594710373025</v>
      </c>
      <c r="N2364">
        <f ca="1">SQRT(User_Model_Calcs!M2364^2+Sat_Data!$B$3^2-2*User_Model_Calcs!M2364*Sat_Data!$B$3*COS(RADIANS(L2364))*COS(RADIANS(I2364)))</f>
        <v>36445.691101457567</v>
      </c>
      <c r="O2364">
        <f ca="1">DEGREES(ACOS(((Earth_Data!$B$1+Sat_Data!$B$2)/User_Model_Calcs!N2364)*SQRT(1-COS(RADIANS(User_Model_Calcs!I2364))^2*COS(RADIANS(User_Model_Calcs!B2364))^2)))</f>
        <v>61.471790043726095</v>
      </c>
      <c r="P2364">
        <f t="shared" ca="1" si="357"/>
        <v>8.9971033926601081</v>
      </c>
    </row>
    <row r="2365" spans="1:16" x14ac:dyDescent="0.25">
      <c r="A2365">
        <f t="shared" ca="1" si="355"/>
        <v>109.52367435298451</v>
      </c>
      <c r="B2365">
        <f t="shared" ca="1" si="356"/>
        <v>-22.472062197073498</v>
      </c>
      <c r="C2365" s="6">
        <v>20135.9375</v>
      </c>
      <c r="D2365">
        <f t="shared" ca="1" si="361"/>
        <v>3</v>
      </c>
      <c r="E2365" s="1">
        <v>0.65</v>
      </c>
      <c r="F2365">
        <v>19.899999999999999</v>
      </c>
      <c r="G2365">
        <f t="shared" ca="1" si="358"/>
        <v>54.048620189015942</v>
      </c>
      <c r="H2365">
        <f t="shared" ca="1" si="362"/>
        <v>20.403107467307073</v>
      </c>
      <c r="I2365">
        <f ca="1">User_Model_Calcs!A2365-Sat_Data!$B$5</f>
        <v>-0.47632564701548574</v>
      </c>
      <c r="J2365">
        <f ca="1">(Earth_Data!$B$1/SQRT(1-Earth_Data!$B$2^2*SIN(RADIANS(User_Model_Calcs!B2365))^2))*COS(RADIANS(User_Model_Calcs!B2365))</f>
        <v>5896.7068910154785</v>
      </c>
      <c r="K2365">
        <f ca="1">((Earth_Data!$B$1*(1-Earth_Data!$B$2^2))/SQRT(1-Earth_Data!$B$2^2*SIN(RADIANS(User_Model_Calcs!B2365))^2))*SIN(RADIANS(User_Model_Calcs!B2365))</f>
        <v>-2422.799282136858</v>
      </c>
      <c r="L2365">
        <f t="shared" ca="1" si="359"/>
        <v>-22.336450603780747</v>
      </c>
      <c r="M2365">
        <f t="shared" ca="1" si="360"/>
        <v>6375.0379230301296</v>
      </c>
      <c r="N2365">
        <f ca="1">SQRT(User_Model_Calcs!M2365^2+Sat_Data!$B$3^2-2*User_Model_Calcs!M2365*Sat_Data!$B$3*COS(RADIANS(L2365))*COS(RADIANS(I2365)))</f>
        <v>36348.505391950588</v>
      </c>
      <c r="O2365">
        <f ca="1">DEGREES(ACOS(((Earth_Data!$B$1+Sat_Data!$B$2)/User_Model_Calcs!N2365)*SQRT(1-COS(RADIANS(User_Model_Calcs!I2365))^2*COS(RADIANS(User_Model_Calcs!B2365))^2)))</f>
        <v>63.673973510648885</v>
      </c>
      <c r="P2365">
        <f t="shared" ca="1" si="357"/>
        <v>1.245998269759611</v>
      </c>
    </row>
    <row r="2366" spans="1:16" x14ac:dyDescent="0.25">
      <c r="A2366">
        <f t="shared" ref="A2366:A2379" ca="1" si="363">107.947391934268+(RAND()*5-2.5)</f>
        <v>106.66263909394361</v>
      </c>
      <c r="B2366">
        <f t="shared" ref="B2366:B2401" ca="1" si="364">-23.1146709996734+(RAND()*5-2.5)</f>
        <v>-24.387868513749066</v>
      </c>
      <c r="C2366" s="6">
        <v>20135.9375</v>
      </c>
      <c r="D2366">
        <f t="shared" ca="1" si="361"/>
        <v>0.75</v>
      </c>
      <c r="E2366" s="1">
        <v>0.65</v>
      </c>
      <c r="F2366">
        <v>19.899999999999999</v>
      </c>
      <c r="G2366">
        <f t="shared" ca="1" si="358"/>
        <v>42.007420362456692</v>
      </c>
      <c r="H2366">
        <f t="shared" ca="1" si="362"/>
        <v>14.841523229447365</v>
      </c>
      <c r="I2366">
        <f ca="1">User_Model_Calcs!A2366-Sat_Data!$B$5</f>
        <v>-3.3373609060563894</v>
      </c>
      <c r="J2366">
        <f ca="1">(Earth_Data!$B$1/SQRT(1-Earth_Data!$B$2^2*SIN(RADIANS(User_Model_Calcs!B2366))^2))*COS(RADIANS(User_Model_Calcs!B2366))</f>
        <v>5812.343655148261</v>
      </c>
      <c r="K2366">
        <f ca="1">((Earth_Data!$B$1*(1-Earth_Data!$B$2^2))/SQRT(1-Earth_Data!$B$2^2*SIN(RADIANS(User_Model_Calcs!B2366))^2))*SIN(RADIANS(User_Model_Calcs!B2366))</f>
        <v>-2617.4714564865226</v>
      </c>
      <c r="L2366">
        <f t="shared" ca="1" si="359"/>
        <v>-24.243456617309981</v>
      </c>
      <c r="M2366">
        <f t="shared" ca="1" si="360"/>
        <v>6374.5192439166676</v>
      </c>
      <c r="N2366">
        <f ca="1">SQRT(User_Model_Calcs!M2366^2+Sat_Data!$B$3^2-2*User_Model_Calcs!M2366*Sat_Data!$B$3*COS(RADIANS(L2366))*COS(RADIANS(I2366)))</f>
        <v>36457.310742126901</v>
      </c>
      <c r="O2366">
        <f ca="1">DEGREES(ACOS(((Earth_Data!$B$1+Sat_Data!$B$2)/User_Model_Calcs!N2366)*SQRT(1-COS(RADIANS(User_Model_Calcs!I2366))^2*COS(RADIANS(User_Model_Calcs!B2366))^2)))</f>
        <v>61.218716591573589</v>
      </c>
      <c r="P2366">
        <f t="shared" ca="1" si="357"/>
        <v>8.0384995047117442</v>
      </c>
    </row>
    <row r="2367" spans="1:16" x14ac:dyDescent="0.25">
      <c r="A2367">
        <f t="shared" ca="1" si="363"/>
        <v>107.7472219885192</v>
      </c>
      <c r="B2367">
        <f t="shared" ca="1" si="364"/>
        <v>-21.060494854266743</v>
      </c>
      <c r="C2367" s="6">
        <v>20135.9375</v>
      </c>
      <c r="D2367">
        <f t="shared" ca="1" si="361"/>
        <v>1.2</v>
      </c>
      <c r="E2367" s="1">
        <v>0.65</v>
      </c>
      <c r="F2367">
        <v>19.899999999999999</v>
      </c>
      <c r="G2367">
        <f t="shared" ca="1" si="358"/>
        <v>46.089820015575185</v>
      </c>
      <c r="H2367">
        <f t="shared" ca="1" si="362"/>
        <v>22.190532610601764</v>
      </c>
      <c r="I2367">
        <f ca="1">User_Model_Calcs!A2367-Sat_Data!$B$5</f>
        <v>-2.2527780114807996</v>
      </c>
      <c r="J2367">
        <f ca="1">(Earth_Data!$B$1/SQRT(1-Earth_Data!$B$2^2*SIN(RADIANS(User_Model_Calcs!B2367))^2))*COS(RADIANS(User_Model_Calcs!B2367))</f>
        <v>5954.6644461519563</v>
      </c>
      <c r="K2367">
        <f ca="1">((Earth_Data!$B$1*(1-Earth_Data!$B$2^2))/SQRT(1-Earth_Data!$B$2^2*SIN(RADIANS(User_Model_Calcs!B2367))^2))*SIN(RADIANS(User_Model_Calcs!B2367))</f>
        <v>-2277.647505015711</v>
      </c>
      <c r="L2367">
        <f t="shared" ca="1" si="359"/>
        <v>-20.931754788313043</v>
      </c>
      <c r="M2367">
        <f t="shared" ca="1" si="360"/>
        <v>6375.3985619230489</v>
      </c>
      <c r="N2367">
        <f ca="1">SQRT(User_Model_Calcs!M2367^2+Sat_Data!$B$3^2-2*User_Model_Calcs!M2367*Sat_Data!$B$3*COS(RADIANS(L2367))*COS(RADIANS(I2367)))</f>
        <v>36286.387135140714</v>
      </c>
      <c r="O2367">
        <f ca="1">DEGREES(ACOS(((Earth_Data!$B$1+Sat_Data!$B$2)/User_Model_Calcs!N2367)*SQRT(1-COS(RADIANS(User_Model_Calcs!I2367))^2*COS(RADIANS(User_Model_Calcs!B2367))^2)))</f>
        <v>65.182315057823473</v>
      </c>
      <c r="P2367">
        <f t="shared" ca="1" si="357"/>
        <v>6.2473315792599058</v>
      </c>
    </row>
    <row r="2368" spans="1:16" x14ac:dyDescent="0.25">
      <c r="A2368">
        <f t="shared" ca="1" si="363"/>
        <v>106.04180325784147</v>
      </c>
      <c r="B2368">
        <f t="shared" ca="1" si="364"/>
        <v>-20.916186389169923</v>
      </c>
      <c r="C2368" s="6">
        <v>20135.9375</v>
      </c>
      <c r="D2368">
        <f t="shared" ca="1" si="361"/>
        <v>0.75</v>
      </c>
      <c r="E2368" s="1">
        <v>0.65</v>
      </c>
      <c r="F2368">
        <v>19.899999999999999</v>
      </c>
      <c r="G2368">
        <f t="shared" ca="1" si="358"/>
        <v>42.007420362456692</v>
      </c>
      <c r="H2368">
        <f t="shared" ca="1" si="362"/>
        <v>19.812703450305456</v>
      </c>
      <c r="I2368">
        <f ca="1">User_Model_Calcs!A2368-Sat_Data!$B$5</f>
        <v>-3.9581967421585347</v>
      </c>
      <c r="J2368">
        <f ca="1">(Earth_Data!$B$1/SQRT(1-Earth_Data!$B$2^2*SIN(RADIANS(User_Model_Calcs!B2368))^2))*COS(RADIANS(User_Model_Calcs!B2368))</f>
        <v>5960.3871930916448</v>
      </c>
      <c r="K2368">
        <f ca="1">((Earth_Data!$B$1*(1-Earth_Data!$B$2^2))/SQRT(1-Earth_Data!$B$2^2*SIN(RADIANS(User_Model_Calcs!B2368))^2))*SIN(RADIANS(User_Model_Calcs!B2368))</f>
        <v>-2262.7301671536306</v>
      </c>
      <c r="L2368">
        <f t="shared" ca="1" si="359"/>
        <v>-20.788166581740242</v>
      </c>
      <c r="M2368">
        <f t="shared" ca="1" si="360"/>
        <v>6375.4343617449313</v>
      </c>
      <c r="N2368">
        <f ca="1">SQRT(User_Model_Calcs!M2368^2+Sat_Data!$B$3^2-2*User_Model_Calcs!M2368*Sat_Data!$B$3*COS(RADIANS(L2368))*COS(RADIANS(I2368)))</f>
        <v>36290.916176214923</v>
      </c>
      <c r="O2368">
        <f ca="1">DEGREES(ACOS(((Earth_Data!$B$1+Sat_Data!$B$2)/User_Model_Calcs!N2368)*SQRT(1-COS(RADIANS(User_Model_Calcs!I2368))^2*COS(RADIANS(User_Model_Calcs!B2368))^2)))</f>
        <v>65.071355257510518</v>
      </c>
      <c r="P2368">
        <f t="shared" ca="1" si="357"/>
        <v>10.968995445267518</v>
      </c>
    </row>
    <row r="2369" spans="1:16" x14ac:dyDescent="0.25">
      <c r="A2369">
        <f t="shared" ca="1" si="363"/>
        <v>109.33130845427695</v>
      </c>
      <c r="B2369">
        <f t="shared" ca="1" si="364"/>
        <v>-24.697705836652766</v>
      </c>
      <c r="C2369" s="6">
        <v>20135.9375</v>
      </c>
      <c r="D2369">
        <f t="shared" ca="1" si="361"/>
        <v>3</v>
      </c>
      <c r="E2369" s="1">
        <v>0.65</v>
      </c>
      <c r="F2369">
        <v>19.899999999999999</v>
      </c>
      <c r="G2369">
        <f t="shared" ca="1" si="358"/>
        <v>54.048620189015942</v>
      </c>
      <c r="H2369">
        <f t="shared" ca="1" si="362"/>
        <v>14.389465318690633</v>
      </c>
      <c r="I2369">
        <f ca="1">User_Model_Calcs!A2369-Sat_Data!$B$5</f>
        <v>-0.66869154572304979</v>
      </c>
      <c r="J2369">
        <f ca="1">(Earth_Data!$B$1/SQRT(1-Earth_Data!$B$2^2*SIN(RADIANS(User_Model_Calcs!B2369))^2))*COS(RADIANS(User_Model_Calcs!B2369))</f>
        <v>5798.0882927462399</v>
      </c>
      <c r="K2369">
        <f ca="1">((Earth_Data!$B$1*(1-Earth_Data!$B$2^2))/SQRT(1-Earth_Data!$B$2^2*SIN(RADIANS(User_Model_Calcs!B2369))^2))*SIN(RADIANS(User_Model_Calcs!B2369))</f>
        <v>-2648.6901905866039</v>
      </c>
      <c r="L2369">
        <f t="shared" ca="1" si="359"/>
        <v>-24.551929946203121</v>
      </c>
      <c r="M2369">
        <f t="shared" ca="1" si="360"/>
        <v>6374.4323336427933</v>
      </c>
      <c r="N2369">
        <f ca="1">SQRT(User_Model_Calcs!M2369^2+Sat_Data!$B$3^2-2*User_Model_Calcs!M2369*Sat_Data!$B$3*COS(RADIANS(L2369))*COS(RADIANS(I2369)))</f>
        <v>36462.838279183197</v>
      </c>
      <c r="O2369">
        <f ca="1">DEGREES(ACOS(((Earth_Data!$B$1+Sat_Data!$B$2)/User_Model_Calcs!N2369)*SQRT(1-COS(RADIANS(User_Model_Calcs!I2369))^2*COS(RADIANS(User_Model_Calcs!B2369))^2)))</f>
        <v>61.097673538669248</v>
      </c>
      <c r="P2369">
        <f t="shared" ca="1" si="357"/>
        <v>1.6000453474801164</v>
      </c>
    </row>
    <row r="2370" spans="1:16" x14ac:dyDescent="0.25">
      <c r="A2370">
        <f t="shared" ca="1" si="363"/>
        <v>109.54250529369222</v>
      </c>
      <c r="B2370">
        <f t="shared" ca="1" si="364"/>
        <v>-23.76149121690435</v>
      </c>
      <c r="C2370" s="6">
        <v>20135.9375</v>
      </c>
      <c r="D2370">
        <f t="shared" ca="1" si="361"/>
        <v>0.75</v>
      </c>
      <c r="E2370" s="1">
        <v>0.65</v>
      </c>
      <c r="F2370">
        <v>19.899999999999999</v>
      </c>
      <c r="G2370">
        <f t="shared" ca="1" si="358"/>
        <v>42.007420362456692</v>
      </c>
      <c r="H2370">
        <f t="shared" ca="1" si="362"/>
        <v>16.798412101017291</v>
      </c>
      <c r="I2370">
        <f ca="1">User_Model_Calcs!A2370-Sat_Data!$B$5</f>
        <v>-0.45749470630778433</v>
      </c>
      <c r="J2370">
        <f ca="1">(Earth_Data!$B$1/SQRT(1-Earth_Data!$B$2^2*SIN(RADIANS(User_Model_Calcs!B2370))^2))*COS(RADIANS(User_Model_Calcs!B2370))</f>
        <v>5840.6443292194381</v>
      </c>
      <c r="K2370">
        <f ca="1">((Earth_Data!$B$1*(1-Earth_Data!$B$2^2))/SQRT(1-Earth_Data!$B$2^2*SIN(RADIANS(User_Model_Calcs!B2370))^2))*SIN(RADIANS(User_Model_Calcs!B2370))</f>
        <v>-2554.1294361404584</v>
      </c>
      <c r="L2370">
        <f t="shared" ca="1" si="359"/>
        <v>-23.619887898534078</v>
      </c>
      <c r="M2370">
        <f t="shared" ca="1" si="360"/>
        <v>6374.6924127366619</v>
      </c>
      <c r="N2370">
        <f ca="1">SQRT(User_Model_Calcs!M2370^2+Sat_Data!$B$3^2-2*User_Model_Calcs!M2370*Sat_Data!$B$3*COS(RADIANS(L2370))*COS(RADIANS(I2370)))</f>
        <v>36413.398852175254</v>
      </c>
      <c r="O2370">
        <f ca="1">DEGREES(ACOS(((Earth_Data!$B$1+Sat_Data!$B$2)/User_Model_Calcs!N2370)*SQRT(1-COS(RADIANS(User_Model_Calcs!I2370))^2*COS(RADIANS(User_Model_Calcs!B2370))^2)))</f>
        <v>62.183493421208283</v>
      </c>
      <c r="P2370">
        <f t="shared" ref="P2370:P2433" ca="1" si="365">DEGREES(ASIN(SIN(RADIANS(ABS(I2370)))/(SIN(ACOS(COS(RADIANS(I2370))*COS(RADIANS(B2370)))))))</f>
        <v>1.1352946214911124</v>
      </c>
    </row>
    <row r="2371" spans="1:16" x14ac:dyDescent="0.25">
      <c r="A2371">
        <f t="shared" ca="1" si="363"/>
        <v>108.39463429397837</v>
      </c>
      <c r="B2371">
        <f t="shared" ca="1" si="364"/>
        <v>-23.277679086450309</v>
      </c>
      <c r="C2371" s="6">
        <v>20135.9375</v>
      </c>
      <c r="D2371">
        <f t="shared" ca="1" si="361"/>
        <v>3</v>
      </c>
      <c r="E2371" s="1">
        <v>0.65</v>
      </c>
      <c r="F2371">
        <v>19.899999999999999</v>
      </c>
      <c r="G2371">
        <f t="shared" ref="G2371:G2434" ca="1" si="366">20.4+20*LOG(F2371)+20*LOG(D2371)+10*LOG(E2371)</f>
        <v>54.048620189015942</v>
      </c>
      <c r="H2371">
        <f t="shared" ca="1" si="362"/>
        <v>18.348354899196817</v>
      </c>
      <c r="I2371">
        <f ca="1">User_Model_Calcs!A2371-Sat_Data!$B$5</f>
        <v>-1.6053657060216295</v>
      </c>
      <c r="J2371">
        <f ca="1">(Earth_Data!$B$1/SQRT(1-Earth_Data!$B$2^2*SIN(RADIANS(User_Model_Calcs!B2371))^2))*COS(RADIANS(User_Model_Calcs!B2371))</f>
        <v>5862.0271793574138</v>
      </c>
      <c r="K2371">
        <f ca="1">((Earth_Data!$B$1*(1-Earth_Data!$B$2^2))/SQRT(1-Earth_Data!$B$2^2*SIN(RADIANS(User_Model_Calcs!B2371))^2))*SIN(RADIANS(User_Model_Calcs!B2371))</f>
        <v>-2504.9981869526182</v>
      </c>
      <c r="L2371">
        <f t="shared" ref="L2371:L2434" ca="1" si="367">DEGREES(ATAN((K2371/J2371)))</f>
        <v>-23.138291197963024</v>
      </c>
      <c r="M2371">
        <f t="shared" ref="M2371:M2434" ca="1" si="368">SQRT(J2371^2+K2371^2)</f>
        <v>6374.8238068326982</v>
      </c>
      <c r="N2371">
        <f ca="1">SQRT(User_Model_Calcs!M2371^2+Sat_Data!$B$3^2-2*User_Model_Calcs!M2371*Sat_Data!$B$3*COS(RADIANS(L2371))*COS(RADIANS(I2371)))</f>
        <v>36391.103852245375</v>
      </c>
      <c r="O2371">
        <f ca="1">DEGREES(ACOS(((Earth_Data!$B$1+Sat_Data!$B$2)/User_Model_Calcs!N2371)*SQRT(1-COS(RADIANS(User_Model_Calcs!I2371))^2*COS(RADIANS(User_Model_Calcs!B2371))^2)))</f>
        <v>62.687104145570459</v>
      </c>
      <c r="P2371">
        <f t="shared" ca="1" si="365"/>
        <v>4.056558606508113</v>
      </c>
    </row>
    <row r="2372" spans="1:16" x14ac:dyDescent="0.25">
      <c r="A2372">
        <f t="shared" ca="1" si="363"/>
        <v>109.2417423041647</v>
      </c>
      <c r="B2372">
        <f t="shared" ca="1" si="364"/>
        <v>-25.009177026859415</v>
      </c>
      <c r="C2372" s="6">
        <v>20135.9375</v>
      </c>
      <c r="D2372">
        <f t="shared" ca="1" si="361"/>
        <v>1.2</v>
      </c>
      <c r="E2372" s="1">
        <v>0.65</v>
      </c>
      <c r="F2372">
        <v>19.899999999999999</v>
      </c>
      <c r="G2372">
        <f t="shared" ca="1" si="366"/>
        <v>46.089820015575185</v>
      </c>
      <c r="H2372">
        <f t="shared" ca="1" si="362"/>
        <v>14.524748056750655</v>
      </c>
      <c r="I2372">
        <f ca="1">User_Model_Calcs!A2372-Sat_Data!$B$5</f>
        <v>-0.75825769583529734</v>
      </c>
      <c r="J2372">
        <f ca="1">(Earth_Data!$B$1/SQRT(1-Earth_Data!$B$2^2*SIN(RADIANS(User_Model_Calcs!B2372))^2))*COS(RADIANS(User_Model_Calcs!B2372))</f>
        <v>5783.5872102938729</v>
      </c>
      <c r="K2372">
        <f ca="1">((Earth_Data!$B$1*(1-Earth_Data!$B$2^2))/SQRT(1-Earth_Data!$B$2^2*SIN(RADIANS(User_Model_Calcs!B2372))^2))*SIN(RADIANS(User_Model_Calcs!B2372))</f>
        <v>-2679.9966856267692</v>
      </c>
      <c r="L2372">
        <f t="shared" ca="1" si="367"/>
        <v>-24.862047023994165</v>
      </c>
      <c r="M2372">
        <f t="shared" ca="1" si="368"/>
        <v>6374.3441430507446</v>
      </c>
      <c r="N2372">
        <f ca="1">SQRT(User_Model_Calcs!M2372^2+Sat_Data!$B$3^2-2*User_Model_Calcs!M2372*Sat_Data!$B$3*COS(RADIANS(L2372))*COS(RADIANS(I2372)))</f>
        <v>36479.716457677649</v>
      </c>
      <c r="O2372">
        <f ca="1">DEGREES(ACOS(((Earth_Data!$B$1+Sat_Data!$B$2)/User_Model_Calcs!N2372)*SQRT(1-COS(RADIANS(User_Model_Calcs!I2372))^2*COS(RADIANS(User_Model_Calcs!B2372))^2)))</f>
        <v>60.73584516610434</v>
      </c>
      <c r="P2372">
        <f t="shared" ca="1" si="365"/>
        <v>1.7930936202091441</v>
      </c>
    </row>
    <row r="2373" spans="1:16" x14ac:dyDescent="0.25">
      <c r="A2373">
        <f t="shared" ca="1" si="363"/>
        <v>107.64640031939976</v>
      </c>
      <c r="B2373">
        <f t="shared" ca="1" si="364"/>
        <v>-21.732564739760686</v>
      </c>
      <c r="C2373" s="6">
        <v>20135.9375</v>
      </c>
      <c r="D2373">
        <f t="shared" ca="1" si="361"/>
        <v>3</v>
      </c>
      <c r="E2373" s="1">
        <v>0.65</v>
      </c>
      <c r="F2373">
        <v>19.899999999999999</v>
      </c>
      <c r="G2373">
        <f t="shared" ca="1" si="366"/>
        <v>54.048620189015942</v>
      </c>
      <c r="H2373">
        <f t="shared" ca="1" si="362"/>
        <v>19.134134034698477</v>
      </c>
      <c r="I2373">
        <f ca="1">User_Model_Calcs!A2373-Sat_Data!$B$5</f>
        <v>-2.3535996806002402</v>
      </c>
      <c r="J2373">
        <f ca="1">(Earth_Data!$B$1/SQRT(1-Earth_Data!$B$2^2*SIN(RADIANS(User_Model_Calcs!B2373))^2))*COS(RADIANS(User_Model_Calcs!B2373))</f>
        <v>5927.5171788547259</v>
      </c>
      <c r="K2373">
        <f ca="1">((Earth_Data!$B$1*(1-Earth_Data!$B$2^2))/SQRT(1-Earth_Data!$B$2^2*SIN(RADIANS(User_Model_Calcs!B2373))^2))*SIN(RADIANS(User_Model_Calcs!B2373))</f>
        <v>-2346.9315024483753</v>
      </c>
      <c r="L2373">
        <f t="shared" ca="1" si="367"/>
        <v>-21.600513306524078</v>
      </c>
      <c r="M2373">
        <f t="shared" ca="1" si="368"/>
        <v>6375.2292023740192</v>
      </c>
      <c r="N2373">
        <f ca="1">SQRT(User_Model_Calcs!M2373^2+Sat_Data!$B$3^2-2*User_Model_Calcs!M2373*Sat_Data!$B$3*COS(RADIANS(L2373))*COS(RADIANS(I2373)))</f>
        <v>36318.350638712909</v>
      </c>
      <c r="O2373">
        <f ca="1">DEGREES(ACOS(((Earth_Data!$B$1+Sat_Data!$B$2)/User_Model_Calcs!N2373)*SQRT(1-COS(RADIANS(User_Model_Calcs!I2373))^2*COS(RADIANS(User_Model_Calcs!B2373))^2)))</f>
        <v>64.39595341276042</v>
      </c>
      <c r="P2373">
        <f t="shared" ca="1" si="365"/>
        <v>6.3340076220750321</v>
      </c>
    </row>
    <row r="2374" spans="1:16" x14ac:dyDescent="0.25">
      <c r="A2374">
        <f t="shared" ca="1" si="363"/>
        <v>107.20920294227057</v>
      </c>
      <c r="B2374">
        <f t="shared" ca="1" si="364"/>
        <v>-22.832569394430994</v>
      </c>
      <c r="C2374" s="6">
        <v>20135.9375</v>
      </c>
      <c r="D2374">
        <f t="shared" ca="1" si="361"/>
        <v>0.75</v>
      </c>
      <c r="E2374" s="1">
        <v>0.65</v>
      </c>
      <c r="F2374">
        <v>19.899999999999999</v>
      </c>
      <c r="G2374">
        <f t="shared" ca="1" si="366"/>
        <v>42.007420362456692</v>
      </c>
      <c r="H2374">
        <f t="shared" ca="1" si="362"/>
        <v>23.325688953285137</v>
      </c>
      <c r="I2374">
        <f ca="1">User_Model_Calcs!A2374-Sat_Data!$B$5</f>
        <v>-2.790797057729435</v>
      </c>
      <c r="J2374">
        <f ca="1">(Earth_Data!$B$1/SQRT(1-Earth_Data!$B$2^2*SIN(RADIANS(User_Model_Calcs!B2374))^2))*COS(RADIANS(User_Model_Calcs!B2374))</f>
        <v>5881.3313207490655</v>
      </c>
      <c r="K2374">
        <f ca="1">((Earth_Data!$B$1*(1-Earth_Data!$B$2^2))/SQRT(1-Earth_Data!$B$2^2*SIN(RADIANS(User_Model_Calcs!B2374))^2))*SIN(RADIANS(User_Model_Calcs!B2374))</f>
        <v>-2459.6418599579588</v>
      </c>
      <c r="L2374">
        <f t="shared" ca="1" si="367"/>
        <v>-22.695254596452216</v>
      </c>
      <c r="M2374">
        <f t="shared" ca="1" si="368"/>
        <v>6374.9428376795195</v>
      </c>
      <c r="N2374">
        <f ca="1">SQRT(User_Model_Calcs!M2374^2+Sat_Data!$B$3^2-2*User_Model_Calcs!M2374*Sat_Data!$B$3*COS(RADIANS(L2374))*COS(RADIANS(I2374)))</f>
        <v>36374.170365964623</v>
      </c>
      <c r="O2374">
        <f ca="1">DEGREES(ACOS(((Earth_Data!$B$1+Sat_Data!$B$2)/User_Model_Calcs!N2374)*SQRT(1-COS(RADIANS(User_Model_Calcs!I2374))^2*COS(RADIANS(User_Model_Calcs!B2374))^2)))</f>
        <v>63.076229094277807</v>
      </c>
      <c r="P2374">
        <f t="shared" ca="1" si="365"/>
        <v>7.1602269719311229</v>
      </c>
    </row>
    <row r="2375" spans="1:16" x14ac:dyDescent="0.25">
      <c r="A2375">
        <f t="shared" ca="1" si="363"/>
        <v>107.54533195716751</v>
      </c>
      <c r="B2375">
        <f t="shared" ca="1" si="364"/>
        <v>-21.386105884773606</v>
      </c>
      <c r="C2375" s="6">
        <v>20135.9375</v>
      </c>
      <c r="D2375">
        <f t="shared" ca="1" si="361"/>
        <v>3</v>
      </c>
      <c r="E2375" s="1">
        <v>0.65</v>
      </c>
      <c r="F2375">
        <v>19.899999999999999</v>
      </c>
      <c r="G2375">
        <f t="shared" ca="1" si="366"/>
        <v>54.048620189015942</v>
      </c>
      <c r="H2375">
        <f t="shared" ca="1" si="362"/>
        <v>18.117901603008953</v>
      </c>
      <c r="I2375">
        <f ca="1">User_Model_Calcs!A2375-Sat_Data!$B$5</f>
        <v>-2.4546680428324947</v>
      </c>
      <c r="J2375">
        <f ca="1">(Earth_Data!$B$1/SQRT(1-Earth_Data!$B$2^2*SIN(RADIANS(User_Model_Calcs!B2375))^2))*COS(RADIANS(User_Model_Calcs!B2375))</f>
        <v>5941.6136335571236</v>
      </c>
      <c r="K2375">
        <f ca="1">((Earth_Data!$B$1*(1-Earth_Data!$B$2^2))/SQRT(1-Earth_Data!$B$2^2*SIN(RADIANS(User_Model_Calcs!B2375))^2))*SIN(RADIANS(User_Model_Calcs!B2375))</f>
        <v>-2311.2539646348109</v>
      </c>
      <c r="L2375">
        <f t="shared" ca="1" si="367"/>
        <v>-21.255752599921081</v>
      </c>
      <c r="M2375">
        <f t="shared" ca="1" si="368"/>
        <v>6375.3170477641361</v>
      </c>
      <c r="N2375">
        <f ca="1">SQRT(User_Model_Calcs!M2375^2+Sat_Data!$B$3^2-2*User_Model_Calcs!M2375*Sat_Data!$B$3*COS(RADIANS(L2375))*COS(RADIANS(I2375)))</f>
        <v>36302.521413855196</v>
      </c>
      <c r="O2375">
        <f ca="1">DEGREES(ACOS(((Earth_Data!$B$1+Sat_Data!$B$2)/User_Model_Calcs!N2375)*SQRT(1-COS(RADIANS(User_Model_Calcs!I2375))^2*COS(RADIANS(User_Model_Calcs!B2375))^2)))</f>
        <v>64.782540335277801</v>
      </c>
      <c r="P2375">
        <f t="shared" ca="1" si="365"/>
        <v>6.7049011117385069</v>
      </c>
    </row>
    <row r="2376" spans="1:16" x14ac:dyDescent="0.25">
      <c r="A2376">
        <f t="shared" ca="1" si="363"/>
        <v>106.50452858281949</v>
      </c>
      <c r="B2376">
        <f t="shared" ca="1" si="364"/>
        <v>-23.004084052259934</v>
      </c>
      <c r="C2376" s="6">
        <v>20135.9375</v>
      </c>
      <c r="D2376">
        <f t="shared" ca="1" si="361"/>
        <v>1.2</v>
      </c>
      <c r="E2376" s="1">
        <v>0.65</v>
      </c>
      <c r="F2376">
        <v>19.899999999999999</v>
      </c>
      <c r="G2376">
        <f t="shared" ca="1" si="366"/>
        <v>46.089820015575185</v>
      </c>
      <c r="H2376">
        <f t="shared" ca="1" si="362"/>
        <v>17.600404047205096</v>
      </c>
      <c r="I2376">
        <f ca="1">User_Model_Calcs!A2376-Sat_Data!$B$5</f>
        <v>-3.4954714171805108</v>
      </c>
      <c r="J2376">
        <f ca="1">(Earth_Data!$B$1/SQRT(1-Earth_Data!$B$2^2*SIN(RADIANS(User_Model_Calcs!B2376))^2))*COS(RADIANS(User_Model_Calcs!B2376))</f>
        <v>5873.9346942543689</v>
      </c>
      <c r="K2376">
        <f ca="1">((Earth_Data!$B$1*(1-Earth_Data!$B$2^2))/SQRT(1-Earth_Data!$B$2^2*SIN(RADIANS(User_Model_Calcs!B2376))^2))*SIN(RADIANS(User_Model_Calcs!B2376))</f>
        <v>-2477.1365138135748</v>
      </c>
      <c r="L2376">
        <f t="shared" ca="1" si="367"/>
        <v>-22.865966502267707</v>
      </c>
      <c r="M2376">
        <f t="shared" ca="1" si="368"/>
        <v>6374.8971835186203</v>
      </c>
      <c r="N2376">
        <f ca="1">SQRT(User_Model_Calcs!M2376^2+Sat_Data!$B$3^2-2*User_Model_Calcs!M2376*Sat_Data!$B$3*COS(RADIANS(L2376))*COS(RADIANS(I2376)))</f>
        <v>36387.315435575809</v>
      </c>
      <c r="O2376">
        <f ca="1">DEGREES(ACOS(((Earth_Data!$B$1+Sat_Data!$B$2)/User_Model_Calcs!N2376)*SQRT(1-COS(RADIANS(User_Model_Calcs!I2376))^2*COS(RADIANS(User_Model_Calcs!B2376))^2)))</f>
        <v>62.775063743645703</v>
      </c>
      <c r="P2376">
        <f t="shared" ca="1" si="365"/>
        <v>8.8837068883548262</v>
      </c>
    </row>
    <row r="2377" spans="1:16" x14ac:dyDescent="0.25">
      <c r="A2377">
        <f t="shared" ca="1" si="363"/>
        <v>106.42804871729014</v>
      </c>
      <c r="B2377">
        <f t="shared" ca="1" si="364"/>
        <v>-23.175264783197619</v>
      </c>
      <c r="C2377" s="6">
        <v>20135.9375</v>
      </c>
      <c r="D2377">
        <f t="shared" ca="1" si="361"/>
        <v>1.2</v>
      </c>
      <c r="E2377" s="1">
        <v>0.65</v>
      </c>
      <c r="F2377">
        <v>19.899999999999999</v>
      </c>
      <c r="G2377">
        <f t="shared" ca="1" si="366"/>
        <v>46.089820015575185</v>
      </c>
      <c r="H2377">
        <f t="shared" ca="1" si="362"/>
        <v>21.545779516185412</v>
      </c>
      <c r="I2377">
        <f ca="1">User_Model_Calcs!A2377-Sat_Data!$B$5</f>
        <v>-3.5719512827098612</v>
      </c>
      <c r="J2377">
        <f ca="1">(Earth_Data!$B$1/SQRT(1-Earth_Data!$B$2^2*SIN(RADIANS(User_Model_Calcs!B2377))^2))*COS(RADIANS(User_Model_Calcs!B2377))</f>
        <v>5866.5001234334513</v>
      </c>
      <c r="K2377">
        <f ca="1">((Earth_Data!$B$1*(1-Earth_Data!$B$2^2))/SQRT(1-Earth_Data!$B$2^2*SIN(RADIANS(User_Model_Calcs!B2377))^2))*SIN(RADIANS(User_Model_Calcs!B2377))</f>
        <v>-2494.5753287972739</v>
      </c>
      <c r="L2377">
        <f t="shared" ca="1" si="367"/>
        <v>-23.036350945819748</v>
      </c>
      <c r="M2377">
        <f t="shared" ca="1" si="368"/>
        <v>6374.8513527209971</v>
      </c>
      <c r="N2377">
        <f ca="1">SQRT(User_Model_Calcs!M2377^2+Sat_Data!$B$3^2-2*User_Model_Calcs!M2377*Sat_Data!$B$3*COS(RADIANS(L2377))*COS(RADIANS(I2377)))</f>
        <v>36396.464387896442</v>
      </c>
      <c r="O2377">
        <f ca="1">DEGREES(ACOS(((Earth_Data!$B$1+Sat_Data!$B$2)/User_Model_Calcs!N2377)*SQRT(1-COS(RADIANS(User_Model_Calcs!I2377))^2*COS(RADIANS(User_Model_Calcs!B2377))^2)))</f>
        <v>62.566922895300259</v>
      </c>
      <c r="P2377">
        <f t="shared" ca="1" si="365"/>
        <v>9.0130355565463649</v>
      </c>
    </row>
    <row r="2378" spans="1:16" x14ac:dyDescent="0.25">
      <c r="A2378">
        <f t="shared" ca="1" si="363"/>
        <v>107.29007714275374</v>
      </c>
      <c r="B2378">
        <f t="shared" ca="1" si="364"/>
        <v>-23.805311885080567</v>
      </c>
      <c r="C2378" s="6">
        <v>20135.9375</v>
      </c>
      <c r="D2378">
        <f t="shared" ca="1" si="361"/>
        <v>3</v>
      </c>
      <c r="E2378" s="1">
        <v>0.65</v>
      </c>
      <c r="F2378">
        <v>19.899999999999999</v>
      </c>
      <c r="G2378">
        <f t="shared" ca="1" si="366"/>
        <v>54.048620189015942</v>
      </c>
      <c r="H2378">
        <f t="shared" ca="1" si="362"/>
        <v>18.178399095845979</v>
      </c>
      <c r="I2378">
        <f ca="1">User_Model_Calcs!A2378-Sat_Data!$B$5</f>
        <v>-2.709922857246255</v>
      </c>
      <c r="J2378">
        <f ca="1">(Earth_Data!$B$1/SQRT(1-Earth_Data!$B$2^2*SIN(RADIANS(User_Model_Calcs!B2378))^2))*COS(RADIANS(User_Model_Calcs!B2378))</f>
        <v>5838.6870634286706</v>
      </c>
      <c r="K2378">
        <f ca="1">((Earth_Data!$B$1*(1-Earth_Data!$B$2^2))/SQRT(1-Earth_Data!$B$2^2*SIN(RADIANS(User_Model_Calcs!B2378))^2))*SIN(RADIANS(User_Model_Calcs!B2378))</f>
        <v>-2558.5706358772513</v>
      </c>
      <c r="L2378">
        <f t="shared" ca="1" si="367"/>
        <v>-23.663509878646646</v>
      </c>
      <c r="M2378">
        <f t="shared" ca="1" si="368"/>
        <v>6374.6804095125144</v>
      </c>
      <c r="N2378">
        <f ca="1">SQRT(User_Model_Calcs!M2378^2+Sat_Data!$B$3^2-2*User_Model_Calcs!M2378*Sat_Data!$B$3*COS(RADIANS(L2378))*COS(RADIANS(I2378)))</f>
        <v>36423.006839866001</v>
      </c>
      <c r="O2378">
        <f ca="1">DEGREES(ACOS(((Earth_Data!$B$1+Sat_Data!$B$2)/User_Model_Calcs!N2378)*SQRT(1-COS(RADIANS(User_Model_Calcs!I2378))^2*COS(RADIANS(User_Model_Calcs!B2378))^2)))</f>
        <v>61.970411839610009</v>
      </c>
      <c r="P2378">
        <f t="shared" ca="1" si="365"/>
        <v>6.6883409435573133</v>
      </c>
    </row>
    <row r="2379" spans="1:16" x14ac:dyDescent="0.25">
      <c r="A2379">
        <f t="shared" ca="1" si="363"/>
        <v>105.64377865411704</v>
      </c>
      <c r="B2379">
        <f t="shared" ca="1" si="364"/>
        <v>-24.123882528894441</v>
      </c>
      <c r="C2379" s="6">
        <v>20135.9375</v>
      </c>
      <c r="D2379">
        <f t="shared" ca="1" si="361"/>
        <v>3</v>
      </c>
      <c r="E2379" s="1">
        <v>0.65</v>
      </c>
      <c r="F2379">
        <v>19.899999999999999</v>
      </c>
      <c r="G2379">
        <f t="shared" ca="1" si="366"/>
        <v>54.048620189015942</v>
      </c>
      <c r="H2379">
        <f t="shared" ca="1" si="362"/>
        <v>18.200398236376547</v>
      </c>
      <c r="I2379">
        <f ca="1">User_Model_Calcs!A2379-Sat_Data!$B$5</f>
        <v>-4.3562213458829575</v>
      </c>
      <c r="J2379">
        <f ca="1">(Earth_Data!$B$1/SQRT(1-Earth_Data!$B$2^2*SIN(RADIANS(User_Model_Calcs!B2379))^2))*COS(RADIANS(User_Model_Calcs!B2379))</f>
        <v>5824.3556369891367</v>
      </c>
      <c r="K2379">
        <f ca="1">((Earth_Data!$B$1*(1-Earth_Data!$B$2^2))/SQRT(1-Earth_Data!$B$2^2*SIN(RADIANS(User_Model_Calcs!B2379))^2))*SIN(RADIANS(User_Model_Calcs!B2379))</f>
        <v>-2590.813147002109</v>
      </c>
      <c r="L2379">
        <f t="shared" ca="1" si="367"/>
        <v>-23.98064602073935</v>
      </c>
      <c r="M2379">
        <f t="shared" ca="1" si="368"/>
        <v>6374.5926417933642</v>
      </c>
      <c r="N2379">
        <f ca="1">SQRT(User_Model_Calcs!M2379^2+Sat_Data!$B$3^2-2*User_Model_Calcs!M2379*Sat_Data!$B$3*COS(RADIANS(L2379))*COS(RADIANS(I2379)))</f>
        <v>36451.49044680049</v>
      </c>
      <c r="O2379">
        <f ca="1">DEGREES(ACOS(((Earth_Data!$B$1+Sat_Data!$B$2)/User_Model_Calcs!N2379)*SQRT(1-COS(RADIANS(User_Model_Calcs!I2379))^2*COS(RADIANS(User_Model_Calcs!B2379))^2)))</f>
        <v>61.34619975447783</v>
      </c>
      <c r="P2379">
        <f t="shared" ca="1" si="365"/>
        <v>10.557881796218803</v>
      </c>
    </row>
    <row r="2380" spans="1:16" x14ac:dyDescent="0.25">
      <c r="A2380">
        <f ca="1">107.947391934268+(RAND()*10-5)</f>
        <v>110.26017738408987</v>
      </c>
      <c r="B2380">
        <f t="shared" ca="1" si="364"/>
        <v>-25.373456862588089</v>
      </c>
      <c r="C2380" s="6">
        <v>20135.9375</v>
      </c>
      <c r="D2380">
        <f t="shared" ca="1" si="361"/>
        <v>1.2</v>
      </c>
      <c r="E2380" s="1">
        <v>0.65</v>
      </c>
      <c r="F2380">
        <v>19.899999999999999</v>
      </c>
      <c r="G2380">
        <f t="shared" ca="1" si="366"/>
        <v>46.089820015575185</v>
      </c>
      <c r="H2380">
        <f t="shared" ca="1" si="362"/>
        <v>18.490409659849483</v>
      </c>
      <c r="I2380">
        <f ca="1">User_Model_Calcs!A2380-Sat_Data!$B$5</f>
        <v>0.26017738408987157</v>
      </c>
      <c r="J2380">
        <f ca="1">(Earth_Data!$B$1/SQRT(1-Earth_Data!$B$2^2*SIN(RADIANS(User_Model_Calcs!B2380))^2))*COS(RADIANS(User_Model_Calcs!B2380))</f>
        <v>5766.4111360983306</v>
      </c>
      <c r="K2380">
        <f ca="1">((Earth_Data!$B$1*(1-Earth_Data!$B$2^2))/SQRT(1-Earth_Data!$B$2^2*SIN(RADIANS(User_Model_Calcs!B2380))^2))*SIN(RADIANS(User_Model_Calcs!B2380))</f>
        <v>-2716.5120617926887</v>
      </c>
      <c r="L2380">
        <f t="shared" ca="1" si="367"/>
        <v>-25.224765096832808</v>
      </c>
      <c r="M2380">
        <f t="shared" ca="1" si="368"/>
        <v>6374.2399682145642</v>
      </c>
      <c r="N2380">
        <f ca="1">SQRT(User_Model_Calcs!M2380^2+Sat_Data!$B$3^2-2*User_Model_Calcs!M2380*Sat_Data!$B$3*COS(RADIANS(L2380))*COS(RADIANS(I2380)))</f>
        <v>36499.028997254441</v>
      </c>
      <c r="O2380">
        <f ca="1">DEGREES(ACOS(((Earth_Data!$B$1+Sat_Data!$B$2)/User_Model_Calcs!N2380)*SQRT(1-COS(RADIANS(User_Model_Calcs!I2380))^2*COS(RADIANS(User_Model_Calcs!B2380))^2)))</f>
        <v>60.326920166650147</v>
      </c>
      <c r="P2380">
        <f t="shared" ca="1" si="365"/>
        <v>0.60713968100195148</v>
      </c>
    </row>
    <row r="2381" spans="1:16" x14ac:dyDescent="0.25">
      <c r="A2381">
        <f t="shared" ref="A2381:A2401" ca="1" si="369">107.947391934268+(RAND()*10-5)</f>
        <v>107.26521253227018</v>
      </c>
      <c r="B2381">
        <f t="shared" ca="1" si="364"/>
        <v>-22.12980563561764</v>
      </c>
      <c r="C2381" s="6">
        <v>20135.9375</v>
      </c>
      <c r="D2381">
        <f t="shared" ca="1" si="361"/>
        <v>3</v>
      </c>
      <c r="E2381" s="1">
        <v>0.65</v>
      </c>
      <c r="F2381">
        <v>19.899999999999999</v>
      </c>
      <c r="G2381">
        <f t="shared" ca="1" si="366"/>
        <v>54.048620189015942</v>
      </c>
      <c r="H2381">
        <f t="shared" ca="1" si="362"/>
        <v>16.659506036874518</v>
      </c>
      <c r="I2381">
        <f ca="1">User_Model_Calcs!A2381-Sat_Data!$B$5</f>
        <v>-2.7347874677298165</v>
      </c>
      <c r="J2381">
        <f ca="1">(Earth_Data!$B$1/SQRT(1-Earth_Data!$B$2^2*SIN(RADIANS(User_Model_Calcs!B2381))^2))*COS(RADIANS(User_Model_Calcs!B2381))</f>
        <v>5911.0886689213467</v>
      </c>
      <c r="K2381">
        <f ca="1">((Earth_Data!$B$1*(1-Earth_Data!$B$2^2))/SQRT(1-Earth_Data!$B$2^2*SIN(RADIANS(User_Model_Calcs!B2381))^2))*SIN(RADIANS(User_Model_Calcs!B2381))</f>
        <v>-2387.7345143166158</v>
      </c>
      <c r="L2381">
        <f t="shared" ca="1" si="367"/>
        <v>-21.995830757063732</v>
      </c>
      <c r="M2381">
        <f t="shared" ca="1" si="368"/>
        <v>6375.1270860045715</v>
      </c>
      <c r="N2381">
        <f ca="1">SQRT(User_Model_Calcs!M2381^2+Sat_Data!$B$3^2-2*User_Model_Calcs!M2381*Sat_Data!$B$3*COS(RADIANS(L2381))*COS(RADIANS(I2381)))</f>
        <v>36339.410034507753</v>
      </c>
      <c r="O2381">
        <f ca="1">DEGREES(ACOS(((Earth_Data!$B$1+Sat_Data!$B$2)/User_Model_Calcs!N2381)*SQRT(1-COS(RADIANS(User_Model_Calcs!I2381))^2*COS(RADIANS(User_Model_Calcs!B2381))^2)))</f>
        <v>63.89067040592483</v>
      </c>
      <c r="P2381">
        <f t="shared" ca="1" si="365"/>
        <v>7.2266862811956178</v>
      </c>
    </row>
    <row r="2382" spans="1:16" x14ac:dyDescent="0.25">
      <c r="A2382">
        <f t="shared" ca="1" si="369"/>
        <v>111.03909548749343</v>
      </c>
      <c r="B2382">
        <f t="shared" ca="1" si="364"/>
        <v>-22.20061387648613</v>
      </c>
      <c r="C2382" s="6">
        <v>20135.9375</v>
      </c>
      <c r="D2382">
        <f t="shared" ca="1" si="361"/>
        <v>0.75</v>
      </c>
      <c r="E2382" s="1">
        <v>0.65</v>
      </c>
      <c r="F2382">
        <v>19.899999999999999</v>
      </c>
      <c r="G2382">
        <f t="shared" ca="1" si="366"/>
        <v>42.007420362456692</v>
      </c>
      <c r="H2382">
        <f t="shared" ca="1" si="362"/>
        <v>16.978253089195373</v>
      </c>
      <c r="I2382">
        <f ca="1">User_Model_Calcs!A2382-Sat_Data!$B$5</f>
        <v>1.0390954874934266</v>
      </c>
      <c r="J2382">
        <f ca="1">(Earth_Data!$B$1/SQRT(1-Earth_Data!$B$2^2*SIN(RADIANS(User_Model_Calcs!B2382))^2))*COS(RADIANS(User_Model_Calcs!B2382))</f>
        <v>5908.1305123104121</v>
      </c>
      <c r="K2382">
        <f ca="1">((Earth_Data!$B$1*(1-Earth_Data!$B$2^2))/SQRT(1-Earth_Data!$B$2^2*SIN(RADIANS(User_Model_Calcs!B2382))^2))*SIN(RADIANS(User_Model_Calcs!B2382))</f>
        <v>-2394.9958562177667</v>
      </c>
      <c r="L2382">
        <f t="shared" ca="1" si="367"/>
        <v>-22.066298818577369</v>
      </c>
      <c r="M2382">
        <f t="shared" ca="1" si="368"/>
        <v>6375.1087286252277</v>
      </c>
      <c r="N2382">
        <f ca="1">SQRT(User_Model_Calcs!M2382^2+Sat_Data!$B$3^2-2*User_Model_Calcs!M2382*Sat_Data!$B$3*COS(RADIANS(L2382))*COS(RADIANS(I2382)))</f>
        <v>36336.154996095807</v>
      </c>
      <c r="O2382">
        <f ca="1">DEGREES(ACOS(((Earth_Data!$B$1+Sat_Data!$B$2)/User_Model_Calcs!N2382)*SQRT(1-COS(RADIANS(User_Model_Calcs!I2382))^2*COS(RADIANS(User_Model_Calcs!B2382))^2)))</f>
        <v>63.967101398270245</v>
      </c>
      <c r="P2382">
        <f t="shared" ca="1" si="365"/>
        <v>2.7482080173485204</v>
      </c>
    </row>
    <row r="2383" spans="1:16" x14ac:dyDescent="0.25">
      <c r="A2383">
        <f t="shared" ca="1" si="369"/>
        <v>103.62163984150945</v>
      </c>
      <c r="B2383">
        <f t="shared" ca="1" si="364"/>
        <v>-21.815592888685032</v>
      </c>
      <c r="C2383" s="6">
        <v>20135.9375</v>
      </c>
      <c r="D2383">
        <f t="shared" ca="1" si="361"/>
        <v>1.2</v>
      </c>
      <c r="E2383" s="1">
        <v>0.65</v>
      </c>
      <c r="F2383">
        <v>19.899999999999999</v>
      </c>
      <c r="G2383">
        <f t="shared" ca="1" si="366"/>
        <v>46.089820015575185</v>
      </c>
      <c r="H2383">
        <f t="shared" ca="1" si="362"/>
        <v>22.883877529063621</v>
      </c>
      <c r="I2383">
        <f ca="1">User_Model_Calcs!A2383-Sat_Data!$B$5</f>
        <v>-6.3783601584905512</v>
      </c>
      <c r="J2383">
        <f ca="1">(Earth_Data!$B$1/SQRT(1-Earth_Data!$B$2^2*SIN(RADIANS(User_Model_Calcs!B2383))^2))*COS(RADIANS(User_Model_Calcs!B2383))</f>
        <v>5924.1068781709473</v>
      </c>
      <c r="K2383">
        <f ca="1">((Earth_Data!$B$1*(1-Earth_Data!$B$2^2))/SQRT(1-Earth_Data!$B$2^2*SIN(RADIANS(User_Model_Calcs!B2383))^2))*SIN(RADIANS(User_Model_Calcs!B2383))</f>
        <v>-2355.4690621349464</v>
      </c>
      <c r="L2383">
        <f t="shared" ca="1" si="367"/>
        <v>-21.68313733626356</v>
      </c>
      <c r="M2383">
        <f t="shared" ca="1" si="368"/>
        <v>6375.207981443994</v>
      </c>
      <c r="N2383">
        <f ca="1">SQRT(User_Model_Calcs!M2383^2+Sat_Data!$B$3^2-2*User_Model_Calcs!M2383*Sat_Data!$B$3*COS(RADIANS(L2383))*COS(RADIANS(I2383)))</f>
        <v>36359.051109314198</v>
      </c>
      <c r="O2383">
        <f ca="1">DEGREES(ACOS(((Earth_Data!$B$1+Sat_Data!$B$2)/User_Model_Calcs!N2383)*SQRT(1-COS(RADIANS(User_Model_Calcs!I2383))^2*COS(RADIANS(User_Model_Calcs!B2383))^2)))</f>
        <v>63.433076906732296</v>
      </c>
      <c r="P2383">
        <f t="shared" ca="1" si="365"/>
        <v>16.74158403205303</v>
      </c>
    </row>
    <row r="2384" spans="1:16" x14ac:dyDescent="0.25">
      <c r="A2384">
        <f t="shared" ca="1" si="369"/>
        <v>110.15988767821287</v>
      </c>
      <c r="B2384">
        <f t="shared" ca="1" si="364"/>
        <v>-24.571760550649849</v>
      </c>
      <c r="C2384" s="6">
        <v>20135.9375</v>
      </c>
      <c r="D2384">
        <f t="shared" ca="1" si="361"/>
        <v>1.2</v>
      </c>
      <c r="E2384" s="1">
        <v>0.65</v>
      </c>
      <c r="F2384">
        <v>19.899999999999999</v>
      </c>
      <c r="G2384">
        <f t="shared" ca="1" si="366"/>
        <v>46.089820015575185</v>
      </c>
      <c r="H2384">
        <f t="shared" ca="1" si="362"/>
        <v>19.829609823933755</v>
      </c>
      <c r="I2384">
        <f ca="1">User_Model_Calcs!A2384-Sat_Data!$B$5</f>
        <v>0.15988767821286842</v>
      </c>
      <c r="J2384">
        <f ca="1">(Earth_Data!$B$1/SQRT(1-Earth_Data!$B$2^2*SIN(RADIANS(User_Model_Calcs!B2384))^2))*COS(RADIANS(User_Model_Calcs!B2384))</f>
        <v>5803.9033662500069</v>
      </c>
      <c r="K2384">
        <f ca="1">((Earth_Data!$B$1*(1-Earth_Data!$B$2^2))/SQRT(1-Earth_Data!$B$2^2*SIN(RADIANS(User_Model_Calcs!B2384))^2))*SIN(RADIANS(User_Model_Calcs!B2384))</f>
        <v>-2636.0092841838541</v>
      </c>
      <c r="L2384">
        <f t="shared" ca="1" si="367"/>
        <v>-24.426537073562361</v>
      </c>
      <c r="M2384">
        <f t="shared" ca="1" si="368"/>
        <v>6374.4677606112054</v>
      </c>
      <c r="N2384">
        <f ca="1">SQRT(User_Model_Calcs!M2384^2+Sat_Data!$B$3^2-2*User_Model_Calcs!M2384*Sat_Data!$B$3*COS(RADIANS(L2384))*COS(RADIANS(I2384)))</f>
        <v>36455.68897551293</v>
      </c>
      <c r="O2384">
        <f ca="1">DEGREES(ACOS(((Earth_Data!$B$1+Sat_Data!$B$2)/User_Model_Calcs!N2384)*SQRT(1-COS(RADIANS(User_Model_Calcs!I2384))^2*COS(RADIANS(User_Model_Calcs!B2384))^2)))</f>
        <v>61.252198192554729</v>
      </c>
      <c r="P2384">
        <f t="shared" ca="1" si="365"/>
        <v>0.38449532599541125</v>
      </c>
    </row>
    <row r="2385" spans="1:16" x14ac:dyDescent="0.25">
      <c r="A2385">
        <f t="shared" ca="1" si="369"/>
        <v>107.12919530249445</v>
      </c>
      <c r="B2385">
        <f t="shared" ca="1" si="364"/>
        <v>-22.26844809883513</v>
      </c>
      <c r="C2385" s="6">
        <v>20135.9375</v>
      </c>
      <c r="D2385">
        <f t="shared" ca="1" si="361"/>
        <v>0.75</v>
      </c>
      <c r="E2385" s="1">
        <v>0.65</v>
      </c>
      <c r="F2385">
        <v>19.899999999999999</v>
      </c>
      <c r="G2385">
        <f t="shared" ca="1" si="366"/>
        <v>42.007420362456692</v>
      </c>
      <c r="H2385">
        <f t="shared" ca="1" si="362"/>
        <v>17.744848441539098</v>
      </c>
      <c r="I2385">
        <f ca="1">User_Model_Calcs!A2385-Sat_Data!$B$5</f>
        <v>-2.8708046975055481</v>
      </c>
      <c r="J2385">
        <f ca="1">(Earth_Data!$B$1/SQRT(1-Earth_Data!$B$2^2*SIN(RADIANS(User_Model_Calcs!B2385))^2))*COS(RADIANS(User_Model_Calcs!B2385))</f>
        <v>5905.2881627952511</v>
      </c>
      <c r="K2385">
        <f ca="1">((Earth_Data!$B$1*(1-Earth_Data!$B$2^2))/SQRT(1-Earth_Data!$B$2^2*SIN(RADIANS(User_Model_Calcs!B2385))^2))*SIN(RADIANS(User_Model_Calcs!B2385))</f>
        <v>-2401.9488397364521</v>
      </c>
      <c r="L2385">
        <f t="shared" ca="1" si="367"/>
        <v>-22.13380791347706</v>
      </c>
      <c r="M2385">
        <f t="shared" ca="1" si="368"/>
        <v>6375.0910985146711</v>
      </c>
      <c r="N2385">
        <f ca="1">SQRT(User_Model_Calcs!M2385^2+Sat_Data!$B$3^2-2*User_Model_Calcs!M2385*Sat_Data!$B$3*COS(RADIANS(L2385))*COS(RADIANS(I2385)))</f>
        <v>36346.920908342305</v>
      </c>
      <c r="O2385">
        <f ca="1">DEGREES(ACOS(((Earth_Data!$B$1+Sat_Data!$B$2)/User_Model_Calcs!N2385)*SQRT(1-COS(RADIANS(User_Model_Calcs!I2385))^2*COS(RADIANS(User_Model_Calcs!B2385))^2)))</f>
        <v>63.712743832800811</v>
      </c>
      <c r="P2385">
        <f t="shared" ca="1" si="365"/>
        <v>7.5382962791408348</v>
      </c>
    </row>
    <row r="2386" spans="1:16" x14ac:dyDescent="0.25">
      <c r="A2386">
        <f t="shared" ca="1" si="369"/>
        <v>108.92977882925061</v>
      </c>
      <c r="B2386">
        <f t="shared" ca="1" si="364"/>
        <v>-23.948368273194021</v>
      </c>
      <c r="C2386" s="6">
        <v>20135.9375</v>
      </c>
      <c r="D2386">
        <f t="shared" ca="1" si="361"/>
        <v>0.75</v>
      </c>
      <c r="E2386" s="1">
        <v>0.65</v>
      </c>
      <c r="F2386">
        <v>19.899999999999999</v>
      </c>
      <c r="G2386">
        <f t="shared" ca="1" si="366"/>
        <v>42.007420362456692</v>
      </c>
      <c r="H2386">
        <f t="shared" ca="1" si="362"/>
        <v>19.211463990012618</v>
      </c>
      <c r="I2386">
        <f ca="1">User_Model_Calcs!A2386-Sat_Data!$B$5</f>
        <v>-1.0702211707493916</v>
      </c>
      <c r="J2386">
        <f ca="1">(Earth_Data!$B$1/SQRT(1-Earth_Data!$B$2^2*SIN(RADIANS(User_Model_Calcs!B2386))^2))*COS(RADIANS(User_Model_Calcs!B2386))</f>
        <v>5832.2736864053577</v>
      </c>
      <c r="K2386">
        <f ca="1">((Earth_Data!$B$1*(1-Earth_Data!$B$2^2))/SQRT(1-Earth_Data!$B$2^2*SIN(RADIANS(User_Model_Calcs!B2386))^2))*SIN(RADIANS(User_Model_Calcs!B2386))</f>
        <v>-2573.0590518321769</v>
      </c>
      <c r="L2386">
        <f t="shared" ca="1" si="367"/>
        <v>-23.805919928609939</v>
      </c>
      <c r="M2386">
        <f t="shared" ca="1" si="368"/>
        <v>6374.6411065527318</v>
      </c>
      <c r="N2386">
        <f ca="1">SQRT(User_Model_Calcs!M2386^2+Sat_Data!$B$3^2-2*User_Model_Calcs!M2386*Sat_Data!$B$3*COS(RADIANS(L2386))*COS(RADIANS(I2386)))</f>
        <v>36424.043424119576</v>
      </c>
      <c r="O2386">
        <f ca="1">DEGREES(ACOS(((Earth_Data!$B$1+Sat_Data!$B$2)/User_Model_Calcs!N2386)*SQRT(1-COS(RADIANS(User_Model_Calcs!I2386))^2*COS(RADIANS(User_Model_Calcs!B2386))^2)))</f>
        <v>61.946438412732554</v>
      </c>
      <c r="P2386">
        <f t="shared" ca="1" si="365"/>
        <v>2.6350234979714426</v>
      </c>
    </row>
    <row r="2387" spans="1:16" x14ac:dyDescent="0.25">
      <c r="A2387">
        <f t="shared" ca="1" si="369"/>
        <v>111.4224721332604</v>
      </c>
      <c r="B2387">
        <f t="shared" ca="1" si="364"/>
        <v>-22.181055683760217</v>
      </c>
      <c r="C2387" s="6">
        <v>20135.9375</v>
      </c>
      <c r="D2387">
        <f t="shared" ref="D2387:D2450" ca="1" si="370">CHOOSE(RANDBETWEEN(1,3),0.75,1.2,3)</f>
        <v>0.75</v>
      </c>
      <c r="E2387" s="1">
        <v>0.65</v>
      </c>
      <c r="F2387">
        <v>19.899999999999999</v>
      </c>
      <c r="G2387">
        <f t="shared" ca="1" si="366"/>
        <v>42.007420362456692</v>
      </c>
      <c r="H2387">
        <f t="shared" ref="H2387:H2450" ca="1" si="371">RAND()*(24-14)+14</f>
        <v>15.965301780135382</v>
      </c>
      <c r="I2387">
        <f ca="1">User_Model_Calcs!A2387-Sat_Data!$B$5</f>
        <v>1.4224721332603991</v>
      </c>
      <c r="J2387">
        <f ca="1">(Earth_Data!$B$1/SQRT(1-Earth_Data!$B$2^2*SIN(RADIANS(User_Model_Calcs!B2387))^2))*COS(RADIANS(User_Model_Calcs!B2387))</f>
        <v>5908.9484946876191</v>
      </c>
      <c r="K2387">
        <f ca="1">((Earth_Data!$B$1*(1-Earth_Data!$B$2^2))/SQRT(1-Earth_Data!$B$2^2*SIN(RADIANS(User_Model_Calcs!B2387))^2))*SIN(RADIANS(User_Model_Calcs!B2387))</f>
        <v>-2392.9905347005392</v>
      </c>
      <c r="L2387">
        <f t="shared" ca="1" si="367"/>
        <v>-22.046834506640167</v>
      </c>
      <c r="M2387">
        <f t="shared" ca="1" si="368"/>
        <v>6375.113803849893</v>
      </c>
      <c r="N2387">
        <f ca="1">SQRT(User_Model_Calcs!M2387^2+Sat_Data!$B$3^2-2*User_Model_Calcs!M2387*Sat_Data!$B$3*COS(RADIANS(L2387))*COS(RADIANS(I2387)))</f>
        <v>36336.192331168881</v>
      </c>
      <c r="O2387">
        <f ca="1">DEGREES(ACOS(((Earth_Data!$B$1+Sat_Data!$B$2)/User_Model_Calcs!N2387)*SQRT(1-COS(RADIANS(User_Model_Calcs!I2387))^2*COS(RADIANS(User_Model_Calcs!B2387))^2)))</f>
        <v>63.966372927405288</v>
      </c>
      <c r="P2387">
        <f t="shared" ca="1" si="365"/>
        <v>3.763146247883256</v>
      </c>
    </row>
    <row r="2388" spans="1:16" x14ac:dyDescent="0.25">
      <c r="A2388">
        <f t="shared" ca="1" si="369"/>
        <v>108.41540079976355</v>
      </c>
      <c r="B2388">
        <f t="shared" ca="1" si="364"/>
        <v>-21.128690604794468</v>
      </c>
      <c r="C2388" s="6">
        <v>20135.9375</v>
      </c>
      <c r="D2388">
        <f t="shared" ca="1" si="370"/>
        <v>0.75</v>
      </c>
      <c r="E2388" s="1">
        <v>0.65</v>
      </c>
      <c r="F2388">
        <v>19.899999999999999</v>
      </c>
      <c r="G2388">
        <f t="shared" ca="1" si="366"/>
        <v>42.007420362456692</v>
      </c>
      <c r="H2388">
        <f t="shared" ca="1" si="371"/>
        <v>23.615698878949296</v>
      </c>
      <c r="I2388">
        <f ca="1">User_Model_Calcs!A2388-Sat_Data!$B$5</f>
        <v>-1.584599200236454</v>
      </c>
      <c r="J2388">
        <f ca="1">(Earth_Data!$B$1/SQRT(1-Earth_Data!$B$2^2*SIN(RADIANS(User_Model_Calcs!B2388))^2))*COS(RADIANS(User_Model_Calcs!B2388))</f>
        <v>5951.9469489172461</v>
      </c>
      <c r="K2388">
        <f ca="1">((Earth_Data!$B$1*(1-Earth_Data!$B$2^2))/SQRT(1-Earth_Data!$B$2^2*SIN(RADIANS(User_Model_Calcs!B2388))^2))*SIN(RADIANS(User_Model_Calcs!B2388))</f>
        <v>-2284.6920430931677</v>
      </c>
      <c r="L2388">
        <f t="shared" ca="1" si="367"/>
        <v>-20.999611293824142</v>
      </c>
      <c r="M2388">
        <f t="shared" ca="1" si="368"/>
        <v>6375.3815740313576</v>
      </c>
      <c r="N2388">
        <f ca="1">SQRT(User_Model_Calcs!M2388^2+Sat_Data!$B$3^2-2*User_Model_Calcs!M2388*Sat_Data!$B$3*COS(RADIANS(L2388))*COS(RADIANS(I2388)))</f>
        <v>36286.838998530649</v>
      </c>
      <c r="O2388">
        <f ca="1">DEGREES(ACOS(((Earth_Data!$B$1+Sat_Data!$B$2)/User_Model_Calcs!N2388)*SQRT(1-COS(RADIANS(User_Model_Calcs!I2388))^2*COS(RADIANS(User_Model_Calcs!B2388))^2)))</f>
        <v>65.170558887108072</v>
      </c>
      <c r="P2388">
        <f t="shared" ca="1" si="365"/>
        <v>4.3885182674080943</v>
      </c>
    </row>
    <row r="2389" spans="1:16" x14ac:dyDescent="0.25">
      <c r="A2389">
        <f t="shared" ca="1" si="369"/>
        <v>108.16545452831565</v>
      </c>
      <c r="B2389">
        <f t="shared" ca="1" si="364"/>
        <v>-23.095755950429208</v>
      </c>
      <c r="C2389" s="6">
        <v>20135.9375</v>
      </c>
      <c r="D2389">
        <f t="shared" ca="1" si="370"/>
        <v>3</v>
      </c>
      <c r="E2389" s="1">
        <v>0.65</v>
      </c>
      <c r="F2389">
        <v>19.899999999999999</v>
      </c>
      <c r="G2389">
        <f t="shared" ca="1" si="366"/>
        <v>54.048620189015942</v>
      </c>
      <c r="H2389">
        <f t="shared" ca="1" si="371"/>
        <v>16.57973407743015</v>
      </c>
      <c r="I2389">
        <f ca="1">User_Model_Calcs!A2389-Sat_Data!$B$5</f>
        <v>-1.8345454716843506</v>
      </c>
      <c r="J2389">
        <f ca="1">(Earth_Data!$B$1/SQRT(1-Earth_Data!$B$2^2*SIN(RADIANS(User_Model_Calcs!B2389))^2))*COS(RADIANS(User_Model_Calcs!B2389))</f>
        <v>5869.9597808047583</v>
      </c>
      <c r="K2389">
        <f ca="1">((Earth_Data!$B$1*(1-Earth_Data!$B$2^2))/SQRT(1-Earth_Data!$B$2^2*SIN(RADIANS(User_Model_Calcs!B2389))^2))*SIN(RADIANS(User_Model_Calcs!B2389))</f>
        <v>-2486.4781852803744</v>
      </c>
      <c r="L2389">
        <f t="shared" ca="1" si="367"/>
        <v>-22.957211356220636</v>
      </c>
      <c r="M2389">
        <f t="shared" ca="1" si="368"/>
        <v>6374.8726727786989</v>
      </c>
      <c r="N2389">
        <f ca="1">SQRT(User_Model_Calcs!M2389^2+Sat_Data!$B$3^2-2*User_Model_Calcs!M2389*Sat_Data!$B$3*COS(RADIANS(L2389))*COS(RADIANS(I2389)))</f>
        <v>36382.740558323094</v>
      </c>
      <c r="O2389">
        <f ca="1">DEGREES(ACOS(((Earth_Data!$B$1+Sat_Data!$B$2)/User_Model_Calcs!N2389)*SQRT(1-COS(RADIANS(User_Model_Calcs!I2389))^2*COS(RADIANS(User_Model_Calcs!B2389))^2)))</f>
        <v>62.878325527284389</v>
      </c>
      <c r="P2389">
        <f t="shared" ca="1" si="365"/>
        <v>4.6679970113303764</v>
      </c>
    </row>
    <row r="2390" spans="1:16" x14ac:dyDescent="0.25">
      <c r="A2390">
        <f t="shared" ca="1" si="369"/>
        <v>109.80820964370211</v>
      </c>
      <c r="B2390">
        <f t="shared" ca="1" si="364"/>
        <v>-22.578986104565271</v>
      </c>
      <c r="C2390" s="6">
        <v>20135.9375</v>
      </c>
      <c r="D2390">
        <f t="shared" ca="1" si="370"/>
        <v>3</v>
      </c>
      <c r="E2390" s="1">
        <v>0.65</v>
      </c>
      <c r="F2390">
        <v>19.899999999999999</v>
      </c>
      <c r="G2390">
        <f t="shared" ca="1" si="366"/>
        <v>54.048620189015942</v>
      </c>
      <c r="H2390">
        <f t="shared" ca="1" si="371"/>
        <v>22.540776680540262</v>
      </c>
      <c r="I2390">
        <f ca="1">User_Model_Calcs!A2390-Sat_Data!$B$5</f>
        <v>-0.19179035629788643</v>
      </c>
      <c r="J2390">
        <f ca="1">(Earth_Data!$B$1/SQRT(1-Earth_Data!$B$2^2*SIN(RADIANS(User_Model_Calcs!B2390))^2))*COS(RADIANS(User_Model_Calcs!B2390))</f>
        <v>5892.1708621407897</v>
      </c>
      <c r="K2390">
        <f ca="1">((Earth_Data!$B$1*(1-Earth_Data!$B$2^2))/SQRT(1-Earth_Data!$B$2^2*SIN(RADIANS(User_Model_Calcs!B2390))^2))*SIN(RADIANS(User_Model_Calcs!B2390))</f>
        <v>-2433.7364410381056</v>
      </c>
      <c r="L2390">
        <f t="shared" ca="1" si="367"/>
        <v>-22.442867116303319</v>
      </c>
      <c r="M2390">
        <f t="shared" ca="1" si="368"/>
        <v>6375.0098457255544</v>
      </c>
      <c r="N2390">
        <f ca="1">SQRT(User_Model_Calcs!M2390^2+Sat_Data!$B$3^2-2*User_Model_Calcs!M2390*Sat_Data!$B$3*COS(RADIANS(L2390))*COS(RADIANS(I2390)))</f>
        <v>36353.563813303874</v>
      </c>
      <c r="O2390">
        <f ca="1">DEGREES(ACOS(((Earth_Data!$B$1+Sat_Data!$B$2)/User_Model_Calcs!N2390)*SQRT(1-COS(RADIANS(User_Model_Calcs!I2390))^2*COS(RADIANS(User_Model_Calcs!B2390))^2)))</f>
        <v>63.55484902816972</v>
      </c>
      <c r="P2390">
        <f t="shared" ca="1" si="365"/>
        <v>0.4994995904988988</v>
      </c>
    </row>
    <row r="2391" spans="1:16" x14ac:dyDescent="0.25">
      <c r="A2391">
        <f t="shared" ca="1" si="369"/>
        <v>103.3953572103507</v>
      </c>
      <c r="B2391">
        <f t="shared" ca="1" si="364"/>
        <v>-22.539778713886989</v>
      </c>
      <c r="C2391" s="6">
        <v>20135.9375</v>
      </c>
      <c r="D2391">
        <f t="shared" ca="1" si="370"/>
        <v>1.2</v>
      </c>
      <c r="E2391" s="1">
        <v>0.65</v>
      </c>
      <c r="F2391">
        <v>19.899999999999999</v>
      </c>
      <c r="G2391">
        <f t="shared" ca="1" si="366"/>
        <v>46.089820015575185</v>
      </c>
      <c r="H2391">
        <f t="shared" ca="1" si="371"/>
        <v>14.271609212543165</v>
      </c>
      <c r="I2391">
        <f ca="1">User_Model_Calcs!A2391-Sat_Data!$B$5</f>
        <v>-6.6046427896493043</v>
      </c>
      <c r="J2391">
        <f ca="1">(Earth_Data!$B$1/SQRT(1-Earth_Data!$B$2^2*SIN(RADIANS(User_Model_Calcs!B2391))^2))*COS(RADIANS(User_Model_Calcs!B2391))</f>
        <v>5893.8365326567246</v>
      </c>
      <c r="K2391">
        <f ca="1">((Earth_Data!$B$1*(1-Earth_Data!$B$2^2))/SQRT(1-Earth_Data!$B$2^2*SIN(RADIANS(User_Model_Calcs!B2391))^2))*SIN(RADIANS(User_Model_Calcs!B2391))</f>
        <v>-2429.7269154046812</v>
      </c>
      <c r="L2391">
        <f t="shared" ca="1" si="367"/>
        <v>-22.403845561499224</v>
      </c>
      <c r="M2391">
        <f t="shared" ca="1" si="368"/>
        <v>6375.0201534678299</v>
      </c>
      <c r="N2391">
        <f ca="1">SQRT(User_Model_Calcs!M2391^2+Sat_Data!$B$3^2-2*User_Model_Calcs!M2391*Sat_Data!$B$3*COS(RADIANS(L2391))*COS(RADIANS(I2391)))</f>
        <v>36396.936216290851</v>
      </c>
      <c r="O2391">
        <f ca="1">DEGREES(ACOS(((Earth_Data!$B$1+Sat_Data!$B$2)/User_Model_Calcs!N2391)*SQRT(1-COS(RADIANS(User_Model_Calcs!I2391))^2*COS(RADIANS(User_Model_Calcs!B2391))^2)))</f>
        <v>62.561198435469606</v>
      </c>
      <c r="P2391">
        <f t="shared" ca="1" si="365"/>
        <v>16.807327863438495</v>
      </c>
    </row>
    <row r="2392" spans="1:16" x14ac:dyDescent="0.25">
      <c r="A2392">
        <f t="shared" ca="1" si="369"/>
        <v>103.32198021705922</v>
      </c>
      <c r="B2392">
        <f t="shared" ca="1" si="364"/>
        <v>-22.2310549568803</v>
      </c>
      <c r="C2392" s="6">
        <v>20135.9375</v>
      </c>
      <c r="D2392">
        <f t="shared" ca="1" si="370"/>
        <v>0.75</v>
      </c>
      <c r="E2392" s="1">
        <v>0.65</v>
      </c>
      <c r="F2392">
        <v>19.899999999999999</v>
      </c>
      <c r="G2392">
        <f t="shared" ca="1" si="366"/>
        <v>42.007420362456692</v>
      </c>
      <c r="H2392">
        <f t="shared" ca="1" si="371"/>
        <v>16.155716454227019</v>
      </c>
      <c r="I2392">
        <f ca="1">User_Model_Calcs!A2392-Sat_Data!$B$5</f>
        <v>-6.6780197829407797</v>
      </c>
      <c r="J2392">
        <f ca="1">(Earth_Data!$B$1/SQRT(1-Earth_Data!$B$2^2*SIN(RADIANS(User_Model_Calcs!B2392))^2))*COS(RADIANS(User_Model_Calcs!B2392))</f>
        <v>5906.8560092534617</v>
      </c>
      <c r="K2392">
        <f ca="1">((Earth_Data!$B$1*(1-Earth_Data!$B$2^2))/SQRT(1-Earth_Data!$B$2^2*SIN(RADIANS(User_Model_Calcs!B2392))^2))*SIN(RADIANS(User_Model_Calcs!B2392))</f>
        <v>-2398.116465101155</v>
      </c>
      <c r="L2392">
        <f t="shared" ca="1" si="367"/>
        <v>-22.096593903175926</v>
      </c>
      <c r="M2392">
        <f t="shared" ca="1" si="368"/>
        <v>6375.1008222806158</v>
      </c>
      <c r="N2392">
        <f ca="1">SQRT(User_Model_Calcs!M2392^2+Sat_Data!$B$3^2-2*User_Model_Calcs!M2392*Sat_Data!$B$3*COS(RADIANS(L2392))*COS(RADIANS(I2392)))</f>
        <v>36382.978831630986</v>
      </c>
      <c r="O2392">
        <f ca="1">DEGREES(ACOS(((Earth_Data!$B$1+Sat_Data!$B$2)/User_Model_Calcs!N2392)*SQRT(1-COS(RADIANS(User_Model_Calcs!I2392))^2*COS(RADIANS(User_Model_Calcs!B2392))^2)))</f>
        <v>62.879606669846737</v>
      </c>
      <c r="P2392">
        <f t="shared" ca="1" si="365"/>
        <v>17.195509939058638</v>
      </c>
    </row>
    <row r="2393" spans="1:16" x14ac:dyDescent="0.25">
      <c r="A2393">
        <f t="shared" ca="1" si="369"/>
        <v>110.82181344910089</v>
      </c>
      <c r="B2393">
        <f t="shared" ca="1" si="364"/>
        <v>-22.003076538878517</v>
      </c>
      <c r="C2393" s="6">
        <v>20135.9375</v>
      </c>
      <c r="D2393">
        <f t="shared" ca="1" si="370"/>
        <v>1.2</v>
      </c>
      <c r="E2393" s="1">
        <v>0.65</v>
      </c>
      <c r="F2393">
        <v>19.899999999999999</v>
      </c>
      <c r="G2393">
        <f t="shared" ca="1" si="366"/>
        <v>46.089820015575185</v>
      </c>
      <c r="H2393">
        <f t="shared" ca="1" si="371"/>
        <v>23.183714546649604</v>
      </c>
      <c r="I2393">
        <f ca="1">User_Model_Calcs!A2393-Sat_Data!$B$5</f>
        <v>0.82181344910088683</v>
      </c>
      <c r="J2393">
        <f ca="1">(Earth_Data!$B$1/SQRT(1-Earth_Data!$B$2^2*SIN(RADIANS(User_Model_Calcs!B2393))^2))*COS(RADIANS(User_Model_Calcs!B2393))</f>
        <v>5916.3605564386671</v>
      </c>
      <c r="K2393">
        <f ca="1">((Earth_Data!$B$1*(1-Earth_Data!$B$2^2))/SQRT(1-Earth_Data!$B$2^2*SIN(RADIANS(User_Model_Calcs!B2393))^2))*SIN(RADIANS(User_Model_Calcs!B2393))</f>
        <v>-2374.7295744435005</v>
      </c>
      <c r="L2393">
        <f t="shared" ca="1" si="367"/>
        <v>-21.869712523776627</v>
      </c>
      <c r="M2393">
        <f t="shared" ca="1" si="368"/>
        <v>6375.1598243118469</v>
      </c>
      <c r="N2393">
        <f ca="1">SQRT(User_Model_Calcs!M2393^2+Sat_Data!$B$3^2-2*User_Model_Calcs!M2393*Sat_Data!$B$3*COS(RADIANS(L2393))*COS(RADIANS(I2393)))</f>
        <v>36326.191318838224</v>
      </c>
      <c r="O2393">
        <f ca="1">DEGREES(ACOS(((Earth_Data!$B$1+Sat_Data!$B$2)/User_Model_Calcs!N2393)*SQRT(1-COS(RADIANS(User_Model_Calcs!I2393))^2*COS(RADIANS(User_Model_Calcs!B2393))^2)))</f>
        <v>64.205739687680619</v>
      </c>
      <c r="P2393">
        <f t="shared" ca="1" si="365"/>
        <v>2.1925920044965594</v>
      </c>
    </row>
    <row r="2394" spans="1:16" x14ac:dyDescent="0.25">
      <c r="A2394">
        <f t="shared" ca="1" si="369"/>
        <v>106.52797881299234</v>
      </c>
      <c r="B2394">
        <f t="shared" ca="1" si="364"/>
        <v>-24.869161562214497</v>
      </c>
      <c r="C2394" s="6">
        <v>20135.9375</v>
      </c>
      <c r="D2394">
        <f t="shared" ca="1" si="370"/>
        <v>1.2</v>
      </c>
      <c r="E2394" s="1">
        <v>0.65</v>
      </c>
      <c r="F2394">
        <v>19.899999999999999</v>
      </c>
      <c r="G2394">
        <f t="shared" ca="1" si="366"/>
        <v>46.089820015575185</v>
      </c>
      <c r="H2394">
        <f t="shared" ca="1" si="371"/>
        <v>23.831148497902799</v>
      </c>
      <c r="I2394">
        <f ca="1">User_Model_Calcs!A2394-Sat_Data!$B$5</f>
        <v>-3.4720211870076554</v>
      </c>
      <c r="J2394">
        <f ca="1">(Earth_Data!$B$1/SQRT(1-Earth_Data!$B$2^2*SIN(RADIANS(User_Model_Calcs!B2394))^2))*COS(RADIANS(User_Model_Calcs!B2394))</f>
        <v>5790.1270042664828</v>
      </c>
      <c r="K2394">
        <f ca="1">((Earth_Data!$B$1*(1-Earth_Data!$B$2^2))/SQRT(1-Earth_Data!$B$2^2*SIN(RADIANS(User_Model_Calcs!B2394))^2))*SIN(RADIANS(User_Model_Calcs!B2394))</f>
        <v>-2665.9330888429699</v>
      </c>
      <c r="L2394">
        <f t="shared" ca="1" si="367"/>
        <v>-24.72263814434891</v>
      </c>
      <c r="M2394">
        <f t="shared" ca="1" si="368"/>
        <v>6374.3838886376907</v>
      </c>
      <c r="N2394">
        <f ca="1">SQRT(User_Model_Calcs!M2394^2+Sat_Data!$B$3^2-2*User_Model_Calcs!M2394*Sat_Data!$B$3*COS(RADIANS(L2394))*COS(RADIANS(I2394)))</f>
        <v>36483.862835463457</v>
      </c>
      <c r="O2394">
        <f ca="1">DEGREES(ACOS(((Earth_Data!$B$1+Sat_Data!$B$2)/User_Model_Calcs!N2394)*SQRT(1-COS(RADIANS(User_Model_Calcs!I2394))^2*COS(RADIANS(User_Model_Calcs!B2394))^2)))</f>
        <v>60.649266794537539</v>
      </c>
      <c r="P2394">
        <f t="shared" ca="1" si="365"/>
        <v>8.2094303976131116</v>
      </c>
    </row>
    <row r="2395" spans="1:16" x14ac:dyDescent="0.25">
      <c r="A2395">
        <f t="shared" ca="1" si="369"/>
        <v>112.43402013547696</v>
      </c>
      <c r="B2395">
        <f t="shared" ca="1" si="364"/>
        <v>-23.950663659289852</v>
      </c>
      <c r="C2395" s="6">
        <v>20135.9375</v>
      </c>
      <c r="D2395">
        <f t="shared" ca="1" si="370"/>
        <v>3</v>
      </c>
      <c r="E2395" s="1">
        <v>0.65</v>
      </c>
      <c r="F2395">
        <v>19.899999999999999</v>
      </c>
      <c r="G2395">
        <f t="shared" ca="1" si="366"/>
        <v>54.048620189015942</v>
      </c>
      <c r="H2395">
        <f t="shared" ca="1" si="371"/>
        <v>15.994001556229753</v>
      </c>
      <c r="I2395">
        <f ca="1">User_Model_Calcs!A2395-Sat_Data!$B$5</f>
        <v>2.4340201354769562</v>
      </c>
      <c r="J2395">
        <f ca="1">(Earth_Data!$B$1/SQRT(1-Earth_Data!$B$2^2*SIN(RADIANS(User_Model_Calcs!B2395))^2))*COS(RADIANS(User_Model_Calcs!B2395))</f>
        <v>5832.1704859008023</v>
      </c>
      <c r="K2395">
        <f ca="1">((Earth_Data!$B$1*(1-Earth_Data!$B$2^2))/SQRT(1-Earth_Data!$B$2^2*SIN(RADIANS(User_Model_Calcs!B2395))^2))*SIN(RADIANS(User_Model_Calcs!B2395))</f>
        <v>-2573.2913947010679</v>
      </c>
      <c r="L2395">
        <f t="shared" ca="1" si="367"/>
        <v>-23.808204972716961</v>
      </c>
      <c r="M2395">
        <f t="shared" ca="1" si="368"/>
        <v>6374.6404744624597</v>
      </c>
      <c r="N2395">
        <f ca="1">SQRT(User_Model_Calcs!M2395^2+Sat_Data!$B$3^2-2*User_Model_Calcs!M2395*Sat_Data!$B$3*COS(RADIANS(L2395))*COS(RADIANS(I2395)))</f>
        <v>36429.075744931703</v>
      </c>
      <c r="O2395">
        <f ca="1">DEGREES(ACOS(((Earth_Data!$B$1+Sat_Data!$B$2)/User_Model_Calcs!N2395)*SQRT(1-COS(RADIANS(User_Model_Calcs!I2395))^2*COS(RADIANS(User_Model_Calcs!B2395))^2)))</f>
        <v>61.835702111789089</v>
      </c>
      <c r="P2395">
        <f t="shared" ca="1" si="365"/>
        <v>5.9776899778876018</v>
      </c>
    </row>
    <row r="2396" spans="1:16" x14ac:dyDescent="0.25">
      <c r="A2396">
        <f t="shared" ca="1" si="369"/>
        <v>104.222354268557</v>
      </c>
      <c r="B2396">
        <f t="shared" ca="1" si="364"/>
        <v>-24.086405159868988</v>
      </c>
      <c r="C2396" s="6">
        <v>20135.9375</v>
      </c>
      <c r="D2396">
        <f t="shared" ca="1" si="370"/>
        <v>3</v>
      </c>
      <c r="E2396" s="1">
        <v>0.65</v>
      </c>
      <c r="F2396">
        <v>19.899999999999999</v>
      </c>
      <c r="G2396">
        <f t="shared" ca="1" si="366"/>
        <v>54.048620189015942</v>
      </c>
      <c r="H2396">
        <f t="shared" ca="1" si="371"/>
        <v>15.845740756775232</v>
      </c>
      <c r="I2396">
        <f ca="1">User_Model_Calcs!A2396-Sat_Data!$B$5</f>
        <v>-5.7776457314430019</v>
      </c>
      <c r="J2396">
        <f ca="1">(Earth_Data!$B$1/SQRT(1-Earth_Data!$B$2^2*SIN(RADIANS(User_Model_Calcs!B2396))^2))*COS(RADIANS(User_Model_Calcs!B2396))</f>
        <v>5826.0509508257092</v>
      </c>
      <c r="K2396">
        <f ca="1">((Earth_Data!$B$1*(1-Earth_Data!$B$2^2))/SQRT(1-Earth_Data!$B$2^2*SIN(RADIANS(User_Model_Calcs!B2396))^2))*SIN(RADIANS(User_Model_Calcs!B2396))</f>
        <v>-2587.0241381059109</v>
      </c>
      <c r="L2396">
        <f t="shared" ca="1" si="367"/>
        <v>-23.943336500015143</v>
      </c>
      <c r="M2396">
        <f t="shared" ca="1" si="368"/>
        <v>6374.6030129538085</v>
      </c>
      <c r="N2396">
        <f ca="1">SQRT(User_Model_Calcs!M2396^2+Sat_Data!$B$3^2-2*User_Model_Calcs!M2396*Sat_Data!$B$3*COS(RADIANS(L2396))*COS(RADIANS(I2396)))</f>
        <v>36464.300186903296</v>
      </c>
      <c r="O2396">
        <f ca="1">DEGREES(ACOS(((Earth_Data!$B$1+Sat_Data!$B$2)/User_Model_Calcs!N2396)*SQRT(1-COS(RADIANS(User_Model_Calcs!I2396))^2*COS(RADIANS(User_Model_Calcs!B2396))^2)))</f>
        <v>61.071050859880586</v>
      </c>
      <c r="P2396">
        <f t="shared" ca="1" si="365"/>
        <v>13.924360120854852</v>
      </c>
    </row>
    <row r="2397" spans="1:16" x14ac:dyDescent="0.25">
      <c r="A2397">
        <f t="shared" ca="1" si="369"/>
        <v>107.30323316222884</v>
      </c>
      <c r="B2397">
        <f t="shared" ca="1" si="364"/>
        <v>-21.191927133180183</v>
      </c>
      <c r="C2397" s="6">
        <v>20135.9375</v>
      </c>
      <c r="D2397">
        <f t="shared" ca="1" si="370"/>
        <v>1.2</v>
      </c>
      <c r="E2397" s="1">
        <v>0.65</v>
      </c>
      <c r="F2397">
        <v>19.899999999999999</v>
      </c>
      <c r="G2397">
        <f t="shared" ca="1" si="366"/>
        <v>46.089820015575185</v>
      </c>
      <c r="H2397">
        <f t="shared" ca="1" si="371"/>
        <v>17.191699916466948</v>
      </c>
      <c r="I2397">
        <f ca="1">User_Model_Calcs!A2397-Sat_Data!$B$5</f>
        <v>-2.6967668377711647</v>
      </c>
      <c r="J2397">
        <f ca="1">(Earth_Data!$B$1/SQRT(1-Earth_Data!$B$2^2*SIN(RADIANS(User_Model_Calcs!B2397))^2))*COS(RADIANS(User_Model_Calcs!B2397))</f>
        <v>5949.4195589556857</v>
      </c>
      <c r="K2397">
        <f ca="1">((Earth_Data!$B$1*(1-Earth_Data!$B$2^2))/SQRT(1-Earth_Data!$B$2^2*SIN(RADIANS(User_Model_Calcs!B2397))^2))*SIN(RADIANS(User_Model_Calcs!B2397))</f>
        <v>-2291.2214557166567</v>
      </c>
      <c r="L2397">
        <f t="shared" ca="1" si="367"/>
        <v>-21.062533895920538</v>
      </c>
      <c r="M2397">
        <f t="shared" ca="1" si="368"/>
        <v>6375.3657814764501</v>
      </c>
      <c r="N2397">
        <f ca="1">SQRT(User_Model_Calcs!M2397^2+Sat_Data!$B$3^2-2*User_Model_Calcs!M2397*Sat_Data!$B$3*COS(RADIANS(L2397))*COS(RADIANS(I2397)))</f>
        <v>36294.783290199484</v>
      </c>
      <c r="O2397">
        <f ca="1">DEGREES(ACOS(((Earth_Data!$B$1+Sat_Data!$B$2)/User_Model_Calcs!N2397)*SQRT(1-COS(RADIANS(User_Model_Calcs!I2397))^2*COS(RADIANS(User_Model_Calcs!B2397))^2)))</f>
        <v>64.973812132044827</v>
      </c>
      <c r="P2397">
        <f t="shared" ca="1" si="365"/>
        <v>7.4237652630330899</v>
      </c>
    </row>
    <row r="2398" spans="1:16" x14ac:dyDescent="0.25">
      <c r="A2398">
        <f t="shared" ca="1" si="369"/>
        <v>111.74335859227732</v>
      </c>
      <c r="B2398">
        <f t="shared" ca="1" si="364"/>
        <v>-24.790544038068433</v>
      </c>
      <c r="C2398" s="6">
        <v>20135.9375</v>
      </c>
      <c r="D2398">
        <f t="shared" ca="1" si="370"/>
        <v>3</v>
      </c>
      <c r="E2398" s="1">
        <v>0.65</v>
      </c>
      <c r="F2398">
        <v>19.899999999999999</v>
      </c>
      <c r="G2398">
        <f t="shared" ca="1" si="366"/>
        <v>54.048620189015942</v>
      </c>
      <c r="H2398">
        <f t="shared" ca="1" si="371"/>
        <v>14.704720192679314</v>
      </c>
      <c r="I2398">
        <f ca="1">User_Model_Calcs!A2398-Sat_Data!$B$5</f>
        <v>1.7433585922773176</v>
      </c>
      <c r="J2398">
        <f ca="1">(Earth_Data!$B$1/SQRT(1-Earth_Data!$B$2^2*SIN(RADIANS(User_Model_Calcs!B2398))^2))*COS(RADIANS(User_Model_Calcs!B2398))</f>
        <v>5793.7839186341562</v>
      </c>
      <c r="K2398">
        <f ca="1">((Earth_Data!$B$1*(1-Earth_Data!$B$2^2))/SQRT(1-Earth_Data!$B$2^2*SIN(RADIANS(User_Model_Calcs!B2398))^2))*SIN(RADIANS(User_Model_Calcs!B2398))</f>
        <v>-2658.0296184615227</v>
      </c>
      <c r="L2398">
        <f t="shared" ca="1" si="367"/>
        <v>-24.644362737965874</v>
      </c>
      <c r="M2398">
        <f t="shared" ca="1" si="368"/>
        <v>6374.4061330011336</v>
      </c>
      <c r="N2398">
        <f ca="1">SQRT(User_Model_Calcs!M2398^2+Sat_Data!$B$3^2-2*User_Model_Calcs!M2398*Sat_Data!$B$3*COS(RADIANS(L2398))*COS(RADIANS(I2398)))</f>
        <v>36470.454820692612</v>
      </c>
      <c r="O2398">
        <f ca="1">DEGREES(ACOS(((Earth_Data!$B$1+Sat_Data!$B$2)/User_Model_Calcs!N2398)*SQRT(1-COS(RADIANS(User_Model_Calcs!I2398))^2*COS(RADIANS(User_Model_Calcs!B2398))^2)))</f>
        <v>60.934230146057821</v>
      </c>
      <c r="P2398">
        <f t="shared" ca="1" si="365"/>
        <v>4.1517627292552355</v>
      </c>
    </row>
    <row r="2399" spans="1:16" x14ac:dyDescent="0.25">
      <c r="A2399">
        <f t="shared" ca="1" si="369"/>
        <v>107.05724816195635</v>
      </c>
      <c r="B2399">
        <f t="shared" ca="1" si="364"/>
        <v>-25.364156570416235</v>
      </c>
      <c r="C2399" s="6">
        <v>20135.9375</v>
      </c>
      <c r="D2399">
        <f t="shared" ca="1" si="370"/>
        <v>3</v>
      </c>
      <c r="E2399" s="1">
        <v>0.65</v>
      </c>
      <c r="F2399">
        <v>19.899999999999999</v>
      </c>
      <c r="G2399">
        <f t="shared" ca="1" si="366"/>
        <v>54.048620189015942</v>
      </c>
      <c r="H2399">
        <f t="shared" ca="1" si="371"/>
        <v>17.464163183636899</v>
      </c>
      <c r="I2399">
        <f ca="1">User_Model_Calcs!A2399-Sat_Data!$B$5</f>
        <v>-2.9427518380436481</v>
      </c>
      <c r="J2399">
        <f ca="1">(Earth_Data!$B$1/SQRT(1-Earth_Data!$B$2^2*SIN(RADIANS(User_Model_Calcs!B2399))^2))*COS(RADIANS(User_Model_Calcs!B2399))</f>
        <v>5766.8525491774508</v>
      </c>
      <c r="K2399">
        <f ca="1">((Earth_Data!$B$1*(1-Earth_Data!$B$2^2))/SQRT(1-Earth_Data!$B$2^2*SIN(RADIANS(User_Model_Calcs!B2399))^2))*SIN(RADIANS(User_Model_Calcs!B2399))</f>
        <v>-2715.5811403356283</v>
      </c>
      <c r="L2399">
        <f t="shared" ca="1" si="367"/>
        <v>-25.215504381353881</v>
      </c>
      <c r="M2399">
        <f t="shared" ca="1" si="368"/>
        <v>6374.2426415771952</v>
      </c>
      <c r="N2399">
        <f ca="1">SQRT(User_Model_Calcs!M2399^2+Sat_Data!$B$3^2-2*User_Model_Calcs!M2399*Sat_Data!$B$3*COS(RADIANS(L2399))*COS(RADIANS(I2399)))</f>
        <v>36507.234845948442</v>
      </c>
      <c r="O2399">
        <f ca="1">DEGREES(ACOS(((Earth_Data!$B$1+Sat_Data!$B$2)/User_Model_Calcs!N2399)*SQRT(1-COS(RADIANS(User_Model_Calcs!I2399))^2*COS(RADIANS(User_Model_Calcs!B2399))^2)))</f>
        <v>60.156033390809753</v>
      </c>
      <c r="P2399">
        <f t="shared" ca="1" si="365"/>
        <v>6.8429746111145748</v>
      </c>
    </row>
    <row r="2400" spans="1:16" x14ac:dyDescent="0.25">
      <c r="A2400">
        <f t="shared" ca="1" si="369"/>
        <v>111.38798971996572</v>
      </c>
      <c r="B2400">
        <f t="shared" ca="1" si="364"/>
        <v>-25.575681990827714</v>
      </c>
      <c r="C2400" s="6">
        <v>20135.9375</v>
      </c>
      <c r="D2400">
        <f t="shared" ca="1" si="370"/>
        <v>3</v>
      </c>
      <c r="E2400" s="1">
        <v>0.65</v>
      </c>
      <c r="F2400">
        <v>19.899999999999999</v>
      </c>
      <c r="G2400">
        <f t="shared" ca="1" si="366"/>
        <v>54.048620189015942</v>
      </c>
      <c r="H2400">
        <f t="shared" ca="1" si="371"/>
        <v>15.470773095877696</v>
      </c>
      <c r="I2400">
        <f ca="1">User_Model_Calcs!A2400-Sat_Data!$B$5</f>
        <v>1.3879897199657165</v>
      </c>
      <c r="J2400">
        <f ca="1">(Earth_Data!$B$1/SQRT(1-Earth_Data!$B$2^2*SIN(RADIANS(User_Model_Calcs!B2400))^2))*COS(RADIANS(User_Model_Calcs!B2400))</f>
        <v>5756.7755880361401</v>
      </c>
      <c r="K2400">
        <f ca="1">((Earth_Data!$B$1*(1-Earth_Data!$B$2^2))/SQRT(1-Earth_Data!$B$2^2*SIN(RADIANS(User_Model_Calcs!B2400))^2))*SIN(RADIANS(User_Model_Calcs!B2400))</f>
        <v>-2736.7365044528588</v>
      </c>
      <c r="L2400">
        <f t="shared" ca="1" si="367"/>
        <v>-25.426133528698848</v>
      </c>
      <c r="M2400">
        <f t="shared" ca="1" si="368"/>
        <v>6374.1816624421444</v>
      </c>
      <c r="N2400">
        <f ca="1">SQRT(User_Model_Calcs!M2400^2+Sat_Data!$B$3^2-2*User_Model_Calcs!M2400*Sat_Data!$B$3*COS(RADIANS(L2400))*COS(RADIANS(I2400)))</f>
        <v>36512.03019550805</v>
      </c>
      <c r="O2400">
        <f ca="1">DEGREES(ACOS(((Earth_Data!$B$1+Sat_Data!$B$2)/User_Model_Calcs!N2400)*SQRT(1-COS(RADIANS(User_Model_Calcs!I2400))^2*COS(RADIANS(User_Model_Calcs!B2400))^2)))</f>
        <v>60.054948876594743</v>
      </c>
      <c r="P2400">
        <f t="shared" ca="1" si="365"/>
        <v>3.2124087417999752</v>
      </c>
    </row>
    <row r="2401" spans="1:16" x14ac:dyDescent="0.25">
      <c r="A2401">
        <f t="shared" ca="1" si="369"/>
        <v>103.60415439689268</v>
      </c>
      <c r="B2401">
        <f t="shared" ca="1" si="364"/>
        <v>-23.323462237828402</v>
      </c>
      <c r="C2401" s="6">
        <v>20135.9375</v>
      </c>
      <c r="D2401">
        <f t="shared" ca="1" si="370"/>
        <v>1.2</v>
      </c>
      <c r="E2401" s="1">
        <v>0.65</v>
      </c>
      <c r="F2401">
        <v>19.899999999999999</v>
      </c>
      <c r="G2401">
        <f t="shared" ca="1" si="366"/>
        <v>46.089820015575185</v>
      </c>
      <c r="H2401">
        <f t="shared" ca="1" si="371"/>
        <v>16.585233229333674</v>
      </c>
      <c r="I2401">
        <f ca="1">User_Model_Calcs!A2401-Sat_Data!$B$5</f>
        <v>-6.3958456031073183</v>
      </c>
      <c r="J2401">
        <f ca="1">(Earth_Data!$B$1/SQRT(1-Earth_Data!$B$2^2*SIN(RADIANS(User_Model_Calcs!B2401))^2))*COS(RADIANS(User_Model_Calcs!B2401))</f>
        <v>5860.0215571728777</v>
      </c>
      <c r="K2401">
        <f ca="1">((Earth_Data!$B$1*(1-Earth_Data!$B$2^2))/SQRT(1-Earth_Data!$B$2^2*SIN(RADIANS(User_Model_Calcs!B2401))^2))*SIN(RADIANS(User_Model_Calcs!B2401))</f>
        <v>-2509.6550618833885</v>
      </c>
      <c r="L2401">
        <f t="shared" ca="1" si="367"/>
        <v>-23.183863002005822</v>
      </c>
      <c r="M2401">
        <f t="shared" ca="1" si="368"/>
        <v>6374.8114623232386</v>
      </c>
      <c r="N2401">
        <f ca="1">SQRT(User_Model_Calcs!M2401^2+Sat_Data!$B$3^2-2*User_Model_Calcs!M2401*Sat_Data!$B$3*COS(RADIANS(L2401))*COS(RADIANS(I2401)))</f>
        <v>36432.994267332331</v>
      </c>
      <c r="O2401">
        <f ca="1">DEGREES(ACOS(((Earth_Data!$B$1+Sat_Data!$B$2)/User_Model_Calcs!N2401)*SQRT(1-COS(RADIANS(User_Model_Calcs!I2401))^2*COS(RADIANS(User_Model_Calcs!B2401))^2)))</f>
        <v>61.754587461414324</v>
      </c>
      <c r="P2401">
        <f t="shared" ca="1" si="365"/>
        <v>15.808044461102464</v>
      </c>
    </row>
    <row r="2402" spans="1:16" x14ac:dyDescent="0.25">
      <c r="A2402">
        <f ca="1">127.694974900286+(RAND()*5-2.5)</f>
        <v>128.62569570570636</v>
      </c>
      <c r="B2402">
        <f ca="1">-13.9715365993556+(RAND()*5-2.5)</f>
        <v>-16.288420854998346</v>
      </c>
      <c r="C2402" s="6">
        <v>20135.9375</v>
      </c>
      <c r="D2402">
        <f t="shared" ca="1" si="370"/>
        <v>1.2</v>
      </c>
      <c r="E2402" s="1">
        <v>0.65</v>
      </c>
      <c r="F2402">
        <v>19.899999999999999</v>
      </c>
      <c r="G2402">
        <f t="shared" ca="1" si="366"/>
        <v>46.089820015575185</v>
      </c>
      <c r="H2402">
        <f t="shared" ca="1" si="371"/>
        <v>16.534494694640749</v>
      </c>
      <c r="I2402">
        <f ca="1">User_Model_Calcs!A2402-Sat_Data!$B$5</f>
        <v>18.625695705706363</v>
      </c>
      <c r="J2402">
        <f ca="1">(Earth_Data!$B$1/SQRT(1-Earth_Data!$B$2^2*SIN(RADIANS(User_Model_Calcs!B2402))^2))*COS(RADIANS(User_Model_Calcs!B2402))</f>
        <v>6123.746842019963</v>
      </c>
      <c r="K2402">
        <f ca="1">((Earth_Data!$B$1*(1-Earth_Data!$B$2^2))/SQRT(1-Earth_Data!$B$2^2*SIN(RADIANS(User_Model_Calcs!B2402))^2))*SIN(RADIANS(User_Model_Calcs!B2402))</f>
        <v>-1777.3866445442991</v>
      </c>
      <c r="L2402">
        <f t="shared" ca="1" si="367"/>
        <v>-16.185104441270077</v>
      </c>
      <c r="M2402">
        <f t="shared" ca="1" si="368"/>
        <v>6376.4707063824826</v>
      </c>
      <c r="N2402">
        <f ca="1">SQRT(User_Model_Calcs!M2402^2+Sat_Data!$B$3^2-2*User_Model_Calcs!M2402*Sat_Data!$B$3*COS(RADIANS(L2402))*COS(RADIANS(I2402)))</f>
        <v>36457.037961984468</v>
      </c>
      <c r="O2402">
        <f ca="1">DEGREES(ACOS(((Earth_Data!$B$1+Sat_Data!$B$2)/User_Model_Calcs!N2402)*SQRT(1-COS(RADIANS(User_Model_Calcs!I2402))^2*COS(RADIANS(User_Model_Calcs!B2402))^2)))</f>
        <v>61.278469901589872</v>
      </c>
      <c r="P2402">
        <f t="shared" ca="1" si="365"/>
        <v>50.233683042970199</v>
      </c>
    </row>
    <row r="2403" spans="1:16" x14ac:dyDescent="0.25">
      <c r="A2403">
        <f t="shared" ref="A2403:A2466" ca="1" si="372">127.694974900286+(RAND()*5-2.5)</f>
        <v>128.11958097191112</v>
      </c>
      <c r="B2403">
        <f t="shared" ref="B2403:B2466" ca="1" si="373">-13.9715365993556+(RAND()*5-2.5)</f>
        <v>-13.098708341048958</v>
      </c>
      <c r="C2403" s="6">
        <v>20135.9375</v>
      </c>
      <c r="D2403">
        <f t="shared" ca="1" si="370"/>
        <v>3</v>
      </c>
      <c r="E2403" s="1">
        <v>0.65</v>
      </c>
      <c r="F2403">
        <v>19.899999999999999</v>
      </c>
      <c r="G2403">
        <f t="shared" ca="1" si="366"/>
        <v>54.048620189015942</v>
      </c>
      <c r="H2403">
        <f t="shared" ca="1" si="371"/>
        <v>19.450608320272501</v>
      </c>
      <c r="I2403">
        <f ca="1">User_Model_Calcs!A2403-Sat_Data!$B$5</f>
        <v>18.11958097191112</v>
      </c>
      <c r="J2403">
        <f ca="1">(Earth_Data!$B$1/SQRT(1-Earth_Data!$B$2^2*SIN(RADIANS(User_Model_Calcs!B2403))^2))*COS(RADIANS(User_Model_Calcs!B2403))</f>
        <v>6213.2559259989584</v>
      </c>
      <c r="K2403">
        <f ca="1">((Earth_Data!$B$1*(1-Earth_Data!$B$2^2))/SQRT(1-Earth_Data!$B$2^2*SIN(RADIANS(User_Model_Calcs!B2403))^2))*SIN(RADIANS(User_Model_Calcs!B2403))</f>
        <v>-1436.0438858727011</v>
      </c>
      <c r="L2403">
        <f t="shared" ca="1" si="367"/>
        <v>-13.014013434906339</v>
      </c>
      <c r="M2403">
        <f t="shared" ca="1" si="368"/>
        <v>6377.0503560904663</v>
      </c>
      <c r="N2403">
        <f ca="1">SQRT(User_Model_Calcs!M2403^2+Sat_Data!$B$3^2-2*User_Model_Calcs!M2403*Sat_Data!$B$3*COS(RADIANS(L2403))*COS(RADIANS(I2403)))</f>
        <v>36338.841303729583</v>
      </c>
      <c r="O2403">
        <f ca="1">DEGREES(ACOS(((Earth_Data!$B$1+Sat_Data!$B$2)/User_Model_Calcs!N2403)*SQRT(1-COS(RADIANS(User_Model_Calcs!I2403))^2*COS(RADIANS(User_Model_Calcs!B2403))^2)))</f>
        <v>63.9631205311765</v>
      </c>
      <c r="P2403">
        <f t="shared" ca="1" si="365"/>
        <v>55.294619490204788</v>
      </c>
    </row>
    <row r="2404" spans="1:16" x14ac:dyDescent="0.25">
      <c r="A2404">
        <f t="shared" ca="1" si="372"/>
        <v>125.55173749830873</v>
      </c>
      <c r="B2404">
        <f t="shared" ca="1" si="373"/>
        <v>-11.706248942009143</v>
      </c>
      <c r="C2404" s="6">
        <v>20135.9375</v>
      </c>
      <c r="D2404">
        <f t="shared" ca="1" si="370"/>
        <v>1.2</v>
      </c>
      <c r="E2404" s="1">
        <v>0.65</v>
      </c>
      <c r="F2404">
        <v>19.899999999999999</v>
      </c>
      <c r="G2404">
        <f t="shared" ca="1" si="366"/>
        <v>46.089820015575185</v>
      </c>
      <c r="H2404">
        <f t="shared" ca="1" si="371"/>
        <v>18.331917582716251</v>
      </c>
      <c r="I2404">
        <f ca="1">User_Model_Calcs!A2404-Sat_Data!$B$5</f>
        <v>15.551737498308725</v>
      </c>
      <c r="J2404">
        <f ca="1">(Earth_Data!$B$1/SQRT(1-Earth_Data!$B$2^2*SIN(RADIANS(User_Model_Calcs!B2404))^2))*COS(RADIANS(User_Model_Calcs!B2404))</f>
        <v>6246.3398378055927</v>
      </c>
      <c r="K2404">
        <f ca="1">((Earth_Data!$B$1*(1-Earth_Data!$B$2^2))/SQRT(1-Earth_Data!$B$2^2*SIN(RADIANS(User_Model_Calcs!B2404))^2))*SIN(RADIANS(User_Model_Calcs!B2404))</f>
        <v>-1285.6008067135026</v>
      </c>
      <c r="L2404">
        <f t="shared" ca="1" si="367"/>
        <v>-11.63002311565281</v>
      </c>
      <c r="M2404">
        <f t="shared" ca="1" si="368"/>
        <v>6377.266718867857</v>
      </c>
      <c r="N2404">
        <f ca="1">SQRT(User_Model_Calcs!M2404^2+Sat_Data!$B$3^2-2*User_Model_Calcs!M2404*Sat_Data!$B$3*COS(RADIANS(L2404))*COS(RADIANS(I2404)))</f>
        <v>36208.091122037666</v>
      </c>
      <c r="O2404">
        <f ca="1">DEGREES(ACOS(((Earth_Data!$B$1+Sat_Data!$B$2)/User_Model_Calcs!N2404)*SQRT(1-COS(RADIANS(User_Model_Calcs!I2404))^2*COS(RADIANS(User_Model_Calcs!B2404))^2)))</f>
        <v>67.270836611043464</v>
      </c>
      <c r="P2404">
        <f t="shared" ca="1" si="365"/>
        <v>53.905878730977662</v>
      </c>
    </row>
    <row r="2405" spans="1:16" x14ac:dyDescent="0.25">
      <c r="A2405">
        <f t="shared" ca="1" si="372"/>
        <v>130.16606370227782</v>
      </c>
      <c r="B2405">
        <f t="shared" ca="1" si="373"/>
        <v>-14.159862847996553</v>
      </c>
      <c r="C2405" s="6">
        <v>20135.9375</v>
      </c>
      <c r="D2405">
        <f t="shared" ca="1" si="370"/>
        <v>3</v>
      </c>
      <c r="E2405" s="1">
        <v>0.65</v>
      </c>
      <c r="F2405">
        <v>19.899999999999999</v>
      </c>
      <c r="G2405">
        <f t="shared" ca="1" si="366"/>
        <v>54.048620189015942</v>
      </c>
      <c r="H2405">
        <f t="shared" ca="1" si="371"/>
        <v>20.967137131388551</v>
      </c>
      <c r="I2405">
        <f ca="1">User_Model_Calcs!A2405-Sat_Data!$B$5</f>
        <v>20.166063702277825</v>
      </c>
      <c r="J2405">
        <f ca="1">(Earth_Data!$B$1/SQRT(1-Earth_Data!$B$2^2*SIN(RADIANS(User_Model_Calcs!B2405))^2))*COS(RADIANS(User_Model_Calcs!B2405))</f>
        <v>6185.5918504949868</v>
      </c>
      <c r="K2405">
        <f ca="1">((Earth_Data!$B$1*(1-Earth_Data!$B$2^2))/SQRT(1-Earth_Data!$B$2^2*SIN(RADIANS(User_Model_Calcs!B2405))^2))*SIN(RADIANS(User_Model_Calcs!B2405))</f>
        <v>-1550.1382092045562</v>
      </c>
      <c r="L2405">
        <f t="shared" ca="1" si="367"/>
        <v>-14.068845962866849</v>
      </c>
      <c r="M2405">
        <f t="shared" ca="1" si="368"/>
        <v>6376.8703145466197</v>
      </c>
      <c r="N2405">
        <f ca="1">SQRT(User_Model_Calcs!M2405^2+Sat_Data!$B$3^2-2*User_Model_Calcs!M2405*Sat_Data!$B$3*COS(RADIANS(L2405))*COS(RADIANS(I2405)))</f>
        <v>36453.196686413525</v>
      </c>
      <c r="O2405">
        <f ca="1">DEGREES(ACOS(((Earth_Data!$B$1+Sat_Data!$B$2)/User_Model_Calcs!N2405)*SQRT(1-COS(RADIANS(User_Model_Calcs!I2405))^2*COS(RADIANS(User_Model_Calcs!B2405))^2)))</f>
        <v>61.372477377435658</v>
      </c>
      <c r="P2405">
        <f t="shared" ca="1" si="365"/>
        <v>56.332527712465641</v>
      </c>
    </row>
    <row r="2406" spans="1:16" x14ac:dyDescent="0.25">
      <c r="A2406">
        <f t="shared" ca="1" si="372"/>
        <v>128.09516524016857</v>
      </c>
      <c r="B2406">
        <f t="shared" ca="1" si="373"/>
        <v>-12.517897160805676</v>
      </c>
      <c r="C2406" s="6">
        <v>20135.9375</v>
      </c>
      <c r="D2406">
        <f t="shared" ca="1" si="370"/>
        <v>1.2</v>
      </c>
      <c r="E2406" s="1">
        <v>0.65</v>
      </c>
      <c r="F2406">
        <v>19.899999999999999</v>
      </c>
      <c r="G2406">
        <f t="shared" ca="1" si="366"/>
        <v>46.089820015575185</v>
      </c>
      <c r="H2406">
        <f t="shared" ca="1" si="371"/>
        <v>22.702851107905097</v>
      </c>
      <c r="I2406">
        <f ca="1">User_Model_Calcs!A2406-Sat_Data!$B$5</f>
        <v>18.095165240168569</v>
      </c>
      <c r="J2406">
        <f ca="1">(Earth_Data!$B$1/SQRT(1-Earth_Data!$B$2^2*SIN(RADIANS(User_Model_Calcs!B2406))^2))*COS(RADIANS(User_Model_Calcs!B2406))</f>
        <v>6227.5004371734403</v>
      </c>
      <c r="K2406">
        <f ca="1">((Earth_Data!$B$1*(1-Earth_Data!$B$2^2))/SQRT(1-Earth_Data!$B$2^2*SIN(RADIANS(User_Model_Calcs!B2406))^2))*SIN(RADIANS(User_Model_Calcs!B2406))</f>
        <v>-1373.3884739396262</v>
      </c>
      <c r="L2406">
        <f t="shared" ca="1" si="367"/>
        <v>-12.436711837079981</v>
      </c>
      <c r="M2406">
        <f t="shared" ca="1" si="368"/>
        <v>6377.143372650924</v>
      </c>
      <c r="N2406">
        <f ca="1">SQRT(User_Model_Calcs!M2406^2+Sat_Data!$B$3^2-2*User_Model_Calcs!M2406*Sat_Data!$B$3*COS(RADIANS(L2406))*COS(RADIANS(I2406)))</f>
        <v>36322.188463502061</v>
      </c>
      <c r="O2406">
        <f ca="1">DEGREES(ACOS(((Earth_Data!$B$1+Sat_Data!$B$2)/User_Model_Calcs!N2406)*SQRT(1-COS(RADIANS(User_Model_Calcs!I2406))^2*COS(RADIANS(User_Model_Calcs!B2406))^2)))</f>
        <v>64.363448167710402</v>
      </c>
      <c r="P2406">
        <f t="shared" ca="1" si="365"/>
        <v>56.442873045023575</v>
      </c>
    </row>
    <row r="2407" spans="1:16" x14ac:dyDescent="0.25">
      <c r="A2407">
        <f t="shared" ca="1" si="372"/>
        <v>127.00113430421601</v>
      </c>
      <c r="B2407">
        <f t="shared" ca="1" si="373"/>
        <v>-14.370766409842449</v>
      </c>
      <c r="C2407" s="6">
        <v>20135.9375</v>
      </c>
      <c r="D2407">
        <f t="shared" ca="1" si="370"/>
        <v>3</v>
      </c>
      <c r="E2407" s="1">
        <v>0.65</v>
      </c>
      <c r="F2407">
        <v>19.899999999999999</v>
      </c>
      <c r="G2407">
        <f t="shared" ca="1" si="366"/>
        <v>54.048620189015942</v>
      </c>
      <c r="H2407">
        <f t="shared" ca="1" si="371"/>
        <v>23.717064532078478</v>
      </c>
      <c r="I2407">
        <f ca="1">User_Model_Calcs!A2407-Sat_Data!$B$5</f>
        <v>17.001134304216009</v>
      </c>
      <c r="J2407">
        <f ca="1">(Earth_Data!$B$1/SQRT(1-Earth_Data!$B$2^2*SIN(RADIANS(User_Model_Calcs!B2407))^2))*COS(RADIANS(User_Model_Calcs!B2407))</f>
        <v>6179.8418847246494</v>
      </c>
      <c r="K2407">
        <f ca="1">((Earth_Data!$B$1*(1-Earth_Data!$B$2^2))/SQRT(1-Earth_Data!$B$2^2*SIN(RADIANS(User_Model_Calcs!B2407))^2))*SIN(RADIANS(User_Model_Calcs!B2407))</f>
        <v>-1572.7534145640527</v>
      </c>
      <c r="L2407">
        <f t="shared" ca="1" si="367"/>
        <v>-14.278507508753226</v>
      </c>
      <c r="M2407">
        <f t="shared" ca="1" si="368"/>
        <v>6376.8329932043844</v>
      </c>
      <c r="N2407">
        <f ca="1">SQRT(User_Model_Calcs!M2407^2+Sat_Data!$B$3^2-2*User_Model_Calcs!M2407*Sat_Data!$B$3*COS(RADIANS(L2407))*COS(RADIANS(I2407)))</f>
        <v>36333.420163325281</v>
      </c>
      <c r="O2407">
        <f ca="1">DEGREES(ACOS(((Earth_Data!$B$1+Sat_Data!$B$2)/User_Model_Calcs!N2407)*SQRT(1-COS(RADIANS(User_Model_Calcs!I2407))^2*COS(RADIANS(User_Model_Calcs!B2407))^2)))</f>
        <v>64.085136469200677</v>
      </c>
      <c r="P2407">
        <f t="shared" ca="1" si="365"/>
        <v>50.931898306348771</v>
      </c>
    </row>
    <row r="2408" spans="1:16" x14ac:dyDescent="0.25">
      <c r="A2408">
        <f t="shared" ca="1" si="372"/>
        <v>127.72597895583064</v>
      </c>
      <c r="B2408">
        <f t="shared" ca="1" si="373"/>
        <v>-13.72037762163794</v>
      </c>
      <c r="C2408" s="6">
        <v>20135.9375</v>
      </c>
      <c r="D2408">
        <f t="shared" ca="1" si="370"/>
        <v>0.75</v>
      </c>
      <c r="E2408" s="1">
        <v>0.65</v>
      </c>
      <c r="F2408">
        <v>19.899999999999999</v>
      </c>
      <c r="G2408">
        <f t="shared" ca="1" si="366"/>
        <v>42.007420362456692</v>
      </c>
      <c r="H2408">
        <f t="shared" ca="1" si="371"/>
        <v>18.888938282082751</v>
      </c>
      <c r="I2408">
        <f ca="1">User_Model_Calcs!A2408-Sat_Data!$B$5</f>
        <v>17.725978955830641</v>
      </c>
      <c r="J2408">
        <f ca="1">(Earth_Data!$B$1/SQRT(1-Earth_Data!$B$2^2*SIN(RADIANS(User_Model_Calcs!B2408))^2))*COS(RADIANS(User_Model_Calcs!B2408))</f>
        <v>6197.305746747993</v>
      </c>
      <c r="K2408">
        <f ca="1">((Earth_Data!$B$1*(1-Earth_Data!$B$2^2))/SQRT(1-Earth_Data!$B$2^2*SIN(RADIANS(User_Model_Calcs!B2408))^2))*SIN(RADIANS(User_Model_Calcs!B2408))</f>
        <v>-1502.9462871752951</v>
      </c>
      <c r="L2408">
        <f t="shared" ca="1" si="367"/>
        <v>-13.63196450697251</v>
      </c>
      <c r="M2408">
        <f t="shared" ca="1" si="368"/>
        <v>6376.9464527161981</v>
      </c>
      <c r="N2408">
        <f ca="1">SQRT(User_Model_Calcs!M2408^2+Sat_Data!$B$3^2-2*User_Model_Calcs!M2408*Sat_Data!$B$3*COS(RADIANS(L2408))*COS(RADIANS(I2408)))</f>
        <v>36341.2108161461</v>
      </c>
      <c r="O2408">
        <f ca="1">DEGREES(ACOS(((Earth_Data!$B$1+Sat_Data!$B$2)/User_Model_Calcs!N2408)*SQRT(1-COS(RADIANS(User_Model_Calcs!I2408))^2*COS(RADIANS(User_Model_Calcs!B2408))^2)))</f>
        <v>63.90386111293666</v>
      </c>
      <c r="P2408">
        <f t="shared" ca="1" si="365"/>
        <v>53.423370441309316</v>
      </c>
    </row>
    <row r="2409" spans="1:16" x14ac:dyDescent="0.25">
      <c r="A2409">
        <f t="shared" ca="1" si="372"/>
        <v>129.572163593808</v>
      </c>
      <c r="B2409">
        <f t="shared" ca="1" si="373"/>
        <v>-13.988716848914954</v>
      </c>
      <c r="C2409" s="6">
        <v>20135.9375</v>
      </c>
      <c r="D2409">
        <f t="shared" ca="1" si="370"/>
        <v>0.75</v>
      </c>
      <c r="E2409" s="1">
        <v>0.65</v>
      </c>
      <c r="F2409">
        <v>19.899999999999999</v>
      </c>
      <c r="G2409">
        <f t="shared" ca="1" si="366"/>
        <v>42.007420362456692</v>
      </c>
      <c r="H2409">
        <f t="shared" ca="1" si="371"/>
        <v>17.423255710248256</v>
      </c>
      <c r="I2409">
        <f ca="1">User_Model_Calcs!A2409-Sat_Data!$B$5</f>
        <v>19.572163593808</v>
      </c>
      <c r="J2409">
        <f ca="1">(Earth_Data!$B$1/SQRT(1-Earth_Data!$B$2^2*SIN(RADIANS(User_Model_Calcs!B2409))^2))*COS(RADIANS(User_Model_Calcs!B2409))</f>
        <v>6190.1966026444343</v>
      </c>
      <c r="K2409">
        <f ca="1">((Earth_Data!$B$1*(1-Earth_Data!$B$2^2))/SQRT(1-Earth_Data!$B$2^2*SIN(RADIANS(User_Model_Calcs!B2409))^2))*SIN(RADIANS(User_Model_Calcs!B2409))</f>
        <v>-1531.7710443368358</v>
      </c>
      <c r="L2409">
        <f t="shared" ca="1" si="367"/>
        <v>-13.898711443304926</v>
      </c>
      <c r="M2409">
        <f t="shared" ca="1" si="368"/>
        <v>6376.9002275133216</v>
      </c>
      <c r="N2409">
        <f ca="1">SQRT(User_Model_Calcs!M2409^2+Sat_Data!$B$3^2-2*User_Model_Calcs!M2409*Sat_Data!$B$3*COS(RADIANS(L2409))*COS(RADIANS(I2409)))</f>
        <v>36422.965553635127</v>
      </c>
      <c r="O2409">
        <f ca="1">DEGREES(ACOS(((Earth_Data!$B$1+Sat_Data!$B$2)/User_Model_Calcs!N2409)*SQRT(1-COS(RADIANS(User_Model_Calcs!I2409))^2*COS(RADIANS(User_Model_Calcs!B2409))^2)))</f>
        <v>62.034403569362937</v>
      </c>
      <c r="P2409">
        <f t="shared" ca="1" si="365"/>
        <v>55.788055960231709</v>
      </c>
    </row>
    <row r="2410" spans="1:16" x14ac:dyDescent="0.25">
      <c r="A2410">
        <f t="shared" ca="1" si="372"/>
        <v>129.37060507721185</v>
      </c>
      <c r="B2410">
        <f t="shared" ca="1" si="373"/>
        <v>-12.746439493698375</v>
      </c>
      <c r="C2410" s="6">
        <v>20135.9375</v>
      </c>
      <c r="D2410">
        <f t="shared" ca="1" si="370"/>
        <v>0.75</v>
      </c>
      <c r="E2410" s="1">
        <v>0.65</v>
      </c>
      <c r="F2410">
        <v>19.899999999999999</v>
      </c>
      <c r="G2410">
        <f t="shared" ca="1" si="366"/>
        <v>42.007420362456692</v>
      </c>
      <c r="H2410">
        <f t="shared" ca="1" si="371"/>
        <v>20.011317611194254</v>
      </c>
      <c r="I2410">
        <f ca="1">User_Model_Calcs!A2410-Sat_Data!$B$5</f>
        <v>19.370605077211849</v>
      </c>
      <c r="J2410">
        <f ca="1">(Earth_Data!$B$1/SQRT(1-Earth_Data!$B$2^2*SIN(RADIANS(User_Model_Calcs!B2410))^2))*COS(RADIANS(User_Model_Calcs!B2410))</f>
        <v>6221.9712612679768</v>
      </c>
      <c r="K2410">
        <f ca="1">((Earth_Data!$B$1*(1-Earth_Data!$B$2^2))/SQRT(1-Earth_Data!$B$2^2*SIN(RADIANS(User_Model_Calcs!B2410))^2))*SIN(RADIANS(User_Model_Calcs!B2410))</f>
        <v>-1398.0595124688771</v>
      </c>
      <c r="L2410">
        <f t="shared" ca="1" si="367"/>
        <v>-12.663869165390269</v>
      </c>
      <c r="M2410">
        <f t="shared" ca="1" si="368"/>
        <v>6377.1072420376722</v>
      </c>
      <c r="N2410">
        <f ca="1">SQRT(User_Model_Calcs!M2410^2+Sat_Data!$B$3^2-2*User_Model_Calcs!M2410*Sat_Data!$B$3*COS(RADIANS(L2410))*COS(RADIANS(I2410)))</f>
        <v>36379.872375545587</v>
      </c>
      <c r="O2410">
        <f ca="1">DEGREES(ACOS(((Earth_Data!$B$1+Sat_Data!$B$2)/User_Model_Calcs!N2410)*SQRT(1-COS(RADIANS(User_Model_Calcs!I2410))^2*COS(RADIANS(User_Model_Calcs!B2410))^2)))</f>
        <v>63.009678829928923</v>
      </c>
      <c r="P2410">
        <f t="shared" ca="1" si="365"/>
        <v>57.889275641278175</v>
      </c>
    </row>
    <row r="2411" spans="1:16" x14ac:dyDescent="0.25">
      <c r="A2411">
        <f t="shared" ca="1" si="372"/>
        <v>127.42575211714224</v>
      </c>
      <c r="B2411">
        <f t="shared" ca="1" si="373"/>
        <v>-13.648554279275473</v>
      </c>
      <c r="C2411" s="6">
        <v>20135.9375</v>
      </c>
      <c r="D2411">
        <f t="shared" ca="1" si="370"/>
        <v>3</v>
      </c>
      <c r="E2411" s="1">
        <v>0.65</v>
      </c>
      <c r="F2411">
        <v>19.899999999999999</v>
      </c>
      <c r="G2411">
        <f t="shared" ca="1" si="366"/>
        <v>54.048620189015942</v>
      </c>
      <c r="H2411">
        <f t="shared" ca="1" si="371"/>
        <v>18.860951893258143</v>
      </c>
      <c r="I2411">
        <f ca="1">User_Model_Calcs!A2411-Sat_Data!$B$5</f>
        <v>17.425752117142238</v>
      </c>
      <c r="J2411">
        <f ca="1">(Earth_Data!$B$1/SQRT(1-Earth_Data!$B$2^2*SIN(RADIANS(User_Model_Calcs!B2411))^2))*COS(RADIANS(User_Model_Calcs!B2411))</f>
        <v>6199.1856362141361</v>
      </c>
      <c r="K2411">
        <f ca="1">((Earth_Data!$B$1*(1-Earth_Data!$B$2^2))/SQRT(1-Earth_Data!$B$2^2*SIN(RADIANS(User_Model_Calcs!B2411))^2))*SIN(RADIANS(User_Model_Calcs!B2411))</f>
        <v>-1495.2255741886338</v>
      </c>
      <c r="L2411">
        <f t="shared" ca="1" si="367"/>
        <v>-13.560568665244967</v>
      </c>
      <c r="M2411">
        <f t="shared" ca="1" si="368"/>
        <v>6376.9586849807483</v>
      </c>
      <c r="N2411">
        <f ca="1">SQRT(User_Model_Calcs!M2411^2+Sat_Data!$B$3^2-2*User_Model_Calcs!M2411*Sat_Data!$B$3*COS(RADIANS(L2411))*COS(RADIANS(I2411)))</f>
        <v>36327.752288368378</v>
      </c>
      <c r="O2411">
        <f ca="1">DEGREES(ACOS(((Earth_Data!$B$1+Sat_Data!$B$2)/User_Model_Calcs!N2411)*SQRT(1-COS(RADIANS(User_Model_Calcs!I2411))^2*COS(RADIANS(User_Model_Calcs!B2411))^2)))</f>
        <v>64.224255187666515</v>
      </c>
      <c r="P2411">
        <f t="shared" ca="1" si="365"/>
        <v>53.064770395943981</v>
      </c>
    </row>
    <row r="2412" spans="1:16" x14ac:dyDescent="0.25">
      <c r="A2412">
        <f t="shared" ca="1" si="372"/>
        <v>126.84995161989728</v>
      </c>
      <c r="B2412">
        <f t="shared" ca="1" si="373"/>
        <v>-15.187384846287721</v>
      </c>
      <c r="C2412" s="6">
        <v>20135.9375</v>
      </c>
      <c r="D2412">
        <f t="shared" ca="1" si="370"/>
        <v>1.2</v>
      </c>
      <c r="E2412" s="1">
        <v>0.65</v>
      </c>
      <c r="F2412">
        <v>19.899999999999999</v>
      </c>
      <c r="G2412">
        <f t="shared" ca="1" si="366"/>
        <v>46.089820015575185</v>
      </c>
      <c r="H2412">
        <f t="shared" ca="1" si="371"/>
        <v>14.463387966009787</v>
      </c>
      <c r="I2412">
        <f ca="1">User_Model_Calcs!A2412-Sat_Data!$B$5</f>
        <v>16.849951619897283</v>
      </c>
      <c r="J2412">
        <f ca="1">(Earth_Data!$B$1/SQRT(1-Earth_Data!$B$2^2*SIN(RADIANS(User_Model_Calcs!B2412))^2))*COS(RADIANS(User_Model_Calcs!B2412))</f>
        <v>6156.792901943214</v>
      </c>
      <c r="K2412">
        <f ca="1">((Earth_Data!$B$1*(1-Earth_Data!$B$2^2))/SQRT(1-Earth_Data!$B$2^2*SIN(RADIANS(User_Model_Calcs!B2412))^2))*SIN(RADIANS(User_Model_Calcs!B2412))</f>
        <v>-1660.1194601801963</v>
      </c>
      <c r="L2412">
        <f t="shared" ca="1" si="367"/>
        <v>-15.090364208968637</v>
      </c>
      <c r="M2412">
        <f t="shared" ca="1" si="368"/>
        <v>6376.683735256699</v>
      </c>
      <c r="N2412">
        <f ca="1">SQRT(User_Model_Calcs!M2412^2+Sat_Data!$B$3^2-2*User_Model_Calcs!M2412*Sat_Data!$B$3*COS(RADIANS(L2412))*COS(RADIANS(I2412)))</f>
        <v>36353.478835493501</v>
      </c>
      <c r="O2412">
        <f ca="1">DEGREES(ACOS(((Earth_Data!$B$1+Sat_Data!$B$2)/User_Model_Calcs!N2412)*SQRT(1-COS(RADIANS(User_Model_Calcs!I2412))^2*COS(RADIANS(User_Model_Calcs!B2412))^2)))</f>
        <v>63.607458838252946</v>
      </c>
      <c r="P2412">
        <f t="shared" ca="1" si="365"/>
        <v>49.140766095116632</v>
      </c>
    </row>
    <row r="2413" spans="1:16" x14ac:dyDescent="0.25">
      <c r="A2413">
        <f t="shared" ca="1" si="372"/>
        <v>125.59229529758595</v>
      </c>
      <c r="B2413">
        <f t="shared" ca="1" si="373"/>
        <v>-15.011507426405739</v>
      </c>
      <c r="C2413" s="6">
        <v>20135.9375</v>
      </c>
      <c r="D2413">
        <f t="shared" ca="1" si="370"/>
        <v>0.75</v>
      </c>
      <c r="E2413" s="1">
        <v>0.65</v>
      </c>
      <c r="F2413">
        <v>19.899999999999999</v>
      </c>
      <c r="G2413">
        <f t="shared" ca="1" si="366"/>
        <v>42.007420362456692</v>
      </c>
      <c r="H2413">
        <f t="shared" ca="1" si="371"/>
        <v>14.273025532795982</v>
      </c>
      <c r="I2413">
        <f ca="1">User_Model_Calcs!A2413-Sat_Data!$B$5</f>
        <v>15.592295297585949</v>
      </c>
      <c r="J2413">
        <f ca="1">(Earth_Data!$B$1/SQRT(1-Earth_Data!$B$2^2*SIN(RADIANS(User_Model_Calcs!B2413))^2))*COS(RADIANS(User_Model_Calcs!B2413))</f>
        <v>6161.8623404583777</v>
      </c>
      <c r="K2413">
        <f ca="1">((Earth_Data!$B$1*(1-Earth_Data!$B$2^2))/SQRT(1-Earth_Data!$B$2^2*SIN(RADIANS(User_Model_Calcs!B2413))^2))*SIN(RADIANS(User_Model_Calcs!B2413))</f>
        <v>-1641.3305639305634</v>
      </c>
      <c r="L2413">
        <f t="shared" ca="1" si="367"/>
        <v>-14.91550586547628</v>
      </c>
      <c r="M2413">
        <f t="shared" ca="1" si="368"/>
        <v>6376.7165157980653</v>
      </c>
      <c r="N2413">
        <f ca="1">SQRT(User_Model_Calcs!M2413^2+Sat_Data!$B$3^2-2*User_Model_Calcs!M2413*Sat_Data!$B$3*COS(RADIANS(L2413))*COS(RADIANS(I2413)))</f>
        <v>36304.002755989146</v>
      </c>
      <c r="O2413">
        <f ca="1">DEGREES(ACOS(((Earth_Data!$B$1+Sat_Data!$B$2)/User_Model_Calcs!N2413)*SQRT(1-COS(RADIANS(User_Model_Calcs!I2413))^2*COS(RADIANS(User_Model_Calcs!B2413))^2)))</f>
        <v>64.790835252875681</v>
      </c>
      <c r="P2413">
        <f t="shared" ca="1" si="365"/>
        <v>47.133686063499383</v>
      </c>
    </row>
    <row r="2414" spans="1:16" x14ac:dyDescent="0.25">
      <c r="A2414">
        <f t="shared" ca="1" si="372"/>
        <v>127.4390735186725</v>
      </c>
      <c r="B2414">
        <f t="shared" ca="1" si="373"/>
        <v>-14.182174206338335</v>
      </c>
      <c r="C2414" s="6">
        <v>20135.9375</v>
      </c>
      <c r="D2414">
        <f t="shared" ca="1" si="370"/>
        <v>0.75</v>
      </c>
      <c r="E2414" s="1">
        <v>0.65</v>
      </c>
      <c r="F2414">
        <v>19.899999999999999</v>
      </c>
      <c r="G2414">
        <f t="shared" ca="1" si="366"/>
        <v>42.007420362456692</v>
      </c>
      <c r="H2414">
        <f t="shared" ca="1" si="371"/>
        <v>17.749965617702678</v>
      </c>
      <c r="I2414">
        <f ca="1">User_Model_Calcs!A2414-Sat_Data!$B$5</f>
        <v>17.439073518672501</v>
      </c>
      <c r="J2414">
        <f ca="1">(Earth_Data!$B$1/SQRT(1-Earth_Data!$B$2^2*SIN(RADIANS(User_Model_Calcs!B2414))^2))*COS(RADIANS(User_Model_Calcs!B2414))</f>
        <v>6184.9875078452624</v>
      </c>
      <c r="K2414">
        <f ca="1">((Earth_Data!$B$1*(1-Earth_Data!$B$2^2))/SQRT(1-Earth_Data!$B$2^2*SIN(RADIANS(User_Model_Calcs!B2414))^2))*SIN(RADIANS(User_Model_Calcs!B2414))</f>
        <v>-1552.5316382313392</v>
      </c>
      <c r="L2414">
        <f t="shared" ca="1" si="367"/>
        <v>-14.091025696673805</v>
      </c>
      <c r="M2414">
        <f t="shared" ca="1" si="368"/>
        <v>6376.8663903136021</v>
      </c>
      <c r="N2414">
        <f ca="1">SQRT(User_Model_Calcs!M2414^2+Sat_Data!$B$3^2-2*User_Model_Calcs!M2414*Sat_Data!$B$3*COS(RADIANS(L2414))*COS(RADIANS(I2414)))</f>
        <v>36343.955379884414</v>
      </c>
      <c r="O2414">
        <f ca="1">DEGREES(ACOS(((Earth_Data!$B$1+Sat_Data!$B$2)/User_Model_Calcs!N2414)*SQRT(1-COS(RADIANS(User_Model_Calcs!I2414))^2*COS(RADIANS(User_Model_Calcs!B2414))^2)))</f>
        <v>63.836617326234972</v>
      </c>
      <c r="P2414">
        <f t="shared" ca="1" si="365"/>
        <v>52.047551430520819</v>
      </c>
    </row>
    <row r="2415" spans="1:16" x14ac:dyDescent="0.25">
      <c r="A2415">
        <f t="shared" ca="1" si="372"/>
        <v>127.18747291078904</v>
      </c>
      <c r="B2415">
        <f t="shared" ca="1" si="373"/>
        <v>-13.31797833913943</v>
      </c>
      <c r="C2415" s="6">
        <v>20135.9375</v>
      </c>
      <c r="D2415">
        <f t="shared" ca="1" si="370"/>
        <v>0.75</v>
      </c>
      <c r="E2415" s="1">
        <v>0.65</v>
      </c>
      <c r="F2415">
        <v>19.899999999999999</v>
      </c>
      <c r="G2415">
        <f t="shared" ca="1" si="366"/>
        <v>42.007420362456692</v>
      </c>
      <c r="H2415">
        <f t="shared" ca="1" si="371"/>
        <v>17.525261639510703</v>
      </c>
      <c r="I2415">
        <f ca="1">User_Model_Calcs!A2415-Sat_Data!$B$5</f>
        <v>17.18747291078904</v>
      </c>
      <c r="J2415">
        <f ca="1">(Earth_Data!$B$1/SQRT(1-Earth_Data!$B$2^2*SIN(RADIANS(User_Model_Calcs!B2415))^2))*COS(RADIANS(User_Model_Calcs!B2415))</f>
        <v>6207.7130756448596</v>
      </c>
      <c r="K2415">
        <f ca="1">((Earth_Data!$B$1*(1-Earth_Data!$B$2^2))/SQRT(1-Earth_Data!$B$2^2*SIN(RADIANS(User_Model_Calcs!B2415))^2))*SIN(RADIANS(User_Model_Calcs!B2415))</f>
        <v>-1459.6604788970781</v>
      </c>
      <c r="L2415">
        <f t="shared" ca="1" si="367"/>
        <v>-13.231967375978227</v>
      </c>
      <c r="M2415">
        <f t="shared" ca="1" si="368"/>
        <v>6377.0142185184295</v>
      </c>
      <c r="N2415">
        <f ca="1">SQRT(User_Model_Calcs!M2415^2+Sat_Data!$B$3^2-2*User_Model_Calcs!M2415*Sat_Data!$B$3*COS(RADIANS(L2415))*COS(RADIANS(I2415)))</f>
        <v>36309.400347991286</v>
      </c>
      <c r="O2415">
        <f ca="1">DEGREES(ACOS(((Earth_Data!$B$1+Sat_Data!$B$2)/User_Model_Calcs!N2415)*SQRT(1-COS(RADIANS(User_Model_Calcs!I2415))^2*COS(RADIANS(User_Model_Calcs!B2415))^2)))</f>
        <v>64.66867312898647</v>
      </c>
      <c r="P2415">
        <f t="shared" ca="1" si="365"/>
        <v>53.323712139054493</v>
      </c>
    </row>
    <row r="2416" spans="1:16" x14ac:dyDescent="0.25">
      <c r="A2416">
        <f t="shared" ca="1" si="372"/>
        <v>130.0643199630106</v>
      </c>
      <c r="B2416">
        <f t="shared" ca="1" si="373"/>
        <v>-14.194069921687795</v>
      </c>
      <c r="C2416" s="6">
        <v>20135.9375</v>
      </c>
      <c r="D2416">
        <f t="shared" ca="1" si="370"/>
        <v>0.75</v>
      </c>
      <c r="E2416" s="1">
        <v>0.65</v>
      </c>
      <c r="F2416">
        <v>19.899999999999999</v>
      </c>
      <c r="G2416">
        <f t="shared" ca="1" si="366"/>
        <v>42.007420362456692</v>
      </c>
      <c r="H2416">
        <f t="shared" ca="1" si="371"/>
        <v>18.46349012930099</v>
      </c>
      <c r="I2416">
        <f ca="1">User_Model_Calcs!A2416-Sat_Data!$B$5</f>
        <v>20.064319963010604</v>
      </c>
      <c r="J2416">
        <f ca="1">(Earth_Data!$B$1/SQRT(1-Earth_Data!$B$2^2*SIN(RADIANS(User_Model_Calcs!B2416))^2))*COS(RADIANS(User_Model_Calcs!B2416))</f>
        <v>6184.6649099506858</v>
      </c>
      <c r="K2416">
        <f ca="1">((Earth_Data!$B$1*(1-Earth_Data!$B$2^2))/SQRT(1-Earth_Data!$B$2^2*SIN(RADIANS(User_Model_Calcs!B2416))^2))*SIN(RADIANS(User_Model_Calcs!B2416))</f>
        <v>-1553.8076449786588</v>
      </c>
      <c r="L2416">
        <f t="shared" ca="1" si="367"/>
        <v>-14.102851256348254</v>
      </c>
      <c r="M2416">
        <f t="shared" ca="1" si="368"/>
        <v>6376.8642957153679</v>
      </c>
      <c r="N2416">
        <f ca="1">SQRT(User_Model_Calcs!M2416^2+Sat_Data!$B$3^2-2*User_Model_Calcs!M2416*Sat_Data!$B$3*COS(RADIANS(L2416))*COS(RADIANS(I2416)))</f>
        <v>36449.833214698578</v>
      </c>
      <c r="O2416">
        <f ca="1">DEGREES(ACOS(((Earth_Data!$B$1+Sat_Data!$B$2)/User_Model_Calcs!N2416)*SQRT(1-COS(RADIANS(User_Model_Calcs!I2416))^2*COS(RADIANS(User_Model_Calcs!B2416))^2)))</f>
        <v>61.445135533854341</v>
      </c>
      <c r="P2416">
        <f t="shared" ca="1" si="365"/>
        <v>56.124369972564779</v>
      </c>
    </row>
    <row r="2417" spans="1:16" x14ac:dyDescent="0.25">
      <c r="A2417">
        <f t="shared" ca="1" si="372"/>
        <v>126.05262296387167</v>
      </c>
      <c r="B2417">
        <f t="shared" ca="1" si="373"/>
        <v>-16.080632816179474</v>
      </c>
      <c r="C2417" s="6">
        <v>20135.9375</v>
      </c>
      <c r="D2417">
        <f t="shared" ca="1" si="370"/>
        <v>1.2</v>
      </c>
      <c r="E2417" s="1">
        <v>0.65</v>
      </c>
      <c r="F2417">
        <v>19.899999999999999</v>
      </c>
      <c r="G2417">
        <f t="shared" ca="1" si="366"/>
        <v>46.089820015575185</v>
      </c>
      <c r="H2417">
        <f t="shared" ca="1" si="371"/>
        <v>19.53238398628238</v>
      </c>
      <c r="I2417">
        <f ca="1">User_Model_Calcs!A2417-Sat_Data!$B$5</f>
        <v>16.05262296387167</v>
      </c>
      <c r="J2417">
        <f ca="1">(Earth_Data!$B$1/SQRT(1-Earth_Data!$B$2^2*SIN(RADIANS(User_Model_Calcs!B2417))^2))*COS(RADIANS(User_Model_Calcs!B2417))</f>
        <v>6130.1559846258315</v>
      </c>
      <c r="K2417">
        <f ca="1">((Earth_Data!$B$1*(1-Earth_Data!$B$2^2))/SQRT(1-Earth_Data!$B$2^2*SIN(RADIANS(User_Model_Calcs!B2417))^2))*SIN(RADIANS(User_Model_Calcs!B2417))</f>
        <v>-1755.3039738181963</v>
      </c>
      <c r="L2417">
        <f t="shared" ca="1" si="367"/>
        <v>-15.97849323942668</v>
      </c>
      <c r="M2417">
        <f t="shared" ca="1" si="368"/>
        <v>6376.5119333649691</v>
      </c>
      <c r="N2417">
        <f ca="1">SQRT(User_Model_Calcs!M2417^2+Sat_Data!$B$3^2-2*User_Model_Calcs!M2417*Sat_Data!$B$3*COS(RADIANS(L2417))*COS(RADIANS(I2417)))</f>
        <v>36354.996446263271</v>
      </c>
      <c r="O2417">
        <f ca="1">DEGREES(ACOS(((Earth_Data!$B$1+Sat_Data!$B$2)/User_Model_Calcs!N2417)*SQRT(1-COS(RADIANS(User_Model_Calcs!I2417))^2*COS(RADIANS(User_Model_Calcs!B2417))^2)))</f>
        <v>63.566804435415364</v>
      </c>
      <c r="P2417">
        <f t="shared" ca="1" si="365"/>
        <v>46.090504572610769</v>
      </c>
    </row>
    <row r="2418" spans="1:16" x14ac:dyDescent="0.25">
      <c r="A2418">
        <f t="shared" ca="1" si="372"/>
        <v>125.89745402950994</v>
      </c>
      <c r="B2418">
        <f t="shared" ca="1" si="373"/>
        <v>-15.596873535166232</v>
      </c>
      <c r="C2418" s="6">
        <v>20135.9375</v>
      </c>
      <c r="D2418">
        <f t="shared" ca="1" si="370"/>
        <v>1.2</v>
      </c>
      <c r="E2418" s="1">
        <v>0.65</v>
      </c>
      <c r="F2418">
        <v>19.899999999999999</v>
      </c>
      <c r="G2418">
        <f t="shared" ca="1" si="366"/>
        <v>46.089820015575185</v>
      </c>
      <c r="H2418">
        <f t="shared" ca="1" si="371"/>
        <v>23.600301585118654</v>
      </c>
      <c r="I2418">
        <f ca="1">User_Model_Calcs!A2418-Sat_Data!$B$5</f>
        <v>15.897454029509944</v>
      </c>
      <c r="J2418">
        <f ca="1">(Earth_Data!$B$1/SQRT(1-Earth_Data!$B$2^2*SIN(RADIANS(User_Model_Calcs!B2418))^2))*COS(RADIANS(User_Model_Calcs!B2418))</f>
        <v>6144.7663188784327</v>
      </c>
      <c r="K2418">
        <f ca="1">((Earth_Data!$B$1*(1-Earth_Data!$B$2^2))/SQRT(1-Earth_Data!$B$2^2*SIN(RADIANS(User_Model_Calcs!B2418))^2))*SIN(RADIANS(User_Model_Calcs!B2418))</f>
        <v>-1703.8051301079154</v>
      </c>
      <c r="L2418">
        <f t="shared" ca="1" si="367"/>
        <v>-15.497494332024624</v>
      </c>
      <c r="M2418">
        <f t="shared" ca="1" si="368"/>
        <v>6376.6060749433827</v>
      </c>
      <c r="N2418">
        <f ca="1">SQRT(User_Model_Calcs!M2418^2+Sat_Data!$B$3^2-2*User_Model_Calcs!M2418*Sat_Data!$B$3*COS(RADIANS(L2418))*COS(RADIANS(I2418)))</f>
        <v>36333.410522129561</v>
      </c>
      <c r="O2418">
        <f ca="1">DEGREES(ACOS(((Earth_Data!$B$1+Sat_Data!$B$2)/User_Model_Calcs!N2418)*SQRT(1-COS(RADIANS(User_Model_Calcs!I2418))^2*COS(RADIANS(User_Model_Calcs!B2418))^2)))</f>
        <v>64.078359070058738</v>
      </c>
      <c r="P2418">
        <f t="shared" ca="1" si="365"/>
        <v>46.649279893107007</v>
      </c>
    </row>
    <row r="2419" spans="1:16" x14ac:dyDescent="0.25">
      <c r="A2419">
        <f t="shared" ca="1" si="372"/>
        <v>128.18891912140523</v>
      </c>
      <c r="B2419">
        <f t="shared" ca="1" si="373"/>
        <v>-15.80277865650865</v>
      </c>
      <c r="C2419" s="6">
        <v>20135.9375</v>
      </c>
      <c r="D2419">
        <f t="shared" ca="1" si="370"/>
        <v>3</v>
      </c>
      <c r="E2419" s="1">
        <v>0.65</v>
      </c>
      <c r="F2419">
        <v>19.899999999999999</v>
      </c>
      <c r="G2419">
        <f t="shared" ca="1" si="366"/>
        <v>54.048620189015942</v>
      </c>
      <c r="H2419">
        <f t="shared" ca="1" si="371"/>
        <v>22.499136745312583</v>
      </c>
      <c r="I2419">
        <f ca="1">User_Model_Calcs!A2419-Sat_Data!$B$5</f>
        <v>18.188919121405235</v>
      </c>
      <c r="J2419">
        <f ca="1">(Earth_Data!$B$1/SQRT(1-Earth_Data!$B$2^2*SIN(RADIANS(User_Model_Calcs!B2419))^2))*COS(RADIANS(User_Model_Calcs!B2419))</f>
        <v>6138.6008741842452</v>
      </c>
      <c r="K2419">
        <f ca="1">((Earth_Data!$B$1*(1-Earth_Data!$B$2^2))/SQRT(1-Earth_Data!$B$2^2*SIN(RADIANS(User_Model_Calcs!B2419))^2))*SIN(RADIANS(User_Model_Calcs!B2419))</f>
        <v>-1725.7396532609494</v>
      </c>
      <c r="L2419">
        <f t="shared" ca="1" si="367"/>
        <v>-15.702221060647377</v>
      </c>
      <c r="M2419">
        <f t="shared" ca="1" si="368"/>
        <v>6376.5663207852549</v>
      </c>
      <c r="N2419">
        <f ca="1">SQRT(User_Model_Calcs!M2419^2+Sat_Data!$B$3^2-2*User_Model_Calcs!M2419*Sat_Data!$B$3*COS(RADIANS(L2419))*COS(RADIANS(I2419)))</f>
        <v>36423.670012887087</v>
      </c>
      <c r="O2419">
        <f ca="1">DEGREES(ACOS(((Earth_Data!$B$1+Sat_Data!$B$2)/User_Model_Calcs!N2419)*SQRT(1-COS(RADIANS(User_Model_Calcs!I2419))^2*COS(RADIANS(User_Model_Calcs!B2419))^2)))</f>
        <v>62.009332147848276</v>
      </c>
      <c r="P2419">
        <f t="shared" ca="1" si="365"/>
        <v>50.347136641944708</v>
      </c>
    </row>
    <row r="2420" spans="1:16" x14ac:dyDescent="0.25">
      <c r="A2420">
        <f t="shared" ca="1" si="372"/>
        <v>125.78854864312136</v>
      </c>
      <c r="B2420">
        <f t="shared" ca="1" si="373"/>
        <v>-13.969527080412593</v>
      </c>
      <c r="C2420" s="6">
        <v>20135.9375</v>
      </c>
      <c r="D2420">
        <f t="shared" ca="1" si="370"/>
        <v>3</v>
      </c>
      <c r="E2420" s="1">
        <v>0.65</v>
      </c>
      <c r="F2420">
        <v>19.899999999999999</v>
      </c>
      <c r="G2420">
        <f t="shared" ca="1" si="366"/>
        <v>54.048620189015942</v>
      </c>
      <c r="H2420">
        <f t="shared" ca="1" si="371"/>
        <v>15.610036853883758</v>
      </c>
      <c r="I2420">
        <f ca="1">User_Model_Calcs!A2420-Sat_Data!$B$5</f>
        <v>15.788548643121359</v>
      </c>
      <c r="J2420">
        <f ca="1">(Earth_Data!$B$1/SQRT(1-Earth_Data!$B$2^2*SIN(RADIANS(User_Model_Calcs!B2420))^2))*COS(RADIANS(User_Model_Calcs!B2420))</f>
        <v>6190.7094858664805</v>
      </c>
      <c r="K2420">
        <f ca="1">((Earth_Data!$B$1*(1-Earth_Data!$B$2^2))/SQRT(1-Earth_Data!$B$2^2*SIN(RADIANS(User_Model_Calcs!B2420))^2))*SIN(RADIANS(User_Model_Calcs!B2420))</f>
        <v>-1529.7107841489335</v>
      </c>
      <c r="L2420">
        <f t="shared" ca="1" si="367"/>
        <v>-13.879635286252213</v>
      </c>
      <c r="M2420">
        <f t="shared" ca="1" si="368"/>
        <v>6376.9035606271136</v>
      </c>
      <c r="N2420">
        <f ca="1">SQRT(User_Model_Calcs!M2420^2+Sat_Data!$B$3^2-2*User_Model_Calcs!M2420*Sat_Data!$B$3*COS(RADIANS(L2420))*COS(RADIANS(I2420)))</f>
        <v>36278.416257541081</v>
      </c>
      <c r="O2420">
        <f ca="1">DEGREES(ACOS(((Earth_Data!$B$1+Sat_Data!$B$2)/User_Model_Calcs!N2420)*SQRT(1-COS(RADIANS(User_Model_Calcs!I2420))^2*COS(RADIANS(User_Model_Calcs!B2420))^2)))</f>
        <v>65.429949570714228</v>
      </c>
      <c r="P2420">
        <f t="shared" ca="1" si="365"/>
        <v>49.51058276530437</v>
      </c>
    </row>
    <row r="2421" spans="1:16" x14ac:dyDescent="0.25">
      <c r="A2421">
        <f t="shared" ca="1" si="372"/>
        <v>127.86359424864901</v>
      </c>
      <c r="B2421">
        <f t="shared" ca="1" si="373"/>
        <v>-12.06640585944724</v>
      </c>
      <c r="C2421" s="6">
        <v>20135.9375</v>
      </c>
      <c r="D2421">
        <f t="shared" ca="1" si="370"/>
        <v>1.2</v>
      </c>
      <c r="E2421" s="1">
        <v>0.65</v>
      </c>
      <c r="F2421">
        <v>19.899999999999999</v>
      </c>
      <c r="G2421">
        <f t="shared" ca="1" si="366"/>
        <v>46.089820015575185</v>
      </c>
      <c r="H2421">
        <f t="shared" ca="1" si="371"/>
        <v>17.922329043000353</v>
      </c>
      <c r="I2421">
        <f ca="1">User_Model_Calcs!A2421-Sat_Data!$B$5</f>
        <v>17.863594248649008</v>
      </c>
      <c r="J2421">
        <f ca="1">(Earth_Data!$B$1/SQRT(1-Earth_Data!$B$2^2*SIN(RADIANS(User_Model_Calcs!B2421))^2))*COS(RADIANS(User_Model_Calcs!B2421))</f>
        <v>6238.1337573336677</v>
      </c>
      <c r="K2421">
        <f ca="1">((Earth_Data!$B$1*(1-Earth_Data!$B$2^2))/SQRT(1-Earth_Data!$B$2^2*SIN(RADIANS(User_Model_Calcs!B2421))^2))*SIN(RADIANS(User_Model_Calcs!B2421))</f>
        <v>-1324.5875530912804</v>
      </c>
      <c r="L2421">
        <f t="shared" ca="1" si="367"/>
        <v>-11.987971612086936</v>
      </c>
      <c r="M2421">
        <f t="shared" ca="1" si="368"/>
        <v>6377.2129461223267</v>
      </c>
      <c r="N2421">
        <f ca="1">SQRT(User_Model_Calcs!M2421^2+Sat_Data!$B$3^2-2*User_Model_Calcs!M2421*Sat_Data!$B$3*COS(RADIANS(L2421))*COS(RADIANS(I2421)))</f>
        <v>36301.427513747862</v>
      </c>
      <c r="O2421">
        <f ca="1">DEGREES(ACOS(((Earth_Data!$B$1+Sat_Data!$B$2)/User_Model_Calcs!N2421)*SQRT(1-COS(RADIANS(User_Model_Calcs!I2421))^2*COS(RADIANS(User_Model_Calcs!B2421))^2)))</f>
        <v>64.86968498774327</v>
      </c>
      <c r="P2421">
        <f t="shared" ca="1" si="365"/>
        <v>57.031537699285174</v>
      </c>
    </row>
    <row r="2422" spans="1:16" x14ac:dyDescent="0.25">
      <c r="A2422">
        <f t="shared" ca="1" si="372"/>
        <v>126.81489559870634</v>
      </c>
      <c r="B2422">
        <f t="shared" ca="1" si="373"/>
        <v>-12.593162129640991</v>
      </c>
      <c r="C2422" s="6">
        <v>20135.9375</v>
      </c>
      <c r="D2422">
        <f t="shared" ca="1" si="370"/>
        <v>3</v>
      </c>
      <c r="E2422" s="1">
        <v>0.65</v>
      </c>
      <c r="F2422">
        <v>19.899999999999999</v>
      </c>
      <c r="G2422">
        <f t="shared" ca="1" si="366"/>
        <v>54.048620189015942</v>
      </c>
      <c r="H2422">
        <f t="shared" ca="1" si="371"/>
        <v>17.313732252767075</v>
      </c>
      <c r="I2422">
        <f ca="1">User_Model_Calcs!A2422-Sat_Data!$B$5</f>
        <v>16.814895598706343</v>
      </c>
      <c r="J2422">
        <f ca="1">(Earth_Data!$B$1/SQRT(1-Earth_Data!$B$2^2*SIN(RADIANS(User_Model_Calcs!B2422))^2))*COS(RADIANS(User_Model_Calcs!B2422))</f>
        <v>6225.6904136079447</v>
      </c>
      <c r="K2422">
        <f ca="1">((Earth_Data!$B$1*(1-Earth_Data!$B$2^2))/SQRT(1-Earth_Data!$B$2^2*SIN(RADIANS(User_Model_Calcs!B2422))^2))*SIN(RADIANS(User_Model_Calcs!B2422))</f>
        <v>-1381.5156789329947</v>
      </c>
      <c r="L2422">
        <f t="shared" ca="1" si="367"/>
        <v>-12.511520117972317</v>
      </c>
      <c r="M2422">
        <f t="shared" ca="1" si="368"/>
        <v>6377.1315414712562</v>
      </c>
      <c r="N2422">
        <f ca="1">SQRT(User_Model_Calcs!M2422^2+Sat_Data!$B$3^2-2*User_Model_Calcs!M2422*Sat_Data!$B$3*COS(RADIANS(L2422))*COS(RADIANS(I2422)))</f>
        <v>36275.715704163638</v>
      </c>
      <c r="O2422">
        <f ca="1">DEGREES(ACOS(((Earth_Data!$B$1+Sat_Data!$B$2)/User_Model_Calcs!N2422)*SQRT(1-COS(RADIANS(User_Model_Calcs!I2422))^2*COS(RADIANS(User_Model_Calcs!B2422))^2)))</f>
        <v>65.505176229967702</v>
      </c>
      <c r="P2422">
        <f t="shared" ca="1" si="365"/>
        <v>54.190999183358016</v>
      </c>
    </row>
    <row r="2423" spans="1:16" x14ac:dyDescent="0.25">
      <c r="A2423">
        <f t="shared" ca="1" si="372"/>
        <v>127.52928199211004</v>
      </c>
      <c r="B2423">
        <f t="shared" ca="1" si="373"/>
        <v>-15.098168743966529</v>
      </c>
      <c r="C2423" s="6">
        <v>20135.9375</v>
      </c>
      <c r="D2423">
        <f t="shared" ca="1" si="370"/>
        <v>3</v>
      </c>
      <c r="E2423" s="1">
        <v>0.65</v>
      </c>
      <c r="F2423">
        <v>19.899999999999999</v>
      </c>
      <c r="G2423">
        <f t="shared" ca="1" si="366"/>
        <v>54.048620189015942</v>
      </c>
      <c r="H2423">
        <f t="shared" ca="1" si="371"/>
        <v>14.715446395918987</v>
      </c>
      <c r="I2423">
        <f ca="1">User_Model_Calcs!A2423-Sat_Data!$B$5</f>
        <v>17.529281992110043</v>
      </c>
      <c r="J2423">
        <f ca="1">(Earth_Data!$B$1/SQRT(1-Earth_Data!$B$2^2*SIN(RADIANS(User_Model_Calcs!B2423))^2))*COS(RADIANS(User_Model_Calcs!B2423))</f>
        <v>6159.371658094361</v>
      </c>
      <c r="K2423">
        <f ca="1">((Earth_Data!$B$1*(1-Earth_Data!$B$2^2))/SQRT(1-Earth_Data!$B$2^2*SIN(RADIANS(User_Model_Calcs!B2423))^2))*SIN(RADIANS(User_Model_Calcs!B2423))</f>
        <v>-1650.5904571526021</v>
      </c>
      <c r="L2423">
        <f t="shared" ca="1" si="367"/>
        <v>-15.001664595714947</v>
      </c>
      <c r="M2423">
        <f t="shared" ca="1" si="368"/>
        <v>6376.700406932986</v>
      </c>
      <c r="N2423">
        <f ca="1">SQRT(User_Model_Calcs!M2423^2+Sat_Data!$B$3^2-2*User_Model_Calcs!M2423*Sat_Data!$B$3*COS(RADIANS(L2423))*COS(RADIANS(I2423)))</f>
        <v>36375.644634387791</v>
      </c>
      <c r="O2423">
        <f ca="1">DEGREES(ACOS(((Earth_Data!$B$1+Sat_Data!$B$2)/User_Model_Calcs!N2423)*SQRT(1-COS(RADIANS(User_Model_Calcs!I2423))^2*COS(RADIANS(User_Model_Calcs!B2423))^2)))</f>
        <v>63.094515478528798</v>
      </c>
      <c r="P2423">
        <f t="shared" ca="1" si="365"/>
        <v>50.489402272541909</v>
      </c>
    </row>
    <row r="2424" spans="1:16" x14ac:dyDescent="0.25">
      <c r="A2424">
        <f t="shared" ca="1" si="372"/>
        <v>125.55731007406149</v>
      </c>
      <c r="B2424">
        <f t="shared" ca="1" si="373"/>
        <v>-13.102954477206017</v>
      </c>
      <c r="C2424" s="6">
        <v>20135.9375</v>
      </c>
      <c r="D2424">
        <f t="shared" ca="1" si="370"/>
        <v>1.2</v>
      </c>
      <c r="E2424" s="1">
        <v>0.65</v>
      </c>
      <c r="F2424">
        <v>19.899999999999999</v>
      </c>
      <c r="G2424">
        <f t="shared" ca="1" si="366"/>
        <v>46.089820015575185</v>
      </c>
      <c r="H2424">
        <f t="shared" ca="1" si="371"/>
        <v>17.804846978823083</v>
      </c>
      <c r="I2424">
        <f ca="1">User_Model_Calcs!A2424-Sat_Data!$B$5</f>
        <v>15.55731007406149</v>
      </c>
      <c r="J2424">
        <f ca="1">(Earth_Data!$B$1/SQRT(1-Earth_Data!$B$2^2*SIN(RADIANS(User_Model_Calcs!B2424))^2))*COS(RADIANS(User_Model_Calcs!B2424))</f>
        <v>6213.1494485655721</v>
      </c>
      <c r="K2424">
        <f ca="1">((Earth_Data!$B$1*(1-Earth_Data!$B$2^2))/SQRT(1-Earth_Data!$B$2^2*SIN(RADIANS(User_Model_Calcs!B2424))^2))*SIN(RADIANS(User_Model_Calcs!B2424))</f>
        <v>-1436.5014153076797</v>
      </c>
      <c r="L2424">
        <f t="shared" ca="1" si="367"/>
        <v>-13.018234038849167</v>
      </c>
      <c r="M2424">
        <f t="shared" ca="1" si="368"/>
        <v>6377.0496615905104</v>
      </c>
      <c r="N2424">
        <f ca="1">SQRT(User_Model_Calcs!M2424^2+Sat_Data!$B$3^2-2*User_Model_Calcs!M2424*Sat_Data!$B$3*COS(RADIANS(L2424))*COS(RADIANS(I2424)))</f>
        <v>36245.457325766562</v>
      </c>
      <c r="O2424">
        <f ca="1">DEGREES(ACOS(((Earth_Data!$B$1+Sat_Data!$B$2)/User_Model_Calcs!N2424)*SQRT(1-COS(RADIANS(User_Model_Calcs!I2424))^2*COS(RADIANS(User_Model_Calcs!B2424))^2)))</f>
        <v>66.274593500188757</v>
      </c>
      <c r="P2424">
        <f t="shared" ca="1" si="365"/>
        <v>50.844226544231994</v>
      </c>
    </row>
    <row r="2425" spans="1:16" x14ac:dyDescent="0.25">
      <c r="A2425">
        <f t="shared" ca="1" si="372"/>
        <v>126.0782288556446</v>
      </c>
      <c r="B2425">
        <f t="shared" ca="1" si="373"/>
        <v>-15.068582955450678</v>
      </c>
      <c r="C2425" s="6">
        <v>20135.9375</v>
      </c>
      <c r="D2425">
        <f t="shared" ca="1" si="370"/>
        <v>1.2</v>
      </c>
      <c r="E2425" s="1">
        <v>0.65</v>
      </c>
      <c r="F2425">
        <v>19.899999999999999</v>
      </c>
      <c r="G2425">
        <f t="shared" ca="1" si="366"/>
        <v>46.089820015575185</v>
      </c>
      <c r="H2425">
        <f t="shared" ca="1" si="371"/>
        <v>16.979469115107825</v>
      </c>
      <c r="I2425">
        <f ca="1">User_Model_Calcs!A2425-Sat_Data!$B$5</f>
        <v>16.078228855644596</v>
      </c>
      <c r="J2425">
        <f ca="1">(Earth_Data!$B$1/SQRT(1-Earth_Data!$B$2^2*SIN(RADIANS(User_Model_Calcs!B2425))^2))*COS(RADIANS(User_Model_Calcs!B2425))</f>
        <v>6160.2235426493316</v>
      </c>
      <c r="K2425">
        <f ca="1">((Earth_Data!$B$1*(1-Earth_Data!$B$2^2))/SQRT(1-Earth_Data!$B$2^2*SIN(RADIANS(User_Model_Calcs!B2425))^2))*SIN(RADIANS(User_Model_Calcs!B2425))</f>
        <v>-1647.4295864846101</v>
      </c>
      <c r="L2425">
        <f t="shared" ca="1" si="367"/>
        <v>-14.972250290086786</v>
      </c>
      <c r="M2425">
        <f t="shared" ca="1" si="368"/>
        <v>6376.7059158970114</v>
      </c>
      <c r="N2425">
        <f ca="1">SQRT(User_Model_Calcs!M2425^2+Sat_Data!$B$3^2-2*User_Model_Calcs!M2425*Sat_Data!$B$3*COS(RADIANS(L2425))*COS(RADIANS(I2425)))</f>
        <v>36322.387138064987</v>
      </c>
      <c r="O2425">
        <f ca="1">DEGREES(ACOS(((Earth_Data!$B$1+Sat_Data!$B$2)/User_Model_Calcs!N2425)*SQRT(1-COS(RADIANS(User_Model_Calcs!I2425))^2*COS(RADIANS(User_Model_Calcs!B2425))^2)))</f>
        <v>64.34501067443523</v>
      </c>
      <c r="P2425">
        <f t="shared" ca="1" si="365"/>
        <v>47.949824919139026</v>
      </c>
    </row>
    <row r="2426" spans="1:16" x14ac:dyDescent="0.25">
      <c r="A2426">
        <f t="shared" ca="1" si="372"/>
        <v>125.9897209383019</v>
      </c>
      <c r="B2426">
        <f t="shared" ca="1" si="373"/>
        <v>-14.211089163933412</v>
      </c>
      <c r="C2426" s="6">
        <v>20135.9375</v>
      </c>
      <c r="D2426">
        <f t="shared" ca="1" si="370"/>
        <v>1.2</v>
      </c>
      <c r="E2426" s="1">
        <v>0.65</v>
      </c>
      <c r="F2426">
        <v>19.899999999999999</v>
      </c>
      <c r="G2426">
        <f t="shared" ca="1" si="366"/>
        <v>46.089820015575185</v>
      </c>
      <c r="H2426">
        <f t="shared" ca="1" si="371"/>
        <v>15.625649580771091</v>
      </c>
      <c r="I2426">
        <f ca="1">User_Model_Calcs!A2426-Sat_Data!$B$5</f>
        <v>15.9897209383019</v>
      </c>
      <c r="J2426">
        <f ca="1">(Earth_Data!$B$1/SQRT(1-Earth_Data!$B$2^2*SIN(RADIANS(User_Model_Calcs!B2426))^2))*COS(RADIANS(User_Model_Calcs!B2426))</f>
        <v>6184.2029068030206</v>
      </c>
      <c r="K2426">
        <f ca="1">((Earth_Data!$B$1*(1-Earth_Data!$B$2^2))/SQRT(1-Earth_Data!$B$2^2*SIN(RADIANS(User_Model_Calcs!B2426))^2))*SIN(RADIANS(User_Model_Calcs!B2426))</f>
        <v>-1555.6331180464329</v>
      </c>
      <c r="L2426">
        <f t="shared" ca="1" si="367"/>
        <v>-14.119770153730141</v>
      </c>
      <c r="M2426">
        <f t="shared" ca="1" si="368"/>
        <v>6376.861296160816</v>
      </c>
      <c r="N2426">
        <f ca="1">SQRT(User_Model_Calcs!M2426^2+Sat_Data!$B$3^2-2*User_Model_Calcs!M2426*Sat_Data!$B$3*COS(RADIANS(L2426))*COS(RADIANS(I2426)))</f>
        <v>36292.592033600195</v>
      </c>
      <c r="O2426">
        <f ca="1">DEGREES(ACOS(((Earth_Data!$B$1+Sat_Data!$B$2)/User_Model_Calcs!N2426)*SQRT(1-COS(RADIANS(User_Model_Calcs!I2426))^2*COS(RADIANS(User_Model_Calcs!B2426))^2)))</f>
        <v>65.075871194989233</v>
      </c>
      <c r="P2426">
        <f t="shared" ca="1" si="365"/>
        <v>49.412579168873975</v>
      </c>
    </row>
    <row r="2427" spans="1:16" x14ac:dyDescent="0.25">
      <c r="A2427">
        <f t="shared" ca="1" si="372"/>
        <v>128.76687566358649</v>
      </c>
      <c r="B2427">
        <f t="shared" ca="1" si="373"/>
        <v>-14.374887657005514</v>
      </c>
      <c r="C2427" s="6">
        <v>20135.9375</v>
      </c>
      <c r="D2427">
        <f t="shared" ca="1" si="370"/>
        <v>0.75</v>
      </c>
      <c r="E2427" s="1">
        <v>0.65</v>
      </c>
      <c r="F2427">
        <v>19.899999999999999</v>
      </c>
      <c r="G2427">
        <f t="shared" ca="1" si="366"/>
        <v>42.007420362456692</v>
      </c>
      <c r="H2427">
        <f t="shared" ca="1" si="371"/>
        <v>14.553761985008395</v>
      </c>
      <c r="I2427">
        <f ca="1">User_Model_Calcs!A2427-Sat_Data!$B$5</f>
        <v>18.76687566358649</v>
      </c>
      <c r="J2427">
        <f ca="1">(Earth_Data!$B$1/SQRT(1-Earth_Data!$B$2^2*SIN(RADIANS(User_Model_Calcs!B2427))^2))*COS(RADIANS(User_Model_Calcs!B2427))</f>
        <v>6179.7286950442258</v>
      </c>
      <c r="K2427">
        <f ca="1">((Earth_Data!$B$1*(1-Earth_Data!$B$2^2))/SQRT(1-Earth_Data!$B$2^2*SIN(RADIANS(User_Model_Calcs!B2427))^2))*SIN(RADIANS(User_Model_Calcs!B2427))</f>
        <v>-1573.1951288399821</v>
      </c>
      <c r="L2427">
        <f t="shared" ca="1" si="367"/>
        <v>-14.282604534949805</v>
      </c>
      <c r="M2427">
        <f t="shared" ca="1" si="368"/>
        <v>6376.8322588695137</v>
      </c>
      <c r="N2427">
        <f ca="1">SQRT(User_Model_Calcs!M2427^2+Sat_Data!$B$3^2-2*User_Model_Calcs!M2427*Sat_Data!$B$3*COS(RADIANS(L2427))*COS(RADIANS(I2427)))</f>
        <v>36401.349462696206</v>
      </c>
      <c r="O2427">
        <f ca="1">DEGREES(ACOS(((Earth_Data!$B$1+Sat_Data!$B$2)/User_Model_Calcs!N2427)*SQRT(1-COS(RADIANS(User_Model_Calcs!I2427))^2*COS(RADIANS(User_Model_Calcs!B2427))^2)))</f>
        <v>62.514470604628556</v>
      </c>
      <c r="P2427">
        <f t="shared" ca="1" si="365"/>
        <v>53.845931517150689</v>
      </c>
    </row>
    <row r="2428" spans="1:16" x14ac:dyDescent="0.25">
      <c r="A2428">
        <f t="shared" ca="1" si="372"/>
        <v>126.6718946490069</v>
      </c>
      <c r="B2428">
        <f t="shared" ca="1" si="373"/>
        <v>-12.753630643828876</v>
      </c>
      <c r="C2428" s="6">
        <v>20135.9375</v>
      </c>
      <c r="D2428">
        <f t="shared" ca="1" si="370"/>
        <v>0.75</v>
      </c>
      <c r="E2428" s="1">
        <v>0.65</v>
      </c>
      <c r="F2428">
        <v>19.899999999999999</v>
      </c>
      <c r="G2428">
        <f t="shared" ca="1" si="366"/>
        <v>42.007420362456692</v>
      </c>
      <c r="H2428">
        <f t="shared" ca="1" si="371"/>
        <v>14.282113692757262</v>
      </c>
      <c r="I2428">
        <f ca="1">User_Model_Calcs!A2428-Sat_Data!$B$5</f>
        <v>16.671894649006902</v>
      </c>
      <c r="J2428">
        <f ca="1">(Earth_Data!$B$1/SQRT(1-Earth_Data!$B$2^2*SIN(RADIANS(User_Model_Calcs!B2428))^2))*COS(RADIANS(User_Model_Calcs!B2428))</f>
        <v>6221.7956859277228</v>
      </c>
      <c r="K2428">
        <f ca="1">((Earth_Data!$B$1*(1-Earth_Data!$B$2^2))/SQRT(1-Earth_Data!$B$2^2*SIN(RADIANS(User_Model_Calcs!B2428))^2))*SIN(RADIANS(User_Model_Calcs!B2428))</f>
        <v>-1398.8354416174834</v>
      </c>
      <c r="L2428">
        <f t="shared" ca="1" si="367"/>
        <v>-12.671016819999952</v>
      </c>
      <c r="M2428">
        <f t="shared" ca="1" si="368"/>
        <v>6377.1060952562175</v>
      </c>
      <c r="N2428">
        <f ca="1">SQRT(User_Model_Calcs!M2428^2+Sat_Data!$B$3^2-2*User_Model_Calcs!M2428*Sat_Data!$B$3*COS(RADIANS(L2428))*COS(RADIANS(I2428)))</f>
        <v>36274.844869856228</v>
      </c>
      <c r="O2428">
        <f ca="1">DEGREES(ACOS(((Earth_Data!$B$1+Sat_Data!$B$2)/User_Model_Calcs!N2428)*SQRT(1-COS(RADIANS(User_Model_Calcs!I2428))^2*COS(RADIANS(User_Model_Calcs!B2428))^2)))</f>
        <v>65.526234431284706</v>
      </c>
      <c r="P2428">
        <f t="shared" ca="1" si="365"/>
        <v>53.604498590499858</v>
      </c>
    </row>
    <row r="2429" spans="1:16" x14ac:dyDescent="0.25">
      <c r="A2429">
        <f t="shared" ca="1" si="372"/>
        <v>129.64759481509381</v>
      </c>
      <c r="B2429">
        <f t="shared" ca="1" si="373"/>
        <v>-11.578731019227803</v>
      </c>
      <c r="C2429" s="6">
        <v>20135.9375</v>
      </c>
      <c r="D2429">
        <f t="shared" ca="1" si="370"/>
        <v>0.75</v>
      </c>
      <c r="E2429" s="1">
        <v>0.65</v>
      </c>
      <c r="F2429">
        <v>19.899999999999999</v>
      </c>
      <c r="G2429">
        <f t="shared" ca="1" si="366"/>
        <v>42.007420362456692</v>
      </c>
      <c r="H2429">
        <f t="shared" ca="1" si="371"/>
        <v>15.322740085231279</v>
      </c>
      <c r="I2429">
        <f ca="1">User_Model_Calcs!A2429-Sat_Data!$B$5</f>
        <v>19.647594815093811</v>
      </c>
      <c r="J2429">
        <f ca="1">(Earth_Data!$B$1/SQRT(1-Earth_Data!$B$2^2*SIN(RADIANS(User_Model_Calcs!B2429))^2))*COS(RADIANS(User_Model_Calcs!B2429))</f>
        <v>6249.1864837850044</v>
      </c>
      <c r="K2429">
        <f ca="1">((Earth_Data!$B$1*(1-Earth_Data!$B$2^2))/SQRT(1-Earth_Data!$B$2^2*SIN(RADIANS(User_Model_Calcs!B2429))^2))*SIN(RADIANS(User_Model_Calcs!B2429))</f>
        <v>-1271.785052805327</v>
      </c>
      <c r="L2429">
        <f t="shared" ca="1" si="367"/>
        <v>-11.503289990364337</v>
      </c>
      <c r="M2429">
        <f t="shared" ca="1" si="368"/>
        <v>6377.2853887575266</v>
      </c>
      <c r="N2429">
        <f ca="1">SQRT(User_Model_Calcs!M2429^2+Sat_Data!$B$3^2-2*User_Model_Calcs!M2429*Sat_Data!$B$3*COS(RADIANS(L2429))*COS(RADIANS(I2429)))</f>
        <v>36361.835582898835</v>
      </c>
      <c r="O2429">
        <f ca="1">DEGREES(ACOS(((Earth_Data!$B$1+Sat_Data!$B$2)/User_Model_Calcs!N2429)*SQRT(1-COS(RADIANS(User_Model_Calcs!I2429))^2*COS(RADIANS(User_Model_Calcs!B2429))^2)))</f>
        <v>63.430853375753671</v>
      </c>
      <c r="P2429">
        <f t="shared" ca="1" si="365"/>
        <v>60.655613027067503</v>
      </c>
    </row>
    <row r="2430" spans="1:16" x14ac:dyDescent="0.25">
      <c r="A2430">
        <f t="shared" ca="1" si="372"/>
        <v>126.81930109493906</v>
      </c>
      <c r="B2430">
        <f t="shared" ca="1" si="373"/>
        <v>-12.53889613361973</v>
      </c>
      <c r="C2430" s="6">
        <v>20135.9375</v>
      </c>
      <c r="D2430">
        <f t="shared" ca="1" si="370"/>
        <v>1.2</v>
      </c>
      <c r="E2430" s="1">
        <v>0.65</v>
      </c>
      <c r="F2430">
        <v>19.899999999999999</v>
      </c>
      <c r="G2430">
        <f t="shared" ca="1" si="366"/>
        <v>46.089820015575185</v>
      </c>
      <c r="H2430">
        <f t="shared" ca="1" si="371"/>
        <v>16.62321057882458</v>
      </c>
      <c r="I2430">
        <f ca="1">User_Model_Calcs!A2430-Sat_Data!$B$5</f>
        <v>16.819301094939064</v>
      </c>
      <c r="J2430">
        <f ca="1">(Earth_Data!$B$1/SQRT(1-Earth_Data!$B$2^2*SIN(RADIANS(User_Model_Calcs!B2430))^2))*COS(RADIANS(User_Model_Calcs!B2430))</f>
        <v>6226.9965143168683</v>
      </c>
      <c r="K2430">
        <f ca="1">((Earth_Data!$B$1*(1-Earth_Data!$B$2^2))/SQRT(1-Earth_Data!$B$2^2*SIN(RADIANS(User_Model_Calcs!B2430))^2))*SIN(RADIANS(User_Model_Calcs!B2430))</f>
        <v>-1375.6562036220603</v>
      </c>
      <c r="L2430">
        <f t="shared" ca="1" si="367"/>
        <v>-12.457583337691499</v>
      </c>
      <c r="M2430">
        <f t="shared" ca="1" si="368"/>
        <v>6377.1400784268717</v>
      </c>
      <c r="N2430">
        <f ca="1">SQRT(User_Model_Calcs!M2430^2+Sat_Data!$B$3^2-2*User_Model_Calcs!M2430*Sat_Data!$B$3*COS(RADIANS(L2430))*COS(RADIANS(I2430)))</f>
        <v>36274.424987466118</v>
      </c>
      <c r="O2430">
        <f ca="1">DEGREES(ACOS(((Earth_Data!$B$1+Sat_Data!$B$2)/User_Model_Calcs!N2430)*SQRT(1-COS(RADIANS(User_Model_Calcs!I2430))^2*COS(RADIANS(User_Model_Calcs!B2430))^2)))</f>
        <v>65.537912972416166</v>
      </c>
      <c r="P2430">
        <f t="shared" ca="1" si="365"/>
        <v>54.313973130446563</v>
      </c>
    </row>
    <row r="2431" spans="1:16" x14ac:dyDescent="0.25">
      <c r="A2431">
        <f t="shared" ca="1" si="372"/>
        <v>129.39124774151554</v>
      </c>
      <c r="B2431">
        <f t="shared" ca="1" si="373"/>
        <v>-11.71470362186848</v>
      </c>
      <c r="C2431" s="6">
        <v>20135.9375</v>
      </c>
      <c r="D2431">
        <f t="shared" ca="1" si="370"/>
        <v>0.75</v>
      </c>
      <c r="E2431" s="1">
        <v>0.65</v>
      </c>
      <c r="F2431">
        <v>19.899999999999999</v>
      </c>
      <c r="G2431">
        <f t="shared" ca="1" si="366"/>
        <v>42.007420362456692</v>
      </c>
      <c r="H2431">
        <f t="shared" ca="1" si="371"/>
        <v>23.653310439757167</v>
      </c>
      <c r="I2431">
        <f ca="1">User_Model_Calcs!A2431-Sat_Data!$B$5</f>
        <v>19.391247741515542</v>
      </c>
      <c r="J2431">
        <f ca="1">(Earth_Data!$B$1/SQRT(1-Earth_Data!$B$2^2*SIN(RADIANS(User_Model_Calcs!B2431))^2))*COS(RADIANS(User_Model_Calcs!B2431))</f>
        <v>6246.1500120594501</v>
      </c>
      <c r="K2431">
        <f ca="1">((Earth_Data!$B$1*(1-Earth_Data!$B$2^2))/SQRT(1-Earth_Data!$B$2^2*SIN(RADIANS(User_Model_Calcs!B2431))^2))*SIN(RADIANS(User_Model_Calcs!B2431))</f>
        <v>-1286.5165972843208</v>
      </c>
      <c r="L2431">
        <f t="shared" ca="1" si="367"/>
        <v>-11.638425814677545</v>
      </c>
      <c r="M2431">
        <f t="shared" ca="1" si="368"/>
        <v>6377.2654741854913</v>
      </c>
      <c r="N2431">
        <f ca="1">SQRT(User_Model_Calcs!M2431^2+Sat_Data!$B$3^2-2*User_Model_Calcs!M2431*Sat_Data!$B$3*COS(RADIANS(L2431))*COS(RADIANS(I2431)))</f>
        <v>36354.319875952839</v>
      </c>
      <c r="O2431">
        <f ca="1">DEGREES(ACOS(((Earth_Data!$B$1+Sat_Data!$B$2)/User_Model_Calcs!N2431)*SQRT(1-COS(RADIANS(User_Model_Calcs!I2431))^2*COS(RADIANS(User_Model_Calcs!B2431))^2)))</f>
        <v>63.605414405411793</v>
      </c>
      <c r="P2431">
        <f t="shared" ca="1" si="365"/>
        <v>60.021908789803298</v>
      </c>
    </row>
    <row r="2432" spans="1:16" x14ac:dyDescent="0.25">
      <c r="A2432">
        <f t="shared" ca="1" si="372"/>
        <v>127.73138140902103</v>
      </c>
      <c r="B2432">
        <f t="shared" ca="1" si="373"/>
        <v>-11.815382791456479</v>
      </c>
      <c r="C2432" s="6">
        <v>20135.9375</v>
      </c>
      <c r="D2432">
        <f t="shared" ca="1" si="370"/>
        <v>0.75</v>
      </c>
      <c r="E2432" s="1">
        <v>0.65</v>
      </c>
      <c r="F2432">
        <v>19.899999999999999</v>
      </c>
      <c r="G2432">
        <f t="shared" ca="1" si="366"/>
        <v>42.007420362456692</v>
      </c>
      <c r="H2432">
        <f t="shared" ca="1" si="371"/>
        <v>20.770287974506957</v>
      </c>
      <c r="I2432">
        <f ca="1">User_Model_Calcs!A2432-Sat_Data!$B$5</f>
        <v>17.731381409021026</v>
      </c>
      <c r="J2432">
        <f ca="1">(Earth_Data!$B$1/SQRT(1-Earth_Data!$B$2^2*SIN(RADIANS(User_Model_Calcs!B2432))^2))*COS(RADIANS(User_Model_Calcs!B2432))</f>
        <v>6243.8791548883673</v>
      </c>
      <c r="K2432">
        <f ca="1">((Earth_Data!$B$1*(1-Earth_Data!$B$2^2))/SQRT(1-Earth_Data!$B$2^2*SIN(RADIANS(User_Model_Calcs!B2432))^2))*SIN(RADIANS(User_Model_Calcs!B2432))</f>
        <v>-1297.4198050167104</v>
      </c>
      <c r="L2432">
        <f t="shared" ca="1" si="367"/>
        <v>-11.738486498469319</v>
      </c>
      <c r="M2432">
        <f t="shared" ca="1" si="368"/>
        <v>6377.2505871495332</v>
      </c>
      <c r="N2432">
        <f ca="1">SQRT(User_Model_Calcs!M2432^2+Sat_Data!$B$3^2-2*User_Model_Calcs!M2432*Sat_Data!$B$3*COS(RADIANS(L2432))*COS(RADIANS(I2432)))</f>
        <v>36289.965651735642</v>
      </c>
      <c r="O2432">
        <f ca="1">DEGREES(ACOS(((Earth_Data!$B$1+Sat_Data!$B$2)/User_Model_Calcs!N2432)*SQRT(1-COS(RADIANS(User_Model_Calcs!I2432))^2*COS(RADIANS(User_Model_Calcs!B2432))^2)))</f>
        <v>65.15342156278021</v>
      </c>
      <c r="P2432">
        <f t="shared" ca="1" si="365"/>
        <v>57.365187874237584</v>
      </c>
    </row>
    <row r="2433" spans="1:16" x14ac:dyDescent="0.25">
      <c r="A2433">
        <f t="shared" ca="1" si="372"/>
        <v>125.72724438916035</v>
      </c>
      <c r="B2433">
        <f t="shared" ca="1" si="373"/>
        <v>-15.212581078954294</v>
      </c>
      <c r="C2433" s="6">
        <v>20135.9375</v>
      </c>
      <c r="D2433">
        <f t="shared" ca="1" si="370"/>
        <v>1.2</v>
      </c>
      <c r="E2433" s="1">
        <v>0.65</v>
      </c>
      <c r="F2433">
        <v>19.899999999999999</v>
      </c>
      <c r="G2433">
        <f t="shared" ca="1" si="366"/>
        <v>46.089820015575185</v>
      </c>
      <c r="H2433">
        <f t="shared" ca="1" si="371"/>
        <v>14.273677455707158</v>
      </c>
      <c r="I2433">
        <f ca="1">User_Model_Calcs!A2433-Sat_Data!$B$5</f>
        <v>15.727244389160347</v>
      </c>
      <c r="J2433">
        <f ca="1">(Earth_Data!$B$1/SQRT(1-Earth_Data!$B$2^2*SIN(RADIANS(User_Model_Calcs!B2433))^2))*COS(RADIANS(User_Model_Calcs!B2433))</f>
        <v>6156.0619244458421</v>
      </c>
      <c r="K2433">
        <f ca="1">((Earth_Data!$B$1*(1-Earth_Data!$B$2^2))/SQRT(1-Earth_Data!$B$2^2*SIN(RADIANS(User_Model_Calcs!B2433))^2))*SIN(RADIANS(User_Model_Calcs!B2433))</f>
        <v>-1662.8099074919794</v>
      </c>
      <c r="L2433">
        <f t="shared" ca="1" si="367"/>
        <v>-15.115414744532961</v>
      </c>
      <c r="M2433">
        <f t="shared" ca="1" si="368"/>
        <v>6376.6790107441766</v>
      </c>
      <c r="N2433">
        <f ca="1">SQRT(User_Model_Calcs!M2433^2+Sat_Data!$B$3^2-2*User_Model_Calcs!M2433*Sat_Data!$B$3*COS(RADIANS(L2433))*COS(RADIANS(I2433)))</f>
        <v>36315.028779269822</v>
      </c>
      <c r="O2433">
        <f ca="1">DEGREES(ACOS(((Earth_Data!$B$1+Sat_Data!$B$2)/User_Model_Calcs!N2433)*SQRT(1-COS(RADIANS(User_Model_Calcs!I2433))^2*COS(RADIANS(User_Model_Calcs!B2433))^2)))</f>
        <v>64.521567754588418</v>
      </c>
      <c r="P2433">
        <f t="shared" ca="1" si="365"/>
        <v>47.021295465575726</v>
      </c>
    </row>
    <row r="2434" spans="1:16" x14ac:dyDescent="0.25">
      <c r="A2434">
        <f t="shared" ca="1" si="372"/>
        <v>125.99944478861666</v>
      </c>
      <c r="B2434">
        <f t="shared" ca="1" si="373"/>
        <v>-14.825464276098391</v>
      </c>
      <c r="C2434" s="6">
        <v>20135.9375</v>
      </c>
      <c r="D2434">
        <f t="shared" ca="1" si="370"/>
        <v>3</v>
      </c>
      <c r="E2434" s="1">
        <v>0.65</v>
      </c>
      <c r="F2434">
        <v>19.899999999999999</v>
      </c>
      <c r="G2434">
        <f t="shared" ca="1" si="366"/>
        <v>54.048620189015942</v>
      </c>
      <c r="H2434">
        <f t="shared" ca="1" si="371"/>
        <v>22.7224408024856</v>
      </c>
      <c r="I2434">
        <f ca="1">User_Model_Calcs!A2434-Sat_Data!$B$5</f>
        <v>15.999444788616657</v>
      </c>
      <c r="J2434">
        <f ca="1">(Earth_Data!$B$1/SQRT(1-Earth_Data!$B$2^2*SIN(RADIANS(User_Model_Calcs!B2434))^2))*COS(RADIANS(User_Model_Calcs!B2434))</f>
        <v>6167.1619100355774</v>
      </c>
      <c r="K2434">
        <f ca="1">((Earth_Data!$B$1*(1-Earth_Data!$B$2^2))/SQRT(1-Earth_Data!$B$2^2*SIN(RADIANS(User_Model_Calcs!B2434))^2))*SIN(RADIANS(User_Model_Calcs!B2434))</f>
        <v>-1621.439147116771</v>
      </c>
      <c r="L2434">
        <f t="shared" ca="1" si="367"/>
        <v>-14.73054459736049</v>
      </c>
      <c r="M2434">
        <f t="shared" ca="1" si="368"/>
        <v>6376.750813101954</v>
      </c>
      <c r="N2434">
        <f ca="1">SQRT(User_Model_Calcs!M2434^2+Sat_Data!$B$3^2-2*User_Model_Calcs!M2434*Sat_Data!$B$3*COS(RADIANS(L2434))*COS(RADIANS(I2434)))</f>
        <v>36311.93451664727</v>
      </c>
      <c r="O2434">
        <f ca="1">DEGREES(ACOS(((Earth_Data!$B$1+Sat_Data!$B$2)/User_Model_Calcs!N2434)*SQRT(1-COS(RADIANS(User_Model_Calcs!I2434))^2*COS(RADIANS(User_Model_Calcs!B2434))^2)))</f>
        <v>64.598787401949892</v>
      </c>
      <c r="P2434">
        <f t="shared" ref="P2434:P2497" ca="1" si="374">DEGREES(ASIN(SIN(RADIANS(ABS(I2434)))/(SIN(ACOS(COS(RADIANS(I2434))*COS(RADIANS(B2434)))))))</f>
        <v>48.255034088184388</v>
      </c>
    </row>
    <row r="2435" spans="1:16" x14ac:dyDescent="0.25">
      <c r="A2435">
        <f t="shared" ca="1" si="372"/>
        <v>127.16260527987497</v>
      </c>
      <c r="B2435">
        <f t="shared" ca="1" si="373"/>
        <v>-15.301210721021338</v>
      </c>
      <c r="C2435" s="6">
        <v>20135.9375</v>
      </c>
      <c r="D2435">
        <f t="shared" ca="1" si="370"/>
        <v>1.2</v>
      </c>
      <c r="E2435" s="1">
        <v>0.65</v>
      </c>
      <c r="F2435">
        <v>19.899999999999999</v>
      </c>
      <c r="G2435">
        <f t="shared" ref="G2435:G2498" ca="1" si="375">20.4+20*LOG(F2435)+20*LOG(D2435)+10*LOG(E2435)</f>
        <v>46.089820015575185</v>
      </c>
      <c r="H2435">
        <f t="shared" ca="1" si="371"/>
        <v>23.212191710057432</v>
      </c>
      <c r="I2435">
        <f ca="1">User_Model_Calcs!A2435-Sat_Data!$B$5</f>
        <v>17.162605279874967</v>
      </c>
      <c r="J2435">
        <f ca="1">(Earth_Data!$B$1/SQRT(1-Earth_Data!$B$2^2*SIN(RADIANS(User_Model_Calcs!B2435))^2))*COS(RADIANS(User_Model_Calcs!B2435))</f>
        <v>6153.4812439860789</v>
      </c>
      <c r="K2435">
        <f ca="1">((Earth_Data!$B$1*(1-Earth_Data!$B$2^2))/SQRT(1-Earth_Data!$B$2^2*SIN(RADIANS(User_Model_Calcs!B2435))^2))*SIN(RADIANS(User_Model_Calcs!B2435))</f>
        <v>-1672.2712463646649</v>
      </c>
      <c r="L2435">
        <f t="shared" ref="L2435:L2498" ca="1" si="376">DEGREES(ATAN((K2435/J2435)))</f>
        <v>-15.203532478872308</v>
      </c>
      <c r="M2435">
        <f t="shared" ref="M2435:M2498" ca="1" si="377">SQRT(J2435^2+K2435^2)</f>
        <v>6376.6623355409447</v>
      </c>
      <c r="N2435">
        <f ca="1">SQRT(User_Model_Calcs!M2435^2+Sat_Data!$B$3^2-2*User_Model_Calcs!M2435*Sat_Data!$B$3*COS(RADIANS(L2435))*COS(RADIANS(I2435)))</f>
        <v>36368.538719271084</v>
      </c>
      <c r="O2435">
        <f ca="1">DEGREES(ACOS(((Earth_Data!$B$1+Sat_Data!$B$2)/User_Model_Calcs!N2435)*SQRT(1-COS(RADIANS(User_Model_Calcs!I2435))^2*COS(RADIANS(User_Model_Calcs!B2435))^2)))</f>
        <v>63.256946305096918</v>
      </c>
      <c r="P2435">
        <f t="shared" ca="1" si="374"/>
        <v>49.486914194980969</v>
      </c>
    </row>
    <row r="2436" spans="1:16" x14ac:dyDescent="0.25">
      <c r="A2436">
        <f t="shared" ca="1" si="372"/>
        <v>128.05069443669947</v>
      </c>
      <c r="B2436">
        <f t="shared" ca="1" si="373"/>
        <v>-14.401767122168657</v>
      </c>
      <c r="C2436" s="6">
        <v>20135.9375</v>
      </c>
      <c r="D2436">
        <f t="shared" ca="1" si="370"/>
        <v>0.75</v>
      </c>
      <c r="E2436" s="1">
        <v>0.65</v>
      </c>
      <c r="F2436">
        <v>19.899999999999999</v>
      </c>
      <c r="G2436">
        <f t="shared" ca="1" si="375"/>
        <v>42.007420362456692</v>
      </c>
      <c r="H2436">
        <f t="shared" ca="1" si="371"/>
        <v>23.988932489616623</v>
      </c>
      <c r="I2436">
        <f ca="1">User_Model_Calcs!A2436-Sat_Data!$B$5</f>
        <v>18.050694436699473</v>
      </c>
      <c r="J2436">
        <f ca="1">(Earth_Data!$B$1/SQRT(1-Earth_Data!$B$2^2*SIN(RADIANS(User_Model_Calcs!B2436))^2))*COS(RADIANS(User_Model_Calcs!B2436))</f>
        <v>6178.9896726468651</v>
      </c>
      <c r="K2436">
        <f ca="1">((Earth_Data!$B$1*(1-Earth_Data!$B$2^2))/SQRT(1-Earth_Data!$B$2^2*SIN(RADIANS(User_Model_Calcs!B2436))^2))*SIN(RADIANS(User_Model_Calcs!B2436))</f>
        <v>-1576.0758673444907</v>
      </c>
      <c r="L2436">
        <f t="shared" ca="1" si="376"/>
        <v>-14.309326073366721</v>
      </c>
      <c r="M2436">
        <f t="shared" ca="1" si="377"/>
        <v>6376.8274646804039</v>
      </c>
      <c r="N2436">
        <f ca="1">SQRT(User_Model_Calcs!M2436^2+Sat_Data!$B$3^2-2*User_Model_Calcs!M2436*Sat_Data!$B$3*COS(RADIANS(L2436))*COS(RADIANS(I2436)))</f>
        <v>36373.8970337953</v>
      </c>
      <c r="O2436">
        <f ca="1">DEGREES(ACOS(((Earth_Data!$B$1+Sat_Data!$B$2)/User_Model_Calcs!N2436)*SQRT(1-COS(RADIANS(User_Model_Calcs!I2436))^2*COS(RADIANS(User_Model_Calcs!B2436))^2)))</f>
        <v>63.138429788788372</v>
      </c>
      <c r="P2436">
        <f t="shared" ca="1" si="374"/>
        <v>52.649762431617098</v>
      </c>
    </row>
    <row r="2437" spans="1:16" x14ac:dyDescent="0.25">
      <c r="A2437">
        <f t="shared" ca="1" si="372"/>
        <v>128.56257158792715</v>
      </c>
      <c r="B2437">
        <f t="shared" ca="1" si="373"/>
        <v>-11.968546909317865</v>
      </c>
      <c r="C2437" s="6">
        <v>20135.9375</v>
      </c>
      <c r="D2437">
        <f t="shared" ca="1" si="370"/>
        <v>3</v>
      </c>
      <c r="E2437" s="1">
        <v>0.65</v>
      </c>
      <c r="F2437">
        <v>19.899999999999999</v>
      </c>
      <c r="G2437">
        <f t="shared" ca="1" si="375"/>
        <v>54.048620189015942</v>
      </c>
      <c r="H2437">
        <f t="shared" ca="1" si="371"/>
        <v>19.89288500013387</v>
      </c>
      <c r="I2437">
        <f ca="1">User_Model_Calcs!A2437-Sat_Data!$B$5</f>
        <v>18.562571587927152</v>
      </c>
      <c r="J2437">
        <f ca="1">(Earth_Data!$B$1/SQRT(1-Earth_Data!$B$2^2*SIN(RADIANS(User_Model_Calcs!B2437))^2))*COS(RADIANS(User_Model_Calcs!B2437))</f>
        <v>6240.3877136705414</v>
      </c>
      <c r="K2437">
        <f ca="1">((Earth_Data!$B$1*(1-Earth_Data!$B$2^2))/SQRT(1-Earth_Data!$B$2^2*SIN(RADIANS(User_Model_Calcs!B2437))^2))*SIN(RADIANS(User_Model_Calcs!B2437))</f>
        <v>-1313.9994038813491</v>
      </c>
      <c r="L2437">
        <f t="shared" ca="1" si="376"/>
        <v>-11.890711515594841</v>
      </c>
      <c r="M2437">
        <f t="shared" ca="1" si="377"/>
        <v>6377.2277088348346</v>
      </c>
      <c r="N2437">
        <f ca="1">SQRT(User_Model_Calcs!M2437^2+Sat_Data!$B$3^2-2*User_Model_Calcs!M2437*Sat_Data!$B$3*COS(RADIANS(L2437))*COS(RADIANS(I2437)))</f>
        <v>36326.56664600865</v>
      </c>
      <c r="O2437">
        <f ca="1">DEGREES(ACOS(((Earth_Data!$B$1+Sat_Data!$B$2)/User_Model_Calcs!N2437)*SQRT(1-COS(RADIANS(User_Model_Calcs!I2437))^2*COS(RADIANS(User_Model_Calcs!B2437))^2)))</f>
        <v>64.260999842775774</v>
      </c>
      <c r="P2437">
        <f t="shared" ca="1" si="374"/>
        <v>58.303193227542891</v>
      </c>
    </row>
    <row r="2438" spans="1:16" x14ac:dyDescent="0.25">
      <c r="A2438">
        <f t="shared" ca="1" si="372"/>
        <v>125.66134389949036</v>
      </c>
      <c r="B2438">
        <f t="shared" ca="1" si="373"/>
        <v>-14.021827931105495</v>
      </c>
      <c r="C2438" s="6">
        <v>20135.9375</v>
      </c>
      <c r="D2438">
        <f t="shared" ca="1" si="370"/>
        <v>3</v>
      </c>
      <c r="E2438" s="1">
        <v>0.65</v>
      </c>
      <c r="F2438">
        <v>19.899999999999999</v>
      </c>
      <c r="G2438">
        <f t="shared" ca="1" si="375"/>
        <v>54.048620189015942</v>
      </c>
      <c r="H2438">
        <f t="shared" ca="1" si="371"/>
        <v>18.997774357271346</v>
      </c>
      <c r="I2438">
        <f ca="1">User_Model_Calcs!A2438-Sat_Data!$B$5</f>
        <v>15.661343899490362</v>
      </c>
      <c r="J2438">
        <f ca="1">(Earth_Data!$B$1/SQRT(1-Earth_Data!$B$2^2*SIN(RADIANS(User_Model_Calcs!B2438))^2))*COS(RADIANS(User_Model_Calcs!B2438))</f>
        <v>6189.3100214230408</v>
      </c>
      <c r="K2438">
        <f ca="1">((Earth_Data!$B$1*(1-Earth_Data!$B$2^2))/SQRT(1-Earth_Data!$B$2^2*SIN(RADIANS(User_Model_Calcs!B2438))^2))*SIN(RADIANS(User_Model_Calcs!B2438))</f>
        <v>-1535.325533939073</v>
      </c>
      <c r="L2438">
        <f t="shared" ca="1" si="376"/>
        <v>-13.931626588196785</v>
      </c>
      <c r="M2438">
        <f t="shared" ca="1" si="377"/>
        <v>6376.8944664666496</v>
      </c>
      <c r="N2438">
        <f ca="1">SQRT(User_Model_Calcs!M2438^2+Sat_Data!$B$3^2-2*User_Model_Calcs!M2438*Sat_Data!$B$3*COS(RADIANS(L2438))*COS(RADIANS(I2438)))</f>
        <v>36275.651389071667</v>
      </c>
      <c r="O2438">
        <f ca="1">DEGREES(ACOS(((Earth_Data!$B$1+Sat_Data!$B$2)/User_Model_Calcs!N2438)*SQRT(1-COS(RADIANS(User_Model_Calcs!I2438))^2*COS(RADIANS(User_Model_Calcs!B2438))^2)))</f>
        <v>65.499019111072258</v>
      </c>
      <c r="P2438">
        <f t="shared" ca="1" si="374"/>
        <v>49.165854213144037</v>
      </c>
    </row>
    <row r="2439" spans="1:16" x14ac:dyDescent="0.25">
      <c r="A2439">
        <f t="shared" ca="1" si="372"/>
        <v>128.49947575581729</v>
      </c>
      <c r="B2439">
        <f t="shared" ca="1" si="373"/>
        <v>-12.186824735129436</v>
      </c>
      <c r="C2439" s="6">
        <v>20135.9375</v>
      </c>
      <c r="D2439">
        <f t="shared" ca="1" si="370"/>
        <v>0.75</v>
      </c>
      <c r="E2439" s="1">
        <v>0.65</v>
      </c>
      <c r="F2439">
        <v>19.899999999999999</v>
      </c>
      <c r="G2439">
        <f t="shared" ca="1" si="375"/>
        <v>42.007420362456692</v>
      </c>
      <c r="H2439">
        <f t="shared" ca="1" si="371"/>
        <v>16.882572740507484</v>
      </c>
      <c r="I2439">
        <f ca="1">User_Model_Calcs!A2439-Sat_Data!$B$5</f>
        <v>18.499475755817286</v>
      </c>
      <c r="J2439">
        <f ca="1">(Earth_Data!$B$1/SQRT(1-Earth_Data!$B$2^2*SIN(RADIANS(User_Model_Calcs!B2439))^2))*COS(RADIANS(User_Model_Calcs!B2439))</f>
        <v>6235.3353499513605</v>
      </c>
      <c r="K2439">
        <f ca="1">((Earth_Data!$B$1*(1-Earth_Data!$B$2^2))/SQRT(1-Earth_Data!$B$2^2*SIN(RADIANS(User_Model_Calcs!B2439))^2))*SIN(RADIANS(User_Model_Calcs!B2439))</f>
        <v>-1337.6114369295231</v>
      </c>
      <c r="L2439">
        <f t="shared" ca="1" si="376"/>
        <v>-12.107654822579732</v>
      </c>
      <c r="M2439">
        <f t="shared" ca="1" si="377"/>
        <v>6377.1946247984088</v>
      </c>
      <c r="N2439">
        <f ca="1">SQRT(User_Model_Calcs!M2439^2+Sat_Data!$B$3^2-2*User_Model_Calcs!M2439*Sat_Data!$B$3*COS(RADIANS(L2439))*COS(RADIANS(I2439)))</f>
        <v>36329.586896270463</v>
      </c>
      <c r="O2439">
        <f ca="1">DEGREES(ACOS(((Earth_Data!$B$1+Sat_Data!$B$2)/User_Model_Calcs!N2439)*SQRT(1-COS(RADIANS(User_Model_Calcs!I2439))^2*COS(RADIANS(User_Model_Calcs!B2439))^2)))</f>
        <v>64.1877234014067</v>
      </c>
      <c r="P2439">
        <f t="shared" ca="1" si="374"/>
        <v>57.750915287900504</v>
      </c>
    </row>
    <row r="2440" spans="1:16" x14ac:dyDescent="0.25">
      <c r="A2440">
        <f t="shared" ca="1" si="372"/>
        <v>130.17107045850707</v>
      </c>
      <c r="B2440">
        <f t="shared" ca="1" si="373"/>
        <v>-15.831969068692457</v>
      </c>
      <c r="C2440" s="6">
        <v>20135.9375</v>
      </c>
      <c r="D2440">
        <f t="shared" ca="1" si="370"/>
        <v>0.75</v>
      </c>
      <c r="E2440" s="1">
        <v>0.65</v>
      </c>
      <c r="F2440">
        <v>19.899999999999999</v>
      </c>
      <c r="G2440">
        <f t="shared" ca="1" si="375"/>
        <v>42.007420362456692</v>
      </c>
      <c r="H2440">
        <f t="shared" ca="1" si="371"/>
        <v>19.089513164237076</v>
      </c>
      <c r="I2440">
        <f ca="1">User_Model_Calcs!A2440-Sat_Data!$B$5</f>
        <v>20.171070458507074</v>
      </c>
      <c r="J2440">
        <f ca="1">(Earth_Data!$B$1/SQRT(1-Earth_Data!$B$2^2*SIN(RADIANS(User_Model_Calcs!B2440))^2))*COS(RADIANS(User_Model_Calcs!B2440))</f>
        <v>6137.7204340773924</v>
      </c>
      <c r="K2440">
        <f ca="1">((Earth_Data!$B$1*(1-Earth_Data!$B$2^2))/SQRT(1-Earth_Data!$B$2^2*SIN(RADIANS(User_Model_Calcs!B2440))^2))*SIN(RADIANS(User_Model_Calcs!B2440))</f>
        <v>-1728.8474653377878</v>
      </c>
      <c r="L2440">
        <f t="shared" ca="1" si="376"/>
        <v>-15.731244831853385</v>
      </c>
      <c r="M2440">
        <f t="shared" ca="1" si="377"/>
        <v>6376.5606470334824</v>
      </c>
      <c r="N2440">
        <f ca="1">SQRT(User_Model_Calcs!M2440^2+Sat_Data!$B$3^2-2*User_Model_Calcs!M2440*Sat_Data!$B$3*COS(RADIANS(L2440))*COS(RADIANS(I2440)))</f>
        <v>36505.295974965491</v>
      </c>
      <c r="O2440">
        <f ca="1">DEGREES(ACOS(((Earth_Data!$B$1+Sat_Data!$B$2)/User_Model_Calcs!N2440)*SQRT(1-COS(RADIANS(User_Model_Calcs!I2440))^2*COS(RADIANS(User_Model_Calcs!B2440))^2)))</f>
        <v>60.257961177248845</v>
      </c>
      <c r="P2440">
        <f t="shared" ca="1" si="374"/>
        <v>53.400498538872881</v>
      </c>
    </row>
    <row r="2441" spans="1:16" x14ac:dyDescent="0.25">
      <c r="A2441">
        <f t="shared" ca="1" si="372"/>
        <v>126.82186558654968</v>
      </c>
      <c r="B2441">
        <f t="shared" ca="1" si="373"/>
        <v>-16.324995707689961</v>
      </c>
      <c r="C2441" s="6">
        <v>20135.9375</v>
      </c>
      <c r="D2441">
        <f t="shared" ca="1" si="370"/>
        <v>0.75</v>
      </c>
      <c r="E2441" s="1">
        <v>0.65</v>
      </c>
      <c r="F2441">
        <v>19.899999999999999</v>
      </c>
      <c r="G2441">
        <f t="shared" ca="1" si="375"/>
        <v>42.007420362456692</v>
      </c>
      <c r="H2441">
        <f t="shared" ca="1" si="371"/>
        <v>15.252078071497799</v>
      </c>
      <c r="I2441">
        <f ca="1">User_Model_Calcs!A2441-Sat_Data!$B$5</f>
        <v>16.821865586549677</v>
      </c>
      <c r="J2441">
        <f ca="1">(Earth_Data!$B$1/SQRT(1-Earth_Data!$B$2^2*SIN(RADIANS(User_Model_Calcs!B2441))^2))*COS(RADIANS(User_Model_Calcs!B2441))</f>
        <v>6122.6104047071567</v>
      </c>
      <c r="K2441">
        <f ca="1">((Earth_Data!$B$1*(1-Earth_Data!$B$2^2))/SQRT(1-Earth_Data!$B$2^2*SIN(RADIANS(User_Model_Calcs!B2441))^2))*SIN(RADIANS(User_Model_Calcs!B2441))</f>
        <v>-1781.271268656642</v>
      </c>
      <c r="L2441">
        <f t="shared" ca="1" si="376"/>
        <v>-16.221472703161432</v>
      </c>
      <c r="M2441">
        <f t="shared" ca="1" si="377"/>
        <v>6376.4634006924234</v>
      </c>
      <c r="N2441">
        <f ca="1">SQRT(User_Model_Calcs!M2441^2+Sat_Data!$B$3^2-2*User_Model_Calcs!M2441*Sat_Data!$B$3*COS(RADIANS(L2441))*COS(RADIANS(I2441)))</f>
        <v>36390.357310763233</v>
      </c>
      <c r="O2441">
        <f ca="1">DEGREES(ACOS(((Earth_Data!$B$1+Sat_Data!$B$2)/User_Model_Calcs!N2441)*SQRT(1-COS(RADIANS(User_Model_Calcs!I2441))^2*COS(RADIANS(User_Model_Calcs!B2441))^2)))</f>
        <v>62.751917594797874</v>
      </c>
      <c r="P2441">
        <f t="shared" ca="1" si="374"/>
        <v>47.085860352239862</v>
      </c>
    </row>
    <row r="2442" spans="1:16" x14ac:dyDescent="0.25">
      <c r="A2442">
        <f t="shared" ca="1" si="372"/>
        <v>127.45351354815929</v>
      </c>
      <c r="B2442">
        <f t="shared" ca="1" si="373"/>
        <v>-12.310406800336654</v>
      </c>
      <c r="C2442" s="6">
        <v>20135.9375</v>
      </c>
      <c r="D2442">
        <f t="shared" ca="1" si="370"/>
        <v>0.75</v>
      </c>
      <c r="E2442" s="1">
        <v>0.65</v>
      </c>
      <c r="F2442">
        <v>19.899999999999999</v>
      </c>
      <c r="G2442">
        <f t="shared" ca="1" si="375"/>
        <v>42.007420362456692</v>
      </c>
      <c r="H2442">
        <f t="shared" ca="1" si="371"/>
        <v>22.462822834526143</v>
      </c>
      <c r="I2442">
        <f ca="1">User_Model_Calcs!A2442-Sat_Data!$B$5</f>
        <v>17.453513548159293</v>
      </c>
      <c r="J2442">
        <f ca="1">(Earth_Data!$B$1/SQRT(1-Earth_Data!$B$2^2*SIN(RADIANS(User_Model_Calcs!B2442))^2))*COS(RADIANS(User_Model_Calcs!B2442))</f>
        <v>6232.434953992497</v>
      </c>
      <c r="K2442">
        <f ca="1">((Earth_Data!$B$1*(1-Earth_Data!$B$2^2))/SQRT(1-Earth_Data!$B$2^2*SIN(RADIANS(User_Model_Calcs!B2442))^2))*SIN(RADIANS(User_Model_Calcs!B2442))</f>
        <v>-1350.971407320264</v>
      </c>
      <c r="L2442">
        <f t="shared" ca="1" si="376"/>
        <v>-12.23048333923686</v>
      </c>
      <c r="M2442">
        <f t="shared" ca="1" si="377"/>
        <v>6377.1756443698769</v>
      </c>
      <c r="N2442">
        <f ca="1">SQRT(User_Model_Calcs!M2442^2+Sat_Data!$B$3^2-2*User_Model_Calcs!M2442*Sat_Data!$B$3*COS(RADIANS(L2442))*COS(RADIANS(I2442)))</f>
        <v>36292.003201349879</v>
      </c>
      <c r="O2442">
        <f ca="1">DEGREES(ACOS(((Earth_Data!$B$1+Sat_Data!$B$2)/User_Model_Calcs!N2442)*SQRT(1-COS(RADIANS(User_Model_Calcs!I2442))^2*COS(RADIANS(User_Model_Calcs!B2442))^2)))</f>
        <v>65.10055368181321</v>
      </c>
      <c r="P2442">
        <f t="shared" ca="1" si="374"/>
        <v>55.857749679644122</v>
      </c>
    </row>
    <row r="2443" spans="1:16" x14ac:dyDescent="0.25">
      <c r="A2443">
        <f t="shared" ca="1" si="372"/>
        <v>125.83440894333243</v>
      </c>
      <c r="B2443">
        <f t="shared" ca="1" si="373"/>
        <v>-13.467036668624734</v>
      </c>
      <c r="C2443" s="6">
        <v>20135.9375</v>
      </c>
      <c r="D2443">
        <f t="shared" ca="1" si="370"/>
        <v>1.2</v>
      </c>
      <c r="E2443" s="1">
        <v>0.65</v>
      </c>
      <c r="F2443">
        <v>19.899999999999999</v>
      </c>
      <c r="G2443">
        <f t="shared" ca="1" si="375"/>
        <v>46.089820015575185</v>
      </c>
      <c r="H2443">
        <f t="shared" ca="1" si="371"/>
        <v>21.786317472551822</v>
      </c>
      <c r="I2443">
        <f ca="1">User_Model_Calcs!A2443-Sat_Data!$B$5</f>
        <v>15.834408943332434</v>
      </c>
      <c r="J2443">
        <f ca="1">(Earth_Data!$B$1/SQRT(1-Earth_Data!$B$2^2*SIN(RADIANS(User_Model_Calcs!B2443))^2))*COS(RADIANS(User_Model_Calcs!B2443))</f>
        <v>6203.8934416777474</v>
      </c>
      <c r="K2443">
        <f ca="1">((Earth_Data!$B$1*(1-Earth_Data!$B$2^2))/SQRT(1-Earth_Data!$B$2^2*SIN(RADIANS(User_Model_Calcs!B2443))^2))*SIN(RADIANS(User_Model_Calcs!B2443))</f>
        <v>-1475.702929261282</v>
      </c>
      <c r="L2443">
        <f t="shared" ca="1" si="376"/>
        <v>-13.380133904863641</v>
      </c>
      <c r="M2443">
        <f t="shared" ca="1" si="377"/>
        <v>6376.9893344055781</v>
      </c>
      <c r="N2443">
        <f ca="1">SQRT(User_Model_Calcs!M2443^2+Sat_Data!$B$3^2-2*User_Model_Calcs!M2443*Sat_Data!$B$3*COS(RADIANS(L2443))*COS(RADIANS(I2443)))</f>
        <v>36265.256677509111</v>
      </c>
      <c r="O2443">
        <f ca="1">DEGREES(ACOS(((Earth_Data!$B$1+Sat_Data!$B$2)/User_Model_Calcs!N2443)*SQRT(1-COS(RADIANS(User_Model_Calcs!I2443))^2*COS(RADIANS(User_Model_Calcs!B2443))^2)))</f>
        <v>65.764674776706613</v>
      </c>
      <c r="P2443">
        <f t="shared" ca="1" si="374"/>
        <v>50.609938229912927</v>
      </c>
    </row>
    <row r="2444" spans="1:16" x14ac:dyDescent="0.25">
      <c r="A2444">
        <f t="shared" ca="1" si="372"/>
        <v>129.27472285424039</v>
      </c>
      <c r="B2444">
        <f t="shared" ca="1" si="373"/>
        <v>-12.677384850455482</v>
      </c>
      <c r="C2444" s="6">
        <v>20135.9375</v>
      </c>
      <c r="D2444">
        <f t="shared" ca="1" si="370"/>
        <v>0.75</v>
      </c>
      <c r="E2444" s="1">
        <v>0.65</v>
      </c>
      <c r="F2444">
        <v>19.899999999999999</v>
      </c>
      <c r="G2444">
        <f t="shared" ca="1" si="375"/>
        <v>42.007420362456692</v>
      </c>
      <c r="H2444">
        <f t="shared" ca="1" si="371"/>
        <v>16.205193995369459</v>
      </c>
      <c r="I2444">
        <f ca="1">User_Model_Calcs!A2444-Sat_Data!$B$5</f>
        <v>19.274722854240395</v>
      </c>
      <c r="J2444">
        <f ca="1">(Earth_Data!$B$1/SQRT(1-Earth_Data!$B$2^2*SIN(RADIANS(User_Model_Calcs!B2444))^2))*COS(RADIANS(User_Model_Calcs!B2444))</f>
        <v>6223.6523001326095</v>
      </c>
      <c r="K2444">
        <f ca="1">((Earth_Data!$B$1*(1-Earth_Data!$B$2^2))/SQRT(1-Earth_Data!$B$2^2*SIN(RADIANS(User_Model_Calcs!B2444))^2))*SIN(RADIANS(User_Model_Calcs!B2444))</f>
        <v>-1390.607379262527</v>
      </c>
      <c r="L2444">
        <f t="shared" ca="1" si="376"/>
        <v>-12.595232459774587</v>
      </c>
      <c r="M2444">
        <f t="shared" ca="1" si="377"/>
        <v>6377.1182234772241</v>
      </c>
      <c r="N2444">
        <f ca="1">SQRT(User_Model_Calcs!M2444^2+Sat_Data!$B$3^2-2*User_Model_Calcs!M2444*Sat_Data!$B$3*COS(RADIANS(L2444))*COS(RADIANS(I2444)))</f>
        <v>36374.041662517629</v>
      </c>
      <c r="O2444">
        <f ca="1">DEGREES(ACOS(((Earth_Data!$B$1+Sat_Data!$B$2)/User_Model_Calcs!N2444)*SQRT(1-COS(RADIANS(User_Model_Calcs!I2444))^2*COS(RADIANS(User_Model_Calcs!B2444))^2)))</f>
        <v>63.143747898826788</v>
      </c>
      <c r="P2444">
        <f t="shared" ca="1" si="374"/>
        <v>57.888849311108224</v>
      </c>
    </row>
    <row r="2445" spans="1:16" x14ac:dyDescent="0.25">
      <c r="A2445">
        <f t="shared" ca="1" si="372"/>
        <v>127.44305264611948</v>
      </c>
      <c r="B2445">
        <f t="shared" ca="1" si="373"/>
        <v>-13.455915962905756</v>
      </c>
      <c r="C2445" s="6">
        <v>20135.9375</v>
      </c>
      <c r="D2445">
        <f t="shared" ca="1" si="370"/>
        <v>3</v>
      </c>
      <c r="E2445" s="1">
        <v>0.65</v>
      </c>
      <c r="F2445">
        <v>19.899999999999999</v>
      </c>
      <c r="G2445">
        <f t="shared" ca="1" si="375"/>
        <v>54.048620189015942</v>
      </c>
      <c r="H2445">
        <f t="shared" ca="1" si="371"/>
        <v>21.141523867574286</v>
      </c>
      <c r="I2445">
        <f ca="1">User_Model_Calcs!A2445-Sat_Data!$B$5</f>
        <v>17.443052646119483</v>
      </c>
      <c r="J2445">
        <f ca="1">(Earth_Data!$B$1/SQRT(1-Earth_Data!$B$2^2*SIN(RADIANS(User_Model_Calcs!B2445))^2))*COS(RADIANS(User_Model_Calcs!B2445))</f>
        <v>6204.1798529713287</v>
      </c>
      <c r="K2445">
        <f ca="1">((Earth_Data!$B$1*(1-Earth_Data!$B$2^2))/SQRT(1-Earth_Data!$B$2^2*SIN(RADIANS(User_Model_Calcs!B2445))^2))*SIN(RADIANS(User_Model_Calcs!B2445))</f>
        <v>-1474.5063967809062</v>
      </c>
      <c r="L2445">
        <f t="shared" ca="1" si="376"/>
        <v>-13.369079652987393</v>
      </c>
      <c r="M2445">
        <f t="shared" ca="1" si="377"/>
        <v>6376.9911997871804</v>
      </c>
      <c r="N2445">
        <f ca="1">SQRT(User_Model_Calcs!M2445^2+Sat_Data!$B$3^2-2*User_Model_Calcs!M2445*Sat_Data!$B$3*COS(RADIANS(L2445))*COS(RADIANS(I2445)))</f>
        <v>36322.878574506962</v>
      </c>
      <c r="O2445">
        <f ca="1">DEGREES(ACOS(((Earth_Data!$B$1+Sat_Data!$B$2)/User_Model_Calcs!N2445)*SQRT(1-COS(RADIANS(User_Model_Calcs!I2445))^2*COS(RADIANS(User_Model_Calcs!B2445))^2)))</f>
        <v>64.342107878689049</v>
      </c>
      <c r="P2445">
        <f t="shared" ca="1" si="374"/>
        <v>53.476837034382626</v>
      </c>
    </row>
    <row r="2446" spans="1:16" x14ac:dyDescent="0.25">
      <c r="A2446">
        <f t="shared" ca="1" si="372"/>
        <v>129.04618499389116</v>
      </c>
      <c r="B2446">
        <f t="shared" ca="1" si="373"/>
        <v>-14.308812603614367</v>
      </c>
      <c r="C2446" s="6">
        <v>20135.9375</v>
      </c>
      <c r="D2446">
        <f t="shared" ca="1" si="370"/>
        <v>1.2</v>
      </c>
      <c r="E2446" s="1">
        <v>0.65</v>
      </c>
      <c r="F2446">
        <v>19.899999999999999</v>
      </c>
      <c r="G2446">
        <f t="shared" ca="1" si="375"/>
        <v>46.089820015575185</v>
      </c>
      <c r="H2446">
        <f t="shared" ca="1" si="371"/>
        <v>16.048953733745286</v>
      </c>
      <c r="I2446">
        <f ca="1">User_Model_Calcs!A2446-Sat_Data!$B$5</f>
        <v>19.04618499389116</v>
      </c>
      <c r="J2446">
        <f ca="1">(Earth_Data!$B$1/SQRT(1-Earth_Data!$B$2^2*SIN(RADIANS(User_Model_Calcs!B2446))^2))*COS(RADIANS(User_Model_Calcs!B2446))</f>
        <v>6181.5396064955767</v>
      </c>
      <c r="K2446">
        <f ca="1">((Earth_Data!$B$1*(1-Earth_Data!$B$2^2))/SQRT(1-Earth_Data!$B$2^2*SIN(RADIANS(User_Model_Calcs!B2446))^2))*SIN(RADIANS(User_Model_Calcs!B2446))</f>
        <v>-1566.1122593326779</v>
      </c>
      <c r="L2446">
        <f t="shared" ca="1" si="376"/>
        <v>-14.216918038796193</v>
      </c>
      <c r="M2446">
        <f t="shared" ca="1" si="377"/>
        <v>6376.8440090302975</v>
      </c>
      <c r="N2446">
        <f ca="1">SQRT(User_Model_Calcs!M2446^2+Sat_Data!$B$3^2-2*User_Model_Calcs!M2446*Sat_Data!$B$3*COS(RADIANS(L2446))*COS(RADIANS(I2446)))</f>
        <v>36410.674270623334</v>
      </c>
      <c r="O2446">
        <f ca="1">DEGREES(ACOS(((Earth_Data!$B$1+Sat_Data!$B$2)/User_Model_Calcs!N2446)*SQRT(1-COS(RADIANS(User_Model_Calcs!I2446))^2*COS(RADIANS(User_Model_Calcs!B2446))^2)))</f>
        <v>62.305894305791064</v>
      </c>
      <c r="P2446">
        <f t="shared" ca="1" si="374"/>
        <v>54.401317102090445</v>
      </c>
    </row>
    <row r="2447" spans="1:16" x14ac:dyDescent="0.25">
      <c r="A2447">
        <f t="shared" ca="1" si="372"/>
        <v>126.93518709886891</v>
      </c>
      <c r="B2447">
        <f t="shared" ca="1" si="373"/>
        <v>-14.719936214220766</v>
      </c>
      <c r="C2447" s="6">
        <v>20135.9375</v>
      </c>
      <c r="D2447">
        <f t="shared" ca="1" si="370"/>
        <v>0.75</v>
      </c>
      <c r="E2447" s="1">
        <v>0.65</v>
      </c>
      <c r="F2447">
        <v>19.899999999999999</v>
      </c>
      <c r="G2447">
        <f t="shared" ca="1" si="375"/>
        <v>42.007420362456692</v>
      </c>
      <c r="H2447">
        <f t="shared" ca="1" si="371"/>
        <v>20.348080762264622</v>
      </c>
      <c r="I2447">
        <f ca="1">User_Model_Calcs!A2447-Sat_Data!$B$5</f>
        <v>16.935187098868909</v>
      </c>
      <c r="J2447">
        <f ca="1">(Earth_Data!$B$1/SQRT(1-Earth_Data!$B$2^2*SIN(RADIANS(User_Model_Calcs!B2447))^2))*COS(RADIANS(User_Model_Calcs!B2447))</f>
        <v>6170.1391957086425</v>
      </c>
      <c r="K2447">
        <f ca="1">((Earth_Data!$B$1*(1-Earth_Data!$B$2^2))/SQRT(1-Earth_Data!$B$2^2*SIN(RADIANS(User_Model_Calcs!B2447))^2))*SIN(RADIANS(User_Model_Calcs!B2447))</f>
        <v>-1610.1487939303854</v>
      </c>
      <c r="L2447">
        <f t="shared" ca="1" si="376"/>
        <v>-14.625631971283184</v>
      </c>
      <c r="M2447">
        <f t="shared" ca="1" si="377"/>
        <v>6376.7700941005842</v>
      </c>
      <c r="N2447">
        <f ca="1">SQRT(User_Model_Calcs!M2447^2+Sat_Data!$B$3^2-2*User_Model_Calcs!M2447*Sat_Data!$B$3*COS(RADIANS(L2447))*COS(RADIANS(I2447)))</f>
        <v>36341.770661868642</v>
      </c>
      <c r="O2447">
        <f ca="1">DEGREES(ACOS(((Earth_Data!$B$1+Sat_Data!$B$2)/User_Model_Calcs!N2447)*SQRT(1-COS(RADIANS(User_Model_Calcs!I2447))^2*COS(RADIANS(User_Model_Calcs!B2447))^2)))</f>
        <v>63.885228434211392</v>
      </c>
      <c r="P2447">
        <f t="shared" ca="1" si="374"/>
        <v>50.155656089043447</v>
      </c>
    </row>
    <row r="2448" spans="1:16" x14ac:dyDescent="0.25">
      <c r="A2448">
        <f t="shared" ca="1" si="372"/>
        <v>128.8233736022855</v>
      </c>
      <c r="B2448">
        <f t="shared" ca="1" si="373"/>
        <v>-12.362033481642122</v>
      </c>
      <c r="C2448" s="6">
        <v>20135.9375</v>
      </c>
      <c r="D2448">
        <f t="shared" ca="1" si="370"/>
        <v>0.75</v>
      </c>
      <c r="E2448" s="1">
        <v>0.65</v>
      </c>
      <c r="F2448">
        <v>19.899999999999999</v>
      </c>
      <c r="G2448">
        <f t="shared" ca="1" si="375"/>
        <v>42.007420362456692</v>
      </c>
      <c r="H2448">
        <f t="shared" ca="1" si="371"/>
        <v>17.740171204918973</v>
      </c>
      <c r="I2448">
        <f ca="1">User_Model_Calcs!A2448-Sat_Data!$B$5</f>
        <v>18.8233736022855</v>
      </c>
      <c r="J2448">
        <f ca="1">(Earth_Data!$B$1/SQRT(1-Earth_Data!$B$2^2*SIN(RADIANS(User_Model_Calcs!B2448))^2))*COS(RADIANS(User_Model_Calcs!B2448))</f>
        <v>6231.214767094777</v>
      </c>
      <c r="K2448">
        <f ca="1">((Earth_Data!$B$1*(1-Earth_Data!$B$2^2))/SQRT(1-Earth_Data!$B$2^2*SIN(RADIANS(User_Model_Calcs!B2448))^2))*SIN(RADIANS(User_Model_Calcs!B2448))</f>
        <v>-1356.5507419406283</v>
      </c>
      <c r="L2448">
        <f t="shared" ca="1" si="376"/>
        <v>-12.281795659593836</v>
      </c>
      <c r="M2448">
        <f t="shared" ca="1" si="377"/>
        <v>6377.1676619891123</v>
      </c>
      <c r="N2448">
        <f ca="1">SQRT(User_Model_Calcs!M2448^2+Sat_Data!$B$3^2-2*User_Model_Calcs!M2448*Sat_Data!$B$3*COS(RADIANS(L2448))*COS(RADIANS(I2448)))</f>
        <v>36347.194600279014</v>
      </c>
      <c r="O2448">
        <f ca="1">DEGREES(ACOS(((Earth_Data!$B$1+Sat_Data!$B$2)/User_Model_Calcs!N2448)*SQRT(1-COS(RADIANS(User_Model_Calcs!I2448))^2*COS(RADIANS(User_Model_Calcs!B2448))^2)))</f>
        <v>63.769532969987814</v>
      </c>
      <c r="P2448">
        <f t="shared" ca="1" si="374"/>
        <v>57.869547136286684</v>
      </c>
    </row>
    <row r="2449" spans="1:16" x14ac:dyDescent="0.25">
      <c r="A2449">
        <f t="shared" ca="1" si="372"/>
        <v>128.26748408262867</v>
      </c>
      <c r="B2449">
        <f t="shared" ca="1" si="373"/>
        <v>-15.440768622555122</v>
      </c>
      <c r="C2449" s="6">
        <v>20135.9375</v>
      </c>
      <c r="D2449">
        <f t="shared" ca="1" si="370"/>
        <v>3</v>
      </c>
      <c r="E2449" s="1">
        <v>0.65</v>
      </c>
      <c r="F2449">
        <v>19.899999999999999</v>
      </c>
      <c r="G2449">
        <f t="shared" ca="1" si="375"/>
        <v>54.048620189015942</v>
      </c>
      <c r="H2449">
        <f t="shared" ca="1" si="371"/>
        <v>16.687781458516476</v>
      </c>
      <c r="I2449">
        <f ca="1">User_Model_Calcs!A2449-Sat_Data!$B$5</f>
        <v>18.26748408262867</v>
      </c>
      <c r="J2449">
        <f ca="1">(Earth_Data!$B$1/SQRT(1-Earth_Data!$B$2^2*SIN(RADIANS(User_Model_Calcs!B2449))^2))*COS(RADIANS(User_Model_Calcs!B2449))</f>
        <v>6149.3879563492419</v>
      </c>
      <c r="K2449">
        <f ca="1">((Earth_Data!$B$1*(1-Earth_Data!$B$2^2))/SQRT(1-Earth_Data!$B$2^2*SIN(RADIANS(User_Model_Calcs!B2449))^2))*SIN(RADIANS(User_Model_Calcs!B2449))</f>
        <v>-1687.1612767137563</v>
      </c>
      <c r="L2449">
        <f t="shared" ca="1" si="376"/>
        <v>-15.342286201471854</v>
      </c>
      <c r="M2449">
        <f t="shared" ca="1" si="377"/>
        <v>6376.6359007971823</v>
      </c>
      <c r="N2449">
        <f ca="1">SQRT(User_Model_Calcs!M2449^2+Sat_Data!$B$3^2-2*User_Model_Calcs!M2449*Sat_Data!$B$3*COS(RADIANS(L2449))*COS(RADIANS(I2449)))</f>
        <v>36414.87121673824</v>
      </c>
      <c r="O2449">
        <f ca="1">DEGREES(ACOS(((Earth_Data!$B$1+Sat_Data!$B$2)/User_Model_Calcs!N2449)*SQRT(1-COS(RADIANS(User_Model_Calcs!I2449))^2*COS(RADIANS(User_Model_Calcs!B2449))^2)))</f>
        <v>62.206392811221306</v>
      </c>
      <c r="P2449">
        <f t="shared" ca="1" si="374"/>
        <v>51.111159114833718</v>
      </c>
    </row>
    <row r="2450" spans="1:16" x14ac:dyDescent="0.25">
      <c r="A2450">
        <f t="shared" ca="1" si="372"/>
        <v>129.37742007575144</v>
      </c>
      <c r="B2450">
        <f t="shared" ca="1" si="373"/>
        <v>-12.791878575870228</v>
      </c>
      <c r="C2450" s="6">
        <v>20135.9375</v>
      </c>
      <c r="D2450">
        <f t="shared" ca="1" si="370"/>
        <v>1.2</v>
      </c>
      <c r="E2450" s="1">
        <v>0.65</v>
      </c>
      <c r="F2450">
        <v>19.899999999999999</v>
      </c>
      <c r="G2450">
        <f t="shared" ca="1" si="375"/>
        <v>46.089820015575185</v>
      </c>
      <c r="H2450">
        <f t="shared" ca="1" si="371"/>
        <v>14.219952164041304</v>
      </c>
      <c r="I2450">
        <f ca="1">User_Model_Calcs!A2450-Sat_Data!$B$5</f>
        <v>19.377420075751445</v>
      </c>
      <c r="J2450">
        <f ca="1">(Earth_Data!$B$1/SQRT(1-Earth_Data!$B$2^2*SIN(RADIANS(User_Model_Calcs!B2450))^2))*COS(RADIANS(User_Model_Calcs!B2450))</f>
        <v>6220.860206542693</v>
      </c>
      <c r="K2450">
        <f ca="1">((Earth_Data!$B$1*(1-Earth_Data!$B$2^2))/SQRT(1-Earth_Data!$B$2^2*SIN(RADIANS(User_Model_Calcs!B2450))^2))*SIN(RADIANS(User_Model_Calcs!B2450))</f>
        <v>-1402.9620514113292</v>
      </c>
      <c r="L2450">
        <f t="shared" ca="1" si="376"/>
        <v>-12.709033496973248</v>
      </c>
      <c r="M2450">
        <f t="shared" ca="1" si="377"/>
        <v>6377.0999856554454</v>
      </c>
      <c r="N2450">
        <f ca="1">SQRT(User_Model_Calcs!M2450^2+Sat_Data!$B$3^2-2*User_Model_Calcs!M2450*Sat_Data!$B$3*COS(RADIANS(L2450))*COS(RADIANS(I2450)))</f>
        <v>36381.370376220912</v>
      </c>
      <c r="O2450">
        <f ca="1">DEGREES(ACOS(((Earth_Data!$B$1+Sat_Data!$B$2)/User_Model_Calcs!N2450)*SQRT(1-COS(RADIANS(User_Model_Calcs!I2450))^2*COS(RADIANS(User_Model_Calcs!B2450))^2)))</f>
        <v>62.975206783997876</v>
      </c>
      <c r="P2450">
        <f t="shared" ca="1" si="374"/>
        <v>57.808752383899815</v>
      </c>
    </row>
    <row r="2451" spans="1:16" x14ac:dyDescent="0.25">
      <c r="A2451">
        <f t="shared" ca="1" si="372"/>
        <v>126.90533458549821</v>
      </c>
      <c r="B2451">
        <f t="shared" ca="1" si="373"/>
        <v>-13.671572273591973</v>
      </c>
      <c r="C2451" s="6">
        <v>20135.9375</v>
      </c>
      <c r="D2451">
        <f t="shared" ref="D2451:D2501" ca="1" si="378">CHOOSE(RANDBETWEEN(1,3),0.75,1.2,3)</f>
        <v>1.2</v>
      </c>
      <c r="E2451" s="1">
        <v>0.65</v>
      </c>
      <c r="F2451">
        <v>19.899999999999999</v>
      </c>
      <c r="G2451">
        <f t="shared" ca="1" si="375"/>
        <v>46.089820015575185</v>
      </c>
      <c r="H2451">
        <f t="shared" ref="H2451:H2501" ca="1" si="379">RAND()*(24-14)+14</f>
        <v>16.071255589911448</v>
      </c>
      <c r="I2451">
        <f ca="1">User_Model_Calcs!A2451-Sat_Data!$B$5</f>
        <v>16.90533458549821</v>
      </c>
      <c r="J2451">
        <f ca="1">(Earth_Data!$B$1/SQRT(1-Earth_Data!$B$2^2*SIN(RADIANS(User_Model_Calcs!B2451))^2))*COS(RADIANS(User_Model_Calcs!B2451))</f>
        <v>6198.5842229826458</v>
      </c>
      <c r="K2451">
        <f ca="1">((Earth_Data!$B$1*(1-Earth_Data!$B$2^2))/SQRT(1-Earth_Data!$B$2^2*SIN(RADIANS(User_Model_Calcs!B2451))^2))*SIN(RADIANS(User_Model_Calcs!B2451))</f>
        <v>-1497.7001652645881</v>
      </c>
      <c r="L2451">
        <f t="shared" ca="1" si="376"/>
        <v>-13.583449594053231</v>
      </c>
      <c r="M2451">
        <f t="shared" ca="1" si="377"/>
        <v>6376.9547712401836</v>
      </c>
      <c r="N2451">
        <f ca="1">SQRT(User_Model_Calcs!M2451^2+Sat_Data!$B$3^2-2*User_Model_Calcs!M2451*Sat_Data!$B$3*COS(RADIANS(L2451))*COS(RADIANS(I2451)))</f>
        <v>36309.12676543618</v>
      </c>
      <c r="O2451">
        <f ca="1">DEGREES(ACOS(((Earth_Data!$B$1+Sat_Data!$B$2)/User_Model_Calcs!N2451)*SQRT(1-COS(RADIANS(User_Model_Calcs!I2451))^2*COS(RADIANS(User_Model_Calcs!B2451))^2)))</f>
        <v>64.673447569141246</v>
      </c>
      <c r="P2451">
        <f t="shared" ca="1" si="374"/>
        <v>52.128538468265077</v>
      </c>
    </row>
    <row r="2452" spans="1:16" x14ac:dyDescent="0.25">
      <c r="A2452">
        <f t="shared" ca="1" si="372"/>
        <v>125.27588359350979</v>
      </c>
      <c r="B2452">
        <f t="shared" ca="1" si="373"/>
        <v>-11.674435970700781</v>
      </c>
      <c r="C2452" s="6">
        <v>20135.9375</v>
      </c>
      <c r="D2452">
        <f t="shared" ca="1" si="378"/>
        <v>0.75</v>
      </c>
      <c r="E2452" s="1">
        <v>0.65</v>
      </c>
      <c r="F2452">
        <v>19.899999999999999</v>
      </c>
      <c r="G2452">
        <f t="shared" ca="1" si="375"/>
        <v>42.007420362456692</v>
      </c>
      <c r="H2452">
        <f t="shared" ca="1" si="379"/>
        <v>17.129023686607788</v>
      </c>
      <c r="I2452">
        <f ca="1">User_Model_Calcs!A2452-Sat_Data!$B$5</f>
        <v>15.275883593509789</v>
      </c>
      <c r="J2452">
        <f ca="1">(Earth_Data!$B$1/SQRT(1-Earth_Data!$B$2^2*SIN(RADIANS(User_Model_Calcs!B2452))^2))*COS(RADIANS(User_Model_Calcs!B2452))</f>
        <v>6247.0528954830834</v>
      </c>
      <c r="K2452">
        <f ca="1">((Earth_Data!$B$1*(1-Earth_Data!$B$2^2))/SQRT(1-Earth_Data!$B$2^2*SIN(RADIANS(User_Model_Calcs!B2452))^2))*SIN(RADIANS(User_Model_Calcs!B2452))</f>
        <v>-1282.1546563281893</v>
      </c>
      <c r="L2452">
        <f t="shared" ca="1" si="376"/>
        <v>-11.598405794902211</v>
      </c>
      <c r="M2452">
        <f t="shared" ca="1" si="377"/>
        <v>6377.2713947038219</v>
      </c>
      <c r="N2452">
        <f ca="1">SQRT(User_Model_Calcs!M2452^2+Sat_Data!$B$3^2-2*User_Model_Calcs!M2452*Sat_Data!$B$3*COS(RADIANS(L2452))*COS(RADIANS(I2452)))</f>
        <v>36197.981538845765</v>
      </c>
      <c r="O2452">
        <f ca="1">DEGREES(ACOS(((Earth_Data!$B$1+Sat_Data!$B$2)/User_Model_Calcs!N2452)*SQRT(1-COS(RADIANS(User_Model_Calcs!I2452))^2*COS(RADIANS(User_Model_Calcs!B2452))^2)))</f>
        <v>67.545826666193989</v>
      </c>
      <c r="P2452">
        <f t="shared" ca="1" si="374"/>
        <v>53.465494430591669</v>
      </c>
    </row>
    <row r="2453" spans="1:16" x14ac:dyDescent="0.25">
      <c r="A2453">
        <f t="shared" ca="1" si="372"/>
        <v>125.71486927151582</v>
      </c>
      <c r="B2453">
        <f t="shared" ca="1" si="373"/>
        <v>-12.018247338750694</v>
      </c>
      <c r="C2453" s="6">
        <v>20135.9375</v>
      </c>
      <c r="D2453">
        <f t="shared" ca="1" si="378"/>
        <v>3</v>
      </c>
      <c r="E2453" s="1">
        <v>0.65</v>
      </c>
      <c r="F2453">
        <v>19.899999999999999</v>
      </c>
      <c r="G2453">
        <f t="shared" ca="1" si="375"/>
        <v>54.048620189015942</v>
      </c>
      <c r="H2453">
        <f t="shared" ca="1" si="379"/>
        <v>23.756977726647737</v>
      </c>
      <c r="I2453">
        <f ca="1">User_Model_Calcs!A2453-Sat_Data!$B$5</f>
        <v>15.714869271515823</v>
      </c>
      <c r="J2453">
        <f ca="1">(Earth_Data!$B$1/SQRT(1-Earth_Data!$B$2^2*SIN(RADIANS(User_Model_Calcs!B2453))^2))*COS(RADIANS(User_Model_Calcs!B2453))</f>
        <v>6239.2452402607023</v>
      </c>
      <c r="K2453">
        <f ca="1">((Earth_Data!$B$1*(1-Earth_Data!$B$2^2))/SQRT(1-Earth_Data!$B$2^2*SIN(RADIANS(User_Model_Calcs!B2453))^2))*SIN(RADIANS(User_Model_Calcs!B2453))</f>
        <v>-1319.3773661118269</v>
      </c>
      <c r="L2453">
        <f t="shared" ca="1" si="376"/>
        <v>-11.940107687412954</v>
      </c>
      <c r="M2453">
        <f t="shared" ca="1" si="377"/>
        <v>6377.2202253273335</v>
      </c>
      <c r="N2453">
        <f ca="1">SQRT(User_Model_Calcs!M2453^2+Sat_Data!$B$3^2-2*User_Model_Calcs!M2453*Sat_Data!$B$3*COS(RADIANS(L2453))*COS(RADIANS(I2453)))</f>
        <v>36221.614132727438</v>
      </c>
      <c r="O2453">
        <f ca="1">DEGREES(ACOS(((Earth_Data!$B$1+Sat_Data!$B$2)/User_Model_Calcs!N2453)*SQRT(1-COS(RADIANS(User_Model_Calcs!I2453))^2*COS(RADIANS(User_Model_Calcs!B2453))^2)))</f>
        <v>66.906579295224773</v>
      </c>
      <c r="P2453">
        <f t="shared" ca="1" si="374"/>
        <v>53.49706596780058</v>
      </c>
    </row>
    <row r="2454" spans="1:16" x14ac:dyDescent="0.25">
      <c r="A2454">
        <f t="shared" ca="1" si="372"/>
        <v>129.02793571829301</v>
      </c>
      <c r="B2454">
        <f t="shared" ca="1" si="373"/>
        <v>-13.067208087424335</v>
      </c>
      <c r="C2454" s="6">
        <v>20135.9375</v>
      </c>
      <c r="D2454">
        <f t="shared" ca="1" si="378"/>
        <v>1.2</v>
      </c>
      <c r="E2454" s="1">
        <v>0.65</v>
      </c>
      <c r="F2454">
        <v>19.899999999999999</v>
      </c>
      <c r="G2454">
        <f t="shared" ca="1" si="375"/>
        <v>46.089820015575185</v>
      </c>
      <c r="H2454">
        <f t="shared" ca="1" si="379"/>
        <v>17.744806288303121</v>
      </c>
      <c r="I2454">
        <f ca="1">User_Model_Calcs!A2454-Sat_Data!$B$5</f>
        <v>19.027935718293008</v>
      </c>
      <c r="J2454">
        <f ca="1">(Earth_Data!$B$1/SQRT(1-Earth_Data!$B$2^2*SIN(RADIANS(User_Model_Calcs!B2454))^2))*COS(RADIANS(User_Model_Calcs!B2454))</f>
        <v>6214.0447762243884</v>
      </c>
      <c r="K2454">
        <f ca="1">((Earth_Data!$B$1*(1-Earth_Data!$B$2^2))/SQRT(1-Earth_Data!$B$2^2*SIN(RADIANS(User_Model_Calcs!B2454))^2))*SIN(RADIANS(User_Model_Calcs!B2454))</f>
        <v>-1432.6494307277308</v>
      </c>
      <c r="L2454">
        <f t="shared" ca="1" si="376"/>
        <v>-12.982702651313483</v>
      </c>
      <c r="M2454">
        <f t="shared" ca="1" si="377"/>
        <v>6377.0555017410743</v>
      </c>
      <c r="N2454">
        <f ca="1">SQRT(User_Model_Calcs!M2454^2+Sat_Data!$B$3^2-2*User_Model_Calcs!M2454*Sat_Data!$B$3*COS(RADIANS(L2454))*COS(RADIANS(I2454)))</f>
        <v>36374.364757005889</v>
      </c>
      <c r="O2454">
        <f ca="1">DEGREES(ACOS(((Earth_Data!$B$1+Sat_Data!$B$2)/User_Model_Calcs!N2454)*SQRT(1-COS(RADIANS(User_Model_Calcs!I2454))^2*COS(RADIANS(User_Model_Calcs!B2454))^2)))</f>
        <v>63.134455892516151</v>
      </c>
      <c r="P2454">
        <f t="shared" ca="1" si="374"/>
        <v>56.751726966089642</v>
      </c>
    </row>
    <row r="2455" spans="1:16" x14ac:dyDescent="0.25">
      <c r="A2455">
        <f t="shared" ca="1" si="372"/>
        <v>125.83280423602618</v>
      </c>
      <c r="B2455">
        <f t="shared" ca="1" si="373"/>
        <v>-14.075619192926959</v>
      </c>
      <c r="C2455" s="6">
        <v>20135.9375</v>
      </c>
      <c r="D2455">
        <f t="shared" ca="1" si="378"/>
        <v>3</v>
      </c>
      <c r="E2455" s="1">
        <v>0.65</v>
      </c>
      <c r="F2455">
        <v>19.899999999999999</v>
      </c>
      <c r="G2455">
        <f t="shared" ca="1" si="375"/>
        <v>54.048620189015942</v>
      </c>
      <c r="H2455">
        <f t="shared" ca="1" si="379"/>
        <v>15.229216226972103</v>
      </c>
      <c r="I2455">
        <f ca="1">User_Model_Calcs!A2455-Sat_Data!$B$5</f>
        <v>15.832804236026178</v>
      </c>
      <c r="J2455">
        <f ca="1">(Earth_Data!$B$1/SQRT(1-Earth_Data!$B$2^2*SIN(RADIANS(User_Model_Calcs!B2455))^2))*COS(RADIANS(User_Model_Calcs!B2455))</f>
        <v>6187.8653244810903</v>
      </c>
      <c r="K2455">
        <f ca="1">((Earth_Data!$B$1*(1-Earth_Data!$B$2^2))/SQRT(1-Earth_Data!$B$2^2*SIN(RADIANS(User_Model_Calcs!B2455))^2))*SIN(RADIANS(User_Model_Calcs!B2455))</f>
        <v>-1541.0989767602123</v>
      </c>
      <c r="L2455">
        <f t="shared" ca="1" si="376"/>
        <v>-13.985099790940859</v>
      </c>
      <c r="M2455">
        <f t="shared" ca="1" si="377"/>
        <v>6376.8850805143766</v>
      </c>
      <c r="N2455">
        <f ca="1">SQRT(User_Model_Calcs!M2455^2+Sat_Data!$B$3^2-2*User_Model_Calcs!M2455*Sat_Data!$B$3*COS(RADIANS(L2455))*COS(RADIANS(I2455)))</f>
        <v>36283.10708832449</v>
      </c>
      <c r="O2455">
        <f ca="1">DEGREES(ACOS(((Earth_Data!$B$1+Sat_Data!$B$2)/User_Model_Calcs!N2455)*SQRT(1-COS(RADIANS(User_Model_Calcs!I2455))^2*COS(RADIANS(User_Model_Calcs!B2455))^2)))</f>
        <v>65.312092493280915</v>
      </c>
      <c r="P2455">
        <f t="shared" ca="1" si="374"/>
        <v>49.384129902366112</v>
      </c>
    </row>
    <row r="2456" spans="1:16" x14ac:dyDescent="0.25">
      <c r="A2456">
        <f t="shared" ca="1" si="372"/>
        <v>127.45511509509736</v>
      </c>
      <c r="B2456">
        <f t="shared" ca="1" si="373"/>
        <v>-15.991071065205054</v>
      </c>
      <c r="C2456" s="6">
        <v>20135.9375</v>
      </c>
      <c r="D2456">
        <f t="shared" ca="1" si="378"/>
        <v>3</v>
      </c>
      <c r="E2456" s="1">
        <v>0.65</v>
      </c>
      <c r="F2456">
        <v>19.899999999999999</v>
      </c>
      <c r="G2456">
        <f t="shared" ca="1" si="375"/>
        <v>54.048620189015942</v>
      </c>
      <c r="H2456">
        <f t="shared" ca="1" si="379"/>
        <v>18.676665490697545</v>
      </c>
      <c r="I2456">
        <f ca="1">User_Model_Calcs!A2456-Sat_Data!$B$5</f>
        <v>17.455115095097355</v>
      </c>
      <c r="J2456">
        <f ca="1">(Earth_Data!$B$1/SQRT(1-Earth_Data!$B$2^2*SIN(RADIANS(User_Model_Calcs!B2456))^2))*COS(RADIANS(User_Model_Calcs!B2456))</f>
        <v>6132.8937380263524</v>
      </c>
      <c r="K2456">
        <f ca="1">((Earth_Data!$B$1*(1-Earth_Data!$B$2^2))/SQRT(1-Earth_Data!$B$2^2*SIN(RADIANS(User_Model_Calcs!B2456))^2))*SIN(RADIANS(User_Model_Calcs!B2456))</f>
        <v>-1745.7787920201729</v>
      </c>
      <c r="L2456">
        <f t="shared" ca="1" si="376"/>
        <v>-15.889440380809425</v>
      </c>
      <c r="M2456">
        <f t="shared" ca="1" si="377"/>
        <v>6376.5295571015949</v>
      </c>
      <c r="N2456">
        <f ca="1">SQRT(User_Model_Calcs!M2456^2+Sat_Data!$B$3^2-2*User_Model_Calcs!M2456*Sat_Data!$B$3*COS(RADIANS(L2456))*COS(RADIANS(I2456)))</f>
        <v>36402.105309016115</v>
      </c>
      <c r="O2456">
        <f ca="1">DEGREES(ACOS(((Earth_Data!$B$1+Sat_Data!$B$2)/User_Model_Calcs!N2456)*SQRT(1-COS(RADIANS(User_Model_Calcs!I2456))^2*COS(RADIANS(User_Model_Calcs!B2456))^2)))</f>
        <v>62.488709864541072</v>
      </c>
      <c r="P2456">
        <f t="shared" ca="1" si="374"/>
        <v>48.77750653449889</v>
      </c>
    </row>
    <row r="2457" spans="1:16" x14ac:dyDescent="0.25">
      <c r="A2457">
        <f t="shared" ca="1" si="372"/>
        <v>125.31542931107774</v>
      </c>
      <c r="B2457">
        <f t="shared" ca="1" si="373"/>
        <v>-16.279393210083533</v>
      </c>
      <c r="C2457" s="6">
        <v>20135.9375</v>
      </c>
      <c r="D2457">
        <f t="shared" ca="1" si="378"/>
        <v>1.2</v>
      </c>
      <c r="E2457" s="1">
        <v>0.65</v>
      </c>
      <c r="F2457">
        <v>19.899999999999999</v>
      </c>
      <c r="G2457">
        <f t="shared" ca="1" si="375"/>
        <v>46.089820015575185</v>
      </c>
      <c r="H2457">
        <f t="shared" ca="1" si="379"/>
        <v>21.939644952651062</v>
      </c>
      <c r="I2457">
        <f ca="1">User_Model_Calcs!A2457-Sat_Data!$B$5</f>
        <v>15.315429311077736</v>
      </c>
      <c r="J2457">
        <f ca="1">(Earth_Data!$B$1/SQRT(1-Earth_Data!$B$2^2*SIN(RADIANS(User_Model_Calcs!B2457))^2))*COS(RADIANS(User_Model_Calcs!B2457))</f>
        <v>6124.0269627340531</v>
      </c>
      <c r="K2457">
        <f ca="1">((Earth_Data!$B$1*(1-Earth_Data!$B$2^2))/SQRT(1-Earth_Data!$B$2^2*SIN(RADIANS(User_Model_Calcs!B2457))^2))*SIN(RADIANS(User_Model_Calcs!B2457))</f>
        <v>-1776.4277066524674</v>
      </c>
      <c r="L2457">
        <f t="shared" ca="1" si="376"/>
        <v>-16.176127814157645</v>
      </c>
      <c r="M2457">
        <f t="shared" ca="1" si="377"/>
        <v>6376.4725073708441</v>
      </c>
      <c r="N2457">
        <f ca="1">SQRT(User_Model_Calcs!M2457^2+Sat_Data!$B$3^2-2*User_Model_Calcs!M2457*Sat_Data!$B$3*COS(RADIANS(L2457))*COS(RADIANS(I2457)))</f>
        <v>36337.112199468851</v>
      </c>
      <c r="O2457">
        <f ca="1">DEGREES(ACOS(((Earth_Data!$B$1+Sat_Data!$B$2)/User_Model_Calcs!N2457)*SQRT(1-COS(RADIANS(User_Model_Calcs!I2457))^2*COS(RADIANS(User_Model_Calcs!B2457))^2)))</f>
        <v>63.986333156635851</v>
      </c>
      <c r="P2457">
        <f t="shared" ca="1" si="374"/>
        <v>44.33183315787268</v>
      </c>
    </row>
    <row r="2458" spans="1:16" x14ac:dyDescent="0.25">
      <c r="A2458">
        <f t="shared" ca="1" si="372"/>
        <v>127.1158226128309</v>
      </c>
      <c r="B2458">
        <f t="shared" ca="1" si="373"/>
        <v>-14.424393717443746</v>
      </c>
      <c r="C2458" s="6">
        <v>20135.9375</v>
      </c>
      <c r="D2458">
        <f t="shared" ca="1" si="378"/>
        <v>3</v>
      </c>
      <c r="E2458" s="1">
        <v>0.65</v>
      </c>
      <c r="F2458">
        <v>19.899999999999999</v>
      </c>
      <c r="G2458">
        <f t="shared" ca="1" si="375"/>
        <v>54.048620189015942</v>
      </c>
      <c r="H2458">
        <f t="shared" ca="1" si="379"/>
        <v>18.747437696552659</v>
      </c>
      <c r="I2458">
        <f ca="1">User_Model_Calcs!A2458-Sat_Data!$B$5</f>
        <v>17.115822612830897</v>
      </c>
      <c r="J2458">
        <f ca="1">(Earth_Data!$B$1/SQRT(1-Earth_Data!$B$2^2*SIN(RADIANS(User_Model_Calcs!B2458))^2))*COS(RADIANS(User_Model_Calcs!B2458))</f>
        <v>6178.3665295212277</v>
      </c>
      <c r="K2458">
        <f ca="1">((Earth_Data!$B$1*(1-Earth_Data!$B$2^2))/SQRT(1-Earth_Data!$B$2^2*SIN(RADIANS(User_Model_Calcs!B2458))^2))*SIN(RADIANS(User_Model_Calcs!B2458))</f>
        <v>-1578.5005513969077</v>
      </c>
      <c r="L2458">
        <f t="shared" ca="1" si="376"/>
        <v>-14.331819791595533</v>
      </c>
      <c r="M2458">
        <f t="shared" ca="1" si="377"/>
        <v>6376.8234226665336</v>
      </c>
      <c r="N2458">
        <f ca="1">SQRT(User_Model_Calcs!M2458^2+Sat_Data!$B$3^2-2*User_Model_Calcs!M2458*Sat_Data!$B$3*COS(RADIANS(L2458))*COS(RADIANS(I2458)))</f>
        <v>36339.265382463855</v>
      </c>
      <c r="O2458">
        <f ca="1">DEGREES(ACOS(((Earth_Data!$B$1+Sat_Data!$B$2)/User_Model_Calcs!N2458)*SQRT(1-COS(RADIANS(User_Model_Calcs!I2458))^2*COS(RADIANS(User_Model_Calcs!B2458))^2)))</f>
        <v>63.946106367416625</v>
      </c>
      <c r="P2458">
        <f t="shared" ca="1" si="374"/>
        <v>51.029754067066563</v>
      </c>
    </row>
    <row r="2459" spans="1:16" x14ac:dyDescent="0.25">
      <c r="A2459">
        <f t="shared" ca="1" si="372"/>
        <v>127.17203902665672</v>
      </c>
      <c r="B2459">
        <f t="shared" ca="1" si="373"/>
        <v>-15.902264898613447</v>
      </c>
      <c r="C2459" s="6">
        <v>20135.9375</v>
      </c>
      <c r="D2459">
        <f t="shared" ca="1" si="378"/>
        <v>1.2</v>
      </c>
      <c r="E2459" s="1">
        <v>0.65</v>
      </c>
      <c r="F2459">
        <v>19.899999999999999</v>
      </c>
      <c r="G2459">
        <f t="shared" ca="1" si="375"/>
        <v>46.089820015575185</v>
      </c>
      <c r="H2459">
        <f t="shared" ca="1" si="379"/>
        <v>15.899069894904855</v>
      </c>
      <c r="I2459">
        <f ca="1">User_Model_Calcs!A2459-Sat_Data!$B$5</f>
        <v>17.172039026656719</v>
      </c>
      <c r="J2459">
        <f ca="1">(Earth_Data!$B$1/SQRT(1-Earth_Data!$B$2^2*SIN(RADIANS(User_Model_Calcs!B2459))^2))*COS(RADIANS(User_Model_Calcs!B2459))</f>
        <v>6135.5936674555587</v>
      </c>
      <c r="K2459">
        <f ca="1">((Earth_Data!$B$1*(1-Earth_Data!$B$2^2))/SQRT(1-Earth_Data!$B$2^2*SIN(RADIANS(User_Model_Calcs!B2459))^2))*SIN(RADIANS(User_Model_Calcs!B2459))</f>
        <v>-1736.3298332500935</v>
      </c>
      <c r="L2459">
        <f t="shared" ca="1" si="376"/>
        <v>-15.801139785761247</v>
      </c>
      <c r="M2459">
        <f t="shared" ca="1" si="377"/>
        <v>6376.546945013034</v>
      </c>
      <c r="N2459">
        <f ca="1">SQRT(User_Model_Calcs!M2459^2+Sat_Data!$B$3^2-2*User_Model_Calcs!M2459*Sat_Data!$B$3*COS(RADIANS(L2459))*COS(RADIANS(I2459)))</f>
        <v>36388.673266139143</v>
      </c>
      <c r="O2459">
        <f ca="1">DEGREES(ACOS(((Earth_Data!$B$1+Sat_Data!$B$2)/User_Model_Calcs!N2459)*SQRT(1-COS(RADIANS(User_Model_Calcs!I2459))^2*COS(RADIANS(User_Model_Calcs!B2459))^2)))</f>
        <v>62.792574561154844</v>
      </c>
      <c r="P2459">
        <f t="shared" ca="1" si="374"/>
        <v>48.437442045493675</v>
      </c>
    </row>
    <row r="2460" spans="1:16" x14ac:dyDescent="0.25">
      <c r="A2460">
        <f t="shared" ca="1" si="372"/>
        <v>126.69356252415186</v>
      </c>
      <c r="B2460">
        <f t="shared" ca="1" si="373"/>
        <v>-12.134074392584509</v>
      </c>
      <c r="C2460" s="6">
        <v>20135.9375</v>
      </c>
      <c r="D2460">
        <f t="shared" ca="1" si="378"/>
        <v>0.75</v>
      </c>
      <c r="E2460" s="1">
        <v>0.65</v>
      </c>
      <c r="F2460">
        <v>19.899999999999999</v>
      </c>
      <c r="G2460">
        <f t="shared" ca="1" si="375"/>
        <v>42.007420362456692</v>
      </c>
      <c r="H2460">
        <f t="shared" ca="1" si="379"/>
        <v>17.8058166683041</v>
      </c>
      <c r="I2460">
        <f ca="1">User_Model_Calcs!A2460-Sat_Data!$B$5</f>
        <v>16.693562524151858</v>
      </c>
      <c r="J2460">
        <f ca="1">(Earth_Data!$B$1/SQRT(1-Earth_Data!$B$2^2*SIN(RADIANS(User_Model_Calcs!B2460))^2))*COS(RADIANS(User_Model_Calcs!B2460))</f>
        <v>6236.5645841437554</v>
      </c>
      <c r="K2460">
        <f ca="1">((Earth_Data!$B$1*(1-Earth_Data!$B$2^2))/SQRT(1-Earth_Data!$B$2^2*SIN(RADIANS(User_Model_Calcs!B2460))^2))*SIN(RADIANS(User_Model_Calcs!B2460))</f>
        <v>-1331.9069423825879</v>
      </c>
      <c r="L2460">
        <f t="shared" ca="1" si="376"/>
        <v>-12.055226573552744</v>
      </c>
      <c r="M2460">
        <f t="shared" ca="1" si="377"/>
        <v>6377.2026716549562</v>
      </c>
      <c r="N2460">
        <f ca="1">SQRT(User_Model_Calcs!M2460^2+Sat_Data!$B$3^2-2*User_Model_Calcs!M2460*Sat_Data!$B$3*COS(RADIANS(L2460))*COS(RADIANS(I2460)))</f>
        <v>36259.200431110679</v>
      </c>
      <c r="O2460">
        <f ca="1">DEGREES(ACOS(((Earth_Data!$B$1+Sat_Data!$B$2)/User_Model_Calcs!N2460)*SQRT(1-COS(RADIANS(User_Model_Calcs!I2460))^2*COS(RADIANS(User_Model_Calcs!B2460))^2)))</f>
        <v>65.926044457038316</v>
      </c>
      <c r="P2460">
        <f t="shared" ca="1" si="374"/>
        <v>54.972645587408401</v>
      </c>
    </row>
    <row r="2461" spans="1:16" x14ac:dyDescent="0.25">
      <c r="A2461">
        <f t="shared" ca="1" si="372"/>
        <v>128.31380540485088</v>
      </c>
      <c r="B2461">
        <f t="shared" ca="1" si="373"/>
        <v>-16.338540867436585</v>
      </c>
      <c r="C2461" s="6">
        <v>20135.9375</v>
      </c>
      <c r="D2461">
        <f t="shared" ca="1" si="378"/>
        <v>1.2</v>
      </c>
      <c r="E2461" s="1">
        <v>0.65</v>
      </c>
      <c r="F2461">
        <v>19.899999999999999</v>
      </c>
      <c r="G2461">
        <f t="shared" ca="1" si="375"/>
        <v>46.089820015575185</v>
      </c>
      <c r="H2461">
        <f t="shared" ca="1" si="379"/>
        <v>21.793275809289714</v>
      </c>
      <c r="I2461">
        <f ca="1">User_Model_Calcs!A2461-Sat_Data!$B$5</f>
        <v>18.313805404850882</v>
      </c>
      <c r="J2461">
        <f ca="1">(Earth_Data!$B$1/SQRT(1-Earth_Data!$B$2^2*SIN(RADIANS(User_Model_Calcs!B2461))^2))*COS(RADIANS(User_Model_Calcs!B2461))</f>
        <v>6122.1889054237863</v>
      </c>
      <c r="K2461">
        <f ca="1">((Earth_Data!$B$1*(1-Earth_Data!$B$2^2))/SQRT(1-Earth_Data!$B$2^2*SIN(RADIANS(User_Model_Calcs!B2461))^2))*SIN(RADIANS(User_Model_Calcs!B2461))</f>
        <v>-1782.7097226221772</v>
      </c>
      <c r="L2461">
        <f t="shared" ca="1" si="376"/>
        <v>-16.234941396345732</v>
      </c>
      <c r="M2461">
        <f t="shared" ca="1" si="377"/>
        <v>6376.4606913887374</v>
      </c>
      <c r="N2461">
        <f ca="1">SQRT(User_Model_Calcs!M2461^2+Sat_Data!$B$3^2-2*User_Model_Calcs!M2461*Sat_Data!$B$3*COS(RADIANS(L2461))*COS(RADIANS(I2461)))</f>
        <v>36446.531523191792</v>
      </c>
      <c r="O2461">
        <f ca="1">DEGREES(ACOS(((Earth_Data!$B$1+Sat_Data!$B$2)/User_Model_Calcs!N2461)*SQRT(1-COS(RADIANS(User_Model_Calcs!I2461))^2*COS(RADIANS(User_Model_Calcs!B2461))^2)))</f>
        <v>61.505536947757307</v>
      </c>
      <c r="P2461">
        <f t="shared" ca="1" si="374"/>
        <v>49.638033879900775</v>
      </c>
    </row>
    <row r="2462" spans="1:16" x14ac:dyDescent="0.25">
      <c r="A2462">
        <f t="shared" ca="1" si="372"/>
        <v>128.0736409386889</v>
      </c>
      <c r="B2462">
        <f t="shared" ca="1" si="373"/>
        <v>-16.272819047493414</v>
      </c>
      <c r="C2462" s="6">
        <v>20135.9375</v>
      </c>
      <c r="D2462">
        <f t="shared" ca="1" si="378"/>
        <v>3</v>
      </c>
      <c r="E2462" s="1">
        <v>0.65</v>
      </c>
      <c r="F2462">
        <v>19.899999999999999</v>
      </c>
      <c r="G2462">
        <f t="shared" ca="1" si="375"/>
        <v>54.048620189015942</v>
      </c>
      <c r="H2462">
        <f t="shared" ca="1" si="379"/>
        <v>16.019801124867893</v>
      </c>
      <c r="I2462">
        <f ca="1">User_Model_Calcs!A2462-Sat_Data!$B$5</f>
        <v>18.073640938688897</v>
      </c>
      <c r="J2462">
        <f ca="1">(Earth_Data!$B$1/SQRT(1-Earth_Data!$B$2^2*SIN(RADIANS(User_Model_Calcs!B2462))^2))*COS(RADIANS(User_Model_Calcs!B2462))</f>
        <v>6124.2308585936562</v>
      </c>
      <c r="K2462">
        <f ca="1">((Earth_Data!$B$1*(1-Earth_Data!$B$2^2))/SQRT(1-Earth_Data!$B$2^2*SIN(RADIANS(User_Model_Calcs!B2462))^2))*SIN(RADIANS(User_Model_Calcs!B2462))</f>
        <v>-1775.7293562290213</v>
      </c>
      <c r="L2462">
        <f t="shared" ca="1" si="376"/>
        <v>-16.169590810438439</v>
      </c>
      <c r="M2462">
        <f t="shared" ca="1" si="377"/>
        <v>6376.4738183359877</v>
      </c>
      <c r="N2462">
        <f ca="1">SQRT(User_Model_Calcs!M2462^2+Sat_Data!$B$3^2-2*User_Model_Calcs!M2462*Sat_Data!$B$3*COS(RADIANS(L2462))*COS(RADIANS(I2462)))</f>
        <v>36435.016791604656</v>
      </c>
      <c r="O2462">
        <f ca="1">DEGREES(ACOS(((Earth_Data!$B$1+Sat_Data!$B$2)/User_Model_Calcs!N2462)*SQRT(1-COS(RADIANS(User_Model_Calcs!I2462))^2*COS(RADIANS(User_Model_Calcs!B2462))^2)))</f>
        <v>61.75707913323135</v>
      </c>
      <c r="P2462">
        <f t="shared" ca="1" si="374"/>
        <v>49.3491214100248</v>
      </c>
    </row>
    <row r="2463" spans="1:16" x14ac:dyDescent="0.25">
      <c r="A2463">
        <f t="shared" ca="1" si="372"/>
        <v>128.66481735916952</v>
      </c>
      <c r="B2463">
        <f t="shared" ca="1" si="373"/>
        <v>-12.12875881486314</v>
      </c>
      <c r="C2463" s="6">
        <v>20135.9375</v>
      </c>
      <c r="D2463">
        <f t="shared" ca="1" si="378"/>
        <v>3</v>
      </c>
      <c r="E2463" s="1">
        <v>0.65</v>
      </c>
      <c r="F2463">
        <v>19.899999999999999</v>
      </c>
      <c r="G2463">
        <f t="shared" ca="1" si="375"/>
        <v>54.048620189015942</v>
      </c>
      <c r="H2463">
        <f t="shared" ca="1" si="379"/>
        <v>18.914639308343283</v>
      </c>
      <c r="I2463">
        <f ca="1">User_Model_Calcs!A2463-Sat_Data!$B$5</f>
        <v>18.664817359169518</v>
      </c>
      <c r="J2463">
        <f ca="1">(Earth_Data!$B$1/SQRT(1-Earth_Data!$B$2^2*SIN(RADIANS(User_Model_Calcs!B2463))^2))*COS(RADIANS(User_Model_Calcs!B2463))</f>
        <v>6236.6881607911673</v>
      </c>
      <c r="K2463">
        <f ca="1">((Earth_Data!$B$1*(1-Earth_Data!$B$2^2))/SQRT(1-Earth_Data!$B$2^2*SIN(RADIANS(User_Model_Calcs!B2463))^2))*SIN(RADIANS(User_Model_Calcs!B2463))</f>
        <v>-1331.3320469928858</v>
      </c>
      <c r="L2463">
        <f t="shared" ca="1" si="376"/>
        <v>-12.049943467450735</v>
      </c>
      <c r="M2463">
        <f t="shared" ca="1" si="377"/>
        <v>6377.2034807039818</v>
      </c>
      <c r="N2463">
        <f ca="1">SQRT(User_Model_Calcs!M2463^2+Sat_Data!$B$3^2-2*User_Model_Calcs!M2463*Sat_Data!$B$3*COS(RADIANS(L2463))*COS(RADIANS(I2463)))</f>
        <v>36334.755383712152</v>
      </c>
      <c r="O2463">
        <f ca="1">DEGREES(ACOS(((Earth_Data!$B$1+Sat_Data!$B$2)/User_Model_Calcs!N2463)*SQRT(1-COS(RADIANS(User_Model_Calcs!I2463))^2*COS(RADIANS(User_Model_Calcs!B2463))^2)))</f>
        <v>64.064812493559245</v>
      </c>
      <c r="P2463">
        <f t="shared" ca="1" si="374"/>
        <v>58.118443164370873</v>
      </c>
    </row>
    <row r="2464" spans="1:16" x14ac:dyDescent="0.25">
      <c r="A2464">
        <f t="shared" ca="1" si="372"/>
        <v>130.12241901964899</v>
      </c>
      <c r="B2464">
        <f t="shared" ca="1" si="373"/>
        <v>-14.500786795272939</v>
      </c>
      <c r="C2464" s="6">
        <v>20135.9375</v>
      </c>
      <c r="D2464">
        <f t="shared" ca="1" si="378"/>
        <v>3</v>
      </c>
      <c r="E2464" s="1">
        <v>0.65</v>
      </c>
      <c r="F2464">
        <v>19.899999999999999</v>
      </c>
      <c r="G2464">
        <f t="shared" ca="1" si="375"/>
        <v>54.048620189015942</v>
      </c>
      <c r="H2464">
        <f t="shared" ca="1" si="379"/>
        <v>21.020686399347614</v>
      </c>
      <c r="I2464">
        <f ca="1">User_Model_Calcs!A2464-Sat_Data!$B$5</f>
        <v>20.122419019648987</v>
      </c>
      <c r="J2464">
        <f ca="1">(Earth_Data!$B$1/SQRT(1-Earth_Data!$B$2^2*SIN(RADIANS(User_Model_Calcs!B2464))^2))*COS(RADIANS(User_Model_Calcs!B2464))</f>
        <v>6176.2555597382143</v>
      </c>
      <c r="K2464">
        <f ca="1">((Earth_Data!$B$1*(1-Earth_Data!$B$2^2))/SQRT(1-Earth_Data!$B$2^2*SIN(RADIANS(User_Model_Calcs!B2464))^2))*SIN(RADIANS(User_Model_Calcs!B2464))</f>
        <v>-1586.6851074557969</v>
      </c>
      <c r="L2464">
        <f t="shared" ca="1" si="376"/>
        <v>-14.407764666448303</v>
      </c>
      <c r="M2464">
        <f t="shared" ca="1" si="377"/>
        <v>6376.8097328851845</v>
      </c>
      <c r="N2464">
        <f ca="1">SQRT(User_Model_Calcs!M2464^2+Sat_Data!$B$3^2-2*User_Model_Calcs!M2464*Sat_Data!$B$3*COS(RADIANS(L2464))*COS(RADIANS(I2464)))</f>
        <v>36461.448043300123</v>
      </c>
      <c r="O2464">
        <f ca="1">DEGREES(ACOS(((Earth_Data!$B$1+Sat_Data!$B$2)/User_Model_Calcs!N2464)*SQRT(1-COS(RADIANS(User_Model_Calcs!I2464))^2*COS(RADIANS(User_Model_Calcs!B2464))^2)))</f>
        <v>61.192895567207941</v>
      </c>
      <c r="P2464">
        <f t="shared" ca="1" si="374"/>
        <v>55.6511757568558</v>
      </c>
    </row>
    <row r="2465" spans="1:16" x14ac:dyDescent="0.25">
      <c r="A2465">
        <f t="shared" ca="1" si="372"/>
        <v>128.13976865513075</v>
      </c>
      <c r="B2465">
        <f t="shared" ca="1" si="373"/>
        <v>-11.992756029297055</v>
      </c>
      <c r="C2465" s="6">
        <v>20135.9375</v>
      </c>
      <c r="D2465">
        <f t="shared" ca="1" si="378"/>
        <v>3</v>
      </c>
      <c r="E2465" s="1">
        <v>0.65</v>
      </c>
      <c r="F2465">
        <v>19.899999999999999</v>
      </c>
      <c r="G2465">
        <f t="shared" ca="1" si="375"/>
        <v>54.048620189015942</v>
      </c>
      <c r="H2465">
        <f t="shared" ca="1" si="379"/>
        <v>14.046601206727129</v>
      </c>
      <c r="I2465">
        <f ca="1">User_Model_Calcs!A2465-Sat_Data!$B$5</f>
        <v>18.139768655130752</v>
      </c>
      <c r="J2465">
        <f ca="1">(Earth_Data!$B$1/SQRT(1-Earth_Data!$B$2^2*SIN(RADIANS(User_Model_Calcs!B2465))^2))*COS(RADIANS(User_Model_Calcs!B2465))</f>
        <v>6239.8317971823681</v>
      </c>
      <c r="K2465">
        <f ca="1">((Earth_Data!$B$1*(1-Earth_Data!$B$2^2))/SQRT(1-Earth_Data!$B$2^2*SIN(RADIANS(User_Model_Calcs!B2465))^2))*SIN(RADIANS(User_Model_Calcs!B2465))</f>
        <v>-1316.6191351126263</v>
      </c>
      <c r="L2465">
        <f t="shared" ca="1" si="376"/>
        <v>-11.914772402388129</v>
      </c>
      <c r="M2465">
        <f t="shared" ca="1" si="377"/>
        <v>6377.224067262563</v>
      </c>
      <c r="N2465">
        <f ca="1">SQRT(User_Model_Calcs!M2465^2+Sat_Data!$B$3^2-2*User_Model_Calcs!M2465*Sat_Data!$B$3*COS(RADIANS(L2465))*COS(RADIANS(I2465)))</f>
        <v>36310.347467341846</v>
      </c>
      <c r="O2465">
        <f ca="1">DEGREES(ACOS(((Earth_Data!$B$1+Sat_Data!$B$2)/User_Model_Calcs!N2465)*SQRT(1-COS(RADIANS(User_Model_Calcs!I2465))^2*COS(RADIANS(User_Model_Calcs!B2465))^2)))</f>
        <v>64.65227881939019</v>
      </c>
      <c r="P2465">
        <f t="shared" ca="1" si="374"/>
        <v>57.615610952224486</v>
      </c>
    </row>
    <row r="2466" spans="1:16" x14ac:dyDescent="0.25">
      <c r="A2466">
        <f t="shared" ca="1" si="372"/>
        <v>125.32184071890775</v>
      </c>
      <c r="B2466">
        <f t="shared" ca="1" si="373"/>
        <v>-14.491762919965298</v>
      </c>
      <c r="C2466" s="6">
        <v>20135.9375</v>
      </c>
      <c r="D2466">
        <f t="shared" ca="1" si="378"/>
        <v>1.2</v>
      </c>
      <c r="E2466" s="1">
        <v>0.65</v>
      </c>
      <c r="F2466">
        <v>19.899999999999999</v>
      </c>
      <c r="G2466">
        <f t="shared" ca="1" si="375"/>
        <v>46.089820015575185</v>
      </c>
      <c r="H2466">
        <f t="shared" ca="1" si="379"/>
        <v>17.078466274254957</v>
      </c>
      <c r="I2466">
        <f ca="1">User_Model_Calcs!A2466-Sat_Data!$B$5</f>
        <v>15.321840718907751</v>
      </c>
      <c r="J2466">
        <f ca="1">(Earth_Data!$B$1/SQRT(1-Earth_Data!$B$2^2*SIN(RADIANS(User_Model_Calcs!B2466))^2))*COS(RADIANS(User_Model_Calcs!B2466))</f>
        <v>6176.5054855427543</v>
      </c>
      <c r="K2466">
        <f ca="1">((Earth_Data!$B$1*(1-Earth_Data!$B$2^2))/SQRT(1-Earth_Data!$B$2^2*SIN(RADIANS(User_Model_Calcs!B2466))^2))*SIN(RADIANS(User_Model_Calcs!B2466))</f>
        <v>-1585.7184568112423</v>
      </c>
      <c r="L2466">
        <f t="shared" ca="1" si="376"/>
        <v>-14.398793700693718</v>
      </c>
      <c r="M2466">
        <f t="shared" ca="1" si="377"/>
        <v>6376.8113534282611</v>
      </c>
      <c r="N2466">
        <f ca="1">SQRT(User_Model_Calcs!M2466^2+Sat_Data!$B$3^2-2*User_Model_Calcs!M2466*Sat_Data!$B$3*COS(RADIANS(L2466))*COS(RADIANS(I2466)))</f>
        <v>36278.605012590117</v>
      </c>
      <c r="O2466">
        <f ca="1">DEGREES(ACOS(((Earth_Data!$B$1+Sat_Data!$B$2)/User_Model_Calcs!N2466)*SQRT(1-COS(RADIANS(User_Model_Calcs!I2466))^2*COS(RADIANS(User_Model_Calcs!B2466))^2)))</f>
        <v>65.422207951356327</v>
      </c>
      <c r="P2466">
        <f t="shared" ca="1" si="374"/>
        <v>47.592726621501804</v>
      </c>
    </row>
    <row r="2467" spans="1:16" x14ac:dyDescent="0.25">
      <c r="A2467">
        <f t="shared" ref="A2467:A2479" ca="1" si="380">127.694974900286+(RAND()*5-2.5)</f>
        <v>129.80216607577418</v>
      </c>
      <c r="B2467">
        <f t="shared" ref="B2467:B2479" ca="1" si="381">-13.9715365993556+(RAND()*5-2.5)</f>
        <v>-12.451210788715951</v>
      </c>
      <c r="C2467" s="6">
        <v>20135.9375</v>
      </c>
      <c r="D2467">
        <f t="shared" ca="1" si="378"/>
        <v>0.75</v>
      </c>
      <c r="E2467" s="1">
        <v>0.65</v>
      </c>
      <c r="F2467">
        <v>19.899999999999999</v>
      </c>
      <c r="G2467">
        <f t="shared" ca="1" si="375"/>
        <v>42.007420362456692</v>
      </c>
      <c r="H2467">
        <f t="shared" ca="1" si="379"/>
        <v>15.910121498447809</v>
      </c>
      <c r="I2467">
        <f ca="1">User_Model_Calcs!A2467-Sat_Data!$B$5</f>
        <v>19.802166075774181</v>
      </c>
      <c r="J2467">
        <f ca="1">(Earth_Data!$B$1/SQRT(1-Earth_Data!$B$2^2*SIN(RADIANS(User_Model_Calcs!B2467))^2))*COS(RADIANS(User_Model_Calcs!B2467))</f>
        <v>6229.0952270067928</v>
      </c>
      <c r="K2467">
        <f ca="1">((Earth_Data!$B$1*(1-Earth_Data!$B$2^2))/SQRT(1-Earth_Data!$B$2^2*SIN(RADIANS(User_Model_Calcs!B2467))^2))*SIN(RADIANS(User_Model_Calcs!B2467))</f>
        <v>-1366.1856532262593</v>
      </c>
      <c r="L2467">
        <f t="shared" ca="1" si="376"/>
        <v>-12.370430564327085</v>
      </c>
      <c r="M2467">
        <f t="shared" ca="1" si="377"/>
        <v>6377.1537997918849</v>
      </c>
      <c r="N2467">
        <f ca="1">SQRT(User_Model_Calcs!M2467^2+Sat_Data!$B$3^2-2*User_Model_Calcs!M2467*Sat_Data!$B$3*COS(RADIANS(L2467))*COS(RADIANS(I2467)))</f>
        <v>36390.318882131294</v>
      </c>
      <c r="O2467">
        <f ca="1">DEGREES(ACOS(((Earth_Data!$B$1+Sat_Data!$B$2)/User_Model_Calcs!N2467)*SQRT(1-COS(RADIANS(User_Model_Calcs!I2467))^2*COS(RADIANS(User_Model_Calcs!B2467))^2)))</f>
        <v>62.773005151085137</v>
      </c>
      <c r="P2467">
        <f t="shared" ca="1" si="374"/>
        <v>59.086667168764052</v>
      </c>
    </row>
    <row r="2468" spans="1:16" x14ac:dyDescent="0.25">
      <c r="A2468">
        <f t="shared" ca="1" si="380"/>
        <v>130.05790075111793</v>
      </c>
      <c r="B2468">
        <f t="shared" ca="1" si="381"/>
        <v>-14.971407040748558</v>
      </c>
      <c r="C2468" s="6">
        <v>20135.9375</v>
      </c>
      <c r="D2468">
        <f t="shared" ca="1" si="378"/>
        <v>1.2</v>
      </c>
      <c r="E2468" s="1">
        <v>0.65</v>
      </c>
      <c r="F2468">
        <v>19.899999999999999</v>
      </c>
      <c r="G2468">
        <f t="shared" ca="1" si="375"/>
        <v>46.089820015575185</v>
      </c>
      <c r="H2468">
        <f t="shared" ca="1" si="379"/>
        <v>18.676993570698507</v>
      </c>
      <c r="I2468">
        <f ca="1">User_Model_Calcs!A2468-Sat_Data!$B$5</f>
        <v>20.057900751117927</v>
      </c>
      <c r="J2468">
        <f ca="1">(Earth_Data!$B$1/SQRT(1-Earth_Data!$B$2^2*SIN(RADIANS(User_Model_Calcs!B2468))^2))*COS(RADIANS(User_Model_Calcs!B2468))</f>
        <v>6163.010095384906</v>
      </c>
      <c r="K2468">
        <f ca="1">((Earth_Data!$B$1*(1-Earth_Data!$B$2^2))/SQRT(1-Earth_Data!$B$2^2*SIN(RADIANS(User_Model_Calcs!B2468))^2))*SIN(RADIANS(User_Model_Calcs!B2468))</f>
        <v>-1637.0445281542591</v>
      </c>
      <c r="L2468">
        <f t="shared" ca="1" si="376"/>
        <v>-14.87563833469434</v>
      </c>
      <c r="M2468">
        <f t="shared" ca="1" si="377"/>
        <v>6376.7239412551071</v>
      </c>
      <c r="N2468">
        <f ca="1">SQRT(User_Model_Calcs!M2468^2+Sat_Data!$B$3^2-2*User_Model_Calcs!M2468*Sat_Data!$B$3*COS(RADIANS(L2468))*COS(RADIANS(I2468)))</f>
        <v>36473.056646100507</v>
      </c>
      <c r="O2468">
        <f ca="1">DEGREES(ACOS(((Earth_Data!$B$1+Sat_Data!$B$2)/User_Model_Calcs!N2468)*SQRT(1-COS(RADIANS(User_Model_Calcs!I2468))^2*COS(RADIANS(User_Model_Calcs!B2468))^2)))</f>
        <v>60.942032715436206</v>
      </c>
      <c r="P2468">
        <f t="shared" ca="1" si="374"/>
        <v>54.718705495599878</v>
      </c>
    </row>
    <row r="2469" spans="1:16" x14ac:dyDescent="0.25">
      <c r="A2469">
        <f t="shared" ca="1" si="380"/>
        <v>127.73639963170811</v>
      </c>
      <c r="B2469">
        <f t="shared" ca="1" si="381"/>
        <v>-15.1465969162624</v>
      </c>
      <c r="C2469" s="6">
        <v>20135.9375</v>
      </c>
      <c r="D2469">
        <f t="shared" ca="1" si="378"/>
        <v>3</v>
      </c>
      <c r="E2469" s="1">
        <v>0.65</v>
      </c>
      <c r="F2469">
        <v>19.899999999999999</v>
      </c>
      <c r="G2469">
        <f t="shared" ca="1" si="375"/>
        <v>54.048620189015942</v>
      </c>
      <c r="H2469">
        <f t="shared" ca="1" si="379"/>
        <v>16.492943528785922</v>
      </c>
      <c r="I2469">
        <f ca="1">User_Model_Calcs!A2469-Sat_Data!$B$5</f>
        <v>17.73639963170811</v>
      </c>
      <c r="J2469">
        <f ca="1">(Earth_Data!$B$1/SQRT(1-Earth_Data!$B$2^2*SIN(RADIANS(User_Model_Calcs!B2469))^2))*COS(RADIANS(User_Model_Calcs!B2469))</f>
        <v>6157.9737045590527</v>
      </c>
      <c r="K2469">
        <f ca="1">((Earth_Data!$B$1*(1-Earth_Data!$B$2^2))/SQRT(1-Earth_Data!$B$2^2*SIN(RADIANS(User_Model_Calcs!B2469))^2))*SIN(RADIANS(User_Model_Calcs!B2469))</f>
        <v>-1655.7634675331703</v>
      </c>
      <c r="L2469">
        <f t="shared" ca="1" si="376"/>
        <v>-15.049812292620834</v>
      </c>
      <c r="M2469">
        <f t="shared" ca="1" si="377"/>
        <v>6376.6913682926679</v>
      </c>
      <c r="N2469">
        <f ca="1">SQRT(User_Model_Calcs!M2469^2+Sat_Data!$B$3^2-2*User_Model_Calcs!M2469*Sat_Data!$B$3*COS(RADIANS(L2469))*COS(RADIANS(I2469)))</f>
        <v>36385.003056255875</v>
      </c>
      <c r="O2469">
        <f ca="1">DEGREES(ACOS(((Earth_Data!$B$1+Sat_Data!$B$2)/User_Model_Calcs!N2469)*SQRT(1-COS(RADIANS(User_Model_Calcs!I2469))^2*COS(RADIANS(User_Model_Calcs!B2469))^2)))</f>
        <v>62.880280734141017</v>
      </c>
      <c r="P2469">
        <f t="shared" ca="1" si="374"/>
        <v>50.753365121353006</v>
      </c>
    </row>
    <row r="2470" spans="1:16" x14ac:dyDescent="0.25">
      <c r="A2470">
        <f t="shared" ca="1" si="380"/>
        <v>129.1389110750184</v>
      </c>
      <c r="B2470">
        <f t="shared" ca="1" si="381"/>
        <v>-16.00552837104701</v>
      </c>
      <c r="C2470" s="6">
        <v>20135.9375</v>
      </c>
      <c r="D2470">
        <f t="shared" ca="1" si="378"/>
        <v>0.75</v>
      </c>
      <c r="E2470" s="1">
        <v>0.65</v>
      </c>
      <c r="F2470">
        <v>19.899999999999999</v>
      </c>
      <c r="G2470">
        <f t="shared" ca="1" si="375"/>
        <v>42.007420362456692</v>
      </c>
      <c r="H2470">
        <f t="shared" ca="1" si="379"/>
        <v>19.204194435681821</v>
      </c>
      <c r="I2470">
        <f ca="1">User_Model_Calcs!A2470-Sat_Data!$B$5</f>
        <v>19.138911075018399</v>
      </c>
      <c r="J2470">
        <f ca="1">(Earth_Data!$B$1/SQRT(1-Earth_Data!$B$2^2*SIN(RADIANS(User_Model_Calcs!B2470))^2))*COS(RADIANS(User_Model_Calcs!B2470))</f>
        <v>6132.4528116310485</v>
      </c>
      <c r="K2470">
        <f ca="1">((Earth_Data!$B$1*(1-Earth_Data!$B$2^2))/SQRT(1-Earth_Data!$B$2^2*SIN(RADIANS(User_Model_Calcs!B2470))^2))*SIN(RADIANS(User_Model_Calcs!B2470))</f>
        <v>-1747.3166573393332</v>
      </c>
      <c r="L2470">
        <f t="shared" ca="1" si="376"/>
        <v>-15.90381547305072</v>
      </c>
      <c r="M2470">
        <f t="shared" ca="1" si="377"/>
        <v>6376.5267181983209</v>
      </c>
      <c r="N2470">
        <f ca="1">SQRT(User_Model_Calcs!M2470^2+Sat_Data!$B$3^2-2*User_Model_Calcs!M2470*Sat_Data!$B$3*COS(RADIANS(L2470))*COS(RADIANS(I2470)))</f>
        <v>36468.064180758556</v>
      </c>
      <c r="O2470">
        <f ca="1">DEGREES(ACOS(((Earth_Data!$B$1+Sat_Data!$B$2)/User_Model_Calcs!N2470)*SQRT(1-COS(RADIANS(User_Model_Calcs!I2470))^2*COS(RADIANS(User_Model_Calcs!B2470))^2)))</f>
        <v>61.043247264715006</v>
      </c>
      <c r="P2470">
        <f t="shared" ca="1" si="374"/>
        <v>51.532311361054752</v>
      </c>
    </row>
    <row r="2471" spans="1:16" x14ac:dyDescent="0.25">
      <c r="A2471">
        <f t="shared" ca="1" si="380"/>
        <v>129.03266710924834</v>
      </c>
      <c r="B2471">
        <f t="shared" ca="1" si="381"/>
        <v>-12.001973658038423</v>
      </c>
      <c r="C2471" s="6">
        <v>20135.9375</v>
      </c>
      <c r="D2471">
        <f t="shared" ca="1" si="378"/>
        <v>3</v>
      </c>
      <c r="E2471" s="1">
        <v>0.65</v>
      </c>
      <c r="F2471">
        <v>19.899999999999999</v>
      </c>
      <c r="G2471">
        <f t="shared" ca="1" si="375"/>
        <v>54.048620189015942</v>
      </c>
      <c r="H2471">
        <f t="shared" ca="1" si="379"/>
        <v>23.712250387835116</v>
      </c>
      <c r="I2471">
        <f ca="1">User_Model_Calcs!A2471-Sat_Data!$B$5</f>
        <v>19.032667109248337</v>
      </c>
      <c r="J2471">
        <f ca="1">(Earth_Data!$B$1/SQRT(1-Earth_Data!$B$2^2*SIN(RADIANS(User_Model_Calcs!B2471))^2))*COS(RADIANS(User_Model_Calcs!B2471))</f>
        <v>6239.6198406265066</v>
      </c>
      <c r="K2471">
        <f ca="1">((Earth_Data!$B$1*(1-Earth_Data!$B$2^2))/SQRT(1-Earth_Data!$B$2^2*SIN(RADIANS(User_Model_Calcs!B2471))^2))*SIN(RADIANS(User_Model_Calcs!B2471))</f>
        <v>-1317.6165378696212</v>
      </c>
      <c r="L2471">
        <f t="shared" ca="1" si="376"/>
        <v>-11.923933605804153</v>
      </c>
      <c r="M2471">
        <f t="shared" ca="1" si="377"/>
        <v>6377.2226789102697</v>
      </c>
      <c r="N2471">
        <f ca="1">SQRT(User_Model_Calcs!M2471^2+Sat_Data!$B$3^2-2*User_Model_Calcs!M2471*Sat_Data!$B$3*COS(RADIANS(L2471))*COS(RADIANS(I2471)))</f>
        <v>36346.552149659161</v>
      </c>
      <c r="O2471">
        <f ca="1">DEGREES(ACOS(((Earth_Data!$B$1+Sat_Data!$B$2)/User_Model_Calcs!N2471)*SQRT(1-COS(RADIANS(User_Model_Calcs!I2471))^2*COS(RADIANS(User_Model_Calcs!B2471))^2)))</f>
        <v>63.786326897901176</v>
      </c>
      <c r="P2471">
        <f t="shared" ca="1" si="374"/>
        <v>58.918404065745307</v>
      </c>
    </row>
    <row r="2472" spans="1:16" x14ac:dyDescent="0.25">
      <c r="A2472">
        <f t="shared" ca="1" si="380"/>
        <v>126.1344882487339</v>
      </c>
      <c r="B2472">
        <f t="shared" ca="1" si="381"/>
        <v>-16.23640144614194</v>
      </c>
      <c r="C2472" s="6">
        <v>20135.9375</v>
      </c>
      <c r="D2472">
        <f t="shared" ca="1" si="378"/>
        <v>0.75</v>
      </c>
      <c r="E2472" s="1">
        <v>0.65</v>
      </c>
      <c r="F2472">
        <v>19.899999999999999</v>
      </c>
      <c r="G2472">
        <f t="shared" ca="1" si="375"/>
        <v>42.007420362456692</v>
      </c>
      <c r="H2472">
        <f t="shared" ca="1" si="379"/>
        <v>18.321297260575779</v>
      </c>
      <c r="I2472">
        <f ca="1">User_Model_Calcs!A2472-Sat_Data!$B$5</f>
        <v>16.134488248733902</v>
      </c>
      <c r="J2472">
        <f ca="1">(Earth_Data!$B$1/SQRT(1-Earth_Data!$B$2^2*SIN(RADIANS(User_Model_Calcs!B2472))^2))*COS(RADIANS(User_Model_Calcs!B2472))</f>
        <v>6125.3588868172219</v>
      </c>
      <c r="K2472">
        <f ca="1">((Earth_Data!$B$1*(1-Earth_Data!$B$2^2))/SQRT(1-Earth_Data!$B$2^2*SIN(RADIANS(User_Model_Calcs!B2472))^2))*SIN(RADIANS(User_Model_Calcs!B2472))</f>
        <v>-1771.8604255421558</v>
      </c>
      <c r="L2472">
        <f t="shared" ca="1" si="376"/>
        <v>-16.133379148386826</v>
      </c>
      <c r="M2472">
        <f t="shared" ca="1" si="377"/>
        <v>6376.4810718697463</v>
      </c>
      <c r="N2472">
        <f ca="1">SQRT(User_Model_Calcs!M2472^2+Sat_Data!$B$3^2-2*User_Model_Calcs!M2472*Sat_Data!$B$3*COS(RADIANS(L2472))*COS(RADIANS(I2472)))</f>
        <v>36363.15059378196</v>
      </c>
      <c r="O2472">
        <f ca="1">DEGREES(ACOS(((Earth_Data!$B$1+Sat_Data!$B$2)/User_Model_Calcs!N2472)*SQRT(1-COS(RADIANS(User_Model_Calcs!I2472))^2*COS(RADIANS(User_Model_Calcs!B2472))^2)))</f>
        <v>63.376173010666314</v>
      </c>
      <c r="P2472">
        <f t="shared" ca="1" si="374"/>
        <v>45.975455787140163</v>
      </c>
    </row>
    <row r="2473" spans="1:16" x14ac:dyDescent="0.25">
      <c r="A2473">
        <f t="shared" ca="1" si="380"/>
        <v>129.45164607937716</v>
      </c>
      <c r="B2473">
        <f t="shared" ca="1" si="381"/>
        <v>-13.560159454341106</v>
      </c>
      <c r="C2473" s="6">
        <v>20135.9375</v>
      </c>
      <c r="D2473">
        <f t="shared" ca="1" si="378"/>
        <v>3</v>
      </c>
      <c r="E2473" s="1">
        <v>0.65</v>
      </c>
      <c r="F2473">
        <v>19.899999999999999</v>
      </c>
      <c r="G2473">
        <f t="shared" ca="1" si="375"/>
        <v>54.048620189015942</v>
      </c>
      <c r="H2473">
        <f t="shared" ca="1" si="379"/>
        <v>15.847892564231973</v>
      </c>
      <c r="I2473">
        <f ca="1">User_Model_Calcs!A2473-Sat_Data!$B$5</f>
        <v>19.451646079377156</v>
      </c>
      <c r="J2473">
        <f ca="1">(Earth_Data!$B$1/SQRT(1-Earth_Data!$B$2^2*SIN(RADIANS(User_Model_Calcs!B2473))^2))*COS(RADIANS(User_Model_Calcs!B2473))</f>
        <v>6201.4859616351696</v>
      </c>
      <c r="K2473">
        <f ca="1">((Earth_Data!$B$1*(1-Earth_Data!$B$2^2))/SQRT(1-Earth_Data!$B$2^2*SIN(RADIANS(User_Model_Calcs!B2473))^2))*SIN(RADIANS(User_Model_Calcs!B2473))</f>
        <v>-1485.720331167043</v>
      </c>
      <c r="L2473">
        <f t="shared" ca="1" si="376"/>
        <v>-13.472700728391164</v>
      </c>
      <c r="M2473">
        <f t="shared" ca="1" si="377"/>
        <v>6376.9736579980627</v>
      </c>
      <c r="N2473">
        <f ca="1">SQRT(User_Model_Calcs!M2473^2+Sat_Data!$B$3^2-2*User_Model_Calcs!M2473*Sat_Data!$B$3*COS(RADIANS(L2473))*COS(RADIANS(I2473)))</f>
        <v>36405.616940321408</v>
      </c>
      <c r="O2473">
        <f ca="1">DEGREES(ACOS(((Earth_Data!$B$1+Sat_Data!$B$2)/User_Model_Calcs!N2473)*SQRT(1-COS(RADIANS(User_Model_Calcs!I2473))^2*COS(RADIANS(User_Model_Calcs!B2473))^2)))</f>
        <v>62.422758365251873</v>
      </c>
      <c r="P2473">
        <f t="shared" ca="1" si="374"/>
        <v>56.420126367669148</v>
      </c>
    </row>
    <row r="2474" spans="1:16" x14ac:dyDescent="0.25">
      <c r="A2474">
        <f t="shared" ca="1" si="380"/>
        <v>128.58978624833159</v>
      </c>
      <c r="B2474">
        <f t="shared" ca="1" si="381"/>
        <v>-15.930630468172048</v>
      </c>
      <c r="C2474" s="6">
        <v>20135.9375</v>
      </c>
      <c r="D2474">
        <f t="shared" ca="1" si="378"/>
        <v>0.75</v>
      </c>
      <c r="E2474" s="1">
        <v>0.65</v>
      </c>
      <c r="F2474">
        <v>19.899999999999999</v>
      </c>
      <c r="G2474">
        <f t="shared" ca="1" si="375"/>
        <v>42.007420362456692</v>
      </c>
      <c r="H2474">
        <f t="shared" ca="1" si="379"/>
        <v>14.386463151882069</v>
      </c>
      <c r="I2474">
        <f ca="1">User_Model_Calcs!A2474-Sat_Data!$B$5</f>
        <v>18.589786248331592</v>
      </c>
      <c r="J2474">
        <f ca="1">(Earth_Data!$B$1/SQRT(1-Earth_Data!$B$2^2*SIN(RADIANS(User_Model_Calcs!B2474))^2))*COS(RADIANS(User_Model_Calcs!B2474))</f>
        <v>6134.7328775710248</v>
      </c>
      <c r="K2474">
        <f ca="1">((Earth_Data!$B$1*(1-Earth_Data!$B$2^2))/SQRT(1-Earth_Data!$B$2^2*SIN(RADIANS(User_Model_Calcs!B2474))^2))*SIN(RADIANS(User_Model_Calcs!B2474))</f>
        <v>-1739.348370570503</v>
      </c>
      <c r="L2474">
        <f t="shared" ca="1" si="376"/>
        <v>-15.829343765804897</v>
      </c>
      <c r="M2474">
        <f t="shared" ca="1" si="377"/>
        <v>6376.5414005836374</v>
      </c>
      <c r="N2474">
        <f ca="1">SQRT(User_Model_Calcs!M2474^2+Sat_Data!$B$3^2-2*User_Model_Calcs!M2474*Sat_Data!$B$3*COS(RADIANS(L2474))*COS(RADIANS(I2474)))</f>
        <v>36443.588580163043</v>
      </c>
      <c r="O2474">
        <f ca="1">DEGREES(ACOS(((Earth_Data!$B$1+Sat_Data!$B$2)/User_Model_Calcs!N2474)*SQRT(1-COS(RADIANS(User_Model_Calcs!I2474))^2*COS(RADIANS(User_Model_Calcs!B2474))^2)))</f>
        <v>61.571786221444427</v>
      </c>
      <c r="P2474">
        <f t="shared" ca="1" si="374"/>
        <v>50.783415946881206</v>
      </c>
    </row>
    <row r="2475" spans="1:16" x14ac:dyDescent="0.25">
      <c r="A2475">
        <f t="shared" ca="1" si="380"/>
        <v>127.9320893589499</v>
      </c>
      <c r="B2475">
        <f t="shared" ca="1" si="381"/>
        <v>-13.813043439410732</v>
      </c>
      <c r="C2475" s="6">
        <v>20135.9375</v>
      </c>
      <c r="D2475">
        <f t="shared" ca="1" si="378"/>
        <v>1.2</v>
      </c>
      <c r="E2475" s="1">
        <v>0.65</v>
      </c>
      <c r="F2475">
        <v>19.899999999999999</v>
      </c>
      <c r="G2475">
        <f t="shared" ca="1" si="375"/>
        <v>46.089820015575185</v>
      </c>
      <c r="H2475">
        <f t="shared" ca="1" si="379"/>
        <v>19.327856819324342</v>
      </c>
      <c r="I2475">
        <f ca="1">User_Model_Calcs!A2475-Sat_Data!$B$5</f>
        <v>17.932089358949895</v>
      </c>
      <c r="J2475">
        <f ca="1">(Earth_Data!$B$1/SQRT(1-Earth_Data!$B$2^2*SIN(RADIANS(User_Model_Calcs!B2475))^2))*COS(RADIANS(User_Model_Calcs!B2475))</f>
        <v>6194.8660182992016</v>
      </c>
      <c r="K2475">
        <f ca="1">((Earth_Data!$B$1*(1-Earth_Data!$B$2^2))/SQRT(1-Earth_Data!$B$2^2*SIN(RADIANS(User_Model_Calcs!B2475))^2))*SIN(RADIANS(User_Model_Calcs!B2475))</f>
        <v>-1512.9040542490652</v>
      </c>
      <c r="L2475">
        <f t="shared" ca="1" si="376"/>
        <v>-13.724079581444705</v>
      </c>
      <c r="M2475">
        <f t="shared" ca="1" si="377"/>
        <v>6376.9305831286465</v>
      </c>
      <c r="N2475">
        <f ca="1">SQRT(User_Model_Calcs!M2475^2+Sat_Data!$B$3^2-2*User_Model_Calcs!M2475*Sat_Data!$B$3*COS(RADIANS(L2475))*COS(RADIANS(I2475)))</f>
        <v>36351.819115253544</v>
      </c>
      <c r="O2475">
        <f ca="1">DEGREES(ACOS(((Earth_Data!$B$1+Sat_Data!$B$2)/User_Model_Calcs!N2475)*SQRT(1-COS(RADIANS(User_Model_Calcs!I2475))^2*COS(RADIANS(User_Model_Calcs!B2475))^2)))</f>
        <v>63.653780534008369</v>
      </c>
      <c r="P2475">
        <f t="shared" ca="1" si="374"/>
        <v>53.580642037692115</v>
      </c>
    </row>
    <row r="2476" spans="1:16" x14ac:dyDescent="0.25">
      <c r="A2476">
        <f t="shared" ca="1" si="380"/>
        <v>128.16695644769368</v>
      </c>
      <c r="B2476">
        <f t="shared" ca="1" si="381"/>
        <v>-13.609151169478382</v>
      </c>
      <c r="C2476" s="6">
        <v>20135.9375</v>
      </c>
      <c r="D2476">
        <f t="shared" ca="1" si="378"/>
        <v>1.2</v>
      </c>
      <c r="E2476" s="1">
        <v>0.65</v>
      </c>
      <c r="F2476">
        <v>19.899999999999999</v>
      </c>
      <c r="G2476">
        <f t="shared" ca="1" si="375"/>
        <v>46.089820015575185</v>
      </c>
      <c r="H2476">
        <f t="shared" ca="1" si="379"/>
        <v>14.464880327264995</v>
      </c>
      <c r="I2476">
        <f ca="1">User_Model_Calcs!A2476-Sat_Data!$B$5</f>
        <v>18.166956447693678</v>
      </c>
      <c r="J2476">
        <f ca="1">(Earth_Data!$B$1/SQRT(1-Earth_Data!$B$2^2*SIN(RADIANS(User_Model_Calcs!B2476))^2))*COS(RADIANS(User_Model_Calcs!B2476))</f>
        <v>6200.2128488238668</v>
      </c>
      <c r="K2476">
        <f ca="1">((Earth_Data!$B$1*(1-Earth_Data!$B$2^2))/SQRT(1-Earth_Data!$B$2^2*SIN(RADIANS(User_Model_Calcs!B2476))^2))*SIN(RADIANS(User_Model_Calcs!B2476))</f>
        <v>-1490.9889221654332</v>
      </c>
      <c r="L2476">
        <f t="shared" ca="1" si="376"/>
        <v>-13.521400320206068</v>
      </c>
      <c r="M2476">
        <f t="shared" ca="1" si="377"/>
        <v>6376.9653705144592</v>
      </c>
      <c r="N2476">
        <f ca="1">SQRT(User_Model_Calcs!M2476^2+Sat_Data!$B$3^2-2*User_Model_Calcs!M2476*Sat_Data!$B$3*COS(RADIANS(L2476))*COS(RADIANS(I2476)))</f>
        <v>36355.058556723641</v>
      </c>
      <c r="O2476">
        <f ca="1">DEGREES(ACOS(((Earth_Data!$B$1+Sat_Data!$B$2)/User_Model_Calcs!N2476)*SQRT(1-COS(RADIANS(User_Model_Calcs!I2476))^2*COS(RADIANS(User_Model_Calcs!B2476))^2)))</f>
        <v>63.579067766468299</v>
      </c>
      <c r="P2476">
        <f t="shared" ca="1" si="374"/>
        <v>54.357416709697553</v>
      </c>
    </row>
    <row r="2477" spans="1:16" x14ac:dyDescent="0.25">
      <c r="A2477">
        <f t="shared" ca="1" si="380"/>
        <v>129.87186397837451</v>
      </c>
      <c r="B2477">
        <f t="shared" ca="1" si="381"/>
        <v>-12.015170900566408</v>
      </c>
      <c r="C2477" s="6">
        <v>20135.9375</v>
      </c>
      <c r="D2477">
        <f t="shared" ca="1" si="378"/>
        <v>1.2</v>
      </c>
      <c r="E2477" s="1">
        <v>0.65</v>
      </c>
      <c r="F2477">
        <v>19.899999999999999</v>
      </c>
      <c r="G2477">
        <f t="shared" ca="1" si="375"/>
        <v>46.089820015575185</v>
      </c>
      <c r="H2477">
        <f t="shared" ca="1" si="379"/>
        <v>21.181872942846198</v>
      </c>
      <c r="I2477">
        <f ca="1">User_Model_Calcs!A2477-Sat_Data!$B$5</f>
        <v>19.871863978374506</v>
      </c>
      <c r="J2477">
        <f ca="1">(Earth_Data!$B$1/SQRT(1-Earth_Data!$B$2^2*SIN(RADIANS(User_Model_Calcs!B2477))^2))*COS(RADIANS(User_Model_Calcs!B2477))</f>
        <v>6239.3160945008058</v>
      </c>
      <c r="K2477">
        <f ca="1">((Earth_Data!$B$1*(1-Earth_Data!$B$2^2))/SQRT(1-Earth_Data!$B$2^2*SIN(RADIANS(User_Model_Calcs!B2477))^2))*SIN(RADIANS(User_Model_Calcs!B2477))</f>
        <v>-1319.0445004776998</v>
      </c>
      <c r="L2477">
        <f t="shared" ca="1" si="376"/>
        <v>-11.93705007590596</v>
      </c>
      <c r="M2477">
        <f t="shared" ca="1" si="377"/>
        <v>6377.2206894020255</v>
      </c>
      <c r="N2477">
        <f ca="1">SQRT(User_Model_Calcs!M2477^2+Sat_Data!$B$3^2-2*User_Model_Calcs!M2477*Sat_Data!$B$3*COS(RADIANS(L2477))*COS(RADIANS(I2477)))</f>
        <v>36382.171658480205</v>
      </c>
      <c r="O2477">
        <f ca="1">DEGREES(ACOS(((Earth_Data!$B$1+Sat_Data!$B$2)/User_Model_Calcs!N2477)*SQRT(1-COS(RADIANS(User_Model_Calcs!I2477))^2*COS(RADIANS(User_Model_Calcs!B2477))^2)))</f>
        <v>62.960461933846787</v>
      </c>
      <c r="P2477">
        <f t="shared" ca="1" si="374"/>
        <v>60.060265163964687</v>
      </c>
    </row>
    <row r="2478" spans="1:16" x14ac:dyDescent="0.25">
      <c r="A2478">
        <f t="shared" ca="1" si="380"/>
        <v>128.09349625754663</v>
      </c>
      <c r="B2478">
        <f t="shared" ca="1" si="381"/>
        <v>-13.57965744062418</v>
      </c>
      <c r="C2478" s="6">
        <v>20135.9375</v>
      </c>
      <c r="D2478">
        <f t="shared" ca="1" si="378"/>
        <v>0.75</v>
      </c>
      <c r="E2478" s="1">
        <v>0.65</v>
      </c>
      <c r="F2478">
        <v>19.899999999999999</v>
      </c>
      <c r="G2478">
        <f t="shared" ca="1" si="375"/>
        <v>42.007420362456692</v>
      </c>
      <c r="H2478">
        <f t="shared" ca="1" si="379"/>
        <v>23.168367714471096</v>
      </c>
      <c r="I2478">
        <f ca="1">User_Model_Calcs!A2478-Sat_Data!$B$5</f>
        <v>18.093496257546633</v>
      </c>
      <c r="J2478">
        <f ca="1">(Earth_Data!$B$1/SQRT(1-Earth_Data!$B$2^2*SIN(RADIANS(User_Model_Calcs!B2478))^2))*COS(RADIANS(User_Model_Calcs!B2478))</f>
        <v>6200.979821636005</v>
      </c>
      <c r="K2478">
        <f ca="1">((Earth_Data!$B$1*(1-Earth_Data!$B$2^2))/SQRT(1-Earth_Data!$B$2^2*SIN(RADIANS(User_Model_Calcs!B2478))^2))*SIN(RADIANS(User_Model_Calcs!B2478))</f>
        <v>-1487.8172812678001</v>
      </c>
      <c r="L2478">
        <f t="shared" ca="1" si="376"/>
        <v>-13.492082423448181</v>
      </c>
      <c r="M2478">
        <f t="shared" ca="1" si="377"/>
        <v>6376.9703630153408</v>
      </c>
      <c r="N2478">
        <f ca="1">SQRT(User_Model_Calcs!M2478^2+Sat_Data!$B$3^2-2*User_Model_Calcs!M2478*Sat_Data!$B$3*COS(RADIANS(L2478))*COS(RADIANS(I2478)))</f>
        <v>36351.344753138626</v>
      </c>
      <c r="O2478">
        <f ca="1">DEGREES(ACOS(((Earth_Data!$B$1+Sat_Data!$B$2)/User_Model_Calcs!N2478)*SQRT(1-COS(RADIANS(User_Model_Calcs!I2478))^2*COS(RADIANS(User_Model_Calcs!B2478))^2)))</f>
        <v>63.666100421979337</v>
      </c>
      <c r="P2478">
        <f t="shared" ca="1" si="374"/>
        <v>54.297518187051153</v>
      </c>
    </row>
    <row r="2479" spans="1:16" x14ac:dyDescent="0.25">
      <c r="A2479">
        <f t="shared" ca="1" si="380"/>
        <v>127.69458854940011</v>
      </c>
      <c r="B2479">
        <f t="shared" ca="1" si="381"/>
        <v>-15.091216040889357</v>
      </c>
      <c r="C2479" s="6">
        <v>20135.9375</v>
      </c>
      <c r="D2479">
        <f t="shared" ca="1" si="378"/>
        <v>3</v>
      </c>
      <c r="E2479" s="1">
        <v>0.65</v>
      </c>
      <c r="F2479">
        <v>19.899999999999999</v>
      </c>
      <c r="G2479">
        <f t="shared" ca="1" si="375"/>
        <v>54.048620189015942</v>
      </c>
      <c r="H2479">
        <f t="shared" ca="1" si="379"/>
        <v>14.940978547149312</v>
      </c>
      <c r="I2479">
        <f ca="1">User_Model_Calcs!A2479-Sat_Data!$B$5</f>
        <v>17.694588549400109</v>
      </c>
      <c r="J2479">
        <f ca="1">(Earth_Data!$B$1/SQRT(1-Earth_Data!$B$2^2*SIN(RADIANS(User_Model_Calcs!B2479))^2))*COS(RADIANS(User_Model_Calcs!B2479))</f>
        <v>6159.5719991073038</v>
      </c>
      <c r="K2479">
        <f ca="1">((Earth_Data!$B$1*(1-Earth_Data!$B$2^2))/SQRT(1-Earth_Data!$B$2^2*SIN(RADIANS(User_Model_Calcs!B2479))^2))*SIN(RADIANS(User_Model_Calcs!B2479))</f>
        <v>-1649.8476867819925</v>
      </c>
      <c r="L2479">
        <f t="shared" ca="1" si="376"/>
        <v>-14.99475218219945</v>
      </c>
      <c r="M2479">
        <f t="shared" ca="1" si="377"/>
        <v>6376.7017024294491</v>
      </c>
      <c r="N2479">
        <f ca="1">SQRT(User_Model_Calcs!M2479^2+Sat_Data!$B$3^2-2*User_Model_Calcs!M2479*Sat_Data!$B$3*COS(RADIANS(L2479))*COS(RADIANS(I2479)))</f>
        <v>36381.655595265467</v>
      </c>
      <c r="O2479">
        <f ca="1">DEGREES(ACOS(((Earth_Data!$B$1+Sat_Data!$B$2)/User_Model_Calcs!N2479)*SQRT(1-COS(RADIANS(User_Model_Calcs!I2479))^2*COS(RADIANS(User_Model_Calcs!B2479))^2)))</f>
        <v>62.956933426844927</v>
      </c>
      <c r="P2479">
        <f t="shared" ca="1" si="374"/>
        <v>50.783119887898337</v>
      </c>
    </row>
    <row r="2480" spans="1:16" x14ac:dyDescent="0.25">
      <c r="A2480">
        <f ca="1">127.694974900286+(RAND()*10-5)</f>
        <v>125.03210822799664</v>
      </c>
      <c r="B2480">
        <f ca="1">-13.9715365993556+(RAND()*10-5)</f>
        <v>-12.70989960196651</v>
      </c>
      <c r="C2480" s="6">
        <v>20135.9375</v>
      </c>
      <c r="D2480">
        <f t="shared" ca="1" si="378"/>
        <v>3</v>
      </c>
      <c r="E2480" s="1">
        <v>0.65</v>
      </c>
      <c r="F2480">
        <v>19.899999999999999</v>
      </c>
      <c r="G2480">
        <f t="shared" ca="1" si="375"/>
        <v>54.048620189015942</v>
      </c>
      <c r="H2480">
        <f t="shared" ca="1" si="379"/>
        <v>20.558900683999802</v>
      </c>
      <c r="I2480">
        <f ca="1">User_Model_Calcs!A2480-Sat_Data!$B$5</f>
        <v>15.032108227996645</v>
      </c>
      <c r="J2480">
        <f ca="1">(Earth_Data!$B$1/SQRT(1-Earth_Data!$B$2^2*SIN(RADIANS(User_Model_Calcs!B2480))^2))*COS(RADIANS(User_Model_Calcs!B2480))</f>
        <v>6222.8618938787622</v>
      </c>
      <c r="K2480">
        <f ca="1">((Earth_Data!$B$1*(1-Earth_Data!$B$2^2))/SQRT(1-Earth_Data!$B$2^2*SIN(RADIANS(User_Model_Calcs!B2480))^2))*SIN(RADIANS(User_Model_Calcs!B2480))</f>
        <v>-1394.1165039640905</v>
      </c>
      <c r="L2480">
        <f t="shared" ca="1" si="376"/>
        <v>-12.627550364025826</v>
      </c>
      <c r="M2480">
        <f t="shared" ca="1" si="377"/>
        <v>6377.1130597562269</v>
      </c>
      <c r="N2480">
        <f ca="1">SQRT(User_Model_Calcs!M2480^2+Sat_Data!$B$3^2-2*User_Model_Calcs!M2480*Sat_Data!$B$3*COS(RADIANS(L2480))*COS(RADIANS(I2480)))</f>
        <v>36217.069154680605</v>
      </c>
      <c r="O2480">
        <f ca="1">DEGREES(ACOS(((Earth_Data!$B$1+Sat_Data!$B$2)/User_Model_Calcs!N2480)*SQRT(1-COS(RADIANS(User_Model_Calcs!I2480))^2*COS(RADIANS(User_Model_Calcs!B2480))^2)))</f>
        <v>67.024067116900369</v>
      </c>
      <c r="P2480">
        <f t="shared" ca="1" si="374"/>
        <v>50.67328262403047</v>
      </c>
    </row>
    <row r="2481" spans="1:16" x14ac:dyDescent="0.25">
      <c r="A2481">
        <f t="shared" ref="A2481:A2501" ca="1" si="382">127.694974900286+(RAND()*10-5)</f>
        <v>124.72499483206683</v>
      </c>
      <c r="B2481">
        <f t="shared" ref="B2481:B2501" ca="1" si="383">-13.9715365993556+(RAND()*10-5)</f>
        <v>-16.834051861665515</v>
      </c>
      <c r="C2481" s="6">
        <v>20135.9375</v>
      </c>
      <c r="D2481">
        <f t="shared" ca="1" si="378"/>
        <v>0.75</v>
      </c>
      <c r="E2481" s="1">
        <v>0.65</v>
      </c>
      <c r="F2481">
        <v>19.899999999999999</v>
      </c>
      <c r="G2481">
        <f t="shared" ca="1" si="375"/>
        <v>42.007420362456692</v>
      </c>
      <c r="H2481">
        <f t="shared" ca="1" si="379"/>
        <v>21.946742863481834</v>
      </c>
      <c r="I2481">
        <f ca="1">User_Model_Calcs!A2481-Sat_Data!$B$5</f>
        <v>14.724994832066827</v>
      </c>
      <c r="J2481">
        <f ca="1">(Earth_Data!$B$1/SQRT(1-Earth_Data!$B$2^2*SIN(RADIANS(User_Model_Calcs!B2481))^2))*COS(RADIANS(User_Model_Calcs!B2481))</f>
        <v>6106.5356126992465</v>
      </c>
      <c r="K2481">
        <f ca="1">((Earth_Data!$B$1*(1-Earth_Data!$B$2^2))/SQRT(1-Earth_Data!$B$2^2*SIN(RADIANS(User_Model_Calcs!B2481))^2))*SIN(RADIANS(User_Model_Calcs!B2481))</f>
        <v>-1835.2635498495965</v>
      </c>
      <c r="L2481">
        <f t="shared" ca="1" si="376"/>
        <v>-16.727671004150761</v>
      </c>
      <c r="M2481">
        <f t="shared" ca="1" si="377"/>
        <v>6376.3602067771153</v>
      </c>
      <c r="N2481">
        <f ca="1">SQRT(User_Model_Calcs!M2481^2+Sat_Data!$B$3^2-2*User_Model_Calcs!M2481*Sat_Data!$B$3*COS(RADIANS(L2481))*COS(RADIANS(I2481)))</f>
        <v>36337.74441510113</v>
      </c>
      <c r="O2481">
        <f ca="1">DEGREES(ACOS(((Earth_Data!$B$1+Sat_Data!$B$2)/User_Model_Calcs!N2481)*SQRT(1-COS(RADIANS(User_Model_Calcs!I2481))^2*COS(RADIANS(User_Model_Calcs!B2481))^2)))</f>
        <v>63.967897418270837</v>
      </c>
      <c r="P2481">
        <f t="shared" ca="1" si="374"/>
        <v>42.223609717134025</v>
      </c>
    </row>
    <row r="2482" spans="1:16" x14ac:dyDescent="0.25">
      <c r="A2482">
        <f t="shared" ca="1" si="382"/>
        <v>130.37260644933079</v>
      </c>
      <c r="B2482">
        <f t="shared" ca="1" si="383"/>
        <v>-9.9263314714245254</v>
      </c>
      <c r="C2482" s="6">
        <v>20135.9375</v>
      </c>
      <c r="D2482">
        <f t="shared" ca="1" si="378"/>
        <v>3</v>
      </c>
      <c r="E2482" s="1">
        <v>0.65</v>
      </c>
      <c r="F2482">
        <v>19.899999999999999</v>
      </c>
      <c r="G2482">
        <f t="shared" ca="1" si="375"/>
        <v>54.048620189015942</v>
      </c>
      <c r="H2482">
        <f t="shared" ca="1" si="379"/>
        <v>15.178641468114535</v>
      </c>
      <c r="I2482">
        <f ca="1">User_Model_Calcs!A2482-Sat_Data!$B$5</f>
        <v>20.372606449330789</v>
      </c>
      <c r="J2482">
        <f ca="1">(Earth_Data!$B$1/SQRT(1-Earth_Data!$B$2^2*SIN(RADIANS(User_Model_Calcs!B2482))^2))*COS(RADIANS(User_Model_Calcs!B2482))</f>
        <v>6283.2855744723365</v>
      </c>
      <c r="K2482">
        <f ca="1">((Earth_Data!$B$1*(1-Earth_Data!$B$2^2))/SQRT(1-Earth_Data!$B$2^2*SIN(RADIANS(User_Model_Calcs!B2482))^2))*SIN(RADIANS(User_Model_Calcs!B2482))</f>
        <v>-1092.2235081351673</v>
      </c>
      <c r="L2482">
        <f t="shared" ca="1" si="376"/>
        <v>-9.8611883171161434</v>
      </c>
      <c r="M2482">
        <f t="shared" ca="1" si="377"/>
        <v>6377.5096865544047</v>
      </c>
      <c r="N2482">
        <f ca="1">SQRT(User_Model_Calcs!M2482^2+Sat_Data!$B$3^2-2*User_Model_Calcs!M2482*Sat_Data!$B$3*COS(RADIANS(L2482))*COS(RADIANS(I2482)))</f>
        <v>36356.1838071643</v>
      </c>
      <c r="O2482">
        <f ca="1">DEGREES(ACOS(((Earth_Data!$B$1+Sat_Data!$B$2)/User_Model_Calcs!N2482)*SQRT(1-COS(RADIANS(User_Model_Calcs!I2482))^2*COS(RADIANS(User_Model_Calcs!B2482))^2)))</f>
        <v>63.569255133739574</v>
      </c>
      <c r="P2482">
        <f t="shared" ca="1" si="374"/>
        <v>65.099275884137555</v>
      </c>
    </row>
    <row r="2483" spans="1:16" x14ac:dyDescent="0.25">
      <c r="A2483">
        <f t="shared" ca="1" si="382"/>
        <v>129.99068572133027</v>
      </c>
      <c r="B2483">
        <f t="shared" ca="1" si="383"/>
        <v>-10.092969928147593</v>
      </c>
      <c r="C2483" s="6">
        <v>20135.9375</v>
      </c>
      <c r="D2483">
        <f t="shared" ca="1" si="378"/>
        <v>0.75</v>
      </c>
      <c r="E2483" s="1">
        <v>0.65</v>
      </c>
      <c r="F2483">
        <v>19.899999999999999</v>
      </c>
      <c r="G2483">
        <f t="shared" ca="1" si="375"/>
        <v>42.007420362456692</v>
      </c>
      <c r="H2483">
        <f t="shared" ca="1" si="379"/>
        <v>20.471964345505015</v>
      </c>
      <c r="I2483">
        <f ca="1">User_Model_Calcs!A2483-Sat_Data!$B$5</f>
        <v>19.990685721330266</v>
      </c>
      <c r="J2483">
        <f ca="1">(Earth_Data!$B$1/SQRT(1-Earth_Data!$B$2^2*SIN(RADIANS(User_Model_Calcs!B2483))^2))*COS(RADIANS(User_Model_Calcs!B2483))</f>
        <v>6280.0819176041841</v>
      </c>
      <c r="K2483">
        <f ca="1">((Earth_Data!$B$1*(1-Earth_Data!$B$2^2))/SQRT(1-Earth_Data!$B$2^2*SIN(RADIANS(User_Model_Calcs!B2483))^2))*SIN(RADIANS(User_Model_Calcs!B2483))</f>
        <v>-1110.3744704966682</v>
      </c>
      <c r="L2483">
        <f t="shared" ca="1" si="376"/>
        <v>-10.026777968931322</v>
      </c>
      <c r="M2483">
        <f t="shared" ca="1" si="377"/>
        <v>6377.4885618517419</v>
      </c>
      <c r="N2483">
        <f ca="1">SQRT(User_Model_Calcs!M2483^2+Sat_Data!$B$3^2-2*User_Model_Calcs!M2483*Sat_Data!$B$3*COS(RADIANS(L2483))*COS(RADIANS(I2483)))</f>
        <v>36342.911441229997</v>
      </c>
      <c r="O2483">
        <f ca="1">DEGREES(ACOS(((Earth_Data!$B$1+Sat_Data!$B$2)/User_Model_Calcs!N2483)*SQRT(1-COS(RADIANS(User_Model_Calcs!I2483))^2*COS(RADIANS(User_Model_Calcs!B2483))^2)))</f>
        <v>63.880291987393875</v>
      </c>
      <c r="P2483">
        <f t="shared" ca="1" si="374"/>
        <v>64.278586595117289</v>
      </c>
    </row>
    <row r="2484" spans="1:16" x14ac:dyDescent="0.25">
      <c r="A2484">
        <f t="shared" ca="1" si="382"/>
        <v>132.51242587695458</v>
      </c>
      <c r="B2484">
        <f t="shared" ca="1" si="383"/>
        <v>-12.216852854841644</v>
      </c>
      <c r="C2484" s="6">
        <v>20135.9375</v>
      </c>
      <c r="D2484">
        <f t="shared" ca="1" si="378"/>
        <v>3</v>
      </c>
      <c r="E2484" s="1">
        <v>0.65</v>
      </c>
      <c r="F2484">
        <v>19.899999999999999</v>
      </c>
      <c r="G2484">
        <f t="shared" ca="1" si="375"/>
        <v>54.048620189015942</v>
      </c>
      <c r="H2484">
        <f t="shared" ca="1" si="379"/>
        <v>15.464887540498767</v>
      </c>
      <c r="I2484">
        <f ca="1">User_Model_Calcs!A2484-Sat_Data!$B$5</f>
        <v>22.51242587695458</v>
      </c>
      <c r="J2484">
        <f ca="1">(Earth_Data!$B$1/SQRT(1-Earth_Data!$B$2^2*SIN(RADIANS(User_Model_Calcs!B2484))^2))*COS(RADIANS(User_Model_Calcs!B2484))</f>
        <v>6234.6332609843321</v>
      </c>
      <c r="K2484">
        <f ca="1">((Earth_Data!$B$1*(1-Earth_Data!$B$2^2))/SQRT(1-Earth_Data!$B$2^2*SIN(RADIANS(User_Model_Calcs!B2484))^2))*SIN(RADIANS(User_Model_Calcs!B2484))</f>
        <v>-1340.8582225374316</v>
      </c>
      <c r="L2484">
        <f t="shared" ca="1" si="376"/>
        <v>-12.137499709362093</v>
      </c>
      <c r="M2484">
        <f t="shared" ca="1" si="377"/>
        <v>6377.1900294658271</v>
      </c>
      <c r="N2484">
        <f ca="1">SQRT(User_Model_Calcs!M2484^2+Sat_Data!$B$3^2-2*User_Model_Calcs!M2484*Sat_Data!$B$3*COS(RADIANS(L2484))*COS(RADIANS(I2484)))</f>
        <v>36507.420969829771</v>
      </c>
      <c r="O2484">
        <f ca="1">DEGREES(ACOS(((Earth_Data!$B$1+Sat_Data!$B$2)/User_Model_Calcs!N2484)*SQRT(1-COS(RADIANS(User_Model_Calcs!I2484))^2*COS(RADIANS(User_Model_Calcs!B2484))^2)))</f>
        <v>60.230421742124335</v>
      </c>
      <c r="P2484">
        <f t="shared" ca="1" si="374"/>
        <v>62.952778268441179</v>
      </c>
    </row>
    <row r="2485" spans="1:16" x14ac:dyDescent="0.25">
      <c r="A2485">
        <f t="shared" ca="1" si="382"/>
        <v>126.42133077061467</v>
      </c>
      <c r="B2485">
        <f t="shared" ca="1" si="383"/>
        <v>-10.755690624016532</v>
      </c>
      <c r="C2485" s="6">
        <v>20135.9375</v>
      </c>
      <c r="D2485">
        <f t="shared" ca="1" si="378"/>
        <v>0.75</v>
      </c>
      <c r="E2485" s="1">
        <v>0.65</v>
      </c>
      <c r="F2485">
        <v>19.899999999999999</v>
      </c>
      <c r="G2485">
        <f t="shared" ca="1" si="375"/>
        <v>42.007420362456692</v>
      </c>
      <c r="H2485">
        <f t="shared" ca="1" si="379"/>
        <v>17.96126140787301</v>
      </c>
      <c r="I2485">
        <f ca="1">User_Model_Calcs!A2485-Sat_Data!$B$5</f>
        <v>16.421330770614674</v>
      </c>
      <c r="J2485">
        <f ca="1">(Earth_Data!$B$1/SQRT(1-Earth_Data!$B$2^2*SIN(RADIANS(User_Model_Calcs!B2485))^2))*COS(RADIANS(User_Model_Calcs!B2485))</f>
        <v>6266.8185994539854</v>
      </c>
      <c r="K2485">
        <f ca="1">((Earth_Data!$B$1*(1-Earth_Data!$B$2^2))/SQRT(1-Earth_Data!$B$2^2*SIN(RADIANS(User_Model_Calcs!B2485))^2))*SIN(RADIANS(User_Model_Calcs!B2485))</f>
        <v>-1182.4681562836342</v>
      </c>
      <c r="L2485">
        <f t="shared" ca="1" si="376"/>
        <v>-10.685349871197426</v>
      </c>
      <c r="M2485">
        <f t="shared" ca="1" si="377"/>
        <v>6377.401218293171</v>
      </c>
      <c r="N2485">
        <f ca="1">SQRT(User_Model_Calcs!M2485^2+Sat_Data!$B$3^2-2*User_Model_Calcs!M2485*Sat_Data!$B$3*COS(RADIANS(L2485))*COS(RADIANS(I2485)))</f>
        <v>36215.643641810413</v>
      </c>
      <c r="O2485">
        <f ca="1">DEGREES(ACOS(((Earth_Data!$B$1+Sat_Data!$B$2)/User_Model_Calcs!N2485)*SQRT(1-COS(RADIANS(User_Model_Calcs!I2485))^2*COS(RADIANS(User_Model_Calcs!B2485))^2)))</f>
        <v>67.072348736942914</v>
      </c>
      <c r="P2485">
        <f t="shared" ca="1" si="374"/>
        <v>57.657380031870971</v>
      </c>
    </row>
    <row r="2486" spans="1:16" x14ac:dyDescent="0.25">
      <c r="A2486">
        <f t="shared" ca="1" si="382"/>
        <v>126.91713962912999</v>
      </c>
      <c r="B2486">
        <f t="shared" ca="1" si="383"/>
        <v>-17.371269333895821</v>
      </c>
      <c r="C2486" s="6">
        <v>20135.9375</v>
      </c>
      <c r="D2486">
        <f t="shared" ca="1" si="378"/>
        <v>1.2</v>
      </c>
      <c r="E2486" s="1">
        <v>0.65</v>
      </c>
      <c r="F2486">
        <v>19.899999999999999</v>
      </c>
      <c r="G2486">
        <f t="shared" ca="1" si="375"/>
        <v>46.089820015575185</v>
      </c>
      <c r="H2486">
        <f t="shared" ca="1" si="379"/>
        <v>20.602133272060481</v>
      </c>
      <c r="I2486">
        <f ca="1">User_Model_Calcs!A2486-Sat_Data!$B$5</f>
        <v>16.917139629129991</v>
      </c>
      <c r="J2486">
        <f ca="1">(Earth_Data!$B$1/SQRT(1-Earth_Data!$B$2^2*SIN(RADIANS(User_Model_Calcs!B2486))^2))*COS(RADIANS(User_Model_Calcs!B2486))</f>
        <v>6089.0511376658269</v>
      </c>
      <c r="K2486">
        <f ca="1">((Earth_Data!$B$1*(1-Earth_Data!$B$2^2))/SQRT(1-Earth_Data!$B$2^2*SIN(RADIANS(User_Model_Calcs!B2486))^2))*SIN(RADIANS(User_Model_Calcs!B2486))</f>
        <v>-1892.088326586847</v>
      </c>
      <c r="L2486">
        <f t="shared" ca="1" si="376"/>
        <v>-17.261908666298968</v>
      </c>
      <c r="M2486">
        <f t="shared" ca="1" si="377"/>
        <v>6376.2482693756301</v>
      </c>
      <c r="N2486">
        <f ca="1">SQRT(User_Model_Calcs!M2486^2+Sat_Data!$B$3^2-2*User_Model_Calcs!M2486*Sat_Data!$B$3*COS(RADIANS(L2486))*COS(RADIANS(I2486)))</f>
        <v>36430.921430593429</v>
      </c>
      <c r="O2486">
        <f ca="1">DEGREES(ACOS(((Earth_Data!$B$1+Sat_Data!$B$2)/User_Model_Calcs!N2486)*SQRT(1-COS(RADIANS(User_Model_Calcs!I2486))^2*COS(RADIANS(User_Model_Calcs!B2486))^2)))</f>
        <v>61.840558588175206</v>
      </c>
      <c r="P2486">
        <f t="shared" ca="1" si="374"/>
        <v>45.531175353739187</v>
      </c>
    </row>
    <row r="2487" spans="1:16" x14ac:dyDescent="0.25">
      <c r="A2487">
        <f t="shared" ca="1" si="382"/>
        <v>124.7689469274671</v>
      </c>
      <c r="B2487">
        <f t="shared" ca="1" si="383"/>
        <v>-9.8636456387007581</v>
      </c>
      <c r="C2487" s="6">
        <v>20135.9375</v>
      </c>
      <c r="D2487">
        <f t="shared" ca="1" si="378"/>
        <v>0.75</v>
      </c>
      <c r="E2487" s="1">
        <v>0.65</v>
      </c>
      <c r="F2487">
        <v>19.899999999999999</v>
      </c>
      <c r="G2487">
        <f t="shared" ca="1" si="375"/>
        <v>42.007420362456692</v>
      </c>
      <c r="H2487">
        <f t="shared" ca="1" si="379"/>
        <v>23.199367084094568</v>
      </c>
      <c r="I2487">
        <f ca="1">User_Model_Calcs!A2487-Sat_Data!$B$5</f>
        <v>14.768946927467098</v>
      </c>
      <c r="J2487">
        <f ca="1">(Earth_Data!$B$1/SQRT(1-Earth_Data!$B$2^2*SIN(RADIANS(User_Model_Calcs!B2487))^2))*COS(RADIANS(User_Model_Calcs!B2487))</f>
        <v>6284.4770472068312</v>
      </c>
      <c r="K2487">
        <f ca="1">((Earth_Data!$B$1*(1-Earth_Data!$B$2^2))/SQRT(1-Earth_Data!$B$2^2*SIN(RADIANS(User_Model_Calcs!B2487))^2))*SIN(RADIANS(User_Model_Calcs!B2487))</f>
        <v>-1085.3931498932313</v>
      </c>
      <c r="L2487">
        <f t="shared" ca="1" si="376"/>
        <v>-9.7988975894634542</v>
      </c>
      <c r="M2487">
        <f t="shared" ca="1" si="377"/>
        <v>6377.5175457778741</v>
      </c>
      <c r="N2487">
        <f ca="1">SQRT(User_Model_Calcs!M2487^2+Sat_Data!$B$3^2-2*User_Model_Calcs!M2487*Sat_Data!$B$3*COS(RADIANS(L2487))*COS(RADIANS(I2487)))</f>
        <v>36139.13730067604</v>
      </c>
      <c r="O2487">
        <f ca="1">DEGREES(ACOS(((Earth_Data!$B$1+Sat_Data!$B$2)/User_Model_Calcs!N2487)*SQRT(1-COS(RADIANS(User_Model_Calcs!I2487))^2*COS(RADIANS(User_Model_Calcs!B2487))^2)))</f>
        <v>69.225207170159891</v>
      </c>
      <c r="P2487">
        <f t="shared" ca="1" si="374"/>
        <v>56.984776646143708</v>
      </c>
    </row>
    <row r="2488" spans="1:16" x14ac:dyDescent="0.25">
      <c r="A2488">
        <f t="shared" ca="1" si="382"/>
        <v>129.87577701061969</v>
      </c>
      <c r="B2488">
        <f t="shared" ca="1" si="383"/>
        <v>-11.110960660969933</v>
      </c>
      <c r="C2488" s="6">
        <v>20135.9375</v>
      </c>
      <c r="D2488">
        <f t="shared" ca="1" si="378"/>
        <v>3</v>
      </c>
      <c r="E2488" s="1">
        <v>0.65</v>
      </c>
      <c r="F2488">
        <v>19.899999999999999</v>
      </c>
      <c r="G2488">
        <f t="shared" ca="1" si="375"/>
        <v>54.048620189015942</v>
      </c>
      <c r="H2488">
        <f t="shared" ca="1" si="379"/>
        <v>20.664982661670194</v>
      </c>
      <c r="I2488">
        <f ca="1">User_Model_Calcs!A2488-Sat_Data!$B$5</f>
        <v>19.875777010619686</v>
      </c>
      <c r="J2488">
        <f ca="1">(Earth_Data!$B$1/SQRT(1-Earth_Data!$B$2^2*SIN(RADIANS(User_Model_Calcs!B2488))^2))*COS(RADIANS(User_Model_Calcs!B2488))</f>
        <v>6259.3651065227787</v>
      </c>
      <c r="K2488">
        <f ca="1">((Earth_Data!$B$1*(1-Earth_Data!$B$2^2))/SQRT(1-Earth_Data!$B$2^2*SIN(RADIANS(User_Model_Calcs!B2488))^2))*SIN(RADIANS(User_Model_Calcs!B2488))</f>
        <v>-1221.0527167449281</v>
      </c>
      <c r="L2488">
        <f t="shared" ca="1" si="376"/>
        <v>-11.03841104480326</v>
      </c>
      <c r="M2488">
        <f t="shared" ca="1" si="377"/>
        <v>6377.352214973318</v>
      </c>
      <c r="N2488">
        <f ca="1">SQRT(User_Model_Calcs!M2488^2+Sat_Data!$B$3^2-2*User_Model_Calcs!M2488*Sat_Data!$B$3*COS(RADIANS(L2488))*COS(RADIANS(I2488)))</f>
        <v>36360.504956664161</v>
      </c>
      <c r="O2488">
        <f ca="1">DEGREES(ACOS(((Earth_Data!$B$1+Sat_Data!$B$2)/User_Model_Calcs!N2488)*SQRT(1-COS(RADIANS(User_Model_Calcs!I2488))^2*COS(RADIANS(User_Model_Calcs!B2488))^2)))</f>
        <v>63.463796922529042</v>
      </c>
      <c r="P2488">
        <f t="shared" ca="1" si="374"/>
        <v>61.9397673054672</v>
      </c>
    </row>
    <row r="2489" spans="1:16" x14ac:dyDescent="0.25">
      <c r="A2489">
        <f t="shared" ca="1" si="382"/>
        <v>126.78763300462626</v>
      </c>
      <c r="B2489">
        <f t="shared" ca="1" si="383"/>
        <v>-15.192774396643649</v>
      </c>
      <c r="C2489" s="6">
        <v>20135.9375</v>
      </c>
      <c r="D2489">
        <f t="shared" ca="1" si="378"/>
        <v>1.2</v>
      </c>
      <c r="E2489" s="1">
        <v>0.65</v>
      </c>
      <c r="F2489">
        <v>19.899999999999999</v>
      </c>
      <c r="G2489">
        <f t="shared" ca="1" si="375"/>
        <v>46.089820015575185</v>
      </c>
      <c r="H2489">
        <f t="shared" ca="1" si="379"/>
        <v>19.887895938841908</v>
      </c>
      <c r="I2489">
        <f ca="1">User_Model_Calcs!A2489-Sat_Data!$B$5</f>
        <v>16.787633004626258</v>
      </c>
      <c r="J2489">
        <f ca="1">(Earth_Data!$B$1/SQRT(1-Earth_Data!$B$2^2*SIN(RADIANS(User_Model_Calcs!B2489))^2))*COS(RADIANS(User_Model_Calcs!B2489))</f>
        <v>6156.6366432565819</v>
      </c>
      <c r="K2489">
        <f ca="1">((Earth_Data!$B$1*(1-Earth_Data!$B$2^2))/SQRT(1-Earth_Data!$B$2^2*SIN(RADIANS(User_Model_Calcs!B2489))^2))*SIN(RADIANS(User_Model_Calcs!B2489))</f>
        <v>-1660.6949815116661</v>
      </c>
      <c r="L2489">
        <f t="shared" ca="1" si="376"/>
        <v>-15.095722588014892</v>
      </c>
      <c r="M2489">
        <f t="shared" ca="1" si="377"/>
        <v>6376.6827252661478</v>
      </c>
      <c r="N2489">
        <f ca="1">SQRT(User_Model_Calcs!M2489^2+Sat_Data!$B$3^2-2*User_Model_Calcs!M2489*Sat_Data!$B$3*COS(RADIANS(L2489))*COS(RADIANS(I2489)))</f>
        <v>36351.404794273796</v>
      </c>
      <c r="O2489">
        <f ca="1">DEGREES(ACOS(((Earth_Data!$B$1+Sat_Data!$B$2)/User_Model_Calcs!N2489)*SQRT(1-COS(RADIANS(User_Model_Calcs!I2489))^2*COS(RADIANS(User_Model_Calcs!B2489))^2)))</f>
        <v>63.655963198308207</v>
      </c>
      <c r="P2489">
        <f t="shared" ca="1" si="374"/>
        <v>49.019579353145453</v>
      </c>
    </row>
    <row r="2490" spans="1:16" x14ac:dyDescent="0.25">
      <c r="A2490">
        <f t="shared" ca="1" si="382"/>
        <v>129.55630542630865</v>
      </c>
      <c r="B2490">
        <f t="shared" ca="1" si="383"/>
        <v>-17.402422467281141</v>
      </c>
      <c r="C2490" s="6">
        <v>20135.9375</v>
      </c>
      <c r="D2490">
        <f t="shared" ca="1" si="378"/>
        <v>0.75</v>
      </c>
      <c r="E2490" s="1">
        <v>0.65</v>
      </c>
      <c r="F2490">
        <v>19.899999999999999</v>
      </c>
      <c r="G2490">
        <f t="shared" ca="1" si="375"/>
        <v>42.007420362456692</v>
      </c>
      <c r="H2490">
        <f t="shared" ca="1" si="379"/>
        <v>19.481128557890482</v>
      </c>
      <c r="I2490">
        <f ca="1">User_Model_Calcs!A2490-Sat_Data!$B$5</f>
        <v>19.556305426308654</v>
      </c>
      <c r="J2490">
        <f ca="1">(Earth_Data!$B$1/SQRT(1-Earth_Data!$B$2^2*SIN(RADIANS(User_Model_Calcs!B2490))^2))*COS(RADIANS(User_Model_Calcs!B2490))</f>
        <v>6088.0208519947691</v>
      </c>
      <c r="K2490">
        <f ca="1">((Earth_Data!$B$1*(1-Earth_Data!$B$2^2))/SQRT(1-Earth_Data!$B$2^2*SIN(RADIANS(User_Model_Calcs!B2490))^2))*SIN(RADIANS(User_Model_Calcs!B2490))</f>
        <v>-1895.378619157294</v>
      </c>
      <c r="L2490">
        <f t="shared" ca="1" si="376"/>
        <v>-17.292890161065451</v>
      </c>
      <c r="M2490">
        <f t="shared" ca="1" si="377"/>
        <v>6376.2416833336647</v>
      </c>
      <c r="N2490">
        <f ca="1">SQRT(User_Model_Calcs!M2490^2+Sat_Data!$B$3^2-2*User_Model_Calcs!M2490*Sat_Data!$B$3*COS(RADIANS(L2490))*COS(RADIANS(I2490)))</f>
        <v>36533.476382680732</v>
      </c>
      <c r="O2490">
        <f ca="1">DEGREES(ACOS(((Earth_Data!$B$1+Sat_Data!$B$2)/User_Model_Calcs!N2490)*SQRT(1-COS(RADIANS(User_Model_Calcs!I2490))^2*COS(RADIANS(User_Model_Calcs!B2490))^2)))</f>
        <v>59.66749499714517</v>
      </c>
      <c r="P2490">
        <f t="shared" ca="1" si="374"/>
        <v>49.904342291821607</v>
      </c>
    </row>
    <row r="2491" spans="1:16" x14ac:dyDescent="0.25">
      <c r="A2491">
        <f t="shared" ca="1" si="382"/>
        <v>130.13251693226727</v>
      </c>
      <c r="B2491">
        <f t="shared" ca="1" si="383"/>
        <v>-11.665922278818869</v>
      </c>
      <c r="C2491" s="6">
        <v>20135.9375</v>
      </c>
      <c r="D2491">
        <f t="shared" ca="1" si="378"/>
        <v>1.2</v>
      </c>
      <c r="E2491" s="1">
        <v>0.65</v>
      </c>
      <c r="F2491">
        <v>19.899999999999999</v>
      </c>
      <c r="G2491">
        <f t="shared" ca="1" si="375"/>
        <v>46.089820015575185</v>
      </c>
      <c r="H2491">
        <f t="shared" ca="1" si="379"/>
        <v>20.707695338391343</v>
      </c>
      <c r="I2491">
        <f ca="1">User_Model_Calcs!A2491-Sat_Data!$B$5</f>
        <v>20.132516932267265</v>
      </c>
      <c r="J2491">
        <f ca="1">(Earth_Data!$B$1/SQRT(1-Earth_Data!$B$2^2*SIN(RADIANS(User_Model_Calcs!B2491))^2))*COS(RADIANS(User_Model_Calcs!B2491))</f>
        <v>6247.2433970070615</v>
      </c>
      <c r="K2491">
        <f ca="1">((Earth_Data!$B$1*(1-Earth_Data!$B$2^2))/SQRT(1-Earth_Data!$B$2^2*SIN(RADIANS(User_Model_Calcs!B2491))^2))*SIN(RADIANS(User_Model_Calcs!B2491))</f>
        <v>-1281.2323420911794</v>
      </c>
      <c r="L2491">
        <f t="shared" ca="1" si="376"/>
        <v>-11.589944478201799</v>
      </c>
      <c r="M2491">
        <f t="shared" ca="1" si="377"/>
        <v>6377.2726439967091</v>
      </c>
      <c r="N2491">
        <f ca="1">SQRT(User_Model_Calcs!M2491^2+Sat_Data!$B$3^2-2*User_Model_Calcs!M2491*Sat_Data!$B$3*COS(RADIANS(L2491))*COS(RADIANS(I2491)))</f>
        <v>36384.806848067463</v>
      </c>
      <c r="O2491">
        <f ca="1">DEGREES(ACOS(((Earth_Data!$B$1+Sat_Data!$B$2)/User_Model_Calcs!N2491)*SQRT(1-COS(RADIANS(User_Model_Calcs!I2491))^2*COS(RADIANS(User_Model_Calcs!B2491))^2)))</f>
        <v>62.901859971895114</v>
      </c>
      <c r="P2491">
        <f t="shared" ca="1" si="374"/>
        <v>61.119725834800093</v>
      </c>
    </row>
    <row r="2492" spans="1:16" x14ac:dyDescent="0.25">
      <c r="A2492">
        <f t="shared" ca="1" si="382"/>
        <v>132.08065720224639</v>
      </c>
      <c r="B2492">
        <f t="shared" ca="1" si="383"/>
        <v>-14.275855058264602</v>
      </c>
      <c r="C2492" s="6">
        <v>20135.9375</v>
      </c>
      <c r="D2492">
        <f t="shared" ca="1" si="378"/>
        <v>1.2</v>
      </c>
      <c r="E2492" s="1">
        <v>0.65</v>
      </c>
      <c r="F2492">
        <v>19.899999999999999</v>
      </c>
      <c r="G2492">
        <f t="shared" ca="1" si="375"/>
        <v>46.089820015575185</v>
      </c>
      <c r="H2492">
        <f t="shared" ca="1" si="379"/>
        <v>18.874509267720484</v>
      </c>
      <c r="I2492">
        <f ca="1">User_Model_Calcs!A2492-Sat_Data!$B$5</f>
        <v>22.080657202246385</v>
      </c>
      <c r="J2492">
        <f ca="1">(Earth_Data!$B$1/SQRT(1-Earth_Data!$B$2^2*SIN(RADIANS(User_Model_Calcs!B2492))^2))*COS(RADIANS(User_Model_Calcs!B2492))</f>
        <v>6182.4398129567835</v>
      </c>
      <c r="K2492">
        <f ca="1">((Earth_Data!$B$1*(1-Earth_Data!$B$2^2))/SQRT(1-Earth_Data!$B$2^2*SIN(RADIANS(User_Model_Calcs!B2492))^2))*SIN(RADIANS(User_Model_Calcs!B2492))</f>
        <v>-1562.5786333793337</v>
      </c>
      <c r="L2492">
        <f t="shared" ca="1" si="376"/>
        <v>-14.184154482979244</v>
      </c>
      <c r="M2492">
        <f t="shared" ca="1" si="377"/>
        <v>6376.8498513236718</v>
      </c>
      <c r="N2492">
        <f ca="1">SQRT(User_Model_Calcs!M2492^2+Sat_Data!$B$3^2-2*User_Model_Calcs!M2492*Sat_Data!$B$3*COS(RADIANS(L2492))*COS(RADIANS(I2492)))</f>
        <v>36542.616762434343</v>
      </c>
      <c r="O2492">
        <f ca="1">DEGREES(ACOS(((Earth_Data!$B$1+Sat_Data!$B$2)/User_Model_Calcs!N2492)*SQRT(1-COS(RADIANS(User_Model_Calcs!I2492))^2*COS(RADIANS(User_Model_Calcs!B2492))^2)))</f>
        <v>59.49674490394014</v>
      </c>
      <c r="P2492">
        <f t="shared" ca="1" si="374"/>
        <v>58.705914921471795</v>
      </c>
    </row>
    <row r="2493" spans="1:16" x14ac:dyDescent="0.25">
      <c r="A2493">
        <f t="shared" ca="1" si="382"/>
        <v>124.64303898144931</v>
      </c>
      <c r="B2493">
        <f t="shared" ca="1" si="383"/>
        <v>-18.2077641840051</v>
      </c>
      <c r="C2493" s="6">
        <v>20135.9375</v>
      </c>
      <c r="D2493">
        <f t="shared" ca="1" si="378"/>
        <v>0.75</v>
      </c>
      <c r="E2493" s="1">
        <v>0.65</v>
      </c>
      <c r="F2493">
        <v>19.899999999999999</v>
      </c>
      <c r="G2493">
        <f t="shared" ca="1" si="375"/>
        <v>42.007420362456692</v>
      </c>
      <c r="H2493">
        <f t="shared" ca="1" si="379"/>
        <v>15.535558435856057</v>
      </c>
      <c r="I2493">
        <f ca="1">User_Model_Calcs!A2493-Sat_Data!$B$5</f>
        <v>14.643038981449308</v>
      </c>
      <c r="J2493">
        <f ca="1">(Earth_Data!$B$1/SQRT(1-Earth_Data!$B$2^2*SIN(RADIANS(User_Model_Calcs!B2493))^2))*COS(RADIANS(User_Model_Calcs!B2493))</f>
        <v>6060.7657412316448</v>
      </c>
      <c r="K2493">
        <f ca="1">((Earth_Data!$B$1*(1-Earth_Data!$B$2^2))/SQRT(1-Earth_Data!$B$2^2*SIN(RADIANS(User_Model_Calcs!B2493))^2))*SIN(RADIANS(User_Model_Calcs!B2493))</f>
        <v>-1980.2424019592183</v>
      </c>
      <c r="L2493">
        <f t="shared" ca="1" si="376"/>
        <v>-18.093839998098566</v>
      </c>
      <c r="M2493">
        <f t="shared" ca="1" si="377"/>
        <v>6376.0678588456367</v>
      </c>
      <c r="N2493">
        <f ca="1">SQRT(User_Model_Calcs!M2493^2+Sat_Data!$B$3^2-2*User_Model_Calcs!M2493*Sat_Data!$B$3*COS(RADIANS(L2493))*COS(RADIANS(I2493)))</f>
        <v>36386.474881672555</v>
      </c>
      <c r="O2493">
        <f ca="1">DEGREES(ACOS(((Earth_Data!$B$1+Sat_Data!$B$2)/User_Model_Calcs!N2493)*SQRT(1-COS(RADIANS(User_Model_Calcs!I2493))^2*COS(RADIANS(User_Model_Calcs!B2493))^2)))</f>
        <v>62.828468528746896</v>
      </c>
      <c r="P2493">
        <f t="shared" ca="1" si="374"/>
        <v>39.902441523780901</v>
      </c>
    </row>
    <row r="2494" spans="1:16" x14ac:dyDescent="0.25">
      <c r="A2494">
        <f t="shared" ca="1" si="382"/>
        <v>127.51073768481157</v>
      </c>
      <c r="B2494">
        <f t="shared" ca="1" si="383"/>
        <v>-17.86623901834891</v>
      </c>
      <c r="C2494" s="6">
        <v>20135.9375</v>
      </c>
      <c r="D2494">
        <f t="shared" ca="1" si="378"/>
        <v>0.75</v>
      </c>
      <c r="E2494" s="1">
        <v>0.65</v>
      </c>
      <c r="F2494">
        <v>19.899999999999999</v>
      </c>
      <c r="G2494">
        <f t="shared" ca="1" si="375"/>
        <v>42.007420362456692</v>
      </c>
      <c r="H2494">
        <f t="shared" ca="1" si="379"/>
        <v>21.413464751940467</v>
      </c>
      <c r="I2494">
        <f ca="1">User_Model_Calcs!A2494-Sat_Data!$B$5</f>
        <v>17.510737684811573</v>
      </c>
      <c r="J2494">
        <f ca="1">(Earth_Data!$B$1/SQRT(1-Earth_Data!$B$2^2*SIN(RADIANS(User_Model_Calcs!B2494))^2))*COS(RADIANS(User_Model_Calcs!B2494))</f>
        <v>6072.469872818755</v>
      </c>
      <c r="K2494">
        <f ca="1">((Earth_Data!$B$1*(1-Earth_Data!$B$2^2))/SQRT(1-Earth_Data!$B$2^2*SIN(RADIANS(User_Model_Calcs!B2494))^2))*SIN(RADIANS(User_Model_Calcs!B2494))</f>
        <v>-1944.2997879010361</v>
      </c>
      <c r="L2494">
        <f t="shared" ca="1" si="376"/>
        <v>-17.754166612195299</v>
      </c>
      <c r="M2494">
        <f t="shared" ca="1" si="377"/>
        <v>6376.1424091313584</v>
      </c>
      <c r="N2494">
        <f ca="1">SQRT(User_Model_Calcs!M2494^2+Sat_Data!$B$3^2-2*User_Model_Calcs!M2494*Sat_Data!$B$3*COS(RADIANS(L2494))*COS(RADIANS(I2494)))</f>
        <v>36470.789521362567</v>
      </c>
      <c r="O2494">
        <f ca="1">DEGREES(ACOS(((Earth_Data!$B$1+Sat_Data!$B$2)/User_Model_Calcs!N2494)*SQRT(1-COS(RADIANS(User_Model_Calcs!I2494))^2*COS(RADIANS(User_Model_Calcs!B2494))^2)))</f>
        <v>60.974501785942707</v>
      </c>
      <c r="P2494">
        <f t="shared" ca="1" si="374"/>
        <v>45.80179242787527</v>
      </c>
    </row>
    <row r="2495" spans="1:16" x14ac:dyDescent="0.25">
      <c r="A2495">
        <f t="shared" ca="1" si="382"/>
        <v>123.00913653672093</v>
      </c>
      <c r="B2495">
        <f t="shared" ca="1" si="383"/>
        <v>-14.625597583768759</v>
      </c>
      <c r="C2495" s="6">
        <v>20135.9375</v>
      </c>
      <c r="D2495">
        <f t="shared" ca="1" si="378"/>
        <v>1.2</v>
      </c>
      <c r="E2495" s="1">
        <v>0.65</v>
      </c>
      <c r="F2495">
        <v>19.899999999999999</v>
      </c>
      <c r="G2495">
        <f t="shared" ca="1" si="375"/>
        <v>46.089820015575185</v>
      </c>
      <c r="H2495">
        <f t="shared" ca="1" si="379"/>
        <v>23.285394457387525</v>
      </c>
      <c r="I2495">
        <f ca="1">User_Model_Calcs!A2495-Sat_Data!$B$5</f>
        <v>13.009136536720931</v>
      </c>
      <c r="J2495">
        <f ca="1">(Earth_Data!$B$1/SQRT(1-Earth_Data!$B$2^2*SIN(RADIANS(User_Model_Calcs!B2495))^2))*COS(RADIANS(User_Model_Calcs!B2495))</f>
        <v>6172.7831606019918</v>
      </c>
      <c r="K2495">
        <f ca="1">((Earth_Data!$B$1*(1-Earth_Data!$B$2^2))/SQRT(1-Earth_Data!$B$2^2*SIN(RADIANS(User_Model_Calcs!B2495))^2))*SIN(RADIANS(User_Model_Calcs!B2495))</f>
        <v>-1600.0510478163003</v>
      </c>
      <c r="L2495">
        <f t="shared" ca="1" si="376"/>
        <v>-14.531844594350021</v>
      </c>
      <c r="M2495">
        <f t="shared" ca="1" si="377"/>
        <v>6376.7872242556086</v>
      </c>
      <c r="N2495">
        <f ca="1">SQRT(User_Model_Calcs!M2495^2+Sat_Data!$B$3^2-2*User_Model_Calcs!M2495*Sat_Data!$B$3*COS(RADIANS(L2495))*COS(RADIANS(I2495)))</f>
        <v>36211.849174772025</v>
      </c>
      <c r="O2495">
        <f ca="1">DEGREES(ACOS(((Earth_Data!$B$1+Sat_Data!$B$2)/User_Model_Calcs!N2495)*SQRT(1-COS(RADIANS(User_Model_Calcs!I2495))^2*COS(RADIANS(User_Model_Calcs!B2495))^2)))</f>
        <v>67.152568976439426</v>
      </c>
      <c r="P2495">
        <f t="shared" ca="1" si="374"/>
        <v>42.458159276100382</v>
      </c>
    </row>
    <row r="2496" spans="1:16" x14ac:dyDescent="0.25">
      <c r="A2496">
        <f t="shared" ca="1" si="382"/>
        <v>131.69602568414939</v>
      </c>
      <c r="B2496">
        <f t="shared" ca="1" si="383"/>
        <v>-10.572606377694402</v>
      </c>
      <c r="C2496" s="6">
        <v>20135.9375</v>
      </c>
      <c r="D2496">
        <f t="shared" ca="1" si="378"/>
        <v>1.2</v>
      </c>
      <c r="E2496" s="1">
        <v>0.65</v>
      </c>
      <c r="F2496">
        <v>19.899999999999999</v>
      </c>
      <c r="G2496">
        <f t="shared" ca="1" si="375"/>
        <v>46.089820015575185</v>
      </c>
      <c r="H2496">
        <f t="shared" ca="1" si="379"/>
        <v>20.580273018023991</v>
      </c>
      <c r="I2496">
        <f ca="1">User_Model_Calcs!A2496-Sat_Data!$B$5</f>
        <v>21.69602568414939</v>
      </c>
      <c r="J2496">
        <f ca="1">(Earth_Data!$B$1/SQRT(1-Earth_Data!$B$2^2*SIN(RADIANS(User_Model_Calcs!B2496))^2))*COS(RADIANS(User_Model_Calcs!B2496))</f>
        <v>6270.5661505727085</v>
      </c>
      <c r="K2496">
        <f ca="1">((Earth_Data!$B$1*(1-Earth_Data!$B$2^2))/SQRT(1-Earth_Data!$B$2^2*SIN(RADIANS(User_Model_Calcs!B2496))^2))*SIN(RADIANS(User_Model_Calcs!B2496))</f>
        <v>-1162.5665523450873</v>
      </c>
      <c r="L2496">
        <f t="shared" ca="1" si="376"/>
        <v>-10.503408142433061</v>
      </c>
      <c r="M2496">
        <f t="shared" ca="1" si="377"/>
        <v>6377.4258786237397</v>
      </c>
      <c r="N2496">
        <f ca="1">SQRT(User_Model_Calcs!M2496^2+Sat_Data!$B$3^2-2*User_Model_Calcs!M2496*Sat_Data!$B$3*COS(RADIANS(L2496))*COS(RADIANS(I2496)))</f>
        <v>36430.212077198077</v>
      </c>
      <c r="O2496">
        <f ca="1">DEGREES(ACOS(((Earth_Data!$B$1+Sat_Data!$B$2)/User_Model_Calcs!N2496)*SQRT(1-COS(RADIANS(User_Model_Calcs!I2496))^2*COS(RADIANS(User_Model_Calcs!B2496))^2)))</f>
        <v>61.889455985330905</v>
      </c>
      <c r="P2496">
        <f t="shared" ca="1" si="374"/>
        <v>65.242669456975278</v>
      </c>
    </row>
    <row r="2497" spans="1:16" x14ac:dyDescent="0.25">
      <c r="A2497">
        <f t="shared" ca="1" si="382"/>
        <v>131.45201523132172</v>
      </c>
      <c r="B2497">
        <f t="shared" ca="1" si="383"/>
        <v>-9.2684153413459214</v>
      </c>
      <c r="C2497" s="6">
        <v>20135.9375</v>
      </c>
      <c r="D2497">
        <f t="shared" ca="1" si="378"/>
        <v>3</v>
      </c>
      <c r="E2497" s="1">
        <v>0.65</v>
      </c>
      <c r="F2497">
        <v>19.899999999999999</v>
      </c>
      <c r="G2497">
        <f t="shared" ca="1" si="375"/>
        <v>54.048620189015942</v>
      </c>
      <c r="H2497">
        <f t="shared" ca="1" si="379"/>
        <v>14.650518025062787</v>
      </c>
      <c r="I2497">
        <f ca="1">User_Model_Calcs!A2497-Sat_Data!$B$5</f>
        <v>21.452015231321724</v>
      </c>
      <c r="J2497">
        <f ca="1">(Earth_Data!$B$1/SQRT(1-Earth_Data!$B$2^2*SIN(RADIANS(User_Model_Calcs!B2497))^2))*COS(RADIANS(User_Model_Calcs!B2497))</f>
        <v>6295.4178065704036</v>
      </c>
      <c r="K2497">
        <f ca="1">((Earth_Data!$B$1*(1-Earth_Data!$B$2^2))/SQRT(1-Earth_Data!$B$2^2*SIN(RADIANS(User_Model_Calcs!B2497))^2))*SIN(RADIANS(User_Model_Calcs!B2497))</f>
        <v>-1020.4734574103136</v>
      </c>
      <c r="L2497">
        <f t="shared" ca="1" si="376"/>
        <v>-9.2074340299283648</v>
      </c>
      <c r="M2497">
        <f t="shared" ca="1" si="377"/>
        <v>6377.5897827127983</v>
      </c>
      <c r="N2497">
        <f ca="1">SQRT(User_Model_Calcs!M2497^2+Sat_Data!$B$3^2-2*User_Model_Calcs!M2497*Sat_Data!$B$3*COS(RADIANS(L2497))*COS(RADIANS(I2497)))</f>
        <v>36392.085195908927</v>
      </c>
      <c r="O2497">
        <f ca="1">DEGREES(ACOS(((Earth_Data!$B$1+Sat_Data!$B$2)/User_Model_Calcs!N2497)*SQRT(1-COS(RADIANS(User_Model_Calcs!I2497))^2*COS(RADIANS(User_Model_Calcs!B2497))^2)))</f>
        <v>62.745709832951214</v>
      </c>
      <c r="P2497">
        <f t="shared" ca="1" si="374"/>
        <v>67.712236552384837</v>
      </c>
    </row>
    <row r="2498" spans="1:16" x14ac:dyDescent="0.25">
      <c r="A2498">
        <f t="shared" ca="1" si="382"/>
        <v>128.53364832445004</v>
      </c>
      <c r="B2498">
        <f t="shared" ca="1" si="383"/>
        <v>-10.881456217322775</v>
      </c>
      <c r="C2498" s="6">
        <v>20135.9375</v>
      </c>
      <c r="D2498">
        <f t="shared" ca="1" si="378"/>
        <v>0.75</v>
      </c>
      <c r="E2498" s="1">
        <v>0.65</v>
      </c>
      <c r="F2498">
        <v>19.899999999999999</v>
      </c>
      <c r="G2498">
        <f t="shared" ca="1" si="375"/>
        <v>42.007420362456692</v>
      </c>
      <c r="H2498">
        <f t="shared" ca="1" si="379"/>
        <v>14.091978979060952</v>
      </c>
      <c r="I2498">
        <f ca="1">User_Model_Calcs!A2498-Sat_Data!$B$5</f>
        <v>18.533648324450041</v>
      </c>
      <c r="J2498">
        <f ca="1">(Earth_Data!$B$1/SQRT(1-Earth_Data!$B$2^2*SIN(RADIANS(User_Model_Calcs!B2498))^2))*COS(RADIANS(User_Model_Calcs!B2498))</f>
        <v>6264.2074404139548</v>
      </c>
      <c r="K2498">
        <f ca="1">((Earth_Data!$B$1*(1-Earth_Data!$B$2^2))/SQRT(1-Earth_Data!$B$2^2*SIN(RADIANS(User_Model_Calcs!B2498))^2))*SIN(RADIANS(User_Model_Calcs!B2498))</f>
        <v>-1196.1322647365578</v>
      </c>
      <c r="L2498">
        <f t="shared" ca="1" si="376"/>
        <v>-10.810332284075299</v>
      </c>
      <c r="M2498">
        <f t="shared" ca="1" si="377"/>
        <v>6377.3840445186743</v>
      </c>
      <c r="N2498">
        <f ca="1">SQRT(User_Model_Calcs!M2498^2+Sat_Data!$B$3^2-2*User_Model_Calcs!M2498*Sat_Data!$B$3*COS(RADIANS(L2498))*COS(RADIANS(I2498)))</f>
        <v>36299.207070987613</v>
      </c>
      <c r="O2498">
        <f ca="1">DEGREES(ACOS(((Earth_Data!$B$1+Sat_Data!$B$2)/User_Model_Calcs!N2498)*SQRT(1-COS(RADIANS(User_Model_Calcs!I2498))^2*COS(RADIANS(User_Model_Calcs!B2498))^2)))</f>
        <v>64.929649715518394</v>
      </c>
      <c r="P2498">
        <f t="shared" ref="P2498:P2561" ca="1" si="384">DEGREES(ASIN(SIN(RADIANS(ABS(I2498)))/(SIN(ACOS(COS(RADIANS(I2498))*COS(RADIANS(B2498)))))))</f>
        <v>60.61624118206943</v>
      </c>
    </row>
    <row r="2499" spans="1:16" x14ac:dyDescent="0.25">
      <c r="A2499">
        <f t="shared" ca="1" si="382"/>
        <v>129.9657295070285</v>
      </c>
      <c r="B2499">
        <f t="shared" ca="1" si="383"/>
        <v>-10.497153492371723</v>
      </c>
      <c r="C2499" s="6">
        <v>20135.9375</v>
      </c>
      <c r="D2499">
        <f t="shared" ca="1" si="378"/>
        <v>1.2</v>
      </c>
      <c r="E2499" s="1">
        <v>0.65</v>
      </c>
      <c r="F2499">
        <v>19.899999999999999</v>
      </c>
      <c r="G2499">
        <f t="shared" ref="G2499:G2562" ca="1" si="385">20.4+20*LOG(F2499)+20*LOG(D2499)+10*LOG(E2499)</f>
        <v>46.089820015575185</v>
      </c>
      <c r="H2499">
        <f t="shared" ca="1" si="379"/>
        <v>14.971726525850084</v>
      </c>
      <c r="I2499">
        <f ca="1">User_Model_Calcs!A2499-Sat_Data!$B$5</f>
        <v>19.965729507028499</v>
      </c>
      <c r="J2499">
        <f ca="1">(Earth_Data!$B$1/SQRT(1-Earth_Data!$B$2^2*SIN(RADIANS(User_Model_Calcs!B2499))^2))*COS(RADIANS(User_Model_Calcs!B2499))</f>
        <v>6272.0920748879289</v>
      </c>
      <c r="K2499">
        <f ca="1">((Earth_Data!$B$1*(1-Earth_Data!$B$2^2))/SQRT(1-Earth_Data!$B$2^2*SIN(RADIANS(User_Model_Calcs!B2499))^2))*SIN(RADIANS(User_Model_Calcs!B2499))</f>
        <v>-1154.3612817163571</v>
      </c>
      <c r="L2499">
        <f t="shared" ref="L2499:L2562" ca="1" si="386">DEGREES(ATAN((K2499/J2499)))</f>
        <v>-10.42842693007117</v>
      </c>
      <c r="M2499">
        <f t="shared" ref="M2499:M2562" ca="1" si="387">SQRT(J2499^2+K2499^2)</f>
        <v>6377.4359239899695</v>
      </c>
      <c r="N2499">
        <f ca="1">SQRT(User_Model_Calcs!M2499^2+Sat_Data!$B$3^2-2*User_Model_Calcs!M2499*Sat_Data!$B$3*COS(RADIANS(L2499))*COS(RADIANS(I2499)))</f>
        <v>36350.529608131452</v>
      </c>
      <c r="O2499">
        <f ca="1">DEGREES(ACOS(((Earth_Data!$B$1+Sat_Data!$B$2)/User_Model_Calcs!N2499)*SQRT(1-COS(RADIANS(User_Model_Calcs!I2499))^2*COS(RADIANS(User_Model_Calcs!B2499))^2)))</f>
        <v>63.699358167235538</v>
      </c>
      <c r="P2499">
        <f t="shared" ca="1" si="384"/>
        <v>63.366836130776171</v>
      </c>
    </row>
    <row r="2500" spans="1:16" x14ac:dyDescent="0.25">
      <c r="A2500">
        <f t="shared" ca="1" si="382"/>
        <v>124.72300377632978</v>
      </c>
      <c r="B2500">
        <f t="shared" ca="1" si="383"/>
        <v>-15.467221050933396</v>
      </c>
      <c r="C2500" s="6">
        <v>20135.9375</v>
      </c>
      <c r="D2500">
        <f t="shared" ca="1" si="378"/>
        <v>1.2</v>
      </c>
      <c r="E2500" s="1">
        <v>0.65</v>
      </c>
      <c r="F2500">
        <v>19.899999999999999</v>
      </c>
      <c r="G2500">
        <f t="shared" ca="1" si="385"/>
        <v>46.089820015575185</v>
      </c>
      <c r="H2500">
        <f t="shared" ca="1" si="379"/>
        <v>19.979956635583363</v>
      </c>
      <c r="I2500">
        <f ca="1">User_Model_Calcs!A2500-Sat_Data!$B$5</f>
        <v>14.723003776329776</v>
      </c>
      <c r="J2500">
        <f ca="1">(Earth_Data!$B$1/SQRT(1-Earth_Data!$B$2^2*SIN(RADIANS(User_Model_Calcs!B2500))^2))*COS(RADIANS(User_Model_Calcs!B2500))</f>
        <v>6148.6080024024704</v>
      </c>
      <c r="K2500">
        <f ca="1">((Earth_Data!$B$1*(1-Earth_Data!$B$2^2))/SQRT(1-Earth_Data!$B$2^2*SIN(RADIANS(User_Model_Calcs!B2500))^2))*SIN(RADIANS(User_Model_Calcs!B2500))</f>
        <v>-1689.982494356645</v>
      </c>
      <c r="L2500">
        <f t="shared" ca="1" si="386"/>
        <v>-15.36858646281163</v>
      </c>
      <c r="M2500">
        <f t="shared" ca="1" si="387"/>
        <v>6376.6308657816789</v>
      </c>
      <c r="N2500">
        <f ca="1">SQRT(User_Model_Calcs!M2500^2+Sat_Data!$B$3^2-2*User_Model_Calcs!M2500*Sat_Data!$B$3*COS(RADIANS(L2500))*COS(RADIANS(I2500)))</f>
        <v>36290.483224106458</v>
      </c>
      <c r="O2500">
        <f ca="1">DEGREES(ACOS(((Earth_Data!$B$1+Sat_Data!$B$2)/User_Model_Calcs!N2500)*SQRT(1-COS(RADIANS(User_Model_Calcs!I2500))^2*COS(RADIANS(User_Model_Calcs!B2500))^2)))</f>
        <v>65.120599382053697</v>
      </c>
      <c r="P2500">
        <f t="shared" ca="1" si="384"/>
        <v>44.576585248234458</v>
      </c>
    </row>
    <row r="2501" spans="1:16" x14ac:dyDescent="0.25">
      <c r="A2501">
        <f t="shared" ca="1" si="382"/>
        <v>131.78296731739357</v>
      </c>
      <c r="B2501">
        <f t="shared" ca="1" si="383"/>
        <v>-11.286168605517362</v>
      </c>
      <c r="C2501" s="6">
        <v>20135.9375</v>
      </c>
      <c r="D2501">
        <f t="shared" ca="1" si="378"/>
        <v>3</v>
      </c>
      <c r="E2501" s="1">
        <v>0.65</v>
      </c>
      <c r="F2501">
        <v>19.899999999999999</v>
      </c>
      <c r="G2501">
        <f t="shared" ca="1" si="385"/>
        <v>54.048620189015942</v>
      </c>
      <c r="H2501">
        <f t="shared" ca="1" si="379"/>
        <v>23.127008466692054</v>
      </c>
      <c r="I2501">
        <f ca="1">User_Model_Calcs!A2501-Sat_Data!$B$5</f>
        <v>21.78296731739357</v>
      </c>
      <c r="J2501">
        <f ca="1">(Earth_Data!$B$1/SQRT(1-Earth_Data!$B$2^2*SIN(RADIANS(User_Model_Calcs!B2501))^2))*COS(RADIANS(User_Model_Calcs!B2501))</f>
        <v>6255.6011596636545</v>
      </c>
      <c r="K2501">
        <f ca="1">((Earth_Data!$B$1*(1-Earth_Data!$B$2^2))/SQRT(1-Earth_Data!$B$2^2*SIN(RADIANS(User_Model_Calcs!B2501))^2))*SIN(RADIANS(User_Model_Calcs!B2501))</f>
        <v>-1240.0645368534208</v>
      </c>
      <c r="L2501">
        <f t="shared" ca="1" si="386"/>
        <v>-11.21253369682784</v>
      </c>
      <c r="M2501">
        <f t="shared" ca="1" si="387"/>
        <v>6377.3274907555715</v>
      </c>
      <c r="N2501">
        <f ca="1">SQRT(User_Model_Calcs!M2501^2+Sat_Data!$B$3^2-2*User_Model_Calcs!M2501*Sat_Data!$B$3*COS(RADIANS(L2501))*COS(RADIANS(I2501)))</f>
        <v>36450.351906331387</v>
      </c>
      <c r="O2501">
        <f ca="1">DEGREES(ACOS(((Earth_Data!$B$1+Sat_Data!$B$2)/User_Model_Calcs!N2501)*SQRT(1-COS(RADIANS(User_Model_Calcs!I2501))^2*COS(RADIANS(User_Model_Calcs!B2501))^2)))</f>
        <v>61.446782538216304</v>
      </c>
      <c r="P2501">
        <f t="shared" ca="1" si="384"/>
        <v>63.907593661247873</v>
      </c>
    </row>
    <row r="2502" spans="1:16" x14ac:dyDescent="0.25">
      <c r="A2502">
        <f ca="1">130+(RAND()*5-2.5)</f>
        <v>128.28270856260531</v>
      </c>
      <c r="B2502">
        <f ca="1">-35+(RAND()*5-2.5)</f>
        <v>-33.971532040700509</v>
      </c>
      <c r="C2502" s="6">
        <v>20135.9375</v>
      </c>
      <c r="D2502">
        <v>1.2</v>
      </c>
      <c r="E2502" s="1">
        <v>0.65</v>
      </c>
      <c r="F2502">
        <v>19.899999999999999</v>
      </c>
      <c r="G2502">
        <f t="shared" si="385"/>
        <v>46.089820015575185</v>
      </c>
      <c r="H2502">
        <f ca="1">RAND()*(24-14)+14</f>
        <v>15.907789389997555</v>
      </c>
      <c r="I2502">
        <f ca="1">User_Model_Calcs!A2502-Sat_Data!$B$5</f>
        <v>18.282708562605308</v>
      </c>
      <c r="J2502">
        <f ca="1">(Earth_Data!$B$1/SQRT(1-Earth_Data!$B$2^2*SIN(RADIANS(User_Model_Calcs!B2502))^2))*COS(RADIANS(User_Model_Calcs!B2502))</f>
        <v>5295.026063198824</v>
      </c>
      <c r="K2502">
        <f ca="1">((Earth_Data!$B$1*(1-Earth_Data!$B$2^2))/SQRT(1-Earth_Data!$B$2^2*SIN(RADIANS(User_Model_Calcs!B2502))^2))*SIN(RADIANS(User_Model_Calcs!B2502))</f>
        <v>-3543.8295190518756</v>
      </c>
      <c r="L2502">
        <f t="shared" ca="1" si="386"/>
        <v>-33.793413069974548</v>
      </c>
      <c r="M2502">
        <f t="shared" ca="1" si="387"/>
        <v>6371.5012885550204</v>
      </c>
      <c r="N2502">
        <f ca="1">SQRT(User_Model_Calcs!M2502^2+Sat_Data!$B$3^2-2*User_Model_Calcs!M2502*Sat_Data!$B$3*COS(RADIANS(L2502))*COS(RADIANS(I2502)))</f>
        <v>37342.074860916429</v>
      </c>
      <c r="O2502">
        <f ca="1">DEGREES(ACOS(((Earth_Data!$B$1+Sat_Data!$B$2)/User_Model_Calcs!N2502)*SQRT(1-COS(RADIANS(User_Model_Calcs!I2502))^2*COS(RADIANS(User_Model_Calcs!B2502))^2)))</f>
        <v>45.89539550856194</v>
      </c>
      <c r="P2502">
        <f t="shared" ca="1" si="384"/>
        <v>30.594036051830379</v>
      </c>
    </row>
    <row r="2503" spans="1:16" x14ac:dyDescent="0.25">
      <c r="A2503">
        <f t="shared" ref="A2503:A2566" ca="1" si="388">130+(RAND()*5-2.5)</f>
        <v>132.4725235190862</v>
      </c>
      <c r="B2503">
        <f t="shared" ref="B2503:B2566" ca="1" si="389">-35+(RAND()*5-2.5)</f>
        <v>-32.886967533477424</v>
      </c>
      <c r="C2503" s="6">
        <v>20135.9375</v>
      </c>
      <c r="D2503">
        <f t="shared" ref="D2503:D2566" ca="1" si="390">CHOOSE(RANDBETWEEN(1,3),0.75,1.2,3)</f>
        <v>1.2</v>
      </c>
      <c r="E2503" s="1">
        <v>0.65</v>
      </c>
      <c r="F2503">
        <v>19.899999999999999</v>
      </c>
      <c r="G2503">
        <f t="shared" ca="1" si="385"/>
        <v>46.089820015575185</v>
      </c>
      <c r="H2503">
        <f t="shared" ref="H2503:H2566" ca="1" si="391">RAND()*(24-14)+14</f>
        <v>14.674197281412155</v>
      </c>
      <c r="I2503">
        <f ca="1">User_Model_Calcs!A2503-Sat_Data!$B$5</f>
        <v>22.472523519086195</v>
      </c>
      <c r="J2503">
        <f ca="1">(Earth_Data!$B$1/SQRT(1-Earth_Data!$B$2^2*SIN(RADIANS(User_Model_Calcs!B2503))^2))*COS(RADIANS(User_Model_Calcs!B2503))</f>
        <v>5361.2944653021023</v>
      </c>
      <c r="K2503">
        <f ca="1">((Earth_Data!$B$1*(1-Earth_Data!$B$2^2))/SQRT(1-Earth_Data!$B$2^2*SIN(RADIANS(User_Model_Calcs!B2503))^2))*SIN(RADIANS(User_Model_Calcs!B2503))</f>
        <v>-3443.4398265827931</v>
      </c>
      <c r="L2503">
        <f t="shared" ca="1" si="386"/>
        <v>-32.711728254496833</v>
      </c>
      <c r="M2503">
        <f t="shared" ca="1" si="387"/>
        <v>6371.8722666870444</v>
      </c>
      <c r="N2503">
        <f ca="1">SQRT(User_Model_Calcs!M2503^2+Sat_Data!$B$3^2-2*User_Model_Calcs!M2503*Sat_Data!$B$3*COS(RADIANS(L2503))*COS(RADIANS(I2503)))</f>
        <v>37425.105531445115</v>
      </c>
      <c r="O2503">
        <f ca="1">DEGREES(ACOS(((Earth_Data!$B$1+Sat_Data!$B$2)/User_Model_Calcs!N2503)*SQRT(1-COS(RADIANS(User_Model_Calcs!I2503))^2*COS(RADIANS(User_Model_Calcs!B2503))^2)))</f>
        <v>44.713442497742541</v>
      </c>
      <c r="P2503">
        <f t="shared" ca="1" si="384"/>
        <v>37.30062055823791</v>
      </c>
    </row>
    <row r="2504" spans="1:16" x14ac:dyDescent="0.25">
      <c r="A2504">
        <f t="shared" ca="1" si="388"/>
        <v>130.77426043645346</v>
      </c>
      <c r="B2504">
        <f t="shared" ca="1" si="389"/>
        <v>-36.678442346590167</v>
      </c>
      <c r="C2504" s="6">
        <v>20135.9375</v>
      </c>
      <c r="D2504">
        <f t="shared" ca="1" si="390"/>
        <v>3</v>
      </c>
      <c r="E2504" s="1">
        <v>0.65</v>
      </c>
      <c r="F2504">
        <v>19.899999999999999</v>
      </c>
      <c r="G2504">
        <f t="shared" ca="1" si="385"/>
        <v>54.048620189015942</v>
      </c>
      <c r="H2504">
        <f t="shared" ca="1" si="391"/>
        <v>20.457521333353153</v>
      </c>
      <c r="I2504">
        <f ca="1">User_Model_Calcs!A2504-Sat_Data!$B$5</f>
        <v>20.77426043645346</v>
      </c>
      <c r="J2504">
        <f ca="1">(Earth_Data!$B$1/SQRT(1-Earth_Data!$B$2^2*SIN(RADIANS(User_Model_Calcs!B2504))^2))*COS(RADIANS(User_Model_Calcs!B2504))</f>
        <v>5121.3911778938327</v>
      </c>
      <c r="K2504">
        <f ca="1">((Earth_Data!$B$1*(1-Earth_Data!$B$2^2))/SQRT(1-Earth_Data!$B$2^2*SIN(RADIANS(User_Model_Calcs!B2504))^2))*SIN(RADIANS(User_Model_Calcs!B2504))</f>
        <v>-3788.8353118536625</v>
      </c>
      <c r="L2504">
        <f t="shared" ca="1" si="386"/>
        <v>-36.494253709741933</v>
      </c>
      <c r="M2504">
        <f t="shared" ca="1" si="387"/>
        <v>6370.551045031978</v>
      </c>
      <c r="N2504">
        <f ca="1">SQRT(User_Model_Calcs!M2504^2+Sat_Data!$B$3^2-2*User_Model_Calcs!M2504*Sat_Data!$B$3*COS(RADIANS(L2504))*COS(RADIANS(I2504)))</f>
        <v>37611.15553833927</v>
      </c>
      <c r="O2504">
        <f ca="1">DEGREES(ACOS(((Earth_Data!$B$1+Sat_Data!$B$2)/User_Model_Calcs!N2504)*SQRT(1-COS(RADIANS(User_Model_Calcs!I2504))^2*COS(RADIANS(User_Model_Calcs!B2504))^2)))</f>
        <v>42.124640643215038</v>
      </c>
      <c r="P2504">
        <f t="shared" ca="1" si="384"/>
        <v>32.418965609143306</v>
      </c>
    </row>
    <row r="2505" spans="1:16" x14ac:dyDescent="0.25">
      <c r="A2505">
        <f t="shared" ca="1" si="388"/>
        <v>130.86159286546751</v>
      </c>
      <c r="B2505">
        <f t="shared" ca="1" si="389"/>
        <v>-37.415019353756094</v>
      </c>
      <c r="C2505" s="6">
        <v>20135.9375</v>
      </c>
      <c r="D2505">
        <f t="shared" ca="1" si="390"/>
        <v>0.75</v>
      </c>
      <c r="E2505" s="1">
        <v>0.65</v>
      </c>
      <c r="F2505">
        <v>19.899999999999999</v>
      </c>
      <c r="G2505">
        <f t="shared" ca="1" si="385"/>
        <v>42.007420362456692</v>
      </c>
      <c r="H2505">
        <f t="shared" ca="1" si="391"/>
        <v>18.354867958236539</v>
      </c>
      <c r="I2505">
        <f ca="1">User_Model_Calcs!A2505-Sat_Data!$B$5</f>
        <v>20.861592865467514</v>
      </c>
      <c r="J2505">
        <f ca="1">(Earth_Data!$B$1/SQRT(1-Earth_Data!$B$2^2*SIN(RADIANS(User_Model_Calcs!B2505))^2))*COS(RADIANS(User_Model_Calcs!B2505))</f>
        <v>5072.1433540778935</v>
      </c>
      <c r="K2505">
        <f ca="1">((Earth_Data!$B$1*(1-Earth_Data!$B$2^2))/SQRT(1-Earth_Data!$B$2^2*SIN(RADIANS(User_Model_Calcs!B2505))^2))*SIN(RADIANS(User_Model_Calcs!B2505))</f>
        <v>-3854.0785805348032</v>
      </c>
      <c r="L2505">
        <f t="shared" ca="1" si="386"/>
        <v>-37.229460697537604</v>
      </c>
      <c r="M2505">
        <f t="shared" ca="1" si="387"/>
        <v>6370.287270543904</v>
      </c>
      <c r="N2505">
        <f ca="1">SQRT(User_Model_Calcs!M2505^2+Sat_Data!$B$3^2-2*User_Model_Calcs!M2505*Sat_Data!$B$3*COS(RADIANS(L2505))*COS(RADIANS(I2505)))</f>
        <v>37665.771505748482</v>
      </c>
      <c r="O2505">
        <f ca="1">DEGREES(ACOS(((Earth_Data!$B$1+Sat_Data!$B$2)/User_Model_Calcs!N2505)*SQRT(1-COS(RADIANS(User_Model_Calcs!I2505))^2*COS(RADIANS(User_Model_Calcs!B2505))^2)))</f>
        <v>41.389400931559514</v>
      </c>
      <c r="P2505">
        <f t="shared" ca="1" si="384"/>
        <v>32.097172624011812</v>
      </c>
    </row>
    <row r="2506" spans="1:16" x14ac:dyDescent="0.25">
      <c r="A2506">
        <f t="shared" ca="1" si="388"/>
        <v>128.3607430735384</v>
      </c>
      <c r="B2506">
        <f t="shared" ca="1" si="389"/>
        <v>-34.468805402662284</v>
      </c>
      <c r="C2506" s="6">
        <v>20135.9375</v>
      </c>
      <c r="D2506">
        <f t="shared" ca="1" si="390"/>
        <v>0.75</v>
      </c>
      <c r="E2506" s="1">
        <v>0.65</v>
      </c>
      <c r="F2506">
        <v>19.899999999999999</v>
      </c>
      <c r="G2506">
        <f t="shared" ca="1" si="385"/>
        <v>42.007420362456692</v>
      </c>
      <c r="H2506">
        <f t="shared" ca="1" si="391"/>
        <v>14.731482817060446</v>
      </c>
      <c r="I2506">
        <f ca="1">User_Model_Calcs!A2506-Sat_Data!$B$5</f>
        <v>18.360743073538401</v>
      </c>
      <c r="J2506">
        <f ca="1">(Earth_Data!$B$1/SQRT(1-Earth_Data!$B$2^2*SIN(RADIANS(User_Model_Calcs!B2506))^2))*COS(RADIANS(User_Model_Calcs!B2506))</f>
        <v>5264.0051585333704</v>
      </c>
      <c r="K2506">
        <f ca="1">((Earth_Data!$B$1*(1-Earth_Data!$B$2^2))/SQRT(1-Earth_Data!$B$2^2*SIN(RADIANS(User_Model_Calcs!B2506))^2))*SIN(RADIANS(User_Model_Calcs!B2506))</f>
        <v>-3589.4408434690245</v>
      </c>
      <c r="L2506">
        <f t="shared" ca="1" si="386"/>
        <v>-34.289450876749974</v>
      </c>
      <c r="M2506">
        <f t="shared" ca="1" si="387"/>
        <v>6371.3292080875517</v>
      </c>
      <c r="N2506">
        <f ca="1">SQRT(User_Model_Calcs!M2506^2+Sat_Data!$B$3^2-2*User_Model_Calcs!M2506*Sat_Data!$B$3*COS(RADIANS(L2506))*COS(RADIANS(I2506)))</f>
        <v>37377.83167418735</v>
      </c>
      <c r="O2506">
        <f ca="1">DEGREES(ACOS(((Earth_Data!$B$1+Sat_Data!$B$2)/User_Model_Calcs!N2506)*SQRT(1-COS(RADIANS(User_Model_Calcs!I2506))^2*COS(RADIANS(User_Model_Calcs!B2506))^2)))</f>
        <v>45.377465245696605</v>
      </c>
      <c r="P2506">
        <f t="shared" ca="1" si="384"/>
        <v>30.388675063494489</v>
      </c>
    </row>
    <row r="2507" spans="1:16" x14ac:dyDescent="0.25">
      <c r="A2507">
        <f t="shared" ca="1" si="388"/>
        <v>129.55126848105405</v>
      </c>
      <c r="B2507">
        <f t="shared" ca="1" si="389"/>
        <v>-33.456809207143039</v>
      </c>
      <c r="C2507" s="6">
        <v>20135.9375</v>
      </c>
      <c r="D2507">
        <f t="shared" ca="1" si="390"/>
        <v>1.2</v>
      </c>
      <c r="E2507" s="1">
        <v>0.65</v>
      </c>
      <c r="F2507">
        <v>19.899999999999999</v>
      </c>
      <c r="G2507">
        <f t="shared" ca="1" si="385"/>
        <v>46.089820015575185</v>
      </c>
      <c r="H2507">
        <f t="shared" ca="1" si="391"/>
        <v>16.400356172197938</v>
      </c>
      <c r="I2507">
        <f ca="1">User_Model_Calcs!A2507-Sat_Data!$B$5</f>
        <v>19.551268481054052</v>
      </c>
      <c r="J2507">
        <f ca="1">(Earth_Data!$B$1/SQRT(1-Earth_Data!$B$2^2*SIN(RADIANS(User_Model_Calcs!B2507))^2))*COS(RADIANS(User_Model_Calcs!B2507))</f>
        <v>5326.7146937932803</v>
      </c>
      <c r="K2507">
        <f ca="1">((Earth_Data!$B$1*(1-Earth_Data!$B$2^2))/SQRT(1-Earth_Data!$B$2^2*SIN(RADIANS(User_Model_Calcs!B2507))^2))*SIN(RADIANS(User_Model_Calcs!B2507))</f>
        <v>-3496.3398771187167</v>
      </c>
      <c r="L2507">
        <f t="shared" ca="1" si="386"/>
        <v>-33.280025452377821</v>
      </c>
      <c r="M2507">
        <f t="shared" ca="1" si="387"/>
        <v>6371.6781121933464</v>
      </c>
      <c r="N2507">
        <f ca="1">SQRT(User_Model_Calcs!M2507^2+Sat_Data!$B$3^2-2*User_Model_Calcs!M2507*Sat_Data!$B$3*COS(RADIANS(L2507))*COS(RADIANS(I2507)))</f>
        <v>37351.300621687726</v>
      </c>
      <c r="O2507">
        <f ca="1">DEGREES(ACOS(((Earth_Data!$B$1+Sat_Data!$B$2)/User_Model_Calcs!N2507)*SQRT(1-COS(RADIANS(User_Model_Calcs!I2507))^2*COS(RADIANS(User_Model_Calcs!B2507))^2)))</f>
        <v>45.76499182390922</v>
      </c>
      <c r="P2507">
        <f t="shared" ca="1" si="384"/>
        <v>32.787661821362711</v>
      </c>
    </row>
    <row r="2508" spans="1:16" x14ac:dyDescent="0.25">
      <c r="A2508">
        <f t="shared" ca="1" si="388"/>
        <v>129.66315094070265</v>
      </c>
      <c r="B2508">
        <f t="shared" ca="1" si="389"/>
        <v>-34.947932141049321</v>
      </c>
      <c r="C2508" s="6">
        <v>20135.9375</v>
      </c>
      <c r="D2508">
        <f t="shared" ca="1" si="390"/>
        <v>3</v>
      </c>
      <c r="E2508" s="1">
        <v>0.65</v>
      </c>
      <c r="F2508">
        <v>19.899999999999999</v>
      </c>
      <c r="G2508">
        <f t="shared" ca="1" si="385"/>
        <v>54.048620189015942</v>
      </c>
      <c r="H2508">
        <f t="shared" ca="1" si="391"/>
        <v>15.606630159190653</v>
      </c>
      <c r="I2508">
        <f ca="1">User_Model_Calcs!A2508-Sat_Data!$B$5</f>
        <v>19.66315094070265</v>
      </c>
      <c r="J2508">
        <f ca="1">(Earth_Data!$B$1/SQRT(1-Earth_Data!$B$2^2*SIN(RADIANS(User_Model_Calcs!B2508))^2))*COS(RADIANS(User_Model_Calcs!B2508))</f>
        <v>5233.740480009481</v>
      </c>
      <c r="K2508">
        <f ca="1">((Earth_Data!$B$1*(1-Earth_Data!$B$2^2))/SQRT(1-Earth_Data!$B$2^2*SIN(RADIANS(User_Model_Calcs!B2508))^2))*SIN(RADIANS(User_Model_Calcs!B2508))</f>
        <v>-3633.1349474249173</v>
      </c>
      <c r="L2508">
        <f t="shared" ca="1" si="386"/>
        <v>-34.767438074758715</v>
      </c>
      <c r="M2508">
        <f t="shared" ca="1" si="387"/>
        <v>6371.1622925719075</v>
      </c>
      <c r="N2508">
        <f ca="1">SQRT(User_Model_Calcs!M2508^2+Sat_Data!$B$3^2-2*User_Model_Calcs!M2508*Sat_Data!$B$3*COS(RADIANS(L2508))*COS(RADIANS(I2508)))</f>
        <v>37453.846147146978</v>
      </c>
      <c r="O2508">
        <f ca="1">DEGREES(ACOS(((Earth_Data!$B$1+Sat_Data!$B$2)/User_Model_Calcs!N2508)*SQRT(1-COS(RADIANS(User_Model_Calcs!I2508))^2*COS(RADIANS(User_Model_Calcs!B2508))^2)))</f>
        <v>44.296917503238262</v>
      </c>
      <c r="P2508">
        <f t="shared" ca="1" si="384"/>
        <v>31.955478806241366</v>
      </c>
    </row>
    <row r="2509" spans="1:16" x14ac:dyDescent="0.25">
      <c r="A2509">
        <f t="shared" ca="1" si="388"/>
        <v>129.41405833046497</v>
      </c>
      <c r="B2509">
        <f t="shared" ca="1" si="389"/>
        <v>-37.484923673989712</v>
      </c>
      <c r="C2509" s="6">
        <v>20135.9375</v>
      </c>
      <c r="D2509">
        <f t="shared" ca="1" si="390"/>
        <v>3</v>
      </c>
      <c r="E2509" s="1">
        <v>0.65</v>
      </c>
      <c r="F2509">
        <v>19.899999999999999</v>
      </c>
      <c r="G2509">
        <f t="shared" ca="1" si="385"/>
        <v>54.048620189015942</v>
      </c>
      <c r="H2509">
        <f t="shared" ca="1" si="391"/>
        <v>22.292956741373072</v>
      </c>
      <c r="I2509">
        <f ca="1">User_Model_Calcs!A2509-Sat_Data!$B$5</f>
        <v>19.414058330464968</v>
      </c>
      <c r="J2509">
        <f ca="1">(Earth_Data!$B$1/SQRT(1-Earth_Data!$B$2^2*SIN(RADIANS(User_Model_Calcs!B2509))^2))*COS(RADIANS(User_Model_Calcs!B2509))</f>
        <v>5067.4257094345276</v>
      </c>
      <c r="K2509">
        <f ca="1">((Earth_Data!$B$1*(1-Earth_Data!$B$2^2))/SQRT(1-Earth_Data!$B$2^2*SIN(RADIANS(User_Model_Calcs!B2509))^2))*SIN(RADIANS(User_Model_Calcs!B2509))</f>
        <v>-3860.2378627998755</v>
      </c>
      <c r="L2509">
        <f t="shared" ca="1" si="386"/>
        <v>-37.299241339070143</v>
      </c>
      <c r="M2509">
        <f t="shared" ca="1" si="387"/>
        <v>6370.262135739139</v>
      </c>
      <c r="N2509">
        <f ca="1">SQRT(User_Model_Calcs!M2509^2+Sat_Data!$B$3^2-2*User_Model_Calcs!M2509*Sat_Data!$B$3*COS(RADIANS(L2509))*COS(RADIANS(I2509)))</f>
        <v>37621.336963908499</v>
      </c>
      <c r="O2509">
        <f ca="1">DEGREES(ACOS(((Earth_Data!$B$1+Sat_Data!$B$2)/User_Model_Calcs!N2509)*SQRT(1-COS(RADIANS(User_Model_Calcs!I2509))^2*COS(RADIANS(User_Model_Calcs!B2509))^2)))</f>
        <v>41.983172096722789</v>
      </c>
      <c r="P2509">
        <f t="shared" ca="1" si="384"/>
        <v>30.076441189116466</v>
      </c>
    </row>
    <row r="2510" spans="1:16" x14ac:dyDescent="0.25">
      <c r="A2510">
        <f t="shared" ca="1" si="388"/>
        <v>131.98414772904275</v>
      </c>
      <c r="B2510">
        <f t="shared" ca="1" si="389"/>
        <v>-36.380458862514587</v>
      </c>
      <c r="C2510" s="6">
        <v>20135.9375</v>
      </c>
      <c r="D2510">
        <f t="shared" ca="1" si="390"/>
        <v>1.2</v>
      </c>
      <c r="E2510" s="1">
        <v>0.65</v>
      </c>
      <c r="F2510">
        <v>19.899999999999999</v>
      </c>
      <c r="G2510">
        <f t="shared" ca="1" si="385"/>
        <v>46.089820015575185</v>
      </c>
      <c r="H2510">
        <f t="shared" ca="1" si="391"/>
        <v>19.188717655017008</v>
      </c>
      <c r="I2510">
        <f ca="1">User_Model_Calcs!A2510-Sat_Data!$B$5</f>
        <v>21.984147729042746</v>
      </c>
      <c r="J2510">
        <f ca="1">(Earth_Data!$B$1/SQRT(1-Earth_Data!$B$2^2*SIN(RADIANS(User_Model_Calcs!B2510))^2))*COS(RADIANS(User_Model_Calcs!B2510))</f>
        <v>5141.0737603050502</v>
      </c>
      <c r="K2510">
        <f ca="1">((Earth_Data!$B$1*(1-Earth_Data!$B$2^2))/SQRT(1-Earth_Data!$B$2^2*SIN(RADIANS(User_Model_Calcs!B2510))^2))*SIN(RADIANS(User_Model_Calcs!B2510))</f>
        <v>-3762.2644039395063</v>
      </c>
      <c r="L2510">
        <f t="shared" ca="1" si="386"/>
        <v>-36.196859015764396</v>
      </c>
      <c r="M2510">
        <f t="shared" ca="1" si="387"/>
        <v>6370.657175994279</v>
      </c>
      <c r="N2510">
        <f ca="1">SQRT(User_Model_Calcs!M2510^2+Sat_Data!$B$3^2-2*User_Model_Calcs!M2510*Sat_Data!$B$3*COS(RADIANS(L2510))*COS(RADIANS(I2510)))</f>
        <v>37634.90013715317</v>
      </c>
      <c r="O2510">
        <f ca="1">DEGREES(ACOS(((Earth_Data!$B$1+Sat_Data!$B$2)/User_Model_Calcs!N2510)*SQRT(1-COS(RADIANS(User_Model_Calcs!I2510))^2*COS(RADIANS(User_Model_Calcs!B2510))^2)))</f>
        <v>41.807170015156295</v>
      </c>
      <c r="P2510">
        <f t="shared" ca="1" si="384"/>
        <v>34.239888917393543</v>
      </c>
    </row>
    <row r="2511" spans="1:16" x14ac:dyDescent="0.25">
      <c r="A2511">
        <f t="shared" ca="1" si="388"/>
        <v>132.36203308543861</v>
      </c>
      <c r="B2511">
        <f t="shared" ca="1" si="389"/>
        <v>-36.119048044882554</v>
      </c>
      <c r="C2511" s="6">
        <v>20135.9375</v>
      </c>
      <c r="D2511">
        <f t="shared" ca="1" si="390"/>
        <v>1.2</v>
      </c>
      <c r="E2511" s="1">
        <v>0.65</v>
      </c>
      <c r="F2511">
        <v>19.899999999999999</v>
      </c>
      <c r="G2511">
        <f t="shared" ca="1" si="385"/>
        <v>46.089820015575185</v>
      </c>
      <c r="H2511">
        <f t="shared" ca="1" si="391"/>
        <v>17.913578624470837</v>
      </c>
      <c r="I2511">
        <f ca="1">User_Model_Calcs!A2511-Sat_Data!$B$5</f>
        <v>22.362033085438611</v>
      </c>
      <c r="J2511">
        <f ca="1">(Earth_Data!$B$1/SQRT(1-Earth_Data!$B$2^2*SIN(RADIANS(User_Model_Calcs!B2511))^2))*COS(RADIANS(User_Model_Calcs!B2511))</f>
        <v>5158.2258274402293</v>
      </c>
      <c r="K2511">
        <f ca="1">((Earth_Data!$B$1*(1-Earth_Data!$B$2^2))/SQRT(1-Earth_Data!$B$2^2*SIN(RADIANS(User_Model_Calcs!B2511))^2))*SIN(RADIANS(User_Model_Calcs!B2511))</f>
        <v>-3738.8717257256067</v>
      </c>
      <c r="L2511">
        <f t="shared" ca="1" si="386"/>
        <v>-35.935981033459377</v>
      </c>
      <c r="M2511">
        <f t="shared" ca="1" si="387"/>
        <v>6370.7499926069786</v>
      </c>
      <c r="N2511">
        <f ca="1">SQRT(User_Model_Calcs!M2511^2+Sat_Data!$B$3^2-2*User_Model_Calcs!M2511*Sat_Data!$B$3*COS(RADIANS(L2511))*COS(RADIANS(I2511)))</f>
        <v>37631.481305468376</v>
      </c>
      <c r="O2511">
        <f ca="1">DEGREES(ACOS(((Earth_Data!$B$1+Sat_Data!$B$2)/User_Model_Calcs!N2511)*SQRT(1-COS(RADIANS(User_Model_Calcs!I2511))^2*COS(RADIANS(User_Model_Calcs!B2511))^2)))</f>
        <v>41.854420160096787</v>
      </c>
      <c r="P2511">
        <f t="shared" ca="1" si="384"/>
        <v>34.911689042827383</v>
      </c>
    </row>
    <row r="2512" spans="1:16" x14ac:dyDescent="0.25">
      <c r="A2512">
        <f t="shared" ca="1" si="388"/>
        <v>131.21261332180546</v>
      </c>
      <c r="B2512">
        <f t="shared" ca="1" si="389"/>
        <v>-34.08661432057864</v>
      </c>
      <c r="C2512" s="6">
        <v>20135.9375</v>
      </c>
      <c r="D2512">
        <f t="shared" ca="1" si="390"/>
        <v>1.2</v>
      </c>
      <c r="E2512" s="1">
        <v>0.65</v>
      </c>
      <c r="F2512">
        <v>19.899999999999999</v>
      </c>
      <c r="G2512">
        <f t="shared" ca="1" si="385"/>
        <v>46.089820015575185</v>
      </c>
      <c r="H2512">
        <f t="shared" ca="1" si="391"/>
        <v>21.3353676238753</v>
      </c>
      <c r="I2512">
        <f ca="1">User_Model_Calcs!A2512-Sat_Data!$B$5</f>
        <v>21.212613321805463</v>
      </c>
      <c r="J2512">
        <f ca="1">(Earth_Data!$B$1/SQRT(1-Earth_Data!$B$2^2*SIN(RADIANS(User_Model_Calcs!B2512))^2))*COS(RADIANS(User_Model_Calcs!B2512))</f>
        <v>5287.8824487787988</v>
      </c>
      <c r="K2512">
        <f ca="1">((Earth_Data!$B$1*(1-Earth_Data!$B$2^2))/SQRT(1-Earth_Data!$B$2^2*SIN(RADIANS(User_Model_Calcs!B2512))^2))*SIN(RADIANS(User_Model_Calcs!B2512))</f>
        <v>-3554.4087794399175</v>
      </c>
      <c r="L2512">
        <f t="shared" ca="1" si="386"/>
        <v>-33.908204640755685</v>
      </c>
      <c r="M2512">
        <f t="shared" ca="1" si="387"/>
        <v>6371.4615719991934</v>
      </c>
      <c r="N2512">
        <f ca="1">SQRT(User_Model_Calcs!M2512^2+Sat_Data!$B$3^2-2*User_Model_Calcs!M2512*Sat_Data!$B$3*COS(RADIANS(L2512))*COS(RADIANS(I2512)))</f>
        <v>37452.713379525056</v>
      </c>
      <c r="O2512">
        <f ca="1">DEGREES(ACOS(((Earth_Data!$B$1+Sat_Data!$B$2)/User_Model_Calcs!N2512)*SQRT(1-COS(RADIANS(User_Model_Calcs!I2512))^2*COS(RADIANS(User_Model_Calcs!B2512))^2)))</f>
        <v>44.317686305759224</v>
      </c>
      <c r="P2512">
        <f t="shared" ca="1" si="384"/>
        <v>34.703927779798306</v>
      </c>
    </row>
    <row r="2513" spans="1:16" x14ac:dyDescent="0.25">
      <c r="A2513">
        <f t="shared" ca="1" si="388"/>
        <v>131.3740103899957</v>
      </c>
      <c r="B2513">
        <f t="shared" ca="1" si="389"/>
        <v>-34.462118040369134</v>
      </c>
      <c r="C2513" s="6">
        <v>20135.9375</v>
      </c>
      <c r="D2513">
        <f t="shared" ca="1" si="390"/>
        <v>1.2</v>
      </c>
      <c r="E2513" s="1">
        <v>0.65</v>
      </c>
      <c r="F2513">
        <v>19.899999999999999</v>
      </c>
      <c r="G2513">
        <f t="shared" ca="1" si="385"/>
        <v>46.089820015575185</v>
      </c>
      <c r="H2513">
        <f t="shared" ca="1" si="391"/>
        <v>21.61718387451041</v>
      </c>
      <c r="I2513">
        <f ca="1">User_Model_Calcs!A2513-Sat_Data!$B$5</f>
        <v>21.374010389995703</v>
      </c>
      <c r="J2513">
        <f ca="1">(Earth_Data!$B$1/SQRT(1-Earth_Data!$B$2^2*SIN(RADIANS(User_Model_Calcs!B2513))^2))*COS(RADIANS(User_Model_Calcs!B2513))</f>
        <v>5264.4249698285412</v>
      </c>
      <c r="K2513">
        <f ca="1">((Earth_Data!$B$1*(1-Earth_Data!$B$2^2))/SQRT(1-Earth_Data!$B$2^2*SIN(RADIANS(User_Model_Calcs!B2513))^2))*SIN(RADIANS(User_Model_Calcs!B2513))</f>
        <v>-3588.8292247349168</v>
      </c>
      <c r="L2513">
        <f t="shared" ca="1" si="386"/>
        <v>-34.282779773942572</v>
      </c>
      <c r="M2513">
        <f t="shared" ca="1" si="387"/>
        <v>6371.3315301642924</v>
      </c>
      <c r="N2513">
        <f ca="1">SQRT(User_Model_Calcs!M2513^2+Sat_Data!$B$3^2-2*User_Model_Calcs!M2513*Sat_Data!$B$3*COS(RADIANS(L2513))*COS(RADIANS(I2513)))</f>
        <v>37483.360376357057</v>
      </c>
      <c r="O2513">
        <f ca="1">DEGREES(ACOS(((Earth_Data!$B$1+Sat_Data!$B$2)/User_Model_Calcs!N2513)*SQRT(1-COS(RADIANS(User_Model_Calcs!I2513))^2*COS(RADIANS(User_Model_Calcs!B2513))^2)))</f>
        <v>43.887136420246712</v>
      </c>
      <c r="P2513">
        <f t="shared" ca="1" si="384"/>
        <v>34.669303383399331</v>
      </c>
    </row>
    <row r="2514" spans="1:16" x14ac:dyDescent="0.25">
      <c r="A2514">
        <f t="shared" ca="1" si="388"/>
        <v>128.86899865702404</v>
      </c>
      <c r="B2514">
        <f t="shared" ca="1" si="389"/>
        <v>-35.158870401623687</v>
      </c>
      <c r="C2514" s="6">
        <v>20135.9375</v>
      </c>
      <c r="D2514">
        <f t="shared" ca="1" si="390"/>
        <v>3</v>
      </c>
      <c r="E2514" s="1">
        <v>0.65</v>
      </c>
      <c r="F2514">
        <v>19.899999999999999</v>
      </c>
      <c r="G2514">
        <f t="shared" ca="1" si="385"/>
        <v>54.048620189015942</v>
      </c>
      <c r="H2514">
        <f t="shared" ca="1" si="391"/>
        <v>18.725104796344823</v>
      </c>
      <c r="I2514">
        <f ca="1">User_Model_Calcs!A2514-Sat_Data!$B$5</f>
        <v>18.868998657024036</v>
      </c>
      <c r="J2514">
        <f ca="1">(Earth_Data!$B$1/SQRT(1-Earth_Data!$B$2^2*SIN(RADIANS(User_Model_Calcs!B2514))^2))*COS(RADIANS(User_Model_Calcs!B2514))</f>
        <v>5220.2998896570534</v>
      </c>
      <c r="K2514">
        <f ca="1">((Earth_Data!$B$1*(1-Earth_Data!$B$2^2))/SQRT(1-Earth_Data!$B$2^2*SIN(RADIANS(User_Model_Calcs!B2514))^2))*SIN(RADIANS(User_Model_Calcs!B2514))</f>
        <v>-3652.2920727420301</v>
      </c>
      <c r="L2514">
        <f t="shared" ca="1" si="386"/>
        <v>-34.977890577731998</v>
      </c>
      <c r="M2514">
        <f t="shared" ca="1" si="387"/>
        <v>6371.0884723544468</v>
      </c>
      <c r="N2514">
        <f ca="1">SQRT(User_Model_Calcs!M2514^2+Sat_Data!$B$3^2-2*User_Model_Calcs!M2514*Sat_Data!$B$3*COS(RADIANS(L2514))*COS(RADIANS(I2514)))</f>
        <v>37441.203381215826</v>
      </c>
      <c r="O2514">
        <f ca="1">DEGREES(ACOS(((Earth_Data!$B$1+Sat_Data!$B$2)/User_Model_Calcs!N2514)*SQRT(1-COS(RADIANS(User_Model_Calcs!I2514))^2*COS(RADIANS(User_Model_Calcs!B2514))^2)))</f>
        <v>44.473410600064227</v>
      </c>
      <c r="P2514">
        <f t="shared" ca="1" si="384"/>
        <v>30.689703648300807</v>
      </c>
    </row>
    <row r="2515" spans="1:16" x14ac:dyDescent="0.25">
      <c r="A2515">
        <f t="shared" ca="1" si="388"/>
        <v>128.95751015416104</v>
      </c>
      <c r="B2515">
        <f t="shared" ca="1" si="389"/>
        <v>-34.794222731653932</v>
      </c>
      <c r="C2515" s="6">
        <v>20135.9375</v>
      </c>
      <c r="D2515">
        <f t="shared" ca="1" si="390"/>
        <v>0.75</v>
      </c>
      <c r="E2515" s="1">
        <v>0.65</v>
      </c>
      <c r="F2515">
        <v>19.899999999999999</v>
      </c>
      <c r="G2515">
        <f t="shared" ca="1" si="385"/>
        <v>42.007420362456692</v>
      </c>
      <c r="H2515">
        <f t="shared" ca="1" si="391"/>
        <v>22.558957454264672</v>
      </c>
      <c r="I2515">
        <f ca="1">User_Model_Calcs!A2515-Sat_Data!$B$5</f>
        <v>18.957510154161042</v>
      </c>
      <c r="J2515">
        <f ca="1">(Earth_Data!$B$1/SQRT(1-Earth_Data!$B$2^2*SIN(RADIANS(User_Model_Calcs!B2515))^2))*COS(RADIANS(User_Model_Calcs!B2515))</f>
        <v>5243.4897932144968</v>
      </c>
      <c r="K2515">
        <f ca="1">((Earth_Data!$B$1*(1-Earth_Data!$B$2^2))/SQRT(1-Earth_Data!$B$2^2*SIN(RADIANS(User_Model_Calcs!B2515))^2))*SIN(RADIANS(User_Model_Calcs!B2515))</f>
        <v>-3619.1445899641244</v>
      </c>
      <c r="L2515">
        <f t="shared" ca="1" si="386"/>
        <v>-34.614088777407659</v>
      </c>
      <c r="M2515">
        <f t="shared" ca="1" si="387"/>
        <v>6371.2159573044764</v>
      </c>
      <c r="N2515">
        <f ca="1">SQRT(User_Model_Calcs!M2515^2+Sat_Data!$B$3^2-2*User_Model_Calcs!M2515*Sat_Data!$B$3*COS(RADIANS(L2515))*COS(RADIANS(I2515)))</f>
        <v>37419.463813029099</v>
      </c>
      <c r="O2515">
        <f ca="1">DEGREES(ACOS(((Earth_Data!$B$1+Sat_Data!$B$2)/User_Model_Calcs!N2515)*SQRT(1-COS(RADIANS(User_Model_Calcs!I2515))^2*COS(RADIANS(User_Model_Calcs!B2515))^2)))</f>
        <v>44.782490252862743</v>
      </c>
      <c r="P2515">
        <f t="shared" ca="1" si="384"/>
        <v>31.046362922130406</v>
      </c>
    </row>
    <row r="2516" spans="1:16" x14ac:dyDescent="0.25">
      <c r="A2516">
        <f t="shared" ca="1" si="388"/>
        <v>128.03026990843901</v>
      </c>
      <c r="B2516">
        <f t="shared" ca="1" si="389"/>
        <v>-33.452492117815908</v>
      </c>
      <c r="C2516" s="6">
        <v>20135.9375</v>
      </c>
      <c r="D2516">
        <f t="shared" ca="1" si="390"/>
        <v>0.75</v>
      </c>
      <c r="E2516" s="1">
        <v>0.65</v>
      </c>
      <c r="F2516">
        <v>19.899999999999999</v>
      </c>
      <c r="G2516">
        <f t="shared" ca="1" si="385"/>
        <v>42.007420362456692</v>
      </c>
      <c r="H2516">
        <f t="shared" ca="1" si="391"/>
        <v>20.044490356190241</v>
      </c>
      <c r="I2516">
        <f ca="1">User_Model_Calcs!A2516-Sat_Data!$B$5</f>
        <v>18.03026990843901</v>
      </c>
      <c r="J2516">
        <f ca="1">(Earth_Data!$B$1/SQRT(1-Earth_Data!$B$2^2*SIN(RADIANS(User_Model_Calcs!B2516))^2))*COS(RADIANS(User_Model_Calcs!B2516))</f>
        <v>5326.9786559742224</v>
      </c>
      <c r="K2516">
        <f ca="1">((Earth_Data!$B$1*(1-Earth_Data!$B$2^2))/SQRT(1-Earth_Data!$B$2^2*SIN(RADIANS(User_Model_Calcs!B2516))^2))*SIN(RADIANS(User_Model_Calcs!B2516))</f>
        <v>-3495.9403871233344</v>
      </c>
      <c r="L2516">
        <f t="shared" ca="1" si="386"/>
        <v>-33.275719802786</v>
      </c>
      <c r="M2516">
        <f t="shared" ca="1" si="387"/>
        <v>6371.6795895215082</v>
      </c>
      <c r="N2516">
        <f ca="1">SQRT(User_Model_Calcs!M2516^2+Sat_Data!$B$3^2-2*User_Model_Calcs!M2516*Sat_Data!$B$3*COS(RADIANS(L2516))*COS(RADIANS(I2516)))</f>
        <v>37299.565634009792</v>
      </c>
      <c r="O2516">
        <f ca="1">DEGREES(ACOS(((Earth_Data!$B$1+Sat_Data!$B$2)/User_Model_Calcs!N2516)*SQRT(1-COS(RADIANS(User_Model_Calcs!I2516))^2*COS(RADIANS(User_Model_Calcs!B2516))^2)))</f>
        <v>46.517798317782557</v>
      </c>
      <c r="P2516">
        <f t="shared" ca="1" si="384"/>
        <v>30.561349382368228</v>
      </c>
    </row>
    <row r="2517" spans="1:16" x14ac:dyDescent="0.25">
      <c r="A2517">
        <f t="shared" ca="1" si="388"/>
        <v>127.72108131684504</v>
      </c>
      <c r="B2517">
        <f t="shared" ca="1" si="389"/>
        <v>-36.627252745894495</v>
      </c>
      <c r="C2517" s="6">
        <v>20135.9375</v>
      </c>
      <c r="D2517">
        <f t="shared" ca="1" si="390"/>
        <v>0.75</v>
      </c>
      <c r="E2517" s="1">
        <v>0.65</v>
      </c>
      <c r="F2517">
        <v>19.899999999999999</v>
      </c>
      <c r="G2517">
        <f t="shared" ca="1" si="385"/>
        <v>42.007420362456692</v>
      </c>
      <c r="H2517">
        <f t="shared" ca="1" si="391"/>
        <v>15.851867469826868</v>
      </c>
      <c r="I2517">
        <f ca="1">User_Model_Calcs!A2517-Sat_Data!$B$5</f>
        <v>17.721081316845044</v>
      </c>
      <c r="J2517">
        <f ca="1">(Earth_Data!$B$1/SQRT(1-Earth_Data!$B$2^2*SIN(RADIANS(User_Model_Calcs!B2517))^2))*COS(RADIANS(User_Model_Calcs!B2517))</f>
        <v>5124.7822805178794</v>
      </c>
      <c r="K2517">
        <f ca="1">((Earth_Data!$B$1*(1-Earth_Data!$B$2^2))/SQRT(1-Earth_Data!$B$2^2*SIN(RADIANS(User_Model_Calcs!B2517))^2))*SIN(RADIANS(User_Model_Calcs!B2517))</f>
        <v>-3784.2779761810557</v>
      </c>
      <c r="L2517">
        <f t="shared" ca="1" si="386"/>
        <v>-36.443163843653096</v>
      </c>
      <c r="M2517">
        <f t="shared" ca="1" si="387"/>
        <v>6370.5693013826494</v>
      </c>
      <c r="N2517">
        <f ca="1">SQRT(User_Model_Calcs!M2517^2+Sat_Data!$B$3^2-2*User_Model_Calcs!M2517*Sat_Data!$B$3*COS(RADIANS(L2517))*COS(RADIANS(I2517)))</f>
        <v>37506.548219373115</v>
      </c>
      <c r="O2517">
        <f ca="1">DEGREES(ACOS(((Earth_Data!$B$1+Sat_Data!$B$2)/User_Model_Calcs!N2517)*SQRT(1-COS(RADIANS(User_Model_Calcs!I2517))^2*COS(RADIANS(User_Model_Calcs!B2517))^2)))</f>
        <v>43.553110861560121</v>
      </c>
      <c r="P2517">
        <f t="shared" ca="1" si="384"/>
        <v>28.173773524605551</v>
      </c>
    </row>
    <row r="2518" spans="1:16" x14ac:dyDescent="0.25">
      <c r="A2518">
        <f t="shared" ca="1" si="388"/>
        <v>127.72268015265244</v>
      </c>
      <c r="B2518">
        <f t="shared" ca="1" si="389"/>
        <v>-32.68479280228118</v>
      </c>
      <c r="C2518" s="6">
        <v>20135.9375</v>
      </c>
      <c r="D2518">
        <f t="shared" ca="1" si="390"/>
        <v>3</v>
      </c>
      <c r="E2518" s="1">
        <v>0.65</v>
      </c>
      <c r="F2518">
        <v>19.899999999999999</v>
      </c>
      <c r="G2518">
        <f t="shared" ca="1" si="385"/>
        <v>54.048620189015942</v>
      </c>
      <c r="H2518">
        <f t="shared" ca="1" si="391"/>
        <v>22.492040821881456</v>
      </c>
      <c r="I2518">
        <f ca="1">User_Model_Calcs!A2518-Sat_Data!$B$5</f>
        <v>17.722680152652444</v>
      </c>
      <c r="J2518">
        <f ca="1">(Earth_Data!$B$1/SQRT(1-Earth_Data!$B$2^2*SIN(RADIANS(User_Model_Calcs!B2518))^2))*COS(RADIANS(User_Model_Calcs!B2518))</f>
        <v>5373.4356268183683</v>
      </c>
      <c r="K2518">
        <f ca="1">((Earth_Data!$B$1*(1-Earth_Data!$B$2^2))/SQRT(1-Earth_Data!$B$2^2*SIN(RADIANS(User_Model_Calcs!B2518))^2))*SIN(RADIANS(User_Model_Calcs!B2518))</f>
        <v>-3424.5902320160585</v>
      </c>
      <c r="L2518">
        <f t="shared" ca="1" si="386"/>
        <v>-32.510118116375224</v>
      </c>
      <c r="M2518">
        <f t="shared" ca="1" si="387"/>
        <v>6371.9407320517903</v>
      </c>
      <c r="N2518">
        <f ca="1">SQRT(User_Model_Calcs!M2518^2+Sat_Data!$B$3^2-2*User_Model_Calcs!M2518*Sat_Data!$B$3*COS(RADIANS(L2518))*COS(RADIANS(I2518)))</f>
        <v>37239.615195929342</v>
      </c>
      <c r="O2518">
        <f ca="1">DEGREES(ACOS(((Earth_Data!$B$1+Sat_Data!$B$2)/User_Model_Calcs!N2518)*SQRT(1-COS(RADIANS(User_Model_Calcs!I2518))^2*COS(RADIANS(User_Model_Calcs!B2518))^2)))</f>
        <v>47.40949792857252</v>
      </c>
      <c r="P2518">
        <f t="shared" ca="1" si="384"/>
        <v>30.616645323095586</v>
      </c>
    </row>
    <row r="2519" spans="1:16" x14ac:dyDescent="0.25">
      <c r="A2519">
        <f t="shared" ca="1" si="388"/>
        <v>129.98087609935521</v>
      </c>
      <c r="B2519">
        <f t="shared" ca="1" si="389"/>
        <v>-36.05920741685209</v>
      </c>
      <c r="C2519" s="6">
        <v>20135.9375</v>
      </c>
      <c r="D2519">
        <f t="shared" ca="1" si="390"/>
        <v>0.75</v>
      </c>
      <c r="E2519" s="1">
        <v>0.65</v>
      </c>
      <c r="F2519">
        <v>19.899999999999999</v>
      </c>
      <c r="G2519">
        <f t="shared" ca="1" si="385"/>
        <v>42.007420362456692</v>
      </c>
      <c r="H2519">
        <f t="shared" ca="1" si="391"/>
        <v>15.814252107114912</v>
      </c>
      <c r="I2519">
        <f ca="1">User_Model_Calcs!A2519-Sat_Data!$B$5</f>
        <v>19.980876099355214</v>
      </c>
      <c r="J2519">
        <f ca="1">(Earth_Data!$B$1/SQRT(1-Earth_Data!$B$2^2*SIN(RADIANS(User_Model_Calcs!B2519))^2))*COS(RADIANS(User_Model_Calcs!B2519))</f>
        <v>5162.1370481581034</v>
      </c>
      <c r="K2519">
        <f ca="1">((Earth_Data!$B$1*(1-Earth_Data!$B$2^2))/SQRT(1-Earth_Data!$B$2^2*SIN(RADIANS(User_Model_Calcs!B2519))^2))*SIN(RADIANS(User_Model_Calcs!B2519))</f>
        <v>-3733.5059648782831</v>
      </c>
      <c r="L2519">
        <f t="shared" ca="1" si="386"/>
        <v>-35.876264518036784</v>
      </c>
      <c r="M2519">
        <f t="shared" ca="1" si="387"/>
        <v>6370.7712008632188</v>
      </c>
      <c r="N2519">
        <f ca="1">SQRT(User_Model_Calcs!M2519^2+Sat_Data!$B$3^2-2*User_Model_Calcs!M2519*Sat_Data!$B$3*COS(RADIANS(L2519))*COS(RADIANS(I2519)))</f>
        <v>37540.515078361386</v>
      </c>
      <c r="O2519">
        <f ca="1">DEGREES(ACOS(((Earth_Data!$B$1+Sat_Data!$B$2)/User_Model_Calcs!N2519)*SQRT(1-COS(RADIANS(User_Model_Calcs!I2519))^2*COS(RADIANS(User_Model_Calcs!B2519))^2)))</f>
        <v>43.088425359539208</v>
      </c>
      <c r="P2519">
        <f t="shared" ca="1" si="384"/>
        <v>31.703704853516584</v>
      </c>
    </row>
    <row r="2520" spans="1:16" x14ac:dyDescent="0.25">
      <c r="A2520">
        <f t="shared" ca="1" si="388"/>
        <v>128.09162478689902</v>
      </c>
      <c r="B2520">
        <f t="shared" ca="1" si="389"/>
        <v>-36.42438438659503</v>
      </c>
      <c r="C2520" s="6">
        <v>20135.9375</v>
      </c>
      <c r="D2520">
        <f t="shared" ca="1" si="390"/>
        <v>0.75</v>
      </c>
      <c r="E2520" s="1">
        <v>0.65</v>
      </c>
      <c r="F2520">
        <v>19.899999999999999</v>
      </c>
      <c r="G2520">
        <f t="shared" ca="1" si="385"/>
        <v>42.007420362456692</v>
      </c>
      <c r="H2520">
        <f t="shared" ca="1" si="391"/>
        <v>15.657392775109447</v>
      </c>
      <c r="I2520">
        <f ca="1">User_Model_Calcs!A2520-Sat_Data!$B$5</f>
        <v>18.091624786899018</v>
      </c>
      <c r="J2520">
        <f ca="1">(Earth_Data!$B$1/SQRT(1-Earth_Data!$B$2^2*SIN(RADIANS(User_Model_Calcs!B2520))^2))*COS(RADIANS(User_Model_Calcs!B2520))</f>
        <v>5138.1811150270669</v>
      </c>
      <c r="K2520">
        <f ca="1">((Earth_Data!$B$1*(1-Earth_Data!$B$2^2))/SQRT(1-Earth_Data!$B$2^2*SIN(RADIANS(User_Model_Calcs!B2520))^2))*SIN(RADIANS(User_Model_Calcs!B2520))</f>
        <v>-3766.1875453834091</v>
      </c>
      <c r="L2520">
        <f t="shared" ca="1" si="386"/>
        <v>-36.24069650063722</v>
      </c>
      <c r="M2520">
        <f t="shared" ca="1" si="387"/>
        <v>6370.6415530793993</v>
      </c>
      <c r="N2520">
        <f ca="1">SQRT(User_Model_Calcs!M2520^2+Sat_Data!$B$3^2-2*User_Model_Calcs!M2520*Sat_Data!$B$3*COS(RADIANS(L2520))*COS(RADIANS(I2520)))</f>
        <v>37503.697984585539</v>
      </c>
      <c r="O2520">
        <f ca="1">DEGREES(ACOS(((Earth_Data!$B$1+Sat_Data!$B$2)/User_Model_Calcs!N2520)*SQRT(1-COS(RADIANS(User_Model_Calcs!I2520))^2*COS(RADIANS(User_Model_Calcs!B2520))^2)))</f>
        <v>43.593710475873173</v>
      </c>
      <c r="P2520">
        <f t="shared" ca="1" si="384"/>
        <v>28.819671094130651</v>
      </c>
    </row>
    <row r="2521" spans="1:16" x14ac:dyDescent="0.25">
      <c r="A2521">
        <f t="shared" ca="1" si="388"/>
        <v>131.02532169547314</v>
      </c>
      <c r="B2521">
        <f t="shared" ca="1" si="389"/>
        <v>-34.492380136927054</v>
      </c>
      <c r="C2521" s="6">
        <v>20135.9375</v>
      </c>
      <c r="D2521">
        <f t="shared" ca="1" si="390"/>
        <v>3</v>
      </c>
      <c r="E2521" s="1">
        <v>0.65</v>
      </c>
      <c r="F2521">
        <v>19.899999999999999</v>
      </c>
      <c r="G2521">
        <f t="shared" ca="1" si="385"/>
        <v>54.048620189015942</v>
      </c>
      <c r="H2521">
        <f t="shared" ca="1" si="391"/>
        <v>14.978208359227429</v>
      </c>
      <c r="I2521">
        <f ca="1">User_Model_Calcs!A2521-Sat_Data!$B$5</f>
        <v>21.025321695473139</v>
      </c>
      <c r="J2521">
        <f ca="1">(Earth_Data!$B$1/SQRT(1-Earth_Data!$B$2^2*SIN(RADIANS(User_Model_Calcs!B2521))^2))*COS(RADIANS(User_Model_Calcs!B2521))</f>
        <v>5262.524638824978</v>
      </c>
      <c r="K2521">
        <f ca="1">((Earth_Data!$B$1*(1-Earth_Data!$B$2^2))/SQRT(1-Earth_Data!$B$2^2*SIN(RADIANS(User_Model_Calcs!B2521))^2))*SIN(RADIANS(User_Model_Calcs!B2521))</f>
        <v>-3591.5965769263448</v>
      </c>
      <c r="L2521">
        <f t="shared" ca="1" si="386"/>
        <v>-34.312968369671488</v>
      </c>
      <c r="M2521">
        <f t="shared" ca="1" si="387"/>
        <v>6371.3210204500765</v>
      </c>
      <c r="N2521">
        <f ca="1">SQRT(User_Model_Calcs!M2521^2+Sat_Data!$B$3^2-2*User_Model_Calcs!M2521*Sat_Data!$B$3*COS(RADIANS(L2521))*COS(RADIANS(I2521)))</f>
        <v>37472.319964389848</v>
      </c>
      <c r="O2521">
        <f ca="1">DEGREES(ACOS(((Earth_Data!$B$1+Sat_Data!$B$2)/User_Model_Calcs!N2521)*SQRT(1-COS(RADIANS(User_Model_Calcs!I2521))^2*COS(RADIANS(User_Model_Calcs!B2521))^2)))</f>
        <v>44.040905331799863</v>
      </c>
      <c r="P2521">
        <f t="shared" ca="1" si="384"/>
        <v>34.166516150529212</v>
      </c>
    </row>
    <row r="2522" spans="1:16" x14ac:dyDescent="0.25">
      <c r="A2522">
        <f t="shared" ca="1" si="388"/>
        <v>131.36062567815597</v>
      </c>
      <c r="B2522">
        <f t="shared" ca="1" si="389"/>
        <v>-36.660401974618232</v>
      </c>
      <c r="C2522" s="6">
        <v>20135.9375</v>
      </c>
      <c r="D2522">
        <f t="shared" ca="1" si="390"/>
        <v>1.2</v>
      </c>
      <c r="E2522" s="1">
        <v>0.65</v>
      </c>
      <c r="F2522">
        <v>19.899999999999999</v>
      </c>
      <c r="G2522">
        <f t="shared" ca="1" si="385"/>
        <v>46.089820015575185</v>
      </c>
      <c r="H2522">
        <f t="shared" ca="1" si="391"/>
        <v>23.176394288409085</v>
      </c>
      <c r="I2522">
        <f ca="1">User_Model_Calcs!A2522-Sat_Data!$B$5</f>
        <v>21.360625678155969</v>
      </c>
      <c r="J2522">
        <f ca="1">(Earth_Data!$B$1/SQRT(1-Earth_Data!$B$2^2*SIN(RADIANS(User_Model_Calcs!B2522))^2))*COS(RADIANS(User_Model_Calcs!B2522))</f>
        <v>5122.5867470204066</v>
      </c>
      <c r="K2522">
        <f ca="1">((Earth_Data!$B$1*(1-Earth_Data!$B$2^2))/SQRT(1-Earth_Data!$B$2^2*SIN(RADIANS(User_Model_Calcs!B2522))^2))*SIN(RADIANS(User_Model_Calcs!B2522))</f>
        <v>-3787.2295450462484</v>
      </c>
      <c r="L2522">
        <f t="shared" ca="1" si="386"/>
        <v>-36.476248419604289</v>
      </c>
      <c r="M2522">
        <f t="shared" ca="1" si="387"/>
        <v>6370.5574801284329</v>
      </c>
      <c r="N2522">
        <f ca="1">SQRT(User_Model_Calcs!M2522^2+Sat_Data!$B$3^2-2*User_Model_Calcs!M2522*Sat_Data!$B$3*COS(RADIANS(L2522))*COS(RADIANS(I2522)))</f>
        <v>37631.024264626532</v>
      </c>
      <c r="O2522">
        <f ca="1">DEGREES(ACOS(((Earth_Data!$B$1+Sat_Data!$B$2)/User_Model_Calcs!N2522)*SQRT(1-COS(RADIANS(User_Model_Calcs!I2522))^2*COS(RADIANS(User_Model_Calcs!B2522))^2)))</f>
        <v>41.857611827512656</v>
      </c>
      <c r="P2522">
        <f t="shared" ca="1" si="384"/>
        <v>33.226258899217584</v>
      </c>
    </row>
    <row r="2523" spans="1:16" x14ac:dyDescent="0.25">
      <c r="A2523">
        <f t="shared" ca="1" si="388"/>
        <v>128.23957774093523</v>
      </c>
      <c r="B2523">
        <f t="shared" ca="1" si="389"/>
        <v>-32.830820440528178</v>
      </c>
      <c r="C2523" s="6">
        <v>20135.9375</v>
      </c>
      <c r="D2523">
        <f t="shared" ca="1" si="390"/>
        <v>3</v>
      </c>
      <c r="E2523" s="1">
        <v>0.65</v>
      </c>
      <c r="F2523">
        <v>19.899999999999999</v>
      </c>
      <c r="G2523">
        <f t="shared" ca="1" si="385"/>
        <v>54.048620189015942</v>
      </c>
      <c r="H2523">
        <f t="shared" ca="1" si="391"/>
        <v>17.203656183987192</v>
      </c>
      <c r="I2523">
        <f ca="1">User_Model_Calcs!A2523-Sat_Data!$B$5</f>
        <v>18.239577740935232</v>
      </c>
      <c r="J2523">
        <f ca="1">(Earth_Data!$B$1/SQRT(1-Earth_Data!$B$2^2*SIN(RADIANS(User_Model_Calcs!B2523))^2))*COS(RADIANS(User_Model_Calcs!B2523))</f>
        <v>5364.6729654162</v>
      </c>
      <c r="K2523">
        <f ca="1">((Earth_Data!$B$1*(1-Earth_Data!$B$2^2))/SQRT(1-Earth_Data!$B$2^2*SIN(RADIANS(User_Model_Calcs!B2523))^2))*SIN(RADIANS(User_Model_Calcs!B2523))</f>
        <v>-3438.2092360298275</v>
      </c>
      <c r="L2523">
        <f t="shared" ca="1" si="386"/>
        <v>-32.655737087401938</v>
      </c>
      <c r="M2523">
        <f t="shared" ca="1" si="387"/>
        <v>6371.8913029483056</v>
      </c>
      <c r="N2523">
        <f ca="1">SQRT(User_Model_Calcs!M2523^2+Sat_Data!$B$3^2-2*User_Model_Calcs!M2523*Sat_Data!$B$3*COS(RADIANS(L2523))*COS(RADIANS(I2523)))</f>
        <v>37265.964212875231</v>
      </c>
      <c r="O2523">
        <f ca="1">DEGREES(ACOS(((Earth_Data!$B$1+Sat_Data!$B$2)/User_Model_Calcs!N2523)*SQRT(1-COS(RADIANS(User_Model_Calcs!I2523))^2*COS(RADIANS(User_Model_Calcs!B2523))^2)))</f>
        <v>47.016691488489592</v>
      </c>
      <c r="P2523">
        <f t="shared" ca="1" si="384"/>
        <v>31.293075027224781</v>
      </c>
    </row>
    <row r="2524" spans="1:16" x14ac:dyDescent="0.25">
      <c r="A2524">
        <f t="shared" ca="1" si="388"/>
        <v>131.96232814255245</v>
      </c>
      <c r="B2524">
        <f t="shared" ca="1" si="389"/>
        <v>-33.538902491929321</v>
      </c>
      <c r="C2524" s="6">
        <v>20135.9375</v>
      </c>
      <c r="D2524">
        <f t="shared" ca="1" si="390"/>
        <v>0.75</v>
      </c>
      <c r="E2524" s="1">
        <v>0.65</v>
      </c>
      <c r="F2524">
        <v>19.899999999999999</v>
      </c>
      <c r="G2524">
        <f t="shared" ca="1" si="385"/>
        <v>42.007420362456692</v>
      </c>
      <c r="H2524">
        <f t="shared" ca="1" si="391"/>
        <v>19.502926095140317</v>
      </c>
      <c r="I2524">
        <f ca="1">User_Model_Calcs!A2524-Sat_Data!$B$5</f>
        <v>21.962328142552451</v>
      </c>
      <c r="J2524">
        <f ca="1">(Earth_Data!$B$1/SQRT(1-Earth_Data!$B$2^2*SIN(RADIANS(User_Model_Calcs!B2524))^2))*COS(RADIANS(User_Model_Calcs!B2524))</f>
        <v>5321.6894569902142</v>
      </c>
      <c r="K2524">
        <f ca="1">((Earth_Data!$B$1*(1-Earth_Data!$B$2^2))/SQRT(1-Earth_Data!$B$2^2*SIN(RADIANS(User_Model_Calcs!B2524))^2))*SIN(RADIANS(User_Model_Calcs!B2524))</f>
        <v>-3503.9327990655411</v>
      </c>
      <c r="L2524">
        <f t="shared" ca="1" si="386"/>
        <v>-33.361901961727874</v>
      </c>
      <c r="M2524">
        <f t="shared" ca="1" si="387"/>
        <v>6371.6500011384869</v>
      </c>
      <c r="N2524">
        <f ca="1">SQRT(User_Model_Calcs!M2524^2+Sat_Data!$B$3^2-2*User_Model_Calcs!M2524*Sat_Data!$B$3*COS(RADIANS(L2524))*COS(RADIANS(I2524)))</f>
        <v>37446.106429152307</v>
      </c>
      <c r="O2524">
        <f ca="1">DEGREES(ACOS(((Earth_Data!$B$1+Sat_Data!$B$2)/User_Model_Calcs!N2524)*SQRT(1-COS(RADIANS(User_Model_Calcs!I2524))^2*COS(RADIANS(User_Model_Calcs!B2524))^2)))</f>
        <v>44.413590300604056</v>
      </c>
      <c r="P2524">
        <f t="shared" ca="1" si="384"/>
        <v>36.125004531760396</v>
      </c>
    </row>
    <row r="2525" spans="1:16" x14ac:dyDescent="0.25">
      <c r="A2525">
        <f t="shared" ca="1" si="388"/>
        <v>128.58599922011325</v>
      </c>
      <c r="B2525">
        <f t="shared" ca="1" si="389"/>
        <v>-35.21881685279746</v>
      </c>
      <c r="C2525" s="6">
        <v>20135.9375</v>
      </c>
      <c r="D2525">
        <f t="shared" ca="1" si="390"/>
        <v>3</v>
      </c>
      <c r="E2525" s="1">
        <v>0.65</v>
      </c>
      <c r="F2525">
        <v>19.899999999999999</v>
      </c>
      <c r="G2525">
        <f t="shared" ca="1" si="385"/>
        <v>54.048620189015942</v>
      </c>
      <c r="H2525">
        <f t="shared" ca="1" si="391"/>
        <v>21.223194059714103</v>
      </c>
      <c r="I2525">
        <f ca="1">User_Model_Calcs!A2525-Sat_Data!$B$5</f>
        <v>18.585999220113251</v>
      </c>
      <c r="J2525">
        <f ca="1">(Earth_Data!$B$1/SQRT(1-Earth_Data!$B$2^2*SIN(RADIANS(User_Model_Calcs!B2525))^2))*COS(RADIANS(User_Model_Calcs!B2525))</f>
        <v>5216.4672674110188</v>
      </c>
      <c r="K2525">
        <f ca="1">((Earth_Data!$B$1*(1-Earth_Data!$B$2^2))/SQRT(1-Earth_Data!$B$2^2*SIN(RADIANS(User_Model_Calcs!B2525))^2))*SIN(RADIANS(User_Model_Calcs!B2525))</f>
        <v>-3657.7274076748895</v>
      </c>
      <c r="L2525">
        <f t="shared" ca="1" si="386"/>
        <v>-35.037700764841105</v>
      </c>
      <c r="M2525">
        <f t="shared" ca="1" si="387"/>
        <v>6371.0674569358198</v>
      </c>
      <c r="N2525">
        <f ca="1">SQRT(User_Model_Calcs!M2525^2+Sat_Data!$B$3^2-2*User_Model_Calcs!M2525*Sat_Data!$B$3*COS(RADIANS(L2525))*COS(RADIANS(I2525)))</f>
        <v>37435.967588020234</v>
      </c>
      <c r="O2525">
        <f ca="1">DEGREES(ACOS(((Earth_Data!$B$1+Sat_Data!$B$2)/User_Model_Calcs!N2525)*SQRT(1-COS(RADIANS(User_Model_Calcs!I2525))^2*COS(RADIANS(User_Model_Calcs!B2525))^2)))</f>
        <v>44.54683349663415</v>
      </c>
      <c r="P2525">
        <f t="shared" ca="1" si="384"/>
        <v>30.245795564467226</v>
      </c>
    </row>
    <row r="2526" spans="1:16" x14ac:dyDescent="0.25">
      <c r="A2526">
        <f t="shared" ca="1" si="388"/>
        <v>129.20401547564703</v>
      </c>
      <c r="B2526">
        <f t="shared" ca="1" si="389"/>
        <v>-36.138484122955077</v>
      </c>
      <c r="C2526" s="6">
        <v>20135.9375</v>
      </c>
      <c r="D2526">
        <f t="shared" ca="1" si="390"/>
        <v>1.2</v>
      </c>
      <c r="E2526" s="1">
        <v>0.65</v>
      </c>
      <c r="F2526">
        <v>19.899999999999999</v>
      </c>
      <c r="G2526">
        <f t="shared" ca="1" si="385"/>
        <v>46.089820015575185</v>
      </c>
      <c r="H2526">
        <f t="shared" ca="1" si="391"/>
        <v>22.479128609738666</v>
      </c>
      <c r="I2526">
        <f ca="1">User_Model_Calcs!A2526-Sat_Data!$B$5</f>
        <v>19.204015475647026</v>
      </c>
      <c r="J2526">
        <f ca="1">(Earth_Data!$B$1/SQRT(1-Earth_Data!$B$2^2*SIN(RADIANS(User_Model_Calcs!B2526))^2))*COS(RADIANS(User_Model_Calcs!B2526))</f>
        <v>5156.9542594020249</v>
      </c>
      <c r="K2526">
        <f ca="1">((Earth_Data!$B$1*(1-Earth_Data!$B$2^2))/SQRT(1-Earth_Data!$B$2^2*SIN(RADIANS(User_Model_Calcs!B2526))^2))*SIN(RADIANS(User_Model_Calcs!B2526))</f>
        <v>-3740.6136430374381</v>
      </c>
      <c r="L2526">
        <f t="shared" ca="1" si="386"/>
        <v>-35.955376971375337</v>
      </c>
      <c r="M2526">
        <f t="shared" ca="1" si="387"/>
        <v>6370.7431010865994</v>
      </c>
      <c r="N2526">
        <f ca="1">SQRT(User_Model_Calcs!M2526^2+Sat_Data!$B$3^2-2*User_Model_Calcs!M2526*Sat_Data!$B$3*COS(RADIANS(L2526))*COS(RADIANS(I2526)))</f>
        <v>37519.640893607575</v>
      </c>
      <c r="O2526">
        <f ca="1">DEGREES(ACOS(((Earth_Data!$B$1+Sat_Data!$B$2)/User_Model_Calcs!N2526)*SQRT(1-COS(RADIANS(User_Model_Calcs!I2526))^2*COS(RADIANS(User_Model_Calcs!B2526))^2)))</f>
        <v>43.375046182517849</v>
      </c>
      <c r="P2526">
        <f t="shared" ca="1" si="384"/>
        <v>30.567223613574424</v>
      </c>
    </row>
    <row r="2527" spans="1:16" x14ac:dyDescent="0.25">
      <c r="A2527">
        <f t="shared" ca="1" si="388"/>
        <v>128.23262499200908</v>
      </c>
      <c r="B2527">
        <f t="shared" ca="1" si="389"/>
        <v>-32.595259549666387</v>
      </c>
      <c r="C2527" s="6">
        <v>20135.9375</v>
      </c>
      <c r="D2527">
        <f t="shared" ca="1" si="390"/>
        <v>3</v>
      </c>
      <c r="E2527" s="1">
        <v>0.65</v>
      </c>
      <c r="F2527">
        <v>19.899999999999999</v>
      </c>
      <c r="G2527">
        <f t="shared" ca="1" si="385"/>
        <v>54.048620189015942</v>
      </c>
      <c r="H2527">
        <f t="shared" ca="1" si="391"/>
        <v>23.105583522981306</v>
      </c>
      <c r="I2527">
        <f ca="1">User_Model_Calcs!A2527-Sat_Data!$B$5</f>
        <v>18.232624992009079</v>
      </c>
      <c r="J2527">
        <f ca="1">(Earth_Data!$B$1/SQRT(1-Earth_Data!$B$2^2*SIN(RADIANS(User_Model_Calcs!B2527))^2))*COS(RADIANS(User_Model_Calcs!B2527))</f>
        <v>5378.7909607727333</v>
      </c>
      <c r="K2527">
        <f ca="1">((Earth_Data!$B$1*(1-Earth_Data!$B$2^2))/SQRT(1-Earth_Data!$B$2^2*SIN(RADIANS(User_Model_Calcs!B2527))^2))*SIN(RADIANS(User_Model_Calcs!B2527))</f>
        <v>-3416.2292040968564</v>
      </c>
      <c r="L2527">
        <f t="shared" ca="1" si="386"/>
        <v>-32.420837663649266</v>
      </c>
      <c r="M2527">
        <f t="shared" ca="1" si="387"/>
        <v>6371.9709803650785</v>
      </c>
      <c r="N2527">
        <f ca="1">SQRT(User_Model_Calcs!M2527^2+Sat_Data!$B$3^2-2*User_Model_Calcs!M2527*Sat_Data!$B$3*COS(RADIANS(L2527))*COS(RADIANS(I2527)))</f>
        <v>37250.572494623848</v>
      </c>
      <c r="O2527">
        <f ca="1">DEGREES(ACOS(((Earth_Data!$B$1+Sat_Data!$B$2)/User_Model_Calcs!N2527)*SQRT(1-COS(RADIANS(User_Model_Calcs!I2527))^2*COS(RADIANS(User_Model_Calcs!B2527))^2)))</f>
        <v>47.246652334672397</v>
      </c>
      <c r="P2527">
        <f t="shared" ca="1" si="384"/>
        <v>31.445680918988899</v>
      </c>
    </row>
    <row r="2528" spans="1:16" x14ac:dyDescent="0.25">
      <c r="A2528">
        <f t="shared" ca="1" si="388"/>
        <v>131.78107871854007</v>
      </c>
      <c r="B2528">
        <f t="shared" ca="1" si="389"/>
        <v>-37.098449445958657</v>
      </c>
      <c r="C2528" s="6">
        <v>20135.9375</v>
      </c>
      <c r="D2528">
        <f t="shared" ca="1" si="390"/>
        <v>1.2</v>
      </c>
      <c r="E2528" s="1">
        <v>0.65</v>
      </c>
      <c r="F2528">
        <v>19.899999999999999</v>
      </c>
      <c r="G2528">
        <f t="shared" ca="1" si="385"/>
        <v>46.089820015575185</v>
      </c>
      <c r="H2528">
        <f t="shared" ca="1" si="391"/>
        <v>14.246841925865269</v>
      </c>
      <c r="I2528">
        <f ca="1">User_Model_Calcs!A2528-Sat_Data!$B$5</f>
        <v>21.781078718540073</v>
      </c>
      <c r="J2528">
        <f ca="1">(Earth_Data!$B$1/SQRT(1-Earth_Data!$B$2^2*SIN(RADIANS(User_Model_Calcs!B2528))^2))*COS(RADIANS(User_Model_Calcs!B2528))</f>
        <v>5093.4128452860032</v>
      </c>
      <c r="K2528">
        <f ca="1">((Earth_Data!$B$1*(1-Earth_Data!$B$2^2))/SQRT(1-Earth_Data!$B$2^2*SIN(RADIANS(User_Model_Calcs!B2528))^2))*SIN(RADIANS(User_Model_Calcs!B2528))</f>
        <v>-3826.1146034608259</v>
      </c>
      <c r="L2528">
        <f t="shared" ca="1" si="386"/>
        <v>-36.913464666154184</v>
      </c>
      <c r="M2528">
        <f t="shared" ca="1" si="387"/>
        <v>6370.4008799557232</v>
      </c>
      <c r="N2528">
        <f ca="1">SQRT(User_Model_Calcs!M2528^2+Sat_Data!$B$3^2-2*User_Model_Calcs!M2528*Sat_Data!$B$3*COS(RADIANS(L2528))*COS(RADIANS(I2528)))</f>
        <v>37676.809686551169</v>
      </c>
      <c r="O2528">
        <f ca="1">DEGREES(ACOS(((Earth_Data!$B$1+Sat_Data!$B$2)/User_Model_Calcs!N2528)*SQRT(1-COS(RADIANS(User_Model_Calcs!I2528))^2*COS(RADIANS(User_Model_Calcs!B2528))^2)))</f>
        <v>41.244472049608447</v>
      </c>
      <c r="P2528">
        <f t="shared" ca="1" si="384"/>
        <v>33.522984816258763</v>
      </c>
    </row>
    <row r="2529" spans="1:16" x14ac:dyDescent="0.25">
      <c r="A2529">
        <f t="shared" ca="1" si="388"/>
        <v>128.37667813326766</v>
      </c>
      <c r="B2529">
        <f t="shared" ca="1" si="389"/>
        <v>-35.544298261534252</v>
      </c>
      <c r="C2529" s="6">
        <v>20135.9375</v>
      </c>
      <c r="D2529">
        <f t="shared" ca="1" si="390"/>
        <v>3</v>
      </c>
      <c r="E2529" s="1">
        <v>0.65</v>
      </c>
      <c r="F2529">
        <v>19.899999999999999</v>
      </c>
      <c r="G2529">
        <f t="shared" ca="1" si="385"/>
        <v>54.048620189015942</v>
      </c>
      <c r="H2529">
        <f t="shared" ca="1" si="391"/>
        <v>20.783001246519831</v>
      </c>
      <c r="I2529">
        <f ca="1">User_Model_Calcs!A2529-Sat_Data!$B$5</f>
        <v>18.37667813326766</v>
      </c>
      <c r="J2529">
        <f ca="1">(Earth_Data!$B$1/SQRT(1-Earth_Data!$B$2^2*SIN(RADIANS(User_Model_Calcs!B2529))^2))*COS(RADIANS(User_Model_Calcs!B2529))</f>
        <v>5195.5581228094725</v>
      </c>
      <c r="K2529">
        <f ca="1">((Earth_Data!$B$1*(1-Earth_Data!$B$2^2))/SQRT(1-Earth_Data!$B$2^2*SIN(RADIANS(User_Model_Calcs!B2529))^2))*SIN(RADIANS(User_Model_Calcs!B2529))</f>
        <v>-3687.1694962631686</v>
      </c>
      <c r="L2529">
        <f t="shared" ca="1" si="386"/>
        <v>-35.362456133916254</v>
      </c>
      <c r="M2529">
        <f t="shared" ca="1" si="387"/>
        <v>6370.9530763979956</v>
      </c>
      <c r="N2529">
        <f ca="1">SQRT(User_Model_Calcs!M2529^2+Sat_Data!$B$3^2-2*User_Model_Calcs!M2529*Sat_Data!$B$3*COS(RADIANS(L2529))*COS(RADIANS(I2529)))</f>
        <v>37451.489778799601</v>
      </c>
      <c r="O2529">
        <f ca="1">DEGREES(ACOS(((Earth_Data!$B$1+Sat_Data!$B$2)/User_Model_Calcs!N2529)*SQRT(1-COS(RADIANS(User_Model_Calcs!I2529))^2*COS(RADIANS(User_Model_Calcs!B2529))^2)))</f>
        <v>44.326584796823617</v>
      </c>
      <c r="P2529">
        <f t="shared" ca="1" si="384"/>
        <v>29.745911149309233</v>
      </c>
    </row>
    <row r="2530" spans="1:16" x14ac:dyDescent="0.25">
      <c r="A2530">
        <f t="shared" ca="1" si="388"/>
        <v>130.74049927699693</v>
      </c>
      <c r="B2530">
        <f t="shared" ca="1" si="389"/>
        <v>-36.056813893809206</v>
      </c>
      <c r="C2530" s="6">
        <v>20135.9375</v>
      </c>
      <c r="D2530">
        <f t="shared" ca="1" si="390"/>
        <v>1.2</v>
      </c>
      <c r="E2530" s="1">
        <v>0.65</v>
      </c>
      <c r="F2530">
        <v>19.899999999999999</v>
      </c>
      <c r="G2530">
        <f t="shared" ca="1" si="385"/>
        <v>46.089820015575185</v>
      </c>
      <c r="H2530">
        <f t="shared" ca="1" si="391"/>
        <v>17.465704188754724</v>
      </c>
      <c r="I2530">
        <f ca="1">User_Model_Calcs!A2530-Sat_Data!$B$5</f>
        <v>20.740499276996928</v>
      </c>
      <c r="J2530">
        <f ca="1">(Earth_Data!$B$1/SQRT(1-Earth_Data!$B$2^2*SIN(RADIANS(User_Model_Calcs!B2530))^2))*COS(RADIANS(User_Model_Calcs!B2530))</f>
        <v>5162.2933729254992</v>
      </c>
      <c r="K2530">
        <f ca="1">((Earth_Data!$B$1*(1-Earth_Data!$B$2^2))/SQRT(1-Earth_Data!$B$2^2*SIN(RADIANS(User_Model_Calcs!B2530))^2))*SIN(RADIANS(User_Model_Calcs!B2530))</f>
        <v>-3733.2912597734576</v>
      </c>
      <c r="L2530">
        <f t="shared" ca="1" si="386"/>
        <v>-35.873875975840718</v>
      </c>
      <c r="M2530">
        <f t="shared" ca="1" si="387"/>
        <v>6370.7720488533741</v>
      </c>
      <c r="N2530">
        <f ca="1">SQRT(User_Model_Calcs!M2530^2+Sat_Data!$B$3^2-2*User_Model_Calcs!M2530*Sat_Data!$B$3*COS(RADIANS(L2530))*COS(RADIANS(I2530)))</f>
        <v>37567.086176071287</v>
      </c>
      <c r="O2530">
        <f ca="1">DEGREES(ACOS(((Earth_Data!$B$1+Sat_Data!$B$2)/User_Model_Calcs!N2530)*SQRT(1-COS(RADIANS(User_Model_Calcs!I2530))^2*COS(RADIANS(User_Model_Calcs!B2530))^2)))</f>
        <v>42.72521232306709</v>
      </c>
      <c r="P2530">
        <f t="shared" ca="1" si="384"/>
        <v>32.75581845379687</v>
      </c>
    </row>
    <row r="2531" spans="1:16" x14ac:dyDescent="0.25">
      <c r="A2531">
        <f t="shared" ca="1" si="388"/>
        <v>132.29772267764341</v>
      </c>
      <c r="B2531">
        <f t="shared" ca="1" si="389"/>
        <v>-37.294380691087952</v>
      </c>
      <c r="C2531" s="6">
        <v>20135.9375</v>
      </c>
      <c r="D2531">
        <f t="shared" ca="1" si="390"/>
        <v>0.75</v>
      </c>
      <c r="E2531" s="1">
        <v>0.65</v>
      </c>
      <c r="F2531">
        <v>19.899999999999999</v>
      </c>
      <c r="G2531">
        <f t="shared" ca="1" si="385"/>
        <v>42.007420362456692</v>
      </c>
      <c r="H2531">
        <f t="shared" ca="1" si="391"/>
        <v>17.625128572248091</v>
      </c>
      <c r="I2531">
        <f ca="1">User_Model_Calcs!A2531-Sat_Data!$B$5</f>
        <v>22.297722677643407</v>
      </c>
      <c r="J2531">
        <f ca="1">(Earth_Data!$B$1/SQRT(1-Earth_Data!$B$2^2*SIN(RADIANS(User_Model_Calcs!B2531))^2))*COS(RADIANS(User_Model_Calcs!B2531))</f>
        <v>5080.2670976636846</v>
      </c>
      <c r="K2531">
        <f ca="1">((Earth_Data!$B$1*(1-Earth_Data!$B$2^2))/SQRT(1-Earth_Data!$B$2^2*SIN(RADIANS(User_Model_Calcs!B2531))^2))*SIN(RADIANS(User_Model_Calcs!B2531))</f>
        <v>-3843.4357363481122</v>
      </c>
      <c r="L2531">
        <f t="shared" ca="1" si="386"/>
        <v>-37.109038066940364</v>
      </c>
      <c r="M2531">
        <f t="shared" ca="1" si="387"/>
        <v>6370.3306070440294</v>
      </c>
      <c r="N2531">
        <f ca="1">SQRT(User_Model_Calcs!M2531^2+Sat_Data!$B$3^2-2*User_Model_Calcs!M2531*Sat_Data!$B$3*COS(RADIANS(L2531))*COS(RADIANS(I2531)))</f>
        <v>37709.681583617879</v>
      </c>
      <c r="O2531">
        <f ca="1">DEGREES(ACOS(((Earth_Data!$B$1+Sat_Data!$B$2)/User_Model_Calcs!N2531)*SQRT(1-COS(RADIANS(User_Model_Calcs!I2531))^2*COS(RADIANS(User_Model_Calcs!B2531))^2)))</f>
        <v>40.808934480237376</v>
      </c>
      <c r="P2531">
        <f t="shared" ca="1" si="384"/>
        <v>34.090356601284718</v>
      </c>
    </row>
    <row r="2532" spans="1:16" x14ac:dyDescent="0.25">
      <c r="A2532">
        <f t="shared" ca="1" si="388"/>
        <v>129.47857929746579</v>
      </c>
      <c r="B2532">
        <f t="shared" ca="1" si="389"/>
        <v>-37.354986373812693</v>
      </c>
      <c r="C2532" s="6">
        <v>20135.9375</v>
      </c>
      <c r="D2532">
        <f t="shared" ca="1" si="390"/>
        <v>0.75</v>
      </c>
      <c r="E2532" s="1">
        <v>0.65</v>
      </c>
      <c r="F2532">
        <v>19.899999999999999</v>
      </c>
      <c r="G2532">
        <f t="shared" ca="1" si="385"/>
        <v>42.007420362456692</v>
      </c>
      <c r="H2532">
        <f t="shared" ca="1" si="391"/>
        <v>15.475596899280877</v>
      </c>
      <c r="I2532">
        <f ca="1">User_Model_Calcs!A2532-Sat_Data!$B$5</f>
        <v>19.478579297465785</v>
      </c>
      <c r="J2532">
        <f ca="1">(Earth_Data!$B$1/SQRT(1-Earth_Data!$B$2^2*SIN(RADIANS(User_Model_Calcs!B2532))^2))*COS(RADIANS(User_Model_Calcs!B2532))</f>
        <v>5076.1887649339596</v>
      </c>
      <c r="K2532">
        <f ca="1">((Earth_Data!$B$1*(1-Earth_Data!$B$2^2))/SQRT(1-Earth_Data!$B$2^2*SIN(RADIANS(User_Model_Calcs!B2532))^2))*SIN(RADIANS(User_Model_Calcs!B2532))</f>
        <v>-3848.7845314698611</v>
      </c>
      <c r="L2532">
        <f t="shared" ca="1" si="386"/>
        <v>-37.169534810880165</v>
      </c>
      <c r="M2532">
        <f t="shared" ca="1" si="387"/>
        <v>6370.3088423500658</v>
      </c>
      <c r="N2532">
        <f ca="1">SQRT(User_Model_Calcs!M2532^2+Sat_Data!$B$3^2-2*User_Model_Calcs!M2532*Sat_Data!$B$3*COS(RADIANS(L2532))*COS(RADIANS(I2532)))</f>
        <v>37614.214315176403</v>
      </c>
      <c r="O2532">
        <f ca="1">DEGREES(ACOS(((Earth_Data!$B$1+Sat_Data!$B$2)/User_Model_Calcs!N2532)*SQRT(1-COS(RADIANS(User_Model_Calcs!I2532))^2*COS(RADIANS(User_Model_Calcs!B2532))^2)))</f>
        <v>42.079715357866291</v>
      </c>
      <c r="P2532">
        <f t="shared" ca="1" si="384"/>
        <v>30.239488958738409</v>
      </c>
    </row>
    <row r="2533" spans="1:16" x14ac:dyDescent="0.25">
      <c r="A2533">
        <f t="shared" ca="1" si="388"/>
        <v>129.13802633994101</v>
      </c>
      <c r="B2533">
        <f t="shared" ca="1" si="389"/>
        <v>-32.935431432034932</v>
      </c>
      <c r="C2533" s="6">
        <v>20135.9375</v>
      </c>
      <c r="D2533">
        <f t="shared" ca="1" si="390"/>
        <v>0.75</v>
      </c>
      <c r="E2533" s="1">
        <v>0.65</v>
      </c>
      <c r="F2533">
        <v>19.899999999999999</v>
      </c>
      <c r="G2533">
        <f t="shared" ca="1" si="385"/>
        <v>42.007420362456692</v>
      </c>
      <c r="H2533">
        <f t="shared" ca="1" si="391"/>
        <v>22.089489279320599</v>
      </c>
      <c r="I2533">
        <f ca="1">User_Model_Calcs!A2533-Sat_Data!$B$5</f>
        <v>19.138026339941007</v>
      </c>
      <c r="J2533">
        <f ca="1">(Earth_Data!$B$1/SQRT(1-Earth_Data!$B$2^2*SIN(RADIANS(User_Model_Calcs!B2533))^2))*COS(RADIANS(User_Model_Calcs!B2533))</f>
        <v>5358.374135839671</v>
      </c>
      <c r="K2533">
        <f ca="1">((Earth_Data!$B$1*(1-Earth_Data!$B$2^2))/SQRT(1-Earth_Data!$B$2^2*SIN(RADIANS(User_Model_Calcs!B2533))^2))*SIN(RADIANS(User_Model_Calcs!B2533))</f>
        <v>-3447.9520344503044</v>
      </c>
      <c r="L2533">
        <f t="shared" ca="1" si="386"/>
        <v>-32.760058103165484</v>
      </c>
      <c r="M2533">
        <f t="shared" ca="1" si="387"/>
        <v>6371.8558216194388</v>
      </c>
      <c r="N2533">
        <f ca="1">SQRT(User_Model_Calcs!M2533^2+Sat_Data!$B$3^2-2*User_Model_Calcs!M2533*Sat_Data!$B$3*COS(RADIANS(L2533))*COS(RADIANS(I2533)))</f>
        <v>37303.170370083302</v>
      </c>
      <c r="O2533">
        <f ca="1">DEGREES(ACOS(((Earth_Data!$B$1+Sat_Data!$B$2)/User_Model_Calcs!N2533)*SQRT(1-COS(RADIANS(User_Model_Calcs!I2533))^2*COS(RADIANS(User_Model_Calcs!B2533))^2)))</f>
        <v>46.468013615168054</v>
      </c>
      <c r="P2533">
        <f t="shared" ca="1" si="384"/>
        <v>32.548958325068092</v>
      </c>
    </row>
    <row r="2534" spans="1:16" x14ac:dyDescent="0.25">
      <c r="A2534">
        <f t="shared" ca="1" si="388"/>
        <v>127.69138109389976</v>
      </c>
      <c r="B2534">
        <f t="shared" ca="1" si="389"/>
        <v>-34.887392333158488</v>
      </c>
      <c r="C2534" s="6">
        <v>20135.9375</v>
      </c>
      <c r="D2534">
        <f t="shared" ca="1" si="390"/>
        <v>1.2</v>
      </c>
      <c r="E2534" s="1">
        <v>0.65</v>
      </c>
      <c r="F2534">
        <v>19.899999999999999</v>
      </c>
      <c r="G2534">
        <f t="shared" ca="1" si="385"/>
        <v>46.089820015575185</v>
      </c>
      <c r="H2534">
        <f t="shared" ca="1" si="391"/>
        <v>15.654858852425152</v>
      </c>
      <c r="I2534">
        <f ca="1">User_Model_Calcs!A2534-Sat_Data!$B$5</f>
        <v>17.691381093899764</v>
      </c>
      <c r="J2534">
        <f ca="1">(Earth_Data!$B$1/SQRT(1-Earth_Data!$B$2^2*SIN(RADIANS(User_Model_Calcs!B2534))^2))*COS(RADIANS(User_Model_Calcs!B2534))</f>
        <v>5237.5848424100077</v>
      </c>
      <c r="K2534">
        <f ca="1">((Earth_Data!$B$1*(1-Earth_Data!$B$2^2))/SQRT(1-Earth_Data!$B$2^2*SIN(RADIANS(User_Model_Calcs!B2534))^2))*SIN(RADIANS(User_Model_Calcs!B2534))</f>
        <v>-3627.6278017811128</v>
      </c>
      <c r="L2534">
        <f t="shared" ca="1" si="386"/>
        <v>-34.707039482677153</v>
      </c>
      <c r="M2534">
        <f t="shared" ca="1" si="387"/>
        <v>6371.1834418495855</v>
      </c>
      <c r="N2534">
        <f ca="1">SQRT(User_Model_Calcs!M2534^2+Sat_Data!$B$3^2-2*User_Model_Calcs!M2534*Sat_Data!$B$3*COS(RADIANS(L2534))*COS(RADIANS(I2534)))</f>
        <v>37384.733196292698</v>
      </c>
      <c r="O2534">
        <f ca="1">DEGREES(ACOS(((Earth_Data!$B$1+Sat_Data!$B$2)/User_Model_Calcs!N2534)*SQRT(1-COS(RADIANS(User_Model_Calcs!I2534))^2*COS(RADIANS(User_Model_Calcs!B2534))^2)))</f>
        <v>45.276230287571451</v>
      </c>
      <c r="P2534">
        <f t="shared" ca="1" si="384"/>
        <v>29.147634027251623</v>
      </c>
    </row>
    <row r="2535" spans="1:16" x14ac:dyDescent="0.25">
      <c r="A2535">
        <f t="shared" ca="1" si="388"/>
        <v>131.52159513613594</v>
      </c>
      <c r="B2535">
        <f t="shared" ca="1" si="389"/>
        <v>-33.940173851347055</v>
      </c>
      <c r="C2535" s="6">
        <v>20135.9375</v>
      </c>
      <c r="D2535">
        <f t="shared" ca="1" si="390"/>
        <v>3</v>
      </c>
      <c r="E2535" s="1">
        <v>0.65</v>
      </c>
      <c r="F2535">
        <v>19.899999999999999</v>
      </c>
      <c r="G2535">
        <f t="shared" ca="1" si="385"/>
        <v>54.048620189015942</v>
      </c>
      <c r="H2535">
        <f t="shared" ca="1" si="391"/>
        <v>23.796486514899264</v>
      </c>
      <c r="I2535">
        <f ca="1">User_Model_Calcs!A2535-Sat_Data!$B$5</f>
        <v>21.521595136135943</v>
      </c>
      <c r="J2535">
        <f ca="1">(Earth_Data!$B$1/SQRT(1-Earth_Data!$B$2^2*SIN(RADIANS(User_Model_Calcs!B2535))^2))*COS(RADIANS(User_Model_Calcs!B2535))</f>
        <v>5296.9688822752651</v>
      </c>
      <c r="K2535">
        <f ca="1">((Earth_Data!$B$1*(1-Earth_Data!$B$2^2))/SQRT(1-Earth_Data!$B$2^2*SIN(RADIANS(User_Model_Calcs!B2535))^2))*SIN(RADIANS(User_Model_Calcs!B2535))</f>
        <v>-3540.9443785733329</v>
      </c>
      <c r="L2535">
        <f t="shared" ca="1" si="386"/>
        <v>-33.762134591100654</v>
      </c>
      <c r="M2535">
        <f t="shared" ca="1" si="387"/>
        <v>6371.5120993326664</v>
      </c>
      <c r="N2535">
        <f ca="1">SQRT(User_Model_Calcs!M2535^2+Sat_Data!$B$3^2-2*User_Model_Calcs!M2535*Sat_Data!$B$3*COS(RADIANS(L2535))*COS(RADIANS(I2535)))</f>
        <v>37454.902275690634</v>
      </c>
      <c r="O2535">
        <f ca="1">DEGREES(ACOS(((Earth_Data!$B$1+Sat_Data!$B$2)/User_Model_Calcs!N2535)*SQRT(1-COS(RADIANS(User_Model_Calcs!I2535))^2*COS(RADIANS(User_Model_Calcs!B2535))^2)))</f>
        <v>44.28779038371303</v>
      </c>
      <c r="P2535">
        <f t="shared" ca="1" si="384"/>
        <v>35.233534202295466</v>
      </c>
    </row>
    <row r="2536" spans="1:16" x14ac:dyDescent="0.25">
      <c r="A2536">
        <f t="shared" ca="1" si="388"/>
        <v>127.96972258786317</v>
      </c>
      <c r="B2536">
        <f t="shared" ca="1" si="389"/>
        <v>-35.949888965972782</v>
      </c>
      <c r="C2536" s="6">
        <v>20135.9375</v>
      </c>
      <c r="D2536">
        <f t="shared" ca="1" si="390"/>
        <v>3</v>
      </c>
      <c r="E2536" s="1">
        <v>0.65</v>
      </c>
      <c r="F2536">
        <v>19.899999999999999</v>
      </c>
      <c r="G2536">
        <f t="shared" ca="1" si="385"/>
        <v>54.048620189015942</v>
      </c>
      <c r="H2536">
        <f t="shared" ca="1" si="391"/>
        <v>14.468312116124665</v>
      </c>
      <c r="I2536">
        <f ca="1">User_Model_Calcs!A2536-Sat_Data!$B$5</f>
        <v>17.969722587863174</v>
      </c>
      <c r="J2536">
        <f ca="1">(Earth_Data!$B$1/SQRT(1-Earth_Data!$B$2^2*SIN(RADIANS(User_Model_Calcs!B2536))^2))*COS(RADIANS(User_Model_Calcs!B2536))</f>
        <v>5169.2675907730763</v>
      </c>
      <c r="K2536">
        <f ca="1">((Earth_Data!$B$1*(1-Earth_Data!$B$2^2))/SQRT(1-Earth_Data!$B$2^2*SIN(RADIANS(User_Model_Calcs!B2536))^2))*SIN(RADIANS(User_Model_Calcs!B2536))</f>
        <v>-3723.6932531505545</v>
      </c>
      <c r="L2536">
        <f t="shared" ca="1" si="386"/>
        <v>-35.767174853603372</v>
      </c>
      <c r="M2536">
        <f t="shared" ca="1" si="387"/>
        <v>6370.8099067995936</v>
      </c>
      <c r="N2536">
        <f ca="1">SQRT(User_Model_Calcs!M2536^2+Sat_Data!$B$3^2-2*User_Model_Calcs!M2536*Sat_Data!$B$3*COS(RADIANS(L2536))*COS(RADIANS(I2536)))</f>
        <v>37466.659454057139</v>
      </c>
      <c r="O2536">
        <f ca="1">DEGREES(ACOS(((Earth_Data!$B$1+Sat_Data!$B$2)/User_Model_Calcs!N2536)*SQRT(1-COS(RADIANS(User_Model_Calcs!I2536))^2*COS(RADIANS(User_Model_Calcs!B2536))^2)))</f>
        <v>44.111729625047936</v>
      </c>
      <c r="P2536">
        <f t="shared" ca="1" si="384"/>
        <v>28.918801285872295</v>
      </c>
    </row>
    <row r="2537" spans="1:16" x14ac:dyDescent="0.25">
      <c r="A2537">
        <f t="shared" ca="1" si="388"/>
        <v>128.23108963658234</v>
      </c>
      <c r="B2537">
        <f t="shared" ca="1" si="389"/>
        <v>-36.35347253990799</v>
      </c>
      <c r="C2537" s="6">
        <v>20135.9375</v>
      </c>
      <c r="D2537">
        <f t="shared" ca="1" si="390"/>
        <v>0.75</v>
      </c>
      <c r="E2537" s="1">
        <v>0.65</v>
      </c>
      <c r="F2537">
        <v>19.899999999999999</v>
      </c>
      <c r="G2537">
        <f t="shared" ca="1" si="385"/>
        <v>42.007420362456692</v>
      </c>
      <c r="H2537">
        <f t="shared" ca="1" si="391"/>
        <v>16.171364926572814</v>
      </c>
      <c r="I2537">
        <f ca="1">User_Model_Calcs!A2537-Sat_Data!$B$5</f>
        <v>18.23108963658234</v>
      </c>
      <c r="J2537">
        <f ca="1">(Earth_Data!$B$1/SQRT(1-Earth_Data!$B$2^2*SIN(RADIANS(User_Model_Calcs!B2537))^2))*COS(RADIANS(User_Model_Calcs!B2537))</f>
        <v>5142.8493991168298</v>
      </c>
      <c r="K2537">
        <f ca="1">((Earth_Data!$B$1*(1-Earth_Data!$B$2^2))/SQRT(1-Earth_Data!$B$2^2*SIN(RADIANS(User_Model_Calcs!B2537))^2))*SIN(RADIANS(User_Model_Calcs!B2537))</f>
        <v>-3759.8530765731152</v>
      </c>
      <c r="L2537">
        <f t="shared" ca="1" si="386"/>
        <v>-36.169926994823427</v>
      </c>
      <c r="M2537">
        <f t="shared" ca="1" si="387"/>
        <v>6370.6667703948115</v>
      </c>
      <c r="N2537">
        <f ca="1">SQRT(User_Model_Calcs!M2537^2+Sat_Data!$B$3^2-2*User_Model_Calcs!M2537*Sat_Data!$B$3*COS(RADIANS(L2537))*COS(RADIANS(I2537)))</f>
        <v>37503.10010156154</v>
      </c>
      <c r="O2537">
        <f ca="1">DEGREES(ACOS(((Earth_Data!$B$1+Sat_Data!$B$2)/User_Model_Calcs!N2537)*SQRT(1-COS(RADIANS(User_Model_Calcs!I2537))^2*COS(RADIANS(User_Model_Calcs!B2537))^2)))</f>
        <v>43.602391610552466</v>
      </c>
      <c r="P2537">
        <f t="shared" ca="1" si="384"/>
        <v>29.059827520856306</v>
      </c>
    </row>
    <row r="2538" spans="1:16" x14ac:dyDescent="0.25">
      <c r="A2538">
        <f t="shared" ca="1" si="388"/>
        <v>129.76100411685312</v>
      </c>
      <c r="B2538">
        <f t="shared" ca="1" si="389"/>
        <v>-34.591621963325252</v>
      </c>
      <c r="C2538" s="6">
        <v>20135.9375</v>
      </c>
      <c r="D2538">
        <f t="shared" ca="1" si="390"/>
        <v>0.75</v>
      </c>
      <c r="E2538" s="1">
        <v>0.65</v>
      </c>
      <c r="F2538">
        <v>19.899999999999999</v>
      </c>
      <c r="G2538">
        <f t="shared" ca="1" si="385"/>
        <v>42.007420362456692</v>
      </c>
      <c r="H2538">
        <f t="shared" ca="1" si="391"/>
        <v>15.210301728157928</v>
      </c>
      <c r="I2538">
        <f ca="1">User_Model_Calcs!A2538-Sat_Data!$B$5</f>
        <v>19.761004116853115</v>
      </c>
      <c r="J2538">
        <f ca="1">(Earth_Data!$B$1/SQRT(1-Earth_Data!$B$2^2*SIN(RADIANS(User_Model_Calcs!B2538))^2))*COS(RADIANS(User_Model_Calcs!B2538))</f>
        <v>5256.2823561418027</v>
      </c>
      <c r="K2538">
        <f ca="1">((Earth_Data!$B$1*(1-Earth_Data!$B$2^2))/SQRT(1-Earth_Data!$B$2^2*SIN(RADIANS(User_Model_Calcs!B2538))^2))*SIN(RADIANS(User_Model_Calcs!B2538))</f>
        <v>-3600.6649062787637</v>
      </c>
      <c r="L2538">
        <f t="shared" ca="1" si="386"/>
        <v>-34.411970556844032</v>
      </c>
      <c r="M2538">
        <f t="shared" ca="1" si="387"/>
        <v>6371.2865243053602</v>
      </c>
      <c r="N2538">
        <f ca="1">SQRT(User_Model_Calcs!M2538^2+Sat_Data!$B$3^2-2*User_Model_Calcs!M2538*Sat_Data!$B$3*COS(RADIANS(L2538))*COS(RADIANS(I2538)))</f>
        <v>37433.373354884934</v>
      </c>
      <c r="O2538">
        <f ca="1">DEGREES(ACOS(((Earth_Data!$B$1+Sat_Data!$B$2)/User_Model_Calcs!N2538)*SQRT(1-COS(RADIANS(User_Model_Calcs!I2538))^2*COS(RADIANS(User_Model_Calcs!B2538))^2)))</f>
        <v>44.587013873182812</v>
      </c>
      <c r="P2538">
        <f t="shared" ca="1" si="384"/>
        <v>32.325496326214996</v>
      </c>
    </row>
    <row r="2539" spans="1:16" x14ac:dyDescent="0.25">
      <c r="A2539">
        <f t="shared" ca="1" si="388"/>
        <v>129.36755326364033</v>
      </c>
      <c r="B2539">
        <f t="shared" ca="1" si="389"/>
        <v>-35.036396665868928</v>
      </c>
      <c r="C2539" s="6">
        <v>20135.9375</v>
      </c>
      <c r="D2539">
        <f t="shared" ca="1" si="390"/>
        <v>1.2</v>
      </c>
      <c r="E2539" s="1">
        <v>0.65</v>
      </c>
      <c r="F2539">
        <v>19.899999999999999</v>
      </c>
      <c r="G2539">
        <f t="shared" ca="1" si="385"/>
        <v>46.089820015575185</v>
      </c>
      <c r="H2539">
        <f t="shared" ca="1" si="391"/>
        <v>21.172463025429284</v>
      </c>
      <c r="I2539">
        <f ca="1">User_Model_Calcs!A2539-Sat_Data!$B$5</f>
        <v>19.367553263640332</v>
      </c>
      <c r="J2539">
        <f ca="1">(Earth_Data!$B$1/SQRT(1-Earth_Data!$B$2^2*SIN(RADIANS(User_Model_Calcs!B2539))^2))*COS(RADIANS(User_Model_Calcs!B2539))</f>
        <v>5228.112330854362</v>
      </c>
      <c r="K2539">
        <f ca="1">((Earth_Data!$B$1*(1-Earth_Data!$B$2^2))/SQRT(1-Earth_Data!$B$2^2*SIN(RADIANS(User_Model_Calcs!B2539))^2))*SIN(RADIANS(User_Model_Calcs!B2539))</f>
        <v>-3641.1751173978664</v>
      </c>
      <c r="L2539">
        <f t="shared" ca="1" si="386"/>
        <v>-34.855697690892839</v>
      </c>
      <c r="M2539">
        <f t="shared" ca="1" si="387"/>
        <v>6371.1313578978106</v>
      </c>
      <c r="N2539">
        <f ca="1">SQRT(User_Model_Calcs!M2539^2+Sat_Data!$B$3^2-2*User_Model_Calcs!M2539*Sat_Data!$B$3*COS(RADIANS(L2539))*COS(RADIANS(I2539)))</f>
        <v>37449.663514282955</v>
      </c>
      <c r="O2539">
        <f ca="1">DEGREES(ACOS(((Earth_Data!$B$1+Sat_Data!$B$2)/User_Model_Calcs!N2539)*SQRT(1-COS(RADIANS(User_Model_Calcs!I2539))^2*COS(RADIANS(User_Model_Calcs!B2539))^2)))</f>
        <v>44.355135215895345</v>
      </c>
      <c r="P2539">
        <f t="shared" ca="1" si="384"/>
        <v>31.479120275053283</v>
      </c>
    </row>
    <row r="2540" spans="1:16" x14ac:dyDescent="0.25">
      <c r="A2540">
        <f t="shared" ca="1" si="388"/>
        <v>130.42258513786791</v>
      </c>
      <c r="B2540">
        <f t="shared" ca="1" si="389"/>
        <v>-33.77726128155409</v>
      </c>
      <c r="C2540" s="6">
        <v>20135.9375</v>
      </c>
      <c r="D2540">
        <f t="shared" ca="1" si="390"/>
        <v>3</v>
      </c>
      <c r="E2540" s="1">
        <v>0.65</v>
      </c>
      <c r="F2540">
        <v>19.899999999999999</v>
      </c>
      <c r="G2540">
        <f t="shared" ca="1" si="385"/>
        <v>54.048620189015942</v>
      </c>
      <c r="H2540">
        <f t="shared" ca="1" si="391"/>
        <v>14.389106692887028</v>
      </c>
      <c r="I2540">
        <f ca="1">User_Model_Calcs!A2540-Sat_Data!$B$5</f>
        <v>20.422585137867912</v>
      </c>
      <c r="J2540">
        <f ca="1">(Earth_Data!$B$1/SQRT(1-Earth_Data!$B$2^2*SIN(RADIANS(User_Model_Calcs!B2540))^2))*COS(RADIANS(User_Model_Calcs!B2540))</f>
        <v>5307.0366593017507</v>
      </c>
      <c r="K2540">
        <f ca="1">((Earth_Data!$B$1*(1-Earth_Data!$B$2^2))/SQRT(1-Earth_Data!$B$2^2*SIN(RADIANS(User_Model_Calcs!B2540))^2))*SIN(RADIANS(User_Model_Calcs!B2540))</f>
        <v>-3525.938602221418</v>
      </c>
      <c r="L2540">
        <f t="shared" ca="1" si="386"/>
        <v>-33.599639552099369</v>
      </c>
      <c r="M2540">
        <f t="shared" ca="1" si="387"/>
        <v>6371.5681845059007</v>
      </c>
      <c r="N2540">
        <f ca="1">SQRT(User_Model_Calcs!M2540^2+Sat_Data!$B$3^2-2*User_Model_Calcs!M2540*Sat_Data!$B$3*COS(RADIANS(L2540))*COS(RADIANS(I2540)))</f>
        <v>37403.318445499084</v>
      </c>
      <c r="O2540">
        <f ca="1">DEGREES(ACOS(((Earth_Data!$B$1+Sat_Data!$B$2)/User_Model_Calcs!N2540)*SQRT(1-COS(RADIANS(User_Model_Calcs!I2540))^2*COS(RADIANS(User_Model_Calcs!B2540))^2)))</f>
        <v>45.017517884310969</v>
      </c>
      <c r="P2540">
        <f t="shared" ca="1" si="384"/>
        <v>33.811298218185229</v>
      </c>
    </row>
    <row r="2541" spans="1:16" x14ac:dyDescent="0.25">
      <c r="A2541">
        <f t="shared" ca="1" si="388"/>
        <v>127.97542868891587</v>
      </c>
      <c r="B2541">
        <f t="shared" ca="1" si="389"/>
        <v>-34.248440417383293</v>
      </c>
      <c r="C2541" s="6">
        <v>20135.9375</v>
      </c>
      <c r="D2541">
        <f t="shared" ca="1" si="390"/>
        <v>3</v>
      </c>
      <c r="E2541" s="1">
        <v>0.65</v>
      </c>
      <c r="F2541">
        <v>19.899999999999999</v>
      </c>
      <c r="G2541">
        <f t="shared" ca="1" si="385"/>
        <v>54.048620189015942</v>
      </c>
      <c r="H2541">
        <f t="shared" ca="1" si="391"/>
        <v>20.384972306035344</v>
      </c>
      <c r="I2541">
        <f ca="1">User_Model_Calcs!A2541-Sat_Data!$B$5</f>
        <v>17.975428688915869</v>
      </c>
      <c r="J2541">
        <f ca="1">(Earth_Data!$B$1/SQRT(1-Earth_Data!$B$2^2*SIN(RADIANS(User_Model_Calcs!B2541))^2))*COS(RADIANS(User_Model_Calcs!B2541))</f>
        <v>5277.8011149058684</v>
      </c>
      <c r="K2541">
        <f ca="1">((Earth_Data!$B$1*(1-Earth_Data!$B$2^2))/SQRT(1-Earth_Data!$B$2^2*SIN(RADIANS(User_Model_Calcs!B2541))^2))*SIN(RADIANS(User_Model_Calcs!B2541))</f>
        <v>-3569.2611113574862</v>
      </c>
      <c r="L2541">
        <f t="shared" ca="1" si="386"/>
        <v>-34.069626802415009</v>
      </c>
      <c r="M2541">
        <f t="shared" ca="1" si="387"/>
        <v>6371.405613328232</v>
      </c>
      <c r="N2541">
        <f ca="1">SQRT(User_Model_Calcs!M2541^2+Sat_Data!$B$3^2-2*User_Model_Calcs!M2541*Sat_Data!$B$3*COS(RADIANS(L2541))*COS(RADIANS(I2541)))</f>
        <v>37350.580342028668</v>
      </c>
      <c r="O2541">
        <f ca="1">DEGREES(ACOS(((Earth_Data!$B$1+Sat_Data!$B$2)/User_Model_Calcs!N2541)*SQRT(1-COS(RADIANS(User_Model_Calcs!I2541))^2*COS(RADIANS(User_Model_Calcs!B2541))^2)))</f>
        <v>45.770781205520983</v>
      </c>
      <c r="P2541">
        <f t="shared" ca="1" si="384"/>
        <v>29.963568689395348</v>
      </c>
    </row>
    <row r="2542" spans="1:16" x14ac:dyDescent="0.25">
      <c r="A2542">
        <f t="shared" ca="1" si="388"/>
        <v>127.79601215376317</v>
      </c>
      <c r="B2542">
        <f t="shared" ca="1" si="389"/>
        <v>-37.371543763112477</v>
      </c>
      <c r="C2542" s="6">
        <v>20135.9375</v>
      </c>
      <c r="D2542">
        <f t="shared" ca="1" si="390"/>
        <v>3</v>
      </c>
      <c r="E2542" s="1">
        <v>0.65</v>
      </c>
      <c r="F2542">
        <v>19.899999999999999</v>
      </c>
      <c r="G2542">
        <f t="shared" ca="1" si="385"/>
        <v>54.048620189015942</v>
      </c>
      <c r="H2542">
        <f t="shared" ca="1" si="391"/>
        <v>23.195914949448238</v>
      </c>
      <c r="I2542">
        <f ca="1">User_Model_Calcs!A2542-Sat_Data!$B$5</f>
        <v>17.796012153763172</v>
      </c>
      <c r="J2542">
        <f ca="1">(Earth_Data!$B$1/SQRT(1-Earth_Data!$B$2^2*SIN(RADIANS(User_Model_Calcs!B2542))^2))*COS(RADIANS(User_Model_Calcs!B2542))</f>
        <v>5075.0735789558921</v>
      </c>
      <c r="K2542">
        <f ca="1">((Earth_Data!$B$1*(1-Earth_Data!$B$2^2))/SQRT(1-Earth_Data!$B$2^2*SIN(RADIANS(User_Model_Calcs!B2542))^2))*SIN(RADIANS(User_Model_Calcs!B2542))</f>
        <v>-3850.2450739628957</v>
      </c>
      <c r="L2542">
        <f t="shared" ca="1" si="386"/>
        <v>-37.186062582195269</v>
      </c>
      <c r="M2542">
        <f t="shared" ca="1" si="387"/>
        <v>6370.3028940068234</v>
      </c>
      <c r="N2542">
        <f ca="1">SQRT(User_Model_Calcs!M2542^2+Sat_Data!$B$3^2-2*User_Model_Calcs!M2542*Sat_Data!$B$3*COS(RADIANS(L2542))*COS(RADIANS(I2542)))</f>
        <v>37561.967741277578</v>
      </c>
      <c r="O2542">
        <f ca="1">DEGREES(ACOS(((Earth_Data!$B$1+Sat_Data!$B$2)/User_Model_Calcs!N2542)*SQRT(1-COS(RADIANS(User_Model_Calcs!I2542))^2*COS(RADIANS(User_Model_Calcs!B2542))^2)))</f>
        <v>42.787657636559068</v>
      </c>
      <c r="P2542">
        <f t="shared" ca="1" si="384"/>
        <v>27.871098374047119</v>
      </c>
    </row>
    <row r="2543" spans="1:16" x14ac:dyDescent="0.25">
      <c r="A2543">
        <f t="shared" ca="1" si="388"/>
        <v>130.87423317630933</v>
      </c>
      <c r="B2543">
        <f t="shared" ca="1" si="389"/>
        <v>-33.711686446912971</v>
      </c>
      <c r="C2543" s="6">
        <v>20135.9375</v>
      </c>
      <c r="D2543">
        <f t="shared" ca="1" si="390"/>
        <v>0.75</v>
      </c>
      <c r="E2543" s="1">
        <v>0.65</v>
      </c>
      <c r="F2543">
        <v>19.899999999999999</v>
      </c>
      <c r="G2543">
        <f t="shared" ca="1" si="385"/>
        <v>42.007420362456692</v>
      </c>
      <c r="H2543">
        <f t="shared" ca="1" si="391"/>
        <v>21.378146568467066</v>
      </c>
      <c r="I2543">
        <f ca="1">User_Model_Calcs!A2543-Sat_Data!$B$5</f>
        <v>20.874233176309332</v>
      </c>
      <c r="J2543">
        <f ca="1">(Earth_Data!$B$1/SQRT(1-Earth_Data!$B$2^2*SIN(RADIANS(User_Model_Calcs!B2543))^2))*COS(RADIANS(User_Model_Calcs!B2543))</f>
        <v>5311.0769702716079</v>
      </c>
      <c r="K2543">
        <f ca="1">((Earth_Data!$B$1*(1-Earth_Data!$B$2^2))/SQRT(1-Earth_Data!$B$2^2*SIN(RADIANS(User_Model_Calcs!B2543))^2))*SIN(RADIANS(User_Model_Calcs!B2543))</f>
        <v>-3519.8905868592333</v>
      </c>
      <c r="L2543">
        <f t="shared" ca="1" si="386"/>
        <v>-33.534234395946925</v>
      </c>
      <c r="M2543">
        <f t="shared" ca="1" si="387"/>
        <v>6371.5907219162846</v>
      </c>
      <c r="N2543">
        <f ca="1">SQRT(User_Model_Calcs!M2543^2+Sat_Data!$B$3^2-2*User_Model_Calcs!M2543*Sat_Data!$B$3*COS(RADIANS(L2543))*COS(RADIANS(I2543)))</f>
        <v>37415.694277998926</v>
      </c>
      <c r="O2543">
        <f ca="1">DEGREES(ACOS(((Earth_Data!$B$1+Sat_Data!$B$2)/User_Model_Calcs!N2543)*SQRT(1-COS(RADIANS(User_Model_Calcs!I2543))^2*COS(RADIANS(User_Model_Calcs!B2543))^2)))</f>
        <v>44.842094563663551</v>
      </c>
      <c r="P2543">
        <f t="shared" ca="1" si="384"/>
        <v>34.492780076896388</v>
      </c>
    </row>
    <row r="2544" spans="1:16" x14ac:dyDescent="0.25">
      <c r="A2544">
        <f t="shared" ca="1" si="388"/>
        <v>128.73615921110127</v>
      </c>
      <c r="B2544">
        <f t="shared" ca="1" si="389"/>
        <v>-34.089335533245105</v>
      </c>
      <c r="C2544" s="6">
        <v>20135.9375</v>
      </c>
      <c r="D2544">
        <f t="shared" ca="1" si="390"/>
        <v>3</v>
      </c>
      <c r="E2544" s="1">
        <v>0.65</v>
      </c>
      <c r="F2544">
        <v>19.899999999999999</v>
      </c>
      <c r="G2544">
        <f t="shared" ca="1" si="385"/>
        <v>54.048620189015942</v>
      </c>
      <c r="H2544">
        <f t="shared" ca="1" si="391"/>
        <v>16.735933801277838</v>
      </c>
      <c r="I2544">
        <f ca="1">User_Model_Calcs!A2544-Sat_Data!$B$5</f>
        <v>18.736159211101267</v>
      </c>
      <c r="J2544">
        <f ca="1">(Earth_Data!$B$1/SQRT(1-Earth_Data!$B$2^2*SIN(RADIANS(User_Model_Calcs!B2544))^2))*COS(RADIANS(User_Model_Calcs!B2544))</f>
        <v>5287.7132735662772</v>
      </c>
      <c r="K2544">
        <f ca="1">((Earth_Data!$B$1*(1-Earth_Data!$B$2^2))/SQRT(1-Earth_Data!$B$2^2*SIN(RADIANS(User_Model_Calcs!B2544))^2))*SIN(RADIANS(User_Model_Calcs!B2544))</f>
        <v>-3554.6587631824054</v>
      </c>
      <c r="L2544">
        <f t="shared" ca="1" si="386"/>
        <v>-33.910919014066479</v>
      </c>
      <c r="M2544">
        <f t="shared" ca="1" si="387"/>
        <v>6371.4606320778967</v>
      </c>
      <c r="N2544">
        <f ca="1">SQRT(User_Model_Calcs!M2544^2+Sat_Data!$B$3^2-2*User_Model_Calcs!M2544*Sat_Data!$B$3*COS(RADIANS(L2544))*COS(RADIANS(I2544)))</f>
        <v>37364.901851079521</v>
      </c>
      <c r="O2544">
        <f ca="1">DEGREES(ACOS(((Earth_Data!$B$1+Sat_Data!$B$2)/User_Model_Calcs!N2544)*SQRT(1-COS(RADIANS(User_Model_Calcs!I2544))^2*COS(RADIANS(User_Model_Calcs!B2544))^2)))</f>
        <v>45.565298295350942</v>
      </c>
      <c r="P2544">
        <f t="shared" ca="1" si="384"/>
        <v>31.180787947677192</v>
      </c>
    </row>
    <row r="2545" spans="1:16" x14ac:dyDescent="0.25">
      <c r="A2545">
        <f t="shared" ca="1" si="388"/>
        <v>129.15113742856551</v>
      </c>
      <c r="B2545">
        <f t="shared" ca="1" si="389"/>
        <v>-34.17733305745702</v>
      </c>
      <c r="C2545" s="6">
        <v>20135.9375</v>
      </c>
      <c r="D2545">
        <f t="shared" ca="1" si="390"/>
        <v>0.75</v>
      </c>
      <c r="E2545" s="1">
        <v>0.65</v>
      </c>
      <c r="F2545">
        <v>19.899999999999999</v>
      </c>
      <c r="G2545">
        <f t="shared" ca="1" si="385"/>
        <v>42.007420362456692</v>
      </c>
      <c r="H2545">
        <f t="shared" ca="1" si="391"/>
        <v>22.842070588707639</v>
      </c>
      <c r="I2545">
        <f ca="1">User_Model_Calcs!A2545-Sat_Data!$B$5</f>
        <v>19.151137428565505</v>
      </c>
      <c r="J2545">
        <f ca="1">(Earth_Data!$B$1/SQRT(1-Earth_Data!$B$2^2*SIN(RADIANS(User_Model_Calcs!B2545))^2))*COS(RADIANS(User_Model_Calcs!B2545))</f>
        <v>5282.236112831587</v>
      </c>
      <c r="K2545">
        <f ca="1">((Earth_Data!$B$1*(1-Earth_Data!$B$2^2))/SQRT(1-Earth_Data!$B$2^2*SIN(RADIANS(User_Model_Calcs!B2545))^2))*SIN(RADIANS(User_Model_Calcs!B2545))</f>
        <v>-3562.7383663304477</v>
      </c>
      <c r="L2545">
        <f t="shared" ca="1" si="386"/>
        <v>-33.998696234659235</v>
      </c>
      <c r="M2545">
        <f t="shared" ca="1" si="387"/>
        <v>6371.430217668958</v>
      </c>
      <c r="N2545">
        <f ca="1">SQRT(User_Model_Calcs!M2545^2+Sat_Data!$B$3^2-2*User_Model_Calcs!M2545*Sat_Data!$B$3*COS(RADIANS(L2545))*COS(RADIANS(I2545)))</f>
        <v>37384.759691167914</v>
      </c>
      <c r="O2545">
        <f ca="1">DEGREES(ACOS(((Earth_Data!$B$1+Sat_Data!$B$2)/User_Model_Calcs!N2545)*SQRT(1-COS(RADIANS(User_Model_Calcs!I2545))^2*COS(RADIANS(User_Model_Calcs!B2545))^2)))</f>
        <v>45.279973324135824</v>
      </c>
      <c r="P2545">
        <f t="shared" ca="1" si="384"/>
        <v>31.724596898885761</v>
      </c>
    </row>
    <row r="2546" spans="1:16" x14ac:dyDescent="0.25">
      <c r="A2546">
        <f t="shared" ca="1" si="388"/>
        <v>129.14615527585045</v>
      </c>
      <c r="B2546">
        <f t="shared" ca="1" si="389"/>
        <v>-36.28827264666365</v>
      </c>
      <c r="C2546" s="6">
        <v>20135.9375</v>
      </c>
      <c r="D2546">
        <f t="shared" ca="1" si="390"/>
        <v>1.2</v>
      </c>
      <c r="E2546" s="1">
        <v>0.65</v>
      </c>
      <c r="F2546">
        <v>19.899999999999999</v>
      </c>
      <c r="G2546">
        <f t="shared" ca="1" si="385"/>
        <v>46.089820015575185</v>
      </c>
      <c r="H2546">
        <f t="shared" ca="1" si="391"/>
        <v>18.383672940172755</v>
      </c>
      <c r="I2546">
        <f ca="1">User_Model_Calcs!A2546-Sat_Data!$B$5</f>
        <v>19.146155275850447</v>
      </c>
      <c r="J2546">
        <f ca="1">(Earth_Data!$B$1/SQRT(1-Earth_Data!$B$2^2*SIN(RADIANS(User_Model_Calcs!B2546))^2))*COS(RADIANS(User_Model_Calcs!B2546))</f>
        <v>5147.1346827320522</v>
      </c>
      <c r="K2546">
        <f ca="1">((Earth_Data!$B$1*(1-Earth_Data!$B$2^2))/SQRT(1-Earth_Data!$B$2^2*SIN(RADIANS(User_Model_Calcs!B2546))^2))*SIN(RADIANS(User_Model_Calcs!B2546))</f>
        <v>-3754.0238218613185</v>
      </c>
      <c r="L2546">
        <f t="shared" ca="1" si="386"/>
        <v>-36.104858966277199</v>
      </c>
      <c r="M2546">
        <f t="shared" ca="1" si="387"/>
        <v>6370.6899388751799</v>
      </c>
      <c r="N2546">
        <f ca="1">SQRT(User_Model_Calcs!M2546^2+Sat_Data!$B$3^2-2*User_Model_Calcs!M2546*Sat_Data!$B$3*COS(RADIANS(L2546))*COS(RADIANS(I2546)))</f>
        <v>37528.133364199559</v>
      </c>
      <c r="O2546">
        <f ca="1">DEGREES(ACOS(((Earth_Data!$B$1+Sat_Data!$B$2)/User_Model_Calcs!N2546)*SQRT(1-COS(RADIANS(User_Model_Calcs!I2546))^2*COS(RADIANS(User_Model_Calcs!B2546))^2)))</f>
        <v>43.257231036170829</v>
      </c>
      <c r="P2546">
        <f t="shared" ca="1" si="384"/>
        <v>30.396267479522258</v>
      </c>
    </row>
    <row r="2547" spans="1:16" x14ac:dyDescent="0.25">
      <c r="A2547">
        <f t="shared" ca="1" si="388"/>
        <v>131.65243780803306</v>
      </c>
      <c r="B2547">
        <f t="shared" ca="1" si="389"/>
        <v>-32.78804349516399</v>
      </c>
      <c r="C2547" s="6">
        <v>20135.9375</v>
      </c>
      <c r="D2547">
        <f t="shared" ca="1" si="390"/>
        <v>1.2</v>
      </c>
      <c r="E2547" s="1">
        <v>0.65</v>
      </c>
      <c r="F2547">
        <v>19.899999999999999</v>
      </c>
      <c r="G2547">
        <f t="shared" ca="1" si="385"/>
        <v>46.089820015575185</v>
      </c>
      <c r="H2547">
        <f t="shared" ca="1" si="391"/>
        <v>18.671752809015405</v>
      </c>
      <c r="I2547">
        <f ca="1">User_Model_Calcs!A2547-Sat_Data!$B$5</f>
        <v>21.652437808033056</v>
      </c>
      <c r="J2547">
        <f ca="1">(Earth_Data!$B$1/SQRT(1-Earth_Data!$B$2^2*SIN(RADIANS(User_Model_Calcs!B2547))^2))*COS(RADIANS(User_Model_Calcs!B2547))</f>
        <v>5367.2434914538435</v>
      </c>
      <c r="K2547">
        <f ca="1">((Earth_Data!$B$1*(1-Earth_Data!$B$2^2))/SQRT(1-Earth_Data!$B$2^2*SIN(RADIANS(User_Model_Calcs!B2547))^2))*SIN(RADIANS(User_Model_Calcs!B2547))</f>
        <v>-3434.2220020469845</v>
      </c>
      <c r="L2547">
        <f t="shared" ca="1" si="386"/>
        <v>-32.613079387241811</v>
      </c>
      <c r="M2547">
        <f t="shared" ca="1" si="387"/>
        <v>6371.9057946502353</v>
      </c>
      <c r="N2547">
        <f ca="1">SQRT(User_Model_Calcs!M2547^2+Sat_Data!$B$3^2-2*User_Model_Calcs!M2547*Sat_Data!$B$3*COS(RADIANS(L2547))*COS(RADIANS(I2547)))</f>
        <v>37386.388341829857</v>
      </c>
      <c r="O2547">
        <f ca="1">DEGREES(ACOS(((Earth_Data!$B$1+Sat_Data!$B$2)/User_Model_Calcs!N2547)*SQRT(1-COS(RADIANS(User_Model_Calcs!I2547))^2*COS(RADIANS(User_Model_Calcs!B2547))^2)))</f>
        <v>45.26462610017051</v>
      </c>
      <c r="P2547">
        <f t="shared" ca="1" si="384"/>
        <v>36.24441257995376</v>
      </c>
    </row>
    <row r="2548" spans="1:16" x14ac:dyDescent="0.25">
      <c r="A2548">
        <f t="shared" ca="1" si="388"/>
        <v>132.2003244383061</v>
      </c>
      <c r="B2548">
        <f t="shared" ca="1" si="389"/>
        <v>-33.250226610201764</v>
      </c>
      <c r="C2548" s="6">
        <v>20135.9375</v>
      </c>
      <c r="D2548">
        <f t="shared" ca="1" si="390"/>
        <v>3</v>
      </c>
      <c r="E2548" s="1">
        <v>0.65</v>
      </c>
      <c r="F2548">
        <v>19.899999999999999</v>
      </c>
      <c r="G2548">
        <f t="shared" ca="1" si="385"/>
        <v>54.048620189015942</v>
      </c>
      <c r="H2548">
        <f t="shared" ca="1" si="391"/>
        <v>17.643014977319176</v>
      </c>
      <c r="I2548">
        <f ca="1">User_Model_Calcs!A2548-Sat_Data!$B$5</f>
        <v>22.200324438306097</v>
      </c>
      <c r="J2548">
        <f ca="1">(Earth_Data!$B$1/SQRT(1-Earth_Data!$B$2^2*SIN(RADIANS(User_Model_Calcs!B2548))^2))*COS(RADIANS(User_Model_Calcs!B2548))</f>
        <v>5339.3119133658174</v>
      </c>
      <c r="K2548">
        <f ca="1">((Earth_Data!$B$1*(1-Earth_Data!$B$2^2))/SQRT(1-Earth_Data!$B$2^2*SIN(RADIANS(User_Model_Calcs!B2548))^2))*SIN(RADIANS(User_Model_Calcs!B2548))</f>
        <v>-3477.201424585207</v>
      </c>
      <c r="L2548">
        <f t="shared" ca="1" si="386"/>
        <v>-33.073994750546497</v>
      </c>
      <c r="M2548">
        <f t="shared" ca="1" si="387"/>
        <v>6371.7486968137355</v>
      </c>
      <c r="N2548">
        <f ca="1">SQRT(User_Model_Calcs!M2548^2+Sat_Data!$B$3^2-2*User_Model_Calcs!M2548*Sat_Data!$B$3*COS(RADIANS(L2548))*COS(RADIANS(I2548)))</f>
        <v>37437.107203893327</v>
      </c>
      <c r="O2548">
        <f ca="1">DEGREES(ACOS(((Earth_Data!$B$1+Sat_Data!$B$2)/User_Model_Calcs!N2548)*SQRT(1-COS(RADIANS(User_Model_Calcs!I2548))^2*COS(RADIANS(User_Model_Calcs!B2548))^2)))</f>
        <v>44.541924190511153</v>
      </c>
      <c r="P2548">
        <f t="shared" ca="1" si="384"/>
        <v>36.660440181138767</v>
      </c>
    </row>
    <row r="2549" spans="1:16" x14ac:dyDescent="0.25">
      <c r="A2549">
        <f t="shared" ca="1" si="388"/>
        <v>129.53962282461197</v>
      </c>
      <c r="B2549">
        <f t="shared" ca="1" si="389"/>
        <v>-34.158664162013935</v>
      </c>
      <c r="C2549" s="6">
        <v>20135.9375</v>
      </c>
      <c r="D2549">
        <f t="shared" ca="1" si="390"/>
        <v>3</v>
      </c>
      <c r="E2549" s="1">
        <v>0.65</v>
      </c>
      <c r="F2549">
        <v>19.899999999999999</v>
      </c>
      <c r="G2549">
        <f t="shared" ca="1" si="385"/>
        <v>54.048620189015942</v>
      </c>
      <c r="H2549">
        <f t="shared" ca="1" si="391"/>
        <v>14.411253731634588</v>
      </c>
      <c r="I2549">
        <f ca="1">User_Model_Calcs!A2549-Sat_Data!$B$5</f>
        <v>19.539622824611968</v>
      </c>
      <c r="J2549">
        <f ca="1">(Earth_Data!$B$1/SQRT(1-Earth_Data!$B$2^2*SIN(RADIANS(User_Model_Calcs!B2549))^2))*COS(RADIANS(User_Model_Calcs!B2549))</f>
        <v>5283.3991497351653</v>
      </c>
      <c r="K2549">
        <f ca="1">((Earth_Data!$B$1*(1-Earth_Data!$B$2^2))/SQRT(1-Earth_Data!$B$2^2*SIN(RADIANS(User_Model_Calcs!B2549))^2))*SIN(RADIANS(User_Model_Calcs!B2549))</f>
        <v>-3561.024951733546</v>
      </c>
      <c r="L2549">
        <f t="shared" ca="1" si="386"/>
        <v>-33.980073936919162</v>
      </c>
      <c r="M2549">
        <f t="shared" ca="1" si="387"/>
        <v>6371.4366733328816</v>
      </c>
      <c r="N2549">
        <f ca="1">SQRT(User_Model_Calcs!M2549^2+Sat_Data!$B$3^2-2*User_Model_Calcs!M2549*Sat_Data!$B$3*COS(RADIANS(L2549))*COS(RADIANS(I2549)))</f>
        <v>37396.903652818066</v>
      </c>
      <c r="O2549">
        <f ca="1">DEGREES(ACOS(((Earth_Data!$B$1+Sat_Data!$B$2)/User_Model_Calcs!N2549)*SQRT(1-COS(RADIANS(User_Model_Calcs!I2549))^2*COS(RADIANS(User_Model_Calcs!B2549))^2)))</f>
        <v>45.106689543880279</v>
      </c>
      <c r="P2549">
        <f t="shared" ca="1" si="384"/>
        <v>32.295623802231141</v>
      </c>
    </row>
    <row r="2550" spans="1:16" x14ac:dyDescent="0.25">
      <c r="A2550">
        <f t="shared" ca="1" si="388"/>
        <v>129.53541817887591</v>
      </c>
      <c r="B2550">
        <f t="shared" ca="1" si="389"/>
        <v>-32.929832631017177</v>
      </c>
      <c r="C2550" s="6">
        <v>20135.9375</v>
      </c>
      <c r="D2550">
        <f t="shared" ca="1" si="390"/>
        <v>0.75</v>
      </c>
      <c r="E2550" s="1">
        <v>0.65</v>
      </c>
      <c r="F2550">
        <v>19.899999999999999</v>
      </c>
      <c r="G2550">
        <f t="shared" ca="1" si="385"/>
        <v>42.007420362456692</v>
      </c>
      <c r="H2550">
        <f t="shared" ca="1" si="391"/>
        <v>20.525968014955108</v>
      </c>
      <c r="I2550">
        <f ca="1">User_Model_Calcs!A2550-Sat_Data!$B$5</f>
        <v>19.535418178875915</v>
      </c>
      <c r="J2550">
        <f ca="1">(Earth_Data!$B$1/SQRT(1-Earth_Data!$B$2^2*SIN(RADIANS(User_Model_Calcs!B2550))^2))*COS(RADIANS(User_Model_Calcs!B2550))</f>
        <v>5358.7117035886886</v>
      </c>
      <c r="K2550">
        <f ca="1">((Earth_Data!$B$1*(1-Earth_Data!$B$2^2))/SQRT(1-Earth_Data!$B$2^2*SIN(RADIANS(User_Model_Calcs!B2550))^2))*SIN(RADIANS(User_Model_Calcs!B2550))</f>
        <v>-3447.4308852172012</v>
      </c>
      <c r="L2550">
        <f t="shared" ca="1" si="386"/>
        <v>-32.754474762758093</v>
      </c>
      <c r="M2550">
        <f t="shared" ca="1" si="387"/>
        <v>6371.8577220876359</v>
      </c>
      <c r="N2550">
        <f ca="1">SQRT(User_Model_Calcs!M2550^2+Sat_Data!$B$3^2-2*User_Model_Calcs!M2550*Sat_Data!$B$3*COS(RADIANS(L2550))*COS(RADIANS(I2550)))</f>
        <v>37316.718106288616</v>
      </c>
      <c r="O2550">
        <f ca="1">DEGREES(ACOS(((Earth_Data!$B$1+Sat_Data!$B$2)/User_Model_Calcs!N2550)*SQRT(1-COS(RADIANS(User_Model_Calcs!I2550))^2*COS(RADIANS(User_Model_Calcs!B2550))^2)))</f>
        <v>46.270001922708417</v>
      </c>
      <c r="P2550">
        <f t="shared" ca="1" si="384"/>
        <v>33.132421766202171</v>
      </c>
    </row>
    <row r="2551" spans="1:16" x14ac:dyDescent="0.25">
      <c r="A2551">
        <f t="shared" ca="1" si="388"/>
        <v>128.88846364079399</v>
      </c>
      <c r="B2551">
        <f t="shared" ca="1" si="389"/>
        <v>-33.563399715885623</v>
      </c>
      <c r="C2551" s="6">
        <v>20135.9375</v>
      </c>
      <c r="D2551">
        <f t="shared" ca="1" si="390"/>
        <v>1.2</v>
      </c>
      <c r="E2551" s="1">
        <v>0.65</v>
      </c>
      <c r="F2551">
        <v>19.899999999999999</v>
      </c>
      <c r="G2551">
        <f t="shared" ca="1" si="385"/>
        <v>46.089820015575185</v>
      </c>
      <c r="H2551">
        <f t="shared" ca="1" si="391"/>
        <v>18.661768765062522</v>
      </c>
      <c r="I2551">
        <f ca="1">User_Model_Calcs!A2551-Sat_Data!$B$5</f>
        <v>18.888463640793987</v>
      </c>
      <c r="J2551">
        <f ca="1">(Earth_Data!$B$1/SQRT(1-Earth_Data!$B$2^2*SIN(RADIANS(User_Model_Calcs!B2551))^2))*COS(RADIANS(User_Model_Calcs!B2551))</f>
        <v>5320.1877703616801</v>
      </c>
      <c r="K2551">
        <f ca="1">((Earth_Data!$B$1*(1-Earth_Data!$B$2^2))/SQRT(1-Earth_Data!$B$2^2*SIN(RADIANS(User_Model_Calcs!B2551))^2))*SIN(RADIANS(User_Model_Calcs!B2551))</f>
        <v>-3506.1972051888943</v>
      </c>
      <c r="L2551">
        <f t="shared" ca="1" si="386"/>
        <v>-33.386334778725669</v>
      </c>
      <c r="M2551">
        <f t="shared" ca="1" si="387"/>
        <v>6371.6416058642535</v>
      </c>
      <c r="N2551">
        <f ca="1">SQRT(User_Model_Calcs!M2551^2+Sat_Data!$B$3^2-2*User_Model_Calcs!M2551*Sat_Data!$B$3*COS(RADIANS(L2551))*COS(RADIANS(I2551)))</f>
        <v>37335.363540131242</v>
      </c>
      <c r="O2551">
        <f ca="1">DEGREES(ACOS(((Earth_Data!$B$1+Sat_Data!$B$2)/User_Model_Calcs!N2551)*SQRT(1-COS(RADIANS(User_Model_Calcs!I2551))^2*COS(RADIANS(User_Model_Calcs!B2551))^2)))</f>
        <v>45.995049862884301</v>
      </c>
      <c r="P2551">
        <f t="shared" ca="1" si="384"/>
        <v>31.752385415586446</v>
      </c>
    </row>
    <row r="2552" spans="1:16" x14ac:dyDescent="0.25">
      <c r="A2552">
        <f t="shared" ca="1" si="388"/>
        <v>128.25435628290674</v>
      </c>
      <c r="B2552">
        <f t="shared" ca="1" si="389"/>
        <v>-36.946299228946366</v>
      </c>
      <c r="C2552" s="6">
        <v>20135.9375</v>
      </c>
      <c r="D2552">
        <f t="shared" ca="1" si="390"/>
        <v>0.75</v>
      </c>
      <c r="E2552" s="1">
        <v>0.65</v>
      </c>
      <c r="F2552">
        <v>19.899999999999999</v>
      </c>
      <c r="G2552">
        <f t="shared" ca="1" si="385"/>
        <v>42.007420362456692</v>
      </c>
      <c r="H2552">
        <f t="shared" ca="1" si="391"/>
        <v>19.042940923819973</v>
      </c>
      <c r="I2552">
        <f ca="1">User_Model_Calcs!A2552-Sat_Data!$B$5</f>
        <v>18.254356282906741</v>
      </c>
      <c r="J2552">
        <f ca="1">(Earth_Data!$B$1/SQRT(1-Earth_Data!$B$2^2*SIN(RADIANS(User_Model_Calcs!B2552))^2))*COS(RADIANS(User_Model_Calcs!B2552))</f>
        <v>5103.5799608101825</v>
      </c>
      <c r="K2552">
        <f ca="1">((Earth_Data!$B$1*(1-Earth_Data!$B$2^2))/SQRT(1-Earth_Data!$B$2^2*SIN(RADIANS(User_Model_Calcs!B2552))^2))*SIN(RADIANS(User_Model_Calcs!B2552))</f>
        <v>-3812.6333421746417</v>
      </c>
      <c r="L2552">
        <f t="shared" ca="1" si="386"/>
        <v>-36.761598285801163</v>
      </c>
      <c r="M2552">
        <f t="shared" ca="1" si="387"/>
        <v>6370.4553540736033</v>
      </c>
      <c r="N2552">
        <f ca="1">SQRT(User_Model_Calcs!M2552^2+Sat_Data!$B$3^2-2*User_Model_Calcs!M2552*Sat_Data!$B$3*COS(RADIANS(L2552))*COS(RADIANS(I2552)))</f>
        <v>37545.703174719689</v>
      </c>
      <c r="O2552">
        <f ca="1">DEGREES(ACOS(((Earth_Data!$B$1+Sat_Data!$B$2)/User_Model_Calcs!N2552)*SQRT(1-COS(RADIANS(User_Model_Calcs!I2552))^2*COS(RADIANS(User_Model_Calcs!B2552))^2)))</f>
        <v>43.012345885922436</v>
      </c>
      <c r="P2552">
        <f t="shared" ca="1" si="384"/>
        <v>28.755760226015962</v>
      </c>
    </row>
    <row r="2553" spans="1:16" x14ac:dyDescent="0.25">
      <c r="A2553">
        <f t="shared" ca="1" si="388"/>
        <v>132.03462323199568</v>
      </c>
      <c r="B2553">
        <f t="shared" ca="1" si="389"/>
        <v>-36.318689536714786</v>
      </c>
      <c r="C2553" s="6">
        <v>20135.9375</v>
      </c>
      <c r="D2553">
        <f t="shared" ca="1" si="390"/>
        <v>0.75</v>
      </c>
      <c r="E2553" s="1">
        <v>0.65</v>
      </c>
      <c r="F2553">
        <v>19.899999999999999</v>
      </c>
      <c r="G2553">
        <f t="shared" ca="1" si="385"/>
        <v>42.007420362456692</v>
      </c>
      <c r="H2553">
        <f t="shared" ca="1" si="391"/>
        <v>14.686711290684308</v>
      </c>
      <c r="I2553">
        <f ca="1">User_Model_Calcs!A2553-Sat_Data!$B$5</f>
        <v>22.034623231995681</v>
      </c>
      <c r="J2553">
        <f ca="1">(Earth_Data!$B$1/SQRT(1-Earth_Data!$B$2^2*SIN(RADIANS(User_Model_Calcs!B2553))^2))*COS(RADIANS(User_Model_Calcs!B2553))</f>
        <v>5145.1363543044135</v>
      </c>
      <c r="K2553">
        <f ca="1">((Earth_Data!$B$1*(1-Earth_Data!$B$2^2))/SQRT(1-Earth_Data!$B$2^2*SIN(RADIANS(User_Model_Calcs!B2553))^2))*SIN(RADIANS(User_Model_Calcs!B2553))</f>
        <v>-3756.7438699760492</v>
      </c>
      <c r="L2553">
        <f t="shared" ca="1" si="386"/>
        <v>-36.135214221235884</v>
      </c>
      <c r="M2553">
        <f t="shared" ca="1" si="387"/>
        <v>6370.679132477756</v>
      </c>
      <c r="N2553">
        <f ca="1">SQRT(User_Model_Calcs!M2553^2+Sat_Data!$B$3^2-2*User_Model_Calcs!M2553*Sat_Data!$B$3*COS(RADIANS(L2553))*COS(RADIANS(I2553)))</f>
        <v>37632.586308496582</v>
      </c>
      <c r="O2553">
        <f ca="1">DEGREES(ACOS(((Earth_Data!$B$1+Sat_Data!$B$2)/User_Model_Calcs!N2553)*SQRT(1-COS(RADIANS(User_Model_Calcs!I2553))^2*COS(RADIANS(User_Model_Calcs!B2553))^2)))</f>
        <v>41.838520543573956</v>
      </c>
      <c r="P2553">
        <f t="shared" ca="1" si="384"/>
        <v>34.346583506974007</v>
      </c>
    </row>
    <row r="2554" spans="1:16" x14ac:dyDescent="0.25">
      <c r="A2554">
        <f t="shared" ca="1" si="388"/>
        <v>128.60005967402833</v>
      </c>
      <c r="B2554">
        <f t="shared" ca="1" si="389"/>
        <v>-34.557685272870998</v>
      </c>
      <c r="C2554" s="6">
        <v>20135.9375</v>
      </c>
      <c r="D2554">
        <f t="shared" ca="1" si="390"/>
        <v>1.2</v>
      </c>
      <c r="E2554" s="1">
        <v>0.65</v>
      </c>
      <c r="F2554">
        <v>19.899999999999999</v>
      </c>
      <c r="G2554">
        <f t="shared" ca="1" si="385"/>
        <v>46.089820015575185</v>
      </c>
      <c r="H2554">
        <f t="shared" ca="1" si="391"/>
        <v>18.947562999950019</v>
      </c>
      <c r="I2554">
        <f ca="1">User_Model_Calcs!A2554-Sat_Data!$B$5</f>
        <v>18.60005967402833</v>
      </c>
      <c r="J2554">
        <f ca="1">(Earth_Data!$B$1/SQRT(1-Earth_Data!$B$2^2*SIN(RADIANS(User_Model_Calcs!B2554))^2))*COS(RADIANS(User_Model_Calcs!B2554))</f>
        <v>5258.4187429023577</v>
      </c>
      <c r="K2554">
        <f ca="1">((Earth_Data!$B$1*(1-Earth_Data!$B$2^2))/SQRT(1-Earth_Data!$B$2^2*SIN(RADIANS(User_Model_Calcs!B2554))^2))*SIN(RADIANS(User_Model_Calcs!B2554))</f>
        <v>-3597.5651044914816</v>
      </c>
      <c r="L2554">
        <f t="shared" ca="1" si="386"/>
        <v>-34.378115571765285</v>
      </c>
      <c r="M2554">
        <f t="shared" ca="1" si="387"/>
        <v>6371.2983258329396</v>
      </c>
      <c r="N2554">
        <f ca="1">SQRT(User_Model_Calcs!M2554^2+Sat_Data!$B$3^2-2*User_Model_Calcs!M2554*Sat_Data!$B$3*COS(RADIANS(L2554))*COS(RADIANS(I2554)))</f>
        <v>37391.658367292112</v>
      </c>
      <c r="O2554">
        <f ca="1">DEGREES(ACOS(((Earth_Data!$B$1+Sat_Data!$B$2)/User_Model_Calcs!N2554)*SQRT(1-COS(RADIANS(User_Model_Calcs!I2554))^2*COS(RADIANS(User_Model_Calcs!B2554))^2)))</f>
        <v>45.179204524195441</v>
      </c>
      <c r="P2554">
        <f t="shared" ca="1" si="384"/>
        <v>30.680462762926823</v>
      </c>
    </row>
    <row r="2555" spans="1:16" x14ac:dyDescent="0.25">
      <c r="A2555">
        <f t="shared" ca="1" si="388"/>
        <v>127.71259761518506</v>
      </c>
      <c r="B2555">
        <f t="shared" ca="1" si="389"/>
        <v>-33.356954762050293</v>
      </c>
      <c r="C2555" s="6">
        <v>20135.9375</v>
      </c>
      <c r="D2555">
        <f t="shared" ca="1" si="390"/>
        <v>1.2</v>
      </c>
      <c r="E2555" s="1">
        <v>0.65</v>
      </c>
      <c r="F2555">
        <v>19.899999999999999</v>
      </c>
      <c r="G2555">
        <f t="shared" ca="1" si="385"/>
        <v>46.089820015575185</v>
      </c>
      <c r="H2555">
        <f t="shared" ca="1" si="391"/>
        <v>18.788712942741931</v>
      </c>
      <c r="I2555">
        <f ca="1">User_Model_Calcs!A2555-Sat_Data!$B$5</f>
        <v>17.712597615185061</v>
      </c>
      <c r="J2555">
        <f ca="1">(Earth_Data!$B$1/SQRT(1-Earth_Data!$B$2^2*SIN(RADIANS(User_Model_Calcs!B2555))^2))*COS(RADIANS(User_Model_Calcs!B2555))</f>
        <v>5332.8123957041244</v>
      </c>
      <c r="K2555">
        <f ca="1">((Earth_Data!$B$1*(1-Earth_Data!$B$2^2))/SQRT(1-Earth_Data!$B$2^2*SIN(RADIANS(User_Model_Calcs!B2555))^2))*SIN(RADIANS(User_Model_Calcs!B2555))</f>
        <v>-3487.0946433509798</v>
      </c>
      <c r="L2555">
        <f t="shared" ca="1" si="386"/>
        <v>-33.180436631655745</v>
      </c>
      <c r="M2555">
        <f t="shared" ca="1" si="387"/>
        <v>6371.7122580561227</v>
      </c>
      <c r="N2555">
        <f ca="1">SQRT(User_Model_Calcs!M2555^2+Sat_Data!$B$3^2-2*User_Model_Calcs!M2555*Sat_Data!$B$3*COS(RADIANS(L2555))*COS(RADIANS(I2555)))</f>
        <v>37283.03974659089</v>
      </c>
      <c r="O2555">
        <f ca="1">DEGREES(ACOS(((Earth_Data!$B$1+Sat_Data!$B$2)/User_Model_Calcs!N2555)*SQRT(1-COS(RADIANS(User_Model_Calcs!I2555))^2*COS(RADIANS(User_Model_Calcs!B2555))^2)))</f>
        <v>46.76127817894735</v>
      </c>
      <c r="P2555">
        <f t="shared" ca="1" si="384"/>
        <v>30.150212966064025</v>
      </c>
    </row>
    <row r="2556" spans="1:16" x14ac:dyDescent="0.25">
      <c r="A2556">
        <f t="shared" ca="1" si="388"/>
        <v>130.9081416203928</v>
      </c>
      <c r="B2556">
        <f t="shared" ca="1" si="389"/>
        <v>-33.032944861497214</v>
      </c>
      <c r="C2556" s="6">
        <v>20135.9375</v>
      </c>
      <c r="D2556">
        <f t="shared" ca="1" si="390"/>
        <v>1.2</v>
      </c>
      <c r="E2556" s="1">
        <v>0.65</v>
      </c>
      <c r="F2556">
        <v>19.899999999999999</v>
      </c>
      <c r="G2556">
        <f t="shared" ca="1" si="385"/>
        <v>46.089820015575185</v>
      </c>
      <c r="H2556">
        <f t="shared" ca="1" si="391"/>
        <v>15.496919962501895</v>
      </c>
      <c r="I2556">
        <f ca="1">User_Model_Calcs!A2556-Sat_Data!$B$5</f>
        <v>20.908141620392797</v>
      </c>
      <c r="J2556">
        <f ca="1">(Earth_Data!$B$1/SQRT(1-Earth_Data!$B$2^2*SIN(RADIANS(User_Model_Calcs!B2556))^2))*COS(RADIANS(User_Model_Calcs!B2556))</f>
        <v>5352.4865587875893</v>
      </c>
      <c r="K2556">
        <f ca="1">((Earth_Data!$B$1*(1-Earth_Data!$B$2^2))/SQRT(1-Earth_Data!$B$2^2*SIN(RADIANS(User_Model_Calcs!B2556))^2))*SIN(RADIANS(User_Model_Calcs!B2556))</f>
        <v>-3457.0235878193271</v>
      </c>
      <c r="L2556">
        <f t="shared" ca="1" si="386"/>
        <v>-32.857303328006061</v>
      </c>
      <c r="M2556">
        <f t="shared" ca="1" si="387"/>
        <v>6371.8226943898098</v>
      </c>
      <c r="N2556">
        <f ca="1">SQRT(User_Model_Calcs!M2556^2+Sat_Data!$B$3^2-2*User_Model_Calcs!M2556*Sat_Data!$B$3*COS(RADIANS(L2556))*COS(RADIANS(I2556)))</f>
        <v>37373.380744040202</v>
      </c>
      <c r="O2556">
        <f ca="1">DEGREES(ACOS(((Earth_Data!$B$1+Sat_Data!$B$2)/User_Model_Calcs!N2556)*SQRT(1-COS(RADIANS(User_Model_Calcs!I2556))^2*COS(RADIANS(User_Model_Calcs!B2556))^2)))</f>
        <v>45.449566764237922</v>
      </c>
      <c r="P2556">
        <f t="shared" ca="1" si="384"/>
        <v>35.023107970252717</v>
      </c>
    </row>
    <row r="2557" spans="1:16" x14ac:dyDescent="0.25">
      <c r="A2557">
        <f t="shared" ca="1" si="388"/>
        <v>128.30291440577699</v>
      </c>
      <c r="B2557">
        <f t="shared" ca="1" si="389"/>
        <v>-37.224332588133038</v>
      </c>
      <c r="C2557" s="6">
        <v>20135.9375</v>
      </c>
      <c r="D2557">
        <f t="shared" ca="1" si="390"/>
        <v>1.2</v>
      </c>
      <c r="E2557" s="1">
        <v>0.65</v>
      </c>
      <c r="F2557">
        <v>19.899999999999999</v>
      </c>
      <c r="G2557">
        <f t="shared" ca="1" si="385"/>
        <v>46.089820015575185</v>
      </c>
      <c r="H2557">
        <f t="shared" ca="1" si="391"/>
        <v>16.264488801535819</v>
      </c>
      <c r="I2557">
        <f ca="1">User_Model_Calcs!A2557-Sat_Data!$B$5</f>
        <v>18.302914405776988</v>
      </c>
      <c r="J2557">
        <f ca="1">(Earth_Data!$B$1/SQRT(1-Earth_Data!$B$2^2*SIN(RADIANS(User_Model_Calcs!B2557))^2))*COS(RADIANS(User_Model_Calcs!B2557))</f>
        <v>5084.9737344242722</v>
      </c>
      <c r="K2557">
        <f ca="1">((Earth_Data!$B$1*(1-Earth_Data!$B$2^2))/SQRT(1-Earth_Data!$B$2^2*SIN(RADIANS(User_Model_Calcs!B2557))^2))*SIN(RADIANS(User_Model_Calcs!B2557))</f>
        <v>-3837.248292220921</v>
      </c>
      <c r="L2557">
        <f t="shared" ca="1" si="386"/>
        <v>-37.039116906130594</v>
      </c>
      <c r="M2557">
        <f t="shared" ca="1" si="387"/>
        <v>6370.3557464192772</v>
      </c>
      <c r="N2557">
        <f ca="1">SQRT(User_Model_Calcs!M2557^2+Sat_Data!$B$3^2-2*User_Model_Calcs!M2557*Sat_Data!$B$3*COS(RADIANS(L2557))*COS(RADIANS(I2557)))</f>
        <v>37567.041517038466</v>
      </c>
      <c r="O2557">
        <f ca="1">DEGREES(ACOS(((Earth_Data!$B$1+Sat_Data!$B$2)/User_Model_Calcs!N2557)*SQRT(1-COS(RADIANS(User_Model_Calcs!I2557))^2*COS(RADIANS(User_Model_Calcs!B2557))^2)))</f>
        <v>42.719323127580978</v>
      </c>
      <c r="P2557">
        <f t="shared" ca="1" si="384"/>
        <v>28.669479501810461</v>
      </c>
    </row>
    <row r="2558" spans="1:16" x14ac:dyDescent="0.25">
      <c r="A2558">
        <f t="shared" ca="1" si="388"/>
        <v>128.37747079716647</v>
      </c>
      <c r="B2558">
        <f t="shared" ca="1" si="389"/>
        <v>-37.126012435714749</v>
      </c>
      <c r="C2558" s="6">
        <v>20135.9375</v>
      </c>
      <c r="D2558">
        <f t="shared" ca="1" si="390"/>
        <v>1.2</v>
      </c>
      <c r="E2558" s="1">
        <v>0.65</v>
      </c>
      <c r="F2558">
        <v>19.899999999999999</v>
      </c>
      <c r="G2558">
        <f t="shared" ca="1" si="385"/>
        <v>46.089820015575185</v>
      </c>
      <c r="H2558">
        <f t="shared" ca="1" si="391"/>
        <v>23.624011076014121</v>
      </c>
      <c r="I2558">
        <f ca="1">User_Model_Calcs!A2558-Sat_Data!$B$5</f>
        <v>18.377470797166467</v>
      </c>
      <c r="J2558">
        <f ca="1">(Earth_Data!$B$1/SQRT(1-Earth_Data!$B$2^2*SIN(RADIANS(User_Model_Calcs!B2558))^2))*COS(RADIANS(User_Model_Calcs!B2558))</f>
        <v>5091.567150577288</v>
      </c>
      <c r="K2558">
        <f ca="1">((Earth_Data!$B$1*(1-Earth_Data!$B$2^2))/SQRT(1-Earth_Data!$B$2^2*SIN(RADIANS(User_Model_Calcs!B2558))^2))*SIN(RADIANS(User_Model_Calcs!B2558))</f>
        <v>-3828.5539667900885</v>
      </c>
      <c r="L2558">
        <f t="shared" ca="1" si="386"/>
        <v>-36.940976793538077</v>
      </c>
      <c r="M2558">
        <f t="shared" ca="1" si="387"/>
        <v>6370.3910025572095</v>
      </c>
      <c r="N2558">
        <f ca="1">SQRT(User_Model_Calcs!M2558^2+Sat_Data!$B$3^2-2*User_Model_Calcs!M2558*Sat_Data!$B$3*COS(RADIANS(L2558))*COS(RADIANS(I2558)))</f>
        <v>37562.361187403316</v>
      </c>
      <c r="O2558">
        <f ca="1">DEGREES(ACOS(((Earth_Data!$B$1+Sat_Data!$B$2)/User_Model_Calcs!N2558)*SQRT(1-COS(RADIANS(User_Model_Calcs!I2558))^2*COS(RADIANS(User_Model_Calcs!B2558))^2)))</f>
        <v>42.783668805258266</v>
      </c>
      <c r="P2558">
        <f t="shared" ca="1" si="384"/>
        <v>28.829414789576656</v>
      </c>
    </row>
    <row r="2559" spans="1:16" x14ac:dyDescent="0.25">
      <c r="A2559">
        <f t="shared" ca="1" si="388"/>
        <v>132.40672424869004</v>
      </c>
      <c r="B2559">
        <f t="shared" ca="1" si="389"/>
        <v>-35.518200414089961</v>
      </c>
      <c r="C2559" s="6">
        <v>20135.9375</v>
      </c>
      <c r="D2559">
        <f t="shared" ca="1" si="390"/>
        <v>3</v>
      </c>
      <c r="E2559" s="1">
        <v>0.65</v>
      </c>
      <c r="F2559">
        <v>19.899999999999999</v>
      </c>
      <c r="G2559">
        <f t="shared" ca="1" si="385"/>
        <v>54.048620189015942</v>
      </c>
      <c r="H2559">
        <f t="shared" ca="1" si="391"/>
        <v>14.545552322780336</v>
      </c>
      <c r="I2559">
        <f ca="1">User_Model_Calcs!A2559-Sat_Data!$B$5</f>
        <v>22.40672424869004</v>
      </c>
      <c r="J2559">
        <f ca="1">(Earth_Data!$B$1/SQRT(1-Earth_Data!$B$2^2*SIN(RADIANS(User_Model_Calcs!B2559))^2))*COS(RADIANS(User_Model_Calcs!B2559))</f>
        <v>5197.2408720281255</v>
      </c>
      <c r="K2559">
        <f ca="1">((Earth_Data!$B$1*(1-Earth_Data!$B$2^2))/SQRT(1-Earth_Data!$B$2^2*SIN(RADIANS(User_Model_Calcs!B2559))^2))*SIN(RADIANS(User_Model_Calcs!B2559))</f>
        <v>-3684.8130884203692</v>
      </c>
      <c r="L2559">
        <f t="shared" ca="1" si="386"/>
        <v>-35.336415640520009</v>
      </c>
      <c r="M2559">
        <f t="shared" ca="1" si="387"/>
        <v>6370.9622647190217</v>
      </c>
      <c r="N2559">
        <f ca="1">SQRT(User_Model_Calcs!M2559^2+Sat_Data!$B$3^2-2*User_Model_Calcs!M2559*Sat_Data!$B$3*COS(RADIANS(L2559))*COS(RADIANS(I2559)))</f>
        <v>37592.800145268979</v>
      </c>
      <c r="O2559">
        <f ca="1">DEGREES(ACOS(((Earth_Data!$B$1+Sat_Data!$B$2)/User_Model_Calcs!N2559)*SQRT(1-COS(RADIANS(User_Model_Calcs!I2559))^2*COS(RADIANS(User_Model_Calcs!B2559))^2)))</f>
        <v>42.378926310394583</v>
      </c>
      <c r="P2559">
        <f t="shared" ca="1" si="384"/>
        <v>35.363267182754811</v>
      </c>
    </row>
    <row r="2560" spans="1:16" x14ac:dyDescent="0.25">
      <c r="A2560">
        <f t="shared" ca="1" si="388"/>
        <v>129.88953665120607</v>
      </c>
      <c r="B2560">
        <f t="shared" ca="1" si="389"/>
        <v>-37.163901145101889</v>
      </c>
      <c r="C2560" s="6">
        <v>20135.9375</v>
      </c>
      <c r="D2560">
        <f t="shared" ca="1" si="390"/>
        <v>3</v>
      </c>
      <c r="E2560" s="1">
        <v>0.65</v>
      </c>
      <c r="F2560">
        <v>19.899999999999999</v>
      </c>
      <c r="G2560">
        <f t="shared" ca="1" si="385"/>
        <v>54.048620189015942</v>
      </c>
      <c r="H2560">
        <f t="shared" ca="1" si="391"/>
        <v>20.736992058739361</v>
      </c>
      <c r="I2560">
        <f ca="1">User_Model_Calcs!A2560-Sat_Data!$B$5</f>
        <v>19.889536651206072</v>
      </c>
      <c r="J2560">
        <f ca="1">(Earth_Data!$B$1/SQRT(1-Earth_Data!$B$2^2*SIN(RADIANS(User_Model_Calcs!B2560))^2))*COS(RADIANS(User_Model_Calcs!B2560))</f>
        <v>5089.0280879898028</v>
      </c>
      <c r="K2560">
        <f ca="1">((Earth_Data!$B$1*(1-Earth_Data!$B$2^2))/SQRT(1-Earth_Data!$B$2^2*SIN(RADIANS(User_Model_Calcs!B2560))^2))*SIN(RADIANS(User_Model_Calcs!B2560))</f>
        <v>-3831.9057396462304</v>
      </c>
      <c r="L2560">
        <f t="shared" ca="1" si="386"/>
        <v>-36.978795865153629</v>
      </c>
      <c r="M2560">
        <f t="shared" ca="1" si="387"/>
        <v>6370.3774203639514</v>
      </c>
      <c r="N2560">
        <f ca="1">SQRT(User_Model_Calcs!M2560^2+Sat_Data!$B$3^2-2*User_Model_Calcs!M2560*Sat_Data!$B$3*COS(RADIANS(L2560))*COS(RADIANS(I2560)))</f>
        <v>37614.439320546182</v>
      </c>
      <c r="O2560">
        <f ca="1">DEGREES(ACOS(((Earth_Data!$B$1+Sat_Data!$B$2)/User_Model_Calcs!N2560)*SQRT(1-COS(RADIANS(User_Model_Calcs!I2560))^2*COS(RADIANS(User_Model_Calcs!B2560))^2)))</f>
        <v>42.077738190544906</v>
      </c>
      <c r="P2560">
        <f t="shared" ca="1" si="384"/>
        <v>30.917016923893325</v>
      </c>
    </row>
    <row r="2561" spans="1:16" x14ac:dyDescent="0.25">
      <c r="A2561">
        <f t="shared" ca="1" si="388"/>
        <v>128.83186460226773</v>
      </c>
      <c r="B2561">
        <f t="shared" ca="1" si="389"/>
        <v>-33.807102711748172</v>
      </c>
      <c r="C2561" s="6">
        <v>20135.9375</v>
      </c>
      <c r="D2561">
        <f t="shared" ca="1" si="390"/>
        <v>0.75</v>
      </c>
      <c r="E2561" s="1">
        <v>0.65</v>
      </c>
      <c r="F2561">
        <v>19.899999999999999</v>
      </c>
      <c r="G2561">
        <f t="shared" ca="1" si="385"/>
        <v>42.007420362456692</v>
      </c>
      <c r="H2561">
        <f t="shared" ca="1" si="391"/>
        <v>23.178643001655164</v>
      </c>
      <c r="I2561">
        <f ca="1">User_Model_Calcs!A2561-Sat_Data!$B$5</f>
        <v>18.831864602267729</v>
      </c>
      <c r="J2561">
        <f ca="1">(Earth_Data!$B$1/SQRT(1-Earth_Data!$B$2^2*SIN(RADIANS(User_Model_Calcs!B2561))^2))*COS(RADIANS(User_Model_Calcs!B2561))</f>
        <v>5305.1957116764825</v>
      </c>
      <c r="K2561">
        <f ca="1">((Earth_Data!$B$1*(1-Earth_Data!$B$2^2))/SQRT(1-Earth_Data!$B$2^2*SIN(RADIANS(User_Model_Calcs!B2561))^2))*SIN(RADIANS(User_Model_Calcs!B2561))</f>
        <v>-3528.6893888308505</v>
      </c>
      <c r="L2561">
        <f t="shared" ca="1" si="386"/>
        <v>-33.629404072829793</v>
      </c>
      <c r="M2561">
        <f t="shared" ca="1" si="387"/>
        <v>6371.5579211083041</v>
      </c>
      <c r="N2561">
        <f ca="1">SQRT(User_Model_Calcs!M2561^2+Sat_Data!$B$3^2-2*User_Model_Calcs!M2561*Sat_Data!$B$3*COS(RADIANS(L2561))*COS(RADIANS(I2561)))</f>
        <v>37349.452724226016</v>
      </c>
      <c r="O2561">
        <f ca="1">DEGREES(ACOS(((Earth_Data!$B$1+Sat_Data!$B$2)/User_Model_Calcs!N2561)*SQRT(1-COS(RADIANS(User_Model_Calcs!I2561))^2*COS(RADIANS(User_Model_Calcs!B2561))^2)))</f>
        <v>45.789648681603346</v>
      </c>
      <c r="P2561">
        <f t="shared" ca="1" si="384"/>
        <v>31.506509982662958</v>
      </c>
    </row>
    <row r="2562" spans="1:16" x14ac:dyDescent="0.25">
      <c r="A2562">
        <f t="shared" ca="1" si="388"/>
        <v>127.63365280532922</v>
      </c>
      <c r="B2562">
        <f t="shared" ca="1" si="389"/>
        <v>-33.250503149388656</v>
      </c>
      <c r="C2562" s="6">
        <v>20135.9375</v>
      </c>
      <c r="D2562">
        <f t="shared" ca="1" si="390"/>
        <v>0.75</v>
      </c>
      <c r="E2562" s="1">
        <v>0.65</v>
      </c>
      <c r="F2562">
        <v>19.899999999999999</v>
      </c>
      <c r="G2562">
        <f t="shared" ca="1" si="385"/>
        <v>42.007420362456692</v>
      </c>
      <c r="H2562">
        <f t="shared" ca="1" si="391"/>
        <v>14.079045433960378</v>
      </c>
      <c r="I2562">
        <f ca="1">User_Model_Calcs!A2562-Sat_Data!$B$5</f>
        <v>17.63365280532922</v>
      </c>
      <c r="J2562">
        <f ca="1">(Earth_Data!$B$1/SQRT(1-Earth_Data!$B$2^2*SIN(RADIANS(User_Model_Calcs!B2562))^2))*COS(RADIANS(User_Model_Calcs!B2562))</f>
        <v>5339.2950966791295</v>
      </c>
      <c r="K2562">
        <f ca="1">((Earth_Data!$B$1*(1-Earth_Data!$B$2^2))/SQRT(1-Earth_Data!$B$2^2*SIN(RADIANS(User_Model_Calcs!B2562))^2))*SIN(RADIANS(User_Model_Calcs!B2562))</f>
        <v>-3477.2270739388482</v>
      </c>
      <c r="L2562">
        <f t="shared" ca="1" si="386"/>
        <v>-33.074270544838676</v>
      </c>
      <c r="M2562">
        <f t="shared" ca="1" si="387"/>
        <v>6371.7486024760201</v>
      </c>
      <c r="N2562">
        <f ca="1">SQRT(User_Model_Calcs!M2562^2+Sat_Data!$B$3^2-2*User_Model_Calcs!M2562*Sat_Data!$B$3*COS(RADIANS(L2562))*COS(RADIANS(I2562)))</f>
        <v>37273.535079167705</v>
      </c>
      <c r="O2562">
        <f ca="1">DEGREES(ACOS(((Earth_Data!$B$1+Sat_Data!$B$2)/User_Model_Calcs!N2562)*SQRT(1-COS(RADIANS(User_Model_Calcs!I2562))^2*COS(RADIANS(User_Model_Calcs!B2562))^2)))</f>
        <v>46.902174198134546</v>
      </c>
      <c r="P2562">
        <f t="shared" ref="P2562:P2625" ca="1" si="392">DEGREES(ASIN(SIN(RADIANS(ABS(I2562)))/(SIN(ACOS(COS(RADIANS(I2562))*COS(RADIANS(B2562)))))))</f>
        <v>30.102075532153073</v>
      </c>
    </row>
    <row r="2563" spans="1:16" x14ac:dyDescent="0.25">
      <c r="A2563">
        <f t="shared" ca="1" si="388"/>
        <v>129.9166860192164</v>
      </c>
      <c r="B2563">
        <f t="shared" ca="1" si="389"/>
        <v>-35.544879320291443</v>
      </c>
      <c r="C2563" s="6">
        <v>20135.9375</v>
      </c>
      <c r="D2563">
        <f t="shared" ca="1" si="390"/>
        <v>1.2</v>
      </c>
      <c r="E2563" s="1">
        <v>0.65</v>
      </c>
      <c r="F2563">
        <v>19.899999999999999</v>
      </c>
      <c r="G2563">
        <f t="shared" ref="G2563:G2626" ca="1" si="393">20.4+20*LOG(F2563)+20*LOG(D2563)+10*LOG(E2563)</f>
        <v>46.089820015575185</v>
      </c>
      <c r="H2563">
        <f t="shared" ca="1" si="391"/>
        <v>19.899607446755205</v>
      </c>
      <c r="I2563">
        <f ca="1">User_Model_Calcs!A2563-Sat_Data!$B$5</f>
        <v>19.916686019216399</v>
      </c>
      <c r="J2563">
        <f ca="1">(Earth_Data!$B$1/SQRT(1-Earth_Data!$B$2^2*SIN(RADIANS(User_Model_Calcs!B2563))^2))*COS(RADIANS(User_Model_Calcs!B2563))</f>
        <v>5195.5206447340252</v>
      </c>
      <c r="K2563">
        <f ca="1">((Earth_Data!$B$1*(1-Earth_Data!$B$2^2))/SQRT(1-Earth_Data!$B$2^2*SIN(RADIANS(User_Model_Calcs!B2563))^2))*SIN(RADIANS(User_Model_Calcs!B2563))</f>
        <v>-3687.221952190097</v>
      </c>
      <c r="L2563">
        <f t="shared" ref="L2563:L2626" ca="1" si="394">DEGREES(ATAN((K2563/J2563)))</f>
        <v>-35.363035917418699</v>
      </c>
      <c r="M2563">
        <f t="shared" ref="M2563:M2626" ca="1" si="395">SQRT(J2563^2+K2563^2)</f>
        <v>6370.9528717900594</v>
      </c>
      <c r="N2563">
        <f ca="1">SQRT(User_Model_Calcs!M2563^2+Sat_Data!$B$3^2-2*User_Model_Calcs!M2563*Sat_Data!$B$3*COS(RADIANS(L2563))*COS(RADIANS(I2563)))</f>
        <v>37503.058450259872</v>
      </c>
      <c r="O2563">
        <f ca="1">DEGREES(ACOS(((Earth_Data!$B$1+Sat_Data!$B$2)/User_Model_Calcs!N2563)*SQRT(1-COS(RADIANS(User_Model_Calcs!I2563))^2*COS(RADIANS(User_Model_Calcs!B2563))^2)))</f>
        <v>43.607538421700113</v>
      </c>
      <c r="P2563">
        <f t="shared" ca="1" si="392"/>
        <v>31.933502417946261</v>
      </c>
    </row>
    <row r="2564" spans="1:16" x14ac:dyDescent="0.25">
      <c r="A2564">
        <f t="shared" ca="1" si="388"/>
        <v>131.14542639553991</v>
      </c>
      <c r="B2564">
        <f t="shared" ca="1" si="389"/>
        <v>-35.580698268319289</v>
      </c>
      <c r="C2564" s="6">
        <v>20135.9375</v>
      </c>
      <c r="D2564">
        <f t="shared" ca="1" si="390"/>
        <v>1.2</v>
      </c>
      <c r="E2564" s="1">
        <v>0.65</v>
      </c>
      <c r="F2564">
        <v>19.899999999999999</v>
      </c>
      <c r="G2564">
        <f t="shared" ca="1" si="393"/>
        <v>46.089820015575185</v>
      </c>
      <c r="H2564">
        <f t="shared" ca="1" si="391"/>
        <v>16.683607847521348</v>
      </c>
      <c r="I2564">
        <f ca="1">User_Model_Calcs!A2564-Sat_Data!$B$5</f>
        <v>21.145426395539914</v>
      </c>
      <c r="J2564">
        <f ca="1">(Earth_Data!$B$1/SQRT(1-Earth_Data!$B$2^2*SIN(RADIANS(User_Model_Calcs!B2564))^2))*COS(RADIANS(User_Model_Calcs!B2564))</f>
        <v>5193.2093018084679</v>
      </c>
      <c r="K2564">
        <f ca="1">((Earth_Data!$B$1*(1-Earth_Data!$B$2^2))/SQRT(1-Earth_Data!$B$2^2*SIN(RADIANS(User_Model_Calcs!B2564))^2))*SIN(RADIANS(User_Model_Calcs!B2564))</f>
        <v>-3690.4548356673849</v>
      </c>
      <c r="L2564">
        <f t="shared" ca="1" si="394"/>
        <v>-35.398776397276606</v>
      </c>
      <c r="M2564">
        <f t="shared" ca="1" si="395"/>
        <v>6370.9402560760818</v>
      </c>
      <c r="N2564">
        <f ca="1">SQRT(User_Model_Calcs!M2564^2+Sat_Data!$B$3^2-2*User_Model_Calcs!M2564*Sat_Data!$B$3*COS(RADIANS(L2564))*COS(RADIANS(I2564)))</f>
        <v>37549.384165850868</v>
      </c>
      <c r="O2564">
        <f ca="1">DEGREES(ACOS(((Earth_Data!$B$1+Sat_Data!$B$2)/User_Model_Calcs!N2564)*SQRT(1-COS(RADIANS(User_Model_Calcs!I2564))^2*COS(RADIANS(User_Model_Calcs!B2564))^2)))</f>
        <v>42.969571142211535</v>
      </c>
      <c r="P2564">
        <f t="shared" ca="1" si="392"/>
        <v>33.613626070237288</v>
      </c>
    </row>
    <row r="2565" spans="1:16" x14ac:dyDescent="0.25">
      <c r="A2565">
        <f t="shared" ca="1" si="388"/>
        <v>130.54928246681345</v>
      </c>
      <c r="B2565">
        <f t="shared" ca="1" si="389"/>
        <v>-37.17666535352739</v>
      </c>
      <c r="C2565" s="6">
        <v>20135.9375</v>
      </c>
      <c r="D2565">
        <f t="shared" ca="1" si="390"/>
        <v>0.75</v>
      </c>
      <c r="E2565" s="1">
        <v>0.65</v>
      </c>
      <c r="F2565">
        <v>19.899999999999999</v>
      </c>
      <c r="G2565">
        <f t="shared" ca="1" si="393"/>
        <v>42.007420362456692</v>
      </c>
      <c r="H2565">
        <f t="shared" ca="1" si="391"/>
        <v>23.437470146018846</v>
      </c>
      <c r="I2565">
        <f ca="1">User_Model_Calcs!A2565-Sat_Data!$B$5</f>
        <v>20.549282466813452</v>
      </c>
      <c r="J2565">
        <f ca="1">(Earth_Data!$B$1/SQRT(1-Earth_Data!$B$2^2*SIN(RADIANS(User_Model_Calcs!B2565))^2))*COS(RADIANS(User_Model_Calcs!B2565))</f>
        <v>5088.1722084386001</v>
      </c>
      <c r="K2565">
        <f ca="1">((Earth_Data!$B$1*(1-Earth_Data!$B$2^2))/SQRT(1-Earth_Data!$B$2^2*SIN(RADIANS(User_Model_Calcs!B2565))^2))*SIN(RADIANS(User_Model_Calcs!B2565))</f>
        <v>-3833.0345345286632</v>
      </c>
      <c r="L2565">
        <f t="shared" ca="1" si="394"/>
        <v>-36.991536686234817</v>
      </c>
      <c r="M2565">
        <f t="shared" ca="1" si="395"/>
        <v>6370.3728435324965</v>
      </c>
      <c r="N2565">
        <f ca="1">SQRT(User_Model_Calcs!M2565^2+Sat_Data!$B$3^2-2*User_Model_Calcs!M2565*Sat_Data!$B$3*COS(RADIANS(L2565))*COS(RADIANS(I2565)))</f>
        <v>37638.031763424784</v>
      </c>
      <c r="O2565">
        <f ca="1">DEGREES(ACOS(((Earth_Data!$B$1+Sat_Data!$B$2)/User_Model_Calcs!N2565)*SQRT(1-COS(RADIANS(User_Model_Calcs!I2565))^2*COS(RADIANS(User_Model_Calcs!B2565))^2)))</f>
        <v>41.760890326979776</v>
      </c>
      <c r="P2565">
        <f t="shared" ca="1" si="392"/>
        <v>31.8136415042256</v>
      </c>
    </row>
    <row r="2566" spans="1:16" x14ac:dyDescent="0.25">
      <c r="A2566">
        <f t="shared" ca="1" si="388"/>
        <v>131.03066895171486</v>
      </c>
      <c r="B2566">
        <f t="shared" ca="1" si="389"/>
        <v>-34.155229538287287</v>
      </c>
      <c r="C2566" s="6">
        <v>20135.9375</v>
      </c>
      <c r="D2566">
        <f t="shared" ca="1" si="390"/>
        <v>0.75</v>
      </c>
      <c r="E2566" s="1">
        <v>0.65</v>
      </c>
      <c r="F2566">
        <v>19.899999999999999</v>
      </c>
      <c r="G2566">
        <f t="shared" ca="1" si="393"/>
        <v>42.007420362456692</v>
      </c>
      <c r="H2566">
        <f t="shared" ca="1" si="391"/>
        <v>22.467422204751095</v>
      </c>
      <c r="I2566">
        <f ca="1">User_Model_Calcs!A2566-Sat_Data!$B$5</f>
        <v>21.030668951714858</v>
      </c>
      <c r="J2566">
        <f ca="1">(Earth_Data!$B$1/SQRT(1-Earth_Data!$B$2^2*SIN(RADIANS(User_Model_Calcs!B2566))^2))*COS(RADIANS(User_Model_Calcs!B2566))</f>
        <v>5283.6130591093061</v>
      </c>
      <c r="K2566">
        <f ca="1">((Earth_Data!$B$1*(1-Earth_Data!$B$2^2))/SQRT(1-Earth_Data!$B$2^2*SIN(RADIANS(User_Model_Calcs!B2566))^2))*SIN(RADIANS(User_Model_Calcs!B2566))</f>
        <v>-3560.7096843273503</v>
      </c>
      <c r="L2566">
        <f t="shared" ca="1" si="394"/>
        <v>-33.976647894268844</v>
      </c>
      <c r="M2566">
        <f t="shared" ca="1" si="395"/>
        <v>6371.4378608327479</v>
      </c>
      <c r="N2566">
        <f ca="1">SQRT(User_Model_Calcs!M2566^2+Sat_Data!$B$3^2-2*User_Model_Calcs!M2566*Sat_Data!$B$3*COS(RADIANS(L2566))*COS(RADIANS(I2566)))</f>
        <v>37450.383470959037</v>
      </c>
      <c r="O2566">
        <f ca="1">DEGREES(ACOS(((Earth_Data!$B$1+Sat_Data!$B$2)/User_Model_Calcs!N2566)*SQRT(1-COS(RADIANS(User_Model_Calcs!I2566))^2*COS(RADIANS(User_Model_Calcs!B2566))^2)))</f>
        <v>44.35001658401378</v>
      </c>
      <c r="P2566">
        <f t="shared" ca="1" si="392"/>
        <v>34.403780725472302</v>
      </c>
    </row>
    <row r="2567" spans="1:16" x14ac:dyDescent="0.25">
      <c r="A2567">
        <f t="shared" ref="A2567:A2589" ca="1" si="396">130+(RAND()*5-2.5)</f>
        <v>130.91709059200636</v>
      </c>
      <c r="B2567">
        <f t="shared" ref="B2567:B2590" ca="1" si="397">-35+(RAND()*5-2.5)</f>
        <v>-33.220183943338853</v>
      </c>
      <c r="C2567" s="6">
        <v>20135.9375</v>
      </c>
      <c r="D2567">
        <f t="shared" ref="D2567:D2630" ca="1" si="398">CHOOSE(RANDBETWEEN(1,3),0.75,1.2,3)</f>
        <v>0.75</v>
      </c>
      <c r="E2567" s="1">
        <v>0.65</v>
      </c>
      <c r="F2567">
        <v>19.899999999999999</v>
      </c>
      <c r="G2567">
        <f t="shared" ca="1" si="393"/>
        <v>42.007420362456692</v>
      </c>
      <c r="H2567">
        <f t="shared" ref="H2567:H2630" ca="1" si="399">RAND()*(24-14)+14</f>
        <v>15.934719812164902</v>
      </c>
      <c r="I2567">
        <f ca="1">User_Model_Calcs!A2567-Sat_Data!$B$5</f>
        <v>20.91709059200636</v>
      </c>
      <c r="J2567">
        <f ca="1">(Earth_Data!$B$1/SQRT(1-Earth_Data!$B$2^2*SIN(RADIANS(User_Model_Calcs!B2567))^2))*COS(RADIANS(User_Model_Calcs!B2567))</f>
        <v>5341.1381029302493</v>
      </c>
      <c r="K2567">
        <f ca="1">((Earth_Data!$B$1*(1-Earth_Data!$B$2^2))/SQRT(1-Earth_Data!$B$2^2*SIN(RADIANS(User_Model_Calcs!B2567))^2))*SIN(RADIANS(User_Model_Calcs!B2567))</f>
        <v>-3474.4144534105021</v>
      </c>
      <c r="L2567">
        <f t="shared" ca="1" si="394"/>
        <v>-33.044033104949001</v>
      </c>
      <c r="M2567">
        <f t="shared" ca="1" si="395"/>
        <v>6371.7589430738153</v>
      </c>
      <c r="N2567">
        <f ca="1">SQRT(User_Model_Calcs!M2567^2+Sat_Data!$B$3^2-2*User_Model_Calcs!M2567*Sat_Data!$B$3*COS(RADIANS(L2567))*COS(RADIANS(I2567)))</f>
        <v>37385.663931938623</v>
      </c>
      <c r="O2567">
        <f ca="1">DEGREES(ACOS(((Earth_Data!$B$1+Sat_Data!$B$2)/User_Model_Calcs!N2567)*SQRT(1-COS(RADIANS(User_Model_Calcs!I2567))^2*COS(RADIANS(User_Model_Calcs!B2567))^2)))</f>
        <v>45.272532315611379</v>
      </c>
      <c r="P2567">
        <f t="shared" ca="1" si="392"/>
        <v>34.900962444039727</v>
      </c>
    </row>
    <row r="2568" spans="1:16" x14ac:dyDescent="0.25">
      <c r="A2568">
        <f t="shared" ca="1" si="396"/>
        <v>131.55287832415209</v>
      </c>
      <c r="B2568">
        <f t="shared" ca="1" si="397"/>
        <v>-34.358959680974614</v>
      </c>
      <c r="C2568" s="6">
        <v>20135.9375</v>
      </c>
      <c r="D2568">
        <f t="shared" ca="1" si="398"/>
        <v>3</v>
      </c>
      <c r="E2568" s="1">
        <v>0.65</v>
      </c>
      <c r="F2568">
        <v>19.899999999999999</v>
      </c>
      <c r="G2568">
        <f t="shared" ca="1" si="393"/>
        <v>54.048620189015942</v>
      </c>
      <c r="H2568">
        <f t="shared" ca="1" si="399"/>
        <v>18.75118225180951</v>
      </c>
      <c r="I2568">
        <f ca="1">User_Model_Calcs!A2568-Sat_Data!$B$5</f>
        <v>21.55287832415209</v>
      </c>
      <c r="J2568">
        <f ca="1">(Earth_Data!$B$1/SQRT(1-Earth_Data!$B$2^2*SIN(RADIANS(User_Model_Calcs!B2568))^2))*COS(RADIANS(User_Model_Calcs!B2568))</f>
        <v>5270.8918169013077</v>
      </c>
      <c r="K2568">
        <f ca="1">((Earth_Data!$B$1*(1-Earth_Data!$B$2^2))/SQRT(1-Earth_Data!$B$2^2*SIN(RADIANS(User_Model_Calcs!B2568))^2))*SIN(RADIANS(User_Model_Calcs!B2568))</f>
        <v>-3579.3883584782561</v>
      </c>
      <c r="L2568">
        <f t="shared" ca="1" si="394"/>
        <v>-34.179873464216918</v>
      </c>
      <c r="M2568">
        <f t="shared" ca="1" si="395"/>
        <v>6371.3673231329894</v>
      </c>
      <c r="N2568">
        <f ca="1">SQRT(User_Model_Calcs!M2568^2+Sat_Data!$B$3^2-2*User_Model_Calcs!M2568*Sat_Data!$B$3*COS(RADIANS(L2568))*COS(RADIANS(I2568)))</f>
        <v>37483.365207564377</v>
      </c>
      <c r="O2568">
        <f ca="1">DEGREES(ACOS(((Earth_Data!$B$1+Sat_Data!$B$2)/User_Model_Calcs!N2568)*SQRT(1-COS(RADIANS(User_Model_Calcs!I2568))^2*COS(RADIANS(User_Model_Calcs!B2568))^2)))</f>
        <v>43.887645266679336</v>
      </c>
      <c r="P2568">
        <f t="shared" ca="1" si="392"/>
        <v>34.986151987326657</v>
      </c>
    </row>
    <row r="2569" spans="1:16" x14ac:dyDescent="0.25">
      <c r="A2569">
        <f t="shared" ca="1" si="396"/>
        <v>129.4014646249843</v>
      </c>
      <c r="B2569">
        <f t="shared" ca="1" si="397"/>
        <v>-34.693916061597072</v>
      </c>
      <c r="C2569" s="6">
        <v>20135.9375</v>
      </c>
      <c r="D2569">
        <f t="shared" ca="1" si="398"/>
        <v>0.75</v>
      </c>
      <c r="E2569" s="1">
        <v>0.65</v>
      </c>
      <c r="F2569">
        <v>19.899999999999999</v>
      </c>
      <c r="G2569">
        <f t="shared" ca="1" si="393"/>
        <v>42.007420362456692</v>
      </c>
      <c r="H2569">
        <f t="shared" ca="1" si="399"/>
        <v>16.689434531514699</v>
      </c>
      <c r="I2569">
        <f ca="1">User_Model_Calcs!A2569-Sat_Data!$B$5</f>
        <v>19.4014646249843</v>
      </c>
      <c r="J2569">
        <f ca="1">(Earth_Data!$B$1/SQRT(1-Earth_Data!$B$2^2*SIN(RADIANS(User_Model_Calcs!B2569))^2))*COS(RADIANS(User_Model_Calcs!B2569))</f>
        <v>5249.8315504270522</v>
      </c>
      <c r="K2569">
        <f ca="1">((Earth_Data!$B$1*(1-Earth_Data!$B$2^2))/SQRT(1-Earth_Data!$B$2^2*SIN(RADIANS(User_Model_Calcs!B2569))^2))*SIN(RADIANS(User_Model_Calcs!B2569))</f>
        <v>-3610.0009640468015</v>
      </c>
      <c r="L2569">
        <f t="shared" ca="1" si="394"/>
        <v>-34.514019893888445</v>
      </c>
      <c r="M2569">
        <f t="shared" ca="1" si="395"/>
        <v>6371.2509186405568</v>
      </c>
      <c r="N2569">
        <f ca="1">SQRT(User_Model_Calcs!M2569^2+Sat_Data!$B$3^2-2*User_Model_Calcs!M2569*Sat_Data!$B$3*COS(RADIANS(L2569))*COS(RADIANS(I2569)))</f>
        <v>37427.768965871757</v>
      </c>
      <c r="O2569">
        <f ca="1">DEGREES(ACOS(((Earth_Data!$B$1+Sat_Data!$B$2)/User_Model_Calcs!N2569)*SQRT(1-COS(RADIANS(User_Model_Calcs!I2569))^2*COS(RADIANS(User_Model_Calcs!B2569))^2)))</f>
        <v>44.665568236161661</v>
      </c>
      <c r="P2569">
        <f t="shared" ca="1" si="392"/>
        <v>31.746905610871668</v>
      </c>
    </row>
    <row r="2570" spans="1:16" x14ac:dyDescent="0.25">
      <c r="A2570">
        <f t="shared" ca="1" si="396"/>
        <v>131.16348798513175</v>
      </c>
      <c r="B2570">
        <f t="shared" ca="1" si="397"/>
        <v>-34.25874063194793</v>
      </c>
      <c r="C2570" s="6">
        <v>20135.9375</v>
      </c>
      <c r="D2570">
        <f t="shared" ca="1" si="398"/>
        <v>3</v>
      </c>
      <c r="E2570" s="1">
        <v>0.65</v>
      </c>
      <c r="F2570">
        <v>19.899999999999999</v>
      </c>
      <c r="G2570">
        <f t="shared" ca="1" si="393"/>
        <v>54.048620189015942</v>
      </c>
      <c r="H2570">
        <f t="shared" ca="1" si="399"/>
        <v>16.019265055473838</v>
      </c>
      <c r="I2570">
        <f ca="1">User_Model_Calcs!A2570-Sat_Data!$B$5</f>
        <v>21.163487985131752</v>
      </c>
      <c r="J2570">
        <f ca="1">(Earth_Data!$B$1/SQRT(1-Earth_Data!$B$2^2*SIN(RADIANS(User_Model_Calcs!B2570))^2))*COS(RADIANS(User_Model_Calcs!B2570))</f>
        <v>5277.1580105164812</v>
      </c>
      <c r="K2570">
        <f ca="1">((Earth_Data!$B$1*(1-Earth_Data!$B$2^2))/SQRT(1-Earth_Data!$B$2^2*SIN(RADIANS(User_Model_Calcs!B2570))^2))*SIN(RADIANS(User_Model_Calcs!B2570))</f>
        <v>-3570.2055094406137</v>
      </c>
      <c r="L2570">
        <f t="shared" ca="1" si="394"/>
        <v>-34.079901498836549</v>
      </c>
      <c r="M2570">
        <f t="shared" ca="1" si="395"/>
        <v>6371.4020472419079</v>
      </c>
      <c r="N2570">
        <f ca="1">SQRT(User_Model_Calcs!M2570^2+Sat_Data!$B$3^2-2*User_Model_Calcs!M2570*Sat_Data!$B$3*COS(RADIANS(L2570))*COS(RADIANS(I2570)))</f>
        <v>37462.116499910204</v>
      </c>
      <c r="O2570">
        <f ca="1">DEGREES(ACOS(((Earth_Data!$B$1+Sat_Data!$B$2)/User_Model_Calcs!N2570)*SQRT(1-COS(RADIANS(User_Model_Calcs!I2570))^2*COS(RADIANS(User_Model_Calcs!B2570))^2)))</f>
        <v>44.184889346609644</v>
      </c>
      <c r="P2570">
        <f t="shared" ca="1" si="392"/>
        <v>34.517259114347112</v>
      </c>
    </row>
    <row r="2571" spans="1:16" x14ac:dyDescent="0.25">
      <c r="A2571">
        <f t="shared" ca="1" si="396"/>
        <v>127.81139248049938</v>
      </c>
      <c r="B2571">
        <f t="shared" ca="1" si="397"/>
        <v>-36.725797231145798</v>
      </c>
      <c r="C2571" s="6">
        <v>20135.9375</v>
      </c>
      <c r="D2571">
        <f t="shared" ca="1" si="398"/>
        <v>1.2</v>
      </c>
      <c r="E2571" s="1">
        <v>0.65</v>
      </c>
      <c r="F2571">
        <v>19.899999999999999</v>
      </c>
      <c r="G2571">
        <f t="shared" ca="1" si="393"/>
        <v>46.089820015575185</v>
      </c>
      <c r="H2571">
        <f t="shared" ca="1" si="399"/>
        <v>19.428066773460635</v>
      </c>
      <c r="I2571">
        <f ca="1">User_Model_Calcs!A2571-Sat_Data!$B$5</f>
        <v>17.811392480499379</v>
      </c>
      <c r="J2571">
        <f ca="1">(Earth_Data!$B$1/SQRT(1-Earth_Data!$B$2^2*SIN(RADIANS(User_Model_Calcs!B2571))^2))*COS(RADIANS(User_Model_Calcs!B2571))</f>
        <v>5118.2504591503321</v>
      </c>
      <c r="K2571">
        <f ca="1">((Earth_Data!$B$1*(1-Earth_Data!$B$2^2))/SQRT(1-Earth_Data!$B$2^2*SIN(RADIANS(User_Model_Calcs!B2571))^2))*SIN(RADIANS(User_Model_Calcs!B2571))</f>
        <v>-3793.0485839697794</v>
      </c>
      <c r="L2571">
        <f t="shared" ca="1" si="394"/>
        <v>-36.541516853134915</v>
      </c>
      <c r="M2571">
        <f t="shared" ca="1" si="395"/>
        <v>6370.5341473810286</v>
      </c>
      <c r="N2571">
        <f ca="1">SQRT(User_Model_Calcs!M2571^2+Sat_Data!$B$3^2-2*User_Model_Calcs!M2571*Sat_Data!$B$3*COS(RADIANS(L2571))*COS(RADIANS(I2571)))</f>
        <v>37516.30287217861</v>
      </c>
      <c r="O2571">
        <f ca="1">DEGREES(ACOS(((Earth_Data!$B$1+Sat_Data!$B$2)/User_Model_Calcs!N2571)*SQRT(1-COS(RADIANS(User_Model_Calcs!I2571))^2*COS(RADIANS(User_Model_Calcs!B2571))^2)))</f>
        <v>43.417771971276792</v>
      </c>
      <c r="P2571">
        <f t="shared" ca="1" si="392"/>
        <v>28.248119653465878</v>
      </c>
    </row>
    <row r="2572" spans="1:16" x14ac:dyDescent="0.25">
      <c r="A2572">
        <f t="shared" ca="1" si="396"/>
        <v>131.48048800743595</v>
      </c>
      <c r="B2572">
        <f t="shared" ca="1" si="397"/>
        <v>-33.009831752374836</v>
      </c>
      <c r="C2572" s="6">
        <v>20135.9375</v>
      </c>
      <c r="D2572">
        <f t="shared" ca="1" si="398"/>
        <v>3</v>
      </c>
      <c r="E2572" s="1">
        <v>0.65</v>
      </c>
      <c r="F2572">
        <v>19.899999999999999</v>
      </c>
      <c r="G2572">
        <f t="shared" ca="1" si="393"/>
        <v>54.048620189015942</v>
      </c>
      <c r="H2572">
        <f t="shared" ca="1" si="399"/>
        <v>20.427202742608884</v>
      </c>
      <c r="I2572">
        <f ca="1">User_Model_Calcs!A2572-Sat_Data!$B$5</f>
        <v>21.480488007435952</v>
      </c>
      <c r="J2572">
        <f ca="1">(Earth_Data!$B$1/SQRT(1-Earth_Data!$B$2^2*SIN(RADIANS(User_Model_Calcs!B2572))^2))*COS(RADIANS(User_Model_Calcs!B2572))</f>
        <v>5353.8834652800761</v>
      </c>
      <c r="K2572">
        <f ca="1">((Earth_Data!$B$1*(1-Earth_Data!$B$2^2))/SQRT(1-Earth_Data!$B$2^2*SIN(RADIANS(User_Model_Calcs!B2572))^2))*SIN(RADIANS(User_Model_Calcs!B2572))</f>
        <v>-3454.874297382677</v>
      </c>
      <c r="L2572">
        <f t="shared" ca="1" si="394"/>
        <v>-32.834253606913528</v>
      </c>
      <c r="M2572">
        <f t="shared" ca="1" si="395"/>
        <v>6371.8305509888478</v>
      </c>
      <c r="N2572">
        <f ca="1">SQRT(User_Model_Calcs!M2572^2+Sat_Data!$B$3^2-2*User_Model_Calcs!M2572*Sat_Data!$B$3*COS(RADIANS(L2572))*COS(RADIANS(I2572)))</f>
        <v>37393.718139293618</v>
      </c>
      <c r="O2572">
        <f ca="1">DEGREES(ACOS(((Earth_Data!$B$1+Sat_Data!$B$2)/User_Model_Calcs!N2572)*SQRT(1-COS(RADIANS(User_Model_Calcs!I2572))^2*COS(RADIANS(User_Model_Calcs!B2572))^2)))</f>
        <v>45.158673352545193</v>
      </c>
      <c r="P2572">
        <f t="shared" ca="1" si="392"/>
        <v>35.841992904526748</v>
      </c>
    </row>
    <row r="2573" spans="1:16" x14ac:dyDescent="0.25">
      <c r="A2573">
        <f t="shared" ca="1" si="396"/>
        <v>131.36783012802067</v>
      </c>
      <c r="B2573">
        <f t="shared" ca="1" si="397"/>
        <v>-35.122282514730173</v>
      </c>
      <c r="C2573" s="6">
        <v>20135.9375</v>
      </c>
      <c r="D2573">
        <f t="shared" ca="1" si="398"/>
        <v>3</v>
      </c>
      <c r="E2573" s="1">
        <v>0.65</v>
      </c>
      <c r="F2573">
        <v>19.899999999999999</v>
      </c>
      <c r="G2573">
        <f t="shared" ca="1" si="393"/>
        <v>54.048620189015942</v>
      </c>
      <c r="H2573">
        <f t="shared" ca="1" si="399"/>
        <v>15.770405641812596</v>
      </c>
      <c r="I2573">
        <f ca="1">User_Model_Calcs!A2573-Sat_Data!$B$5</f>
        <v>21.367830128020671</v>
      </c>
      <c r="J2573">
        <f ca="1">(Earth_Data!$B$1/SQRT(1-Earth_Data!$B$2^2*SIN(RADIANS(User_Model_Calcs!B2573))^2))*COS(RADIANS(User_Model_Calcs!B2573))</f>
        <v>5222.6362890999262</v>
      </c>
      <c r="K2573">
        <f ca="1">((Earth_Data!$B$1*(1-Earth_Data!$B$2^2))/SQRT(1-Earth_Data!$B$2^2*SIN(RADIANS(User_Model_Calcs!B2573))^2))*SIN(RADIANS(User_Model_Calcs!B2573))</f>
        <v>-3648.9727119949598</v>
      </c>
      <c r="L2573">
        <f t="shared" ca="1" si="394"/>
        <v>-34.941386246777611</v>
      </c>
      <c r="M2573">
        <f t="shared" ca="1" si="395"/>
        <v>6371.1012910726276</v>
      </c>
      <c r="N2573">
        <f ca="1">SQRT(User_Model_Calcs!M2573^2+Sat_Data!$B$3^2-2*User_Model_Calcs!M2573*Sat_Data!$B$3*COS(RADIANS(L2573))*COS(RADIANS(I2573)))</f>
        <v>37526.839107137101</v>
      </c>
      <c r="O2573">
        <f ca="1">DEGREES(ACOS(((Earth_Data!$B$1+Sat_Data!$B$2)/User_Model_Calcs!N2573)*SQRT(1-COS(RADIANS(User_Model_Calcs!I2573))^2*COS(RADIANS(User_Model_Calcs!B2573))^2)))</f>
        <v>43.281555914223041</v>
      </c>
      <c r="P2573">
        <f t="shared" ca="1" si="392"/>
        <v>34.217625906954865</v>
      </c>
    </row>
    <row r="2574" spans="1:16" x14ac:dyDescent="0.25">
      <c r="A2574">
        <f t="shared" ca="1" si="396"/>
        <v>129.69201707453064</v>
      </c>
      <c r="B2574">
        <f t="shared" ca="1" si="397"/>
        <v>-33.329350529983046</v>
      </c>
      <c r="C2574" s="6">
        <v>20135.9375</v>
      </c>
      <c r="D2574">
        <f t="shared" ca="1" si="398"/>
        <v>0.75</v>
      </c>
      <c r="E2574" s="1">
        <v>0.65</v>
      </c>
      <c r="F2574">
        <v>19.899999999999999</v>
      </c>
      <c r="G2574">
        <f t="shared" ca="1" si="393"/>
        <v>42.007420362456692</v>
      </c>
      <c r="H2574">
        <f t="shared" ca="1" si="399"/>
        <v>17.613299940043717</v>
      </c>
      <c r="I2574">
        <f ca="1">User_Model_Calcs!A2574-Sat_Data!$B$5</f>
        <v>19.692017074530639</v>
      </c>
      <c r="J2574">
        <f ca="1">(Earth_Data!$B$1/SQRT(1-Earth_Data!$B$2^2*SIN(RADIANS(User_Model_Calcs!B2574))^2))*COS(RADIANS(User_Model_Calcs!B2574))</f>
        <v>5334.4952121412571</v>
      </c>
      <c r="K2574">
        <f ca="1">((Earth_Data!$B$1*(1-Earth_Data!$B$2^2))/SQRT(1-Earth_Data!$B$2^2*SIN(RADIANS(User_Model_Calcs!B2574))^2))*SIN(RADIANS(User_Model_Calcs!B2574))</f>
        <v>-3484.5370001054648</v>
      </c>
      <c r="L2574">
        <f t="shared" ca="1" si="394"/>
        <v>-33.152906207036601</v>
      </c>
      <c r="M2574">
        <f t="shared" ca="1" si="395"/>
        <v>6371.7216883242772</v>
      </c>
      <c r="N2574">
        <f ca="1">SQRT(User_Model_Calcs!M2574^2+Sat_Data!$B$3^2-2*User_Model_Calcs!M2574*Sat_Data!$B$3*COS(RADIANS(L2574))*COS(RADIANS(I2574)))</f>
        <v>37347.998807558826</v>
      </c>
      <c r="O2574">
        <f ca="1">DEGREES(ACOS(((Earth_Data!$B$1+Sat_Data!$B$2)/User_Model_Calcs!N2574)*SQRT(1-COS(RADIANS(User_Model_Calcs!I2574))^2*COS(RADIANS(User_Model_Calcs!B2574))^2)))</f>
        <v>45.813434723944624</v>
      </c>
      <c r="P2574">
        <f t="shared" ca="1" si="392"/>
        <v>33.078927977027718</v>
      </c>
    </row>
    <row r="2575" spans="1:16" x14ac:dyDescent="0.25">
      <c r="A2575">
        <f t="shared" ca="1" si="396"/>
        <v>127.78374082961207</v>
      </c>
      <c r="B2575">
        <f t="shared" ca="1" si="397"/>
        <v>-32.567755810736301</v>
      </c>
      <c r="C2575" s="6">
        <v>20135.9375</v>
      </c>
      <c r="D2575">
        <f t="shared" ca="1" si="398"/>
        <v>1.2</v>
      </c>
      <c r="E2575" s="1">
        <v>0.65</v>
      </c>
      <c r="F2575">
        <v>19.899999999999999</v>
      </c>
      <c r="G2575">
        <f t="shared" ca="1" si="393"/>
        <v>46.089820015575185</v>
      </c>
      <c r="H2575">
        <f t="shared" ca="1" si="399"/>
        <v>14.155072025723529</v>
      </c>
      <c r="I2575">
        <f ca="1">User_Model_Calcs!A2575-Sat_Data!$B$5</f>
        <v>17.783740829612071</v>
      </c>
      <c r="J2575">
        <f ca="1">(Earth_Data!$B$1/SQRT(1-Earth_Data!$B$2^2*SIN(RADIANS(User_Model_Calcs!B2575))^2))*COS(RADIANS(User_Model_Calcs!B2575))</f>
        <v>5380.4334276768304</v>
      </c>
      <c r="K2575">
        <f ca="1">((Earth_Data!$B$1*(1-Earth_Data!$B$2^2))/SQRT(1-Earth_Data!$B$2^2*SIN(RADIANS(User_Model_Calcs!B2575))^2))*SIN(RADIANS(User_Model_Calcs!B2575))</f>
        <v>-3413.6591230183212</v>
      </c>
      <c r="L2575">
        <f t="shared" ca="1" si="394"/>
        <v>-32.39341192309476</v>
      </c>
      <c r="M2575">
        <f t="shared" ca="1" si="395"/>
        <v>6371.9802634525213</v>
      </c>
      <c r="N2575">
        <f ca="1">SQRT(User_Model_Calcs!M2575^2+Sat_Data!$B$3^2-2*User_Model_Calcs!M2575*Sat_Data!$B$3*COS(RADIANS(L2575))*COS(RADIANS(I2575)))</f>
        <v>37234.053985851031</v>
      </c>
      <c r="O2575">
        <f ca="1">DEGREES(ACOS(((Earth_Data!$B$1+Sat_Data!$B$2)/User_Model_Calcs!N2575)*SQRT(1-COS(RADIANS(User_Model_Calcs!I2575))^2*COS(RADIANS(User_Model_Calcs!B2575))^2)))</f>
        <v>47.493334731832761</v>
      </c>
      <c r="P2575">
        <f t="shared" ca="1" si="392"/>
        <v>30.78921657175129</v>
      </c>
    </row>
    <row r="2576" spans="1:16" x14ac:dyDescent="0.25">
      <c r="A2576">
        <f t="shared" ca="1" si="396"/>
        <v>128.16136706451246</v>
      </c>
      <c r="B2576">
        <f t="shared" ca="1" si="397"/>
        <v>-33.109049582437819</v>
      </c>
      <c r="C2576" s="6">
        <v>20135.9375</v>
      </c>
      <c r="D2576">
        <f t="shared" ca="1" si="398"/>
        <v>0.75</v>
      </c>
      <c r="E2576" s="1">
        <v>0.65</v>
      </c>
      <c r="F2576">
        <v>19.899999999999999</v>
      </c>
      <c r="G2576">
        <f t="shared" ca="1" si="393"/>
        <v>42.007420362456692</v>
      </c>
      <c r="H2576">
        <f t="shared" ca="1" si="399"/>
        <v>15.848297439118863</v>
      </c>
      <c r="I2576">
        <f ca="1">User_Model_Calcs!A2576-Sat_Data!$B$5</f>
        <v>18.161367064512461</v>
      </c>
      <c r="J2576">
        <f ca="1">(Earth_Data!$B$1/SQRT(1-Earth_Data!$B$2^2*SIN(RADIANS(User_Model_Calcs!B2576))^2))*COS(RADIANS(User_Model_Calcs!B2576))</f>
        <v>5347.8807913152177</v>
      </c>
      <c r="K2576">
        <f ca="1">((Earth_Data!$B$1*(1-Earth_Data!$B$2^2))/SQRT(1-Earth_Data!$B$2^2*SIN(RADIANS(User_Model_Calcs!B2576))^2))*SIN(RADIANS(User_Model_Calcs!B2576))</f>
        <v>-3464.0966444751984</v>
      </c>
      <c r="L2576">
        <f t="shared" ca="1" si="394"/>
        <v>-32.933200135583313</v>
      </c>
      <c r="M2576">
        <f t="shared" ca="1" si="395"/>
        <v>6371.7968046998021</v>
      </c>
      <c r="N2576">
        <f ca="1">SQRT(User_Model_Calcs!M2576^2+Sat_Data!$B$3^2-2*User_Model_Calcs!M2576*Sat_Data!$B$3*COS(RADIANS(L2576))*COS(RADIANS(I2576)))</f>
        <v>37281.409755730885</v>
      </c>
      <c r="O2576">
        <f ca="1">DEGREES(ACOS(((Earth_Data!$B$1+Sat_Data!$B$2)/User_Model_Calcs!N2576)*SQRT(1-COS(RADIANS(User_Model_Calcs!I2576))^2*COS(RADIANS(User_Model_Calcs!B2576))^2)))</f>
        <v>46.786774962257638</v>
      </c>
      <c r="P2576">
        <f t="shared" ca="1" si="392"/>
        <v>30.986558705853831</v>
      </c>
    </row>
    <row r="2577" spans="1:16" x14ac:dyDescent="0.25">
      <c r="A2577">
        <f t="shared" ca="1" si="396"/>
        <v>130.47238635036447</v>
      </c>
      <c r="B2577">
        <f t="shared" ca="1" si="397"/>
        <v>-34.493546958945721</v>
      </c>
      <c r="C2577" s="6">
        <v>20135.9375</v>
      </c>
      <c r="D2577">
        <f t="shared" ca="1" si="398"/>
        <v>3</v>
      </c>
      <c r="E2577" s="1">
        <v>0.65</v>
      </c>
      <c r="F2577">
        <v>19.899999999999999</v>
      </c>
      <c r="G2577">
        <f t="shared" ca="1" si="393"/>
        <v>54.048620189015942</v>
      </c>
      <c r="H2577">
        <f t="shared" ca="1" si="399"/>
        <v>16.193815457905984</v>
      </c>
      <c r="I2577">
        <f ca="1">User_Model_Calcs!A2577-Sat_Data!$B$5</f>
        <v>20.472386350364474</v>
      </c>
      <c r="J2577">
        <f ca="1">(Earth_Data!$B$1/SQRT(1-Earth_Data!$B$2^2*SIN(RADIANS(User_Model_Calcs!B2577))^2))*COS(RADIANS(User_Model_Calcs!B2577))</f>
        <v>5262.4513379111959</v>
      </c>
      <c r="K2577">
        <f ca="1">((Earth_Data!$B$1*(1-Earth_Data!$B$2^2))/SQRT(1-Earth_Data!$B$2^2*SIN(RADIANS(User_Model_Calcs!B2577))^2))*SIN(RADIANS(User_Model_Calcs!B2577))</f>
        <v>-3591.7032584825156</v>
      </c>
      <c r="L2577">
        <f t="shared" ca="1" si="394"/>
        <v>-34.314132361696537</v>
      </c>
      <c r="M2577">
        <f t="shared" ca="1" si="395"/>
        <v>6371.3206151375916</v>
      </c>
      <c r="N2577">
        <f ca="1">SQRT(User_Model_Calcs!M2577^2+Sat_Data!$B$3^2-2*User_Model_Calcs!M2577*Sat_Data!$B$3*COS(RADIANS(L2577))*COS(RADIANS(I2577)))</f>
        <v>37452.146907411799</v>
      </c>
      <c r="O2577">
        <f ca="1">DEGREES(ACOS(((Earth_Data!$B$1+Sat_Data!$B$2)/User_Model_Calcs!N2577)*SQRT(1-COS(RADIANS(User_Model_Calcs!I2577))^2*COS(RADIANS(User_Model_Calcs!B2577))^2)))</f>
        <v>44.323343606472662</v>
      </c>
      <c r="P2577">
        <f t="shared" ca="1" si="392"/>
        <v>33.394398101260826</v>
      </c>
    </row>
    <row r="2578" spans="1:16" x14ac:dyDescent="0.25">
      <c r="A2578">
        <f t="shared" ca="1" si="396"/>
        <v>132.4170029767343</v>
      </c>
      <c r="B2578">
        <f t="shared" ca="1" si="397"/>
        <v>-33.942408038214197</v>
      </c>
      <c r="C2578" s="6">
        <v>20135.9375</v>
      </c>
      <c r="D2578">
        <f t="shared" ca="1" si="398"/>
        <v>1.2</v>
      </c>
      <c r="E2578" s="1">
        <v>0.65</v>
      </c>
      <c r="F2578">
        <v>19.899999999999999</v>
      </c>
      <c r="G2578">
        <f t="shared" ca="1" si="393"/>
        <v>46.089820015575185</v>
      </c>
      <c r="H2578">
        <f t="shared" ca="1" si="399"/>
        <v>21.835012300988922</v>
      </c>
      <c r="I2578">
        <f ca="1">User_Model_Calcs!A2578-Sat_Data!$B$5</f>
        <v>22.417002976734295</v>
      </c>
      <c r="J2578">
        <f ca="1">(Earth_Data!$B$1/SQRT(1-Earth_Data!$B$2^2*SIN(RADIANS(User_Model_Calcs!B2578))^2))*COS(RADIANS(User_Model_Calcs!B2578))</f>
        <v>5296.8305142024301</v>
      </c>
      <c r="K2578">
        <f ca="1">((Earth_Data!$B$1*(1-Earth_Data!$B$2^2))/SQRT(1-Earth_Data!$B$2^2*SIN(RADIANS(User_Model_Calcs!B2578))^2))*SIN(RADIANS(User_Model_Calcs!B2578))</f>
        <v>-3541.1499717815354</v>
      </c>
      <c r="L2578">
        <f t="shared" ca="1" si="394"/>
        <v>-33.764363091777895</v>
      </c>
      <c r="M2578">
        <f t="shared" ca="1" si="395"/>
        <v>6371.511329255748</v>
      </c>
      <c r="N2578">
        <f ca="1">SQRT(User_Model_Calcs!M2578^2+Sat_Data!$B$3^2-2*User_Model_Calcs!M2578*Sat_Data!$B$3*COS(RADIANS(L2578))*COS(RADIANS(I2578)))</f>
        <v>37489.891999646243</v>
      </c>
      <c r="O2578">
        <f ca="1">DEGREES(ACOS(((Earth_Data!$B$1+Sat_Data!$B$2)/User_Model_Calcs!N2578)*SQRT(1-COS(RADIANS(User_Model_Calcs!I2578))^2*COS(RADIANS(User_Model_Calcs!B2578))^2)))</f>
        <v>43.799162438418435</v>
      </c>
      <c r="P2578">
        <f t="shared" ca="1" si="392"/>
        <v>36.45709652579152</v>
      </c>
    </row>
    <row r="2579" spans="1:16" x14ac:dyDescent="0.25">
      <c r="A2579">
        <f t="shared" ca="1" si="396"/>
        <v>129.95044690813879</v>
      </c>
      <c r="B2579">
        <f t="shared" ca="1" si="397"/>
        <v>-35.307135829534587</v>
      </c>
      <c r="C2579" s="6">
        <v>20135.9375</v>
      </c>
      <c r="D2579">
        <f t="shared" ca="1" si="398"/>
        <v>0.75</v>
      </c>
      <c r="E2579" s="1">
        <v>0.65</v>
      </c>
      <c r="F2579">
        <v>19.899999999999999</v>
      </c>
      <c r="G2579">
        <f t="shared" ca="1" si="393"/>
        <v>42.007420362456692</v>
      </c>
      <c r="H2579">
        <f t="shared" ca="1" si="399"/>
        <v>15.485004211865753</v>
      </c>
      <c r="I2579">
        <f ca="1">User_Model_Calcs!A2579-Sat_Data!$B$5</f>
        <v>19.950446908138787</v>
      </c>
      <c r="J2579">
        <f ca="1">(Earth_Data!$B$1/SQRT(1-Earth_Data!$B$2^2*SIN(RADIANS(User_Model_Calcs!B2579))^2))*COS(RADIANS(User_Model_Calcs!B2579))</f>
        <v>5210.8102478984001</v>
      </c>
      <c r="K2579">
        <f ca="1">((Earth_Data!$B$1*(1-Earth_Data!$B$2^2))/SQRT(1-Earth_Data!$B$2^2*SIN(RADIANS(User_Model_Calcs!B2579))^2))*SIN(RADIANS(User_Model_Calcs!B2579))</f>
        <v>-3665.7280600079412</v>
      </c>
      <c r="L2579">
        <f t="shared" ca="1" si="394"/>
        <v>-35.12582042419001</v>
      </c>
      <c r="M2579">
        <f t="shared" ca="1" si="395"/>
        <v>6371.0364658768494</v>
      </c>
      <c r="N2579">
        <f ca="1">SQRT(User_Model_Calcs!M2579^2+Sat_Data!$B$3^2-2*User_Model_Calcs!M2579*Sat_Data!$B$3*COS(RADIANS(L2579))*COS(RADIANS(I2579)))</f>
        <v>37488.084826941398</v>
      </c>
      <c r="O2579">
        <f ca="1">DEGREES(ACOS(((Earth_Data!$B$1+Sat_Data!$B$2)/User_Model_Calcs!N2579)*SQRT(1-COS(RADIANS(User_Model_Calcs!I2579))^2*COS(RADIANS(User_Model_Calcs!B2579))^2)))</f>
        <v>43.816658725119431</v>
      </c>
      <c r="P2579">
        <f t="shared" ca="1" si="392"/>
        <v>32.131144808487242</v>
      </c>
    </row>
    <row r="2580" spans="1:16" x14ac:dyDescent="0.25">
      <c r="A2580">
        <f t="shared" ca="1" si="396"/>
        <v>132.36479567752397</v>
      </c>
      <c r="B2580">
        <f t="shared" ca="1" si="397"/>
        <v>-35.609360242680651</v>
      </c>
      <c r="C2580" s="6">
        <v>20135.9375</v>
      </c>
      <c r="D2580">
        <f t="shared" ca="1" si="398"/>
        <v>3</v>
      </c>
      <c r="E2580" s="1">
        <v>0.65</v>
      </c>
      <c r="F2580">
        <v>19.899999999999999</v>
      </c>
      <c r="G2580">
        <f t="shared" ca="1" si="393"/>
        <v>54.048620189015942</v>
      </c>
      <c r="H2580">
        <f t="shared" ca="1" si="399"/>
        <v>17.598583706321349</v>
      </c>
      <c r="I2580">
        <f ca="1">User_Model_Calcs!A2580-Sat_Data!$B$5</f>
        <v>22.364795677523972</v>
      </c>
      <c r="J2580">
        <f ca="1">(Earth_Data!$B$1/SQRT(1-Earth_Data!$B$2^2*SIN(RADIANS(User_Model_Calcs!B2580))^2))*COS(RADIANS(User_Model_Calcs!B2580))</f>
        <v>5191.3583223404494</v>
      </c>
      <c r="K2580">
        <f ca="1">((Earth_Data!$B$1*(1-Earth_Data!$B$2^2))/SQRT(1-Earth_Data!$B$2^2*SIN(RADIANS(User_Model_Calcs!B2580))^2))*SIN(RADIANS(User_Model_Calcs!B2580))</f>
        <v>-3693.0407303703187</v>
      </c>
      <c r="L2580">
        <f t="shared" ca="1" si="394"/>
        <v>-35.427375786330018</v>
      </c>
      <c r="M2580">
        <f t="shared" ca="1" si="395"/>
        <v>6370.9301571362075</v>
      </c>
      <c r="N2580">
        <f ca="1">SQRT(User_Model_Calcs!M2580^2+Sat_Data!$B$3^2-2*User_Model_Calcs!M2580*Sat_Data!$B$3*COS(RADIANS(L2580))*COS(RADIANS(I2580)))</f>
        <v>37597.271438571581</v>
      </c>
      <c r="O2580">
        <f ca="1">DEGREES(ACOS(((Earth_Data!$B$1+Sat_Data!$B$2)/User_Model_Calcs!N2580)*SQRT(1-COS(RADIANS(User_Model_Calcs!I2580))^2*COS(RADIANS(User_Model_Calcs!B2580))^2)))</f>
        <v>42.317924933007347</v>
      </c>
      <c r="P2580">
        <f t="shared" ca="1" si="392"/>
        <v>35.246975379001661</v>
      </c>
    </row>
    <row r="2581" spans="1:16" x14ac:dyDescent="0.25">
      <c r="A2581">
        <f t="shared" ca="1" si="396"/>
        <v>131.16097667866455</v>
      </c>
      <c r="B2581">
        <f t="shared" ca="1" si="397"/>
        <v>-33.856806422525835</v>
      </c>
      <c r="C2581" s="6">
        <v>20135.9375</v>
      </c>
      <c r="D2581">
        <f t="shared" ca="1" si="398"/>
        <v>0.75</v>
      </c>
      <c r="E2581" s="1">
        <v>0.65</v>
      </c>
      <c r="F2581">
        <v>19.899999999999999</v>
      </c>
      <c r="G2581">
        <f t="shared" ca="1" si="393"/>
        <v>42.007420362456692</v>
      </c>
      <c r="H2581">
        <f t="shared" ca="1" si="399"/>
        <v>15.362104824519946</v>
      </c>
      <c r="I2581">
        <f ca="1">User_Model_Calcs!A2581-Sat_Data!$B$5</f>
        <v>21.160976678664554</v>
      </c>
      <c r="J2581">
        <f ca="1">(Earth_Data!$B$1/SQRT(1-Earth_Data!$B$2^2*SIN(RADIANS(User_Model_Calcs!B2581))^2))*COS(RADIANS(User_Model_Calcs!B2581))</f>
        <v>5302.1262406625137</v>
      </c>
      <c r="K2581">
        <f ca="1">((Earth_Data!$B$1*(1-Earth_Data!$B$2^2))/SQRT(1-Earth_Data!$B$2^2*SIN(RADIANS(User_Model_Calcs!B2581))^2))*SIN(RADIANS(User_Model_Calcs!B2581))</f>
        <v>-3533.2689827375621</v>
      </c>
      <c r="L2581">
        <f t="shared" ca="1" si="394"/>
        <v>-33.67898011007572</v>
      </c>
      <c r="M2581">
        <f t="shared" ca="1" si="395"/>
        <v>6371.5408164977898</v>
      </c>
      <c r="N2581">
        <f ca="1">SQRT(User_Model_Calcs!M2581^2+Sat_Data!$B$3^2-2*User_Model_Calcs!M2581*Sat_Data!$B$3*COS(RADIANS(L2581))*COS(RADIANS(I2581)))</f>
        <v>37435.829729045297</v>
      </c>
      <c r="O2581">
        <f ca="1">DEGREES(ACOS(((Earth_Data!$B$1+Sat_Data!$B$2)/User_Model_Calcs!N2581)*SQRT(1-COS(RADIANS(User_Model_Calcs!I2581))^2*COS(RADIANS(User_Model_Calcs!B2581))^2)))</f>
        <v>44.556531692177742</v>
      </c>
      <c r="P2581">
        <f t="shared" ca="1" si="392"/>
        <v>34.791895543242852</v>
      </c>
    </row>
    <row r="2582" spans="1:16" x14ac:dyDescent="0.25">
      <c r="A2582">
        <f t="shared" ca="1" si="396"/>
        <v>132.34203264814997</v>
      </c>
      <c r="B2582">
        <f t="shared" ca="1" si="397"/>
        <v>-33.018087792825298</v>
      </c>
      <c r="C2582" s="6">
        <v>20135.9375</v>
      </c>
      <c r="D2582">
        <f t="shared" ca="1" si="398"/>
        <v>1.2</v>
      </c>
      <c r="E2582" s="1">
        <v>0.65</v>
      </c>
      <c r="F2582">
        <v>19.899999999999999</v>
      </c>
      <c r="G2582">
        <f t="shared" ca="1" si="393"/>
        <v>46.089820015575185</v>
      </c>
      <c r="H2582">
        <f t="shared" ca="1" si="399"/>
        <v>23.415108983527304</v>
      </c>
      <c r="I2582">
        <f ca="1">User_Model_Calcs!A2582-Sat_Data!$B$5</f>
        <v>22.342032648149967</v>
      </c>
      <c r="J2582">
        <f ca="1">(Earth_Data!$B$1/SQRT(1-Earth_Data!$B$2^2*SIN(RADIANS(User_Model_Calcs!B2582))^2))*COS(RADIANS(User_Model_Calcs!B2582))</f>
        <v>5353.3845881261432</v>
      </c>
      <c r="K2582">
        <f ca="1">((Earth_Data!$B$1*(1-Earth_Data!$B$2^2))/SQRT(1-Earth_Data!$B$2^2*SIN(RADIANS(User_Model_Calcs!B2582))^2))*SIN(RADIANS(User_Model_Calcs!B2582))</f>
        <v>-3455.6420912247954</v>
      </c>
      <c r="L2582">
        <f t="shared" ca="1" si="394"/>
        <v>-32.842486991986839</v>
      </c>
      <c r="M2582">
        <f t="shared" ca="1" si="395"/>
        <v>6371.8277449277448</v>
      </c>
      <c r="N2582">
        <f ca="1">SQRT(User_Model_Calcs!M2582^2+Sat_Data!$B$3^2-2*User_Model_Calcs!M2582*Sat_Data!$B$3*COS(RADIANS(L2582))*COS(RADIANS(I2582)))</f>
        <v>37428.096536974837</v>
      </c>
      <c r="O2582">
        <f ca="1">DEGREES(ACOS(((Earth_Data!$B$1+Sat_Data!$B$2)/User_Model_Calcs!N2582)*SQRT(1-COS(RADIANS(User_Model_Calcs!I2582))^2*COS(RADIANS(User_Model_Calcs!B2582))^2)))</f>
        <v>44.670418122674306</v>
      </c>
      <c r="P2582">
        <f t="shared" ca="1" si="392"/>
        <v>37.024987898732704</v>
      </c>
    </row>
    <row r="2583" spans="1:16" x14ac:dyDescent="0.25">
      <c r="A2583">
        <f t="shared" ca="1" si="396"/>
        <v>131.187674995648</v>
      </c>
      <c r="B2583">
        <f t="shared" ca="1" si="397"/>
        <v>-33.986788460703806</v>
      </c>
      <c r="C2583" s="6">
        <v>20135.9375</v>
      </c>
      <c r="D2583">
        <f t="shared" ca="1" si="398"/>
        <v>1.2</v>
      </c>
      <c r="E2583" s="1">
        <v>0.65</v>
      </c>
      <c r="F2583">
        <v>19.899999999999999</v>
      </c>
      <c r="G2583">
        <f t="shared" ca="1" si="393"/>
        <v>46.089820015575185</v>
      </c>
      <c r="H2583">
        <f t="shared" ca="1" si="399"/>
        <v>18.770033188114105</v>
      </c>
      <c r="I2583">
        <f ca="1">User_Model_Calcs!A2583-Sat_Data!$B$5</f>
        <v>21.187674995647996</v>
      </c>
      <c r="J2583">
        <f ca="1">(Earth_Data!$B$1/SQRT(1-Earth_Data!$B$2^2*SIN(RADIANS(User_Model_Calcs!B2583))^2))*COS(RADIANS(User_Model_Calcs!B2583))</f>
        <v>5294.080266251658</v>
      </c>
      <c r="K2583">
        <f ca="1">((Earth_Data!$B$1*(1-Earth_Data!$B$2^2))/SQRT(1-Earth_Data!$B$2^2*SIN(RADIANS(User_Model_Calcs!B2583))^2))*SIN(RADIANS(User_Model_Calcs!B2583))</f>
        <v>-3545.2328214144709</v>
      </c>
      <c r="L2583">
        <f t="shared" ca="1" si="394"/>
        <v>-33.808630786023976</v>
      </c>
      <c r="M2583">
        <f t="shared" ca="1" si="395"/>
        <v>6371.4960271155815</v>
      </c>
      <c r="N2583">
        <f ca="1">SQRT(User_Model_Calcs!M2583^2+Sat_Data!$B$3^2-2*User_Model_Calcs!M2583*Sat_Data!$B$3*COS(RADIANS(L2583))*COS(RADIANS(I2583)))</f>
        <v>37445.275670766496</v>
      </c>
      <c r="O2583">
        <f ca="1">DEGREES(ACOS(((Earth_Data!$B$1+Sat_Data!$B$2)/User_Model_Calcs!N2583)*SQRT(1-COS(RADIANS(User_Model_Calcs!I2583))^2*COS(RADIANS(User_Model_Calcs!B2583))^2)))</f>
        <v>44.422761226688756</v>
      </c>
      <c r="P2583">
        <f t="shared" ca="1" si="392"/>
        <v>34.73849031717964</v>
      </c>
    </row>
    <row r="2584" spans="1:16" x14ac:dyDescent="0.25">
      <c r="A2584">
        <f t="shared" ca="1" si="396"/>
        <v>128.71299833986913</v>
      </c>
      <c r="B2584">
        <f t="shared" ca="1" si="397"/>
        <v>-34.598166883637262</v>
      </c>
      <c r="C2584" s="6">
        <v>20135.9375</v>
      </c>
      <c r="D2584">
        <f t="shared" ca="1" si="398"/>
        <v>1.2</v>
      </c>
      <c r="E2584" s="1">
        <v>0.65</v>
      </c>
      <c r="F2584">
        <v>19.899999999999999</v>
      </c>
      <c r="G2584">
        <f t="shared" ca="1" si="393"/>
        <v>46.089820015575185</v>
      </c>
      <c r="H2584">
        <f t="shared" ca="1" si="399"/>
        <v>15.425802080956689</v>
      </c>
      <c r="I2584">
        <f ca="1">User_Model_Calcs!A2584-Sat_Data!$B$5</f>
        <v>18.712998339869131</v>
      </c>
      <c r="J2584">
        <f ca="1">(Earth_Data!$B$1/SQRT(1-Earth_Data!$B$2^2*SIN(RADIANS(User_Model_Calcs!B2584))^2))*COS(RADIANS(User_Model_Calcs!B2584))</f>
        <v>5255.8701269639623</v>
      </c>
      <c r="K2584">
        <f ca="1">((Earth_Data!$B$1*(1-Earth_Data!$B$2^2))/SQRT(1-Earth_Data!$B$2^2*SIN(RADIANS(User_Model_Calcs!B2584))^2))*SIN(RADIANS(User_Model_Calcs!B2584))</f>
        <v>-3601.2625804259164</v>
      </c>
      <c r="L2584">
        <f t="shared" ca="1" si="394"/>
        <v>-34.418499748612334</v>
      </c>
      <c r="M2584">
        <f t="shared" ca="1" si="395"/>
        <v>6371.2842476762962</v>
      </c>
      <c r="N2584">
        <f ca="1">SQRT(User_Model_Calcs!M2584^2+Sat_Data!$B$3^2-2*User_Model_Calcs!M2584*Sat_Data!$B$3*COS(RADIANS(L2584))*COS(RADIANS(I2584)))</f>
        <v>37398.116350631266</v>
      </c>
      <c r="O2584">
        <f ca="1">DEGREES(ACOS(((Earth_Data!$B$1+Sat_Data!$B$2)/User_Model_Calcs!N2584)*SQRT(1-COS(RADIANS(User_Model_Calcs!I2584))^2*COS(RADIANS(User_Model_Calcs!B2584))^2)))</f>
        <v>45.086873906499697</v>
      </c>
      <c r="P2584">
        <f t="shared" ca="1" si="392"/>
        <v>30.81839217807698</v>
      </c>
    </row>
    <row r="2585" spans="1:16" x14ac:dyDescent="0.25">
      <c r="A2585">
        <f t="shared" ca="1" si="396"/>
        <v>130.86056897484229</v>
      </c>
      <c r="B2585">
        <f t="shared" ca="1" si="397"/>
        <v>-33.33241490207611</v>
      </c>
      <c r="C2585" s="6">
        <v>20135.9375</v>
      </c>
      <c r="D2585">
        <f t="shared" ca="1" si="398"/>
        <v>1.2</v>
      </c>
      <c r="E2585" s="1">
        <v>0.65</v>
      </c>
      <c r="F2585">
        <v>19.899999999999999</v>
      </c>
      <c r="G2585">
        <f t="shared" ca="1" si="393"/>
        <v>46.089820015575185</v>
      </c>
      <c r="H2585">
        <f t="shared" ca="1" si="399"/>
        <v>19.979075569740843</v>
      </c>
      <c r="I2585">
        <f ca="1">User_Model_Calcs!A2585-Sat_Data!$B$5</f>
        <v>20.860568974842295</v>
      </c>
      <c r="J2585">
        <f ca="1">(Earth_Data!$B$1/SQRT(1-Earth_Data!$B$2^2*SIN(RADIANS(User_Model_Calcs!B2585))^2))*COS(RADIANS(User_Model_Calcs!B2585))</f>
        <v>5334.3084622609122</v>
      </c>
      <c r="K2585">
        <f ca="1">((Earth_Data!$B$1*(1-Earth_Data!$B$2^2))/SQRT(1-Earth_Data!$B$2^2*SIN(RADIANS(User_Model_Calcs!B2585))^2))*SIN(RADIANS(User_Model_Calcs!B2585))</f>
        <v>-3484.820965958188</v>
      </c>
      <c r="L2585">
        <f t="shared" ca="1" si="394"/>
        <v>-33.155962377642055</v>
      </c>
      <c r="M2585">
        <f t="shared" ca="1" si="395"/>
        <v>6371.7206416579611</v>
      </c>
      <c r="N2585">
        <f ca="1">SQRT(User_Model_Calcs!M2585^2+Sat_Data!$B$3^2-2*User_Model_Calcs!M2585*Sat_Data!$B$3*COS(RADIANS(L2585))*COS(RADIANS(I2585)))</f>
        <v>37390.735923229811</v>
      </c>
      <c r="O2585">
        <f ca="1">DEGREES(ACOS(((Earth_Data!$B$1+Sat_Data!$B$2)/User_Model_Calcs!N2585)*SQRT(1-COS(RADIANS(User_Model_Calcs!I2585))^2*COS(RADIANS(User_Model_Calcs!B2585))^2)))</f>
        <v>45.199411953685981</v>
      </c>
      <c r="P2585">
        <f t="shared" ca="1" si="392"/>
        <v>34.741261117241152</v>
      </c>
    </row>
    <row r="2586" spans="1:16" x14ac:dyDescent="0.25">
      <c r="A2586">
        <f t="shared" ca="1" si="396"/>
        <v>127.70881517970516</v>
      </c>
      <c r="B2586">
        <f t="shared" ca="1" si="397"/>
        <v>-35.760193931140471</v>
      </c>
      <c r="C2586" s="6">
        <v>20135.9375</v>
      </c>
      <c r="D2586">
        <f t="shared" ca="1" si="398"/>
        <v>0.75</v>
      </c>
      <c r="E2586" s="1">
        <v>0.65</v>
      </c>
      <c r="F2586">
        <v>19.899999999999999</v>
      </c>
      <c r="G2586">
        <f t="shared" ca="1" si="393"/>
        <v>42.007420362456692</v>
      </c>
      <c r="H2586">
        <f t="shared" ca="1" si="399"/>
        <v>19.047227111180035</v>
      </c>
      <c r="I2586">
        <f ca="1">User_Model_Calcs!A2586-Sat_Data!$B$5</f>
        <v>17.708815179705155</v>
      </c>
      <c r="J2586">
        <f ca="1">(Earth_Data!$B$1/SQRT(1-Earth_Data!$B$2^2*SIN(RADIANS(User_Model_Calcs!B2586))^2))*COS(RADIANS(User_Model_Calcs!B2586))</f>
        <v>5181.5960926542666</v>
      </c>
      <c r="K2586">
        <f ca="1">((Earth_Data!$B$1*(1-Earth_Data!$B$2^2))/SQRT(1-Earth_Data!$B$2^2*SIN(RADIANS(User_Model_Calcs!B2586))^2))*SIN(RADIANS(User_Model_Calcs!B2586))</f>
        <v>-3706.6339301573535</v>
      </c>
      <c r="L2586">
        <f t="shared" ca="1" si="394"/>
        <v>-35.57788311292331</v>
      </c>
      <c r="M2586">
        <f t="shared" ca="1" si="395"/>
        <v>6370.8769537327998</v>
      </c>
      <c r="N2586">
        <f ca="1">SQRT(User_Model_Calcs!M2586^2+Sat_Data!$B$3^2-2*User_Model_Calcs!M2586*Sat_Data!$B$3*COS(RADIANS(L2586))*COS(RADIANS(I2586)))</f>
        <v>37445.332682735643</v>
      </c>
      <c r="O2586">
        <f ca="1">DEGREES(ACOS(((Earth_Data!$B$1+Sat_Data!$B$2)/User_Model_Calcs!N2586)*SQRT(1-COS(RADIANS(User_Model_Calcs!I2586))^2*COS(RADIANS(User_Model_Calcs!B2586))^2)))</f>
        <v>44.411854725585926</v>
      </c>
      <c r="P2586">
        <f t="shared" ca="1" si="392"/>
        <v>28.651990988233511</v>
      </c>
    </row>
    <row r="2587" spans="1:16" x14ac:dyDescent="0.25">
      <c r="A2587">
        <f t="shared" ca="1" si="396"/>
        <v>132.22056954539832</v>
      </c>
      <c r="B2587">
        <f t="shared" ca="1" si="397"/>
        <v>-35.555304369925508</v>
      </c>
      <c r="C2587" s="6">
        <v>20135.9375</v>
      </c>
      <c r="D2587">
        <f t="shared" ca="1" si="398"/>
        <v>1.2</v>
      </c>
      <c r="E2587" s="1">
        <v>0.65</v>
      </c>
      <c r="F2587">
        <v>19.899999999999999</v>
      </c>
      <c r="G2587">
        <f t="shared" ca="1" si="393"/>
        <v>46.089820015575185</v>
      </c>
      <c r="H2587">
        <f t="shared" ca="1" si="399"/>
        <v>21.270538674059132</v>
      </c>
      <c r="I2587">
        <f ca="1">User_Model_Calcs!A2587-Sat_Data!$B$5</f>
        <v>22.22056954539832</v>
      </c>
      <c r="J2587">
        <f ca="1">(Earth_Data!$B$1/SQRT(1-Earth_Data!$B$2^2*SIN(RADIANS(User_Model_Calcs!B2587))^2))*COS(RADIANS(User_Model_Calcs!B2587))</f>
        <v>5194.848141875319</v>
      </c>
      <c r="K2587">
        <f ca="1">((Earth_Data!$B$1*(1-Earth_Data!$B$2^2))/SQRT(1-Earth_Data!$B$2^2*SIN(RADIANS(User_Model_Calcs!B2587))^2))*SIN(RADIANS(User_Model_Calcs!B2587))</f>
        <v>-3688.1630250256408</v>
      </c>
      <c r="L2587">
        <f t="shared" ca="1" si="394"/>
        <v>-35.373438099775107</v>
      </c>
      <c r="M2587">
        <f t="shared" ca="1" si="395"/>
        <v>6370.9492005753536</v>
      </c>
      <c r="N2587">
        <f ca="1">SQRT(User_Model_Calcs!M2587^2+Sat_Data!$B$3^2-2*User_Model_Calcs!M2587*Sat_Data!$B$3*COS(RADIANS(L2587))*COS(RADIANS(I2587)))</f>
        <v>37588.091235785207</v>
      </c>
      <c r="O2587">
        <f ca="1">DEGREES(ACOS(((Earth_Data!$B$1+Sat_Data!$B$2)/User_Model_Calcs!N2587)*SQRT(1-COS(RADIANS(User_Model_Calcs!I2587))^2*COS(RADIANS(User_Model_Calcs!B2587))^2)))</f>
        <v>42.442516336825058</v>
      </c>
      <c r="P2587">
        <f t="shared" ca="1" si="392"/>
        <v>35.089071870730429</v>
      </c>
    </row>
    <row r="2588" spans="1:16" x14ac:dyDescent="0.25">
      <c r="A2588">
        <f t="shared" ca="1" si="396"/>
        <v>132.40526068930836</v>
      </c>
      <c r="B2588">
        <f t="shared" ca="1" si="397"/>
        <v>-36.175562398323493</v>
      </c>
      <c r="C2588" s="6">
        <v>20135.9375</v>
      </c>
      <c r="D2588">
        <f t="shared" ca="1" si="398"/>
        <v>3</v>
      </c>
      <c r="E2588" s="1">
        <v>0.65</v>
      </c>
      <c r="F2588">
        <v>19.899999999999999</v>
      </c>
      <c r="G2588">
        <f t="shared" ca="1" si="393"/>
        <v>54.048620189015942</v>
      </c>
      <c r="H2588">
        <f t="shared" ca="1" si="399"/>
        <v>16.789103713290423</v>
      </c>
      <c r="I2588">
        <f ca="1">User_Model_Calcs!A2588-Sat_Data!$B$5</f>
        <v>22.405260689308363</v>
      </c>
      <c r="J2588">
        <f ca="1">(Earth_Data!$B$1/SQRT(1-Earth_Data!$B$2^2*SIN(RADIANS(User_Model_Calcs!B2588))^2))*COS(RADIANS(User_Model_Calcs!B2588))</f>
        <v>5154.5268345026143</v>
      </c>
      <c r="K2588">
        <f ca="1">((Earth_Data!$B$1*(1-Earth_Data!$B$2^2))/SQRT(1-Earth_Data!$B$2^2*SIN(RADIANS(User_Model_Calcs!B2588))^2))*SIN(RADIANS(User_Model_Calcs!B2588))</f>
        <v>-3743.9355238136222</v>
      </c>
      <c r="L2588">
        <f t="shared" ca="1" si="394"/>
        <v>-35.992378904276855</v>
      </c>
      <c r="M2588">
        <f t="shared" ca="1" si="395"/>
        <v>6370.7299498629764</v>
      </c>
      <c r="N2588">
        <f ca="1">SQRT(User_Model_Calcs!M2588^2+Sat_Data!$B$3^2-2*User_Model_Calcs!M2588*Sat_Data!$B$3*COS(RADIANS(L2588))*COS(RADIANS(I2588)))</f>
        <v>37636.969662879674</v>
      </c>
      <c r="O2588">
        <f ca="1">DEGREES(ACOS(((Earth_Data!$B$1+Sat_Data!$B$2)/User_Model_Calcs!N2588)*SQRT(1-COS(RADIANS(User_Model_Calcs!I2588))^2*COS(RADIANS(User_Model_Calcs!B2588))^2)))</f>
        <v>41.780552298439822</v>
      </c>
      <c r="P2588">
        <f t="shared" ca="1" si="392"/>
        <v>34.932998706380928</v>
      </c>
    </row>
    <row r="2589" spans="1:16" x14ac:dyDescent="0.25">
      <c r="A2589">
        <f t="shared" ca="1" si="396"/>
        <v>129.96982747728424</v>
      </c>
      <c r="B2589">
        <f t="shared" ca="1" si="397"/>
        <v>-37.371767210490972</v>
      </c>
      <c r="C2589" s="6">
        <v>20135.9375</v>
      </c>
      <c r="D2589">
        <f t="shared" ca="1" si="398"/>
        <v>3</v>
      </c>
      <c r="E2589" s="1">
        <v>0.65</v>
      </c>
      <c r="F2589">
        <v>19.899999999999999</v>
      </c>
      <c r="G2589">
        <f t="shared" ca="1" si="393"/>
        <v>54.048620189015942</v>
      </c>
      <c r="H2589">
        <f t="shared" ca="1" si="399"/>
        <v>16.520894907854881</v>
      </c>
      <c r="I2589">
        <f ca="1">User_Model_Calcs!A2589-Sat_Data!$B$5</f>
        <v>19.969827477284241</v>
      </c>
      <c r="J2589">
        <f ca="1">(Earth_Data!$B$1/SQRT(1-Earth_Data!$B$2^2*SIN(RADIANS(User_Model_Calcs!B2589))^2))*COS(RADIANS(User_Model_Calcs!B2589))</f>
        <v>5075.0585262490358</v>
      </c>
      <c r="K2589">
        <f ca="1">((Earth_Data!$B$1*(1-Earth_Data!$B$2^2))/SQRT(1-Earth_Data!$B$2^2*SIN(RADIANS(User_Model_Calcs!B2589))^2))*SIN(RADIANS(User_Model_Calcs!B2589))</f>
        <v>-3850.2647822850377</v>
      </c>
      <c r="L2589">
        <f t="shared" ca="1" si="394"/>
        <v>-37.186285630291948</v>
      </c>
      <c r="M2589">
        <f t="shared" ca="1" si="395"/>
        <v>6370.3028137253796</v>
      </c>
      <c r="N2589">
        <f ca="1">SQRT(User_Model_Calcs!M2589^2+Sat_Data!$B$3^2-2*User_Model_Calcs!M2589*Sat_Data!$B$3*COS(RADIANS(L2589))*COS(RADIANS(I2589)))</f>
        <v>37631.865269127375</v>
      </c>
      <c r="O2589">
        <f ca="1">DEGREES(ACOS(((Earth_Data!$B$1+Sat_Data!$B$2)/User_Model_Calcs!N2589)*SQRT(1-COS(RADIANS(User_Model_Calcs!I2589))^2*COS(RADIANS(User_Model_Calcs!B2589))^2)))</f>
        <v>41.842447349387967</v>
      </c>
      <c r="P2589">
        <f t="shared" ca="1" si="392"/>
        <v>30.907043901927594</v>
      </c>
    </row>
    <row r="2590" spans="1:16" x14ac:dyDescent="0.25">
      <c r="A2590">
        <f ca="1">130+(RAND()*10-5)</f>
        <v>134.84647973131899</v>
      </c>
      <c r="B2590">
        <f t="shared" ca="1" si="397"/>
        <v>-32.911846524950455</v>
      </c>
      <c r="C2590" s="6">
        <v>20135.9375</v>
      </c>
      <c r="D2590">
        <f t="shared" ca="1" si="398"/>
        <v>1.2</v>
      </c>
      <c r="E2590" s="1">
        <v>0.65</v>
      </c>
      <c r="F2590">
        <v>19.899999999999999</v>
      </c>
      <c r="G2590">
        <f t="shared" ca="1" si="393"/>
        <v>46.089820015575185</v>
      </c>
      <c r="H2590">
        <f t="shared" ca="1" si="399"/>
        <v>23.201685860685298</v>
      </c>
      <c r="I2590">
        <f ca="1">User_Model_Calcs!A2590-Sat_Data!$B$5</f>
        <v>24.846479731318993</v>
      </c>
      <c r="J2590">
        <f ca="1">(Earth_Data!$B$1/SQRT(1-Earth_Data!$B$2^2*SIN(RADIANS(User_Model_Calcs!B2590))^2))*COS(RADIANS(User_Model_Calcs!B2590))</f>
        <v>5359.7957907858881</v>
      </c>
      <c r="K2590">
        <f ca="1">((Earth_Data!$B$1*(1-Earth_Data!$B$2^2))/SQRT(1-Earth_Data!$B$2^2*SIN(RADIANS(User_Model_Calcs!B2590))^2))*SIN(RADIANS(User_Model_Calcs!B2590))</f>
        <v>-3445.7564772448904</v>
      </c>
      <c r="L2590">
        <f t="shared" ca="1" si="394"/>
        <v>-32.736538368914331</v>
      </c>
      <c r="M2590">
        <f t="shared" ca="1" si="395"/>
        <v>6371.8638261815704</v>
      </c>
      <c r="N2590">
        <f ca="1">SQRT(User_Model_Calcs!M2590^2+Sat_Data!$B$3^2-2*User_Model_Calcs!M2590*Sat_Data!$B$3*COS(RADIANS(L2590))*COS(RADIANS(I2590)))</f>
        <v>37526.92199203105</v>
      </c>
      <c r="O2590">
        <f ca="1">DEGREES(ACOS(((Earth_Data!$B$1+Sat_Data!$B$2)/User_Model_Calcs!N2590)*SQRT(1-COS(RADIANS(User_Model_Calcs!I2590))^2*COS(RADIANS(User_Model_Calcs!B2590))^2)))</f>
        <v>43.292496717767079</v>
      </c>
      <c r="P2590">
        <f t="shared" ca="1" si="392"/>
        <v>40.438153161619738</v>
      </c>
    </row>
    <row r="2591" spans="1:16" x14ac:dyDescent="0.25">
      <c r="A2591">
        <f t="shared" ref="A2591:A2600" ca="1" si="400">130+(RAND()*10-5)</f>
        <v>131.36432081810949</v>
      </c>
      <c r="B2591">
        <f ca="1">-35+(RAND()*10-5)</f>
        <v>-33.840642468748612</v>
      </c>
      <c r="C2591" s="6">
        <v>20135.9375</v>
      </c>
      <c r="D2591">
        <f t="shared" ca="1" si="398"/>
        <v>3</v>
      </c>
      <c r="E2591" s="1">
        <v>0.65</v>
      </c>
      <c r="F2591">
        <v>19.899999999999999</v>
      </c>
      <c r="G2591">
        <f t="shared" ca="1" si="393"/>
        <v>54.048620189015942</v>
      </c>
      <c r="H2591">
        <f t="shared" ca="1" si="399"/>
        <v>20.060219508882465</v>
      </c>
      <c r="I2591">
        <f ca="1">User_Model_Calcs!A2591-Sat_Data!$B$5</f>
        <v>21.364320818109491</v>
      </c>
      <c r="J2591">
        <f ca="1">(Earth_Data!$B$1/SQRT(1-Earth_Data!$B$2^2*SIN(RADIANS(User_Model_Calcs!B2591))^2))*COS(RADIANS(User_Model_Calcs!B2591))</f>
        <v>5303.1248902084872</v>
      </c>
      <c r="K2591">
        <f ca="1">((Earth_Data!$B$1*(1-Earth_Data!$B$2^2))/SQRT(1-Earth_Data!$B$2^2*SIN(RADIANS(User_Model_Calcs!B2591))^2))*SIN(RADIANS(User_Model_Calcs!B2591))</f>
        <v>-3531.779958640625</v>
      </c>
      <c r="L2591">
        <f t="shared" ca="1" si="394"/>
        <v>-33.662857618030273</v>
      </c>
      <c r="M2591">
        <f t="shared" ca="1" si="395"/>
        <v>6371.5463803855619</v>
      </c>
      <c r="N2591">
        <f ca="1">SQRT(User_Model_Calcs!M2591^2+Sat_Data!$B$3^2-2*User_Model_Calcs!M2591*Sat_Data!$B$3*COS(RADIANS(L2591))*COS(RADIANS(I2591)))</f>
        <v>37442.468498581708</v>
      </c>
      <c r="O2591">
        <f ca="1">DEGREES(ACOS(((Earth_Data!$B$1+Sat_Data!$B$2)/User_Model_Calcs!N2591)*SQRT(1-COS(RADIANS(User_Model_Calcs!I2591))^2*COS(RADIANS(User_Model_Calcs!B2591))^2)))</f>
        <v>44.463084856729729</v>
      </c>
      <c r="P2591">
        <f t="shared" ca="1" si="392"/>
        <v>35.085689844982113</v>
      </c>
    </row>
    <row r="2592" spans="1:16" x14ac:dyDescent="0.25">
      <c r="A2592">
        <f t="shared" ca="1" si="400"/>
        <v>125.58495056723666</v>
      </c>
      <c r="B2592">
        <f t="shared" ref="B2592:B2600" ca="1" si="401">-35+(RAND()*10-5)</f>
        <v>-30.374641998670789</v>
      </c>
      <c r="C2592" s="6">
        <v>20135.9375</v>
      </c>
      <c r="D2592">
        <f t="shared" ca="1" si="398"/>
        <v>0.75</v>
      </c>
      <c r="E2592" s="1">
        <v>0.65</v>
      </c>
      <c r="F2592">
        <v>19.899999999999999</v>
      </c>
      <c r="G2592">
        <f t="shared" ca="1" si="393"/>
        <v>42.007420362456692</v>
      </c>
      <c r="H2592">
        <f t="shared" ca="1" si="399"/>
        <v>17.808010970269674</v>
      </c>
      <c r="I2592">
        <f ca="1">User_Model_Calcs!A2592-Sat_Data!$B$5</f>
        <v>15.58495056723666</v>
      </c>
      <c r="J2592">
        <f ca="1">(Earth_Data!$B$1/SQRT(1-Earth_Data!$B$2^2*SIN(RADIANS(User_Model_Calcs!B2592))^2))*COS(RADIANS(User_Model_Calcs!B2592))</f>
        <v>5507.3762976985208</v>
      </c>
      <c r="K2592">
        <f ca="1">((Earth_Data!$B$1*(1-Earth_Data!$B$2^2))/SQRT(1-Earth_Data!$B$2^2*SIN(RADIANS(User_Model_Calcs!B2592))^2))*SIN(RADIANS(User_Model_Calcs!B2592))</f>
        <v>-3206.273768498334</v>
      </c>
      <c r="L2592">
        <f t="shared" ca="1" si="394"/>
        <v>-30.20702627107811</v>
      </c>
      <c r="M2592">
        <f t="shared" ca="1" si="395"/>
        <v>6372.7062668078443</v>
      </c>
      <c r="N2592">
        <f ca="1">SQRT(User_Model_Calcs!M2592^2+Sat_Data!$B$3^2-2*User_Model_Calcs!M2592*Sat_Data!$B$3*COS(RADIANS(L2592))*COS(RADIANS(I2592)))</f>
        <v>37028.017051587398</v>
      </c>
      <c r="O2592">
        <f ca="1">DEGREES(ACOS(((Earth_Data!$B$1+Sat_Data!$B$2)/User_Model_Calcs!N2592)*SQRT(1-COS(RADIANS(User_Model_Calcs!I2592))^2*COS(RADIANS(User_Model_Calcs!B2592))^2)))</f>
        <v>50.698374348246979</v>
      </c>
      <c r="P2592">
        <f t="shared" ca="1" si="392"/>
        <v>28.881499314179486</v>
      </c>
    </row>
    <row r="2593" spans="1:16" x14ac:dyDescent="0.25">
      <c r="A2593">
        <f t="shared" ca="1" si="400"/>
        <v>131.52836907490408</v>
      </c>
      <c r="B2593">
        <f t="shared" ca="1" si="401"/>
        <v>-31.501613681565345</v>
      </c>
      <c r="C2593" s="6">
        <v>20135.9375</v>
      </c>
      <c r="D2593">
        <f t="shared" ca="1" si="398"/>
        <v>0.75</v>
      </c>
      <c r="E2593" s="1">
        <v>0.65</v>
      </c>
      <c r="F2593">
        <v>19.899999999999999</v>
      </c>
      <c r="G2593">
        <f t="shared" ca="1" si="393"/>
        <v>42.007420362456692</v>
      </c>
      <c r="H2593">
        <f t="shared" ca="1" si="399"/>
        <v>18.569258739923466</v>
      </c>
      <c r="I2593">
        <f ca="1">User_Model_Calcs!A2593-Sat_Data!$B$5</f>
        <v>21.528369074904077</v>
      </c>
      <c r="J2593">
        <f ca="1">(Earth_Data!$B$1/SQRT(1-Earth_Data!$B$2^2*SIN(RADIANS(User_Model_Calcs!B2593))^2))*COS(RADIANS(User_Model_Calcs!B2593))</f>
        <v>5443.1412435910688</v>
      </c>
      <c r="K2593">
        <f ca="1">((Earth_Data!$B$1*(1-Earth_Data!$B$2^2))/SQRT(1-Earth_Data!$B$2^2*SIN(RADIANS(User_Model_Calcs!B2593))^2))*SIN(RADIANS(User_Model_Calcs!B2593))</f>
        <v>-3313.4407491103889</v>
      </c>
      <c r="L2593">
        <f t="shared" ca="1" si="394"/>
        <v>-31.330415884150408</v>
      </c>
      <c r="M2593">
        <f t="shared" ca="1" si="395"/>
        <v>6372.3367923821588</v>
      </c>
      <c r="N2593">
        <f ca="1">SQRT(User_Model_Calcs!M2593^2+Sat_Data!$B$3^2-2*User_Model_Calcs!M2593*Sat_Data!$B$3*COS(RADIANS(L2593))*COS(RADIANS(I2593)))</f>
        <v>37301.917785919788</v>
      </c>
      <c r="O2593">
        <f ca="1">DEGREES(ACOS(((Earth_Data!$B$1+Sat_Data!$B$2)/User_Model_Calcs!N2593)*SQRT(1-COS(RADIANS(User_Model_Calcs!I2593))^2*COS(RADIANS(User_Model_Calcs!B2593))^2)))</f>
        <v>46.494669709844963</v>
      </c>
      <c r="P2593">
        <f t="shared" ca="1" si="392"/>
        <v>37.051268147819933</v>
      </c>
    </row>
    <row r="2594" spans="1:16" x14ac:dyDescent="0.25">
      <c r="A2594">
        <f t="shared" ca="1" si="400"/>
        <v>133.65616467224945</v>
      </c>
      <c r="B2594">
        <f t="shared" ca="1" si="401"/>
        <v>-37.38367159596384</v>
      </c>
      <c r="C2594" s="6">
        <v>20135.9375</v>
      </c>
      <c r="D2594">
        <f t="shared" ca="1" si="398"/>
        <v>1.2</v>
      </c>
      <c r="E2594" s="1">
        <v>0.65</v>
      </c>
      <c r="F2594">
        <v>19.899999999999999</v>
      </c>
      <c r="G2594">
        <f t="shared" ca="1" si="393"/>
        <v>46.089820015575185</v>
      </c>
      <c r="H2594">
        <f t="shared" ca="1" si="399"/>
        <v>16.463410153692273</v>
      </c>
      <c r="I2594">
        <f ca="1">User_Model_Calcs!A2594-Sat_Data!$B$5</f>
        <v>23.656164672249446</v>
      </c>
      <c r="J2594">
        <f ca="1">(Earth_Data!$B$1/SQRT(1-Earth_Data!$B$2^2*SIN(RADIANS(User_Model_Calcs!B2594))^2))*COS(RADIANS(User_Model_Calcs!B2594))</f>
        <v>5074.2564660972221</v>
      </c>
      <c r="K2594">
        <f ca="1">((Earth_Data!$B$1*(1-Earth_Data!$B$2^2))/SQRT(1-Earth_Data!$B$2^2*SIN(RADIANS(User_Model_Calcs!B2594))^2))*SIN(RADIANS(User_Model_Calcs!B2594))</f>
        <v>-3851.3146793114092</v>
      </c>
      <c r="L2594">
        <f t="shared" ca="1" si="394"/>
        <v>-37.198168759892759</v>
      </c>
      <c r="M2594">
        <f t="shared" ca="1" si="395"/>
        <v>6370.2985363959997</v>
      </c>
      <c r="N2594">
        <f ca="1">SQRT(User_Model_Calcs!M2594^2+Sat_Data!$B$3^2-2*User_Model_Calcs!M2594*Sat_Data!$B$3*COS(RADIANS(L2594))*COS(RADIANS(I2594)))</f>
        <v>37768.358027950613</v>
      </c>
      <c r="O2594">
        <f ca="1">DEGREES(ACOS(((Earth_Data!$B$1+Sat_Data!$B$2)/User_Model_Calcs!N2594)*SQRT(1-COS(RADIANS(User_Model_Calcs!I2594))^2*COS(RADIANS(User_Model_Calcs!B2594))^2)))</f>
        <v>40.040906467708574</v>
      </c>
      <c r="P2594">
        <f t="shared" ca="1" si="392"/>
        <v>35.810374907302922</v>
      </c>
    </row>
    <row r="2595" spans="1:16" x14ac:dyDescent="0.25">
      <c r="A2595">
        <f t="shared" ca="1" si="400"/>
        <v>127.17896947922047</v>
      </c>
      <c r="B2595">
        <f t="shared" ca="1" si="401"/>
        <v>-35.449506713656298</v>
      </c>
      <c r="C2595" s="6">
        <v>20135.9375</v>
      </c>
      <c r="D2595">
        <f t="shared" ca="1" si="398"/>
        <v>3</v>
      </c>
      <c r="E2595" s="1">
        <v>0.65</v>
      </c>
      <c r="F2595">
        <v>19.899999999999999</v>
      </c>
      <c r="G2595">
        <f t="shared" ca="1" si="393"/>
        <v>54.048620189015942</v>
      </c>
      <c r="H2595">
        <f t="shared" ca="1" si="399"/>
        <v>14.1583442058229</v>
      </c>
      <c r="I2595">
        <f ca="1">User_Model_Calcs!A2595-Sat_Data!$B$5</f>
        <v>17.17896947922047</v>
      </c>
      <c r="J2595">
        <f ca="1">(Earth_Data!$B$1/SQRT(1-Earth_Data!$B$2^2*SIN(RADIANS(User_Model_Calcs!B2595))^2))*COS(RADIANS(User_Model_Calcs!B2595))</f>
        <v>5201.6649692870305</v>
      </c>
      <c r="K2595">
        <f ca="1">((Earth_Data!$B$1*(1-Earth_Data!$B$2^2))/SQRT(1-Earth_Data!$B$2^2*SIN(RADIANS(User_Model_Calcs!B2595))^2))*SIN(RADIANS(User_Model_Calcs!B2595))</f>
        <v>-3678.6070341868754</v>
      </c>
      <c r="L2595">
        <f t="shared" ca="1" si="394"/>
        <v>-35.267873623747938</v>
      </c>
      <c r="M2595">
        <f t="shared" ca="1" si="395"/>
        <v>6370.9864357630686</v>
      </c>
      <c r="N2595">
        <f ca="1">SQRT(User_Model_Calcs!M2595^2+Sat_Data!$B$3^2-2*User_Model_Calcs!M2595*Sat_Data!$B$3*COS(RADIANS(L2595))*COS(RADIANS(I2595)))</f>
        <v>37407.568222534748</v>
      </c>
      <c r="O2595">
        <f ca="1">DEGREES(ACOS(((Earth_Data!$B$1+Sat_Data!$B$2)/User_Model_Calcs!N2595)*SQRT(1-COS(RADIANS(User_Model_Calcs!I2595))^2*COS(RADIANS(User_Model_Calcs!B2595))^2)))</f>
        <v>44.947450654536986</v>
      </c>
      <c r="P2595">
        <f t="shared" ca="1" si="392"/>
        <v>28.058952954314631</v>
      </c>
    </row>
    <row r="2596" spans="1:16" x14ac:dyDescent="0.25">
      <c r="A2596">
        <f t="shared" ca="1" si="400"/>
        <v>132.16551531935062</v>
      </c>
      <c r="B2596">
        <f t="shared" ca="1" si="401"/>
        <v>-32.915835180200759</v>
      </c>
      <c r="C2596" s="6">
        <v>20135.9375</v>
      </c>
      <c r="D2596">
        <f t="shared" ca="1" si="398"/>
        <v>1.2</v>
      </c>
      <c r="E2596" s="1">
        <v>0.65</v>
      </c>
      <c r="F2596">
        <v>19.899999999999999</v>
      </c>
      <c r="G2596">
        <f t="shared" ca="1" si="393"/>
        <v>46.089820015575185</v>
      </c>
      <c r="H2596">
        <f t="shared" ca="1" si="399"/>
        <v>20.063177581659836</v>
      </c>
      <c r="I2596">
        <f ca="1">User_Model_Calcs!A2596-Sat_Data!$B$5</f>
        <v>22.165515319350618</v>
      </c>
      <c r="J2596">
        <f ca="1">(Earth_Data!$B$1/SQRT(1-Earth_Data!$B$2^2*SIN(RADIANS(User_Model_Calcs!B2596))^2))*COS(RADIANS(User_Model_Calcs!B2596))</f>
        <v>5359.5554258391739</v>
      </c>
      <c r="K2596">
        <f ca="1">((Earth_Data!$B$1*(1-Earth_Data!$B$2^2))/SQRT(1-Earth_Data!$B$2^2*SIN(RADIANS(User_Model_Calcs!B2596))^2))*SIN(RADIANS(User_Model_Calcs!B2596))</f>
        <v>-3446.1278281530895</v>
      </c>
      <c r="L2596">
        <f t="shared" ca="1" si="394"/>
        <v>-32.740515993887293</v>
      </c>
      <c r="M2596">
        <f t="shared" ca="1" si="395"/>
        <v>6371.8624726694516</v>
      </c>
      <c r="N2596">
        <f ca="1">SQRT(User_Model_Calcs!M2596^2+Sat_Data!$B$3^2-2*User_Model_Calcs!M2596*Sat_Data!$B$3*COS(RADIANS(L2596))*COS(RADIANS(I2596)))</f>
        <v>37414.62578424735</v>
      </c>
      <c r="O2596">
        <f ca="1">DEGREES(ACOS(((Earth_Data!$B$1+Sat_Data!$B$2)/User_Model_Calcs!N2596)*SQRT(1-COS(RADIANS(User_Model_Calcs!I2596))^2*COS(RADIANS(User_Model_Calcs!B2596))^2)))</f>
        <v>44.861737722403191</v>
      </c>
      <c r="P2596">
        <f t="shared" ca="1" si="392"/>
        <v>36.85880539878157</v>
      </c>
    </row>
    <row r="2597" spans="1:16" x14ac:dyDescent="0.25">
      <c r="A2597">
        <f t="shared" ca="1" si="400"/>
        <v>131.0414950434232</v>
      </c>
      <c r="B2597">
        <f t="shared" ca="1" si="401"/>
        <v>-38.8907065612267</v>
      </c>
      <c r="C2597" s="6">
        <v>20135.9375</v>
      </c>
      <c r="D2597">
        <f t="shared" ca="1" si="398"/>
        <v>0.75</v>
      </c>
      <c r="E2597" s="1">
        <v>0.65</v>
      </c>
      <c r="F2597">
        <v>19.899999999999999</v>
      </c>
      <c r="G2597">
        <f t="shared" ca="1" si="393"/>
        <v>42.007420362456692</v>
      </c>
      <c r="H2597">
        <f t="shared" ca="1" si="399"/>
        <v>23.608225485008859</v>
      </c>
      <c r="I2597">
        <f ca="1">User_Model_Calcs!A2597-Sat_Data!$B$5</f>
        <v>21.041495043423197</v>
      </c>
      <c r="J2597">
        <f ca="1">(Earth_Data!$B$1/SQRT(1-Earth_Data!$B$2^2*SIN(RADIANS(User_Model_Calcs!B2597))^2))*COS(RADIANS(User_Model_Calcs!B2597))</f>
        <v>4970.9564474694816</v>
      </c>
      <c r="K2597">
        <f ca="1">((Earth_Data!$B$1*(1-Earth_Data!$B$2^2))/SQRT(1-Earth_Data!$B$2^2*SIN(RADIANS(User_Model_Calcs!B2597))^2))*SIN(RADIANS(User_Model_Calcs!B2597))</f>
        <v>-3982.8819642225044</v>
      </c>
      <c r="L2597">
        <f t="shared" ca="1" si="394"/>
        <v>-38.702772071551131</v>
      </c>
      <c r="M2597">
        <f t="shared" ca="1" si="395"/>
        <v>6369.7532717969007</v>
      </c>
      <c r="N2597">
        <f ca="1">SQRT(User_Model_Calcs!M2597^2+Sat_Data!$B$3^2-2*User_Model_Calcs!M2597*Sat_Data!$B$3*COS(RADIANS(L2597))*COS(RADIANS(I2597)))</f>
        <v>37777.608692308626</v>
      </c>
      <c r="O2597">
        <f ca="1">DEGREES(ACOS(((Earth_Data!$B$1+Sat_Data!$B$2)/User_Model_Calcs!N2597)*SQRT(1-COS(RADIANS(User_Model_Calcs!I2597))^2*COS(RADIANS(User_Model_Calcs!B2597))^2)))</f>
        <v>39.912885332414312</v>
      </c>
      <c r="P2597">
        <f t="shared" ca="1" si="392"/>
        <v>31.497101337374897</v>
      </c>
    </row>
    <row r="2598" spans="1:16" x14ac:dyDescent="0.25">
      <c r="A2598">
        <f t="shared" ca="1" si="400"/>
        <v>132.28466948118438</v>
      </c>
      <c r="B2598">
        <f t="shared" ca="1" si="401"/>
        <v>-32.844928634960795</v>
      </c>
      <c r="C2598" s="6">
        <v>20135.9375</v>
      </c>
      <c r="D2598">
        <f t="shared" ca="1" si="398"/>
        <v>3</v>
      </c>
      <c r="E2598" s="1">
        <v>0.65</v>
      </c>
      <c r="F2598">
        <v>19.899999999999999</v>
      </c>
      <c r="G2598">
        <f t="shared" ca="1" si="393"/>
        <v>54.048620189015942</v>
      </c>
      <c r="H2598">
        <f t="shared" ca="1" si="399"/>
        <v>17.060718544920256</v>
      </c>
      <c r="I2598">
        <f ca="1">User_Model_Calcs!A2598-Sat_Data!$B$5</f>
        <v>22.28466948118438</v>
      </c>
      <c r="J2598">
        <f ca="1">(Earth_Data!$B$1/SQRT(1-Earth_Data!$B$2^2*SIN(RADIANS(User_Model_Calcs!B2598))^2))*COS(RADIANS(User_Model_Calcs!B2598))</f>
        <v>5363.8245278529466</v>
      </c>
      <c r="K2598">
        <f ca="1">((Earth_Data!$B$1*(1-Earth_Data!$B$2^2))/SQRT(1-Earth_Data!$B$2^2*SIN(RADIANS(User_Model_Calcs!B2598))^2))*SIN(RADIANS(User_Model_Calcs!B2598))</f>
        <v>-3439.5238441473575</v>
      </c>
      <c r="L2598">
        <f t="shared" ca="1" si="394"/>
        <v>-32.669806039003845</v>
      </c>
      <c r="M2598">
        <f t="shared" ca="1" si="395"/>
        <v>6371.8865212788514</v>
      </c>
      <c r="N2598">
        <f ca="1">SQRT(User_Model_Calcs!M2598^2+Sat_Data!$B$3^2-2*User_Model_Calcs!M2598*Sat_Data!$B$3*COS(RADIANS(L2598))*COS(RADIANS(I2598)))</f>
        <v>37414.929248622575</v>
      </c>
      <c r="O2598">
        <f ca="1">DEGREES(ACOS(((Earth_Data!$B$1+Sat_Data!$B$2)/User_Model_Calcs!N2598)*SQRT(1-COS(RADIANS(User_Model_Calcs!I2598))^2*COS(RADIANS(User_Model_Calcs!B2598))^2)))</f>
        <v>44.857830073731378</v>
      </c>
      <c r="P2598">
        <f t="shared" ca="1" si="392"/>
        <v>37.075011131585029</v>
      </c>
    </row>
    <row r="2599" spans="1:16" x14ac:dyDescent="0.25">
      <c r="A2599">
        <f t="shared" ca="1" si="400"/>
        <v>128.25956483821636</v>
      </c>
      <c r="B2599">
        <f t="shared" ca="1" si="401"/>
        <v>-38.538575426167554</v>
      </c>
      <c r="C2599" s="6">
        <v>20135.9375</v>
      </c>
      <c r="D2599">
        <f t="shared" ca="1" si="398"/>
        <v>3</v>
      </c>
      <c r="E2599" s="1">
        <v>0.65</v>
      </c>
      <c r="F2599">
        <v>19.899999999999999</v>
      </c>
      <c r="G2599">
        <f t="shared" ca="1" si="393"/>
        <v>54.048620189015942</v>
      </c>
      <c r="H2599">
        <f t="shared" ca="1" si="399"/>
        <v>21.636288120996877</v>
      </c>
      <c r="I2599">
        <f ca="1">User_Model_Calcs!A2599-Sat_Data!$B$5</f>
        <v>18.259564838216363</v>
      </c>
      <c r="J2599">
        <f ca="1">(Earth_Data!$B$1/SQRT(1-Earth_Data!$B$2^2*SIN(RADIANS(User_Model_Calcs!B2599))^2))*COS(RADIANS(User_Model_Calcs!B2599))</f>
        <v>4995.4050080596317</v>
      </c>
      <c r="K2599">
        <f ca="1">((Earth_Data!$B$1*(1-Earth_Data!$B$2^2))/SQRT(1-Earth_Data!$B$2^2*SIN(RADIANS(User_Model_Calcs!B2599))^2))*SIN(RADIANS(User_Model_Calcs!B2599))</f>
        <v>-3952.3811500511615</v>
      </c>
      <c r="L2599">
        <f t="shared" ca="1" si="394"/>
        <v>-38.351162894311607</v>
      </c>
      <c r="M2599">
        <f t="shared" ca="1" si="395"/>
        <v>6369.8813136374047</v>
      </c>
      <c r="N2599">
        <f ca="1">SQRT(User_Model_Calcs!M2599^2+Sat_Data!$B$3^2-2*User_Model_Calcs!M2599*Sat_Data!$B$3*COS(RADIANS(L2599))*COS(RADIANS(I2599)))</f>
        <v>37660.956517382547</v>
      </c>
      <c r="O2599">
        <f ca="1">DEGREES(ACOS(((Earth_Data!$B$1+Sat_Data!$B$2)/User_Model_Calcs!N2599)*SQRT(1-COS(RADIANS(User_Model_Calcs!I2599))^2*COS(RADIANS(User_Model_Calcs!B2599))^2)))</f>
        <v>41.44735274694419</v>
      </c>
      <c r="P2599">
        <f t="shared" ca="1" si="392"/>
        <v>27.903749641287721</v>
      </c>
    </row>
    <row r="2600" spans="1:16" x14ac:dyDescent="0.25">
      <c r="A2600">
        <f t="shared" ca="1" si="400"/>
        <v>125.00695701122704</v>
      </c>
      <c r="B2600">
        <f t="shared" ca="1" si="401"/>
        <v>-35.659747914936759</v>
      </c>
      <c r="C2600" s="6">
        <v>20135.9375</v>
      </c>
      <c r="D2600">
        <f t="shared" ca="1" si="398"/>
        <v>3</v>
      </c>
      <c r="E2600" s="1">
        <v>0.65</v>
      </c>
      <c r="F2600">
        <v>19.899999999999999</v>
      </c>
      <c r="G2600">
        <f t="shared" ca="1" si="393"/>
        <v>54.048620189015942</v>
      </c>
      <c r="H2600">
        <f t="shared" ca="1" si="399"/>
        <v>15.88557910216964</v>
      </c>
      <c r="I2600">
        <f ca="1">User_Model_Calcs!A2600-Sat_Data!$B$5</f>
        <v>15.006957011227044</v>
      </c>
      <c r="J2600">
        <f ca="1">(Earth_Data!$B$1/SQRT(1-Earth_Data!$B$2^2*SIN(RADIANS(User_Model_Calcs!B2600))^2))*COS(RADIANS(User_Model_Calcs!B2600))</f>
        <v>5188.1011489457442</v>
      </c>
      <c r="K2600">
        <f ca="1">((Earth_Data!$B$1*(1-Earth_Data!$B$2^2))/SQRT(1-Earth_Data!$B$2^2*SIN(RADIANS(User_Model_Calcs!B2600))^2))*SIN(RADIANS(User_Model_Calcs!B2600))</f>
        <v>-3697.5845101030013</v>
      </c>
      <c r="L2600">
        <f t="shared" ca="1" si="394"/>
        <v>-35.477653873998278</v>
      </c>
      <c r="M2600">
        <f t="shared" ca="1" si="395"/>
        <v>6370.9123947081398</v>
      </c>
      <c r="N2600">
        <f ca="1">SQRT(User_Model_Calcs!M2600^2+Sat_Data!$B$3^2-2*User_Model_Calcs!M2600*Sat_Data!$B$3*COS(RADIANS(L2600))*COS(RADIANS(I2600)))</f>
        <v>37360.686662610948</v>
      </c>
      <c r="O2600">
        <f ca="1">DEGREES(ACOS(((Earth_Data!$B$1+Sat_Data!$B$2)/User_Model_Calcs!N2600)*SQRT(1-COS(RADIANS(User_Model_Calcs!I2600))^2*COS(RADIANS(User_Model_Calcs!B2600))^2)))</f>
        <v>45.616721077681945</v>
      </c>
      <c r="P2600">
        <f t="shared" ca="1" si="392"/>
        <v>24.695363053818404</v>
      </c>
    </row>
    <row r="2601" spans="1:16" x14ac:dyDescent="0.25">
      <c r="A2601" s="5">
        <f ca="1">142.56313432703+(RAND()*5-2.5)</f>
        <v>143.36257038175359</v>
      </c>
      <c r="B2601">
        <f ca="1">-34.4534087301148+(RAND()*5-2.5)</f>
        <v>-34.12989921098076</v>
      </c>
      <c r="C2601" s="6">
        <v>20135.9375</v>
      </c>
      <c r="D2601">
        <f t="shared" ca="1" si="398"/>
        <v>0.75</v>
      </c>
      <c r="E2601" s="1">
        <v>0.65</v>
      </c>
      <c r="F2601">
        <v>19.899999999999999</v>
      </c>
      <c r="G2601">
        <f t="shared" ca="1" si="393"/>
        <v>42.007420362456692</v>
      </c>
      <c r="H2601">
        <f t="shared" ca="1" si="399"/>
        <v>15.837107365042009</v>
      </c>
      <c r="I2601">
        <f ca="1">User_Model_Calcs!A2601-Sat_Data!$B$5</f>
        <v>33.362570381753585</v>
      </c>
      <c r="J2601">
        <f ca="1">(Earth_Data!$B$1/SQRT(1-Earth_Data!$B$2^2*SIN(RADIANS(User_Model_Calcs!B2601))^2))*COS(RADIANS(User_Model_Calcs!B2601))</f>
        <v>5285.1900519191913</v>
      </c>
      <c r="K2601">
        <f ca="1">((Earth_Data!$B$1*(1-Earth_Data!$B$2^2))/SQRT(1-Earth_Data!$B$2^2*SIN(RADIANS(User_Model_Calcs!B2601))^2))*SIN(RADIANS(User_Model_Calcs!B2601))</f>
        <v>-3558.3841988314903</v>
      </c>
      <c r="L2601">
        <f t="shared" ca="1" si="394"/>
        <v>-33.951380931311839</v>
      </c>
      <c r="M2601">
        <f t="shared" ca="1" si="395"/>
        <v>6371.4466168523468</v>
      </c>
      <c r="N2601">
        <f ca="1">SQRT(User_Model_Calcs!M2601^2+Sat_Data!$B$3^2-2*User_Model_Calcs!M2601*Sat_Data!$B$3*COS(RADIANS(L2601))*COS(RADIANS(I2601)))</f>
        <v>38028.484974392079</v>
      </c>
      <c r="O2601">
        <f ca="1">DEGREES(ACOS(((Earth_Data!$B$1+Sat_Data!$B$2)/User_Model_Calcs!N2601)*SQRT(1-COS(RADIANS(User_Model_Calcs!I2601))^2*COS(RADIANS(User_Model_Calcs!B2601))^2)))</f>
        <v>36.765960740179793</v>
      </c>
      <c r="P2601">
        <f t="shared" ca="1" si="392"/>
        <v>49.565031152709423</v>
      </c>
    </row>
    <row r="2602" spans="1:16" x14ac:dyDescent="0.25">
      <c r="A2602" s="5">
        <f t="shared" ref="A2602:A2665" ca="1" si="402">142.56313432703+(RAND()*5-2.5)</f>
        <v>140.59416837721679</v>
      </c>
      <c r="B2602">
        <f t="shared" ref="B2602:B2665" ca="1" si="403">-34.4534087301148+(RAND()*5-2.5)</f>
        <v>-36.251740006077895</v>
      </c>
      <c r="C2602" s="6">
        <v>20135.9375</v>
      </c>
      <c r="D2602">
        <f t="shared" ca="1" si="398"/>
        <v>3</v>
      </c>
      <c r="E2602" s="1">
        <v>0.65</v>
      </c>
      <c r="F2602">
        <v>19.899999999999999</v>
      </c>
      <c r="G2602">
        <f t="shared" ca="1" si="393"/>
        <v>54.048620189015942</v>
      </c>
      <c r="H2602">
        <f t="shared" ca="1" si="399"/>
        <v>21.109956549394273</v>
      </c>
      <c r="I2602">
        <f ca="1">User_Model_Calcs!A2602-Sat_Data!$B$5</f>
        <v>30.594168377216789</v>
      </c>
      <c r="J2602">
        <f ca="1">(Earth_Data!$B$1/SQRT(1-Earth_Data!$B$2^2*SIN(RADIANS(User_Model_Calcs!B2602))^2))*COS(RADIANS(User_Model_Calcs!B2602))</f>
        <v>5149.5328810772808</v>
      </c>
      <c r="K2602">
        <f ca="1">((Earth_Data!$B$1*(1-Earth_Data!$B$2^2))/SQRT(1-Earth_Data!$B$2^2*SIN(RADIANS(User_Model_Calcs!B2602))^2))*SIN(RADIANS(User_Model_Calcs!B2602))</f>
        <v>-3750.7554858460235</v>
      </c>
      <c r="L2602">
        <f t="shared" ca="1" si="394"/>
        <v>-36.068400625866708</v>
      </c>
      <c r="M2602">
        <f t="shared" ca="1" si="395"/>
        <v>6370.7029131721501</v>
      </c>
      <c r="N2602">
        <f ca="1">SQRT(User_Model_Calcs!M2602^2+Sat_Data!$B$3^2-2*User_Model_Calcs!M2602*Sat_Data!$B$3*COS(RADIANS(L2602))*COS(RADIANS(I2602)))</f>
        <v>38007.890744855838</v>
      </c>
      <c r="O2602">
        <f ca="1">DEGREES(ACOS(((Earth_Data!$B$1+Sat_Data!$B$2)/User_Model_Calcs!N2602)*SQRT(1-COS(RADIANS(User_Model_Calcs!I2602))^2*COS(RADIANS(User_Model_Calcs!B2602))^2)))</f>
        <v>37.01031111116599</v>
      </c>
      <c r="P2602">
        <f t="shared" ca="1" si="392"/>
        <v>44.996455537433363</v>
      </c>
    </row>
    <row r="2603" spans="1:16" x14ac:dyDescent="0.25">
      <c r="A2603" s="5">
        <f t="shared" ca="1" si="402"/>
        <v>142.01735812345578</v>
      </c>
      <c r="B2603">
        <f t="shared" ca="1" si="403"/>
        <v>-34.009172550935709</v>
      </c>
      <c r="C2603" s="6">
        <v>20135.9375</v>
      </c>
      <c r="D2603">
        <f t="shared" ca="1" si="398"/>
        <v>3</v>
      </c>
      <c r="E2603" s="1">
        <v>0.65</v>
      </c>
      <c r="F2603">
        <v>19.899999999999999</v>
      </c>
      <c r="G2603">
        <f t="shared" ca="1" si="393"/>
        <v>54.048620189015942</v>
      </c>
      <c r="H2603">
        <f t="shared" ca="1" si="399"/>
        <v>21.295412705887554</v>
      </c>
      <c r="I2603">
        <f ca="1">User_Model_Calcs!A2603-Sat_Data!$B$5</f>
        <v>32.017358123455779</v>
      </c>
      <c r="J2603">
        <f ca="1">(Earth_Data!$B$1/SQRT(1-Earth_Data!$B$2^2*SIN(RADIANS(User_Model_Calcs!B2603))^2))*COS(RADIANS(User_Model_Calcs!B2603))</f>
        <v>5292.6919205029699</v>
      </c>
      <c r="K2603">
        <f ca="1">((Earth_Data!$B$1*(1-Earth_Data!$B$2^2))/SQRT(1-Earth_Data!$B$2^2*SIN(RADIANS(User_Model_Calcs!B2603))^2))*SIN(RADIANS(User_Model_Calcs!B2603))</f>
        <v>-3547.2912851327101</v>
      </c>
      <c r="L2603">
        <f t="shared" ca="1" si="394"/>
        <v>-33.830958181248604</v>
      </c>
      <c r="M2603">
        <f t="shared" ca="1" si="395"/>
        <v>6371.4883054852962</v>
      </c>
      <c r="N2603">
        <f ca="1">SQRT(User_Model_Calcs!M2603^2+Sat_Data!$B$3^2-2*User_Model_Calcs!M2603*Sat_Data!$B$3*COS(RADIANS(L2603))*COS(RADIANS(I2603)))</f>
        <v>37947.046681986496</v>
      </c>
      <c r="O2603">
        <f ca="1">DEGREES(ACOS(((Earth_Data!$B$1+Sat_Data!$B$2)/User_Model_Calcs!N2603)*SQRT(1-COS(RADIANS(User_Model_Calcs!I2603))^2*COS(RADIANS(User_Model_Calcs!B2603))^2)))</f>
        <v>37.778527729677847</v>
      </c>
      <c r="P2603">
        <f t="shared" ca="1" si="392"/>
        <v>48.187209615019903</v>
      </c>
    </row>
    <row r="2604" spans="1:16" x14ac:dyDescent="0.25">
      <c r="A2604" s="5">
        <f t="shared" ca="1" si="402"/>
        <v>143.4857077255283</v>
      </c>
      <c r="B2604">
        <f t="shared" ca="1" si="403"/>
        <v>-32.600480740330156</v>
      </c>
      <c r="C2604" s="6">
        <v>20135.9375</v>
      </c>
      <c r="D2604">
        <f t="shared" ca="1" si="398"/>
        <v>0.75</v>
      </c>
      <c r="E2604" s="1">
        <v>0.65</v>
      </c>
      <c r="F2604">
        <v>19.899999999999999</v>
      </c>
      <c r="G2604">
        <f t="shared" ca="1" si="393"/>
        <v>42.007420362456692</v>
      </c>
      <c r="H2604">
        <f t="shared" ca="1" si="399"/>
        <v>17.268409525890966</v>
      </c>
      <c r="I2604">
        <f ca="1">User_Model_Calcs!A2604-Sat_Data!$B$5</f>
        <v>33.4857077255283</v>
      </c>
      <c r="J2604">
        <f ca="1">(Earth_Data!$B$1/SQRT(1-Earth_Data!$B$2^2*SIN(RADIANS(User_Model_Calcs!B2604))^2))*COS(RADIANS(User_Model_Calcs!B2604))</f>
        <v>5378.4790218346234</v>
      </c>
      <c r="K2604">
        <f ca="1">((Earth_Data!$B$1*(1-Earth_Data!$B$2^2))/SQRT(1-Earth_Data!$B$2^2*SIN(RADIANS(User_Model_Calcs!B2604))^2))*SIN(RADIANS(User_Model_Calcs!B2604))</f>
        <v>-3416.7170093699028</v>
      </c>
      <c r="L2604">
        <f t="shared" ca="1" si="394"/>
        <v>-32.426044065516592</v>
      </c>
      <c r="M2604">
        <f t="shared" ca="1" si="395"/>
        <v>6371.9692176306644</v>
      </c>
      <c r="N2604">
        <f ca="1">SQRT(User_Model_Calcs!M2604^2+Sat_Data!$B$3^2-2*User_Model_Calcs!M2604*Sat_Data!$B$3*COS(RADIANS(L2604))*COS(RADIANS(I2604)))</f>
        <v>37949.160336174195</v>
      </c>
      <c r="O2604">
        <f ca="1">DEGREES(ACOS(((Earth_Data!$B$1+Sat_Data!$B$2)/User_Model_Calcs!N2604)*SQRT(1-COS(RADIANS(User_Model_Calcs!I2604))^2*COS(RADIANS(User_Model_Calcs!B2604))^2)))</f>
        <v>37.758684943398244</v>
      </c>
      <c r="P2604">
        <f t="shared" ca="1" si="392"/>
        <v>50.839048191342158</v>
      </c>
    </row>
    <row r="2605" spans="1:16" x14ac:dyDescent="0.25">
      <c r="A2605" s="5">
        <f t="shared" ca="1" si="402"/>
        <v>141.6386153904941</v>
      </c>
      <c r="B2605">
        <f t="shared" ca="1" si="403"/>
        <v>-33.192692205332179</v>
      </c>
      <c r="C2605" s="6">
        <v>20135.9375</v>
      </c>
      <c r="D2605">
        <f t="shared" ca="1" si="398"/>
        <v>3</v>
      </c>
      <c r="E2605" s="1">
        <v>0.65</v>
      </c>
      <c r="F2605">
        <v>19.899999999999999</v>
      </c>
      <c r="G2605">
        <f t="shared" ca="1" si="393"/>
        <v>54.048620189015942</v>
      </c>
      <c r="H2605">
        <f t="shared" ca="1" si="399"/>
        <v>18.677806949924161</v>
      </c>
      <c r="I2605">
        <f ca="1">User_Model_Calcs!A2605-Sat_Data!$B$5</f>
        <v>31.638615390494095</v>
      </c>
      <c r="J2605">
        <f ca="1">(Earth_Data!$B$1/SQRT(1-Earth_Data!$B$2^2*SIN(RADIANS(User_Model_Calcs!B2605))^2))*COS(RADIANS(User_Model_Calcs!B2605))</f>
        <v>5342.8079419575779</v>
      </c>
      <c r="K2605">
        <f ca="1">((Earth_Data!$B$1*(1-Earth_Data!$B$2^2))/SQRT(1-Earth_Data!$B$2^2*SIN(RADIANS(User_Model_Calcs!B2605))^2))*SIN(RADIANS(User_Model_Calcs!B2605))</f>
        <v>-3471.8632976032168</v>
      </c>
      <c r="L2605">
        <f t="shared" ca="1" si="394"/>
        <v>-33.016615677737676</v>
      </c>
      <c r="M2605">
        <f t="shared" ca="1" si="395"/>
        <v>6371.7683151452748</v>
      </c>
      <c r="N2605">
        <f ca="1">SQRT(User_Model_Calcs!M2605^2+Sat_Data!$B$3^2-2*User_Model_Calcs!M2605*Sat_Data!$B$3*COS(RADIANS(L2605))*COS(RADIANS(I2605)))</f>
        <v>37879.122590248691</v>
      </c>
      <c r="O2605">
        <f ca="1">DEGREES(ACOS(((Earth_Data!$B$1+Sat_Data!$B$2)/User_Model_Calcs!N2605)*SQRT(1-COS(RADIANS(User_Model_Calcs!I2605))^2*COS(RADIANS(User_Model_Calcs!B2605))^2)))</f>
        <v>38.639094522327525</v>
      </c>
      <c r="P2605">
        <f t="shared" ca="1" si="392"/>
        <v>48.377774750423946</v>
      </c>
    </row>
    <row r="2606" spans="1:16" x14ac:dyDescent="0.25">
      <c r="A2606" s="5">
        <f t="shared" ca="1" si="402"/>
        <v>142.30627467758475</v>
      </c>
      <c r="B2606">
        <f t="shared" ca="1" si="403"/>
        <v>-36.829052333861753</v>
      </c>
      <c r="C2606" s="6">
        <v>20135.9375</v>
      </c>
      <c r="D2606">
        <f t="shared" ca="1" si="398"/>
        <v>1.2</v>
      </c>
      <c r="E2606" s="1">
        <v>0.65</v>
      </c>
      <c r="F2606">
        <v>19.899999999999999</v>
      </c>
      <c r="G2606">
        <f t="shared" ca="1" si="393"/>
        <v>46.089820015575185</v>
      </c>
      <c r="H2606">
        <f t="shared" ca="1" si="399"/>
        <v>19.944089252520044</v>
      </c>
      <c r="I2606">
        <f ca="1">User_Model_Calcs!A2606-Sat_Data!$B$5</f>
        <v>32.306274677584753</v>
      </c>
      <c r="J2606">
        <f ca="1">(Earth_Data!$B$1/SQRT(1-Earth_Data!$B$2^2*SIN(RADIANS(User_Model_Calcs!B2606))^2))*COS(RADIANS(User_Model_Calcs!B2606))</f>
        <v>5111.3901145336768</v>
      </c>
      <c r="K2606">
        <f ca="1">((Earth_Data!$B$1*(1-Earth_Data!$B$2^2))/SQRT(1-Earth_Data!$B$2^2*SIN(RADIANS(User_Model_Calcs!B2606))^2))*SIN(RADIANS(User_Model_Calcs!B2606))</f>
        <v>-3802.2265328027288</v>
      </c>
      <c r="L2606">
        <f t="shared" ca="1" si="394"/>
        <v>-36.64457365979078</v>
      </c>
      <c r="M2606">
        <f t="shared" ca="1" si="395"/>
        <v>6370.4972733454379</v>
      </c>
      <c r="N2606">
        <f ca="1">SQRT(User_Model_Calcs!M2606^2+Sat_Data!$B$3^2-2*User_Model_Calcs!M2606*Sat_Data!$B$3*COS(RADIANS(L2606))*COS(RADIANS(I2606)))</f>
        <v>38132.478958895954</v>
      </c>
      <c r="O2606">
        <f ca="1">DEGREES(ACOS(((Earth_Data!$B$1+Sat_Data!$B$2)/User_Model_Calcs!N2606)*SQRT(1-COS(RADIANS(User_Model_Calcs!I2606))^2*COS(RADIANS(User_Model_Calcs!B2606))^2)))</f>
        <v>35.483701091568371</v>
      </c>
      <c r="P2606">
        <f t="shared" ca="1" si="392"/>
        <v>46.529880558608305</v>
      </c>
    </row>
    <row r="2607" spans="1:16" x14ac:dyDescent="0.25">
      <c r="A2607" s="5">
        <f t="shared" ca="1" si="402"/>
        <v>141.68515492350613</v>
      </c>
      <c r="B2607">
        <f t="shared" ca="1" si="403"/>
        <v>-32.250165246259002</v>
      </c>
      <c r="C2607" s="6">
        <v>20135.9375</v>
      </c>
      <c r="D2607">
        <f t="shared" ca="1" si="398"/>
        <v>3</v>
      </c>
      <c r="E2607" s="1">
        <v>0.65</v>
      </c>
      <c r="F2607">
        <v>19.899999999999999</v>
      </c>
      <c r="G2607">
        <f t="shared" ca="1" si="393"/>
        <v>54.048620189015942</v>
      </c>
      <c r="H2607">
        <f t="shared" ca="1" si="399"/>
        <v>15.435848069230586</v>
      </c>
      <c r="I2607">
        <f ca="1">User_Model_Calcs!A2607-Sat_Data!$B$5</f>
        <v>31.685154923506133</v>
      </c>
      <c r="J2607">
        <f ca="1">(Earth_Data!$B$1/SQRT(1-Earth_Data!$B$2^2*SIN(RADIANS(User_Model_Calcs!B2607))^2))*COS(RADIANS(User_Model_Calcs!B2607))</f>
        <v>5399.3092845273304</v>
      </c>
      <c r="K2607">
        <f ca="1">((Earth_Data!$B$1*(1-Earth_Data!$B$2^2))/SQRT(1-Earth_Data!$B$2^2*SIN(RADIANS(User_Model_Calcs!B2607))^2))*SIN(RADIANS(User_Model_Calcs!B2607))</f>
        <v>-3383.9258127718813</v>
      </c>
      <c r="L2607">
        <f t="shared" ca="1" si="394"/>
        <v>-32.07673359270337</v>
      </c>
      <c r="M2607">
        <f t="shared" ca="1" si="395"/>
        <v>6372.087150716543</v>
      </c>
      <c r="N2607">
        <f ca="1">SQRT(User_Model_Calcs!M2607^2+Sat_Data!$B$3^2-2*User_Model_Calcs!M2607*Sat_Data!$B$3*COS(RADIANS(L2607))*COS(RADIANS(I2607)))</f>
        <v>37828.159015764366</v>
      </c>
      <c r="O2607">
        <f ca="1">DEGREES(ACOS(((Earth_Data!$B$1+Sat_Data!$B$2)/User_Model_Calcs!N2607)*SQRT(1-COS(RADIANS(User_Model_Calcs!I2607))^2*COS(RADIANS(User_Model_Calcs!B2607))^2)))</f>
        <v>39.294340518095161</v>
      </c>
      <c r="P2607">
        <f t="shared" ca="1" si="392"/>
        <v>49.156572155513587</v>
      </c>
    </row>
    <row r="2608" spans="1:16" x14ac:dyDescent="0.25">
      <c r="A2608" s="5">
        <f t="shared" ca="1" si="402"/>
        <v>142.37647619752198</v>
      </c>
      <c r="B2608">
        <f t="shared" ca="1" si="403"/>
        <v>-32.981305635750033</v>
      </c>
      <c r="C2608" s="6">
        <v>20135.9375</v>
      </c>
      <c r="D2608">
        <f t="shared" ca="1" si="398"/>
        <v>1.2</v>
      </c>
      <c r="E2608" s="1">
        <v>0.65</v>
      </c>
      <c r="F2608">
        <v>19.899999999999999</v>
      </c>
      <c r="G2608">
        <f t="shared" ca="1" si="393"/>
        <v>46.089820015575185</v>
      </c>
      <c r="H2608">
        <f t="shared" ca="1" si="399"/>
        <v>20.560725403206934</v>
      </c>
      <c r="I2608">
        <f ca="1">User_Model_Calcs!A2608-Sat_Data!$B$5</f>
        <v>32.376476197521981</v>
      </c>
      <c r="J2608">
        <f ca="1">(Earth_Data!$B$1/SQRT(1-Earth_Data!$B$2^2*SIN(RADIANS(User_Model_Calcs!B2608))^2))*COS(RADIANS(User_Model_Calcs!B2608))</f>
        <v>5355.6063195780307</v>
      </c>
      <c r="K2608">
        <f ca="1">((Earth_Data!$B$1*(1-Earth_Data!$B$2^2))/SQRT(1-Earth_Data!$B$2^2*SIN(RADIANS(User_Model_Calcs!B2608))^2))*SIN(RADIANS(User_Model_Calcs!B2608))</f>
        <v>-3452.2208851587061</v>
      </c>
      <c r="L2608">
        <f t="shared" ca="1" si="394"/>
        <v>-32.805805880487704</v>
      </c>
      <c r="M2608">
        <f t="shared" ca="1" si="395"/>
        <v>6371.8402436211554</v>
      </c>
      <c r="N2608">
        <f ca="1">SQRT(User_Model_Calcs!M2608^2+Sat_Data!$B$3^2-2*User_Model_Calcs!M2608*Sat_Data!$B$3*COS(RADIANS(L2608))*COS(RADIANS(I2608)))</f>
        <v>37907.686445701664</v>
      </c>
      <c r="O2608">
        <f ca="1">DEGREES(ACOS(((Earth_Data!$B$1+Sat_Data!$B$2)/User_Model_Calcs!N2608)*SQRT(1-COS(RADIANS(User_Model_Calcs!I2608))^2*COS(RADIANS(User_Model_Calcs!B2608))^2)))</f>
        <v>38.278396287413493</v>
      </c>
      <c r="P2608">
        <f t="shared" ca="1" si="392"/>
        <v>49.351881127288223</v>
      </c>
    </row>
    <row r="2609" spans="1:16" x14ac:dyDescent="0.25">
      <c r="A2609" s="5">
        <f t="shared" ca="1" si="402"/>
        <v>142.78884264340408</v>
      </c>
      <c r="B2609">
        <f t="shared" ca="1" si="403"/>
        <v>-35.521647722276171</v>
      </c>
      <c r="C2609" s="6">
        <v>20135.9375</v>
      </c>
      <c r="D2609">
        <f t="shared" ca="1" si="398"/>
        <v>1.2</v>
      </c>
      <c r="E2609" s="1">
        <v>0.65</v>
      </c>
      <c r="F2609">
        <v>19.899999999999999</v>
      </c>
      <c r="G2609">
        <f t="shared" ca="1" si="393"/>
        <v>46.089820015575185</v>
      </c>
      <c r="H2609">
        <f t="shared" ca="1" si="399"/>
        <v>20.72105984221708</v>
      </c>
      <c r="I2609">
        <f ca="1">User_Model_Calcs!A2609-Sat_Data!$B$5</f>
        <v>32.788842643404081</v>
      </c>
      <c r="J2609">
        <f ca="1">(Earth_Data!$B$1/SQRT(1-Earth_Data!$B$2^2*SIN(RADIANS(User_Model_Calcs!B2609))^2))*COS(RADIANS(User_Model_Calcs!B2609))</f>
        <v>5197.0186568235631</v>
      </c>
      <c r="K2609">
        <f ca="1">((Earth_Data!$B$1*(1-Earth_Data!$B$2^2))/SQRT(1-Earth_Data!$B$2^2*SIN(RADIANS(User_Model_Calcs!B2609))^2))*SIN(RADIANS(User_Model_Calcs!B2609))</f>
        <v>-3685.1243936084147</v>
      </c>
      <c r="L2609">
        <f t="shared" ca="1" si="394"/>
        <v>-35.339855364094106</v>
      </c>
      <c r="M2609">
        <f t="shared" ca="1" si="395"/>
        <v>6370.9610511868605</v>
      </c>
      <c r="N2609">
        <f ca="1">SQRT(User_Model_Calcs!M2609^2+Sat_Data!$B$3^2-2*User_Model_Calcs!M2609*Sat_Data!$B$3*COS(RADIANS(L2609))*COS(RADIANS(I2609)))</f>
        <v>38078.531540664371</v>
      </c>
      <c r="O2609">
        <f ca="1">DEGREES(ACOS(((Earth_Data!$B$1+Sat_Data!$B$2)/User_Model_Calcs!N2609)*SQRT(1-COS(RADIANS(User_Model_Calcs!I2609))^2*COS(RADIANS(User_Model_Calcs!B2609))^2)))</f>
        <v>36.145368169823016</v>
      </c>
      <c r="P2609">
        <f t="shared" ca="1" si="392"/>
        <v>47.951514554036322</v>
      </c>
    </row>
    <row r="2610" spans="1:16" x14ac:dyDescent="0.25">
      <c r="A2610" s="5">
        <f t="shared" ca="1" si="402"/>
        <v>142.43731119906582</v>
      </c>
      <c r="B2610">
        <f t="shared" ca="1" si="403"/>
        <v>-34.34498858480498</v>
      </c>
      <c r="C2610" s="6">
        <v>20135.9375</v>
      </c>
      <c r="D2610">
        <f t="shared" ca="1" si="398"/>
        <v>0.75</v>
      </c>
      <c r="E2610" s="1">
        <v>0.65</v>
      </c>
      <c r="F2610">
        <v>19.899999999999999</v>
      </c>
      <c r="G2610">
        <f t="shared" ca="1" si="393"/>
        <v>42.007420362456692</v>
      </c>
      <c r="H2610">
        <f t="shared" ca="1" si="399"/>
        <v>20.832408308007114</v>
      </c>
      <c r="I2610">
        <f ca="1">User_Model_Calcs!A2610-Sat_Data!$B$5</f>
        <v>32.437311199065817</v>
      </c>
      <c r="J2610">
        <f ca="1">(Earth_Data!$B$1/SQRT(1-Earth_Data!$B$2^2*SIN(RADIANS(User_Model_Calcs!B2610))^2))*COS(RADIANS(User_Model_Calcs!B2610))</f>
        <v>5271.7663288833965</v>
      </c>
      <c r="K2610">
        <f ca="1">((Earth_Data!$B$1*(1-Earth_Data!$B$2^2))/SQRT(1-Earth_Data!$B$2^2*SIN(RADIANS(User_Model_Calcs!B2610))^2))*SIN(RADIANS(User_Model_Calcs!B2610))</f>
        <v>-3578.1088665950383</v>
      </c>
      <c r="L2610">
        <f t="shared" ca="1" si="394"/>
        <v>-34.165936681973527</v>
      </c>
      <c r="M2610">
        <f t="shared" ca="1" si="395"/>
        <v>6371.3721667749687</v>
      </c>
      <c r="N2610">
        <f ca="1">SQRT(User_Model_Calcs!M2610^2+Sat_Data!$B$3^2-2*User_Model_Calcs!M2610*Sat_Data!$B$3*COS(RADIANS(L2610))*COS(RADIANS(I2610)))</f>
        <v>37989.613296402662</v>
      </c>
      <c r="O2610">
        <f ca="1">DEGREES(ACOS(((Earth_Data!$B$1+Sat_Data!$B$2)/User_Model_Calcs!N2610)*SQRT(1-COS(RADIANS(User_Model_Calcs!I2610))^2*COS(RADIANS(User_Model_Calcs!B2610))^2)))</f>
        <v>37.245995445673842</v>
      </c>
      <c r="P2610">
        <f t="shared" ca="1" si="392"/>
        <v>48.403942810127113</v>
      </c>
    </row>
    <row r="2611" spans="1:16" x14ac:dyDescent="0.25">
      <c r="A2611" s="5">
        <f t="shared" ca="1" si="402"/>
        <v>143.08741647088399</v>
      </c>
      <c r="B2611">
        <f t="shared" ca="1" si="403"/>
        <v>-33.927089987772071</v>
      </c>
      <c r="C2611" s="6">
        <v>20135.9375</v>
      </c>
      <c r="D2611">
        <f t="shared" ca="1" si="398"/>
        <v>3</v>
      </c>
      <c r="E2611" s="1">
        <v>0.65</v>
      </c>
      <c r="F2611">
        <v>19.899999999999999</v>
      </c>
      <c r="G2611">
        <f t="shared" ca="1" si="393"/>
        <v>54.048620189015942</v>
      </c>
      <c r="H2611">
        <f t="shared" ca="1" si="399"/>
        <v>15.7944582086736</v>
      </c>
      <c r="I2611">
        <f ca="1">User_Model_Calcs!A2611-Sat_Data!$B$5</f>
        <v>33.087416470883994</v>
      </c>
      <c r="J2611">
        <f ca="1">(Earth_Data!$B$1/SQRT(1-Earth_Data!$B$2^2*SIN(RADIANS(User_Model_Calcs!B2611))^2))*COS(RADIANS(User_Model_Calcs!B2611))</f>
        <v>5297.7790325627384</v>
      </c>
      <c r="K2611">
        <f ca="1">((Earth_Data!$B$1*(1-Earth_Data!$B$2^2))/SQRT(1-Earth_Data!$B$2^2*SIN(RADIANS(User_Model_Calcs!B2611))^2))*SIN(RADIANS(User_Model_Calcs!B2611))</f>
        <v>-3539.7402751253239</v>
      </c>
      <c r="L2611">
        <f t="shared" ca="1" si="394"/>
        <v>-33.749084048692957</v>
      </c>
      <c r="M2611">
        <f t="shared" ca="1" si="395"/>
        <v>6371.5166085639048</v>
      </c>
      <c r="N2611">
        <f ca="1">SQRT(User_Model_Calcs!M2611^2+Sat_Data!$B$3^2-2*User_Model_Calcs!M2611*Sat_Data!$B$3*COS(RADIANS(L2611))*COS(RADIANS(I2611)))</f>
        <v>38001.372912814644</v>
      </c>
      <c r="O2611">
        <f ca="1">DEGREES(ACOS(((Earth_Data!$B$1+Sat_Data!$B$2)/User_Model_Calcs!N2611)*SQRT(1-COS(RADIANS(User_Model_Calcs!I2611))^2*COS(RADIANS(User_Model_Calcs!B2611))^2)))</f>
        <v>37.102050810667485</v>
      </c>
      <c r="P2611">
        <f t="shared" ca="1" si="392"/>
        <v>49.416893494967432</v>
      </c>
    </row>
    <row r="2612" spans="1:16" x14ac:dyDescent="0.25">
      <c r="A2612" s="5">
        <f t="shared" ca="1" si="402"/>
        <v>144.53204135295189</v>
      </c>
      <c r="B2612">
        <f t="shared" ca="1" si="403"/>
        <v>-36.011246097437464</v>
      </c>
      <c r="C2612" s="6">
        <v>20135.9375</v>
      </c>
      <c r="D2612">
        <f t="shared" ca="1" si="398"/>
        <v>3</v>
      </c>
      <c r="E2612" s="1">
        <v>0.65</v>
      </c>
      <c r="F2612">
        <v>19.899999999999999</v>
      </c>
      <c r="G2612">
        <f t="shared" ca="1" si="393"/>
        <v>54.048620189015942</v>
      </c>
      <c r="H2612">
        <f t="shared" ca="1" si="399"/>
        <v>20.564506863619457</v>
      </c>
      <c r="I2612">
        <f ca="1">User_Model_Calcs!A2612-Sat_Data!$B$5</f>
        <v>34.532041352951893</v>
      </c>
      <c r="J2612">
        <f ca="1">(Earth_Data!$B$1/SQRT(1-Earth_Data!$B$2^2*SIN(RADIANS(User_Model_Calcs!B2612))^2))*COS(RADIANS(User_Model_Calcs!B2612))</f>
        <v>5165.2677545544875</v>
      </c>
      <c r="K2612">
        <f ca="1">((Earth_Data!$B$1*(1-Earth_Data!$B$2^2))/SQRT(1-Earth_Data!$B$2^2*SIN(RADIANS(User_Model_Calcs!B2612))^2))*SIN(RADIANS(User_Model_Calcs!B2612))</f>
        <v>-3729.2024837713734</v>
      </c>
      <c r="L2612">
        <f t="shared" ca="1" si="394"/>
        <v>-35.828403247410087</v>
      </c>
      <c r="M2612">
        <f t="shared" ca="1" si="395"/>
        <v>6370.7881883803784</v>
      </c>
      <c r="N2612">
        <f ca="1">SQRT(User_Model_Calcs!M2612^2+Sat_Data!$B$3^2-2*User_Model_Calcs!M2612*Sat_Data!$B$3*COS(RADIANS(L2612))*COS(RADIANS(I2612)))</f>
        <v>38204.297043377162</v>
      </c>
      <c r="O2612">
        <f ca="1">DEGREES(ACOS(((Earth_Data!$B$1+Sat_Data!$B$2)/User_Model_Calcs!N2612)*SQRT(1-COS(RADIANS(User_Model_Calcs!I2612))^2*COS(RADIANS(User_Model_Calcs!B2612))^2)))</f>
        <v>34.624476682040893</v>
      </c>
      <c r="P2612">
        <f t="shared" ca="1" si="392"/>
        <v>49.48810335696929</v>
      </c>
    </row>
    <row r="2613" spans="1:16" x14ac:dyDescent="0.25">
      <c r="A2613" s="5">
        <f t="shared" ca="1" si="402"/>
        <v>144.12862021868199</v>
      </c>
      <c r="B2613">
        <f t="shared" ca="1" si="403"/>
        <v>-34.194040266011704</v>
      </c>
      <c r="C2613" s="6">
        <v>20135.9375</v>
      </c>
      <c r="D2613">
        <f t="shared" ca="1" si="398"/>
        <v>1.2</v>
      </c>
      <c r="E2613" s="1">
        <v>0.65</v>
      </c>
      <c r="F2613">
        <v>19.899999999999999</v>
      </c>
      <c r="G2613">
        <f t="shared" ca="1" si="393"/>
        <v>46.089820015575185</v>
      </c>
      <c r="H2613">
        <f t="shared" ca="1" si="399"/>
        <v>23.271562357437013</v>
      </c>
      <c r="I2613">
        <f ca="1">User_Model_Calcs!A2613-Sat_Data!$B$5</f>
        <v>34.128620218681988</v>
      </c>
      <c r="J2613">
        <f ca="1">(Earth_Data!$B$1/SQRT(1-Earth_Data!$B$2^2*SIN(RADIANS(User_Model_Calcs!B2613))^2))*COS(RADIANS(User_Model_Calcs!B2613))</f>
        <v>5281.1948089809121</v>
      </c>
      <c r="K2613">
        <f ca="1">((Earth_Data!$B$1*(1-Earth_Data!$B$2^2))/SQRT(1-Earth_Data!$B$2^2*SIN(RADIANS(User_Model_Calcs!B2613))^2))*SIN(RADIANS(User_Model_Calcs!B2613))</f>
        <v>-3564.2714220880657</v>
      </c>
      <c r="L2613">
        <f t="shared" ca="1" si="394"/>
        <v>-34.01536180597877</v>
      </c>
      <c r="M2613">
        <f t="shared" ca="1" si="395"/>
        <v>6371.4244389085097</v>
      </c>
      <c r="N2613">
        <f ca="1">SQRT(User_Model_Calcs!M2613^2+Sat_Data!$B$3^2-2*User_Model_Calcs!M2613*Sat_Data!$B$3*COS(RADIANS(L2613))*COS(RADIANS(I2613)))</f>
        <v>38075.6414803722</v>
      </c>
      <c r="O2613">
        <f ca="1">DEGREES(ACOS(((Earth_Data!$B$1+Sat_Data!$B$2)/User_Model_Calcs!N2613)*SQRT(1-COS(RADIANS(User_Model_Calcs!I2613))^2*COS(RADIANS(User_Model_Calcs!B2613))^2)))</f>
        <v>36.186819316183573</v>
      </c>
      <c r="P2613">
        <f t="shared" ca="1" si="392"/>
        <v>50.335355770229086</v>
      </c>
    </row>
    <row r="2614" spans="1:16" x14ac:dyDescent="0.25">
      <c r="A2614" s="5">
        <f t="shared" ca="1" si="402"/>
        <v>140.36449470680262</v>
      </c>
      <c r="B2614">
        <f t="shared" ca="1" si="403"/>
        <v>-35.106310987165401</v>
      </c>
      <c r="C2614" s="6">
        <v>20135.9375</v>
      </c>
      <c r="D2614">
        <f t="shared" ca="1" si="398"/>
        <v>0.75</v>
      </c>
      <c r="E2614" s="1">
        <v>0.65</v>
      </c>
      <c r="F2614">
        <v>19.899999999999999</v>
      </c>
      <c r="G2614">
        <f t="shared" ca="1" si="393"/>
        <v>42.007420362456692</v>
      </c>
      <c r="H2614">
        <f t="shared" ca="1" si="399"/>
        <v>22.975085509710762</v>
      </c>
      <c r="I2614">
        <f ca="1">User_Model_Calcs!A2614-Sat_Data!$B$5</f>
        <v>30.364494706802617</v>
      </c>
      <c r="J2614">
        <f ca="1">(Earth_Data!$B$1/SQRT(1-Earth_Data!$B$2^2*SIN(RADIANS(User_Model_Calcs!B2614))^2))*COS(RADIANS(User_Model_Calcs!B2614))</f>
        <v>5223.6555167583019</v>
      </c>
      <c r="K2614">
        <f ca="1">((Earth_Data!$B$1*(1-Earth_Data!$B$2^2))/SQRT(1-Earth_Data!$B$2^2*SIN(RADIANS(User_Model_Calcs!B2614))^2))*SIN(RADIANS(User_Model_Calcs!B2614))</f>
        <v>-3647.5232666595075</v>
      </c>
      <c r="L2614">
        <f t="shared" ca="1" si="394"/>
        <v>-34.925451285675813</v>
      </c>
      <c r="M2614">
        <f t="shared" ca="1" si="395"/>
        <v>6371.1068848812984</v>
      </c>
      <c r="N2614">
        <f ca="1">SQRT(User_Model_Calcs!M2614^2+Sat_Data!$B$3^2-2*User_Model_Calcs!M2614*Sat_Data!$B$3*COS(RADIANS(L2614))*COS(RADIANS(I2614)))</f>
        <v>37925.304844976476</v>
      </c>
      <c r="O2614">
        <f ca="1">DEGREES(ACOS(((Earth_Data!$B$1+Sat_Data!$B$2)/User_Model_Calcs!N2614)*SQRT(1-COS(RADIANS(User_Model_Calcs!I2614))^2*COS(RADIANS(User_Model_Calcs!B2614))^2)))</f>
        <v>38.046156673052096</v>
      </c>
      <c r="P2614">
        <f t="shared" ca="1" si="392"/>
        <v>45.531431154388301</v>
      </c>
    </row>
    <row r="2615" spans="1:16" x14ac:dyDescent="0.25">
      <c r="A2615" s="5">
        <f t="shared" ca="1" si="402"/>
        <v>140.61152507965141</v>
      </c>
      <c r="B2615">
        <f t="shared" ca="1" si="403"/>
        <v>-32.815568544239966</v>
      </c>
      <c r="C2615" s="6">
        <v>20135.9375</v>
      </c>
      <c r="D2615">
        <f t="shared" ca="1" si="398"/>
        <v>3</v>
      </c>
      <c r="E2615" s="1">
        <v>0.65</v>
      </c>
      <c r="F2615">
        <v>19.899999999999999</v>
      </c>
      <c r="G2615">
        <f t="shared" ca="1" si="393"/>
        <v>54.048620189015942</v>
      </c>
      <c r="H2615">
        <f t="shared" ca="1" si="399"/>
        <v>15.488064022926697</v>
      </c>
      <c r="I2615">
        <f ca="1">User_Model_Calcs!A2615-Sat_Data!$B$5</f>
        <v>30.611525079651415</v>
      </c>
      <c r="J2615">
        <f ca="1">(Earth_Data!$B$1/SQRT(1-Earth_Data!$B$2^2*SIN(RADIANS(User_Model_Calcs!B2615))^2))*COS(RADIANS(User_Model_Calcs!B2615))</f>
        <v>5365.5898165263698</v>
      </c>
      <c r="K2615">
        <f ca="1">((Earth_Data!$B$1*(1-Earth_Data!$B$2^2))/SQRT(1-Earth_Data!$B$2^2*SIN(RADIANS(User_Model_Calcs!B2615))^2))*SIN(RADIANS(User_Model_Calcs!B2615))</f>
        <v>-3436.7878256224776</v>
      </c>
      <c r="L2615">
        <f t="shared" ca="1" si="394"/>
        <v>-32.640527662788863</v>
      </c>
      <c r="M2615">
        <f t="shared" ca="1" si="395"/>
        <v>6371.8964710326518</v>
      </c>
      <c r="N2615">
        <f ca="1">SQRT(User_Model_Calcs!M2615^2+Sat_Data!$B$3^2-2*User_Model_Calcs!M2615*Sat_Data!$B$3*COS(RADIANS(L2615))*COS(RADIANS(I2615)))</f>
        <v>37802.133975896613</v>
      </c>
      <c r="O2615">
        <f ca="1">DEGREES(ACOS(((Earth_Data!$B$1+Sat_Data!$B$2)/User_Model_Calcs!N2615)*SQRT(1-COS(RADIANS(User_Model_Calcs!I2615))^2*COS(RADIANS(User_Model_Calcs!B2615))^2)))</f>
        <v>39.626615632565411</v>
      </c>
      <c r="P2615">
        <f t="shared" ca="1" si="392"/>
        <v>47.512055067365949</v>
      </c>
    </row>
    <row r="2616" spans="1:16" x14ac:dyDescent="0.25">
      <c r="A2616" s="5">
        <f t="shared" ca="1" si="402"/>
        <v>143.02444271525096</v>
      </c>
      <c r="B2616">
        <f t="shared" ca="1" si="403"/>
        <v>-32.048979684672567</v>
      </c>
      <c r="C2616" s="6">
        <v>20135.9375</v>
      </c>
      <c r="D2616">
        <f t="shared" ca="1" si="398"/>
        <v>0.75</v>
      </c>
      <c r="E2616" s="1">
        <v>0.65</v>
      </c>
      <c r="F2616">
        <v>19.899999999999999</v>
      </c>
      <c r="G2616">
        <f t="shared" ca="1" si="393"/>
        <v>42.007420362456692</v>
      </c>
      <c r="H2616">
        <f t="shared" ca="1" si="399"/>
        <v>23.316761690034582</v>
      </c>
      <c r="I2616">
        <f ca="1">User_Model_Calcs!A2616-Sat_Data!$B$5</f>
        <v>33.024442715250956</v>
      </c>
      <c r="J2616">
        <f ca="1">(Earth_Data!$B$1/SQRT(1-Earth_Data!$B$2^2*SIN(RADIANS(User_Model_Calcs!B2616))^2))*COS(RADIANS(User_Model_Calcs!B2616))</f>
        <v>5411.1807882587373</v>
      </c>
      <c r="K2616">
        <f ca="1">((Earth_Data!$B$1*(1-Earth_Data!$B$2^2))/SQRT(1-Earth_Data!$B$2^2*SIN(RADIANS(User_Model_Calcs!B2616))^2))*SIN(RADIANS(User_Model_Calcs!B2616))</f>
        <v>-3365.0373378651002</v>
      </c>
      <c r="L2616">
        <f t="shared" ca="1" si="394"/>
        <v>-31.876136895282521</v>
      </c>
      <c r="M2616">
        <f t="shared" ca="1" si="395"/>
        <v>6372.1545656431381</v>
      </c>
      <c r="N2616">
        <f ca="1">SQRT(User_Model_Calcs!M2616^2+Sat_Data!$B$3^2-2*User_Model_Calcs!M2616*Sat_Data!$B$3*COS(RADIANS(L2616))*COS(RADIANS(I2616)))</f>
        <v>37892.303659752084</v>
      </c>
      <c r="O2616">
        <f ca="1">DEGREES(ACOS(((Earth_Data!$B$1+Sat_Data!$B$2)/User_Model_Calcs!N2616)*SQRT(1-COS(RADIANS(User_Model_Calcs!I2616))^2*COS(RADIANS(User_Model_Calcs!B2616))^2)))</f>
        <v>38.477338503515639</v>
      </c>
      <c r="P2616">
        <f t="shared" ca="1" si="392"/>
        <v>50.773261209488417</v>
      </c>
    </row>
    <row r="2617" spans="1:16" x14ac:dyDescent="0.25">
      <c r="A2617" s="5">
        <f t="shared" ca="1" si="402"/>
        <v>141.45602152438596</v>
      </c>
      <c r="B2617">
        <f t="shared" ca="1" si="403"/>
        <v>-35.908932280447544</v>
      </c>
      <c r="C2617" s="6">
        <v>20135.9375</v>
      </c>
      <c r="D2617">
        <f t="shared" ca="1" si="398"/>
        <v>3</v>
      </c>
      <c r="E2617" s="1">
        <v>0.65</v>
      </c>
      <c r="F2617">
        <v>19.899999999999999</v>
      </c>
      <c r="G2617">
        <f t="shared" ca="1" si="393"/>
        <v>54.048620189015942</v>
      </c>
      <c r="H2617">
        <f t="shared" ca="1" si="399"/>
        <v>16.792103538499219</v>
      </c>
      <c r="I2617">
        <f ca="1">User_Model_Calcs!A2617-Sat_Data!$B$5</f>
        <v>31.45602152438596</v>
      </c>
      <c r="J2617">
        <f ca="1">(Earth_Data!$B$1/SQRT(1-Earth_Data!$B$2^2*SIN(RADIANS(User_Model_Calcs!B2617))^2))*COS(RADIANS(User_Model_Calcs!B2617))</f>
        <v>5171.9342263784747</v>
      </c>
      <c r="K2617">
        <f ca="1">((Earth_Data!$B$1*(1-Earth_Data!$B$2^2))/SQRT(1-Earth_Data!$B$2^2*SIN(RADIANS(User_Model_Calcs!B2617))^2))*SIN(RADIANS(User_Model_Calcs!B2617))</f>
        <v>-3720.0134187818694</v>
      </c>
      <c r="L2617">
        <f t="shared" ca="1" si="394"/>
        <v>-35.726304567172683</v>
      </c>
      <c r="M2617">
        <f t="shared" ca="1" si="395"/>
        <v>6370.8243954689478</v>
      </c>
      <c r="N2617">
        <f ca="1">SQRT(User_Model_Calcs!M2617^2+Sat_Data!$B$3^2-2*User_Model_Calcs!M2617*Sat_Data!$B$3*COS(RADIANS(L2617))*COS(RADIANS(I2617)))</f>
        <v>38030.994559450693</v>
      </c>
      <c r="O2617">
        <f ca="1">DEGREES(ACOS(((Earth_Data!$B$1+Sat_Data!$B$2)/User_Model_Calcs!N2617)*SQRT(1-COS(RADIANS(User_Model_Calcs!I2617))^2*COS(RADIANS(User_Model_Calcs!B2617))^2)))</f>
        <v>36.726664598141376</v>
      </c>
      <c r="P2617">
        <f t="shared" ca="1" si="392"/>
        <v>46.207035697313621</v>
      </c>
    </row>
    <row r="2618" spans="1:16" x14ac:dyDescent="0.25">
      <c r="A2618" s="5">
        <f t="shared" ca="1" si="402"/>
        <v>145.05872872409478</v>
      </c>
      <c r="B2618">
        <f t="shared" ca="1" si="403"/>
        <v>-33.767125650285458</v>
      </c>
      <c r="C2618" s="6">
        <v>20135.9375</v>
      </c>
      <c r="D2618">
        <f t="shared" ca="1" si="398"/>
        <v>0.75</v>
      </c>
      <c r="E2618" s="1">
        <v>0.65</v>
      </c>
      <c r="F2618">
        <v>19.899999999999999</v>
      </c>
      <c r="G2618">
        <f t="shared" ca="1" si="393"/>
        <v>42.007420362456692</v>
      </c>
      <c r="H2618">
        <f t="shared" ca="1" si="399"/>
        <v>18.952037814431616</v>
      </c>
      <c r="I2618">
        <f ca="1">User_Model_Calcs!A2618-Sat_Data!$B$5</f>
        <v>35.058728724094777</v>
      </c>
      <c r="J2618">
        <f ca="1">(Earth_Data!$B$1/SQRT(1-Earth_Data!$B$2^2*SIN(RADIANS(User_Model_Calcs!B2618))^2))*COS(RADIANS(User_Model_Calcs!B2618))</f>
        <v>5307.661608508779</v>
      </c>
      <c r="K2618">
        <f ca="1">((Earth_Data!$B$1*(1-Earth_Data!$B$2^2))/SQRT(1-Earth_Data!$B$2^2*SIN(RADIANS(User_Model_Calcs!B2618))^2))*SIN(RADIANS(User_Model_Calcs!B2618))</f>
        <v>-3525.00408345915</v>
      </c>
      <c r="L2618">
        <f t="shared" ca="1" si="394"/>
        <v>-33.589530086785111</v>
      </c>
      <c r="M2618">
        <f t="shared" ca="1" si="395"/>
        <v>6371.5716694424527</v>
      </c>
      <c r="N2618">
        <f ca="1">SQRT(User_Model_Calcs!M2618^2+Sat_Data!$B$3^2-2*User_Model_Calcs!M2618*Sat_Data!$B$3*COS(RADIANS(L2618))*COS(RADIANS(I2618)))</f>
        <v>38105.563892596496</v>
      </c>
      <c r="O2618">
        <f ca="1">DEGREES(ACOS(((Earth_Data!$B$1+Sat_Data!$B$2)/User_Model_Calcs!N2618)*SQRT(1-COS(RADIANS(User_Model_Calcs!I2618))^2*COS(RADIANS(User_Model_Calcs!B2618))^2)))</f>
        <v>35.824072312892163</v>
      </c>
      <c r="P2618">
        <f t="shared" ca="1" si="392"/>
        <v>51.618585252689705</v>
      </c>
    </row>
    <row r="2619" spans="1:16" x14ac:dyDescent="0.25">
      <c r="A2619" s="5">
        <f t="shared" ca="1" si="402"/>
        <v>140.13741403241093</v>
      </c>
      <c r="B2619">
        <f t="shared" ca="1" si="403"/>
        <v>-33.694039021640407</v>
      </c>
      <c r="C2619" s="6">
        <v>20135.9375</v>
      </c>
      <c r="D2619">
        <f t="shared" ca="1" si="398"/>
        <v>0.75</v>
      </c>
      <c r="E2619" s="1">
        <v>0.65</v>
      </c>
      <c r="F2619">
        <v>19.899999999999999</v>
      </c>
      <c r="G2619">
        <f t="shared" ca="1" si="393"/>
        <v>42.007420362456692</v>
      </c>
      <c r="H2619">
        <f t="shared" ca="1" si="399"/>
        <v>15.383153390543351</v>
      </c>
      <c r="I2619">
        <f ca="1">User_Model_Calcs!A2619-Sat_Data!$B$5</f>
        <v>30.137414032410931</v>
      </c>
      <c r="J2619">
        <f ca="1">(Earth_Data!$B$1/SQRT(1-Earth_Data!$B$2^2*SIN(RADIANS(User_Model_Calcs!B2619))^2))*COS(RADIANS(User_Model_Calcs!B2619))</f>
        <v>5312.1631045504819</v>
      </c>
      <c r="K2619">
        <f ca="1">((Earth_Data!$B$1*(1-Earth_Data!$B$2^2))/SQRT(1-Earth_Data!$B$2^2*SIN(RADIANS(User_Model_Calcs!B2619))^2))*SIN(RADIANS(User_Model_Calcs!B2619))</f>
        <v>-3518.2621734773693</v>
      </c>
      <c r="L2619">
        <f t="shared" ca="1" si="394"/>
        <v>-33.51663279255461</v>
      </c>
      <c r="M2619">
        <f t="shared" ca="1" si="395"/>
        <v>6371.5967834342055</v>
      </c>
      <c r="N2619">
        <f ca="1">SQRT(User_Model_Calcs!M2619^2+Sat_Data!$B$3^2-2*User_Model_Calcs!M2619*Sat_Data!$B$3*COS(RADIANS(L2619))*COS(RADIANS(I2619)))</f>
        <v>37828.569580061288</v>
      </c>
      <c r="O2619">
        <f ca="1">DEGREES(ACOS(((Earth_Data!$B$1+Sat_Data!$B$2)/User_Model_Calcs!N2619)*SQRT(1-COS(RADIANS(User_Model_Calcs!I2619))^2*COS(RADIANS(User_Model_Calcs!B2619))^2)))</f>
        <v>39.282053312484798</v>
      </c>
      <c r="P2619">
        <f t="shared" ca="1" si="392"/>
        <v>46.30155429725928</v>
      </c>
    </row>
    <row r="2620" spans="1:16" x14ac:dyDescent="0.25">
      <c r="A2620" s="5">
        <f t="shared" ca="1" si="402"/>
        <v>144.88082384736643</v>
      </c>
      <c r="B2620">
        <f t="shared" ca="1" si="403"/>
        <v>-32.171576010833391</v>
      </c>
      <c r="C2620" s="6">
        <v>20135.9375</v>
      </c>
      <c r="D2620">
        <f t="shared" ca="1" si="398"/>
        <v>1.2</v>
      </c>
      <c r="E2620" s="1">
        <v>0.65</v>
      </c>
      <c r="F2620">
        <v>19.899999999999999</v>
      </c>
      <c r="G2620">
        <f t="shared" ca="1" si="393"/>
        <v>46.089820015575185</v>
      </c>
      <c r="H2620">
        <f t="shared" ca="1" si="399"/>
        <v>18.500569658072362</v>
      </c>
      <c r="I2620">
        <f ca="1">User_Model_Calcs!A2620-Sat_Data!$B$5</f>
        <v>34.880823847366429</v>
      </c>
      <c r="J2620">
        <f ca="1">(Earth_Data!$B$1/SQRT(1-Earth_Data!$B$2^2*SIN(RADIANS(User_Model_Calcs!B2620))^2))*COS(RADIANS(User_Model_Calcs!B2620))</f>
        <v>5403.9545952830003</v>
      </c>
      <c r="K2620">
        <f ca="1">((Earth_Data!$B$1*(1-Earth_Data!$B$2^2))/SQRT(1-Earth_Data!$B$2^2*SIN(RADIANS(User_Model_Calcs!B2620))^2))*SIN(RADIANS(User_Model_Calcs!B2620))</f>
        <v>-3376.5522873670966</v>
      </c>
      <c r="L2620">
        <f t="shared" ca="1" si="394"/>
        <v>-31.998373373672706</v>
      </c>
      <c r="M2620">
        <f t="shared" ca="1" si="395"/>
        <v>6372.1135125799683</v>
      </c>
      <c r="N2620">
        <f ca="1">SQRT(User_Model_Calcs!M2620^2+Sat_Data!$B$3^2-2*User_Model_Calcs!M2620*Sat_Data!$B$3*COS(RADIANS(L2620))*COS(RADIANS(I2620)))</f>
        <v>38007.670261845196</v>
      </c>
      <c r="O2620">
        <f ca="1">DEGREES(ACOS(((Earth_Data!$B$1+Sat_Data!$B$2)/User_Model_Calcs!N2620)*SQRT(1-COS(RADIANS(User_Model_Calcs!I2620))^2*COS(RADIANS(User_Model_Calcs!B2620))^2)))</f>
        <v>37.0321316699102</v>
      </c>
      <c r="P2620">
        <f t="shared" ca="1" si="392"/>
        <v>52.627299215857576</v>
      </c>
    </row>
    <row r="2621" spans="1:16" x14ac:dyDescent="0.25">
      <c r="A2621" s="5">
        <f t="shared" ca="1" si="402"/>
        <v>142.96676087647569</v>
      </c>
      <c r="B2621">
        <f t="shared" ca="1" si="403"/>
        <v>-34.553860748255289</v>
      </c>
      <c r="C2621" s="6">
        <v>20135.9375</v>
      </c>
      <c r="D2621">
        <f t="shared" ca="1" si="398"/>
        <v>0.75</v>
      </c>
      <c r="E2621" s="1">
        <v>0.65</v>
      </c>
      <c r="F2621">
        <v>19.899999999999999</v>
      </c>
      <c r="G2621">
        <f t="shared" ca="1" si="393"/>
        <v>42.007420362456692</v>
      </c>
      <c r="H2621">
        <f t="shared" ca="1" si="399"/>
        <v>14.973894447846412</v>
      </c>
      <c r="I2621">
        <f ca="1">User_Model_Calcs!A2621-Sat_Data!$B$5</f>
        <v>32.966760876475689</v>
      </c>
      <c r="J2621">
        <f ca="1">(Earth_Data!$B$1/SQRT(1-Earth_Data!$B$2^2*SIN(RADIANS(User_Model_Calcs!B2621))^2))*COS(RADIANS(User_Model_Calcs!B2621))</f>
        <v>5258.65938898062</v>
      </c>
      <c r="K2621">
        <f ca="1">((Earth_Data!$B$1*(1-Earth_Data!$B$2^2))/SQRT(1-Earth_Data!$B$2^2*SIN(RADIANS(User_Model_Calcs!B2621))^2))*SIN(RADIANS(User_Model_Calcs!B2621))</f>
        <v>-3597.2156914127677</v>
      </c>
      <c r="L2621">
        <f t="shared" ca="1" si="394"/>
        <v>-34.37430027075191</v>
      </c>
      <c r="M2621">
        <f t="shared" ca="1" si="395"/>
        <v>6371.2996554753463</v>
      </c>
      <c r="N2621">
        <f ca="1">SQRT(User_Model_Calcs!M2621^2+Sat_Data!$B$3^2-2*User_Model_Calcs!M2621*Sat_Data!$B$3*COS(RADIANS(L2621))*COS(RADIANS(I2621)))</f>
        <v>38030.994484089024</v>
      </c>
      <c r="O2621">
        <f ca="1">DEGREES(ACOS(((Earth_Data!$B$1+Sat_Data!$B$2)/User_Model_Calcs!N2621)*SQRT(1-COS(RADIANS(User_Model_Calcs!I2621))^2*COS(RADIANS(User_Model_Calcs!B2621))^2)))</f>
        <v>36.733051970862604</v>
      </c>
      <c r="P2621">
        <f t="shared" ca="1" si="392"/>
        <v>48.830565888051851</v>
      </c>
    </row>
    <row r="2622" spans="1:16" x14ac:dyDescent="0.25">
      <c r="A2622" s="5">
        <f t="shared" ca="1" si="402"/>
        <v>142.40412425240478</v>
      </c>
      <c r="B2622">
        <f t="shared" ca="1" si="403"/>
        <v>-33.105810710104429</v>
      </c>
      <c r="C2622" s="6">
        <v>20135.9375</v>
      </c>
      <c r="D2622">
        <f t="shared" ca="1" si="398"/>
        <v>0.75</v>
      </c>
      <c r="E2622" s="1">
        <v>0.65</v>
      </c>
      <c r="F2622">
        <v>19.899999999999999</v>
      </c>
      <c r="G2622">
        <f t="shared" ca="1" si="393"/>
        <v>42.007420362456692</v>
      </c>
      <c r="H2622">
        <f t="shared" ca="1" si="399"/>
        <v>16.793732176110705</v>
      </c>
      <c r="I2622">
        <f ca="1">User_Model_Calcs!A2622-Sat_Data!$B$5</f>
        <v>32.404124252404785</v>
      </c>
      <c r="J2622">
        <f ca="1">(Earth_Data!$B$1/SQRT(1-Earth_Data!$B$2^2*SIN(RADIANS(User_Model_Calcs!B2622))^2))*COS(RADIANS(User_Model_Calcs!B2622))</f>
        <v>5348.0769965593545</v>
      </c>
      <c r="K2622">
        <f ca="1">((Earth_Data!$B$1*(1-Earth_Data!$B$2^2))/SQRT(1-Earth_Data!$B$2^2*SIN(RADIANS(User_Model_Calcs!B2622))^2))*SIN(RADIANS(User_Model_Calcs!B2622))</f>
        <v>-3463.7957515389303</v>
      </c>
      <c r="L2622">
        <f t="shared" ca="1" si="394"/>
        <v>-32.929970086477461</v>
      </c>
      <c r="M2622">
        <f t="shared" ca="1" si="395"/>
        <v>6371.7979071457112</v>
      </c>
      <c r="N2622">
        <f ca="1">SQRT(User_Model_Calcs!M2622^2+Sat_Data!$B$3^2-2*User_Model_Calcs!M2622*Sat_Data!$B$3*COS(RADIANS(L2622))*COS(RADIANS(I2622)))</f>
        <v>37916.288904641522</v>
      </c>
      <c r="O2622">
        <f ca="1">DEGREES(ACOS(((Earth_Data!$B$1+Sat_Data!$B$2)/User_Model_Calcs!N2622)*SQRT(1-COS(RADIANS(User_Model_Calcs!I2622))^2*COS(RADIANS(User_Model_Calcs!B2622))^2)))</f>
        <v>38.169283188650446</v>
      </c>
      <c r="P2622">
        <f t="shared" ca="1" si="392"/>
        <v>49.287480041233607</v>
      </c>
    </row>
    <row r="2623" spans="1:16" x14ac:dyDescent="0.25">
      <c r="A2623" s="5">
        <f t="shared" ca="1" si="402"/>
        <v>143.31222733426463</v>
      </c>
      <c r="B2623">
        <f t="shared" ca="1" si="403"/>
        <v>-34.494582420629143</v>
      </c>
      <c r="C2623" s="6">
        <v>20135.9375</v>
      </c>
      <c r="D2623">
        <f t="shared" ca="1" si="398"/>
        <v>1.2</v>
      </c>
      <c r="E2623" s="1">
        <v>0.65</v>
      </c>
      <c r="F2623">
        <v>19.899999999999999</v>
      </c>
      <c r="G2623">
        <f t="shared" ca="1" si="393"/>
        <v>46.089820015575185</v>
      </c>
      <c r="H2623">
        <f t="shared" ca="1" si="399"/>
        <v>21.497803301319735</v>
      </c>
      <c r="I2623">
        <f ca="1">User_Model_Calcs!A2623-Sat_Data!$B$5</f>
        <v>33.312227334264634</v>
      </c>
      <c r="J2623">
        <f ca="1">(Earth_Data!$B$1/SQRT(1-Earth_Data!$B$2^2*SIN(RADIANS(User_Model_Calcs!B2623))^2))*COS(RADIANS(User_Model_Calcs!B2623))</f>
        <v>5262.3862873524749</v>
      </c>
      <c r="K2623">
        <f ca="1">((Earth_Data!$B$1*(1-Earth_Data!$B$2^2))/SQRT(1-Earth_Data!$B$2^2*SIN(RADIANS(User_Model_Calcs!B2623))^2))*SIN(RADIANS(User_Model_Calcs!B2623))</f>
        <v>-3591.7979286406066</v>
      </c>
      <c r="L2623">
        <f t="shared" ca="1" si="394"/>
        <v>-34.315165312234186</v>
      </c>
      <c r="M2623">
        <f t="shared" ca="1" si="395"/>
        <v>6371.3202554495965</v>
      </c>
      <c r="N2623">
        <f ca="1">SQRT(User_Model_Calcs!M2623^2+Sat_Data!$B$3^2-2*User_Model_Calcs!M2623*Sat_Data!$B$3*COS(RADIANS(L2623))*COS(RADIANS(I2623)))</f>
        <v>38046.759105499899</v>
      </c>
      <c r="O2623">
        <f ca="1">DEGREES(ACOS(((Earth_Data!$B$1+Sat_Data!$B$2)/User_Model_Calcs!N2623)*SQRT(1-COS(RADIANS(User_Model_Calcs!I2623))^2*COS(RADIANS(User_Model_Calcs!B2623))^2)))</f>
        <v>36.539348422697707</v>
      </c>
      <c r="P2623">
        <f t="shared" ca="1" si="392"/>
        <v>49.24682693925137</v>
      </c>
    </row>
    <row r="2624" spans="1:16" x14ac:dyDescent="0.25">
      <c r="A2624" s="5">
        <f t="shared" ca="1" si="402"/>
        <v>143.38006235308376</v>
      </c>
      <c r="B2624">
        <f t="shared" ca="1" si="403"/>
        <v>-34.926797539569755</v>
      </c>
      <c r="C2624" s="6">
        <v>20135.9375</v>
      </c>
      <c r="D2624">
        <f t="shared" ca="1" si="398"/>
        <v>3</v>
      </c>
      <c r="E2624" s="1">
        <v>0.65</v>
      </c>
      <c r="F2624">
        <v>19.899999999999999</v>
      </c>
      <c r="G2624">
        <f t="shared" ca="1" si="393"/>
        <v>54.048620189015942</v>
      </c>
      <c r="H2624">
        <f t="shared" ca="1" si="399"/>
        <v>19.166301477821307</v>
      </c>
      <c r="I2624">
        <f ca="1">User_Model_Calcs!A2624-Sat_Data!$B$5</f>
        <v>33.380062353083758</v>
      </c>
      <c r="J2624">
        <f ca="1">(Earth_Data!$B$1/SQRT(1-Earth_Data!$B$2^2*SIN(RADIANS(User_Model_Calcs!B2624))^2))*COS(RADIANS(User_Model_Calcs!B2624))</f>
        <v>5235.0832221939063</v>
      </c>
      <c r="K2624">
        <f ca="1">((Earth_Data!$B$1*(1-Earth_Data!$B$2^2))/SQRT(1-Earth_Data!$B$2^2*SIN(RADIANS(User_Model_Calcs!B2624))^2))*SIN(RADIANS(User_Model_Calcs!B2624))</f>
        <v>-3631.2128441189266</v>
      </c>
      <c r="L2624">
        <f t="shared" ca="1" si="394"/>
        <v>-34.746352680851629</v>
      </c>
      <c r="M2624">
        <f t="shared" ca="1" si="395"/>
        <v>6371.169677742887</v>
      </c>
      <c r="N2624">
        <f ca="1">SQRT(User_Model_Calcs!M2624^2+Sat_Data!$B$3^2-2*User_Model_Calcs!M2624*Sat_Data!$B$3*COS(RADIANS(L2624))*COS(RADIANS(I2624)))</f>
        <v>38075.784690148597</v>
      </c>
      <c r="O2624">
        <f ca="1">DEGREES(ACOS(((Earth_Data!$B$1+Sat_Data!$B$2)/User_Model_Calcs!N2624)*SQRT(1-COS(RADIANS(User_Model_Calcs!I2624))^2*COS(RADIANS(User_Model_Calcs!B2624))^2)))</f>
        <v>36.181690150253274</v>
      </c>
      <c r="P2624">
        <f t="shared" ca="1" si="392"/>
        <v>49.011180198000666</v>
      </c>
    </row>
    <row r="2625" spans="1:16" x14ac:dyDescent="0.25">
      <c r="A2625" s="5">
        <f t="shared" ca="1" si="402"/>
        <v>144.23165084325268</v>
      </c>
      <c r="B2625">
        <f t="shared" ca="1" si="403"/>
        <v>-33.379709857263713</v>
      </c>
      <c r="C2625" s="6">
        <v>20135.9375</v>
      </c>
      <c r="D2625">
        <f t="shared" ca="1" si="398"/>
        <v>0.75</v>
      </c>
      <c r="E2625" s="1">
        <v>0.65</v>
      </c>
      <c r="F2625">
        <v>19.899999999999999</v>
      </c>
      <c r="G2625">
        <f t="shared" ca="1" si="393"/>
        <v>42.007420362456692</v>
      </c>
      <c r="H2625">
        <f t="shared" ca="1" si="399"/>
        <v>15.296591405785747</v>
      </c>
      <c r="I2625">
        <f ca="1">User_Model_Calcs!A2625-Sat_Data!$B$5</f>
        <v>34.23165084325268</v>
      </c>
      <c r="J2625">
        <f ca="1">(Earth_Data!$B$1/SQRT(1-Earth_Data!$B$2^2*SIN(RADIANS(User_Model_Calcs!B2625))^2))*COS(RADIANS(User_Model_Calcs!B2625))</f>
        <v>5331.4242615587245</v>
      </c>
      <c r="K2625">
        <f ca="1">((Earth_Data!$B$1*(1-Earth_Data!$B$2^2))/SQRT(1-Earth_Data!$B$2^2*SIN(RADIANS(User_Model_Calcs!B2625))^2))*SIN(RADIANS(User_Model_Calcs!B2625))</f>
        <v>-3489.2023932756883</v>
      </c>
      <c r="L2625">
        <f t="shared" ca="1" si="394"/>
        <v>-33.203131007650498</v>
      </c>
      <c r="M2625">
        <f t="shared" ca="1" si="395"/>
        <v>6371.7044813752773</v>
      </c>
      <c r="N2625">
        <f ca="1">SQRT(User_Model_Calcs!M2625^2+Sat_Data!$B$3^2-2*User_Model_Calcs!M2625*Sat_Data!$B$3*COS(RADIANS(L2625))*COS(RADIANS(I2625)))</f>
        <v>38035.587987379993</v>
      </c>
      <c r="O2625">
        <f ca="1">DEGREES(ACOS(((Earth_Data!$B$1+Sat_Data!$B$2)/User_Model_Calcs!N2625)*SQRT(1-COS(RADIANS(User_Model_Calcs!I2625))^2*COS(RADIANS(User_Model_Calcs!B2625))^2)))</f>
        <v>36.681904850608937</v>
      </c>
      <c r="P2625">
        <f t="shared" ca="1" si="392"/>
        <v>51.040596877051982</v>
      </c>
    </row>
    <row r="2626" spans="1:16" x14ac:dyDescent="0.25">
      <c r="A2626" s="5">
        <f t="shared" ca="1" si="402"/>
        <v>144.63662695112063</v>
      </c>
      <c r="B2626">
        <f t="shared" ca="1" si="403"/>
        <v>-34.616250208611071</v>
      </c>
      <c r="C2626" s="6">
        <v>20135.9375</v>
      </c>
      <c r="D2626">
        <f t="shared" ca="1" si="398"/>
        <v>3</v>
      </c>
      <c r="E2626" s="1">
        <v>0.65</v>
      </c>
      <c r="F2626">
        <v>19.899999999999999</v>
      </c>
      <c r="G2626">
        <f t="shared" ca="1" si="393"/>
        <v>54.048620189015942</v>
      </c>
      <c r="H2626">
        <f t="shared" ca="1" si="399"/>
        <v>23.515865970405454</v>
      </c>
      <c r="I2626">
        <f ca="1">User_Model_Calcs!A2626-Sat_Data!$B$5</f>
        <v>34.636626951120633</v>
      </c>
      <c r="J2626">
        <f ca="1">(Earth_Data!$B$1/SQRT(1-Earth_Data!$B$2^2*SIN(RADIANS(User_Model_Calcs!B2626))^2))*COS(RADIANS(User_Model_Calcs!B2626))</f>
        <v>5254.7307988173834</v>
      </c>
      <c r="K2626">
        <f ca="1">((Earth_Data!$B$1*(1-Earth_Data!$B$2^2))/SQRT(1-Earth_Data!$B$2^2*SIN(RADIANS(User_Model_Calcs!B2626))^2))*SIN(RADIANS(User_Model_Calcs!B2626))</f>
        <v>-3602.9136861302954</v>
      </c>
      <c r="L2626">
        <f t="shared" ca="1" si="394"/>
        <v>-34.436539664892535</v>
      </c>
      <c r="M2626">
        <f t="shared" ca="1" si="395"/>
        <v>6371.2779564028569</v>
      </c>
      <c r="N2626">
        <f ca="1">SQRT(User_Model_Calcs!M2626^2+Sat_Data!$B$3^2-2*User_Model_Calcs!M2626*Sat_Data!$B$3*COS(RADIANS(L2626))*COS(RADIANS(I2626)))</f>
        <v>38128.973777610881</v>
      </c>
      <c r="O2626">
        <f ca="1">DEGREES(ACOS(((Earth_Data!$B$1+Sat_Data!$B$2)/User_Model_Calcs!N2626)*SQRT(1-COS(RADIANS(User_Model_Calcs!I2626))^2*COS(RADIANS(User_Model_Calcs!B2626))^2)))</f>
        <v>35.536292352977476</v>
      </c>
      <c r="P2626">
        <f t="shared" ref="P2626:P2689" ca="1" si="404">DEGREES(ASIN(SIN(RADIANS(ABS(I2626)))/(SIN(ACOS(COS(RADIANS(I2626))*COS(RADIANS(B2626)))))))</f>
        <v>50.567844954462331</v>
      </c>
    </row>
    <row r="2627" spans="1:16" x14ac:dyDescent="0.25">
      <c r="A2627" s="5">
        <f t="shared" ca="1" si="402"/>
        <v>144.37104696383778</v>
      </c>
      <c r="B2627">
        <f t="shared" ca="1" si="403"/>
        <v>-34.672995387035336</v>
      </c>
      <c r="C2627" s="6">
        <v>20135.9375</v>
      </c>
      <c r="D2627">
        <f t="shared" ca="1" si="398"/>
        <v>3</v>
      </c>
      <c r="E2627" s="1">
        <v>0.65</v>
      </c>
      <c r="F2627">
        <v>19.899999999999999</v>
      </c>
      <c r="G2627">
        <f t="shared" ref="G2627:G2690" ca="1" si="405">20.4+20*LOG(F2627)+20*LOG(D2627)+10*LOG(E2627)</f>
        <v>54.048620189015942</v>
      </c>
      <c r="H2627">
        <f t="shared" ca="1" si="399"/>
        <v>21.867298313366668</v>
      </c>
      <c r="I2627">
        <f ca="1">User_Model_Calcs!A2627-Sat_Data!$B$5</f>
        <v>34.371046963837784</v>
      </c>
      <c r="J2627">
        <f ca="1">(Earth_Data!$B$1/SQRT(1-Earth_Data!$B$2^2*SIN(RADIANS(User_Model_Calcs!B2627))^2))*COS(RADIANS(User_Model_Calcs!B2627))</f>
        <v>5251.1522013032336</v>
      </c>
      <c r="K2627">
        <f ca="1">((Earth_Data!$B$1*(1-Earth_Data!$B$2^2))/SQRT(1-Earth_Data!$B$2^2*SIN(RADIANS(User_Model_Calcs!B2627))^2))*SIN(RADIANS(User_Model_Calcs!B2627))</f>
        <v>-3608.0925247860955</v>
      </c>
      <c r="L2627">
        <f t="shared" ref="L2627:L2690" ca="1" si="406">DEGREES(ATAN((K2627/J2627)))</f>
        <v>-34.493149090851382</v>
      </c>
      <c r="M2627">
        <f t="shared" ref="M2627:M2690" ca="1" si="407">SQRT(J2627^2+K2627^2)</f>
        <v>6371.2582045204454</v>
      </c>
      <c r="N2627">
        <f ca="1">SQRT(User_Model_Calcs!M2627^2+Sat_Data!$B$3^2-2*User_Model_Calcs!M2627*Sat_Data!$B$3*COS(RADIANS(L2627))*COS(RADIANS(I2627)))</f>
        <v>38116.977530272961</v>
      </c>
      <c r="O2627">
        <f ca="1">DEGREES(ACOS(((Earth_Data!$B$1+Sat_Data!$B$2)/User_Model_Calcs!N2627)*SQRT(1-COS(RADIANS(User_Model_Calcs!I2627))^2*COS(RADIANS(User_Model_Calcs!B2627))^2)))</f>
        <v>35.6813754647808</v>
      </c>
      <c r="P2627">
        <f t="shared" ca="1" si="404"/>
        <v>50.248108271084185</v>
      </c>
    </row>
    <row r="2628" spans="1:16" x14ac:dyDescent="0.25">
      <c r="A2628" s="5">
        <f t="shared" ca="1" si="402"/>
        <v>140.4154199140072</v>
      </c>
      <c r="B2628">
        <f t="shared" ca="1" si="403"/>
        <v>-32.764703814064035</v>
      </c>
      <c r="C2628" s="6">
        <v>20135.9375</v>
      </c>
      <c r="D2628">
        <f t="shared" ca="1" si="398"/>
        <v>1.2</v>
      </c>
      <c r="E2628" s="1">
        <v>0.65</v>
      </c>
      <c r="F2628">
        <v>19.899999999999999</v>
      </c>
      <c r="G2628">
        <f t="shared" ca="1" si="405"/>
        <v>46.089820015575185</v>
      </c>
      <c r="H2628">
        <f t="shared" ca="1" si="399"/>
        <v>19.25100004296273</v>
      </c>
      <c r="I2628">
        <f ca="1">User_Model_Calcs!A2628-Sat_Data!$B$5</f>
        <v>30.415419914007202</v>
      </c>
      <c r="J2628">
        <f ca="1">(Earth_Data!$B$1/SQRT(1-Earth_Data!$B$2^2*SIN(RADIANS(User_Model_Calcs!B2628))^2))*COS(RADIANS(User_Model_Calcs!B2628))</f>
        <v>5368.6447424711105</v>
      </c>
      <c r="K2628">
        <f ca="1">((Earth_Data!$B$1*(1-Earth_Data!$B$2^2))/SQRT(1-Earth_Data!$B$2^2*SIN(RADIANS(User_Model_Calcs!B2628))^2))*SIN(RADIANS(User_Model_Calcs!B2628))</f>
        <v>-3432.045715764687</v>
      </c>
      <c r="L2628">
        <f t="shared" ca="1" si="406"/>
        <v>-32.589804931760597</v>
      </c>
      <c r="M2628">
        <f t="shared" ca="1" si="407"/>
        <v>6371.9136973095792</v>
      </c>
      <c r="N2628">
        <f ca="1">SQRT(User_Model_Calcs!M2628^2+Sat_Data!$B$3^2-2*User_Model_Calcs!M2628*Sat_Data!$B$3*COS(RADIANS(L2628))*COS(RADIANS(I2628)))</f>
        <v>37788.795565400687</v>
      </c>
      <c r="O2628">
        <f ca="1">DEGREES(ACOS(((Earth_Data!$B$1+Sat_Data!$B$2)/User_Model_Calcs!N2628)*SQRT(1-COS(RADIANS(User_Model_Calcs!I2628))^2*COS(RADIANS(User_Model_Calcs!B2628))^2)))</f>
        <v>39.799290297386747</v>
      </c>
      <c r="P2628">
        <f t="shared" ca="1" si="404"/>
        <v>47.328032253393445</v>
      </c>
    </row>
    <row r="2629" spans="1:16" x14ac:dyDescent="0.25">
      <c r="A2629" s="5">
        <f t="shared" ca="1" si="402"/>
        <v>142.62104562671232</v>
      </c>
      <c r="B2629">
        <f t="shared" ca="1" si="403"/>
        <v>-35.379262698509265</v>
      </c>
      <c r="C2629" s="6">
        <v>20135.9375</v>
      </c>
      <c r="D2629">
        <f t="shared" ca="1" si="398"/>
        <v>3</v>
      </c>
      <c r="E2629" s="1">
        <v>0.65</v>
      </c>
      <c r="F2629">
        <v>19.899999999999999</v>
      </c>
      <c r="G2629">
        <f t="shared" ca="1" si="405"/>
        <v>54.048620189015942</v>
      </c>
      <c r="H2629">
        <f t="shared" ca="1" si="399"/>
        <v>23.273823021571094</v>
      </c>
      <c r="I2629">
        <f ca="1">User_Model_Calcs!A2629-Sat_Data!$B$5</f>
        <v>32.621045626712316</v>
      </c>
      <c r="J2629">
        <f ca="1">(Earth_Data!$B$1/SQRT(1-Earth_Data!$B$2^2*SIN(RADIANS(User_Model_Calcs!B2629))^2))*COS(RADIANS(User_Model_Calcs!B2629))</f>
        <v>5206.1811620208782</v>
      </c>
      <c r="K2629">
        <f ca="1">((Earth_Data!$B$1*(1-Earth_Data!$B$2^2))/SQRT(1-Earth_Data!$B$2^2*SIN(RADIANS(User_Model_Calcs!B2629))^2))*SIN(RADIANS(User_Model_Calcs!B2629))</f>
        <v>-3672.2555113553117</v>
      </c>
      <c r="L2629">
        <f t="shared" ca="1" si="406"/>
        <v>-35.197785791910512</v>
      </c>
      <c r="M2629">
        <f t="shared" ca="1" si="407"/>
        <v>6371.0111310890461</v>
      </c>
      <c r="N2629">
        <f ca="1">SQRT(User_Model_Calcs!M2629^2+Sat_Data!$B$3^2-2*User_Model_Calcs!M2629*Sat_Data!$B$3*COS(RADIANS(L2629))*COS(RADIANS(I2629)))</f>
        <v>38060.884736187516</v>
      </c>
      <c r="O2629">
        <f ca="1">DEGREES(ACOS(((Earth_Data!$B$1+Sat_Data!$B$2)/User_Model_Calcs!N2629)*SQRT(1-COS(RADIANS(User_Model_Calcs!I2629))^2*COS(RADIANS(User_Model_Calcs!B2629))^2)))</f>
        <v>36.361904314008612</v>
      </c>
      <c r="P2629">
        <f t="shared" ca="1" si="404"/>
        <v>47.8674083204086</v>
      </c>
    </row>
    <row r="2630" spans="1:16" x14ac:dyDescent="0.25">
      <c r="A2630" s="5">
        <f t="shared" ca="1" si="402"/>
        <v>142.61979456012</v>
      </c>
      <c r="B2630">
        <f t="shared" ca="1" si="403"/>
        <v>-35.411836093963103</v>
      </c>
      <c r="C2630" s="6">
        <v>20135.9375</v>
      </c>
      <c r="D2630">
        <f t="shared" ca="1" si="398"/>
        <v>1.2</v>
      </c>
      <c r="E2630" s="1">
        <v>0.65</v>
      </c>
      <c r="F2630">
        <v>19.899999999999999</v>
      </c>
      <c r="G2630">
        <f t="shared" ca="1" si="405"/>
        <v>46.089820015575185</v>
      </c>
      <c r="H2630">
        <f t="shared" ca="1" si="399"/>
        <v>20.520636366201295</v>
      </c>
      <c r="I2630">
        <f ca="1">User_Model_Calcs!A2630-Sat_Data!$B$5</f>
        <v>32.619794560119999</v>
      </c>
      <c r="J2630">
        <f ca="1">(Earth_Data!$B$1/SQRT(1-Earth_Data!$B$2^2*SIN(RADIANS(User_Model_Calcs!B2630))^2))*COS(RADIANS(User_Model_Calcs!B2630))</f>
        <v>5204.0878981565838</v>
      </c>
      <c r="K2630">
        <f ca="1">((Earth_Data!$B$1*(1-Earth_Data!$B$2^2))/SQRT(1-Earth_Data!$B$2^2*SIN(RADIANS(User_Model_Calcs!B2630))^2))*SIN(RADIANS(User_Model_Calcs!B2630))</f>
        <v>-3675.2015043606993</v>
      </c>
      <c r="L2630">
        <f t="shared" ca="1" si="406"/>
        <v>-35.230286627122688</v>
      </c>
      <c r="M2630">
        <f t="shared" ca="1" si="407"/>
        <v>6370.9996821060158</v>
      </c>
      <c r="N2630">
        <f ca="1">SQRT(User_Model_Calcs!M2630^2+Sat_Data!$B$3^2-2*User_Model_Calcs!M2630*Sat_Data!$B$3*COS(RADIANS(L2630))*COS(RADIANS(I2630)))</f>
        <v>38062.768045582052</v>
      </c>
      <c r="O2630">
        <f ca="1">DEGREES(ACOS(((Earth_Data!$B$1+Sat_Data!$B$2)/User_Model_Calcs!N2630)*SQRT(1-COS(RADIANS(User_Model_Calcs!I2630))^2*COS(RADIANS(User_Model_Calcs!B2630))^2)))</f>
        <v>36.338679796392142</v>
      </c>
      <c r="P2630">
        <f t="shared" ca="1" si="404"/>
        <v>47.843229821457683</v>
      </c>
    </row>
    <row r="2631" spans="1:16" x14ac:dyDescent="0.25">
      <c r="A2631" s="5">
        <f t="shared" ca="1" si="402"/>
        <v>140.68937045040215</v>
      </c>
      <c r="B2631">
        <f t="shared" ca="1" si="403"/>
        <v>-35.111549467368121</v>
      </c>
      <c r="C2631" s="6">
        <v>20135.9375</v>
      </c>
      <c r="D2631">
        <f t="shared" ref="D2631:D2694" ca="1" si="408">CHOOSE(RANDBETWEEN(1,3),0.75,1.2,3)</f>
        <v>3</v>
      </c>
      <c r="E2631" s="1">
        <v>0.65</v>
      </c>
      <c r="F2631">
        <v>19.899999999999999</v>
      </c>
      <c r="G2631">
        <f t="shared" ca="1" si="405"/>
        <v>54.048620189015942</v>
      </c>
      <c r="H2631">
        <f t="shared" ref="H2631:H2694" ca="1" si="409">RAND()*(24-14)+14</f>
        <v>18.905598825940459</v>
      </c>
      <c r="I2631">
        <f ca="1">User_Model_Calcs!A2631-Sat_Data!$B$5</f>
        <v>30.689370450402151</v>
      </c>
      <c r="J2631">
        <f ca="1">(Earth_Data!$B$1/SQRT(1-Earth_Data!$B$2^2*SIN(RADIANS(User_Model_Calcs!B2631))^2))*COS(RADIANS(User_Model_Calcs!B2631))</f>
        <v>5223.3212664514294</v>
      </c>
      <c r="K2631">
        <f ca="1">((Earth_Data!$B$1*(1-Earth_Data!$B$2^2))/SQRT(1-Earth_Data!$B$2^2*SIN(RADIANS(User_Model_Calcs!B2631))^2))*SIN(RADIANS(User_Model_Calcs!B2631))</f>
        <v>-3647.9986992069348</v>
      </c>
      <c r="L2631">
        <f t="shared" ca="1" si="406"/>
        <v>-34.930677766318205</v>
      </c>
      <c r="M2631">
        <f t="shared" ca="1" si="407"/>
        <v>6371.105050301655</v>
      </c>
      <c r="N2631">
        <f ca="1">SQRT(User_Model_Calcs!M2631^2+Sat_Data!$B$3^2-2*User_Model_Calcs!M2631*Sat_Data!$B$3*COS(RADIANS(L2631))*COS(RADIANS(I2631)))</f>
        <v>37942.346500348402</v>
      </c>
      <c r="O2631">
        <f ca="1">DEGREES(ACOS(((Earth_Data!$B$1+Sat_Data!$B$2)/User_Model_Calcs!N2631)*SQRT(1-COS(RADIANS(User_Model_Calcs!I2631))^2*COS(RADIANS(User_Model_Calcs!B2631))^2)))</f>
        <v>37.832137745629112</v>
      </c>
      <c r="P2631">
        <f t="shared" ca="1" si="404"/>
        <v>45.898846462695644</v>
      </c>
    </row>
    <row r="2632" spans="1:16" x14ac:dyDescent="0.25">
      <c r="A2632" s="5">
        <f t="shared" ca="1" si="402"/>
        <v>143.73854435502747</v>
      </c>
      <c r="B2632">
        <f t="shared" ca="1" si="403"/>
        <v>-32.009824341990424</v>
      </c>
      <c r="C2632" s="6">
        <v>20135.9375</v>
      </c>
      <c r="D2632">
        <f t="shared" ca="1" si="408"/>
        <v>1.2</v>
      </c>
      <c r="E2632" s="1">
        <v>0.65</v>
      </c>
      <c r="F2632">
        <v>19.899999999999999</v>
      </c>
      <c r="G2632">
        <f t="shared" ca="1" si="405"/>
        <v>46.089820015575185</v>
      </c>
      <c r="H2632">
        <f t="shared" ca="1" si="409"/>
        <v>22.39954802461132</v>
      </c>
      <c r="I2632">
        <f ca="1">User_Model_Calcs!A2632-Sat_Data!$B$5</f>
        <v>33.738544355027472</v>
      </c>
      <c r="J2632">
        <f ca="1">(Earth_Data!$B$1/SQRT(1-Earth_Data!$B$2^2*SIN(RADIANS(User_Model_Calcs!B2632))^2))*COS(RADIANS(User_Model_Calcs!B2632))</f>
        <v>5413.4834983026249</v>
      </c>
      <c r="K2632">
        <f ca="1">((Earth_Data!$B$1*(1-Earth_Data!$B$2^2))/SQRT(1-Earth_Data!$B$2^2*SIN(RADIANS(User_Model_Calcs!B2632))^2))*SIN(RADIANS(User_Model_Calcs!B2632))</f>
        <v>-3361.3564360077708</v>
      </c>
      <c r="L2632">
        <f t="shared" ca="1" si="406"/>
        <v>-31.837097146630157</v>
      </c>
      <c r="M2632">
        <f t="shared" ca="1" si="407"/>
        <v>6372.167659147528</v>
      </c>
      <c r="N2632">
        <f ca="1">SQRT(User_Model_Calcs!M2632^2+Sat_Data!$B$3^2-2*User_Model_Calcs!M2632*Sat_Data!$B$3*COS(RADIANS(L2632))*COS(RADIANS(I2632)))</f>
        <v>37931.445192710707</v>
      </c>
      <c r="O2632">
        <f ca="1">DEGREES(ACOS(((Earth_Data!$B$1+Sat_Data!$B$2)/User_Model_Calcs!N2632)*SQRT(1-COS(RADIANS(User_Model_Calcs!I2632))^2*COS(RADIANS(User_Model_Calcs!B2632))^2)))</f>
        <v>37.983663356697875</v>
      </c>
      <c r="P2632">
        <f t="shared" ca="1" si="404"/>
        <v>51.563032271501982</v>
      </c>
    </row>
    <row r="2633" spans="1:16" x14ac:dyDescent="0.25">
      <c r="A2633" s="5">
        <f t="shared" ca="1" si="402"/>
        <v>141.11175615228339</v>
      </c>
      <c r="B2633">
        <f t="shared" ca="1" si="403"/>
        <v>-35.503765574156944</v>
      </c>
      <c r="C2633" s="6">
        <v>20135.9375</v>
      </c>
      <c r="D2633">
        <f t="shared" ca="1" si="408"/>
        <v>1.2</v>
      </c>
      <c r="E2633" s="1">
        <v>0.65</v>
      </c>
      <c r="F2633">
        <v>19.899999999999999</v>
      </c>
      <c r="G2633">
        <f t="shared" ca="1" si="405"/>
        <v>46.089820015575185</v>
      </c>
      <c r="H2633">
        <f t="shared" ca="1" si="409"/>
        <v>20.341513983220338</v>
      </c>
      <c r="I2633">
        <f ca="1">User_Model_Calcs!A2633-Sat_Data!$B$5</f>
        <v>31.111756152283391</v>
      </c>
      <c r="J2633">
        <f ca="1">(Earth_Data!$B$1/SQRT(1-Earth_Data!$B$2^2*SIN(RADIANS(User_Model_Calcs!B2633))^2))*COS(RADIANS(User_Model_Calcs!B2633))</f>
        <v>5198.1711441962607</v>
      </c>
      <c r="K2633">
        <f ca="1">((Earth_Data!$B$1*(1-Earth_Data!$B$2^2))/SQRT(1-Earth_Data!$B$2^2*SIN(RADIANS(User_Model_Calcs!B2633))^2))*SIN(RADIANS(User_Model_Calcs!B2633))</f>
        <v>-3683.5094236094296</v>
      </c>
      <c r="L2633">
        <f t="shared" ca="1" si="406"/>
        <v>-35.322012587963108</v>
      </c>
      <c r="M2633">
        <f t="shared" ca="1" si="407"/>
        <v>6370.9673455586108</v>
      </c>
      <c r="N2633">
        <f ca="1">SQRT(User_Model_Calcs!M2633^2+Sat_Data!$B$3^2-2*User_Model_Calcs!M2633*Sat_Data!$B$3*COS(RADIANS(L2633))*COS(RADIANS(I2633)))</f>
        <v>37988.199377623518</v>
      </c>
      <c r="O2633">
        <f ca="1">DEGREES(ACOS(((Earth_Data!$B$1+Sat_Data!$B$2)/User_Model_Calcs!N2633)*SQRT(1-COS(RADIANS(User_Model_Calcs!I2633))^2*COS(RADIANS(User_Model_Calcs!B2633))^2)))</f>
        <v>37.258050053510395</v>
      </c>
      <c r="P2633">
        <f t="shared" ca="1" si="404"/>
        <v>46.101100306287123</v>
      </c>
    </row>
    <row r="2634" spans="1:16" x14ac:dyDescent="0.25">
      <c r="A2634" s="5">
        <f t="shared" ca="1" si="402"/>
        <v>140.52276967188519</v>
      </c>
      <c r="B2634">
        <f t="shared" ca="1" si="403"/>
        <v>-34.336276671198085</v>
      </c>
      <c r="C2634" s="6">
        <v>20135.9375</v>
      </c>
      <c r="D2634">
        <f t="shared" ca="1" si="408"/>
        <v>0.75</v>
      </c>
      <c r="E2634" s="1">
        <v>0.65</v>
      </c>
      <c r="F2634">
        <v>19.899999999999999</v>
      </c>
      <c r="G2634">
        <f t="shared" ca="1" si="405"/>
        <v>42.007420362456692</v>
      </c>
      <c r="H2634">
        <f t="shared" ca="1" si="409"/>
        <v>20.956865859035922</v>
      </c>
      <c r="I2634">
        <f ca="1">User_Model_Calcs!A2634-Sat_Data!$B$5</f>
        <v>30.522769671885186</v>
      </c>
      <c r="J2634">
        <f ca="1">(Earth_Data!$B$1/SQRT(1-Earth_Data!$B$2^2*SIN(RADIANS(User_Model_Calcs!B2634))^2))*COS(RADIANS(User_Model_Calcs!B2634))</f>
        <v>5272.311486685986</v>
      </c>
      <c r="K2634">
        <f ca="1">((Earth_Data!$B$1*(1-Earth_Data!$B$2^2))/SQRT(1-Earth_Data!$B$2^2*SIN(RADIANS(User_Model_Calcs!B2634))^2))*SIN(RADIANS(User_Model_Calcs!B2634))</f>
        <v>-3577.3109113156743</v>
      </c>
      <c r="L2634">
        <f t="shared" ca="1" si="406"/>
        <v>-34.157246186874112</v>
      </c>
      <c r="M2634">
        <f t="shared" ca="1" si="407"/>
        <v>6371.3751866342927</v>
      </c>
      <c r="N2634">
        <f ca="1">SQRT(User_Model_Calcs!M2634^2+Sat_Data!$B$3^2-2*User_Model_Calcs!M2634*Sat_Data!$B$3*COS(RADIANS(L2634))*COS(RADIANS(I2634)))</f>
        <v>37886.860946437846</v>
      </c>
      <c r="O2634">
        <f ca="1">DEGREES(ACOS(((Earth_Data!$B$1+Sat_Data!$B$2)/User_Model_Calcs!N2634)*SQRT(1-COS(RADIANS(User_Model_Calcs!I2634))^2*COS(RADIANS(User_Model_Calcs!B2634))^2)))</f>
        <v>38.535373595623348</v>
      </c>
      <c r="P2634">
        <f t="shared" ca="1" si="404"/>
        <v>46.26783009250854</v>
      </c>
    </row>
    <row r="2635" spans="1:16" x14ac:dyDescent="0.25">
      <c r="A2635" s="5">
        <f t="shared" ca="1" si="402"/>
        <v>144.12290618289512</v>
      </c>
      <c r="B2635">
        <f t="shared" ca="1" si="403"/>
        <v>-36.745101311564461</v>
      </c>
      <c r="C2635" s="6">
        <v>20135.9375</v>
      </c>
      <c r="D2635">
        <f t="shared" ca="1" si="408"/>
        <v>3</v>
      </c>
      <c r="E2635" s="1">
        <v>0.65</v>
      </c>
      <c r="F2635">
        <v>19.899999999999999</v>
      </c>
      <c r="G2635">
        <f t="shared" ca="1" si="405"/>
        <v>54.048620189015942</v>
      </c>
      <c r="H2635">
        <f t="shared" ca="1" si="409"/>
        <v>15.123147561914998</v>
      </c>
      <c r="I2635">
        <f ca="1">User_Model_Calcs!A2635-Sat_Data!$B$5</f>
        <v>34.122906182895122</v>
      </c>
      <c r="J2635">
        <f ca="1">(Earth_Data!$B$1/SQRT(1-Earth_Data!$B$2^2*SIN(RADIANS(User_Model_Calcs!B2635))^2))*COS(RADIANS(User_Model_Calcs!B2635))</f>
        <v>5116.9691482191074</v>
      </c>
      <c r="K2635">
        <f ca="1">((Earth_Data!$B$1*(1-Earth_Data!$B$2^2))/SQRT(1-Earth_Data!$B$2^2*SIN(RADIANS(User_Model_Calcs!B2635))^2))*SIN(RADIANS(User_Model_Calcs!B2635))</f>
        <v>-3794.7653766665121</v>
      </c>
      <c r="L2635">
        <f t="shared" ca="1" si="406"/>
        <v>-36.560783679571941</v>
      </c>
      <c r="M2635">
        <f t="shared" ca="1" si="407"/>
        <v>6370.5272566541234</v>
      </c>
      <c r="N2635">
        <f ca="1">SQRT(User_Model_Calcs!M2635^2+Sat_Data!$B$3^2-2*User_Model_Calcs!M2635*Sat_Data!$B$3*COS(RADIANS(L2635))*COS(RADIANS(I2635)))</f>
        <v>38225.419789691157</v>
      </c>
      <c r="O2635">
        <f ca="1">DEGREES(ACOS(((Earth_Data!$B$1+Sat_Data!$B$2)/User_Model_Calcs!N2635)*SQRT(1-COS(RADIANS(User_Model_Calcs!I2635))^2*COS(RADIANS(User_Model_Calcs!B2635))^2)))</f>
        <v>34.369379235796174</v>
      </c>
      <c r="P2635">
        <f t="shared" ca="1" si="404"/>
        <v>48.560001523478157</v>
      </c>
    </row>
    <row r="2636" spans="1:16" x14ac:dyDescent="0.25">
      <c r="A2636" s="5">
        <f t="shared" ca="1" si="402"/>
        <v>141.47287962542978</v>
      </c>
      <c r="B2636">
        <f t="shared" ca="1" si="403"/>
        <v>-36.11138129025845</v>
      </c>
      <c r="C2636" s="6">
        <v>20135.9375</v>
      </c>
      <c r="D2636">
        <f t="shared" ca="1" si="408"/>
        <v>1.2</v>
      </c>
      <c r="E2636" s="1">
        <v>0.65</v>
      </c>
      <c r="F2636">
        <v>19.899999999999999</v>
      </c>
      <c r="G2636">
        <f t="shared" ca="1" si="405"/>
        <v>46.089820015575185</v>
      </c>
      <c r="H2636">
        <f t="shared" ca="1" si="409"/>
        <v>19.508231534773159</v>
      </c>
      <c r="I2636">
        <f ca="1">User_Model_Calcs!A2636-Sat_Data!$B$5</f>
        <v>31.472879625429783</v>
      </c>
      <c r="J2636">
        <f ca="1">(Earth_Data!$B$1/SQRT(1-Earth_Data!$B$2^2*SIN(RADIANS(User_Model_Calcs!B2636))^2))*COS(RADIANS(User_Model_Calcs!B2636))</f>
        <v>5158.7272464571397</v>
      </c>
      <c r="K2636">
        <f ca="1">((Earth_Data!$B$1*(1-Earth_Data!$B$2^2))/SQRT(1-Earth_Data!$B$2^2*SIN(RADIANS(User_Model_Calcs!B2636))^2))*SIN(RADIANS(User_Model_Calcs!B2636))</f>
        <v>-3738.1844920301751</v>
      </c>
      <c r="L2636">
        <f t="shared" ca="1" si="406"/>
        <v>-35.9283301356243</v>
      </c>
      <c r="M2636">
        <f t="shared" ca="1" si="407"/>
        <v>6370.752710613885</v>
      </c>
      <c r="N2636">
        <f ca="1">SQRT(User_Model_Calcs!M2636^2+Sat_Data!$B$3^2-2*User_Model_Calcs!M2636*Sat_Data!$B$3*COS(RADIANS(L2636))*COS(RADIANS(I2636)))</f>
        <v>38044.349055354731</v>
      </c>
      <c r="O2636">
        <f ca="1">DEGREES(ACOS(((Earth_Data!$B$1+Sat_Data!$B$2)/User_Model_Calcs!N2636)*SQRT(1-COS(RADIANS(User_Model_Calcs!I2636))^2*COS(RADIANS(User_Model_Calcs!B2636))^2)))</f>
        <v>36.561370073457518</v>
      </c>
      <c r="P2636">
        <f t="shared" ca="1" si="404"/>
        <v>46.086792414445327</v>
      </c>
    </row>
    <row r="2637" spans="1:16" x14ac:dyDescent="0.25">
      <c r="A2637" s="5">
        <f t="shared" ca="1" si="402"/>
        <v>141.81147886010012</v>
      </c>
      <c r="B2637">
        <f t="shared" ca="1" si="403"/>
        <v>-36.121612028132169</v>
      </c>
      <c r="C2637" s="6">
        <v>20135.9375</v>
      </c>
      <c r="D2637">
        <f t="shared" ca="1" si="408"/>
        <v>0.75</v>
      </c>
      <c r="E2637" s="1">
        <v>0.65</v>
      </c>
      <c r="F2637">
        <v>19.899999999999999</v>
      </c>
      <c r="G2637">
        <f t="shared" ca="1" si="405"/>
        <v>42.007420362456692</v>
      </c>
      <c r="H2637">
        <f t="shared" ca="1" si="409"/>
        <v>17.304409410687246</v>
      </c>
      <c r="I2637">
        <f ca="1">User_Model_Calcs!A2637-Sat_Data!$B$5</f>
        <v>31.811478860100124</v>
      </c>
      <c r="J2637">
        <f ca="1">(Earth_Data!$B$1/SQRT(1-Earth_Data!$B$2^2*SIN(RADIANS(User_Model_Calcs!B2637))^2))*COS(RADIANS(User_Model_Calcs!B2637))</f>
        <v>5158.0581178374223</v>
      </c>
      <c r="K2637">
        <f ca="1">((Earth_Data!$B$1*(1-Earth_Data!$B$2^2))/SQRT(1-Earth_Data!$B$2^2*SIN(RADIANS(User_Model_Calcs!B2637))^2))*SIN(RADIANS(User_Model_Calcs!B2637))</f>
        <v>-3739.1015416635014</v>
      </c>
      <c r="L2637">
        <f t="shared" ca="1" si="406"/>
        <v>-35.938539716659186</v>
      </c>
      <c r="M2637">
        <f t="shared" ca="1" si="407"/>
        <v>6370.7490835739954</v>
      </c>
      <c r="N2637">
        <f ca="1">SQRT(User_Model_Calcs!M2637^2+Sat_Data!$B$3^2-2*User_Model_Calcs!M2637*Sat_Data!$B$3*COS(RADIANS(L2637))*COS(RADIANS(I2637)))</f>
        <v>38062.699662471459</v>
      </c>
      <c r="O2637">
        <f ca="1">DEGREES(ACOS(((Earth_Data!$B$1+Sat_Data!$B$2)/User_Model_Calcs!N2637)*SQRT(1-COS(RADIANS(User_Model_Calcs!I2637))^2*COS(RADIANS(User_Model_Calcs!B2637))^2)))</f>
        <v>36.33618173312049</v>
      </c>
      <c r="P2637">
        <f t="shared" ca="1" si="404"/>
        <v>46.458480293926513</v>
      </c>
    </row>
    <row r="2638" spans="1:16" x14ac:dyDescent="0.25">
      <c r="A2638" s="5">
        <f t="shared" ca="1" si="402"/>
        <v>142.81012282830244</v>
      </c>
      <c r="B2638">
        <f t="shared" ca="1" si="403"/>
        <v>-33.552919914536034</v>
      </c>
      <c r="C2638" s="6">
        <v>20135.9375</v>
      </c>
      <c r="D2638">
        <f t="shared" ca="1" si="408"/>
        <v>3</v>
      </c>
      <c r="E2638" s="1">
        <v>0.65</v>
      </c>
      <c r="F2638">
        <v>19.899999999999999</v>
      </c>
      <c r="G2638">
        <f t="shared" ca="1" si="405"/>
        <v>54.048620189015942</v>
      </c>
      <c r="H2638">
        <f t="shared" ca="1" si="409"/>
        <v>14.17685364969909</v>
      </c>
      <c r="I2638">
        <f ca="1">User_Model_Calcs!A2638-Sat_Data!$B$5</f>
        <v>32.81012282830244</v>
      </c>
      <c r="J2638">
        <f ca="1">(Earth_Data!$B$1/SQRT(1-Earth_Data!$B$2^2*SIN(RADIANS(User_Model_Calcs!B2638))^2))*COS(RADIANS(User_Model_Calcs!B2638))</f>
        <v>5320.8303043177102</v>
      </c>
      <c r="K2638">
        <f ca="1">((Earth_Data!$B$1*(1-Earth_Data!$B$2^2))/SQRT(1-Earth_Data!$B$2^2*SIN(RADIANS(User_Model_Calcs!B2638))^2))*SIN(RADIANS(User_Model_Calcs!B2638))</f>
        <v>-3505.2285800013442</v>
      </c>
      <c r="L2638">
        <f t="shared" ca="1" si="406"/>
        <v>-33.375882514599361</v>
      </c>
      <c r="M2638">
        <f t="shared" ca="1" si="407"/>
        <v>6371.6451977023899</v>
      </c>
      <c r="N2638">
        <f ca="1">SQRT(User_Model_Calcs!M2638^2+Sat_Data!$B$3^2-2*User_Model_Calcs!M2638*Sat_Data!$B$3*COS(RADIANS(L2638))*COS(RADIANS(I2638)))</f>
        <v>37964.407646554777</v>
      </c>
      <c r="O2638">
        <f ca="1">DEGREES(ACOS(((Earth_Data!$B$1+Sat_Data!$B$2)/User_Model_Calcs!N2638)*SQRT(1-COS(RADIANS(User_Model_Calcs!I2638))^2*COS(RADIANS(User_Model_Calcs!B2638))^2)))</f>
        <v>37.563593530359881</v>
      </c>
      <c r="P2638">
        <f t="shared" ca="1" si="404"/>
        <v>49.393494724760664</v>
      </c>
    </row>
    <row r="2639" spans="1:16" x14ac:dyDescent="0.25">
      <c r="A2639" s="5">
        <f t="shared" ca="1" si="402"/>
        <v>144.10456063636164</v>
      </c>
      <c r="B2639">
        <f t="shared" ca="1" si="403"/>
        <v>-32.060557161427482</v>
      </c>
      <c r="C2639" s="6">
        <v>20135.9375</v>
      </c>
      <c r="D2639">
        <f t="shared" ca="1" si="408"/>
        <v>1.2</v>
      </c>
      <c r="E2639" s="1">
        <v>0.65</v>
      </c>
      <c r="F2639">
        <v>19.899999999999999</v>
      </c>
      <c r="G2639">
        <f t="shared" ca="1" si="405"/>
        <v>46.089820015575185</v>
      </c>
      <c r="H2639">
        <f t="shared" ca="1" si="409"/>
        <v>17.942921819563537</v>
      </c>
      <c r="I2639">
        <f ca="1">User_Model_Calcs!A2639-Sat_Data!$B$5</f>
        <v>34.10456063636164</v>
      </c>
      <c r="J2639">
        <f ca="1">(Earth_Data!$B$1/SQRT(1-Earth_Data!$B$2^2*SIN(RADIANS(User_Model_Calcs!B2639))^2))*COS(RADIANS(User_Model_Calcs!B2639))</f>
        <v>5410.4994369545584</v>
      </c>
      <c r="K2639">
        <f ca="1">((Earth_Data!$B$1*(1-Earth_Data!$B$2^2))/SQRT(1-Earth_Data!$B$2^2*SIN(RADIANS(User_Model_Calcs!B2639))^2))*SIN(RADIANS(User_Model_Calcs!B2639))</f>
        <v>-3366.1254121127781</v>
      </c>
      <c r="L2639">
        <f t="shared" ca="1" si="406"/>
        <v>-31.887680254687815</v>
      </c>
      <c r="M2639">
        <f t="shared" ca="1" si="407"/>
        <v>6372.1506924551786</v>
      </c>
      <c r="N2639">
        <f ca="1">SQRT(User_Model_Calcs!M2639^2+Sat_Data!$B$3^2-2*User_Model_Calcs!M2639*Sat_Data!$B$3*COS(RADIANS(L2639))*COS(RADIANS(I2639)))</f>
        <v>37955.633626939489</v>
      </c>
      <c r="O2639">
        <f ca="1">DEGREES(ACOS(((Earth_Data!$B$1+Sat_Data!$B$2)/User_Model_Calcs!N2639)*SQRT(1-COS(RADIANS(User_Model_Calcs!I2639))^2*COS(RADIANS(User_Model_Calcs!B2639))^2)))</f>
        <v>37.680171348691736</v>
      </c>
      <c r="P2639">
        <f t="shared" ca="1" si="404"/>
        <v>51.907936700161684</v>
      </c>
    </row>
    <row r="2640" spans="1:16" x14ac:dyDescent="0.25">
      <c r="A2640" s="5">
        <f t="shared" ca="1" si="402"/>
        <v>145.00095215573788</v>
      </c>
      <c r="B2640">
        <f t="shared" ca="1" si="403"/>
        <v>-34.264007416529317</v>
      </c>
      <c r="C2640" s="6">
        <v>20135.9375</v>
      </c>
      <c r="D2640">
        <f t="shared" ca="1" si="408"/>
        <v>3</v>
      </c>
      <c r="E2640" s="1">
        <v>0.65</v>
      </c>
      <c r="F2640">
        <v>19.899999999999999</v>
      </c>
      <c r="G2640">
        <f t="shared" ca="1" si="405"/>
        <v>54.048620189015942</v>
      </c>
      <c r="H2640">
        <f t="shared" ca="1" si="409"/>
        <v>14.791645136618067</v>
      </c>
      <c r="I2640">
        <f ca="1">User_Model_Calcs!A2640-Sat_Data!$B$5</f>
        <v>35.000952155737878</v>
      </c>
      <c r="J2640">
        <f ca="1">(Earth_Data!$B$1/SQRT(1-Earth_Data!$B$2^2*SIN(RADIANS(User_Model_Calcs!B2640))^2))*COS(RADIANS(User_Model_Calcs!B2640))</f>
        <v>5276.8291074396684</v>
      </c>
      <c r="K2640">
        <f ca="1">((Earth_Data!$B$1*(1-Earth_Data!$B$2^2))/SQRT(1-Earth_Data!$B$2^2*SIN(RADIANS(User_Model_Calcs!B2640))^2))*SIN(RADIANS(User_Model_Calcs!B2640))</f>
        <v>-3570.6883622383539</v>
      </c>
      <c r="L2640">
        <f t="shared" ca="1" si="406"/>
        <v>-34.085155244185273</v>
      </c>
      <c r="M2640">
        <f t="shared" ca="1" si="407"/>
        <v>6371.4002236044589</v>
      </c>
      <c r="N2640">
        <f ca="1">SQRT(User_Model_Calcs!M2640^2+Sat_Data!$B$3^2-2*User_Model_Calcs!M2640*Sat_Data!$B$3*COS(RADIANS(L2640))*COS(RADIANS(I2640)))</f>
        <v>38130.074170531065</v>
      </c>
      <c r="O2640">
        <f ca="1">DEGREES(ACOS(((Earth_Data!$B$1+Sat_Data!$B$2)/User_Model_Calcs!N2640)*SQRT(1-COS(RADIANS(User_Model_Calcs!I2640))^2*COS(RADIANS(User_Model_Calcs!B2640))^2)))</f>
        <v>35.524572455851072</v>
      </c>
      <c r="P2640">
        <f t="shared" ca="1" si="404"/>
        <v>51.19971352657295</v>
      </c>
    </row>
    <row r="2641" spans="1:16" x14ac:dyDescent="0.25">
      <c r="A2641" s="5">
        <f t="shared" ca="1" si="402"/>
        <v>142.06388530344478</v>
      </c>
      <c r="B2641">
        <f t="shared" ca="1" si="403"/>
        <v>-32.970028098350355</v>
      </c>
      <c r="C2641" s="6">
        <v>20135.9375</v>
      </c>
      <c r="D2641">
        <f t="shared" ca="1" si="408"/>
        <v>3</v>
      </c>
      <c r="E2641" s="1">
        <v>0.65</v>
      </c>
      <c r="F2641">
        <v>19.899999999999999</v>
      </c>
      <c r="G2641">
        <f t="shared" ca="1" si="405"/>
        <v>54.048620189015942</v>
      </c>
      <c r="H2641">
        <f t="shared" ca="1" si="409"/>
        <v>23.856890468672354</v>
      </c>
      <c r="I2641">
        <f ca="1">User_Model_Calcs!A2641-Sat_Data!$B$5</f>
        <v>32.063885303444778</v>
      </c>
      <c r="J2641">
        <f ca="1">(Earth_Data!$B$1/SQRT(1-Earth_Data!$B$2^2*SIN(RADIANS(User_Model_Calcs!B2641))^2))*COS(RADIANS(User_Model_Calcs!B2641))</f>
        <v>5356.2870675704798</v>
      </c>
      <c r="K2641">
        <f ca="1">((Earth_Data!$B$1*(1-Earth_Data!$B$2^2))/SQRT(1-Earth_Data!$B$2^2*SIN(RADIANS(User_Model_Calcs!B2641))^2))*SIN(RADIANS(User_Model_Calcs!B2641))</f>
        <v>-3451.1716498981418</v>
      </c>
      <c r="L2641">
        <f t="shared" ca="1" si="406"/>
        <v>-32.794559381732924</v>
      </c>
      <c r="M2641">
        <f t="shared" ca="1" si="407"/>
        <v>6371.8440743071733</v>
      </c>
      <c r="N2641">
        <f ca="1">SQRT(User_Model_Calcs!M2641^2+Sat_Data!$B$3^2-2*User_Model_Calcs!M2641*Sat_Data!$B$3*COS(RADIANS(L2641))*COS(RADIANS(I2641)))</f>
        <v>37889.713205658314</v>
      </c>
      <c r="O2641">
        <f ca="1">DEGREES(ACOS(((Earth_Data!$B$1+Sat_Data!$B$2)/User_Model_Calcs!N2641)*SQRT(1-COS(RADIANS(User_Model_Calcs!I2641))^2*COS(RADIANS(User_Model_Calcs!B2641))^2)))</f>
        <v>38.505803068405775</v>
      </c>
      <c r="P2641">
        <f t="shared" ca="1" si="404"/>
        <v>49.01766878450011</v>
      </c>
    </row>
    <row r="2642" spans="1:16" x14ac:dyDescent="0.25">
      <c r="A2642" s="5">
        <f t="shared" ca="1" si="402"/>
        <v>142.57813000936034</v>
      </c>
      <c r="B2642">
        <f t="shared" ca="1" si="403"/>
        <v>-35.848328694310368</v>
      </c>
      <c r="C2642" s="6">
        <v>20135.9375</v>
      </c>
      <c r="D2642">
        <f t="shared" ca="1" si="408"/>
        <v>0.75</v>
      </c>
      <c r="E2642" s="1">
        <v>0.65</v>
      </c>
      <c r="F2642">
        <v>19.899999999999999</v>
      </c>
      <c r="G2642">
        <f t="shared" ca="1" si="405"/>
        <v>42.007420362456692</v>
      </c>
      <c r="H2642">
        <f t="shared" ca="1" si="409"/>
        <v>15.163506136291039</v>
      </c>
      <c r="I2642">
        <f ca="1">User_Model_Calcs!A2642-Sat_Data!$B$5</f>
        <v>32.578130009360336</v>
      </c>
      <c r="J2642">
        <f ca="1">(Earth_Data!$B$1/SQRT(1-Earth_Data!$B$2^2*SIN(RADIANS(User_Model_Calcs!B2642))^2))*COS(RADIANS(User_Model_Calcs!B2642))</f>
        <v>5175.8751848037864</v>
      </c>
      <c r="K2642">
        <f ca="1">((Earth_Data!$B$1*(1-Earth_Data!$B$2^2))/SQRT(1-Earth_Data!$B$2^2*SIN(RADIANS(User_Model_Calcs!B2642))^2))*SIN(RADIANS(User_Model_Calcs!B2642))</f>
        <v>-3714.5649211407676</v>
      </c>
      <c r="L2642">
        <f t="shared" ca="1" si="406"/>
        <v>-35.665829508324784</v>
      </c>
      <c r="M2642">
        <f t="shared" ca="1" si="407"/>
        <v>6370.8458215559685</v>
      </c>
      <c r="N2642">
        <f ca="1">SQRT(User_Model_Calcs!M2642^2+Sat_Data!$B$3^2-2*User_Model_Calcs!M2642*Sat_Data!$B$3*COS(RADIANS(L2642))*COS(RADIANS(I2642)))</f>
        <v>38086.811530791565</v>
      </c>
      <c r="O2642">
        <f ca="1">DEGREES(ACOS(((Earth_Data!$B$1+Sat_Data!$B$2)/User_Model_Calcs!N2642)*SQRT(1-COS(RADIANS(User_Model_Calcs!I2642))^2*COS(RADIANS(User_Model_Calcs!B2642))^2)))</f>
        <v>36.042800054187978</v>
      </c>
      <c r="P2642">
        <f t="shared" ca="1" si="404"/>
        <v>47.494343678132275</v>
      </c>
    </row>
    <row r="2643" spans="1:16" x14ac:dyDescent="0.25">
      <c r="A2643" s="5">
        <f t="shared" ca="1" si="402"/>
        <v>141.40778326958295</v>
      </c>
      <c r="B2643">
        <f t="shared" ca="1" si="403"/>
        <v>-36.225504321501234</v>
      </c>
      <c r="C2643" s="6">
        <v>20135.9375</v>
      </c>
      <c r="D2643">
        <f t="shared" ca="1" si="408"/>
        <v>3</v>
      </c>
      <c r="E2643" s="1">
        <v>0.65</v>
      </c>
      <c r="F2643">
        <v>19.899999999999999</v>
      </c>
      <c r="G2643">
        <f t="shared" ca="1" si="405"/>
        <v>54.048620189015942</v>
      </c>
      <c r="H2643">
        <f t="shared" ca="1" si="409"/>
        <v>16.338699679631453</v>
      </c>
      <c r="I2643">
        <f ca="1">User_Model_Calcs!A2643-Sat_Data!$B$5</f>
        <v>31.40778326958295</v>
      </c>
      <c r="J2643">
        <f ca="1">(Earth_Data!$B$1/SQRT(1-Earth_Data!$B$2^2*SIN(RADIANS(User_Model_Calcs!B2643))^2))*COS(RADIANS(User_Model_Calcs!B2643))</f>
        <v>5151.2538370841057</v>
      </c>
      <c r="K2643">
        <f ca="1">((Earth_Data!$B$1*(1-Earth_Data!$B$2^2))/SQRT(1-Earth_Data!$B$2^2*SIN(RADIANS(User_Model_Calcs!B2643))^2))*SIN(RADIANS(User_Model_Calcs!B2643))</f>
        <v>-3748.4074203309083</v>
      </c>
      <c r="L2643">
        <f t="shared" ca="1" si="406"/>
        <v>-36.042218482875349</v>
      </c>
      <c r="M2643">
        <f t="shared" ca="1" si="407"/>
        <v>6370.7122272839742</v>
      </c>
      <c r="N2643">
        <f ca="1">SQRT(User_Model_Calcs!M2643^2+Sat_Data!$B$3^2-2*User_Model_Calcs!M2643*Sat_Data!$B$3*COS(RADIANS(L2643))*COS(RADIANS(I2643)))</f>
        <v>38048.022963344127</v>
      </c>
      <c r="O2643">
        <f ca="1">DEGREES(ACOS(((Earth_Data!$B$1+Sat_Data!$B$2)/User_Model_Calcs!N2643)*SQRT(1-COS(RADIANS(User_Model_Calcs!I2643))^2*COS(RADIANS(User_Model_Calcs!B2643))^2)))</f>
        <v>36.515692605094792</v>
      </c>
      <c r="P2643">
        <f t="shared" ca="1" si="404"/>
        <v>45.935694711045642</v>
      </c>
    </row>
    <row r="2644" spans="1:16" x14ac:dyDescent="0.25">
      <c r="A2644" s="5">
        <f t="shared" ca="1" si="402"/>
        <v>141.85633033453203</v>
      </c>
      <c r="B2644">
        <f t="shared" ca="1" si="403"/>
        <v>-34.536273255144948</v>
      </c>
      <c r="C2644" s="6">
        <v>20135.9375</v>
      </c>
      <c r="D2644">
        <f t="shared" ca="1" si="408"/>
        <v>3</v>
      </c>
      <c r="E2644" s="1">
        <v>0.65</v>
      </c>
      <c r="F2644">
        <v>19.899999999999999</v>
      </c>
      <c r="G2644">
        <f t="shared" ca="1" si="405"/>
        <v>54.048620189015942</v>
      </c>
      <c r="H2644">
        <f t="shared" ca="1" si="409"/>
        <v>18.494435401600242</v>
      </c>
      <c r="I2644">
        <f ca="1">User_Model_Calcs!A2644-Sat_Data!$B$5</f>
        <v>31.856330334532032</v>
      </c>
      <c r="J2644">
        <f ca="1">(Earth_Data!$B$1/SQRT(1-Earth_Data!$B$2^2*SIN(RADIANS(User_Model_Calcs!B2644))^2))*COS(RADIANS(User_Model_Calcs!B2644))</f>
        <v>5259.7657239806067</v>
      </c>
      <c r="K2644">
        <f ca="1">((Earth_Data!$B$1*(1-Earth_Data!$B$2^2))/SQRT(1-Earth_Data!$B$2^2*SIN(RADIANS(User_Model_Calcs!B2644))^2))*SIN(RADIANS(User_Model_Calcs!B2644))</f>
        <v>-3595.6086733796192</v>
      </c>
      <c r="L2644">
        <f t="shared" ca="1" si="406"/>
        <v>-34.356755234426601</v>
      </c>
      <c r="M2644">
        <f t="shared" ca="1" si="407"/>
        <v>6371.3057690903497</v>
      </c>
      <c r="N2644">
        <f ca="1">SQRT(User_Model_Calcs!M2644^2+Sat_Data!$B$3^2-2*User_Model_Calcs!M2644*Sat_Data!$B$3*COS(RADIANS(L2644))*COS(RADIANS(I2644)))</f>
        <v>37969.341067031608</v>
      </c>
      <c r="O2644">
        <f ca="1">DEGREES(ACOS(((Earth_Data!$B$1+Sat_Data!$B$2)/User_Model_Calcs!N2644)*SQRT(1-COS(RADIANS(User_Model_Calcs!I2644))^2*COS(RADIANS(User_Model_Calcs!B2644))^2)))</f>
        <v>37.497389071356935</v>
      </c>
      <c r="P2644">
        <f t="shared" ca="1" si="404"/>
        <v>47.624020355401726</v>
      </c>
    </row>
    <row r="2645" spans="1:16" x14ac:dyDescent="0.25">
      <c r="A2645" s="5">
        <f t="shared" ca="1" si="402"/>
        <v>144.05363595785479</v>
      </c>
      <c r="B2645">
        <f t="shared" ca="1" si="403"/>
        <v>-32.320951546627263</v>
      </c>
      <c r="C2645" s="6">
        <v>20135.9375</v>
      </c>
      <c r="D2645">
        <f t="shared" ca="1" si="408"/>
        <v>3</v>
      </c>
      <c r="E2645" s="1">
        <v>0.65</v>
      </c>
      <c r="F2645">
        <v>19.899999999999999</v>
      </c>
      <c r="G2645">
        <f t="shared" ca="1" si="405"/>
        <v>54.048620189015942</v>
      </c>
      <c r="H2645">
        <f t="shared" ca="1" si="409"/>
        <v>19.772530351376165</v>
      </c>
      <c r="I2645">
        <f ca="1">User_Model_Calcs!A2645-Sat_Data!$B$5</f>
        <v>34.053635957854794</v>
      </c>
      <c r="J2645">
        <f ca="1">(Earth_Data!$B$1/SQRT(1-Earth_Data!$B$2^2*SIN(RADIANS(User_Model_Calcs!B2645))^2))*COS(RADIANS(User_Model_Calcs!B2645))</f>
        <v>5395.1164918924196</v>
      </c>
      <c r="K2645">
        <f ca="1">((Earth_Data!$B$1*(1-Earth_Data!$B$2^2))/SQRT(1-Earth_Data!$B$2^2*SIN(RADIANS(User_Model_Calcs!B2645))^2))*SIN(RADIANS(User_Model_Calcs!B2645))</f>
        <v>-3390.5618575265435</v>
      </c>
      <c r="L2645">
        <f t="shared" ca="1" si="406"/>
        <v>-32.147314727476804</v>
      </c>
      <c r="M2645">
        <f t="shared" ca="1" si="407"/>
        <v>6372.0633762387688</v>
      </c>
      <c r="N2645">
        <f ca="1">SQRT(User_Model_Calcs!M2645^2+Sat_Data!$B$3^2-2*User_Model_Calcs!M2645*Sat_Data!$B$3*COS(RADIANS(L2645))*COS(RADIANS(I2645)))</f>
        <v>37966.782108941727</v>
      </c>
      <c r="O2645">
        <f ca="1">DEGREES(ACOS(((Earth_Data!$B$1+Sat_Data!$B$2)/User_Model_Calcs!N2645)*SQRT(1-COS(RADIANS(User_Model_Calcs!I2645))^2*COS(RADIANS(User_Model_Calcs!B2645))^2)))</f>
        <v>37.539690594112059</v>
      </c>
      <c r="P2645">
        <f t="shared" ca="1" si="404"/>
        <v>51.653545845490015</v>
      </c>
    </row>
    <row r="2646" spans="1:16" x14ac:dyDescent="0.25">
      <c r="A2646" s="5">
        <f t="shared" ca="1" si="402"/>
        <v>140.63708932469663</v>
      </c>
      <c r="B2646">
        <f t="shared" ca="1" si="403"/>
        <v>-36.939231225868959</v>
      </c>
      <c r="C2646" s="6">
        <v>20135.9375</v>
      </c>
      <c r="D2646">
        <f t="shared" ca="1" si="408"/>
        <v>1.2</v>
      </c>
      <c r="E2646" s="1">
        <v>0.65</v>
      </c>
      <c r="F2646">
        <v>19.899999999999999</v>
      </c>
      <c r="G2646">
        <f t="shared" ca="1" si="405"/>
        <v>46.089820015575185</v>
      </c>
      <c r="H2646">
        <f t="shared" ca="1" si="409"/>
        <v>21.127370308748858</v>
      </c>
      <c r="I2646">
        <f ca="1">User_Model_Calcs!A2646-Sat_Data!$B$5</f>
        <v>30.637089324696632</v>
      </c>
      <c r="J2646">
        <f ca="1">(Earth_Data!$B$1/SQRT(1-Earth_Data!$B$2^2*SIN(RADIANS(User_Model_Calcs!B2646))^2))*COS(RADIANS(User_Model_Calcs!B2646))</f>
        <v>5104.0513883136182</v>
      </c>
      <c r="K2646">
        <f ca="1">((Earth_Data!$B$1*(1-Earth_Data!$B$2^2))/SQRT(1-Earth_Data!$B$2^2*SIN(RADIANS(User_Model_Calcs!B2646))^2))*SIN(RADIANS(User_Model_Calcs!B2646))</f>
        <v>-3812.0064347730786</v>
      </c>
      <c r="L2646">
        <f t="shared" ca="1" si="406"/>
        <v>-36.754543594442502</v>
      </c>
      <c r="M2646">
        <f t="shared" ca="1" si="407"/>
        <v>6370.4578825463977</v>
      </c>
      <c r="N2646">
        <f ca="1">SQRT(User_Model_Calcs!M2646^2+Sat_Data!$B$3^2-2*User_Model_Calcs!M2646*Sat_Data!$B$3*COS(RADIANS(L2646))*COS(RADIANS(I2646)))</f>
        <v>38053.413916308149</v>
      </c>
      <c r="O2646">
        <f ca="1">DEGREES(ACOS(((Earth_Data!$B$1+Sat_Data!$B$2)/User_Model_Calcs!N2646)*SQRT(1-COS(RADIANS(User_Model_Calcs!I2646))^2*COS(RADIANS(User_Model_Calcs!B2646))^2)))</f>
        <v>36.446124161008683</v>
      </c>
      <c r="P2646">
        <f t="shared" ca="1" si="404"/>
        <v>44.582489333172212</v>
      </c>
    </row>
    <row r="2647" spans="1:16" x14ac:dyDescent="0.25">
      <c r="A2647" s="5">
        <f t="shared" ca="1" si="402"/>
        <v>143.20240318822852</v>
      </c>
      <c r="B2647">
        <f t="shared" ca="1" si="403"/>
        <v>-32.831111028120624</v>
      </c>
      <c r="C2647" s="6">
        <v>20135.9375</v>
      </c>
      <c r="D2647">
        <f t="shared" ca="1" si="408"/>
        <v>3</v>
      </c>
      <c r="E2647" s="1">
        <v>0.65</v>
      </c>
      <c r="F2647">
        <v>19.899999999999999</v>
      </c>
      <c r="G2647">
        <f t="shared" ca="1" si="405"/>
        <v>54.048620189015942</v>
      </c>
      <c r="H2647">
        <f t="shared" ca="1" si="409"/>
        <v>17.276522266302791</v>
      </c>
      <c r="I2647">
        <f ca="1">User_Model_Calcs!A2647-Sat_Data!$B$5</f>
        <v>33.202403188228516</v>
      </c>
      <c r="J2647">
        <f ca="1">(Earth_Data!$B$1/SQRT(1-Earth_Data!$B$2^2*SIN(RADIANS(User_Model_Calcs!B2647))^2))*COS(RADIANS(User_Model_Calcs!B2647))</f>
        <v>5364.6554933652451</v>
      </c>
      <c r="K2647">
        <f ca="1">((Earth_Data!$B$1*(1-Earth_Data!$B$2^2))/SQRT(1-Earth_Data!$B$2^2*SIN(RADIANS(User_Model_Calcs!B2647))^2))*SIN(RADIANS(User_Model_Calcs!B2647))</f>
        <v>-3438.2363151939503</v>
      </c>
      <c r="L2647">
        <f t="shared" ca="1" si="406"/>
        <v>-32.656026866280165</v>
      </c>
      <c r="M2647">
        <f t="shared" ca="1" si="407"/>
        <v>6371.8912044708022</v>
      </c>
      <c r="N2647">
        <f ca="1">SQRT(User_Model_Calcs!M2647^2+Sat_Data!$B$3^2-2*User_Model_Calcs!M2647*Sat_Data!$B$3*COS(RADIANS(L2647))*COS(RADIANS(I2647)))</f>
        <v>37945.756887515876</v>
      </c>
      <c r="O2647">
        <f ca="1">DEGREES(ACOS(((Earth_Data!$B$1+Sat_Data!$B$2)/User_Model_Calcs!N2647)*SQRT(1-COS(RADIANS(User_Model_Calcs!I2647))^2*COS(RADIANS(User_Model_Calcs!B2647))^2)))</f>
        <v>37.80024271657603</v>
      </c>
      <c r="P2647">
        <f t="shared" ca="1" si="404"/>
        <v>50.360343483114875</v>
      </c>
    </row>
    <row r="2648" spans="1:16" x14ac:dyDescent="0.25">
      <c r="A2648" s="5">
        <f t="shared" ca="1" si="402"/>
        <v>144.95817493333763</v>
      </c>
      <c r="B2648">
        <f t="shared" ca="1" si="403"/>
        <v>-36.226110308638646</v>
      </c>
      <c r="C2648" s="6">
        <v>20135.9375</v>
      </c>
      <c r="D2648">
        <f t="shared" ca="1" si="408"/>
        <v>0.75</v>
      </c>
      <c r="E2648" s="1">
        <v>0.65</v>
      </c>
      <c r="F2648">
        <v>19.899999999999999</v>
      </c>
      <c r="G2648">
        <f t="shared" ca="1" si="405"/>
        <v>42.007420362456692</v>
      </c>
      <c r="H2648">
        <f t="shared" ca="1" si="409"/>
        <v>23.930997235182591</v>
      </c>
      <c r="I2648">
        <f ca="1">User_Model_Calcs!A2648-Sat_Data!$B$5</f>
        <v>34.958174933337631</v>
      </c>
      <c r="J2648">
        <f ca="1">(Earth_Data!$B$1/SQRT(1-Earth_Data!$B$2^2*SIN(RADIANS(User_Model_Calcs!B2648))^2))*COS(RADIANS(User_Model_Calcs!B2648))</f>
        <v>5151.2140989671616</v>
      </c>
      <c r="K2648">
        <f ca="1">((Earth_Data!$B$1*(1-Earth_Data!$B$2^2))/SQRT(1-Earth_Data!$B$2^2*SIN(RADIANS(User_Model_Calcs!B2648))^2))*SIN(RADIANS(User_Model_Calcs!B2648))</f>
        <v>-3748.4616643003806</v>
      </c>
      <c r="L2648">
        <f t="shared" ca="1" si="406"/>
        <v>-36.042823231589665</v>
      </c>
      <c r="M2648">
        <f t="shared" ca="1" si="407"/>
        <v>6370.7120121794587</v>
      </c>
      <c r="N2648">
        <f ca="1">SQRT(User_Model_Calcs!M2648^2+Sat_Data!$B$3^2-2*User_Model_Calcs!M2648*Sat_Data!$B$3*COS(RADIANS(L2648))*COS(RADIANS(I2648)))</f>
        <v>38241.142145716825</v>
      </c>
      <c r="O2648">
        <f ca="1">DEGREES(ACOS(((Earth_Data!$B$1+Sat_Data!$B$2)/User_Model_Calcs!N2648)*SQRT(1-COS(RADIANS(User_Model_Calcs!I2648))^2*COS(RADIANS(User_Model_Calcs!B2648))^2)))</f>
        <v>34.184907879163809</v>
      </c>
      <c r="P2648">
        <f t="shared" ca="1" si="404"/>
        <v>49.791826847448881</v>
      </c>
    </row>
    <row r="2649" spans="1:16" x14ac:dyDescent="0.25">
      <c r="A2649" s="5">
        <f t="shared" ca="1" si="402"/>
        <v>142.7778507985432</v>
      </c>
      <c r="B2649">
        <f t="shared" ca="1" si="403"/>
        <v>-33.471960762276474</v>
      </c>
      <c r="C2649" s="6">
        <v>20135.9375</v>
      </c>
      <c r="D2649">
        <f t="shared" ca="1" si="408"/>
        <v>0.75</v>
      </c>
      <c r="E2649" s="1">
        <v>0.65</v>
      </c>
      <c r="F2649">
        <v>19.899999999999999</v>
      </c>
      <c r="G2649">
        <f t="shared" ca="1" si="405"/>
        <v>42.007420362456692</v>
      </c>
      <c r="H2649">
        <f t="shared" ca="1" si="409"/>
        <v>18.920222613813028</v>
      </c>
      <c r="I2649">
        <f ca="1">User_Model_Calcs!A2649-Sat_Data!$B$5</f>
        <v>32.777850798543199</v>
      </c>
      <c r="J2649">
        <f ca="1">(Earth_Data!$B$1/SQRT(1-Earth_Data!$B$2^2*SIN(RADIANS(User_Model_Calcs!B2649))^2))*COS(RADIANS(User_Model_Calcs!B2649))</f>
        <v>5325.7880342269809</v>
      </c>
      <c r="K2649">
        <f ca="1">((Earth_Data!$B$1*(1-Earth_Data!$B$2^2))/SQRT(1-Earth_Data!$B$2^2*SIN(RADIANS(User_Model_Calcs!B2649))^2))*SIN(RADIANS(User_Model_Calcs!B2649))</f>
        <v>-3497.7417996081513</v>
      </c>
      <c r="L2649">
        <f t="shared" ca="1" si="406"/>
        <v>-33.295136889471287</v>
      </c>
      <c r="M2649">
        <f t="shared" ca="1" si="407"/>
        <v>6371.6729264959413</v>
      </c>
      <c r="N2649">
        <f ca="1">SQRT(User_Model_Calcs!M2649^2+Sat_Data!$B$3^2-2*User_Model_Calcs!M2649*Sat_Data!$B$3*COS(RADIANS(L2649))*COS(RADIANS(I2649)))</f>
        <v>37957.979515503343</v>
      </c>
      <c r="O2649">
        <f ca="1">DEGREES(ACOS(((Earth_Data!$B$1+Sat_Data!$B$2)/User_Model_Calcs!N2649)*SQRT(1-COS(RADIANS(User_Model_Calcs!I2649))^2*COS(RADIANS(User_Model_Calcs!B2649))^2)))</f>
        <v>37.644271128759797</v>
      </c>
      <c r="P2649">
        <f t="shared" ca="1" si="404"/>
        <v>49.418880113566694</v>
      </c>
    </row>
    <row r="2650" spans="1:16" x14ac:dyDescent="0.25">
      <c r="A2650" s="5">
        <f t="shared" ca="1" si="402"/>
        <v>144.38246275230543</v>
      </c>
      <c r="B2650">
        <f t="shared" ca="1" si="403"/>
        <v>-33.773223941461062</v>
      </c>
      <c r="C2650" s="6">
        <v>20135.9375</v>
      </c>
      <c r="D2650">
        <f t="shared" ca="1" si="408"/>
        <v>3</v>
      </c>
      <c r="E2650" s="1">
        <v>0.65</v>
      </c>
      <c r="F2650">
        <v>19.899999999999999</v>
      </c>
      <c r="G2650">
        <f t="shared" ca="1" si="405"/>
        <v>54.048620189015942</v>
      </c>
      <c r="H2650">
        <f t="shared" ca="1" si="409"/>
        <v>20.977790187015422</v>
      </c>
      <c r="I2650">
        <f ca="1">User_Model_Calcs!A2650-Sat_Data!$B$5</f>
        <v>34.382462752305429</v>
      </c>
      <c r="J2650">
        <f ca="1">(Earth_Data!$B$1/SQRT(1-Earth_Data!$B$2^2*SIN(RADIANS(User_Model_Calcs!B2650))^2))*COS(RADIANS(User_Model_Calcs!B2650))</f>
        <v>5307.2856161214313</v>
      </c>
      <c r="K2650">
        <f ca="1">((Earth_Data!$B$1*(1-Earth_Data!$B$2^2))/SQRT(1-Earth_Data!$B$2^2*SIN(RADIANS(User_Model_Calcs!B2650))^2))*SIN(RADIANS(User_Model_Calcs!B2650))</f>
        <v>-3525.5663671274701</v>
      </c>
      <c r="L2650">
        <f t="shared" ca="1" si="406"/>
        <v>-33.595612632073504</v>
      </c>
      <c r="M2650">
        <f t="shared" ca="1" si="407"/>
        <v>6371.5695727277298</v>
      </c>
      <c r="N2650">
        <f ca="1">SQRT(User_Model_Calcs!M2650^2+Sat_Data!$B$3^2-2*User_Model_Calcs!M2650*Sat_Data!$B$3*COS(RADIANS(L2650))*COS(RADIANS(I2650)))</f>
        <v>38066.404567541656</v>
      </c>
      <c r="O2650">
        <f ca="1">DEGREES(ACOS(((Earth_Data!$B$1+Sat_Data!$B$2)/User_Model_Calcs!N2650)*SQRT(1-COS(RADIANS(User_Model_Calcs!I2650))^2*COS(RADIANS(User_Model_Calcs!B2650))^2)))</f>
        <v>36.301731824398345</v>
      </c>
      <c r="P2650">
        <f t="shared" ca="1" si="404"/>
        <v>50.909063529518853</v>
      </c>
    </row>
    <row r="2651" spans="1:16" x14ac:dyDescent="0.25">
      <c r="A2651" s="5">
        <f t="shared" ca="1" si="402"/>
        <v>140.28870705490388</v>
      </c>
      <c r="B2651">
        <f t="shared" ca="1" si="403"/>
        <v>-36.507309073545883</v>
      </c>
      <c r="C2651" s="6">
        <v>20135.9375</v>
      </c>
      <c r="D2651">
        <f t="shared" ca="1" si="408"/>
        <v>3</v>
      </c>
      <c r="E2651" s="1">
        <v>0.65</v>
      </c>
      <c r="F2651">
        <v>19.899999999999999</v>
      </c>
      <c r="G2651">
        <f t="shared" ca="1" si="405"/>
        <v>54.048620189015942</v>
      </c>
      <c r="H2651">
        <f t="shared" ca="1" si="409"/>
        <v>21.523441548457949</v>
      </c>
      <c r="I2651">
        <f ca="1">User_Model_Calcs!A2651-Sat_Data!$B$5</f>
        <v>30.288707054903881</v>
      </c>
      <c r="J2651">
        <f ca="1">(Earth_Data!$B$1/SQRT(1-Earth_Data!$B$2^2*SIN(RADIANS(User_Model_Calcs!B2651))^2))*COS(RADIANS(User_Model_Calcs!B2651))</f>
        <v>5132.7119889761261</v>
      </c>
      <c r="K2651">
        <f ca="1">((Earth_Data!$B$1*(1-Earth_Data!$B$2^2))/SQRT(1-Earth_Data!$B$2^2*SIN(RADIANS(User_Model_Calcs!B2651))^2))*SIN(RADIANS(User_Model_Calcs!B2651))</f>
        <v>-3773.5878665370915</v>
      </c>
      <c r="L2651">
        <f t="shared" ca="1" si="406"/>
        <v>-36.323456156817329</v>
      </c>
      <c r="M2651">
        <f t="shared" ca="1" si="407"/>
        <v>6370.6120387491201</v>
      </c>
      <c r="N2651">
        <f ca="1">SQRT(User_Model_Calcs!M2651^2+Sat_Data!$B$3^2-2*User_Model_Calcs!M2651*Sat_Data!$B$3*COS(RADIANS(L2651))*COS(RADIANS(I2651)))</f>
        <v>38008.557907339135</v>
      </c>
      <c r="O2651">
        <f ca="1">DEGREES(ACOS(((Earth_Data!$B$1+Sat_Data!$B$2)/User_Model_Calcs!N2651)*SQRT(1-COS(RADIANS(User_Model_Calcs!I2651))^2*COS(RADIANS(User_Model_Calcs!B2651))^2)))</f>
        <v>37.000826544629192</v>
      </c>
      <c r="P2651">
        <f t="shared" ca="1" si="404"/>
        <v>44.473381861402125</v>
      </c>
    </row>
    <row r="2652" spans="1:16" x14ac:dyDescent="0.25">
      <c r="A2652" s="5">
        <f t="shared" ca="1" si="402"/>
        <v>140.7210615873914</v>
      </c>
      <c r="B2652">
        <f t="shared" ca="1" si="403"/>
        <v>-35.63171002510164</v>
      </c>
      <c r="C2652" s="6">
        <v>20135.9375</v>
      </c>
      <c r="D2652">
        <f t="shared" ca="1" si="408"/>
        <v>1.2</v>
      </c>
      <c r="E2652" s="1">
        <v>0.65</v>
      </c>
      <c r="F2652">
        <v>19.899999999999999</v>
      </c>
      <c r="G2652">
        <f t="shared" ca="1" si="405"/>
        <v>46.089820015575185</v>
      </c>
      <c r="H2652">
        <f t="shared" ca="1" si="409"/>
        <v>18.78910134718614</v>
      </c>
      <c r="I2652">
        <f ca="1">User_Model_Calcs!A2652-Sat_Data!$B$5</f>
        <v>30.721061587391404</v>
      </c>
      <c r="J2652">
        <f ca="1">(Earth_Data!$B$1/SQRT(1-Earth_Data!$B$2^2*SIN(RADIANS(User_Model_Calcs!B2652))^2))*COS(RADIANS(User_Model_Calcs!B2652))</f>
        <v>5189.9140782261939</v>
      </c>
      <c r="K2652">
        <f ca="1">((Earth_Data!$B$1*(1-Earth_Data!$B$2^2))/SQRT(1-Earth_Data!$B$2^2*SIN(RADIANS(User_Model_Calcs!B2652))^2))*SIN(RADIANS(User_Model_Calcs!B2652))</f>
        <v>-3695.0565024502348</v>
      </c>
      <c r="L2652">
        <f t="shared" ca="1" si="406"/>
        <v>-35.449676892518255</v>
      </c>
      <c r="M2652">
        <f t="shared" ca="1" si="407"/>
        <v>6370.9222798328192</v>
      </c>
      <c r="N2652">
        <f ca="1">SQRT(User_Model_Calcs!M2652^2+Sat_Data!$B$3^2-2*User_Model_Calcs!M2652*Sat_Data!$B$3*COS(RADIANS(L2652))*COS(RADIANS(I2652)))</f>
        <v>37975.854891808733</v>
      </c>
      <c r="O2652">
        <f ca="1">DEGREES(ACOS(((Earth_Data!$B$1+Sat_Data!$B$2)/User_Model_Calcs!N2652)*SQRT(1-COS(RADIANS(User_Model_Calcs!I2652))^2*COS(RADIANS(User_Model_Calcs!B2652))^2)))</f>
        <v>37.410973564667657</v>
      </c>
      <c r="P2652">
        <f t="shared" ca="1" si="404"/>
        <v>45.568688381116331</v>
      </c>
    </row>
    <row r="2653" spans="1:16" x14ac:dyDescent="0.25">
      <c r="A2653" s="5">
        <f t="shared" ca="1" si="402"/>
        <v>142.350291523751</v>
      </c>
      <c r="B2653">
        <f t="shared" ca="1" si="403"/>
        <v>-34.016315178970693</v>
      </c>
      <c r="C2653" s="6">
        <v>20135.9375</v>
      </c>
      <c r="D2653">
        <f t="shared" ca="1" si="408"/>
        <v>0.75</v>
      </c>
      <c r="E2653" s="1">
        <v>0.65</v>
      </c>
      <c r="F2653">
        <v>19.899999999999999</v>
      </c>
      <c r="G2653">
        <f t="shared" ca="1" si="405"/>
        <v>42.007420362456692</v>
      </c>
      <c r="H2653">
        <f t="shared" ca="1" si="409"/>
        <v>15.032444718537995</v>
      </c>
      <c r="I2653">
        <f ca="1">User_Model_Calcs!A2653-Sat_Data!$B$5</f>
        <v>32.350291523750997</v>
      </c>
      <c r="J2653">
        <f ca="1">(Earth_Data!$B$1/SQRT(1-Earth_Data!$B$2^2*SIN(RADIANS(User_Model_Calcs!B2653))^2))*COS(RADIANS(User_Model_Calcs!B2653))</f>
        <v>5292.2487374559969</v>
      </c>
      <c r="K2653">
        <f ca="1">((Earth_Data!$B$1*(1-Earth_Data!$B$2^2))/SQRT(1-Earth_Data!$B$2^2*SIN(RADIANS(User_Model_Calcs!B2653))^2))*SIN(RADIANS(User_Model_Calcs!B2653))</f>
        <v>-3547.9480158860961</v>
      </c>
      <c r="L2653">
        <f t="shared" ca="1" si="406"/>
        <v>-33.838082741058805</v>
      </c>
      <c r="M2653">
        <f t="shared" ca="1" si="407"/>
        <v>6371.485841036977</v>
      </c>
      <c r="N2653">
        <f ca="1">SQRT(User_Model_Calcs!M2653^2+Sat_Data!$B$3^2-2*User_Model_Calcs!M2653*Sat_Data!$B$3*COS(RADIANS(L2653))*COS(RADIANS(I2653)))</f>
        <v>37965.659227477205</v>
      </c>
      <c r="O2653">
        <f ca="1">DEGREES(ACOS(((Earth_Data!$B$1+Sat_Data!$B$2)/User_Model_Calcs!N2653)*SQRT(1-COS(RADIANS(User_Model_Calcs!I2653))^2*COS(RADIANS(User_Model_Calcs!B2653))^2)))</f>
        <v>37.545786698913119</v>
      </c>
      <c r="P2653">
        <f t="shared" ca="1" si="404"/>
        <v>48.548679845102534</v>
      </c>
    </row>
    <row r="2654" spans="1:16" x14ac:dyDescent="0.25">
      <c r="A2654" s="5">
        <f t="shared" ca="1" si="402"/>
        <v>143.44676285851597</v>
      </c>
      <c r="B2654">
        <f t="shared" ca="1" si="403"/>
        <v>-35.98271315984865</v>
      </c>
      <c r="C2654" s="6">
        <v>20135.9375</v>
      </c>
      <c r="D2654">
        <f t="shared" ca="1" si="408"/>
        <v>3</v>
      </c>
      <c r="E2654" s="1">
        <v>0.65</v>
      </c>
      <c r="F2654">
        <v>19.899999999999999</v>
      </c>
      <c r="G2654">
        <f t="shared" ca="1" si="405"/>
        <v>54.048620189015942</v>
      </c>
      <c r="H2654">
        <f t="shared" ca="1" si="409"/>
        <v>22.754355982076561</v>
      </c>
      <c r="I2654">
        <f ca="1">User_Model_Calcs!A2654-Sat_Data!$B$5</f>
        <v>33.446762858515967</v>
      </c>
      <c r="J2654">
        <f ca="1">(Earth_Data!$B$1/SQRT(1-Earth_Data!$B$2^2*SIN(RADIANS(User_Model_Calcs!B2654))^2))*COS(RADIANS(User_Model_Calcs!B2654))</f>
        <v>5167.128539349078</v>
      </c>
      <c r="K2654">
        <f ca="1">((Earth_Data!$B$1*(1-Earth_Data!$B$2^2))/SQRT(1-Earth_Data!$B$2^2*SIN(RADIANS(User_Model_Calcs!B2654))^2))*SIN(RADIANS(User_Model_Calcs!B2654))</f>
        <v>-3726.6410492823466</v>
      </c>
      <c r="L2654">
        <f t="shared" ca="1" si="406"/>
        <v>-35.799930072793742</v>
      </c>
      <c r="M2654">
        <f t="shared" ca="1" si="407"/>
        <v>6370.7982900380675</v>
      </c>
      <c r="N2654">
        <f ca="1">SQRT(User_Model_Calcs!M2654^2+Sat_Data!$B$3^2-2*User_Model_Calcs!M2654*Sat_Data!$B$3*COS(RADIANS(L2654))*COS(RADIANS(I2654)))</f>
        <v>38142.170584011488</v>
      </c>
      <c r="O2654">
        <f ca="1">DEGREES(ACOS(((Earth_Data!$B$1+Sat_Data!$B$2)/User_Model_Calcs!N2654)*SQRT(1-COS(RADIANS(User_Model_Calcs!I2654))^2*COS(RADIANS(User_Model_Calcs!B2654))^2)))</f>
        <v>35.370525789141738</v>
      </c>
      <c r="P2654">
        <f t="shared" ca="1" si="404"/>
        <v>48.347789872710798</v>
      </c>
    </row>
    <row r="2655" spans="1:16" x14ac:dyDescent="0.25">
      <c r="A2655" s="5">
        <f t="shared" ca="1" si="402"/>
        <v>142.70466325403027</v>
      </c>
      <c r="B2655">
        <f t="shared" ca="1" si="403"/>
        <v>-32.59280816153823</v>
      </c>
      <c r="C2655" s="6">
        <v>20135.9375</v>
      </c>
      <c r="D2655">
        <f t="shared" ca="1" si="408"/>
        <v>0.75</v>
      </c>
      <c r="E2655" s="1">
        <v>0.65</v>
      </c>
      <c r="F2655">
        <v>19.899999999999999</v>
      </c>
      <c r="G2655">
        <f t="shared" ca="1" si="405"/>
        <v>42.007420362456692</v>
      </c>
      <c r="H2655">
        <f t="shared" ca="1" si="409"/>
        <v>20.345991731263432</v>
      </c>
      <c r="I2655">
        <f ca="1">User_Model_Calcs!A2655-Sat_Data!$B$5</f>
        <v>32.704663254030265</v>
      </c>
      <c r="J2655">
        <f ca="1">(Earth_Data!$B$1/SQRT(1-Earth_Data!$B$2^2*SIN(RADIANS(User_Model_Calcs!B2655))^2))*COS(RADIANS(User_Model_Calcs!B2655))</f>
        <v>5378.9374030162589</v>
      </c>
      <c r="K2655">
        <f ca="1">((Earth_Data!$B$1*(1-Earth_Data!$B$2^2))/SQRT(1-Earth_Data!$B$2^2*SIN(RADIANS(User_Model_Calcs!B2655))^2))*SIN(RADIANS(User_Model_Calcs!B2655))</f>
        <v>-3416.0001662013556</v>
      </c>
      <c r="L2655">
        <f t="shared" ca="1" si="406"/>
        <v>-32.418393220962031</v>
      </c>
      <c r="M2655">
        <f t="shared" ca="1" si="407"/>
        <v>6371.9718079300219</v>
      </c>
      <c r="N2655">
        <f ca="1">SQRT(User_Model_Calcs!M2655^2+Sat_Data!$B$3^2-2*User_Model_Calcs!M2655*Sat_Data!$B$3*COS(RADIANS(L2655))*COS(RADIANS(I2655)))</f>
        <v>37904.225276968747</v>
      </c>
      <c r="O2655">
        <f ca="1">DEGREES(ACOS(((Earth_Data!$B$1+Sat_Data!$B$2)/User_Model_Calcs!N2655)*SQRT(1-COS(RADIANS(User_Model_Calcs!I2655))^2*COS(RADIANS(User_Model_Calcs!B2655))^2)))</f>
        <v>38.32395216944586</v>
      </c>
      <c r="P2655">
        <f t="shared" ca="1" si="404"/>
        <v>50.006483165118127</v>
      </c>
    </row>
    <row r="2656" spans="1:16" x14ac:dyDescent="0.25">
      <c r="A2656" s="5">
        <f t="shared" ca="1" si="402"/>
        <v>142.24755650080445</v>
      </c>
      <c r="B2656">
        <f t="shared" ca="1" si="403"/>
        <v>-34.204201049113394</v>
      </c>
      <c r="C2656" s="6">
        <v>20135.9375</v>
      </c>
      <c r="D2656">
        <f t="shared" ca="1" si="408"/>
        <v>1.2</v>
      </c>
      <c r="E2656" s="1">
        <v>0.65</v>
      </c>
      <c r="F2656">
        <v>19.899999999999999</v>
      </c>
      <c r="G2656">
        <f t="shared" ca="1" si="405"/>
        <v>46.089820015575185</v>
      </c>
      <c r="H2656">
        <f t="shared" ca="1" si="409"/>
        <v>17.126920440376072</v>
      </c>
      <c r="I2656">
        <f ca="1">User_Model_Calcs!A2656-Sat_Data!$B$5</f>
        <v>32.24755650080445</v>
      </c>
      <c r="J2656">
        <f ca="1">(Earth_Data!$B$1/SQRT(1-Earth_Data!$B$2^2*SIN(RADIANS(User_Model_Calcs!B2656))^2))*COS(RADIANS(User_Model_Calcs!B2656))</f>
        <v>5280.5613017259893</v>
      </c>
      <c r="K2656">
        <f ca="1">((Earth_Data!$B$1*(1-Earth_Data!$B$2^2))/SQRT(1-Earth_Data!$B$2^2*SIN(RADIANS(User_Model_Calcs!B2656))^2))*SIN(RADIANS(User_Model_Calcs!B2656))</f>
        <v>-3565.2036304806879</v>
      </c>
      <c r="L2656">
        <f t="shared" ca="1" si="406"/>
        <v>-34.025497296268881</v>
      </c>
      <c r="M2656">
        <f t="shared" ca="1" si="407"/>
        <v>6371.4209237876248</v>
      </c>
      <c r="N2656">
        <f ca="1">SQRT(User_Model_Calcs!M2656^2+Sat_Data!$B$3^2-2*User_Model_Calcs!M2656*Sat_Data!$B$3*COS(RADIANS(L2656))*COS(RADIANS(I2656)))</f>
        <v>37970.994491651247</v>
      </c>
      <c r="O2656">
        <f ca="1">DEGREES(ACOS(((Earth_Data!$B$1+Sat_Data!$B$2)/User_Model_Calcs!N2656)*SQRT(1-COS(RADIANS(User_Model_Calcs!I2656))^2*COS(RADIANS(User_Model_Calcs!B2656))^2)))</f>
        <v>37.47834995508552</v>
      </c>
      <c r="P2656">
        <f t="shared" ca="1" si="404"/>
        <v>48.298050138132893</v>
      </c>
    </row>
    <row r="2657" spans="1:16" x14ac:dyDescent="0.25">
      <c r="A2657" s="5">
        <f t="shared" ca="1" si="402"/>
        <v>140.82964982561893</v>
      </c>
      <c r="B2657">
        <f t="shared" ca="1" si="403"/>
        <v>-34.653674381713543</v>
      </c>
      <c r="C2657" s="6">
        <v>20135.9375</v>
      </c>
      <c r="D2657">
        <f t="shared" ca="1" si="408"/>
        <v>3</v>
      </c>
      <c r="E2657" s="1">
        <v>0.65</v>
      </c>
      <c r="F2657">
        <v>19.899999999999999</v>
      </c>
      <c r="G2657">
        <f t="shared" ca="1" si="405"/>
        <v>54.048620189015942</v>
      </c>
      <c r="H2657">
        <f t="shared" ca="1" si="409"/>
        <v>19.633770540674689</v>
      </c>
      <c r="I2657">
        <f ca="1">User_Model_Calcs!A2657-Sat_Data!$B$5</f>
        <v>30.82964982561893</v>
      </c>
      <c r="J2657">
        <f ca="1">(Earth_Data!$B$1/SQRT(1-Earth_Data!$B$2^2*SIN(RADIANS(User_Model_Calcs!B2657))^2))*COS(RADIANS(User_Model_Calcs!B2657))</f>
        <v>5252.3712474568629</v>
      </c>
      <c r="K2657">
        <f ca="1">((Earth_Data!$B$1*(1-Earth_Data!$B$2^2))/SQRT(1-Earth_Data!$B$2^2*SIN(RADIANS(User_Model_Calcs!B2657))^2))*SIN(RADIANS(User_Model_Calcs!B2657))</f>
        <v>-3606.3295892039373</v>
      </c>
      <c r="L2657">
        <f t="shared" ca="1" si="406"/>
        <v>-34.473874228586872</v>
      </c>
      <c r="M2657">
        <f t="shared" ca="1" si="407"/>
        <v>6371.2649314778455</v>
      </c>
      <c r="N2657">
        <f ca="1">SQRT(User_Model_Calcs!M2657^2+Sat_Data!$B$3^2-2*User_Model_Calcs!M2657*Sat_Data!$B$3*COS(RADIANS(L2657))*COS(RADIANS(I2657)))</f>
        <v>37921.915392608913</v>
      </c>
      <c r="O2657">
        <f ca="1">DEGREES(ACOS(((Earth_Data!$B$1+Sat_Data!$B$2)/User_Model_Calcs!N2657)*SQRT(1-COS(RADIANS(User_Model_Calcs!I2657))^2*COS(RADIANS(User_Model_Calcs!B2657))^2)))</f>
        <v>38.091000668061731</v>
      </c>
      <c r="P2657">
        <f t="shared" ca="1" si="404"/>
        <v>46.386438838454161</v>
      </c>
    </row>
    <row r="2658" spans="1:16" x14ac:dyDescent="0.25">
      <c r="A2658" s="5">
        <f t="shared" ca="1" si="402"/>
        <v>140.48163771527851</v>
      </c>
      <c r="B2658">
        <f t="shared" ca="1" si="403"/>
        <v>-32.104074572129107</v>
      </c>
      <c r="C2658" s="6">
        <v>20135.9375</v>
      </c>
      <c r="D2658">
        <f t="shared" ca="1" si="408"/>
        <v>0.75</v>
      </c>
      <c r="E2658" s="1">
        <v>0.65</v>
      </c>
      <c r="F2658">
        <v>19.899999999999999</v>
      </c>
      <c r="G2658">
        <f t="shared" ca="1" si="405"/>
        <v>42.007420362456692</v>
      </c>
      <c r="H2658">
        <f t="shared" ca="1" si="409"/>
        <v>21.871032514554177</v>
      </c>
      <c r="I2658">
        <f ca="1">User_Model_Calcs!A2658-Sat_Data!$B$5</f>
        <v>30.481637715278509</v>
      </c>
      <c r="J2658">
        <f ca="1">(Earth_Data!$B$1/SQRT(1-Earth_Data!$B$2^2*SIN(RADIANS(User_Model_Calcs!B2658))^2))*COS(RADIANS(User_Model_Calcs!B2658))</f>
        <v>5407.9363970178474</v>
      </c>
      <c r="K2658">
        <f ca="1">((Earth_Data!$B$1*(1-Earth_Data!$B$2^2))/SQRT(1-Earth_Data!$B$2^2*SIN(RADIANS(User_Model_Calcs!B2658))^2))*SIN(RADIANS(User_Model_Calcs!B2658))</f>
        <v>-3370.2140506458231</v>
      </c>
      <c r="L2658">
        <f t="shared" ca="1" si="406"/>
        <v>-31.931069676574662</v>
      </c>
      <c r="M2658">
        <f t="shared" ca="1" si="407"/>
        <v>6372.1361270268626</v>
      </c>
      <c r="N2658">
        <f ca="1">SQRT(User_Model_Calcs!M2658^2+Sat_Data!$B$3^2-2*User_Model_Calcs!M2658*Sat_Data!$B$3*COS(RADIANS(L2658))*COS(RADIANS(I2658)))</f>
        <v>37754.544080046122</v>
      </c>
      <c r="O2658">
        <f ca="1">DEGREES(ACOS(((Earth_Data!$B$1+Sat_Data!$B$2)/User_Model_Calcs!N2658)*SQRT(1-COS(RADIANS(User_Model_Calcs!I2658))^2*COS(RADIANS(User_Model_Calcs!B2658))^2)))</f>
        <v>40.247625835084456</v>
      </c>
      <c r="P2658">
        <f t="shared" ca="1" si="404"/>
        <v>47.921132380731194</v>
      </c>
    </row>
    <row r="2659" spans="1:16" x14ac:dyDescent="0.25">
      <c r="A2659" s="5">
        <f t="shared" ca="1" si="402"/>
        <v>143.82321695440791</v>
      </c>
      <c r="B2659">
        <f t="shared" ca="1" si="403"/>
        <v>-36.714330936770061</v>
      </c>
      <c r="C2659" s="6">
        <v>20135.9375</v>
      </c>
      <c r="D2659">
        <f t="shared" ca="1" si="408"/>
        <v>1.2</v>
      </c>
      <c r="E2659" s="1">
        <v>0.65</v>
      </c>
      <c r="F2659">
        <v>19.899999999999999</v>
      </c>
      <c r="G2659">
        <f t="shared" ca="1" si="405"/>
        <v>46.089820015575185</v>
      </c>
      <c r="H2659">
        <f t="shared" ca="1" si="409"/>
        <v>19.654304500658398</v>
      </c>
      <c r="I2659">
        <f ca="1">User_Model_Calcs!A2659-Sat_Data!$B$5</f>
        <v>33.823216954407911</v>
      </c>
      <c r="J2659">
        <f ca="1">(Earth_Data!$B$1/SQRT(1-Earth_Data!$B$2^2*SIN(RADIANS(User_Model_Calcs!B2659))^2))*COS(RADIANS(User_Model_Calcs!B2659))</f>
        <v>5119.0112601592573</v>
      </c>
      <c r="K2659">
        <f ca="1">((Earth_Data!$B$1*(1-Earth_Data!$B$2^2))/SQRT(1-Earth_Data!$B$2^2*SIN(RADIANS(User_Model_Calcs!B2659))^2))*SIN(RADIANS(User_Model_Calcs!B2659))</f>
        <v>-3792.0286367125173</v>
      </c>
      <c r="L2659">
        <f t="shared" ca="1" si="406"/>
        <v>-36.53007272648648</v>
      </c>
      <c r="M2659">
        <f t="shared" ca="1" si="407"/>
        <v>6370.5382396847017</v>
      </c>
      <c r="N2659">
        <f ca="1">SQRT(User_Model_Calcs!M2659^2+Sat_Data!$B$3^2-2*User_Model_Calcs!M2659*Sat_Data!$B$3*COS(RADIANS(L2659))*COS(RADIANS(I2659)))</f>
        <v>38207.048683987006</v>
      </c>
      <c r="O2659">
        <f ca="1">DEGREES(ACOS(((Earth_Data!$B$1+Sat_Data!$B$2)/User_Model_Calcs!N2659)*SQRT(1-COS(RADIANS(User_Model_Calcs!I2659))^2*COS(RADIANS(User_Model_Calcs!B2659))^2)))</f>
        <v>34.588434026739378</v>
      </c>
      <c r="P2659">
        <f t="shared" ca="1" si="404"/>
        <v>48.259412964404852</v>
      </c>
    </row>
    <row r="2660" spans="1:16" x14ac:dyDescent="0.25">
      <c r="A2660" s="5">
        <f t="shared" ca="1" si="402"/>
        <v>140.50362679778183</v>
      </c>
      <c r="B2660">
        <f t="shared" ca="1" si="403"/>
        <v>-36.569499035282035</v>
      </c>
      <c r="C2660" s="6">
        <v>20135.9375</v>
      </c>
      <c r="D2660">
        <f t="shared" ca="1" si="408"/>
        <v>1.2</v>
      </c>
      <c r="E2660" s="1">
        <v>0.65</v>
      </c>
      <c r="F2660">
        <v>19.899999999999999</v>
      </c>
      <c r="G2660">
        <f t="shared" ca="1" si="405"/>
        <v>46.089820015575185</v>
      </c>
      <c r="H2660">
        <f t="shared" ca="1" si="409"/>
        <v>23.516659236970757</v>
      </c>
      <c r="I2660">
        <f ca="1">User_Model_Calcs!A2660-Sat_Data!$B$5</f>
        <v>30.503626797781834</v>
      </c>
      <c r="J2660">
        <f ca="1">(Earth_Data!$B$1/SQRT(1-Earth_Data!$B$2^2*SIN(RADIANS(User_Model_Calcs!B2660))^2))*COS(RADIANS(User_Model_Calcs!B2660))</f>
        <v>5128.6033036294848</v>
      </c>
      <c r="K2660">
        <f ca="1">((Earth_Data!$B$1*(1-Earth_Data!$B$2^2))/SQRT(1-Earth_Data!$B$2^2*SIN(RADIANS(User_Model_Calcs!B2660))^2))*SIN(RADIANS(User_Model_Calcs!B2660))</f>
        <v>-3779.1326595080354</v>
      </c>
      <c r="L2660">
        <f t="shared" ca="1" si="406"/>
        <v>-36.385523360321436</v>
      </c>
      <c r="M2660">
        <f t="shared" ca="1" si="407"/>
        <v>6370.5898866713696</v>
      </c>
      <c r="N2660">
        <f ca="1">SQRT(User_Model_Calcs!M2660^2+Sat_Data!$B$3^2-2*User_Model_Calcs!M2660*Sat_Data!$B$3*COS(RADIANS(L2660))*COS(RADIANS(I2660)))</f>
        <v>38023.285090230354</v>
      </c>
      <c r="O2660">
        <f ca="1">DEGREES(ACOS(((Earth_Data!$B$1+Sat_Data!$B$2)/User_Model_Calcs!N2660)*SQRT(1-COS(RADIANS(User_Model_Calcs!I2660))^2*COS(RADIANS(User_Model_Calcs!B2660))^2)))</f>
        <v>36.818565405404669</v>
      </c>
      <c r="P2660">
        <f t="shared" ca="1" si="404"/>
        <v>44.677621993421567</v>
      </c>
    </row>
    <row r="2661" spans="1:16" x14ac:dyDescent="0.25">
      <c r="A2661" s="5">
        <f t="shared" ca="1" si="402"/>
        <v>140.61349558777627</v>
      </c>
      <c r="B2661">
        <f t="shared" ca="1" si="403"/>
        <v>-34.165162890399081</v>
      </c>
      <c r="C2661" s="6">
        <v>20135.9375</v>
      </c>
      <c r="D2661">
        <f t="shared" ca="1" si="408"/>
        <v>0.75</v>
      </c>
      <c r="E2661" s="1">
        <v>0.65</v>
      </c>
      <c r="F2661">
        <v>19.899999999999999</v>
      </c>
      <c r="G2661">
        <f t="shared" ca="1" si="405"/>
        <v>42.007420362456692</v>
      </c>
      <c r="H2661">
        <f t="shared" ca="1" si="409"/>
        <v>14.100164415092037</v>
      </c>
      <c r="I2661">
        <f ca="1">User_Model_Calcs!A2661-Sat_Data!$B$5</f>
        <v>30.613495587776271</v>
      </c>
      <c r="J2661">
        <f ca="1">(Earth_Data!$B$1/SQRT(1-Earth_Data!$B$2^2*SIN(RADIANS(User_Model_Calcs!B2661))^2))*COS(RADIANS(User_Model_Calcs!B2661))</f>
        <v>5282.994354987145</v>
      </c>
      <c r="K2661">
        <f ca="1">((Earth_Data!$B$1*(1-Earth_Data!$B$2^2))/SQRT(1-Earth_Data!$B$2^2*SIN(RADIANS(User_Model_Calcs!B2661))^2))*SIN(RADIANS(User_Model_Calcs!B2661))</f>
        <v>-3561.6214416412677</v>
      </c>
      <c r="L2661">
        <f t="shared" ca="1" si="406"/>
        <v>-33.986556435855356</v>
      </c>
      <c r="M2661">
        <f t="shared" ca="1" si="407"/>
        <v>6371.4344262799141</v>
      </c>
      <c r="N2661">
        <f ca="1">SQRT(User_Model_Calcs!M2661^2+Sat_Data!$B$3^2-2*User_Model_Calcs!M2661*Sat_Data!$B$3*COS(RADIANS(L2661))*COS(RADIANS(I2661)))</f>
        <v>37881.363716272295</v>
      </c>
      <c r="O2661">
        <f ca="1">DEGREES(ACOS(((Earth_Data!$B$1+Sat_Data!$B$2)/User_Model_Calcs!N2661)*SQRT(1-COS(RADIANS(User_Model_Calcs!I2661))^2*COS(RADIANS(User_Model_Calcs!B2661))^2)))</f>
        <v>38.605940851297341</v>
      </c>
      <c r="P2661">
        <f t="shared" ca="1" si="404"/>
        <v>46.496812317957527</v>
      </c>
    </row>
    <row r="2662" spans="1:16" x14ac:dyDescent="0.25">
      <c r="A2662" s="5">
        <f t="shared" ca="1" si="402"/>
        <v>142.2716486757493</v>
      </c>
      <c r="B2662">
        <f t="shared" ca="1" si="403"/>
        <v>-32.113079154056756</v>
      </c>
      <c r="C2662" s="6">
        <v>20135.9375</v>
      </c>
      <c r="D2662">
        <f t="shared" ca="1" si="408"/>
        <v>0.75</v>
      </c>
      <c r="E2662" s="1">
        <v>0.65</v>
      </c>
      <c r="F2662">
        <v>19.899999999999999</v>
      </c>
      <c r="G2662">
        <f t="shared" ca="1" si="405"/>
        <v>42.007420362456692</v>
      </c>
      <c r="H2662">
        <f t="shared" ca="1" si="409"/>
        <v>19.2031529352303</v>
      </c>
      <c r="I2662">
        <f ca="1">User_Model_Calcs!A2662-Sat_Data!$B$5</f>
        <v>32.271648675749304</v>
      </c>
      <c r="J2662">
        <f ca="1">(Earth_Data!$B$1/SQRT(1-Earth_Data!$B$2^2*SIN(RADIANS(User_Model_Calcs!B2662))^2))*COS(RADIANS(User_Model_Calcs!B2662))</f>
        <v>5407.4056652674171</v>
      </c>
      <c r="K2662">
        <f ca="1">((Earth_Data!$B$1*(1-Earth_Data!$B$2^2))/SQRT(1-Earth_Data!$B$2^2*SIN(RADIANS(User_Model_Calcs!B2662))^2))*SIN(RADIANS(User_Model_Calcs!B2662))</f>
        <v>-3371.0598282720334</v>
      </c>
      <c r="L2662">
        <f t="shared" ca="1" si="406"/>
        <v>-31.940047824795371</v>
      </c>
      <c r="M2662">
        <f t="shared" ca="1" si="407"/>
        <v>6372.1331118045255</v>
      </c>
      <c r="N2662">
        <f ca="1">SQRT(User_Model_Calcs!M2662^2+Sat_Data!$B$3^2-2*User_Model_Calcs!M2662*Sat_Data!$B$3*COS(RADIANS(L2662))*COS(RADIANS(I2662)))</f>
        <v>37853.153288162641</v>
      </c>
      <c r="O2662">
        <f ca="1">DEGREES(ACOS(((Earth_Data!$B$1+Sat_Data!$B$2)/User_Model_Calcs!N2662)*SQRT(1-COS(RADIANS(User_Model_Calcs!I2662))^2*COS(RADIANS(User_Model_Calcs!B2662))^2)))</f>
        <v>38.974973522012625</v>
      </c>
      <c r="P2662">
        <f t="shared" ca="1" si="404"/>
        <v>49.908748465079285</v>
      </c>
    </row>
    <row r="2663" spans="1:16" x14ac:dyDescent="0.25">
      <c r="A2663" s="5">
        <f t="shared" ca="1" si="402"/>
        <v>140.2588571169367</v>
      </c>
      <c r="B2663">
        <f t="shared" ca="1" si="403"/>
        <v>-34.810296730159969</v>
      </c>
      <c r="C2663" s="6">
        <v>20135.9375</v>
      </c>
      <c r="D2663">
        <f t="shared" ca="1" si="408"/>
        <v>3</v>
      </c>
      <c r="E2663" s="1">
        <v>0.65</v>
      </c>
      <c r="F2663">
        <v>19.899999999999999</v>
      </c>
      <c r="G2663">
        <f t="shared" ca="1" si="405"/>
        <v>54.048620189015942</v>
      </c>
      <c r="H2663">
        <f t="shared" ca="1" si="409"/>
        <v>18.044456335930096</v>
      </c>
      <c r="I2663">
        <f ca="1">User_Model_Calcs!A2663-Sat_Data!$B$5</f>
        <v>30.258857116936696</v>
      </c>
      <c r="J2663">
        <f ca="1">(Earth_Data!$B$1/SQRT(1-Earth_Data!$B$2^2*SIN(RADIANS(User_Model_Calcs!B2663))^2))*COS(RADIANS(User_Model_Calcs!B2663))</f>
        <v>5242.4720383380354</v>
      </c>
      <c r="K2663">
        <f ca="1">((Earth_Data!$B$1*(1-Earth_Data!$B$2^2))/SQRT(1-Earth_Data!$B$2^2*SIN(RADIANS(User_Model_Calcs!B2663))^2))*SIN(RADIANS(User_Model_Calcs!B2663))</f>
        <v>-3620.6088240915483</v>
      </c>
      <c r="L2663">
        <f t="shared" ca="1" si="406"/>
        <v>-34.630124875461128</v>
      </c>
      <c r="M2663">
        <f t="shared" ca="1" si="407"/>
        <v>6371.2103504629122</v>
      </c>
      <c r="N2663">
        <f ca="1">SQRT(User_Model_Calcs!M2663^2+Sat_Data!$B$3^2-2*User_Model_Calcs!M2663*Sat_Data!$B$3*COS(RADIANS(L2663))*COS(RADIANS(I2663)))</f>
        <v>37901.841430289292</v>
      </c>
      <c r="O2663">
        <f ca="1">DEGREES(ACOS(((Earth_Data!$B$1+Sat_Data!$B$2)/User_Model_Calcs!N2663)*SQRT(1-COS(RADIANS(User_Model_Calcs!I2663))^2*COS(RADIANS(User_Model_Calcs!B2663))^2)))</f>
        <v>38.343435861616733</v>
      </c>
      <c r="P2663">
        <f t="shared" ca="1" si="404"/>
        <v>45.621892414400605</v>
      </c>
    </row>
    <row r="2664" spans="1:16" x14ac:dyDescent="0.25">
      <c r="A2664" s="5">
        <f t="shared" ca="1" si="402"/>
        <v>143.10412110820857</v>
      </c>
      <c r="B2664">
        <f t="shared" ca="1" si="403"/>
        <v>-33.35174062641633</v>
      </c>
      <c r="C2664" s="6">
        <v>20135.9375</v>
      </c>
      <c r="D2664">
        <f t="shared" ca="1" si="408"/>
        <v>0.75</v>
      </c>
      <c r="E2664" s="1">
        <v>0.65</v>
      </c>
      <c r="F2664">
        <v>19.899999999999999</v>
      </c>
      <c r="G2664">
        <f t="shared" ca="1" si="405"/>
        <v>42.007420362456692</v>
      </c>
      <c r="H2664">
        <f t="shared" ca="1" si="409"/>
        <v>22.55036298153016</v>
      </c>
      <c r="I2664">
        <f ca="1">User_Model_Calcs!A2664-Sat_Data!$B$5</f>
        <v>33.104121108208574</v>
      </c>
      <c r="J2664">
        <f ca="1">(Earth_Data!$B$1/SQRT(1-Earth_Data!$B$2^2*SIN(RADIANS(User_Model_Calcs!B2664))^2))*COS(RADIANS(User_Model_Calcs!B2664))</f>
        <v>5333.1303561746781</v>
      </c>
      <c r="K2664">
        <f ca="1">((Earth_Data!$B$1*(1-Earth_Data!$B$2^2))/SQRT(1-Earth_Data!$B$2^2*SIN(RADIANS(User_Model_Calcs!B2664))^2))*SIN(RADIANS(User_Model_Calcs!B2664))</f>
        <v>-3486.6115939308775</v>
      </c>
      <c r="L2664">
        <f t="shared" ca="1" si="406"/>
        <v>-33.175236424933878</v>
      </c>
      <c r="M2664">
        <f t="shared" ca="1" si="407"/>
        <v>6371.7140396352588</v>
      </c>
      <c r="N2664">
        <f ca="1">SQRT(User_Model_Calcs!M2664^2+Sat_Data!$B$3^2-2*User_Model_Calcs!M2664*Sat_Data!$B$3*COS(RADIANS(L2664))*COS(RADIANS(I2664)))</f>
        <v>37969.471443208415</v>
      </c>
      <c r="O2664">
        <f ca="1">DEGREES(ACOS(((Earth_Data!$B$1+Sat_Data!$B$2)/User_Model_Calcs!N2664)*SQRT(1-COS(RADIANS(User_Model_Calcs!I2664))^2*COS(RADIANS(User_Model_Calcs!B2664))^2)))</f>
        <v>37.501353501958697</v>
      </c>
      <c r="P2664">
        <f t="shared" ca="1" si="404"/>
        <v>49.861603066357681</v>
      </c>
    </row>
    <row r="2665" spans="1:16" x14ac:dyDescent="0.25">
      <c r="A2665" s="5">
        <f t="shared" ca="1" si="402"/>
        <v>142.1629408861431</v>
      </c>
      <c r="B2665">
        <f t="shared" ca="1" si="403"/>
        <v>-34.700362644411683</v>
      </c>
      <c r="C2665" s="6">
        <v>20135.9375</v>
      </c>
      <c r="D2665">
        <f t="shared" ca="1" si="408"/>
        <v>3</v>
      </c>
      <c r="E2665" s="1">
        <v>0.65</v>
      </c>
      <c r="F2665">
        <v>19.899999999999999</v>
      </c>
      <c r="G2665">
        <f t="shared" ca="1" si="405"/>
        <v>54.048620189015942</v>
      </c>
      <c r="H2665">
        <f t="shared" ca="1" si="409"/>
        <v>15.15232940694607</v>
      </c>
      <c r="I2665">
        <f ca="1">User_Model_Calcs!A2665-Sat_Data!$B$5</f>
        <v>32.162940886143105</v>
      </c>
      <c r="J2665">
        <f ca="1">(Earth_Data!$B$1/SQRT(1-Earth_Data!$B$2^2*SIN(RADIANS(User_Model_Calcs!B2665))^2))*COS(RADIANS(User_Model_Calcs!B2665))</f>
        <v>5249.4244582747906</v>
      </c>
      <c r="K2665">
        <f ca="1">((Earth_Data!$B$1*(1-Earth_Data!$B$2^2))/SQRT(1-Earth_Data!$B$2^2*SIN(RADIANS(User_Model_Calcs!B2665))^2))*SIN(RADIANS(User_Model_Calcs!B2665))</f>
        <v>-3610.5889424989673</v>
      </c>
      <c r="L2665">
        <f t="shared" ca="1" si="406"/>
        <v>-34.520451128351887</v>
      </c>
      <c r="M2665">
        <f t="shared" ca="1" si="407"/>
        <v>6371.2486731275358</v>
      </c>
      <c r="N2665">
        <f ca="1">SQRT(User_Model_Calcs!M2665^2+Sat_Data!$B$3^2-2*User_Model_Calcs!M2665*Sat_Data!$B$3*COS(RADIANS(L2665))*COS(RADIANS(I2665)))</f>
        <v>37995.611714488819</v>
      </c>
      <c r="O2665">
        <f ca="1">DEGREES(ACOS(((Earth_Data!$B$1+Sat_Data!$B$2)/User_Model_Calcs!N2665)*SQRT(1-COS(RADIANS(User_Model_Calcs!I2665))^2*COS(RADIANS(User_Model_Calcs!B2665))^2)))</f>
        <v>37.169853407228231</v>
      </c>
      <c r="P2665">
        <f t="shared" ca="1" si="404"/>
        <v>47.845240542361736</v>
      </c>
    </row>
    <row r="2666" spans="1:16" x14ac:dyDescent="0.25">
      <c r="A2666" s="5">
        <f t="shared" ref="A2666:A2679" ca="1" si="410">142.56313432703+(RAND()*5-2.5)</f>
        <v>142.06210100157293</v>
      </c>
      <c r="B2666">
        <f t="shared" ref="B2666:B2679" ca="1" si="411">-34.4534087301148+(RAND()*5-2.5)</f>
        <v>-34.338448466261617</v>
      </c>
      <c r="C2666" s="6">
        <v>20135.9375</v>
      </c>
      <c r="D2666">
        <f t="shared" ca="1" si="408"/>
        <v>1.2</v>
      </c>
      <c r="E2666" s="1">
        <v>0.65</v>
      </c>
      <c r="F2666">
        <v>19.899999999999999</v>
      </c>
      <c r="G2666">
        <f t="shared" ca="1" si="405"/>
        <v>46.089820015575185</v>
      </c>
      <c r="H2666">
        <f t="shared" ca="1" si="409"/>
        <v>20.865821096110519</v>
      </c>
      <c r="I2666">
        <f ca="1">User_Model_Calcs!A2666-Sat_Data!$B$5</f>
        <v>32.062101001572927</v>
      </c>
      <c r="J2666">
        <f ca="1">(Earth_Data!$B$1/SQRT(1-Earth_Data!$B$2^2*SIN(RADIANS(User_Model_Calcs!B2666))^2))*COS(RADIANS(User_Model_Calcs!B2666))</f>
        <v>5272.1755955906574</v>
      </c>
      <c r="K2666">
        <f ca="1">((Earth_Data!$B$1*(1-Earth_Data!$B$2^2))/SQRT(1-Earth_Data!$B$2^2*SIN(RADIANS(User_Model_Calcs!B2666))^2))*SIN(RADIANS(User_Model_Calcs!B2666))</f>
        <v>-3577.509841431317</v>
      </c>
      <c r="L2666">
        <f t="shared" ca="1" si="406"/>
        <v>-34.159412640969094</v>
      </c>
      <c r="M2666">
        <f t="shared" ca="1" si="407"/>
        <v>6371.374433847036</v>
      </c>
      <c r="N2666">
        <f ca="1">SQRT(User_Model_Calcs!M2666^2+Sat_Data!$B$3^2-2*User_Model_Calcs!M2666*Sat_Data!$B$3*COS(RADIANS(L2666))*COS(RADIANS(I2666)))</f>
        <v>37968.776936236907</v>
      </c>
      <c r="O2666">
        <f ca="1">DEGREES(ACOS(((Earth_Data!$B$1+Sat_Data!$B$2)/User_Model_Calcs!N2666)*SQRT(1-COS(RADIANS(User_Model_Calcs!I2666))^2*COS(RADIANS(User_Model_Calcs!B2666))^2)))</f>
        <v>37.505364486538802</v>
      </c>
      <c r="P2666">
        <f t="shared" ca="1" si="404"/>
        <v>47.995580691312902</v>
      </c>
    </row>
    <row r="2667" spans="1:16" x14ac:dyDescent="0.25">
      <c r="A2667" s="5">
        <f t="shared" ca="1" si="410"/>
        <v>141.66348865281779</v>
      </c>
      <c r="B2667">
        <f t="shared" ca="1" si="411"/>
        <v>-32.497695692638345</v>
      </c>
      <c r="C2667" s="6">
        <v>20135.9375</v>
      </c>
      <c r="D2667">
        <f t="shared" ca="1" si="408"/>
        <v>1.2</v>
      </c>
      <c r="E2667" s="1">
        <v>0.65</v>
      </c>
      <c r="F2667">
        <v>19.899999999999999</v>
      </c>
      <c r="G2667">
        <f t="shared" ca="1" si="405"/>
        <v>46.089820015575185</v>
      </c>
      <c r="H2667">
        <f t="shared" ca="1" si="409"/>
        <v>17.087244858270569</v>
      </c>
      <c r="I2667">
        <f ca="1">User_Model_Calcs!A2667-Sat_Data!$B$5</f>
        <v>31.66348865281779</v>
      </c>
      <c r="J2667">
        <f ca="1">(Earth_Data!$B$1/SQRT(1-Earth_Data!$B$2^2*SIN(RADIANS(User_Model_Calcs!B2667))^2))*COS(RADIANS(User_Model_Calcs!B2667))</f>
        <v>5384.6116661647275</v>
      </c>
      <c r="K2667">
        <f ca="1">((Earth_Data!$B$1*(1-Earth_Data!$B$2^2))/SQRT(1-Earth_Data!$B$2^2*SIN(RADIANS(User_Model_Calcs!B2667))^2))*SIN(RADIANS(User_Model_Calcs!B2667))</f>
        <v>-3407.1088615433523</v>
      </c>
      <c r="L2667">
        <f t="shared" ca="1" si="406"/>
        <v>-32.323551212583887</v>
      </c>
      <c r="M2667">
        <f t="shared" ca="1" si="407"/>
        <v>6372.0038912264099</v>
      </c>
      <c r="N2667">
        <f ca="1">SQRT(User_Model_Calcs!M2667^2+Sat_Data!$B$3^2-2*User_Model_Calcs!M2667*Sat_Data!$B$3*COS(RADIANS(L2667))*COS(RADIANS(I2667)))</f>
        <v>37840.891594932888</v>
      </c>
      <c r="O2667">
        <f ca="1">DEGREES(ACOS(((Earth_Data!$B$1+Sat_Data!$B$2)/User_Model_Calcs!N2667)*SQRT(1-COS(RADIANS(User_Model_Calcs!I2667))^2*COS(RADIANS(User_Model_Calcs!B2667))^2)))</f>
        <v>39.129918639935838</v>
      </c>
      <c r="P2667">
        <f t="shared" ca="1" si="404"/>
        <v>48.939297861241577</v>
      </c>
    </row>
    <row r="2668" spans="1:16" x14ac:dyDescent="0.25">
      <c r="A2668" s="5">
        <f t="shared" ca="1" si="410"/>
        <v>140.50363361821925</v>
      </c>
      <c r="B2668">
        <f t="shared" ca="1" si="411"/>
        <v>-33.560028169663141</v>
      </c>
      <c r="C2668" s="6">
        <v>20135.9375</v>
      </c>
      <c r="D2668">
        <f t="shared" ca="1" si="408"/>
        <v>1.2</v>
      </c>
      <c r="E2668" s="1">
        <v>0.65</v>
      </c>
      <c r="F2668">
        <v>19.899999999999999</v>
      </c>
      <c r="G2668">
        <f t="shared" ca="1" si="405"/>
        <v>46.089820015575185</v>
      </c>
      <c r="H2668">
        <f t="shared" ca="1" si="409"/>
        <v>22.420397380800853</v>
      </c>
      <c r="I2668">
        <f ca="1">User_Model_Calcs!A2668-Sat_Data!$B$5</f>
        <v>30.503633618219254</v>
      </c>
      <c r="J2668">
        <f ca="1">(Earth_Data!$B$1/SQRT(1-Earth_Data!$B$2^2*SIN(RADIANS(User_Model_Calcs!B2668))^2))*COS(RADIANS(User_Model_Calcs!B2668))</f>
        <v>5320.3945048868618</v>
      </c>
      <c r="K2668">
        <f ca="1">((Earth_Data!$B$1*(1-Earth_Data!$B$2^2))/SQRT(1-Earth_Data!$B$2^2*SIN(RADIANS(User_Model_Calcs!B2668))^2))*SIN(RADIANS(User_Model_Calcs!B2668))</f>
        <v>-3505.8855931670018</v>
      </c>
      <c r="L2668">
        <f t="shared" ca="1" si="406"/>
        <v>-33.382972089163076</v>
      </c>
      <c r="M2668">
        <f t="shared" ca="1" si="407"/>
        <v>6371.6427614867307</v>
      </c>
      <c r="N2668">
        <f ca="1">SQRT(User_Model_Calcs!M2668^2+Sat_Data!$B$3^2-2*User_Model_Calcs!M2668*Sat_Data!$B$3*COS(RADIANS(L2668))*COS(RADIANS(I2668)))</f>
        <v>37839.776421714545</v>
      </c>
      <c r="O2668">
        <f ca="1">DEGREES(ACOS(((Earth_Data!$B$1+Sat_Data!$B$2)/User_Model_Calcs!N2668)*SQRT(1-COS(RADIANS(User_Model_Calcs!I2668))^2*COS(RADIANS(User_Model_Calcs!B2668))^2)))</f>
        <v>39.13904846709066</v>
      </c>
      <c r="P2668">
        <f t="shared" ca="1" si="404"/>
        <v>46.821712320683403</v>
      </c>
    </row>
    <row r="2669" spans="1:16" x14ac:dyDescent="0.25">
      <c r="A2669" s="5">
        <f t="shared" ca="1" si="410"/>
        <v>140.1747193403933</v>
      </c>
      <c r="B2669">
        <f t="shared" ca="1" si="411"/>
        <v>-33.266393521507034</v>
      </c>
      <c r="C2669" s="6">
        <v>20135.9375</v>
      </c>
      <c r="D2669">
        <f t="shared" ca="1" si="408"/>
        <v>1.2</v>
      </c>
      <c r="E2669" s="1">
        <v>0.65</v>
      </c>
      <c r="F2669">
        <v>19.899999999999999</v>
      </c>
      <c r="G2669">
        <f t="shared" ca="1" si="405"/>
        <v>46.089820015575185</v>
      </c>
      <c r="H2669">
        <f t="shared" ca="1" si="409"/>
        <v>18.186116320559037</v>
      </c>
      <c r="I2669">
        <f ca="1">User_Model_Calcs!A2669-Sat_Data!$B$5</f>
        <v>30.174719340393295</v>
      </c>
      <c r="J2669">
        <f ca="1">(Earth_Data!$B$1/SQRT(1-Earth_Data!$B$2^2*SIN(RADIANS(User_Model_Calcs!B2669))^2))*COS(RADIANS(User_Model_Calcs!B2669))</f>
        <v>5338.3285745054127</v>
      </c>
      <c r="K2669">
        <f ca="1">((Earth_Data!$B$1*(1-Earth_Data!$B$2^2))/SQRT(1-Earth_Data!$B$2^2*SIN(RADIANS(User_Model_Calcs!B2669))^2))*SIN(RADIANS(User_Model_Calcs!B2669))</f>
        <v>-3478.7007912918825</v>
      </c>
      <c r="L2669">
        <f t="shared" ca="1" si="406"/>
        <v>-33.090118141621318</v>
      </c>
      <c r="M2669">
        <f t="shared" ca="1" si="407"/>
        <v>6371.7431810075141</v>
      </c>
      <c r="N2669">
        <f ca="1">SQRT(User_Model_Calcs!M2669^2+Sat_Data!$B$3^2-2*User_Model_Calcs!M2669*Sat_Data!$B$3*COS(RADIANS(L2669))*COS(RADIANS(I2669)))</f>
        <v>37805.311298866451</v>
      </c>
      <c r="O2669">
        <f ca="1">DEGREES(ACOS(((Earth_Data!$B$1+Sat_Data!$B$2)/User_Model_Calcs!N2669)*SQRT(1-COS(RADIANS(User_Model_Calcs!I2669))^2*COS(RADIANS(User_Model_Calcs!B2669))^2)))</f>
        <v>39.583405882077088</v>
      </c>
      <c r="P2669">
        <f t="shared" ca="1" si="404"/>
        <v>46.667300637659253</v>
      </c>
    </row>
    <row r="2670" spans="1:16" x14ac:dyDescent="0.25">
      <c r="A2670" s="5">
        <f t="shared" ca="1" si="410"/>
        <v>143.42699705643554</v>
      </c>
      <c r="B2670">
        <f t="shared" ca="1" si="411"/>
        <v>-32.47160926703009</v>
      </c>
      <c r="C2670" s="6">
        <v>20135.9375</v>
      </c>
      <c r="D2670">
        <f t="shared" ca="1" si="408"/>
        <v>0.75</v>
      </c>
      <c r="E2670" s="1">
        <v>0.65</v>
      </c>
      <c r="F2670">
        <v>19.899999999999999</v>
      </c>
      <c r="G2670">
        <f t="shared" ca="1" si="405"/>
        <v>42.007420362456692</v>
      </c>
      <c r="H2670">
        <f t="shared" ca="1" si="409"/>
        <v>20.69286453220036</v>
      </c>
      <c r="I2670">
        <f ca="1">User_Model_Calcs!A2670-Sat_Data!$B$5</f>
        <v>33.426997056435539</v>
      </c>
      <c r="J2670">
        <f ca="1">(Earth_Data!$B$1/SQRT(1-Earth_Data!$B$2^2*SIN(RADIANS(User_Model_Calcs!B2670))^2))*COS(RADIANS(User_Model_Calcs!B2670))</f>
        <v>5386.1653471479576</v>
      </c>
      <c r="K2670">
        <f ca="1">((Earth_Data!$B$1*(1-Earth_Data!$B$2^2))/SQRT(1-Earth_Data!$B$2^2*SIN(RADIANS(User_Model_Calcs!B2670))^2))*SIN(RADIANS(User_Model_Calcs!B2670))</f>
        <v>-3404.6686287082521</v>
      </c>
      <c r="L2670">
        <f t="shared" ca="1" si="406"/>
        <v>-32.297539300109513</v>
      </c>
      <c r="M2670">
        <f t="shared" ca="1" si="407"/>
        <v>6372.0126818869094</v>
      </c>
      <c r="N2670">
        <f ca="1">SQRT(User_Model_Calcs!M2670^2+Sat_Data!$B$3^2-2*User_Model_Calcs!M2670*Sat_Data!$B$3*COS(RADIANS(L2670))*COS(RADIANS(I2670)))</f>
        <v>37938.662907208032</v>
      </c>
      <c r="O2670">
        <f ca="1">DEGREES(ACOS(((Earth_Data!$B$1+Sat_Data!$B$2)/User_Model_Calcs!N2670)*SQRT(1-COS(RADIANS(User_Model_Calcs!I2670))^2*COS(RADIANS(User_Model_Calcs!B2670))^2)))</f>
        <v>37.890876785501078</v>
      </c>
      <c r="P2670">
        <f t="shared" ca="1" si="404"/>
        <v>50.875455160705123</v>
      </c>
    </row>
    <row r="2671" spans="1:16" x14ac:dyDescent="0.25">
      <c r="A2671" s="5">
        <f t="shared" ca="1" si="410"/>
        <v>140.54087368829434</v>
      </c>
      <c r="B2671">
        <f t="shared" ca="1" si="411"/>
        <v>-33.250670546191927</v>
      </c>
      <c r="C2671" s="6">
        <v>20135.9375</v>
      </c>
      <c r="D2671">
        <f t="shared" ca="1" si="408"/>
        <v>3</v>
      </c>
      <c r="E2671" s="1">
        <v>0.65</v>
      </c>
      <c r="F2671">
        <v>19.899999999999999</v>
      </c>
      <c r="G2671">
        <f t="shared" ca="1" si="405"/>
        <v>54.048620189015942</v>
      </c>
      <c r="H2671">
        <f t="shared" ca="1" si="409"/>
        <v>17.115003098791512</v>
      </c>
      <c r="I2671">
        <f ca="1">User_Model_Calcs!A2671-Sat_Data!$B$5</f>
        <v>30.54087368829434</v>
      </c>
      <c r="J2671">
        <f ca="1">(Earth_Data!$B$1/SQRT(1-Earth_Data!$B$2^2*SIN(RADIANS(User_Model_Calcs!B2671))^2))*COS(RADIANS(User_Model_Calcs!B2671))</f>
        <v>5339.2849170139643</v>
      </c>
      <c r="K2671">
        <f ca="1">((Earth_Data!$B$1*(1-Earth_Data!$B$2^2))/SQRT(1-Earth_Data!$B$2^2*SIN(RADIANS(User_Model_Calcs!B2671))^2))*SIN(RADIANS(User_Model_Calcs!B2671))</f>
        <v>-3477.2426001617364</v>
      </c>
      <c r="L2671">
        <f t="shared" ca="1" si="406"/>
        <v>-33.074437490744565</v>
      </c>
      <c r="M2671">
        <f t="shared" ca="1" si="407"/>
        <v>6371.7485453706004</v>
      </c>
      <c r="N2671">
        <f ca="1">SQRT(User_Model_Calcs!M2671^2+Sat_Data!$B$3^2-2*User_Model_Calcs!M2671*Sat_Data!$B$3*COS(RADIANS(L2671))*COS(RADIANS(I2671)))</f>
        <v>37823.618741946375</v>
      </c>
      <c r="O2671">
        <f ca="1">DEGREES(ACOS(((Earth_Data!$B$1+Sat_Data!$B$2)/User_Model_Calcs!N2671)*SQRT(1-COS(RADIANS(User_Model_Calcs!I2671))^2*COS(RADIANS(User_Model_Calcs!B2671))^2)))</f>
        <v>39.347801526129793</v>
      </c>
      <c r="P2671">
        <f t="shared" ca="1" si="404"/>
        <v>47.098160242744491</v>
      </c>
    </row>
    <row r="2672" spans="1:16" x14ac:dyDescent="0.25">
      <c r="A2672" s="5">
        <f t="shared" ca="1" si="410"/>
        <v>143.16563139685582</v>
      </c>
      <c r="B2672">
        <f t="shared" ca="1" si="411"/>
        <v>-32.580174843318943</v>
      </c>
      <c r="C2672" s="6">
        <v>20135.9375</v>
      </c>
      <c r="D2672">
        <f t="shared" ca="1" si="408"/>
        <v>1.2</v>
      </c>
      <c r="E2672" s="1">
        <v>0.65</v>
      </c>
      <c r="F2672">
        <v>19.899999999999999</v>
      </c>
      <c r="G2672">
        <f t="shared" ca="1" si="405"/>
        <v>46.089820015575185</v>
      </c>
      <c r="H2672">
        <f t="shared" ca="1" si="409"/>
        <v>18.007386237119192</v>
      </c>
      <c r="I2672">
        <f ca="1">User_Model_Calcs!A2672-Sat_Data!$B$5</f>
        <v>33.165631396855815</v>
      </c>
      <c r="J2672">
        <f ca="1">(Earth_Data!$B$1/SQRT(1-Earth_Data!$B$2^2*SIN(RADIANS(User_Model_Calcs!B2672))^2))*COS(RADIANS(User_Model_Calcs!B2672))</f>
        <v>5379.6919421692583</v>
      </c>
      <c r="K2672">
        <f ca="1">((Earth_Data!$B$1*(1-Earth_Data!$B$2^2))/SQRT(1-Earth_Data!$B$2^2*SIN(RADIANS(User_Model_Calcs!B2672))^2))*SIN(RADIANS(User_Model_Calcs!B2672))</f>
        <v>-3414.8197131289744</v>
      </c>
      <c r="L2672">
        <f t="shared" ca="1" si="406"/>
        <v>-32.405795716488953</v>
      </c>
      <c r="M2672">
        <f t="shared" ca="1" si="407"/>
        <v>6371.9760722883366</v>
      </c>
      <c r="N2672">
        <f ca="1">SQRT(User_Model_Calcs!M2672^2+Sat_Data!$B$3^2-2*User_Model_Calcs!M2672*Sat_Data!$B$3*COS(RADIANS(L2672))*COS(RADIANS(I2672)))</f>
        <v>37929.687631202723</v>
      </c>
      <c r="O2672">
        <f ca="1">DEGREES(ACOS(((Earth_Data!$B$1+Sat_Data!$B$2)/User_Model_Calcs!N2672)*SQRT(1-COS(RADIANS(User_Model_Calcs!I2672))^2*COS(RADIANS(User_Model_Calcs!B2672))^2)))</f>
        <v>38.003099123106395</v>
      </c>
      <c r="P2672">
        <f t="shared" ca="1" si="404"/>
        <v>50.512813577010057</v>
      </c>
    </row>
    <row r="2673" spans="1:16" x14ac:dyDescent="0.25">
      <c r="A2673" s="5">
        <f t="shared" ca="1" si="410"/>
        <v>141.59437924419066</v>
      </c>
      <c r="B2673">
        <f t="shared" ca="1" si="411"/>
        <v>-35.598429094068841</v>
      </c>
      <c r="C2673" s="6">
        <v>20135.9375</v>
      </c>
      <c r="D2673">
        <f t="shared" ca="1" si="408"/>
        <v>0.75</v>
      </c>
      <c r="E2673" s="1">
        <v>0.65</v>
      </c>
      <c r="F2673">
        <v>19.899999999999999</v>
      </c>
      <c r="G2673">
        <f t="shared" ca="1" si="405"/>
        <v>42.007420362456692</v>
      </c>
      <c r="H2673">
        <f t="shared" ca="1" si="409"/>
        <v>21.130993863842541</v>
      </c>
      <c r="I2673">
        <f ca="1">User_Model_Calcs!A2673-Sat_Data!$B$5</f>
        <v>31.594379244190662</v>
      </c>
      <c r="J2673">
        <f ca="1">(Earth_Data!$B$1/SQRT(1-Earth_Data!$B$2^2*SIN(RADIANS(User_Model_Calcs!B2673))^2))*COS(RADIANS(User_Model_Calcs!B2673))</f>
        <v>5192.0644054209097</v>
      </c>
      <c r="K2673">
        <f ca="1">((Earth_Data!$B$1*(1-Earth_Data!$B$2^2))/SQRT(1-Earth_Data!$B$2^2*SIN(RADIANS(User_Model_Calcs!B2673))^2))*SIN(RADIANS(User_Model_Calcs!B2673))</f>
        <v>-3692.0546255820964</v>
      </c>
      <c r="L2673">
        <f t="shared" ca="1" si="406"/>
        <v>-35.416468485185604</v>
      </c>
      <c r="M2673">
        <f t="shared" ca="1" si="407"/>
        <v>6370.9340091010936</v>
      </c>
      <c r="N2673">
        <f ca="1">SQRT(User_Model_Calcs!M2673^2+Sat_Data!$B$3^2-2*User_Model_Calcs!M2673*Sat_Data!$B$3*COS(RADIANS(L2673))*COS(RADIANS(I2673)))</f>
        <v>38019.241162467661</v>
      </c>
      <c r="O2673">
        <f ca="1">DEGREES(ACOS(((Earth_Data!$B$1+Sat_Data!$B$2)/User_Model_Calcs!N2673)*SQRT(1-COS(RADIANS(User_Model_Calcs!I2673))^2*COS(RADIANS(User_Model_Calcs!B2673))^2)))</f>
        <v>36.873118831733294</v>
      </c>
      <c r="P2673">
        <f t="shared" ca="1" si="404"/>
        <v>46.577438882025525</v>
      </c>
    </row>
    <row r="2674" spans="1:16" x14ac:dyDescent="0.25">
      <c r="A2674" s="5">
        <f t="shared" ca="1" si="410"/>
        <v>144.60464800602179</v>
      </c>
      <c r="B2674">
        <f t="shared" ca="1" si="411"/>
        <v>-35.819968585059925</v>
      </c>
      <c r="C2674" s="6">
        <v>20135.9375</v>
      </c>
      <c r="D2674">
        <f t="shared" ca="1" si="408"/>
        <v>1.2</v>
      </c>
      <c r="E2674" s="1">
        <v>0.65</v>
      </c>
      <c r="F2674">
        <v>19.899999999999999</v>
      </c>
      <c r="G2674">
        <f t="shared" ca="1" si="405"/>
        <v>46.089820015575185</v>
      </c>
      <c r="H2674">
        <f t="shared" ca="1" si="409"/>
        <v>16.120582730679736</v>
      </c>
      <c r="I2674">
        <f ca="1">User_Model_Calcs!A2674-Sat_Data!$B$5</f>
        <v>34.60464800602179</v>
      </c>
      <c r="J2674">
        <f ca="1">(Earth_Data!$B$1/SQRT(1-Earth_Data!$B$2^2*SIN(RADIANS(User_Model_Calcs!B2674))^2))*COS(RADIANS(User_Model_Calcs!B2674))</f>
        <v>5177.7174056725644</v>
      </c>
      <c r="K2674">
        <f ca="1">((Earth_Data!$B$1*(1-Earth_Data!$B$2^2))/SQRT(1-Earth_Data!$B$2^2*SIN(RADIANS(User_Model_Calcs!B2674))^2))*SIN(RADIANS(User_Model_Calcs!B2674))</f>
        <v>-3712.0138250703308</v>
      </c>
      <c r="L2674">
        <f t="shared" ca="1" si="406"/>
        <v>-35.637529824485412</v>
      </c>
      <c r="M2674">
        <f t="shared" ca="1" si="407"/>
        <v>6370.8558428611377</v>
      </c>
      <c r="N2674">
        <f ca="1">SQRT(User_Model_Calcs!M2674^2+Sat_Data!$B$3^2-2*User_Model_Calcs!M2674*Sat_Data!$B$3*COS(RADIANS(L2674))*COS(RADIANS(I2674)))</f>
        <v>38197.097163731982</v>
      </c>
      <c r="O2674">
        <f ca="1">DEGREES(ACOS(((Earth_Data!$B$1+Sat_Data!$B$2)/User_Model_Calcs!N2674)*SQRT(1-COS(RADIANS(User_Model_Calcs!I2674))^2*COS(RADIANS(User_Model_Calcs!B2674))^2)))</f>
        <v>34.711374562655543</v>
      </c>
      <c r="P2674">
        <f t="shared" ca="1" si="404"/>
        <v>49.695160275495795</v>
      </c>
    </row>
    <row r="2675" spans="1:16" x14ac:dyDescent="0.25">
      <c r="A2675" s="5">
        <f t="shared" ca="1" si="410"/>
        <v>142.75100668134962</v>
      </c>
      <c r="B2675">
        <f t="shared" ca="1" si="411"/>
        <v>-36.862253876970804</v>
      </c>
      <c r="C2675" s="6">
        <v>20135.9375</v>
      </c>
      <c r="D2675">
        <f t="shared" ca="1" si="408"/>
        <v>0.75</v>
      </c>
      <c r="E2675" s="1">
        <v>0.65</v>
      </c>
      <c r="F2675">
        <v>19.899999999999999</v>
      </c>
      <c r="G2675">
        <f t="shared" ca="1" si="405"/>
        <v>42.007420362456692</v>
      </c>
      <c r="H2675">
        <f t="shared" ca="1" si="409"/>
        <v>18.887946537569825</v>
      </c>
      <c r="I2675">
        <f ca="1">User_Model_Calcs!A2675-Sat_Data!$B$5</f>
        <v>32.751006681349622</v>
      </c>
      <c r="J2675">
        <f ca="1">(Earth_Data!$B$1/SQRT(1-Earth_Data!$B$2^2*SIN(RADIANS(User_Model_Calcs!B2675))^2))*COS(RADIANS(User_Model_Calcs!B2675))</f>
        <v>5109.180641334262</v>
      </c>
      <c r="K2675">
        <f ca="1">((Earth_Data!$B$1*(1-Earth_Data!$B$2^2))/SQRT(1-Earth_Data!$B$2^2*SIN(RADIANS(User_Model_Calcs!B2675))^2))*SIN(RADIANS(User_Model_Calcs!B2675))</f>
        <v>-3805.1750955667289</v>
      </c>
      <c r="L2675">
        <f t="shared" ca="1" si="406"/>
        <v>-36.677711948673569</v>
      </c>
      <c r="M2675">
        <f t="shared" ca="1" si="407"/>
        <v>6370.4854080129599</v>
      </c>
      <c r="N2675">
        <f ca="1">SQRT(User_Model_Calcs!M2675^2+Sat_Data!$B$3^2-2*User_Model_Calcs!M2675*Sat_Data!$B$3*COS(RADIANS(L2675))*COS(RADIANS(I2675)))</f>
        <v>38158.112574071383</v>
      </c>
      <c r="O2675">
        <f ca="1">DEGREES(ACOS(((Earth_Data!$B$1+Sat_Data!$B$2)/User_Model_Calcs!N2675)*SQRT(1-COS(RADIANS(User_Model_Calcs!I2675))^2*COS(RADIANS(User_Model_Calcs!B2675))^2)))</f>
        <v>35.174291261605823</v>
      </c>
      <c r="P2675">
        <f t="shared" ca="1" si="404"/>
        <v>46.997320403523744</v>
      </c>
    </row>
    <row r="2676" spans="1:16" x14ac:dyDescent="0.25">
      <c r="A2676" s="5">
        <f t="shared" ca="1" si="410"/>
        <v>140.16357240048322</v>
      </c>
      <c r="B2676">
        <f t="shared" ca="1" si="411"/>
        <v>-36.477111063286728</v>
      </c>
      <c r="C2676" s="6">
        <v>20135.9375</v>
      </c>
      <c r="D2676">
        <f t="shared" ca="1" si="408"/>
        <v>1.2</v>
      </c>
      <c r="E2676" s="1">
        <v>0.65</v>
      </c>
      <c r="F2676">
        <v>19.899999999999999</v>
      </c>
      <c r="G2676">
        <f t="shared" ca="1" si="405"/>
        <v>46.089820015575185</v>
      </c>
      <c r="H2676">
        <f t="shared" ca="1" si="409"/>
        <v>23.805416874868015</v>
      </c>
      <c r="I2676">
        <f ca="1">User_Model_Calcs!A2676-Sat_Data!$B$5</f>
        <v>30.163572400483218</v>
      </c>
      <c r="J2676">
        <f ca="1">(Earth_Data!$B$1/SQRT(1-Earth_Data!$B$2^2*SIN(RADIANS(User_Model_Calcs!B2676))^2))*COS(RADIANS(User_Model_Calcs!B2676))</f>
        <v>5134.7048849876874</v>
      </c>
      <c r="K2676">
        <f ca="1">((Earth_Data!$B$1*(1-Earth_Data!$B$2^2))/SQRT(1-Earth_Data!$B$2^2*SIN(RADIANS(User_Model_Calcs!B2676))^2))*SIN(RADIANS(User_Model_Calcs!B2676))</f>
        <v>-3770.8938562021117</v>
      </c>
      <c r="L2676">
        <f t="shared" ca="1" si="406"/>
        <v>-36.293318066732013</v>
      </c>
      <c r="M2676">
        <f t="shared" ca="1" si="407"/>
        <v>6370.6227898580883</v>
      </c>
      <c r="N2676">
        <f ca="1">SQRT(User_Model_Calcs!M2676^2+Sat_Data!$B$3^2-2*User_Model_Calcs!M2676*Sat_Data!$B$3*COS(RADIANS(L2676))*COS(RADIANS(I2676)))</f>
        <v>38000.387186060696</v>
      </c>
      <c r="O2676">
        <f ca="1">DEGREES(ACOS(((Earth_Data!$B$1+Sat_Data!$B$2)/User_Model_Calcs!N2676)*SQRT(1-COS(RADIANS(User_Model_Calcs!I2676))^2*COS(RADIANS(User_Model_Calcs!B2676))^2)))</f>
        <v>37.102147436423415</v>
      </c>
      <c r="P2676">
        <f t="shared" ca="1" si="404"/>
        <v>44.349976748865963</v>
      </c>
    </row>
    <row r="2677" spans="1:16" x14ac:dyDescent="0.25">
      <c r="A2677" s="5">
        <f t="shared" ca="1" si="410"/>
        <v>144.79724328295958</v>
      </c>
      <c r="B2677">
        <f t="shared" ca="1" si="411"/>
        <v>-36.40546989834656</v>
      </c>
      <c r="C2677" s="6">
        <v>20135.9375</v>
      </c>
      <c r="D2677">
        <f t="shared" ca="1" si="408"/>
        <v>3</v>
      </c>
      <c r="E2677" s="1">
        <v>0.65</v>
      </c>
      <c r="F2677">
        <v>19.899999999999999</v>
      </c>
      <c r="G2677">
        <f t="shared" ca="1" si="405"/>
        <v>54.048620189015942</v>
      </c>
      <c r="H2677">
        <f t="shared" ca="1" si="409"/>
        <v>22.333686801101727</v>
      </c>
      <c r="I2677">
        <f ca="1">User_Model_Calcs!A2677-Sat_Data!$B$5</f>
        <v>34.797243282959585</v>
      </c>
      <c r="J2677">
        <f ca="1">(Earth_Data!$B$1/SQRT(1-Earth_Data!$B$2^2*SIN(RADIANS(User_Model_Calcs!B2677))^2))*COS(RADIANS(User_Model_Calcs!B2677))</f>
        <v>5139.4270697852608</v>
      </c>
      <c r="K2677">
        <f ca="1">((Earth_Data!$B$1*(1-Earth_Data!$B$2^2))/SQRT(1-Earth_Data!$B$2^2*SIN(RADIANS(User_Model_Calcs!B2677))^2))*SIN(RADIANS(User_Model_Calcs!B2677))</f>
        <v>-3764.4984949289824</v>
      </c>
      <c r="L2677">
        <f t="shared" ca="1" si="406"/>
        <v>-36.22181986961737</v>
      </c>
      <c r="M2677">
        <f t="shared" ca="1" si="407"/>
        <v>6370.6482812947761</v>
      </c>
      <c r="N2677">
        <f ca="1">SQRT(User_Model_Calcs!M2677^2+Sat_Data!$B$3^2-2*User_Model_Calcs!M2677*Sat_Data!$B$3*COS(RADIANS(L2677))*COS(RADIANS(I2677)))</f>
        <v>38242.681366019184</v>
      </c>
      <c r="O2677">
        <f ca="1">DEGREES(ACOS(((Earth_Data!$B$1+Sat_Data!$B$2)/User_Model_Calcs!N2677)*SQRT(1-COS(RADIANS(User_Model_Calcs!I2677))^2*COS(RADIANS(User_Model_Calcs!B2677))^2)))</f>
        <v>34.165839391734345</v>
      </c>
      <c r="P2677">
        <f t="shared" ca="1" si="404"/>
        <v>49.502139279184647</v>
      </c>
    </row>
    <row r="2678" spans="1:16" x14ac:dyDescent="0.25">
      <c r="A2678" s="5">
        <f t="shared" ca="1" si="410"/>
        <v>142.28097166772582</v>
      </c>
      <c r="B2678">
        <f t="shared" ca="1" si="411"/>
        <v>-34.184633217604976</v>
      </c>
      <c r="C2678" s="6">
        <v>20135.9375</v>
      </c>
      <c r="D2678">
        <f t="shared" ca="1" si="408"/>
        <v>3</v>
      </c>
      <c r="E2678" s="1">
        <v>0.65</v>
      </c>
      <c r="F2678">
        <v>19.899999999999999</v>
      </c>
      <c r="G2678">
        <f t="shared" ca="1" si="405"/>
        <v>54.048620189015942</v>
      </c>
      <c r="H2678">
        <f t="shared" ca="1" si="409"/>
        <v>22.038185253685825</v>
      </c>
      <c r="I2678">
        <f ca="1">User_Model_Calcs!A2678-Sat_Data!$B$5</f>
        <v>32.280971667725822</v>
      </c>
      <c r="J2678">
        <f ca="1">(Earth_Data!$B$1/SQRT(1-Earth_Data!$B$2^2*SIN(RADIANS(User_Model_Calcs!B2678))^2))*COS(RADIANS(User_Model_Calcs!B2678))</f>
        <v>5281.7811738590044</v>
      </c>
      <c r="K2678">
        <f ca="1">((Earth_Data!$B$1*(1-Earth_Data!$B$2^2))/SQRT(1-Earth_Data!$B$2^2*SIN(RADIANS(User_Model_Calcs!B2678))^2))*SIN(RADIANS(User_Model_Calcs!B2678))</f>
        <v>-3563.4082668675187</v>
      </c>
      <c r="L2678">
        <f t="shared" ca="1" si="406"/>
        <v>-34.005978194106696</v>
      </c>
      <c r="M2678">
        <f t="shared" ca="1" si="407"/>
        <v>6371.4276928260888</v>
      </c>
      <c r="N2678">
        <f ca="1">SQRT(User_Model_Calcs!M2678^2+Sat_Data!$B$3^2-2*User_Model_Calcs!M2678*Sat_Data!$B$3*COS(RADIANS(L2678))*COS(RADIANS(I2678)))</f>
        <v>37971.67594362914</v>
      </c>
      <c r="O2678">
        <f ca="1">DEGREES(ACOS(((Earth_Data!$B$1+Sat_Data!$B$2)/User_Model_Calcs!N2678)*SQRT(1-COS(RADIANS(User_Model_Calcs!I2678))^2*COS(RADIANS(User_Model_Calcs!B2678))^2)))</f>
        <v>37.469947809045124</v>
      </c>
      <c r="P2678">
        <f t="shared" ca="1" si="404"/>
        <v>48.349116974829535</v>
      </c>
    </row>
    <row r="2679" spans="1:16" x14ac:dyDescent="0.25">
      <c r="A2679" s="5">
        <f t="shared" ca="1" si="410"/>
        <v>143.42592496537205</v>
      </c>
      <c r="B2679">
        <f t="shared" ca="1" si="411"/>
        <v>-36.336141078043234</v>
      </c>
      <c r="C2679" s="6">
        <v>20135.9375</v>
      </c>
      <c r="D2679">
        <f t="shared" ca="1" si="408"/>
        <v>1.2</v>
      </c>
      <c r="E2679" s="1">
        <v>0.65</v>
      </c>
      <c r="F2679">
        <v>19.899999999999999</v>
      </c>
      <c r="G2679">
        <f t="shared" ca="1" si="405"/>
        <v>46.089820015575185</v>
      </c>
      <c r="H2679">
        <f t="shared" ca="1" si="409"/>
        <v>22.381748944820956</v>
      </c>
      <c r="I2679">
        <f ca="1">User_Model_Calcs!A2679-Sat_Data!$B$5</f>
        <v>33.425924965372047</v>
      </c>
      <c r="J2679">
        <f ca="1">(Earth_Data!$B$1/SQRT(1-Earth_Data!$B$2^2*SIN(RADIANS(User_Model_Calcs!B2679))^2))*COS(RADIANS(User_Model_Calcs!B2679))</f>
        <v>5143.9891667513057</v>
      </c>
      <c r="K2679">
        <f ca="1">((Earth_Data!$B$1*(1-Earth_Data!$B$2^2))/SQRT(1-Earth_Data!$B$2^2*SIN(RADIANS(User_Model_Calcs!B2679))^2))*SIN(RADIANS(User_Model_Calcs!B2679))</f>
        <v>-3758.3040114226851</v>
      </c>
      <c r="L2679">
        <f t="shared" ca="1" si="406"/>
        <v>-36.152630492823398</v>
      </c>
      <c r="M2679">
        <f t="shared" ca="1" si="407"/>
        <v>6370.6729306981879</v>
      </c>
      <c r="N2679">
        <f ca="1">SQRT(User_Model_Calcs!M2679^2+Sat_Data!$B$3^2-2*User_Model_Calcs!M2679*Sat_Data!$B$3*COS(RADIANS(L2679))*COS(RADIANS(I2679)))</f>
        <v>38162.348133146246</v>
      </c>
      <c r="O2679">
        <f ca="1">DEGREES(ACOS(((Earth_Data!$B$1+Sat_Data!$B$2)/User_Model_Calcs!N2679)*SQRT(1-COS(RADIANS(User_Model_Calcs!I2679))^2*COS(RADIANS(User_Model_Calcs!B2679))^2)))</f>
        <v>35.125751360268247</v>
      </c>
      <c r="P2679">
        <f t="shared" ca="1" si="404"/>
        <v>48.084986724975565</v>
      </c>
    </row>
    <row r="2680" spans="1:16" x14ac:dyDescent="0.25">
      <c r="A2680" s="5">
        <f ca="1">142.56313432703+(RAND()*8-4)</f>
        <v>145.82392958303768</v>
      </c>
      <c r="B2680">
        <f ca="1">-34.4534087301148+(RAND()*8-4)</f>
        <v>-31.812400661056827</v>
      </c>
      <c r="C2680" s="6">
        <v>20135.9375</v>
      </c>
      <c r="D2680">
        <f t="shared" ca="1" si="408"/>
        <v>0.75</v>
      </c>
      <c r="E2680" s="1">
        <v>0.65</v>
      </c>
      <c r="F2680">
        <v>19.899999999999999</v>
      </c>
      <c r="G2680">
        <f t="shared" ca="1" si="405"/>
        <v>42.007420362456692</v>
      </c>
      <c r="H2680">
        <f t="shared" ca="1" si="409"/>
        <v>19.941174940180204</v>
      </c>
      <c r="I2680">
        <f ca="1">User_Model_Calcs!A2680-Sat_Data!$B$5</f>
        <v>35.823929583037682</v>
      </c>
      <c r="J2680">
        <f ca="1">(Earth_Data!$B$1/SQRT(1-Earth_Data!$B$2^2*SIN(RADIANS(User_Model_Calcs!B2680))^2))*COS(RADIANS(User_Model_Calcs!B2680))</f>
        <v>5425.0553435746961</v>
      </c>
      <c r="K2680">
        <f ca="1">((Earth_Data!$B$1*(1-Earth_Data!$B$2^2))/SQRT(1-Earth_Data!$B$2^2*SIN(RADIANS(User_Model_Calcs!B2680))^2))*SIN(RADIANS(User_Model_Calcs!B2680))</f>
        <v>-3342.7735241659698</v>
      </c>
      <c r="L2680">
        <f t="shared" ca="1" si="406"/>
        <v>-31.640261186703437</v>
      </c>
      <c r="M2680">
        <f t="shared" ca="1" si="407"/>
        <v>6372.2335420724612</v>
      </c>
      <c r="N2680">
        <f ca="1">SQRT(User_Model_Calcs!M2680^2+Sat_Data!$B$3^2-2*User_Model_Calcs!M2680*Sat_Data!$B$3*COS(RADIANS(L2680))*COS(RADIANS(I2680)))</f>
        <v>38045.78630114282</v>
      </c>
      <c r="O2680">
        <f ca="1">DEGREES(ACOS(((Earth_Data!$B$1+Sat_Data!$B$2)/User_Model_Calcs!N2680)*SQRT(1-COS(RADIANS(User_Model_Calcs!I2680))^2*COS(RADIANS(User_Model_Calcs!B2680))^2)))</f>
        <v>36.563526476484149</v>
      </c>
      <c r="P2680">
        <f t="shared" ca="1" si="404"/>
        <v>53.861055017772486</v>
      </c>
    </row>
    <row r="2681" spans="1:16" x14ac:dyDescent="0.25">
      <c r="A2681" s="5">
        <f t="shared" ref="A2681:A2700" ca="1" si="412">142.56313432703+(RAND()*8-4)</f>
        <v>139.94219970400312</v>
      </c>
      <c r="B2681">
        <f t="shared" ref="B2681:B2701" ca="1" si="413">-34.4534087301148+(RAND()*8-4)</f>
        <v>-33.014175920493237</v>
      </c>
      <c r="C2681" s="6">
        <v>20135.9375</v>
      </c>
      <c r="D2681">
        <f t="shared" ca="1" si="408"/>
        <v>3</v>
      </c>
      <c r="E2681" s="1">
        <v>0.65</v>
      </c>
      <c r="F2681">
        <v>19.899999999999999</v>
      </c>
      <c r="G2681">
        <f t="shared" ca="1" si="405"/>
        <v>54.048620189015942</v>
      </c>
      <c r="H2681">
        <f t="shared" ca="1" si="409"/>
        <v>19.957767648218599</v>
      </c>
      <c r="I2681">
        <f ca="1">User_Model_Calcs!A2681-Sat_Data!$B$5</f>
        <v>29.942199704003116</v>
      </c>
      <c r="J2681">
        <f ca="1">(Earth_Data!$B$1/SQRT(1-Earth_Data!$B$2^2*SIN(RADIANS(User_Model_Calcs!B2681))^2))*COS(RADIANS(User_Model_Calcs!B2681))</f>
        <v>5353.6209796858202</v>
      </c>
      <c r="K2681">
        <f ca="1">((Earth_Data!$B$1*(1-Earth_Data!$B$2^2))/SQRT(1-Earth_Data!$B$2^2*SIN(RADIANS(User_Model_Calcs!B2681))^2))*SIN(RADIANS(User_Model_Calcs!B2681))</f>
        <v>-3455.2783044229523</v>
      </c>
      <c r="L2681">
        <f t="shared" ca="1" si="406"/>
        <v>-32.838585852402069</v>
      </c>
      <c r="M2681">
        <f t="shared" ca="1" si="407"/>
        <v>6371.8290745395952</v>
      </c>
      <c r="N2681">
        <f ca="1">SQRT(User_Model_Calcs!M2681^2+Sat_Data!$B$3^2-2*User_Model_Calcs!M2681*Sat_Data!$B$3*COS(RADIANS(L2681))*COS(RADIANS(I2681)))</f>
        <v>37778.434739012162</v>
      </c>
      <c r="O2681">
        <f ca="1">DEGREES(ACOS(((Earth_Data!$B$1+Sat_Data!$B$2)/User_Model_Calcs!N2681)*SQRT(1-COS(RADIANS(User_Model_Calcs!I2681))^2*COS(RADIANS(User_Model_Calcs!B2681))^2)))</f>
        <v>39.932339391383231</v>
      </c>
      <c r="P2681">
        <f t="shared" ca="1" si="404"/>
        <v>46.592400220616724</v>
      </c>
    </row>
    <row r="2682" spans="1:16" x14ac:dyDescent="0.25">
      <c r="A2682" s="5">
        <f t="shared" ca="1" si="412"/>
        <v>141.34953281167202</v>
      </c>
      <c r="B2682">
        <f t="shared" ca="1" si="413"/>
        <v>-32.679673856135182</v>
      </c>
      <c r="C2682" s="6">
        <v>20135.9375</v>
      </c>
      <c r="D2682">
        <f t="shared" ca="1" si="408"/>
        <v>1.2</v>
      </c>
      <c r="E2682" s="1">
        <v>0.65</v>
      </c>
      <c r="F2682">
        <v>19.899999999999999</v>
      </c>
      <c r="G2682">
        <f t="shared" ca="1" si="405"/>
        <v>46.089820015575185</v>
      </c>
      <c r="H2682">
        <f t="shared" ca="1" si="409"/>
        <v>21.380720908099896</v>
      </c>
      <c r="I2682">
        <f ca="1">User_Model_Calcs!A2682-Sat_Data!$B$5</f>
        <v>31.34953281167202</v>
      </c>
      <c r="J2682">
        <f ca="1">(Earth_Data!$B$1/SQRT(1-Earth_Data!$B$2^2*SIN(RADIANS(User_Model_Calcs!B2682))^2))*COS(RADIANS(User_Model_Calcs!B2682))</f>
        <v>5373.7421651592558</v>
      </c>
      <c r="K2682">
        <f ca="1">((Earth_Data!$B$1*(1-Earth_Data!$B$2^2))/SQRT(1-Earth_Data!$B$2^2*SIN(RADIANS(User_Model_Calcs!B2682))^2))*SIN(RADIANS(User_Model_Calcs!B2682))</f>
        <v>-3424.1124236390797</v>
      </c>
      <c r="L2682">
        <f t="shared" ca="1" si="406"/>
        <v>-32.505013577963979</v>
      </c>
      <c r="M2682">
        <f t="shared" ca="1" si="407"/>
        <v>6371.9424626506143</v>
      </c>
      <c r="N2682">
        <f ca="1">SQRT(User_Model_Calcs!M2682^2+Sat_Data!$B$3^2-2*User_Model_Calcs!M2682*Sat_Data!$B$3*COS(RADIANS(L2682))*COS(RADIANS(I2682)))</f>
        <v>37834.042857942113</v>
      </c>
      <c r="O2682">
        <f ca="1">DEGREES(ACOS(((Earth_Data!$B$1+Sat_Data!$B$2)/User_Model_Calcs!N2682)*SQRT(1-COS(RADIANS(User_Model_Calcs!I2682))^2*COS(RADIANS(User_Model_Calcs!B2682))^2)))</f>
        <v>39.216786468856277</v>
      </c>
      <c r="P2682">
        <f t="shared" ca="1" si="404"/>
        <v>48.44874996116846</v>
      </c>
    </row>
    <row r="2683" spans="1:16" x14ac:dyDescent="0.25">
      <c r="A2683" s="5">
        <f t="shared" ca="1" si="412"/>
        <v>141.69218362828465</v>
      </c>
      <c r="B2683">
        <f t="shared" ca="1" si="413"/>
        <v>-31.085934308317768</v>
      </c>
      <c r="C2683" s="6">
        <v>20135.9375</v>
      </c>
      <c r="D2683">
        <f t="shared" ca="1" si="408"/>
        <v>3</v>
      </c>
      <c r="E2683" s="1">
        <v>0.65</v>
      </c>
      <c r="F2683">
        <v>19.899999999999999</v>
      </c>
      <c r="G2683">
        <f t="shared" ca="1" si="405"/>
        <v>54.048620189015942</v>
      </c>
      <c r="H2683">
        <f t="shared" ca="1" si="409"/>
        <v>19.260051204185196</v>
      </c>
      <c r="I2683">
        <f ca="1">User_Model_Calcs!A2683-Sat_Data!$B$5</f>
        <v>31.692183628284653</v>
      </c>
      <c r="J2683">
        <f ca="1">(Earth_Data!$B$1/SQRT(1-Earth_Data!$B$2^2*SIN(RADIANS(User_Model_Calcs!B2683))^2))*COS(RADIANS(User_Model_Calcs!B2683))</f>
        <v>5467.0806518539493</v>
      </c>
      <c r="K2683">
        <f ca="1">((Earth_Data!$B$1*(1-Earth_Data!$B$2^2))/SQRT(1-Earth_Data!$B$2^2*SIN(RADIANS(User_Model_Calcs!B2683))^2))*SIN(RADIANS(User_Model_Calcs!B2683))</f>
        <v>-3274.0577030518739</v>
      </c>
      <c r="L2683">
        <f t="shared" ca="1" si="406"/>
        <v>-30.916027340510485</v>
      </c>
      <c r="M2683">
        <f t="shared" ca="1" si="407"/>
        <v>6372.4739855717826</v>
      </c>
      <c r="N2683">
        <f ca="1">SQRT(User_Model_Calcs!M2683^2+Sat_Data!$B$3^2-2*User_Model_Calcs!M2683*Sat_Data!$B$3*COS(RADIANS(L2683))*COS(RADIANS(I2683)))</f>
        <v>37764.282780721558</v>
      </c>
      <c r="O2683">
        <f ca="1">DEGREES(ACOS(((Earth_Data!$B$1+Sat_Data!$B$2)/User_Model_Calcs!N2683)*SQRT(1-COS(RADIANS(User_Model_Calcs!I2683))^2*COS(RADIANS(User_Model_Calcs!B2683))^2)))</f>
        <v>40.125664014115387</v>
      </c>
      <c r="P2683">
        <f t="shared" ca="1" si="404"/>
        <v>50.095828171165877</v>
      </c>
    </row>
    <row r="2684" spans="1:16" x14ac:dyDescent="0.25">
      <c r="A2684" s="5">
        <f t="shared" ca="1" si="412"/>
        <v>144.58861110309127</v>
      </c>
      <c r="B2684">
        <f t="shared" ca="1" si="413"/>
        <v>-37.898715302565257</v>
      </c>
      <c r="C2684" s="6">
        <v>20135.9375</v>
      </c>
      <c r="D2684">
        <f t="shared" ca="1" si="408"/>
        <v>3</v>
      </c>
      <c r="E2684" s="1">
        <v>0.65</v>
      </c>
      <c r="F2684">
        <v>19.899999999999999</v>
      </c>
      <c r="G2684">
        <f t="shared" ca="1" si="405"/>
        <v>54.048620189015942</v>
      </c>
      <c r="H2684">
        <f t="shared" ca="1" si="409"/>
        <v>14.382692757823294</v>
      </c>
      <c r="I2684">
        <f ca="1">User_Model_Calcs!A2684-Sat_Data!$B$5</f>
        <v>34.588611103091267</v>
      </c>
      <c r="J2684">
        <f ca="1">(Earth_Data!$B$1/SQRT(1-Earth_Data!$B$2^2*SIN(RADIANS(User_Model_Calcs!B2684))^2))*COS(RADIANS(User_Model_Calcs!B2684))</f>
        <v>5039.345341374561</v>
      </c>
      <c r="K2684">
        <f ca="1">((Earth_Data!$B$1*(1-Earth_Data!$B$2^2))/SQRT(1-Earth_Data!$B$2^2*SIN(RADIANS(User_Model_Calcs!B2684))^2))*SIN(RADIANS(User_Model_Calcs!B2684))</f>
        <v>-3896.5803332393389</v>
      </c>
      <c r="L2684">
        <f t="shared" ca="1" si="406"/>
        <v>-37.712323471065332</v>
      </c>
      <c r="M2684">
        <f t="shared" ca="1" si="407"/>
        <v>6370.1130102236875</v>
      </c>
      <c r="N2684">
        <f ca="1">SQRT(User_Model_Calcs!M2684^2+Sat_Data!$B$3^2-2*User_Model_Calcs!M2684*Sat_Data!$B$3*COS(RADIANS(L2684))*COS(RADIANS(I2684)))</f>
        <v>38321.607571914872</v>
      </c>
      <c r="O2684">
        <f ca="1">DEGREES(ACOS(((Earth_Data!$B$1+Sat_Data!$B$2)/User_Model_Calcs!N2684)*SQRT(1-COS(RADIANS(User_Model_Calcs!I2684))^2*COS(RADIANS(User_Model_Calcs!B2684))^2)))</f>
        <v>33.229027929666458</v>
      </c>
      <c r="P2684">
        <f t="shared" ca="1" si="404"/>
        <v>48.305024014997649</v>
      </c>
    </row>
    <row r="2685" spans="1:16" x14ac:dyDescent="0.25">
      <c r="A2685" s="5">
        <f t="shared" ca="1" si="412"/>
        <v>143.67108156572687</v>
      </c>
      <c r="B2685">
        <f t="shared" ca="1" si="413"/>
        <v>-35.603998686964822</v>
      </c>
      <c r="C2685" s="6">
        <v>20135.9375</v>
      </c>
      <c r="D2685">
        <f t="shared" ca="1" si="408"/>
        <v>1.2</v>
      </c>
      <c r="E2685" s="1">
        <v>0.65</v>
      </c>
      <c r="F2685">
        <v>19.899999999999999</v>
      </c>
      <c r="G2685">
        <f t="shared" ca="1" si="405"/>
        <v>46.089820015575185</v>
      </c>
      <c r="H2685">
        <f t="shared" ca="1" si="409"/>
        <v>21.454584085295163</v>
      </c>
      <c r="I2685">
        <f ca="1">User_Model_Calcs!A2685-Sat_Data!$B$5</f>
        <v>33.671081565726865</v>
      </c>
      <c r="J2685">
        <f ca="1">(Earth_Data!$B$1/SQRT(1-Earth_Data!$B$2^2*SIN(RADIANS(User_Model_Calcs!B2685))^2))*COS(RADIANS(User_Model_Calcs!B2685))</f>
        <v>5191.7046686060394</v>
      </c>
      <c r="K2685">
        <f ca="1">((Earth_Data!$B$1*(1-Earth_Data!$B$2^2))/SQRT(1-Earth_Data!$B$2^2*SIN(RADIANS(User_Model_Calcs!B2685))^2))*SIN(RADIANS(User_Model_Calcs!B2685))</f>
        <v>-3692.557078157738</v>
      </c>
      <c r="L2685">
        <f t="shared" ca="1" si="406"/>
        <v>-35.422025924120454</v>
      </c>
      <c r="M2685">
        <f t="shared" ca="1" si="407"/>
        <v>6370.9320465280862</v>
      </c>
      <c r="N2685">
        <f ca="1">SQRT(User_Model_Calcs!M2685^2+Sat_Data!$B$3^2-2*User_Model_Calcs!M2685*Sat_Data!$B$3*COS(RADIANS(L2685))*COS(RADIANS(I2685)))</f>
        <v>38131.943876864563</v>
      </c>
      <c r="O2685">
        <f ca="1">DEGREES(ACOS(((Earth_Data!$B$1+Sat_Data!$B$2)/User_Model_Calcs!N2685)*SQRT(1-COS(RADIANS(User_Model_Calcs!I2685))^2*COS(RADIANS(User_Model_Calcs!B2685))^2)))</f>
        <v>35.495842882705347</v>
      </c>
      <c r="P2685">
        <f t="shared" ca="1" si="404"/>
        <v>48.849892086925514</v>
      </c>
    </row>
    <row r="2686" spans="1:16" x14ac:dyDescent="0.25">
      <c r="A2686" s="5">
        <f t="shared" ca="1" si="412"/>
        <v>141.10275797210116</v>
      </c>
      <c r="B2686">
        <f t="shared" ca="1" si="413"/>
        <v>-30.714789898161982</v>
      </c>
      <c r="C2686" s="6">
        <v>20135.9375</v>
      </c>
      <c r="D2686">
        <f t="shared" ca="1" si="408"/>
        <v>1.2</v>
      </c>
      <c r="E2686" s="1">
        <v>0.65</v>
      </c>
      <c r="F2686">
        <v>19.899999999999999</v>
      </c>
      <c r="G2686">
        <f t="shared" ca="1" si="405"/>
        <v>46.089820015575185</v>
      </c>
      <c r="H2686">
        <f t="shared" ca="1" si="409"/>
        <v>23.153787382466398</v>
      </c>
      <c r="I2686">
        <f ca="1">User_Model_Calcs!A2686-Sat_Data!$B$5</f>
        <v>31.102757972101159</v>
      </c>
      <c r="J2686">
        <f ca="1">(Earth_Data!$B$1/SQRT(1-Earth_Data!$B$2^2*SIN(RADIANS(User_Model_Calcs!B2686))^2))*COS(RADIANS(User_Model_Calcs!B2686))</f>
        <v>5488.2120159218066</v>
      </c>
      <c r="K2686">
        <f ca="1">((Earth_Data!$B$1*(1-Earth_Data!$B$2^2))/SQRT(1-Earth_Data!$B$2^2*SIN(RADIANS(User_Model_Calcs!B2686))^2))*SIN(RADIANS(User_Model_Calcs!B2686))</f>
        <v>-3238.7502754243301</v>
      </c>
      <c r="L2686">
        <f t="shared" ca="1" si="406"/>
        <v>-30.546065557263308</v>
      </c>
      <c r="M2686">
        <f t="shared" ca="1" si="407"/>
        <v>6372.5955840826482</v>
      </c>
      <c r="N2686">
        <f ca="1">SQRT(User_Model_Calcs!M2686^2+Sat_Data!$B$3^2-2*User_Model_Calcs!M2686*Sat_Data!$B$3*COS(RADIANS(L2686))*COS(RADIANS(I2686)))</f>
        <v>37711.350383410841</v>
      </c>
      <c r="O2686">
        <f ca="1">DEGREES(ACOS(((Earth_Data!$B$1+Sat_Data!$B$2)/User_Model_Calcs!N2686)*SQRT(1-COS(RADIANS(User_Model_Calcs!I2686))^2*COS(RADIANS(User_Model_Calcs!B2686))^2)))</f>
        <v>40.820628861519033</v>
      </c>
      <c r="P2686">
        <f t="shared" ca="1" si="404"/>
        <v>49.748332980999734</v>
      </c>
    </row>
    <row r="2687" spans="1:16" x14ac:dyDescent="0.25">
      <c r="A2687" s="5">
        <f t="shared" ca="1" si="412"/>
        <v>143.82763582268262</v>
      </c>
      <c r="B2687">
        <f t="shared" ca="1" si="413"/>
        <v>-32.535461072758935</v>
      </c>
      <c r="C2687" s="6">
        <v>20135.9375</v>
      </c>
      <c r="D2687">
        <f t="shared" ca="1" si="408"/>
        <v>1.2</v>
      </c>
      <c r="E2687" s="1">
        <v>0.65</v>
      </c>
      <c r="F2687">
        <v>19.899999999999999</v>
      </c>
      <c r="G2687">
        <f t="shared" ca="1" si="405"/>
        <v>46.089820015575185</v>
      </c>
      <c r="H2687">
        <f t="shared" ca="1" si="409"/>
        <v>17.133798805542348</v>
      </c>
      <c r="I2687">
        <f ca="1">User_Model_Calcs!A2687-Sat_Data!$B$5</f>
        <v>33.827635822682623</v>
      </c>
      <c r="J2687">
        <f ca="1">(Earth_Data!$B$1/SQRT(1-Earth_Data!$B$2^2*SIN(RADIANS(User_Model_Calcs!B2687))^2))*COS(RADIANS(User_Model_Calcs!B2687))</f>
        <v>5382.3604189772359</v>
      </c>
      <c r="K2687">
        <f ca="1">((Earth_Data!$B$1*(1-Earth_Data!$B$2^2))/SQRT(1-Earth_Data!$B$2^2*SIN(RADIANS(User_Model_Calcs!B2687))^2))*SIN(RADIANS(User_Model_Calcs!B2687))</f>
        <v>-3410.6403564391844</v>
      </c>
      <c r="L2687">
        <f t="shared" ca="1" si="406"/>
        <v>-32.36120897462326</v>
      </c>
      <c r="M2687">
        <f t="shared" ca="1" si="407"/>
        <v>6371.9911582443683</v>
      </c>
      <c r="N2687">
        <f ca="1">SQRT(User_Model_Calcs!M2687^2+Sat_Data!$B$3^2-2*User_Model_Calcs!M2687*Sat_Data!$B$3*COS(RADIANS(L2687))*COS(RADIANS(I2687)))</f>
        <v>37965.34281636955</v>
      </c>
      <c r="O2687">
        <f ca="1">DEGREES(ACOS(((Earth_Data!$B$1+Sat_Data!$B$2)/User_Model_Calcs!N2687)*SQRT(1-COS(RADIANS(User_Model_Calcs!I2687))^2*COS(RADIANS(User_Model_Calcs!B2687))^2)))</f>
        <v>37.556664320075129</v>
      </c>
      <c r="P2687">
        <f t="shared" ca="1" si="404"/>
        <v>51.251197159033538</v>
      </c>
    </row>
    <row r="2688" spans="1:16" x14ac:dyDescent="0.25">
      <c r="A2688" s="5">
        <f t="shared" ca="1" si="412"/>
        <v>139.71653103069883</v>
      </c>
      <c r="B2688">
        <f t="shared" ca="1" si="413"/>
        <v>-31.774748123745038</v>
      </c>
      <c r="C2688" s="6">
        <v>20135.9375</v>
      </c>
      <c r="D2688">
        <f t="shared" ca="1" si="408"/>
        <v>1.2</v>
      </c>
      <c r="E2688" s="1">
        <v>0.65</v>
      </c>
      <c r="F2688">
        <v>19.899999999999999</v>
      </c>
      <c r="G2688">
        <f t="shared" ca="1" si="405"/>
        <v>46.089820015575185</v>
      </c>
      <c r="H2688">
        <f t="shared" ca="1" si="409"/>
        <v>14.207972816647624</v>
      </c>
      <c r="I2688">
        <f ca="1">User_Model_Calcs!A2688-Sat_Data!$B$5</f>
        <v>29.716531030698832</v>
      </c>
      <c r="J2688">
        <f ca="1">(Earth_Data!$B$1/SQRT(1-Earth_Data!$B$2^2*SIN(RADIANS(User_Model_Calcs!B2688))^2))*COS(RADIANS(User_Model_Calcs!B2688))</f>
        <v>5427.2550047866853</v>
      </c>
      <c r="K2688">
        <f ca="1">((Earth_Data!$B$1*(1-Earth_Data!$B$2^2))/SQRT(1-Earth_Data!$B$2^2*SIN(RADIANS(User_Model_Calcs!B2688))^2))*SIN(RADIANS(User_Model_Calcs!B2688))</f>
        <v>-3339.2249452763117</v>
      </c>
      <c r="L2688">
        <f t="shared" ca="1" si="406"/>
        <v>-31.602721664182596</v>
      </c>
      <c r="M2688">
        <f t="shared" ca="1" si="407"/>
        <v>6372.2460814172664</v>
      </c>
      <c r="N2688">
        <f ca="1">SQRT(User_Model_Calcs!M2688^2+Sat_Data!$B$3^2-2*User_Model_Calcs!M2688*Sat_Data!$B$3*COS(RADIANS(L2688))*COS(RADIANS(I2688)))</f>
        <v>37695.333129206243</v>
      </c>
      <c r="O2688">
        <f ca="1">DEGREES(ACOS(((Earth_Data!$B$1+Sat_Data!$B$2)/User_Model_Calcs!N2688)*SQRT(1-COS(RADIANS(User_Model_Calcs!I2688))^2*COS(RADIANS(User_Model_Calcs!B2688))^2)))</f>
        <v>41.026799842626879</v>
      </c>
      <c r="P2688">
        <f t="shared" ca="1" si="404"/>
        <v>47.306095795024198</v>
      </c>
    </row>
    <row r="2689" spans="1:16" x14ac:dyDescent="0.25">
      <c r="A2689" s="5">
        <f t="shared" ca="1" si="412"/>
        <v>139.75303984037814</v>
      </c>
      <c r="B2689">
        <f t="shared" ca="1" si="413"/>
        <v>-35.221448412118853</v>
      </c>
      <c r="C2689" s="6">
        <v>20135.9375</v>
      </c>
      <c r="D2689">
        <f t="shared" ca="1" si="408"/>
        <v>1.2</v>
      </c>
      <c r="E2689" s="1">
        <v>0.65</v>
      </c>
      <c r="F2689">
        <v>19.899999999999999</v>
      </c>
      <c r="G2689">
        <f t="shared" ca="1" si="405"/>
        <v>46.089820015575185</v>
      </c>
      <c r="H2689">
        <f t="shared" ca="1" si="409"/>
        <v>16.616295782791585</v>
      </c>
      <c r="I2689">
        <f ca="1">User_Model_Calcs!A2689-Sat_Data!$B$5</f>
        <v>29.753039840378136</v>
      </c>
      <c r="J2689">
        <f ca="1">(Earth_Data!$B$1/SQRT(1-Earth_Data!$B$2^2*SIN(RADIANS(User_Model_Calcs!B2689))^2))*COS(RADIANS(User_Model_Calcs!B2689))</f>
        <v>5216.2988898867907</v>
      </c>
      <c r="K2689">
        <f ca="1">((Earth_Data!$B$1*(1-Earth_Data!$B$2^2))/SQRT(1-Earth_Data!$B$2^2*SIN(RADIANS(User_Model_Calcs!B2689))^2))*SIN(RADIANS(User_Model_Calcs!B2689))</f>
        <v>-3657.9659200602041</v>
      </c>
      <c r="L2689">
        <f t="shared" ca="1" si="406"/>
        <v>-35.040326360479163</v>
      </c>
      <c r="M2689">
        <f t="shared" ca="1" si="407"/>
        <v>6371.0665340236446</v>
      </c>
      <c r="N2689">
        <f ca="1">SQRT(User_Model_Calcs!M2689^2+Sat_Data!$B$3^2-2*User_Model_Calcs!M2689*Sat_Data!$B$3*COS(RADIANS(L2689))*COS(RADIANS(I2689)))</f>
        <v>37901.347780237622</v>
      </c>
      <c r="O2689">
        <f ca="1">DEGREES(ACOS(((Earth_Data!$B$1+Sat_Data!$B$2)/User_Model_Calcs!N2689)*SQRT(1-COS(RADIANS(User_Model_Calcs!I2689))^2*COS(RADIANS(User_Model_Calcs!B2689))^2)))</f>
        <v>38.34766493946902</v>
      </c>
      <c r="P2689">
        <f t="shared" ca="1" si="404"/>
        <v>44.744511015011035</v>
      </c>
    </row>
    <row r="2690" spans="1:16" x14ac:dyDescent="0.25">
      <c r="A2690" s="5">
        <f t="shared" ca="1" si="412"/>
        <v>145.78703857334716</v>
      </c>
      <c r="B2690">
        <f t="shared" ca="1" si="413"/>
        <v>-33.066533150447114</v>
      </c>
      <c r="C2690" s="6">
        <v>20135.9375</v>
      </c>
      <c r="D2690">
        <f t="shared" ca="1" si="408"/>
        <v>0.75</v>
      </c>
      <c r="E2690" s="1">
        <v>0.65</v>
      </c>
      <c r="F2690">
        <v>19.899999999999999</v>
      </c>
      <c r="G2690">
        <f t="shared" ca="1" si="405"/>
        <v>42.007420362456692</v>
      </c>
      <c r="H2690">
        <f t="shared" ca="1" si="409"/>
        <v>16.881163334949644</v>
      </c>
      <c r="I2690">
        <f ca="1">User_Model_Calcs!A2690-Sat_Data!$B$5</f>
        <v>35.787038573347161</v>
      </c>
      <c r="J2690">
        <f ca="1">(Earth_Data!$B$1/SQRT(1-Earth_Data!$B$2^2*SIN(RADIANS(User_Model_Calcs!B2690))^2))*COS(RADIANS(User_Model_Calcs!B2690))</f>
        <v>5350.4550005364899</v>
      </c>
      <c r="K2690">
        <f ca="1">((Earth_Data!$B$1*(1-Earth_Data!$B$2^2))/SQRT(1-Earth_Data!$B$2^2*SIN(RADIANS(User_Model_Calcs!B2690))^2))*SIN(RADIANS(User_Model_Calcs!B2690))</f>
        <v>-3460.1459756556033</v>
      </c>
      <c r="L2690">
        <f t="shared" ca="1" si="406"/>
        <v>-32.890799703566834</v>
      </c>
      <c r="M2690">
        <f t="shared" ca="1" si="407"/>
        <v>6371.8112719706005</v>
      </c>
      <c r="N2690">
        <f ca="1">SQRT(User_Model_Calcs!M2690^2+Sat_Data!$B$3^2-2*User_Model_Calcs!M2690*Sat_Data!$B$3*COS(RADIANS(L2690))*COS(RADIANS(I2690)))</f>
        <v>38110.462002549393</v>
      </c>
      <c r="O2690">
        <f ca="1">DEGREES(ACOS(((Earth_Data!$B$1+Sat_Data!$B$2)/User_Model_Calcs!N2690)*SQRT(1-COS(RADIANS(User_Model_Calcs!I2690))^2*COS(RADIANS(User_Model_Calcs!B2690))^2)))</f>
        <v>35.767709433965884</v>
      </c>
      <c r="P2690">
        <f t="shared" ref="P2690:P2753" ca="1" si="414">DEGREES(ASIN(SIN(RADIANS(ABS(I2690)))/(SIN(ACOS(COS(RADIANS(I2690))*COS(RADIANS(B2690)))))))</f>
        <v>52.878966945926159</v>
      </c>
    </row>
    <row r="2691" spans="1:16" x14ac:dyDescent="0.25">
      <c r="A2691" s="5">
        <f t="shared" ca="1" si="412"/>
        <v>140.49223206278535</v>
      </c>
      <c r="B2691">
        <f t="shared" ca="1" si="413"/>
        <v>-33.609777808898848</v>
      </c>
      <c r="C2691" s="6">
        <v>20135.9375</v>
      </c>
      <c r="D2691">
        <f t="shared" ca="1" si="408"/>
        <v>1.2</v>
      </c>
      <c r="E2691" s="1">
        <v>0.65</v>
      </c>
      <c r="F2691">
        <v>19.899999999999999</v>
      </c>
      <c r="G2691">
        <f t="shared" ref="G2691:G2754" ca="1" si="415">20.4+20*LOG(F2691)+20*LOG(D2691)+10*LOG(E2691)</f>
        <v>46.089820015575185</v>
      </c>
      <c r="H2691">
        <f t="shared" ca="1" si="409"/>
        <v>22.852754403389142</v>
      </c>
      <c r="I2691">
        <f ca="1">User_Model_Calcs!A2691-Sat_Data!$B$5</f>
        <v>30.492232062785348</v>
      </c>
      <c r="J2691">
        <f ca="1">(Earth_Data!$B$1/SQRT(1-Earth_Data!$B$2^2*SIN(RADIANS(User_Model_Calcs!B2691))^2))*COS(RADIANS(User_Model_Calcs!B2691))</f>
        <v>5317.3421131585828</v>
      </c>
      <c r="K2691">
        <f ca="1">((Earth_Data!$B$1*(1-Earth_Data!$B$2^2))/SQRT(1-Earth_Data!$B$2^2*SIN(RADIANS(User_Model_Calcs!B2691))^2))*SIN(RADIANS(User_Model_Calcs!B2691))</f>
        <v>-3510.482439381909</v>
      </c>
      <c r="L2691">
        <f t="shared" ref="L2691:L2754" ca="1" si="416">DEGREES(ATAN((K2691/J2691)))</f>
        <v>-33.432591289853427</v>
      </c>
      <c r="M2691">
        <f t="shared" ref="M2691:M2754" ca="1" si="417">SQRT(J2691^2+K2691^2)</f>
        <v>6371.6257035060171</v>
      </c>
      <c r="N2691">
        <f ca="1">SQRT(User_Model_Calcs!M2691^2+Sat_Data!$B$3^2-2*User_Model_Calcs!M2691*Sat_Data!$B$3*COS(RADIANS(L2691))*COS(RADIANS(I2691)))</f>
        <v>37842.105585688361</v>
      </c>
      <c r="O2691">
        <f ca="1">DEGREES(ACOS(((Earth_Data!$B$1+Sat_Data!$B$2)/User_Model_Calcs!N2691)*SQRT(1-COS(RADIANS(User_Model_Calcs!I2691))^2*COS(RADIANS(User_Model_Calcs!B2691))^2)))</f>
        <v>39.10899010557695</v>
      </c>
      <c r="P2691">
        <f t="shared" ca="1" si="414"/>
        <v>46.771314018769651</v>
      </c>
    </row>
    <row r="2692" spans="1:16" x14ac:dyDescent="0.25">
      <c r="A2692" s="5">
        <f t="shared" ca="1" si="412"/>
        <v>141.71873158763987</v>
      </c>
      <c r="B2692">
        <f t="shared" ca="1" si="413"/>
        <v>-32.692377486432406</v>
      </c>
      <c r="C2692" s="6">
        <v>20135.9375</v>
      </c>
      <c r="D2692">
        <f t="shared" ca="1" si="408"/>
        <v>0.75</v>
      </c>
      <c r="E2692" s="1">
        <v>0.65</v>
      </c>
      <c r="F2692">
        <v>19.899999999999999</v>
      </c>
      <c r="G2692">
        <f t="shared" ca="1" si="415"/>
        <v>42.007420362456692</v>
      </c>
      <c r="H2692">
        <f t="shared" ca="1" si="409"/>
        <v>15.16186981560217</v>
      </c>
      <c r="I2692">
        <f ca="1">User_Model_Calcs!A2692-Sat_Data!$B$5</f>
        <v>31.718731587639866</v>
      </c>
      <c r="J2692">
        <f ca="1">(Earth_Data!$B$1/SQRT(1-Earth_Data!$B$2^2*SIN(RADIANS(User_Model_Calcs!B2692))^2))*COS(RADIANS(User_Model_Calcs!B2692))</f>
        <v>5372.9813535105495</v>
      </c>
      <c r="K2692">
        <f ca="1">((Earth_Data!$B$1*(1-Earth_Data!$B$2^2))/SQRT(1-Earth_Data!$B$2^2*SIN(RADIANS(User_Model_Calcs!B2692))^2))*SIN(RADIANS(User_Model_Calcs!B2692))</f>
        <v>-3425.2981456025809</v>
      </c>
      <c r="L2692">
        <f t="shared" ca="1" si="416"/>
        <v>-32.517681462960731</v>
      </c>
      <c r="M2692">
        <f t="shared" ca="1" si="417"/>
        <v>6371.9381675782552</v>
      </c>
      <c r="N2692">
        <f ca="1">SQRT(User_Model_Calcs!M2692^2+Sat_Data!$B$3^2-2*User_Model_Calcs!M2692*Sat_Data!$B$3*COS(RADIANS(L2692))*COS(RADIANS(I2692)))</f>
        <v>37854.940398465791</v>
      </c>
      <c r="O2692">
        <f ca="1">DEGREES(ACOS(((Earth_Data!$B$1+Sat_Data!$B$2)/User_Model_Calcs!N2692)*SQRT(1-COS(RADIANS(User_Model_Calcs!I2692))^2*COS(RADIANS(User_Model_Calcs!B2692))^2)))</f>
        <v>38.949389207976168</v>
      </c>
      <c r="P2692">
        <f t="shared" ca="1" si="414"/>
        <v>48.849687031059197</v>
      </c>
    </row>
    <row r="2693" spans="1:16" x14ac:dyDescent="0.25">
      <c r="A2693" s="5">
        <f t="shared" ca="1" si="412"/>
        <v>144.12371848929612</v>
      </c>
      <c r="B2693">
        <f t="shared" ca="1" si="413"/>
        <v>-32.46729804238182</v>
      </c>
      <c r="C2693" s="6">
        <v>20135.9375</v>
      </c>
      <c r="D2693">
        <f t="shared" ca="1" si="408"/>
        <v>1.2</v>
      </c>
      <c r="E2693" s="1">
        <v>0.65</v>
      </c>
      <c r="F2693">
        <v>19.899999999999999</v>
      </c>
      <c r="G2693">
        <f t="shared" ca="1" si="415"/>
        <v>46.089820015575185</v>
      </c>
      <c r="H2693">
        <f t="shared" ca="1" si="409"/>
        <v>22.199191394205222</v>
      </c>
      <c r="I2693">
        <f ca="1">User_Model_Calcs!A2693-Sat_Data!$B$5</f>
        <v>34.123718489296124</v>
      </c>
      <c r="J2693">
        <f ca="1">(Earth_Data!$B$1/SQRT(1-Earth_Data!$B$2^2*SIN(RADIANS(User_Model_Calcs!B2693))^2))*COS(RADIANS(User_Model_Calcs!B2693))</f>
        <v>5386.4220116960469</v>
      </c>
      <c r="K2693">
        <f ca="1">((Earth_Data!$B$1*(1-Earth_Data!$B$2^2))/SQRT(1-Earth_Data!$B$2^2*SIN(RADIANS(User_Model_Calcs!B2693))^2))*SIN(RADIANS(User_Model_Calcs!B2693))</f>
        <v>-3404.2652716816174</v>
      </c>
      <c r="L2693">
        <f t="shared" ca="1" si="416"/>
        <v>-32.293240403861567</v>
      </c>
      <c r="M2693">
        <f t="shared" ca="1" si="417"/>
        <v>6372.0141343268542</v>
      </c>
      <c r="N2693">
        <f ca="1">SQRT(User_Model_Calcs!M2693^2+Sat_Data!$B$3^2-2*User_Model_Calcs!M2693*Sat_Data!$B$3*COS(RADIANS(L2693))*COS(RADIANS(I2693)))</f>
        <v>37978.872727369882</v>
      </c>
      <c r="O2693">
        <f ca="1">DEGREES(ACOS(((Earth_Data!$B$1+Sat_Data!$B$2)/User_Model_Calcs!N2693)*SQRT(1-COS(RADIANS(User_Model_Calcs!I2693))^2*COS(RADIANS(User_Model_Calcs!B2693))^2)))</f>
        <v>37.388311826284678</v>
      </c>
      <c r="P2693">
        <f t="shared" ca="1" si="414"/>
        <v>51.614772721149322</v>
      </c>
    </row>
    <row r="2694" spans="1:16" x14ac:dyDescent="0.25">
      <c r="A2694" s="5">
        <f t="shared" ca="1" si="412"/>
        <v>142.61444682904411</v>
      </c>
      <c r="B2694">
        <f t="shared" ca="1" si="413"/>
        <v>-36.102128999687736</v>
      </c>
      <c r="C2694" s="6">
        <v>20135.9375</v>
      </c>
      <c r="D2694">
        <f t="shared" ca="1" si="408"/>
        <v>1.2</v>
      </c>
      <c r="E2694" s="1">
        <v>0.65</v>
      </c>
      <c r="F2694">
        <v>19.899999999999999</v>
      </c>
      <c r="G2694">
        <f t="shared" ca="1" si="415"/>
        <v>46.089820015575185</v>
      </c>
      <c r="H2694">
        <f t="shared" ca="1" si="409"/>
        <v>14.00331127527366</v>
      </c>
      <c r="I2694">
        <f ca="1">User_Model_Calcs!A2694-Sat_Data!$B$5</f>
        <v>32.614446829044113</v>
      </c>
      <c r="J2694">
        <f ca="1">(Earth_Data!$B$1/SQRT(1-Earth_Data!$B$2^2*SIN(RADIANS(User_Model_Calcs!B2694))^2))*COS(RADIANS(User_Model_Calcs!B2694))</f>
        <v>5159.332238953355</v>
      </c>
      <c r="K2694">
        <f ca="1">((Earth_Data!$B$1*(1-Earth_Data!$B$2^2))/SQRT(1-Earth_Data!$B$2^2*SIN(RADIANS(User_Model_Calcs!B2694))^2))*SIN(RADIANS(User_Model_Calcs!B2694))</f>
        <v>-3737.3550456667313</v>
      </c>
      <c r="L2694">
        <f t="shared" ca="1" si="416"/>
        <v>-35.919096998535558</v>
      </c>
      <c r="M2694">
        <f t="shared" ca="1" si="417"/>
        <v>6370.7559904044365</v>
      </c>
      <c r="N2694">
        <f ca="1">SQRT(User_Model_Calcs!M2694^2+Sat_Data!$B$3^2-2*User_Model_Calcs!M2694*Sat_Data!$B$3*COS(RADIANS(L2694))*COS(RADIANS(I2694)))</f>
        <v>38104.175250039938</v>
      </c>
      <c r="O2694">
        <f ca="1">DEGREES(ACOS(((Earth_Data!$B$1+Sat_Data!$B$2)/User_Model_Calcs!N2694)*SQRT(1-COS(RADIANS(User_Model_Calcs!I2694))^2*COS(RADIANS(User_Model_Calcs!B2694))^2)))</f>
        <v>35.830224681154085</v>
      </c>
      <c r="P2694">
        <f t="shared" ca="1" si="414"/>
        <v>47.360013280688463</v>
      </c>
    </row>
    <row r="2695" spans="1:16" x14ac:dyDescent="0.25">
      <c r="A2695" s="5">
        <f t="shared" ca="1" si="412"/>
        <v>144.00084885623983</v>
      </c>
      <c r="B2695">
        <f t="shared" ca="1" si="413"/>
        <v>-33.418087242578295</v>
      </c>
      <c r="C2695" s="6">
        <v>20135.9375</v>
      </c>
      <c r="D2695">
        <f t="shared" ref="D2695:D2758" ca="1" si="418">CHOOSE(RANDBETWEEN(1,3),0.75,1.2,3)</f>
        <v>1.2</v>
      </c>
      <c r="E2695" s="1">
        <v>0.65</v>
      </c>
      <c r="F2695">
        <v>19.899999999999999</v>
      </c>
      <c r="G2695">
        <f t="shared" ca="1" si="415"/>
        <v>46.089820015575185</v>
      </c>
      <c r="H2695">
        <f t="shared" ref="H2695:H2758" ca="1" si="419">RAND()*(24-14)+14</f>
        <v>22.503941906363877</v>
      </c>
      <c r="I2695">
        <f ca="1">User_Model_Calcs!A2695-Sat_Data!$B$5</f>
        <v>34.000848856239827</v>
      </c>
      <c r="J2695">
        <f ca="1">(Earth_Data!$B$1/SQRT(1-Earth_Data!$B$2^2*SIN(RADIANS(User_Model_Calcs!B2695))^2))*COS(RADIANS(User_Model_Calcs!B2695))</f>
        <v>5329.0812097482531</v>
      </c>
      <c r="K2695">
        <f ca="1">((Earth_Data!$B$1*(1-Earth_Data!$B$2^2))/SQRT(1-Earth_Data!$B$2^2*SIN(RADIANS(User_Model_Calcs!B2695))^2))*SIN(RADIANS(User_Model_Calcs!B2695))</f>
        <v>-3492.755966507576</v>
      </c>
      <c r="L2695">
        <f t="shared" ca="1" si="416"/>
        <v>-33.241406238957062</v>
      </c>
      <c r="M2695">
        <f t="shared" ca="1" si="417"/>
        <v>6371.6913595737024</v>
      </c>
      <c r="N2695">
        <f ca="1">SQRT(User_Model_Calcs!M2695^2+Sat_Data!$B$3^2-2*User_Model_Calcs!M2695*Sat_Data!$B$3*COS(RADIANS(L2695))*COS(RADIANS(I2695)))</f>
        <v>38024.384462574679</v>
      </c>
      <c r="O2695">
        <f ca="1">DEGREES(ACOS(((Earth_Data!$B$1+Sat_Data!$B$2)/User_Model_Calcs!N2695)*SQRT(1-COS(RADIANS(User_Model_Calcs!I2695))^2*COS(RADIANS(User_Model_Calcs!B2695))^2)))</f>
        <v>36.819833826488015</v>
      </c>
      <c r="P2695">
        <f t="shared" ca="1" si="414"/>
        <v>50.76884846144673</v>
      </c>
    </row>
    <row r="2696" spans="1:16" x14ac:dyDescent="0.25">
      <c r="A2696" s="5">
        <f t="shared" ca="1" si="412"/>
        <v>144.34490084102046</v>
      </c>
      <c r="B2696">
        <f t="shared" ca="1" si="413"/>
        <v>-36.401384595385721</v>
      </c>
      <c r="C2696" s="6">
        <v>20135.9375</v>
      </c>
      <c r="D2696">
        <f t="shared" ca="1" si="418"/>
        <v>0.75</v>
      </c>
      <c r="E2696" s="1">
        <v>0.65</v>
      </c>
      <c r="F2696">
        <v>19.899999999999999</v>
      </c>
      <c r="G2696">
        <f t="shared" ca="1" si="415"/>
        <v>42.007420362456692</v>
      </c>
      <c r="H2696">
        <f t="shared" ca="1" si="419"/>
        <v>15.248052721246944</v>
      </c>
      <c r="I2696">
        <f ca="1">User_Model_Calcs!A2696-Sat_Data!$B$5</f>
        <v>34.344900841020461</v>
      </c>
      <c r="J2696">
        <f ca="1">(Earth_Data!$B$1/SQRT(1-Earth_Data!$B$2^2*SIN(RADIANS(User_Model_Calcs!B2696))^2))*COS(RADIANS(User_Model_Calcs!B2696))</f>
        <v>5139.6961073468374</v>
      </c>
      <c r="K2696">
        <f ca="1">((Earth_Data!$B$1*(1-Earth_Data!$B$2^2))/SQRT(1-Earth_Data!$B$2^2*SIN(RADIANS(User_Model_Calcs!B2696))^2))*SIN(RADIANS(User_Model_Calcs!B2696))</f>
        <v>-3764.1336269535686</v>
      </c>
      <c r="L2696">
        <f t="shared" ca="1" si="416"/>
        <v>-36.217742753846558</v>
      </c>
      <c r="M2696">
        <f t="shared" ca="1" si="417"/>
        <v>6370.6497343237179</v>
      </c>
      <c r="N2696">
        <f ca="1">SQRT(User_Model_Calcs!M2696^2+Sat_Data!$B$3^2-2*User_Model_Calcs!M2696*Sat_Data!$B$3*COS(RADIANS(L2696))*COS(RADIANS(I2696)))</f>
        <v>38217.043872517061</v>
      </c>
      <c r="O2696">
        <f ca="1">DEGREES(ACOS(((Earth_Data!$B$1+Sat_Data!$B$2)/User_Model_Calcs!N2696)*SQRT(1-COS(RADIANS(User_Model_Calcs!I2696))^2*COS(RADIANS(User_Model_Calcs!B2696))^2)))</f>
        <v>34.470662735699619</v>
      </c>
      <c r="P2696">
        <f t="shared" ca="1" si="414"/>
        <v>49.026165782595328</v>
      </c>
    </row>
    <row r="2697" spans="1:16" x14ac:dyDescent="0.25">
      <c r="A2697" s="5">
        <f t="shared" ca="1" si="412"/>
        <v>143.67157443347111</v>
      </c>
      <c r="B2697">
        <f t="shared" ca="1" si="413"/>
        <v>-34.865462773787378</v>
      </c>
      <c r="C2697" s="6">
        <v>20135.9375</v>
      </c>
      <c r="D2697">
        <f t="shared" ca="1" si="418"/>
        <v>1.2</v>
      </c>
      <c r="E2697" s="1">
        <v>0.65</v>
      </c>
      <c r="F2697">
        <v>19.899999999999999</v>
      </c>
      <c r="G2697">
        <f t="shared" ca="1" si="415"/>
        <v>46.089820015575185</v>
      </c>
      <c r="H2697">
        <f t="shared" ca="1" si="419"/>
        <v>16.499869263645557</v>
      </c>
      <c r="I2697">
        <f ca="1">User_Model_Calcs!A2697-Sat_Data!$B$5</f>
        <v>33.671574433471108</v>
      </c>
      <c r="J2697">
        <f ca="1">(Earth_Data!$B$1/SQRT(1-Earth_Data!$B$2^2*SIN(RADIANS(User_Model_Calcs!B2697))^2))*COS(RADIANS(User_Model_Calcs!B2697))</f>
        <v>5238.9759546404457</v>
      </c>
      <c r="K2697">
        <f ca="1">((Earth_Data!$B$1*(1-Earth_Data!$B$2^2))/SQRT(1-Earth_Data!$B$2^2*SIN(RADIANS(User_Model_Calcs!B2697))^2))*SIN(RADIANS(User_Model_Calcs!B2697))</f>
        <v>-3625.6319397730299</v>
      </c>
      <c r="L2697">
        <f t="shared" ca="1" si="416"/>
        <v>-34.68516127448553</v>
      </c>
      <c r="M2697">
        <f t="shared" ca="1" si="417"/>
        <v>6371.1910986881494</v>
      </c>
      <c r="N2697">
        <f ca="1">SQRT(User_Model_Calcs!M2697^2+Sat_Data!$B$3^2-2*User_Model_Calcs!M2697*Sat_Data!$B$3*COS(RADIANS(L2697))*COS(RADIANS(I2697)))</f>
        <v>38088.489231241569</v>
      </c>
      <c r="O2697">
        <f ca="1">DEGREES(ACOS(((Earth_Data!$B$1+Sat_Data!$B$2)/User_Model_Calcs!N2697)*SQRT(1-COS(RADIANS(User_Model_Calcs!I2697))^2*COS(RADIANS(User_Model_Calcs!B2697))^2)))</f>
        <v>36.026907412052076</v>
      </c>
      <c r="P2697">
        <f t="shared" ca="1" si="414"/>
        <v>49.367864391768684</v>
      </c>
    </row>
    <row r="2698" spans="1:16" x14ac:dyDescent="0.25">
      <c r="A2698" s="5">
        <f t="shared" ca="1" si="412"/>
        <v>138.67820651906737</v>
      </c>
      <c r="B2698">
        <f t="shared" ca="1" si="413"/>
        <v>-32.261701503114566</v>
      </c>
      <c r="C2698" s="6">
        <v>20135.9375</v>
      </c>
      <c r="D2698">
        <f t="shared" ca="1" si="418"/>
        <v>0.75</v>
      </c>
      <c r="E2698" s="1">
        <v>0.65</v>
      </c>
      <c r="F2698">
        <v>19.899999999999999</v>
      </c>
      <c r="G2698">
        <f t="shared" ca="1" si="415"/>
        <v>42.007420362456692</v>
      </c>
      <c r="H2698">
        <f t="shared" ca="1" si="419"/>
        <v>16.793328460891487</v>
      </c>
      <c r="I2698">
        <f ca="1">User_Model_Calcs!A2698-Sat_Data!$B$5</f>
        <v>28.678206519067373</v>
      </c>
      <c r="J2698">
        <f ca="1">(Earth_Data!$B$1/SQRT(1-Earth_Data!$B$2^2*SIN(RADIANS(User_Model_Calcs!B2698))^2))*COS(RADIANS(User_Model_Calcs!B2698))</f>
        <v>5398.6265349161713</v>
      </c>
      <c r="K2698">
        <f ca="1">((Earth_Data!$B$1*(1-Earth_Data!$B$2^2))/SQRT(1-Earth_Data!$B$2^2*SIN(RADIANS(User_Model_Calcs!B2698))^2))*SIN(RADIANS(User_Model_Calcs!B2698))</f>
        <v>-3385.0076571497766</v>
      </c>
      <c r="L2698">
        <f t="shared" ca="1" si="416"/>
        <v>-32.088236341162279</v>
      </c>
      <c r="M2698">
        <f t="shared" ca="1" si="417"/>
        <v>6372.0832780546434</v>
      </c>
      <c r="N2698">
        <f ca="1">SQRT(User_Model_Calcs!M2698^2+Sat_Data!$B$3^2-2*User_Model_Calcs!M2698*Sat_Data!$B$3*COS(RADIANS(L2698))*COS(RADIANS(I2698)))</f>
        <v>37669.725026166925</v>
      </c>
      <c r="O2698">
        <f ca="1">DEGREES(ACOS(((Earth_Data!$B$1+Sat_Data!$B$2)/User_Model_Calcs!N2698)*SQRT(1-COS(RADIANS(User_Model_Calcs!I2698))^2*COS(RADIANS(User_Model_Calcs!B2698))^2)))</f>
        <v>41.363902472575354</v>
      </c>
      <c r="P2698">
        <f t="shared" ca="1" si="414"/>
        <v>45.699876283172252</v>
      </c>
    </row>
    <row r="2699" spans="1:16" x14ac:dyDescent="0.25">
      <c r="A2699" s="5">
        <f t="shared" ca="1" si="412"/>
        <v>146.20009934232974</v>
      </c>
      <c r="B2699">
        <f t="shared" ca="1" si="413"/>
        <v>-37.150666738753976</v>
      </c>
      <c r="C2699" s="6">
        <v>20135.9375</v>
      </c>
      <c r="D2699">
        <f t="shared" ca="1" si="418"/>
        <v>3</v>
      </c>
      <c r="E2699" s="1">
        <v>0.65</v>
      </c>
      <c r="F2699">
        <v>19.899999999999999</v>
      </c>
      <c r="G2699">
        <f t="shared" ca="1" si="415"/>
        <v>54.048620189015942</v>
      </c>
      <c r="H2699">
        <f t="shared" ca="1" si="419"/>
        <v>16.888903306525762</v>
      </c>
      <c r="I2699">
        <f ca="1">User_Model_Calcs!A2699-Sat_Data!$B$5</f>
        <v>36.200099342329736</v>
      </c>
      <c r="J2699">
        <f ca="1">(Earth_Data!$B$1/SQRT(1-Earth_Data!$B$2^2*SIN(RADIANS(User_Model_Calcs!B2699))^2))*COS(RADIANS(User_Model_Calcs!B2699))</f>
        <v>5089.9152282525965</v>
      </c>
      <c r="K2699">
        <f ca="1">((Earth_Data!$B$1*(1-Earth_Data!$B$2^2))/SQRT(1-Earth_Data!$B$2^2*SIN(RADIANS(User_Model_Calcs!B2699))^2))*SIN(RADIANS(User_Model_Calcs!B2699))</f>
        <v>-3830.7351643698048</v>
      </c>
      <c r="L2699">
        <f t="shared" ca="1" si="416"/>
        <v>-36.965585746370493</v>
      </c>
      <c r="M2699">
        <f t="shared" ca="1" si="417"/>
        <v>6370.3821651716498</v>
      </c>
      <c r="N2699">
        <f ca="1">SQRT(User_Model_Calcs!M2699^2+Sat_Data!$B$3^2-2*User_Model_Calcs!M2699*Sat_Data!$B$3*COS(RADIANS(L2699))*COS(RADIANS(I2699)))</f>
        <v>38367.047600331774</v>
      </c>
      <c r="O2699">
        <f ca="1">DEGREES(ACOS(((Earth_Data!$B$1+Sat_Data!$B$2)/User_Model_Calcs!N2699)*SQRT(1-COS(RADIANS(User_Model_Calcs!I2699))^2*COS(RADIANS(User_Model_Calcs!B2699))^2)))</f>
        <v>32.702264231450116</v>
      </c>
      <c r="P2699">
        <f t="shared" ca="1" si="414"/>
        <v>50.472611478562527</v>
      </c>
    </row>
    <row r="2700" spans="1:16" x14ac:dyDescent="0.25">
      <c r="A2700" s="5">
        <f t="shared" ca="1" si="412"/>
        <v>141.11465829559839</v>
      </c>
      <c r="B2700">
        <f t="shared" ca="1" si="413"/>
        <v>-32.332990278122168</v>
      </c>
      <c r="C2700" s="6">
        <v>20135.9375</v>
      </c>
      <c r="D2700">
        <f t="shared" ca="1" si="418"/>
        <v>3</v>
      </c>
      <c r="E2700" s="1">
        <v>0.65</v>
      </c>
      <c r="F2700">
        <v>19.899999999999999</v>
      </c>
      <c r="G2700">
        <f t="shared" ca="1" si="415"/>
        <v>54.048620189015942</v>
      </c>
      <c r="H2700">
        <f t="shared" ca="1" si="419"/>
        <v>21.675058426895323</v>
      </c>
      <c r="I2700">
        <f ca="1">User_Model_Calcs!A2700-Sat_Data!$B$5</f>
        <v>31.114658295598389</v>
      </c>
      <c r="J2700">
        <f ca="1">(Earth_Data!$B$1/SQRT(1-Earth_Data!$B$2^2*SIN(RADIANS(User_Model_Calcs!B2700))^2))*COS(RADIANS(User_Model_Calcs!B2700))</f>
        <v>5394.402597124018</v>
      </c>
      <c r="K2700">
        <f ca="1">((Earth_Data!$B$1*(1-Earth_Data!$B$2^2))/SQRT(1-Earth_Data!$B$2^2*SIN(RADIANS(User_Model_Calcs!B2700))^2))*SIN(RADIANS(User_Model_Calcs!B2700))</f>
        <v>-3391.6899513250773</v>
      </c>
      <c r="L2700">
        <f t="shared" ca="1" si="416"/>
        <v>-32.159318671141655</v>
      </c>
      <c r="M2700">
        <f t="shared" ca="1" si="417"/>
        <v>6372.0593300578939</v>
      </c>
      <c r="N2700">
        <f ca="1">SQRT(User_Model_Calcs!M2700^2+Sat_Data!$B$3^2-2*User_Model_Calcs!M2700*Sat_Data!$B$3*COS(RADIANS(L2700))*COS(RADIANS(I2700)))</f>
        <v>37801.606830166871</v>
      </c>
      <c r="O2700">
        <f ca="1">DEGREES(ACOS(((Earth_Data!$B$1+Sat_Data!$B$2)/User_Model_Calcs!N2700)*SQRT(1-COS(RADIANS(User_Model_Calcs!I2700))^2*COS(RADIANS(User_Model_Calcs!B2700))^2)))</f>
        <v>39.635771444523712</v>
      </c>
      <c r="P2700">
        <f t="shared" ca="1" si="414"/>
        <v>48.455846092019229</v>
      </c>
    </row>
    <row r="2701" spans="1:16" x14ac:dyDescent="0.25">
      <c r="A2701" s="5">
        <f ca="1">142.56313432703+(RAND()*8-4)</f>
        <v>139.32000498309179</v>
      </c>
      <c r="B2701">
        <f t="shared" ca="1" si="413"/>
        <v>-32.752875160277</v>
      </c>
      <c r="C2701" s="6">
        <v>20135.9375</v>
      </c>
      <c r="D2701">
        <f t="shared" ca="1" si="418"/>
        <v>1.2</v>
      </c>
      <c r="E2701" s="1">
        <v>0.65</v>
      </c>
      <c r="F2701">
        <v>19.899999999999999</v>
      </c>
      <c r="G2701">
        <f t="shared" ca="1" si="415"/>
        <v>46.089820015575185</v>
      </c>
      <c r="H2701">
        <f t="shared" ca="1" si="419"/>
        <v>15.936356198599885</v>
      </c>
      <c r="I2701">
        <f ca="1">User_Model_Calcs!A2701-Sat_Data!$B$5</f>
        <v>29.320004983091792</v>
      </c>
      <c r="J2701">
        <f ca="1">(Earth_Data!$B$1/SQRT(1-Earth_Data!$B$2^2*SIN(RADIANS(User_Model_Calcs!B2701))^2))*COS(RADIANS(User_Model_Calcs!B2701))</f>
        <v>5369.3545621722606</v>
      </c>
      <c r="K2701">
        <f ca="1">((Earth_Data!$B$1*(1-Earth_Data!$B$2^2))/SQRT(1-Earth_Data!$B$2^2*SIN(RADIANS(User_Model_Calcs!B2701))^2))*SIN(RADIANS(User_Model_Calcs!B2701))</f>
        <v>-3430.9425494324173</v>
      </c>
      <c r="L2701">
        <f t="shared" ca="1" si="416"/>
        <v>-32.578009378749258</v>
      </c>
      <c r="M2701">
        <f t="shared" ca="1" si="417"/>
        <v>6371.9177012753298</v>
      </c>
      <c r="N2701">
        <f ca="1">SQRT(User_Model_Calcs!M2701^2+Sat_Data!$B$3^2-2*User_Model_Calcs!M2701*Sat_Data!$B$3*COS(RADIANS(L2701))*COS(RADIANS(I2701)))</f>
        <v>37731.028978848219</v>
      </c>
      <c r="O2701">
        <f ca="1">DEGREES(ACOS(((Earth_Data!$B$1+Sat_Data!$B$2)/User_Model_Calcs!N2701)*SQRT(1-COS(RADIANS(User_Model_Calcs!I2701))^2*COS(RADIANS(User_Model_Calcs!B2701))^2)))</f>
        <v>40.551946194458303</v>
      </c>
      <c r="P2701">
        <f t="shared" ca="1" si="414"/>
        <v>46.071140005333376</v>
      </c>
    </row>
    <row r="2702" spans="1:16" x14ac:dyDescent="0.25">
      <c r="A2702">
        <f ca="1">108.049394295518+(RAND()*5-2.5)</f>
        <v>110.35773216612675</v>
      </c>
      <c r="B2702">
        <f ca="1">-31.6714359012002+(RAND()*5-2.5)</f>
        <v>-30.044506180012338</v>
      </c>
      <c r="C2702" s="6">
        <v>20135.9375</v>
      </c>
      <c r="D2702">
        <f t="shared" ca="1" si="418"/>
        <v>0.75</v>
      </c>
      <c r="E2702" s="1">
        <v>0.65</v>
      </c>
      <c r="F2702">
        <v>19.899999999999999</v>
      </c>
      <c r="G2702">
        <f t="shared" ca="1" si="415"/>
        <v>42.007420362456692</v>
      </c>
      <c r="H2702">
        <f t="shared" ca="1" si="419"/>
        <v>14.92527391183337</v>
      </c>
      <c r="I2702">
        <f ca="1">User_Model_Calcs!A2702-Sat_Data!$B$5</f>
        <v>0.35773216612675185</v>
      </c>
      <c r="J2702">
        <f ca="1">(Earth_Data!$B$1/SQRT(1-Earth_Data!$B$2^2*SIN(RADIANS(User_Model_Calcs!B2702))^2))*COS(RADIANS(User_Model_Calcs!B2702))</f>
        <v>5525.7908533069667</v>
      </c>
      <c r="K2702">
        <f ca="1">((Earth_Data!$B$1*(1-Earth_Data!$B$2^2))/SQRT(1-Earth_Data!$B$2^2*SIN(RADIANS(User_Model_Calcs!B2702))^2))*SIN(RADIANS(User_Model_Calcs!B2702))</f>
        <v>-3174.6465533079172</v>
      </c>
      <c r="L2702">
        <f t="shared" ca="1" si="416"/>
        <v>-29.87798892104302</v>
      </c>
      <c r="M2702">
        <f t="shared" ca="1" si="417"/>
        <v>6372.8129811662275</v>
      </c>
      <c r="N2702">
        <f ca="1">SQRT(User_Model_Calcs!M2702^2+Sat_Data!$B$3^2-2*User_Model_Calcs!M2702*Sat_Data!$B$3*COS(RADIANS(L2702))*COS(RADIANS(I2702)))</f>
        <v>36775.754125057865</v>
      </c>
      <c r="O2702">
        <f ca="1">DEGREES(ACOS(((Earth_Data!$B$1+Sat_Data!$B$2)/User_Model_Calcs!N2702)*SQRT(1-COS(RADIANS(User_Model_Calcs!I2702))^2*COS(RADIANS(User_Model_Calcs!B2702))^2)))</f>
        <v>54.965849558532689</v>
      </c>
      <c r="P2702">
        <f t="shared" ca="1" si="414"/>
        <v>0.7144754886726431</v>
      </c>
    </row>
    <row r="2703" spans="1:16" x14ac:dyDescent="0.25">
      <c r="A2703">
        <f t="shared" ref="A2703:A2766" ca="1" si="420">108.049394295518+(RAND()*5-2.5)</f>
        <v>106.78440286338348</v>
      </c>
      <c r="B2703">
        <f t="shared" ref="B2703:B2766" ca="1" si="421">-31.6714359012002+(RAND()*5-2.5)</f>
        <v>-32.263210246204459</v>
      </c>
      <c r="C2703" s="6">
        <v>20135.9375</v>
      </c>
      <c r="D2703">
        <f t="shared" ca="1" si="418"/>
        <v>0.75</v>
      </c>
      <c r="E2703" s="1">
        <v>0.65</v>
      </c>
      <c r="F2703">
        <v>19.899999999999999</v>
      </c>
      <c r="G2703">
        <f t="shared" ca="1" si="415"/>
        <v>42.007420362456692</v>
      </c>
      <c r="H2703">
        <f t="shared" ca="1" si="419"/>
        <v>23.685351980598032</v>
      </c>
      <c r="I2703">
        <f ca="1">User_Model_Calcs!A2703-Sat_Data!$B$5</f>
        <v>-3.2155971366165232</v>
      </c>
      <c r="J2703">
        <f ca="1">(Earth_Data!$B$1/SQRT(1-Earth_Data!$B$2^2*SIN(RADIANS(User_Model_Calcs!B2703))^2))*COS(RADIANS(User_Model_Calcs!B2703))</f>
        <v>5398.5372268639912</v>
      </c>
      <c r="K2703">
        <f ca="1">((Earth_Data!$B$1*(1-Earth_Data!$B$2^2))/SQRT(1-Earth_Data!$B$2^2*SIN(RADIANS(User_Model_Calcs!B2703))^2))*SIN(RADIANS(User_Model_Calcs!B2703))</f>
        <v>-3385.1491336845475</v>
      </c>
      <c r="L2703">
        <f t="shared" ca="1" si="416"/>
        <v>-32.089740704003617</v>
      </c>
      <c r="M2703">
        <f t="shared" ca="1" si="417"/>
        <v>6372.0827715215373</v>
      </c>
      <c r="N2703">
        <f ca="1">SQRT(User_Model_Calcs!M2703^2+Sat_Data!$B$3^2-2*User_Model_Calcs!M2703*Sat_Data!$B$3*COS(RADIANS(L2703))*COS(RADIANS(I2703)))</f>
        <v>36930.821244037397</v>
      </c>
      <c r="O2703">
        <f ca="1">DEGREES(ACOS(((Earth_Data!$B$1+Sat_Data!$B$2)/User_Model_Calcs!N2703)*SQRT(1-COS(RADIANS(User_Model_Calcs!I2703))^2*COS(RADIANS(User_Model_Calcs!B2703))^2)))</f>
        <v>52.276264281952507</v>
      </c>
      <c r="P2703">
        <f t="shared" ca="1" si="414"/>
        <v>6.0080805959292496</v>
      </c>
    </row>
    <row r="2704" spans="1:16" x14ac:dyDescent="0.25">
      <c r="A2704">
        <f t="shared" ca="1" si="420"/>
        <v>110.5163977977432</v>
      </c>
      <c r="B2704">
        <f t="shared" ca="1" si="421"/>
        <v>-33.787532034423784</v>
      </c>
      <c r="C2704" s="6">
        <v>20135.9375</v>
      </c>
      <c r="D2704">
        <f t="shared" ca="1" si="418"/>
        <v>1.2</v>
      </c>
      <c r="E2704" s="1">
        <v>0.65</v>
      </c>
      <c r="F2704">
        <v>19.899999999999999</v>
      </c>
      <c r="G2704">
        <f t="shared" ca="1" si="415"/>
        <v>46.089820015575185</v>
      </c>
      <c r="H2704">
        <f t="shared" ca="1" si="419"/>
        <v>16.367951470379342</v>
      </c>
      <c r="I2704">
        <f ca="1">User_Model_Calcs!A2704-Sat_Data!$B$5</f>
        <v>0.5163977977431955</v>
      </c>
      <c r="J2704">
        <f ca="1">(Earth_Data!$B$1/SQRT(1-Earth_Data!$B$2^2*SIN(RADIANS(User_Model_Calcs!B2704))^2))*COS(RADIANS(User_Model_Calcs!B2704))</f>
        <v>5306.4032090049259</v>
      </c>
      <c r="K2704">
        <f ca="1">((Earth_Data!$B$1*(1-Earth_Data!$B$2^2))/SQRT(1-Earth_Data!$B$2^2*SIN(RADIANS(User_Model_Calcs!B2704))^2))*SIN(RADIANS(User_Model_Calcs!B2704))</f>
        <v>-3526.8854681550397</v>
      </c>
      <c r="L2704">
        <f t="shared" ca="1" si="416"/>
        <v>-33.609883812780012</v>
      </c>
      <c r="M2704">
        <f t="shared" ca="1" si="417"/>
        <v>6371.5646525811044</v>
      </c>
      <c r="N2704">
        <f ca="1">SQRT(User_Model_Calcs!M2704^2+Sat_Data!$B$3^2-2*User_Model_Calcs!M2704*Sat_Data!$B$3*COS(RADIANS(L2704))*COS(RADIANS(I2704)))</f>
        <v>37026.340043621378</v>
      </c>
      <c r="O2704">
        <f ca="1">DEGREES(ACOS(((Earth_Data!$B$1+Sat_Data!$B$2)/User_Model_Calcs!N2704)*SQRT(1-COS(RADIANS(User_Model_Calcs!I2704))^2*COS(RADIANS(User_Model_Calcs!B2704))^2)))</f>
        <v>50.703094315857271</v>
      </c>
      <c r="P2704">
        <f t="shared" ca="1" si="414"/>
        <v>0.92852518166229214</v>
      </c>
    </row>
    <row r="2705" spans="1:16" x14ac:dyDescent="0.25">
      <c r="A2705">
        <f t="shared" ca="1" si="420"/>
        <v>108.17535505158457</v>
      </c>
      <c r="B2705">
        <f t="shared" ca="1" si="421"/>
        <v>-33.992506938714548</v>
      </c>
      <c r="C2705" s="6">
        <v>20135.9375</v>
      </c>
      <c r="D2705">
        <f t="shared" ca="1" si="418"/>
        <v>0.75</v>
      </c>
      <c r="E2705" s="1">
        <v>0.65</v>
      </c>
      <c r="F2705">
        <v>19.899999999999999</v>
      </c>
      <c r="G2705">
        <f t="shared" ca="1" si="415"/>
        <v>42.007420362456692</v>
      </c>
      <c r="H2705">
        <f t="shared" ca="1" si="419"/>
        <v>19.018139052435245</v>
      </c>
      <c r="I2705">
        <f ca="1">User_Model_Calcs!A2705-Sat_Data!$B$5</f>
        <v>-1.8246449484154255</v>
      </c>
      <c r="J2705">
        <f ca="1">(Earth_Data!$B$1/SQRT(1-Earth_Data!$B$2^2*SIN(RADIANS(User_Model_Calcs!B2705))^2))*COS(RADIANS(User_Model_Calcs!B2705))</f>
        <v>5293.7256616289114</v>
      </c>
      <c r="K2705">
        <f ca="1">((Earth_Data!$B$1*(1-Earth_Data!$B$2^2))/SQRT(1-Earth_Data!$B$2^2*SIN(RADIANS(User_Model_Calcs!B2705))^2))*SIN(RADIANS(User_Model_Calcs!B2705))</f>
        <v>-3545.7587493391725</v>
      </c>
      <c r="L2705">
        <f t="shared" ca="1" si="416"/>
        <v>-33.814334769818338</v>
      </c>
      <c r="M2705">
        <f t="shared" ca="1" si="417"/>
        <v>6371.4940547020642</v>
      </c>
      <c r="N2705">
        <f ca="1">SQRT(User_Model_Calcs!M2705^2+Sat_Data!$B$3^2-2*User_Model_Calcs!M2705*Sat_Data!$B$3*COS(RADIANS(L2705))*COS(RADIANS(I2705)))</f>
        <v>37043.57175061918</v>
      </c>
      <c r="O2705">
        <f ca="1">DEGREES(ACOS(((Earth_Data!$B$1+Sat_Data!$B$2)/User_Model_Calcs!N2705)*SQRT(1-COS(RADIANS(User_Model_Calcs!I2705))^2*COS(RADIANS(User_Model_Calcs!B2705))^2)))</f>
        <v>50.425849649271193</v>
      </c>
      <c r="P2705">
        <f t="shared" ca="1" si="414"/>
        <v>3.2612074680410861</v>
      </c>
    </row>
    <row r="2706" spans="1:16" x14ac:dyDescent="0.25">
      <c r="A2706">
        <f t="shared" ca="1" si="420"/>
        <v>106.0627785866497</v>
      </c>
      <c r="B2706">
        <f t="shared" ca="1" si="421"/>
        <v>-29.959677554178295</v>
      </c>
      <c r="C2706" s="6">
        <v>20135.9375</v>
      </c>
      <c r="D2706">
        <f t="shared" ca="1" si="418"/>
        <v>3</v>
      </c>
      <c r="E2706" s="1">
        <v>0.65</v>
      </c>
      <c r="F2706">
        <v>19.899999999999999</v>
      </c>
      <c r="G2706">
        <f t="shared" ca="1" si="415"/>
        <v>54.048620189015942</v>
      </c>
      <c r="H2706">
        <f t="shared" ca="1" si="419"/>
        <v>18.235745537293948</v>
      </c>
      <c r="I2706">
        <f ca="1">User_Model_Calcs!A2706-Sat_Data!$B$5</f>
        <v>-3.9372214133503007</v>
      </c>
      <c r="J2706">
        <f ca="1">(Earth_Data!$B$1/SQRT(1-Earth_Data!$B$2^2*SIN(RADIANS(User_Model_Calcs!B2706))^2))*COS(RADIANS(User_Model_Calcs!B2706))</f>
        <v>5530.4928837133766</v>
      </c>
      <c r="K2706">
        <f ca="1">((Earth_Data!$B$1*(1-Earth_Data!$B$2^2))/SQRT(1-Earth_Data!$B$2^2*SIN(RADIANS(User_Model_Calcs!B2706))^2))*SIN(RADIANS(User_Model_Calcs!B2706))</f>
        <v>-3166.5030844157081</v>
      </c>
      <c r="L2706">
        <f t="shared" ca="1" si="416"/>
        <v>-29.793446106487959</v>
      </c>
      <c r="M2706">
        <f t="shared" ca="1" si="417"/>
        <v>6372.8402867495815</v>
      </c>
      <c r="N2706">
        <f ca="1">SQRT(User_Model_Calcs!M2706^2+Sat_Data!$B$3^2-2*User_Model_Calcs!M2706*Sat_Data!$B$3*COS(RADIANS(L2706))*COS(RADIANS(I2706)))</f>
        <v>36785.208262876004</v>
      </c>
      <c r="O2706">
        <f ca="1">DEGREES(ACOS(((Earth_Data!$B$1+Sat_Data!$B$2)/User_Model_Calcs!N2706)*SQRT(1-COS(RADIANS(User_Model_Calcs!I2706))^2*COS(RADIANS(User_Model_Calcs!B2706))^2)))</f>
        <v>54.797992162941988</v>
      </c>
      <c r="P2706">
        <f t="shared" ca="1" si="414"/>
        <v>7.8470543944258058</v>
      </c>
    </row>
    <row r="2707" spans="1:16" x14ac:dyDescent="0.25">
      <c r="A2707">
        <f t="shared" ca="1" si="420"/>
        <v>108.85039609528071</v>
      </c>
      <c r="B2707">
        <f t="shared" ca="1" si="421"/>
        <v>-31.786809574178768</v>
      </c>
      <c r="C2707" s="6">
        <v>20135.9375</v>
      </c>
      <c r="D2707">
        <f t="shared" ca="1" si="418"/>
        <v>0.75</v>
      </c>
      <c r="E2707" s="1">
        <v>0.65</v>
      </c>
      <c r="F2707">
        <v>19.899999999999999</v>
      </c>
      <c r="G2707">
        <f t="shared" ca="1" si="415"/>
        <v>42.007420362456692</v>
      </c>
      <c r="H2707">
        <f t="shared" ca="1" si="419"/>
        <v>16.228600540909429</v>
      </c>
      <c r="I2707">
        <f ca="1">User_Model_Calcs!A2707-Sat_Data!$B$5</f>
        <v>-1.1496039047192852</v>
      </c>
      <c r="J2707">
        <f ca="1">(Earth_Data!$B$1/SQRT(1-Earth_Data!$B$2^2*SIN(RADIANS(User_Model_Calcs!B2707))^2))*COS(RADIANS(User_Model_Calcs!B2707))</f>
        <v>5426.5506301427868</v>
      </c>
      <c r="K2707">
        <f ca="1">((Earth_Data!$B$1*(1-Earth_Data!$B$2^2))/SQRT(1-Earth_Data!$B$2^2*SIN(RADIANS(User_Model_Calcs!B2707))^2))*SIN(RADIANS(User_Model_Calcs!B2707))</f>
        <v>-3340.3618367047347</v>
      </c>
      <c r="L2707">
        <f t="shared" ca="1" si="416"/>
        <v>-31.614746879735101</v>
      </c>
      <c r="M2707">
        <f t="shared" ca="1" si="417"/>
        <v>6372.2420655226606</v>
      </c>
      <c r="N2707">
        <f ca="1">SQRT(User_Model_Calcs!M2707^2+Sat_Data!$B$3^2-2*User_Model_Calcs!M2707*Sat_Data!$B$3*COS(RADIANS(L2707))*COS(RADIANS(I2707)))</f>
        <v>36890.386271512325</v>
      </c>
      <c r="O2707">
        <f ca="1">DEGREES(ACOS(((Earth_Data!$B$1+Sat_Data!$B$2)/User_Model_Calcs!N2707)*SQRT(1-COS(RADIANS(User_Model_Calcs!I2707))^2*COS(RADIANS(User_Model_Calcs!B2707))^2)))</f>
        <v>52.959469388694004</v>
      </c>
      <c r="P2707">
        <f t="shared" ca="1" si="414"/>
        <v>2.1816429115717662</v>
      </c>
    </row>
    <row r="2708" spans="1:16" x14ac:dyDescent="0.25">
      <c r="A2708">
        <f t="shared" ca="1" si="420"/>
        <v>109.9170490521154</v>
      </c>
      <c r="B2708">
        <f t="shared" ca="1" si="421"/>
        <v>-31.007368614368726</v>
      </c>
      <c r="C2708" s="6">
        <v>20135.9375</v>
      </c>
      <c r="D2708">
        <f t="shared" ca="1" si="418"/>
        <v>3</v>
      </c>
      <c r="E2708" s="1">
        <v>0.65</v>
      </c>
      <c r="F2708">
        <v>19.899999999999999</v>
      </c>
      <c r="G2708">
        <f t="shared" ca="1" si="415"/>
        <v>54.048620189015942</v>
      </c>
      <c r="H2708">
        <f t="shared" ca="1" si="419"/>
        <v>16.239545645865618</v>
      </c>
      <c r="I2708">
        <f ca="1">User_Model_Calcs!A2708-Sat_Data!$B$5</f>
        <v>-8.2950947884597781E-2</v>
      </c>
      <c r="J2708">
        <f ca="1">(Earth_Data!$B$1/SQRT(1-Earth_Data!$B$2^2*SIN(RADIANS(User_Model_Calcs!B2708))^2))*COS(RADIANS(User_Model_Calcs!B2708))</f>
        <v>5471.5730214730902</v>
      </c>
      <c r="K2708">
        <f ca="1">((Earth_Data!$B$1*(1-Earth_Data!$B$2^2))/SQRT(1-Earth_Data!$B$2^2*SIN(RADIANS(User_Model_Calcs!B2708))^2))*SIN(RADIANS(User_Model_Calcs!B2708))</f>
        <v>-3266.5949150451925</v>
      </c>
      <c r="L2708">
        <f t="shared" ca="1" si="416"/>
        <v>-30.837709629429121</v>
      </c>
      <c r="M2708">
        <f t="shared" ca="1" si="417"/>
        <v>6372.4997974351691</v>
      </c>
      <c r="N2708">
        <f ca="1">SQRT(User_Model_Calcs!M2708^2+Sat_Data!$B$3^2-2*User_Model_Calcs!M2708*Sat_Data!$B$3*COS(RADIANS(L2708))*COS(RADIANS(I2708)))</f>
        <v>36837.692617418405</v>
      </c>
      <c r="O2708">
        <f ca="1">DEGREES(ACOS(((Earth_Data!$B$1+Sat_Data!$B$2)/User_Model_Calcs!N2708)*SQRT(1-COS(RADIANS(User_Model_Calcs!I2708))^2*COS(RADIANS(User_Model_Calcs!B2708))^2)))</f>
        <v>53.86878213526348</v>
      </c>
      <c r="P2708">
        <f t="shared" ca="1" si="414"/>
        <v>0.16102311928746721</v>
      </c>
    </row>
    <row r="2709" spans="1:16" x14ac:dyDescent="0.25">
      <c r="A2709">
        <f t="shared" ca="1" si="420"/>
        <v>105.92999649750929</v>
      </c>
      <c r="B2709">
        <f t="shared" ca="1" si="421"/>
        <v>-33.067516804142137</v>
      </c>
      <c r="C2709" s="6">
        <v>20135.9375</v>
      </c>
      <c r="D2709">
        <f t="shared" ca="1" si="418"/>
        <v>0.75</v>
      </c>
      <c r="E2709" s="1">
        <v>0.65</v>
      </c>
      <c r="F2709">
        <v>19.899999999999999</v>
      </c>
      <c r="G2709">
        <f t="shared" ca="1" si="415"/>
        <v>42.007420362456692</v>
      </c>
      <c r="H2709">
        <f t="shared" ca="1" si="419"/>
        <v>21.482854789407082</v>
      </c>
      <c r="I2709">
        <f ca="1">User_Model_Calcs!A2709-Sat_Data!$B$5</f>
        <v>-4.0700035024907066</v>
      </c>
      <c r="J2709">
        <f ca="1">(Earth_Data!$B$1/SQRT(1-Earth_Data!$B$2^2*SIN(RADIANS(User_Model_Calcs!B2709))^2))*COS(RADIANS(User_Model_Calcs!B2709))</f>
        <v>5350.3954773530895</v>
      </c>
      <c r="K2709">
        <f ca="1">((Earth_Data!$B$1*(1-Earth_Data!$B$2^2))/SQRT(1-Earth_Data!$B$2^2*SIN(RADIANS(User_Model_Calcs!B2709))^2))*SIN(RADIANS(User_Model_Calcs!B2709))</f>
        <v>-3460.237399004629</v>
      </c>
      <c r="L2709">
        <f t="shared" ca="1" si="416"/>
        <v>-32.891780669147089</v>
      </c>
      <c r="M2709">
        <f t="shared" ca="1" si="417"/>
        <v>6371.8109373670777</v>
      </c>
      <c r="N2709">
        <f ca="1">SQRT(User_Model_Calcs!M2709^2+Sat_Data!$B$3^2-2*User_Model_Calcs!M2709*Sat_Data!$B$3*COS(RADIANS(L2709))*COS(RADIANS(I2709)))</f>
        <v>36991.389454961543</v>
      </c>
      <c r="O2709">
        <f ca="1">DEGREES(ACOS(((Earth_Data!$B$1+Sat_Data!$B$2)/User_Model_Calcs!N2709)*SQRT(1-COS(RADIANS(User_Model_Calcs!I2709))^2*COS(RADIANS(User_Model_Calcs!B2709))^2)))</f>
        <v>51.273031276754992</v>
      </c>
      <c r="P2709">
        <f t="shared" ca="1" si="414"/>
        <v>7.4299575048657189</v>
      </c>
    </row>
    <row r="2710" spans="1:16" x14ac:dyDescent="0.25">
      <c r="A2710">
        <f t="shared" ca="1" si="420"/>
        <v>108.85416759272024</v>
      </c>
      <c r="B2710">
        <f t="shared" ca="1" si="421"/>
        <v>-30.066154035788077</v>
      </c>
      <c r="C2710" s="6">
        <v>20135.9375</v>
      </c>
      <c r="D2710">
        <f t="shared" ca="1" si="418"/>
        <v>3</v>
      </c>
      <c r="E2710" s="1">
        <v>0.65</v>
      </c>
      <c r="F2710">
        <v>19.899999999999999</v>
      </c>
      <c r="G2710">
        <f t="shared" ca="1" si="415"/>
        <v>54.048620189015942</v>
      </c>
      <c r="H2710">
        <f t="shared" ca="1" si="419"/>
        <v>18.016714422194568</v>
      </c>
      <c r="I2710">
        <f ca="1">User_Model_Calcs!A2710-Sat_Data!$B$5</f>
        <v>-1.1458324072797552</v>
      </c>
      <c r="J2710">
        <f ca="1">(Earth_Data!$B$1/SQRT(1-Earth_Data!$B$2^2*SIN(RADIANS(User_Model_Calcs!B2710))^2))*COS(RADIANS(User_Model_Calcs!B2710))</f>
        <v>5524.5889775308042</v>
      </c>
      <c r="K2710">
        <f ca="1">((Earth_Data!$B$1*(1-Earth_Data!$B$2^2))/SQRT(1-Earth_Data!$B$2^2*SIN(RADIANS(User_Model_Calcs!B2710))^2))*SIN(RADIANS(User_Model_Calcs!B2710))</f>
        <v>-3176.7236283970378</v>
      </c>
      <c r="L2710">
        <f t="shared" ca="1" si="416"/>
        <v>-29.899564071719528</v>
      </c>
      <c r="M2710">
        <f t="shared" ca="1" si="417"/>
        <v>6372.8060053535992</v>
      </c>
      <c r="N2710">
        <f ca="1">SQRT(User_Model_Calcs!M2710^2+Sat_Data!$B$3^2-2*User_Model_Calcs!M2710*Sat_Data!$B$3*COS(RADIANS(L2710))*COS(RADIANS(I2710)))</f>
        <v>36778.273903552443</v>
      </c>
      <c r="O2710">
        <f ca="1">DEGREES(ACOS(((Earth_Data!$B$1+Sat_Data!$B$2)/User_Model_Calcs!N2710)*SQRT(1-COS(RADIANS(User_Model_Calcs!I2710))^2*COS(RADIANS(User_Model_Calcs!B2710))^2)))</f>
        <v>54.920722284440664</v>
      </c>
      <c r="P2710">
        <f t="shared" ca="1" si="414"/>
        <v>2.2861834117476172</v>
      </c>
    </row>
    <row r="2711" spans="1:16" x14ac:dyDescent="0.25">
      <c r="A2711">
        <f t="shared" ca="1" si="420"/>
        <v>107.47829159217451</v>
      </c>
      <c r="B2711">
        <f t="shared" ca="1" si="421"/>
        <v>-29.903518314566757</v>
      </c>
      <c r="C2711" s="6">
        <v>20135.9375</v>
      </c>
      <c r="D2711">
        <f t="shared" ca="1" si="418"/>
        <v>3</v>
      </c>
      <c r="E2711" s="1">
        <v>0.65</v>
      </c>
      <c r="F2711">
        <v>19.899999999999999</v>
      </c>
      <c r="G2711">
        <f t="shared" ca="1" si="415"/>
        <v>54.048620189015942</v>
      </c>
      <c r="H2711">
        <f t="shared" ca="1" si="419"/>
        <v>15.303227631522685</v>
      </c>
      <c r="I2711">
        <f ca="1">User_Model_Calcs!A2711-Sat_Data!$B$5</f>
        <v>-2.5217084078254857</v>
      </c>
      <c r="J2711">
        <f ca="1">(Earth_Data!$B$1/SQRT(1-Earth_Data!$B$2^2*SIN(RADIANS(User_Model_Calcs!B2711))^2))*COS(RADIANS(User_Model_Calcs!B2711))</f>
        <v>5533.599108327553</v>
      </c>
      <c r="K2711">
        <f ca="1">((Earth_Data!$B$1*(1-Earth_Data!$B$2^2))/SQRT(1-Earth_Data!$B$2^2*SIN(RADIANS(User_Model_Calcs!B2711))^2))*SIN(RADIANS(User_Model_Calcs!B2711))</f>
        <v>-3161.1080814735378</v>
      </c>
      <c r="L2711">
        <f t="shared" ca="1" si="416"/>
        <v>-29.737476880969183</v>
      </c>
      <c r="M2711">
        <f t="shared" ca="1" si="417"/>
        <v>6372.8583378607118</v>
      </c>
      <c r="N2711">
        <f ca="1">SQRT(User_Model_Calcs!M2711^2+Sat_Data!$B$3^2-2*User_Model_Calcs!M2711*Sat_Data!$B$3*COS(RADIANS(L2711))*COS(RADIANS(I2711)))</f>
        <v>36772.829814811194</v>
      </c>
      <c r="O2711">
        <f ca="1">DEGREES(ACOS(((Earth_Data!$B$1+Sat_Data!$B$2)/User_Model_Calcs!N2711)*SQRT(1-COS(RADIANS(User_Model_Calcs!I2711))^2*COS(RADIANS(User_Model_Calcs!B2711))^2)))</f>
        <v>55.019117913423713</v>
      </c>
      <c r="P2711">
        <f t="shared" ca="1" si="414"/>
        <v>5.048340608665419</v>
      </c>
    </row>
    <row r="2712" spans="1:16" x14ac:dyDescent="0.25">
      <c r="A2712">
        <f t="shared" ca="1" si="420"/>
        <v>106.15458681777118</v>
      </c>
      <c r="B2712">
        <f t="shared" ca="1" si="421"/>
        <v>-30.303145782786039</v>
      </c>
      <c r="C2712" s="6">
        <v>20135.9375</v>
      </c>
      <c r="D2712">
        <f t="shared" ca="1" si="418"/>
        <v>0.75</v>
      </c>
      <c r="E2712" s="1">
        <v>0.65</v>
      </c>
      <c r="F2712">
        <v>19.899999999999999</v>
      </c>
      <c r="G2712">
        <f t="shared" ca="1" si="415"/>
        <v>42.007420362456692</v>
      </c>
      <c r="H2712">
        <f t="shared" ca="1" si="419"/>
        <v>16.343613328368534</v>
      </c>
      <c r="I2712">
        <f ca="1">User_Model_Calcs!A2712-Sat_Data!$B$5</f>
        <v>-3.8454131822288247</v>
      </c>
      <c r="J2712">
        <f ca="1">(Earth_Data!$B$1/SQRT(1-Earth_Data!$B$2^2*SIN(RADIANS(User_Model_Calcs!B2712))^2))*COS(RADIANS(User_Model_Calcs!B2712))</f>
        <v>5511.3797990686471</v>
      </c>
      <c r="K2712">
        <f ca="1">((Earth_Data!$B$1*(1-Earth_Data!$B$2^2))/SQRT(1-Earth_Data!$B$2^2*SIN(RADIANS(User_Model_Calcs!B2712))^2))*SIN(RADIANS(User_Model_Calcs!B2712))</f>
        <v>-3199.4332611427549</v>
      </c>
      <c r="L2712">
        <f t="shared" ca="1" si="416"/>
        <v>-30.135766072254668</v>
      </c>
      <c r="M2712">
        <f t="shared" ca="1" si="417"/>
        <v>6372.7294373830528</v>
      </c>
      <c r="N2712">
        <f ca="1">SQRT(User_Model_Calcs!M2712^2+Sat_Data!$B$3^2-2*User_Model_Calcs!M2712*Sat_Data!$B$3*COS(RADIANS(L2712))*COS(RADIANS(I2712)))</f>
        <v>36806.352223360234</v>
      </c>
      <c r="O2712">
        <f ca="1">DEGREES(ACOS(((Earth_Data!$B$1+Sat_Data!$B$2)/User_Model_Calcs!N2712)*SQRT(1-COS(RADIANS(User_Model_Calcs!I2712))^2*COS(RADIANS(User_Model_Calcs!B2712))^2)))</f>
        <v>54.421500411774062</v>
      </c>
      <c r="P2712">
        <f t="shared" ca="1" si="414"/>
        <v>7.5878827041817862</v>
      </c>
    </row>
    <row r="2713" spans="1:16" x14ac:dyDescent="0.25">
      <c r="A2713">
        <f t="shared" ca="1" si="420"/>
        <v>107.00193642531295</v>
      </c>
      <c r="B2713">
        <f t="shared" ca="1" si="421"/>
        <v>-31.319767539267666</v>
      </c>
      <c r="C2713" s="6">
        <v>20135.9375</v>
      </c>
      <c r="D2713">
        <f t="shared" ca="1" si="418"/>
        <v>1.2</v>
      </c>
      <c r="E2713" s="1">
        <v>0.65</v>
      </c>
      <c r="F2713">
        <v>19.899999999999999</v>
      </c>
      <c r="G2713">
        <f t="shared" ca="1" si="415"/>
        <v>46.089820015575185</v>
      </c>
      <c r="H2713">
        <f t="shared" ca="1" si="419"/>
        <v>20.526967328645199</v>
      </c>
      <c r="I2713">
        <f ca="1">User_Model_Calcs!A2713-Sat_Data!$B$5</f>
        <v>-2.9980635746870519</v>
      </c>
      <c r="J2713">
        <f ca="1">(Earth_Data!$B$1/SQRT(1-Earth_Data!$B$2^2*SIN(RADIANS(User_Model_Calcs!B2713))^2))*COS(RADIANS(User_Model_Calcs!B2713))</f>
        <v>5453.6492969293895</v>
      </c>
      <c r="K2713">
        <f ca="1">((Earth_Data!$B$1*(1-Earth_Data!$B$2^2))/SQRT(1-Earth_Data!$B$2^2*SIN(RADIANS(User_Model_Calcs!B2713))^2))*SIN(RADIANS(User_Model_Calcs!B2713))</f>
        <v>-3296.2330151967576</v>
      </c>
      <c r="L2713">
        <f t="shared" ca="1" si="416"/>
        <v>-31.149130039093237</v>
      </c>
      <c r="M2713">
        <f t="shared" ca="1" si="417"/>
        <v>6372.396938701444</v>
      </c>
      <c r="N2713">
        <f ca="1">SQRT(User_Model_Calcs!M2713^2+Sat_Data!$B$3^2-2*User_Model_Calcs!M2713*Sat_Data!$B$3*COS(RADIANS(L2713))*COS(RADIANS(I2713)))</f>
        <v>36866.715872425317</v>
      </c>
      <c r="O2713">
        <f ca="1">DEGREES(ACOS(((Earth_Data!$B$1+Sat_Data!$B$2)/User_Model_Calcs!N2713)*SQRT(1-COS(RADIANS(User_Model_Calcs!I2713))^2*COS(RADIANS(User_Model_Calcs!B2713))^2)))</f>
        <v>53.366174254253337</v>
      </c>
      <c r="P2713">
        <f t="shared" ca="1" si="414"/>
        <v>5.7534245657366876</v>
      </c>
    </row>
    <row r="2714" spans="1:16" x14ac:dyDescent="0.25">
      <c r="A2714">
        <f t="shared" ca="1" si="420"/>
        <v>108.89157605090926</v>
      </c>
      <c r="B2714">
        <f t="shared" ca="1" si="421"/>
        <v>-30.81498632413474</v>
      </c>
      <c r="C2714" s="6">
        <v>20135.9375</v>
      </c>
      <c r="D2714">
        <f t="shared" ca="1" si="418"/>
        <v>1.2</v>
      </c>
      <c r="E2714" s="1">
        <v>0.65</v>
      </c>
      <c r="F2714">
        <v>19.899999999999999</v>
      </c>
      <c r="G2714">
        <f t="shared" ca="1" si="415"/>
        <v>46.089820015575185</v>
      </c>
      <c r="H2714">
        <f t="shared" ca="1" si="419"/>
        <v>20.153936080640527</v>
      </c>
      <c r="I2714">
        <f ca="1">User_Model_Calcs!A2714-Sat_Data!$B$5</f>
        <v>-1.1084239490907351</v>
      </c>
      <c r="J2714">
        <f ca="1">(Earth_Data!$B$1/SQRT(1-Earth_Data!$B$2^2*SIN(RADIANS(User_Model_Calcs!B2714))^2))*COS(RADIANS(User_Model_Calcs!B2714))</f>
        <v>5482.5299266970987</v>
      </c>
      <c r="K2714">
        <f ca="1">((Earth_Data!$B$1*(1-Earth_Data!$B$2^2))/SQRT(1-Earth_Data!$B$2^2*SIN(RADIANS(User_Model_Calcs!B2714))^2))*SIN(RADIANS(User_Model_Calcs!B2714))</f>
        <v>-3248.2953632786789</v>
      </c>
      <c r="L2714">
        <f t="shared" ca="1" si="416"/>
        <v>-30.645939928441258</v>
      </c>
      <c r="M2714">
        <f t="shared" ca="1" si="417"/>
        <v>6372.5628411359785</v>
      </c>
      <c r="N2714">
        <f ca="1">SQRT(User_Model_Calcs!M2714^2+Sat_Data!$B$3^2-2*User_Model_Calcs!M2714*Sat_Data!$B$3*COS(RADIANS(L2714))*COS(RADIANS(I2714)))</f>
        <v>36826.328251886524</v>
      </c>
      <c r="O2714">
        <f ca="1">DEGREES(ACOS(((Earth_Data!$B$1+Sat_Data!$B$2)/User_Model_Calcs!N2714)*SQRT(1-COS(RADIANS(User_Model_Calcs!I2714))^2*COS(RADIANS(User_Model_Calcs!B2714))^2)))</f>
        <v>54.067851853298045</v>
      </c>
      <c r="P2714">
        <f t="shared" ca="1" si="414"/>
        <v>2.1630018050772644</v>
      </c>
    </row>
    <row r="2715" spans="1:16" x14ac:dyDescent="0.25">
      <c r="A2715">
        <f t="shared" ca="1" si="420"/>
        <v>109.33066218502246</v>
      </c>
      <c r="B2715">
        <f t="shared" ca="1" si="421"/>
        <v>-33.731878241834082</v>
      </c>
      <c r="C2715" s="6">
        <v>20135.9375</v>
      </c>
      <c r="D2715">
        <f t="shared" ca="1" si="418"/>
        <v>3</v>
      </c>
      <c r="E2715" s="1">
        <v>0.65</v>
      </c>
      <c r="F2715">
        <v>19.899999999999999</v>
      </c>
      <c r="G2715">
        <f t="shared" ca="1" si="415"/>
        <v>54.048620189015942</v>
      </c>
      <c r="H2715">
        <f t="shared" ca="1" si="419"/>
        <v>21.328220075666685</v>
      </c>
      <c r="I2715">
        <f ca="1">User_Model_Calcs!A2715-Sat_Data!$B$5</f>
        <v>-0.66933781497753841</v>
      </c>
      <c r="J2715">
        <f ca="1">(Earth_Data!$B$1/SQRT(1-Earth_Data!$B$2^2*SIN(RADIANS(User_Model_Calcs!B2715))^2))*COS(RADIANS(User_Model_Calcs!B2715))</f>
        <v>5309.8336203858062</v>
      </c>
      <c r="K2715">
        <f ca="1">((Earth_Data!$B$1*(1-Earth_Data!$B$2^2))/SQRT(1-Earth_Data!$B$2^2*SIN(RADIANS(User_Model_Calcs!B2715))^2))*SIN(RADIANS(User_Model_Calcs!B2715))</f>
        <v>-3521.7533767987466</v>
      </c>
      <c r="L2715">
        <f t="shared" ca="1" si="416"/>
        <v>-33.554373844763539</v>
      </c>
      <c r="M2715">
        <f t="shared" ca="1" si="417"/>
        <v>6371.5837845211463</v>
      </c>
      <c r="N2715">
        <f ca="1">SQRT(User_Model_Calcs!M2715^2+Sat_Data!$B$3^2-2*User_Model_Calcs!M2715*Sat_Data!$B$3*COS(RADIANS(L2715))*COS(RADIANS(I2715)))</f>
        <v>37022.603897222012</v>
      </c>
      <c r="O2715">
        <f ca="1">DEGREES(ACOS(((Earth_Data!$B$1+Sat_Data!$B$2)/User_Model_Calcs!N2715)*SQRT(1-COS(RADIANS(User_Model_Calcs!I2715))^2*COS(RADIANS(User_Model_Calcs!B2715))^2)))</f>
        <v>50.763516638405321</v>
      </c>
      <c r="P2715">
        <f t="shared" ca="1" si="414"/>
        <v>1.2052238949673142</v>
      </c>
    </row>
    <row r="2716" spans="1:16" x14ac:dyDescent="0.25">
      <c r="A2716">
        <f t="shared" ca="1" si="420"/>
        <v>106.32230614934699</v>
      </c>
      <c r="B2716">
        <f t="shared" ca="1" si="421"/>
        <v>-33.484176852764044</v>
      </c>
      <c r="C2716" s="6">
        <v>20135.9375</v>
      </c>
      <c r="D2716">
        <f t="shared" ca="1" si="418"/>
        <v>1.2</v>
      </c>
      <c r="E2716" s="1">
        <v>0.65</v>
      </c>
      <c r="F2716">
        <v>19.899999999999999</v>
      </c>
      <c r="G2716">
        <f t="shared" ca="1" si="415"/>
        <v>46.089820015575185</v>
      </c>
      <c r="H2716">
        <f t="shared" ca="1" si="419"/>
        <v>20.29575219727456</v>
      </c>
      <c r="I2716">
        <f ca="1">User_Model_Calcs!A2716-Sat_Data!$B$5</f>
        <v>-3.6776938506530144</v>
      </c>
      <c r="J2716">
        <f ca="1">(Earth_Data!$B$1/SQRT(1-Earth_Data!$B$2^2*SIN(RADIANS(User_Model_Calcs!B2716))^2))*COS(RADIANS(User_Model_Calcs!B2716))</f>
        <v>5325.0406342466813</v>
      </c>
      <c r="K2716">
        <f ca="1">((Earth_Data!$B$1*(1-Earth_Data!$B$2^2))/SQRT(1-Earth_Data!$B$2^2*SIN(RADIANS(User_Model_Calcs!B2716))^2))*SIN(RADIANS(User_Model_Calcs!B2716))</f>
        <v>-3498.8719374494826</v>
      </c>
      <c r="L2716">
        <f t="shared" ca="1" si="416"/>
        <v>-33.307320670266911</v>
      </c>
      <c r="M2716">
        <f t="shared" ca="1" si="417"/>
        <v>6371.6687446107708</v>
      </c>
      <c r="N2716">
        <f ca="1">SQRT(User_Model_Calcs!M2716^2+Sat_Data!$B$3^2-2*User_Model_Calcs!M2716*Sat_Data!$B$3*COS(RADIANS(L2716))*COS(RADIANS(I2716)))</f>
        <v>37017.375567860596</v>
      </c>
      <c r="O2716">
        <f ca="1">DEGREES(ACOS(((Earth_Data!$B$1+Sat_Data!$B$2)/User_Model_Calcs!N2716)*SQRT(1-COS(RADIANS(User_Model_Calcs!I2716))^2*COS(RADIANS(User_Model_Calcs!B2716))^2)))</f>
        <v>50.849351390535105</v>
      </c>
      <c r="P2716">
        <f t="shared" ca="1" si="414"/>
        <v>6.6452433283985863</v>
      </c>
    </row>
    <row r="2717" spans="1:16" x14ac:dyDescent="0.25">
      <c r="A2717">
        <f t="shared" ca="1" si="420"/>
        <v>107.32515837316289</v>
      </c>
      <c r="B2717">
        <f t="shared" ca="1" si="421"/>
        <v>-30.187064777556401</v>
      </c>
      <c r="C2717" s="6">
        <v>20135.9375</v>
      </c>
      <c r="D2717">
        <f t="shared" ca="1" si="418"/>
        <v>1.2</v>
      </c>
      <c r="E2717" s="1">
        <v>0.65</v>
      </c>
      <c r="F2717">
        <v>19.899999999999999</v>
      </c>
      <c r="G2717">
        <f t="shared" ca="1" si="415"/>
        <v>46.089820015575185</v>
      </c>
      <c r="H2717">
        <f t="shared" ca="1" si="419"/>
        <v>16.481968010632183</v>
      </c>
      <c r="I2717">
        <f ca="1">User_Model_Calcs!A2717-Sat_Data!$B$5</f>
        <v>-2.6748416268371074</v>
      </c>
      <c r="J2717">
        <f ca="1">(Earth_Data!$B$1/SQRT(1-Earth_Data!$B$2^2*SIN(RADIANS(User_Model_Calcs!B2717))^2))*COS(RADIANS(User_Model_Calcs!B2717))</f>
        <v>5517.861587515923</v>
      </c>
      <c r="K2717">
        <f ca="1">((Earth_Data!$B$1*(1-Earth_Data!$B$2^2))/SQRT(1-Earth_Data!$B$2^2*SIN(RADIANS(User_Model_Calcs!B2717))^2))*SIN(RADIANS(User_Model_Calcs!B2717))</f>
        <v>-3188.3165728176346</v>
      </c>
      <c r="L2717">
        <f t="shared" ca="1" si="416"/>
        <v>-30.020070472223587</v>
      </c>
      <c r="M2717">
        <f t="shared" ca="1" si="417"/>
        <v>6372.7669867560144</v>
      </c>
      <c r="N2717">
        <f ca="1">SQRT(User_Model_Calcs!M2717^2+Sat_Data!$B$3^2-2*User_Model_Calcs!M2717*Sat_Data!$B$3*COS(RADIANS(L2717))*COS(RADIANS(I2717)))</f>
        <v>36791.603097432111</v>
      </c>
      <c r="O2717">
        <f ca="1">DEGREES(ACOS(((Earth_Data!$B$1+Sat_Data!$B$2)/User_Model_Calcs!N2717)*SQRT(1-COS(RADIANS(User_Model_Calcs!I2717))^2*COS(RADIANS(User_Model_Calcs!B2717))^2)))</f>
        <v>54.682855443400413</v>
      </c>
      <c r="P2717">
        <f t="shared" ca="1" si="414"/>
        <v>5.3082574294334073</v>
      </c>
    </row>
    <row r="2718" spans="1:16" x14ac:dyDescent="0.25">
      <c r="A2718">
        <f t="shared" ca="1" si="420"/>
        <v>106.14449604463087</v>
      </c>
      <c r="B2718">
        <f t="shared" ca="1" si="421"/>
        <v>-33.164757797885613</v>
      </c>
      <c r="C2718" s="6">
        <v>20135.9375</v>
      </c>
      <c r="D2718">
        <f t="shared" ca="1" si="418"/>
        <v>3</v>
      </c>
      <c r="E2718" s="1">
        <v>0.65</v>
      </c>
      <c r="F2718">
        <v>19.899999999999999</v>
      </c>
      <c r="G2718">
        <f t="shared" ca="1" si="415"/>
        <v>54.048620189015942</v>
      </c>
      <c r="H2718">
        <f t="shared" ca="1" si="419"/>
        <v>23.824252728586714</v>
      </c>
      <c r="I2718">
        <f ca="1">User_Model_Calcs!A2718-Sat_Data!$B$5</f>
        <v>-3.8555039553691302</v>
      </c>
      <c r="J2718">
        <f ca="1">(Earth_Data!$B$1/SQRT(1-Earth_Data!$B$2^2*SIN(RADIANS(User_Model_Calcs!B2718))^2))*COS(RADIANS(User_Model_Calcs!B2718))</f>
        <v>5344.5034069968642</v>
      </c>
      <c r="K2718">
        <f ca="1">((Earth_Data!$B$1*(1-Earth_Data!$B$2^2))/SQRT(1-Earth_Data!$B$2^2*SIN(RADIANS(User_Model_Calcs!B2718))^2))*SIN(RADIANS(User_Model_Calcs!B2718))</f>
        <v>-3469.2702545064894</v>
      </c>
      <c r="L2718">
        <f t="shared" ca="1" si="416"/>
        <v>-32.988756943047441</v>
      </c>
      <c r="M2718">
        <f t="shared" ca="1" si="417"/>
        <v>6371.7778340275336</v>
      </c>
      <c r="N2718">
        <f ca="1">SQRT(User_Model_Calcs!M2718^2+Sat_Data!$B$3^2-2*User_Model_Calcs!M2718*Sat_Data!$B$3*COS(RADIANS(L2718))*COS(RADIANS(I2718)))</f>
        <v>36996.506367117523</v>
      </c>
      <c r="O2718">
        <f ca="1">DEGREES(ACOS(((Earth_Data!$B$1+Sat_Data!$B$2)/User_Model_Calcs!N2718)*SQRT(1-COS(RADIANS(User_Model_Calcs!I2718))^2*COS(RADIANS(User_Model_Calcs!B2718))^2)))</f>
        <v>51.189168621052474</v>
      </c>
      <c r="P2718">
        <f t="shared" ca="1" si="414"/>
        <v>7.023099812771612</v>
      </c>
    </row>
    <row r="2719" spans="1:16" x14ac:dyDescent="0.25">
      <c r="A2719">
        <f t="shared" ca="1" si="420"/>
        <v>106.72510189583421</v>
      </c>
      <c r="B2719">
        <f t="shared" ca="1" si="421"/>
        <v>-32.568920135572775</v>
      </c>
      <c r="C2719" s="6">
        <v>20135.9375</v>
      </c>
      <c r="D2719">
        <f t="shared" ca="1" si="418"/>
        <v>3</v>
      </c>
      <c r="E2719" s="1">
        <v>0.65</v>
      </c>
      <c r="F2719">
        <v>19.899999999999999</v>
      </c>
      <c r="G2719">
        <f t="shared" ca="1" si="415"/>
        <v>54.048620189015942</v>
      </c>
      <c r="H2719">
        <f t="shared" ca="1" si="419"/>
        <v>19.142070007865634</v>
      </c>
      <c r="I2719">
        <f ca="1">User_Model_Calcs!A2719-Sat_Data!$B$5</f>
        <v>-3.2748981041657856</v>
      </c>
      <c r="J2719">
        <f ca="1">(Earth_Data!$B$1/SQRT(1-Earth_Data!$B$2^2*SIN(RADIANS(User_Model_Calcs!B2719))^2))*COS(RADIANS(User_Model_Calcs!B2719))</f>
        <v>5380.3639217398231</v>
      </c>
      <c r="K2719">
        <f ca="1">((Earth_Data!$B$1*(1-Earth_Data!$B$2^2))/SQRT(1-Earth_Data!$B$2^2*SIN(RADIANS(User_Model_Calcs!B2719))^2))*SIN(RADIANS(User_Model_Calcs!B2719))</f>
        <v>-3413.7679388587594</v>
      </c>
      <c r="L2719">
        <f t="shared" ca="1" si="416"/>
        <v>-32.394572942756248</v>
      </c>
      <c r="M2719">
        <f t="shared" ca="1" si="417"/>
        <v>6371.9798705535404</v>
      </c>
      <c r="N2719">
        <f ca="1">SQRT(User_Model_Calcs!M2719^2+Sat_Data!$B$3^2-2*User_Model_Calcs!M2719*Sat_Data!$B$3*COS(RADIANS(L2719))*COS(RADIANS(I2719)))</f>
        <v>36951.873306116657</v>
      </c>
      <c r="O2719">
        <f ca="1">DEGREES(ACOS(((Earth_Data!$B$1+Sat_Data!$B$2)/User_Model_Calcs!N2719)*SQRT(1-COS(RADIANS(User_Model_Calcs!I2719))^2*COS(RADIANS(User_Model_Calcs!B2719))^2)))</f>
        <v>51.924637659304082</v>
      </c>
      <c r="P2719">
        <f t="shared" ca="1" si="414"/>
        <v>6.0674744918531331</v>
      </c>
    </row>
    <row r="2720" spans="1:16" x14ac:dyDescent="0.25">
      <c r="A2720">
        <f t="shared" ca="1" si="420"/>
        <v>109.92327196692459</v>
      </c>
      <c r="B2720">
        <f t="shared" ca="1" si="421"/>
        <v>-32.389833347375763</v>
      </c>
      <c r="C2720" s="6">
        <v>20135.9375</v>
      </c>
      <c r="D2720">
        <f t="shared" ca="1" si="418"/>
        <v>0.75</v>
      </c>
      <c r="E2720" s="1">
        <v>0.65</v>
      </c>
      <c r="F2720">
        <v>19.899999999999999</v>
      </c>
      <c r="G2720">
        <f t="shared" ca="1" si="415"/>
        <v>42.007420362456692</v>
      </c>
      <c r="H2720">
        <f t="shared" ca="1" si="419"/>
        <v>17.316063650676107</v>
      </c>
      <c r="I2720">
        <f ca="1">User_Model_Calcs!A2720-Sat_Data!$B$5</f>
        <v>-7.6728033075411872E-2</v>
      </c>
      <c r="J2720">
        <f ca="1">(Earth_Data!$B$1/SQRT(1-Earth_Data!$B$2^2*SIN(RADIANS(User_Model_Calcs!B2720))^2))*COS(RADIANS(User_Model_Calcs!B2720))</f>
        <v>5391.0285930969912</v>
      </c>
      <c r="K2720">
        <f ca="1">((Earth_Data!$B$1*(1-Earth_Data!$B$2^2))/SQRT(1-Earth_Data!$B$2^2*SIN(RADIANS(User_Model_Calcs!B2720))^2))*SIN(RADIANS(User_Model_Calcs!B2720))</f>
        <v>-3397.0144539420749</v>
      </c>
      <c r="L2720">
        <f t="shared" ca="1" si="416"/>
        <v>-32.215997895896649</v>
      </c>
      <c r="M2720">
        <f t="shared" ca="1" si="417"/>
        <v>6372.0402142391331</v>
      </c>
      <c r="N2720">
        <f ca="1">SQRT(User_Model_Calcs!M2720^2+Sat_Data!$B$3^2-2*User_Model_Calcs!M2720*Sat_Data!$B$3*COS(RADIANS(L2720))*COS(RADIANS(I2720)))</f>
        <v>36929.687750990081</v>
      </c>
      <c r="O2720">
        <f ca="1">DEGREES(ACOS(((Earth_Data!$B$1+Sat_Data!$B$2)/User_Model_Calcs!N2720)*SQRT(1-COS(RADIANS(User_Model_Calcs!I2720))^2*COS(RADIANS(User_Model_Calcs!B2720))^2)))</f>
        <v>52.294300837920041</v>
      </c>
      <c r="P2720">
        <f t="shared" ca="1" si="414"/>
        <v>0.14323542681562418</v>
      </c>
    </row>
    <row r="2721" spans="1:16" x14ac:dyDescent="0.25">
      <c r="A2721">
        <f t="shared" ca="1" si="420"/>
        <v>107.26236668795249</v>
      </c>
      <c r="B2721">
        <f t="shared" ca="1" si="421"/>
        <v>-29.285757532830416</v>
      </c>
      <c r="C2721" s="6">
        <v>20135.9375</v>
      </c>
      <c r="D2721">
        <f t="shared" ca="1" si="418"/>
        <v>1.2</v>
      </c>
      <c r="E2721" s="1">
        <v>0.65</v>
      </c>
      <c r="F2721">
        <v>19.899999999999999</v>
      </c>
      <c r="G2721">
        <f t="shared" ca="1" si="415"/>
        <v>46.089820015575185</v>
      </c>
      <c r="H2721">
        <f t="shared" ca="1" si="419"/>
        <v>16.551550442202867</v>
      </c>
      <c r="I2721">
        <f ca="1">User_Model_Calcs!A2721-Sat_Data!$B$5</f>
        <v>-2.7376333120475067</v>
      </c>
      <c r="J2721">
        <f ca="1">(Earth_Data!$B$1/SQRT(1-Earth_Data!$B$2^2*SIN(RADIANS(User_Model_Calcs!B2721))^2))*COS(RADIANS(User_Model_Calcs!B2721))</f>
        <v>5567.4165991576365</v>
      </c>
      <c r="K2721">
        <f ca="1">((Earth_Data!$B$1*(1-Earth_Data!$B$2^2))/SQRT(1-Earth_Data!$B$2^2*SIN(RADIANS(User_Model_Calcs!B2721))^2))*SIN(RADIANS(User_Model_Calcs!B2721))</f>
        <v>-3101.5655696280751</v>
      </c>
      <c r="L2721">
        <f t="shared" ca="1" si="416"/>
        <v>-29.121848021856486</v>
      </c>
      <c r="M2721">
        <f t="shared" ca="1" si="417"/>
        <v>6373.0555129606637</v>
      </c>
      <c r="N2721">
        <f ca="1">SQRT(User_Model_Calcs!M2721^2+Sat_Data!$B$3^2-2*User_Model_Calcs!M2721*Sat_Data!$B$3*COS(RADIANS(L2721))*COS(RADIANS(I2721)))</f>
        <v>36735.210541600442</v>
      </c>
      <c r="O2721">
        <f ca="1">DEGREES(ACOS(((Earth_Data!$B$1+Sat_Data!$B$2)/User_Model_Calcs!N2721)*SQRT(1-COS(RADIANS(User_Model_Calcs!I2721))^2*COS(RADIANS(User_Model_Calcs!B2721))^2)))</f>
        <v>55.702533357911847</v>
      </c>
      <c r="P2721">
        <f t="shared" ca="1" si="414"/>
        <v>5.5830610878181446</v>
      </c>
    </row>
    <row r="2722" spans="1:16" x14ac:dyDescent="0.25">
      <c r="A2722">
        <f t="shared" ca="1" si="420"/>
        <v>108.72350602287567</v>
      </c>
      <c r="B2722">
        <f t="shared" ca="1" si="421"/>
        <v>-31.579103114359718</v>
      </c>
      <c r="C2722" s="6">
        <v>20135.9375</v>
      </c>
      <c r="D2722">
        <f t="shared" ca="1" si="418"/>
        <v>3</v>
      </c>
      <c r="E2722" s="1">
        <v>0.65</v>
      </c>
      <c r="F2722">
        <v>19.899999999999999</v>
      </c>
      <c r="G2722">
        <f t="shared" ca="1" si="415"/>
        <v>54.048620189015942</v>
      </c>
      <c r="H2722">
        <f t="shared" ca="1" si="419"/>
        <v>19.630773116444722</v>
      </c>
      <c r="I2722">
        <f ca="1">User_Model_Calcs!A2722-Sat_Data!$B$5</f>
        <v>-1.276493977124332</v>
      </c>
      <c r="J2722">
        <f ca="1">(Earth_Data!$B$1/SQRT(1-Earth_Data!$B$2^2*SIN(RADIANS(User_Model_Calcs!B2722))^2))*COS(RADIANS(User_Model_Calcs!B2722))</f>
        <v>5438.6468092636642</v>
      </c>
      <c r="K2722">
        <f ca="1">((Earth_Data!$B$1*(1-Earth_Data!$B$2^2))/SQRT(1-Earth_Data!$B$2^2*SIN(RADIANS(User_Model_Calcs!B2722))^2))*SIN(RADIANS(User_Model_Calcs!B2722))</f>
        <v>-3320.7634164285723</v>
      </c>
      <c r="L2722">
        <f t="shared" ca="1" si="416"/>
        <v>-31.407668644570883</v>
      </c>
      <c r="M2722">
        <f t="shared" ca="1" si="417"/>
        <v>6372.3111022457306</v>
      </c>
      <c r="N2722">
        <f ca="1">SQRT(User_Model_Calcs!M2722^2+Sat_Data!$B$3^2-2*User_Model_Calcs!M2722*Sat_Data!$B$3*COS(RADIANS(L2722))*COS(RADIANS(I2722)))</f>
        <v>36876.864523793243</v>
      </c>
      <c r="O2722">
        <f ca="1">DEGREES(ACOS(((Earth_Data!$B$1+Sat_Data!$B$2)/User_Model_Calcs!N2722)*SQRT(1-COS(RADIANS(User_Model_Calcs!I2722))^2*COS(RADIANS(User_Model_Calcs!B2722))^2)))</f>
        <v>53.190882049956073</v>
      </c>
      <c r="P2722">
        <f t="shared" ca="1" si="414"/>
        <v>2.4365016047431496</v>
      </c>
    </row>
    <row r="2723" spans="1:16" x14ac:dyDescent="0.25">
      <c r="A2723">
        <f t="shared" ca="1" si="420"/>
        <v>105.80633931648589</v>
      </c>
      <c r="B2723">
        <f t="shared" ca="1" si="421"/>
        <v>-30.056142507411561</v>
      </c>
      <c r="C2723" s="6">
        <v>20135.9375</v>
      </c>
      <c r="D2723">
        <f t="shared" ca="1" si="418"/>
        <v>0.75</v>
      </c>
      <c r="E2723" s="1">
        <v>0.65</v>
      </c>
      <c r="F2723">
        <v>19.899999999999999</v>
      </c>
      <c r="G2723">
        <f t="shared" ca="1" si="415"/>
        <v>42.007420362456692</v>
      </c>
      <c r="H2723">
        <f t="shared" ca="1" si="419"/>
        <v>17.604304375878598</v>
      </c>
      <c r="I2723">
        <f ca="1">User_Model_Calcs!A2723-Sat_Data!$B$5</f>
        <v>-4.1936606835141106</v>
      </c>
      <c r="J2723">
        <f ca="1">(Earth_Data!$B$1/SQRT(1-Earth_Data!$B$2^2*SIN(RADIANS(User_Model_Calcs!B2723))^2))*COS(RADIANS(User_Model_Calcs!B2723))</f>
        <v>5525.144909528568</v>
      </c>
      <c r="K2723">
        <f ca="1">((Earth_Data!$B$1*(1-Earth_Data!$B$2^2))/SQRT(1-Earth_Data!$B$2^2*SIN(RADIANS(User_Model_Calcs!B2723))^2))*SIN(RADIANS(User_Model_Calcs!B2723))</f>
        <v>-3175.7630948019273</v>
      </c>
      <c r="L2723">
        <f t="shared" ca="1" si="416"/>
        <v>-29.889586155658122</v>
      </c>
      <c r="M2723">
        <f t="shared" ca="1" si="417"/>
        <v>6372.8092318533554</v>
      </c>
      <c r="N2723">
        <f ca="1">SQRT(User_Model_Calcs!M2723^2+Sat_Data!$B$3^2-2*User_Model_Calcs!M2723*Sat_Data!$B$3*COS(RADIANS(L2723))*COS(RADIANS(I2723)))</f>
        <v>36793.327039221273</v>
      </c>
      <c r="O2723">
        <f ca="1">DEGREES(ACOS(((Earth_Data!$B$1+Sat_Data!$B$2)/User_Model_Calcs!N2723)*SQRT(1-COS(RADIANS(User_Model_Calcs!I2723))^2*COS(RADIANS(User_Model_Calcs!B2723))^2)))</f>
        <v>54.653238576104251</v>
      </c>
      <c r="P2723">
        <f t="shared" ca="1" si="414"/>
        <v>8.3289308497478505</v>
      </c>
    </row>
    <row r="2724" spans="1:16" x14ac:dyDescent="0.25">
      <c r="A2724">
        <f t="shared" ca="1" si="420"/>
        <v>107.75618855748417</v>
      </c>
      <c r="B2724">
        <f t="shared" ca="1" si="421"/>
        <v>-30.380312016060316</v>
      </c>
      <c r="C2724" s="6">
        <v>20135.9375</v>
      </c>
      <c r="D2724">
        <f t="shared" ca="1" si="418"/>
        <v>0.75</v>
      </c>
      <c r="E2724" s="1">
        <v>0.65</v>
      </c>
      <c r="F2724">
        <v>19.899999999999999</v>
      </c>
      <c r="G2724">
        <f t="shared" ca="1" si="415"/>
        <v>42.007420362456692</v>
      </c>
      <c r="H2724">
        <f t="shared" ca="1" si="419"/>
        <v>23.667848635238393</v>
      </c>
      <c r="I2724">
        <f ca="1">User_Model_Calcs!A2724-Sat_Data!$B$5</f>
        <v>-2.2438114425158346</v>
      </c>
      <c r="J2724">
        <f ca="1">(Earth_Data!$B$1/SQRT(1-Earth_Data!$B$2^2*SIN(RADIANS(User_Model_Calcs!B2724))^2))*COS(RADIANS(User_Model_Calcs!B2724))</f>
        <v>5507.0584323250696</v>
      </c>
      <c r="K2724">
        <f ca="1">((Earth_Data!$B$1*(1-Earth_Data!$B$2^2))/SQRT(1-Earth_Data!$B$2^2*SIN(RADIANS(User_Model_Calcs!B2724))^2))*SIN(RADIANS(User_Model_Calcs!B2724))</f>
        <v>-3206.8160452015886</v>
      </c>
      <c r="L2724">
        <f t="shared" ca="1" si="416"/>
        <v>-30.212677615541537</v>
      </c>
      <c r="M2724">
        <f t="shared" ca="1" si="417"/>
        <v>6372.7044278551793</v>
      </c>
      <c r="N2724">
        <f ca="1">SQRT(User_Model_Calcs!M2724^2+Sat_Data!$B$3^2-2*User_Model_Calcs!M2724*Sat_Data!$B$3*COS(RADIANS(L2724))*COS(RADIANS(I2724)))</f>
        <v>36801.9207079115</v>
      </c>
      <c r="O2724">
        <f ca="1">DEGREES(ACOS(((Earth_Data!$B$1+Sat_Data!$B$2)/User_Model_Calcs!N2724)*SQRT(1-COS(RADIANS(User_Model_Calcs!I2724))^2*COS(RADIANS(User_Model_Calcs!B2724))^2)))</f>
        <v>54.499045391115231</v>
      </c>
      <c r="P2724">
        <f t="shared" ca="1" si="414"/>
        <v>4.4301327940462816</v>
      </c>
    </row>
    <row r="2725" spans="1:16" x14ac:dyDescent="0.25">
      <c r="A2725">
        <f t="shared" ca="1" si="420"/>
        <v>106.08801537480923</v>
      </c>
      <c r="B2725">
        <f t="shared" ca="1" si="421"/>
        <v>-32.457839289361957</v>
      </c>
      <c r="C2725" s="6">
        <v>20135.9375</v>
      </c>
      <c r="D2725">
        <f t="shared" ca="1" si="418"/>
        <v>3</v>
      </c>
      <c r="E2725" s="1">
        <v>0.65</v>
      </c>
      <c r="F2725">
        <v>19.899999999999999</v>
      </c>
      <c r="G2725">
        <f t="shared" ca="1" si="415"/>
        <v>54.048620189015942</v>
      </c>
      <c r="H2725">
        <f t="shared" ca="1" si="419"/>
        <v>18.783489118032072</v>
      </c>
      <c r="I2725">
        <f ca="1">User_Model_Calcs!A2725-Sat_Data!$B$5</f>
        <v>-3.9119846251907688</v>
      </c>
      <c r="J2725">
        <f ca="1">(Earth_Data!$B$1/SQRT(1-Earth_Data!$B$2^2*SIN(RADIANS(User_Model_Calcs!B2725))^2))*COS(RADIANS(User_Model_Calcs!B2725))</f>
        <v>5386.9850223546764</v>
      </c>
      <c r="K2725">
        <f ca="1">((Earth_Data!$B$1*(1-Earth_Data!$B$2^2))/SQRT(1-Earth_Data!$B$2^2*SIN(RADIANS(User_Model_Calcs!B2725))^2))*SIN(RADIANS(User_Model_Calcs!B2725))</f>
        <v>-3403.3802465843214</v>
      </c>
      <c r="L2725">
        <f t="shared" ca="1" si="416"/>
        <v>-32.283808712892863</v>
      </c>
      <c r="M2725">
        <f t="shared" ca="1" si="417"/>
        <v>6372.0173205911778</v>
      </c>
      <c r="N2725">
        <f ca="1">SQRT(User_Model_Calcs!M2725^2+Sat_Data!$B$3^2-2*User_Model_Calcs!M2725*Sat_Data!$B$3*COS(RADIANS(L2725))*COS(RADIANS(I2725)))</f>
        <v>36948.620716050755</v>
      </c>
      <c r="O2725">
        <f ca="1">DEGREES(ACOS(((Earth_Data!$B$1+Sat_Data!$B$2)/User_Model_Calcs!N2725)*SQRT(1-COS(RADIANS(User_Model_Calcs!I2725))^2*COS(RADIANS(User_Model_Calcs!B2725))^2)))</f>
        <v>51.979204663141644</v>
      </c>
      <c r="P2725">
        <f t="shared" ca="1" si="414"/>
        <v>7.2614651558177092</v>
      </c>
    </row>
    <row r="2726" spans="1:16" x14ac:dyDescent="0.25">
      <c r="A2726">
        <f t="shared" ca="1" si="420"/>
        <v>106.21122167452565</v>
      </c>
      <c r="B2726">
        <f t="shared" ca="1" si="421"/>
        <v>-29.497586345865404</v>
      </c>
      <c r="C2726" s="6">
        <v>20135.9375</v>
      </c>
      <c r="D2726">
        <f t="shared" ca="1" si="418"/>
        <v>0.75</v>
      </c>
      <c r="E2726" s="1">
        <v>0.65</v>
      </c>
      <c r="F2726">
        <v>19.899999999999999</v>
      </c>
      <c r="G2726">
        <f t="shared" ca="1" si="415"/>
        <v>42.007420362456692</v>
      </c>
      <c r="H2726">
        <f t="shared" ca="1" si="419"/>
        <v>16.692567200114684</v>
      </c>
      <c r="I2726">
        <f ca="1">User_Model_Calcs!A2726-Sat_Data!$B$5</f>
        <v>-3.7887783254743539</v>
      </c>
      <c r="J2726">
        <f ca="1">(Earth_Data!$B$1/SQRT(1-Earth_Data!$B$2^2*SIN(RADIANS(User_Model_Calcs!B2726))^2))*COS(RADIANS(User_Model_Calcs!B2726))</f>
        <v>5555.8933588796426</v>
      </c>
      <c r="K2726">
        <f ca="1">((Earth_Data!$B$1*(1-Earth_Data!$B$2^2))/SQRT(1-Earth_Data!$B$2^2*SIN(RADIANS(User_Model_Calcs!B2726))^2))*SIN(RADIANS(User_Model_Calcs!B2726))</f>
        <v>-3122.0229781947191</v>
      </c>
      <c r="L2726">
        <f t="shared" ca="1" si="416"/>
        <v>-29.332937210913087</v>
      </c>
      <c r="M2726">
        <f t="shared" ca="1" si="417"/>
        <v>6372.9881917055782</v>
      </c>
      <c r="N2726">
        <f ca="1">SQRT(User_Model_Calcs!M2726^2+Sat_Data!$B$3^2-2*User_Model_Calcs!M2726*Sat_Data!$B$3*COS(RADIANS(L2726))*COS(RADIANS(I2726)))</f>
        <v>36755.064016934928</v>
      </c>
      <c r="O2726">
        <f ca="1">DEGREES(ACOS(((Earth_Data!$B$1+Sat_Data!$B$2)/User_Model_Calcs!N2726)*SQRT(1-COS(RADIANS(User_Model_Calcs!I2726))^2*COS(RADIANS(User_Model_Calcs!B2726))^2)))</f>
        <v>55.341115446171067</v>
      </c>
      <c r="P2726">
        <f t="shared" ca="1" si="414"/>
        <v>7.6599876321033404</v>
      </c>
    </row>
    <row r="2727" spans="1:16" x14ac:dyDescent="0.25">
      <c r="A2727">
        <f t="shared" ca="1" si="420"/>
        <v>108.37377118467239</v>
      </c>
      <c r="B2727">
        <f t="shared" ca="1" si="421"/>
        <v>-31.827886410260646</v>
      </c>
      <c r="C2727" s="6">
        <v>20135.9375</v>
      </c>
      <c r="D2727">
        <f t="shared" ca="1" si="418"/>
        <v>1.2</v>
      </c>
      <c r="E2727" s="1">
        <v>0.65</v>
      </c>
      <c r="F2727">
        <v>19.899999999999999</v>
      </c>
      <c r="G2727">
        <f t="shared" ca="1" si="415"/>
        <v>46.089820015575185</v>
      </c>
      <c r="H2727">
        <f t="shared" ca="1" si="419"/>
        <v>21.189480565687649</v>
      </c>
      <c r="I2727">
        <f ca="1">User_Model_Calcs!A2727-Sat_Data!$B$5</f>
        <v>-1.6262288153276074</v>
      </c>
      <c r="J2727">
        <f ca="1">(Earth_Data!$B$1/SQRT(1-Earth_Data!$B$2^2*SIN(RADIANS(User_Model_Calcs!B2727))^2))*COS(RADIANS(User_Model_Calcs!B2727))</f>
        <v>5424.1499856343708</v>
      </c>
      <c r="K2727">
        <f ca="1">((Earth_Data!$B$1*(1-Earth_Data!$B$2^2))/SQRT(1-Earth_Data!$B$2^2*SIN(RADIANS(User_Model_Calcs!B2727))^2))*SIN(RADIANS(User_Model_Calcs!B2727))</f>
        <v>-3344.232571425377</v>
      </c>
      <c r="L2727">
        <f t="shared" ca="1" si="416"/>
        <v>-31.655700541043245</v>
      </c>
      <c r="M2727">
        <f t="shared" ca="1" si="417"/>
        <v>6372.2283824765518</v>
      </c>
      <c r="N2727">
        <f ca="1">SQRT(User_Model_Calcs!M2727^2+Sat_Data!$B$3^2-2*User_Model_Calcs!M2727*Sat_Data!$B$3*COS(RADIANS(L2727))*COS(RADIANS(I2727)))</f>
        <v>36894.376119114349</v>
      </c>
      <c r="O2727">
        <f ca="1">DEGREES(ACOS(((Earth_Data!$B$1+Sat_Data!$B$2)/User_Model_Calcs!N2727)*SQRT(1-COS(RADIANS(User_Model_Calcs!I2727))^2*COS(RADIANS(User_Model_Calcs!B2727))^2)))</f>
        <v>52.891581070353517</v>
      </c>
      <c r="P2727">
        <f t="shared" ca="1" si="414"/>
        <v>3.0815155082520174</v>
      </c>
    </row>
    <row r="2728" spans="1:16" x14ac:dyDescent="0.25">
      <c r="A2728">
        <f t="shared" ca="1" si="420"/>
        <v>108.72157112442255</v>
      </c>
      <c r="B2728">
        <f t="shared" ca="1" si="421"/>
        <v>-31.976088134327391</v>
      </c>
      <c r="C2728" s="6">
        <v>20135.9375</v>
      </c>
      <c r="D2728">
        <f t="shared" ca="1" si="418"/>
        <v>3</v>
      </c>
      <c r="E2728" s="1">
        <v>0.65</v>
      </c>
      <c r="F2728">
        <v>19.899999999999999</v>
      </c>
      <c r="G2728">
        <f t="shared" ca="1" si="415"/>
        <v>54.048620189015942</v>
      </c>
      <c r="H2728">
        <f t="shared" ca="1" si="419"/>
        <v>23.48984063825857</v>
      </c>
      <c r="I2728">
        <f ca="1">User_Model_Calcs!A2728-Sat_Data!$B$5</f>
        <v>-1.2784288755774469</v>
      </c>
      <c r="J2728">
        <f ca="1">(Earth_Data!$B$1/SQRT(1-Earth_Data!$B$2^2*SIN(RADIANS(User_Model_Calcs!B2728))^2))*COS(RADIANS(User_Model_Calcs!B2728))</f>
        <v>5415.4654820262958</v>
      </c>
      <c r="K2728">
        <f ca="1">((Earth_Data!$B$1*(1-Earth_Data!$B$2^2))/SQRT(1-Earth_Data!$B$2^2*SIN(RADIANS(User_Model_Calcs!B2728))^2))*SIN(RADIANS(User_Model_Calcs!B2728))</f>
        <v>-3358.1837311636637</v>
      </c>
      <c r="L2728">
        <f t="shared" ca="1" si="416"/>
        <v>-31.80346079231353</v>
      </c>
      <c r="M2728">
        <f t="shared" ca="1" si="417"/>
        <v>6372.1789334003015</v>
      </c>
      <c r="N2728">
        <f ca="1">SQRT(User_Model_Calcs!M2728^2+Sat_Data!$B$3^2-2*User_Model_Calcs!M2728*Sat_Data!$B$3*COS(RADIANS(L2728))*COS(RADIANS(I2728)))</f>
        <v>36903.335253474463</v>
      </c>
      <c r="O2728">
        <f ca="1">DEGREES(ACOS(((Earth_Data!$B$1+Sat_Data!$B$2)/User_Model_Calcs!N2728)*SQRT(1-COS(RADIANS(User_Model_Calcs!I2728))^2*COS(RADIANS(User_Model_Calcs!B2728))^2)))</f>
        <v>52.739168377927633</v>
      </c>
      <c r="P2728">
        <f t="shared" ca="1" si="414"/>
        <v>2.413082950583719</v>
      </c>
    </row>
    <row r="2729" spans="1:16" x14ac:dyDescent="0.25">
      <c r="A2729">
        <f t="shared" ca="1" si="420"/>
        <v>106.38071417902111</v>
      </c>
      <c r="B2729">
        <f t="shared" ca="1" si="421"/>
        <v>-32.20053884468981</v>
      </c>
      <c r="C2729" s="6">
        <v>20135.9375</v>
      </c>
      <c r="D2729">
        <f t="shared" ca="1" si="418"/>
        <v>1.2</v>
      </c>
      <c r="E2729" s="1">
        <v>0.65</v>
      </c>
      <c r="F2729">
        <v>19.899999999999999</v>
      </c>
      <c r="G2729">
        <f t="shared" ca="1" si="415"/>
        <v>46.089820015575185</v>
      </c>
      <c r="H2729">
        <f t="shared" ca="1" si="419"/>
        <v>22.86897602848402</v>
      </c>
      <c r="I2729">
        <f ca="1">User_Model_Calcs!A2729-Sat_Data!$B$5</f>
        <v>-3.6192858209788881</v>
      </c>
      <c r="J2729">
        <f ca="1">(Earth_Data!$B$1/SQRT(1-Earth_Data!$B$2^2*SIN(RADIANS(User_Model_Calcs!B2729))^2))*COS(RADIANS(User_Model_Calcs!B2729))</f>
        <v>5402.2438222403207</v>
      </c>
      <c r="K2729">
        <f ca="1">((Earth_Data!$B$1*(1-Earth_Data!$B$2^2))/SQRT(1-Earth_Data!$B$2^2*SIN(RADIANS(User_Model_Calcs!B2729))^2))*SIN(RADIANS(User_Model_Calcs!B2729))</f>
        <v>-3379.2704155090601</v>
      </c>
      <c r="L2729">
        <f t="shared" ca="1" si="416"/>
        <v>-32.027251656020908</v>
      </c>
      <c r="M2729">
        <f t="shared" ca="1" si="417"/>
        <v>6372.1038014197857</v>
      </c>
      <c r="N2729">
        <f ca="1">SQRT(User_Model_Calcs!M2729^2+Sat_Data!$B$3^2-2*User_Model_Calcs!M2729*Sat_Data!$B$3*COS(RADIANS(L2729))*COS(RADIANS(I2729)))</f>
        <v>36929.190090641998</v>
      </c>
      <c r="O2729">
        <f ca="1">DEGREES(ACOS(((Earth_Data!$B$1+Sat_Data!$B$2)/User_Model_Calcs!N2729)*SQRT(1-COS(RADIANS(User_Model_Calcs!I2729))^2*COS(RADIANS(User_Model_Calcs!B2729))^2)))</f>
        <v>52.303901701796157</v>
      </c>
      <c r="P2729">
        <f t="shared" ca="1" si="414"/>
        <v>6.7692553982029811</v>
      </c>
    </row>
    <row r="2730" spans="1:16" x14ac:dyDescent="0.25">
      <c r="A2730">
        <f t="shared" ca="1" si="420"/>
        <v>106.64749234931777</v>
      </c>
      <c r="B2730">
        <f t="shared" ca="1" si="421"/>
        <v>-33.833873627268481</v>
      </c>
      <c r="C2730" s="6">
        <v>20135.9375</v>
      </c>
      <c r="D2730">
        <f t="shared" ca="1" si="418"/>
        <v>0.75</v>
      </c>
      <c r="E2730" s="1">
        <v>0.65</v>
      </c>
      <c r="F2730">
        <v>19.899999999999999</v>
      </c>
      <c r="G2730">
        <f t="shared" ca="1" si="415"/>
        <v>42.007420362456692</v>
      </c>
      <c r="H2730">
        <f t="shared" ca="1" si="419"/>
        <v>19.881189688097859</v>
      </c>
      <c r="I2730">
        <f ca="1">User_Model_Calcs!A2730-Sat_Data!$B$5</f>
        <v>-3.3525076506822273</v>
      </c>
      <c r="J2730">
        <f ca="1">(Earth_Data!$B$1/SQRT(1-Earth_Data!$B$2^2*SIN(RADIANS(User_Model_Calcs!B2730))^2))*COS(RADIANS(User_Model_Calcs!B2730))</f>
        <v>5303.5429606131311</v>
      </c>
      <c r="K2730">
        <f ca="1">((Earth_Data!$B$1*(1-Earth_Data!$B$2^2))/SQRT(1-Earth_Data!$B$2^2*SIN(RADIANS(User_Model_Calcs!B2730))^2))*SIN(RADIANS(User_Model_Calcs!B2730))</f>
        <v>-3531.156330161366</v>
      </c>
      <c r="L2730">
        <f t="shared" ca="1" si="416"/>
        <v>-33.656106155876373</v>
      </c>
      <c r="M2730">
        <f t="shared" ca="1" si="417"/>
        <v>6371.5487099376223</v>
      </c>
      <c r="N2730">
        <f ca="1">SQRT(User_Model_Calcs!M2730^2+Sat_Data!$B$3^2-2*User_Model_Calcs!M2730*Sat_Data!$B$3*COS(RADIANS(L2730))*COS(RADIANS(I2730)))</f>
        <v>37039.682284325776</v>
      </c>
      <c r="O2730">
        <f ca="1">DEGREES(ACOS(((Earth_Data!$B$1+Sat_Data!$B$2)/User_Model_Calcs!N2730)*SQRT(1-COS(RADIANS(User_Model_Calcs!I2730))^2*COS(RADIANS(User_Model_Calcs!B2730))^2)))</f>
        <v>50.489021463419363</v>
      </c>
      <c r="P2730">
        <f t="shared" ca="1" si="414"/>
        <v>6.0059554142080787</v>
      </c>
    </row>
    <row r="2731" spans="1:16" x14ac:dyDescent="0.25">
      <c r="A2731">
        <f t="shared" ca="1" si="420"/>
        <v>109.03111942222338</v>
      </c>
      <c r="B2731">
        <f t="shared" ca="1" si="421"/>
        <v>-31.684854432303766</v>
      </c>
      <c r="C2731" s="6">
        <v>20135.9375</v>
      </c>
      <c r="D2731">
        <f t="shared" ca="1" si="418"/>
        <v>3</v>
      </c>
      <c r="E2731" s="1">
        <v>0.65</v>
      </c>
      <c r="F2731">
        <v>19.899999999999999</v>
      </c>
      <c r="G2731">
        <f t="shared" ca="1" si="415"/>
        <v>54.048620189015942</v>
      </c>
      <c r="H2731">
        <f t="shared" ca="1" si="419"/>
        <v>17.125201189614334</v>
      </c>
      <c r="I2731">
        <f ca="1">User_Model_Calcs!A2731-Sat_Data!$B$5</f>
        <v>-0.96888057777661629</v>
      </c>
      <c r="J2731">
        <f ca="1">(Earth_Data!$B$1/SQRT(1-Earth_Data!$B$2^2*SIN(RADIANS(User_Model_Calcs!B2731))^2))*COS(RADIANS(User_Model_Calcs!B2731))</f>
        <v>5432.4971081351068</v>
      </c>
      <c r="K2731">
        <f ca="1">((Earth_Data!$B$1*(1-Earth_Data!$B$2^2))/SQRT(1-Earth_Data!$B$2^2*SIN(RADIANS(User_Model_Calcs!B2731))^2))*SIN(RADIANS(User_Model_Calcs!B2731))</f>
        <v>-3330.7471229532216</v>
      </c>
      <c r="L2731">
        <f t="shared" ca="1" si="416"/>
        <v>-31.513098986195232</v>
      </c>
      <c r="M2731">
        <f t="shared" ca="1" si="417"/>
        <v>6372.275984839127</v>
      </c>
      <c r="N2731">
        <f ca="1">SQRT(User_Model_Calcs!M2731^2+Sat_Data!$B$3^2-2*User_Model_Calcs!M2731*Sat_Data!$B$3*COS(RADIANS(L2731))*COS(RADIANS(I2731)))</f>
        <v>36883.234184001776</v>
      </c>
      <c r="O2731">
        <f ca="1">DEGREES(ACOS(((Earth_Data!$B$1+Sat_Data!$B$2)/User_Model_Calcs!N2731)*SQRT(1-COS(RADIANS(User_Model_Calcs!I2731))^2*COS(RADIANS(User_Model_Calcs!B2731))^2)))</f>
        <v>53.081649331661644</v>
      </c>
      <c r="P2731">
        <f t="shared" ca="1" si="414"/>
        <v>1.8441586603711106</v>
      </c>
    </row>
    <row r="2732" spans="1:16" x14ac:dyDescent="0.25">
      <c r="A2732">
        <f t="shared" ca="1" si="420"/>
        <v>107.67970973205848</v>
      </c>
      <c r="B2732">
        <f t="shared" ca="1" si="421"/>
        <v>-32.30585196095921</v>
      </c>
      <c r="C2732" s="6">
        <v>20135.9375</v>
      </c>
      <c r="D2732">
        <f t="shared" ca="1" si="418"/>
        <v>0.75</v>
      </c>
      <c r="E2732" s="1">
        <v>0.65</v>
      </c>
      <c r="F2732">
        <v>19.899999999999999</v>
      </c>
      <c r="G2732">
        <f t="shared" ca="1" si="415"/>
        <v>42.007420362456692</v>
      </c>
      <c r="H2732">
        <f t="shared" ca="1" si="419"/>
        <v>17.936944068227618</v>
      </c>
      <c r="I2732">
        <f ca="1">User_Model_Calcs!A2732-Sat_Data!$B$5</f>
        <v>-2.320290267941516</v>
      </c>
      <c r="J2732">
        <f ca="1">(Earth_Data!$B$1/SQRT(1-Earth_Data!$B$2^2*SIN(RADIANS(User_Model_Calcs!B2732))^2))*COS(RADIANS(User_Model_Calcs!B2732))</f>
        <v>5396.0115577605293</v>
      </c>
      <c r="K2732">
        <f ca="1">((Earth_Data!$B$1*(1-Earth_Data!$B$2^2))/SQRT(1-Earth_Data!$B$2^2*SIN(RADIANS(User_Model_Calcs!B2732))^2))*SIN(RADIANS(User_Model_Calcs!B2732))</f>
        <v>-3389.1467362857543</v>
      </c>
      <c r="L2732">
        <f t="shared" ca="1" si="416"/>
        <v>-32.132258817624063</v>
      </c>
      <c r="M2732">
        <f t="shared" ca="1" si="417"/>
        <v>6372.0684500059788</v>
      </c>
      <c r="N2732">
        <f ca="1">SQRT(User_Model_Calcs!M2732^2+Sat_Data!$B$3^2-2*User_Model_Calcs!M2732*Sat_Data!$B$3*COS(RADIANS(L2732))*COS(RADIANS(I2732)))</f>
        <v>36929.04899581449</v>
      </c>
      <c r="O2732">
        <f ca="1">DEGREES(ACOS(((Earth_Data!$B$1+Sat_Data!$B$2)/User_Model_Calcs!N2732)*SQRT(1-COS(RADIANS(User_Model_Calcs!I2732))^2*COS(RADIANS(User_Model_Calcs!B2732))^2)))</f>
        <v>52.305534369728143</v>
      </c>
      <c r="P2732">
        <f t="shared" ca="1" si="414"/>
        <v>4.3356268139834651</v>
      </c>
    </row>
    <row r="2733" spans="1:16" x14ac:dyDescent="0.25">
      <c r="A2733">
        <f t="shared" ca="1" si="420"/>
        <v>109.69504986543168</v>
      </c>
      <c r="B2733">
        <f t="shared" ca="1" si="421"/>
        <v>-32.665578171748628</v>
      </c>
      <c r="C2733" s="6">
        <v>20135.9375</v>
      </c>
      <c r="D2733">
        <f t="shared" ca="1" si="418"/>
        <v>1.2</v>
      </c>
      <c r="E2733" s="1">
        <v>0.65</v>
      </c>
      <c r="F2733">
        <v>19.899999999999999</v>
      </c>
      <c r="G2733">
        <f t="shared" ca="1" si="415"/>
        <v>46.089820015575185</v>
      </c>
      <c r="H2733">
        <f t="shared" ca="1" si="419"/>
        <v>20.214944220582396</v>
      </c>
      <c r="I2733">
        <f ca="1">User_Model_Calcs!A2733-Sat_Data!$B$5</f>
        <v>-0.30495013456831543</v>
      </c>
      <c r="J2733">
        <f ca="1">(Earth_Data!$B$1/SQRT(1-Earth_Data!$B$2^2*SIN(RADIANS(User_Model_Calcs!B2733))^2))*COS(RADIANS(User_Model_Calcs!B2733))</f>
        <v>5374.5860364488799</v>
      </c>
      <c r="K2733">
        <f ca="1">((Earth_Data!$B$1*(1-Earth_Data!$B$2^2))/SQRT(1-Earth_Data!$B$2^2*SIN(RADIANS(User_Model_Calcs!B2733))^2))*SIN(RADIANS(User_Model_Calcs!B2733))</f>
        <v>-3422.7965765938275</v>
      </c>
      <c r="L2733">
        <f t="shared" ca="1" si="416"/>
        <v>-32.490957595847341</v>
      </c>
      <c r="M2733">
        <f t="shared" ca="1" si="417"/>
        <v>6371.9472273343345</v>
      </c>
      <c r="N2733">
        <f ca="1">SQRT(User_Model_Calcs!M2733^2+Sat_Data!$B$3^2-2*User_Model_Calcs!M2733*Sat_Data!$B$3*COS(RADIANS(L2733))*COS(RADIANS(I2733)))</f>
        <v>36948.521441575969</v>
      </c>
      <c r="O2733">
        <f ca="1">DEGREES(ACOS(((Earth_Data!$B$1+Sat_Data!$B$2)/User_Model_Calcs!N2733)*SQRT(1-COS(RADIANS(User_Model_Calcs!I2733))^2*COS(RADIANS(User_Model_Calcs!B2733))^2)))</f>
        <v>51.979431270309036</v>
      </c>
      <c r="P2733">
        <f t="shared" ca="1" si="414"/>
        <v>0.56498711232963772</v>
      </c>
    </row>
    <row r="2734" spans="1:16" x14ac:dyDescent="0.25">
      <c r="A2734">
        <f t="shared" ca="1" si="420"/>
        <v>109.83143112573261</v>
      </c>
      <c r="B2734">
        <f t="shared" ca="1" si="421"/>
        <v>-33.177351979853107</v>
      </c>
      <c r="C2734" s="6">
        <v>20135.9375</v>
      </c>
      <c r="D2734">
        <f t="shared" ca="1" si="418"/>
        <v>3</v>
      </c>
      <c r="E2734" s="1">
        <v>0.65</v>
      </c>
      <c r="F2734">
        <v>19.899999999999999</v>
      </c>
      <c r="G2734">
        <f t="shared" ca="1" si="415"/>
        <v>54.048620189015942</v>
      </c>
      <c r="H2734">
        <f t="shared" ca="1" si="419"/>
        <v>17.036756207126384</v>
      </c>
      <c r="I2734">
        <f ca="1">User_Model_Calcs!A2734-Sat_Data!$B$5</f>
        <v>-0.1685688742673932</v>
      </c>
      <c r="J2734">
        <f ca="1">(Earth_Data!$B$1/SQRT(1-Earth_Data!$B$2^2*SIN(RADIANS(User_Model_Calcs!B2734))^2))*COS(RADIANS(User_Model_Calcs!B2734))</f>
        <v>5343.7391667991797</v>
      </c>
      <c r="K2734">
        <f ca="1">((Earth_Data!$B$1*(1-Earth_Data!$B$2^2))/SQRT(1-Earth_Data!$B$2^2*SIN(RADIANS(User_Model_Calcs!B2734))^2))*SIN(RADIANS(User_Model_Calcs!B2734))</f>
        <v>-3470.4394246361539</v>
      </c>
      <c r="L2734">
        <f t="shared" ca="1" si="416"/>
        <v>-33.001316987440319</v>
      </c>
      <c r="M2734">
        <f t="shared" ca="1" si="417"/>
        <v>6371.7735429668646</v>
      </c>
      <c r="N2734">
        <f ca="1">SQRT(User_Model_Calcs!M2734^2+Sat_Data!$B$3^2-2*User_Model_Calcs!M2734*Sat_Data!$B$3*COS(RADIANS(L2734))*COS(RADIANS(I2734)))</f>
        <v>36983.615529054296</v>
      </c>
      <c r="O2734">
        <f ca="1">DEGREES(ACOS(((Earth_Data!$B$1+Sat_Data!$B$2)/User_Model_Calcs!N2734)*SQRT(1-COS(RADIANS(User_Model_Calcs!I2734))^2*COS(RADIANS(User_Model_Calcs!B2734))^2)))</f>
        <v>51.399018879344304</v>
      </c>
      <c r="P2734">
        <f t="shared" ca="1" si="414"/>
        <v>0.30803682240369207</v>
      </c>
    </row>
    <row r="2735" spans="1:16" x14ac:dyDescent="0.25">
      <c r="A2735">
        <f t="shared" ca="1" si="420"/>
        <v>106.05141206718996</v>
      </c>
      <c r="B2735">
        <f t="shared" ca="1" si="421"/>
        <v>-31.866167871012141</v>
      </c>
      <c r="C2735" s="6">
        <v>20135.9375</v>
      </c>
      <c r="D2735">
        <f t="shared" ca="1" si="418"/>
        <v>0.75</v>
      </c>
      <c r="E2735" s="1">
        <v>0.65</v>
      </c>
      <c r="F2735">
        <v>19.899999999999999</v>
      </c>
      <c r="G2735">
        <f t="shared" ca="1" si="415"/>
        <v>42.007420362456692</v>
      </c>
      <c r="H2735">
        <f t="shared" ca="1" si="419"/>
        <v>22.579311487910175</v>
      </c>
      <c r="I2735">
        <f ca="1">User_Model_Calcs!A2735-Sat_Data!$B$5</f>
        <v>-3.9485879328100424</v>
      </c>
      <c r="J2735">
        <f ca="1">(Earth_Data!$B$1/SQRT(1-Earth_Data!$B$2^2*SIN(RADIANS(User_Model_Calcs!B2735))^2))*COS(RADIANS(User_Model_Calcs!B2735))</f>
        <v>5421.9101989935998</v>
      </c>
      <c r="K2735">
        <f ca="1">((Earth_Data!$B$1*(1-Earth_Data!$B$2^2))/SQRT(1-Earth_Data!$B$2^2*SIN(RADIANS(User_Model_Calcs!B2735))^2))*SIN(RADIANS(User_Model_Calcs!B2735))</f>
        <v>-3347.8383658163202</v>
      </c>
      <c r="L2735">
        <f t="shared" ca="1" si="416"/>
        <v>-31.693867526605889</v>
      </c>
      <c r="M2735">
        <f t="shared" ca="1" si="417"/>
        <v>6372.215621711377</v>
      </c>
      <c r="N2735">
        <f ca="1">SQRT(User_Model_Calcs!M2735^2+Sat_Data!$B$3^2-2*User_Model_Calcs!M2735*Sat_Data!$B$3*COS(RADIANS(L2735))*COS(RADIANS(I2735)))</f>
        <v>36909.14254011197</v>
      </c>
      <c r="O2735">
        <f ca="1">DEGREES(ACOS(((Earth_Data!$B$1+Sat_Data!$B$2)/User_Model_Calcs!N2735)*SQRT(1-COS(RADIANS(User_Model_Calcs!I2735))^2*COS(RADIANS(User_Model_Calcs!B2735))^2)))</f>
        <v>52.642100013484594</v>
      </c>
      <c r="P2735">
        <f t="shared" ca="1" si="414"/>
        <v>7.4488900147738777</v>
      </c>
    </row>
    <row r="2736" spans="1:16" x14ac:dyDescent="0.25">
      <c r="A2736">
        <f t="shared" ca="1" si="420"/>
        <v>109.29219350145137</v>
      </c>
      <c r="B2736">
        <f t="shared" ca="1" si="421"/>
        <v>-34.099417313631754</v>
      </c>
      <c r="C2736" s="6">
        <v>20135.9375</v>
      </c>
      <c r="D2736">
        <f t="shared" ca="1" si="418"/>
        <v>1.2</v>
      </c>
      <c r="E2736" s="1">
        <v>0.65</v>
      </c>
      <c r="F2736">
        <v>19.899999999999999</v>
      </c>
      <c r="G2736">
        <f t="shared" ca="1" si="415"/>
        <v>46.089820015575185</v>
      </c>
      <c r="H2736">
        <f t="shared" ca="1" si="419"/>
        <v>19.187161585998375</v>
      </c>
      <c r="I2736">
        <f ca="1">User_Model_Calcs!A2736-Sat_Data!$B$5</f>
        <v>-0.70780649854863498</v>
      </c>
      <c r="J2736">
        <f ca="1">(Earth_Data!$B$1/SQRT(1-Earth_Data!$B$2^2*SIN(RADIANS(User_Model_Calcs!B2736))^2))*COS(RADIANS(User_Model_Calcs!B2736))</f>
        <v>5287.0863947073112</v>
      </c>
      <c r="K2736">
        <f ca="1">((Earth_Data!$B$1*(1-Earth_Data!$B$2^2))/SQRT(1-Earth_Data!$B$2^2*SIN(RADIANS(User_Model_Calcs!B2736))^2))*SIN(RADIANS(User_Model_Calcs!B2736))</f>
        <v>-3555.5848551686013</v>
      </c>
      <c r="L2736">
        <f t="shared" ca="1" si="416"/>
        <v>-33.920975469403913</v>
      </c>
      <c r="M2736">
        <f t="shared" ca="1" si="417"/>
        <v>6371.4571494598849</v>
      </c>
      <c r="N2736">
        <f ca="1">SQRT(User_Model_Calcs!M2736^2+Sat_Data!$B$3^2-2*User_Model_Calcs!M2736*Sat_Data!$B$3*COS(RADIANS(L2736))*COS(RADIANS(I2736)))</f>
        <v>37048.526105038145</v>
      </c>
      <c r="O2736">
        <f ca="1">DEGREES(ACOS(((Earth_Data!$B$1+Sat_Data!$B$2)/User_Model_Calcs!N2736)*SQRT(1-COS(RADIANS(User_Model_Calcs!I2736))^2*COS(RADIANS(User_Model_Calcs!B2736))^2)))</f>
        <v>50.346145943618751</v>
      </c>
      <c r="P2736">
        <f t="shared" ca="1" si="414"/>
        <v>1.262378469846692</v>
      </c>
    </row>
    <row r="2737" spans="1:16" x14ac:dyDescent="0.25">
      <c r="A2737">
        <f t="shared" ca="1" si="420"/>
        <v>109.38579426701722</v>
      </c>
      <c r="B2737">
        <f t="shared" ca="1" si="421"/>
        <v>-29.804561313327017</v>
      </c>
      <c r="C2737" s="6">
        <v>20135.9375</v>
      </c>
      <c r="D2737">
        <f t="shared" ca="1" si="418"/>
        <v>3</v>
      </c>
      <c r="E2737" s="1">
        <v>0.65</v>
      </c>
      <c r="F2737">
        <v>19.899999999999999</v>
      </c>
      <c r="G2737">
        <f t="shared" ca="1" si="415"/>
        <v>54.048620189015942</v>
      </c>
      <c r="H2737">
        <f t="shared" ca="1" si="419"/>
        <v>19.853552071726039</v>
      </c>
      <c r="I2737">
        <f ca="1">User_Model_Calcs!A2737-Sat_Data!$B$5</f>
        <v>-0.61420573298278214</v>
      </c>
      <c r="J2737">
        <f ca="1">(Earth_Data!$B$1/SQRT(1-Earth_Data!$B$2^2*SIN(RADIANS(User_Model_Calcs!B2737))^2))*COS(RADIANS(User_Model_Calcs!B2737))</f>
        <v>5539.0595826165454</v>
      </c>
      <c r="K2737">
        <f ca="1">((Earth_Data!$B$1*(1-Earth_Data!$B$2^2))/SQRT(1-Earth_Data!$B$2^2*SIN(RADIANS(User_Model_Calcs!B2737))^2))*SIN(RADIANS(User_Model_Calcs!B2737))</f>
        <v>-3151.5943739732347</v>
      </c>
      <c r="L2737">
        <f t="shared" ca="1" si="416"/>
        <v>-29.638856243943621</v>
      </c>
      <c r="M2737">
        <f t="shared" ca="1" si="417"/>
        <v>6372.8900945988335</v>
      </c>
      <c r="N2737">
        <f ca="1">SQRT(User_Model_Calcs!M2737^2+Sat_Data!$B$3^2-2*User_Model_Calcs!M2737*Sat_Data!$B$3*COS(RADIANS(L2737))*COS(RADIANS(I2737)))</f>
        <v>36760.792988424604</v>
      </c>
      <c r="O2737">
        <f ca="1">DEGREES(ACOS(((Earth_Data!$B$1+Sat_Data!$B$2)/User_Model_Calcs!N2737)*SQRT(1-COS(RADIANS(User_Model_Calcs!I2737))^2*COS(RADIANS(User_Model_Calcs!B2737))^2)))</f>
        <v>55.235716799057478</v>
      </c>
      <c r="P2737">
        <f t="shared" ca="1" si="414"/>
        <v>1.2355751757770557</v>
      </c>
    </row>
    <row r="2738" spans="1:16" x14ac:dyDescent="0.25">
      <c r="A2738">
        <f t="shared" ca="1" si="420"/>
        <v>105.97513975389207</v>
      </c>
      <c r="B2738">
        <f t="shared" ca="1" si="421"/>
        <v>-32.460393028920628</v>
      </c>
      <c r="C2738" s="6">
        <v>20135.9375</v>
      </c>
      <c r="D2738">
        <f t="shared" ca="1" si="418"/>
        <v>3</v>
      </c>
      <c r="E2738" s="1">
        <v>0.65</v>
      </c>
      <c r="F2738">
        <v>19.899999999999999</v>
      </c>
      <c r="G2738">
        <f t="shared" ca="1" si="415"/>
        <v>54.048620189015942</v>
      </c>
      <c r="H2738">
        <f t="shared" ca="1" si="419"/>
        <v>23.801863847568328</v>
      </c>
      <c r="I2738">
        <f ca="1">User_Model_Calcs!A2738-Sat_Data!$B$5</f>
        <v>-4.0248602461079344</v>
      </c>
      <c r="J2738">
        <f ca="1">(Earth_Data!$B$1/SQRT(1-Earth_Data!$B$2^2*SIN(RADIANS(User_Model_Calcs!B2738))^2))*COS(RADIANS(User_Model_Calcs!B2738))</f>
        <v>5386.833031325029</v>
      </c>
      <c r="K2738">
        <f ca="1">((Earth_Data!$B$1*(1-Earth_Data!$B$2^2))/SQRT(1-Earth_Data!$B$2^2*SIN(RADIANS(User_Model_Calcs!B2738))^2))*SIN(RADIANS(User_Model_Calcs!B2738))</f>
        <v>-3403.6192008091716</v>
      </c>
      <c r="L2738">
        <f t="shared" ca="1" si="416"/>
        <v>-32.286355144190075</v>
      </c>
      <c r="M2738">
        <f t="shared" ca="1" si="417"/>
        <v>6372.0164603907979</v>
      </c>
      <c r="N2738">
        <f ca="1">SQRT(User_Model_Calcs!M2738^2+Sat_Data!$B$3^2-2*User_Model_Calcs!M2738*Sat_Data!$B$3*COS(RADIANS(L2738))*COS(RADIANS(I2738)))</f>
        <v>36949.631710879883</v>
      </c>
      <c r="O2738">
        <f ca="1">DEGREES(ACOS(((Earth_Data!$B$1+Sat_Data!$B$2)/User_Model_Calcs!N2738)*SQRT(1-COS(RADIANS(User_Model_Calcs!I2738))^2*COS(RADIANS(User_Model_Calcs!B2738))^2)))</f>
        <v>51.962453783634949</v>
      </c>
      <c r="P2738">
        <f t="shared" ca="1" si="414"/>
        <v>7.4688090261709839</v>
      </c>
    </row>
    <row r="2739" spans="1:16" x14ac:dyDescent="0.25">
      <c r="A2739">
        <f t="shared" ca="1" si="420"/>
        <v>109.69145513083551</v>
      </c>
      <c r="B2739">
        <f t="shared" ca="1" si="421"/>
        <v>-31.178765001940977</v>
      </c>
      <c r="C2739" s="6">
        <v>20135.9375</v>
      </c>
      <c r="D2739">
        <f t="shared" ca="1" si="418"/>
        <v>1.2</v>
      </c>
      <c r="E2739" s="1">
        <v>0.65</v>
      </c>
      <c r="F2739">
        <v>19.899999999999999</v>
      </c>
      <c r="G2739">
        <f t="shared" ca="1" si="415"/>
        <v>46.089820015575185</v>
      </c>
      <c r="H2739">
        <f t="shared" ca="1" si="419"/>
        <v>20.035901771123683</v>
      </c>
      <c r="I2739">
        <f ca="1">User_Model_Calcs!A2739-Sat_Data!$B$5</f>
        <v>-0.30854486916449275</v>
      </c>
      <c r="J2739">
        <f ca="1">(Earth_Data!$B$1/SQRT(1-Earth_Data!$B$2^2*SIN(RADIANS(User_Model_Calcs!B2739))^2))*COS(RADIANS(User_Model_Calcs!B2739))</f>
        <v>5461.7593589800208</v>
      </c>
      <c r="K2739">
        <f ca="1">((Earth_Data!$B$1*(1-Earth_Data!$B$2^2))/SQRT(1-Earth_Data!$B$2^2*SIN(RADIANS(User_Model_Calcs!B2739))^2))*SIN(RADIANS(User_Model_Calcs!B2739))</f>
        <v>-3282.8676607923094</v>
      </c>
      <c r="L2739">
        <f t="shared" ca="1" si="416"/>
        <v>-31.008566664928036</v>
      </c>
      <c r="M2739">
        <f t="shared" ca="1" si="417"/>
        <v>6372.4434382489271</v>
      </c>
      <c r="N2739">
        <f ca="1">SQRT(User_Model_Calcs!M2739^2+Sat_Data!$B$3^2-2*User_Model_Calcs!M2739*Sat_Data!$B$3*COS(RADIANS(L2739))*COS(RADIANS(I2739)))</f>
        <v>36848.997857473521</v>
      </c>
      <c r="O2739">
        <f ca="1">DEGREES(ACOS(((Earth_Data!$B$1+Sat_Data!$B$2)/User_Model_Calcs!N2739)*SQRT(1-COS(RADIANS(User_Model_Calcs!I2739))^2*COS(RADIANS(User_Model_Calcs!B2739))^2)))</f>
        <v>53.671890434852791</v>
      </c>
      <c r="P2739">
        <f t="shared" ca="1" si="414"/>
        <v>0.59596443787599485</v>
      </c>
    </row>
    <row r="2740" spans="1:16" x14ac:dyDescent="0.25">
      <c r="A2740">
        <f t="shared" ca="1" si="420"/>
        <v>110.19735505372748</v>
      </c>
      <c r="B2740">
        <f t="shared" ca="1" si="421"/>
        <v>-33.38884648921735</v>
      </c>
      <c r="C2740" s="6">
        <v>20135.9375</v>
      </c>
      <c r="D2740">
        <f t="shared" ca="1" si="418"/>
        <v>1.2</v>
      </c>
      <c r="E2740" s="1">
        <v>0.65</v>
      </c>
      <c r="F2740">
        <v>19.899999999999999</v>
      </c>
      <c r="G2740">
        <f t="shared" ca="1" si="415"/>
        <v>46.089820015575185</v>
      </c>
      <c r="H2740">
        <f t="shared" ca="1" si="419"/>
        <v>16.591214646236253</v>
      </c>
      <c r="I2740">
        <f ca="1">User_Model_Calcs!A2740-Sat_Data!$B$5</f>
        <v>0.19735505372747753</v>
      </c>
      <c r="J2740">
        <f ca="1">(Earth_Data!$B$1/SQRT(1-Earth_Data!$B$2^2*SIN(RADIANS(User_Model_Calcs!B2740))^2))*COS(RADIANS(User_Model_Calcs!B2740))</f>
        <v>5330.8666606139113</v>
      </c>
      <c r="K2740">
        <f ca="1">((Earth_Data!$B$1*(1-Earth_Data!$B$2^2))/SQRT(1-Earth_Data!$B$2^2*SIN(RADIANS(User_Model_Calcs!B2740))^2))*SIN(RADIANS(User_Model_Calcs!B2740))</f>
        <v>-3490.0485446229723</v>
      </c>
      <c r="L2740">
        <f t="shared" ca="1" si="416"/>
        <v>-33.21224329082618</v>
      </c>
      <c r="M2740">
        <f t="shared" ca="1" si="417"/>
        <v>6371.7013581201245</v>
      </c>
      <c r="N2740">
        <f ca="1">SQRT(User_Model_Calcs!M2740^2+Sat_Data!$B$3^2-2*User_Model_Calcs!M2740*Sat_Data!$B$3*COS(RADIANS(L2740))*COS(RADIANS(I2740)))</f>
        <v>36998.285508203408</v>
      </c>
      <c r="O2740">
        <f ca="1">DEGREES(ACOS(((Earth_Data!$B$1+Sat_Data!$B$2)/User_Model_Calcs!N2740)*SQRT(1-COS(RADIANS(User_Model_Calcs!I2740))^2*COS(RADIANS(User_Model_Calcs!B2740))^2)))</f>
        <v>51.158767394380497</v>
      </c>
      <c r="P2740">
        <f t="shared" ca="1" si="414"/>
        <v>0.35861661886352736</v>
      </c>
    </row>
    <row r="2741" spans="1:16" x14ac:dyDescent="0.25">
      <c r="A2741">
        <f t="shared" ca="1" si="420"/>
        <v>110.33402130642219</v>
      </c>
      <c r="B2741">
        <f t="shared" ca="1" si="421"/>
        <v>-33.435738940883176</v>
      </c>
      <c r="C2741" s="6">
        <v>20135.9375</v>
      </c>
      <c r="D2741">
        <f t="shared" ca="1" si="418"/>
        <v>3</v>
      </c>
      <c r="E2741" s="1">
        <v>0.65</v>
      </c>
      <c r="F2741">
        <v>19.899999999999999</v>
      </c>
      <c r="G2741">
        <f t="shared" ca="1" si="415"/>
        <v>54.048620189015942</v>
      </c>
      <c r="H2741">
        <f t="shared" ca="1" si="419"/>
        <v>23.216138827517554</v>
      </c>
      <c r="I2741">
        <f ca="1">User_Model_Calcs!A2741-Sat_Data!$B$5</f>
        <v>0.33402130642218708</v>
      </c>
      <c r="J2741">
        <f ca="1">(Earth_Data!$B$1/SQRT(1-Earth_Data!$B$2^2*SIN(RADIANS(User_Model_Calcs!B2741))^2))*COS(RADIANS(User_Model_Calcs!B2741))</f>
        <v>5328.0027179203998</v>
      </c>
      <c r="K2741">
        <f ca="1">((Earth_Data!$B$1*(1-Earth_Data!$B$2^2))/SQRT(1-Earth_Data!$B$2^2*SIN(RADIANS(User_Model_Calcs!B2741))^2))*SIN(RADIANS(User_Model_Calcs!B2741))</f>
        <v>-3494.3899146487734</v>
      </c>
      <c r="L2741">
        <f t="shared" ca="1" si="416"/>
        <v>-33.259011057495044</v>
      </c>
      <c r="M2741">
        <f t="shared" ca="1" si="417"/>
        <v>6371.6853216214495</v>
      </c>
      <c r="N2741">
        <f ca="1">SQRT(User_Model_Calcs!M2741^2+Sat_Data!$B$3^2-2*User_Model_Calcs!M2741*Sat_Data!$B$3*COS(RADIANS(L2741))*COS(RADIANS(I2741)))</f>
        <v>37001.613556011398</v>
      </c>
      <c r="O2741">
        <f ca="1">DEGREES(ACOS(((Earth_Data!$B$1+Sat_Data!$B$2)/User_Model_Calcs!N2741)*SQRT(1-COS(RADIANS(User_Model_Calcs!I2741))^2*COS(RADIANS(User_Model_Calcs!B2741))^2)))</f>
        <v>51.104459846236146</v>
      </c>
      <c r="P2741">
        <f t="shared" ca="1" si="414"/>
        <v>0.60619199798227408</v>
      </c>
    </row>
    <row r="2742" spans="1:16" x14ac:dyDescent="0.25">
      <c r="A2742">
        <f t="shared" ca="1" si="420"/>
        <v>110.430374117749</v>
      </c>
      <c r="B2742">
        <f t="shared" ca="1" si="421"/>
        <v>-29.301783715957903</v>
      </c>
      <c r="C2742" s="6">
        <v>20135.9375</v>
      </c>
      <c r="D2742">
        <f t="shared" ca="1" si="418"/>
        <v>1.2</v>
      </c>
      <c r="E2742" s="1">
        <v>0.65</v>
      </c>
      <c r="F2742">
        <v>19.899999999999999</v>
      </c>
      <c r="G2742">
        <f t="shared" ca="1" si="415"/>
        <v>46.089820015575185</v>
      </c>
      <c r="H2742">
        <f t="shared" ca="1" si="419"/>
        <v>17.305819883080083</v>
      </c>
      <c r="I2742">
        <f ca="1">User_Model_Calcs!A2742-Sat_Data!$B$5</f>
        <v>0.43037411774899681</v>
      </c>
      <c r="J2742">
        <f ca="1">(Earth_Data!$B$1/SQRT(1-Earth_Data!$B$2^2*SIN(RADIANS(User_Model_Calcs!B2742))^2))*COS(RADIANS(User_Model_Calcs!B2742))</f>
        <v>5566.5474516645172</v>
      </c>
      <c r="K2742">
        <f ca="1">((Earth_Data!$B$1*(1-Earth_Data!$B$2^2))/SQRT(1-Earth_Data!$B$2^2*SIN(RADIANS(User_Model_Calcs!B2742))^2))*SIN(RADIANS(User_Model_Calcs!B2742))</f>
        <v>-3103.1147668863109</v>
      </c>
      <c r="L2742">
        <f t="shared" ca="1" si="416"/>
        <v>-29.137817935553933</v>
      </c>
      <c r="M2742">
        <f t="shared" ca="1" si="417"/>
        <v>6373.0504303748148</v>
      </c>
      <c r="N2742">
        <f ca="1">SQRT(User_Model_Calcs!M2742^2+Sat_Data!$B$3^2-2*User_Model_Calcs!M2742*Sat_Data!$B$3*COS(RADIANS(L2742))*COS(RADIANS(I2742)))</f>
        <v>36729.093974905481</v>
      </c>
      <c r="O2742">
        <f ca="1">DEGREES(ACOS(((Earth_Data!$B$1+Sat_Data!$B$2)/User_Model_Calcs!N2742)*SQRT(1-COS(RADIANS(User_Model_Calcs!I2742))^2*COS(RADIANS(User_Model_Calcs!B2742))^2)))</f>
        <v>55.814012746188681</v>
      </c>
      <c r="P2742">
        <f t="shared" ca="1" si="414"/>
        <v>0.87932157743960682</v>
      </c>
    </row>
    <row r="2743" spans="1:16" x14ac:dyDescent="0.25">
      <c r="A2743">
        <f t="shared" ca="1" si="420"/>
        <v>110.214917601068</v>
      </c>
      <c r="B2743">
        <f t="shared" ca="1" si="421"/>
        <v>-30.940094550475681</v>
      </c>
      <c r="C2743" s="6">
        <v>20135.9375</v>
      </c>
      <c r="D2743">
        <f t="shared" ca="1" si="418"/>
        <v>3</v>
      </c>
      <c r="E2743" s="1">
        <v>0.65</v>
      </c>
      <c r="F2743">
        <v>19.899999999999999</v>
      </c>
      <c r="G2743">
        <f t="shared" ca="1" si="415"/>
        <v>54.048620189015942</v>
      </c>
      <c r="H2743">
        <f t="shared" ca="1" si="419"/>
        <v>20.592251351979918</v>
      </c>
      <c r="I2743">
        <f ca="1">User_Model_Calcs!A2743-Sat_Data!$B$5</f>
        <v>0.21491760106799518</v>
      </c>
      <c r="J2743">
        <f ca="1">(Earth_Data!$B$1/SQRT(1-Earth_Data!$B$2^2*SIN(RADIANS(User_Model_Calcs!B2743))^2))*COS(RADIANS(User_Model_Calcs!B2743))</f>
        <v>5475.411558876478</v>
      </c>
      <c r="K2743">
        <f ca="1">((Earth_Data!$B$1*(1-Earth_Data!$B$2^2))/SQRT(1-Earth_Data!$B$2^2*SIN(RADIANS(User_Model_Calcs!B2743))^2))*SIN(RADIANS(User_Model_Calcs!B2743))</f>
        <v>-3260.19987660072</v>
      </c>
      <c r="L2743">
        <f t="shared" ca="1" si="416"/>
        <v>-30.770648917150229</v>
      </c>
      <c r="M2743">
        <f t="shared" ca="1" si="417"/>
        <v>6372.5218692810686</v>
      </c>
      <c r="N2743">
        <f ca="1">SQRT(User_Model_Calcs!M2743^2+Sat_Data!$B$3^2-2*User_Model_Calcs!M2743*Sat_Data!$B$3*COS(RADIANS(L2743))*COS(RADIANS(I2743)))</f>
        <v>36833.340144187743</v>
      </c>
      <c r="O2743">
        <f ca="1">DEGREES(ACOS(((Earth_Data!$B$1+Sat_Data!$B$2)/User_Model_Calcs!N2743)*SQRT(1-COS(RADIANS(User_Model_Calcs!I2743))^2*COS(RADIANS(User_Model_Calcs!B2743))^2)))</f>
        <v>53.944859093870875</v>
      </c>
      <c r="P2743">
        <f t="shared" ca="1" si="414"/>
        <v>0.41800702843912063</v>
      </c>
    </row>
    <row r="2744" spans="1:16" x14ac:dyDescent="0.25">
      <c r="A2744">
        <f t="shared" ca="1" si="420"/>
        <v>105.90178858447422</v>
      </c>
      <c r="B2744">
        <f t="shared" ca="1" si="421"/>
        <v>-31.502517364888782</v>
      </c>
      <c r="C2744" s="6">
        <v>20135.9375</v>
      </c>
      <c r="D2744">
        <f t="shared" ca="1" si="418"/>
        <v>3</v>
      </c>
      <c r="E2744" s="1">
        <v>0.65</v>
      </c>
      <c r="F2744">
        <v>19.899999999999999</v>
      </c>
      <c r="G2744">
        <f t="shared" ca="1" si="415"/>
        <v>54.048620189015942</v>
      </c>
      <c r="H2744">
        <f t="shared" ca="1" si="419"/>
        <v>14.46164570927855</v>
      </c>
      <c r="I2744">
        <f ca="1">User_Model_Calcs!A2744-Sat_Data!$B$5</f>
        <v>-4.0982114155257818</v>
      </c>
      <c r="J2744">
        <f ca="1">(Earth_Data!$B$1/SQRT(1-Earth_Data!$B$2^2*SIN(RADIANS(User_Model_Calcs!B2744))^2))*COS(RADIANS(User_Model_Calcs!B2744))</f>
        <v>5443.0888868032243</v>
      </c>
      <c r="K2744">
        <f ca="1">((Earth_Data!$B$1*(1-Earth_Data!$B$2^2))/SQRT(1-Earth_Data!$B$2^2*SIN(RADIANS(User_Model_Calcs!B2744))^2))*SIN(RADIANS(User_Model_Calcs!B2744))</f>
        <v>-3313.5261807096772</v>
      </c>
      <c r="L2744">
        <f t="shared" ca="1" si="416"/>
        <v>-31.331316800207041</v>
      </c>
      <c r="M2744">
        <f t="shared" ca="1" si="417"/>
        <v>6372.3364929897753</v>
      </c>
      <c r="N2744">
        <f ca="1">SQRT(User_Model_Calcs!M2744^2+Sat_Data!$B$3^2-2*User_Model_Calcs!M2744*Sat_Data!$B$3*COS(RADIANS(L2744))*COS(RADIANS(I2744)))</f>
        <v>36886.158964947928</v>
      </c>
      <c r="O2744">
        <f ca="1">DEGREES(ACOS(((Earth_Data!$B$1+Sat_Data!$B$2)/User_Model_Calcs!N2744)*SQRT(1-COS(RADIANS(User_Model_Calcs!I2744))^2*COS(RADIANS(User_Model_Calcs!B2744))^2)))</f>
        <v>53.033192475879446</v>
      </c>
      <c r="P2744">
        <f t="shared" ca="1" si="414"/>
        <v>7.8076396828942416</v>
      </c>
    </row>
    <row r="2745" spans="1:16" x14ac:dyDescent="0.25">
      <c r="A2745">
        <f t="shared" ca="1" si="420"/>
        <v>106.36722301645297</v>
      </c>
      <c r="B2745">
        <f t="shared" ca="1" si="421"/>
        <v>-33.682530605211639</v>
      </c>
      <c r="C2745" s="6">
        <v>20135.9375</v>
      </c>
      <c r="D2745">
        <f t="shared" ca="1" si="418"/>
        <v>1.2</v>
      </c>
      <c r="E2745" s="1">
        <v>0.65</v>
      </c>
      <c r="F2745">
        <v>19.899999999999999</v>
      </c>
      <c r="G2745">
        <f t="shared" ca="1" si="415"/>
        <v>46.089820015575185</v>
      </c>
      <c r="H2745">
        <f t="shared" ca="1" si="419"/>
        <v>21.649745832917716</v>
      </c>
      <c r="I2745">
        <f ca="1">User_Model_Calcs!A2745-Sat_Data!$B$5</f>
        <v>-3.632776983547032</v>
      </c>
      <c r="J2745">
        <f ca="1">(Earth_Data!$B$1/SQRT(1-Earth_Data!$B$2^2*SIN(RADIANS(User_Model_Calcs!B2745))^2))*COS(RADIANS(User_Model_Calcs!B2745))</f>
        <v>5312.8711334720538</v>
      </c>
      <c r="K2745">
        <f ca="1">((Earth_Data!$B$1*(1-Earth_Data!$B$2^2))/SQRT(1-Earth_Data!$B$2^2*SIN(RADIANS(User_Model_Calcs!B2745))^2))*SIN(RADIANS(User_Model_Calcs!B2745))</f>
        <v>-3517.2000584950333</v>
      </c>
      <c r="L2745">
        <f t="shared" ca="1" si="416"/>
        <v>-33.505154294076753</v>
      </c>
      <c r="M2745">
        <f t="shared" ca="1" si="417"/>
        <v>6371.6007354791218</v>
      </c>
      <c r="N2745">
        <f ca="1">SQRT(User_Model_Calcs!M2745^2+Sat_Data!$B$3^2-2*User_Model_Calcs!M2745*Sat_Data!$B$3*COS(RADIANS(L2745))*COS(RADIANS(I2745)))</f>
        <v>37030.891904826414</v>
      </c>
      <c r="O2745">
        <f ca="1">DEGREES(ACOS(((Earth_Data!$B$1+Sat_Data!$B$2)/User_Model_Calcs!N2745)*SQRT(1-COS(RADIANS(User_Model_Calcs!I2745))^2*COS(RADIANS(User_Model_Calcs!B2745))^2)))</f>
        <v>50.630747730887435</v>
      </c>
      <c r="P2745">
        <f t="shared" ca="1" si="414"/>
        <v>6.5307357692273973</v>
      </c>
    </row>
    <row r="2746" spans="1:16" x14ac:dyDescent="0.25">
      <c r="A2746">
        <f t="shared" ca="1" si="420"/>
        <v>105.68817093620666</v>
      </c>
      <c r="B2746">
        <f t="shared" ca="1" si="421"/>
        <v>-33.73577841671748</v>
      </c>
      <c r="C2746" s="6">
        <v>20135.9375</v>
      </c>
      <c r="D2746">
        <f t="shared" ca="1" si="418"/>
        <v>1.2</v>
      </c>
      <c r="E2746" s="1">
        <v>0.65</v>
      </c>
      <c r="F2746">
        <v>19.899999999999999</v>
      </c>
      <c r="G2746">
        <f t="shared" ca="1" si="415"/>
        <v>46.089820015575185</v>
      </c>
      <c r="H2746">
        <f t="shared" ca="1" si="419"/>
        <v>15.367981666930012</v>
      </c>
      <c r="I2746">
        <f ca="1">User_Model_Calcs!A2746-Sat_Data!$B$5</f>
        <v>-4.3118290637933399</v>
      </c>
      <c r="J2746">
        <f ca="1">(Earth_Data!$B$1/SQRT(1-Earth_Data!$B$2^2*SIN(RADIANS(User_Model_Calcs!B2746))^2))*COS(RADIANS(User_Model_Calcs!B2746))</f>
        <v>5309.5933832567544</v>
      </c>
      <c r="K2746">
        <f ca="1">((Earth_Data!$B$1*(1-Earth_Data!$B$2^2))/SQRT(1-Earth_Data!$B$2^2*SIN(RADIANS(User_Model_Calcs!B2746))^2))*SIN(RADIANS(User_Model_Calcs!B2746))</f>
        <v>-3522.1131368453216</v>
      </c>
      <c r="L2746">
        <f t="shared" ca="1" si="416"/>
        <v>-33.558263918781712</v>
      </c>
      <c r="M2746">
        <f t="shared" ca="1" si="417"/>
        <v>6371.5824442804078</v>
      </c>
      <c r="N2746">
        <f ca="1">SQRT(User_Model_Calcs!M2746^2+Sat_Data!$B$3^2-2*User_Model_Calcs!M2746*Sat_Data!$B$3*COS(RADIANS(L2746))*COS(RADIANS(I2746)))</f>
        <v>37039.575877226664</v>
      </c>
      <c r="O2746">
        <f ca="1">DEGREES(ACOS(((Earth_Data!$B$1+Sat_Data!$B$2)/User_Model_Calcs!N2746)*SQRT(1-COS(RADIANS(User_Model_Calcs!I2746))^2*COS(RADIANS(User_Model_Calcs!B2746))^2)))</f>
        <v>50.491374391405536</v>
      </c>
      <c r="P2746">
        <f t="shared" ca="1" si="414"/>
        <v>7.7313922168179001</v>
      </c>
    </row>
    <row r="2747" spans="1:16" x14ac:dyDescent="0.25">
      <c r="A2747">
        <f t="shared" ca="1" si="420"/>
        <v>105.93693227468725</v>
      </c>
      <c r="B2747">
        <f t="shared" ca="1" si="421"/>
        <v>-30.78645925419012</v>
      </c>
      <c r="C2747" s="6">
        <v>20135.9375</v>
      </c>
      <c r="D2747">
        <f t="shared" ca="1" si="418"/>
        <v>1.2</v>
      </c>
      <c r="E2747" s="1">
        <v>0.65</v>
      </c>
      <c r="F2747">
        <v>19.899999999999999</v>
      </c>
      <c r="G2747">
        <f t="shared" ca="1" si="415"/>
        <v>46.089820015575185</v>
      </c>
      <c r="H2747">
        <f t="shared" ca="1" si="419"/>
        <v>16.679014616320913</v>
      </c>
      <c r="I2747">
        <f ca="1">User_Model_Calcs!A2747-Sat_Data!$B$5</f>
        <v>-4.0630677253127487</v>
      </c>
      <c r="J2747">
        <f ca="1">(Earth_Data!$B$1/SQRT(1-Earth_Data!$B$2^2*SIN(RADIANS(User_Model_Calcs!B2747))^2))*COS(RADIANS(User_Model_Calcs!B2747))</f>
        <v>5484.1493910715662</v>
      </c>
      <c r="K2747">
        <f ca="1">((Earth_Data!$B$1*(1-Earth_Data!$B$2^2))/SQRT(1-Earth_Data!$B$2^2*SIN(RADIANS(User_Model_Calcs!B2747))^2))*SIN(RADIANS(User_Model_Calcs!B2747))</f>
        <v>-3245.5787644358807</v>
      </c>
      <c r="L2747">
        <f t="shared" ca="1" si="416"/>
        <v>-30.617504341806058</v>
      </c>
      <c r="M2747">
        <f t="shared" ca="1" si="417"/>
        <v>6372.5721698343887</v>
      </c>
      <c r="N2747">
        <f ca="1">SQRT(User_Model_Calcs!M2747^2+Sat_Data!$B$3^2-2*User_Model_Calcs!M2747*Sat_Data!$B$3*COS(RADIANS(L2747))*COS(RADIANS(I2747)))</f>
        <v>36839.080242351287</v>
      </c>
      <c r="O2747">
        <f ca="1">DEGREES(ACOS(((Earth_Data!$B$1+Sat_Data!$B$2)/User_Model_Calcs!N2747)*SQRT(1-COS(RADIANS(User_Model_Calcs!I2747))^2*COS(RADIANS(User_Model_Calcs!B2747))^2)))</f>
        <v>53.846259322653154</v>
      </c>
      <c r="P2747">
        <f t="shared" ca="1" si="414"/>
        <v>7.9010291438673175</v>
      </c>
    </row>
    <row r="2748" spans="1:16" x14ac:dyDescent="0.25">
      <c r="A2748">
        <f t="shared" ca="1" si="420"/>
        <v>108.46853095813171</v>
      </c>
      <c r="B2748">
        <f t="shared" ca="1" si="421"/>
        <v>-33.183677779606761</v>
      </c>
      <c r="C2748" s="6">
        <v>20135.9375</v>
      </c>
      <c r="D2748">
        <f t="shared" ca="1" si="418"/>
        <v>1.2</v>
      </c>
      <c r="E2748" s="1">
        <v>0.65</v>
      </c>
      <c r="F2748">
        <v>19.899999999999999</v>
      </c>
      <c r="G2748">
        <f t="shared" ca="1" si="415"/>
        <v>46.089820015575185</v>
      </c>
      <c r="H2748">
        <f t="shared" ca="1" si="419"/>
        <v>14.568129701955476</v>
      </c>
      <c r="I2748">
        <f ca="1">User_Model_Calcs!A2748-Sat_Data!$B$5</f>
        <v>-1.5314690418682915</v>
      </c>
      <c r="J2748">
        <f ca="1">(Earth_Data!$B$1/SQRT(1-Earth_Data!$B$2^2*SIN(RADIANS(User_Model_Calcs!B2748))^2))*COS(RADIANS(User_Model_Calcs!B2748))</f>
        <v>5343.3552070553169</v>
      </c>
      <c r="K2748">
        <f ca="1">((Earth_Data!$B$1*(1-Earth_Data!$B$2^2))/SQRT(1-Earth_Data!$B$2^2*SIN(RADIANS(User_Model_Calcs!B2748))^2))*SIN(RADIANS(User_Model_Calcs!B2748))</f>
        <v>-3471.0266123628744</v>
      </c>
      <c r="L2748">
        <f t="shared" ca="1" si="416"/>
        <v>-33.007625653372394</v>
      </c>
      <c r="M2748">
        <f t="shared" ca="1" si="417"/>
        <v>6371.7713873377834</v>
      </c>
      <c r="N2748">
        <f ca="1">SQRT(User_Model_Calcs!M2748^2+Sat_Data!$B$3^2-2*User_Model_Calcs!M2748*Sat_Data!$B$3*COS(RADIANS(L2748))*COS(RADIANS(I2748)))</f>
        <v>36986.202465562317</v>
      </c>
      <c r="O2748">
        <f ca="1">DEGREES(ACOS(((Earth_Data!$B$1+Sat_Data!$B$2)/User_Model_Calcs!N2748)*SQRT(1-COS(RADIANS(User_Model_Calcs!I2748))^2*COS(RADIANS(User_Model_Calcs!B2748))^2)))</f>
        <v>51.356762629852312</v>
      </c>
      <c r="P2748">
        <f t="shared" ca="1" si="414"/>
        <v>2.7965426820427748</v>
      </c>
    </row>
    <row r="2749" spans="1:16" x14ac:dyDescent="0.25">
      <c r="A2749">
        <f t="shared" ca="1" si="420"/>
        <v>107.32769361758839</v>
      </c>
      <c r="B2749">
        <f t="shared" ca="1" si="421"/>
        <v>-29.737403356221375</v>
      </c>
      <c r="C2749" s="6">
        <v>20135.9375</v>
      </c>
      <c r="D2749">
        <f t="shared" ca="1" si="418"/>
        <v>3</v>
      </c>
      <c r="E2749" s="1">
        <v>0.65</v>
      </c>
      <c r="F2749">
        <v>19.899999999999999</v>
      </c>
      <c r="G2749">
        <f t="shared" ca="1" si="415"/>
        <v>54.048620189015942</v>
      </c>
      <c r="H2749">
        <f t="shared" ca="1" si="419"/>
        <v>17.468670973354946</v>
      </c>
      <c r="I2749">
        <f ca="1">User_Model_Calcs!A2749-Sat_Data!$B$5</f>
        <v>-2.6723063824116053</v>
      </c>
      <c r="J2749">
        <f ca="1">(Earth_Data!$B$1/SQRT(1-Earth_Data!$B$2^2*SIN(RADIANS(User_Model_Calcs!B2749))^2))*COS(RADIANS(User_Model_Calcs!B2749))</f>
        <v>5542.7559672443549</v>
      </c>
      <c r="K2749">
        <f ca="1">((Earth_Data!$B$1*(1-Earth_Data!$B$2^2))/SQRT(1-Earth_Data!$B$2^2*SIN(RADIANS(User_Model_Calcs!B2749))^2))*SIN(RADIANS(User_Model_Calcs!B2749))</f>
        <v>-3145.1325362215016</v>
      </c>
      <c r="L2749">
        <f t="shared" ca="1" si="416"/>
        <v>-29.571927683817936</v>
      </c>
      <c r="M2749">
        <f t="shared" ca="1" si="417"/>
        <v>6372.9116095252721</v>
      </c>
      <c r="N2749">
        <f ca="1">SQRT(User_Model_Calcs!M2749^2+Sat_Data!$B$3^2-2*User_Model_Calcs!M2749*Sat_Data!$B$3*COS(RADIANS(L2749))*COS(RADIANS(I2749)))</f>
        <v>36763.105474106094</v>
      </c>
      <c r="O2749">
        <f ca="1">DEGREES(ACOS(((Earth_Data!$B$1+Sat_Data!$B$2)/User_Model_Calcs!N2749)*SQRT(1-COS(RADIANS(User_Model_Calcs!I2749))^2*COS(RADIANS(User_Model_Calcs!B2749))^2)))</f>
        <v>55.194623892824076</v>
      </c>
      <c r="P2749">
        <f t="shared" ca="1" si="414"/>
        <v>5.3755181429564729</v>
      </c>
    </row>
    <row r="2750" spans="1:16" x14ac:dyDescent="0.25">
      <c r="A2750">
        <f t="shared" ca="1" si="420"/>
        <v>110.43101849925563</v>
      </c>
      <c r="B2750">
        <f t="shared" ca="1" si="421"/>
        <v>-30.891999927662972</v>
      </c>
      <c r="C2750" s="6">
        <v>20135.9375</v>
      </c>
      <c r="D2750">
        <f t="shared" ca="1" si="418"/>
        <v>0.75</v>
      </c>
      <c r="E2750" s="1">
        <v>0.65</v>
      </c>
      <c r="F2750">
        <v>19.899999999999999</v>
      </c>
      <c r="G2750">
        <f t="shared" ca="1" si="415"/>
        <v>42.007420362456692</v>
      </c>
      <c r="H2750">
        <f t="shared" ca="1" si="419"/>
        <v>21.102483358969824</v>
      </c>
      <c r="I2750">
        <f ca="1">User_Model_Calcs!A2750-Sat_Data!$B$5</f>
        <v>0.43101849925562874</v>
      </c>
      <c r="J2750">
        <f ca="1">(Earth_Data!$B$1/SQRT(1-Earth_Data!$B$2^2*SIN(RADIANS(User_Model_Calcs!B2750))^2))*COS(RADIANS(User_Model_Calcs!B2750))</f>
        <v>5478.1511231330469</v>
      </c>
      <c r="K2750">
        <f ca="1">((Earth_Data!$B$1*(1-Earth_Data!$B$2^2))/SQRT(1-Earth_Data!$B$2^2*SIN(RADIANS(User_Model_Calcs!B2750))^2))*SIN(RADIANS(User_Model_Calcs!B2750))</f>
        <v>-3255.6253063635568</v>
      </c>
      <c r="L2750">
        <f t="shared" ca="1" si="416"/>
        <v>-30.722707390796256</v>
      </c>
      <c r="M2750">
        <f t="shared" ca="1" si="417"/>
        <v>6372.5376313772103</v>
      </c>
      <c r="N2750">
        <f ca="1">SQRT(User_Model_Calcs!M2750^2+Sat_Data!$B$3^2-2*User_Model_Calcs!M2750*Sat_Data!$B$3*COS(RADIANS(L2750))*COS(RADIANS(I2750)))</f>
        <v>36830.340039141163</v>
      </c>
      <c r="O2750">
        <f ca="1">DEGREES(ACOS(((Earth_Data!$B$1+Sat_Data!$B$2)/User_Model_Calcs!N2750)*SQRT(1-COS(RADIANS(User_Model_Calcs!I2750))^2*COS(RADIANS(User_Model_Calcs!B2750))^2)))</f>
        <v>53.997396816010735</v>
      </c>
      <c r="P2750">
        <f t="shared" ca="1" si="414"/>
        <v>0.83945810707646307</v>
      </c>
    </row>
    <row r="2751" spans="1:16" x14ac:dyDescent="0.25">
      <c r="A2751">
        <f t="shared" ca="1" si="420"/>
        <v>106.19455221763701</v>
      </c>
      <c r="B2751">
        <f t="shared" ca="1" si="421"/>
        <v>-30.299476693205488</v>
      </c>
      <c r="C2751" s="6">
        <v>20135.9375</v>
      </c>
      <c r="D2751">
        <f t="shared" ca="1" si="418"/>
        <v>1.2</v>
      </c>
      <c r="E2751" s="1">
        <v>0.65</v>
      </c>
      <c r="F2751">
        <v>19.899999999999999</v>
      </c>
      <c r="G2751">
        <f t="shared" ca="1" si="415"/>
        <v>46.089820015575185</v>
      </c>
      <c r="H2751">
        <f t="shared" ca="1" si="419"/>
        <v>22.278137048354239</v>
      </c>
      <c r="I2751">
        <f ca="1">User_Model_Calcs!A2751-Sat_Data!$B$5</f>
        <v>-3.8054477823629895</v>
      </c>
      <c r="J2751">
        <f ca="1">(Earth_Data!$B$1/SQRT(1-Earth_Data!$B$2^2*SIN(RADIANS(User_Model_Calcs!B2751))^2))*COS(RADIANS(User_Model_Calcs!B2751))</f>
        <v>5511.5850218942787</v>
      </c>
      <c r="K2751">
        <f ca="1">((Earth_Data!$B$1*(1-Earth_Data!$B$2^2))/SQRT(1-Earth_Data!$B$2^2*SIN(RADIANS(User_Model_Calcs!B2751))^2))*SIN(RADIANS(User_Model_Calcs!B2751))</f>
        <v>-3199.0820828175133</v>
      </c>
      <c r="L2751">
        <f t="shared" ca="1" si="416"/>
        <v>-30.132109122748535</v>
      </c>
      <c r="M2751">
        <f t="shared" ca="1" si="417"/>
        <v>6372.7306255775002</v>
      </c>
      <c r="N2751">
        <f ca="1">SQRT(User_Model_Calcs!M2751^2+Sat_Data!$B$3^2-2*User_Model_Calcs!M2751*Sat_Data!$B$3*COS(RADIANS(L2751))*COS(RADIANS(I2751)))</f>
        <v>36805.824029905511</v>
      </c>
      <c r="O2751">
        <f ca="1">DEGREES(ACOS(((Earth_Data!$B$1+Sat_Data!$B$2)/User_Model_Calcs!N2751)*SQRT(1-COS(RADIANS(User_Model_Calcs!I2751))^2*COS(RADIANS(User_Model_Calcs!B2751))^2)))</f>
        <v>54.430825721799735</v>
      </c>
      <c r="P2751">
        <f t="shared" ca="1" si="414"/>
        <v>7.5105091606574277</v>
      </c>
    </row>
    <row r="2752" spans="1:16" x14ac:dyDescent="0.25">
      <c r="A2752">
        <f t="shared" ca="1" si="420"/>
        <v>106.04597186550423</v>
      </c>
      <c r="B2752">
        <f t="shared" ca="1" si="421"/>
        <v>-29.993970476752917</v>
      </c>
      <c r="C2752" s="6">
        <v>20135.9375</v>
      </c>
      <c r="D2752">
        <f t="shared" ca="1" si="418"/>
        <v>3</v>
      </c>
      <c r="E2752" s="1">
        <v>0.65</v>
      </c>
      <c r="F2752">
        <v>19.899999999999999</v>
      </c>
      <c r="G2752">
        <f t="shared" ca="1" si="415"/>
        <v>54.048620189015942</v>
      </c>
      <c r="H2752">
        <f t="shared" ca="1" si="419"/>
        <v>19.373160000876084</v>
      </c>
      <c r="I2752">
        <f ca="1">User_Model_Calcs!A2752-Sat_Data!$B$5</f>
        <v>-3.954028134495772</v>
      </c>
      <c r="J2752">
        <f ca="1">(Earth_Data!$B$1/SQRT(1-Earth_Data!$B$2^2*SIN(RADIANS(User_Model_Calcs!B2752))^2))*COS(RADIANS(User_Model_Calcs!B2752))</f>
        <v>5528.5934944065857</v>
      </c>
      <c r="K2752">
        <f ca="1">((Earth_Data!$B$1*(1-Earth_Data!$B$2^2))/SQRT(1-Earth_Data!$B$2^2*SIN(RADIANS(User_Model_Calcs!B2752))^2))*SIN(RADIANS(User_Model_Calcs!B2752))</f>
        <v>-3169.7959985421435</v>
      </c>
      <c r="L2752">
        <f t="shared" ca="1" si="416"/>
        <v>-29.827623311885706</v>
      </c>
      <c r="M2752">
        <f t="shared" ca="1" si="417"/>
        <v>6372.829253853316</v>
      </c>
      <c r="N2752">
        <f ca="1">SQRT(User_Model_Calcs!M2752^2+Sat_Data!$B$3^2-2*User_Model_Calcs!M2752*Sat_Data!$B$3*COS(RADIANS(L2752))*COS(RADIANS(I2752)))</f>
        <v>36787.506176870185</v>
      </c>
      <c r="O2752">
        <f ca="1">DEGREES(ACOS(((Earth_Data!$B$1+Sat_Data!$B$2)/User_Model_Calcs!N2752)*SQRT(1-COS(RADIANS(User_Model_Calcs!I2752))^2*COS(RADIANS(User_Model_Calcs!B2752))^2)))</f>
        <v>54.756915829487362</v>
      </c>
      <c r="P2752">
        <f t="shared" ca="1" si="414"/>
        <v>7.8721658883761778</v>
      </c>
    </row>
    <row r="2753" spans="1:16" x14ac:dyDescent="0.25">
      <c r="A2753">
        <f t="shared" ca="1" si="420"/>
        <v>108.59407091006697</v>
      </c>
      <c r="B2753">
        <f t="shared" ca="1" si="421"/>
        <v>-32.262188179365651</v>
      </c>
      <c r="C2753" s="6">
        <v>20135.9375</v>
      </c>
      <c r="D2753">
        <f t="shared" ca="1" si="418"/>
        <v>0.75</v>
      </c>
      <c r="E2753" s="1">
        <v>0.65</v>
      </c>
      <c r="F2753">
        <v>19.899999999999999</v>
      </c>
      <c r="G2753">
        <f t="shared" ca="1" si="415"/>
        <v>42.007420362456692</v>
      </c>
      <c r="H2753">
        <f t="shared" ca="1" si="419"/>
        <v>18.190450437912396</v>
      </c>
      <c r="I2753">
        <f ca="1">User_Model_Calcs!A2753-Sat_Data!$B$5</f>
        <v>-1.405929089933025</v>
      </c>
      <c r="J2753">
        <f ca="1">(Earth_Data!$B$1/SQRT(1-Earth_Data!$B$2^2*SIN(RADIANS(User_Model_Calcs!B2753))^2))*COS(RADIANS(User_Model_Calcs!B2753))</f>
        <v>5398.5977271683978</v>
      </c>
      <c r="K2753">
        <f ca="1">((Earth_Data!$B$1*(1-Earth_Data!$B$2^2))/SQRT(1-Earth_Data!$B$2^2*SIN(RADIANS(User_Model_Calcs!B2753))^2))*SIN(RADIANS(User_Model_Calcs!B2753))</f>
        <v>-3385.0532935819215</v>
      </c>
      <c r="L2753">
        <f t="shared" ca="1" si="416"/>
        <v>-32.088721604421366</v>
      </c>
      <c r="M2753">
        <f t="shared" ca="1" si="417"/>
        <v>6372.0831146633363</v>
      </c>
      <c r="N2753">
        <f ca="1">SQRT(User_Model_Calcs!M2753^2+Sat_Data!$B$3^2-2*User_Model_Calcs!M2753*Sat_Data!$B$3*COS(RADIANS(L2753))*COS(RADIANS(I2753)))</f>
        <v>36922.902594168416</v>
      </c>
      <c r="O2753">
        <f ca="1">DEGREES(ACOS(((Earth_Data!$B$1+Sat_Data!$B$2)/User_Model_Calcs!N2753)*SQRT(1-COS(RADIANS(User_Model_Calcs!I2753))^2*COS(RADIANS(User_Model_Calcs!B2753))^2)))</f>
        <v>52.408526169333982</v>
      </c>
      <c r="P2753">
        <f t="shared" ca="1" si="414"/>
        <v>2.6325147795227233</v>
      </c>
    </row>
    <row r="2754" spans="1:16" x14ac:dyDescent="0.25">
      <c r="A2754">
        <f t="shared" ca="1" si="420"/>
        <v>110.22057026122361</v>
      </c>
      <c r="B2754">
        <f t="shared" ca="1" si="421"/>
        <v>-34.020329804726629</v>
      </c>
      <c r="C2754" s="6">
        <v>20135.9375</v>
      </c>
      <c r="D2754">
        <f t="shared" ca="1" si="418"/>
        <v>0.75</v>
      </c>
      <c r="E2754" s="1">
        <v>0.65</v>
      </c>
      <c r="F2754">
        <v>19.899999999999999</v>
      </c>
      <c r="G2754">
        <f t="shared" ca="1" si="415"/>
        <v>42.007420362456692</v>
      </c>
      <c r="H2754">
        <f t="shared" ca="1" si="419"/>
        <v>18.708603354991627</v>
      </c>
      <c r="I2754">
        <f ca="1">User_Model_Calcs!A2754-Sat_Data!$B$5</f>
        <v>0.22057026122361378</v>
      </c>
      <c r="J2754">
        <f ca="1">(Earth_Data!$B$1/SQRT(1-Earth_Data!$B$2^2*SIN(RADIANS(User_Model_Calcs!B2754))^2))*COS(RADIANS(User_Model_Calcs!B2754))</f>
        <v>5291.9996033302805</v>
      </c>
      <c r="K2754">
        <f ca="1">((Earth_Data!$B$1*(1-Earth_Data!$B$2^2))/SQRT(1-Earth_Data!$B$2^2*SIN(RADIANS(User_Model_Calcs!B2754))^2))*SIN(RADIANS(User_Model_Calcs!B2754))</f>
        <v>-3548.317117753727</v>
      </c>
      <c r="L2754">
        <f t="shared" ca="1" si="416"/>
        <v>-33.842087216131809</v>
      </c>
      <c r="M2754">
        <f t="shared" ca="1" si="417"/>
        <v>6371.4844557443566</v>
      </c>
      <c r="N2754">
        <f ca="1">SQRT(User_Model_Calcs!M2754^2+Sat_Data!$B$3^2-2*User_Model_Calcs!M2754*Sat_Data!$B$3*COS(RADIANS(L2754))*COS(RADIANS(I2754)))</f>
        <v>37042.52419347925</v>
      </c>
      <c r="O2754">
        <f ca="1">DEGREES(ACOS(((Earth_Data!$B$1+Sat_Data!$B$2)/User_Model_Calcs!N2754)*SQRT(1-COS(RADIANS(User_Model_Calcs!I2754))^2*COS(RADIANS(User_Model_Calcs!B2754))^2)))</f>
        <v>50.442385141564479</v>
      </c>
      <c r="P2754">
        <f t="shared" ref="P2754:P2817" ca="1" si="422">DEGREES(ASIN(SIN(RADIANS(ABS(I2754)))/(SIN(ACOS(COS(RADIANS(I2754))*COS(RADIANS(B2754)))))))</f>
        <v>0.39423232089069005</v>
      </c>
    </row>
    <row r="2755" spans="1:16" x14ac:dyDescent="0.25">
      <c r="A2755">
        <f t="shared" ca="1" si="420"/>
        <v>107.00947451656397</v>
      </c>
      <c r="B2755">
        <f t="shared" ca="1" si="421"/>
        <v>-33.584119121412954</v>
      </c>
      <c r="C2755" s="6">
        <v>20135.9375</v>
      </c>
      <c r="D2755">
        <f t="shared" ca="1" si="418"/>
        <v>0.75</v>
      </c>
      <c r="E2755" s="1">
        <v>0.65</v>
      </c>
      <c r="F2755">
        <v>19.899999999999999</v>
      </c>
      <c r="G2755">
        <f t="shared" ref="G2755:G2818" ca="1" si="423">20.4+20*LOG(F2755)+20*LOG(D2755)+10*LOG(E2755)</f>
        <v>42.007420362456692</v>
      </c>
      <c r="H2755">
        <f t="shared" ca="1" si="419"/>
        <v>16.903460671792825</v>
      </c>
      <c r="I2755">
        <f ca="1">User_Model_Calcs!A2755-Sat_Data!$B$5</f>
        <v>-2.9905254834360306</v>
      </c>
      <c r="J2755">
        <f ca="1">(Earth_Data!$B$1/SQRT(1-Earth_Data!$B$2^2*SIN(RADIANS(User_Model_Calcs!B2755))^2))*COS(RADIANS(User_Model_Calcs!B2755))</f>
        <v>5318.9169047796986</v>
      </c>
      <c r="K2755">
        <f ca="1">((Earth_Data!$B$1*(1-Earth_Data!$B$2^2))/SQRT(1-Earth_Data!$B$2^2*SIN(RADIANS(User_Model_Calcs!B2755))^2))*SIN(RADIANS(User_Model_Calcs!B2755))</f>
        <v>-3508.1119135489666</v>
      </c>
      <c r="L2755">
        <f t="shared" ref="L2755:L2818" ca="1" si="424">DEGREES(ATAN((K2755/J2755)))</f>
        <v>-33.406999810422192</v>
      </c>
      <c r="M2755">
        <f t="shared" ref="M2755:M2818" ca="1" si="425">SQRT(J2755^2+K2755^2)</f>
        <v>6371.6345028521091</v>
      </c>
      <c r="N2755">
        <f ca="1">SQRT(User_Model_Calcs!M2755^2+Sat_Data!$B$3^2-2*User_Model_Calcs!M2755*Sat_Data!$B$3*COS(RADIANS(L2755))*COS(RADIANS(I2755)))</f>
        <v>37020.104541487912</v>
      </c>
      <c r="O2755">
        <f ca="1">DEGREES(ACOS(((Earth_Data!$B$1+Sat_Data!$B$2)/User_Model_Calcs!N2755)*SQRT(1-COS(RADIANS(User_Model_Calcs!I2755))^2*COS(RADIANS(User_Model_Calcs!B2755))^2)))</f>
        <v>50.804724734219555</v>
      </c>
      <c r="P2755">
        <f t="shared" ca="1" si="422"/>
        <v>5.3951632820635247</v>
      </c>
    </row>
    <row r="2756" spans="1:16" x14ac:dyDescent="0.25">
      <c r="A2756">
        <f t="shared" ca="1" si="420"/>
        <v>105.97278690149656</v>
      </c>
      <c r="B2756">
        <f t="shared" ca="1" si="421"/>
        <v>-31.629181881432253</v>
      </c>
      <c r="C2756" s="6">
        <v>20135.9375</v>
      </c>
      <c r="D2756">
        <f t="shared" ca="1" si="418"/>
        <v>1.2</v>
      </c>
      <c r="E2756" s="1">
        <v>0.65</v>
      </c>
      <c r="F2756">
        <v>19.899999999999999</v>
      </c>
      <c r="G2756">
        <f t="shared" ca="1" si="423"/>
        <v>46.089820015575185</v>
      </c>
      <c r="H2756">
        <f t="shared" ca="1" si="419"/>
        <v>16.902011707460382</v>
      </c>
      <c r="I2756">
        <f ca="1">User_Model_Calcs!A2756-Sat_Data!$B$5</f>
        <v>-4.027213098503438</v>
      </c>
      <c r="J2756">
        <f ca="1">(Earth_Data!$B$1/SQRT(1-Earth_Data!$B$2^2*SIN(RADIANS(User_Model_Calcs!B2756))^2))*COS(RADIANS(User_Model_Calcs!B2756))</f>
        <v>5435.73691455876</v>
      </c>
      <c r="K2756">
        <f ca="1">((Earth_Data!$B$1*(1-Earth_Data!$B$2^2))/SQRT(1-Earth_Data!$B$2^2*SIN(RADIANS(User_Model_Calcs!B2756))^2))*SIN(RADIANS(User_Model_Calcs!B2756))</f>
        <v>-3325.4926165856114</v>
      </c>
      <c r="L2756">
        <f t="shared" ca="1" si="424"/>
        <v>-31.45759512247357</v>
      </c>
      <c r="M2756">
        <f t="shared" ca="1" si="425"/>
        <v>6372.2944805825009</v>
      </c>
      <c r="N2756">
        <f ca="1">SQRT(User_Model_Calcs!M2756^2+Sat_Data!$B$3^2-2*User_Model_Calcs!M2756*Sat_Data!$B$3*COS(RADIANS(L2756))*COS(RADIANS(I2756)))</f>
        <v>36893.98784364637</v>
      </c>
      <c r="O2756">
        <f ca="1">DEGREES(ACOS(((Earth_Data!$B$1+Sat_Data!$B$2)/User_Model_Calcs!N2756)*SQRT(1-COS(RADIANS(User_Model_Calcs!I2756))^2*COS(RADIANS(User_Model_Calcs!B2756))^2)))</f>
        <v>52.899529106039232</v>
      </c>
      <c r="P2756">
        <f t="shared" ca="1" si="422"/>
        <v>7.6463237239356854</v>
      </c>
    </row>
    <row r="2757" spans="1:16" x14ac:dyDescent="0.25">
      <c r="A2757">
        <f t="shared" ca="1" si="420"/>
        <v>108.24698565432038</v>
      </c>
      <c r="B2757">
        <f t="shared" ca="1" si="421"/>
        <v>-31.040089723576202</v>
      </c>
      <c r="C2757" s="6">
        <v>20135.9375</v>
      </c>
      <c r="D2757">
        <f t="shared" ca="1" si="418"/>
        <v>3</v>
      </c>
      <c r="E2757" s="1">
        <v>0.65</v>
      </c>
      <c r="F2757">
        <v>19.899999999999999</v>
      </c>
      <c r="G2757">
        <f t="shared" ca="1" si="423"/>
        <v>54.048620189015942</v>
      </c>
      <c r="H2757">
        <f t="shared" ca="1" si="419"/>
        <v>23.15016327978396</v>
      </c>
      <c r="I2757">
        <f ca="1">User_Model_Calcs!A2757-Sat_Data!$B$5</f>
        <v>-1.7530143456796168</v>
      </c>
      <c r="J2757">
        <f ca="1">(Earth_Data!$B$1/SQRT(1-Earth_Data!$B$2^2*SIN(RADIANS(User_Model_Calcs!B2757))^2))*COS(RADIANS(User_Model_Calcs!B2757))</f>
        <v>5469.7032855702955</v>
      </c>
      <c r="K2757">
        <f ca="1">((Earth_Data!$B$1*(1-Earth_Data!$B$2^2))/SQRT(1-Earth_Data!$B$2^2*SIN(RADIANS(User_Model_Calcs!B2757))^2))*SIN(RADIANS(User_Model_Calcs!B2757))</f>
        <v>-3269.7037609703193</v>
      </c>
      <c r="L2757">
        <f t="shared" ca="1" si="424"/>
        <v>-30.870327304088363</v>
      </c>
      <c r="M2757">
        <f t="shared" ca="1" si="425"/>
        <v>6372.489051907578</v>
      </c>
      <c r="N2757">
        <f ca="1">SQRT(User_Model_Calcs!M2757^2+Sat_Data!$B$3^2-2*User_Model_Calcs!M2757*Sat_Data!$B$3*COS(RADIANS(L2757))*COS(RADIANS(I2757)))</f>
        <v>36842.753991990045</v>
      </c>
      <c r="O2757">
        <f ca="1">DEGREES(ACOS(((Earth_Data!$B$1+Sat_Data!$B$2)/User_Model_Calcs!N2757)*SQRT(1-COS(RADIANS(User_Model_Calcs!I2757))^2*COS(RADIANS(User_Model_Calcs!B2757))^2)))</f>
        <v>53.780819965209446</v>
      </c>
      <c r="P2757">
        <f t="shared" ca="1" si="422"/>
        <v>3.3967776825934264</v>
      </c>
    </row>
    <row r="2758" spans="1:16" x14ac:dyDescent="0.25">
      <c r="A2758">
        <f t="shared" ca="1" si="420"/>
        <v>105.79292889162193</v>
      </c>
      <c r="B2758">
        <f t="shared" ca="1" si="421"/>
        <v>-31.642859459709609</v>
      </c>
      <c r="C2758" s="6">
        <v>20135.9375</v>
      </c>
      <c r="D2758">
        <f t="shared" ca="1" si="418"/>
        <v>1.2</v>
      </c>
      <c r="E2758" s="1">
        <v>0.65</v>
      </c>
      <c r="F2758">
        <v>19.899999999999999</v>
      </c>
      <c r="G2758">
        <f t="shared" ca="1" si="423"/>
        <v>46.089820015575185</v>
      </c>
      <c r="H2758">
        <f t="shared" ca="1" si="419"/>
        <v>23.655297303509368</v>
      </c>
      <c r="I2758">
        <f ca="1">User_Model_Calcs!A2758-Sat_Data!$B$5</f>
        <v>-4.2070711083780736</v>
      </c>
      <c r="J2758">
        <f ca="1">(Earth_Data!$B$1/SQRT(1-Earth_Data!$B$2^2*SIN(RADIANS(User_Model_Calcs!B2758))^2))*COS(RADIANS(User_Model_Calcs!B2758))</f>
        <v>5434.9414377963694</v>
      </c>
      <c r="K2758">
        <f ca="1">((Earth_Data!$B$1*(1-Earth_Data!$B$2^2))/SQRT(1-Earth_Data!$B$2^2*SIN(RADIANS(User_Model_Calcs!B2758))^2))*SIN(RADIANS(User_Model_Calcs!B2758))</f>
        <v>-3326.7838260167905</v>
      </c>
      <c r="L2758">
        <f t="shared" ca="1" si="424"/>
        <v>-31.471231198059009</v>
      </c>
      <c r="M2758">
        <f t="shared" ca="1" si="425"/>
        <v>6372.2899382657552</v>
      </c>
      <c r="N2758">
        <f ca="1">SQRT(User_Model_Calcs!M2758^2+Sat_Data!$B$3^2-2*User_Model_Calcs!M2758*Sat_Data!$B$3*COS(RADIANS(L2758))*COS(RADIANS(I2758)))</f>
        <v>36896.29372342494</v>
      </c>
      <c r="O2758">
        <f ca="1">DEGREES(ACOS(((Earth_Data!$B$1+Sat_Data!$B$2)/User_Model_Calcs!N2758)*SQRT(1-COS(RADIANS(User_Model_Calcs!I2758))^2*COS(RADIANS(User_Model_Calcs!B2758))^2)))</f>
        <v>52.860408082373233</v>
      </c>
      <c r="P2758">
        <f t="shared" ca="1" si="422"/>
        <v>7.9816374916063069</v>
      </c>
    </row>
    <row r="2759" spans="1:16" x14ac:dyDescent="0.25">
      <c r="A2759">
        <f t="shared" ca="1" si="420"/>
        <v>108.6954745012826</v>
      </c>
      <c r="B2759">
        <f t="shared" ca="1" si="421"/>
        <v>-33.465203432829917</v>
      </c>
      <c r="C2759" s="6">
        <v>20135.9375</v>
      </c>
      <c r="D2759">
        <f t="shared" ref="D2759:D2822" ca="1" si="426">CHOOSE(RANDBETWEEN(1,3),0.75,1.2,3)</f>
        <v>1.2</v>
      </c>
      <c r="E2759" s="1">
        <v>0.65</v>
      </c>
      <c r="F2759">
        <v>19.899999999999999</v>
      </c>
      <c r="G2759">
        <f t="shared" ca="1" si="423"/>
        <v>46.089820015575185</v>
      </c>
      <c r="H2759">
        <f t="shared" ref="H2759:H2822" ca="1" si="427">RAND()*(24-14)+14</f>
        <v>23.693708697616323</v>
      </c>
      <c r="I2759">
        <f ca="1">User_Model_Calcs!A2759-Sat_Data!$B$5</f>
        <v>-1.3045254987173962</v>
      </c>
      <c r="J2759">
        <f ca="1">(Earth_Data!$B$1/SQRT(1-Earth_Data!$B$2^2*SIN(RADIANS(User_Model_Calcs!B2759))^2))*COS(RADIANS(User_Model_Calcs!B2759))</f>
        <v>5326.2013543193189</v>
      </c>
      <c r="K2759">
        <f ca="1">((Earth_Data!$B$1*(1-Earth_Data!$B$2^2))/SQRT(1-Earth_Data!$B$2^2*SIN(RADIANS(User_Model_Calcs!B2759))^2))*SIN(RADIANS(User_Model_Calcs!B2759))</f>
        <v>-3497.116596468089</v>
      </c>
      <c r="L2759">
        <f t="shared" ca="1" si="424"/>
        <v>-33.288397445885487</v>
      </c>
      <c r="M2759">
        <f t="shared" ca="1" si="425"/>
        <v>6371.6752393735114</v>
      </c>
      <c r="N2759">
        <f ca="1">SQRT(User_Model_Calcs!M2759^2+Sat_Data!$B$3^2-2*User_Model_Calcs!M2759*Sat_Data!$B$3*COS(RADIANS(L2759))*COS(RADIANS(I2759)))</f>
        <v>37005.13425562434</v>
      </c>
      <c r="O2759">
        <f ca="1">DEGREES(ACOS(((Earth_Data!$B$1+Sat_Data!$B$2)/User_Model_Calcs!N2759)*SQRT(1-COS(RADIANS(User_Model_Calcs!I2759))^2*COS(RADIANS(User_Model_Calcs!B2759))^2)))</f>
        <v>51.047219423782444</v>
      </c>
      <c r="P2759">
        <f t="shared" ca="1" si="422"/>
        <v>2.3647769283702007</v>
      </c>
    </row>
    <row r="2760" spans="1:16" x14ac:dyDescent="0.25">
      <c r="A2760">
        <f t="shared" ca="1" si="420"/>
        <v>107.4518551672752</v>
      </c>
      <c r="B2760">
        <f t="shared" ca="1" si="421"/>
        <v>-29.796236146976625</v>
      </c>
      <c r="C2760" s="6">
        <v>20135.9375</v>
      </c>
      <c r="D2760">
        <f t="shared" ca="1" si="426"/>
        <v>1.2</v>
      </c>
      <c r="E2760" s="1">
        <v>0.65</v>
      </c>
      <c r="F2760">
        <v>19.899999999999999</v>
      </c>
      <c r="G2760">
        <f t="shared" ca="1" si="423"/>
        <v>46.089820015575185</v>
      </c>
      <c r="H2760">
        <f t="shared" ca="1" si="427"/>
        <v>17.286840319600643</v>
      </c>
      <c r="I2760">
        <f ca="1">User_Model_Calcs!A2760-Sat_Data!$B$5</f>
        <v>-2.5481448327248017</v>
      </c>
      <c r="J2760">
        <f ca="1">(Earth_Data!$B$1/SQRT(1-Earth_Data!$B$2^2*SIN(RADIANS(User_Model_Calcs!B2760))^2))*COS(RADIANS(User_Model_Calcs!B2760))</f>
        <v>5539.5182143633374</v>
      </c>
      <c r="K2760">
        <f ca="1">((Earth_Data!$B$1*(1-Earth_Data!$B$2^2))/SQRT(1-Earth_Data!$B$2^2*SIN(RADIANS(User_Model_Calcs!B2760))^2))*SIN(RADIANS(User_Model_Calcs!B2760))</f>
        <v>-3150.7935707225374</v>
      </c>
      <c r="L2760">
        <f t="shared" ca="1" si="424"/>
        <v>-29.630559465383506</v>
      </c>
      <c r="M2760">
        <f t="shared" ca="1" si="425"/>
        <v>6372.8927633037774</v>
      </c>
      <c r="N2760">
        <f ca="1">SQRT(User_Model_Calcs!M2760^2+Sat_Data!$B$3^2-2*User_Model_Calcs!M2760*Sat_Data!$B$3*COS(RADIANS(L2760))*COS(RADIANS(I2760)))</f>
        <v>36766.184458400712</v>
      </c>
      <c r="O2760">
        <f ca="1">DEGREES(ACOS(((Earth_Data!$B$1+Sat_Data!$B$2)/User_Model_Calcs!N2760)*SQRT(1-COS(RADIANS(User_Model_Calcs!I2760))^2*COS(RADIANS(User_Model_Calcs!B2760))^2)))</f>
        <v>55.138920483217873</v>
      </c>
      <c r="P2760">
        <f t="shared" ca="1" si="422"/>
        <v>5.1176392277483762</v>
      </c>
    </row>
    <row r="2761" spans="1:16" x14ac:dyDescent="0.25">
      <c r="A2761">
        <f t="shared" ca="1" si="420"/>
        <v>109.8346281515731</v>
      </c>
      <c r="B2761">
        <f t="shared" ca="1" si="421"/>
        <v>-30.891177280439994</v>
      </c>
      <c r="C2761" s="6">
        <v>20135.9375</v>
      </c>
      <c r="D2761">
        <f t="shared" ca="1" si="426"/>
        <v>3</v>
      </c>
      <c r="E2761" s="1">
        <v>0.65</v>
      </c>
      <c r="F2761">
        <v>19.899999999999999</v>
      </c>
      <c r="G2761">
        <f t="shared" ca="1" si="423"/>
        <v>54.048620189015942</v>
      </c>
      <c r="H2761">
        <f t="shared" ca="1" si="427"/>
        <v>14.990172516698596</v>
      </c>
      <c r="I2761">
        <f ca="1">User_Model_Calcs!A2761-Sat_Data!$B$5</f>
        <v>-0.16537184842690067</v>
      </c>
      <c r="J2761">
        <f ca="1">(Earth_Data!$B$1/SQRT(1-Earth_Data!$B$2^2*SIN(RADIANS(User_Model_Calcs!B2761))^2))*COS(RADIANS(User_Model_Calcs!B2761))</f>
        <v>5478.1979491534466</v>
      </c>
      <c r="K2761">
        <f ca="1">((Earth_Data!$B$1*(1-Earth_Data!$B$2^2))/SQRT(1-Earth_Data!$B$2^2*SIN(RADIANS(User_Model_Calcs!B2761))^2))*SIN(RADIANS(User_Model_Calcs!B2761))</f>
        <v>-3255.547039711937</v>
      </c>
      <c r="L2761">
        <f t="shared" ca="1" si="424"/>
        <v>-30.721887366384141</v>
      </c>
      <c r="M2761">
        <f t="shared" ca="1" si="425"/>
        <v>6372.5379008591381</v>
      </c>
      <c r="N2761">
        <f ca="1">SQRT(User_Model_Calcs!M2761^2+Sat_Data!$B$3^2-2*User_Model_Calcs!M2761*Sat_Data!$B$3*COS(RADIANS(L2761))*COS(RADIANS(I2761)))</f>
        <v>36830.135146681932</v>
      </c>
      <c r="O2761">
        <f ca="1">DEGREES(ACOS(((Earth_Data!$B$1+Sat_Data!$B$2)/User_Model_Calcs!N2761)*SQRT(1-COS(RADIANS(User_Model_Calcs!I2761))^2*COS(RADIANS(User_Model_Calcs!B2761))^2)))</f>
        <v>54.000970123979755</v>
      </c>
      <c r="P2761">
        <f t="shared" ca="1" si="422"/>
        <v>0.32210290040760875</v>
      </c>
    </row>
    <row r="2762" spans="1:16" x14ac:dyDescent="0.25">
      <c r="A2762">
        <f t="shared" ca="1" si="420"/>
        <v>108.13333850258734</v>
      </c>
      <c r="B2762">
        <f t="shared" ca="1" si="421"/>
        <v>-32.889694753863282</v>
      </c>
      <c r="C2762" s="6">
        <v>20135.9375</v>
      </c>
      <c r="D2762">
        <f t="shared" ca="1" si="426"/>
        <v>0.75</v>
      </c>
      <c r="E2762" s="1">
        <v>0.65</v>
      </c>
      <c r="F2762">
        <v>19.899999999999999</v>
      </c>
      <c r="G2762">
        <f t="shared" ca="1" si="423"/>
        <v>42.007420362456692</v>
      </c>
      <c r="H2762">
        <f t="shared" ca="1" si="427"/>
        <v>22.863307402906695</v>
      </c>
      <c r="I2762">
        <f ca="1">User_Model_Calcs!A2762-Sat_Data!$B$5</f>
        <v>-1.8666614974126645</v>
      </c>
      <c r="J2762">
        <f ca="1">(Earth_Data!$B$1/SQRT(1-Earth_Data!$B$2^2*SIN(RADIANS(User_Model_Calcs!B2762))^2))*COS(RADIANS(User_Model_Calcs!B2762))</f>
        <v>5361.1302308691011</v>
      </c>
      <c r="K2762">
        <f ca="1">((Earth_Data!$B$1*(1-Earth_Data!$B$2^2))/SQRT(1-Earth_Data!$B$2^2*SIN(RADIANS(User_Model_Calcs!B2762))^2))*SIN(RADIANS(User_Model_Calcs!B2762))</f>
        <v>-3443.6938077678401</v>
      </c>
      <c r="L2762">
        <f t="shared" ca="1" si="424"/>
        <v>-32.71444791819647</v>
      </c>
      <c r="M2762">
        <f t="shared" ca="1" si="425"/>
        <v>6371.8713416073579</v>
      </c>
      <c r="N2762">
        <f ca="1">SQRT(User_Model_Calcs!M2762^2+Sat_Data!$B$3^2-2*User_Model_Calcs!M2762*Sat_Data!$B$3*COS(RADIANS(L2762))*COS(RADIANS(I2762)))</f>
        <v>36967.018603040458</v>
      </c>
      <c r="O2762">
        <f ca="1">DEGREES(ACOS(((Earth_Data!$B$1+Sat_Data!$B$2)/User_Model_Calcs!N2762)*SQRT(1-COS(RADIANS(User_Model_Calcs!I2762))^2*COS(RADIANS(User_Model_Calcs!B2762))^2)))</f>
        <v>51.672817512039387</v>
      </c>
      <c r="P2762">
        <f t="shared" ca="1" si="422"/>
        <v>3.4346307339998474</v>
      </c>
    </row>
    <row r="2763" spans="1:16" x14ac:dyDescent="0.25">
      <c r="A2763">
        <f t="shared" ca="1" si="420"/>
        <v>108.93125386260203</v>
      </c>
      <c r="B2763">
        <f t="shared" ca="1" si="421"/>
        <v>-31.503965143802525</v>
      </c>
      <c r="C2763" s="6">
        <v>20135.9375</v>
      </c>
      <c r="D2763">
        <f t="shared" ca="1" si="426"/>
        <v>3</v>
      </c>
      <c r="E2763" s="1">
        <v>0.65</v>
      </c>
      <c r="F2763">
        <v>19.899999999999999</v>
      </c>
      <c r="G2763">
        <f t="shared" ca="1" si="423"/>
        <v>54.048620189015942</v>
      </c>
      <c r="H2763">
        <f t="shared" ca="1" si="427"/>
        <v>22.512062565893956</v>
      </c>
      <c r="I2763">
        <f ca="1">User_Model_Calcs!A2763-Sat_Data!$B$5</f>
        <v>-1.0687461373979659</v>
      </c>
      <c r="J2763">
        <f ca="1">(Earth_Data!$B$1/SQRT(1-Earth_Data!$B$2^2*SIN(RADIANS(User_Model_Calcs!B2763))^2))*COS(RADIANS(User_Model_Calcs!B2763))</f>
        <v>5443.0050038726904</v>
      </c>
      <c r="K2763">
        <f ca="1">((Earth_Data!$B$1*(1-Earth_Data!$B$2^2))/SQRT(1-Earth_Data!$B$2^2*SIN(RADIANS(User_Model_Calcs!B2763))^2))*SIN(RADIANS(User_Model_Calcs!B2763))</f>
        <v>-3313.66304783123</v>
      </c>
      <c r="L2763">
        <f t="shared" ca="1" si="424"/>
        <v>-31.33276014607328</v>
      </c>
      <c r="M2763">
        <f t="shared" ca="1" si="425"/>
        <v>6372.3360133270826</v>
      </c>
      <c r="N2763">
        <f ca="1">SQRT(User_Model_Calcs!M2763^2+Sat_Data!$B$3^2-2*User_Model_Calcs!M2763*Sat_Data!$B$3*COS(RADIANS(L2763))*COS(RADIANS(I2763)))</f>
        <v>36871.424815014514</v>
      </c>
      <c r="O2763">
        <f ca="1">DEGREES(ACOS(((Earth_Data!$B$1+Sat_Data!$B$2)/User_Model_Calcs!N2763)*SQRT(1-COS(RADIANS(User_Model_Calcs!I2763))^2*COS(RADIANS(User_Model_Calcs!B2763))^2)))</f>
        <v>53.284298680344989</v>
      </c>
      <c r="P2763">
        <f t="shared" ca="1" si="422"/>
        <v>2.0445907349397068</v>
      </c>
    </row>
    <row r="2764" spans="1:16" x14ac:dyDescent="0.25">
      <c r="A2764">
        <f t="shared" ca="1" si="420"/>
        <v>107.22310480849994</v>
      </c>
      <c r="B2764">
        <f t="shared" ca="1" si="421"/>
        <v>-32.539347301788936</v>
      </c>
      <c r="C2764" s="6">
        <v>20135.9375</v>
      </c>
      <c r="D2764">
        <f t="shared" ca="1" si="426"/>
        <v>3</v>
      </c>
      <c r="E2764" s="1">
        <v>0.65</v>
      </c>
      <c r="F2764">
        <v>19.899999999999999</v>
      </c>
      <c r="G2764">
        <f t="shared" ca="1" si="423"/>
        <v>54.048620189015942</v>
      </c>
      <c r="H2764">
        <f t="shared" ca="1" si="427"/>
        <v>15.854604684183641</v>
      </c>
      <c r="I2764">
        <f ca="1">User_Model_Calcs!A2764-Sat_Data!$B$5</f>
        <v>-2.7768951915000599</v>
      </c>
      <c r="J2764">
        <f ca="1">(Earth_Data!$B$1/SQRT(1-Earth_Data!$B$2^2*SIN(RADIANS(User_Model_Calcs!B2764))^2))*COS(RADIANS(User_Model_Calcs!B2764))</f>
        <v>5382.1286225753147</v>
      </c>
      <c r="K2764">
        <f ca="1">((Earth_Data!$B$1*(1-Earth_Data!$B$2^2))/SQRT(1-Earth_Data!$B$2^2*SIN(RADIANS(User_Model_Calcs!B2764))^2))*SIN(RADIANS(User_Model_Calcs!B2764))</f>
        <v>-3411.0036802757331</v>
      </c>
      <c r="L2764">
        <f t="shared" ca="1" si="424"/>
        <v>-32.365084146371736</v>
      </c>
      <c r="M2764">
        <f t="shared" ca="1" si="425"/>
        <v>6371.9898475122391</v>
      </c>
      <c r="N2764">
        <f ca="1">SQRT(User_Model_Calcs!M2764^2+Sat_Data!$B$3^2-2*User_Model_Calcs!M2764*Sat_Data!$B$3*COS(RADIANS(L2764))*COS(RADIANS(I2764)))</f>
        <v>36947.046654984464</v>
      </c>
      <c r="O2764">
        <f ca="1">DEGREES(ACOS(((Earth_Data!$B$1+Sat_Data!$B$2)/User_Model_Calcs!N2764)*SQRT(1-COS(RADIANS(User_Model_Calcs!I2764))^2*COS(RADIANS(User_Model_Calcs!B2764))^2)))</f>
        <v>52.004715458939963</v>
      </c>
      <c r="P2764">
        <f t="shared" ca="1" si="422"/>
        <v>5.1527886349107996</v>
      </c>
    </row>
    <row r="2765" spans="1:16" x14ac:dyDescent="0.25">
      <c r="A2765">
        <f t="shared" ca="1" si="420"/>
        <v>106.42961577852672</v>
      </c>
      <c r="B2765">
        <f t="shared" ca="1" si="421"/>
        <v>-31.882348653045103</v>
      </c>
      <c r="C2765" s="6">
        <v>20135.9375</v>
      </c>
      <c r="D2765">
        <f t="shared" ca="1" si="426"/>
        <v>1.2</v>
      </c>
      <c r="E2765" s="1">
        <v>0.65</v>
      </c>
      <c r="F2765">
        <v>19.899999999999999</v>
      </c>
      <c r="G2765">
        <f t="shared" ca="1" si="423"/>
        <v>46.089820015575185</v>
      </c>
      <c r="H2765">
        <f t="shared" ca="1" si="427"/>
        <v>17.687575289222806</v>
      </c>
      <c r="I2765">
        <f ca="1">User_Model_Calcs!A2765-Sat_Data!$B$5</f>
        <v>-3.5703842214732759</v>
      </c>
      <c r="J2765">
        <f ca="1">(Earth_Data!$B$1/SQRT(1-Earth_Data!$B$2^2*SIN(RADIANS(User_Model_Calcs!B2765))^2))*COS(RADIANS(User_Model_Calcs!B2765))</f>
        <v>5420.9627591560275</v>
      </c>
      <c r="K2765">
        <f ca="1">((Earth_Data!$B$1*(1-Earth_Data!$B$2^2))/SQRT(1-Earth_Data!$B$2^2*SIN(RADIANS(User_Model_Calcs!B2765))^2))*SIN(RADIANS(User_Model_Calcs!B2765))</f>
        <v>-3349.3620169970145</v>
      </c>
      <c r="L2765">
        <f t="shared" ca="1" si="424"/>
        <v>-31.710000014422651</v>
      </c>
      <c r="M2765">
        <f t="shared" ca="1" si="425"/>
        <v>6372.2102254287593</v>
      </c>
      <c r="N2765">
        <f ca="1">SQRT(User_Model_Calcs!M2765^2+Sat_Data!$B$3^2-2*User_Model_Calcs!M2765*Sat_Data!$B$3*COS(RADIANS(L2765))*COS(RADIANS(I2765)))</f>
        <v>36907.54104474371</v>
      </c>
      <c r="O2765">
        <f ca="1">DEGREES(ACOS(((Earth_Data!$B$1+Sat_Data!$B$2)/User_Model_Calcs!N2765)*SQRT(1-COS(RADIANS(User_Model_Calcs!I2765))^2*COS(RADIANS(User_Model_Calcs!B2765))^2)))</f>
        <v>52.668943208858771</v>
      </c>
      <c r="P2765">
        <f t="shared" ca="1" si="422"/>
        <v>6.7373659678604865</v>
      </c>
    </row>
    <row r="2766" spans="1:16" x14ac:dyDescent="0.25">
      <c r="A2766">
        <f t="shared" ca="1" si="420"/>
        <v>105.90198909807681</v>
      </c>
      <c r="B2766">
        <f t="shared" ca="1" si="421"/>
        <v>-32.854416207160156</v>
      </c>
      <c r="C2766" s="6">
        <v>20135.9375</v>
      </c>
      <c r="D2766">
        <f t="shared" ca="1" si="426"/>
        <v>0.75</v>
      </c>
      <c r="E2766" s="1">
        <v>0.65</v>
      </c>
      <c r="F2766">
        <v>19.899999999999999</v>
      </c>
      <c r="G2766">
        <f t="shared" ca="1" si="423"/>
        <v>42.007420362456692</v>
      </c>
      <c r="H2766">
        <f t="shared" ca="1" si="427"/>
        <v>22.631050306803814</v>
      </c>
      <c r="I2766">
        <f ca="1">User_Model_Calcs!A2766-Sat_Data!$B$5</f>
        <v>-4.098010901923189</v>
      </c>
      <c r="J2766">
        <f ca="1">(Earth_Data!$B$1/SQRT(1-Earth_Data!$B$2^2*SIN(RADIANS(User_Model_Calcs!B2766))^2))*COS(RADIANS(User_Model_Calcs!B2766))</f>
        <v>5363.2537818270566</v>
      </c>
      <c r="K2766">
        <f ca="1">((Earth_Data!$B$1*(1-Earth_Data!$B$2^2))/SQRT(1-Earth_Data!$B$2^2*SIN(RADIANS(User_Model_Calcs!B2766))^2))*SIN(RADIANS(User_Model_Calcs!B2766))</f>
        <v>-3440.4077847023241</v>
      </c>
      <c r="L2766">
        <f t="shared" ca="1" si="424"/>
        <v>-32.679267244708512</v>
      </c>
      <c r="M2766">
        <f t="shared" ca="1" si="425"/>
        <v>6371.8833050615876</v>
      </c>
      <c r="N2766">
        <f ca="1">SQRT(User_Model_Calcs!M2766^2+Sat_Data!$B$3^2-2*User_Model_Calcs!M2766*Sat_Data!$B$3*COS(RADIANS(L2766))*COS(RADIANS(I2766)))</f>
        <v>36976.992537163336</v>
      </c>
      <c r="O2766">
        <f ca="1">DEGREES(ACOS(((Earth_Data!$B$1+Sat_Data!$B$2)/User_Model_Calcs!N2766)*SQRT(1-COS(RADIANS(User_Model_Calcs!I2766))^2*COS(RADIANS(User_Model_Calcs!B2766))^2)))</f>
        <v>51.509473064775655</v>
      </c>
      <c r="P2766">
        <f t="shared" ca="1" si="422"/>
        <v>7.523220761542678</v>
      </c>
    </row>
    <row r="2767" spans="1:16" x14ac:dyDescent="0.25">
      <c r="A2767">
        <f t="shared" ref="A2767:A2779" ca="1" si="428">108.049394295518+(RAND()*5-2.5)</f>
        <v>109.13835433926249</v>
      </c>
      <c r="B2767">
        <f t="shared" ref="B2767:B2779" ca="1" si="429">-31.6714359012002+(RAND()*5-2.5)</f>
        <v>-30.003675381328691</v>
      </c>
      <c r="C2767" s="6">
        <v>20135.9375</v>
      </c>
      <c r="D2767">
        <f t="shared" ca="1" si="426"/>
        <v>1.2</v>
      </c>
      <c r="E2767" s="1">
        <v>0.65</v>
      </c>
      <c r="F2767">
        <v>19.899999999999999</v>
      </c>
      <c r="G2767">
        <f t="shared" ca="1" si="423"/>
        <v>46.089820015575185</v>
      </c>
      <c r="H2767">
        <f t="shared" ca="1" si="427"/>
        <v>19.147126935887705</v>
      </c>
      <c r="I2767">
        <f ca="1">User_Model_Calcs!A2767-Sat_Data!$B$5</f>
        <v>-0.86164566073750848</v>
      </c>
      <c r="J2767">
        <f ca="1">(Earth_Data!$B$1/SQRT(1-Earth_Data!$B$2^2*SIN(RADIANS(User_Model_Calcs!B2767))^2))*COS(RADIANS(User_Model_Calcs!B2767))</f>
        <v>5528.0556072475483</v>
      </c>
      <c r="K2767">
        <f ca="1">((Earth_Data!$B$1*(1-Earth_Data!$B$2^2))/SQRT(1-Earth_Data!$B$2^2*SIN(RADIANS(User_Model_Calcs!B2767))^2))*SIN(RADIANS(User_Model_Calcs!B2767))</f>
        <v>-3170.7276906327688</v>
      </c>
      <c r="L2767">
        <f t="shared" ca="1" si="424"/>
        <v>-29.837295511523031</v>
      </c>
      <c r="M2767">
        <f t="shared" ca="1" si="425"/>
        <v>6372.8261301377488</v>
      </c>
      <c r="N2767">
        <f ca="1">SQRT(User_Model_Calcs!M2767^2+Sat_Data!$B$3^2-2*User_Model_Calcs!M2767*Sat_Data!$B$3*COS(RADIANS(L2767))*COS(RADIANS(I2767)))</f>
        <v>36773.752962525308</v>
      </c>
      <c r="O2767">
        <f ca="1">DEGREES(ACOS(((Earth_Data!$B$1+Sat_Data!$B$2)/User_Model_Calcs!N2767)*SQRT(1-COS(RADIANS(User_Model_Calcs!I2767))^2*COS(RADIANS(User_Model_Calcs!B2767))^2)))</f>
        <v>55.001896528434457</v>
      </c>
      <c r="P2767">
        <f t="shared" ca="1" si="422"/>
        <v>1.7227104755292222</v>
      </c>
    </row>
    <row r="2768" spans="1:16" x14ac:dyDescent="0.25">
      <c r="A2768">
        <f t="shared" ca="1" si="428"/>
        <v>109.00949003041367</v>
      </c>
      <c r="B2768">
        <f t="shared" ca="1" si="429"/>
        <v>-30.496596472612978</v>
      </c>
      <c r="C2768" s="6">
        <v>20135.9375</v>
      </c>
      <c r="D2768">
        <f t="shared" ca="1" si="426"/>
        <v>3</v>
      </c>
      <c r="E2768" s="1">
        <v>0.65</v>
      </c>
      <c r="F2768">
        <v>19.899999999999999</v>
      </c>
      <c r="G2768">
        <f t="shared" ca="1" si="423"/>
        <v>54.048620189015942</v>
      </c>
      <c r="H2768">
        <f t="shared" ca="1" si="427"/>
        <v>18.559605359071064</v>
      </c>
      <c r="I2768">
        <f ca="1">User_Model_Calcs!A2768-Sat_Data!$B$5</f>
        <v>-0.99050996958632709</v>
      </c>
      <c r="J2768">
        <f ca="1">(Earth_Data!$B$1/SQRT(1-Earth_Data!$B$2^2*SIN(RADIANS(User_Model_Calcs!B2768))^2))*COS(RADIANS(User_Model_Calcs!B2768))</f>
        <v>5500.5275473552747</v>
      </c>
      <c r="K2768">
        <f ca="1">((Earth_Data!$B$1*(1-Earth_Data!$B$2^2))/SQRT(1-Earth_Data!$B$2^2*SIN(RADIANS(User_Model_Calcs!B2768))^2))*SIN(RADIANS(User_Model_Calcs!B2768))</f>
        <v>-3217.9305713344584</v>
      </c>
      <c r="L2768">
        <f t="shared" ca="1" si="424"/>
        <v>-30.328580557655105</v>
      </c>
      <c r="M2768">
        <f t="shared" ca="1" si="425"/>
        <v>6372.6666679768487</v>
      </c>
      <c r="N2768">
        <f ca="1">SQRT(User_Model_Calcs!M2768^2+Sat_Data!$B$3^2-2*User_Model_Calcs!M2768*Sat_Data!$B$3*COS(RADIANS(L2768))*COS(RADIANS(I2768)))</f>
        <v>36805.500504195574</v>
      </c>
      <c r="O2768">
        <f ca="1">DEGREES(ACOS(((Earth_Data!$B$1+Sat_Data!$B$2)/User_Model_Calcs!N2768)*SQRT(1-COS(RADIANS(User_Model_Calcs!I2768))^2*COS(RADIANS(User_Model_Calcs!B2768))^2)))</f>
        <v>54.435127672014907</v>
      </c>
      <c r="P2768">
        <f t="shared" ca="1" si="422"/>
        <v>1.9512328748828822</v>
      </c>
    </row>
    <row r="2769" spans="1:16" x14ac:dyDescent="0.25">
      <c r="A2769">
        <f t="shared" ca="1" si="428"/>
        <v>106.55193857697564</v>
      </c>
      <c r="B2769">
        <f t="shared" ca="1" si="429"/>
        <v>-30.625813820049064</v>
      </c>
      <c r="C2769" s="6">
        <v>20135.9375</v>
      </c>
      <c r="D2769">
        <f t="shared" ca="1" si="426"/>
        <v>0.75</v>
      </c>
      <c r="E2769" s="1">
        <v>0.65</v>
      </c>
      <c r="F2769">
        <v>19.899999999999999</v>
      </c>
      <c r="G2769">
        <f t="shared" ca="1" si="423"/>
        <v>42.007420362456692</v>
      </c>
      <c r="H2769">
        <f t="shared" ca="1" si="427"/>
        <v>20.483833655250358</v>
      </c>
      <c r="I2769">
        <f ca="1">User_Model_Calcs!A2769-Sat_Data!$B$5</f>
        <v>-3.448061423024356</v>
      </c>
      <c r="J2769">
        <f ca="1">(Earth_Data!$B$1/SQRT(1-Earth_Data!$B$2^2*SIN(RADIANS(User_Model_Calcs!B2769))^2))*COS(RADIANS(User_Model_Calcs!B2769))</f>
        <v>5493.2437318464981</v>
      </c>
      <c r="K2769">
        <f ca="1">((Earth_Data!$B$1*(1-Earth_Data!$B$2^2))/SQRT(1-Earth_Data!$B$2^2*SIN(RADIANS(User_Model_Calcs!B2769))^2))*SIN(RADIANS(User_Model_Calcs!B2769))</f>
        <v>-3230.2658853210519</v>
      </c>
      <c r="L2769">
        <f t="shared" ca="1" si="424"/>
        <v>-30.457377191076414</v>
      </c>
      <c r="M2769">
        <f t="shared" ca="1" si="425"/>
        <v>6372.6246074392175</v>
      </c>
      <c r="N2769">
        <f ca="1">SQRT(User_Model_Calcs!M2769^2+Sat_Data!$B$3^2-2*User_Model_Calcs!M2769*Sat_Data!$B$3*COS(RADIANS(L2769))*COS(RADIANS(I2769)))</f>
        <v>36824.283200586498</v>
      </c>
      <c r="O2769">
        <f ca="1">DEGREES(ACOS(((Earth_Data!$B$1+Sat_Data!$B$2)/User_Model_Calcs!N2769)*SQRT(1-COS(RADIANS(User_Model_Calcs!I2769))^2*COS(RADIANS(User_Model_Calcs!B2769))^2)))</f>
        <v>54.104872497497539</v>
      </c>
      <c r="P2769">
        <f t="shared" ca="1" si="422"/>
        <v>6.7453265532768762</v>
      </c>
    </row>
    <row r="2770" spans="1:16" x14ac:dyDescent="0.25">
      <c r="A2770">
        <f t="shared" ca="1" si="428"/>
        <v>107.4231359548142</v>
      </c>
      <c r="B2770">
        <f t="shared" ca="1" si="429"/>
        <v>-30.520067200516674</v>
      </c>
      <c r="C2770" s="6">
        <v>20135.9375</v>
      </c>
      <c r="D2770">
        <f t="shared" ca="1" si="426"/>
        <v>0.75</v>
      </c>
      <c r="E2770" s="1">
        <v>0.65</v>
      </c>
      <c r="F2770">
        <v>19.899999999999999</v>
      </c>
      <c r="G2770">
        <f t="shared" ca="1" si="423"/>
        <v>42.007420362456692</v>
      </c>
      <c r="H2770">
        <f t="shared" ca="1" si="427"/>
        <v>20.412253001811479</v>
      </c>
      <c r="I2770">
        <f ca="1">User_Model_Calcs!A2770-Sat_Data!$B$5</f>
        <v>-2.5768640451858005</v>
      </c>
      <c r="J2770">
        <f ca="1">(Earth_Data!$B$1/SQRT(1-Earth_Data!$B$2^2*SIN(RADIANS(User_Model_Calcs!B2770))^2))*COS(RADIANS(User_Model_Calcs!B2770))</f>
        <v>5499.2066112921639</v>
      </c>
      <c r="K2770">
        <f ca="1">((Earth_Data!$B$1*(1-Earth_Data!$B$2^2))/SQRT(1-Earth_Data!$B$2^2*SIN(RADIANS(User_Model_Calcs!B2770))^2))*SIN(RADIANS(User_Model_Calcs!B2770))</f>
        <v>-3220.1723302586088</v>
      </c>
      <c r="L2770">
        <f t="shared" ca="1" si="424"/>
        <v>-30.351974615012651</v>
      </c>
      <c r="M2770">
        <f t="shared" ca="1" si="425"/>
        <v>6372.6590360886721</v>
      </c>
      <c r="N2770">
        <f ca="1">SQRT(User_Model_Calcs!M2770^2+Sat_Data!$B$3^2-2*User_Model_Calcs!M2770*Sat_Data!$B$3*COS(RADIANS(L2770))*COS(RADIANS(I2770)))</f>
        <v>36812.440560576353</v>
      </c>
      <c r="O2770">
        <f ca="1">DEGREES(ACOS(((Earth_Data!$B$1+Sat_Data!$B$2)/User_Model_Calcs!N2770)*SQRT(1-COS(RADIANS(User_Model_Calcs!I2770))^2*COS(RADIANS(User_Model_Calcs!B2770))^2)))</f>
        <v>54.312941751388081</v>
      </c>
      <c r="P2770">
        <f t="shared" ca="1" si="422"/>
        <v>5.0643579056435017</v>
      </c>
    </row>
    <row r="2771" spans="1:16" x14ac:dyDescent="0.25">
      <c r="A2771">
        <f t="shared" ca="1" si="428"/>
        <v>109.3559623970839</v>
      </c>
      <c r="B2771">
        <f t="shared" ca="1" si="429"/>
        <v>-33.196240186322996</v>
      </c>
      <c r="C2771" s="6">
        <v>20135.9375</v>
      </c>
      <c r="D2771">
        <f t="shared" ca="1" si="426"/>
        <v>3</v>
      </c>
      <c r="E2771" s="1">
        <v>0.65</v>
      </c>
      <c r="F2771">
        <v>19.899999999999999</v>
      </c>
      <c r="G2771">
        <f t="shared" ca="1" si="423"/>
        <v>54.048620189015942</v>
      </c>
      <c r="H2771">
        <f t="shared" ca="1" si="427"/>
        <v>16.993335248931498</v>
      </c>
      <c r="I2771">
        <f ca="1">User_Model_Calcs!A2771-Sat_Data!$B$5</f>
        <v>-0.64403760291610013</v>
      </c>
      <c r="J2771">
        <f ca="1">(Earth_Data!$B$1/SQRT(1-Earth_Data!$B$2^2*SIN(RADIANS(User_Model_Calcs!B2771))^2))*COS(RADIANS(User_Model_Calcs!B2771))</f>
        <v>5342.5925079842891</v>
      </c>
      <c r="K2771">
        <f ca="1">((Earth_Data!$B$1*(1-Earth_Data!$B$2^2))/SQRT(1-Earth_Data!$B$2^2*SIN(RADIANS(User_Model_Calcs!B2771))^2))*SIN(RADIANS(User_Model_Calcs!B2771))</f>
        <v>-3472.1925846305535</v>
      </c>
      <c r="L2771">
        <f t="shared" ca="1" si="424"/>
        <v>-33.020154059377383</v>
      </c>
      <c r="M2771">
        <f t="shared" ca="1" si="425"/>
        <v>6371.7671058453843</v>
      </c>
      <c r="N2771">
        <f ca="1">SQRT(User_Model_Calcs!M2771^2+Sat_Data!$B$3^2-2*User_Model_Calcs!M2771*Sat_Data!$B$3*COS(RADIANS(L2771))*COS(RADIANS(I2771)))</f>
        <v>36985.28008836852</v>
      </c>
      <c r="O2771">
        <f ca="1">DEGREES(ACOS(((Earth_Data!$B$1+Sat_Data!$B$2)/User_Model_Calcs!N2771)*SQRT(1-COS(RADIANS(User_Model_Calcs!I2771))^2*COS(RADIANS(User_Model_Calcs!B2771))^2)))</f>
        <v>51.371724088640789</v>
      </c>
      <c r="P2771">
        <f t="shared" ca="1" si="422"/>
        <v>1.1761908239623553</v>
      </c>
    </row>
    <row r="2772" spans="1:16" x14ac:dyDescent="0.25">
      <c r="A2772">
        <f t="shared" ca="1" si="428"/>
        <v>105.92716852168826</v>
      </c>
      <c r="B2772">
        <f t="shared" ca="1" si="429"/>
        <v>-29.573125174446098</v>
      </c>
      <c r="C2772" s="6">
        <v>20135.9375</v>
      </c>
      <c r="D2772">
        <f t="shared" ca="1" si="426"/>
        <v>0.75</v>
      </c>
      <c r="E2772" s="1">
        <v>0.65</v>
      </c>
      <c r="F2772">
        <v>19.899999999999999</v>
      </c>
      <c r="G2772">
        <f t="shared" ca="1" si="423"/>
        <v>42.007420362456692</v>
      </c>
      <c r="H2772">
        <f t="shared" ca="1" si="427"/>
        <v>20.08586844784006</v>
      </c>
      <c r="I2772">
        <f ca="1">User_Model_Calcs!A2772-Sat_Data!$B$5</f>
        <v>-4.0728314783117412</v>
      </c>
      <c r="J2772">
        <f ca="1">(Earth_Data!$B$1/SQRT(1-Earth_Data!$B$2^2*SIN(RADIANS(User_Model_Calcs!B2772))^2))*COS(RADIANS(User_Model_Calcs!B2772))</f>
        <v>5551.7657620189939</v>
      </c>
      <c r="K2772">
        <f ca="1">((Earth_Data!$B$1*(1-Earth_Data!$B$2^2))/SQRT(1-Earth_Data!$B$2^2*SIN(RADIANS(User_Model_Calcs!B2772))^2))*SIN(RADIANS(User_Model_Calcs!B2772))</f>
        <v>-3129.3079883093669</v>
      </c>
      <c r="L2772">
        <f t="shared" ca="1" si="424"/>
        <v>-29.408214451273249</v>
      </c>
      <c r="M2772">
        <f t="shared" ca="1" si="425"/>
        <v>6372.9641111513529</v>
      </c>
      <c r="N2772">
        <f ca="1">SQRT(User_Model_Calcs!M2772^2+Sat_Data!$B$3^2-2*User_Model_Calcs!M2772*Sat_Data!$B$3*COS(RADIANS(L2772))*COS(RADIANS(I2772)))</f>
        <v>36761.94835608342</v>
      </c>
      <c r="O2772">
        <f ca="1">DEGREES(ACOS(((Earth_Data!$B$1+Sat_Data!$B$2)/User_Model_Calcs!N2772)*SQRT(1-COS(RADIANS(User_Model_Calcs!I2772))^2*COS(RADIANS(User_Model_Calcs!B2772))^2)))</f>
        <v>55.216595354566046</v>
      </c>
      <c r="P2772">
        <f t="shared" ca="1" si="422"/>
        <v>8.2096622641697827</v>
      </c>
    </row>
    <row r="2773" spans="1:16" x14ac:dyDescent="0.25">
      <c r="A2773">
        <f t="shared" ca="1" si="428"/>
        <v>107.73617562863207</v>
      </c>
      <c r="B2773">
        <f t="shared" ca="1" si="429"/>
        <v>-30.73724106628374</v>
      </c>
      <c r="C2773" s="6">
        <v>20135.9375</v>
      </c>
      <c r="D2773">
        <f t="shared" ca="1" si="426"/>
        <v>1.2</v>
      </c>
      <c r="E2773" s="1">
        <v>0.65</v>
      </c>
      <c r="F2773">
        <v>19.899999999999999</v>
      </c>
      <c r="G2773">
        <f t="shared" ca="1" si="423"/>
        <v>46.089820015575185</v>
      </c>
      <c r="H2773">
        <f t="shared" ca="1" si="427"/>
        <v>22.84741406465383</v>
      </c>
      <c r="I2773">
        <f ca="1">User_Model_Calcs!A2773-Sat_Data!$B$5</f>
        <v>-2.2638243713679316</v>
      </c>
      <c r="J2773">
        <f ca="1">(Earth_Data!$B$1/SQRT(1-Earth_Data!$B$2^2*SIN(RADIANS(User_Model_Calcs!B2773))^2))*COS(RADIANS(User_Model_Calcs!B2773))</f>
        <v>5486.9402802424183</v>
      </c>
      <c r="K2773">
        <f ca="1">((Earth_Data!$B$1*(1-Earth_Data!$B$2^2))/SQRT(1-Earth_Data!$B$2^2*SIN(RADIANS(User_Model_Calcs!B2773))^2))*SIN(RADIANS(User_Model_Calcs!B2773))</f>
        <v>-3240.889908761877</v>
      </c>
      <c r="L2773">
        <f t="shared" ca="1" si="424"/>
        <v>-30.568444383372132</v>
      </c>
      <c r="M2773">
        <f t="shared" ca="1" si="425"/>
        <v>6372.588252795038</v>
      </c>
      <c r="N2773">
        <f ca="1">SQRT(User_Model_Calcs!M2773^2+Sat_Data!$B$3^2-2*User_Model_Calcs!M2773*Sat_Data!$B$3*COS(RADIANS(L2773))*COS(RADIANS(I2773)))</f>
        <v>36825.011491779747</v>
      </c>
      <c r="O2773">
        <f ca="1">DEGREES(ACOS(((Earth_Data!$B$1+Sat_Data!$B$2)/User_Model_Calcs!N2773)*SQRT(1-COS(RADIANS(User_Model_Calcs!I2773))^2*COS(RADIANS(User_Model_Calcs!B2773))^2)))</f>
        <v>54.091374630137416</v>
      </c>
      <c r="P2773">
        <f t="shared" ca="1" si="422"/>
        <v>4.4228038585043148</v>
      </c>
    </row>
    <row r="2774" spans="1:16" x14ac:dyDescent="0.25">
      <c r="A2774">
        <f t="shared" ca="1" si="428"/>
        <v>107.31438424922548</v>
      </c>
      <c r="B2774">
        <f t="shared" ca="1" si="429"/>
        <v>-30.736409034873592</v>
      </c>
      <c r="C2774" s="6">
        <v>20135.9375</v>
      </c>
      <c r="D2774">
        <f t="shared" ca="1" si="426"/>
        <v>0.75</v>
      </c>
      <c r="E2774" s="1">
        <v>0.65</v>
      </c>
      <c r="F2774">
        <v>19.899999999999999</v>
      </c>
      <c r="G2774">
        <f t="shared" ca="1" si="423"/>
        <v>42.007420362456692</v>
      </c>
      <c r="H2774">
        <f t="shared" ca="1" si="427"/>
        <v>23.130974313842547</v>
      </c>
      <c r="I2774">
        <f ca="1">User_Model_Calcs!A2774-Sat_Data!$B$5</f>
        <v>-2.6856157507745166</v>
      </c>
      <c r="J2774">
        <f ca="1">(Earth_Data!$B$1/SQRT(1-Earth_Data!$B$2^2*SIN(RADIANS(User_Model_Calcs!B2774))^2))*COS(RADIANS(User_Model_Calcs!B2774))</f>
        <v>5486.9874253015223</v>
      </c>
      <c r="K2774">
        <f ca="1">((Earth_Data!$B$1*(1-Earth_Data!$B$2^2))/SQRT(1-Earth_Data!$B$2^2*SIN(RADIANS(User_Model_Calcs!B2774))^2))*SIN(RADIANS(User_Model_Calcs!B2774))</f>
        <v>-3240.8106235570949</v>
      </c>
      <c r="L2774">
        <f t="shared" ca="1" si="424"/>
        <v>-30.567615031087762</v>
      </c>
      <c r="M2774">
        <f t="shared" ca="1" si="425"/>
        <v>6372.5885245461714</v>
      </c>
      <c r="N2774">
        <f ca="1">SQRT(User_Model_Calcs!M2774^2+Sat_Data!$B$3^2-2*User_Model_Calcs!M2774*Sat_Data!$B$3*COS(RADIANS(L2774))*COS(RADIANS(I2774)))</f>
        <v>36826.954543457927</v>
      </c>
      <c r="O2774">
        <f ca="1">DEGREES(ACOS(((Earth_Data!$B$1+Sat_Data!$B$2)/User_Model_Calcs!N2774)*SQRT(1-COS(RADIANS(User_Model_Calcs!I2774))^2*COS(RADIANS(User_Model_Calcs!B2774))^2)))</f>
        <v>54.057482849279097</v>
      </c>
      <c r="P2774">
        <f t="shared" ca="1" si="422"/>
        <v>5.2438517039975308</v>
      </c>
    </row>
    <row r="2775" spans="1:16" x14ac:dyDescent="0.25">
      <c r="A2775">
        <f t="shared" ca="1" si="428"/>
        <v>105.81449086136101</v>
      </c>
      <c r="B2775">
        <f t="shared" ca="1" si="429"/>
        <v>-33.831250071438717</v>
      </c>
      <c r="C2775" s="6">
        <v>20135.9375</v>
      </c>
      <c r="D2775">
        <f t="shared" ca="1" si="426"/>
        <v>0.75</v>
      </c>
      <c r="E2775" s="1">
        <v>0.65</v>
      </c>
      <c r="F2775">
        <v>19.899999999999999</v>
      </c>
      <c r="G2775">
        <f t="shared" ca="1" si="423"/>
        <v>42.007420362456692</v>
      </c>
      <c r="H2775">
        <f t="shared" ca="1" si="427"/>
        <v>22.162648826312005</v>
      </c>
      <c r="I2775">
        <f ca="1">User_Model_Calcs!A2775-Sat_Data!$B$5</f>
        <v>-4.1855091386389915</v>
      </c>
      <c r="J2775">
        <f ca="1">(Earth_Data!$B$1/SQRT(1-Earth_Data!$B$2^2*SIN(RADIANS(User_Model_Calcs!B2775))^2))*COS(RADIANS(User_Model_Calcs!B2775))</f>
        <v>5303.7049818552032</v>
      </c>
      <c r="K2775">
        <f ca="1">((Earth_Data!$B$1*(1-Earth_Data!$B$2^2))/SQRT(1-Earth_Data!$B$2^2*SIN(RADIANS(User_Model_Calcs!B2775))^2))*SIN(RADIANS(User_Model_Calcs!B2775))</f>
        <v>-3530.9146030083539</v>
      </c>
      <c r="L2775">
        <f t="shared" ca="1" si="424"/>
        <v>-33.653489338810964</v>
      </c>
      <c r="M2775">
        <f t="shared" ca="1" si="425"/>
        <v>6371.5496127938404</v>
      </c>
      <c r="N2775">
        <f ca="1">SQRT(User_Model_Calcs!M2775^2+Sat_Data!$B$3^2-2*User_Model_Calcs!M2775*Sat_Data!$B$3*COS(RADIANS(L2775))*COS(RADIANS(I2775)))</f>
        <v>37045.26776527024</v>
      </c>
      <c r="O2775">
        <f ca="1">DEGREES(ACOS(((Earth_Data!$B$1+Sat_Data!$B$2)/User_Model_Calcs!N2775)*SQRT(1-COS(RADIANS(User_Model_Calcs!I2775))^2*COS(RADIANS(User_Model_Calcs!B2775))^2)))</f>
        <v>50.399863323456508</v>
      </c>
      <c r="P2775">
        <f t="shared" ca="1" si="422"/>
        <v>7.488242249036217</v>
      </c>
    </row>
    <row r="2776" spans="1:16" x14ac:dyDescent="0.25">
      <c r="A2776">
        <f t="shared" ca="1" si="428"/>
        <v>106.35283375715905</v>
      </c>
      <c r="B2776">
        <f t="shared" ca="1" si="429"/>
        <v>-30.625631385342153</v>
      </c>
      <c r="C2776" s="6">
        <v>20135.9375</v>
      </c>
      <c r="D2776">
        <f t="shared" ca="1" si="426"/>
        <v>0.75</v>
      </c>
      <c r="E2776" s="1">
        <v>0.65</v>
      </c>
      <c r="F2776">
        <v>19.899999999999999</v>
      </c>
      <c r="G2776">
        <f t="shared" ca="1" si="423"/>
        <v>42.007420362456692</v>
      </c>
      <c r="H2776">
        <f t="shared" ca="1" si="427"/>
        <v>19.173441288241541</v>
      </c>
      <c r="I2776">
        <f ca="1">User_Model_Calcs!A2776-Sat_Data!$B$5</f>
        <v>-3.647166242840953</v>
      </c>
      <c r="J2776">
        <f ca="1">(Earth_Data!$B$1/SQRT(1-Earth_Data!$B$2^2*SIN(RADIANS(User_Model_Calcs!B2776))^2))*COS(RADIANS(User_Model_Calcs!B2776))</f>
        <v>5493.2540351645002</v>
      </c>
      <c r="K2776">
        <f ca="1">((Earth_Data!$B$1*(1-Earth_Data!$B$2^2))/SQRT(1-Earth_Data!$B$2^2*SIN(RADIANS(User_Model_Calcs!B2776))^2))*SIN(RADIANS(User_Model_Calcs!B2776))</f>
        <v>-3230.2484811992472</v>
      </c>
      <c r="L2776">
        <f t="shared" ca="1" si="424"/>
        <v>-30.457195347950066</v>
      </c>
      <c r="M2776">
        <f t="shared" ca="1" si="425"/>
        <v>6372.6246668967651</v>
      </c>
      <c r="N2776">
        <f ca="1">SQRT(User_Model_Calcs!M2776^2+Sat_Data!$B$3^2-2*User_Model_Calcs!M2776*Sat_Data!$B$3*COS(RADIANS(L2776))*COS(RADIANS(I2776)))</f>
        <v>36825.623899378254</v>
      </c>
      <c r="O2776">
        <f ca="1">DEGREES(ACOS(((Earth_Data!$B$1+Sat_Data!$B$2)/User_Model_Calcs!N2776)*SQRT(1-COS(RADIANS(User_Model_Calcs!I2776))^2*COS(RADIANS(User_Model_Calcs!B2776))^2)))</f>
        <v>54.081473092568118</v>
      </c>
      <c r="P2776">
        <f t="shared" ca="1" si="422"/>
        <v>7.1319787960926968</v>
      </c>
    </row>
    <row r="2777" spans="1:16" x14ac:dyDescent="0.25">
      <c r="A2777">
        <f t="shared" ca="1" si="428"/>
        <v>109.77143084836921</v>
      </c>
      <c r="B2777">
        <f t="shared" ca="1" si="429"/>
        <v>-31.277255538016188</v>
      </c>
      <c r="C2777" s="6">
        <v>20135.9375</v>
      </c>
      <c r="D2777">
        <f t="shared" ca="1" si="426"/>
        <v>1.2</v>
      </c>
      <c r="E2777" s="1">
        <v>0.65</v>
      </c>
      <c r="F2777">
        <v>19.899999999999999</v>
      </c>
      <c r="G2777">
        <f t="shared" ca="1" si="423"/>
        <v>46.089820015575185</v>
      </c>
      <c r="H2777">
        <f t="shared" ca="1" si="427"/>
        <v>22.733130328906455</v>
      </c>
      <c r="I2777">
        <f ca="1">User_Model_Calcs!A2777-Sat_Data!$B$5</f>
        <v>-0.2285691516307935</v>
      </c>
      <c r="J2777">
        <f ca="1">(Earth_Data!$B$1/SQRT(1-Earth_Data!$B$2^2*SIN(RADIANS(User_Model_Calcs!B2777))^2))*COS(RADIANS(User_Model_Calcs!B2777))</f>
        <v>5456.0979473261204</v>
      </c>
      <c r="K2777">
        <f ca="1">((Earth_Data!$B$1*(1-Earth_Data!$B$2^2))/SQRT(1-Earth_Data!$B$2^2*SIN(RADIANS(User_Model_Calcs!B2777))^2))*SIN(RADIANS(User_Model_Calcs!B2777))</f>
        <v>-3292.2054571077397</v>
      </c>
      <c r="L2777">
        <f t="shared" ca="1" si="424"/>
        <v>-31.106750011948535</v>
      </c>
      <c r="M2777">
        <f t="shared" ca="1" si="425"/>
        <v>6372.4109709454779</v>
      </c>
      <c r="N2777">
        <f ca="1">SQRT(User_Model_Calcs!M2777^2+Sat_Data!$B$3^2-2*User_Model_Calcs!M2777*Sat_Data!$B$3*COS(RADIANS(L2777))*COS(RADIANS(I2777)))</f>
        <v>36855.428762120035</v>
      </c>
      <c r="O2777">
        <f ca="1">DEGREES(ACOS(((Earth_Data!$B$1+Sat_Data!$B$2)/User_Model_Calcs!N2777)*SQRT(1-COS(RADIANS(User_Model_Calcs!I2777))^2*COS(RADIANS(User_Model_Calcs!B2777))^2)))</f>
        <v>53.560322451449778</v>
      </c>
      <c r="P2777">
        <f t="shared" ca="1" si="422"/>
        <v>0.44024407472620908</v>
      </c>
    </row>
    <row r="2778" spans="1:16" x14ac:dyDescent="0.25">
      <c r="A2778">
        <f t="shared" ca="1" si="428"/>
        <v>109.51579021250464</v>
      </c>
      <c r="B2778">
        <f t="shared" ca="1" si="429"/>
        <v>-32.620339849156821</v>
      </c>
      <c r="C2778" s="6">
        <v>20135.9375</v>
      </c>
      <c r="D2778">
        <f t="shared" ca="1" si="426"/>
        <v>0.75</v>
      </c>
      <c r="E2778" s="1">
        <v>0.65</v>
      </c>
      <c r="F2778">
        <v>19.899999999999999</v>
      </c>
      <c r="G2778">
        <f t="shared" ca="1" si="423"/>
        <v>42.007420362456692</v>
      </c>
      <c r="H2778">
        <f t="shared" ca="1" si="427"/>
        <v>21.693514090244314</v>
      </c>
      <c r="I2778">
        <f ca="1">User_Model_Calcs!A2778-Sat_Data!$B$5</f>
        <v>-0.48420978749535948</v>
      </c>
      <c r="J2778">
        <f ca="1">(Earth_Data!$B$1/SQRT(1-Earth_Data!$B$2^2*SIN(RADIANS(User_Model_Calcs!B2778))^2))*COS(RADIANS(User_Model_Calcs!B2778))</f>
        <v>5377.2921351305959</v>
      </c>
      <c r="K2778">
        <f ca="1">((Earth_Data!$B$1*(1-Earth_Data!$B$2^2))/SQRT(1-Earth_Data!$B$2^2*SIN(RADIANS(User_Model_Calcs!B2778))^2))*SIN(RADIANS(User_Model_Calcs!B2778))</f>
        <v>-3418.5721496761635</v>
      </c>
      <c r="L2778">
        <f t="shared" ca="1" si="424"/>
        <v>-32.445846976988939</v>
      </c>
      <c r="M2778">
        <f t="shared" ca="1" si="425"/>
        <v>6371.962511587687</v>
      </c>
      <c r="N2778">
        <f ca="1">SQRT(User_Model_Calcs!M2778^2+Sat_Data!$B$3^2-2*User_Model_Calcs!M2778*Sat_Data!$B$3*COS(RADIANS(L2778))*COS(RADIANS(I2778)))</f>
        <v>36945.568128428262</v>
      </c>
      <c r="O2778">
        <f ca="1">DEGREES(ACOS(((Earth_Data!$B$1+Sat_Data!$B$2)/User_Model_Calcs!N2778)*SQRT(1-COS(RADIANS(User_Model_Calcs!I2778))^2*COS(RADIANS(User_Model_Calcs!B2778))^2)))</f>
        <v>52.028661132670308</v>
      </c>
      <c r="P2778">
        <f t="shared" ca="1" si="422"/>
        <v>0.89817985079511242</v>
      </c>
    </row>
    <row r="2779" spans="1:16" x14ac:dyDescent="0.25">
      <c r="A2779">
        <f t="shared" ca="1" si="428"/>
        <v>109.42687058077475</v>
      </c>
      <c r="B2779">
        <f t="shared" ca="1" si="429"/>
        <v>-32.889332118011041</v>
      </c>
      <c r="C2779" s="6">
        <v>20135.9375</v>
      </c>
      <c r="D2779">
        <f t="shared" ca="1" si="426"/>
        <v>3</v>
      </c>
      <c r="E2779" s="1">
        <v>0.65</v>
      </c>
      <c r="F2779">
        <v>19.899999999999999</v>
      </c>
      <c r="G2779">
        <f t="shared" ca="1" si="423"/>
        <v>54.048620189015942</v>
      </c>
      <c r="H2779">
        <f t="shared" ca="1" si="427"/>
        <v>16.939605634470499</v>
      </c>
      <c r="I2779">
        <f ca="1">User_Model_Calcs!A2779-Sat_Data!$B$5</f>
        <v>-0.5731294192252534</v>
      </c>
      <c r="J2779">
        <f ca="1">(Earth_Data!$B$1/SQRT(1-Earth_Data!$B$2^2*SIN(RADIANS(User_Model_Calcs!B2779))^2))*COS(RADIANS(User_Model_Calcs!B2779))</f>
        <v>5361.1520696635325</v>
      </c>
      <c r="K2779">
        <f ca="1">((Earth_Data!$B$1*(1-Earth_Data!$B$2^2))/SQRT(1-Earth_Data!$B$2^2*SIN(RADIANS(User_Model_Calcs!B2779))^2))*SIN(RADIANS(User_Model_Calcs!B2779))</f>
        <v>-3443.6600365799891</v>
      </c>
      <c r="L2779">
        <f t="shared" ca="1" si="424"/>
        <v>-32.714086287058308</v>
      </c>
      <c r="M2779">
        <f t="shared" ca="1" si="425"/>
        <v>6371.8714646166291</v>
      </c>
      <c r="N2779">
        <f ca="1">SQRT(User_Model_Calcs!M2779^2+Sat_Data!$B$3^2-2*User_Model_Calcs!M2779*Sat_Data!$B$3*COS(RADIANS(L2779))*COS(RADIANS(I2779)))</f>
        <v>36964.054610394574</v>
      </c>
      <c r="O2779">
        <f ca="1">DEGREES(ACOS(((Earth_Data!$B$1+Sat_Data!$B$2)/User_Model_Calcs!N2779)*SQRT(1-COS(RADIANS(User_Model_Calcs!I2779))^2*COS(RADIANS(User_Model_Calcs!B2779))^2)))</f>
        <v>51.721556010189786</v>
      </c>
      <c r="P2779">
        <f t="shared" ca="1" si="422"/>
        <v>1.0553675867399708</v>
      </c>
    </row>
    <row r="2780" spans="1:16" x14ac:dyDescent="0.25">
      <c r="A2780">
        <f ca="1">108.049394295518+(RAND()*8-4)</f>
        <v>106.68914581772049</v>
      </c>
      <c r="B2780">
        <f ca="1">-31.6714359012002+(RAND()*8-4)</f>
        <v>-34.263001298394059</v>
      </c>
      <c r="C2780" s="6">
        <v>20135.9375</v>
      </c>
      <c r="D2780">
        <f t="shared" ca="1" si="426"/>
        <v>1.2</v>
      </c>
      <c r="E2780" s="1">
        <v>0.65</v>
      </c>
      <c r="F2780">
        <v>19.899999999999999</v>
      </c>
      <c r="G2780">
        <f t="shared" ca="1" si="423"/>
        <v>46.089820015575185</v>
      </c>
      <c r="H2780">
        <f t="shared" ca="1" si="427"/>
        <v>20.03991539016716</v>
      </c>
      <c r="I2780">
        <f ca="1">User_Model_Calcs!A2780-Sat_Data!$B$5</f>
        <v>-3.3108541822795132</v>
      </c>
      <c r="J2780">
        <f ca="1">(Earth_Data!$B$1/SQRT(1-Earth_Data!$B$2^2*SIN(RADIANS(User_Model_Calcs!B2780))^2))*COS(RADIANS(User_Model_Calcs!B2780))</f>
        <v>5276.8919415129558</v>
      </c>
      <c r="K2780">
        <f ca="1">((Earth_Data!$B$1*(1-Earth_Data!$B$2^2))/SQRT(1-Earth_Data!$B$2^2*SIN(RADIANS(User_Model_Calcs!B2780))^2))*SIN(RADIANS(User_Model_Calcs!B2780))</f>
        <v>-3570.5961247803639</v>
      </c>
      <c r="L2780">
        <f t="shared" ca="1" si="424"/>
        <v>-34.084151616479872</v>
      </c>
      <c r="M2780">
        <f t="shared" ca="1" si="425"/>
        <v>6371.400571985796</v>
      </c>
      <c r="N2780">
        <f ca="1">SQRT(User_Model_Calcs!M2780^2+Sat_Data!$B$3^2-2*User_Model_Calcs!M2780*Sat_Data!$B$3*COS(RADIANS(L2780))*COS(RADIANS(I2780)))</f>
        <v>37069.677145412992</v>
      </c>
      <c r="O2780">
        <f ca="1">DEGREES(ACOS(((Earth_Data!$B$1+Sat_Data!$B$2)/User_Model_Calcs!N2780)*SQRT(1-COS(RADIANS(User_Model_Calcs!I2780))^2*COS(RADIANS(User_Model_Calcs!B2780))^2)))</f>
        <v>50.009435275264131</v>
      </c>
      <c r="P2780">
        <f t="shared" ca="1" si="422"/>
        <v>5.8667785354951416</v>
      </c>
    </row>
    <row r="2781" spans="1:16" x14ac:dyDescent="0.25">
      <c r="A2781">
        <f t="shared" ref="A2781:A2800" ca="1" si="430">108.049394295518+(RAND()*8-4)</f>
        <v>109.3223371223032</v>
      </c>
      <c r="B2781">
        <f t="shared" ref="B2781:B2800" ca="1" si="431">-31.6714359012002+(RAND()*8-4)</f>
        <v>-31.890757481712292</v>
      </c>
      <c r="C2781" s="6">
        <v>20135.9375</v>
      </c>
      <c r="D2781">
        <f t="shared" ca="1" si="426"/>
        <v>0.75</v>
      </c>
      <c r="E2781" s="1">
        <v>0.65</v>
      </c>
      <c r="F2781">
        <v>19.899999999999999</v>
      </c>
      <c r="G2781">
        <f t="shared" ca="1" si="423"/>
        <v>42.007420362456692</v>
      </c>
      <c r="H2781">
        <f t="shared" ca="1" si="427"/>
        <v>19.743499578229663</v>
      </c>
      <c r="I2781">
        <f ca="1">User_Model_Calcs!A2781-Sat_Data!$B$5</f>
        <v>-0.67766287769680389</v>
      </c>
      <c r="J2781">
        <f ca="1">(Earth_Data!$B$1/SQRT(1-Earth_Data!$B$2^2*SIN(RADIANS(User_Model_Calcs!B2781))^2))*COS(RADIANS(User_Model_Calcs!B2781))</f>
        <v>5420.4702227752259</v>
      </c>
      <c r="K2781">
        <f ca="1">((Earth_Data!$B$1*(1-Earth_Data!$B$2^2))/SQRT(1-Earth_Data!$B$2^2*SIN(RADIANS(User_Model_Calcs!B2781))^2))*SIN(RADIANS(User_Model_Calcs!B2781))</f>
        <v>-3350.1537238920127</v>
      </c>
      <c r="L2781">
        <f t="shared" ca="1" si="424"/>
        <v>-31.718383767165008</v>
      </c>
      <c r="M2781">
        <f t="shared" ca="1" si="425"/>
        <v>6372.2074204862811</v>
      </c>
      <c r="N2781">
        <f ca="1">SQRT(User_Model_Calcs!M2781^2+Sat_Data!$B$3^2-2*User_Model_Calcs!M2781*Sat_Data!$B$3*COS(RADIANS(L2781))*COS(RADIANS(I2781)))</f>
        <v>36896.514330610742</v>
      </c>
      <c r="O2781">
        <f ca="1">DEGREES(ACOS(((Earth_Data!$B$1+Sat_Data!$B$2)/User_Model_Calcs!N2781)*SQRT(1-COS(RADIANS(User_Model_Calcs!I2781))^2*COS(RADIANS(User_Model_Calcs!B2781))^2)))</f>
        <v>52.854963090487701</v>
      </c>
      <c r="P2781">
        <f t="shared" ca="1" si="422"/>
        <v>1.2825658002312941</v>
      </c>
    </row>
    <row r="2782" spans="1:16" x14ac:dyDescent="0.25">
      <c r="A2782">
        <f t="shared" ca="1" si="430"/>
        <v>109.57452215688359</v>
      </c>
      <c r="B2782">
        <f t="shared" ca="1" si="431"/>
        <v>-30.683170460972569</v>
      </c>
      <c r="C2782" s="6">
        <v>20135.9375</v>
      </c>
      <c r="D2782">
        <f t="shared" ca="1" si="426"/>
        <v>0.75</v>
      </c>
      <c r="E2782" s="1">
        <v>0.65</v>
      </c>
      <c r="F2782">
        <v>19.899999999999999</v>
      </c>
      <c r="G2782">
        <f t="shared" ca="1" si="423"/>
        <v>42.007420362456692</v>
      </c>
      <c r="H2782">
        <f t="shared" ca="1" si="427"/>
        <v>20.030864358015197</v>
      </c>
      <c r="I2782">
        <f ca="1">User_Model_Calcs!A2782-Sat_Data!$B$5</f>
        <v>-0.42547784311641124</v>
      </c>
      <c r="J2782">
        <f ca="1">(Earth_Data!$B$1/SQRT(1-Earth_Data!$B$2^2*SIN(RADIANS(User_Model_Calcs!B2782))^2))*COS(RADIANS(User_Model_Calcs!B2782))</f>
        <v>5490.0016542664198</v>
      </c>
      <c r="K2782">
        <f ca="1">((Earth_Data!$B$1*(1-Earth_Data!$B$2^2))/SQRT(1-Earth_Data!$B$2^2*SIN(RADIANS(User_Model_Calcs!B2782))^2))*SIN(RADIANS(User_Model_Calcs!B2782))</f>
        <v>-3235.7360587232592</v>
      </c>
      <c r="L2782">
        <f t="shared" ca="1" si="424"/>
        <v>-30.514548178909781</v>
      </c>
      <c r="M2782">
        <f t="shared" ca="1" si="425"/>
        <v>6372.605903833216</v>
      </c>
      <c r="N2782">
        <f ca="1">SQRT(User_Model_Calcs!M2782^2+Sat_Data!$B$3^2-2*User_Model_Calcs!M2782*Sat_Data!$B$3*COS(RADIANS(L2782))*COS(RADIANS(I2782)))</f>
        <v>36816.778461579168</v>
      </c>
      <c r="O2782">
        <f ca="1">DEGREES(ACOS(((Earth_Data!$B$1+Sat_Data!$B$2)/User_Model_Calcs!N2782)*SQRT(1-COS(RADIANS(User_Model_Calcs!I2782))^2*COS(RADIANS(User_Model_Calcs!B2782))^2)))</f>
        <v>54.235717971162543</v>
      </c>
      <c r="P2782">
        <f t="shared" ca="1" si="422"/>
        <v>0.83375209311072096</v>
      </c>
    </row>
    <row r="2783" spans="1:16" x14ac:dyDescent="0.25">
      <c r="A2783">
        <f t="shared" ca="1" si="430"/>
        <v>109.68612039202699</v>
      </c>
      <c r="B2783">
        <f t="shared" ca="1" si="431"/>
        <v>-34.891025990440049</v>
      </c>
      <c r="C2783" s="6">
        <v>20135.9375</v>
      </c>
      <c r="D2783">
        <f t="shared" ca="1" si="426"/>
        <v>0.75</v>
      </c>
      <c r="E2783" s="1">
        <v>0.65</v>
      </c>
      <c r="F2783">
        <v>19.899999999999999</v>
      </c>
      <c r="G2783">
        <f t="shared" ca="1" si="423"/>
        <v>42.007420362456692</v>
      </c>
      <c r="H2783">
        <f t="shared" ca="1" si="427"/>
        <v>19.918894723415629</v>
      </c>
      <c r="I2783">
        <f ca="1">User_Model_Calcs!A2783-Sat_Data!$B$5</f>
        <v>-0.31387960797300707</v>
      </c>
      <c r="J2783">
        <f ca="1">(Earth_Data!$B$1/SQRT(1-Earth_Data!$B$2^2*SIN(RADIANS(User_Model_Calcs!B2783))^2))*COS(RADIANS(User_Model_Calcs!B2783))</f>
        <v>5237.3542653427157</v>
      </c>
      <c r="K2783">
        <f ca="1">((Earth_Data!$B$1*(1-Earth_Data!$B$2^2))/SQRT(1-Earth_Data!$B$2^2*SIN(RADIANS(User_Model_Calcs!B2783))^2))*SIN(RADIANS(User_Model_Calcs!B2783))</f>
        <v>-3627.9584589501487</v>
      </c>
      <c r="L2783">
        <f t="shared" ca="1" si="424"/>
        <v>-34.71066464140354</v>
      </c>
      <c r="M2783">
        <f t="shared" ca="1" si="425"/>
        <v>6371.1821729229714</v>
      </c>
      <c r="N2783">
        <f ca="1">SQRT(User_Model_Calcs!M2783^2+Sat_Data!$B$3^2-2*User_Model_Calcs!M2783*Sat_Data!$B$3*COS(RADIANS(L2783))*COS(RADIANS(I2783)))</f>
        <v>37104.665670897011</v>
      </c>
      <c r="O2783">
        <f ca="1">DEGREES(ACOS(((Earth_Data!$B$1+Sat_Data!$B$2)/User_Model_Calcs!N2783)*SQRT(1-COS(RADIANS(User_Model_Calcs!I2783))^2*COS(RADIANS(User_Model_Calcs!B2783))^2)))</f>
        <v>49.455688257578402</v>
      </c>
      <c r="P2783">
        <f t="shared" ca="1" si="422"/>
        <v>0.54871258598546246</v>
      </c>
    </row>
    <row r="2784" spans="1:16" x14ac:dyDescent="0.25">
      <c r="A2784">
        <f t="shared" ca="1" si="430"/>
        <v>111.44849091926038</v>
      </c>
      <c r="B2784">
        <f t="shared" ca="1" si="431"/>
        <v>-29.488647973311569</v>
      </c>
      <c r="C2784" s="6">
        <v>20135.9375</v>
      </c>
      <c r="D2784">
        <f t="shared" ca="1" si="426"/>
        <v>1.2</v>
      </c>
      <c r="E2784" s="1">
        <v>0.65</v>
      </c>
      <c r="F2784">
        <v>19.899999999999999</v>
      </c>
      <c r="G2784">
        <f t="shared" ca="1" si="423"/>
        <v>46.089820015575185</v>
      </c>
      <c r="H2784">
        <f t="shared" ca="1" si="427"/>
        <v>19.782585852991183</v>
      </c>
      <c r="I2784">
        <f ca="1">User_Model_Calcs!A2784-Sat_Data!$B$5</f>
        <v>1.4484909192603794</v>
      </c>
      <c r="J2784">
        <f ca="1">(Earth_Data!$B$1/SQRT(1-Earth_Data!$B$2^2*SIN(RADIANS(User_Model_Calcs!B2784))^2))*COS(RADIANS(User_Model_Calcs!B2784))</f>
        <v>5556.3811312431553</v>
      </c>
      <c r="K2784">
        <f ca="1">((Earth_Data!$B$1*(1-Earth_Data!$B$2^2))/SQRT(1-Earth_Data!$B$2^2*SIN(RADIANS(User_Model_Calcs!B2784))^2))*SIN(RADIANS(User_Model_Calcs!B2784))</f>
        <v>-3121.1606017608542</v>
      </c>
      <c r="L2784">
        <f t="shared" ca="1" si="424"/>
        <v>-29.32402986700388</v>
      </c>
      <c r="M2784">
        <f t="shared" ca="1" si="425"/>
        <v>6372.9910385641642</v>
      </c>
      <c r="N2784">
        <f ca="1">SQRT(User_Model_Calcs!M2784^2+Sat_Data!$B$3^2-2*User_Model_Calcs!M2784*Sat_Data!$B$3*COS(RADIANS(L2784))*COS(RADIANS(I2784)))</f>
        <v>36742.609859838332</v>
      </c>
      <c r="O2784">
        <f ca="1">DEGREES(ACOS(((Earth_Data!$B$1+Sat_Data!$B$2)/User_Model_Calcs!N2784)*SQRT(1-COS(RADIANS(User_Model_Calcs!I2784))^2*COS(RADIANS(User_Model_Calcs!B2784))^2)))</f>
        <v>55.566528116305754</v>
      </c>
      <c r="P2784">
        <f t="shared" ca="1" si="422"/>
        <v>2.9406277457526624</v>
      </c>
    </row>
    <row r="2785" spans="1:16" x14ac:dyDescent="0.25">
      <c r="A2785">
        <f t="shared" ca="1" si="430"/>
        <v>105.12013101327275</v>
      </c>
      <c r="B2785">
        <f t="shared" ca="1" si="431"/>
        <v>-30.12192085809551</v>
      </c>
      <c r="C2785" s="6">
        <v>20135.9375</v>
      </c>
      <c r="D2785">
        <f t="shared" ca="1" si="426"/>
        <v>3</v>
      </c>
      <c r="E2785" s="1">
        <v>0.65</v>
      </c>
      <c r="F2785">
        <v>19.899999999999999</v>
      </c>
      <c r="G2785">
        <f t="shared" ca="1" si="423"/>
        <v>54.048620189015942</v>
      </c>
      <c r="H2785">
        <f t="shared" ca="1" si="427"/>
        <v>16.273470144001209</v>
      </c>
      <c r="I2785">
        <f ca="1">User_Model_Calcs!A2785-Sat_Data!$B$5</f>
        <v>-4.8798689867272458</v>
      </c>
      <c r="J2785">
        <f ca="1">(Earth_Data!$B$1/SQRT(1-Earth_Data!$B$2^2*SIN(RADIANS(User_Model_Calcs!B2785))^2))*COS(RADIANS(User_Model_Calcs!B2785))</f>
        <v>5521.4892052405421</v>
      </c>
      <c r="K2785">
        <f ca="1">((Earth_Data!$B$1*(1-Earth_Data!$B$2^2))/SQRT(1-Earth_Data!$B$2^2*SIN(RADIANS(User_Model_Calcs!B2785))^2))*SIN(RADIANS(User_Model_Calcs!B2785))</f>
        <v>-3182.0722989883384</v>
      </c>
      <c r="L2785">
        <f t="shared" ca="1" si="424"/>
        <v>-29.955144035215294</v>
      </c>
      <c r="M2785">
        <f t="shared" ca="1" si="425"/>
        <v>6372.7880209196319</v>
      </c>
      <c r="N2785">
        <f ca="1">SQRT(User_Model_Calcs!M2785^2+Sat_Data!$B$3^2-2*User_Model_Calcs!M2785*Sat_Data!$B$3*COS(RADIANS(L2785))*COS(RADIANS(I2785)))</f>
        <v>36803.494275604615</v>
      </c>
      <c r="O2785">
        <f ca="1">DEGREES(ACOS(((Earth_Data!$B$1+Sat_Data!$B$2)/User_Model_Calcs!N2785)*SQRT(1-COS(RADIANS(User_Model_Calcs!I2785))^2*COS(RADIANS(User_Model_Calcs!B2785))^2)))</f>
        <v>54.4731240164894</v>
      </c>
      <c r="P2785">
        <f t="shared" ca="1" si="422"/>
        <v>9.6550612874679302</v>
      </c>
    </row>
    <row r="2786" spans="1:16" x14ac:dyDescent="0.25">
      <c r="A2786">
        <f t="shared" ca="1" si="430"/>
        <v>107.53031466829003</v>
      </c>
      <c r="B2786">
        <f t="shared" ca="1" si="431"/>
        <v>-30.258124149652819</v>
      </c>
      <c r="C2786" s="6">
        <v>20135.9375</v>
      </c>
      <c r="D2786">
        <f t="shared" ca="1" si="426"/>
        <v>0.75</v>
      </c>
      <c r="E2786" s="1">
        <v>0.65</v>
      </c>
      <c r="F2786">
        <v>19.899999999999999</v>
      </c>
      <c r="G2786">
        <f t="shared" ca="1" si="423"/>
        <v>42.007420362456692</v>
      </c>
      <c r="H2786">
        <f t="shared" ca="1" si="427"/>
        <v>21.739323824162586</v>
      </c>
      <c r="I2786">
        <f ca="1">User_Model_Calcs!A2786-Sat_Data!$B$5</f>
        <v>-2.4696853317099681</v>
      </c>
      <c r="J2786">
        <f ca="1">(Earth_Data!$B$1/SQRT(1-Earth_Data!$B$2^2*SIN(RADIANS(User_Model_Calcs!B2786))^2))*COS(RADIANS(User_Model_Calcs!B2786))</f>
        <v>5513.896426416025</v>
      </c>
      <c r="K2786">
        <f ca="1">((Earth_Data!$B$1*(1-Earth_Data!$B$2^2))/SQRT(1-Earth_Data!$B$2^2*SIN(RADIANS(User_Model_Calcs!B2786))^2))*SIN(RADIANS(User_Model_Calcs!B2786))</f>
        <v>-3195.123226138779</v>
      </c>
      <c r="L2786">
        <f t="shared" ca="1" si="424"/>
        <v>-30.090893592982404</v>
      </c>
      <c r="M2786">
        <f t="shared" ca="1" si="425"/>
        <v>6372.7440111348333</v>
      </c>
      <c r="N2786">
        <f ca="1">SQRT(User_Model_Calcs!M2786^2+Sat_Data!$B$3^2-2*User_Model_Calcs!M2786*Sat_Data!$B$3*COS(RADIANS(L2786))*COS(RADIANS(I2786)))</f>
        <v>36795.122718578852</v>
      </c>
      <c r="O2786">
        <f ca="1">DEGREES(ACOS(((Earth_Data!$B$1+Sat_Data!$B$2)/User_Model_Calcs!N2786)*SQRT(1-COS(RADIANS(User_Model_Calcs!I2786))^2*COS(RADIANS(User_Model_Calcs!B2786))^2)))</f>
        <v>54.620016725215848</v>
      </c>
      <c r="P2786">
        <f t="shared" ca="1" si="422"/>
        <v>4.8922894248869833</v>
      </c>
    </row>
    <row r="2787" spans="1:16" x14ac:dyDescent="0.25">
      <c r="A2787">
        <f t="shared" ca="1" si="430"/>
        <v>104.78638260727294</v>
      </c>
      <c r="B2787">
        <f t="shared" ca="1" si="431"/>
        <v>-30.722475852775002</v>
      </c>
      <c r="C2787" s="6">
        <v>20135.9375</v>
      </c>
      <c r="D2787">
        <f t="shared" ca="1" si="426"/>
        <v>1.2</v>
      </c>
      <c r="E2787" s="1">
        <v>0.65</v>
      </c>
      <c r="F2787">
        <v>19.899999999999999</v>
      </c>
      <c r="G2787">
        <f t="shared" ca="1" si="423"/>
        <v>46.089820015575185</v>
      </c>
      <c r="H2787">
        <f t="shared" ca="1" si="427"/>
        <v>18.300648923045991</v>
      </c>
      <c r="I2787">
        <f ca="1">User_Model_Calcs!A2787-Sat_Data!$B$5</f>
        <v>-5.213617392727059</v>
      </c>
      <c r="J2787">
        <f ca="1">(Earth_Data!$B$1/SQRT(1-Earth_Data!$B$2^2*SIN(RADIANS(User_Model_Calcs!B2787))^2))*COS(RADIANS(User_Model_Calcs!B2787))</f>
        <v>5487.7767435770747</v>
      </c>
      <c r="K2787">
        <f ca="1">((Earth_Data!$B$1*(1-Earth_Data!$B$2^2))/SQRT(1-Earth_Data!$B$2^2*SIN(RADIANS(User_Model_Calcs!B2787))^2))*SIN(RADIANS(User_Model_Calcs!B2787))</f>
        <v>-3239.482814832375</v>
      </c>
      <c r="L2787">
        <f t="shared" ca="1" si="424"/>
        <v>-30.553726734630299</v>
      </c>
      <c r="M2787">
        <f t="shared" ca="1" si="425"/>
        <v>6372.593074639216</v>
      </c>
      <c r="N2787">
        <f ca="1">SQRT(User_Model_Calcs!M2787^2+Sat_Data!$B$3^2-2*User_Model_Calcs!M2787*Sat_Data!$B$3*COS(RADIANS(L2787))*COS(RADIANS(I2787)))</f>
        <v>36845.141450918301</v>
      </c>
      <c r="O2787">
        <f ca="1">DEGREES(ACOS(((Earth_Data!$B$1+Sat_Data!$B$2)/User_Model_Calcs!N2787)*SQRT(1-COS(RADIANS(User_Model_Calcs!I2787))^2*COS(RADIANS(User_Model_Calcs!B2787))^2)))</f>
        <v>53.741724890790401</v>
      </c>
      <c r="P2787">
        <f t="shared" ca="1" si="422"/>
        <v>10.126646213186635</v>
      </c>
    </row>
    <row r="2788" spans="1:16" x14ac:dyDescent="0.25">
      <c r="A2788">
        <f t="shared" ca="1" si="430"/>
        <v>108.50385876532944</v>
      </c>
      <c r="B2788">
        <f t="shared" ca="1" si="431"/>
        <v>-31.053180728086673</v>
      </c>
      <c r="C2788" s="6">
        <v>20135.9375</v>
      </c>
      <c r="D2788">
        <f t="shared" ca="1" si="426"/>
        <v>3</v>
      </c>
      <c r="E2788" s="1">
        <v>0.65</v>
      </c>
      <c r="F2788">
        <v>19.899999999999999</v>
      </c>
      <c r="G2788">
        <f t="shared" ca="1" si="423"/>
        <v>54.048620189015942</v>
      </c>
      <c r="H2788">
        <f t="shared" ca="1" si="427"/>
        <v>14.50161504617137</v>
      </c>
      <c r="I2788">
        <f ca="1">User_Model_Calcs!A2788-Sat_Data!$B$5</f>
        <v>-1.49614123467056</v>
      </c>
      <c r="J2788">
        <f ca="1">(Earth_Data!$B$1/SQRT(1-Earth_Data!$B$2^2*SIN(RADIANS(User_Model_Calcs!B2788))^2))*COS(RADIANS(User_Model_Calcs!B2788))</f>
        <v>5468.9547450246218</v>
      </c>
      <c r="K2788">
        <f ca="1">((Earth_Data!$B$1*(1-Earth_Data!$B$2^2))/SQRT(1-Earth_Data!$B$2^2*SIN(RADIANS(User_Model_Calcs!B2788))^2))*SIN(RADIANS(User_Model_Calcs!B2788))</f>
        <v>-3270.9472479226256</v>
      </c>
      <c r="L2788">
        <f t="shared" ca="1" si="424"/>
        <v>-30.883376988410404</v>
      </c>
      <c r="M2788">
        <f t="shared" ca="1" si="425"/>
        <v>6372.4847510072495</v>
      </c>
      <c r="N2788">
        <f ca="1">SQRT(User_Model_Calcs!M2788^2+Sat_Data!$B$3^2-2*User_Model_Calcs!M2788*Sat_Data!$B$3*COS(RADIANS(L2788))*COS(RADIANS(I2788)))</f>
        <v>36842.813983675107</v>
      </c>
      <c r="O2788">
        <f ca="1">DEGREES(ACOS(((Earth_Data!$B$1+Sat_Data!$B$2)/User_Model_Calcs!N2788)*SQRT(1-COS(RADIANS(User_Model_Calcs!I2788))^2*COS(RADIANS(User_Model_Calcs!B2788))^2)))</f>
        <v>53.779689378266745</v>
      </c>
      <c r="P2788">
        <f t="shared" ca="1" si="422"/>
        <v>2.8986186338987854</v>
      </c>
    </row>
    <row r="2789" spans="1:16" x14ac:dyDescent="0.25">
      <c r="A2789">
        <f t="shared" ca="1" si="430"/>
        <v>106.8162772723621</v>
      </c>
      <c r="B2789">
        <f t="shared" ca="1" si="431"/>
        <v>-28.832886525303891</v>
      </c>
      <c r="C2789" s="6">
        <v>20135.9375</v>
      </c>
      <c r="D2789">
        <f t="shared" ca="1" si="426"/>
        <v>3</v>
      </c>
      <c r="E2789" s="1">
        <v>0.65</v>
      </c>
      <c r="F2789">
        <v>19.899999999999999</v>
      </c>
      <c r="G2789">
        <f t="shared" ca="1" si="423"/>
        <v>54.048620189015942</v>
      </c>
      <c r="H2789">
        <f t="shared" ca="1" si="427"/>
        <v>20.107313587259462</v>
      </c>
      <c r="I2789">
        <f ca="1">User_Model_Calcs!A2789-Sat_Data!$B$5</f>
        <v>-3.1837227276378997</v>
      </c>
      <c r="J2789">
        <f ca="1">(Earth_Data!$B$1/SQRT(1-Earth_Data!$B$2^2*SIN(RADIANS(User_Model_Calcs!B2789))^2))*COS(RADIANS(User_Model_Calcs!B2789))</f>
        <v>5591.7968851956975</v>
      </c>
      <c r="K2789">
        <f ca="1">((Earth_Data!$B$1*(1-Earth_Data!$B$2^2))/SQRT(1-Earth_Data!$B$2^2*SIN(RADIANS(User_Model_Calcs!B2789))^2))*SIN(RADIANS(User_Model_Calcs!B2789))</f>
        <v>-3057.6895701302105</v>
      </c>
      <c r="L2789">
        <f t="shared" ca="1" si="424"/>
        <v>-28.67058811328949</v>
      </c>
      <c r="M2789">
        <f t="shared" ca="1" si="425"/>
        <v>6373.1984052410744</v>
      </c>
      <c r="N2789">
        <f ca="1">SQRT(User_Model_Calcs!M2789^2+Sat_Data!$B$3^2-2*User_Model_Calcs!M2789*Sat_Data!$B$3*COS(RADIANS(L2789))*COS(RADIANS(I2789)))</f>
        <v>36709.856166812962</v>
      </c>
      <c r="O2789">
        <f ca="1">DEGREES(ACOS(((Earth_Data!$B$1+Sat_Data!$B$2)/User_Model_Calcs!N2789)*SQRT(1-COS(RADIANS(User_Model_Calcs!I2789))^2*COS(RADIANS(User_Model_Calcs!B2789))^2)))</f>
        <v>56.170659878213215</v>
      </c>
      <c r="P2789">
        <f t="shared" ca="1" si="422"/>
        <v>6.5794490269054879</v>
      </c>
    </row>
    <row r="2790" spans="1:16" x14ac:dyDescent="0.25">
      <c r="A2790">
        <f t="shared" ca="1" si="430"/>
        <v>109.45022179780641</v>
      </c>
      <c r="B2790">
        <f t="shared" ca="1" si="431"/>
        <v>-30.892014289388442</v>
      </c>
      <c r="C2790" s="6">
        <v>20135.9375</v>
      </c>
      <c r="D2790">
        <f t="shared" ca="1" si="426"/>
        <v>3</v>
      </c>
      <c r="E2790" s="1">
        <v>0.65</v>
      </c>
      <c r="F2790">
        <v>19.899999999999999</v>
      </c>
      <c r="G2790">
        <f t="shared" ca="1" si="423"/>
        <v>54.048620189015942</v>
      </c>
      <c r="H2790">
        <f t="shared" ca="1" si="427"/>
        <v>23.248918446333995</v>
      </c>
      <c r="I2790">
        <f ca="1">User_Model_Calcs!A2790-Sat_Data!$B$5</f>
        <v>-0.5497782021935933</v>
      </c>
      <c r="J2790">
        <f ca="1">(Earth_Data!$B$1/SQRT(1-Earth_Data!$B$2^2*SIN(RADIANS(User_Model_Calcs!B2790))^2))*COS(RADIANS(User_Model_Calcs!B2790))</f>
        <v>5478.1503056371803</v>
      </c>
      <c r="K2790">
        <f ca="1">((Earth_Data!$B$1*(1-Earth_Data!$B$2^2))/SQRT(1-Earth_Data!$B$2^2*SIN(RADIANS(User_Model_Calcs!B2790))^2))*SIN(RADIANS(User_Model_Calcs!B2790))</f>
        <v>-3255.6266727321445</v>
      </c>
      <c r="L2790">
        <f t="shared" ca="1" si="424"/>
        <v>-30.722721706734085</v>
      </c>
      <c r="M2790">
        <f t="shared" ca="1" si="425"/>
        <v>6372.5376266725725</v>
      </c>
      <c r="N2790">
        <f ca="1">SQRT(User_Model_Calcs!M2790^2+Sat_Data!$B$3^2-2*User_Model_Calcs!M2790*Sat_Data!$B$3*COS(RADIANS(L2790))*COS(RADIANS(I2790)))</f>
        <v>36830.45223398145</v>
      </c>
      <c r="O2790">
        <f ca="1">DEGREES(ACOS(((Earth_Data!$B$1+Sat_Data!$B$2)/User_Model_Calcs!N2790)*SQRT(1-COS(RADIANS(User_Model_Calcs!I2790))^2*COS(RADIANS(User_Model_Calcs!B2790))^2)))</f>
        <v>53.995443359689332</v>
      </c>
      <c r="P2790">
        <f t="shared" ca="1" si="422"/>
        <v>1.0707204706133771</v>
      </c>
    </row>
    <row r="2791" spans="1:16" x14ac:dyDescent="0.25">
      <c r="A2791">
        <f t="shared" ca="1" si="430"/>
        <v>109.96027470396781</v>
      </c>
      <c r="B2791">
        <f t="shared" ca="1" si="431"/>
        <v>-28.395569697152428</v>
      </c>
      <c r="C2791" s="6">
        <v>20135.9375</v>
      </c>
      <c r="D2791">
        <f t="shared" ca="1" si="426"/>
        <v>0.75</v>
      </c>
      <c r="E2791" s="1">
        <v>0.65</v>
      </c>
      <c r="F2791">
        <v>19.899999999999999</v>
      </c>
      <c r="G2791">
        <f t="shared" ca="1" si="423"/>
        <v>42.007420362456692</v>
      </c>
      <c r="H2791">
        <f t="shared" ca="1" si="427"/>
        <v>18.838856113360954</v>
      </c>
      <c r="I2791">
        <f ca="1">User_Model_Calcs!A2791-Sat_Data!$B$5</f>
        <v>-3.9725296032187885E-2</v>
      </c>
      <c r="J2791">
        <f ca="1">(Earth_Data!$B$1/SQRT(1-Earth_Data!$B$2^2*SIN(RADIANS(User_Model_Calcs!B2791))^2))*COS(RADIANS(User_Model_Calcs!B2791))</f>
        <v>5615.0084394276173</v>
      </c>
      <c r="K2791">
        <f ca="1">((Earth_Data!$B$1*(1-Earth_Data!$B$2^2))/SQRT(1-Earth_Data!$B$2^2*SIN(RADIANS(User_Model_Calcs!B2791))^2))*SIN(RADIANS(User_Model_Calcs!B2791))</f>
        <v>-3015.1417153469083</v>
      </c>
      <c r="L2791">
        <f t="shared" ca="1" si="424"/>
        <v>-28.234865338388275</v>
      </c>
      <c r="M2791">
        <f t="shared" ca="1" si="425"/>
        <v>6373.3350248098886</v>
      </c>
      <c r="N2791">
        <f ca="1">SQRT(User_Model_Calcs!M2791^2+Sat_Data!$B$3^2-2*User_Model_Calcs!M2791*Sat_Data!$B$3*COS(RADIANS(L2791))*COS(RADIANS(I2791)))</f>
        <v>36673.290160636534</v>
      </c>
      <c r="O2791">
        <f ca="1">DEGREES(ACOS(((Earth_Data!$B$1+Sat_Data!$B$2)/User_Model_Calcs!N2791)*SQRT(1-COS(RADIANS(User_Model_Calcs!I2791))^2*COS(RADIANS(User_Model_Calcs!B2791))^2)))</f>
        <v>56.855082370167857</v>
      </c>
      <c r="P2791">
        <f t="shared" ca="1" si="422"/>
        <v>8.3534343711303666E-2</v>
      </c>
    </row>
    <row r="2792" spans="1:16" x14ac:dyDescent="0.25">
      <c r="A2792">
        <f t="shared" ca="1" si="430"/>
        <v>110.24655623965253</v>
      </c>
      <c r="B2792">
        <f t="shared" ca="1" si="431"/>
        <v>-33.478424474738283</v>
      </c>
      <c r="C2792" s="6">
        <v>20135.9375</v>
      </c>
      <c r="D2792">
        <f t="shared" ca="1" si="426"/>
        <v>3</v>
      </c>
      <c r="E2792" s="1">
        <v>0.65</v>
      </c>
      <c r="F2792">
        <v>19.899999999999999</v>
      </c>
      <c r="G2792">
        <f t="shared" ca="1" si="423"/>
        <v>54.048620189015942</v>
      </c>
      <c r="H2792">
        <f t="shared" ca="1" si="427"/>
        <v>15.250182940588054</v>
      </c>
      <c r="I2792">
        <f ca="1">User_Model_Calcs!A2792-Sat_Data!$B$5</f>
        <v>0.24655623965253426</v>
      </c>
      <c r="J2792">
        <f ca="1">(Earth_Data!$B$1/SQRT(1-Earth_Data!$B$2^2*SIN(RADIANS(User_Model_Calcs!B2792))^2))*COS(RADIANS(User_Model_Calcs!B2792))</f>
        <v>5325.3926041482018</v>
      </c>
      <c r="K2792">
        <f ca="1">((Earth_Data!$B$1*(1-Earth_Data!$B$2^2))/SQRT(1-Earth_Data!$B$2^2*SIN(RADIANS(User_Model_Calcs!B2792))^2))*SIN(RADIANS(User_Model_Calcs!B2792))</f>
        <v>-3498.3397916721042</v>
      </c>
      <c r="L2792">
        <f t="shared" ca="1" si="424"/>
        <v>-33.301583502411702</v>
      </c>
      <c r="M2792">
        <f t="shared" ca="1" si="425"/>
        <v>6371.6707138954371</v>
      </c>
      <c r="N2792">
        <f ca="1">SQRT(User_Model_Calcs!M2792^2+Sat_Data!$B$3^2-2*User_Model_Calcs!M2792*Sat_Data!$B$3*COS(RADIANS(L2792))*COS(RADIANS(I2792)))</f>
        <v>37004.538221134651</v>
      </c>
      <c r="O2792">
        <f ca="1">DEGREES(ACOS(((Earth_Data!$B$1+Sat_Data!$B$2)/User_Model_Calcs!N2792)*SQRT(1-COS(RADIANS(User_Model_Calcs!I2792))^2*COS(RADIANS(User_Model_Calcs!B2792))^2)))</f>
        <v>51.056781945931412</v>
      </c>
      <c r="P2792">
        <f t="shared" ca="1" si="422"/>
        <v>0.44695886375049221</v>
      </c>
    </row>
    <row r="2793" spans="1:16" x14ac:dyDescent="0.25">
      <c r="A2793">
        <f t="shared" ca="1" si="430"/>
        <v>108.9095870923186</v>
      </c>
      <c r="B2793">
        <f t="shared" ca="1" si="431"/>
        <v>-34.976041553421204</v>
      </c>
      <c r="C2793" s="6">
        <v>20135.9375</v>
      </c>
      <c r="D2793">
        <f t="shared" ca="1" si="426"/>
        <v>3</v>
      </c>
      <c r="E2793" s="1">
        <v>0.65</v>
      </c>
      <c r="F2793">
        <v>19.899999999999999</v>
      </c>
      <c r="G2793">
        <f t="shared" ca="1" si="423"/>
        <v>54.048620189015942</v>
      </c>
      <c r="H2793">
        <f t="shared" ca="1" si="427"/>
        <v>15.783529486645019</v>
      </c>
      <c r="I2793">
        <f ca="1">User_Model_Calcs!A2793-Sat_Data!$B$5</f>
        <v>-1.0904129076813973</v>
      </c>
      <c r="J2793">
        <f ca="1">(Earth_Data!$B$1/SQRT(1-Earth_Data!$B$2^2*SIN(RADIANS(User_Model_Calcs!B2793))^2))*COS(RADIANS(User_Model_Calcs!B2793))</f>
        <v>5231.9535022995142</v>
      </c>
      <c r="K2793">
        <f ca="1">((Earth_Data!$B$1*(1-Earth_Data!$B$2^2))/SQRT(1-Earth_Data!$B$2^2*SIN(RADIANS(User_Model_Calcs!B2793))^2))*SIN(RADIANS(User_Model_Calcs!B2793))</f>
        <v>-3635.690623189817</v>
      </c>
      <c r="L2793">
        <f t="shared" ca="1" si="424"/>
        <v>-34.79548219183345</v>
      </c>
      <c r="M2793">
        <f t="shared" ca="1" si="425"/>
        <v>6371.1524670011249</v>
      </c>
      <c r="N2793">
        <f ca="1">SQRT(User_Model_Calcs!M2793^2+Sat_Data!$B$3^2-2*User_Model_Calcs!M2793*Sat_Data!$B$3*COS(RADIANS(L2793))*COS(RADIANS(I2793)))</f>
        <v>37111.784420227414</v>
      </c>
      <c r="O2793">
        <f ca="1">DEGREES(ACOS(((Earth_Data!$B$1+Sat_Data!$B$2)/User_Model_Calcs!N2793)*SQRT(1-COS(RADIANS(User_Model_Calcs!I2793))^2*COS(RADIANS(User_Model_Calcs!B2793))^2)))</f>
        <v>49.344139253651257</v>
      </c>
      <c r="P2793">
        <f t="shared" ca="1" si="422"/>
        <v>1.9017440331880355</v>
      </c>
    </row>
    <row r="2794" spans="1:16" x14ac:dyDescent="0.25">
      <c r="A2794">
        <f t="shared" ca="1" si="430"/>
        <v>106.94792460797709</v>
      </c>
      <c r="B2794">
        <f t="shared" ca="1" si="431"/>
        <v>-29.993659869046052</v>
      </c>
      <c r="C2794" s="6">
        <v>20135.9375</v>
      </c>
      <c r="D2794">
        <f t="shared" ca="1" si="426"/>
        <v>1.2</v>
      </c>
      <c r="E2794" s="1">
        <v>0.65</v>
      </c>
      <c r="F2794">
        <v>19.899999999999999</v>
      </c>
      <c r="G2794">
        <f t="shared" ca="1" si="423"/>
        <v>46.089820015575185</v>
      </c>
      <c r="H2794">
        <f t="shared" ca="1" si="427"/>
        <v>15.619701572671309</v>
      </c>
      <c r="I2794">
        <f ca="1">User_Model_Calcs!A2794-Sat_Data!$B$5</f>
        <v>-3.052075392022914</v>
      </c>
      <c r="J2794">
        <f ca="1">(Earth_Data!$B$1/SQRT(1-Earth_Data!$B$2^2*SIN(RADIANS(User_Model_Calcs!B2794))^2))*COS(RADIANS(User_Model_Calcs!B2794))</f>
        <v>5528.610706989647</v>
      </c>
      <c r="K2794">
        <f ca="1">((Earth_Data!$B$1*(1-Earth_Data!$B$2^2))/SQRT(1-Earth_Data!$B$2^2*SIN(RADIANS(User_Model_Calcs!B2794))^2))*SIN(RADIANS(User_Model_Calcs!B2794))</f>
        <v>-3169.76617804027</v>
      </c>
      <c r="L2794">
        <f t="shared" ca="1" si="424"/>
        <v>-29.827313751221634</v>
      </c>
      <c r="M2794">
        <f t="shared" ca="1" si="425"/>
        <v>6372.8293538183325</v>
      </c>
      <c r="N2794">
        <f ca="1">SQRT(User_Model_Calcs!M2794^2+Sat_Data!$B$3^2-2*User_Model_Calcs!M2794*Sat_Data!$B$3*COS(RADIANS(L2794))*COS(RADIANS(I2794)))</f>
        <v>36781.391072221588</v>
      </c>
      <c r="O2794">
        <f ca="1">DEGREES(ACOS(((Earth_Data!$B$1+Sat_Data!$B$2)/User_Model_Calcs!N2794)*SQRT(1-COS(RADIANS(User_Model_Calcs!I2794))^2*COS(RADIANS(User_Model_Calcs!B2794))^2)))</f>
        <v>54.865678279455636</v>
      </c>
      <c r="P2794">
        <f t="shared" ca="1" si="422"/>
        <v>6.0880856565689427</v>
      </c>
    </row>
    <row r="2795" spans="1:16" x14ac:dyDescent="0.25">
      <c r="A2795">
        <f t="shared" ca="1" si="430"/>
        <v>110.77981380729838</v>
      </c>
      <c r="B2795">
        <f t="shared" ca="1" si="431"/>
        <v>-32.429844043457813</v>
      </c>
      <c r="C2795" s="6">
        <v>20135.9375</v>
      </c>
      <c r="D2795">
        <f t="shared" ca="1" si="426"/>
        <v>3</v>
      </c>
      <c r="E2795" s="1">
        <v>0.65</v>
      </c>
      <c r="F2795">
        <v>19.899999999999999</v>
      </c>
      <c r="G2795">
        <f t="shared" ca="1" si="423"/>
        <v>54.048620189015942</v>
      </c>
      <c r="H2795">
        <f t="shared" ca="1" si="427"/>
        <v>23.164052518231308</v>
      </c>
      <c r="I2795">
        <f ca="1">User_Model_Calcs!A2795-Sat_Data!$B$5</f>
        <v>0.77981380729838179</v>
      </c>
      <c r="J2795">
        <f ca="1">(Earth_Data!$B$1/SQRT(1-Earth_Data!$B$2^2*SIN(RADIANS(User_Model_Calcs!B2795))^2))*COS(RADIANS(User_Model_Calcs!B2795))</f>
        <v>5388.6505141767148</v>
      </c>
      <c r="K2795">
        <f ca="1">((Earth_Data!$B$1*(1-Earth_Data!$B$2^2))/SQRT(1-Earth_Data!$B$2^2*SIN(RADIANS(User_Model_Calcs!B2795))^2))*SIN(RADIANS(User_Model_Calcs!B2795))</f>
        <v>-3400.7602847896655</v>
      </c>
      <c r="L2795">
        <f t="shared" ca="1" si="424"/>
        <v>-32.255893673724444</v>
      </c>
      <c r="M2795">
        <f t="shared" ca="1" si="425"/>
        <v>6372.0267481029659</v>
      </c>
      <c r="N2795">
        <f ca="1">SQRT(User_Model_Calcs!M2795^2+Sat_Data!$B$3^2-2*User_Model_Calcs!M2795*Sat_Data!$B$3*COS(RADIANS(L2795))*COS(RADIANS(I2795)))</f>
        <v>36932.964746107347</v>
      </c>
      <c r="O2795">
        <f ca="1">DEGREES(ACOS(((Earth_Data!$B$1+Sat_Data!$B$2)/User_Model_Calcs!N2795)*SQRT(1-COS(RADIANS(User_Model_Calcs!I2795))^2*COS(RADIANS(User_Model_Calcs!B2795))^2)))</f>
        <v>52.239396016036807</v>
      </c>
      <c r="P2795">
        <f t="shared" ca="1" si="422"/>
        <v>1.4539310997518256</v>
      </c>
    </row>
    <row r="2796" spans="1:16" x14ac:dyDescent="0.25">
      <c r="A2796">
        <f t="shared" ca="1" si="430"/>
        <v>109.92644163649007</v>
      </c>
      <c r="B2796">
        <f t="shared" ca="1" si="431"/>
        <v>-32.661800824384038</v>
      </c>
      <c r="C2796" s="6">
        <v>20135.9375</v>
      </c>
      <c r="D2796">
        <f t="shared" ca="1" si="426"/>
        <v>3</v>
      </c>
      <c r="E2796" s="1">
        <v>0.65</v>
      </c>
      <c r="F2796">
        <v>19.899999999999999</v>
      </c>
      <c r="G2796">
        <f t="shared" ca="1" si="423"/>
        <v>54.048620189015942</v>
      </c>
      <c r="H2796">
        <f t="shared" ca="1" si="427"/>
        <v>18.298250922315614</v>
      </c>
      <c r="I2796">
        <f ca="1">User_Model_Calcs!A2796-Sat_Data!$B$5</f>
        <v>-7.3558363509931723E-2</v>
      </c>
      <c r="J2796">
        <f ca="1">(Earth_Data!$B$1/SQRT(1-Earth_Data!$B$2^2*SIN(RADIANS(User_Model_Calcs!B2796))^2))*COS(RADIANS(User_Model_Calcs!B2796))</f>
        <v>5374.8121209074261</v>
      </c>
      <c r="K2796">
        <f ca="1">((Earth_Data!$B$1*(1-Earth_Data!$B$2^2))/SQRT(1-Earth_Data!$B$2^2*SIN(RADIANS(User_Model_Calcs!B2796))^2))*SIN(RADIANS(User_Model_Calcs!B2796))</f>
        <v>-3422.4439224573775</v>
      </c>
      <c r="L2796">
        <f t="shared" ca="1" si="424"/>
        <v>-32.487190895009654</v>
      </c>
      <c r="M2796">
        <f t="shared" ca="1" si="425"/>
        <v>6371.948503983599</v>
      </c>
      <c r="N2796">
        <f ca="1">SQRT(User_Model_Calcs!M2796^2+Sat_Data!$B$3^2-2*User_Model_Calcs!M2796*Sat_Data!$B$3*COS(RADIANS(L2796))*COS(RADIANS(I2796)))</f>
        <v>36948.181846034124</v>
      </c>
      <c r="O2796">
        <f ca="1">DEGREES(ACOS(((Earth_Data!$B$1+Sat_Data!$B$2)/User_Model_Calcs!N2796)*SQRT(1-COS(RADIANS(User_Model_Calcs!I2796))^2*COS(RADIANS(User_Model_Calcs!B2796))^2)))</f>
        <v>51.985079403133163</v>
      </c>
      <c r="P2796">
        <f t="shared" ca="1" si="422"/>
        <v>0.13629999093177569</v>
      </c>
    </row>
    <row r="2797" spans="1:16" x14ac:dyDescent="0.25">
      <c r="A2797">
        <f t="shared" ca="1" si="430"/>
        <v>108.57169612256479</v>
      </c>
      <c r="B2797">
        <f t="shared" ca="1" si="431"/>
        <v>-31.858357144534576</v>
      </c>
      <c r="C2797" s="6">
        <v>20135.9375</v>
      </c>
      <c r="D2797">
        <f t="shared" ca="1" si="426"/>
        <v>3</v>
      </c>
      <c r="E2797" s="1">
        <v>0.65</v>
      </c>
      <c r="F2797">
        <v>19.899999999999999</v>
      </c>
      <c r="G2797">
        <f t="shared" ca="1" si="423"/>
        <v>54.048620189015942</v>
      </c>
      <c r="H2797">
        <f t="shared" ca="1" si="427"/>
        <v>14.469796915281579</v>
      </c>
      <c r="I2797">
        <f ca="1">User_Model_Calcs!A2797-Sat_Data!$B$5</f>
        <v>-1.4283038774352121</v>
      </c>
      <c r="J2797">
        <f ca="1">(Earth_Data!$B$1/SQRT(1-Earth_Data!$B$2^2*SIN(RADIANS(User_Model_Calcs!B2797))^2))*COS(RADIANS(User_Model_Calcs!B2797))</f>
        <v>5422.3673887432733</v>
      </c>
      <c r="K2797">
        <f ca="1">((Earth_Data!$B$1*(1-Earth_Data!$B$2^2))/SQRT(1-Earth_Data!$B$2^2*SIN(RADIANS(User_Model_Calcs!B2797))^2))*SIN(RADIANS(User_Model_Calcs!B2797))</f>
        <v>-3347.1027802786621</v>
      </c>
      <c r="L2797">
        <f t="shared" ca="1" si="424"/>
        <v>-31.686080132115116</v>
      </c>
      <c r="M2797">
        <f t="shared" ca="1" si="425"/>
        <v>6372.2182260383779</v>
      </c>
      <c r="N2797">
        <f ca="1">SQRT(User_Model_Calcs!M2797^2+Sat_Data!$B$3^2-2*User_Model_Calcs!M2797*Sat_Data!$B$3*COS(RADIANS(L2797))*COS(RADIANS(I2797)))</f>
        <v>36895.840181682543</v>
      </c>
      <c r="O2797">
        <f ca="1">DEGREES(ACOS(((Earth_Data!$B$1+Sat_Data!$B$2)/User_Model_Calcs!N2797)*SQRT(1-COS(RADIANS(User_Model_Calcs!I2797))^2*COS(RADIANS(User_Model_Calcs!B2797))^2)))</f>
        <v>52.866591780135124</v>
      </c>
      <c r="P2797">
        <f t="shared" ca="1" si="422"/>
        <v>2.7045876459689406</v>
      </c>
    </row>
    <row r="2798" spans="1:16" x14ac:dyDescent="0.25">
      <c r="A2798">
        <f t="shared" ca="1" si="430"/>
        <v>104.28849237053436</v>
      </c>
      <c r="B2798">
        <f t="shared" ca="1" si="431"/>
        <v>-33.885481450724491</v>
      </c>
      <c r="C2798" s="6">
        <v>20135.9375</v>
      </c>
      <c r="D2798">
        <f t="shared" ca="1" si="426"/>
        <v>1.2</v>
      </c>
      <c r="E2798" s="1">
        <v>0.65</v>
      </c>
      <c r="F2798">
        <v>19.899999999999999</v>
      </c>
      <c r="G2798">
        <f t="shared" ca="1" si="423"/>
        <v>46.089820015575185</v>
      </c>
      <c r="H2798">
        <f t="shared" ca="1" si="427"/>
        <v>15.375859090209026</v>
      </c>
      <c r="I2798">
        <f ca="1">User_Model_Calcs!A2798-Sat_Data!$B$5</f>
        <v>-5.7115076294656433</v>
      </c>
      <c r="J2798">
        <f ca="1">(Earth_Data!$B$1/SQRT(1-Earth_Data!$B$2^2*SIN(RADIANS(User_Model_Calcs!B2798))^2))*COS(RADIANS(User_Model_Calcs!B2798))</f>
        <v>5300.3535856742901</v>
      </c>
      <c r="K2798">
        <f ca="1">((Earth_Data!$B$1*(1-Earth_Data!$B$2^2))/SQRT(1-Earth_Data!$B$2^2*SIN(RADIANS(User_Model_Calcs!B2798))^2))*SIN(RADIANS(User_Model_Calcs!B2798))</f>
        <v>-3535.9098437112743</v>
      </c>
      <c r="L2798">
        <f t="shared" ca="1" si="424"/>
        <v>-33.707581723485745</v>
      </c>
      <c r="M2798">
        <f t="shared" ca="1" si="425"/>
        <v>6371.5309428758637</v>
      </c>
      <c r="N2798">
        <f ca="1">SQRT(User_Model_Calcs!M2798^2+Sat_Data!$B$3^2-2*User_Model_Calcs!M2798*Sat_Data!$B$3*COS(RADIANS(L2798))*COS(RADIANS(I2798)))</f>
        <v>37062.924098794938</v>
      </c>
      <c r="O2798">
        <f ca="1">DEGREES(ACOS(((Earth_Data!$B$1+Sat_Data!$B$2)/User_Model_Calcs!N2798)*SQRT(1-COS(RADIANS(User_Model_Calcs!I2798))^2*COS(RADIANS(User_Model_Calcs!B2798))^2)))</f>
        <v>50.118805989361043</v>
      </c>
      <c r="P2798">
        <f t="shared" ca="1" si="422"/>
        <v>10.170112407362033</v>
      </c>
    </row>
    <row r="2799" spans="1:16" x14ac:dyDescent="0.25">
      <c r="A2799">
        <f t="shared" ca="1" si="430"/>
        <v>110.78959678491853</v>
      </c>
      <c r="B2799">
        <f t="shared" ca="1" si="431"/>
        <v>-34.484708230749895</v>
      </c>
      <c r="C2799" s="6">
        <v>20135.9375</v>
      </c>
      <c r="D2799">
        <f t="shared" ca="1" si="426"/>
        <v>1.2</v>
      </c>
      <c r="E2799" s="1">
        <v>0.65</v>
      </c>
      <c r="F2799">
        <v>19.899999999999999</v>
      </c>
      <c r="G2799">
        <f t="shared" ca="1" si="423"/>
        <v>46.089820015575185</v>
      </c>
      <c r="H2799">
        <f t="shared" ca="1" si="427"/>
        <v>22.763884649206862</v>
      </c>
      <c r="I2799">
        <f ca="1">User_Model_Calcs!A2799-Sat_Data!$B$5</f>
        <v>0.78959678491852969</v>
      </c>
      <c r="J2799">
        <f ca="1">(Earth_Data!$B$1/SQRT(1-Earth_Data!$B$2^2*SIN(RADIANS(User_Model_Calcs!B2799))^2))*COS(RADIANS(User_Model_Calcs!B2799))</f>
        <v>5263.0065411079577</v>
      </c>
      <c r="K2799">
        <f ca="1">((Earth_Data!$B$1*(1-Earth_Data!$B$2^2))/SQRT(1-Earth_Data!$B$2^2*SIN(RADIANS(User_Model_Calcs!B2799))^2))*SIN(RADIANS(User_Model_Calcs!B2799))</f>
        <v>-3590.895104331024</v>
      </c>
      <c r="L2799">
        <f t="shared" ca="1" si="424"/>
        <v>-34.305315078211819</v>
      </c>
      <c r="M2799">
        <f t="shared" ca="1" si="425"/>
        <v>6371.323685236347</v>
      </c>
      <c r="N2799">
        <f ca="1">SQRT(User_Model_Calcs!M2799^2+Sat_Data!$B$3^2-2*User_Model_Calcs!M2799*Sat_Data!$B$3*COS(RADIANS(L2799))*COS(RADIANS(I2799)))</f>
        <v>37076.007365977362</v>
      </c>
      <c r="O2799">
        <f ca="1">DEGREES(ACOS(((Earth_Data!$B$1+Sat_Data!$B$2)/User_Model_Calcs!N2799)*SQRT(1-COS(RADIANS(User_Model_Calcs!I2799))^2*COS(RADIANS(User_Model_Calcs!B2799))^2)))</f>
        <v>49.908023329487243</v>
      </c>
      <c r="P2799">
        <f t="shared" ca="1" si="422"/>
        <v>1.3944013127696866</v>
      </c>
    </row>
    <row r="2800" spans="1:16" x14ac:dyDescent="0.25">
      <c r="A2800">
        <f t="shared" ca="1" si="430"/>
        <v>110.24039557460979</v>
      </c>
      <c r="B2800">
        <f t="shared" ca="1" si="431"/>
        <v>-29.020771750007125</v>
      </c>
      <c r="C2800" s="6">
        <v>20135.9375</v>
      </c>
      <c r="D2800">
        <f t="shared" ca="1" si="426"/>
        <v>3</v>
      </c>
      <c r="E2800" s="1">
        <v>0.65</v>
      </c>
      <c r="F2800">
        <v>19.899999999999999</v>
      </c>
      <c r="G2800">
        <f t="shared" ca="1" si="423"/>
        <v>54.048620189015942</v>
      </c>
      <c r="H2800">
        <f t="shared" ca="1" si="427"/>
        <v>17.568336193641759</v>
      </c>
      <c r="I2800">
        <f ca="1">User_Model_Calcs!A2800-Sat_Data!$B$5</f>
        <v>0.24039557460979211</v>
      </c>
      <c r="J2800">
        <f ca="1">(Earth_Data!$B$1/SQRT(1-Earth_Data!$B$2^2*SIN(RADIANS(User_Model_Calcs!B2800))^2))*COS(RADIANS(User_Model_Calcs!B2800))</f>
        <v>5581.7243926951942</v>
      </c>
      <c r="K2800">
        <f ca="1">((Earth_Data!$B$1*(1-Earth_Data!$B$2^2))/SQRT(1-Earth_Data!$B$2^2*SIN(RADIANS(User_Model_Calcs!B2800))^2))*SIN(RADIANS(User_Model_Calcs!B2800))</f>
        <v>-3075.9156817539347</v>
      </c>
      <c r="L2800">
        <f t="shared" ca="1" si="424"/>
        <v>-28.857800012381691</v>
      </c>
      <c r="M2800">
        <f t="shared" ca="1" si="425"/>
        <v>6373.1392952977503</v>
      </c>
      <c r="N2800">
        <f ca="1">SQRT(User_Model_Calcs!M2800^2+Sat_Data!$B$3^2-2*User_Model_Calcs!M2800*Sat_Data!$B$3*COS(RADIANS(L2800))*COS(RADIANS(I2800)))</f>
        <v>36711.558561064798</v>
      </c>
      <c r="O2800">
        <f ca="1">DEGREES(ACOS(((Earth_Data!$B$1+Sat_Data!$B$2)/User_Model_Calcs!N2800)*SQRT(1-COS(RADIANS(User_Model_Calcs!I2800))^2*COS(RADIANS(User_Model_Calcs!B2800))^2)))</f>
        <v>56.137896296279223</v>
      </c>
      <c r="P2800">
        <f t="shared" ca="1" si="422"/>
        <v>0.49552211198394186</v>
      </c>
    </row>
    <row r="2801" spans="1:16" x14ac:dyDescent="0.25">
      <c r="A2801">
        <f ca="1">107.947391934268+(RAND()*5-2.5)</f>
        <v>109.73293334381262</v>
      </c>
      <c r="B2801">
        <f ca="1">-23.1146709996734+(RAND()*5-2.5)</f>
        <v>-22.137801865706891</v>
      </c>
      <c r="C2801" s="6">
        <v>20135.9375</v>
      </c>
      <c r="D2801">
        <f t="shared" ca="1" si="426"/>
        <v>1.2</v>
      </c>
      <c r="E2801" s="1">
        <v>0.65</v>
      </c>
      <c r="F2801">
        <v>19.899999999999999</v>
      </c>
      <c r="G2801">
        <f t="shared" ca="1" si="423"/>
        <v>46.089820015575185</v>
      </c>
      <c r="H2801">
        <f t="shared" ca="1" si="427"/>
        <v>15.375527114947067</v>
      </c>
      <c r="I2801">
        <f ca="1">User_Model_Calcs!A2801-Sat_Data!$B$5</f>
        <v>-0.26706665618738157</v>
      </c>
      <c r="J2801">
        <f ca="1">(Earth_Data!$B$1/SQRT(1-Earth_Data!$B$2^2*SIN(RADIANS(User_Model_Calcs!B2801))^2))*COS(RADIANS(User_Model_Calcs!B2801))</f>
        <v>5910.7550611261267</v>
      </c>
      <c r="K2801">
        <f ca="1">((Earth_Data!$B$1*(1-Earth_Data!$B$2^2))/SQRT(1-Earth_Data!$B$2^2*SIN(RADIANS(User_Model_Calcs!B2801))^2))*SIN(RADIANS(User_Model_Calcs!B2801))</f>
        <v>-2388.5547027159632</v>
      </c>
      <c r="L2801">
        <f t="shared" ca="1" si="424"/>
        <v>-22.003788530654024</v>
      </c>
      <c r="M2801">
        <f t="shared" ca="1" si="425"/>
        <v>6375.1250152835955</v>
      </c>
      <c r="N2801">
        <f ca="1">SQRT(User_Model_Calcs!M2801^2+Sat_Data!$B$3^2-2*User_Model_Calcs!M2801*Sat_Data!$B$3*COS(RADIANS(L2801))*COS(RADIANS(I2801)))</f>
        <v>36332.059229523096</v>
      </c>
      <c r="O2801">
        <f ca="1">DEGREES(ACOS(((Earth_Data!$B$1+Sat_Data!$B$2)/User_Model_Calcs!N2801)*SQRT(1-COS(RADIANS(User_Model_Calcs!I2801))^2*COS(RADIANS(User_Model_Calcs!B2801))^2)))</f>
        <v>64.064796084829027</v>
      </c>
      <c r="P2801">
        <f t="shared" ca="1" si="422"/>
        <v>0.70867789579336471</v>
      </c>
    </row>
    <row r="2802" spans="1:16" x14ac:dyDescent="0.25">
      <c r="A2802">
        <f t="shared" ref="A2802:A2865" ca="1" si="432">107.947391934268+(RAND()*5-2.5)</f>
        <v>107.19900745540528</v>
      </c>
      <c r="B2802">
        <f t="shared" ref="B2802:B2865" ca="1" si="433">-23.1146709996734+(RAND()*5-2.5)</f>
        <v>-22.024679327053832</v>
      </c>
      <c r="C2802" s="6">
        <v>20135.9375</v>
      </c>
      <c r="D2802">
        <f t="shared" ca="1" si="426"/>
        <v>0.75</v>
      </c>
      <c r="E2802" s="1">
        <v>0.65</v>
      </c>
      <c r="F2802">
        <v>19.899999999999999</v>
      </c>
      <c r="G2802">
        <f t="shared" ca="1" si="423"/>
        <v>42.007420362456692</v>
      </c>
      <c r="H2802">
        <f t="shared" ca="1" si="427"/>
        <v>20.969516111015913</v>
      </c>
      <c r="I2802">
        <f ca="1">User_Model_Calcs!A2802-Sat_Data!$B$5</f>
        <v>-2.8009925445947204</v>
      </c>
      <c r="J2802">
        <f ca="1">(Earth_Data!$B$1/SQRT(1-Earth_Data!$B$2^2*SIN(RADIANS(User_Model_Calcs!B2802))^2))*COS(RADIANS(User_Model_Calcs!B2802))</f>
        <v>5915.463927489719</v>
      </c>
      <c r="K2802">
        <f ca="1">((Earth_Data!$B$1*(1-Earth_Data!$B$2^2))/SQRT(1-Earth_Data!$B$2^2*SIN(RADIANS(User_Model_Calcs!B2802))^2))*SIN(RADIANS(User_Model_Calcs!B2802))</f>
        <v>-2376.9472622750436</v>
      </c>
      <c r="L2802">
        <f t="shared" ca="1" si="424"/>
        <v>-21.891210998018487</v>
      </c>
      <c r="M2802">
        <f t="shared" ca="1" si="425"/>
        <v>6375.1542542176121</v>
      </c>
      <c r="N2802">
        <f ca="1">SQRT(User_Model_Calcs!M2802^2+Sat_Data!$B$3^2-2*User_Model_Calcs!M2802*Sat_Data!$B$3*COS(RADIANS(L2802))*COS(RADIANS(I2802)))</f>
        <v>36334.726709154442</v>
      </c>
      <c r="O2802">
        <f ca="1">DEGREES(ACOS(((Earth_Data!$B$1+Sat_Data!$B$2)/User_Model_Calcs!N2802)*SQRT(1-COS(RADIANS(User_Model_Calcs!I2802))^2*COS(RADIANS(User_Model_Calcs!B2802))^2)))</f>
        <v>64.002355112185526</v>
      </c>
      <c r="P2802">
        <f t="shared" ca="1" si="422"/>
        <v>7.4331667313553069</v>
      </c>
    </row>
    <row r="2803" spans="1:16" x14ac:dyDescent="0.25">
      <c r="A2803">
        <f t="shared" ca="1" si="432"/>
        <v>105.63334788841847</v>
      </c>
      <c r="B2803">
        <f t="shared" ca="1" si="433"/>
        <v>-24.599883535045372</v>
      </c>
      <c r="C2803" s="6">
        <v>20135.9375</v>
      </c>
      <c r="D2803">
        <f t="shared" ca="1" si="426"/>
        <v>0.75</v>
      </c>
      <c r="E2803" s="1">
        <v>0.65</v>
      </c>
      <c r="F2803">
        <v>19.899999999999999</v>
      </c>
      <c r="G2803">
        <f t="shared" ca="1" si="423"/>
        <v>42.007420362456692</v>
      </c>
      <c r="H2803">
        <f t="shared" ca="1" si="427"/>
        <v>19.346216171485487</v>
      </c>
      <c r="I2803">
        <f ca="1">User_Model_Calcs!A2803-Sat_Data!$B$5</f>
        <v>-4.36665211158153</v>
      </c>
      <c r="J2803">
        <f ca="1">(Earth_Data!$B$1/SQRT(1-Earth_Data!$B$2^2*SIN(RADIANS(User_Model_Calcs!B2803))^2))*COS(RADIANS(User_Model_Calcs!B2803))</f>
        <v>5802.6073138184665</v>
      </c>
      <c r="K2803">
        <f ca="1">((Earth_Data!$B$1*(1-Earth_Data!$B$2^2))/SQRT(1-Earth_Data!$B$2^2*SIN(RADIANS(User_Model_Calcs!B2803))^2))*SIN(RADIANS(User_Model_Calcs!B2803))</f>
        <v>-2638.8419599341869</v>
      </c>
      <c r="L2803">
        <f t="shared" ca="1" si="424"/>
        <v>-24.454536464500485</v>
      </c>
      <c r="M2803">
        <f t="shared" ca="1" si="425"/>
        <v>6374.4598616579942</v>
      </c>
      <c r="N2803">
        <f ca="1">SQRT(User_Model_Calcs!M2803^2+Sat_Data!$B$3^2-2*User_Model_Calcs!M2803*Sat_Data!$B$3*COS(RADIANS(L2803))*COS(RADIANS(I2803)))</f>
        <v>36476.635506675484</v>
      </c>
      <c r="O2803">
        <f ca="1">DEGREES(ACOS(((Earth_Data!$B$1+Sat_Data!$B$2)/User_Model_Calcs!N2803)*SQRT(1-COS(RADIANS(User_Model_Calcs!I2803))^2*COS(RADIANS(User_Model_Calcs!B2803))^2)))</f>
        <v>60.804277405448893</v>
      </c>
      <c r="P2803">
        <f t="shared" ca="1" si="422"/>
        <v>10.394523734712029</v>
      </c>
    </row>
    <row r="2804" spans="1:16" x14ac:dyDescent="0.25">
      <c r="A2804">
        <f t="shared" ca="1" si="432"/>
        <v>107.06304631199225</v>
      </c>
      <c r="B2804">
        <f t="shared" ca="1" si="433"/>
        <v>-22.333408918114358</v>
      </c>
      <c r="C2804" s="6">
        <v>20135.9375</v>
      </c>
      <c r="D2804">
        <f t="shared" ca="1" si="426"/>
        <v>0.75</v>
      </c>
      <c r="E2804" s="1">
        <v>0.65</v>
      </c>
      <c r="F2804">
        <v>19.899999999999999</v>
      </c>
      <c r="G2804">
        <f t="shared" ca="1" si="423"/>
        <v>42.007420362456692</v>
      </c>
      <c r="H2804">
        <f t="shared" ca="1" si="427"/>
        <v>18.006736316781943</v>
      </c>
      <c r="I2804">
        <f ca="1">User_Model_Calcs!A2804-Sat_Data!$B$5</f>
        <v>-2.9369536880077476</v>
      </c>
      <c r="J2804">
        <f ca="1">(Earth_Data!$B$1/SQRT(1-Earth_Data!$B$2^2*SIN(RADIANS(User_Model_Calcs!B2804))^2))*COS(RADIANS(User_Model_Calcs!B2804))</f>
        <v>5902.5584762422814</v>
      </c>
      <c r="K2804">
        <f ca="1">((Earth_Data!$B$1*(1-Earth_Data!$B$2^2))/SQRT(1-Earth_Data!$B$2^2*SIN(RADIANS(User_Model_Calcs!B2804))^2))*SIN(RADIANS(User_Model_Calcs!B2804))</f>
        <v>-2408.6041960544098</v>
      </c>
      <c r="L2804">
        <f t="shared" ca="1" si="424"/>
        <v>-22.198458079955717</v>
      </c>
      <c r="M2804">
        <f t="shared" ca="1" si="425"/>
        <v>6375.0741751536125</v>
      </c>
      <c r="N2804">
        <f ca="1">SQRT(User_Model_Calcs!M2804^2+Sat_Data!$B$3^2-2*User_Model_Calcs!M2804*Sat_Data!$B$3*COS(RADIANS(L2804))*COS(RADIANS(I2804)))</f>
        <v>36350.480841848541</v>
      </c>
      <c r="O2804">
        <f ca="1">DEGREES(ACOS(((Earth_Data!$B$1+Sat_Data!$B$2)/User_Model_Calcs!N2804)*SQRT(1-COS(RADIANS(User_Model_Calcs!I2804))^2*COS(RADIANS(User_Model_Calcs!B2804))^2)))</f>
        <v>63.628820722707275</v>
      </c>
      <c r="P2804">
        <f t="shared" ca="1" si="422"/>
        <v>7.6891957426961417</v>
      </c>
    </row>
    <row r="2805" spans="1:16" x14ac:dyDescent="0.25">
      <c r="A2805">
        <f t="shared" ca="1" si="432"/>
        <v>108.12905997585891</v>
      </c>
      <c r="B2805">
        <f t="shared" ca="1" si="433"/>
        <v>-22.455381506397959</v>
      </c>
      <c r="C2805" s="6">
        <v>20135.9375</v>
      </c>
      <c r="D2805">
        <f t="shared" ca="1" si="426"/>
        <v>0.75</v>
      </c>
      <c r="E2805" s="1">
        <v>0.65</v>
      </c>
      <c r="F2805">
        <v>19.899999999999999</v>
      </c>
      <c r="G2805">
        <f t="shared" ca="1" si="423"/>
        <v>42.007420362456692</v>
      </c>
      <c r="H2805">
        <f t="shared" ca="1" si="427"/>
        <v>18.868824628476016</v>
      </c>
      <c r="I2805">
        <f ca="1">User_Model_Calcs!A2805-Sat_Data!$B$5</f>
        <v>-1.8709400241410918</v>
      </c>
      <c r="J2805">
        <f ca="1">(Earth_Data!$B$1/SQRT(1-Earth_Data!$B$2^2*SIN(RADIANS(User_Model_Calcs!B2805))^2))*COS(RADIANS(User_Model_Calcs!B2805))</f>
        <v>5897.4126891401856</v>
      </c>
      <c r="K2805">
        <f ca="1">((Earth_Data!$B$1*(1-Earth_Data!$B$2^2))/SQRT(1-Earth_Data!$B$2^2*SIN(RADIANS(User_Model_Calcs!B2805))^2))*SIN(RADIANS(User_Model_Calcs!B2805))</f>
        <v>-2421.0922784876461</v>
      </c>
      <c r="L2805">
        <f t="shared" ca="1" si="424"/>
        <v>-22.319849238695312</v>
      </c>
      <c r="M2805">
        <f t="shared" ca="1" si="425"/>
        <v>6375.0422937408175</v>
      </c>
      <c r="N2805">
        <f ca="1">SQRT(User_Model_Calcs!M2805^2+Sat_Data!$B$3^2-2*User_Model_Calcs!M2805*Sat_Data!$B$3*COS(RADIANS(L2805))*COS(RADIANS(I2805)))</f>
        <v>36351.097872455444</v>
      </c>
      <c r="O2805">
        <f ca="1">DEGREES(ACOS(((Earth_Data!$B$1+Sat_Data!$B$2)/User_Model_Calcs!N2805)*SQRT(1-COS(RADIANS(User_Model_Calcs!I2805))^2*COS(RADIANS(User_Model_Calcs!B2805))^2)))</f>
        <v>63.613424407540656</v>
      </c>
      <c r="P2805">
        <f t="shared" ca="1" si="422"/>
        <v>4.8880604452521483</v>
      </c>
    </row>
    <row r="2806" spans="1:16" x14ac:dyDescent="0.25">
      <c r="A2806">
        <f t="shared" ca="1" si="432"/>
        <v>109.14915884069467</v>
      </c>
      <c r="B2806">
        <f t="shared" ca="1" si="433"/>
        <v>-21.137129277364107</v>
      </c>
      <c r="C2806" s="6">
        <v>20135.9375</v>
      </c>
      <c r="D2806">
        <f t="shared" ca="1" si="426"/>
        <v>0.75</v>
      </c>
      <c r="E2806" s="1">
        <v>0.65</v>
      </c>
      <c r="F2806">
        <v>19.899999999999999</v>
      </c>
      <c r="G2806">
        <f t="shared" ca="1" si="423"/>
        <v>42.007420362456692</v>
      </c>
      <c r="H2806">
        <f t="shared" ca="1" si="427"/>
        <v>19.593968290702954</v>
      </c>
      <c r="I2806">
        <f ca="1">User_Model_Calcs!A2806-Sat_Data!$B$5</f>
        <v>-0.85084115930533244</v>
      </c>
      <c r="J2806">
        <f ca="1">(Earth_Data!$B$1/SQRT(1-Earth_Data!$B$2^2*SIN(RADIANS(User_Model_Calcs!B2806))^2))*COS(RADIANS(User_Model_Calcs!B2806))</f>
        <v>5951.6100961857046</v>
      </c>
      <c r="K2806">
        <f ca="1">((Earth_Data!$B$1*(1-Earth_Data!$B$2^2))/SQRT(1-Earth_Data!$B$2^2*SIN(RADIANS(User_Model_Calcs!B2806))^2))*SIN(RADIANS(User_Model_Calcs!B2806))</f>
        <v>-2285.5635266136437</v>
      </c>
      <c r="L2806">
        <f t="shared" ca="1" si="424"/>
        <v>-21.008008038005084</v>
      </c>
      <c r="M2806">
        <f t="shared" ca="1" si="425"/>
        <v>6375.3794688007556</v>
      </c>
      <c r="N2806">
        <f ca="1">SQRT(User_Model_Calcs!M2806^2+Sat_Data!$B$3^2-2*User_Model_Calcs!M2806*Sat_Data!$B$3*COS(RADIANS(L2806))*COS(RADIANS(I2806)))</f>
        <v>36285.3477372528</v>
      </c>
      <c r="O2806">
        <f ca="1">DEGREES(ACOS(((Earth_Data!$B$1+Sat_Data!$B$2)/User_Model_Calcs!N2806)*SQRT(1-COS(RADIANS(User_Model_Calcs!I2806))^2*COS(RADIANS(User_Model_Calcs!B2806))^2)))</f>
        <v>65.207495653487442</v>
      </c>
      <c r="P2806">
        <f t="shared" ca="1" si="422"/>
        <v>2.3583472492771</v>
      </c>
    </row>
    <row r="2807" spans="1:16" x14ac:dyDescent="0.25">
      <c r="A2807">
        <f t="shared" ca="1" si="432"/>
        <v>107.98627877122202</v>
      </c>
      <c r="B2807">
        <f t="shared" ca="1" si="433"/>
        <v>-22.22458586345109</v>
      </c>
      <c r="C2807" s="6">
        <v>20135.9375</v>
      </c>
      <c r="D2807">
        <f t="shared" ca="1" si="426"/>
        <v>1.2</v>
      </c>
      <c r="E2807" s="1">
        <v>0.65</v>
      </c>
      <c r="F2807">
        <v>19.899999999999999</v>
      </c>
      <c r="G2807">
        <f t="shared" ca="1" si="423"/>
        <v>46.089820015575185</v>
      </c>
      <c r="H2807">
        <f t="shared" ca="1" si="427"/>
        <v>20.192149542361978</v>
      </c>
      <c r="I2807">
        <f ca="1">User_Model_Calcs!A2807-Sat_Data!$B$5</f>
        <v>-2.0137212287779818</v>
      </c>
      <c r="J2807">
        <f ca="1">(Earth_Data!$B$1/SQRT(1-Earth_Data!$B$2^2*SIN(RADIANS(User_Model_Calcs!B2807))^2))*COS(RADIANS(User_Model_Calcs!B2807))</f>
        <v>5907.1269955136313</v>
      </c>
      <c r="K2807">
        <f ca="1">((Earth_Data!$B$1*(1-Earth_Data!$B$2^2))/SQRT(1-Earth_Data!$B$2^2*SIN(RADIANS(User_Model_Calcs!B2807))^2))*SIN(RADIANS(User_Model_Calcs!B2807))</f>
        <v>-2397.4533541052097</v>
      </c>
      <c r="L2807">
        <f t="shared" ca="1" si="424"/>
        <v>-22.090155822991381</v>
      </c>
      <c r="M2807">
        <f t="shared" ca="1" si="425"/>
        <v>6375.1025031944564</v>
      </c>
      <c r="N2807">
        <f ca="1">SQRT(User_Model_Calcs!M2807^2+Sat_Data!$B$3^2-2*User_Model_Calcs!M2807*Sat_Data!$B$3*COS(RADIANS(L2807))*COS(RADIANS(I2807)))</f>
        <v>36340.423832229528</v>
      </c>
      <c r="O2807">
        <f ca="1">DEGREES(ACOS(((Earth_Data!$B$1+Sat_Data!$B$2)/User_Model_Calcs!N2807)*SQRT(1-COS(RADIANS(User_Model_Calcs!I2807))^2*COS(RADIANS(User_Model_Calcs!B2807))^2)))</f>
        <v>63.865982713360111</v>
      </c>
      <c r="P2807">
        <f t="shared" ca="1" si="422"/>
        <v>5.3108826617435358</v>
      </c>
    </row>
    <row r="2808" spans="1:16" x14ac:dyDescent="0.25">
      <c r="A2808">
        <f t="shared" ca="1" si="432"/>
        <v>110.16598692510688</v>
      </c>
      <c r="B2808">
        <f t="shared" ca="1" si="433"/>
        <v>-22.50618820627934</v>
      </c>
      <c r="C2808" s="6">
        <v>20135.9375</v>
      </c>
      <c r="D2808">
        <f t="shared" ca="1" si="426"/>
        <v>0.75</v>
      </c>
      <c r="E2808" s="1">
        <v>0.65</v>
      </c>
      <c r="F2808">
        <v>19.899999999999999</v>
      </c>
      <c r="G2808">
        <f t="shared" ca="1" si="423"/>
        <v>42.007420362456692</v>
      </c>
      <c r="H2808">
        <f t="shared" ca="1" si="427"/>
        <v>14.509972419699478</v>
      </c>
      <c r="I2808">
        <f ca="1">User_Model_Calcs!A2808-Sat_Data!$B$5</f>
        <v>0.1659869251068784</v>
      </c>
      <c r="J2808">
        <f ca="1">(Earth_Data!$B$1/SQRT(1-Earth_Data!$B$2^2*SIN(RADIANS(User_Model_Calcs!B2808))^2))*COS(RADIANS(User_Model_Calcs!B2808))</f>
        <v>5895.2613888526193</v>
      </c>
      <c r="K2808">
        <f ca="1">((Earth_Data!$B$1*(1-Earth_Data!$B$2^2))/SQRT(1-Earth_Data!$B$2^2*SIN(RADIANS(User_Model_Calcs!B2808))^2))*SIN(RADIANS(User_Model_Calcs!B2808))</f>
        <v>-2426.2909073519572</v>
      </c>
      <c r="L2808">
        <f t="shared" ca="1" si="424"/>
        <v>-22.370414467850058</v>
      </c>
      <c r="M2808">
        <f t="shared" ca="1" si="425"/>
        <v>6375.0289732671254</v>
      </c>
      <c r="N2808">
        <f ca="1">SQRT(User_Model_Calcs!M2808^2+Sat_Data!$B$3^2-2*User_Model_Calcs!M2808*Sat_Data!$B$3*COS(RADIANS(L2808))*COS(RADIANS(I2808)))</f>
        <v>36349.972894646235</v>
      </c>
      <c r="O2808">
        <f ca="1">DEGREES(ACOS(((Earth_Data!$B$1+Sat_Data!$B$2)/User_Model_Calcs!N2808)*SQRT(1-COS(RADIANS(User_Model_Calcs!I2808))^2*COS(RADIANS(User_Model_Calcs!B2808))^2)))</f>
        <v>63.639336341481872</v>
      </c>
      <c r="P2808">
        <f t="shared" ca="1" si="422"/>
        <v>0.43362460673555786</v>
      </c>
    </row>
    <row r="2809" spans="1:16" x14ac:dyDescent="0.25">
      <c r="A2809">
        <f t="shared" ca="1" si="432"/>
        <v>109.11548805908481</v>
      </c>
      <c r="B2809">
        <f t="shared" ca="1" si="433"/>
        <v>-22.163590553013133</v>
      </c>
      <c r="C2809" s="6">
        <v>20135.9375</v>
      </c>
      <c r="D2809">
        <f t="shared" ca="1" si="426"/>
        <v>1.2</v>
      </c>
      <c r="E2809" s="1">
        <v>0.65</v>
      </c>
      <c r="F2809">
        <v>19.899999999999999</v>
      </c>
      <c r="G2809">
        <f t="shared" ca="1" si="423"/>
        <v>46.089820015575185</v>
      </c>
      <c r="H2809">
        <f t="shared" ca="1" si="427"/>
        <v>17.973255838649685</v>
      </c>
      <c r="I2809">
        <f ca="1">User_Model_Calcs!A2809-Sat_Data!$B$5</f>
        <v>-0.88451194091518914</v>
      </c>
      <c r="J2809">
        <f ca="1">(Earth_Data!$B$1/SQRT(1-Earth_Data!$B$2^2*SIN(RADIANS(User_Model_Calcs!B2809))^2))*COS(RADIANS(User_Model_Calcs!B2809))</f>
        <v>5909.6783586681177</v>
      </c>
      <c r="K2809">
        <f ca="1">((Earth_Data!$B$1*(1-Earth_Data!$B$2^2))/SQRT(1-Earth_Data!$B$2^2*SIN(RADIANS(User_Model_Calcs!B2809))^2))*SIN(RADIANS(User_Model_Calcs!B2809))</f>
        <v>-2391.1995851296992</v>
      </c>
      <c r="L2809">
        <f t="shared" ca="1" si="424"/>
        <v>-22.029453262324164</v>
      </c>
      <c r="M2809">
        <f t="shared" ca="1" si="425"/>
        <v>6375.1183329280047</v>
      </c>
      <c r="N2809">
        <f ca="1">SQRT(User_Model_Calcs!M2809^2+Sat_Data!$B$3^2-2*User_Model_Calcs!M2809*Sat_Data!$B$3*COS(RADIANS(L2809))*COS(RADIANS(I2809)))</f>
        <v>36334.050244215818</v>
      </c>
      <c r="O2809">
        <f ca="1">DEGREES(ACOS(((Earth_Data!$B$1+Sat_Data!$B$2)/User_Model_Calcs!N2809)*SQRT(1-COS(RADIANS(User_Model_Calcs!I2809))^2*COS(RADIANS(User_Model_Calcs!B2809))^2)))</f>
        <v>64.017298901018691</v>
      </c>
      <c r="P2809">
        <f t="shared" ca="1" si="422"/>
        <v>2.3434946548574893</v>
      </c>
    </row>
    <row r="2810" spans="1:16" x14ac:dyDescent="0.25">
      <c r="A2810">
        <f t="shared" ca="1" si="432"/>
        <v>109.87538293294389</v>
      </c>
      <c r="B2810">
        <f t="shared" ca="1" si="433"/>
        <v>-24.157773102741679</v>
      </c>
      <c r="C2810" s="6">
        <v>20135.9375</v>
      </c>
      <c r="D2810">
        <f t="shared" ca="1" si="426"/>
        <v>0.75</v>
      </c>
      <c r="E2810" s="1">
        <v>0.65</v>
      </c>
      <c r="F2810">
        <v>19.899999999999999</v>
      </c>
      <c r="G2810">
        <f t="shared" ca="1" si="423"/>
        <v>42.007420362456692</v>
      </c>
      <c r="H2810">
        <f t="shared" ca="1" si="427"/>
        <v>18.788012374641344</v>
      </c>
      <c r="I2810">
        <f ca="1">User_Model_Calcs!A2810-Sat_Data!$B$5</f>
        <v>-0.12461706705610709</v>
      </c>
      <c r="J2810">
        <f ca="1">(Earth_Data!$B$1/SQRT(1-Earth_Data!$B$2^2*SIN(RADIANS(User_Model_Calcs!B2810))^2))*COS(RADIANS(User_Model_Calcs!B2810))</f>
        <v>5822.820433393179</v>
      </c>
      <c r="K2810">
        <f ca="1">((Earth_Data!$B$1*(1-Earth_Data!$B$2^2))/SQRT(1-Earth_Data!$B$2^2*SIN(RADIANS(User_Model_Calcs!B2810))^2))*SIN(RADIANS(User_Model_Calcs!B2810))</f>
        <v>-2594.2385869687205</v>
      </c>
      <c r="L2810">
        <f t="shared" ca="1" si="424"/>
        <v>-24.01438501995742</v>
      </c>
      <c r="M2810">
        <f t="shared" ca="1" si="425"/>
        <v>6374.5832527043367</v>
      </c>
      <c r="N2810">
        <f ca="1">SQRT(User_Model_Calcs!M2810^2+Sat_Data!$B$3^2-2*User_Model_Calcs!M2810*Sat_Data!$B$3*COS(RADIANS(L2810))*COS(RADIANS(I2810)))</f>
        <v>36433.813183637867</v>
      </c>
      <c r="O2810">
        <f ca="1">DEGREES(ACOS(((Earth_Data!$B$1+Sat_Data!$B$2)/User_Model_Calcs!N2810)*SQRT(1-COS(RADIANS(User_Model_Calcs!I2810))^2*COS(RADIANS(User_Model_Calcs!B2810))^2)))</f>
        <v>61.730242744041981</v>
      </c>
      <c r="P2810">
        <f t="shared" ca="1" si="422"/>
        <v>0.30449817902448706</v>
      </c>
    </row>
    <row r="2811" spans="1:16" x14ac:dyDescent="0.25">
      <c r="A2811">
        <f t="shared" ca="1" si="432"/>
        <v>108.9867370288338</v>
      </c>
      <c r="B2811">
        <f t="shared" ca="1" si="433"/>
        <v>-22.687914296407129</v>
      </c>
      <c r="C2811" s="6">
        <v>20135.9375</v>
      </c>
      <c r="D2811">
        <f t="shared" ca="1" si="426"/>
        <v>3</v>
      </c>
      <c r="E2811" s="1">
        <v>0.65</v>
      </c>
      <c r="F2811">
        <v>19.899999999999999</v>
      </c>
      <c r="G2811">
        <f t="shared" ca="1" si="423"/>
        <v>54.048620189015942</v>
      </c>
      <c r="H2811">
        <f t="shared" ca="1" si="427"/>
        <v>16.799360857863793</v>
      </c>
      <c r="I2811">
        <f ca="1">User_Model_Calcs!A2811-Sat_Data!$B$5</f>
        <v>-1.0132629711661991</v>
      </c>
      <c r="J2811">
        <f ca="1">(Earth_Data!$B$1/SQRT(1-Earth_Data!$B$2^2*SIN(RADIANS(User_Model_Calcs!B2811))^2))*COS(RADIANS(User_Model_Calcs!B2811))</f>
        <v>5887.5287633749358</v>
      </c>
      <c r="K2811">
        <f ca="1">((Earth_Data!$B$1*(1-Earth_Data!$B$2^2))/SQRT(1-Earth_Data!$B$2^2*SIN(RADIANS(User_Model_Calcs!B2811))^2))*SIN(RADIANS(User_Model_Calcs!B2811))</f>
        <v>-2444.8700416712286</v>
      </c>
      <c r="L2811">
        <f t="shared" ca="1" si="424"/>
        <v>-22.551280338137524</v>
      </c>
      <c r="M2811">
        <f t="shared" ca="1" si="425"/>
        <v>6374.9811341076665</v>
      </c>
      <c r="N2811">
        <f ca="1">SQRT(User_Model_Calcs!M2811^2+Sat_Data!$B$3^2-2*User_Model_Calcs!M2811*Sat_Data!$B$3*COS(RADIANS(L2811))*COS(RADIANS(I2811)))</f>
        <v>36359.971788965129</v>
      </c>
      <c r="O2811">
        <f ca="1">DEGREES(ACOS(((Earth_Data!$B$1+Sat_Data!$B$2)/User_Model_Calcs!N2811)*SQRT(1-COS(RADIANS(User_Model_Calcs!I2811))^2*COS(RADIANS(User_Model_Calcs!B2811))^2)))</f>
        <v>63.40488803120418</v>
      </c>
      <c r="P2811">
        <f t="shared" ca="1" si="422"/>
        <v>2.6254322881420404</v>
      </c>
    </row>
    <row r="2812" spans="1:16" x14ac:dyDescent="0.25">
      <c r="A2812">
        <f t="shared" ca="1" si="432"/>
        <v>106.05192832839616</v>
      </c>
      <c r="B2812">
        <f t="shared" ca="1" si="433"/>
        <v>-25.405283222645458</v>
      </c>
      <c r="C2812" s="6">
        <v>20135.9375</v>
      </c>
      <c r="D2812">
        <f t="shared" ca="1" si="426"/>
        <v>1.2</v>
      </c>
      <c r="E2812" s="1">
        <v>0.65</v>
      </c>
      <c r="F2812">
        <v>19.899999999999999</v>
      </c>
      <c r="G2812">
        <f t="shared" ca="1" si="423"/>
        <v>46.089820015575185</v>
      </c>
      <c r="H2812">
        <f t="shared" ca="1" si="427"/>
        <v>23.774020046393513</v>
      </c>
      <c r="I2812">
        <f ca="1">User_Model_Calcs!A2812-Sat_Data!$B$5</f>
        <v>-3.9480716716038415</v>
      </c>
      <c r="J2812">
        <f ca="1">(Earth_Data!$B$1/SQRT(1-Earth_Data!$B$2^2*SIN(RADIANS(User_Model_Calcs!B2812))^2))*COS(RADIANS(User_Model_Calcs!B2812))</f>
        <v>5764.8994370115006</v>
      </c>
      <c r="K2812">
        <f ca="1">((Earth_Data!$B$1*(1-Earth_Data!$B$2^2))/SQRT(1-Earth_Data!$B$2^2*SIN(RADIANS(User_Model_Calcs!B2812))^2))*SIN(RADIANS(User_Model_Calcs!B2812))</f>
        <v>-2719.6972176416048</v>
      </c>
      <c r="L2812">
        <f t="shared" ca="1" si="424"/>
        <v>-25.256456140053938</v>
      </c>
      <c r="M2812">
        <f t="shared" ca="1" si="425"/>
        <v>6374.2308143416803</v>
      </c>
      <c r="N2812">
        <f ca="1">SQRT(User_Model_Calcs!M2812^2+Sat_Data!$B$3^2-2*User_Model_Calcs!M2812*Sat_Data!$B$3*COS(RADIANS(L2812))*COS(RADIANS(I2812)))</f>
        <v>36516.505217821919</v>
      </c>
      <c r="O2812">
        <f ca="1">DEGREES(ACOS(((Earth_Data!$B$1+Sat_Data!$B$2)/User_Model_Calcs!N2812)*SQRT(1-COS(RADIANS(User_Model_Calcs!I2812))^2*COS(RADIANS(User_Model_Calcs!B2812))^2)))</f>
        <v>59.963701250326501</v>
      </c>
      <c r="P2812">
        <f t="shared" ca="1" si="422"/>
        <v>9.1388633703980346</v>
      </c>
    </row>
    <row r="2813" spans="1:16" x14ac:dyDescent="0.25">
      <c r="A2813">
        <f t="shared" ca="1" si="432"/>
        <v>109.24578655339894</v>
      </c>
      <c r="B2813">
        <f t="shared" ca="1" si="433"/>
        <v>-22.7571698181995</v>
      </c>
      <c r="C2813" s="6">
        <v>20135.9375</v>
      </c>
      <c r="D2813">
        <f t="shared" ca="1" si="426"/>
        <v>1.2</v>
      </c>
      <c r="E2813" s="1">
        <v>0.65</v>
      </c>
      <c r="F2813">
        <v>19.899999999999999</v>
      </c>
      <c r="G2813">
        <f t="shared" ca="1" si="423"/>
        <v>46.089820015575185</v>
      </c>
      <c r="H2813">
        <f t="shared" ca="1" si="427"/>
        <v>18.183960717334728</v>
      </c>
      <c r="I2813">
        <f ca="1">User_Model_Calcs!A2813-Sat_Data!$B$5</f>
        <v>-0.7542134466010566</v>
      </c>
      <c r="J2813">
        <f ca="1">(Earth_Data!$B$1/SQRT(1-Earth_Data!$B$2^2*SIN(RADIANS(User_Model_Calcs!B2813))^2))*COS(RADIANS(User_Model_Calcs!B2813))</f>
        <v>5884.5663240312024</v>
      </c>
      <c r="K2813">
        <f ca="1">((Earth_Data!$B$1*(1-Earth_Data!$B$2^2))/SQRT(1-Earth_Data!$B$2^2*SIN(RADIANS(User_Model_Calcs!B2813))^2))*SIN(RADIANS(User_Model_Calcs!B2813))</f>
        <v>-2451.9441619036852</v>
      </c>
      <c r="L2813">
        <f t="shared" ca="1" si="424"/>
        <v>-22.620209466331541</v>
      </c>
      <c r="M2813">
        <f t="shared" ca="1" si="425"/>
        <v>6374.9628230300814</v>
      </c>
      <c r="N2813">
        <f ca="1">SQRT(User_Model_Calcs!M2813^2+Sat_Data!$B$3^2-2*User_Model_Calcs!M2813*Sat_Data!$B$3*COS(RADIANS(L2813))*COS(RADIANS(I2813)))</f>
        <v>36362.9273984178</v>
      </c>
      <c r="O2813">
        <f ca="1">DEGREES(ACOS(((Earth_Data!$B$1+Sat_Data!$B$2)/User_Model_Calcs!N2813)*SQRT(1-COS(RADIANS(User_Model_Calcs!I2813))^2*COS(RADIANS(User_Model_Calcs!B2813))^2)))</f>
        <v>63.335842503792406</v>
      </c>
      <c r="P2813">
        <f t="shared" ca="1" si="422"/>
        <v>1.9491071808942251</v>
      </c>
    </row>
    <row r="2814" spans="1:16" x14ac:dyDescent="0.25">
      <c r="A2814">
        <f t="shared" ca="1" si="432"/>
        <v>109.46860665803837</v>
      </c>
      <c r="B2814">
        <f t="shared" ca="1" si="433"/>
        <v>-23.505090188356927</v>
      </c>
      <c r="C2814" s="6">
        <v>20135.9375</v>
      </c>
      <c r="D2814">
        <f t="shared" ca="1" si="426"/>
        <v>0.75</v>
      </c>
      <c r="E2814" s="1">
        <v>0.65</v>
      </c>
      <c r="F2814">
        <v>19.899999999999999</v>
      </c>
      <c r="G2814">
        <f t="shared" ca="1" si="423"/>
        <v>42.007420362456692</v>
      </c>
      <c r="H2814">
        <f t="shared" ca="1" si="427"/>
        <v>22.636930015963415</v>
      </c>
      <c r="I2814">
        <f ca="1">User_Model_Calcs!A2814-Sat_Data!$B$5</f>
        <v>-0.5313933419616319</v>
      </c>
      <c r="J2814">
        <f ca="1">(Earth_Data!$B$1/SQRT(1-Earth_Data!$B$2^2*SIN(RADIANS(User_Model_Calcs!B2814))^2))*COS(RADIANS(User_Model_Calcs!B2814))</f>
        <v>5852.0282222224732</v>
      </c>
      <c r="K2814">
        <f ca="1">((Earth_Data!$B$1*(1-Earth_Data!$B$2^2))/SQRT(1-Earth_Data!$B$2^2*SIN(RADIANS(User_Model_Calcs!B2814))^2))*SIN(RADIANS(User_Model_Calcs!B2814))</f>
        <v>-2528.1139486507705</v>
      </c>
      <c r="L2814">
        <f t="shared" ca="1" si="424"/>
        <v>-23.364656002945818</v>
      </c>
      <c r="M2814">
        <f t="shared" ca="1" si="425"/>
        <v>6374.7623054550759</v>
      </c>
      <c r="N2814">
        <f ca="1">SQRT(User_Model_Calcs!M2814^2+Sat_Data!$B$3^2-2*User_Model_Calcs!M2814*Sat_Data!$B$3*COS(RADIANS(L2814))*COS(RADIANS(I2814)))</f>
        <v>36400.302831228633</v>
      </c>
      <c r="O2814">
        <f ca="1">DEGREES(ACOS(((Earth_Data!$B$1+Sat_Data!$B$2)/User_Model_Calcs!N2814)*SQRT(1-COS(RADIANS(User_Model_Calcs!I2814))^2*COS(RADIANS(User_Model_Calcs!B2814))^2)))</f>
        <v>62.478028114271538</v>
      </c>
      <c r="P2814">
        <f t="shared" ca="1" si="422"/>
        <v>1.3321768582521858</v>
      </c>
    </row>
    <row r="2815" spans="1:16" x14ac:dyDescent="0.25">
      <c r="A2815">
        <f t="shared" ca="1" si="432"/>
        <v>107.92527644692869</v>
      </c>
      <c r="B2815">
        <f t="shared" ca="1" si="433"/>
        <v>-22.786283784696394</v>
      </c>
      <c r="C2815" s="6">
        <v>20135.9375</v>
      </c>
      <c r="D2815">
        <f t="shared" ca="1" si="426"/>
        <v>1.2</v>
      </c>
      <c r="E2815" s="1">
        <v>0.65</v>
      </c>
      <c r="F2815">
        <v>19.899999999999999</v>
      </c>
      <c r="G2815">
        <f t="shared" ca="1" si="423"/>
        <v>46.089820015575185</v>
      </c>
      <c r="H2815">
        <f t="shared" ca="1" si="427"/>
        <v>18.609888333258965</v>
      </c>
      <c r="I2815">
        <f ca="1">User_Model_Calcs!A2815-Sat_Data!$B$5</f>
        <v>-2.0747235530713084</v>
      </c>
      <c r="J2815">
        <f ca="1">(Earth_Data!$B$1/SQRT(1-Earth_Data!$B$2^2*SIN(RADIANS(User_Model_Calcs!B2815))^2))*COS(RADIANS(User_Model_Calcs!B2815))</f>
        <v>5883.3183995123527</v>
      </c>
      <c r="K2815">
        <f ca="1">((Earth_Data!$B$1*(1-Earth_Data!$B$2^2))/SQRT(1-Earth_Data!$B$2^2*SIN(RADIANS(User_Model_Calcs!B2815))^2))*SIN(RADIANS(User_Model_Calcs!B2815))</f>
        <v>-2454.9169625812669</v>
      </c>
      <c r="L2815">
        <f t="shared" ca="1" si="424"/>
        <v>-22.649186459105863</v>
      </c>
      <c r="M2815">
        <f t="shared" ca="1" si="425"/>
        <v>6374.9551122505809</v>
      </c>
      <c r="N2815">
        <f ca="1">SQRT(User_Model_Calcs!M2815^2+Sat_Data!$B$3^2-2*User_Model_Calcs!M2815*Sat_Data!$B$3*COS(RADIANS(L2815))*COS(RADIANS(I2815)))</f>
        <v>36368.25353742631</v>
      </c>
      <c r="O2815">
        <f ca="1">DEGREES(ACOS(((Earth_Data!$B$1+Sat_Data!$B$2)/User_Model_Calcs!N2815)*SQRT(1-COS(RADIANS(User_Model_Calcs!I2815))^2*COS(RADIANS(User_Model_Calcs!B2815))^2)))</f>
        <v>63.212606015655162</v>
      </c>
      <c r="P2815">
        <f t="shared" ca="1" si="422"/>
        <v>5.3437550252941692</v>
      </c>
    </row>
    <row r="2816" spans="1:16" x14ac:dyDescent="0.25">
      <c r="A2816">
        <f t="shared" ca="1" si="432"/>
        <v>108.48710616284863</v>
      </c>
      <c r="B2816">
        <f t="shared" ca="1" si="433"/>
        <v>-23.746275629494306</v>
      </c>
      <c r="C2816" s="6">
        <v>20135.9375</v>
      </c>
      <c r="D2816">
        <f t="shared" ca="1" si="426"/>
        <v>1.2</v>
      </c>
      <c r="E2816" s="1">
        <v>0.65</v>
      </c>
      <c r="F2816">
        <v>19.899999999999999</v>
      </c>
      <c r="G2816">
        <f t="shared" ca="1" si="423"/>
        <v>46.089820015575185</v>
      </c>
      <c r="H2816">
        <f t="shared" ca="1" si="427"/>
        <v>22.337994155549829</v>
      </c>
      <c r="I2816">
        <f ca="1">User_Model_Calcs!A2816-Sat_Data!$B$5</f>
        <v>-1.5128938371513669</v>
      </c>
      <c r="J2816">
        <f ca="1">(Earth_Data!$B$1/SQRT(1-Earth_Data!$B$2^2*SIN(RADIANS(User_Model_Calcs!B2816))^2))*COS(RADIANS(User_Model_Calcs!B2816))</f>
        <v>5841.3231417265606</v>
      </c>
      <c r="K2816">
        <f ca="1">((Earth_Data!$B$1*(1-Earth_Data!$B$2^2))/SQRT(1-Earth_Data!$B$2^2*SIN(RADIANS(User_Model_Calcs!B2816))^2))*SIN(RADIANS(User_Model_Calcs!B2816))</f>
        <v>-2552.5870009689902</v>
      </c>
      <c r="L2816">
        <f t="shared" ca="1" si="424"/>
        <v>-23.604741377377735</v>
      </c>
      <c r="M2816">
        <f t="shared" ca="1" si="425"/>
        <v>6374.6965765898312</v>
      </c>
      <c r="N2816">
        <f ca="1">SQRT(User_Model_Calcs!M2816^2+Sat_Data!$B$3^2-2*User_Model_Calcs!M2816*Sat_Data!$B$3*COS(RADIANS(L2816))*COS(RADIANS(I2816)))</f>
        <v>36414.755759342843</v>
      </c>
      <c r="O2816">
        <f ca="1">DEGREES(ACOS(((Earth_Data!$B$1+Sat_Data!$B$2)/User_Model_Calcs!N2816)*SQRT(1-COS(RADIANS(User_Model_Calcs!I2816))^2*COS(RADIANS(User_Model_Calcs!B2816))^2)))</f>
        <v>62.153473110917993</v>
      </c>
      <c r="P2816">
        <f t="shared" ca="1" si="422"/>
        <v>3.7524940620382732</v>
      </c>
    </row>
    <row r="2817" spans="1:16" x14ac:dyDescent="0.25">
      <c r="A2817">
        <f t="shared" ca="1" si="432"/>
        <v>110.0721630529852</v>
      </c>
      <c r="B2817">
        <f t="shared" ca="1" si="433"/>
        <v>-22.473607313789746</v>
      </c>
      <c r="C2817" s="6">
        <v>20135.9375</v>
      </c>
      <c r="D2817">
        <f t="shared" ca="1" si="426"/>
        <v>3</v>
      </c>
      <c r="E2817" s="1">
        <v>0.65</v>
      </c>
      <c r="F2817">
        <v>19.899999999999999</v>
      </c>
      <c r="G2817">
        <f t="shared" ca="1" si="423"/>
        <v>54.048620189015942</v>
      </c>
      <c r="H2817">
        <f t="shared" ca="1" si="427"/>
        <v>21.608312078341903</v>
      </c>
      <c r="I2817">
        <f ca="1">User_Model_Calcs!A2817-Sat_Data!$B$5</f>
        <v>7.2163052985203535E-2</v>
      </c>
      <c r="J2817">
        <f ca="1">(Earth_Data!$B$1/SQRT(1-Earth_Data!$B$2^2*SIN(RADIANS(User_Model_Calcs!B2817))^2))*COS(RADIANS(User_Model_Calcs!B2817))</f>
        <v>5896.6414883758789</v>
      </c>
      <c r="K2817">
        <f ca="1">((Earth_Data!$B$1*(1-Earth_Data!$B$2^2))/SQRT(1-Earth_Data!$B$2^2*SIN(RADIANS(User_Model_Calcs!B2817))^2))*SIN(RADIANS(User_Model_Calcs!B2817))</f>
        <v>-2422.957390061023</v>
      </c>
      <c r="L2817">
        <f t="shared" ca="1" si="424"/>
        <v>-22.337988374951731</v>
      </c>
      <c r="M2817">
        <f t="shared" ca="1" si="425"/>
        <v>6375.0375180454448</v>
      </c>
      <c r="N2817">
        <f ca="1">SQRT(User_Model_Calcs!M2817^2+Sat_Data!$B$3^2-2*User_Model_Calcs!M2817*Sat_Data!$B$3*COS(RADIANS(L2817))*COS(RADIANS(I2817)))</f>
        <v>36348.350240425745</v>
      </c>
      <c r="O2817">
        <f ca="1">DEGREES(ACOS(((Earth_Data!$B$1+Sat_Data!$B$2)/User_Model_Calcs!N2817)*SQRT(1-COS(RADIANS(User_Model_Calcs!I2817))^2*COS(RADIANS(User_Model_Calcs!B2817))^2)))</f>
        <v>63.677597078937538</v>
      </c>
      <c r="P2817">
        <f t="shared" ca="1" si="422"/>
        <v>0.18878052162178532</v>
      </c>
    </row>
    <row r="2818" spans="1:16" x14ac:dyDescent="0.25">
      <c r="A2818">
        <f t="shared" ca="1" si="432"/>
        <v>107.99079085155761</v>
      </c>
      <c r="B2818">
        <f t="shared" ca="1" si="433"/>
        <v>-24.072995576030824</v>
      </c>
      <c r="C2818" s="6">
        <v>20135.9375</v>
      </c>
      <c r="D2818">
        <f t="shared" ca="1" si="426"/>
        <v>1.2</v>
      </c>
      <c r="E2818" s="1">
        <v>0.65</v>
      </c>
      <c r="F2818">
        <v>19.899999999999999</v>
      </c>
      <c r="G2818">
        <f t="shared" ca="1" si="423"/>
        <v>46.089820015575185</v>
      </c>
      <c r="H2818">
        <f t="shared" ca="1" si="427"/>
        <v>20.290034204703861</v>
      </c>
      <c r="I2818">
        <f ca="1">User_Model_Calcs!A2818-Sat_Data!$B$5</f>
        <v>-2.0092091484423946</v>
      </c>
      <c r="J2818">
        <f ca="1">(Earth_Data!$B$1/SQRT(1-Earth_Data!$B$2^2*SIN(RADIANS(User_Model_Calcs!B2818))^2))*COS(RADIANS(User_Model_Calcs!B2818))</f>
        <v>5826.6569382056978</v>
      </c>
      <c r="K2818">
        <f ca="1">((Earth_Data!$B$1*(1-Earth_Data!$B$2^2))/SQRT(1-Earth_Data!$B$2^2*SIN(RADIANS(User_Model_Calcs!B2818))^2))*SIN(RADIANS(User_Model_Calcs!B2818))</f>
        <v>-2585.668147657073</v>
      </c>
      <c r="L2818">
        <f t="shared" ca="1" si="424"/>
        <v>-23.929987032203794</v>
      </c>
      <c r="M2818">
        <f t="shared" ca="1" si="425"/>
        <v>6374.6067208376826</v>
      </c>
      <c r="N2818">
        <f ca="1">SQRT(User_Model_Calcs!M2818^2+Sat_Data!$B$3^2-2*User_Model_Calcs!M2818*Sat_Data!$B$3*COS(RADIANS(L2818))*COS(RADIANS(I2818)))</f>
        <v>36433.507049182292</v>
      </c>
      <c r="O2818">
        <f ca="1">DEGREES(ACOS(((Earth_Data!$B$1+Sat_Data!$B$2)/User_Model_Calcs!N2818)*SQRT(1-COS(RADIANS(User_Model_Calcs!I2818))^2*COS(RADIANS(User_Model_Calcs!B2818))^2)))</f>
        <v>61.737602003478813</v>
      </c>
      <c r="P2818">
        <f t="shared" ref="P2818:P2881" ca="1" si="434">DEGREES(ASIN(SIN(RADIANS(ABS(I2818)))/(SIN(ACOS(COS(RADIANS(I2818))*COS(RADIANS(B2818)))))))</f>
        <v>4.9156609002839486</v>
      </c>
    </row>
    <row r="2819" spans="1:16" x14ac:dyDescent="0.25">
      <c r="A2819">
        <f t="shared" ca="1" si="432"/>
        <v>109.54264700636084</v>
      </c>
      <c r="B2819">
        <f t="shared" ca="1" si="433"/>
        <v>-24.542846161752323</v>
      </c>
      <c r="C2819" s="6">
        <v>20135.9375</v>
      </c>
      <c r="D2819">
        <f t="shared" ca="1" si="426"/>
        <v>1.2</v>
      </c>
      <c r="E2819" s="1">
        <v>0.65</v>
      </c>
      <c r="F2819">
        <v>19.899999999999999</v>
      </c>
      <c r="G2819">
        <f t="shared" ref="G2819:G2882" ca="1" si="435">20.4+20*LOG(F2819)+20*LOG(D2819)+10*LOG(E2819)</f>
        <v>46.089820015575185</v>
      </c>
      <c r="H2819">
        <f t="shared" ca="1" si="427"/>
        <v>18.886979820001052</v>
      </c>
      <c r="I2819">
        <f ca="1">User_Model_Calcs!A2819-Sat_Data!$B$5</f>
        <v>-0.45735299363916226</v>
      </c>
      <c r="J2819">
        <f ca="1">(Earth_Data!$B$1/SQRT(1-Earth_Data!$B$2^2*SIN(RADIANS(User_Model_Calcs!B2819))^2))*COS(RADIANS(User_Model_Calcs!B2819))</f>
        <v>5805.2344358592918</v>
      </c>
      <c r="K2819">
        <f ca="1">((Earth_Data!$B$1*(1-Earth_Data!$B$2^2))/SQRT(1-Earth_Data!$B$2^2*SIN(RADIANS(User_Model_Calcs!B2819))^2))*SIN(RADIANS(User_Model_Calcs!B2819))</f>
        <v>-2633.0962426789561</v>
      </c>
      <c r="L2819">
        <f t="shared" ref="L2819:L2882" ca="1" si="436">DEGREES(ATAN((K2819/J2819)))</f>
        <v>-24.397749901097864</v>
      </c>
      <c r="M2819">
        <f t="shared" ref="M2819:M2882" ca="1" si="437">SQRT(J2819^2+K2819^2)</f>
        <v>6374.4758748070099</v>
      </c>
      <c r="N2819">
        <f ca="1">SQRT(User_Model_Calcs!M2819^2+Sat_Data!$B$3^2-2*User_Model_Calcs!M2819*Sat_Data!$B$3*COS(RADIANS(L2819))*COS(RADIANS(I2819)))</f>
        <v>36454.33864211999</v>
      </c>
      <c r="O2819">
        <f ca="1">DEGREES(ACOS(((Earth_Data!$B$1+Sat_Data!$B$2)/User_Model_Calcs!N2819)*SQRT(1-COS(RADIANS(User_Model_Calcs!I2819))^2*COS(RADIANS(User_Model_Calcs!B2819))^2)))</f>
        <v>61.281512925064817</v>
      </c>
      <c r="P2819">
        <f t="shared" ca="1" si="434"/>
        <v>1.1009520452284103</v>
      </c>
    </row>
    <row r="2820" spans="1:16" x14ac:dyDescent="0.25">
      <c r="A2820">
        <f t="shared" ca="1" si="432"/>
        <v>110.36700859121734</v>
      </c>
      <c r="B2820">
        <f t="shared" ca="1" si="433"/>
        <v>-22.190490352144248</v>
      </c>
      <c r="C2820" s="6">
        <v>20135.9375</v>
      </c>
      <c r="D2820">
        <f t="shared" ca="1" si="426"/>
        <v>3</v>
      </c>
      <c r="E2820" s="1">
        <v>0.65</v>
      </c>
      <c r="F2820">
        <v>19.899999999999999</v>
      </c>
      <c r="G2820">
        <f t="shared" ca="1" si="435"/>
        <v>54.048620189015942</v>
      </c>
      <c r="H2820">
        <f t="shared" ca="1" si="427"/>
        <v>17.093302936369376</v>
      </c>
      <c r="I2820">
        <f ca="1">User_Model_Calcs!A2820-Sat_Data!$B$5</f>
        <v>0.36700859121734197</v>
      </c>
      <c r="J2820">
        <f ca="1">(Earth_Data!$B$1/SQRT(1-Earth_Data!$B$2^2*SIN(RADIANS(User_Model_Calcs!B2820))^2))*COS(RADIANS(User_Model_Calcs!B2820))</f>
        <v>5908.5539942166106</v>
      </c>
      <c r="K2820">
        <f ca="1">((Earth_Data!$B$1*(1-Earth_Data!$B$2^2))/SQRT(1-Earth_Data!$B$2^2*SIN(RADIANS(User_Model_Calcs!B2820))^2))*SIN(RADIANS(User_Model_Calcs!B2820))</f>
        <v>-2393.9579151644766</v>
      </c>
      <c r="L2820">
        <f t="shared" ca="1" si="436"/>
        <v>-22.056223880153137</v>
      </c>
      <c r="M2820">
        <f t="shared" ca="1" si="437"/>
        <v>6375.1113560589438</v>
      </c>
      <c r="N2820">
        <f ca="1">SQRT(User_Model_Calcs!M2820^2+Sat_Data!$B$3^2-2*User_Model_Calcs!M2820*Sat_Data!$B$3*COS(RADIANS(L2820))*COS(RADIANS(I2820)))</f>
        <v>36334.677279259617</v>
      </c>
      <c r="O2820">
        <f ca="1">DEGREES(ACOS(((Earth_Data!$B$1+Sat_Data!$B$2)/User_Model_Calcs!N2820)*SQRT(1-COS(RADIANS(User_Model_Calcs!I2820))^2*COS(RADIANS(User_Model_Calcs!B2820))^2)))</f>
        <v>64.002207979162293</v>
      </c>
      <c r="P2820">
        <f t="shared" ca="1" si="434"/>
        <v>0.97164668035706048</v>
      </c>
    </row>
    <row r="2821" spans="1:16" x14ac:dyDescent="0.25">
      <c r="A2821">
        <f t="shared" ca="1" si="432"/>
        <v>107.59098855470124</v>
      </c>
      <c r="B2821">
        <f t="shared" ca="1" si="433"/>
        <v>-21.484624978961001</v>
      </c>
      <c r="C2821" s="6">
        <v>20135.9375</v>
      </c>
      <c r="D2821">
        <f t="shared" ca="1" si="426"/>
        <v>1.2</v>
      </c>
      <c r="E2821" s="1">
        <v>0.65</v>
      </c>
      <c r="F2821">
        <v>19.899999999999999</v>
      </c>
      <c r="G2821">
        <f t="shared" ca="1" si="435"/>
        <v>46.089820015575185</v>
      </c>
      <c r="H2821">
        <f t="shared" ca="1" si="427"/>
        <v>18.83753977030112</v>
      </c>
      <c r="I2821">
        <f ca="1">User_Model_Calcs!A2821-Sat_Data!$B$5</f>
        <v>-2.4090114452987592</v>
      </c>
      <c r="J2821">
        <f ca="1">(Earth_Data!$B$1/SQRT(1-Earth_Data!$B$2^2*SIN(RADIANS(User_Model_Calcs!B2821))^2))*COS(RADIANS(User_Model_Calcs!B2821))</f>
        <v>5937.6271778176551</v>
      </c>
      <c r="K2821">
        <f ca="1">((Earth_Data!$B$1*(1-Earth_Data!$B$2^2))/SQRT(1-Earth_Data!$B$2^2*SIN(RADIANS(User_Model_Calcs!B2821))^2))*SIN(RADIANS(User_Model_Calcs!B2821))</f>
        <v>-2321.4077476761013</v>
      </c>
      <c r="L2821">
        <f t="shared" ca="1" si="436"/>
        <v>-21.353786871974521</v>
      </c>
      <c r="M2821">
        <f t="shared" ca="1" si="437"/>
        <v>6375.292184184932</v>
      </c>
      <c r="N2821">
        <f ca="1">SQRT(User_Model_Calcs!M2821^2+Sat_Data!$B$3^2-2*User_Model_Calcs!M2821*Sat_Data!$B$3*COS(RADIANS(L2821))*COS(RADIANS(I2821)))</f>
        <v>36306.909490902559</v>
      </c>
      <c r="O2821">
        <f ca="1">DEGREES(ACOS(((Earth_Data!$B$1+Sat_Data!$B$2)/User_Model_Calcs!N2821)*SQRT(1-COS(RADIANS(User_Model_Calcs!I2821))^2*COS(RADIANS(User_Model_Calcs!B2821))^2)))</f>
        <v>64.674784824435719</v>
      </c>
      <c r="P2821">
        <f t="shared" ca="1" si="434"/>
        <v>6.5526382030424095</v>
      </c>
    </row>
    <row r="2822" spans="1:16" x14ac:dyDescent="0.25">
      <c r="A2822">
        <f t="shared" ca="1" si="432"/>
        <v>109.87750323274278</v>
      </c>
      <c r="B2822">
        <f t="shared" ca="1" si="433"/>
        <v>-22.927393509692202</v>
      </c>
      <c r="C2822" s="6">
        <v>20135.9375</v>
      </c>
      <c r="D2822">
        <f t="shared" ca="1" si="426"/>
        <v>0.75</v>
      </c>
      <c r="E2822" s="1">
        <v>0.65</v>
      </c>
      <c r="F2822">
        <v>19.899999999999999</v>
      </c>
      <c r="G2822">
        <f t="shared" ca="1" si="435"/>
        <v>42.007420362456692</v>
      </c>
      <c r="H2822">
        <f t="shared" ca="1" si="427"/>
        <v>16.745709391221382</v>
      </c>
      <c r="I2822">
        <f ca="1">User_Model_Calcs!A2822-Sat_Data!$B$5</f>
        <v>-0.1224967672572177</v>
      </c>
      <c r="J2822">
        <f ca="1">(Earth_Data!$B$1/SQRT(1-Earth_Data!$B$2^2*SIN(RADIANS(User_Model_Calcs!B2822))^2))*COS(RADIANS(User_Model_Calcs!B2822))</f>
        <v>5877.2484920289126</v>
      </c>
      <c r="K2822">
        <f ca="1">((Earth_Data!$B$1*(1-Earth_Data!$B$2^2))/SQRT(1-Earth_Data!$B$2^2*SIN(RADIANS(User_Model_Calcs!B2822))^2))*SIN(RADIANS(User_Model_Calcs!B2822))</f>
        <v>-2469.3166979316502</v>
      </c>
      <c r="L2822">
        <f t="shared" ca="1" si="436"/>
        <v>-22.789634293863934</v>
      </c>
      <c r="M2822">
        <f t="shared" ca="1" si="437"/>
        <v>6374.9176301925818</v>
      </c>
      <c r="N2822">
        <f ca="1">SQRT(User_Model_Calcs!M2822^2+Sat_Data!$B$3^2-2*User_Model_Calcs!M2822*Sat_Data!$B$3*COS(RADIANS(L2822))*COS(RADIANS(I2822)))</f>
        <v>36370.828324114125</v>
      </c>
      <c r="O2822">
        <f ca="1">DEGREES(ACOS(((Earth_Data!$B$1+Sat_Data!$B$2)/User_Model_Calcs!N2822)*SQRT(1-COS(RADIANS(User_Model_Calcs!I2822))^2*COS(RADIANS(User_Model_Calcs!B2822))^2)))</f>
        <v>63.152222671192519</v>
      </c>
      <c r="P2822">
        <f t="shared" ca="1" si="434"/>
        <v>0.31444286448948439</v>
      </c>
    </row>
    <row r="2823" spans="1:16" x14ac:dyDescent="0.25">
      <c r="A2823">
        <f t="shared" ca="1" si="432"/>
        <v>106.74830552137475</v>
      </c>
      <c r="B2823">
        <f t="shared" ca="1" si="433"/>
        <v>-25.082749768513565</v>
      </c>
      <c r="C2823" s="6">
        <v>20135.9375</v>
      </c>
      <c r="D2823">
        <f t="shared" ref="D2823:D2886" ca="1" si="438">CHOOSE(RANDBETWEEN(1,3),0.75,1.2,3)</f>
        <v>1.2</v>
      </c>
      <c r="E2823" s="1">
        <v>0.65</v>
      </c>
      <c r="F2823">
        <v>19.899999999999999</v>
      </c>
      <c r="G2823">
        <f t="shared" ca="1" si="435"/>
        <v>46.089820015575185</v>
      </c>
      <c r="H2823">
        <f t="shared" ref="H2823:H2886" ca="1" si="439">RAND()*(24-14)+14</f>
        <v>22.076894538866398</v>
      </c>
      <c r="I2823">
        <f ca="1">User_Model_Calcs!A2823-Sat_Data!$B$5</f>
        <v>-3.2516944786252537</v>
      </c>
      <c r="J2823">
        <f ca="1">(Earth_Data!$B$1/SQRT(1-Earth_Data!$B$2^2*SIN(RADIANS(User_Model_Calcs!B2823))^2))*COS(RADIANS(User_Model_Calcs!B2823))</f>
        <v>5780.1369818893972</v>
      </c>
      <c r="K2823">
        <f ca="1">((Earth_Data!$B$1*(1-Earth_Data!$B$2^2))/SQRT(1-Earth_Data!$B$2^2*SIN(RADIANS(User_Model_Calcs!B2823))^2))*SIN(RADIANS(User_Model_Calcs!B2823))</f>
        <v>-2687.3802541509722</v>
      </c>
      <c r="L2823">
        <f t="shared" ca="1" si="436"/>
        <v>-24.935302427104681</v>
      </c>
      <c r="M2823">
        <f t="shared" ca="1" si="437"/>
        <v>6374.3231922931245</v>
      </c>
      <c r="N2823">
        <f ca="1">SQRT(User_Model_Calcs!M2823^2+Sat_Data!$B$3^2-2*User_Model_Calcs!M2823*Sat_Data!$B$3*COS(RADIANS(L2823))*COS(RADIANS(I2823)))</f>
        <v>36493.868692405653</v>
      </c>
      <c r="O2823">
        <f ca="1">DEGREES(ACOS(((Earth_Data!$B$1+Sat_Data!$B$2)/User_Model_Calcs!N2823)*SQRT(1-COS(RADIANS(User_Model_Calcs!I2823))^2*COS(RADIANS(User_Model_Calcs!B2823))^2)))</f>
        <v>60.437138798699941</v>
      </c>
      <c r="P2823">
        <f t="shared" ca="1" si="434"/>
        <v>7.6331789702610164</v>
      </c>
    </row>
    <row r="2824" spans="1:16" x14ac:dyDescent="0.25">
      <c r="A2824">
        <f t="shared" ca="1" si="432"/>
        <v>108.26636590365874</v>
      </c>
      <c r="B2824">
        <f t="shared" ca="1" si="433"/>
        <v>-22.68176640203091</v>
      </c>
      <c r="C2824" s="6">
        <v>20135.9375</v>
      </c>
      <c r="D2824">
        <f t="shared" ca="1" si="438"/>
        <v>0.75</v>
      </c>
      <c r="E2824" s="1">
        <v>0.65</v>
      </c>
      <c r="F2824">
        <v>19.899999999999999</v>
      </c>
      <c r="G2824">
        <f t="shared" ca="1" si="435"/>
        <v>42.007420362456692</v>
      </c>
      <c r="H2824">
        <f t="shared" ca="1" si="439"/>
        <v>18.502213251846882</v>
      </c>
      <c r="I2824">
        <f ca="1">User_Model_Calcs!A2824-Sat_Data!$B$5</f>
        <v>-1.7336340963412624</v>
      </c>
      <c r="J2824">
        <f ca="1">(Earth_Data!$B$1/SQRT(1-Earth_Data!$B$2^2*SIN(RADIANS(User_Model_Calcs!B2824))^2))*COS(RADIANS(User_Model_Calcs!B2824))</f>
        <v>5887.7913281105757</v>
      </c>
      <c r="K2824">
        <f ca="1">((Earth_Data!$B$1*(1-Earth_Data!$B$2^2))/SQRT(1-Earth_Data!$B$2^2*SIN(RADIANS(User_Model_Calcs!B2824))^2))*SIN(RADIANS(User_Model_Calcs!B2824))</f>
        <v>-2444.2418936839308</v>
      </c>
      <c r="L2824">
        <f t="shared" ca="1" si="436"/>
        <v>-22.545161456450256</v>
      </c>
      <c r="M2824">
        <f t="shared" ca="1" si="437"/>
        <v>6374.982757483639</v>
      </c>
      <c r="N2824">
        <f ca="1">SQRT(User_Model_Calcs!M2824^2+Sat_Data!$B$3^2-2*User_Model_Calcs!M2824*Sat_Data!$B$3*COS(RADIANS(L2824))*COS(RADIANS(I2824)))</f>
        <v>36361.725154060819</v>
      </c>
      <c r="O2824">
        <f ca="1">DEGREES(ACOS(((Earth_Data!$B$1+Sat_Data!$B$2)/User_Model_Calcs!N2824)*SQRT(1-COS(RADIANS(User_Model_Calcs!I2824))^2*COS(RADIANS(User_Model_Calcs!B2824))^2)))</f>
        <v>63.364281335867616</v>
      </c>
      <c r="P2824">
        <f t="shared" ca="1" si="434"/>
        <v>4.4879652391102356</v>
      </c>
    </row>
    <row r="2825" spans="1:16" x14ac:dyDescent="0.25">
      <c r="A2825">
        <f t="shared" ca="1" si="432"/>
        <v>105.55460164784563</v>
      </c>
      <c r="B2825">
        <f t="shared" ca="1" si="433"/>
        <v>-22.682100235523073</v>
      </c>
      <c r="C2825" s="6">
        <v>20135.9375</v>
      </c>
      <c r="D2825">
        <f t="shared" ca="1" si="438"/>
        <v>3</v>
      </c>
      <c r="E2825" s="1">
        <v>0.65</v>
      </c>
      <c r="F2825">
        <v>19.899999999999999</v>
      </c>
      <c r="G2825">
        <f t="shared" ca="1" si="435"/>
        <v>54.048620189015942</v>
      </c>
      <c r="H2825">
        <f t="shared" ca="1" si="439"/>
        <v>16.976675420673203</v>
      </c>
      <c r="I2825">
        <f ca="1">User_Model_Calcs!A2825-Sat_Data!$B$5</f>
        <v>-4.4453983521543705</v>
      </c>
      <c r="J2825">
        <f ca="1">(Earth_Data!$B$1/SQRT(1-Earth_Data!$B$2^2*SIN(RADIANS(User_Model_Calcs!B2825))^2))*COS(RADIANS(User_Model_Calcs!B2825))</f>
        <v>5887.7770724604406</v>
      </c>
      <c r="K2825">
        <f ca="1">((Earth_Data!$B$1*(1-Earth_Data!$B$2^2))/SQRT(1-Earth_Data!$B$2^2*SIN(RADIANS(User_Model_Calcs!B2825))^2))*SIN(RADIANS(User_Model_Calcs!B2825))</f>
        <v>-2444.2760031195121</v>
      </c>
      <c r="L2825">
        <f t="shared" ca="1" si="436"/>
        <v>-22.54549371437966</v>
      </c>
      <c r="M2825">
        <f t="shared" ca="1" si="437"/>
        <v>6374.9826693424611</v>
      </c>
      <c r="N2825">
        <f ca="1">SQRT(User_Model_Calcs!M2825^2+Sat_Data!$B$3^2-2*User_Model_Calcs!M2825*Sat_Data!$B$3*COS(RADIANS(L2825))*COS(RADIANS(I2825)))</f>
        <v>36379.151394225642</v>
      </c>
      <c r="O2825">
        <f ca="1">DEGREES(ACOS(((Earth_Data!$B$1+Sat_Data!$B$2)/User_Model_Calcs!N2825)*SQRT(1-COS(RADIANS(User_Model_Calcs!I2825))^2*COS(RADIANS(User_Model_Calcs!B2825))^2)))</f>
        <v>62.96341437947126</v>
      </c>
      <c r="P2825">
        <f t="shared" ca="1" si="434"/>
        <v>11.398387602027405</v>
      </c>
    </row>
    <row r="2826" spans="1:16" x14ac:dyDescent="0.25">
      <c r="A2826">
        <f t="shared" ca="1" si="432"/>
        <v>109.91637457292835</v>
      </c>
      <c r="B2826">
        <f t="shared" ca="1" si="433"/>
        <v>-20.766771209071194</v>
      </c>
      <c r="C2826" s="6">
        <v>20135.9375</v>
      </c>
      <c r="D2826">
        <f t="shared" ca="1" si="438"/>
        <v>0.75</v>
      </c>
      <c r="E2826" s="1">
        <v>0.65</v>
      </c>
      <c r="F2826">
        <v>19.899999999999999</v>
      </c>
      <c r="G2826">
        <f t="shared" ca="1" si="435"/>
        <v>42.007420362456692</v>
      </c>
      <c r="H2826">
        <f t="shared" ca="1" si="439"/>
        <v>23.37315720561962</v>
      </c>
      <c r="I2826">
        <f ca="1">User_Model_Calcs!A2826-Sat_Data!$B$5</f>
        <v>-8.3625427071652325E-2</v>
      </c>
      <c r="J2826">
        <f ca="1">(Earth_Data!$B$1/SQRT(1-Earth_Data!$B$2^2*SIN(RADIANS(User_Model_Calcs!B2826))^2))*COS(RADIANS(User_Model_Calcs!B2826))</f>
        <v>5966.2727435137913</v>
      </c>
      <c r="K2826">
        <f ca="1">((Earth_Data!$B$1*(1-Earth_Data!$B$2^2))/SQRT(1-Earth_Data!$B$2^2*SIN(RADIANS(User_Model_Calcs!B2826))^2))*SIN(RADIANS(User_Model_Calcs!B2826))</f>
        <v>-2247.2700709843507</v>
      </c>
      <c r="L2826">
        <f t="shared" ca="1" si="436"/>
        <v>-20.639500545350771</v>
      </c>
      <c r="M2826">
        <f t="shared" ca="1" si="437"/>
        <v>6375.4712156779124</v>
      </c>
      <c r="N2826">
        <f ca="1">SQRT(User_Model_Calcs!M2826^2+Sat_Data!$B$3^2-2*User_Model_Calcs!M2826*Sat_Data!$B$3*COS(RADIANS(L2826))*COS(RADIANS(I2826)))</f>
        <v>36267.566124330297</v>
      </c>
      <c r="O2826">
        <f ca="1">DEGREES(ACOS(((Earth_Data!$B$1+Sat_Data!$B$2)/User_Model_Calcs!N2826)*SQRT(1-COS(RADIANS(User_Model_Calcs!I2826))^2*COS(RADIANS(User_Model_Calcs!B2826))^2)))</f>
        <v>65.655957169777125</v>
      </c>
      <c r="P2826">
        <f t="shared" ca="1" si="434"/>
        <v>0.23585258934598147</v>
      </c>
    </row>
    <row r="2827" spans="1:16" x14ac:dyDescent="0.25">
      <c r="A2827">
        <f t="shared" ca="1" si="432"/>
        <v>109.71239404790623</v>
      </c>
      <c r="B2827">
        <f t="shared" ca="1" si="433"/>
        <v>-23.301281537306355</v>
      </c>
      <c r="C2827" s="6">
        <v>20135.9375</v>
      </c>
      <c r="D2827">
        <f t="shared" ca="1" si="438"/>
        <v>0.75</v>
      </c>
      <c r="E2827" s="1">
        <v>0.65</v>
      </c>
      <c r="F2827">
        <v>19.899999999999999</v>
      </c>
      <c r="G2827">
        <f t="shared" ca="1" si="435"/>
        <v>42.007420362456692</v>
      </c>
      <c r="H2827">
        <f t="shared" ca="1" si="439"/>
        <v>17.58567793360082</v>
      </c>
      <c r="I2827">
        <f ca="1">User_Model_Calcs!A2827-Sat_Data!$B$5</f>
        <v>-0.28760595209377016</v>
      </c>
      <c r="J2827">
        <f ca="1">(Earth_Data!$B$1/SQRT(1-Earth_Data!$B$2^2*SIN(RADIANS(User_Model_Calcs!B2827))^2))*COS(RADIANS(User_Model_Calcs!B2827))</f>
        <v>5860.9936931184448</v>
      </c>
      <c r="K2827">
        <f ca="1">((Earth_Data!$B$1*(1-Earth_Data!$B$2^2))/SQRT(1-Earth_Data!$B$2^2*SIN(RADIANS(User_Model_Calcs!B2827))^2))*SIN(RADIANS(User_Model_Calcs!B2827))</f>
        <v>-2507.3991284757967</v>
      </c>
      <c r="L2827">
        <f t="shared" ca="1" si="436"/>
        <v>-23.161784649376781</v>
      </c>
      <c r="M2827">
        <f t="shared" ca="1" si="437"/>
        <v>6374.817445249344</v>
      </c>
      <c r="N2827">
        <f ca="1">SQRT(User_Model_Calcs!M2827^2+Sat_Data!$B$3^2-2*User_Model_Calcs!M2827*Sat_Data!$B$3*COS(RADIANS(L2827))*COS(RADIANS(I2827)))</f>
        <v>36389.719825193664</v>
      </c>
      <c r="O2827">
        <f ca="1">DEGREES(ACOS(((Earth_Data!$B$1+Sat_Data!$B$2)/User_Model_Calcs!N2827)*SQRT(1-COS(RADIANS(User_Model_Calcs!I2827))^2*COS(RADIANS(User_Model_Calcs!B2827))^2)))</f>
        <v>62.718237914489357</v>
      </c>
      <c r="P2827">
        <f t="shared" ca="1" si="434"/>
        <v>0.7270414997672876</v>
      </c>
    </row>
    <row r="2828" spans="1:16" x14ac:dyDescent="0.25">
      <c r="A2828">
        <f t="shared" ca="1" si="432"/>
        <v>106.9903823935864</v>
      </c>
      <c r="B2828">
        <f t="shared" ca="1" si="433"/>
        <v>-23.237294721476843</v>
      </c>
      <c r="C2828" s="6">
        <v>20135.9375</v>
      </c>
      <c r="D2828">
        <f t="shared" ca="1" si="438"/>
        <v>1.2</v>
      </c>
      <c r="E2828" s="1">
        <v>0.65</v>
      </c>
      <c r="F2828">
        <v>19.899999999999999</v>
      </c>
      <c r="G2828">
        <f t="shared" ca="1" si="435"/>
        <v>46.089820015575185</v>
      </c>
      <c r="H2828">
        <f t="shared" ca="1" si="439"/>
        <v>18.062370833372746</v>
      </c>
      <c r="I2828">
        <f ca="1">User_Model_Calcs!A2828-Sat_Data!$B$5</f>
        <v>-3.0096176064135989</v>
      </c>
      <c r="J2828">
        <f ca="1">(Earth_Data!$B$1/SQRT(1-Earth_Data!$B$2^2*SIN(RADIANS(User_Model_Calcs!B2828))^2))*COS(RADIANS(User_Model_Calcs!B2828))</f>
        <v>5863.7931979387176</v>
      </c>
      <c r="K2828">
        <f ca="1">((Earth_Data!$B$1*(1-Earth_Data!$B$2^2))/SQRT(1-Earth_Data!$B$2^2*SIN(RADIANS(User_Model_Calcs!B2828))^2))*SIN(RADIANS(User_Model_Calcs!B2828))</f>
        <v>-2500.8891478917908</v>
      </c>
      <c r="L2828">
        <f t="shared" ca="1" si="436"/>
        <v>-23.098093551554996</v>
      </c>
      <c r="M2828">
        <f t="shared" ca="1" si="437"/>
        <v>6374.8346800709505</v>
      </c>
      <c r="N2828">
        <f ca="1">SQRT(User_Model_Calcs!M2828^2+Sat_Data!$B$3^2-2*User_Model_Calcs!M2828*Sat_Data!$B$3*COS(RADIANS(L2828))*COS(RADIANS(I2828)))</f>
        <v>36395.764150293457</v>
      </c>
      <c r="O2828">
        <f ca="1">DEGREES(ACOS(((Earth_Data!$B$1+Sat_Data!$B$2)/User_Model_Calcs!N2828)*SQRT(1-COS(RADIANS(User_Model_Calcs!I2828))^2*COS(RADIANS(User_Model_Calcs!B2828))^2)))</f>
        <v>62.582213416221684</v>
      </c>
      <c r="P2828">
        <f t="shared" ca="1" si="434"/>
        <v>7.5904702570871683</v>
      </c>
    </row>
    <row r="2829" spans="1:16" x14ac:dyDescent="0.25">
      <c r="A2829">
        <f t="shared" ca="1" si="432"/>
        <v>106.84858947099578</v>
      </c>
      <c r="B2829">
        <f t="shared" ca="1" si="433"/>
        <v>-20.977172251882873</v>
      </c>
      <c r="C2829" s="6">
        <v>20135.9375</v>
      </c>
      <c r="D2829">
        <f t="shared" ca="1" si="438"/>
        <v>1.2</v>
      </c>
      <c r="E2829" s="1">
        <v>0.65</v>
      </c>
      <c r="F2829">
        <v>19.899999999999999</v>
      </c>
      <c r="G2829">
        <f t="shared" ca="1" si="435"/>
        <v>46.089820015575185</v>
      </c>
      <c r="H2829">
        <f t="shared" ca="1" si="439"/>
        <v>18.912315464417699</v>
      </c>
      <c r="I2829">
        <f ca="1">User_Model_Calcs!A2829-Sat_Data!$B$5</f>
        <v>-3.1514105290042238</v>
      </c>
      <c r="J2829">
        <f ca="1">(Earth_Data!$B$1/SQRT(1-Earth_Data!$B$2^2*SIN(RADIANS(User_Model_Calcs!B2829))^2))*COS(RADIANS(User_Model_Calcs!B2829))</f>
        <v>5957.9733122699108</v>
      </c>
      <c r="K2829">
        <f ca="1">((Earth_Data!$B$1*(1-Earth_Data!$B$2^2))/SQRT(1-Earth_Data!$B$2^2*SIN(RADIANS(User_Model_Calcs!B2829))^2))*SIN(RADIANS(User_Model_Calcs!B2829))</f>
        <v>-2269.036075828375</v>
      </c>
      <c r="L2829">
        <f t="shared" ca="1" si="436"/>
        <v>-20.848847663268149</v>
      </c>
      <c r="M2829">
        <f t="shared" ca="1" si="437"/>
        <v>6375.4192570474233</v>
      </c>
      <c r="N2829">
        <f ca="1">SQRT(User_Model_Calcs!M2829^2+Sat_Data!$B$3^2-2*User_Model_Calcs!M2829*Sat_Data!$B$3*COS(RADIANS(L2829))*COS(RADIANS(I2829)))</f>
        <v>36287.667697739242</v>
      </c>
      <c r="O2829">
        <f ca="1">DEGREES(ACOS(((Earth_Data!$B$1+Sat_Data!$B$2)/User_Model_Calcs!N2829)*SQRT(1-COS(RADIANS(User_Model_Calcs!I2829))^2*COS(RADIANS(User_Model_Calcs!B2829))^2)))</f>
        <v>65.151234496613498</v>
      </c>
      <c r="P2829">
        <f t="shared" ca="1" si="434"/>
        <v>8.7433043461595386</v>
      </c>
    </row>
    <row r="2830" spans="1:16" x14ac:dyDescent="0.25">
      <c r="A2830">
        <f t="shared" ca="1" si="432"/>
        <v>106.56342904815526</v>
      </c>
      <c r="B2830">
        <f t="shared" ca="1" si="433"/>
        <v>-23.282937183910818</v>
      </c>
      <c r="C2830" s="6">
        <v>20135.9375</v>
      </c>
      <c r="D2830">
        <f t="shared" ca="1" si="438"/>
        <v>3</v>
      </c>
      <c r="E2830" s="1">
        <v>0.65</v>
      </c>
      <c r="F2830">
        <v>19.899999999999999</v>
      </c>
      <c r="G2830">
        <f t="shared" ca="1" si="435"/>
        <v>54.048620189015942</v>
      </c>
      <c r="H2830">
        <f t="shared" ca="1" si="439"/>
        <v>19.468448790037684</v>
      </c>
      <c r="I2830">
        <f ca="1">User_Model_Calcs!A2830-Sat_Data!$B$5</f>
        <v>-3.4365709518447431</v>
      </c>
      <c r="J2830">
        <f ca="1">(Earth_Data!$B$1/SQRT(1-Earth_Data!$B$2^2*SIN(RADIANS(User_Model_Calcs!B2830))^2))*COS(RADIANS(User_Model_Calcs!B2830))</f>
        <v>5861.7970276647748</v>
      </c>
      <c r="K2830">
        <f ca="1">((Earth_Data!$B$1*(1-Earth_Data!$B$2^2))/SQRT(1-Earth_Data!$B$2^2*SIN(RADIANS(User_Model_Calcs!B2830))^2))*SIN(RADIANS(User_Model_Calcs!B2830))</f>
        <v>-2505.5330991826495</v>
      </c>
      <c r="L2830">
        <f t="shared" ca="1" si="436"/>
        <v>-23.143525004651877</v>
      </c>
      <c r="M2830">
        <f t="shared" ca="1" si="437"/>
        <v>6374.8223900465964</v>
      </c>
      <c r="N2830">
        <f ca="1">SQRT(User_Model_Calcs!M2830^2+Sat_Data!$B$3^2-2*User_Model_Calcs!M2830*Sat_Data!$B$3*COS(RADIANS(L2830))*COS(RADIANS(I2830)))</f>
        <v>36400.91611175763</v>
      </c>
      <c r="O2830">
        <f ca="1">DEGREES(ACOS(((Earth_Data!$B$1+Sat_Data!$B$2)/User_Model_Calcs!N2830)*SQRT(1-COS(RADIANS(User_Model_Calcs!I2830))^2*COS(RADIANS(User_Model_Calcs!B2830))^2)))</f>
        <v>62.465999935567524</v>
      </c>
      <c r="P2830">
        <f t="shared" ca="1" si="434"/>
        <v>8.6385760244614254</v>
      </c>
    </row>
    <row r="2831" spans="1:16" x14ac:dyDescent="0.25">
      <c r="A2831">
        <f t="shared" ca="1" si="432"/>
        <v>106.48425483274353</v>
      </c>
      <c r="B2831">
        <f t="shared" ca="1" si="433"/>
        <v>-21.850334778284953</v>
      </c>
      <c r="C2831" s="6">
        <v>20135.9375</v>
      </c>
      <c r="D2831">
        <f t="shared" ca="1" si="438"/>
        <v>3</v>
      </c>
      <c r="E2831" s="1">
        <v>0.65</v>
      </c>
      <c r="F2831">
        <v>19.899999999999999</v>
      </c>
      <c r="G2831">
        <f t="shared" ca="1" si="435"/>
        <v>54.048620189015942</v>
      </c>
      <c r="H2831">
        <f t="shared" ca="1" si="439"/>
        <v>18.277408213860717</v>
      </c>
      <c r="I2831">
        <f ca="1">User_Model_Calcs!A2831-Sat_Data!$B$5</f>
        <v>-3.515745167256469</v>
      </c>
      <c r="J2831">
        <f ca="1">(Earth_Data!$B$1/SQRT(1-Earth_Data!$B$2^2*SIN(RADIANS(User_Model_Calcs!B2831))^2))*COS(RADIANS(User_Model_Calcs!B2831))</f>
        <v>5922.6762077126459</v>
      </c>
      <c r="K2831">
        <f ca="1">((Earth_Data!$B$1*(1-Earth_Data!$B$2^2))/SQRT(1-Earth_Data!$B$2^2*SIN(RADIANS(User_Model_Calcs!B2831))^2))*SIN(RADIANS(User_Model_Calcs!B2831))</f>
        <v>-2359.0400337902051</v>
      </c>
      <c r="L2831">
        <f t="shared" ca="1" si="436"/>
        <v>-21.717710455799036</v>
      </c>
      <c r="M2831">
        <f t="shared" ca="1" si="437"/>
        <v>6375.1990825722723</v>
      </c>
      <c r="N2831">
        <f ca="1">SQRT(User_Model_Calcs!M2831^2+Sat_Data!$B$3^2-2*User_Model_Calcs!M2831*Sat_Data!$B$3*COS(RADIANS(L2831))*COS(RADIANS(I2831)))</f>
        <v>36331.098782409077</v>
      </c>
      <c r="O2831">
        <f ca="1">DEGREES(ACOS(((Earth_Data!$B$1+Sat_Data!$B$2)/User_Model_Calcs!N2831)*SQRT(1-COS(RADIANS(User_Model_Calcs!I2831))^2*COS(RADIANS(User_Model_Calcs!B2831))^2)))</f>
        <v>64.089925251841365</v>
      </c>
      <c r="P2831">
        <f t="shared" ca="1" si="434"/>
        <v>9.3736114018504786</v>
      </c>
    </row>
    <row r="2832" spans="1:16" x14ac:dyDescent="0.25">
      <c r="A2832">
        <f t="shared" ca="1" si="432"/>
        <v>110.01868413028468</v>
      </c>
      <c r="B2832">
        <f t="shared" ca="1" si="433"/>
        <v>-21.353965301651691</v>
      </c>
      <c r="C2832" s="6">
        <v>20135.9375</v>
      </c>
      <c r="D2832">
        <f t="shared" ca="1" si="438"/>
        <v>1.2</v>
      </c>
      <c r="E2832" s="1">
        <v>0.65</v>
      </c>
      <c r="F2832">
        <v>19.899999999999999</v>
      </c>
      <c r="G2832">
        <f t="shared" ca="1" si="435"/>
        <v>46.089820015575185</v>
      </c>
      <c r="H2832">
        <f t="shared" ca="1" si="439"/>
        <v>17.417836604380746</v>
      </c>
      <c r="I2832">
        <f ca="1">User_Model_Calcs!A2832-Sat_Data!$B$5</f>
        <v>1.8684130284682965E-2</v>
      </c>
      <c r="J2832">
        <f ca="1">(Earth_Data!$B$1/SQRT(1-Earth_Data!$B$2^2*SIN(RADIANS(User_Model_Calcs!B2832))^2))*COS(RADIANS(User_Model_Calcs!B2832))</f>
        <v>5942.9103754634698</v>
      </c>
      <c r="K2832">
        <f ca="1">((Earth_Data!$B$1*(1-Earth_Data!$B$2^2))/SQRT(1-Earth_Data!$B$2^2*SIN(RADIANS(User_Model_Calcs!B2832))^2))*SIN(RADIANS(User_Model_Calcs!B2832))</f>
        <v>-2307.9399686570055</v>
      </c>
      <c r="L2832">
        <f t="shared" ca="1" si="436"/>
        <v>-21.223770515086031</v>
      </c>
      <c r="M2832">
        <f t="shared" ca="1" si="437"/>
        <v>6375.325139137286</v>
      </c>
      <c r="N2832">
        <f ca="1">SQRT(User_Model_Calcs!M2832^2+Sat_Data!$B$3^2-2*User_Model_Calcs!M2832*Sat_Data!$B$3*COS(RADIANS(L2832))*COS(RADIANS(I2832)))</f>
        <v>36294.684033050857</v>
      </c>
      <c r="O2832">
        <f ca="1">DEGREES(ACOS(((Earth_Data!$B$1+Sat_Data!$B$2)/User_Model_Calcs!N2832)*SQRT(1-COS(RADIANS(User_Model_Calcs!I2832))^2*COS(RADIANS(User_Model_Calcs!B2832))^2)))</f>
        <v>64.974952702040412</v>
      </c>
      <c r="P2832">
        <f t="shared" ca="1" si="434"/>
        <v>5.1311887568123798E-2</v>
      </c>
    </row>
    <row r="2833" spans="1:16" x14ac:dyDescent="0.25">
      <c r="A2833">
        <f t="shared" ca="1" si="432"/>
        <v>109.20464714264334</v>
      </c>
      <c r="B2833">
        <f t="shared" ca="1" si="433"/>
        <v>-24.698659574955808</v>
      </c>
      <c r="C2833" s="6">
        <v>20135.9375</v>
      </c>
      <c r="D2833">
        <f t="shared" ca="1" si="438"/>
        <v>1.2</v>
      </c>
      <c r="E2833" s="1">
        <v>0.65</v>
      </c>
      <c r="F2833">
        <v>19.899999999999999</v>
      </c>
      <c r="G2833">
        <f t="shared" ca="1" si="435"/>
        <v>46.089820015575185</v>
      </c>
      <c r="H2833">
        <f t="shared" ca="1" si="439"/>
        <v>19.953054985047217</v>
      </c>
      <c r="I2833">
        <f ca="1">User_Model_Calcs!A2833-Sat_Data!$B$5</f>
        <v>-0.7953528573566615</v>
      </c>
      <c r="J2833">
        <f ca="1">(Earth_Data!$B$1/SQRT(1-Earth_Data!$B$2^2*SIN(RADIANS(User_Model_Calcs!B2833))^2))*COS(RADIANS(User_Model_Calcs!B2833))</f>
        <v>5798.0441505925392</v>
      </c>
      <c r="K2833">
        <f ca="1">((Earth_Data!$B$1*(1-Earth_Data!$B$2^2))/SQRT(1-Earth_Data!$B$2^2*SIN(RADIANS(User_Model_Calcs!B2833))^2))*SIN(RADIANS(User_Model_Calcs!B2833))</f>
        <v>-2648.7861705307582</v>
      </c>
      <c r="L2833">
        <f t="shared" ca="1" si="436"/>
        <v>-24.552879511943516</v>
      </c>
      <c r="M2833">
        <f t="shared" ca="1" si="437"/>
        <v>6374.4320648521589</v>
      </c>
      <c r="N2833">
        <f ca="1">SQRT(User_Model_Calcs!M2833^2+Sat_Data!$B$3^2-2*User_Model_Calcs!M2833*Sat_Data!$B$3*COS(RADIANS(L2833))*COS(RADIANS(I2833)))</f>
        <v>36463.078630853852</v>
      </c>
      <c r="O2833">
        <f ca="1">DEGREES(ACOS(((Earth_Data!$B$1+Sat_Data!$B$2)/User_Model_Calcs!N2833)*SQRT(1-COS(RADIANS(User_Model_Calcs!I2833))^2*COS(RADIANS(User_Model_Calcs!B2833))^2)))</f>
        <v>61.092517635799837</v>
      </c>
      <c r="P2833">
        <f t="shared" ca="1" si="434"/>
        <v>1.9028824622524716</v>
      </c>
    </row>
    <row r="2834" spans="1:16" x14ac:dyDescent="0.25">
      <c r="A2834">
        <f t="shared" ca="1" si="432"/>
        <v>108.54780174776187</v>
      </c>
      <c r="B2834">
        <f t="shared" ca="1" si="433"/>
        <v>-25.208166045038475</v>
      </c>
      <c r="C2834" s="6">
        <v>20135.9375</v>
      </c>
      <c r="D2834">
        <f t="shared" ca="1" si="438"/>
        <v>0.75</v>
      </c>
      <c r="E2834" s="1">
        <v>0.65</v>
      </c>
      <c r="F2834">
        <v>19.899999999999999</v>
      </c>
      <c r="G2834">
        <f t="shared" ca="1" si="435"/>
        <v>42.007420362456692</v>
      </c>
      <c r="H2834">
        <f t="shared" ca="1" si="439"/>
        <v>16.129205714938667</v>
      </c>
      <c r="I2834">
        <f ca="1">User_Model_Calcs!A2834-Sat_Data!$B$5</f>
        <v>-1.4521982522381336</v>
      </c>
      <c r="J2834">
        <f ca="1">(Earth_Data!$B$1/SQRT(1-Earth_Data!$B$2^2*SIN(RADIANS(User_Model_Calcs!B2834))^2))*COS(RADIANS(User_Model_Calcs!B2834))</f>
        <v>5774.2336004633362</v>
      </c>
      <c r="K2834">
        <f ca="1">((Earth_Data!$B$1*(1-Earth_Data!$B$2^2))/SQRT(1-Earth_Data!$B$2^2*SIN(RADIANS(User_Model_Calcs!B2834))^2))*SIN(RADIANS(User_Model_Calcs!B2834))</f>
        <v>-2699.9566395323536</v>
      </c>
      <c r="L2834">
        <f t="shared" ca="1" si="436"/>
        <v>-25.06017997882962</v>
      </c>
      <c r="M2834">
        <f t="shared" ca="1" si="437"/>
        <v>6374.2873741363919</v>
      </c>
      <c r="N2834">
        <f ca="1">SQRT(User_Model_Calcs!M2834^2+Sat_Data!$B$3^2-2*User_Model_Calcs!M2834*Sat_Data!$B$3*COS(RADIANS(L2834))*COS(RADIANS(I2834)))</f>
        <v>36492.073768361319</v>
      </c>
      <c r="O2834">
        <f ca="1">DEGREES(ACOS(((Earth_Data!$B$1+Sat_Data!$B$2)/User_Model_Calcs!N2834)*SQRT(1-COS(RADIANS(User_Model_Calcs!I2834))^2*COS(RADIANS(User_Model_Calcs!B2834))^2)))</f>
        <v>60.473832274618182</v>
      </c>
      <c r="P2834">
        <f t="shared" ca="1" si="434"/>
        <v>3.4063617518363603</v>
      </c>
    </row>
    <row r="2835" spans="1:16" x14ac:dyDescent="0.25">
      <c r="A2835">
        <f t="shared" ca="1" si="432"/>
        <v>108.27578429779635</v>
      </c>
      <c r="B2835">
        <f t="shared" ca="1" si="433"/>
        <v>-24.685733019482193</v>
      </c>
      <c r="C2835" s="6">
        <v>20135.9375</v>
      </c>
      <c r="D2835">
        <f t="shared" ca="1" si="438"/>
        <v>3</v>
      </c>
      <c r="E2835" s="1">
        <v>0.65</v>
      </c>
      <c r="F2835">
        <v>19.899999999999999</v>
      </c>
      <c r="G2835">
        <f t="shared" ca="1" si="435"/>
        <v>54.048620189015942</v>
      </c>
      <c r="H2835">
        <f t="shared" ca="1" si="439"/>
        <v>19.362732246368516</v>
      </c>
      <c r="I2835">
        <f ca="1">User_Model_Calcs!A2835-Sat_Data!$B$5</f>
        <v>-1.7242157022036508</v>
      </c>
      <c r="J2835">
        <f ca="1">(Earth_Data!$B$1/SQRT(1-Earth_Data!$B$2^2*SIN(RADIANS(User_Model_Calcs!B2835))^2))*COS(RADIANS(User_Model_Calcs!B2835))</f>
        <v>5798.6422978066166</v>
      </c>
      <c r="K2835">
        <f ca="1">((Earth_Data!$B$1*(1-Earth_Data!$B$2^2))/SQRT(1-Earth_Data!$B$2^2*SIN(RADIANS(User_Model_Calcs!B2835))^2))*SIN(RADIANS(User_Model_Calcs!B2835))</f>
        <v>-2647.4852385160921</v>
      </c>
      <c r="L2835">
        <f t="shared" ca="1" si="436"/>
        <v>-24.540009523228548</v>
      </c>
      <c r="M2835">
        <f t="shared" ca="1" si="437"/>
        <v>6374.4357072663779</v>
      </c>
      <c r="N2835">
        <f ca="1">SQRT(User_Model_Calcs!M2835^2+Sat_Data!$B$3^2-2*User_Model_Calcs!M2835*Sat_Data!$B$3*COS(RADIANS(L2835))*COS(RADIANS(I2835)))</f>
        <v>36464.777522131139</v>
      </c>
      <c r="O2835">
        <f ca="1">DEGREES(ACOS(((Earth_Data!$B$1+Sat_Data!$B$2)/User_Model_Calcs!N2835)*SQRT(1-COS(RADIANS(User_Model_Calcs!I2835))^2*COS(RADIANS(User_Model_Calcs!B2835))^2)))</f>
        <v>61.056250774881256</v>
      </c>
      <c r="P2835">
        <f t="shared" ca="1" si="434"/>
        <v>4.1225827794914283</v>
      </c>
    </row>
    <row r="2836" spans="1:16" x14ac:dyDescent="0.25">
      <c r="A2836">
        <f t="shared" ca="1" si="432"/>
        <v>106.3282885662852</v>
      </c>
      <c r="B2836">
        <f t="shared" ca="1" si="433"/>
        <v>-22.695022615975091</v>
      </c>
      <c r="C2836" s="6">
        <v>20135.9375</v>
      </c>
      <c r="D2836">
        <f t="shared" ca="1" si="438"/>
        <v>0.75</v>
      </c>
      <c r="E2836" s="1">
        <v>0.65</v>
      </c>
      <c r="F2836">
        <v>19.899999999999999</v>
      </c>
      <c r="G2836">
        <f t="shared" ca="1" si="435"/>
        <v>42.007420362456692</v>
      </c>
      <c r="H2836">
        <f t="shared" ca="1" si="439"/>
        <v>17.594579700429627</v>
      </c>
      <c r="I2836">
        <f ca="1">User_Model_Calcs!A2836-Sat_Data!$B$5</f>
        <v>-3.6717114337148047</v>
      </c>
      <c r="J2836">
        <f ca="1">(Earth_Data!$B$1/SQRT(1-Earth_Data!$B$2^2*SIN(RADIANS(User_Model_Calcs!B2836))^2))*COS(RADIANS(User_Model_Calcs!B2836))</f>
        <v>5887.225096461264</v>
      </c>
      <c r="K2836">
        <f ca="1">((Earth_Data!$B$1*(1-Earth_Data!$B$2^2))/SQRT(1-Earth_Data!$B$2^2*SIN(RADIANS(User_Model_Calcs!B2836))^2))*SIN(RADIANS(User_Model_Calcs!B2836))</f>
        <v>-2445.5962845297286</v>
      </c>
      <c r="L2836">
        <f t="shared" ca="1" si="436"/>
        <v>-22.558355120437454</v>
      </c>
      <c r="M2836">
        <f t="shared" ca="1" si="437"/>
        <v>6374.9792566963661</v>
      </c>
      <c r="N2836">
        <f ca="1">SQRT(User_Model_Calcs!M2836^2+Sat_Data!$B$3^2-2*User_Model_Calcs!M2836*Sat_Data!$B$3*COS(RADIANS(L2836))*COS(RADIANS(I2836)))</f>
        <v>36373.266966533403</v>
      </c>
      <c r="O2836">
        <f ca="1">DEGREES(ACOS(((Earth_Data!$B$1+Sat_Data!$B$2)/User_Model_Calcs!N2836)*SQRT(1-COS(RADIANS(User_Model_Calcs!I2836))^2*COS(RADIANS(User_Model_Calcs!B2836))^2)))</f>
        <v>63.098032838383283</v>
      </c>
      <c r="P2836">
        <f t="shared" ca="1" si="434"/>
        <v>9.4431049781587095</v>
      </c>
    </row>
    <row r="2837" spans="1:16" x14ac:dyDescent="0.25">
      <c r="A2837">
        <f t="shared" ca="1" si="432"/>
        <v>106.41915896888295</v>
      </c>
      <c r="B2837">
        <f t="shared" ca="1" si="433"/>
        <v>-22.551858498539563</v>
      </c>
      <c r="C2837" s="6">
        <v>20135.9375</v>
      </c>
      <c r="D2837">
        <f t="shared" ca="1" si="438"/>
        <v>1.2</v>
      </c>
      <c r="E2837" s="1">
        <v>0.65</v>
      </c>
      <c r="F2837">
        <v>19.899999999999999</v>
      </c>
      <c r="G2837">
        <f t="shared" ca="1" si="435"/>
        <v>46.089820015575185</v>
      </c>
      <c r="H2837">
        <f t="shared" ca="1" si="439"/>
        <v>20.895602167085197</v>
      </c>
      <c r="I2837">
        <f ca="1">User_Model_Calcs!A2837-Sat_Data!$B$5</f>
        <v>-3.5808410311170462</v>
      </c>
      <c r="J2837">
        <f ca="1">(Earth_Data!$B$1/SQRT(1-Earth_Data!$B$2^2*SIN(RADIANS(User_Model_Calcs!B2837))^2))*COS(RADIANS(User_Model_Calcs!B2837))</f>
        <v>5893.3236334128169</v>
      </c>
      <c r="K2837">
        <f ca="1">((Earth_Data!$B$1*(1-Earth_Data!$B$2^2))/SQRT(1-Earth_Data!$B$2^2*SIN(RADIANS(User_Model_Calcs!B2837))^2))*SIN(RADIANS(User_Model_Calcs!B2837))</f>
        <v>-2430.9623683767331</v>
      </c>
      <c r="L2837">
        <f t="shared" ca="1" si="436"/>
        <v>-22.415868063216163</v>
      </c>
      <c r="M2837">
        <f t="shared" ca="1" si="437"/>
        <v>6375.0169791621629</v>
      </c>
      <c r="N2837">
        <f ca="1">SQRT(User_Model_Calcs!M2837^2+Sat_Data!$B$3^2-2*User_Model_Calcs!M2837*Sat_Data!$B$3*COS(RADIANS(L2837))*COS(RADIANS(I2837)))</f>
        <v>36365.532519060958</v>
      </c>
      <c r="O2837">
        <f ca="1">DEGREES(ACOS(((Earth_Data!$B$1+Sat_Data!$B$2)/User_Model_Calcs!N2837)*SQRT(1-COS(RADIANS(User_Model_Calcs!I2837))^2*COS(RADIANS(User_Model_Calcs!B2837))^2)))</f>
        <v>63.277226759709905</v>
      </c>
      <c r="P2837">
        <f t="shared" ca="1" si="434"/>
        <v>9.2672959359000497</v>
      </c>
    </row>
    <row r="2838" spans="1:16" x14ac:dyDescent="0.25">
      <c r="A2838">
        <f t="shared" ca="1" si="432"/>
        <v>108.05549233135902</v>
      </c>
      <c r="B2838">
        <f t="shared" ca="1" si="433"/>
        <v>-21.297093749397902</v>
      </c>
      <c r="C2838" s="6">
        <v>20135.9375</v>
      </c>
      <c r="D2838">
        <f t="shared" ca="1" si="438"/>
        <v>1.2</v>
      </c>
      <c r="E2838" s="1">
        <v>0.65</v>
      </c>
      <c r="F2838">
        <v>19.899999999999999</v>
      </c>
      <c r="G2838">
        <f t="shared" ca="1" si="435"/>
        <v>46.089820015575185</v>
      </c>
      <c r="H2838">
        <f t="shared" ca="1" si="439"/>
        <v>15.632170145648516</v>
      </c>
      <c r="I2838">
        <f ca="1">User_Model_Calcs!A2838-Sat_Data!$B$5</f>
        <v>-1.9445076686409806</v>
      </c>
      <c r="J2838">
        <f ca="1">(Earth_Data!$B$1/SQRT(1-Earth_Data!$B$2^2*SIN(RADIANS(User_Model_Calcs!B2838))^2))*COS(RADIANS(User_Model_Calcs!B2838))</f>
        <v>5945.2003435733659</v>
      </c>
      <c r="K2838">
        <f ca="1">((Earth_Data!$B$1*(1-Earth_Data!$B$2^2))/SQRT(1-Earth_Data!$B$2^2*SIN(RADIANS(User_Model_Calcs!B2838))^2))*SIN(RADIANS(User_Model_Calcs!B2838))</f>
        <v>-2302.0742281348375</v>
      </c>
      <c r="L2838">
        <f t="shared" ca="1" si="436"/>
        <v>-21.167179818028664</v>
      </c>
      <c r="M2838">
        <f t="shared" ca="1" si="437"/>
        <v>6375.3394323022112</v>
      </c>
      <c r="N2838">
        <f ca="1">SQRT(User_Model_Calcs!M2838^2+Sat_Data!$B$3^2-2*User_Model_Calcs!M2838*Sat_Data!$B$3*COS(RADIANS(L2838))*COS(RADIANS(I2838)))</f>
        <v>36296.002982169695</v>
      </c>
      <c r="O2838">
        <f ca="1">DEGREES(ACOS(((Earth_Data!$B$1+Sat_Data!$B$2)/User_Model_Calcs!N2838)*SQRT(1-COS(RADIANS(User_Model_Calcs!I2838))^2*COS(RADIANS(User_Model_Calcs!B2838))^2)))</f>
        <v>64.942972511480008</v>
      </c>
      <c r="P2838">
        <f t="shared" ca="1" si="434"/>
        <v>5.3403003201809005</v>
      </c>
    </row>
    <row r="2839" spans="1:16" x14ac:dyDescent="0.25">
      <c r="A2839">
        <f t="shared" ca="1" si="432"/>
        <v>108.95952701067277</v>
      </c>
      <c r="B2839">
        <f t="shared" ca="1" si="433"/>
        <v>-22.623375932857389</v>
      </c>
      <c r="C2839" s="6">
        <v>20135.9375</v>
      </c>
      <c r="D2839">
        <f t="shared" ca="1" si="438"/>
        <v>0.75</v>
      </c>
      <c r="E2839" s="1">
        <v>0.65</v>
      </c>
      <c r="F2839">
        <v>19.899999999999999</v>
      </c>
      <c r="G2839">
        <f t="shared" ca="1" si="435"/>
        <v>42.007420362456692</v>
      </c>
      <c r="H2839">
        <f t="shared" ca="1" si="439"/>
        <v>16.445764879084624</v>
      </c>
      <c r="I2839">
        <f ca="1">User_Model_Calcs!A2839-Sat_Data!$B$5</f>
        <v>-1.0404729893272275</v>
      </c>
      <c r="J2839">
        <f ca="1">(Earth_Data!$B$1/SQRT(1-Earth_Data!$B$2^2*SIN(RADIANS(User_Model_Calcs!B2839))^2))*COS(RADIANS(User_Model_Calcs!B2839))</f>
        <v>5890.281702109698</v>
      </c>
      <c r="K2839">
        <f ca="1">((Earth_Data!$B$1*(1-Earth_Data!$B$2^2))/SQRT(1-Earth_Data!$B$2^2*SIN(RADIANS(User_Model_Calcs!B2839))^2))*SIN(RADIANS(User_Model_Calcs!B2839))</f>
        <v>-2438.2745928524873</v>
      </c>
      <c r="L2839">
        <f t="shared" ca="1" si="436"/>
        <v>-22.487046850485402</v>
      </c>
      <c r="M2839">
        <f t="shared" ca="1" si="437"/>
        <v>6374.9981584592069</v>
      </c>
      <c r="N2839">
        <f ca="1">SQRT(User_Model_Calcs!M2839^2+Sat_Data!$B$3^2-2*User_Model_Calcs!M2839*Sat_Data!$B$3*COS(RADIANS(L2839))*COS(RADIANS(I2839)))</f>
        <v>36356.840880001793</v>
      </c>
      <c r="O2839">
        <f ca="1">DEGREES(ACOS(((Earth_Data!$B$1+Sat_Data!$B$2)/User_Model_Calcs!N2839)*SQRT(1-COS(RADIANS(User_Model_Calcs!I2839))^2*COS(RADIANS(User_Model_Calcs!B2839))^2)))</f>
        <v>63.478146366140386</v>
      </c>
      <c r="P2839">
        <f t="shared" ca="1" si="434"/>
        <v>2.7031220275596368</v>
      </c>
    </row>
    <row r="2840" spans="1:16" x14ac:dyDescent="0.25">
      <c r="A2840">
        <f t="shared" ca="1" si="432"/>
        <v>109.545388325787</v>
      </c>
      <c r="B2840">
        <f t="shared" ca="1" si="433"/>
        <v>-22.025373977923394</v>
      </c>
      <c r="C2840" s="6">
        <v>20135.9375</v>
      </c>
      <c r="D2840">
        <f t="shared" ca="1" si="438"/>
        <v>1.2</v>
      </c>
      <c r="E2840" s="1">
        <v>0.65</v>
      </c>
      <c r="F2840">
        <v>19.899999999999999</v>
      </c>
      <c r="G2840">
        <f t="shared" ca="1" si="435"/>
        <v>46.089820015575185</v>
      </c>
      <c r="H2840">
        <f t="shared" ca="1" si="439"/>
        <v>14.470821832219743</v>
      </c>
      <c r="I2840">
        <f ca="1">User_Model_Calcs!A2840-Sat_Data!$B$5</f>
        <v>-0.4546116742129982</v>
      </c>
      <c r="J2840">
        <f ca="1">(Earth_Data!$B$1/SQRT(1-Earth_Data!$B$2^2*SIN(RADIANS(User_Model_Calcs!B2840))^2))*COS(RADIANS(User_Model_Calcs!B2840))</f>
        <v>5915.4350819226602</v>
      </c>
      <c r="K2840">
        <f ca="1">((Earth_Data!$B$1*(1-Earth_Data!$B$2^2))/SQRT(1-Earth_Data!$B$2^2*SIN(RADIANS(User_Model_Calcs!B2840))^2))*SIN(RADIANS(User_Model_Calcs!B2840))</f>
        <v>-2377.0185678698622</v>
      </c>
      <c r="L2840">
        <f t="shared" ca="1" si="436"/>
        <v>-21.891902295859747</v>
      </c>
      <c r="M2840">
        <f t="shared" ca="1" si="437"/>
        <v>6375.1540750353197</v>
      </c>
      <c r="N2840">
        <f ca="1">SQRT(User_Model_Calcs!M2840^2+Sat_Data!$B$3^2-2*User_Model_Calcs!M2840*Sat_Data!$B$3*COS(RADIANS(L2840))*COS(RADIANS(I2840)))</f>
        <v>36326.774255643119</v>
      </c>
      <c r="O2840">
        <f ca="1">DEGREES(ACOS(((Earth_Data!$B$1+Sat_Data!$B$2)/User_Model_Calcs!N2840)*SQRT(1-COS(RADIANS(User_Model_Calcs!I2840))^2*COS(RADIANS(User_Model_Calcs!B2840))^2)))</f>
        <v>64.191633589371648</v>
      </c>
      <c r="P2840">
        <f t="shared" ca="1" si="434"/>
        <v>1.2120868896051638</v>
      </c>
    </row>
    <row r="2841" spans="1:16" x14ac:dyDescent="0.25">
      <c r="A2841">
        <f t="shared" ca="1" si="432"/>
        <v>106.41886808006488</v>
      </c>
      <c r="B2841">
        <f t="shared" ca="1" si="433"/>
        <v>-24.241844944991755</v>
      </c>
      <c r="C2841" s="6">
        <v>20135.9375</v>
      </c>
      <c r="D2841">
        <f t="shared" ca="1" si="438"/>
        <v>3</v>
      </c>
      <c r="E2841" s="1">
        <v>0.65</v>
      </c>
      <c r="F2841">
        <v>19.899999999999999</v>
      </c>
      <c r="G2841">
        <f t="shared" ca="1" si="435"/>
        <v>54.048620189015942</v>
      </c>
      <c r="H2841">
        <f t="shared" ca="1" si="439"/>
        <v>17.527920207702827</v>
      </c>
      <c r="I2841">
        <f ca="1">User_Model_Calcs!A2841-Sat_Data!$B$5</f>
        <v>-3.5811319199351175</v>
      </c>
      <c r="J2841">
        <f ca="1">(Earth_Data!$B$1/SQRT(1-Earth_Data!$B$2^2*SIN(RADIANS(User_Model_Calcs!B2841))^2))*COS(RADIANS(User_Model_Calcs!B2841))</f>
        <v>5819.0033020556657</v>
      </c>
      <c r="K2841">
        <f ca="1">((Earth_Data!$B$1*(1-Earth_Data!$B$2^2))/SQRT(1-Earth_Data!$B$2^2*SIN(RADIANS(User_Model_Calcs!B2841))^2))*SIN(RADIANS(User_Model_Calcs!B2841))</f>
        <v>-2602.7321650725917</v>
      </c>
      <c r="L2841">
        <f t="shared" ca="1" si="436"/>
        <v>-24.098081714281811</v>
      </c>
      <c r="M2841">
        <f t="shared" ca="1" si="437"/>
        <v>6374.5599183346139</v>
      </c>
      <c r="N2841">
        <f ca="1">SQRT(User_Model_Calcs!M2841^2+Sat_Data!$B$3^2-2*User_Model_Calcs!M2841*Sat_Data!$B$3*COS(RADIANS(L2841))*COS(RADIANS(I2841)))</f>
        <v>36451.355990205077</v>
      </c>
      <c r="O2841">
        <f ca="1">DEGREES(ACOS(((Earth_Data!$B$1+Sat_Data!$B$2)/User_Model_Calcs!N2841)*SQRT(1-COS(RADIANS(User_Model_Calcs!I2841))^2*COS(RADIANS(User_Model_Calcs!B2841))^2)))</f>
        <v>61.348197646760255</v>
      </c>
      <c r="P2841">
        <f t="shared" ca="1" si="434"/>
        <v>8.6666047134402895</v>
      </c>
    </row>
    <row r="2842" spans="1:16" x14ac:dyDescent="0.25">
      <c r="A2842">
        <f t="shared" ca="1" si="432"/>
        <v>106.51323139320942</v>
      </c>
      <c r="B2842">
        <f t="shared" ca="1" si="433"/>
        <v>-23.313563764488904</v>
      </c>
      <c r="C2842" s="6">
        <v>20135.9375</v>
      </c>
      <c r="D2842">
        <f t="shared" ca="1" si="438"/>
        <v>0.75</v>
      </c>
      <c r="E2842" s="1">
        <v>0.65</v>
      </c>
      <c r="F2842">
        <v>19.899999999999999</v>
      </c>
      <c r="G2842">
        <f t="shared" ca="1" si="435"/>
        <v>42.007420362456692</v>
      </c>
      <c r="H2842">
        <f t="shared" ca="1" si="439"/>
        <v>22.840642931705414</v>
      </c>
      <c r="I2842">
        <f ca="1">User_Model_Calcs!A2842-Sat_Data!$B$5</f>
        <v>-3.4867686067905765</v>
      </c>
      <c r="J2842">
        <f ca="1">(Earth_Data!$B$1/SQRT(1-Earth_Data!$B$2^2*SIN(RADIANS(User_Model_Calcs!B2842))^2))*COS(RADIANS(User_Model_Calcs!B2842))</f>
        <v>5860.455495798019</v>
      </c>
      <c r="K2842">
        <f ca="1">((Earth_Data!$B$1*(1-Earth_Data!$B$2^2))/SQRT(1-Earth_Data!$B$2^2*SIN(RADIANS(User_Model_Calcs!B2842))^2))*SIN(RADIANS(User_Model_Calcs!B2842))</f>
        <v>-2508.6483631653859</v>
      </c>
      <c r="L2842">
        <f t="shared" ca="1" si="436"/>
        <v>-23.174010192697978</v>
      </c>
      <c r="M2842">
        <f t="shared" ca="1" si="437"/>
        <v>6374.814132838821</v>
      </c>
      <c r="N2842">
        <f ca="1">SQRT(User_Model_Calcs!M2842^2+Sat_Data!$B$3^2-2*User_Model_Calcs!M2842*Sat_Data!$B$3*COS(RADIANS(L2842))*COS(RADIANS(I2842)))</f>
        <v>36402.824858342974</v>
      </c>
      <c r="O2842">
        <f ca="1">DEGREES(ACOS(((Earth_Data!$B$1+Sat_Data!$B$2)/User_Model_Calcs!N2842)*SQRT(1-COS(RADIANS(User_Model_Calcs!I2842))^2*COS(RADIANS(User_Model_Calcs!B2842))^2)))</f>
        <v>62.422956614447585</v>
      </c>
      <c r="P2842">
        <f t="shared" ca="1" si="434"/>
        <v>8.7524167735750495</v>
      </c>
    </row>
    <row r="2843" spans="1:16" x14ac:dyDescent="0.25">
      <c r="A2843">
        <f t="shared" ca="1" si="432"/>
        <v>106.6910945923626</v>
      </c>
      <c r="B2843">
        <f t="shared" ca="1" si="433"/>
        <v>-22.270796288474614</v>
      </c>
      <c r="C2843" s="6">
        <v>20135.9375</v>
      </c>
      <c r="D2843">
        <f t="shared" ca="1" si="438"/>
        <v>3</v>
      </c>
      <c r="E2843" s="1">
        <v>0.65</v>
      </c>
      <c r="F2843">
        <v>19.899999999999999</v>
      </c>
      <c r="G2843">
        <f t="shared" ca="1" si="435"/>
        <v>54.048620189015942</v>
      </c>
      <c r="H2843">
        <f t="shared" ca="1" si="439"/>
        <v>21.799343962049228</v>
      </c>
      <c r="I2843">
        <f ca="1">User_Model_Calcs!A2843-Sat_Data!$B$5</f>
        <v>-3.3089054076373969</v>
      </c>
      <c r="J2843">
        <f ca="1">(Earth_Data!$B$1/SQRT(1-Earth_Data!$B$2^2*SIN(RADIANS(User_Model_Calcs!B2843))^2))*COS(RADIANS(User_Model_Calcs!B2843))</f>
        <v>5905.1896225163973</v>
      </c>
      <c r="K2843">
        <f ca="1">((Earth_Data!$B$1*(1-Earth_Data!$B$2^2))/SQRT(1-Earth_Data!$B$2^2*SIN(RADIANS(User_Model_Calcs!B2843))^2))*SIN(RADIANS(User_Model_Calcs!B2843))</f>
        <v>-2402.1894690802551</v>
      </c>
      <c r="L2843">
        <f t="shared" ca="1" si="436"/>
        <v>-22.136144861722954</v>
      </c>
      <c r="M2843">
        <f t="shared" ca="1" si="437"/>
        <v>6375.0904874547023</v>
      </c>
      <c r="N2843">
        <f ca="1">SQRT(User_Model_Calcs!M2843^2+Sat_Data!$B$3^2-2*User_Model_Calcs!M2843*Sat_Data!$B$3*COS(RADIANS(L2843))*COS(RADIANS(I2843)))</f>
        <v>36349.858200151801</v>
      </c>
      <c r="O2843">
        <f ca="1">DEGREES(ACOS(((Earth_Data!$B$1+Sat_Data!$B$2)/User_Model_Calcs!N2843)*SQRT(1-COS(RADIANS(User_Model_Calcs!I2843))^2*COS(RADIANS(User_Model_Calcs!B2843))^2)))</f>
        <v>63.643885227129481</v>
      </c>
      <c r="P2843">
        <f t="shared" ca="1" si="434"/>
        <v>8.6738218390908788</v>
      </c>
    </row>
    <row r="2844" spans="1:16" x14ac:dyDescent="0.25">
      <c r="A2844">
        <f t="shared" ca="1" si="432"/>
        <v>106.59097923503333</v>
      </c>
      <c r="B2844">
        <f t="shared" ca="1" si="433"/>
        <v>-21.539764632401784</v>
      </c>
      <c r="C2844" s="6">
        <v>20135.9375</v>
      </c>
      <c r="D2844">
        <f t="shared" ca="1" si="438"/>
        <v>3</v>
      </c>
      <c r="E2844" s="1">
        <v>0.65</v>
      </c>
      <c r="F2844">
        <v>19.899999999999999</v>
      </c>
      <c r="G2844">
        <f t="shared" ca="1" si="435"/>
        <v>54.048620189015942</v>
      </c>
      <c r="H2844">
        <f t="shared" ca="1" si="439"/>
        <v>18.213939743616127</v>
      </c>
      <c r="I2844">
        <f ca="1">User_Model_Calcs!A2844-Sat_Data!$B$5</f>
        <v>-3.4090207649666695</v>
      </c>
      <c r="J2844">
        <f ca="1">(Earth_Data!$B$1/SQRT(1-Earth_Data!$B$2^2*SIN(RADIANS(User_Model_Calcs!B2844))^2))*COS(RADIANS(User_Model_Calcs!B2844))</f>
        <v>5935.3883794700178</v>
      </c>
      <c r="K2844">
        <f ca="1">((Earth_Data!$B$1*(1-Earth_Data!$B$2^2))/SQRT(1-Earth_Data!$B$2^2*SIN(RADIANS(User_Model_Calcs!B2844))^2))*SIN(RADIANS(User_Model_Calcs!B2844))</f>
        <v>-2327.0877228463596</v>
      </c>
      <c r="L2844">
        <f t="shared" ca="1" si="436"/>
        <v>-21.408655847800535</v>
      </c>
      <c r="M2844">
        <f t="shared" ca="1" si="437"/>
        <v>6375.2782280438541</v>
      </c>
      <c r="N2844">
        <f ca="1">SQRT(User_Model_Calcs!M2844^2+Sat_Data!$B$3^2-2*User_Model_Calcs!M2844*Sat_Data!$B$3*COS(RADIANS(L2844))*COS(RADIANS(I2844)))</f>
        <v>36315.609098847366</v>
      </c>
      <c r="O2844">
        <f ca="1">DEGREES(ACOS(((Earth_Data!$B$1+Sat_Data!$B$2)/User_Model_Calcs!N2844)*SQRT(1-COS(RADIANS(User_Model_Calcs!I2844))^2*COS(RADIANS(User_Model_Calcs!B2844))^2)))</f>
        <v>64.463562839089249</v>
      </c>
      <c r="P2844">
        <f t="shared" ca="1" si="434"/>
        <v>9.2158339471168151</v>
      </c>
    </row>
    <row r="2845" spans="1:16" x14ac:dyDescent="0.25">
      <c r="A2845">
        <f t="shared" ca="1" si="432"/>
        <v>106.85939751116348</v>
      </c>
      <c r="B2845">
        <f t="shared" ca="1" si="433"/>
        <v>-23.153100180633011</v>
      </c>
      <c r="C2845" s="6">
        <v>20135.9375</v>
      </c>
      <c r="D2845">
        <f t="shared" ca="1" si="438"/>
        <v>3</v>
      </c>
      <c r="E2845" s="1">
        <v>0.65</v>
      </c>
      <c r="F2845">
        <v>19.899999999999999</v>
      </c>
      <c r="G2845">
        <f t="shared" ca="1" si="435"/>
        <v>54.048620189015942</v>
      </c>
      <c r="H2845">
        <f t="shared" ca="1" si="439"/>
        <v>16.036538170027303</v>
      </c>
      <c r="I2845">
        <f ca="1">User_Model_Calcs!A2845-Sat_Data!$B$5</f>
        <v>-3.1406024888365209</v>
      </c>
      <c r="J2845">
        <f ca="1">(Earth_Data!$B$1/SQRT(1-Earth_Data!$B$2^2*SIN(RADIANS(User_Model_Calcs!B2845))^2))*COS(RADIANS(User_Model_Calcs!B2845))</f>
        <v>5867.4657018961361</v>
      </c>
      <c r="K2845">
        <f ca="1">((Earth_Data!$B$1*(1-Earth_Data!$B$2^2))/SQRT(1-Earth_Data!$B$2^2*SIN(RADIANS(User_Model_Calcs!B2845))^2))*SIN(RADIANS(User_Model_Calcs!B2845))</f>
        <v>-2492.3185702513456</v>
      </c>
      <c r="L2845">
        <f t="shared" ca="1" si="436"/>
        <v>-23.014289170127849</v>
      </c>
      <c r="M2845">
        <f t="shared" ca="1" si="437"/>
        <v>6374.8573018183888</v>
      </c>
      <c r="N2845">
        <f ca="1">SQRT(User_Model_Calcs!M2845^2+Sat_Data!$B$3^2-2*User_Model_Calcs!M2845*Sat_Data!$B$3*COS(RADIANS(L2845))*COS(RADIANS(I2845)))</f>
        <v>36392.352885997265</v>
      </c>
      <c r="O2845">
        <f ca="1">DEGREES(ACOS(((Earth_Data!$B$1+Sat_Data!$B$2)/User_Model_Calcs!N2845)*SQRT(1-COS(RADIANS(User_Model_Calcs!I2845))^2*COS(RADIANS(User_Model_Calcs!B2845))^2)))</f>
        <v>62.659845061785589</v>
      </c>
      <c r="P2845">
        <f t="shared" ca="1" si="434"/>
        <v>7.9442119409369631</v>
      </c>
    </row>
    <row r="2846" spans="1:16" x14ac:dyDescent="0.25">
      <c r="A2846">
        <f t="shared" ca="1" si="432"/>
        <v>105.55761972913089</v>
      </c>
      <c r="B2846">
        <f t="shared" ca="1" si="433"/>
        <v>-20.877522023553801</v>
      </c>
      <c r="C2846" s="6">
        <v>20135.9375</v>
      </c>
      <c r="D2846">
        <f t="shared" ca="1" si="438"/>
        <v>3</v>
      </c>
      <c r="E2846" s="1">
        <v>0.65</v>
      </c>
      <c r="F2846">
        <v>19.899999999999999</v>
      </c>
      <c r="G2846">
        <f t="shared" ca="1" si="435"/>
        <v>54.048620189015942</v>
      </c>
      <c r="H2846">
        <f t="shared" ca="1" si="439"/>
        <v>16.505639286657246</v>
      </c>
      <c r="I2846">
        <f ca="1">User_Model_Calcs!A2846-Sat_Data!$B$5</f>
        <v>-4.4423802708691085</v>
      </c>
      <c r="J2846">
        <f ca="1">(Earth_Data!$B$1/SQRT(1-Earth_Data!$B$2^2*SIN(RADIANS(User_Model_Calcs!B2846))^2))*COS(RADIANS(User_Model_Calcs!B2846))</f>
        <v>5961.914080917828</v>
      </c>
      <c r="K2846">
        <f ca="1">((Earth_Data!$B$1*(1-Earth_Data!$B$2^2))/SQRT(1-Earth_Data!$B$2^2*SIN(RADIANS(User_Model_Calcs!B2846))^2))*SIN(RADIANS(User_Model_Calcs!B2846))</f>
        <v>-2258.7309843553949</v>
      </c>
      <c r="L2846">
        <f t="shared" ca="1" si="436"/>
        <v>-20.749695742381505</v>
      </c>
      <c r="M2846">
        <f t="shared" ca="1" si="437"/>
        <v>6375.4439192838454</v>
      </c>
      <c r="N2846">
        <f ca="1">SQRT(User_Model_Calcs!M2846^2+Sat_Data!$B$3^2-2*User_Model_Calcs!M2846*Sat_Data!$B$3*COS(RADIANS(L2846))*COS(RADIANS(I2846)))</f>
        <v>36293.43531067748</v>
      </c>
      <c r="O2846">
        <f ca="1">DEGREES(ACOS(((Earth_Data!$B$1+Sat_Data!$B$2)/User_Model_Calcs!N2846)*SQRT(1-COS(RADIANS(User_Model_Calcs!I2846))^2*COS(RADIANS(User_Model_Calcs!B2846))^2)))</f>
        <v>65.009511144217441</v>
      </c>
      <c r="P2846">
        <f t="shared" ca="1" si="434"/>
        <v>12.298213089352554</v>
      </c>
    </row>
    <row r="2847" spans="1:16" x14ac:dyDescent="0.25">
      <c r="A2847">
        <f t="shared" ca="1" si="432"/>
        <v>108.621490362798</v>
      </c>
      <c r="B2847">
        <f t="shared" ca="1" si="433"/>
        <v>-25.463818681683826</v>
      </c>
      <c r="C2847" s="6">
        <v>20135.9375</v>
      </c>
      <c r="D2847">
        <f t="shared" ca="1" si="438"/>
        <v>1.2</v>
      </c>
      <c r="E2847" s="1">
        <v>0.65</v>
      </c>
      <c r="F2847">
        <v>19.899999999999999</v>
      </c>
      <c r="G2847">
        <f t="shared" ca="1" si="435"/>
        <v>46.089820015575185</v>
      </c>
      <c r="H2847">
        <f t="shared" ca="1" si="439"/>
        <v>21.736669796625126</v>
      </c>
      <c r="I2847">
        <f ca="1">User_Model_Calcs!A2847-Sat_Data!$B$5</f>
        <v>-1.3785096372020007</v>
      </c>
      <c r="J2847">
        <f ca="1">(Earth_Data!$B$1/SQRT(1-Earth_Data!$B$2^2*SIN(RADIANS(User_Model_Calcs!B2847))^2))*COS(RADIANS(User_Model_Calcs!B2847))</f>
        <v>5762.1144645433287</v>
      </c>
      <c r="K2847">
        <f ca="1">((Earth_Data!$B$1*(1-Earth_Data!$B$2^2))/SQRT(1-Earth_Data!$B$2^2*SIN(RADIANS(User_Model_Calcs!B2847))^2))*SIN(RADIANS(User_Model_Calcs!B2847))</f>
        <v>-2725.5532396156186</v>
      </c>
      <c r="L2847">
        <f t="shared" ca="1" si="436"/>
        <v>-25.31474319925309</v>
      </c>
      <c r="M2847">
        <f t="shared" ca="1" si="437"/>
        <v>6374.2139565972084</v>
      </c>
      <c r="N2847">
        <f ca="1">SQRT(User_Model_Calcs!M2847^2+Sat_Data!$B$3^2-2*User_Model_Calcs!M2847*Sat_Data!$B$3*COS(RADIANS(L2847))*COS(RADIANS(I2847)))</f>
        <v>36505.845199420692</v>
      </c>
      <c r="O2847">
        <f ca="1">DEGREES(ACOS(((Earth_Data!$B$1+Sat_Data!$B$2)/User_Model_Calcs!N2847)*SQRT(1-COS(RADIANS(User_Model_Calcs!I2847))^2*COS(RADIANS(User_Model_Calcs!B2847))^2)))</f>
        <v>60.184158160726</v>
      </c>
      <c r="P2847">
        <f t="shared" ca="1" si="434"/>
        <v>3.2035522700574441</v>
      </c>
    </row>
    <row r="2848" spans="1:16" x14ac:dyDescent="0.25">
      <c r="A2848">
        <f t="shared" ca="1" si="432"/>
        <v>106.05614298871996</v>
      </c>
      <c r="B2848">
        <f t="shared" ca="1" si="433"/>
        <v>-21.136802388697937</v>
      </c>
      <c r="C2848" s="6">
        <v>20135.9375</v>
      </c>
      <c r="D2848">
        <f t="shared" ca="1" si="438"/>
        <v>3</v>
      </c>
      <c r="E2848" s="1">
        <v>0.65</v>
      </c>
      <c r="F2848">
        <v>19.899999999999999</v>
      </c>
      <c r="G2848">
        <f t="shared" ca="1" si="435"/>
        <v>54.048620189015942</v>
      </c>
      <c r="H2848">
        <f t="shared" ca="1" si="439"/>
        <v>20.222017566379947</v>
      </c>
      <c r="I2848">
        <f ca="1">User_Model_Calcs!A2848-Sat_Data!$B$5</f>
        <v>-3.9438570112800448</v>
      </c>
      <c r="J2848">
        <f ca="1">(Earth_Data!$B$1/SQRT(1-Earth_Data!$B$2^2*SIN(RADIANS(User_Model_Calcs!B2848))^2))*COS(RADIANS(User_Model_Calcs!B2848))</f>
        <v>5951.6231472382087</v>
      </c>
      <c r="K2848">
        <f ca="1">((Earth_Data!$B$1*(1-Earth_Data!$B$2^2))/SQRT(1-Earth_Data!$B$2^2*SIN(RADIANS(User_Model_Calcs!B2848))^2))*SIN(RADIANS(User_Model_Calcs!B2848))</f>
        <v>-2285.529768884056</v>
      </c>
      <c r="L2848">
        <f t="shared" ca="1" si="436"/>
        <v>-21.007682773310929</v>
      </c>
      <c r="M2848">
        <f t="shared" ca="1" si="437"/>
        <v>6375.3795503637939</v>
      </c>
      <c r="N2848">
        <f ca="1">SQRT(User_Model_Calcs!M2848^2+Sat_Data!$B$3^2-2*User_Model_Calcs!M2848*Sat_Data!$B$3*COS(RADIANS(L2848))*COS(RADIANS(I2848)))</f>
        <v>36300.944023307471</v>
      </c>
      <c r="O2848">
        <f ca="1">DEGREES(ACOS(((Earth_Data!$B$1+Sat_Data!$B$2)/User_Model_Calcs!N2848)*SQRT(1-COS(RADIANS(User_Model_Calcs!I2848))^2*COS(RADIANS(User_Model_Calcs!B2848))^2)))</f>
        <v>64.823089464830588</v>
      </c>
      <c r="P2848">
        <f t="shared" ca="1" si="434"/>
        <v>10.82373763326628</v>
      </c>
    </row>
    <row r="2849" spans="1:16" x14ac:dyDescent="0.25">
      <c r="A2849">
        <f t="shared" ca="1" si="432"/>
        <v>106.47296644176089</v>
      </c>
      <c r="B2849">
        <f t="shared" ca="1" si="433"/>
        <v>-24.739876895277764</v>
      </c>
      <c r="C2849" s="6">
        <v>20135.9375</v>
      </c>
      <c r="D2849">
        <f t="shared" ca="1" si="438"/>
        <v>1.2</v>
      </c>
      <c r="E2849" s="1">
        <v>0.65</v>
      </c>
      <c r="F2849">
        <v>19.899999999999999</v>
      </c>
      <c r="G2849">
        <f t="shared" ca="1" si="435"/>
        <v>46.089820015575185</v>
      </c>
      <c r="H2849">
        <f t="shared" ca="1" si="439"/>
        <v>16.992189315081511</v>
      </c>
      <c r="I2849">
        <f ca="1">User_Model_Calcs!A2849-Sat_Data!$B$5</f>
        <v>-3.5270335582391112</v>
      </c>
      <c r="J2849">
        <f ca="1">(Earth_Data!$B$1/SQRT(1-Earth_Data!$B$2^2*SIN(RADIANS(User_Model_Calcs!B2849))^2))*COS(RADIANS(User_Model_Calcs!B2849))</f>
        <v>5796.1349454077772</v>
      </c>
      <c r="K2849">
        <f ca="1">((Earth_Data!$B$1*(1-Earth_Data!$B$2^2))/SQRT(1-Earth_Data!$B$2^2*SIN(RADIANS(User_Model_Calcs!B2849))^2))*SIN(RADIANS(User_Model_Calcs!B2849))</f>
        <v>-2652.9334059757257</v>
      </c>
      <c r="L2849">
        <f t="shared" ca="1" si="436"/>
        <v>-24.593916661749059</v>
      </c>
      <c r="M2849">
        <f t="shared" ca="1" si="437"/>
        <v>6374.4204412573208</v>
      </c>
      <c r="N2849">
        <f ca="1">SQRT(User_Model_Calcs!M2849^2+Sat_Data!$B$3^2-2*User_Model_Calcs!M2849*Sat_Data!$B$3*COS(RADIANS(L2849))*COS(RADIANS(I2849)))</f>
        <v>36477.330633422789</v>
      </c>
      <c r="O2849">
        <f ca="1">DEGREES(ACOS(((Earth_Data!$B$1+Sat_Data!$B$2)/User_Model_Calcs!N2849)*SQRT(1-COS(RADIANS(User_Model_Calcs!I2849))^2*COS(RADIANS(User_Model_Calcs!B2849))^2)))</f>
        <v>60.788462992374583</v>
      </c>
      <c r="P2849">
        <f t="shared" ca="1" si="434"/>
        <v>8.3782430078322605</v>
      </c>
    </row>
    <row r="2850" spans="1:16" x14ac:dyDescent="0.25">
      <c r="A2850">
        <f t="shared" ca="1" si="432"/>
        <v>108.51711562725754</v>
      </c>
      <c r="B2850">
        <f t="shared" ca="1" si="433"/>
        <v>-21.637830646912299</v>
      </c>
      <c r="C2850" s="6">
        <v>20135.9375</v>
      </c>
      <c r="D2850">
        <f t="shared" ca="1" si="438"/>
        <v>1.2</v>
      </c>
      <c r="E2850" s="1">
        <v>0.65</v>
      </c>
      <c r="F2850">
        <v>19.899999999999999</v>
      </c>
      <c r="G2850">
        <f t="shared" ca="1" si="435"/>
        <v>46.089820015575185</v>
      </c>
      <c r="H2850">
        <f t="shared" ca="1" si="439"/>
        <v>17.532851850661206</v>
      </c>
      <c r="I2850">
        <f ca="1">User_Model_Calcs!A2850-Sat_Data!$B$5</f>
        <v>-1.4828843727424612</v>
      </c>
      <c r="J2850">
        <f ca="1">(Earth_Data!$B$1/SQRT(1-Earth_Data!$B$2^2*SIN(RADIANS(User_Model_Calcs!B2850))^2))*COS(RADIANS(User_Model_Calcs!B2850))</f>
        <v>5931.3931321977907</v>
      </c>
      <c r="K2850">
        <f ca="1">((Earth_Data!$B$1*(1-Earth_Data!$B$2^2))/SQRT(1-Earth_Data!$B$2^2*SIN(RADIANS(User_Model_Calcs!B2850))^2))*SIN(RADIANS(User_Model_Calcs!B2850))</f>
        <v>-2337.1843326085013</v>
      </c>
      <c r="L2850">
        <f t="shared" ca="1" si="436"/>
        <v>-21.50624165338936</v>
      </c>
      <c r="M2850">
        <f t="shared" ca="1" si="437"/>
        <v>6375.2533356152808</v>
      </c>
      <c r="N2850">
        <f ca="1">SQRT(User_Model_Calcs!M2850^2+Sat_Data!$B$3^2-2*User_Model_Calcs!M2850*Sat_Data!$B$3*COS(RADIANS(L2850))*COS(RADIANS(I2850)))</f>
        <v>36310.355104909497</v>
      </c>
      <c r="O2850">
        <f ca="1">DEGREES(ACOS(((Earth_Data!$B$1+Sat_Data!$B$2)/User_Model_Calcs!N2850)*SQRT(1-COS(RADIANS(User_Model_Calcs!I2850))^2*COS(RADIANS(User_Model_Calcs!B2850))^2)))</f>
        <v>64.589873807484096</v>
      </c>
      <c r="P2850">
        <f t="shared" ca="1" si="434"/>
        <v>4.0158174356415044</v>
      </c>
    </row>
    <row r="2851" spans="1:16" x14ac:dyDescent="0.25">
      <c r="A2851">
        <f t="shared" ca="1" si="432"/>
        <v>109.15142237074375</v>
      </c>
      <c r="B2851">
        <f t="shared" ca="1" si="433"/>
        <v>-25.596013805622611</v>
      </c>
      <c r="C2851" s="6">
        <v>20135.9375</v>
      </c>
      <c r="D2851">
        <f t="shared" ca="1" si="438"/>
        <v>0.75</v>
      </c>
      <c r="E2851" s="1">
        <v>0.65</v>
      </c>
      <c r="F2851">
        <v>19.899999999999999</v>
      </c>
      <c r="G2851">
        <f t="shared" ca="1" si="435"/>
        <v>42.007420362456692</v>
      </c>
      <c r="H2851">
        <f t="shared" ca="1" si="439"/>
        <v>22.536166744350531</v>
      </c>
      <c r="I2851">
        <f ca="1">User_Model_Calcs!A2851-Sat_Data!$B$5</f>
        <v>-0.8485776292562548</v>
      </c>
      <c r="J2851">
        <f ca="1">(Earth_Data!$B$1/SQRT(1-Earth_Data!$B$2^2*SIN(RADIANS(User_Model_Calcs!B2851))^2))*COS(RADIANS(User_Model_Calcs!B2851))</f>
        <v>5755.8028626559999</v>
      </c>
      <c r="K2851">
        <f ca="1">((Earth_Data!$B$1*(1-Earth_Data!$B$2^2))/SQRT(1-Earth_Data!$B$2^2*SIN(RADIANS(User_Model_Calcs!B2851))^2))*SIN(RADIANS(User_Model_Calcs!B2851))</f>
        <v>-2738.7680265112699</v>
      </c>
      <c r="L2851">
        <f t="shared" ca="1" si="436"/>
        <v>-25.446379619774373</v>
      </c>
      <c r="M2851">
        <f t="shared" ca="1" si="437"/>
        <v>6374.1757817618618</v>
      </c>
      <c r="N2851">
        <f ca="1">SQRT(User_Model_Calcs!M2851^2+Sat_Data!$B$3^2-2*User_Model_Calcs!M2851*Sat_Data!$B$3*COS(RADIANS(L2851))*COS(RADIANS(I2851)))</f>
        <v>36511.930874511643</v>
      </c>
      <c r="O2851">
        <f ca="1">DEGREES(ACOS(((Earth_Data!$B$1+Sat_Data!$B$2)/User_Model_Calcs!N2851)*SQRT(1-COS(RADIANS(User_Model_Calcs!I2851))^2*COS(RADIANS(User_Model_Calcs!B2851))^2)))</f>
        <v>60.05685058518339</v>
      </c>
      <c r="P2851">
        <f t="shared" ca="1" si="434"/>
        <v>1.9635700074304283</v>
      </c>
    </row>
    <row r="2852" spans="1:16" x14ac:dyDescent="0.25">
      <c r="A2852">
        <f t="shared" ca="1" si="432"/>
        <v>106.8818612557189</v>
      </c>
      <c r="B2852">
        <f t="shared" ca="1" si="433"/>
        <v>-20.965124905861263</v>
      </c>
      <c r="C2852" s="6">
        <v>20135.9375</v>
      </c>
      <c r="D2852">
        <f t="shared" ca="1" si="438"/>
        <v>3</v>
      </c>
      <c r="E2852" s="1">
        <v>0.65</v>
      </c>
      <c r="F2852">
        <v>19.899999999999999</v>
      </c>
      <c r="G2852">
        <f t="shared" ca="1" si="435"/>
        <v>54.048620189015942</v>
      </c>
      <c r="H2852">
        <f t="shared" ca="1" si="439"/>
        <v>21.014287714993472</v>
      </c>
      <c r="I2852">
        <f ca="1">User_Model_Calcs!A2852-Sat_Data!$B$5</f>
        <v>-3.1181387442810973</v>
      </c>
      <c r="J2852">
        <f ca="1">(Earth_Data!$B$1/SQRT(1-Earth_Data!$B$2^2*SIN(RADIANS(User_Model_Calcs!B2852))^2))*COS(RADIANS(User_Model_Calcs!B2852))</f>
        <v>5958.4506914937965</v>
      </c>
      <c r="K2852">
        <f ca="1">((Earth_Data!$B$1*(1-Earth_Data!$B$2^2))/SQRT(1-Earth_Data!$B$2^2*SIN(RADIANS(User_Model_Calcs!B2852))^2))*SIN(RADIANS(User_Model_Calcs!B2852))</f>
        <v>-2267.7905862155558</v>
      </c>
      <c r="L2852">
        <f t="shared" ca="1" si="436"/>
        <v>-20.836860479009829</v>
      </c>
      <c r="M2852">
        <f t="shared" ca="1" si="437"/>
        <v>6375.4222437334138</v>
      </c>
      <c r="N2852">
        <f ca="1">SQRT(User_Model_Calcs!M2852^2+Sat_Data!$B$3^2-2*User_Model_Calcs!M2852*Sat_Data!$B$3*COS(RADIANS(L2852))*COS(RADIANS(I2852)))</f>
        <v>36286.894510589067</v>
      </c>
      <c r="O2852">
        <f ca="1">DEGREES(ACOS(((Earth_Data!$B$1+Sat_Data!$B$2)/User_Model_Calcs!N2852)*SQRT(1-COS(RADIANS(User_Model_Calcs!I2852))^2*COS(RADIANS(User_Model_Calcs!B2852))^2)))</f>
        <v>65.170496190572933</v>
      </c>
      <c r="P2852">
        <f t="shared" ca="1" si="434"/>
        <v>8.6568942133181039</v>
      </c>
    </row>
    <row r="2853" spans="1:16" x14ac:dyDescent="0.25">
      <c r="A2853">
        <f t="shared" ca="1" si="432"/>
        <v>110.41838783872957</v>
      </c>
      <c r="B2853">
        <f t="shared" ca="1" si="433"/>
        <v>-24.019146131804504</v>
      </c>
      <c r="C2853" s="6">
        <v>20135.9375</v>
      </c>
      <c r="D2853">
        <f t="shared" ca="1" si="438"/>
        <v>0.75</v>
      </c>
      <c r="E2853" s="1">
        <v>0.65</v>
      </c>
      <c r="F2853">
        <v>19.899999999999999</v>
      </c>
      <c r="G2853">
        <f t="shared" ca="1" si="435"/>
        <v>42.007420362456692</v>
      </c>
      <c r="H2853">
        <f t="shared" ca="1" si="439"/>
        <v>19.682431894902184</v>
      </c>
      <c r="I2853">
        <f ca="1">User_Model_Calcs!A2853-Sat_Data!$B$5</f>
        <v>0.41838783872957208</v>
      </c>
      <c r="J2853">
        <f ca="1">(Earth_Data!$B$1/SQRT(1-Earth_Data!$B$2^2*SIN(RADIANS(User_Model_Calcs!B2853))^2))*COS(RADIANS(User_Model_Calcs!B2853))</f>
        <v>5829.0872205882761</v>
      </c>
      <c r="K2853">
        <f ca="1">((Earth_Data!$B$1*(1-Earth_Data!$B$2^2))/SQRT(1-Earth_Data!$B$2^2*SIN(RADIANS(User_Model_Calcs!B2853))^2))*SIN(RADIANS(User_Model_Calcs!B2853))</f>
        <v>-2580.2214350517334</v>
      </c>
      <c r="L2853">
        <f t="shared" ca="1" si="436"/>
        <v>-23.87637931180452</v>
      </c>
      <c r="M2853">
        <f t="shared" ca="1" si="437"/>
        <v>6374.6215949753423</v>
      </c>
      <c r="N2853">
        <f ca="1">SQRT(User_Model_Calcs!M2853^2+Sat_Data!$B$3^2-2*User_Model_Calcs!M2853*Sat_Data!$B$3*COS(RADIANS(L2853))*COS(RADIANS(I2853)))</f>
        <v>36426.730688742951</v>
      </c>
      <c r="O2853">
        <f ca="1">DEGREES(ACOS(((Earth_Data!$B$1+Sat_Data!$B$2)/User_Model_Calcs!N2853)*SQRT(1-COS(RADIANS(User_Model_Calcs!I2853))^2*COS(RADIANS(User_Model_Calcs!B2853))^2)))</f>
        <v>61.886710885501472</v>
      </c>
      <c r="P2853">
        <f t="shared" ca="1" si="434"/>
        <v>1.0277821627211503</v>
      </c>
    </row>
    <row r="2854" spans="1:16" x14ac:dyDescent="0.25">
      <c r="A2854">
        <f t="shared" ca="1" si="432"/>
        <v>110.35754859538206</v>
      </c>
      <c r="B2854">
        <f t="shared" ca="1" si="433"/>
        <v>-25.046678316606378</v>
      </c>
      <c r="C2854" s="6">
        <v>20135.9375</v>
      </c>
      <c r="D2854">
        <f t="shared" ca="1" si="438"/>
        <v>0.75</v>
      </c>
      <c r="E2854" s="1">
        <v>0.65</v>
      </c>
      <c r="F2854">
        <v>19.899999999999999</v>
      </c>
      <c r="G2854">
        <f t="shared" ca="1" si="435"/>
        <v>42.007420362456692</v>
      </c>
      <c r="H2854">
        <f t="shared" ca="1" si="439"/>
        <v>19.265062162134466</v>
      </c>
      <c r="I2854">
        <f ca="1">User_Model_Calcs!A2854-Sat_Data!$B$5</f>
        <v>0.35754859538205608</v>
      </c>
      <c r="J2854">
        <f ca="1">(Earth_Data!$B$1/SQRT(1-Earth_Data!$B$2^2*SIN(RADIANS(User_Model_Calcs!B2854))^2))*COS(RADIANS(User_Model_Calcs!B2854))</f>
        <v>5781.82975859404</v>
      </c>
      <c r="K2854">
        <f ca="1">((Earth_Data!$B$1*(1-Earth_Data!$B$2^2))/SQRT(1-Earth_Data!$B$2^2*SIN(RADIANS(User_Model_Calcs!B2854))^2))*SIN(RADIANS(User_Model_Calcs!B2854))</f>
        <v>-2683.7607617459794</v>
      </c>
      <c r="L2854">
        <f t="shared" ca="1" si="436"/>
        <v>-24.899386440234714</v>
      </c>
      <c r="M2854">
        <f t="shared" ca="1" si="437"/>
        <v>6374.333469755954</v>
      </c>
      <c r="N2854">
        <f ca="1">SQRT(User_Model_Calcs!M2854^2+Sat_Data!$B$3^2-2*User_Model_Calcs!M2854*Sat_Data!$B$3*COS(RADIANS(L2854))*COS(RADIANS(I2854)))</f>
        <v>36481.290601514535</v>
      </c>
      <c r="O2854">
        <f ca="1">DEGREES(ACOS(((Earth_Data!$B$1+Sat_Data!$B$2)/User_Model_Calcs!N2854)*SQRT(1-COS(RADIANS(User_Model_Calcs!I2854))^2*COS(RADIANS(User_Model_Calcs!B2854))^2)))</f>
        <v>60.702250981069326</v>
      </c>
      <c r="P2854">
        <f t="shared" ca="1" si="434"/>
        <v>0.84450660151747992</v>
      </c>
    </row>
    <row r="2855" spans="1:16" x14ac:dyDescent="0.25">
      <c r="A2855">
        <f t="shared" ca="1" si="432"/>
        <v>108.94196835434629</v>
      </c>
      <c r="B2855">
        <f t="shared" ca="1" si="433"/>
        <v>-21.047306992298672</v>
      </c>
      <c r="C2855" s="6">
        <v>20135.9375</v>
      </c>
      <c r="D2855">
        <f t="shared" ca="1" si="438"/>
        <v>3</v>
      </c>
      <c r="E2855" s="1">
        <v>0.65</v>
      </c>
      <c r="F2855">
        <v>19.899999999999999</v>
      </c>
      <c r="G2855">
        <f t="shared" ca="1" si="435"/>
        <v>54.048620189015942</v>
      </c>
      <c r="H2855">
        <f t="shared" ca="1" si="439"/>
        <v>20.793886077375337</v>
      </c>
      <c r="I2855">
        <f ca="1">User_Model_Calcs!A2855-Sat_Data!$B$5</f>
        <v>-1.0580316456537133</v>
      </c>
      <c r="J2855">
        <f ca="1">(Earth_Data!$B$1/SQRT(1-Earth_Data!$B$2^2*SIN(RADIANS(User_Model_Calcs!B2855))^2))*COS(RADIANS(User_Model_Calcs!B2855))</f>
        <v>5955.188992327754</v>
      </c>
      <c r="K2855">
        <f ca="1">((Earth_Data!$B$1*(1-Earth_Data!$B$2^2))/SQRT(1-Earth_Data!$B$2^2*SIN(RADIANS(User_Model_Calcs!B2855))^2))*SIN(RADIANS(User_Model_Calcs!B2855))</f>
        <v>-2276.284848485011</v>
      </c>
      <c r="L2855">
        <f t="shared" ca="1" si="436"/>
        <v>-20.918632613992806</v>
      </c>
      <c r="M2855">
        <f t="shared" ca="1" si="437"/>
        <v>6375.4018419064441</v>
      </c>
      <c r="N2855">
        <f ca="1">SQRT(User_Model_Calcs!M2855^2+Sat_Data!$B$3^2-2*User_Model_Calcs!M2855*Sat_Data!$B$3*COS(RADIANS(L2855))*COS(RADIANS(I2855)))</f>
        <v>36281.610030900163</v>
      </c>
      <c r="O2855">
        <f ca="1">DEGREES(ACOS(((Earth_Data!$B$1+Sat_Data!$B$2)/User_Model_Calcs!N2855)*SQRT(1-COS(RADIANS(User_Model_Calcs!I2855))^2*COS(RADIANS(User_Model_Calcs!B2855))^2)))</f>
        <v>65.301207272070812</v>
      </c>
      <c r="P2855">
        <f t="shared" ca="1" si="434"/>
        <v>2.9437674766212023</v>
      </c>
    </row>
    <row r="2856" spans="1:16" x14ac:dyDescent="0.25">
      <c r="A2856">
        <f t="shared" ca="1" si="432"/>
        <v>109.28559523261264</v>
      </c>
      <c r="B2856">
        <f t="shared" ca="1" si="433"/>
        <v>-22.380813758034886</v>
      </c>
      <c r="C2856" s="6">
        <v>20135.9375</v>
      </c>
      <c r="D2856">
        <f t="shared" ca="1" si="438"/>
        <v>0.75</v>
      </c>
      <c r="E2856" s="1">
        <v>0.65</v>
      </c>
      <c r="F2856">
        <v>19.899999999999999</v>
      </c>
      <c r="G2856">
        <f t="shared" ca="1" si="435"/>
        <v>42.007420362456692</v>
      </c>
      <c r="H2856">
        <f t="shared" ca="1" si="439"/>
        <v>22.322246696619743</v>
      </c>
      <c r="I2856">
        <f ca="1">User_Model_Calcs!A2856-Sat_Data!$B$5</f>
        <v>-0.71440476738736436</v>
      </c>
      <c r="J2856">
        <f ca="1">(Earth_Data!$B$1/SQRT(1-Earth_Data!$B$2^2*SIN(RADIANS(User_Model_Calcs!B2856))^2))*COS(RADIANS(User_Model_Calcs!B2856))</f>
        <v>5900.5617255448769</v>
      </c>
      <c r="K2856">
        <f ca="1">((Earth_Data!$B$1*(1-Earth_Data!$B$2^2))/SQRT(1-Earth_Data!$B$2^2*SIN(RADIANS(User_Model_Calcs!B2856))^2))*SIN(RADIANS(User_Model_Calcs!B2856))</f>
        <v>-2413.4589878892912</v>
      </c>
      <c r="L2856">
        <f t="shared" ca="1" si="436"/>
        <v>-22.245636657234492</v>
      </c>
      <c r="M2856">
        <f t="shared" ca="1" si="437"/>
        <v>6375.0618007348558</v>
      </c>
      <c r="N2856">
        <f ca="1">SQRT(User_Model_Calcs!M2856^2+Sat_Data!$B$3^2-2*User_Model_Calcs!M2856*Sat_Data!$B$3*COS(RADIANS(L2856))*COS(RADIANS(I2856)))</f>
        <v>36344.333430113744</v>
      </c>
      <c r="O2856">
        <f ca="1">DEGREES(ACOS(((Earth_Data!$B$1+Sat_Data!$B$2)/User_Model_Calcs!N2856)*SQRT(1-COS(RADIANS(User_Model_Calcs!I2856))^2*COS(RADIANS(User_Model_Calcs!B2856))^2)))</f>
        <v>63.77263698772942</v>
      </c>
      <c r="P2856">
        <f t="shared" ca="1" si="434"/>
        <v>1.8756831818952051</v>
      </c>
    </row>
    <row r="2857" spans="1:16" x14ac:dyDescent="0.25">
      <c r="A2857">
        <f t="shared" ca="1" si="432"/>
        <v>108.34290537643322</v>
      </c>
      <c r="B2857">
        <f t="shared" ca="1" si="433"/>
        <v>-24.412252693208302</v>
      </c>
      <c r="C2857" s="6">
        <v>20135.9375</v>
      </c>
      <c r="D2857">
        <f t="shared" ca="1" si="438"/>
        <v>3</v>
      </c>
      <c r="E2857" s="1">
        <v>0.65</v>
      </c>
      <c r="F2857">
        <v>19.899999999999999</v>
      </c>
      <c r="G2857">
        <f t="shared" ca="1" si="435"/>
        <v>54.048620189015942</v>
      </c>
      <c r="H2857">
        <f t="shared" ca="1" si="439"/>
        <v>20.65365120988546</v>
      </c>
      <c r="I2857">
        <f ca="1">User_Model_Calcs!A2857-Sat_Data!$B$5</f>
        <v>-1.6570946235667776</v>
      </c>
      <c r="J2857">
        <f ca="1">(Earth_Data!$B$1/SQRT(1-Earth_Data!$B$2^2*SIN(RADIANS(User_Model_Calcs!B2857))^2))*COS(RADIANS(User_Model_Calcs!B2857))</f>
        <v>5811.2279024939653</v>
      </c>
      <c r="K2857">
        <f ca="1">((Earth_Data!$B$1*(1-Earth_Data!$B$2^2))/SQRT(1-Earth_Data!$B$2^2*SIN(RADIANS(User_Model_Calcs!B2857))^2))*SIN(RADIANS(User_Model_Calcs!B2857))</f>
        <v>-2619.931112644354</v>
      </c>
      <c r="L2857">
        <f t="shared" ca="1" si="436"/>
        <v>-24.26773284009678</v>
      </c>
      <c r="M2857">
        <f t="shared" ca="1" si="437"/>
        <v>6374.51243388279</v>
      </c>
      <c r="N2857">
        <f ca="1">SQRT(User_Model_Calcs!M2857^2+Sat_Data!$B$3^2-2*User_Model_Calcs!M2857*Sat_Data!$B$3*COS(RADIANS(L2857))*COS(RADIANS(I2857)))</f>
        <v>36450.009583760359</v>
      </c>
      <c r="O2857">
        <f ca="1">DEGREES(ACOS(((Earth_Data!$B$1+Sat_Data!$B$2)/User_Model_Calcs!N2857)*SQRT(1-COS(RADIANS(User_Model_Calcs!I2857))^2*COS(RADIANS(User_Model_Calcs!B2857))^2)))</f>
        <v>61.375979943683909</v>
      </c>
      <c r="P2857">
        <f t="shared" ca="1" si="434"/>
        <v>4.0040187138456353</v>
      </c>
    </row>
    <row r="2858" spans="1:16" x14ac:dyDescent="0.25">
      <c r="A2858">
        <f t="shared" ca="1" si="432"/>
        <v>109.18008608285523</v>
      </c>
      <c r="B2858">
        <f t="shared" ca="1" si="433"/>
        <v>-20.653218722438819</v>
      </c>
      <c r="C2858" s="6">
        <v>20135.9375</v>
      </c>
      <c r="D2858">
        <f t="shared" ca="1" si="438"/>
        <v>3</v>
      </c>
      <c r="E2858" s="1">
        <v>0.65</v>
      </c>
      <c r="F2858">
        <v>19.899999999999999</v>
      </c>
      <c r="G2858">
        <f t="shared" ca="1" si="435"/>
        <v>54.048620189015942</v>
      </c>
      <c r="H2858">
        <f t="shared" ca="1" si="439"/>
        <v>17.864968063559694</v>
      </c>
      <c r="I2858">
        <f ca="1">User_Model_Calcs!A2858-Sat_Data!$B$5</f>
        <v>-0.81991391714477402</v>
      </c>
      <c r="J2858">
        <f ca="1">(Earth_Data!$B$1/SQRT(1-Earth_Data!$B$2^2*SIN(RADIANS(User_Model_Calcs!B2858))^2))*COS(RADIANS(User_Model_Calcs!B2858))</f>
        <v>5970.7185996937178</v>
      </c>
      <c r="K2858">
        <f ca="1">((Earth_Data!$B$1*(1-Earth_Data!$B$2^2))/SQRT(1-Earth_Data!$B$2^2*SIN(RADIANS(User_Model_Calcs!B2858))^2))*SIN(RADIANS(User_Model_Calcs!B2858))</f>
        <v>-2235.5106584323098</v>
      </c>
      <c r="L2858">
        <f t="shared" ca="1" si="436"/>
        <v>-20.526519691636324</v>
      </c>
      <c r="M2858">
        <f t="shared" ca="1" si="437"/>
        <v>6375.4990785579266</v>
      </c>
      <c r="N2858">
        <f ca="1">SQRT(User_Model_Calcs!M2858^2+Sat_Data!$B$3^2-2*User_Model_Calcs!M2858*Sat_Data!$B$3*COS(RADIANS(L2858))*COS(RADIANS(I2858)))</f>
        <v>36263.105403896348</v>
      </c>
      <c r="O2858">
        <f ca="1">DEGREES(ACOS(((Earth_Data!$B$1+Sat_Data!$B$2)/User_Model_Calcs!N2858)*SQRT(1-COS(RADIANS(User_Model_Calcs!I2858))^2*COS(RADIANS(User_Model_Calcs!B2858))^2)))</f>
        <v>65.769882665562989</v>
      </c>
      <c r="P2858">
        <f t="shared" ca="1" si="434"/>
        <v>2.3234899923657966</v>
      </c>
    </row>
    <row r="2859" spans="1:16" x14ac:dyDescent="0.25">
      <c r="A2859">
        <f t="shared" ca="1" si="432"/>
        <v>109.02593440807124</v>
      </c>
      <c r="B2859">
        <f t="shared" ca="1" si="433"/>
        <v>-24.500483204728951</v>
      </c>
      <c r="C2859" s="6">
        <v>20135.9375</v>
      </c>
      <c r="D2859">
        <f t="shared" ca="1" si="438"/>
        <v>1.2</v>
      </c>
      <c r="E2859" s="1">
        <v>0.65</v>
      </c>
      <c r="F2859">
        <v>19.899999999999999</v>
      </c>
      <c r="G2859">
        <f t="shared" ca="1" si="435"/>
        <v>46.089820015575185</v>
      </c>
      <c r="H2859">
        <f t="shared" ca="1" si="439"/>
        <v>19.355618318767018</v>
      </c>
      <c r="I2859">
        <f ca="1">User_Model_Calcs!A2859-Sat_Data!$B$5</f>
        <v>-0.9740655919287633</v>
      </c>
      <c r="J2859">
        <f ca="1">(Earth_Data!$B$1/SQRT(1-Earth_Data!$B$2^2*SIN(RADIANS(User_Model_Calcs!B2859))^2))*COS(RADIANS(User_Model_Calcs!B2859))</f>
        <v>5807.1819439935607</v>
      </c>
      <c r="K2859">
        <f ca="1">((Earth_Data!$B$1*(1-Earth_Data!$B$2^2))/SQRT(1-Earth_Data!$B$2^2*SIN(RADIANS(User_Model_Calcs!B2859))^2))*SIN(RADIANS(User_Model_Calcs!B2859))</f>
        <v>-2628.8271046405953</v>
      </c>
      <c r="L2859">
        <f t="shared" ca="1" si="436"/>
        <v>-24.355573596130835</v>
      </c>
      <c r="M2859">
        <f t="shared" ca="1" si="437"/>
        <v>6374.4877501441542</v>
      </c>
      <c r="N2859">
        <f ca="1">SQRT(User_Model_Calcs!M2859^2+Sat_Data!$B$3^2-2*User_Model_Calcs!M2859*Sat_Data!$B$3*COS(RADIANS(L2859))*COS(RADIANS(I2859)))</f>
        <v>36452.844851946298</v>
      </c>
      <c r="O2859">
        <f ca="1">DEGREES(ACOS(((Earth_Data!$B$1+Sat_Data!$B$2)/User_Model_Calcs!N2859)*SQRT(1-COS(RADIANS(User_Model_Calcs!I2859))^2*COS(RADIANS(User_Model_Calcs!B2859))^2)))</f>
        <v>61.314055647502776</v>
      </c>
      <c r="P2859">
        <f t="shared" ca="1" si="434"/>
        <v>2.3477502220605637</v>
      </c>
    </row>
    <row r="2860" spans="1:16" x14ac:dyDescent="0.25">
      <c r="A2860">
        <f t="shared" ca="1" si="432"/>
        <v>108.71631559070181</v>
      </c>
      <c r="B2860">
        <f t="shared" ca="1" si="433"/>
        <v>-23.659609259744634</v>
      </c>
      <c r="C2860" s="6">
        <v>20135.9375</v>
      </c>
      <c r="D2860">
        <f t="shared" ca="1" si="438"/>
        <v>3</v>
      </c>
      <c r="E2860" s="1">
        <v>0.65</v>
      </c>
      <c r="F2860">
        <v>19.899999999999999</v>
      </c>
      <c r="G2860">
        <f t="shared" ca="1" si="435"/>
        <v>54.048620189015942</v>
      </c>
      <c r="H2860">
        <f t="shared" ca="1" si="439"/>
        <v>21.948836505594326</v>
      </c>
      <c r="I2860">
        <f ca="1">User_Model_Calcs!A2860-Sat_Data!$B$5</f>
        <v>-1.2836844092981892</v>
      </c>
      <c r="J2860">
        <f ca="1">(Earth_Data!$B$1/SQRT(1-Earth_Data!$B$2^2*SIN(RADIANS(User_Model_Calcs!B2860))^2))*COS(RADIANS(User_Model_Calcs!B2860))</f>
        <v>5845.1817472680477</v>
      </c>
      <c r="K2860">
        <f ca="1">((Earth_Data!$B$1*(1-Earth_Data!$B$2^2))/SQRT(1-Earth_Data!$B$2^2*SIN(RADIANS(User_Model_Calcs!B2860))^2))*SIN(RADIANS(User_Model_Calcs!B2860))</f>
        <v>-2543.7980786097755</v>
      </c>
      <c r="L2860">
        <f t="shared" ca="1" si="436"/>
        <v>-23.518469157281409</v>
      </c>
      <c r="M2860">
        <f t="shared" ca="1" si="437"/>
        <v>6374.720254515827</v>
      </c>
      <c r="N2860">
        <f ca="1">SQRT(User_Model_Calcs!M2860^2+Sat_Data!$B$3^2-2*User_Model_Calcs!M2860*Sat_Data!$B$3*COS(RADIANS(L2860))*COS(RADIANS(I2860)))</f>
        <v>36409.632575114796</v>
      </c>
      <c r="O2860">
        <f ca="1">DEGREES(ACOS(((Earth_Data!$B$1+Sat_Data!$B$2)/User_Model_Calcs!N2860)*SQRT(1-COS(RADIANS(User_Model_Calcs!I2860))^2*COS(RADIANS(User_Model_Calcs!B2860))^2)))</f>
        <v>62.268112628656873</v>
      </c>
      <c r="P2860">
        <f t="shared" ca="1" si="434"/>
        <v>3.1960138901700779</v>
      </c>
    </row>
    <row r="2861" spans="1:16" x14ac:dyDescent="0.25">
      <c r="A2861">
        <f t="shared" ca="1" si="432"/>
        <v>108.54485060545557</v>
      </c>
      <c r="B2861">
        <f t="shared" ca="1" si="433"/>
        <v>-21.643796047698178</v>
      </c>
      <c r="C2861" s="6">
        <v>20135.9375</v>
      </c>
      <c r="D2861">
        <f t="shared" ca="1" si="438"/>
        <v>1.2</v>
      </c>
      <c r="E2861" s="1">
        <v>0.65</v>
      </c>
      <c r="F2861">
        <v>19.899999999999999</v>
      </c>
      <c r="G2861">
        <f t="shared" ca="1" si="435"/>
        <v>46.089820015575185</v>
      </c>
      <c r="H2861">
        <f t="shared" ca="1" si="439"/>
        <v>16.328408280619811</v>
      </c>
      <c r="I2861">
        <f ca="1">User_Model_Calcs!A2861-Sat_Data!$B$5</f>
        <v>-1.4551493945444349</v>
      </c>
      <c r="J2861">
        <f ca="1">(Earth_Data!$B$1/SQRT(1-Earth_Data!$B$2^2*SIN(RADIANS(User_Model_Calcs!B2861))^2))*COS(RADIANS(User_Model_Calcs!B2861))</f>
        <v>5931.149540435832</v>
      </c>
      <c r="K2861">
        <f ca="1">((Earth_Data!$B$1*(1-Earth_Data!$B$2^2))/SQRT(1-Earth_Data!$B$2^2*SIN(RADIANS(User_Model_Calcs!B2861))^2))*SIN(RADIANS(User_Model_Calcs!B2861))</f>
        <v>-2337.7982970479397</v>
      </c>
      <c r="L2861">
        <f t="shared" ca="1" si="436"/>
        <v>-21.512177892176418</v>
      </c>
      <c r="M2861">
        <f t="shared" ca="1" si="437"/>
        <v>6375.2518184533255</v>
      </c>
      <c r="N2861">
        <f ca="1">SQRT(User_Model_Calcs!M2861^2+Sat_Data!$B$3^2-2*User_Model_Calcs!M2861*Sat_Data!$B$3*COS(RADIANS(L2861))*COS(RADIANS(I2861)))</f>
        <v>36310.55213580971</v>
      </c>
      <c r="O2861">
        <f ca="1">DEGREES(ACOS(((Earth_Data!$B$1+Sat_Data!$B$2)/User_Model_Calcs!N2861)*SQRT(1-COS(RADIANS(User_Model_Calcs!I2861))^2*COS(RADIANS(User_Model_Calcs!B2861))^2)))</f>
        <v>64.58504883895705</v>
      </c>
      <c r="P2861">
        <f t="shared" ca="1" si="434"/>
        <v>3.9398836177486358</v>
      </c>
    </row>
    <row r="2862" spans="1:16" x14ac:dyDescent="0.25">
      <c r="A2862">
        <f t="shared" ca="1" si="432"/>
        <v>108.24011455667453</v>
      </c>
      <c r="B2862">
        <f t="shared" ca="1" si="433"/>
        <v>-20.68969692866763</v>
      </c>
      <c r="C2862" s="6">
        <v>20135.9375</v>
      </c>
      <c r="D2862">
        <f t="shared" ca="1" si="438"/>
        <v>0.75</v>
      </c>
      <c r="E2862" s="1">
        <v>0.65</v>
      </c>
      <c r="F2862">
        <v>19.899999999999999</v>
      </c>
      <c r="G2862">
        <f t="shared" ca="1" si="435"/>
        <v>42.007420362456692</v>
      </c>
      <c r="H2862">
        <f t="shared" ca="1" si="439"/>
        <v>21.078288624471249</v>
      </c>
      <c r="I2862">
        <f ca="1">User_Model_Calcs!A2862-Sat_Data!$B$5</f>
        <v>-1.7598854433254729</v>
      </c>
      <c r="J2862">
        <f ca="1">(Earth_Data!$B$1/SQRT(1-Earth_Data!$B$2^2*SIN(RADIANS(User_Model_Calcs!B2862))^2))*COS(RADIANS(User_Model_Calcs!B2862))</f>
        <v>5969.2929364972833</v>
      </c>
      <c r="K2862">
        <f ca="1">((Earth_Data!$B$1*(1-Earth_Data!$B$2^2))/SQRT(1-Earth_Data!$B$2^2*SIN(RADIANS(User_Model_Calcs!B2862))^2))*SIN(RADIANS(User_Model_Calcs!B2862))</f>
        <v>-2239.2892582411823</v>
      </c>
      <c r="L2862">
        <f t="shared" ca="1" si="436"/>
        <v>-20.562814047645883</v>
      </c>
      <c r="M2862">
        <f t="shared" ca="1" si="437"/>
        <v>6375.4901414550632</v>
      </c>
      <c r="N2862">
        <f ca="1">SQRT(User_Model_Calcs!M2862^2+Sat_Data!$B$3^2-2*User_Model_Calcs!M2862*Sat_Data!$B$3*COS(RADIANS(L2862))*COS(RADIANS(I2862)))</f>
        <v>36267.324291030651</v>
      </c>
      <c r="O2862">
        <f ca="1">DEGREES(ACOS(((Earth_Data!$B$1+Sat_Data!$B$2)/User_Model_Calcs!N2862)*SQRT(1-COS(RADIANS(User_Model_Calcs!I2862))^2*COS(RADIANS(User_Model_Calcs!B2862))^2)))</f>
        <v>65.662694909846422</v>
      </c>
      <c r="P2862">
        <f t="shared" ca="1" si="434"/>
        <v>4.9702467087177649</v>
      </c>
    </row>
    <row r="2863" spans="1:16" x14ac:dyDescent="0.25">
      <c r="A2863">
        <f t="shared" ca="1" si="432"/>
        <v>109.35657966774195</v>
      </c>
      <c r="B2863">
        <f t="shared" ca="1" si="433"/>
        <v>-20.982120512451463</v>
      </c>
      <c r="C2863" s="6">
        <v>20135.9375</v>
      </c>
      <c r="D2863">
        <f t="shared" ca="1" si="438"/>
        <v>0.75</v>
      </c>
      <c r="E2863" s="1">
        <v>0.65</v>
      </c>
      <c r="F2863">
        <v>19.899999999999999</v>
      </c>
      <c r="G2863">
        <f t="shared" ca="1" si="435"/>
        <v>42.007420362456692</v>
      </c>
      <c r="H2863">
        <f t="shared" ca="1" si="439"/>
        <v>14.787393224399258</v>
      </c>
      <c r="I2863">
        <f ca="1">User_Model_Calcs!A2863-Sat_Data!$B$5</f>
        <v>-0.64342033225804585</v>
      </c>
      <c r="J2863">
        <f ca="1">(Earth_Data!$B$1/SQRT(1-Earth_Data!$B$2^2*SIN(RADIANS(User_Model_Calcs!B2863))^2))*COS(RADIANS(User_Model_Calcs!B2863))</f>
        <v>5957.777160089835</v>
      </c>
      <c r="K2863">
        <f ca="1">((Earth_Data!$B$1*(1-Earth_Data!$B$2^2))/SQRT(1-Earth_Data!$B$2^2*SIN(RADIANS(User_Model_Calcs!B2863))^2))*SIN(RADIANS(User_Model_Calcs!B2863))</f>
        <v>-2269.5476127978218</v>
      </c>
      <c r="L2863">
        <f t="shared" ca="1" si="436"/>
        <v>-20.853771219850422</v>
      </c>
      <c r="M2863">
        <f t="shared" ca="1" si="437"/>
        <v>6375.4180299055206</v>
      </c>
      <c r="N2863">
        <f ca="1">SQRT(User_Model_Calcs!M2863^2+Sat_Data!$B$3^2-2*User_Model_Calcs!M2863*Sat_Data!$B$3*COS(RADIANS(L2863))*COS(RADIANS(I2863)))</f>
        <v>36277.861501933337</v>
      </c>
      <c r="O2863">
        <f ca="1">DEGREES(ACOS(((Earth_Data!$B$1+Sat_Data!$B$2)/User_Model_Calcs!N2863)*SQRT(1-COS(RADIANS(User_Model_Calcs!I2863))^2*COS(RADIANS(User_Model_Calcs!B2863))^2)))</f>
        <v>65.395333973471693</v>
      </c>
      <c r="P2863">
        <f t="shared" ca="1" si="434"/>
        <v>1.7963657215824469</v>
      </c>
    </row>
    <row r="2864" spans="1:16" x14ac:dyDescent="0.25">
      <c r="A2864">
        <f t="shared" ca="1" si="432"/>
        <v>108.29386131820034</v>
      </c>
      <c r="B2864">
        <f t="shared" ca="1" si="433"/>
        <v>-22.383565873410749</v>
      </c>
      <c r="C2864" s="6">
        <v>20135.9375</v>
      </c>
      <c r="D2864">
        <f t="shared" ca="1" si="438"/>
        <v>1.2</v>
      </c>
      <c r="E2864" s="1">
        <v>0.65</v>
      </c>
      <c r="F2864">
        <v>19.899999999999999</v>
      </c>
      <c r="G2864">
        <f t="shared" ca="1" si="435"/>
        <v>46.089820015575185</v>
      </c>
      <c r="H2864">
        <f t="shared" ca="1" si="439"/>
        <v>22.892297092855529</v>
      </c>
      <c r="I2864">
        <f ca="1">User_Model_Calcs!A2864-Sat_Data!$B$5</f>
        <v>-1.7061386817996578</v>
      </c>
      <c r="J2864">
        <f ca="1">(Earth_Data!$B$1/SQRT(1-Earth_Data!$B$2^2*SIN(RADIANS(User_Model_Calcs!B2864))^2))*COS(RADIANS(User_Model_Calcs!B2864))</f>
        <v>5900.4456793125364</v>
      </c>
      <c r="K2864">
        <f ca="1">((Earth_Data!$B$1*(1-Earth_Data!$B$2^2))/SQRT(1-Earth_Data!$B$2^2*SIN(RADIANS(User_Model_Calcs!B2864))^2))*SIN(RADIANS(User_Model_Calcs!B2864))</f>
        <v>-2413.7407857488406</v>
      </c>
      <c r="L2864">
        <f t="shared" ca="1" si="436"/>
        <v>-22.248375648082831</v>
      </c>
      <c r="M2864">
        <f t="shared" ca="1" si="437"/>
        <v>6375.0610816921126</v>
      </c>
      <c r="N2864">
        <f ca="1">SQRT(User_Model_Calcs!M2864^2+Sat_Data!$B$3^2-2*User_Model_Calcs!M2864*Sat_Data!$B$3*COS(RADIANS(L2864))*COS(RADIANS(I2864)))</f>
        <v>36346.97039763385</v>
      </c>
      <c r="O2864">
        <f ca="1">DEGREES(ACOS(((Earth_Data!$B$1+Sat_Data!$B$2)/User_Model_Calcs!N2864)*SQRT(1-COS(RADIANS(User_Model_Calcs!I2864))^2*COS(RADIANS(User_Model_Calcs!B2864))^2)))</f>
        <v>63.710670166192315</v>
      </c>
      <c r="P2864">
        <f t="shared" ca="1" si="434"/>
        <v>4.4725633257217066</v>
      </c>
    </row>
    <row r="2865" spans="1:16" x14ac:dyDescent="0.25">
      <c r="A2865">
        <f t="shared" ca="1" si="432"/>
        <v>107.2800774365074</v>
      </c>
      <c r="B2865">
        <f t="shared" ca="1" si="433"/>
        <v>-25.291309938363138</v>
      </c>
      <c r="C2865" s="6">
        <v>20135.9375</v>
      </c>
      <c r="D2865">
        <f t="shared" ca="1" si="438"/>
        <v>3</v>
      </c>
      <c r="E2865" s="1">
        <v>0.65</v>
      </c>
      <c r="F2865">
        <v>19.899999999999999</v>
      </c>
      <c r="G2865">
        <f t="shared" ca="1" si="435"/>
        <v>54.048620189015942</v>
      </c>
      <c r="H2865">
        <f t="shared" ca="1" si="439"/>
        <v>18.381945876591157</v>
      </c>
      <c r="I2865">
        <f ca="1">User_Model_Calcs!A2865-Sat_Data!$B$5</f>
        <v>-2.7199225634926023</v>
      </c>
      <c r="J2865">
        <f ca="1">(Earth_Data!$B$1/SQRT(1-Earth_Data!$B$2^2*SIN(RADIANS(User_Model_Calcs!B2865))^2))*COS(RADIANS(User_Model_Calcs!B2865))</f>
        <v>5770.3047689820032</v>
      </c>
      <c r="K2865">
        <f ca="1">((Earth_Data!$B$1*(1-Earth_Data!$B$2^2))/SQRT(1-Earth_Data!$B$2^2*SIN(RADIANS(User_Model_Calcs!B2865))^2))*SIN(RADIANS(User_Model_Calcs!B2865))</f>
        <v>-2708.2870529506272</v>
      </c>
      <c r="L2865">
        <f t="shared" ca="1" si="436"/>
        <v>-25.142968280820568</v>
      </c>
      <c r="M2865">
        <f t="shared" ca="1" si="437"/>
        <v>6374.263556530781</v>
      </c>
      <c r="N2865">
        <f ca="1">SQRT(User_Model_Calcs!M2865^2+Sat_Data!$B$3^2-2*User_Model_Calcs!M2865*Sat_Data!$B$3*COS(RADIANS(L2865))*COS(RADIANS(I2865)))</f>
        <v>36501.975946222999</v>
      </c>
      <c r="O2865">
        <f ca="1">DEGREES(ACOS(((Earth_Data!$B$1+Sat_Data!$B$2)/User_Model_Calcs!N2865)*SQRT(1-COS(RADIANS(User_Model_Calcs!I2865))^2*COS(RADIANS(User_Model_Calcs!B2865))^2)))</f>
        <v>60.266044415605826</v>
      </c>
      <c r="P2865">
        <f t="shared" ca="1" si="434"/>
        <v>6.3452689622461911</v>
      </c>
    </row>
    <row r="2866" spans="1:16" x14ac:dyDescent="0.25">
      <c r="A2866">
        <f t="shared" ref="A2866:A2879" ca="1" si="440">107.947391934268+(RAND()*5-2.5)</f>
        <v>106.88906551635972</v>
      </c>
      <c r="B2866">
        <f t="shared" ref="B2866:B2901" ca="1" si="441">-23.1146709996734+(RAND()*5-2.5)</f>
        <v>-21.692316846999866</v>
      </c>
      <c r="C2866" s="6">
        <v>20135.9375</v>
      </c>
      <c r="D2866">
        <f t="shared" ca="1" si="438"/>
        <v>0.75</v>
      </c>
      <c r="E2866" s="1">
        <v>0.65</v>
      </c>
      <c r="F2866">
        <v>19.899999999999999</v>
      </c>
      <c r="G2866">
        <f t="shared" ca="1" si="435"/>
        <v>42.007420362456692</v>
      </c>
      <c r="H2866">
        <f t="shared" ca="1" si="439"/>
        <v>17.895598524720015</v>
      </c>
      <c r="I2866">
        <f ca="1">User_Model_Calcs!A2866-Sat_Data!$B$5</f>
        <v>-3.1109344836402784</v>
      </c>
      <c r="J2866">
        <f ca="1">(Earth_Data!$B$1/SQRT(1-Earth_Data!$B$2^2*SIN(RADIANS(User_Model_Calcs!B2866))^2))*COS(RADIANS(User_Model_Calcs!B2866))</f>
        <v>5929.1658566623646</v>
      </c>
      <c r="K2866">
        <f ca="1">((Earth_Data!$B$1*(1-Earth_Data!$B$2^2))/SQRT(1-Earth_Data!$B$2^2*SIN(RADIANS(User_Model_Calcs!B2866))^2))*SIN(RADIANS(User_Model_Calcs!B2866))</f>
        <v>-2342.7911751407178</v>
      </c>
      <c r="L2866">
        <f t="shared" ca="1" si="436"/>
        <v>-21.560461706985691</v>
      </c>
      <c r="M2866">
        <f t="shared" ca="1" si="437"/>
        <v>6375.2394657869891</v>
      </c>
      <c r="N2866">
        <f ca="1">SQRT(User_Model_Calcs!M2866^2+Sat_Data!$B$3^2-2*User_Model_Calcs!M2866*Sat_Data!$B$3*COS(RADIANS(L2866))*COS(RADIANS(I2866)))</f>
        <v>36320.777118552709</v>
      </c>
      <c r="O2866">
        <f ca="1">DEGREES(ACOS(((Earth_Data!$B$1+Sat_Data!$B$2)/User_Model_Calcs!N2866)*SQRT(1-COS(RADIANS(User_Model_Calcs!I2866))^2*COS(RADIANS(User_Model_Calcs!B2866))^2)))</f>
        <v>64.337931326683915</v>
      </c>
      <c r="P2866">
        <f t="shared" ca="1" si="434"/>
        <v>8.36486474326645</v>
      </c>
    </row>
    <row r="2867" spans="1:16" x14ac:dyDescent="0.25">
      <c r="A2867">
        <f t="shared" ca="1" si="440"/>
        <v>105.83691149130735</v>
      </c>
      <c r="B2867">
        <f t="shared" ca="1" si="441"/>
        <v>-21.441714877557136</v>
      </c>
      <c r="C2867" s="6">
        <v>20135.9375</v>
      </c>
      <c r="D2867">
        <f t="shared" ca="1" si="438"/>
        <v>1.2</v>
      </c>
      <c r="E2867" s="1">
        <v>0.65</v>
      </c>
      <c r="F2867">
        <v>19.899999999999999</v>
      </c>
      <c r="G2867">
        <f t="shared" ca="1" si="435"/>
        <v>46.089820015575185</v>
      </c>
      <c r="H2867">
        <f t="shared" ca="1" si="439"/>
        <v>16.128454325881922</v>
      </c>
      <c r="I2867">
        <f ca="1">User_Model_Calcs!A2867-Sat_Data!$B$5</f>
        <v>-4.1630885086926526</v>
      </c>
      <c r="J2867">
        <f ca="1">(Earth_Data!$B$1/SQRT(1-Earth_Data!$B$2^2*SIN(RADIANS(User_Model_Calcs!B2867))^2))*COS(RADIANS(User_Model_Calcs!B2867))</f>
        <v>5939.3656349421271</v>
      </c>
      <c r="K2867">
        <f ca="1">((Earth_Data!$B$1*(1-Earth_Data!$B$2^2))/SQRT(1-Earth_Data!$B$2^2*SIN(RADIANS(User_Model_Calcs!B2867))^2))*SIN(RADIANS(User_Model_Calcs!B2867))</f>
        <v>-2316.9860841400364</v>
      </c>
      <c r="L2867">
        <f t="shared" ca="1" si="436"/>
        <v>-21.311087746922215</v>
      </c>
      <c r="M2867">
        <f t="shared" ca="1" si="437"/>
        <v>6375.3030249259582</v>
      </c>
      <c r="N2867">
        <f ca="1">SQRT(User_Model_Calcs!M2867^2+Sat_Data!$B$3^2-2*User_Model_Calcs!M2867*Sat_Data!$B$3*COS(RADIANS(L2867))*COS(RADIANS(I2867)))</f>
        <v>36316.996517505519</v>
      </c>
      <c r="O2867">
        <f ca="1">DEGREES(ACOS(((Earth_Data!$B$1+Sat_Data!$B$2)/User_Model_Calcs!N2867)*SQRT(1-COS(RADIANS(User_Model_Calcs!I2867))^2*COS(RADIANS(User_Model_Calcs!B2867))^2)))</f>
        <v>64.430879070081687</v>
      </c>
      <c r="P2867">
        <f t="shared" ca="1" si="434"/>
        <v>11.261219532175751</v>
      </c>
    </row>
    <row r="2868" spans="1:16" x14ac:dyDescent="0.25">
      <c r="A2868">
        <f t="shared" ca="1" si="440"/>
        <v>109.97779718465232</v>
      </c>
      <c r="B2868">
        <f t="shared" ca="1" si="441"/>
        <v>-20.668185596725195</v>
      </c>
      <c r="C2868" s="6">
        <v>20135.9375</v>
      </c>
      <c r="D2868">
        <f t="shared" ca="1" si="438"/>
        <v>0.75</v>
      </c>
      <c r="E2868" s="1">
        <v>0.65</v>
      </c>
      <c r="F2868">
        <v>19.899999999999999</v>
      </c>
      <c r="G2868">
        <f t="shared" ca="1" si="435"/>
        <v>42.007420362456692</v>
      </c>
      <c r="H2868">
        <f t="shared" ca="1" si="439"/>
        <v>19.796886856835346</v>
      </c>
      <c r="I2868">
        <f ca="1">User_Model_Calcs!A2868-Sat_Data!$B$5</f>
        <v>-2.2202815347682758E-2</v>
      </c>
      <c r="J2868">
        <f ca="1">(Earth_Data!$B$1/SQRT(1-Earth_Data!$B$2^2*SIN(RADIANS(User_Model_Calcs!B2868))^2))*COS(RADIANS(User_Model_Calcs!B2868))</f>
        <v>5970.1339470753301</v>
      </c>
      <c r="K2868">
        <f ca="1">((Earth_Data!$B$1*(1-Earth_Data!$B$2^2))/SQRT(1-Earth_Data!$B$2^2*SIN(RADIANS(User_Model_Calcs!B2868))^2))*SIN(RADIANS(User_Model_Calcs!B2868))</f>
        <v>-2237.0611119507366</v>
      </c>
      <c r="L2868">
        <f t="shared" ca="1" si="436"/>
        <v>-20.54141110817072</v>
      </c>
      <c r="M2868">
        <f t="shared" ca="1" si="437"/>
        <v>6375.4954132697421</v>
      </c>
      <c r="N2868">
        <f ca="1">SQRT(User_Model_Calcs!M2868^2+Sat_Data!$B$3^2-2*User_Model_Calcs!M2868*Sat_Data!$B$3*COS(RADIANS(L2868))*COS(RADIANS(I2868)))</f>
        <v>36263.074254374827</v>
      </c>
      <c r="O2868">
        <f ca="1">DEGREES(ACOS(((Earth_Data!$B$1+Sat_Data!$B$2)/User_Model_Calcs!N2868)*SQRT(1-COS(RADIANS(User_Model_Calcs!I2868))^2*COS(RADIANS(User_Model_Calcs!B2868))^2)))</f>
        <v>65.770552074658283</v>
      </c>
      <c r="P2868">
        <f t="shared" ca="1" si="434"/>
        <v>6.2905425133182771E-2</v>
      </c>
    </row>
    <row r="2869" spans="1:16" x14ac:dyDescent="0.25">
      <c r="A2869">
        <f t="shared" ca="1" si="440"/>
        <v>105.49541061625614</v>
      </c>
      <c r="B2869">
        <f t="shared" ca="1" si="441"/>
        <v>-24.360758286418054</v>
      </c>
      <c r="C2869" s="6">
        <v>20135.9375</v>
      </c>
      <c r="D2869">
        <f t="shared" ca="1" si="438"/>
        <v>0.75</v>
      </c>
      <c r="E2869" s="1">
        <v>0.65</v>
      </c>
      <c r="F2869">
        <v>19.899999999999999</v>
      </c>
      <c r="G2869">
        <f t="shared" ca="1" si="435"/>
        <v>42.007420362456692</v>
      </c>
      <c r="H2869">
        <f t="shared" ca="1" si="439"/>
        <v>21.148424533131319</v>
      </c>
      <c r="I2869">
        <f ca="1">User_Model_Calcs!A2869-Sat_Data!$B$5</f>
        <v>-4.5045893837438626</v>
      </c>
      <c r="J2869">
        <f ca="1">(Earth_Data!$B$1/SQRT(1-Earth_Data!$B$2^2*SIN(RADIANS(User_Model_Calcs!B2869))^2))*COS(RADIANS(User_Model_Calcs!B2869))</f>
        <v>5813.5829110077366</v>
      </c>
      <c r="K2869">
        <f ca="1">((Earth_Data!$B$1*(1-Earth_Data!$B$2^2))/SQRT(1-Earth_Data!$B$2^2*SIN(RADIANS(User_Model_Calcs!B2869))^2))*SIN(RADIANS(User_Model_Calcs!B2869))</f>
        <v>-2614.7362733312516</v>
      </c>
      <c r="L2869">
        <f t="shared" ca="1" si="436"/>
        <v>-24.21646653775495</v>
      </c>
      <c r="M2869">
        <f t="shared" ca="1" si="437"/>
        <v>6374.5268092804654</v>
      </c>
      <c r="N2869">
        <f ca="1">SQRT(User_Model_Calcs!M2869^2+Sat_Data!$B$3^2-2*User_Model_Calcs!M2869*Sat_Data!$B$3*COS(RADIANS(L2869))*COS(RADIANS(I2869)))</f>
        <v>36465.246529599579</v>
      </c>
      <c r="O2869">
        <f ca="1">DEGREES(ACOS(((Earth_Data!$B$1+Sat_Data!$B$2)/User_Model_Calcs!N2869)*SQRT(1-COS(RADIANS(User_Model_Calcs!I2869))^2*COS(RADIANS(User_Model_Calcs!B2869))^2)))</f>
        <v>61.048714268307009</v>
      </c>
      <c r="P2869">
        <f t="shared" ca="1" si="434"/>
        <v>10.813056331140883</v>
      </c>
    </row>
    <row r="2870" spans="1:16" x14ac:dyDescent="0.25">
      <c r="A2870">
        <f t="shared" ca="1" si="440"/>
        <v>106.56758545265662</v>
      </c>
      <c r="B2870">
        <f t="shared" ca="1" si="441"/>
        <v>-22.050055646086783</v>
      </c>
      <c r="C2870" s="6">
        <v>20135.9375</v>
      </c>
      <c r="D2870">
        <f t="shared" ca="1" si="438"/>
        <v>0.75</v>
      </c>
      <c r="E2870" s="1">
        <v>0.65</v>
      </c>
      <c r="F2870">
        <v>19.899999999999999</v>
      </c>
      <c r="G2870">
        <f t="shared" ca="1" si="435"/>
        <v>42.007420362456692</v>
      </c>
      <c r="H2870">
        <f t="shared" ca="1" si="439"/>
        <v>17.814658270348268</v>
      </c>
      <c r="I2870">
        <f ca="1">User_Model_Calcs!A2870-Sat_Data!$B$5</f>
        <v>-3.4324145473433845</v>
      </c>
      <c r="J2870">
        <f ca="1">(Earth_Data!$B$1/SQRT(1-Earth_Data!$B$2^2*SIN(RADIANS(User_Model_Calcs!B2870))^2))*COS(RADIANS(User_Model_Calcs!B2870))</f>
        <v>5914.4096062994686</v>
      </c>
      <c r="K2870">
        <f ca="1">((Earth_Data!$B$1*(1-Earth_Data!$B$2^2))/SQRT(1-Earth_Data!$B$2^2*SIN(RADIANS(User_Model_Calcs!B2870))^2))*SIN(RADIANS(User_Model_Calcs!B2870))</f>
        <v>-2379.5519067183636</v>
      </c>
      <c r="L2870">
        <f t="shared" ca="1" si="436"/>
        <v>-21.916464878015756</v>
      </c>
      <c r="M2870">
        <f t="shared" ca="1" si="437"/>
        <v>6375.1477055715686</v>
      </c>
      <c r="N2870">
        <f ca="1">SQRT(User_Model_Calcs!M2870^2+Sat_Data!$B$3^2-2*User_Model_Calcs!M2870*Sat_Data!$B$3*COS(RADIANS(L2870))*COS(RADIANS(I2870)))</f>
        <v>36340.059494028188</v>
      </c>
      <c r="O2870">
        <f ca="1">DEGREES(ACOS(((Earth_Data!$B$1+Sat_Data!$B$2)/User_Model_Calcs!N2870)*SQRT(1-COS(RADIANS(User_Model_Calcs!I2870))^2*COS(RADIANS(User_Model_Calcs!B2870))^2)))</f>
        <v>63.875965213787133</v>
      </c>
      <c r="P2870">
        <f t="shared" ca="1" si="434"/>
        <v>9.0771913416864063</v>
      </c>
    </row>
    <row r="2871" spans="1:16" x14ac:dyDescent="0.25">
      <c r="A2871">
        <f t="shared" ca="1" si="440"/>
        <v>107.99749748333288</v>
      </c>
      <c r="B2871">
        <f t="shared" ca="1" si="441"/>
        <v>-21.547262121885808</v>
      </c>
      <c r="C2871" s="6">
        <v>20135.9375</v>
      </c>
      <c r="D2871">
        <f t="shared" ca="1" si="438"/>
        <v>0.75</v>
      </c>
      <c r="E2871" s="1">
        <v>0.65</v>
      </c>
      <c r="F2871">
        <v>19.899999999999999</v>
      </c>
      <c r="G2871">
        <f t="shared" ca="1" si="435"/>
        <v>42.007420362456692</v>
      </c>
      <c r="H2871">
        <f t="shared" ca="1" si="439"/>
        <v>18.605784861429822</v>
      </c>
      <c r="I2871">
        <f ca="1">User_Model_Calcs!A2871-Sat_Data!$B$5</f>
        <v>-2.0025025166671213</v>
      </c>
      <c r="J2871">
        <f ca="1">(Earth_Data!$B$1/SQRT(1-Earth_Data!$B$2^2*SIN(RADIANS(User_Model_Calcs!B2871))^2))*COS(RADIANS(User_Model_Calcs!B2871))</f>
        <v>5935.0835406662954</v>
      </c>
      <c r="K2871">
        <f ca="1">((Earth_Data!$B$1*(1-Earth_Data!$B$2^2))/SQRT(1-Earth_Data!$B$2^2*SIN(RADIANS(User_Model_Calcs!B2871))^2))*SIN(RADIANS(User_Model_Calcs!B2871))</f>
        <v>-2327.8598810173794</v>
      </c>
      <c r="L2871">
        <f t="shared" ca="1" si="436"/>
        <v>-21.416116569722742</v>
      </c>
      <c r="M2871">
        <f t="shared" ca="1" si="437"/>
        <v>6375.2763281553698</v>
      </c>
      <c r="N2871">
        <f ca="1">SQRT(User_Model_Calcs!M2871^2+Sat_Data!$B$3^2-2*User_Model_Calcs!M2871*Sat_Data!$B$3*COS(RADIANS(L2871))*COS(RADIANS(I2871)))</f>
        <v>36307.975917330441</v>
      </c>
      <c r="O2871">
        <f ca="1">DEGREES(ACOS(((Earth_Data!$B$1+Sat_Data!$B$2)/User_Model_Calcs!N2871)*SQRT(1-COS(RADIANS(User_Model_Calcs!I2871))^2*COS(RADIANS(User_Model_Calcs!B2871))^2)))</f>
        <v>64.648354099638084</v>
      </c>
      <c r="P2871">
        <f t="shared" ca="1" si="434"/>
        <v>5.4382510005150451</v>
      </c>
    </row>
    <row r="2872" spans="1:16" x14ac:dyDescent="0.25">
      <c r="A2872">
        <f t="shared" ca="1" si="440"/>
        <v>105.92589084490348</v>
      </c>
      <c r="B2872">
        <f t="shared" ca="1" si="441"/>
        <v>-25.328876743920603</v>
      </c>
      <c r="C2872" s="6">
        <v>20135.9375</v>
      </c>
      <c r="D2872">
        <f t="shared" ca="1" si="438"/>
        <v>0.75</v>
      </c>
      <c r="E2872" s="1">
        <v>0.65</v>
      </c>
      <c r="F2872">
        <v>19.899999999999999</v>
      </c>
      <c r="G2872">
        <f t="shared" ca="1" si="435"/>
        <v>42.007420362456692</v>
      </c>
      <c r="H2872">
        <f t="shared" ca="1" si="439"/>
        <v>17.204473434550657</v>
      </c>
      <c r="I2872">
        <f ca="1">User_Model_Calcs!A2872-Sat_Data!$B$5</f>
        <v>-4.0741091550965223</v>
      </c>
      <c r="J2872">
        <f ca="1">(Earth_Data!$B$1/SQRT(1-Earth_Data!$B$2^2*SIN(RADIANS(User_Model_Calcs!B2872))^2))*COS(RADIANS(User_Model_Calcs!B2872))</f>
        <v>5768.5256311706426</v>
      </c>
      <c r="K2872">
        <f ca="1">((Earth_Data!$B$1*(1-Earth_Data!$B$2^2))/SQRT(1-Earth_Data!$B$2^2*SIN(RADIANS(User_Model_Calcs!B2872))^2))*SIN(RADIANS(User_Model_Calcs!B2872))</f>
        <v>-2712.0491326420033</v>
      </c>
      <c r="L2872">
        <f t="shared" ca="1" si="436"/>
        <v>-25.180374826997053</v>
      </c>
      <c r="M2872">
        <f t="shared" ca="1" si="437"/>
        <v>6374.2527762347881</v>
      </c>
      <c r="N2872">
        <f ca="1">SQRT(User_Model_Calcs!M2872^2+Sat_Data!$B$3^2-2*User_Model_Calcs!M2872*Sat_Data!$B$3*COS(RADIANS(L2872))*COS(RADIANS(I2872)))</f>
        <v>36513.356730097592</v>
      </c>
      <c r="O2872">
        <f ca="1">DEGREES(ACOS(((Earth_Data!$B$1+Sat_Data!$B$2)/User_Model_Calcs!N2872)*SQRT(1-COS(RADIANS(User_Model_Calcs!I2872))^2*COS(RADIANS(User_Model_Calcs!B2872))^2)))</f>
        <v>60.029364392711571</v>
      </c>
      <c r="P2872">
        <f t="shared" ca="1" si="434"/>
        <v>9.4524785170501762</v>
      </c>
    </row>
    <row r="2873" spans="1:16" x14ac:dyDescent="0.25">
      <c r="A2873">
        <f t="shared" ca="1" si="440"/>
        <v>106.8488300594594</v>
      </c>
      <c r="B2873">
        <f t="shared" ca="1" si="441"/>
        <v>-23.896897040400685</v>
      </c>
      <c r="C2873" s="6">
        <v>20135.9375</v>
      </c>
      <c r="D2873">
        <f t="shared" ca="1" si="438"/>
        <v>1.2</v>
      </c>
      <c r="E2873" s="1">
        <v>0.65</v>
      </c>
      <c r="F2873">
        <v>19.899999999999999</v>
      </c>
      <c r="G2873">
        <f t="shared" ca="1" si="435"/>
        <v>46.089820015575185</v>
      </c>
      <c r="H2873">
        <f t="shared" ca="1" si="439"/>
        <v>21.032679805944856</v>
      </c>
      <c r="I2873">
        <f ca="1">User_Model_Calcs!A2873-Sat_Data!$B$5</f>
        <v>-3.1511699405405977</v>
      </c>
      <c r="J2873">
        <f ca="1">(Earth_Data!$B$1/SQRT(1-Earth_Data!$B$2^2*SIN(RADIANS(User_Model_Calcs!B2873))^2))*COS(RADIANS(User_Model_Calcs!B2873))</f>
        <v>5834.5853788521099</v>
      </c>
      <c r="K2873">
        <f ca="1">((Earth_Data!$B$1*(1-Earth_Data!$B$2^2))/SQRT(1-Earth_Data!$B$2^2*SIN(RADIANS(User_Model_Calcs!B2873))^2))*SIN(RADIANS(User_Model_Calcs!B2873))</f>
        <v>-2567.8479796335801</v>
      </c>
      <c r="L2873">
        <f t="shared" ca="1" si="436"/>
        <v>-23.754680840723662</v>
      </c>
      <c r="M2873">
        <f t="shared" ca="1" si="437"/>
        <v>6374.6552682967167</v>
      </c>
      <c r="N2873">
        <f ca="1">SQRT(User_Model_Calcs!M2873^2+Sat_Data!$B$3^2-2*User_Model_Calcs!M2873*Sat_Data!$B$3*COS(RADIANS(L2873))*COS(RADIANS(I2873)))</f>
        <v>36430.403916121206</v>
      </c>
      <c r="O2873">
        <f ca="1">DEGREES(ACOS(((Earth_Data!$B$1+Sat_Data!$B$2)/User_Model_Calcs!N2873)*SQRT(1-COS(RADIANS(User_Model_Calcs!I2873))^2*COS(RADIANS(User_Model_Calcs!B2873))^2)))</f>
        <v>61.806966973140177</v>
      </c>
      <c r="P2873">
        <f t="shared" ca="1" si="434"/>
        <v>7.7393346889422636</v>
      </c>
    </row>
    <row r="2874" spans="1:16" x14ac:dyDescent="0.25">
      <c r="A2874">
        <f t="shared" ca="1" si="440"/>
        <v>110.15039069288649</v>
      </c>
      <c r="B2874">
        <f t="shared" ca="1" si="441"/>
        <v>-21.743118904776395</v>
      </c>
      <c r="C2874" s="6">
        <v>20135.9375</v>
      </c>
      <c r="D2874">
        <f t="shared" ca="1" si="438"/>
        <v>1.2</v>
      </c>
      <c r="E2874" s="1">
        <v>0.65</v>
      </c>
      <c r="F2874">
        <v>19.899999999999999</v>
      </c>
      <c r="G2874">
        <f t="shared" ca="1" si="435"/>
        <v>46.089820015575185</v>
      </c>
      <c r="H2874">
        <f t="shared" ca="1" si="439"/>
        <v>23.883879018111678</v>
      </c>
      <c r="I2874">
        <f ca="1">User_Model_Calcs!A2874-Sat_Data!$B$5</f>
        <v>0.15039069288648932</v>
      </c>
      <c r="J2874">
        <f ca="1">(Earth_Data!$B$1/SQRT(1-Earth_Data!$B$2^2*SIN(RADIANS(User_Model_Calcs!B2874))^2))*COS(RADIANS(User_Model_Calcs!B2874))</f>
        <v>5927.0843650847892</v>
      </c>
      <c r="K2874">
        <f ca="1">((Earth_Data!$B$1*(1-Earth_Data!$B$2^2))/SQRT(1-Earth_Data!$B$2^2*SIN(RADIANS(User_Model_Calcs!B2874))^2))*SIN(RADIANS(User_Model_Calcs!B2874))</f>
        <v>-2348.0170279478007</v>
      </c>
      <c r="L2874">
        <f t="shared" ca="1" si="436"/>
        <v>-21.611016040567488</v>
      </c>
      <c r="M2874">
        <f t="shared" ca="1" si="437"/>
        <v>6375.226508475238</v>
      </c>
      <c r="N2874">
        <f ca="1">SQRT(User_Model_Calcs!M2874^2+Sat_Data!$B$3^2-2*User_Model_Calcs!M2874*Sat_Data!$B$3*COS(RADIANS(L2874))*COS(RADIANS(I2874)))</f>
        <v>36313.070743793833</v>
      </c>
      <c r="O2874">
        <f ca="1">DEGREES(ACOS(((Earth_Data!$B$1+Sat_Data!$B$2)/User_Model_Calcs!N2874)*SQRT(1-COS(RADIANS(User_Model_Calcs!I2874))^2*COS(RADIANS(User_Model_Calcs!B2874))^2)))</f>
        <v>64.523264183196346</v>
      </c>
      <c r="P2874">
        <f t="shared" ca="1" si="434"/>
        <v>0.40596623383068697</v>
      </c>
    </row>
    <row r="2875" spans="1:16" x14ac:dyDescent="0.25">
      <c r="A2875">
        <f t="shared" ca="1" si="440"/>
        <v>108.4354432991895</v>
      </c>
      <c r="B2875">
        <f t="shared" ca="1" si="441"/>
        <v>-25.401850419449879</v>
      </c>
      <c r="C2875" s="6">
        <v>20135.9375</v>
      </c>
      <c r="D2875">
        <f t="shared" ca="1" si="438"/>
        <v>0.75</v>
      </c>
      <c r="E2875" s="1">
        <v>0.65</v>
      </c>
      <c r="F2875">
        <v>19.899999999999999</v>
      </c>
      <c r="G2875">
        <f t="shared" ca="1" si="435"/>
        <v>42.007420362456692</v>
      </c>
      <c r="H2875">
        <f t="shared" ca="1" si="439"/>
        <v>15.068788131090596</v>
      </c>
      <c r="I2875">
        <f ca="1">User_Model_Calcs!A2875-Sat_Data!$B$5</f>
        <v>-1.564556700810499</v>
      </c>
      <c r="J2875">
        <f ca="1">(Earth_Data!$B$1/SQRT(1-Earth_Data!$B$2^2*SIN(RADIANS(User_Model_Calcs!B2875))^2))*COS(RADIANS(User_Model_Calcs!B2875))</f>
        <v>5765.0625748823868</v>
      </c>
      <c r="K2875">
        <f ca="1">((Earth_Data!$B$1*(1-Earth_Data!$B$2^2))/SQRT(1-Earth_Data!$B$2^2*SIN(RADIANS(User_Model_Calcs!B2875))^2))*SIN(RADIANS(User_Model_Calcs!B2875))</f>
        <v>-2719.3537052751299</v>
      </c>
      <c r="L2875">
        <f t="shared" ca="1" si="436"/>
        <v>-25.253037923404907</v>
      </c>
      <c r="M2875">
        <f t="shared" ca="1" si="437"/>
        <v>6374.2318020843195</v>
      </c>
      <c r="N2875">
        <f ca="1">SQRT(User_Model_Calcs!M2875^2+Sat_Data!$B$3^2-2*User_Model_Calcs!M2875*Sat_Data!$B$3*COS(RADIANS(L2875))*COS(RADIANS(I2875)))</f>
        <v>36502.999376335516</v>
      </c>
      <c r="O2875">
        <f ca="1">DEGREES(ACOS(((Earth_Data!$B$1+Sat_Data!$B$2)/User_Model_Calcs!N2875)*SQRT(1-COS(RADIANS(User_Model_Calcs!I2875))^2*COS(RADIANS(User_Model_Calcs!B2875))^2)))</f>
        <v>60.243868790907129</v>
      </c>
      <c r="P2875">
        <f t="shared" ca="1" si="434"/>
        <v>3.6432773009944923</v>
      </c>
    </row>
    <row r="2876" spans="1:16" x14ac:dyDescent="0.25">
      <c r="A2876">
        <f t="shared" ca="1" si="440"/>
        <v>108.39901554091291</v>
      </c>
      <c r="B2876">
        <f t="shared" ca="1" si="441"/>
        <v>-23.495421675591466</v>
      </c>
      <c r="C2876" s="6">
        <v>20135.9375</v>
      </c>
      <c r="D2876">
        <f t="shared" ca="1" si="438"/>
        <v>0.75</v>
      </c>
      <c r="E2876" s="1">
        <v>0.65</v>
      </c>
      <c r="F2876">
        <v>19.899999999999999</v>
      </c>
      <c r="G2876">
        <f t="shared" ca="1" si="435"/>
        <v>42.007420362456692</v>
      </c>
      <c r="H2876">
        <f t="shared" ca="1" si="439"/>
        <v>18.469467234284533</v>
      </c>
      <c r="I2876">
        <f ca="1">User_Model_Calcs!A2876-Sat_Data!$B$5</f>
        <v>-1.600984459087087</v>
      </c>
      <c r="J2876">
        <f ca="1">(Earth_Data!$B$1/SQRT(1-Earth_Data!$B$2^2*SIN(RADIANS(User_Model_Calcs!B2876))^2))*COS(RADIANS(User_Model_Calcs!B2876))</f>
        <v>5852.4552064843228</v>
      </c>
      <c r="K2876">
        <f ca="1">((Earth_Data!$B$1*(1-Earth_Data!$B$2^2))/SQRT(1-Earth_Data!$B$2^2*SIN(RADIANS(User_Model_Calcs!B2876))^2))*SIN(RADIANS(User_Model_Calcs!B2876))</f>
        <v>-2527.1319640736829</v>
      </c>
      <c r="L2876">
        <f t="shared" ca="1" si="436"/>
        <v>-23.355031795673046</v>
      </c>
      <c r="M2876">
        <f t="shared" ca="1" si="437"/>
        <v>6374.7649296070813</v>
      </c>
      <c r="N2876">
        <f ca="1">SQRT(User_Model_Calcs!M2876^2+Sat_Data!$B$3^2-2*User_Model_Calcs!M2876*Sat_Data!$B$3*COS(RADIANS(L2876))*COS(RADIANS(I2876)))</f>
        <v>36402.163456212067</v>
      </c>
      <c r="O2876">
        <f ca="1">DEGREES(ACOS(((Earth_Data!$B$1+Sat_Data!$B$2)/User_Model_Calcs!N2876)*SQRT(1-COS(RADIANS(User_Model_Calcs!I2876))^2*COS(RADIANS(User_Model_Calcs!B2876))^2)))</f>
        <v>62.436360210049855</v>
      </c>
      <c r="P2876">
        <f t="shared" ca="1" si="434"/>
        <v>4.0102394948513886</v>
      </c>
    </row>
    <row r="2877" spans="1:16" x14ac:dyDescent="0.25">
      <c r="A2877">
        <f t="shared" ca="1" si="440"/>
        <v>109.30781077570454</v>
      </c>
      <c r="B2877">
        <f t="shared" ca="1" si="441"/>
        <v>-22.903002209550159</v>
      </c>
      <c r="C2877" s="6">
        <v>20135.9375</v>
      </c>
      <c r="D2877">
        <f t="shared" ca="1" si="438"/>
        <v>1.2</v>
      </c>
      <c r="E2877" s="1">
        <v>0.65</v>
      </c>
      <c r="F2877">
        <v>19.899999999999999</v>
      </c>
      <c r="G2877">
        <f t="shared" ca="1" si="435"/>
        <v>46.089820015575185</v>
      </c>
      <c r="H2877">
        <f t="shared" ca="1" si="439"/>
        <v>23.564616536363019</v>
      </c>
      <c r="I2877">
        <f ca="1">User_Model_Calcs!A2877-Sat_Data!$B$5</f>
        <v>-0.69218922429546126</v>
      </c>
      <c r="J2877">
        <f ca="1">(Earth_Data!$B$1/SQRT(1-Earth_Data!$B$2^2*SIN(RADIANS(User_Model_Calcs!B2877))^2))*COS(RADIANS(User_Model_Calcs!B2877))</f>
        <v>5878.3002390228348</v>
      </c>
      <c r="K2877">
        <f ca="1">((Earth_Data!$B$1*(1-Earth_Data!$B$2^2))/SQRT(1-Earth_Data!$B$2^2*SIN(RADIANS(User_Model_Calcs!B2877))^2))*SIN(RADIANS(User_Model_Calcs!B2877))</f>
        <v>-2466.8287053783692</v>
      </c>
      <c r="L2877">
        <f t="shared" ca="1" si="436"/>
        <v>-22.765357166907815</v>
      </c>
      <c r="M2877">
        <f t="shared" ca="1" si="437"/>
        <v>6374.924122040562</v>
      </c>
      <c r="N2877">
        <f ca="1">SQRT(User_Model_Calcs!M2877^2+Sat_Data!$B$3^2-2*User_Model_Calcs!M2877*Sat_Data!$B$3*COS(RADIANS(L2877))*COS(RADIANS(I2877)))</f>
        <v>36370.091900088933</v>
      </c>
      <c r="O2877">
        <f ca="1">DEGREES(ACOS(((Earth_Data!$B$1+Sat_Data!$B$2)/User_Model_Calcs!N2877)*SQRT(1-COS(RADIANS(User_Model_Calcs!I2877))^2*COS(RADIANS(User_Model_Calcs!B2877))^2)))</f>
        <v>63.169353974782325</v>
      </c>
      <c r="P2877">
        <f t="shared" ca="1" si="434"/>
        <v>1.7781347726813097</v>
      </c>
    </row>
    <row r="2878" spans="1:16" x14ac:dyDescent="0.25">
      <c r="A2878">
        <f t="shared" ca="1" si="440"/>
        <v>108.33462220078452</v>
      </c>
      <c r="B2878">
        <f t="shared" ca="1" si="441"/>
        <v>-23.399702663269945</v>
      </c>
      <c r="C2878" s="6">
        <v>20135.9375</v>
      </c>
      <c r="D2878">
        <f t="shared" ca="1" si="438"/>
        <v>3</v>
      </c>
      <c r="E2878" s="1">
        <v>0.65</v>
      </c>
      <c r="F2878">
        <v>19.899999999999999</v>
      </c>
      <c r="G2878">
        <f t="shared" ca="1" si="435"/>
        <v>54.048620189015942</v>
      </c>
      <c r="H2878">
        <f t="shared" ca="1" si="439"/>
        <v>22.534026138145304</v>
      </c>
      <c r="I2878">
        <f ca="1">User_Model_Calcs!A2878-Sat_Data!$B$5</f>
        <v>-1.6653777992154772</v>
      </c>
      <c r="J2878">
        <f ca="1">(Earth_Data!$B$1/SQRT(1-Earth_Data!$B$2^2*SIN(RADIANS(User_Model_Calcs!B2878))^2))*COS(RADIANS(User_Model_Calcs!B2878))</f>
        <v>5856.6734115620739</v>
      </c>
      <c r="K2878">
        <f ca="1">((Earth_Data!$B$1*(1-Earth_Data!$B$2^2))/SQRT(1-Earth_Data!$B$2^2*SIN(RADIANS(User_Model_Calcs!B2878))^2))*SIN(RADIANS(User_Model_Calcs!B2878))</f>
        <v>-2517.4064252913554</v>
      </c>
      <c r="L2878">
        <f t="shared" ca="1" si="436"/>
        <v>-23.259752267167052</v>
      </c>
      <c r="M2878">
        <f t="shared" ca="1" si="437"/>
        <v>6374.7908640045862</v>
      </c>
      <c r="N2878">
        <f ca="1">SQRT(User_Model_Calcs!M2878^2+Sat_Data!$B$3^2-2*User_Model_Calcs!M2878*Sat_Data!$B$3*COS(RADIANS(L2878))*COS(RADIANS(I2878)))</f>
        <v>36397.501005187311</v>
      </c>
      <c r="O2878">
        <f ca="1">DEGREES(ACOS(((Earth_Data!$B$1+Sat_Data!$B$2)/User_Model_Calcs!N2878)*SQRT(1-COS(RADIANS(User_Model_Calcs!I2878))^2*COS(RADIANS(User_Model_Calcs!B2878))^2)))</f>
        <v>62.541831300018536</v>
      </c>
      <c r="P2878">
        <f t="shared" ca="1" si="434"/>
        <v>4.1871060909403681</v>
      </c>
    </row>
    <row r="2879" spans="1:16" x14ac:dyDescent="0.25">
      <c r="A2879">
        <f t="shared" ca="1" si="440"/>
        <v>109.03289387165039</v>
      </c>
      <c r="B2879">
        <f t="shared" ca="1" si="441"/>
        <v>-21.24525320859091</v>
      </c>
      <c r="C2879" s="6">
        <v>20135.9375</v>
      </c>
      <c r="D2879">
        <f t="shared" ca="1" si="438"/>
        <v>0.75</v>
      </c>
      <c r="E2879" s="1">
        <v>0.65</v>
      </c>
      <c r="F2879">
        <v>19.899999999999999</v>
      </c>
      <c r="G2879">
        <f t="shared" ca="1" si="435"/>
        <v>42.007420362456692</v>
      </c>
      <c r="H2879">
        <f t="shared" ca="1" si="439"/>
        <v>17.912338331357631</v>
      </c>
      <c r="I2879">
        <f ca="1">User_Model_Calcs!A2879-Sat_Data!$B$5</f>
        <v>-0.96710612834961296</v>
      </c>
      <c r="J2879">
        <f ca="1">(Earth_Data!$B$1/SQRT(1-Earth_Data!$B$2^2*SIN(RADIANS(User_Model_Calcs!B2879))^2))*COS(RADIANS(User_Model_Calcs!B2879))</f>
        <v>5947.2826480373687</v>
      </c>
      <c r="K2879">
        <f ca="1">((Earth_Data!$B$1*(1-Earth_Data!$B$2^2))/SQRT(1-Earth_Data!$B$2^2*SIN(RADIANS(User_Model_Calcs!B2879))^2))*SIN(RADIANS(User_Model_Calcs!B2879))</f>
        <v>-2296.7254434932479</v>
      </c>
      <c r="L2879">
        <f t="shared" ca="1" si="436"/>
        <v>-21.115595729988943</v>
      </c>
      <c r="M2879">
        <f t="shared" ca="1" si="437"/>
        <v>6375.3524340569311</v>
      </c>
      <c r="N2879">
        <f ca="1">SQRT(User_Model_Calcs!M2879^2+Sat_Data!$B$3^2-2*User_Model_Calcs!M2879*Sat_Data!$B$3*COS(RADIANS(L2879))*COS(RADIANS(I2879)))</f>
        <v>36290.593083689819</v>
      </c>
      <c r="O2879">
        <f ca="1">DEGREES(ACOS(((Earth_Data!$B$1+Sat_Data!$B$2)/User_Model_Calcs!N2879)*SQRT(1-COS(RADIANS(User_Model_Calcs!I2879))^2*COS(RADIANS(User_Model_Calcs!B2879))^2)))</f>
        <v>65.07670107517859</v>
      </c>
      <c r="P2879">
        <f t="shared" ca="1" si="434"/>
        <v>2.6672287849907872</v>
      </c>
    </row>
    <row r="2880" spans="1:16" x14ac:dyDescent="0.25">
      <c r="A2880">
        <f ca="1">107.947391934268+(RAND()*10-5)</f>
        <v>108.7419105341244</v>
      </c>
      <c r="B2880">
        <f t="shared" ca="1" si="441"/>
        <v>-24.304190216340348</v>
      </c>
      <c r="C2880" s="6">
        <v>20135.9375</v>
      </c>
      <c r="D2880">
        <f t="shared" ca="1" si="438"/>
        <v>1.2</v>
      </c>
      <c r="E2880" s="1">
        <v>0.65</v>
      </c>
      <c r="F2880">
        <v>19.899999999999999</v>
      </c>
      <c r="G2880">
        <f t="shared" ca="1" si="435"/>
        <v>46.089820015575185</v>
      </c>
      <c r="H2880">
        <f t="shared" ca="1" si="439"/>
        <v>14.240174164274013</v>
      </c>
      <c r="I2880">
        <f ca="1">User_Model_Calcs!A2880-Sat_Data!$B$5</f>
        <v>-1.2580894658755994</v>
      </c>
      <c r="J2880">
        <f ca="1">(Earth_Data!$B$1/SQRT(1-Earth_Data!$B$2^2*SIN(RADIANS(User_Model_Calcs!B2880))^2))*COS(RADIANS(User_Model_Calcs!B2880))</f>
        <v>5816.1645537350378</v>
      </c>
      <c r="K2880">
        <f ca="1">((Earth_Data!$B$1*(1-Earth_Data!$B$2^2))/SQRT(1-Earth_Data!$B$2^2*SIN(RADIANS(User_Model_Calcs!B2880))^2))*SIN(RADIANS(User_Model_Calcs!B2880))</f>
        <v>-2609.027198242185</v>
      </c>
      <c r="L2880">
        <f t="shared" ca="1" si="436"/>
        <v>-24.160149580672822</v>
      </c>
      <c r="M2880">
        <f t="shared" ca="1" si="437"/>
        <v>6374.5425747492936</v>
      </c>
      <c r="N2880">
        <f ca="1">SQRT(User_Model_Calcs!M2880^2+Sat_Data!$B$3^2-2*User_Model_Calcs!M2880*Sat_Data!$B$3*COS(RADIANS(L2880))*COS(RADIANS(I2880)))</f>
        <v>36443.11423833335</v>
      </c>
      <c r="O2880">
        <f ca="1">DEGREES(ACOS(((Earth_Data!$B$1+Sat_Data!$B$2)/User_Model_Calcs!N2880)*SQRT(1-COS(RADIANS(User_Model_Calcs!I2880))^2*COS(RADIANS(User_Model_Calcs!B2880))^2)))</f>
        <v>61.526284691036039</v>
      </c>
      <c r="P2880">
        <f t="shared" ca="1" si="434"/>
        <v>3.0543186602886485</v>
      </c>
    </row>
    <row r="2881" spans="1:16" x14ac:dyDescent="0.25">
      <c r="A2881">
        <f t="shared" ref="A2881:A2901" ca="1" si="442">107.947391934268+(RAND()*10-5)</f>
        <v>105.42108575159628</v>
      </c>
      <c r="B2881">
        <f t="shared" ca="1" si="441"/>
        <v>-22.052257742958737</v>
      </c>
      <c r="C2881" s="6">
        <v>20135.9375</v>
      </c>
      <c r="D2881">
        <f t="shared" ca="1" si="438"/>
        <v>1.2</v>
      </c>
      <c r="E2881" s="1">
        <v>0.65</v>
      </c>
      <c r="F2881">
        <v>19.899999999999999</v>
      </c>
      <c r="G2881">
        <f t="shared" ca="1" si="435"/>
        <v>46.089820015575185</v>
      </c>
      <c r="H2881">
        <f t="shared" ca="1" si="439"/>
        <v>16.10482384673616</v>
      </c>
      <c r="I2881">
        <f ca="1">User_Model_Calcs!A2881-Sat_Data!$B$5</f>
        <v>-4.57891424840372</v>
      </c>
      <c r="J2881">
        <f ca="1">(Earth_Data!$B$1/SQRT(1-Earth_Data!$B$2^2*SIN(RADIANS(User_Model_Calcs!B2881))^2))*COS(RADIANS(User_Model_Calcs!B2881))</f>
        <v>5914.318060254438</v>
      </c>
      <c r="K2881">
        <f ca="1">((Earth_Data!$B$1*(1-Earth_Data!$B$2^2))/SQRT(1-Earth_Data!$B$2^2*SIN(RADIANS(User_Model_Calcs!B2881))^2))*SIN(RADIANS(User_Model_Calcs!B2881))</f>
        <v>-2379.7779099517484</v>
      </c>
      <c r="L2881">
        <f t="shared" ca="1" si="436"/>
        <v>-21.918656354823806</v>
      </c>
      <c r="M2881">
        <f t="shared" ca="1" si="437"/>
        <v>6375.147137011516</v>
      </c>
      <c r="N2881">
        <f ca="1">SQRT(User_Model_Calcs!M2881^2+Sat_Data!$B$3^2-2*User_Model_Calcs!M2881*Sat_Data!$B$3*COS(RADIANS(L2881))*COS(RADIANS(I2881)))</f>
        <v>36349.75602349054</v>
      </c>
      <c r="O2881">
        <f ca="1">DEGREES(ACOS(((Earth_Data!$B$1+Sat_Data!$B$2)/User_Model_Calcs!N2881)*SQRT(1-COS(RADIANS(User_Model_Calcs!I2881))^2*COS(RADIANS(User_Model_Calcs!B2881))^2)))</f>
        <v>63.647994422853095</v>
      </c>
      <c r="P2881">
        <f t="shared" ca="1" si="434"/>
        <v>12.041298810132881</v>
      </c>
    </row>
    <row r="2882" spans="1:16" x14ac:dyDescent="0.25">
      <c r="A2882">
        <f t="shared" ca="1" si="442"/>
        <v>110.2970402077996</v>
      </c>
      <c r="B2882">
        <f t="shared" ca="1" si="441"/>
        <v>-25.50000576871577</v>
      </c>
      <c r="C2882" s="6">
        <v>20135.9375</v>
      </c>
      <c r="D2882">
        <f t="shared" ca="1" si="438"/>
        <v>1.2</v>
      </c>
      <c r="E2882" s="1">
        <v>0.65</v>
      </c>
      <c r="F2882">
        <v>19.899999999999999</v>
      </c>
      <c r="G2882">
        <f t="shared" ca="1" si="435"/>
        <v>46.089820015575185</v>
      </c>
      <c r="H2882">
        <f t="shared" ca="1" si="439"/>
        <v>15.657535695065228</v>
      </c>
      <c r="I2882">
        <f ca="1">User_Model_Calcs!A2882-Sat_Data!$B$5</f>
        <v>0.29704020779959706</v>
      </c>
      <c r="J2882">
        <f ca="1">(Earth_Data!$B$1/SQRT(1-Earth_Data!$B$2^2*SIN(RADIANS(User_Model_Calcs!B2882))^2))*COS(RADIANS(User_Model_Calcs!B2882))</f>
        <v>5760.3897692716746</v>
      </c>
      <c r="K2882">
        <f ca="1">((Earth_Data!$B$1*(1-Earth_Data!$B$2^2))/SQRT(1-Earth_Data!$B$2^2*SIN(RADIANS(User_Model_Calcs!B2882))^2))*SIN(RADIANS(User_Model_Calcs!B2882))</f>
        <v>-2729.1720780825567</v>
      </c>
      <c r="L2882">
        <f t="shared" ca="1" si="436"/>
        <v>-25.350777032797453</v>
      </c>
      <c r="M2882">
        <f t="shared" ca="1" si="437"/>
        <v>6374.2035208891184</v>
      </c>
      <c r="N2882">
        <f ca="1">SQRT(User_Model_Calcs!M2882^2+Sat_Data!$B$3^2-2*User_Model_Calcs!M2882*Sat_Data!$B$3*COS(RADIANS(L2882))*COS(RADIANS(I2882)))</f>
        <v>36505.998672563685</v>
      </c>
      <c r="O2882">
        <f ca="1">DEGREES(ACOS(((Earth_Data!$B$1+Sat_Data!$B$2)/User_Model_Calcs!N2882)*SQRT(1-COS(RADIANS(User_Model_Calcs!I2882))^2*COS(RADIANS(User_Model_Calcs!B2882))^2)))</f>
        <v>60.18068996615763</v>
      </c>
      <c r="P2882">
        <f t="shared" ref="P2882:P2945" ca="1" si="443">DEGREES(ASIN(SIN(RADIANS(ABS(I2882)))/(SIN(ACOS(COS(RADIANS(I2882))*COS(RADIANS(B2882)))))))</f>
        <v>0.68994376884625208</v>
      </c>
    </row>
    <row r="2883" spans="1:16" x14ac:dyDescent="0.25">
      <c r="A2883">
        <f t="shared" ca="1" si="442"/>
        <v>104.18409788344064</v>
      </c>
      <c r="B2883">
        <f t="shared" ca="1" si="441"/>
        <v>-24.979340740023463</v>
      </c>
      <c r="C2883" s="6">
        <v>20135.9375</v>
      </c>
      <c r="D2883">
        <f t="shared" ca="1" si="438"/>
        <v>3</v>
      </c>
      <c r="E2883" s="1">
        <v>0.65</v>
      </c>
      <c r="F2883">
        <v>19.899999999999999</v>
      </c>
      <c r="G2883">
        <f t="shared" ref="G2883:G2946" ca="1" si="444">20.4+20*LOG(F2883)+20*LOG(D2883)+10*LOG(E2883)</f>
        <v>54.048620189015942</v>
      </c>
      <c r="H2883">
        <f t="shared" ca="1" si="439"/>
        <v>15.281572942565408</v>
      </c>
      <c r="I2883">
        <f ca="1">User_Model_Calcs!A2883-Sat_Data!$B$5</f>
        <v>-5.8159021165593572</v>
      </c>
      <c r="J2883">
        <f ca="1">(Earth_Data!$B$1/SQRT(1-Earth_Data!$B$2^2*SIN(RADIANS(User_Model_Calcs!B2883))^2))*COS(RADIANS(User_Model_Calcs!B2883))</f>
        <v>5784.9836847355873</v>
      </c>
      <c r="K2883">
        <f ca="1">((Earth_Data!$B$1*(1-Earth_Data!$B$2^2))/SQRT(1-Earth_Data!$B$2^2*SIN(RADIANS(User_Model_Calcs!B2883))^2))*SIN(RADIANS(User_Model_Calcs!B2883))</f>
        <v>-2677.0011529071185</v>
      </c>
      <c r="L2883">
        <f t="shared" ref="L2883:L2946" ca="1" si="445">DEGREES(ATAN((K2883/J2883)))</f>
        <v>-24.832339703783383</v>
      </c>
      <c r="M2883">
        <f t="shared" ref="M2883:M2946" ca="1" si="446">SQRT(J2883^2+K2883^2)</f>
        <v>6374.3526263710091</v>
      </c>
      <c r="N2883">
        <f ca="1">SQRT(User_Model_Calcs!M2883^2+Sat_Data!$B$3^2-2*User_Model_Calcs!M2883*Sat_Data!$B$3*COS(RADIANS(L2883))*COS(RADIANS(I2883)))</f>
        <v>36511.921807895465</v>
      </c>
      <c r="O2883">
        <f ca="1">DEGREES(ACOS(((Earth_Data!$B$1+Sat_Data!$B$2)/User_Model_Calcs!N2883)*SQRT(1-COS(RADIANS(User_Model_Calcs!I2883))^2*COS(RADIANS(User_Model_Calcs!B2883))^2)))</f>
        <v>60.061708711844105</v>
      </c>
      <c r="P2883">
        <f t="shared" ca="1" si="443"/>
        <v>13.560727833888228</v>
      </c>
    </row>
    <row r="2884" spans="1:16" x14ac:dyDescent="0.25">
      <c r="A2884">
        <f t="shared" ca="1" si="442"/>
        <v>111.08125619541188</v>
      </c>
      <c r="B2884">
        <f t="shared" ca="1" si="441"/>
        <v>-23.745365877610066</v>
      </c>
      <c r="C2884" s="6">
        <v>20135.9375</v>
      </c>
      <c r="D2884">
        <f t="shared" ca="1" si="438"/>
        <v>3</v>
      </c>
      <c r="E2884" s="1">
        <v>0.65</v>
      </c>
      <c r="F2884">
        <v>19.899999999999999</v>
      </c>
      <c r="G2884">
        <f t="shared" ca="1" si="444"/>
        <v>54.048620189015942</v>
      </c>
      <c r="H2884">
        <f t="shared" ca="1" si="439"/>
        <v>21.031813652107406</v>
      </c>
      <c r="I2884">
        <f ca="1">User_Model_Calcs!A2884-Sat_Data!$B$5</f>
        <v>1.081256195411882</v>
      </c>
      <c r="J2884">
        <f ca="1">(Earth_Data!$B$1/SQRT(1-Earth_Data!$B$2^2*SIN(RADIANS(User_Model_Calcs!B2884))^2))*COS(RADIANS(User_Model_Calcs!B2884))</f>
        <v>5841.3637154375401</v>
      </c>
      <c r="K2884">
        <f ca="1">((Earth_Data!$B$1*(1-Earth_Data!$B$2^2))/SQRT(1-Earth_Data!$B$2^2*SIN(RADIANS(User_Model_Calcs!B2884))^2))*SIN(RADIANS(User_Model_Calcs!B2884))</f>
        <v>-2552.4947719479092</v>
      </c>
      <c r="L2884">
        <f t="shared" ca="1" si="445"/>
        <v>-23.60383575627543</v>
      </c>
      <c r="M2884">
        <f t="shared" ca="1" si="446"/>
        <v>6374.6968254852463</v>
      </c>
      <c r="N2884">
        <f ca="1">SQRT(User_Model_Calcs!M2884^2+Sat_Data!$B$3^2-2*User_Model_Calcs!M2884*Sat_Data!$B$3*COS(RADIANS(L2884))*COS(RADIANS(I2884)))</f>
        <v>36413.555416678071</v>
      </c>
      <c r="O2884">
        <f ca="1">DEGREES(ACOS(((Earth_Data!$B$1+Sat_Data!$B$2)/User_Model_Calcs!N2884)*SQRT(1-COS(RADIANS(User_Model_Calcs!I2884))^2*COS(RADIANS(User_Model_Calcs!B2884))^2)))</f>
        <v>62.180140459918888</v>
      </c>
      <c r="P2884">
        <f t="shared" ca="1" si="443"/>
        <v>2.6835537348361758</v>
      </c>
    </row>
    <row r="2885" spans="1:16" x14ac:dyDescent="0.25">
      <c r="A2885">
        <f t="shared" ca="1" si="442"/>
        <v>104.42185457107726</v>
      </c>
      <c r="B2885">
        <f t="shared" ca="1" si="441"/>
        <v>-22.936788478305299</v>
      </c>
      <c r="C2885" s="6">
        <v>20135.9375</v>
      </c>
      <c r="D2885">
        <f t="shared" ca="1" si="438"/>
        <v>1.2</v>
      </c>
      <c r="E2885" s="1">
        <v>0.65</v>
      </c>
      <c r="F2885">
        <v>19.899999999999999</v>
      </c>
      <c r="G2885">
        <f t="shared" ca="1" si="444"/>
        <v>46.089820015575185</v>
      </c>
      <c r="H2885">
        <f t="shared" ca="1" si="439"/>
        <v>21.535616226067194</v>
      </c>
      <c r="I2885">
        <f ca="1">User_Model_Calcs!A2885-Sat_Data!$B$5</f>
        <v>-5.5781454289227383</v>
      </c>
      <c r="J2885">
        <f ca="1">(Earth_Data!$B$1/SQRT(1-Earth_Data!$B$2^2*SIN(RADIANS(User_Model_Calcs!B2885))^2))*COS(RADIANS(User_Model_Calcs!B2885))</f>
        <v>5876.8430998445647</v>
      </c>
      <c r="K2885">
        <f ca="1">((Earth_Data!$B$1*(1-Earth_Data!$B$2^2))/SQRT(1-Earth_Data!$B$2^2*SIN(RADIANS(User_Model_Calcs!B2885))^2))*SIN(RADIANS(User_Model_Calcs!B2885))</f>
        <v>-2470.2748980801775</v>
      </c>
      <c r="L2885">
        <f t="shared" ca="1" si="445"/>
        <v>-22.798985312037313</v>
      </c>
      <c r="M2885">
        <f t="shared" ca="1" si="446"/>
        <v>6374.9151282409794</v>
      </c>
      <c r="N2885">
        <f ca="1">SQRT(User_Model_Calcs!M2885^2+Sat_Data!$B$3^2-2*User_Model_Calcs!M2885*Sat_Data!$B$3*COS(RADIANS(L2885))*COS(RADIANS(I2885)))</f>
        <v>36403.529890032303</v>
      </c>
      <c r="O2885">
        <f ca="1">DEGREES(ACOS(((Earth_Data!$B$1+Sat_Data!$B$2)/User_Model_Calcs!N2885)*SQRT(1-COS(RADIANS(User_Model_Calcs!I2885))^2*COS(RADIANS(User_Model_Calcs!B2885))^2)))</f>
        <v>62.410076560434554</v>
      </c>
      <c r="P2885">
        <f t="shared" ca="1" si="443"/>
        <v>14.069023677678869</v>
      </c>
    </row>
    <row r="2886" spans="1:16" x14ac:dyDescent="0.25">
      <c r="A2886">
        <f t="shared" ca="1" si="442"/>
        <v>110.74989515827733</v>
      </c>
      <c r="B2886">
        <f t="shared" ca="1" si="441"/>
        <v>-23.427146661502523</v>
      </c>
      <c r="C2886" s="6">
        <v>20135.9375</v>
      </c>
      <c r="D2886">
        <f t="shared" ca="1" si="438"/>
        <v>0.75</v>
      </c>
      <c r="E2886" s="1">
        <v>0.65</v>
      </c>
      <c r="F2886">
        <v>19.899999999999999</v>
      </c>
      <c r="G2886">
        <f t="shared" ca="1" si="444"/>
        <v>42.007420362456692</v>
      </c>
      <c r="H2886">
        <f t="shared" ca="1" si="439"/>
        <v>23.755001478055597</v>
      </c>
      <c r="I2886">
        <f ca="1">User_Model_Calcs!A2886-Sat_Data!$B$5</f>
        <v>0.74989515827732589</v>
      </c>
      <c r="J2886">
        <f ca="1">(Earth_Data!$B$1/SQRT(1-Earth_Data!$B$2^2*SIN(RADIANS(User_Model_Calcs!B2886))^2))*COS(RADIANS(User_Model_Calcs!B2886))</f>
        <v>5855.4656591093462</v>
      </c>
      <c r="K2886">
        <f ca="1">((Earth_Data!$B$1*(1-Earth_Data!$B$2^2))/SQRT(1-Earth_Data!$B$2^2*SIN(RADIANS(User_Model_Calcs!B2886))^2))*SIN(RADIANS(User_Model_Calcs!B2886))</f>
        <v>-2520.1955833760549</v>
      </c>
      <c r="L2886">
        <f t="shared" ca="1" si="445"/>
        <v>-23.28707010028204</v>
      </c>
      <c r="M2886">
        <f t="shared" ca="1" si="446"/>
        <v>6374.783436594299</v>
      </c>
      <c r="N2886">
        <f ca="1">SQRT(User_Model_Calcs!M2886^2+Sat_Data!$B$3^2-2*User_Model_Calcs!M2886*Sat_Data!$B$3*COS(RADIANS(L2886))*COS(RADIANS(I2886)))</f>
        <v>36396.613987995741</v>
      </c>
      <c r="O2886">
        <f ca="1">DEGREES(ACOS(((Earth_Data!$B$1+Sat_Data!$B$2)/User_Model_Calcs!N2886)*SQRT(1-COS(RADIANS(User_Model_Calcs!I2886))^2*COS(RADIANS(User_Model_Calcs!B2886))^2)))</f>
        <v>62.561582153463746</v>
      </c>
      <c r="P2886">
        <f t="shared" ca="1" si="443"/>
        <v>1.8855631072005457</v>
      </c>
    </row>
    <row r="2887" spans="1:16" x14ac:dyDescent="0.25">
      <c r="A2887">
        <f t="shared" ca="1" si="442"/>
        <v>107.30867674218851</v>
      </c>
      <c r="B2887">
        <f t="shared" ca="1" si="441"/>
        <v>-25.037734663792072</v>
      </c>
      <c r="C2887" s="6">
        <v>20135.9375</v>
      </c>
      <c r="D2887">
        <f t="shared" ref="D2887:D2950" ca="1" si="447">CHOOSE(RANDBETWEEN(1,3),0.75,1.2,3)</f>
        <v>1.2</v>
      </c>
      <c r="E2887" s="1">
        <v>0.65</v>
      </c>
      <c r="F2887">
        <v>19.899999999999999</v>
      </c>
      <c r="G2887">
        <f t="shared" ca="1" si="444"/>
        <v>46.089820015575185</v>
      </c>
      <c r="H2887">
        <f t="shared" ref="H2887:H2950" ca="1" si="448">RAND()*(24-14)+14</f>
        <v>14.654184494184815</v>
      </c>
      <c r="I2887">
        <f ca="1">User_Model_Calcs!A2887-Sat_Data!$B$5</f>
        <v>-2.6913232578114901</v>
      </c>
      <c r="J2887">
        <f ca="1">(Earth_Data!$B$1/SQRT(1-Earth_Data!$B$2^2*SIN(RADIANS(User_Model_Calcs!B2887))^2))*COS(RADIANS(User_Model_Calcs!B2887))</f>
        <v>5782.2491163697432</v>
      </c>
      <c r="K2887">
        <f ca="1">((Earth_Data!$B$1*(1-Earth_Data!$B$2^2))/SQRT(1-Earth_Data!$B$2^2*SIN(RADIANS(User_Model_Calcs!B2887))^2))*SIN(RADIANS(User_Model_Calcs!B2887))</f>
        <v>-2682.8631729626291</v>
      </c>
      <c r="L2887">
        <f t="shared" ca="1" si="445"/>
        <v>-24.890481369743593</v>
      </c>
      <c r="M2887">
        <f t="shared" ca="1" si="446"/>
        <v>6374.3360162920326</v>
      </c>
      <c r="N2887">
        <f ca="1">SQRT(User_Model_Calcs!M2887^2+Sat_Data!$B$3^2-2*User_Model_Calcs!M2887*Sat_Data!$B$3*COS(RADIANS(L2887))*COS(RADIANS(I2887)))</f>
        <v>36488.046961901695</v>
      </c>
      <c r="O2887">
        <f ca="1">DEGREES(ACOS(((Earth_Data!$B$1+Sat_Data!$B$2)/User_Model_Calcs!N2887)*SQRT(1-COS(RADIANS(User_Model_Calcs!I2887))^2*COS(RADIANS(User_Model_Calcs!B2887))^2)))</f>
        <v>60.559778999216846</v>
      </c>
      <c r="P2887">
        <f t="shared" ca="1" si="443"/>
        <v>6.3379362263004193</v>
      </c>
    </row>
    <row r="2888" spans="1:16" x14ac:dyDescent="0.25">
      <c r="A2888">
        <f t="shared" ca="1" si="442"/>
        <v>109.11389460386387</v>
      </c>
      <c r="B2888">
        <f t="shared" ca="1" si="441"/>
        <v>-20.630480412809124</v>
      </c>
      <c r="C2888" s="6">
        <v>20135.9375</v>
      </c>
      <c r="D2888">
        <f t="shared" ca="1" si="447"/>
        <v>0.75</v>
      </c>
      <c r="E2888" s="1">
        <v>0.65</v>
      </c>
      <c r="F2888">
        <v>19.899999999999999</v>
      </c>
      <c r="G2888">
        <f t="shared" ca="1" si="444"/>
        <v>42.007420362456692</v>
      </c>
      <c r="H2888">
        <f t="shared" ca="1" si="448"/>
        <v>14.988943065016617</v>
      </c>
      <c r="I2888">
        <f ca="1">User_Model_Calcs!A2888-Sat_Data!$B$5</f>
        <v>-0.88610539613613071</v>
      </c>
      <c r="J2888">
        <f ca="1">(Earth_Data!$B$1/SQRT(1-Earth_Data!$B$2^2*SIN(RADIANS(User_Model_Calcs!B2888))^2))*COS(RADIANS(User_Model_Calcs!B2888))</f>
        <v>5971.6060516796288</v>
      </c>
      <c r="K2888">
        <f ca="1">((Earth_Data!$B$1*(1-Earth_Data!$B$2^2))/SQRT(1-Earth_Data!$B$2^2*SIN(RADIANS(User_Model_Calcs!B2888))^2))*SIN(RADIANS(User_Model_Calcs!B2888))</f>
        <v>-2233.154856762842</v>
      </c>
      <c r="L2888">
        <f t="shared" ca="1" si="445"/>
        <v>-20.503896086293029</v>
      </c>
      <c r="M2888">
        <f t="shared" ca="1" si="446"/>
        <v>6375.5046428294791</v>
      </c>
      <c r="N2888">
        <f ca="1">SQRT(User_Model_Calcs!M2888^2+Sat_Data!$B$3^2-2*User_Model_Calcs!M2888*Sat_Data!$B$3*COS(RADIANS(L2888))*COS(RADIANS(I2888)))</f>
        <v>36262.194027233127</v>
      </c>
      <c r="O2888">
        <f ca="1">DEGREES(ACOS(((Earth_Data!$B$1+Sat_Data!$B$2)/User_Model_Calcs!N2888)*SQRT(1-COS(RADIANS(User_Model_Calcs!I2888))^2*COS(RADIANS(User_Model_Calcs!B2888))^2)))</f>
        <v>65.793218741669151</v>
      </c>
      <c r="P2888">
        <f t="shared" ca="1" si="443"/>
        <v>2.5135056692428059</v>
      </c>
    </row>
    <row r="2889" spans="1:16" x14ac:dyDescent="0.25">
      <c r="A2889">
        <f t="shared" ca="1" si="442"/>
        <v>107.02512658456848</v>
      </c>
      <c r="B2889">
        <f t="shared" ca="1" si="441"/>
        <v>-21.246414600734404</v>
      </c>
      <c r="C2889" s="6">
        <v>20135.9375</v>
      </c>
      <c r="D2889">
        <f t="shared" ca="1" si="447"/>
        <v>0.75</v>
      </c>
      <c r="E2889" s="1">
        <v>0.65</v>
      </c>
      <c r="F2889">
        <v>19.899999999999999</v>
      </c>
      <c r="G2889">
        <f t="shared" ca="1" si="444"/>
        <v>42.007420362456692</v>
      </c>
      <c r="H2889">
        <f t="shared" ca="1" si="448"/>
        <v>19.772195032533496</v>
      </c>
      <c r="I2889">
        <f ca="1">User_Model_Calcs!A2889-Sat_Data!$B$5</f>
        <v>-2.9748734154315173</v>
      </c>
      <c r="J2889">
        <f ca="1">(Earth_Data!$B$1/SQRT(1-Earth_Data!$B$2^2*SIN(RADIANS(User_Model_Calcs!B2889))^2))*COS(RADIANS(User_Model_Calcs!B2889))</f>
        <v>5947.2360509675154</v>
      </c>
      <c r="K2889">
        <f ca="1">((Earth_Data!$B$1*(1-Earth_Data!$B$2^2))/SQRT(1-Earth_Data!$B$2^2*SIN(RADIANS(User_Model_Calcs!B2889))^2))*SIN(RADIANS(User_Model_Calcs!B2889))</f>
        <v>-2296.8452934571656</v>
      </c>
      <c r="L2889">
        <f t="shared" ca="1" si="445"/>
        <v>-21.116751372161009</v>
      </c>
      <c r="M2889">
        <f t="shared" ca="1" si="446"/>
        <v>6375.352143058768</v>
      </c>
      <c r="N2889">
        <f ca="1">SQRT(User_Model_Calcs!M2889^2+Sat_Data!$B$3^2-2*User_Model_Calcs!M2889*Sat_Data!$B$3*COS(RADIANS(L2889))*COS(RADIANS(I2889)))</f>
        <v>36298.973586912653</v>
      </c>
      <c r="O2889">
        <f ca="1">DEGREES(ACOS(((Earth_Data!$B$1+Sat_Data!$B$2)/User_Model_Calcs!N2889)*SQRT(1-COS(RADIANS(User_Model_Calcs!I2889))^2*COS(RADIANS(User_Model_Calcs!B2889))^2)))</f>
        <v>64.870467540084647</v>
      </c>
      <c r="P2889">
        <f t="shared" ca="1" si="443"/>
        <v>8.161013947689618</v>
      </c>
    </row>
    <row r="2890" spans="1:16" x14ac:dyDescent="0.25">
      <c r="A2890">
        <f t="shared" ca="1" si="442"/>
        <v>103.62324627332563</v>
      </c>
      <c r="B2890">
        <f t="shared" ca="1" si="441"/>
        <v>-20.749102520429961</v>
      </c>
      <c r="C2890" s="6">
        <v>20135.9375</v>
      </c>
      <c r="D2890">
        <f t="shared" ca="1" si="447"/>
        <v>1.2</v>
      </c>
      <c r="E2890" s="1">
        <v>0.65</v>
      </c>
      <c r="F2890">
        <v>19.899999999999999</v>
      </c>
      <c r="G2890">
        <f t="shared" ca="1" si="444"/>
        <v>46.089820015575185</v>
      </c>
      <c r="H2890">
        <f t="shared" ca="1" si="448"/>
        <v>21.599607304628464</v>
      </c>
      <c r="I2890">
        <f ca="1">User_Model_Calcs!A2890-Sat_Data!$B$5</f>
        <v>-6.3767537266743659</v>
      </c>
      <c r="J2890">
        <f ca="1">(Earth_Data!$B$1/SQRT(1-Earth_Data!$B$2^2*SIN(RADIANS(User_Model_Calcs!B2890))^2))*COS(RADIANS(User_Model_Calcs!B2890))</f>
        <v>5966.9660504319654</v>
      </c>
      <c r="K2890">
        <f ca="1">((Earth_Data!$B$1*(1-Earth_Data!$B$2^2))/SQRT(1-Earth_Data!$B$2^2*SIN(RADIANS(User_Model_Calcs!B2890))^2))*SIN(RADIANS(User_Model_Calcs!B2890))</f>
        <v>-2245.4408834990118</v>
      </c>
      <c r="L2890">
        <f t="shared" ca="1" si="445"/>
        <v>-20.621920672252678</v>
      </c>
      <c r="M2890">
        <f t="shared" ca="1" si="446"/>
        <v>6375.4755593835089</v>
      </c>
      <c r="N2890">
        <f ca="1">SQRT(User_Model_Calcs!M2890^2+Sat_Data!$B$3^2-2*User_Model_Calcs!M2890*Sat_Data!$B$3*COS(RADIANS(L2890))*COS(RADIANS(I2890)))</f>
        <v>36309.648501603057</v>
      </c>
      <c r="O2890">
        <f ca="1">DEGREES(ACOS(((Earth_Data!$B$1+Sat_Data!$B$2)/User_Model_Calcs!N2890)*SQRT(1-COS(RADIANS(User_Model_Calcs!I2890))^2*COS(RADIANS(User_Model_Calcs!B2890))^2)))</f>
        <v>64.614023712427212</v>
      </c>
      <c r="P2890">
        <f t="shared" ca="1" si="443"/>
        <v>17.507979266006714</v>
      </c>
    </row>
    <row r="2891" spans="1:16" x14ac:dyDescent="0.25">
      <c r="A2891">
        <f t="shared" ca="1" si="442"/>
        <v>111.8641905281786</v>
      </c>
      <c r="B2891">
        <f t="shared" ca="1" si="441"/>
        <v>-22.304263883008378</v>
      </c>
      <c r="C2891" s="6">
        <v>20135.9375</v>
      </c>
      <c r="D2891">
        <f t="shared" ca="1" si="447"/>
        <v>3</v>
      </c>
      <c r="E2891" s="1">
        <v>0.65</v>
      </c>
      <c r="F2891">
        <v>19.899999999999999</v>
      </c>
      <c r="G2891">
        <f t="shared" ca="1" si="444"/>
        <v>54.048620189015942</v>
      </c>
      <c r="H2891">
        <f t="shared" ca="1" si="448"/>
        <v>21.073537339839138</v>
      </c>
      <c r="I2891">
        <f ca="1">User_Model_Calcs!A2891-Sat_Data!$B$5</f>
        <v>1.8641905281785967</v>
      </c>
      <c r="J2891">
        <f ca="1">(Earth_Data!$B$1/SQRT(1-Earth_Data!$B$2^2*SIN(RADIANS(User_Model_Calcs!B2891))^2))*COS(RADIANS(User_Model_Calcs!B2891))</f>
        <v>5903.7841013525294</v>
      </c>
      <c r="K2891">
        <f ca="1">((Earth_Data!$B$1*(1-Earth_Data!$B$2^2))/SQRT(1-Earth_Data!$B$2^2*SIN(RADIANS(User_Model_Calcs!B2891))^2))*SIN(RADIANS(User_Model_Calcs!B2891))</f>
        <v>-2405.6186094070936</v>
      </c>
      <c r="L2891">
        <f t="shared" ca="1" si="445"/>
        <v>-22.169452335854182</v>
      </c>
      <c r="M2891">
        <f t="shared" ca="1" si="446"/>
        <v>6375.0817727546537</v>
      </c>
      <c r="N2891">
        <f ca="1">SQRT(User_Model_Calcs!M2891^2+Sat_Data!$B$3^2-2*User_Model_Calcs!M2891*Sat_Data!$B$3*COS(RADIANS(L2891))*COS(RADIANS(I2891)))</f>
        <v>36343.691402917837</v>
      </c>
      <c r="O2891">
        <f ca="1">DEGREES(ACOS(((Earth_Data!$B$1+Sat_Data!$B$2)/User_Model_Calcs!N2891)*SQRT(1-COS(RADIANS(User_Model_Calcs!I2891))^2*COS(RADIANS(User_Model_Calcs!B2891))^2)))</f>
        <v>63.788349155523669</v>
      </c>
      <c r="P2891">
        <f t="shared" ca="1" si="443"/>
        <v>4.9016451492220803</v>
      </c>
    </row>
    <row r="2892" spans="1:16" x14ac:dyDescent="0.25">
      <c r="A2892">
        <f t="shared" ca="1" si="442"/>
        <v>111.45502407545503</v>
      </c>
      <c r="B2892">
        <f t="shared" ca="1" si="441"/>
        <v>-23.105323436229845</v>
      </c>
      <c r="C2892" s="6">
        <v>20135.9375</v>
      </c>
      <c r="D2892">
        <f t="shared" ca="1" si="447"/>
        <v>1.2</v>
      </c>
      <c r="E2892" s="1">
        <v>0.65</v>
      </c>
      <c r="F2892">
        <v>19.899999999999999</v>
      </c>
      <c r="G2892">
        <f t="shared" ca="1" si="444"/>
        <v>46.089820015575185</v>
      </c>
      <c r="H2892">
        <f t="shared" ca="1" si="448"/>
        <v>19.85547892733188</v>
      </c>
      <c r="I2892">
        <f ca="1">User_Model_Calcs!A2892-Sat_Data!$B$5</f>
        <v>1.4550240754550288</v>
      </c>
      <c r="J2892">
        <f ca="1">(Earth_Data!$B$1/SQRT(1-Earth_Data!$B$2^2*SIN(RADIANS(User_Model_Calcs!B2892))^2))*COS(RADIANS(User_Model_Calcs!B2892))</f>
        <v>5869.5440686399434</v>
      </c>
      <c r="K2892">
        <f ca="1">((Earth_Data!$B$1*(1-Earth_Data!$B$2^2))/SQRT(1-Earth_Data!$B$2^2*SIN(RADIANS(User_Model_Calcs!B2892))^2))*SIN(RADIANS(User_Model_Calcs!B2892))</f>
        <v>-2487.4527833729107</v>
      </c>
      <c r="L2892">
        <f t="shared" ca="1" si="445"/>
        <v>-22.966734353973365</v>
      </c>
      <c r="M2892">
        <f t="shared" ca="1" si="446"/>
        <v>6374.870110301541</v>
      </c>
      <c r="N2892">
        <f ca="1">SQRT(User_Model_Calcs!M2892^2+Sat_Data!$B$3^2-2*User_Model_Calcs!M2892*Sat_Data!$B$3*COS(RADIANS(L2892))*COS(RADIANS(I2892)))</f>
        <v>36381.92834639574</v>
      </c>
      <c r="O2892">
        <f ca="1">DEGREES(ACOS(((Earth_Data!$B$1+Sat_Data!$B$2)/User_Model_Calcs!N2892)*SQRT(1-COS(RADIANS(User_Model_Calcs!I2892))^2*COS(RADIANS(User_Model_Calcs!B2892))^2)))</f>
        <v>62.896750449691126</v>
      </c>
      <c r="P2892">
        <f t="shared" ca="1" si="443"/>
        <v>3.7034301452264557</v>
      </c>
    </row>
    <row r="2893" spans="1:16" x14ac:dyDescent="0.25">
      <c r="A2893">
        <f t="shared" ca="1" si="442"/>
        <v>107.17377025475038</v>
      </c>
      <c r="B2893">
        <f t="shared" ca="1" si="441"/>
        <v>-25.236598554647667</v>
      </c>
      <c r="C2893" s="6">
        <v>20135.9375</v>
      </c>
      <c r="D2893">
        <f t="shared" ca="1" si="447"/>
        <v>1.2</v>
      </c>
      <c r="E2893" s="1">
        <v>0.65</v>
      </c>
      <c r="F2893">
        <v>19.899999999999999</v>
      </c>
      <c r="G2893">
        <f t="shared" ca="1" si="444"/>
        <v>46.089820015575185</v>
      </c>
      <c r="H2893">
        <f t="shared" ca="1" si="448"/>
        <v>22.837618743192699</v>
      </c>
      <c r="I2893">
        <f ca="1">User_Model_Calcs!A2893-Sat_Data!$B$5</f>
        <v>-2.8262297452496199</v>
      </c>
      <c r="J2893">
        <f ca="1">(Earth_Data!$B$1/SQRT(1-Earth_Data!$B$2^2*SIN(RADIANS(User_Model_Calcs!B2893))^2))*COS(RADIANS(User_Model_Calcs!B2893))</f>
        <v>5772.8914329119043</v>
      </c>
      <c r="K2893">
        <f ca="1">((Earth_Data!$B$1*(1-Earth_Data!$B$2^2))/SQRT(1-Earth_Data!$B$2^2*SIN(RADIANS(User_Model_Calcs!B2893))^2))*SIN(RADIANS(User_Model_Calcs!B2893))</f>
        <v>-2702.8060010204204</v>
      </c>
      <c r="L2893">
        <f t="shared" ca="1" si="445"/>
        <v>-25.088490748258071</v>
      </c>
      <c r="M2893">
        <f t="shared" ca="1" si="446"/>
        <v>6374.2792357520439</v>
      </c>
      <c r="N2893">
        <f ca="1">SQRT(User_Model_Calcs!M2893^2+Sat_Data!$B$3^2-2*User_Model_Calcs!M2893*Sat_Data!$B$3*COS(RADIANS(L2893))*COS(RADIANS(I2893)))</f>
        <v>36499.592657301597</v>
      </c>
      <c r="O2893">
        <f ca="1">DEGREES(ACOS(((Earth_Data!$B$1+Sat_Data!$B$2)/User_Model_Calcs!N2893)*SQRT(1-COS(RADIANS(User_Model_Calcs!I2893))^2*COS(RADIANS(User_Model_Calcs!B2893))^2)))</f>
        <v>60.316193856841203</v>
      </c>
      <c r="P2893">
        <f t="shared" ca="1" si="443"/>
        <v>6.6047542215205093</v>
      </c>
    </row>
    <row r="2894" spans="1:16" x14ac:dyDescent="0.25">
      <c r="A2894">
        <f t="shared" ca="1" si="442"/>
        <v>108.75176358557053</v>
      </c>
      <c r="B2894">
        <f t="shared" ca="1" si="441"/>
        <v>-21.73765123598654</v>
      </c>
      <c r="C2894" s="6">
        <v>20135.9375</v>
      </c>
      <c r="D2894">
        <f t="shared" ca="1" si="447"/>
        <v>3</v>
      </c>
      <c r="E2894" s="1">
        <v>0.65</v>
      </c>
      <c r="F2894">
        <v>19.899999999999999</v>
      </c>
      <c r="G2894">
        <f t="shared" ca="1" si="444"/>
        <v>54.048620189015942</v>
      </c>
      <c r="H2894">
        <f t="shared" ca="1" si="448"/>
        <v>21.852057303946758</v>
      </c>
      <c r="I2894">
        <f ca="1">User_Model_Calcs!A2894-Sat_Data!$B$5</f>
        <v>-1.2482364144294706</v>
      </c>
      <c r="J2894">
        <f ca="1">(Earth_Data!$B$1/SQRT(1-Earth_Data!$B$2^2*SIN(RADIANS(User_Model_Calcs!B2894))^2))*COS(RADIANS(User_Model_Calcs!B2894))</f>
        <v>5927.308612717914</v>
      </c>
      <c r="K2894">
        <f ca="1">((Earth_Data!$B$1*(1-Earth_Data!$B$2^2))/SQRT(1-Earth_Data!$B$2^2*SIN(RADIANS(User_Model_Calcs!B2894))^2))*SIN(RADIANS(User_Model_Calcs!B2894))</f>
        <v>-2347.4546726441213</v>
      </c>
      <c r="L2894">
        <f t="shared" ca="1" si="445"/>
        <v>-21.605575013778704</v>
      </c>
      <c r="M2894">
        <f t="shared" ca="1" si="446"/>
        <v>6375.2279042022237</v>
      </c>
      <c r="N2894">
        <f ca="1">SQRT(User_Model_Calcs!M2894^2+Sat_Data!$B$3^2-2*User_Model_Calcs!M2894*Sat_Data!$B$3*COS(RADIANS(L2894))*COS(RADIANS(I2894)))</f>
        <v>36314.420074705631</v>
      </c>
      <c r="O2894">
        <f ca="1">DEGREES(ACOS(((Earth_Data!$B$1+Sat_Data!$B$2)/User_Model_Calcs!N2894)*SQRT(1-COS(RADIANS(User_Model_Calcs!I2894))^2*COS(RADIANS(User_Model_Calcs!B2894))^2)))</f>
        <v>64.490692442548493</v>
      </c>
      <c r="P2894">
        <f t="shared" ca="1" si="443"/>
        <v>3.3670098612504136</v>
      </c>
    </row>
    <row r="2895" spans="1:16" x14ac:dyDescent="0.25">
      <c r="A2895">
        <f t="shared" ca="1" si="442"/>
        <v>103.71446666554151</v>
      </c>
      <c r="B2895">
        <f t="shared" ca="1" si="441"/>
        <v>-25.604744258715559</v>
      </c>
      <c r="C2895" s="6">
        <v>20135.9375</v>
      </c>
      <c r="D2895">
        <f t="shared" ca="1" si="447"/>
        <v>3</v>
      </c>
      <c r="E2895" s="1">
        <v>0.65</v>
      </c>
      <c r="F2895">
        <v>19.899999999999999</v>
      </c>
      <c r="G2895">
        <f t="shared" ca="1" si="444"/>
        <v>54.048620189015942</v>
      </c>
      <c r="H2895">
        <f t="shared" ca="1" si="448"/>
        <v>23.437897033738572</v>
      </c>
      <c r="I2895">
        <f ca="1">User_Model_Calcs!A2895-Sat_Data!$B$5</f>
        <v>-6.285533334458492</v>
      </c>
      <c r="J2895">
        <f ca="1">(Earth_Data!$B$1/SQRT(1-Earth_Data!$B$2^2*SIN(RADIANS(User_Model_Calcs!B2895))^2))*COS(RADIANS(User_Model_Calcs!B2895))</f>
        <v>5755.3849536697035</v>
      </c>
      <c r="K2895">
        <f ca="1">((Earth_Data!$B$1*(1-Earth_Data!$B$2^2))/SQRT(1-Earth_Data!$B$2^2*SIN(RADIANS(User_Model_Calcs!B2895))^2))*SIN(RADIANS(User_Model_Calcs!B2895))</f>
        <v>-2739.640255043983</v>
      </c>
      <c r="L2895">
        <f t="shared" ca="1" si="445"/>
        <v>-25.455073286202886</v>
      </c>
      <c r="M2895">
        <f t="shared" ca="1" si="446"/>
        <v>6374.1732555669578</v>
      </c>
      <c r="N2895">
        <f ca="1">SQRT(User_Model_Calcs!M2895^2+Sat_Data!$B$3^2-2*User_Model_Calcs!M2895*Sat_Data!$B$3*COS(RADIANS(L2895))*COS(RADIANS(I2895)))</f>
        <v>36551.616120681923</v>
      </c>
      <c r="O2895">
        <f ca="1">DEGREES(ACOS(((Earth_Data!$B$1+Sat_Data!$B$2)/User_Model_Calcs!N2895)*SQRT(1-COS(RADIANS(User_Model_Calcs!I2895))^2*COS(RADIANS(User_Model_Calcs!B2895))^2)))</f>
        <v>59.245312620907619</v>
      </c>
      <c r="P2895">
        <f t="shared" ca="1" si="443"/>
        <v>14.29865004852161</v>
      </c>
    </row>
    <row r="2896" spans="1:16" x14ac:dyDescent="0.25">
      <c r="A2896">
        <f t="shared" ca="1" si="442"/>
        <v>106.33559518007532</v>
      </c>
      <c r="B2896">
        <f t="shared" ca="1" si="441"/>
        <v>-22.233022310721587</v>
      </c>
      <c r="C2896" s="6">
        <v>20135.9375</v>
      </c>
      <c r="D2896">
        <f t="shared" ca="1" si="447"/>
        <v>0.75</v>
      </c>
      <c r="E2896" s="1">
        <v>0.65</v>
      </c>
      <c r="F2896">
        <v>19.899999999999999</v>
      </c>
      <c r="G2896">
        <f t="shared" ca="1" si="444"/>
        <v>42.007420362456692</v>
      </c>
      <c r="H2896">
        <f t="shared" ca="1" si="448"/>
        <v>15.346833934171462</v>
      </c>
      <c r="I2896">
        <f ca="1">User_Model_Calcs!A2896-Sat_Data!$B$5</f>
        <v>-3.6644048199246839</v>
      </c>
      <c r="J2896">
        <f ca="1">(Earth_Data!$B$1/SQRT(1-Earth_Data!$B$2^2*SIN(RADIANS(User_Model_Calcs!B2896))^2))*COS(RADIANS(User_Model_Calcs!B2896))</f>
        <v>5906.7735831475338</v>
      </c>
      <c r="K2896">
        <f ca="1">((Earth_Data!$B$1*(1-Earth_Data!$B$2^2))/SQRT(1-Earth_Data!$B$2^2*SIN(RADIANS(User_Model_Calcs!B2896))^2))*SIN(RADIANS(User_Model_Calcs!B2896))</f>
        <v>-2398.3181217015504</v>
      </c>
      <c r="L2896">
        <f t="shared" ca="1" si="445"/>
        <v>-22.098551826747784</v>
      </c>
      <c r="M2896">
        <f t="shared" ca="1" si="446"/>
        <v>6375.1003110109259</v>
      </c>
      <c r="N2896">
        <f ca="1">SQRT(User_Model_Calcs!M2896^2+Sat_Data!$B$3^2-2*User_Model_Calcs!M2896*Sat_Data!$B$3*COS(RADIANS(L2896))*COS(RADIANS(I2896)))</f>
        <v>36350.611039663308</v>
      </c>
      <c r="O2896">
        <f ca="1">DEGREES(ACOS(((Earth_Data!$B$1+Sat_Data!$B$2)/User_Model_Calcs!N2896)*SQRT(1-COS(RADIANS(User_Model_Calcs!I2896))^2*COS(RADIANS(User_Model_Calcs!B2896))^2)))</f>
        <v>63.626566700622185</v>
      </c>
      <c r="P2896">
        <f t="shared" ca="1" si="443"/>
        <v>9.6067779959648281</v>
      </c>
    </row>
    <row r="2897" spans="1:16" x14ac:dyDescent="0.25">
      <c r="A2897">
        <f t="shared" ca="1" si="442"/>
        <v>110.18388824137408</v>
      </c>
      <c r="B2897">
        <f t="shared" ca="1" si="441"/>
        <v>-25.457662517535166</v>
      </c>
      <c r="C2897" s="6">
        <v>20135.9375</v>
      </c>
      <c r="D2897">
        <f t="shared" ca="1" si="447"/>
        <v>0.75</v>
      </c>
      <c r="E2897" s="1">
        <v>0.65</v>
      </c>
      <c r="F2897">
        <v>19.899999999999999</v>
      </c>
      <c r="G2897">
        <f t="shared" ca="1" si="444"/>
        <v>42.007420362456692</v>
      </c>
      <c r="H2897">
        <f t="shared" ca="1" si="448"/>
        <v>20.57604910504029</v>
      </c>
      <c r="I2897">
        <f ca="1">User_Model_Calcs!A2897-Sat_Data!$B$5</f>
        <v>0.18388824137407767</v>
      </c>
      <c r="J2897">
        <f ca="1">(Earth_Data!$B$1/SQRT(1-Earth_Data!$B$2^2*SIN(RADIANS(User_Model_Calcs!B2897))^2))*COS(RADIANS(User_Model_Calcs!B2897))</f>
        <v>5762.4076421598447</v>
      </c>
      <c r="K2897">
        <f ca="1">((Earth_Data!$B$1*(1-Earth_Data!$B$2^2))/SQRT(1-Earth_Data!$B$2^2*SIN(RADIANS(User_Model_Calcs!B2897))^2))*SIN(RADIANS(User_Model_Calcs!B2897))</f>
        <v>-2724.9374945160134</v>
      </c>
      <c r="L2897">
        <f t="shared" ca="1" si="445"/>
        <v>-25.308613130190583</v>
      </c>
      <c r="M2897">
        <f t="shared" ca="1" si="446"/>
        <v>6374.2157308520236</v>
      </c>
      <c r="N2897">
        <f ca="1">SQRT(User_Model_Calcs!M2897^2+Sat_Data!$B$3^2-2*User_Model_Calcs!M2897*Sat_Data!$B$3*COS(RADIANS(L2897))*COS(RADIANS(I2897)))</f>
        <v>36503.614967629568</v>
      </c>
      <c r="O2897">
        <f ca="1">DEGREES(ACOS(((Earth_Data!$B$1+Sat_Data!$B$2)/User_Model_Calcs!N2897)*SQRT(1-COS(RADIANS(User_Model_Calcs!I2897))^2*COS(RADIANS(User_Model_Calcs!B2897))^2)))</f>
        <v>60.23061835328653</v>
      </c>
      <c r="P2897">
        <f t="shared" ca="1" si="443"/>
        <v>0.42779576157675325</v>
      </c>
    </row>
    <row r="2898" spans="1:16" x14ac:dyDescent="0.25">
      <c r="A2898">
        <f t="shared" ca="1" si="442"/>
        <v>107.38929601921599</v>
      </c>
      <c r="B2898">
        <f t="shared" ca="1" si="441"/>
        <v>-21.882459117978534</v>
      </c>
      <c r="C2898" s="6">
        <v>20135.9375</v>
      </c>
      <c r="D2898">
        <f t="shared" ca="1" si="447"/>
        <v>1.2</v>
      </c>
      <c r="E2898" s="1">
        <v>0.65</v>
      </c>
      <c r="F2898">
        <v>19.899999999999999</v>
      </c>
      <c r="G2898">
        <f t="shared" ca="1" si="444"/>
        <v>46.089820015575185</v>
      </c>
      <c r="H2898">
        <f t="shared" ca="1" si="448"/>
        <v>17.663995665662114</v>
      </c>
      <c r="I2898">
        <f ca="1">User_Model_Calcs!A2898-Sat_Data!$B$5</f>
        <v>-2.6107039807840096</v>
      </c>
      <c r="J2898">
        <f ca="1">(Earth_Data!$B$1/SQRT(1-Earth_Data!$B$2^2*SIN(RADIANS(User_Model_Calcs!B2898))^2))*COS(RADIANS(User_Model_Calcs!B2898))</f>
        <v>5921.3513960397631</v>
      </c>
      <c r="K2898">
        <f ca="1">((Earth_Data!$B$1*(1-Earth_Data!$B$2^2))/SQRT(1-Earth_Data!$B$2^2*SIN(RADIANS(User_Model_Calcs!B2898))^2))*SIN(RADIANS(User_Model_Calcs!B2898))</f>
        <v>-2362.341199476582</v>
      </c>
      <c r="L2898">
        <f t="shared" ca="1" si="445"/>
        <v>-21.749678913323461</v>
      </c>
      <c r="M2898">
        <f t="shared" ca="1" si="446"/>
        <v>6375.1908440552988</v>
      </c>
      <c r="N2898">
        <f ca="1">SQRT(User_Model_Calcs!M2898^2+Sat_Data!$B$3^2-2*User_Model_Calcs!M2898*Sat_Data!$B$3*COS(RADIANS(L2898))*COS(RADIANS(I2898)))</f>
        <v>36326.831064043668</v>
      </c>
      <c r="O2898">
        <f ca="1">DEGREES(ACOS(((Earth_Data!$B$1+Sat_Data!$B$2)/User_Model_Calcs!N2898)*SQRT(1-COS(RADIANS(User_Model_Calcs!I2898))^2*COS(RADIANS(User_Model_Calcs!B2898))^2)))</f>
        <v>64.191416511891191</v>
      </c>
      <c r="P2898">
        <f t="shared" ca="1" si="443"/>
        <v>6.9749613436250657</v>
      </c>
    </row>
    <row r="2899" spans="1:16" x14ac:dyDescent="0.25">
      <c r="A2899">
        <f t="shared" ca="1" si="442"/>
        <v>108.78607395836322</v>
      </c>
      <c r="B2899">
        <f t="shared" ca="1" si="441"/>
        <v>-22.356922626424847</v>
      </c>
      <c r="C2899" s="6">
        <v>20135.9375</v>
      </c>
      <c r="D2899">
        <f t="shared" ca="1" si="447"/>
        <v>0.75</v>
      </c>
      <c r="E2899" s="1">
        <v>0.65</v>
      </c>
      <c r="F2899">
        <v>19.899999999999999</v>
      </c>
      <c r="G2899">
        <f t="shared" ca="1" si="444"/>
        <v>42.007420362456692</v>
      </c>
      <c r="H2899">
        <f t="shared" ca="1" si="448"/>
        <v>22.306871511025001</v>
      </c>
      <c r="I2899">
        <f ca="1">User_Model_Calcs!A2899-Sat_Data!$B$5</f>
        <v>-1.2139260416367819</v>
      </c>
      <c r="J2899">
        <f ca="1">(Earth_Data!$B$1/SQRT(1-Earth_Data!$B$2^2*SIN(RADIANS(User_Model_Calcs!B2899))^2))*COS(RADIANS(User_Model_Calcs!B2899))</f>
        <v>5901.5685531801755</v>
      </c>
      <c r="K2899">
        <f ca="1">((Earth_Data!$B$1*(1-Earth_Data!$B$2^2))/SQRT(1-Earth_Data!$B$2^2*SIN(RADIANS(User_Model_Calcs!B2899))^2))*SIN(RADIANS(User_Model_Calcs!B2899))</f>
        <v>-2411.012468706705</v>
      </c>
      <c r="L2899">
        <f t="shared" ca="1" si="445"/>
        <v>-22.221859511768287</v>
      </c>
      <c r="M2899">
        <f t="shared" ca="1" si="446"/>
        <v>6375.0680398050936</v>
      </c>
      <c r="N2899">
        <f ca="1">SQRT(User_Model_Calcs!M2899^2+Sat_Data!$B$3^2-2*User_Model_Calcs!M2899*Sat_Data!$B$3*COS(RADIANS(L2899))*COS(RADIANS(I2899)))</f>
        <v>36344.170977453963</v>
      </c>
      <c r="O2899">
        <f ca="1">DEGREES(ACOS(((Earth_Data!$B$1+Sat_Data!$B$2)/User_Model_Calcs!N2899)*SQRT(1-COS(RADIANS(User_Model_Calcs!I2899))^2*COS(RADIANS(User_Model_Calcs!B2899))^2)))</f>
        <v>63.776647915718513</v>
      </c>
      <c r="P2899">
        <f t="shared" ca="1" si="443"/>
        <v>3.1885733150237723</v>
      </c>
    </row>
    <row r="2900" spans="1:16" x14ac:dyDescent="0.25">
      <c r="A2900">
        <f t="shared" ca="1" si="442"/>
        <v>106.82624200668741</v>
      </c>
      <c r="B2900">
        <f t="shared" ca="1" si="441"/>
        <v>-22.33983069877825</v>
      </c>
      <c r="C2900" s="6">
        <v>20135.9375</v>
      </c>
      <c r="D2900">
        <f t="shared" ca="1" si="447"/>
        <v>1.2</v>
      </c>
      <c r="E2900" s="1">
        <v>0.65</v>
      </c>
      <c r="F2900">
        <v>19.899999999999999</v>
      </c>
      <c r="G2900">
        <f t="shared" ca="1" si="444"/>
        <v>46.089820015575185</v>
      </c>
      <c r="H2900">
        <f t="shared" ca="1" si="448"/>
        <v>19.59289098785554</v>
      </c>
      <c r="I2900">
        <f ca="1">User_Model_Calcs!A2900-Sat_Data!$B$5</f>
        <v>-3.1737579933125915</v>
      </c>
      <c r="J2900">
        <f ca="1">(Earth_Data!$B$1/SQRT(1-Earth_Data!$B$2^2*SIN(RADIANS(User_Model_Calcs!B2900))^2))*COS(RADIANS(User_Model_Calcs!B2900))</f>
        <v>5902.288218772911</v>
      </c>
      <c r="K2900">
        <f ca="1">((Earth_Data!$B$1*(1-Earth_Data!$B$2^2))/SQRT(1-Earth_Data!$B$2^2*SIN(RADIANS(User_Model_Calcs!B2900))^2))*SIN(RADIANS(User_Model_Calcs!B2900))</f>
        <v>-2409.2619540890123</v>
      </c>
      <c r="L2900">
        <f t="shared" ca="1" si="445"/>
        <v>-22.20484918805267</v>
      </c>
      <c r="M2900">
        <f t="shared" ca="1" si="446"/>
        <v>6375.0725000494158</v>
      </c>
      <c r="N2900">
        <f ca="1">SQRT(User_Model_Calcs!M2900^2+Sat_Data!$B$3^2-2*User_Model_Calcs!M2900*Sat_Data!$B$3*COS(RADIANS(L2900))*COS(RADIANS(I2900)))</f>
        <v>36352.301752406158</v>
      </c>
      <c r="O2900">
        <f ca="1">DEGREES(ACOS(((Earth_Data!$B$1+Sat_Data!$B$2)/User_Model_Calcs!N2900)*SQRT(1-COS(RADIANS(User_Model_Calcs!I2900))^2*COS(RADIANS(User_Model_Calcs!B2900))^2)))</f>
        <v>63.586204532116888</v>
      </c>
      <c r="P2900">
        <f t="shared" ca="1" si="443"/>
        <v>8.2998179195614554</v>
      </c>
    </row>
    <row r="2901" spans="1:16" x14ac:dyDescent="0.25">
      <c r="A2901">
        <f t="shared" ca="1" si="442"/>
        <v>110.24172979901516</v>
      </c>
      <c r="B2901">
        <f t="shared" ca="1" si="441"/>
        <v>-22.9111146566493</v>
      </c>
      <c r="C2901" s="6">
        <v>20135.9375</v>
      </c>
      <c r="D2901">
        <f t="shared" ca="1" si="447"/>
        <v>1.2</v>
      </c>
      <c r="E2901" s="1">
        <v>0.65</v>
      </c>
      <c r="F2901">
        <v>19.899999999999999</v>
      </c>
      <c r="G2901">
        <f t="shared" ca="1" si="444"/>
        <v>46.089820015575185</v>
      </c>
      <c r="H2901">
        <f t="shared" ca="1" si="448"/>
        <v>14.874885973500653</v>
      </c>
      <c r="I2901">
        <f ca="1">User_Model_Calcs!A2901-Sat_Data!$B$5</f>
        <v>0.24172979901516101</v>
      </c>
      <c r="J2901">
        <f ca="1">(Earth_Data!$B$1/SQRT(1-Earth_Data!$B$2^2*SIN(RADIANS(User_Model_Calcs!B2901))^2))*COS(RADIANS(User_Model_Calcs!B2901))</f>
        <v>5877.9505501690137</v>
      </c>
      <c r="K2901">
        <f ca="1">((Earth_Data!$B$1*(1-Earth_Data!$B$2^2))/SQRT(1-Earth_Data!$B$2^2*SIN(RADIANS(User_Model_Calcs!B2901))^2))*SIN(RADIANS(User_Model_Calcs!B2901))</f>
        <v>-2467.6562504129315</v>
      </c>
      <c r="L2901">
        <f t="shared" ca="1" si="445"/>
        <v>-22.77343162946941</v>
      </c>
      <c r="M2901">
        <f t="shared" ca="1" si="446"/>
        <v>6374.921963478002</v>
      </c>
      <c r="N2901">
        <f ca="1">SQRT(User_Model_Calcs!M2901^2+Sat_Data!$B$3^2-2*User_Model_Calcs!M2901*Sat_Data!$B$3*COS(RADIANS(L2901))*COS(RADIANS(I2901)))</f>
        <v>36370.060264350032</v>
      </c>
      <c r="O2901">
        <f ca="1">DEGREES(ACOS(((Earth_Data!$B$1+Sat_Data!$B$2)/User_Model_Calcs!N2901)*SQRT(1-COS(RADIANS(User_Model_Calcs!I2901))^2*COS(RADIANS(User_Model_Calcs!B2901))^2)))</f>
        <v>63.170017662628425</v>
      </c>
      <c r="P2901">
        <f t="shared" ca="1" si="443"/>
        <v>0.62090965943195875</v>
      </c>
    </row>
    <row r="2902" spans="1:16" x14ac:dyDescent="0.25">
      <c r="A2902">
        <f ca="1">127.694974900286+(RAND()*5-2.5)</f>
        <v>129.51558013327264</v>
      </c>
      <c r="B2902">
        <f ca="1">-13.9715365993556+(RAND()*5-2.5)</f>
        <v>-12.091523038384151</v>
      </c>
      <c r="C2902" s="6">
        <v>20135.9375</v>
      </c>
      <c r="D2902">
        <f t="shared" ca="1" si="447"/>
        <v>3</v>
      </c>
      <c r="E2902" s="1">
        <v>0.65</v>
      </c>
      <c r="F2902">
        <v>19.899999999999999</v>
      </c>
      <c r="G2902">
        <f t="shared" ca="1" si="444"/>
        <v>54.048620189015942</v>
      </c>
      <c r="H2902">
        <f t="shared" ca="1" si="448"/>
        <v>16.885775204883672</v>
      </c>
      <c r="I2902">
        <f ca="1">User_Model_Calcs!A2902-Sat_Data!$B$5</f>
        <v>19.515580133272636</v>
      </c>
      <c r="J2902">
        <f ca="1">(Earth_Data!$B$1/SQRT(1-Earth_Data!$B$2^2*SIN(RADIANS(User_Model_Calcs!B2902))^2))*COS(RADIANS(User_Model_Calcs!B2902))</f>
        <v>6237.5523219945308</v>
      </c>
      <c r="K2902">
        <f ca="1">((Earth_Data!$B$1*(1-Earth_Data!$B$2^2))/SQRT(1-Earth_Data!$B$2^2*SIN(RADIANS(User_Model_Calcs!B2902))^2))*SIN(RADIANS(User_Model_Calcs!B2902))</f>
        <v>-1327.3045731424556</v>
      </c>
      <c r="L2902">
        <f t="shared" ca="1" si="445"/>
        <v>-12.012935230931241</v>
      </c>
      <c r="M2902">
        <f t="shared" ca="1" si="446"/>
        <v>6377.2091387615819</v>
      </c>
      <c r="N2902">
        <f ca="1">SQRT(User_Model_Calcs!M2902^2+Sat_Data!$B$3^2-2*User_Model_Calcs!M2902*Sat_Data!$B$3*COS(RADIANS(L2902))*COS(RADIANS(I2902)))</f>
        <v>36368.941379757416</v>
      </c>
      <c r="O2902">
        <f ca="1">DEGREES(ACOS(((Earth_Data!$B$1+Sat_Data!$B$2)/User_Model_Calcs!N2902)*SQRT(1-COS(RADIANS(User_Model_Calcs!I2902))^2*COS(RADIANS(User_Model_Calcs!B2902))^2)))</f>
        <v>63.263981231683104</v>
      </c>
      <c r="P2902">
        <f t="shared" ca="1" si="443"/>
        <v>59.415841187763753</v>
      </c>
    </row>
    <row r="2903" spans="1:16" x14ac:dyDescent="0.25">
      <c r="A2903">
        <f t="shared" ref="A2903:A2966" ca="1" si="449">127.694974900286+(RAND()*5-2.5)</f>
        <v>128.39644717186027</v>
      </c>
      <c r="B2903">
        <f t="shared" ref="B2903:B2966" ca="1" si="450">-13.9715365993556+(RAND()*5-2.5)</f>
        <v>-12.019734578483614</v>
      </c>
      <c r="C2903" s="6">
        <v>20135.9375</v>
      </c>
      <c r="D2903">
        <f t="shared" ca="1" si="447"/>
        <v>0.75</v>
      </c>
      <c r="E2903" s="1">
        <v>0.65</v>
      </c>
      <c r="F2903">
        <v>19.899999999999999</v>
      </c>
      <c r="G2903">
        <f t="shared" ca="1" si="444"/>
        <v>42.007420362456692</v>
      </c>
      <c r="H2903">
        <f t="shared" ca="1" si="448"/>
        <v>17.304688230256644</v>
      </c>
      <c r="I2903">
        <f ca="1">User_Model_Calcs!A2903-Sat_Data!$B$5</f>
        <v>18.396447171860274</v>
      </c>
      <c r="J2903">
        <f ca="1">(Earth_Data!$B$1/SQRT(1-Earth_Data!$B$2^2*SIN(RADIANS(User_Model_Calcs!B2903))^2))*COS(RADIANS(User_Model_Calcs!B2903))</f>
        <v>6239.2109808452287</v>
      </c>
      <c r="K2903">
        <f ca="1">((Earth_Data!$B$1*(1-Earth_Data!$B$2^2))/SQRT(1-Earth_Data!$B$2^2*SIN(RADIANS(User_Model_Calcs!B2903))^2))*SIN(RADIANS(User_Model_Calcs!B2903))</f>
        <v>-1319.538281706662</v>
      </c>
      <c r="L2903">
        <f t="shared" ca="1" si="445"/>
        <v>-11.941585826102411</v>
      </c>
      <c r="M2903">
        <f t="shared" ca="1" si="446"/>
        <v>6377.2200009399903</v>
      </c>
      <c r="N2903">
        <f ca="1">SQRT(User_Model_Calcs!M2903^2+Sat_Data!$B$3^2-2*User_Model_Calcs!M2903*Sat_Data!$B$3*COS(RADIANS(L2903))*COS(RADIANS(I2903)))</f>
        <v>36321.204317260046</v>
      </c>
      <c r="O2903">
        <f ca="1">DEGREES(ACOS(((Earth_Data!$B$1+Sat_Data!$B$2)/User_Model_Calcs!N2903)*SQRT(1-COS(RADIANS(User_Model_Calcs!I2903))^2*COS(RADIANS(User_Model_Calcs!B2903))^2)))</f>
        <v>64.389520742903045</v>
      </c>
      <c r="P2903">
        <f t="shared" ca="1" si="443"/>
        <v>57.947343050494958</v>
      </c>
    </row>
    <row r="2904" spans="1:16" x14ac:dyDescent="0.25">
      <c r="A2904">
        <f t="shared" ca="1" si="449"/>
        <v>127.67160045392953</v>
      </c>
      <c r="B2904">
        <f t="shared" ca="1" si="450"/>
        <v>-14.120587971591849</v>
      </c>
      <c r="C2904" s="6">
        <v>20135.9375</v>
      </c>
      <c r="D2904">
        <f t="shared" ca="1" si="447"/>
        <v>3</v>
      </c>
      <c r="E2904" s="1">
        <v>0.65</v>
      </c>
      <c r="F2904">
        <v>19.899999999999999</v>
      </c>
      <c r="G2904">
        <f t="shared" ca="1" si="444"/>
        <v>54.048620189015942</v>
      </c>
      <c r="H2904">
        <f t="shared" ca="1" si="448"/>
        <v>18.739770541561459</v>
      </c>
      <c r="I2904">
        <f ca="1">User_Model_Calcs!A2904-Sat_Data!$B$5</f>
        <v>17.671600453929528</v>
      </c>
      <c r="J2904">
        <f ca="1">(Earth_Data!$B$1/SQRT(1-Earth_Data!$B$2^2*SIN(RADIANS(User_Model_Calcs!B2904))^2))*COS(RADIANS(User_Model_Calcs!B2904))</f>
        <v>6186.653412851987</v>
      </c>
      <c r="K2904">
        <f ca="1">((Earth_Data!$B$1*(1-Earth_Data!$B$2^2))/SQRT(1-Earth_Data!$B$2^2*SIN(RADIANS(User_Model_Calcs!B2904))^2))*SIN(RADIANS(User_Model_Calcs!B2904))</f>
        <v>-1545.9244751652918</v>
      </c>
      <c r="L2904">
        <f t="shared" ca="1" si="445"/>
        <v>-14.029802919155378</v>
      </c>
      <c r="M2904">
        <f t="shared" ca="1" si="446"/>
        <v>6376.8772086083181</v>
      </c>
      <c r="N2904">
        <f ca="1">SQRT(User_Model_Calcs!M2904^2+Sat_Data!$B$3^2-2*User_Model_Calcs!M2904*Sat_Data!$B$3*COS(RADIANS(L2904))*COS(RADIANS(I2904)))</f>
        <v>36350.898678871235</v>
      </c>
      <c r="O2904">
        <f ca="1">DEGREES(ACOS(((Earth_Data!$B$1+Sat_Data!$B$2)/User_Model_Calcs!N2904)*SQRT(1-COS(RADIANS(User_Model_Calcs!I2904))^2*COS(RADIANS(User_Model_Calcs!B2904))^2)))</f>
        <v>63.673725344235777</v>
      </c>
      <c r="P2904">
        <f t="shared" ca="1" si="443"/>
        <v>52.556953399816258</v>
      </c>
    </row>
    <row r="2905" spans="1:16" x14ac:dyDescent="0.25">
      <c r="A2905">
        <f t="shared" ca="1" si="449"/>
        <v>125.78192129311373</v>
      </c>
      <c r="B2905">
        <f t="shared" ca="1" si="450"/>
        <v>-13.697014469469121</v>
      </c>
      <c r="C2905" s="6">
        <v>20135.9375</v>
      </c>
      <c r="D2905">
        <f t="shared" ca="1" si="447"/>
        <v>0.75</v>
      </c>
      <c r="E2905" s="1">
        <v>0.65</v>
      </c>
      <c r="F2905">
        <v>19.899999999999999</v>
      </c>
      <c r="G2905">
        <f t="shared" ca="1" si="444"/>
        <v>42.007420362456692</v>
      </c>
      <c r="H2905">
        <f t="shared" ca="1" si="448"/>
        <v>16.424446514962408</v>
      </c>
      <c r="I2905">
        <f ca="1">User_Model_Calcs!A2905-Sat_Data!$B$5</f>
        <v>15.781921293113726</v>
      </c>
      <c r="J2905">
        <f ca="1">(Earth_Data!$B$1/SQRT(1-Earth_Data!$B$2^2*SIN(RADIANS(User_Model_Calcs!B2905))^2))*COS(RADIANS(User_Model_Calcs!B2905))</f>
        <v>6197.9183123649373</v>
      </c>
      <c r="K2905">
        <f ca="1">((Earth_Data!$B$1*(1-Earth_Data!$B$2^2))/SQRT(1-Earth_Data!$B$2^2*SIN(RADIANS(User_Model_Calcs!B2905))^2))*SIN(RADIANS(User_Model_Calcs!B2905))</f>
        <v>-1500.4350984779142</v>
      </c>
      <c r="L2905">
        <f t="shared" ca="1" si="445"/>
        <v>-13.60874035460869</v>
      </c>
      <c r="M2905">
        <f t="shared" ca="1" si="446"/>
        <v>6376.9504382183386</v>
      </c>
      <c r="N2905">
        <f ca="1">SQRT(User_Model_Calcs!M2905^2+Sat_Data!$B$3^2-2*User_Model_Calcs!M2905*Sat_Data!$B$3*COS(RADIANS(L2905))*COS(RADIANS(I2905)))</f>
        <v>36270.134616921285</v>
      </c>
      <c r="O2905">
        <f ca="1">DEGREES(ACOS(((Earth_Data!$B$1+Sat_Data!$B$2)/User_Model_Calcs!N2905)*SQRT(1-COS(RADIANS(User_Model_Calcs!I2905))^2*COS(RADIANS(User_Model_Calcs!B2905))^2)))</f>
        <v>65.63984522305087</v>
      </c>
      <c r="P2905">
        <f t="shared" ca="1" si="443"/>
        <v>50.043782904595304</v>
      </c>
    </row>
    <row r="2906" spans="1:16" x14ac:dyDescent="0.25">
      <c r="A2906">
        <f t="shared" ca="1" si="449"/>
        <v>127.95569618248827</v>
      </c>
      <c r="B2906">
        <f t="shared" ca="1" si="450"/>
        <v>-16.021527833284829</v>
      </c>
      <c r="C2906" s="6">
        <v>20135.9375</v>
      </c>
      <c r="D2906">
        <f t="shared" ca="1" si="447"/>
        <v>3</v>
      </c>
      <c r="E2906" s="1">
        <v>0.65</v>
      </c>
      <c r="F2906">
        <v>19.899999999999999</v>
      </c>
      <c r="G2906">
        <f t="shared" ca="1" si="444"/>
        <v>54.048620189015942</v>
      </c>
      <c r="H2906">
        <f t="shared" ca="1" si="448"/>
        <v>16.21090326215149</v>
      </c>
      <c r="I2906">
        <f ca="1">User_Model_Calcs!A2906-Sat_Data!$B$5</f>
        <v>17.955696182488268</v>
      </c>
      <c r="J2906">
        <f ca="1">(Earth_Data!$B$1/SQRT(1-Earth_Data!$B$2^2*SIN(RADIANS(User_Model_Calcs!B2906))^2))*COS(RADIANS(User_Model_Calcs!B2906))</f>
        <v>6131.9643987354493</v>
      </c>
      <c r="K2906">
        <f ca="1">((Earth_Data!$B$1*(1-Earth_Data!$B$2^2))/SQRT(1-Earth_Data!$B$2^2*SIN(RADIANS(User_Model_Calcs!B2906))^2))*SIN(RADIANS(User_Model_Calcs!B2906))</f>
        <v>-1749.0184389372603</v>
      </c>
      <c r="L2906">
        <f t="shared" ca="1" si="445"/>
        <v>-15.919723981928106</v>
      </c>
      <c r="M2906">
        <f t="shared" ca="1" si="446"/>
        <v>6376.5235737901521</v>
      </c>
      <c r="N2906">
        <f ca="1">SQRT(User_Model_Calcs!M2906^2+Sat_Data!$B$3^2-2*User_Model_Calcs!M2906*Sat_Data!$B$3*COS(RADIANS(L2906))*COS(RADIANS(I2906)))</f>
        <v>36421.997616009168</v>
      </c>
      <c r="O2906">
        <f ca="1">DEGREES(ACOS(((Earth_Data!$B$1+Sat_Data!$B$2)/User_Model_Calcs!N2906)*SQRT(1-COS(RADIANS(User_Model_Calcs!I2906))^2*COS(RADIANS(User_Model_Calcs!B2906))^2)))</f>
        <v>62.045091241690976</v>
      </c>
      <c r="P2906">
        <f t="shared" ca="1" si="443"/>
        <v>49.579749737346475</v>
      </c>
    </row>
    <row r="2907" spans="1:16" x14ac:dyDescent="0.25">
      <c r="A2907">
        <f t="shared" ca="1" si="449"/>
        <v>127.71489862439174</v>
      </c>
      <c r="B2907">
        <f t="shared" ca="1" si="450"/>
        <v>-13.886611456212169</v>
      </c>
      <c r="C2907" s="6">
        <v>20135.9375</v>
      </c>
      <c r="D2907">
        <f t="shared" ca="1" si="447"/>
        <v>3</v>
      </c>
      <c r="E2907" s="1">
        <v>0.65</v>
      </c>
      <c r="F2907">
        <v>19.899999999999999</v>
      </c>
      <c r="G2907">
        <f t="shared" ca="1" si="444"/>
        <v>54.048620189015942</v>
      </c>
      <c r="H2907">
        <f t="shared" ca="1" si="448"/>
        <v>19.052396145253972</v>
      </c>
      <c r="I2907">
        <f ca="1">User_Model_Calcs!A2907-Sat_Data!$B$5</f>
        <v>17.714898624391736</v>
      </c>
      <c r="J2907">
        <f ca="1">(Earth_Data!$B$1/SQRT(1-Earth_Data!$B$2^2*SIN(RADIANS(User_Model_Calcs!B2907))^2))*COS(RADIANS(User_Model_Calcs!B2907))</f>
        <v>6192.9176219801984</v>
      </c>
      <c r="K2907">
        <f ca="1">((Earth_Data!$B$1*(1-Earth_Data!$B$2^2))/SQRT(1-Earth_Data!$B$2^2*SIN(RADIANS(User_Model_Calcs!B2907))^2))*SIN(RADIANS(User_Model_Calcs!B2907))</f>
        <v>-1520.8068281567851</v>
      </c>
      <c r="L2907">
        <f t="shared" ca="1" si="445"/>
        <v>-13.79721101609551</v>
      </c>
      <c r="M2907">
        <f t="shared" ca="1" si="446"/>
        <v>6376.9179139456683</v>
      </c>
      <c r="N2907">
        <f ca="1">SQRT(User_Model_Calcs!M2907^2+Sat_Data!$B$3^2-2*User_Model_Calcs!M2907*Sat_Data!$B$3*COS(RADIANS(L2907))*COS(RADIANS(I2907)))</f>
        <v>36345.632120358277</v>
      </c>
      <c r="O2907">
        <f ca="1">DEGREES(ACOS(((Earth_Data!$B$1+Sat_Data!$B$2)/User_Model_Calcs!N2907)*SQRT(1-COS(RADIANS(User_Model_Calcs!I2907))^2*COS(RADIANS(User_Model_Calcs!B2907))^2)))</f>
        <v>63.798684027928289</v>
      </c>
      <c r="P2907">
        <f t="shared" ca="1" si="443"/>
        <v>53.080683361457311</v>
      </c>
    </row>
    <row r="2908" spans="1:16" x14ac:dyDescent="0.25">
      <c r="A2908">
        <f t="shared" ca="1" si="449"/>
        <v>125.43236838491846</v>
      </c>
      <c r="B2908">
        <f t="shared" ca="1" si="450"/>
        <v>-14.154002335872182</v>
      </c>
      <c r="C2908" s="6">
        <v>20135.9375</v>
      </c>
      <c r="D2908">
        <f t="shared" ca="1" si="447"/>
        <v>1.2</v>
      </c>
      <c r="E2908" s="1">
        <v>0.65</v>
      </c>
      <c r="F2908">
        <v>19.899999999999999</v>
      </c>
      <c r="G2908">
        <f t="shared" ca="1" si="444"/>
        <v>46.089820015575185</v>
      </c>
      <c r="H2908">
        <f t="shared" ca="1" si="448"/>
        <v>17.792125306699226</v>
      </c>
      <c r="I2908">
        <f ca="1">User_Model_Calcs!A2908-Sat_Data!$B$5</f>
        <v>15.432368384918462</v>
      </c>
      <c r="J2908">
        <f ca="1">(Earth_Data!$B$1/SQRT(1-Earth_Data!$B$2^2*SIN(RADIANS(User_Model_Calcs!B2908))^2))*COS(RADIANS(User_Model_Calcs!B2908))</f>
        <v>6185.7504380953287</v>
      </c>
      <c r="K2908">
        <f ca="1">((Earth_Data!$B$1*(1-Earth_Data!$B$2^2))/SQRT(1-Earth_Data!$B$2^2*SIN(RADIANS(User_Model_Calcs!B2908))^2))*SIN(RADIANS(User_Model_Calcs!B2908))</f>
        <v>-1549.5094902552125</v>
      </c>
      <c r="L2908">
        <f t="shared" ca="1" si="445"/>
        <v>-14.063020033563413</v>
      </c>
      <c r="M2908">
        <f t="shared" ca="1" si="446"/>
        <v>6376.8713443809984</v>
      </c>
      <c r="N2908">
        <f ca="1">SQRT(User_Model_Calcs!M2908^2+Sat_Data!$B$3^2-2*User_Model_Calcs!M2908*Sat_Data!$B$3*COS(RADIANS(L2908))*COS(RADIANS(I2908)))</f>
        <v>36271.929626329249</v>
      </c>
      <c r="O2908">
        <f ca="1">DEGREES(ACOS(((Earth_Data!$B$1+Sat_Data!$B$2)/User_Model_Calcs!N2908)*SQRT(1-COS(RADIANS(User_Model_Calcs!I2908))^2*COS(RADIANS(User_Model_Calcs!B2908))^2)))</f>
        <v>65.59193358550317</v>
      </c>
      <c r="P2908">
        <f t="shared" ca="1" si="443"/>
        <v>48.465409198347835</v>
      </c>
    </row>
    <row r="2909" spans="1:16" x14ac:dyDescent="0.25">
      <c r="A2909">
        <f t="shared" ca="1" si="449"/>
        <v>129.86166985343101</v>
      </c>
      <c r="B2909">
        <f t="shared" ca="1" si="450"/>
        <v>-16.116673432260811</v>
      </c>
      <c r="C2909" s="6">
        <v>20135.9375</v>
      </c>
      <c r="D2909">
        <f t="shared" ca="1" si="447"/>
        <v>3</v>
      </c>
      <c r="E2909" s="1">
        <v>0.65</v>
      </c>
      <c r="F2909">
        <v>19.899999999999999</v>
      </c>
      <c r="G2909">
        <f t="shared" ca="1" si="444"/>
        <v>54.048620189015942</v>
      </c>
      <c r="H2909">
        <f t="shared" ca="1" si="448"/>
        <v>14.735732903923878</v>
      </c>
      <c r="I2909">
        <f ca="1">User_Model_Calcs!A2909-Sat_Data!$B$5</f>
        <v>19.86166985343101</v>
      </c>
      <c r="J2909">
        <f ca="1">(Earth_Data!$B$1/SQRT(1-Earth_Data!$B$2^2*SIN(RADIANS(User_Model_Calcs!B2909))^2))*COS(RADIANS(User_Model_Calcs!B2909))</f>
        <v>6129.0500758358012</v>
      </c>
      <c r="K2909">
        <f ca="1">((Earth_Data!$B$1*(1-Earth_Data!$B$2^2))/SQRT(1-Earth_Data!$B$2^2*SIN(RADIANS(User_Model_Calcs!B2909))^2))*SIN(RADIANS(User_Model_Calcs!B2909))</f>
        <v>-1759.1358227733433</v>
      </c>
      <c r="L2909">
        <f t="shared" ca="1" si="445"/>
        <v>-16.014329350742802</v>
      </c>
      <c r="M2909">
        <f t="shared" ca="1" si="446"/>
        <v>6376.5048165172184</v>
      </c>
      <c r="N2909">
        <f ca="1">SQRT(User_Model_Calcs!M2909^2+Sat_Data!$B$3^2-2*User_Model_Calcs!M2909*Sat_Data!$B$3*COS(RADIANS(L2909))*COS(RADIANS(I2909)))</f>
        <v>36501.601296336616</v>
      </c>
      <c r="O2909">
        <f ca="1">DEGREES(ACOS(((Earth_Data!$B$1+Sat_Data!$B$2)/User_Model_Calcs!N2909)*SQRT(1-COS(RADIANS(User_Model_Calcs!I2909))^2*COS(RADIANS(User_Model_Calcs!B2909))^2)))</f>
        <v>60.333601866778274</v>
      </c>
      <c r="P2909">
        <f t="shared" ca="1" si="443"/>
        <v>52.459470882224288</v>
      </c>
    </row>
    <row r="2910" spans="1:16" x14ac:dyDescent="0.25">
      <c r="A2910">
        <f t="shared" ca="1" si="449"/>
        <v>129.76038697994758</v>
      </c>
      <c r="B2910">
        <f t="shared" ca="1" si="450"/>
        <v>-14.520253036934969</v>
      </c>
      <c r="C2910" s="6">
        <v>20135.9375</v>
      </c>
      <c r="D2910">
        <f t="shared" ca="1" si="447"/>
        <v>1.2</v>
      </c>
      <c r="E2910" s="1">
        <v>0.65</v>
      </c>
      <c r="F2910">
        <v>19.899999999999999</v>
      </c>
      <c r="G2910">
        <f t="shared" ca="1" si="444"/>
        <v>46.089820015575185</v>
      </c>
      <c r="H2910">
        <f t="shared" ca="1" si="448"/>
        <v>22.503455369460269</v>
      </c>
      <c r="I2910">
        <f ca="1">User_Model_Calcs!A2910-Sat_Data!$B$5</f>
        <v>19.760386979947583</v>
      </c>
      <c r="J2910">
        <f ca="1">(Earth_Data!$B$1/SQRT(1-Earth_Data!$B$2^2*SIN(RADIANS(User_Model_Calcs!B2910))^2))*COS(RADIANS(User_Model_Calcs!B2910))</f>
        <v>6175.7159024370048</v>
      </c>
      <c r="K2910">
        <f ca="1">((Earth_Data!$B$1*(1-Earth_Data!$B$2^2))/SQRT(1-Earth_Data!$B$2^2*SIN(RADIANS(User_Model_Calcs!B2910))^2))*SIN(RADIANS(User_Model_Calcs!B2910))</f>
        <v>-1588.7702279793959</v>
      </c>
      <c r="L2910">
        <f t="shared" ca="1" si="445"/>
        <v>-14.427116803148122</v>
      </c>
      <c r="M2910">
        <f t="shared" ca="1" si="446"/>
        <v>6376.8062339173366</v>
      </c>
      <c r="N2910">
        <f ca="1">SQRT(User_Model_Calcs!M2910^2+Sat_Data!$B$3^2-2*User_Model_Calcs!M2910*Sat_Data!$B$3*COS(RADIANS(L2910))*COS(RADIANS(I2910)))</f>
        <v>36446.639999539431</v>
      </c>
      <c r="O2910">
        <f ca="1">DEGREES(ACOS(((Earth_Data!$B$1+Sat_Data!$B$2)/User_Model_Calcs!N2910)*SQRT(1-COS(RADIANS(User_Model_Calcs!I2910))^2*COS(RADIANS(User_Model_Calcs!B2910))^2)))</f>
        <v>61.512819177226568</v>
      </c>
      <c r="P2910">
        <f t="shared" ca="1" si="443"/>
        <v>55.087989437022834</v>
      </c>
    </row>
    <row r="2911" spans="1:16" x14ac:dyDescent="0.25">
      <c r="A2911">
        <f t="shared" ca="1" si="449"/>
        <v>128.12151678004483</v>
      </c>
      <c r="B2911">
        <f t="shared" ca="1" si="450"/>
        <v>-11.836266467584643</v>
      </c>
      <c r="C2911" s="6">
        <v>20135.9375</v>
      </c>
      <c r="D2911">
        <f t="shared" ca="1" si="447"/>
        <v>0.75</v>
      </c>
      <c r="E2911" s="1">
        <v>0.65</v>
      </c>
      <c r="F2911">
        <v>19.899999999999999</v>
      </c>
      <c r="G2911">
        <f t="shared" ca="1" si="444"/>
        <v>42.007420362456692</v>
      </c>
      <c r="H2911">
        <f t="shared" ca="1" si="448"/>
        <v>17.435892309504169</v>
      </c>
      <c r="I2911">
        <f ca="1">User_Model_Calcs!A2911-Sat_Data!$B$5</f>
        <v>18.121516780044828</v>
      </c>
      <c r="J2911">
        <f ca="1">(Earth_Data!$B$1/SQRT(1-Earth_Data!$B$2^2*SIN(RADIANS(User_Model_Calcs!B2911))^2))*COS(RADIANS(User_Model_Calcs!B2911))</f>
        <v>6243.40571455996</v>
      </c>
      <c r="K2911">
        <f ca="1">((Earth_Data!$B$1*(1-Earth_Data!$B$2^2))/SQRT(1-Earth_Data!$B$2^2*SIN(RADIANS(User_Model_Calcs!B2911))^2))*SIN(RADIANS(User_Model_Calcs!B2911))</f>
        <v>-1299.680944250262</v>
      </c>
      <c r="L2911">
        <f t="shared" ca="1" si="445"/>
        <v>-11.759242000930355</v>
      </c>
      <c r="M2911">
        <f t="shared" ca="1" si="446"/>
        <v>6377.2474840990153</v>
      </c>
      <c r="N2911">
        <f ca="1">SQRT(User_Model_Calcs!M2911^2+Sat_Data!$B$3^2-2*User_Model_Calcs!M2911*Sat_Data!$B$3*COS(RADIANS(L2911))*COS(RADIANS(I2911)))</f>
        <v>36305.688769470325</v>
      </c>
      <c r="O2911">
        <f ca="1">DEGREES(ACOS(((Earth_Data!$B$1+Sat_Data!$B$2)/User_Model_Calcs!N2911)*SQRT(1-COS(RADIANS(User_Model_Calcs!I2911))^2*COS(RADIANS(User_Model_Calcs!B2911))^2)))</f>
        <v>64.766528157069217</v>
      </c>
      <c r="P2911">
        <f t="shared" ca="1" si="443"/>
        <v>57.9223721448597</v>
      </c>
    </row>
    <row r="2912" spans="1:16" x14ac:dyDescent="0.25">
      <c r="A2912">
        <f t="shared" ca="1" si="449"/>
        <v>129.67138674327168</v>
      </c>
      <c r="B2912">
        <f t="shared" ca="1" si="450"/>
        <v>-14.900784014746407</v>
      </c>
      <c r="C2912" s="6">
        <v>20135.9375</v>
      </c>
      <c r="D2912">
        <f t="shared" ca="1" si="447"/>
        <v>0.75</v>
      </c>
      <c r="E2912" s="1">
        <v>0.65</v>
      </c>
      <c r="F2912">
        <v>19.899999999999999</v>
      </c>
      <c r="G2912">
        <f t="shared" ca="1" si="444"/>
        <v>42.007420362456692</v>
      </c>
      <c r="H2912">
        <f t="shared" ca="1" si="448"/>
        <v>15.173266312788549</v>
      </c>
      <c r="I2912">
        <f ca="1">User_Model_Calcs!A2912-Sat_Data!$B$5</f>
        <v>19.671386743271682</v>
      </c>
      <c r="J2912">
        <f ca="1">(Earth_Data!$B$1/SQRT(1-Earth_Data!$B$2^2*SIN(RADIANS(User_Model_Calcs!B2912))^2))*COS(RADIANS(User_Model_Calcs!B2912))</f>
        <v>6165.0241662562321</v>
      </c>
      <c r="K2912">
        <f ca="1">((Earth_Data!$B$1*(1-Earth_Data!$B$2^2))/SQRT(1-Earth_Data!$B$2^2*SIN(RADIANS(User_Model_Calcs!B2912))^2))*SIN(RADIANS(User_Model_Calcs!B2912))</f>
        <v>-1629.4942387381186</v>
      </c>
      <c r="L2912">
        <f t="shared" ca="1" si="445"/>
        <v>-14.805425854395043</v>
      </c>
      <c r="M2912">
        <f t="shared" ca="1" si="446"/>
        <v>6376.7369747076809</v>
      </c>
      <c r="N2912">
        <f ca="1">SQRT(User_Model_Calcs!M2912^2+Sat_Data!$B$3^2-2*User_Model_Calcs!M2912*Sat_Data!$B$3*COS(RADIANS(L2912))*COS(RADIANS(I2912)))</f>
        <v>36454.530188697412</v>
      </c>
      <c r="O2912">
        <f ca="1">DEGREES(ACOS(((Earth_Data!$B$1+Sat_Data!$B$2)/User_Model_Calcs!N2912)*SQRT(1-COS(RADIANS(User_Model_Calcs!I2912))^2*COS(RADIANS(User_Model_Calcs!B2912))^2)))</f>
        <v>61.339957270270034</v>
      </c>
      <c r="P2912">
        <f t="shared" ca="1" si="443"/>
        <v>54.272057627248607</v>
      </c>
    </row>
    <row r="2913" spans="1:16" x14ac:dyDescent="0.25">
      <c r="A2913">
        <f t="shared" ca="1" si="449"/>
        <v>129.88061384945689</v>
      </c>
      <c r="B2913">
        <f t="shared" ca="1" si="450"/>
        <v>-14.96986897029398</v>
      </c>
      <c r="C2913" s="6">
        <v>20135.9375</v>
      </c>
      <c r="D2913">
        <f t="shared" ca="1" si="447"/>
        <v>3</v>
      </c>
      <c r="E2913" s="1">
        <v>0.65</v>
      </c>
      <c r="F2913">
        <v>19.899999999999999</v>
      </c>
      <c r="G2913">
        <f t="shared" ca="1" si="444"/>
        <v>54.048620189015942</v>
      </c>
      <c r="H2913">
        <f t="shared" ca="1" si="448"/>
        <v>23.055638103335923</v>
      </c>
      <c r="I2913">
        <f ca="1">User_Model_Calcs!A2913-Sat_Data!$B$5</f>
        <v>19.880613849456893</v>
      </c>
      <c r="J2913">
        <f ca="1">(Earth_Data!$B$1/SQRT(1-Earth_Data!$B$2^2*SIN(RADIANS(User_Model_Calcs!B2913))^2))*COS(RADIANS(User_Model_Calcs!B2913))</f>
        <v>6163.054058285471</v>
      </c>
      <c r="K2913">
        <f ca="1">((Earth_Data!$B$1*(1-Earth_Data!$B$2^2))/SQRT(1-Earth_Data!$B$2^2*SIN(RADIANS(User_Model_Calcs!B2913))^2))*SIN(RADIANS(User_Model_Calcs!B2913))</f>
        <v>-1636.8801194080331</v>
      </c>
      <c r="L2913">
        <f t="shared" ca="1" si="445"/>
        <v>-14.874109199212603</v>
      </c>
      <c r="M2913">
        <f t="shared" ca="1" si="446"/>
        <v>6376.7242257025882</v>
      </c>
      <c r="N2913">
        <f ca="1">SQRT(User_Model_Calcs!M2913^2+Sat_Data!$B$3^2-2*User_Model_Calcs!M2913*Sat_Data!$B$3*COS(RADIANS(L2913))*COS(RADIANS(I2913)))</f>
        <v>36465.479263507703</v>
      </c>
      <c r="O2913">
        <f ca="1">DEGREES(ACOS(((Earth_Data!$B$1+Sat_Data!$B$2)/User_Model_Calcs!N2913)*SQRT(1-COS(RADIANS(User_Model_Calcs!I2913))^2*COS(RADIANS(User_Model_Calcs!B2913))^2)))</f>
        <v>61.104013410921617</v>
      </c>
      <c r="P2913">
        <f t="shared" ca="1" si="443"/>
        <v>54.460586889187958</v>
      </c>
    </row>
    <row r="2914" spans="1:16" x14ac:dyDescent="0.25">
      <c r="A2914">
        <f t="shared" ca="1" si="449"/>
        <v>128.28943393234835</v>
      </c>
      <c r="B2914">
        <f t="shared" ca="1" si="450"/>
        <v>-13.889770213824477</v>
      </c>
      <c r="C2914" s="6">
        <v>20135.9375</v>
      </c>
      <c r="D2914">
        <f t="shared" ca="1" si="447"/>
        <v>1.2</v>
      </c>
      <c r="E2914" s="1">
        <v>0.65</v>
      </c>
      <c r="F2914">
        <v>19.899999999999999</v>
      </c>
      <c r="G2914">
        <f t="shared" ca="1" si="444"/>
        <v>46.089820015575185</v>
      </c>
      <c r="H2914">
        <f t="shared" ca="1" si="448"/>
        <v>22.936166390808786</v>
      </c>
      <c r="I2914">
        <f ca="1">User_Model_Calcs!A2914-Sat_Data!$B$5</f>
        <v>18.289433932348345</v>
      </c>
      <c r="J2914">
        <f ca="1">(Earth_Data!$B$1/SQRT(1-Earth_Data!$B$2^2*SIN(RADIANS(User_Model_Calcs!B2914))^2))*COS(RADIANS(User_Model_Calcs!B2914))</f>
        <v>6192.8337370980553</v>
      </c>
      <c r="K2914">
        <f ca="1">((Earth_Data!$B$1*(1-Earth_Data!$B$2^2))/SQRT(1-Earth_Data!$B$2^2*SIN(RADIANS(User_Model_Calcs!B2914))^2))*SIN(RADIANS(User_Model_Calcs!B2914))</f>
        <v>-1521.1460910822959</v>
      </c>
      <c r="L2914">
        <f t="shared" ca="1" si="445"/>
        <v>-13.800351041434652</v>
      </c>
      <c r="M2914">
        <f t="shared" ca="1" si="446"/>
        <v>6376.9173685845117</v>
      </c>
      <c r="N2914">
        <f ca="1">SQRT(User_Model_Calcs!M2914^2+Sat_Data!$B$3^2-2*User_Model_Calcs!M2914*Sat_Data!$B$3*COS(RADIANS(L2914))*COS(RADIANS(I2914)))</f>
        <v>36367.981976222574</v>
      </c>
      <c r="O2914">
        <f ca="1">DEGREES(ACOS(((Earth_Data!$B$1+Sat_Data!$B$2)/User_Model_Calcs!N2914)*SQRT(1-COS(RADIANS(User_Model_Calcs!I2914))^2*COS(RADIANS(User_Model_Calcs!B2914))^2)))</f>
        <v>63.277422741311987</v>
      </c>
      <c r="P2914">
        <f t="shared" ca="1" si="443"/>
        <v>54.008807332095614</v>
      </c>
    </row>
    <row r="2915" spans="1:16" x14ac:dyDescent="0.25">
      <c r="A2915">
        <f t="shared" ca="1" si="449"/>
        <v>128.65084561796226</v>
      </c>
      <c r="B2915">
        <f t="shared" ca="1" si="450"/>
        <v>-13.694882744249083</v>
      </c>
      <c r="C2915" s="6">
        <v>20135.9375</v>
      </c>
      <c r="D2915">
        <f t="shared" ca="1" si="447"/>
        <v>0.75</v>
      </c>
      <c r="E2915" s="1">
        <v>0.65</v>
      </c>
      <c r="F2915">
        <v>19.899999999999999</v>
      </c>
      <c r="G2915">
        <f t="shared" ca="1" si="444"/>
        <v>42.007420362456692</v>
      </c>
      <c r="H2915">
        <f t="shared" ca="1" si="448"/>
        <v>18.480813135489367</v>
      </c>
      <c r="I2915">
        <f ca="1">User_Model_Calcs!A2915-Sat_Data!$B$5</f>
        <v>18.650845617962261</v>
      </c>
      <c r="J2915">
        <f ca="1">(Earth_Data!$B$1/SQRT(1-Earth_Data!$B$2^2*SIN(RADIANS(User_Model_Calcs!B2915))^2))*COS(RADIANS(User_Model_Calcs!B2915))</f>
        <v>6197.9741536829952</v>
      </c>
      <c r="K2915">
        <f ca="1">((Earth_Data!$B$1*(1-Earth_Data!$B$2^2))/SQRT(1-Earth_Data!$B$2^2*SIN(RADIANS(User_Model_Calcs!B2915))^2))*SIN(RADIANS(User_Model_Calcs!B2915))</f>
        <v>-1500.2059577711359</v>
      </c>
      <c r="L2915">
        <f t="shared" ca="1" si="445"/>
        <v>-13.606621315052735</v>
      </c>
      <c r="M2915">
        <f t="shared" ca="1" si="446"/>
        <v>6376.9508015551173</v>
      </c>
      <c r="N2915">
        <f ca="1">SQRT(User_Model_Calcs!M2915^2+Sat_Data!$B$3^2-2*User_Model_Calcs!M2915*Sat_Data!$B$3*COS(RADIANS(L2915))*COS(RADIANS(I2915)))</f>
        <v>36376.688108061076</v>
      </c>
      <c r="O2915">
        <f ca="1">DEGREES(ACOS(((Earth_Data!$B$1+Sat_Data!$B$2)/User_Model_Calcs!N2915)*SQRT(1-COS(RADIANS(User_Model_Calcs!I2915))^2*COS(RADIANS(User_Model_Calcs!B2915))^2)))</f>
        <v>63.077999842607007</v>
      </c>
      <c r="P2915">
        <f t="shared" ca="1" si="443"/>
        <v>54.952922733540049</v>
      </c>
    </row>
    <row r="2916" spans="1:16" x14ac:dyDescent="0.25">
      <c r="A2916">
        <f t="shared" ca="1" si="449"/>
        <v>126.52743527034077</v>
      </c>
      <c r="B2916">
        <f t="shared" ca="1" si="450"/>
        <v>-11.874145827721023</v>
      </c>
      <c r="C2916" s="6">
        <v>20135.9375</v>
      </c>
      <c r="D2916">
        <f t="shared" ca="1" si="447"/>
        <v>0.75</v>
      </c>
      <c r="E2916" s="1">
        <v>0.65</v>
      </c>
      <c r="F2916">
        <v>19.899999999999999</v>
      </c>
      <c r="G2916">
        <f t="shared" ca="1" si="444"/>
        <v>42.007420362456692</v>
      </c>
      <c r="H2916">
        <f t="shared" ca="1" si="448"/>
        <v>20.227421255162838</v>
      </c>
      <c r="I2916">
        <f ca="1">User_Model_Calcs!A2916-Sat_Data!$B$5</f>
        <v>16.527435270340774</v>
      </c>
      <c r="J2916">
        <f ca="1">(Earth_Data!$B$1/SQRT(1-Earth_Data!$B$2^2*SIN(RADIANS(User_Model_Calcs!B2916))^2))*COS(RADIANS(User_Model_Calcs!B2916))</f>
        <v>6242.5448712317611</v>
      </c>
      <c r="K2916">
        <f ca="1">((Earth_Data!$B$1*(1-Earth_Data!$B$2^2))/SQRT(1-Earth_Data!$B$2^2*SIN(RADIANS(User_Model_Calcs!B2916))^2))*SIN(RADIANS(User_Model_Calcs!B2916))</f>
        <v>-1303.7818254952776</v>
      </c>
      <c r="L2916">
        <f t="shared" ca="1" si="445"/>
        <v>-11.796888979843837</v>
      </c>
      <c r="M2916">
        <f t="shared" ca="1" si="446"/>
        <v>6377.2418425079159</v>
      </c>
      <c r="N2916">
        <f ca="1">SQRT(User_Model_Calcs!M2916^2+Sat_Data!$B$3^2-2*User_Model_Calcs!M2916*Sat_Data!$B$3*COS(RADIANS(L2916))*COS(RADIANS(I2916)))</f>
        <v>36246.527212723871</v>
      </c>
      <c r="O2916">
        <f ca="1">DEGREES(ACOS(((Earth_Data!$B$1+Sat_Data!$B$2)/User_Model_Calcs!N2916)*SQRT(1-COS(RADIANS(User_Model_Calcs!I2916))^2*COS(RADIANS(User_Model_Calcs!B2916))^2)))</f>
        <v>66.253389588582522</v>
      </c>
      <c r="P2916">
        <f t="shared" ca="1" si="443"/>
        <v>55.261651332462499</v>
      </c>
    </row>
    <row r="2917" spans="1:16" x14ac:dyDescent="0.25">
      <c r="A2917">
        <f t="shared" ca="1" si="449"/>
        <v>126.26246366090712</v>
      </c>
      <c r="B2917">
        <f t="shared" ca="1" si="450"/>
        <v>-12.885597889669917</v>
      </c>
      <c r="C2917" s="6">
        <v>20135.9375</v>
      </c>
      <c r="D2917">
        <f t="shared" ca="1" si="447"/>
        <v>0.75</v>
      </c>
      <c r="E2917" s="1">
        <v>0.65</v>
      </c>
      <c r="F2917">
        <v>19.899999999999999</v>
      </c>
      <c r="G2917">
        <f t="shared" ca="1" si="444"/>
        <v>42.007420362456692</v>
      </c>
      <c r="H2917">
        <f t="shared" ca="1" si="448"/>
        <v>21.881771592902542</v>
      </c>
      <c r="I2917">
        <f ca="1">User_Model_Calcs!A2917-Sat_Data!$B$5</f>
        <v>16.262463660907116</v>
      </c>
      <c r="J2917">
        <f ca="1">(Earth_Data!$B$1/SQRT(1-Earth_Data!$B$2^2*SIN(RADIANS(User_Model_Calcs!B2917))^2))*COS(RADIANS(User_Model_Calcs!B2917))</f>
        <v>6218.5563369877409</v>
      </c>
      <c r="K2917">
        <f ca="1">((Earth_Data!$B$1*(1-Earth_Data!$B$2^2))/SQRT(1-Earth_Data!$B$2^2*SIN(RADIANS(User_Model_Calcs!B2917))^2))*SIN(RADIANS(User_Model_Calcs!B2917))</f>
        <v>-1413.0709303183689</v>
      </c>
      <c r="L2917">
        <f t="shared" ca="1" si="445"/>
        <v>-12.802186783446453</v>
      </c>
      <c r="M2917">
        <f t="shared" ca="1" si="446"/>
        <v>6377.0849430128501</v>
      </c>
      <c r="N2917">
        <f ca="1">SQRT(User_Model_Calcs!M2917^2+Sat_Data!$B$3^2-2*User_Model_Calcs!M2917*Sat_Data!$B$3*COS(RADIANS(L2917))*COS(RADIANS(I2917)))</f>
        <v>36263.804959532245</v>
      </c>
      <c r="O2917">
        <f ca="1">DEGREES(ACOS(((Earth_Data!$B$1+Sat_Data!$B$2)/User_Model_Calcs!N2917)*SQRT(1-COS(RADIANS(User_Model_Calcs!I2917))^2*COS(RADIANS(User_Model_Calcs!B2917))^2)))</f>
        <v>65.804737515359761</v>
      </c>
      <c r="P2917">
        <f t="shared" ca="1" si="443"/>
        <v>52.602928477353061</v>
      </c>
    </row>
    <row r="2918" spans="1:16" x14ac:dyDescent="0.25">
      <c r="A2918">
        <f t="shared" ca="1" si="449"/>
        <v>127.20019792741587</v>
      </c>
      <c r="B2918">
        <f t="shared" ca="1" si="450"/>
        <v>-11.64946063141867</v>
      </c>
      <c r="C2918" s="6">
        <v>20135.9375</v>
      </c>
      <c r="D2918">
        <f t="shared" ca="1" si="447"/>
        <v>0.75</v>
      </c>
      <c r="E2918" s="1">
        <v>0.65</v>
      </c>
      <c r="F2918">
        <v>19.899999999999999</v>
      </c>
      <c r="G2918">
        <f t="shared" ca="1" si="444"/>
        <v>42.007420362456692</v>
      </c>
      <c r="H2918">
        <f t="shared" ca="1" si="448"/>
        <v>19.133275764348546</v>
      </c>
      <c r="I2918">
        <f ca="1">User_Model_Calcs!A2918-Sat_Data!$B$5</f>
        <v>17.200197927415871</v>
      </c>
      <c r="J2918">
        <f ca="1">(Earth_Data!$B$1/SQRT(1-Earth_Data!$B$2^2*SIN(RADIANS(User_Model_Calcs!B2918))^2))*COS(RADIANS(User_Model_Calcs!B2918))</f>
        <v>6247.6113521849684</v>
      </c>
      <c r="K2918">
        <f ca="1">((Earth_Data!$B$1*(1-Earth_Data!$B$2^2))/SQRT(1-Earth_Data!$B$2^2*SIN(RADIANS(User_Model_Calcs!B2918))^2))*SIN(RADIANS(User_Model_Calcs!B2918))</f>
        <v>-1279.4489228767081</v>
      </c>
      <c r="L2918">
        <f t="shared" ca="1" si="445"/>
        <v>-11.573584119675781</v>
      </c>
      <c r="M2918">
        <f t="shared" ca="1" si="446"/>
        <v>6377.2750571228189</v>
      </c>
      <c r="N2918">
        <f ca="1">SQRT(User_Model_Calcs!M2918^2+Sat_Data!$B$3^2-2*User_Model_Calcs!M2918*Sat_Data!$B$3*COS(RADIANS(L2918))*COS(RADIANS(I2918)))</f>
        <v>36265.633415781565</v>
      </c>
      <c r="O2918">
        <f ca="1">DEGREES(ACOS(((Earth_Data!$B$1+Sat_Data!$B$2)/User_Model_Calcs!N2918)*SQRT(1-COS(RADIANS(User_Model_Calcs!I2918))^2*COS(RADIANS(User_Model_Calcs!B2918))^2)))</f>
        <v>65.764585217817995</v>
      </c>
      <c r="P2918">
        <f t="shared" ca="1" si="443"/>
        <v>56.883535856129271</v>
      </c>
    </row>
    <row r="2919" spans="1:16" x14ac:dyDescent="0.25">
      <c r="A2919">
        <f t="shared" ca="1" si="449"/>
        <v>127.44159122449454</v>
      </c>
      <c r="B2919">
        <f t="shared" ca="1" si="450"/>
        <v>-14.689621988841759</v>
      </c>
      <c r="C2919" s="6">
        <v>20135.9375</v>
      </c>
      <c r="D2919">
        <f t="shared" ca="1" si="447"/>
        <v>0.75</v>
      </c>
      <c r="E2919" s="1">
        <v>0.65</v>
      </c>
      <c r="F2919">
        <v>19.899999999999999</v>
      </c>
      <c r="G2919">
        <f t="shared" ca="1" si="444"/>
        <v>42.007420362456692</v>
      </c>
      <c r="H2919">
        <f t="shared" ca="1" si="448"/>
        <v>15.027794709116783</v>
      </c>
      <c r="I2919">
        <f ca="1">User_Model_Calcs!A2919-Sat_Data!$B$5</f>
        <v>17.441591224494545</v>
      </c>
      <c r="J2919">
        <f ca="1">(Earth_Data!$B$1/SQRT(1-Earth_Data!$B$2^2*SIN(RADIANS(User_Model_Calcs!B2919))^2))*COS(RADIANS(User_Model_Calcs!B2919))</f>
        <v>6170.9906071642781</v>
      </c>
      <c r="K2919">
        <f ca="1">((Earth_Data!$B$1*(1-Earth_Data!$B$2^2))/SQRT(1-Earth_Data!$B$2^2*SIN(RADIANS(User_Model_Calcs!B2919))^2))*SIN(RADIANS(User_Model_Calcs!B2919))</f>
        <v>-1606.904509013141</v>
      </c>
      <c r="L2919">
        <f t="shared" ca="1" si="445"/>
        <v>-14.595494772246548</v>
      </c>
      <c r="M2919">
        <f t="shared" ca="1" si="446"/>
        <v>6376.7756095691902</v>
      </c>
      <c r="N2919">
        <f ca="1">SQRT(User_Model_Calcs!M2919^2+Sat_Data!$B$3^2-2*User_Model_Calcs!M2919*Sat_Data!$B$3*COS(RADIANS(L2919))*COS(RADIANS(I2919)))</f>
        <v>36359.522415455642</v>
      </c>
      <c r="O2919">
        <f ca="1">DEGREES(ACOS(((Earth_Data!$B$1+Sat_Data!$B$2)/User_Model_Calcs!N2919)*SQRT(1-COS(RADIANS(User_Model_Calcs!I2919))^2*COS(RADIANS(User_Model_Calcs!B2919))^2)))</f>
        <v>63.46928661979522</v>
      </c>
      <c r="P2919">
        <f t="shared" ca="1" si="443"/>
        <v>51.091965959882913</v>
      </c>
    </row>
    <row r="2920" spans="1:16" x14ac:dyDescent="0.25">
      <c r="A2920">
        <f t="shared" ca="1" si="449"/>
        <v>128.47276310491117</v>
      </c>
      <c r="B2920">
        <f t="shared" ca="1" si="450"/>
        <v>-15.500934053388038</v>
      </c>
      <c r="C2920" s="6">
        <v>20135.9375</v>
      </c>
      <c r="D2920">
        <f t="shared" ca="1" si="447"/>
        <v>0.75</v>
      </c>
      <c r="E2920" s="1">
        <v>0.65</v>
      </c>
      <c r="F2920">
        <v>19.899999999999999</v>
      </c>
      <c r="G2920">
        <f t="shared" ca="1" si="444"/>
        <v>42.007420362456692</v>
      </c>
      <c r="H2920">
        <f t="shared" ca="1" si="448"/>
        <v>23.08275998724794</v>
      </c>
      <c r="I2920">
        <f ca="1">User_Model_Calcs!A2920-Sat_Data!$B$5</f>
        <v>18.472763104911166</v>
      </c>
      <c r="J2920">
        <f ca="1">(Earth_Data!$B$1/SQRT(1-Earth_Data!$B$2^2*SIN(RADIANS(User_Model_Calcs!B2920))^2))*COS(RADIANS(User_Model_Calcs!B2920))</f>
        <v>6147.612078916316</v>
      </c>
      <c r="K2920">
        <f ca="1">((Earth_Data!$B$1*(1-Earth_Data!$B$2^2))/SQRT(1-Earth_Data!$B$2^2*SIN(RADIANS(User_Model_Calcs!B2920))^2))*SIN(RADIANS(User_Model_Calcs!B2920))</f>
        <v>-1693.577557707704</v>
      </c>
      <c r="L2920">
        <f t="shared" ca="1" si="445"/>
        <v>-15.402105652783018</v>
      </c>
      <c r="M2920">
        <f t="shared" ca="1" si="446"/>
        <v>6376.624437491123</v>
      </c>
      <c r="N2920">
        <f ca="1">SQRT(User_Model_Calcs!M2920^2+Sat_Data!$B$3^2-2*User_Model_Calcs!M2920*Sat_Data!$B$3*COS(RADIANS(L2920))*COS(RADIANS(I2920)))</f>
        <v>36424.85787212741</v>
      </c>
      <c r="O2920">
        <f ca="1">DEGREES(ACOS(((Earth_Data!$B$1+Sat_Data!$B$2)/User_Model_Calcs!N2920)*SQRT(1-COS(RADIANS(User_Model_Calcs!I2920))^2*COS(RADIANS(User_Model_Calcs!B2920))^2)))</f>
        <v>61.984748151433173</v>
      </c>
      <c r="P2920">
        <f t="shared" ca="1" si="443"/>
        <v>51.340125086994298</v>
      </c>
    </row>
    <row r="2921" spans="1:16" x14ac:dyDescent="0.25">
      <c r="A2921">
        <f t="shared" ca="1" si="449"/>
        <v>127.07707485728785</v>
      </c>
      <c r="B2921">
        <f t="shared" ca="1" si="450"/>
        <v>-13.189080663881423</v>
      </c>
      <c r="C2921" s="6">
        <v>20135.9375</v>
      </c>
      <c r="D2921">
        <f t="shared" ca="1" si="447"/>
        <v>3</v>
      </c>
      <c r="E2921" s="1">
        <v>0.65</v>
      </c>
      <c r="F2921">
        <v>19.899999999999999</v>
      </c>
      <c r="G2921">
        <f t="shared" ca="1" si="444"/>
        <v>54.048620189015942</v>
      </c>
      <c r="H2921">
        <f t="shared" ca="1" si="448"/>
        <v>15.016072871652877</v>
      </c>
      <c r="I2921">
        <f ca="1">User_Model_Calcs!A2921-Sat_Data!$B$5</f>
        <v>17.077074857287855</v>
      </c>
      <c r="J2921">
        <f ca="1">(Earth_Data!$B$1/SQRT(1-Earth_Data!$B$2^2*SIN(RADIANS(User_Model_Calcs!B2921))^2))*COS(RADIANS(User_Model_Calcs!B2921))</f>
        <v>6210.9823958882471</v>
      </c>
      <c r="K2921">
        <f ca="1">((Earth_Data!$B$1*(1-Earth_Data!$B$2^2))/SQRT(1-Earth_Data!$B$2^2*SIN(RADIANS(User_Model_Calcs!B2921))^2))*SIN(RADIANS(User_Model_Calcs!B2921))</f>
        <v>-1445.7800050463741</v>
      </c>
      <c r="L2921">
        <f t="shared" ca="1" si="445"/>
        <v>-13.103842743653141</v>
      </c>
      <c r="M2921">
        <f t="shared" ca="1" si="446"/>
        <v>6377.0355295407917</v>
      </c>
      <c r="N2921">
        <f ca="1">SQRT(User_Model_Calcs!M2921^2+Sat_Data!$B$3^2-2*User_Model_Calcs!M2921*Sat_Data!$B$3*COS(RADIANS(L2921))*COS(RADIANS(I2921)))</f>
        <v>36301.682545996424</v>
      </c>
      <c r="O2921">
        <f ca="1">DEGREES(ACOS(((Earth_Data!$B$1+Sat_Data!$B$2)/User_Model_Calcs!N2921)*SQRT(1-COS(RADIANS(User_Model_Calcs!I2921))^2*COS(RADIANS(User_Model_Calcs!B2921))^2)))</f>
        <v>64.857773738298391</v>
      </c>
      <c r="P2921">
        <f t="shared" ca="1" si="443"/>
        <v>53.397979616702173</v>
      </c>
    </row>
    <row r="2922" spans="1:16" x14ac:dyDescent="0.25">
      <c r="A2922">
        <f t="shared" ca="1" si="449"/>
        <v>125.91753764256816</v>
      </c>
      <c r="B2922">
        <f t="shared" ca="1" si="450"/>
        <v>-11.87158150079855</v>
      </c>
      <c r="C2922" s="6">
        <v>20135.9375</v>
      </c>
      <c r="D2922">
        <f t="shared" ca="1" si="447"/>
        <v>0.75</v>
      </c>
      <c r="E2922" s="1">
        <v>0.65</v>
      </c>
      <c r="F2922">
        <v>19.899999999999999</v>
      </c>
      <c r="G2922">
        <f t="shared" ca="1" si="444"/>
        <v>42.007420362456692</v>
      </c>
      <c r="H2922">
        <f t="shared" ca="1" si="448"/>
        <v>19.199943699763402</v>
      </c>
      <c r="I2922">
        <f ca="1">User_Model_Calcs!A2922-Sat_Data!$B$5</f>
        <v>15.917537642568163</v>
      </c>
      <c r="J2922">
        <f ca="1">(Earth_Data!$B$1/SQRT(1-Earth_Data!$B$2^2*SIN(RADIANS(User_Model_Calcs!B2922))^2))*COS(RADIANS(User_Model_Calcs!B2922))</f>
        <v>6242.6032335494228</v>
      </c>
      <c r="K2922">
        <f ca="1">((Earth_Data!$B$1*(1-Earth_Data!$B$2^2))/SQRT(1-Earth_Data!$B$2^2*SIN(RADIANS(User_Model_Calcs!B2922))^2))*SIN(RADIANS(User_Model_Calcs!B2922))</f>
        <v>-1303.5042249068645</v>
      </c>
      <c r="L2922">
        <f t="shared" ca="1" si="445"/>
        <v>-11.7943403802626</v>
      </c>
      <c r="M2922">
        <f t="shared" ca="1" si="446"/>
        <v>6377.2422249646252</v>
      </c>
      <c r="N2922">
        <f ca="1">SQRT(User_Model_Calcs!M2922^2+Sat_Data!$B$3^2-2*User_Model_Calcs!M2922*Sat_Data!$B$3*COS(RADIANS(L2922))*COS(RADIANS(I2922)))</f>
        <v>36224.860806786681</v>
      </c>
      <c r="O2922">
        <f ca="1">DEGREES(ACOS(((Earth_Data!$B$1+Sat_Data!$B$2)/User_Model_Calcs!N2922)*SQRT(1-COS(RADIANS(User_Model_Calcs!I2922))^2*COS(RADIANS(User_Model_Calcs!B2922))^2)))</f>
        <v>66.821108999955854</v>
      </c>
      <c r="P2922">
        <f t="shared" ca="1" si="443"/>
        <v>54.195450426058734</v>
      </c>
    </row>
    <row r="2923" spans="1:16" x14ac:dyDescent="0.25">
      <c r="A2923">
        <f t="shared" ca="1" si="449"/>
        <v>129.19134073794851</v>
      </c>
      <c r="B2923">
        <f t="shared" ca="1" si="450"/>
        <v>-12.083283188562012</v>
      </c>
      <c r="C2923" s="6">
        <v>20135.9375</v>
      </c>
      <c r="D2923">
        <f t="shared" ca="1" si="447"/>
        <v>0.75</v>
      </c>
      <c r="E2923" s="1">
        <v>0.65</v>
      </c>
      <c r="F2923">
        <v>19.899999999999999</v>
      </c>
      <c r="G2923">
        <f t="shared" ca="1" si="444"/>
        <v>42.007420362456692</v>
      </c>
      <c r="H2923">
        <f t="shared" ca="1" si="448"/>
        <v>23.362138145614317</v>
      </c>
      <c r="I2923">
        <f ca="1">User_Model_Calcs!A2923-Sat_Data!$B$5</f>
        <v>19.191340737948508</v>
      </c>
      <c r="J2923">
        <f ca="1">(Earth_Data!$B$1/SQRT(1-Earth_Data!$B$2^2*SIN(RADIANS(User_Model_Calcs!B2923))^2))*COS(RADIANS(User_Model_Calcs!B2923))</f>
        <v>6237.7431969374547</v>
      </c>
      <c r="K2923">
        <f ca="1">((Earth_Data!$B$1*(1-Earth_Data!$B$2^2))/SQRT(1-Earth_Data!$B$2^2*SIN(RADIANS(User_Model_Calcs!B2923))^2))*SIN(RADIANS(User_Model_Calcs!B2923))</f>
        <v>-1326.4132650423915</v>
      </c>
      <c r="L2923">
        <f t="shared" ca="1" si="445"/>
        <v>-12.00474575087957</v>
      </c>
      <c r="M2923">
        <f t="shared" ca="1" si="446"/>
        <v>6377.2103886119303</v>
      </c>
      <c r="N2923">
        <f ca="1">SQRT(User_Model_Calcs!M2923^2+Sat_Data!$B$3^2-2*User_Model_Calcs!M2923*Sat_Data!$B$3*COS(RADIANS(L2923))*COS(RADIANS(I2923)))</f>
        <v>36355.168267543733</v>
      </c>
      <c r="O2923">
        <f ca="1">DEGREES(ACOS(((Earth_Data!$B$1+Sat_Data!$B$2)/User_Model_Calcs!N2923)*SQRT(1-COS(RADIANS(User_Model_Calcs!I2923))^2*COS(RADIANS(User_Model_Calcs!B2923))^2)))</f>
        <v>63.583918789714438</v>
      </c>
      <c r="P2923">
        <f t="shared" ca="1" si="443"/>
        <v>58.976628903639408</v>
      </c>
    </row>
    <row r="2924" spans="1:16" x14ac:dyDescent="0.25">
      <c r="A2924">
        <f t="shared" ca="1" si="449"/>
        <v>129.50072645320793</v>
      </c>
      <c r="B2924">
        <f t="shared" ca="1" si="450"/>
        <v>-14.465544406480051</v>
      </c>
      <c r="C2924" s="6">
        <v>20135.9375</v>
      </c>
      <c r="D2924">
        <f t="shared" ca="1" si="447"/>
        <v>1.2</v>
      </c>
      <c r="E2924" s="1">
        <v>0.65</v>
      </c>
      <c r="F2924">
        <v>19.899999999999999</v>
      </c>
      <c r="G2924">
        <f t="shared" ca="1" si="444"/>
        <v>46.089820015575185</v>
      </c>
      <c r="H2924">
        <f t="shared" ca="1" si="448"/>
        <v>18.561403375414642</v>
      </c>
      <c r="I2924">
        <f ca="1">User_Model_Calcs!A2924-Sat_Data!$B$5</f>
        <v>19.500726453207932</v>
      </c>
      <c r="J2924">
        <f ca="1">(Earth_Data!$B$1/SQRT(1-Earth_Data!$B$2^2*SIN(RADIANS(User_Model_Calcs!B2924))^2))*COS(RADIANS(User_Model_Calcs!B2924))</f>
        <v>6177.2307702085518</v>
      </c>
      <c r="K2924">
        <f ca="1">((Earth_Data!$B$1*(1-Earth_Data!$B$2^2))/SQRT(1-Earth_Data!$B$2^2*SIN(RADIANS(User_Model_Calcs!B2924))^2))*SIN(RADIANS(User_Model_Calcs!B2924))</f>
        <v>-1582.9096725546688</v>
      </c>
      <c r="L2924">
        <f t="shared" ca="1" si="445"/>
        <v>-14.372728965683677</v>
      </c>
      <c r="M2924">
        <f t="shared" ca="1" si="446"/>
        <v>6376.8160566130855</v>
      </c>
      <c r="N2924">
        <f ca="1">SQRT(User_Model_Calcs!M2924^2+Sat_Data!$B$3^2-2*User_Model_Calcs!M2924*Sat_Data!$B$3*COS(RADIANS(L2924))*COS(RADIANS(I2924)))</f>
        <v>36434.109917108704</v>
      </c>
      <c r="O2924">
        <f ca="1">DEGREES(ACOS(((Earth_Data!$B$1+Sat_Data!$B$2)/User_Model_Calcs!N2924)*SQRT(1-COS(RADIANS(User_Model_Calcs!I2924))^2*COS(RADIANS(User_Model_Calcs!B2924))^2)))</f>
        <v>61.786598410488892</v>
      </c>
      <c r="P2924">
        <f t="shared" ca="1" si="443"/>
        <v>54.80167337752561</v>
      </c>
    </row>
    <row r="2925" spans="1:16" x14ac:dyDescent="0.25">
      <c r="A2925">
        <f t="shared" ca="1" si="449"/>
        <v>126.15446282732147</v>
      </c>
      <c r="B2925">
        <f t="shared" ca="1" si="450"/>
        <v>-15.759939164348756</v>
      </c>
      <c r="C2925" s="6">
        <v>20135.9375</v>
      </c>
      <c r="D2925">
        <f t="shared" ca="1" si="447"/>
        <v>0.75</v>
      </c>
      <c r="E2925" s="1">
        <v>0.65</v>
      </c>
      <c r="F2925">
        <v>19.899999999999999</v>
      </c>
      <c r="G2925">
        <f t="shared" ca="1" si="444"/>
        <v>42.007420362456692</v>
      </c>
      <c r="H2925">
        <f t="shared" ca="1" si="448"/>
        <v>16.60502766162617</v>
      </c>
      <c r="I2925">
        <f ca="1">User_Model_Calcs!A2925-Sat_Data!$B$5</f>
        <v>16.154462827321467</v>
      </c>
      <c r="J2925">
        <f ca="1">(Earth_Data!$B$1/SQRT(1-Earth_Data!$B$2^2*SIN(RADIANS(User_Model_Calcs!B2925))^2))*COS(RADIANS(User_Model_Calcs!B2925))</f>
        <v>6139.8901258451633</v>
      </c>
      <c r="K2925">
        <f ca="1">((Earth_Data!$B$1*(1-Earth_Data!$B$2^2))/SQRT(1-Earth_Data!$B$2^2*SIN(RADIANS(User_Model_Calcs!B2925))^2))*SIN(RADIANS(User_Model_Calcs!B2925))</f>
        <v>-1721.1778700900556</v>
      </c>
      <c r="L2925">
        <f t="shared" ca="1" si="445"/>
        <v>-15.659626316126557</v>
      </c>
      <c r="M2925">
        <f t="shared" ca="1" si="446"/>
        <v>6376.5746304688291</v>
      </c>
      <c r="N2925">
        <f ca="1">SQRT(User_Model_Calcs!M2925^2+Sat_Data!$B$3^2-2*User_Model_Calcs!M2925*Sat_Data!$B$3*COS(RADIANS(L2925))*COS(RADIANS(I2925)))</f>
        <v>36347.668107840393</v>
      </c>
      <c r="O2925">
        <f ca="1">DEGREES(ACOS(((Earth_Data!$B$1+Sat_Data!$B$2)/User_Model_Calcs!N2925)*SQRT(1-COS(RADIANS(User_Model_Calcs!I2925))^2*COS(RADIANS(User_Model_Calcs!B2925))^2)))</f>
        <v>63.740332571033591</v>
      </c>
      <c r="P2925">
        <f t="shared" ca="1" si="443"/>
        <v>46.842738518309979</v>
      </c>
    </row>
    <row r="2926" spans="1:16" x14ac:dyDescent="0.25">
      <c r="A2926">
        <f t="shared" ca="1" si="449"/>
        <v>128.00537976962323</v>
      </c>
      <c r="B2926">
        <f t="shared" ca="1" si="450"/>
        <v>-11.820348859734992</v>
      </c>
      <c r="C2926" s="6">
        <v>20135.9375</v>
      </c>
      <c r="D2926">
        <f t="shared" ca="1" si="447"/>
        <v>1.2</v>
      </c>
      <c r="E2926" s="1">
        <v>0.65</v>
      </c>
      <c r="F2926">
        <v>19.899999999999999</v>
      </c>
      <c r="G2926">
        <f t="shared" ca="1" si="444"/>
        <v>46.089820015575185</v>
      </c>
      <c r="H2926">
        <f t="shared" ca="1" si="448"/>
        <v>20.132024333766413</v>
      </c>
      <c r="I2926">
        <f ca="1">User_Model_Calcs!A2926-Sat_Data!$B$5</f>
        <v>18.005379769623232</v>
      </c>
      <c r="J2926">
        <f ca="1">(Earth_Data!$B$1/SQRT(1-Earth_Data!$B$2^2*SIN(RADIANS(User_Model_Calcs!B2926))^2))*COS(RADIANS(User_Model_Calcs!B2926))</f>
        <v>6243.7666471157963</v>
      </c>
      <c r="K2926">
        <f ca="1">((Earth_Data!$B$1*(1-Earth_Data!$B$2^2))/SQRT(1-Earth_Data!$B$2^2*SIN(RADIANS(User_Model_Calcs!B2926))^2))*SIN(RADIANS(User_Model_Calcs!B2926))</f>
        <v>-1297.9575116928752</v>
      </c>
      <c r="L2926">
        <f t="shared" ca="1" si="445"/>
        <v>-11.743422083807097</v>
      </c>
      <c r="M2926">
        <f t="shared" ca="1" si="446"/>
        <v>6377.24984972328</v>
      </c>
      <c r="N2926">
        <f ca="1">SQRT(User_Model_Calcs!M2926^2+Sat_Data!$B$3^2-2*User_Model_Calcs!M2926*Sat_Data!$B$3*COS(RADIANS(L2926))*COS(RADIANS(I2926)))</f>
        <v>36300.733003636655</v>
      </c>
      <c r="O2926">
        <f ca="1">DEGREES(ACOS(((Earth_Data!$B$1+Sat_Data!$B$2)/User_Model_Calcs!N2926)*SQRT(1-COS(RADIANS(User_Model_Calcs!I2926))^2*COS(RADIANS(User_Model_Calcs!B2926))^2)))</f>
        <v>64.887894959850058</v>
      </c>
      <c r="P2926">
        <f t="shared" ca="1" si="443"/>
        <v>57.779119234166757</v>
      </c>
    </row>
    <row r="2927" spans="1:16" x14ac:dyDescent="0.25">
      <c r="A2927">
        <f t="shared" ca="1" si="449"/>
        <v>127.89459669073544</v>
      </c>
      <c r="B2927">
        <f t="shared" ca="1" si="450"/>
        <v>-13.437478457901229</v>
      </c>
      <c r="C2927" s="6">
        <v>20135.9375</v>
      </c>
      <c r="D2927">
        <f t="shared" ca="1" si="447"/>
        <v>3</v>
      </c>
      <c r="E2927" s="1">
        <v>0.65</v>
      </c>
      <c r="F2927">
        <v>19.899999999999999</v>
      </c>
      <c r="G2927">
        <f t="shared" ca="1" si="444"/>
        <v>54.048620189015942</v>
      </c>
      <c r="H2927">
        <f t="shared" ca="1" si="448"/>
        <v>19.673958889196193</v>
      </c>
      <c r="I2927">
        <f ca="1">User_Model_Calcs!A2927-Sat_Data!$B$5</f>
        <v>17.89459669073544</v>
      </c>
      <c r="J2927">
        <f ca="1">(Earth_Data!$B$1/SQRT(1-Earth_Data!$B$2^2*SIN(RADIANS(User_Model_Calcs!B2927))^2))*COS(RADIANS(User_Model_Calcs!B2927))</f>
        <v>6204.654194518921</v>
      </c>
      <c r="K2927">
        <f ca="1">((Earth_Data!$B$1*(1-Earth_Data!$B$2^2))/SQRT(1-Earth_Data!$B$2^2*SIN(RADIANS(User_Model_Calcs!B2927))^2))*SIN(RADIANS(User_Model_Calcs!B2927))</f>
        <v>-1472.522493095749</v>
      </c>
      <c r="L2927">
        <f t="shared" ca="1" si="445"/>
        <v>-13.350752353287566</v>
      </c>
      <c r="M2927">
        <f t="shared" ca="1" si="446"/>
        <v>6376.9942893367997</v>
      </c>
      <c r="N2927">
        <f ca="1">SQRT(User_Model_Calcs!M2927^2+Sat_Data!$B$3^2-2*User_Model_Calcs!M2927*Sat_Data!$B$3*COS(RADIANS(L2927))*COS(RADIANS(I2927)))</f>
        <v>36339.57804472313</v>
      </c>
      <c r="O2927">
        <f ca="1">DEGREES(ACOS(((Earth_Data!$B$1+Sat_Data!$B$2)/User_Model_Calcs!N2927)*SQRT(1-COS(RADIANS(User_Model_Calcs!I2927))^2*COS(RADIANS(User_Model_Calcs!B2927))^2)))</f>
        <v>63.943951564782331</v>
      </c>
      <c r="P2927">
        <f t="shared" ca="1" si="443"/>
        <v>54.257159671035978</v>
      </c>
    </row>
    <row r="2928" spans="1:16" x14ac:dyDescent="0.25">
      <c r="A2928">
        <f t="shared" ca="1" si="449"/>
        <v>126.7388400660725</v>
      </c>
      <c r="B2928">
        <f t="shared" ca="1" si="450"/>
        <v>-12.931027096531787</v>
      </c>
      <c r="C2928" s="6">
        <v>20135.9375</v>
      </c>
      <c r="D2928">
        <f t="shared" ca="1" si="447"/>
        <v>3</v>
      </c>
      <c r="E2928" s="1">
        <v>0.65</v>
      </c>
      <c r="F2928">
        <v>19.899999999999999</v>
      </c>
      <c r="G2928">
        <f t="shared" ca="1" si="444"/>
        <v>54.048620189015942</v>
      </c>
      <c r="H2928">
        <f t="shared" ca="1" si="448"/>
        <v>17.141199085267171</v>
      </c>
      <c r="I2928">
        <f ca="1">User_Model_Calcs!A2928-Sat_Data!$B$5</f>
        <v>16.738840066072498</v>
      </c>
      <c r="J2928">
        <f ca="1">(Earth_Data!$B$1/SQRT(1-Earth_Data!$B$2^2*SIN(RADIANS(User_Model_Calcs!B2928))^2))*COS(RADIANS(User_Model_Calcs!B2928))</f>
        <v>6217.4336110081813</v>
      </c>
      <c r="K2928">
        <f ca="1">((Earth_Data!$B$1*(1-Earth_Data!$B$2^2))/SQRT(1-Earth_Data!$B$2^2*SIN(RADIANS(User_Model_Calcs!B2928))^2))*SIN(RADIANS(User_Model_Calcs!B2928))</f>
        <v>-1417.9697433040394</v>
      </c>
      <c r="L2928">
        <f t="shared" ca="1" si="445"/>
        <v>-12.847341933954613</v>
      </c>
      <c r="M2928">
        <f t="shared" ca="1" si="446"/>
        <v>6377.0776144108486</v>
      </c>
      <c r="N2928">
        <f ca="1">SQRT(User_Model_Calcs!M2928^2+Sat_Data!$B$3^2-2*User_Model_Calcs!M2928*Sat_Data!$B$3*COS(RADIANS(L2928))*COS(RADIANS(I2928)))</f>
        <v>36282.123485534561</v>
      </c>
      <c r="O2928">
        <f ca="1">DEGREES(ACOS(((Earth_Data!$B$1+Sat_Data!$B$2)/User_Model_Calcs!N2928)*SQRT(1-COS(RADIANS(User_Model_Calcs!I2928))^2*COS(RADIANS(User_Model_Calcs!B2928))^2)))</f>
        <v>65.34290275317116</v>
      </c>
      <c r="P2928">
        <f t="shared" ca="1" si="443"/>
        <v>53.348620309429826</v>
      </c>
    </row>
    <row r="2929" spans="1:16" x14ac:dyDescent="0.25">
      <c r="A2929">
        <f t="shared" ca="1" si="449"/>
        <v>125.34110336086066</v>
      </c>
      <c r="B2929">
        <f t="shared" ca="1" si="450"/>
        <v>-14.420749754931903</v>
      </c>
      <c r="C2929" s="6">
        <v>20135.9375</v>
      </c>
      <c r="D2929">
        <f t="shared" ca="1" si="447"/>
        <v>1.2</v>
      </c>
      <c r="E2929" s="1">
        <v>0.65</v>
      </c>
      <c r="F2929">
        <v>19.899999999999999</v>
      </c>
      <c r="G2929">
        <f t="shared" ca="1" si="444"/>
        <v>46.089820015575185</v>
      </c>
      <c r="H2929">
        <f t="shared" ca="1" si="448"/>
        <v>14.991679236918651</v>
      </c>
      <c r="I2929">
        <f ca="1">User_Model_Calcs!A2929-Sat_Data!$B$5</f>
        <v>15.341103360860657</v>
      </c>
      <c r="J2929">
        <f ca="1">(Earth_Data!$B$1/SQRT(1-Earth_Data!$B$2^2*SIN(RADIANS(User_Model_Calcs!B2929))^2))*COS(RADIANS(User_Model_Calcs!B2929))</f>
        <v>6178.4669500928212</v>
      </c>
      <c r="K2929">
        <f ca="1">((Earth_Data!$B$1*(1-Earth_Data!$B$2^2))/SQRT(1-Earth_Data!$B$2^2*SIN(RADIANS(User_Model_Calcs!B2929))^2))*SIN(RADIANS(User_Model_Calcs!B2929))</f>
        <v>-1578.1100777726676</v>
      </c>
      <c r="L2929">
        <f t="shared" ca="1" si="445"/>
        <v>-14.328197224769696</v>
      </c>
      <c r="M2929">
        <f t="shared" ca="1" si="446"/>
        <v>6376.8240740165429</v>
      </c>
      <c r="N2929">
        <f ca="1">SQRT(User_Model_Calcs!M2929^2+Sat_Data!$B$3^2-2*User_Model_Calcs!M2929*Sat_Data!$B$3*COS(RADIANS(L2929))*COS(RADIANS(I2929)))</f>
        <v>36277.04687768963</v>
      </c>
      <c r="O2929">
        <f ca="1">DEGREES(ACOS(((Earth_Data!$B$1+Sat_Data!$B$2)/User_Model_Calcs!N2929)*SQRT(1-COS(RADIANS(User_Model_Calcs!I2929))^2*COS(RADIANS(User_Model_Calcs!B2929))^2)))</f>
        <v>65.461680501449607</v>
      </c>
      <c r="P2929">
        <f t="shared" ca="1" si="443"/>
        <v>47.767457534691744</v>
      </c>
    </row>
    <row r="2930" spans="1:16" x14ac:dyDescent="0.25">
      <c r="A2930">
        <f t="shared" ca="1" si="449"/>
        <v>126.32342830170846</v>
      </c>
      <c r="B2930">
        <f t="shared" ca="1" si="450"/>
        <v>-11.966882370840924</v>
      </c>
      <c r="C2930" s="6">
        <v>20135.9375</v>
      </c>
      <c r="D2930">
        <f t="shared" ca="1" si="447"/>
        <v>3</v>
      </c>
      <c r="E2930" s="1">
        <v>0.65</v>
      </c>
      <c r="F2930">
        <v>19.899999999999999</v>
      </c>
      <c r="G2930">
        <f t="shared" ca="1" si="444"/>
        <v>54.048620189015942</v>
      </c>
      <c r="H2930">
        <f t="shared" ca="1" si="448"/>
        <v>20.473013616793139</v>
      </c>
      <c r="I2930">
        <f ca="1">User_Model_Calcs!A2930-Sat_Data!$B$5</f>
        <v>16.323428301708461</v>
      </c>
      <c r="J2930">
        <f ca="1">(Earth_Data!$B$1/SQRT(1-Earth_Data!$B$2^2*SIN(RADIANS(User_Model_Calcs!B2930))^2))*COS(RADIANS(User_Model_Calcs!B2930))</f>
        <v>6240.4258959310446</v>
      </c>
      <c r="K2930">
        <f ca="1">((Earth_Data!$B$1*(1-Earth_Data!$B$2^2))/SQRT(1-Earth_Data!$B$2^2*SIN(RADIANS(User_Model_Calcs!B2930))^2))*SIN(RADIANS(User_Model_Calcs!B2930))</f>
        <v>-1313.8192714239456</v>
      </c>
      <c r="L2930">
        <f t="shared" ca="1" si="445"/>
        <v>-11.889057171162916</v>
      </c>
      <c r="M2930">
        <f t="shared" ca="1" si="446"/>
        <v>6377.2279589623986</v>
      </c>
      <c r="N2930">
        <f ca="1">SQRT(User_Model_Calcs!M2930^2+Sat_Data!$B$3^2-2*User_Model_Calcs!M2930*Sat_Data!$B$3*COS(RADIANS(L2930))*COS(RADIANS(I2930)))</f>
        <v>36241.578773712827</v>
      </c>
      <c r="O2930">
        <f ca="1">DEGREES(ACOS(((Earth_Data!$B$1+Sat_Data!$B$2)/User_Model_Calcs!N2930)*SQRT(1-COS(RADIANS(User_Model_Calcs!I2930))^2*COS(RADIANS(User_Model_Calcs!B2930))^2)))</f>
        <v>66.381407790531</v>
      </c>
      <c r="P2930">
        <f t="shared" ca="1" si="443"/>
        <v>54.701728807406269</v>
      </c>
    </row>
    <row r="2931" spans="1:16" x14ac:dyDescent="0.25">
      <c r="A2931">
        <f t="shared" ca="1" si="449"/>
        <v>127.3206051473185</v>
      </c>
      <c r="B2931">
        <f t="shared" ca="1" si="450"/>
        <v>-16.306299539061591</v>
      </c>
      <c r="C2931" s="6">
        <v>20135.9375</v>
      </c>
      <c r="D2931">
        <f t="shared" ca="1" si="447"/>
        <v>0.75</v>
      </c>
      <c r="E2931" s="1">
        <v>0.65</v>
      </c>
      <c r="F2931">
        <v>19.899999999999999</v>
      </c>
      <c r="G2931">
        <f t="shared" ca="1" si="444"/>
        <v>42.007420362456692</v>
      </c>
      <c r="H2931">
        <f t="shared" ca="1" si="448"/>
        <v>15.282360429853689</v>
      </c>
      <c r="I2931">
        <f ca="1">User_Model_Calcs!A2931-Sat_Data!$B$5</f>
        <v>17.320605147318503</v>
      </c>
      <c r="J2931">
        <f ca="1">(Earth_Data!$B$1/SQRT(1-Earth_Data!$B$2^2*SIN(RADIANS(User_Model_Calcs!B2931))^2))*COS(RADIANS(User_Model_Calcs!B2931))</f>
        <v>6123.191633924911</v>
      </c>
      <c r="K2931">
        <f ca="1">((Earth_Data!$B$1*(1-Earth_Data!$B$2^2))/SQRT(1-Earth_Data!$B$2^2*SIN(RADIANS(User_Model_Calcs!B2931))^2))*SIN(RADIANS(User_Model_Calcs!B2931))</f>
        <v>-1779.2856329391045</v>
      </c>
      <c r="L2931">
        <f t="shared" ca="1" si="445"/>
        <v>-16.202882117806141</v>
      </c>
      <c r="M2931">
        <f t="shared" ca="1" si="446"/>
        <v>6376.4671370086699</v>
      </c>
      <c r="N2931">
        <f ca="1">SQRT(User_Model_Calcs!M2931^2+Sat_Data!$B$3^2-2*User_Model_Calcs!M2931*Sat_Data!$B$3*COS(RADIANS(L2931))*COS(RADIANS(I2931)))</f>
        <v>36407.838481308259</v>
      </c>
      <c r="O2931">
        <f ca="1">DEGREES(ACOS(((Earth_Data!$B$1+Sat_Data!$B$2)/User_Model_Calcs!N2931)*SQRT(1-COS(RADIANS(User_Model_Calcs!I2931))^2*COS(RADIANS(User_Model_Calcs!B2931))^2)))</f>
        <v>62.358404338372715</v>
      </c>
      <c r="P2931">
        <f t="shared" ca="1" si="443"/>
        <v>48.002806360448126</v>
      </c>
    </row>
    <row r="2932" spans="1:16" x14ac:dyDescent="0.25">
      <c r="A2932">
        <f t="shared" ca="1" si="449"/>
        <v>128.58283051387889</v>
      </c>
      <c r="B2932">
        <f t="shared" ca="1" si="450"/>
        <v>-14.44373935803166</v>
      </c>
      <c r="C2932" s="6">
        <v>20135.9375</v>
      </c>
      <c r="D2932">
        <f t="shared" ca="1" si="447"/>
        <v>3</v>
      </c>
      <c r="E2932" s="1">
        <v>0.65</v>
      </c>
      <c r="F2932">
        <v>19.899999999999999</v>
      </c>
      <c r="G2932">
        <f t="shared" ca="1" si="444"/>
        <v>54.048620189015942</v>
      </c>
      <c r="H2932">
        <f t="shared" ca="1" si="448"/>
        <v>14.096757083019655</v>
      </c>
      <c r="I2932">
        <f ca="1">User_Model_Calcs!A2932-Sat_Data!$B$5</f>
        <v>18.582830513878889</v>
      </c>
      <c r="J2932">
        <f ca="1">(Earth_Data!$B$1/SQRT(1-Earth_Data!$B$2^2*SIN(RADIANS(User_Model_Calcs!B2932))^2))*COS(RADIANS(User_Model_Calcs!B2932))</f>
        <v>6177.8329846192073</v>
      </c>
      <c r="K2932">
        <f ca="1">((Earth_Data!$B$1*(1-Earth_Data!$B$2^2))/SQRT(1-Earth_Data!$B$2^2*SIN(RADIANS(User_Model_Calcs!B2932))^2))*SIN(RADIANS(User_Model_Calcs!B2932))</f>
        <v>-1580.5734541179361</v>
      </c>
      <c r="L2932">
        <f t="shared" ca="1" si="445"/>
        <v>-14.351051868275995</v>
      </c>
      <c r="M2932">
        <f t="shared" ca="1" si="446"/>
        <v>6376.8199621528729</v>
      </c>
      <c r="N2932">
        <f ca="1">SQRT(User_Model_Calcs!M2932^2+Sat_Data!$B$3^2-2*User_Model_Calcs!M2932*Sat_Data!$B$3*COS(RADIANS(L2932))*COS(RADIANS(I2932)))</f>
        <v>36396.065955188009</v>
      </c>
      <c r="O2932">
        <f ca="1">DEGREES(ACOS(((Earth_Data!$B$1+Sat_Data!$B$2)/User_Model_Calcs!N2932)*SQRT(1-COS(RADIANS(User_Model_Calcs!I2932))^2*COS(RADIANS(User_Model_Calcs!B2932))^2)))</f>
        <v>62.633164207830738</v>
      </c>
      <c r="P2932">
        <f t="shared" ca="1" si="443"/>
        <v>53.428305881251617</v>
      </c>
    </row>
    <row r="2933" spans="1:16" x14ac:dyDescent="0.25">
      <c r="A2933">
        <f t="shared" ca="1" si="449"/>
        <v>129.86155282416877</v>
      </c>
      <c r="B2933">
        <f t="shared" ca="1" si="450"/>
        <v>-16.415787834789665</v>
      </c>
      <c r="C2933" s="6">
        <v>20135.9375</v>
      </c>
      <c r="D2933">
        <f t="shared" ca="1" si="447"/>
        <v>0.75</v>
      </c>
      <c r="E2933" s="1">
        <v>0.65</v>
      </c>
      <c r="F2933">
        <v>19.899999999999999</v>
      </c>
      <c r="G2933">
        <f t="shared" ca="1" si="444"/>
        <v>42.007420362456692</v>
      </c>
      <c r="H2933">
        <f t="shared" ca="1" si="448"/>
        <v>23.201785218566968</v>
      </c>
      <c r="I2933">
        <f ca="1">User_Model_Calcs!A2933-Sat_Data!$B$5</f>
        <v>19.861552824168768</v>
      </c>
      <c r="J2933">
        <f ca="1">(Earth_Data!$B$1/SQRT(1-Earth_Data!$B$2^2*SIN(RADIANS(User_Model_Calcs!B2933))^2))*COS(RADIANS(User_Model_Calcs!B2933))</f>
        <v>6119.7786194987139</v>
      </c>
      <c r="K2933">
        <f ca="1">((Earth_Data!$B$1*(1-Earth_Data!$B$2^2))/SQRT(1-Earth_Data!$B$2^2*SIN(RADIANS(User_Model_Calcs!B2933))^2))*SIN(RADIANS(User_Model_Calcs!B2933))</f>
        <v>-1790.911238607672</v>
      </c>
      <c r="L2933">
        <f t="shared" ca="1" si="445"/>
        <v>-16.311752720413995</v>
      </c>
      <c r="M2933">
        <f t="shared" ca="1" si="446"/>
        <v>6376.4452021674933</v>
      </c>
      <c r="N2933">
        <f ca="1">SQRT(User_Model_Calcs!M2933^2+Sat_Data!$B$3^2-2*User_Model_Calcs!M2933*Sat_Data!$B$3*COS(RADIANS(L2933))*COS(RADIANS(I2933)))</f>
        <v>36511.657277602528</v>
      </c>
      <c r="O2933">
        <f ca="1">DEGREES(ACOS(((Earth_Data!$B$1+Sat_Data!$B$2)/User_Model_Calcs!N2933)*SQRT(1-COS(RADIANS(User_Model_Calcs!I2933))^2*COS(RADIANS(User_Model_Calcs!B2933))^2)))</f>
        <v>60.122546746523923</v>
      </c>
      <c r="P2933">
        <f t="shared" ca="1" si="443"/>
        <v>51.962872190249428</v>
      </c>
    </row>
    <row r="2934" spans="1:16" x14ac:dyDescent="0.25">
      <c r="A2934">
        <f t="shared" ca="1" si="449"/>
        <v>128.54657314194978</v>
      </c>
      <c r="B2934">
        <f t="shared" ca="1" si="450"/>
        <v>-16.329897382475014</v>
      </c>
      <c r="C2934" s="6">
        <v>20135.9375</v>
      </c>
      <c r="D2934">
        <f t="shared" ca="1" si="447"/>
        <v>3</v>
      </c>
      <c r="E2934" s="1">
        <v>0.65</v>
      </c>
      <c r="F2934">
        <v>19.899999999999999</v>
      </c>
      <c r="G2934">
        <f t="shared" ca="1" si="444"/>
        <v>54.048620189015942</v>
      </c>
      <c r="H2934">
        <f t="shared" ca="1" si="448"/>
        <v>15.981716774557432</v>
      </c>
      <c r="I2934">
        <f ca="1">User_Model_Calcs!A2934-Sat_Data!$B$5</f>
        <v>18.546573141949779</v>
      </c>
      <c r="J2934">
        <f ca="1">(Earth_Data!$B$1/SQRT(1-Earth_Data!$B$2^2*SIN(RADIANS(User_Model_Calcs!B2934))^2))*COS(RADIANS(User_Model_Calcs!B2934))</f>
        <v>6122.4579133547868</v>
      </c>
      <c r="K2934">
        <f ca="1">((Earth_Data!$B$1*(1-Earth_Data!$B$2^2))/SQRT(1-Earth_Data!$B$2^2*SIN(RADIANS(User_Model_Calcs!B2934))^2))*SIN(RADIANS(User_Model_Calcs!B2934))</f>
        <v>-1781.7918226120159</v>
      </c>
      <c r="L2934">
        <f t="shared" ca="1" si="445"/>
        <v>-16.226346703845344</v>
      </c>
      <c r="M2934">
        <f t="shared" ca="1" si="446"/>
        <v>6376.4624204905103</v>
      </c>
      <c r="N2934">
        <f ca="1">SQRT(User_Model_Calcs!M2934^2+Sat_Data!$B$3^2-2*User_Model_Calcs!M2934*Sat_Data!$B$3*COS(RADIANS(L2934))*COS(RADIANS(I2934)))</f>
        <v>36455.332448130299</v>
      </c>
      <c r="O2934">
        <f ca="1">DEGREES(ACOS(((Earth_Data!$B$1+Sat_Data!$B$2)/User_Model_Calcs!N2934)*SQRT(1-COS(RADIANS(User_Model_Calcs!I2934))^2*COS(RADIANS(User_Model_Calcs!B2934))^2)))</f>
        <v>61.315028498511957</v>
      </c>
      <c r="P2934">
        <f t="shared" ca="1" si="443"/>
        <v>50.035087466251511</v>
      </c>
    </row>
    <row r="2935" spans="1:16" x14ac:dyDescent="0.25">
      <c r="A2935">
        <f t="shared" ca="1" si="449"/>
        <v>125.97851833246858</v>
      </c>
      <c r="B2935">
        <f t="shared" ca="1" si="450"/>
        <v>-14.739389874417238</v>
      </c>
      <c r="C2935" s="6">
        <v>20135.9375</v>
      </c>
      <c r="D2935">
        <f t="shared" ca="1" si="447"/>
        <v>1.2</v>
      </c>
      <c r="E2935" s="1">
        <v>0.65</v>
      </c>
      <c r="F2935">
        <v>19.899999999999999</v>
      </c>
      <c r="G2935">
        <f t="shared" ca="1" si="444"/>
        <v>46.089820015575185</v>
      </c>
      <c r="H2935">
        <f t="shared" ca="1" si="448"/>
        <v>22.600275017451459</v>
      </c>
      <c r="I2935">
        <f ca="1">User_Model_Calcs!A2935-Sat_Data!$B$5</f>
        <v>15.978518332468582</v>
      </c>
      <c r="J2935">
        <f ca="1">(Earth_Data!$B$1/SQRT(1-Earth_Data!$B$2^2*SIN(RADIANS(User_Model_Calcs!B2935))^2))*COS(RADIANS(User_Model_Calcs!B2935))</f>
        <v>6169.5919109421775</v>
      </c>
      <c r="K2935">
        <f ca="1">((Earth_Data!$B$1*(1-Earth_Data!$B$2^2))/SQRT(1-Earth_Data!$B$2^2*SIN(RADIANS(User_Model_Calcs!B2935))^2))*SIN(RADIANS(User_Model_Calcs!B2935))</f>
        <v>-1612.2305278985825</v>
      </c>
      <c r="L2935">
        <f t="shared" ca="1" si="445"/>
        <v>-14.644972082834963</v>
      </c>
      <c r="M2935">
        <f t="shared" ca="1" si="446"/>
        <v>6376.7665491729649</v>
      </c>
      <c r="N2935">
        <f ca="1">SQRT(User_Model_Calcs!M2935^2+Sat_Data!$B$3^2-2*User_Model_Calcs!M2935*Sat_Data!$B$3*COS(RADIANS(L2935))*COS(RADIANS(I2935)))</f>
        <v>36308.504058422805</v>
      </c>
      <c r="O2935">
        <f ca="1">DEGREES(ACOS(((Earth_Data!$B$1+Sat_Data!$B$2)/User_Model_Calcs!N2935)*SQRT(1-COS(RADIANS(User_Model_Calcs!I2935))^2*COS(RADIANS(User_Model_Calcs!B2935))^2)))</f>
        <v>64.682642588221043</v>
      </c>
      <c r="P2935">
        <f t="shared" ca="1" si="443"/>
        <v>48.377784890779999</v>
      </c>
    </row>
    <row r="2936" spans="1:16" x14ac:dyDescent="0.25">
      <c r="A2936">
        <f t="shared" ca="1" si="449"/>
        <v>125.37159434926227</v>
      </c>
      <c r="B2936">
        <f t="shared" ca="1" si="450"/>
        <v>-12.563316664571648</v>
      </c>
      <c r="C2936" s="6">
        <v>20135.9375</v>
      </c>
      <c r="D2936">
        <f t="shared" ca="1" si="447"/>
        <v>3</v>
      </c>
      <c r="E2936" s="1">
        <v>0.65</v>
      </c>
      <c r="F2936">
        <v>19.899999999999999</v>
      </c>
      <c r="G2936">
        <f t="shared" ca="1" si="444"/>
        <v>54.048620189015942</v>
      </c>
      <c r="H2936">
        <f t="shared" ca="1" si="448"/>
        <v>15.913878022716792</v>
      </c>
      <c r="I2936">
        <f ca="1">User_Model_Calcs!A2936-Sat_Data!$B$5</f>
        <v>15.371594349262267</v>
      </c>
      <c r="J2936">
        <f ca="1">(Earth_Data!$B$1/SQRT(1-Earth_Data!$B$2^2*SIN(RADIANS(User_Model_Calcs!B2936))^2))*COS(RADIANS(User_Model_Calcs!B2936))</f>
        <v>6226.4094363810982</v>
      </c>
      <c r="K2936">
        <f ca="1">((Earth_Data!$B$1*(1-Earth_Data!$B$2^2))/SQRT(1-Earth_Data!$B$2^2*SIN(RADIANS(User_Model_Calcs!B2936))^2))*SIN(RADIANS(User_Model_Calcs!B2936))</f>
        <v>-1378.2932075723802</v>
      </c>
      <c r="L2936">
        <f t="shared" ca="1" si="445"/>
        <v>-12.481855680660258</v>
      </c>
      <c r="M2936">
        <f t="shared" ca="1" si="446"/>
        <v>6377.1362409388548</v>
      </c>
      <c r="N2936">
        <f ca="1">SQRT(User_Model_Calcs!M2936^2+Sat_Data!$B$3^2-2*User_Model_Calcs!M2936*Sat_Data!$B$3*COS(RADIANS(L2936))*COS(RADIANS(I2936)))</f>
        <v>36224.346210083386</v>
      </c>
      <c r="O2936">
        <f ca="1">DEGREES(ACOS(((Earth_Data!$B$1+Sat_Data!$B$2)/User_Model_Calcs!N2936)*SQRT(1-COS(RADIANS(User_Model_Calcs!I2936))^2*COS(RADIANS(User_Model_Calcs!B2936))^2)))</f>
        <v>66.831070557931724</v>
      </c>
      <c r="P2936">
        <f t="shared" ca="1" si="443"/>
        <v>51.647988529544641</v>
      </c>
    </row>
    <row r="2937" spans="1:16" x14ac:dyDescent="0.25">
      <c r="A2937">
        <f t="shared" ca="1" si="449"/>
        <v>126.42105595996983</v>
      </c>
      <c r="B2937">
        <f t="shared" ca="1" si="450"/>
        <v>-15.676584852172049</v>
      </c>
      <c r="C2937" s="6">
        <v>20135.9375</v>
      </c>
      <c r="D2937">
        <f t="shared" ca="1" si="447"/>
        <v>3</v>
      </c>
      <c r="E2937" s="1">
        <v>0.65</v>
      </c>
      <c r="F2937">
        <v>19.899999999999999</v>
      </c>
      <c r="G2937">
        <f t="shared" ca="1" si="444"/>
        <v>54.048620189015942</v>
      </c>
      <c r="H2937">
        <f t="shared" ca="1" si="448"/>
        <v>19.841946735231421</v>
      </c>
      <c r="I2937">
        <f ca="1">User_Model_Calcs!A2937-Sat_Data!$B$5</f>
        <v>16.421055959969834</v>
      </c>
      <c r="J2937">
        <f ca="1">(Earth_Data!$B$1/SQRT(1-Earth_Data!$B$2^2*SIN(RADIANS(User_Model_Calcs!B2937))^2))*COS(RADIANS(User_Model_Calcs!B2937))</f>
        <v>6142.3888774882271</v>
      </c>
      <c r="K2937">
        <f ca="1">((Earth_Data!$B$1*(1-Earth_Data!$B$2^2))/SQRT(1-Earth_Data!$B$2^2*SIN(RADIANS(User_Model_Calcs!B2937))^2))*SIN(RADIANS(User_Model_Calcs!B2937))</f>
        <v>-1712.2991422866439</v>
      </c>
      <c r="L2937">
        <f t="shared" ca="1" si="445"/>
        <v>-15.576748854925031</v>
      </c>
      <c r="M2937">
        <f t="shared" ca="1" si="446"/>
        <v>6376.5907407459244</v>
      </c>
      <c r="N2937">
        <f ca="1">SQRT(User_Model_Calcs!M2937^2+Sat_Data!$B$3^2-2*User_Model_Calcs!M2937*Sat_Data!$B$3*COS(RADIANS(L2937))*COS(RADIANS(I2937)))</f>
        <v>36354.184488417945</v>
      </c>
      <c r="O2937">
        <f ca="1">DEGREES(ACOS(((Earth_Data!$B$1+Sat_Data!$B$2)/User_Model_Calcs!N2937)*SQRT(1-COS(RADIANS(User_Model_Calcs!I2937))^2*COS(RADIANS(User_Model_Calcs!B2937))^2)))</f>
        <v>63.588151025175307</v>
      </c>
      <c r="P2937">
        <f t="shared" ca="1" si="443"/>
        <v>47.484140717393544</v>
      </c>
    </row>
    <row r="2938" spans="1:16" x14ac:dyDescent="0.25">
      <c r="A2938">
        <f t="shared" ca="1" si="449"/>
        <v>127.15076592707531</v>
      </c>
      <c r="B2938">
        <f t="shared" ca="1" si="450"/>
        <v>-11.835369571221172</v>
      </c>
      <c r="C2938" s="6">
        <v>20135.9375</v>
      </c>
      <c r="D2938">
        <f t="shared" ca="1" si="447"/>
        <v>1.2</v>
      </c>
      <c r="E2938" s="1">
        <v>0.65</v>
      </c>
      <c r="F2938">
        <v>19.899999999999999</v>
      </c>
      <c r="G2938">
        <f t="shared" ca="1" si="444"/>
        <v>46.089820015575185</v>
      </c>
      <c r="H2938">
        <f t="shared" ca="1" si="448"/>
        <v>14.748793894487163</v>
      </c>
      <c r="I2938">
        <f ca="1">User_Model_Calcs!A2938-Sat_Data!$B$5</f>
        <v>17.150765927075312</v>
      </c>
      <c r="J2938">
        <f ca="1">(Earth_Data!$B$1/SQRT(1-Earth_Data!$B$2^2*SIN(RADIANS(User_Model_Calcs!B2938))^2))*COS(RADIANS(User_Model_Calcs!B2938))</f>
        <v>6243.426064469666</v>
      </c>
      <c r="K2938">
        <f ca="1">((Earth_Data!$B$1*(1-Earth_Data!$B$2^2))/SQRT(1-Earth_Data!$B$2^2*SIN(RADIANS(User_Model_Calcs!B2938))^2))*SIN(RADIANS(User_Model_Calcs!B2938))</f>
        <v>-1299.5838380278183</v>
      </c>
      <c r="L2938">
        <f t="shared" ca="1" si="445"/>
        <v>-11.758350608439832</v>
      </c>
      <c r="M2938">
        <f t="shared" ca="1" si="446"/>
        <v>6377.2476174727835</v>
      </c>
      <c r="N2938">
        <f ca="1">SQRT(User_Model_Calcs!M2938^2+Sat_Data!$B$3^2-2*User_Model_Calcs!M2938*Sat_Data!$B$3*COS(RADIANS(L2938))*COS(RADIANS(I2938)))</f>
        <v>36268.427526476131</v>
      </c>
      <c r="O2938">
        <f ca="1">DEGREES(ACOS(((Earth_Data!$B$1+Sat_Data!$B$2)/User_Model_Calcs!N2938)*SQRT(1-COS(RADIANS(User_Model_Calcs!I2938))^2*COS(RADIANS(User_Model_Calcs!B2938))^2)))</f>
        <v>65.692833115809961</v>
      </c>
      <c r="P2938">
        <f t="shared" ca="1" si="443"/>
        <v>56.39226305205689</v>
      </c>
    </row>
    <row r="2939" spans="1:16" x14ac:dyDescent="0.25">
      <c r="A2939">
        <f t="shared" ca="1" si="449"/>
        <v>125.79627986872494</v>
      </c>
      <c r="B2939">
        <f t="shared" ca="1" si="450"/>
        <v>-14.36910760851389</v>
      </c>
      <c r="C2939" s="6">
        <v>20135.9375</v>
      </c>
      <c r="D2939">
        <f t="shared" ca="1" si="447"/>
        <v>1.2</v>
      </c>
      <c r="E2939" s="1">
        <v>0.65</v>
      </c>
      <c r="F2939">
        <v>19.899999999999999</v>
      </c>
      <c r="G2939">
        <f t="shared" ca="1" si="444"/>
        <v>46.089820015575185</v>
      </c>
      <c r="H2939">
        <f t="shared" ca="1" si="448"/>
        <v>18.970372115894357</v>
      </c>
      <c r="I2939">
        <f ca="1">User_Model_Calcs!A2939-Sat_Data!$B$5</f>
        <v>15.796279868724938</v>
      </c>
      <c r="J2939">
        <f ca="1">(Earth_Data!$B$1/SQRT(1-Earth_Data!$B$2^2*SIN(RADIANS(User_Model_Calcs!B2939))^2))*COS(RADIANS(User_Model_Calcs!B2939))</f>
        <v>6179.8874345740905</v>
      </c>
      <c r="K2939">
        <f ca="1">((Earth_Data!$B$1*(1-Earth_Data!$B$2^2))/SQRT(1-Earth_Data!$B$2^2*SIN(RADIANS(User_Model_Calcs!B2939))^2))*SIN(RADIANS(User_Model_Calcs!B2939))</f>
        <v>-1572.5756223836579</v>
      </c>
      <c r="L2939">
        <f t="shared" ca="1" si="445"/>
        <v>-14.276858456894027</v>
      </c>
      <c r="M2939">
        <f t="shared" ca="1" si="446"/>
        <v>6376.8332887195729</v>
      </c>
      <c r="N2939">
        <f ca="1">SQRT(User_Model_Calcs!M2939^2+Sat_Data!$B$3^2-2*User_Model_Calcs!M2939*Sat_Data!$B$3*COS(RADIANS(L2939))*COS(RADIANS(I2939)))</f>
        <v>36290.768830566296</v>
      </c>
      <c r="O2939">
        <f ca="1">DEGREES(ACOS(((Earth_Data!$B$1+Sat_Data!$B$2)/User_Model_Calcs!N2939)*SQRT(1-COS(RADIANS(User_Model_Calcs!I2939))^2*COS(RADIANS(User_Model_Calcs!B2939))^2)))</f>
        <v>65.120058377252278</v>
      </c>
      <c r="P2939">
        <f t="shared" ca="1" si="443"/>
        <v>48.742011248011259</v>
      </c>
    </row>
    <row r="2940" spans="1:16" x14ac:dyDescent="0.25">
      <c r="A2940">
        <f t="shared" ca="1" si="449"/>
        <v>129.38638073635306</v>
      </c>
      <c r="B2940">
        <f t="shared" ca="1" si="450"/>
        <v>-14.373353362365007</v>
      </c>
      <c r="C2940" s="6">
        <v>20135.9375</v>
      </c>
      <c r="D2940">
        <f t="shared" ca="1" si="447"/>
        <v>0.75</v>
      </c>
      <c r="E2940" s="1">
        <v>0.65</v>
      </c>
      <c r="F2940">
        <v>19.899999999999999</v>
      </c>
      <c r="G2940">
        <f t="shared" ca="1" si="444"/>
        <v>42.007420362456692</v>
      </c>
      <c r="H2940">
        <f t="shared" ca="1" si="448"/>
        <v>18.316029005319631</v>
      </c>
      <c r="I2940">
        <f ca="1">User_Model_Calcs!A2940-Sat_Data!$B$5</f>
        <v>19.386380736353061</v>
      </c>
      <c r="J2940">
        <f ca="1">(Earth_Data!$B$1/SQRT(1-Earth_Data!$B$2^2*SIN(RADIANS(User_Model_Calcs!B2940))^2))*COS(RADIANS(User_Model_Calcs!B2940))</f>
        <v>6179.7708380247122</v>
      </c>
      <c r="K2940">
        <f ca="1">((Earth_Data!$B$1*(1-Earth_Data!$B$2^2))/SQRT(1-Earth_Data!$B$2^2*SIN(RADIANS(User_Model_Calcs!B2940))^2))*SIN(RADIANS(User_Model_Calcs!B2940))</f>
        <v>-1573.0306844442298</v>
      </c>
      <c r="L2940">
        <f t="shared" ca="1" si="445"/>
        <v>-14.281079257285501</v>
      </c>
      <c r="M2940">
        <f t="shared" ca="1" si="446"/>
        <v>6376.8325322767996</v>
      </c>
      <c r="N2940">
        <f ca="1">SQRT(User_Model_Calcs!M2940^2+Sat_Data!$B$3^2-2*User_Model_Calcs!M2940*Sat_Data!$B$3*COS(RADIANS(L2940))*COS(RADIANS(I2940)))</f>
        <v>36426.590046275698</v>
      </c>
      <c r="O2940">
        <f ca="1">DEGREES(ACOS(((Earth_Data!$B$1+Sat_Data!$B$2)/User_Model_Calcs!N2940)*SQRT(1-COS(RADIANS(User_Model_Calcs!I2940))^2*COS(RADIANS(User_Model_Calcs!B2940))^2)))</f>
        <v>61.952434825750665</v>
      </c>
      <c r="P2940">
        <f t="shared" ca="1" si="443"/>
        <v>54.798976274741932</v>
      </c>
    </row>
    <row r="2941" spans="1:16" x14ac:dyDescent="0.25">
      <c r="A2941">
        <f t="shared" ca="1" si="449"/>
        <v>128.15469115617478</v>
      </c>
      <c r="B2941">
        <f t="shared" ca="1" si="450"/>
        <v>-15.651722425878667</v>
      </c>
      <c r="C2941" s="6">
        <v>20135.9375</v>
      </c>
      <c r="D2941">
        <f t="shared" ca="1" si="447"/>
        <v>3</v>
      </c>
      <c r="E2941" s="1">
        <v>0.65</v>
      </c>
      <c r="F2941">
        <v>19.899999999999999</v>
      </c>
      <c r="G2941">
        <f t="shared" ca="1" si="444"/>
        <v>54.048620189015942</v>
      </c>
      <c r="H2941">
        <f t="shared" ca="1" si="448"/>
        <v>14.859184202762965</v>
      </c>
      <c r="I2941">
        <f ca="1">User_Model_Calcs!A2941-Sat_Data!$B$5</f>
        <v>18.154691156174778</v>
      </c>
      <c r="J2941">
        <f ca="1">(Earth_Data!$B$1/SQRT(1-Earth_Data!$B$2^2*SIN(RADIANS(User_Model_Calcs!B2941))^2))*COS(RADIANS(User_Model_Calcs!B2941))</f>
        <v>6143.131685288502</v>
      </c>
      <c r="K2941">
        <f ca="1">((Earth_Data!$B$1*(1-Earth_Data!$B$2^2))/SQRT(1-Earth_Data!$B$2^2*SIN(RADIANS(User_Model_Calcs!B2941))^2))*SIN(RADIANS(User_Model_Calcs!B2941))</f>
        <v>-1709.6501586060986</v>
      </c>
      <c r="L2941">
        <f t="shared" ca="1" si="445"/>
        <v>-15.552028823318818</v>
      </c>
      <c r="M2941">
        <f t="shared" ca="1" si="446"/>
        <v>6376.595531129241</v>
      </c>
      <c r="N2941">
        <f ca="1">SQRT(User_Model_Calcs!M2941^2+Sat_Data!$B$3^2-2*User_Model_Calcs!M2941*Sat_Data!$B$3*COS(RADIANS(L2941))*COS(RADIANS(I2941)))</f>
        <v>36417.366891949823</v>
      </c>
      <c r="O2941">
        <f ca="1">DEGREES(ACOS(((Earth_Data!$B$1+Sat_Data!$B$2)/User_Model_Calcs!N2941)*SQRT(1-COS(RADIANS(User_Model_Calcs!I2941))^2*COS(RADIANS(User_Model_Calcs!B2941))^2)))</f>
        <v>62.149772809148978</v>
      </c>
      <c r="P2941">
        <f t="shared" ca="1" si="443"/>
        <v>50.553794408794495</v>
      </c>
    </row>
    <row r="2942" spans="1:16" x14ac:dyDescent="0.25">
      <c r="A2942">
        <f t="shared" ca="1" si="449"/>
        <v>127.98761782214666</v>
      </c>
      <c r="B2942">
        <f t="shared" ca="1" si="450"/>
        <v>-11.590267130315391</v>
      </c>
      <c r="C2942" s="6">
        <v>20135.9375</v>
      </c>
      <c r="D2942">
        <f t="shared" ca="1" si="447"/>
        <v>1.2</v>
      </c>
      <c r="E2942" s="1">
        <v>0.65</v>
      </c>
      <c r="F2942">
        <v>19.899999999999999</v>
      </c>
      <c r="G2942">
        <f t="shared" ca="1" si="444"/>
        <v>46.089820015575185</v>
      </c>
      <c r="H2942">
        <f t="shared" ca="1" si="448"/>
        <v>17.816685771029253</v>
      </c>
      <c r="I2942">
        <f ca="1">User_Model_Calcs!A2942-Sat_Data!$B$5</f>
        <v>17.98761782214666</v>
      </c>
      <c r="J2942">
        <f ca="1">(Earth_Data!$B$1/SQRT(1-Earth_Data!$B$2^2*SIN(RADIANS(User_Model_Calcs!B2942))^2))*COS(RADIANS(User_Model_Calcs!B2942))</f>
        <v>6248.9302235800087</v>
      </c>
      <c r="K2942">
        <f ca="1">((Earth_Data!$B$1*(1-Earth_Data!$B$2^2))/SQRT(1-Earth_Data!$B$2^2*SIN(RADIANS(User_Model_Calcs!B2942))^2))*SIN(RADIANS(User_Model_Calcs!B2942))</f>
        <v>-1273.0351721399441</v>
      </c>
      <c r="L2942">
        <f t="shared" ca="1" si="445"/>
        <v>-11.514755042343182</v>
      </c>
      <c r="M2942">
        <f t="shared" ca="1" si="446"/>
        <v>6377.2837077142076</v>
      </c>
      <c r="N2942">
        <f ca="1">SQRT(User_Model_Calcs!M2942^2+Sat_Data!$B$3^2-2*User_Model_Calcs!M2942*Sat_Data!$B$3*COS(RADIANS(L2942))*COS(RADIANS(I2942)))</f>
        <v>36294.339305669011</v>
      </c>
      <c r="O2942">
        <f ca="1">DEGREES(ACOS(((Earth_Data!$B$1+Sat_Data!$B$2)/User_Model_Calcs!N2942)*SQRT(1-COS(RADIANS(User_Model_Calcs!I2942))^2*COS(RADIANS(User_Model_Calcs!B2942))^2)))</f>
        <v>65.046310694479132</v>
      </c>
      <c r="P2942">
        <f t="shared" ca="1" si="443"/>
        <v>58.250899719686174</v>
      </c>
    </row>
    <row r="2943" spans="1:16" x14ac:dyDescent="0.25">
      <c r="A2943">
        <f t="shared" ca="1" si="449"/>
        <v>127.39691254803436</v>
      </c>
      <c r="B2943">
        <f t="shared" ca="1" si="450"/>
        <v>-11.49289340660221</v>
      </c>
      <c r="C2943" s="6">
        <v>20135.9375</v>
      </c>
      <c r="D2943">
        <f t="shared" ca="1" si="447"/>
        <v>1.2</v>
      </c>
      <c r="E2943" s="1">
        <v>0.65</v>
      </c>
      <c r="F2943">
        <v>19.899999999999999</v>
      </c>
      <c r="G2943">
        <f t="shared" ca="1" si="444"/>
        <v>46.089820015575185</v>
      </c>
      <c r="H2943">
        <f t="shared" ca="1" si="448"/>
        <v>19.732798365527202</v>
      </c>
      <c r="I2943">
        <f ca="1">User_Model_Calcs!A2943-Sat_Data!$B$5</f>
        <v>17.396912548034365</v>
      </c>
      <c r="J2943">
        <f ca="1">(Earth_Data!$B$1/SQRT(1-Earth_Data!$B$2^2*SIN(RADIANS(User_Model_Calcs!B2943))^2))*COS(RADIANS(User_Model_Calcs!B2943))</f>
        <v>6251.085347004966</v>
      </c>
      <c r="K2943">
        <f ca="1">((Earth_Data!$B$1*(1-Earth_Data!$B$2^2))/SQRT(1-Earth_Data!$B$2^2*SIN(RADIANS(User_Model_Calcs!B2943))^2))*SIN(RADIANS(User_Model_Calcs!B2943))</f>
        <v>-1262.4816106057497</v>
      </c>
      <c r="L2943">
        <f t="shared" ca="1" si="445"/>
        <v>-11.417981492459502</v>
      </c>
      <c r="M2943">
        <f t="shared" ca="1" si="446"/>
        <v>6377.2978472592831</v>
      </c>
      <c r="N2943">
        <f ca="1">SQRT(User_Model_Calcs!M2943^2+Sat_Data!$B$3^2-2*User_Model_Calcs!M2943*Sat_Data!$B$3*COS(RADIANS(L2943))*COS(RADIANS(I2943)))</f>
        <v>36269.198553152186</v>
      </c>
      <c r="O2943">
        <f ca="1">DEGREES(ACOS(((Earth_Data!$B$1+Sat_Data!$B$2)/User_Model_Calcs!N2943)*SQRT(1-COS(RADIANS(User_Model_Calcs!I2943))^2*COS(RADIANS(User_Model_Calcs!B2943))^2)))</f>
        <v>65.674979084019796</v>
      </c>
      <c r="P2943">
        <f t="shared" ca="1" si="443"/>
        <v>57.547063053666271</v>
      </c>
    </row>
    <row r="2944" spans="1:16" x14ac:dyDescent="0.25">
      <c r="A2944">
        <f t="shared" ca="1" si="449"/>
        <v>125.29753322924738</v>
      </c>
      <c r="B2944">
        <f t="shared" ca="1" si="450"/>
        <v>-16.060442909293535</v>
      </c>
      <c r="C2944" s="6">
        <v>20135.9375</v>
      </c>
      <c r="D2944">
        <f t="shared" ca="1" si="447"/>
        <v>3</v>
      </c>
      <c r="E2944" s="1">
        <v>0.65</v>
      </c>
      <c r="F2944">
        <v>19.899999999999999</v>
      </c>
      <c r="G2944">
        <f t="shared" ca="1" si="444"/>
        <v>54.048620189015942</v>
      </c>
      <c r="H2944">
        <f t="shared" ca="1" si="448"/>
        <v>20.754555988704968</v>
      </c>
      <c r="I2944">
        <f ca="1">User_Model_Calcs!A2944-Sat_Data!$B$5</f>
        <v>15.297533229247378</v>
      </c>
      <c r="J2944">
        <f ca="1">(Earth_Data!$B$1/SQRT(1-Earth_Data!$B$2^2*SIN(RADIANS(User_Model_Calcs!B2944))^2))*COS(RADIANS(User_Model_Calcs!B2944))</f>
        <v>6130.7744582762798</v>
      </c>
      <c r="K2944">
        <f ca="1">((Earth_Data!$B$1*(1-Earth_Data!$B$2^2))/SQRT(1-Earth_Data!$B$2^2*SIN(RADIANS(User_Model_Calcs!B2944))^2))*SIN(RADIANS(User_Model_Calcs!B2944))</f>
        <v>-1753.1570788147797</v>
      </c>
      <c r="L2944">
        <f t="shared" ca="1" si="445"/>
        <v>-15.958417965913744</v>
      </c>
      <c r="M2944">
        <f t="shared" ca="1" si="446"/>
        <v>6376.5159139808611</v>
      </c>
      <c r="N2944">
        <f ca="1">SQRT(User_Model_Calcs!M2944^2+Sat_Data!$B$3^2-2*User_Model_Calcs!M2944*Sat_Data!$B$3*COS(RADIANS(L2944))*COS(RADIANS(I2944)))</f>
        <v>36328.980868854924</v>
      </c>
      <c r="O2944">
        <f ca="1">DEGREES(ACOS(((Earth_Data!$B$1+Sat_Data!$B$2)/User_Model_Calcs!N2944)*SQRT(1-COS(RADIANS(User_Model_Calcs!I2944))^2*COS(RADIANS(User_Model_Calcs!B2944))^2)))</f>
        <v>64.181150961609248</v>
      </c>
      <c r="P2944">
        <f t="shared" ca="1" si="443"/>
        <v>44.674198243334388</v>
      </c>
    </row>
    <row r="2945" spans="1:16" x14ac:dyDescent="0.25">
      <c r="A2945">
        <f t="shared" ca="1" si="449"/>
        <v>127.58101722744343</v>
      </c>
      <c r="B2945">
        <f t="shared" ca="1" si="450"/>
        <v>-13.879316110005707</v>
      </c>
      <c r="C2945" s="6">
        <v>20135.9375</v>
      </c>
      <c r="D2945">
        <f t="shared" ca="1" si="447"/>
        <v>1.2</v>
      </c>
      <c r="E2945" s="1">
        <v>0.65</v>
      </c>
      <c r="F2945">
        <v>19.899999999999999</v>
      </c>
      <c r="G2945">
        <f t="shared" ca="1" si="444"/>
        <v>46.089820015575185</v>
      </c>
      <c r="H2945">
        <f t="shared" ca="1" si="448"/>
        <v>18.106792895567999</v>
      </c>
      <c r="I2945">
        <f ca="1">User_Model_Calcs!A2945-Sat_Data!$B$5</f>
        <v>17.581017227443425</v>
      </c>
      <c r="J2945">
        <f ca="1">(Earth_Data!$B$1/SQRT(1-Earth_Data!$B$2^2*SIN(RADIANS(User_Model_Calcs!B2945))^2))*COS(RADIANS(User_Model_Calcs!B2945))</f>
        <v>6193.1112877411069</v>
      </c>
      <c r="K2945">
        <f ca="1">((Earth_Data!$B$1*(1-Earth_Data!$B$2^2))/SQRT(1-Earth_Data!$B$2^2*SIN(RADIANS(User_Model_Calcs!B2945))^2))*SIN(RADIANS(User_Model_Calcs!B2945))</f>
        <v>-1520.0232620965276</v>
      </c>
      <c r="L2945">
        <f t="shared" ca="1" si="445"/>
        <v>-13.789958937349953</v>
      </c>
      <c r="M2945">
        <f t="shared" ca="1" si="446"/>
        <v>6376.9191730537777</v>
      </c>
      <c r="N2945">
        <f ca="1">SQRT(User_Model_Calcs!M2945^2+Sat_Data!$B$3^2-2*User_Model_Calcs!M2945*Sat_Data!$B$3*COS(RADIANS(L2945))*COS(RADIANS(I2945)))</f>
        <v>36340.328378263584</v>
      </c>
      <c r="O2945">
        <f ca="1">DEGREES(ACOS(((Earth_Data!$B$1+Sat_Data!$B$2)/User_Model_Calcs!N2945)*SQRT(1-COS(RADIANS(User_Model_Calcs!I2945))^2*COS(RADIANS(User_Model_Calcs!B2945))^2)))</f>
        <v>63.923890472960345</v>
      </c>
      <c r="P2945">
        <f t="shared" ca="1" si="443"/>
        <v>52.872087234484418</v>
      </c>
    </row>
    <row r="2946" spans="1:16" x14ac:dyDescent="0.25">
      <c r="A2946">
        <f t="shared" ca="1" si="449"/>
        <v>129.65996208951856</v>
      </c>
      <c r="B2946">
        <f t="shared" ca="1" si="450"/>
        <v>-15.924512671799778</v>
      </c>
      <c r="C2946" s="6">
        <v>20135.9375</v>
      </c>
      <c r="D2946">
        <f t="shared" ca="1" si="447"/>
        <v>3</v>
      </c>
      <c r="E2946" s="1">
        <v>0.65</v>
      </c>
      <c r="F2946">
        <v>19.899999999999999</v>
      </c>
      <c r="G2946">
        <f t="shared" ca="1" si="444"/>
        <v>54.048620189015942</v>
      </c>
      <c r="H2946">
        <f t="shared" ca="1" si="448"/>
        <v>22.238952129149546</v>
      </c>
      <c r="I2946">
        <f ca="1">User_Model_Calcs!A2946-Sat_Data!$B$5</f>
        <v>19.659962089518558</v>
      </c>
      <c r="J2946">
        <f ca="1">(Earth_Data!$B$1/SQRT(1-Earth_Data!$B$2^2*SIN(RADIANS(User_Model_Calcs!B2946))^2))*COS(RADIANS(User_Model_Calcs!B2946))</f>
        <v>6134.9186565977579</v>
      </c>
      <c r="K2946">
        <f ca="1">((Earth_Data!$B$1*(1-Earth_Data!$B$2^2))/SQRT(1-Earth_Data!$B$2^2*SIN(RADIANS(User_Model_Calcs!B2946))^2))*SIN(RADIANS(User_Model_Calcs!B2946))</f>
        <v>-1738.6973773637219</v>
      </c>
      <c r="L2946">
        <f t="shared" ca="1" si="445"/>
        <v>-15.823260812226565</v>
      </c>
      <c r="M2946">
        <f t="shared" ca="1" si="446"/>
        <v>6376.5425971385712</v>
      </c>
      <c r="N2946">
        <f ca="1">SQRT(User_Model_Calcs!M2946^2+Sat_Data!$B$3^2-2*User_Model_Calcs!M2946*Sat_Data!$B$3*COS(RADIANS(L2946))*COS(RADIANS(I2946)))</f>
        <v>36486.794296042339</v>
      </c>
      <c r="O2946">
        <f ca="1">DEGREES(ACOS(((Earth_Data!$B$1+Sat_Data!$B$2)/User_Model_Calcs!N2946)*SQRT(1-COS(RADIANS(User_Model_Calcs!I2946))^2*COS(RADIANS(User_Model_Calcs!B2946))^2)))</f>
        <v>60.64565839179452</v>
      </c>
      <c r="P2946">
        <f t="shared" ref="P2946:P3009" ca="1" si="451">DEGREES(ASIN(SIN(RADIANS(ABS(I2946)))/(SIN(ACOS(COS(RADIANS(I2946))*COS(RADIANS(B2946)))))))</f>
        <v>52.476527722454399</v>
      </c>
    </row>
    <row r="2947" spans="1:16" x14ac:dyDescent="0.25">
      <c r="A2947">
        <f t="shared" ca="1" si="449"/>
        <v>128.60328523932657</v>
      </c>
      <c r="B2947">
        <f t="shared" ca="1" si="450"/>
        <v>-15.953988145243608</v>
      </c>
      <c r="C2947" s="6">
        <v>20135.9375</v>
      </c>
      <c r="D2947">
        <f t="shared" ca="1" si="447"/>
        <v>1.2</v>
      </c>
      <c r="E2947" s="1">
        <v>0.65</v>
      </c>
      <c r="F2947">
        <v>19.899999999999999</v>
      </c>
      <c r="G2947">
        <f t="shared" ref="G2947:G3010" ca="1" si="452">20.4+20*LOG(F2947)+20*LOG(D2947)+10*LOG(E2947)</f>
        <v>46.089820015575185</v>
      </c>
      <c r="H2947">
        <f t="shared" ca="1" si="448"/>
        <v>23.654380860859568</v>
      </c>
      <c r="I2947">
        <f ca="1">User_Model_Calcs!A2947-Sat_Data!$B$5</f>
        <v>18.603285239326567</v>
      </c>
      <c r="J2947">
        <f ca="1">(Earth_Data!$B$1/SQRT(1-Earth_Data!$B$2^2*SIN(RADIANS(User_Model_Calcs!B2947))^2))*COS(RADIANS(User_Model_Calcs!B2947))</f>
        <v>6134.022935094481</v>
      </c>
      <c r="K2947">
        <f ca="1">((Earth_Data!$B$1*(1-Earth_Data!$B$2^2))/SQRT(1-Earth_Data!$B$2^2*SIN(RADIANS(User_Model_Calcs!B2947))^2))*SIN(RADIANS(User_Model_Calcs!B2947))</f>
        <v>-1741.8336760858301</v>
      </c>
      <c r="L2947">
        <f t="shared" ref="L2947:L3010" ca="1" si="453">DEGREES(ATAN((K2947/J2947)))</f>
        <v>-15.852568455620592</v>
      </c>
      <c r="M2947">
        <f t="shared" ref="M2947:M3010" ca="1" si="454">SQRT(J2947^2+K2947^2)</f>
        <v>6376.5368283584621</v>
      </c>
      <c r="N2947">
        <f ca="1">SQRT(User_Model_Calcs!M2947^2+Sat_Data!$B$3^2-2*User_Model_Calcs!M2947*Sat_Data!$B$3*COS(RADIANS(L2947))*COS(RADIANS(I2947)))</f>
        <v>36444.899499664636</v>
      </c>
      <c r="O2947">
        <f ca="1">DEGREES(ACOS(((Earth_Data!$B$1+Sat_Data!$B$2)/User_Model_Calcs!N2947)*SQRT(1-COS(RADIANS(User_Model_Calcs!I2947))^2*COS(RADIANS(User_Model_Calcs!B2947))^2)))</f>
        <v>61.543133804664699</v>
      </c>
      <c r="P2947">
        <f t="shared" ca="1" si="451"/>
        <v>50.765238017419378</v>
      </c>
    </row>
    <row r="2948" spans="1:16" x14ac:dyDescent="0.25">
      <c r="A2948">
        <f t="shared" ca="1" si="449"/>
        <v>129.76016724849359</v>
      </c>
      <c r="B2948">
        <f t="shared" ca="1" si="450"/>
        <v>-15.583281502573742</v>
      </c>
      <c r="C2948" s="6">
        <v>20135.9375</v>
      </c>
      <c r="D2948">
        <f t="shared" ca="1" si="447"/>
        <v>3</v>
      </c>
      <c r="E2948" s="1">
        <v>0.65</v>
      </c>
      <c r="F2948">
        <v>19.899999999999999</v>
      </c>
      <c r="G2948">
        <f t="shared" ca="1" si="452"/>
        <v>54.048620189015942</v>
      </c>
      <c r="H2948">
        <f t="shared" ca="1" si="448"/>
        <v>18.105011760400359</v>
      </c>
      <c r="I2948">
        <f ca="1">User_Model_Calcs!A2948-Sat_Data!$B$5</f>
        <v>19.760167248493588</v>
      </c>
      <c r="J2948">
        <f ca="1">(Earth_Data!$B$1/SQRT(1-Earth_Data!$B$2^2*SIN(RADIANS(User_Model_Calcs!B2948))^2))*COS(RADIANS(User_Model_Calcs!B2948))</f>
        <v>6145.1705288962394</v>
      </c>
      <c r="K2948">
        <f ca="1">((Earth_Data!$B$1*(1-Earth_Data!$B$2^2))/SQRT(1-Earth_Data!$B$2^2*SIN(RADIANS(User_Model_Calcs!B2948))^2))*SIN(RADIANS(User_Model_Calcs!B2948))</f>
        <v>-1702.3564439398674</v>
      </c>
      <c r="L2948">
        <f t="shared" ca="1" si="453"/>
        <v>-15.483980266228098</v>
      </c>
      <c r="M2948">
        <f t="shared" ca="1" si="454"/>
        <v>6376.6086826336204</v>
      </c>
      <c r="N2948">
        <f ca="1">SQRT(User_Model_Calcs!M2948^2+Sat_Data!$B$3^2-2*User_Model_Calcs!M2948*Sat_Data!$B$3*COS(RADIANS(L2948))*COS(RADIANS(I2948)))</f>
        <v>36479.837386954794</v>
      </c>
      <c r="O2948">
        <f ca="1">DEGREES(ACOS(((Earth_Data!$B$1+Sat_Data!$B$2)/User_Model_Calcs!N2948)*SQRT(1-COS(RADIANS(User_Model_Calcs!I2948))^2*COS(RADIANS(User_Model_Calcs!B2948))^2)))</f>
        <v>60.79468612279566</v>
      </c>
      <c r="P2948">
        <f t="shared" ca="1" si="451"/>
        <v>53.210725313252951</v>
      </c>
    </row>
    <row r="2949" spans="1:16" x14ac:dyDescent="0.25">
      <c r="A2949">
        <f t="shared" ca="1" si="449"/>
        <v>126.52226510218128</v>
      </c>
      <c r="B2949">
        <f t="shared" ca="1" si="450"/>
        <v>-14.634382219483079</v>
      </c>
      <c r="C2949" s="6">
        <v>20135.9375</v>
      </c>
      <c r="D2949">
        <f t="shared" ca="1" si="447"/>
        <v>3</v>
      </c>
      <c r="E2949" s="1">
        <v>0.65</v>
      </c>
      <c r="F2949">
        <v>19.899999999999999</v>
      </c>
      <c r="G2949">
        <f t="shared" ca="1" si="452"/>
        <v>54.048620189015942</v>
      </c>
      <c r="H2949">
        <f t="shared" ca="1" si="448"/>
        <v>23.881583633202457</v>
      </c>
      <c r="I2949">
        <f ca="1">User_Model_Calcs!A2949-Sat_Data!$B$5</f>
        <v>16.522265102181279</v>
      </c>
      <c r="J2949">
        <f ca="1">(Earth_Data!$B$1/SQRT(1-Earth_Data!$B$2^2*SIN(RADIANS(User_Model_Calcs!B2949))^2))*COS(RADIANS(User_Model_Calcs!B2949))</f>
        <v>6172.5376625259196</v>
      </c>
      <c r="K2949">
        <f ca="1">((Earth_Data!$B$1*(1-Earth_Data!$B$2^2))/SQRT(1-Earth_Data!$B$2^2*SIN(RADIANS(User_Model_Calcs!B2949))^2))*SIN(RADIANS(User_Model_Calcs!B2949))</f>
        <v>-1600.9915111325067</v>
      </c>
      <c r="L2949">
        <f t="shared" ca="1" si="453"/>
        <v>-14.540577855731216</v>
      </c>
      <c r="M2949">
        <f t="shared" ca="1" si="454"/>
        <v>6376.785633375117</v>
      </c>
      <c r="N2949">
        <f ca="1">SQRT(User_Model_Calcs!M2949^2+Sat_Data!$B$3^2-2*User_Model_Calcs!M2949*Sat_Data!$B$3*COS(RADIANS(L2949))*COS(RADIANS(I2949)))</f>
        <v>36324.25125829535</v>
      </c>
      <c r="O2949">
        <f ca="1">DEGREES(ACOS(((Earth_Data!$B$1+Sat_Data!$B$2)/User_Model_Calcs!N2949)*SQRT(1-COS(RADIANS(User_Model_Calcs!I2949))^2*COS(RADIANS(User_Model_Calcs!B2949))^2)))</f>
        <v>64.302740247355288</v>
      </c>
      <c r="P2949">
        <f t="shared" ca="1" si="451"/>
        <v>49.578411225326057</v>
      </c>
    </row>
    <row r="2950" spans="1:16" x14ac:dyDescent="0.25">
      <c r="A2950">
        <f t="shared" ca="1" si="449"/>
        <v>127.71300842175147</v>
      </c>
      <c r="B2950">
        <f t="shared" ca="1" si="450"/>
        <v>-13.371438971206484</v>
      </c>
      <c r="C2950" s="6">
        <v>20135.9375</v>
      </c>
      <c r="D2950">
        <f t="shared" ca="1" si="447"/>
        <v>1.2</v>
      </c>
      <c r="E2950" s="1">
        <v>0.65</v>
      </c>
      <c r="F2950">
        <v>19.899999999999999</v>
      </c>
      <c r="G2950">
        <f t="shared" ca="1" si="452"/>
        <v>46.089820015575185</v>
      </c>
      <c r="H2950">
        <f t="shared" ca="1" si="448"/>
        <v>16.02999596497277</v>
      </c>
      <c r="I2950">
        <f ca="1">User_Model_Calcs!A2950-Sat_Data!$B$5</f>
        <v>17.713008421751468</v>
      </c>
      <c r="J2950">
        <f ca="1">(Earth_Data!$B$1/SQRT(1-Earth_Data!$B$2^2*SIN(RADIANS(User_Model_Calcs!B2950))^2))*COS(RADIANS(User_Model_Calcs!B2950))</f>
        <v>6206.3479471584842</v>
      </c>
      <c r="K2950">
        <f ca="1">((Earth_Data!$B$1*(1-Earth_Data!$B$2^2))/SQRT(1-Earth_Data!$B$2^2*SIN(RADIANS(User_Model_Calcs!B2950))^2))*SIN(RADIANS(User_Model_Calcs!B2950))</f>
        <v>-1465.4153170699537</v>
      </c>
      <c r="L2950">
        <f t="shared" ca="1" si="453"/>
        <v>-13.285107891947513</v>
      </c>
      <c r="M2950">
        <f t="shared" ca="1" si="454"/>
        <v>6377.0053232455093</v>
      </c>
      <c r="N2950">
        <f ca="1">SQRT(User_Model_Calcs!M2950^2+Sat_Data!$B$3^2-2*User_Model_Calcs!M2950*Sat_Data!$B$3*COS(RADIANS(L2950))*COS(RADIANS(I2950)))</f>
        <v>36330.730552033012</v>
      </c>
      <c r="O2950">
        <f ca="1">DEGREES(ACOS(((Earth_Data!$B$1+Sat_Data!$B$2)/User_Model_Calcs!N2950)*SQRT(1-COS(RADIANS(User_Model_Calcs!I2950))^2*COS(RADIANS(User_Model_Calcs!B2950))^2)))</f>
        <v>64.154552668171704</v>
      </c>
      <c r="P2950">
        <f t="shared" ca="1" si="451"/>
        <v>54.092642133705311</v>
      </c>
    </row>
    <row r="2951" spans="1:16" x14ac:dyDescent="0.25">
      <c r="A2951">
        <f t="shared" ca="1" si="449"/>
        <v>127.43348135198903</v>
      </c>
      <c r="B2951">
        <f t="shared" ca="1" si="450"/>
        <v>-13.526708378843241</v>
      </c>
      <c r="C2951" s="6">
        <v>20135.9375</v>
      </c>
      <c r="D2951">
        <f t="shared" ref="D2951:D3001" ca="1" si="455">CHOOSE(RANDBETWEEN(1,3),0.75,1.2,3)</f>
        <v>1.2</v>
      </c>
      <c r="E2951" s="1">
        <v>0.65</v>
      </c>
      <c r="F2951">
        <v>19.899999999999999</v>
      </c>
      <c r="G2951">
        <f t="shared" ca="1" si="452"/>
        <v>46.089820015575185</v>
      </c>
      <c r="H2951">
        <f t="shared" ref="H2951:H3001" ca="1" si="456">RAND()*(24-14)+14</f>
        <v>18.039976162356428</v>
      </c>
      <c r="I2951">
        <f ca="1">User_Model_Calcs!A2951-Sat_Data!$B$5</f>
        <v>17.43348135198903</v>
      </c>
      <c r="J2951">
        <f ca="1">(Earth_Data!$B$1/SQRT(1-Earth_Data!$B$2^2*SIN(RADIANS(User_Model_Calcs!B2951))^2))*COS(RADIANS(User_Model_Calcs!B2951))</f>
        <v>6202.3526397384903</v>
      </c>
      <c r="K2951">
        <f ca="1">((Earth_Data!$B$1*(1-Earth_Data!$B$2^2))/SQRT(1-Earth_Data!$B$2^2*SIN(RADIANS(User_Model_Calcs!B2951))^2))*SIN(RADIANS(User_Model_Calcs!B2951))</f>
        <v>-1482.1223748544928</v>
      </c>
      <c r="L2951">
        <f t="shared" ca="1" si="453"/>
        <v>-13.43944925759269</v>
      </c>
      <c r="M2951">
        <f t="shared" ca="1" si="454"/>
        <v>6376.9793007124727</v>
      </c>
      <c r="N2951">
        <f ca="1">SQRT(User_Model_Calcs!M2951^2+Sat_Data!$B$3^2-2*User_Model_Calcs!M2951*Sat_Data!$B$3*COS(RADIANS(L2951))*COS(RADIANS(I2951)))</f>
        <v>36324.539536652679</v>
      </c>
      <c r="O2951">
        <f ca="1">DEGREES(ACOS(((Earth_Data!$B$1+Sat_Data!$B$2)/User_Model_Calcs!N2951)*SQRT(1-COS(RADIANS(User_Model_Calcs!I2951))^2*COS(RADIANS(User_Model_Calcs!B2951))^2)))</f>
        <v>64.301859457608415</v>
      </c>
      <c r="P2951">
        <f t="shared" ca="1" si="451"/>
        <v>53.319572255348653</v>
      </c>
    </row>
    <row r="2952" spans="1:16" x14ac:dyDescent="0.25">
      <c r="A2952">
        <f t="shared" ca="1" si="449"/>
        <v>127.61591804772905</v>
      </c>
      <c r="B2952">
        <f t="shared" ca="1" si="450"/>
        <v>-12.208663418200921</v>
      </c>
      <c r="C2952" s="6">
        <v>20135.9375</v>
      </c>
      <c r="D2952">
        <f t="shared" ca="1" si="455"/>
        <v>1.2</v>
      </c>
      <c r="E2952" s="1">
        <v>0.65</v>
      </c>
      <c r="F2952">
        <v>19.899999999999999</v>
      </c>
      <c r="G2952">
        <f t="shared" ca="1" si="452"/>
        <v>46.089820015575185</v>
      </c>
      <c r="H2952">
        <f t="shared" ca="1" si="456"/>
        <v>21.314660642756785</v>
      </c>
      <c r="I2952">
        <f ca="1">User_Model_Calcs!A2952-Sat_Data!$B$5</f>
        <v>17.615918047729053</v>
      </c>
      <c r="J2952">
        <f ca="1">(Earth_Data!$B$1/SQRT(1-Earth_Data!$B$2^2*SIN(RADIANS(User_Model_Calcs!B2952))^2))*COS(RADIANS(User_Model_Calcs!B2952))</f>
        <v>6234.8249075153108</v>
      </c>
      <c r="K2952">
        <f ca="1">((Earth_Data!$B$1*(1-Earth_Data!$B$2^2))/SQRT(1-Earth_Data!$B$2^2*SIN(RADIANS(User_Model_Calcs!B2952))^2))*SIN(RADIANS(User_Model_Calcs!B2952))</f>
        <v>-1339.9727768172991</v>
      </c>
      <c r="L2952">
        <f t="shared" ca="1" si="453"/>
        <v>-12.129360236471202</v>
      </c>
      <c r="M2952">
        <f t="shared" ca="1" si="454"/>
        <v>6377.1912837851087</v>
      </c>
      <c r="N2952">
        <f ca="1">SQRT(User_Model_Calcs!M2952^2+Sat_Data!$B$3^2-2*User_Model_Calcs!M2952*Sat_Data!$B$3*COS(RADIANS(L2952))*COS(RADIANS(I2952)))</f>
        <v>36295.542921774868</v>
      </c>
      <c r="O2952">
        <f ca="1">DEGREES(ACOS(((Earth_Data!$B$1+Sat_Data!$B$2)/User_Model_Calcs!N2952)*SQRT(1-COS(RADIANS(User_Model_Calcs!I2952))^2*COS(RADIANS(User_Model_Calcs!B2952))^2)))</f>
        <v>65.01365120680785</v>
      </c>
      <c r="P2952">
        <f t="shared" ca="1" si="451"/>
        <v>56.336225687939738</v>
      </c>
    </row>
    <row r="2953" spans="1:16" x14ac:dyDescent="0.25">
      <c r="A2953">
        <f t="shared" ca="1" si="449"/>
        <v>129.15347017061245</v>
      </c>
      <c r="B2953">
        <f t="shared" ca="1" si="450"/>
        <v>-14.175067932543865</v>
      </c>
      <c r="C2953" s="6">
        <v>20135.9375</v>
      </c>
      <c r="D2953">
        <f t="shared" ca="1" si="455"/>
        <v>3</v>
      </c>
      <c r="E2953" s="1">
        <v>0.65</v>
      </c>
      <c r="F2953">
        <v>19.899999999999999</v>
      </c>
      <c r="G2953">
        <f t="shared" ca="1" si="452"/>
        <v>54.048620189015942</v>
      </c>
      <c r="H2953">
        <f t="shared" ca="1" si="456"/>
        <v>23.618242684455581</v>
      </c>
      <c r="I2953">
        <f ca="1">User_Model_Calcs!A2953-Sat_Data!$B$5</f>
        <v>19.153470170612451</v>
      </c>
      <c r="J2953">
        <f ca="1">(Earth_Data!$B$1/SQRT(1-Earth_Data!$B$2^2*SIN(RADIANS(User_Model_Calcs!B2953))^2))*COS(RADIANS(User_Model_Calcs!B2953))</f>
        <v>6185.1800951276255</v>
      </c>
      <c r="K2953">
        <f ca="1">((Earth_Data!$B$1*(1-Earth_Data!$B$2^2))/SQRT(1-Earth_Data!$B$2^2*SIN(RADIANS(User_Model_Calcs!B2953))^2))*SIN(RADIANS(User_Model_Calcs!B2953))</f>
        <v>-1551.7693447586171</v>
      </c>
      <c r="L2953">
        <f t="shared" ca="1" si="453"/>
        <v>-14.083961339976543</v>
      </c>
      <c r="M2953">
        <f t="shared" ca="1" si="454"/>
        <v>6376.867640816733</v>
      </c>
      <c r="N2953">
        <f ca="1">SQRT(User_Model_Calcs!M2953^2+Sat_Data!$B$3^2-2*User_Model_Calcs!M2953*Sat_Data!$B$3*COS(RADIANS(L2953))*COS(RADIANS(I2953)))</f>
        <v>36411.081961628945</v>
      </c>
      <c r="O2953">
        <f ca="1">DEGREES(ACOS(((Earth_Data!$B$1+Sat_Data!$B$2)/User_Model_Calcs!N2953)*SQRT(1-COS(RADIANS(User_Model_Calcs!I2953))^2*COS(RADIANS(User_Model_Calcs!B2953))^2)))</f>
        <v>62.297474222844272</v>
      </c>
      <c r="P2953">
        <f t="shared" ca="1" si="451"/>
        <v>54.813924861260041</v>
      </c>
    </row>
    <row r="2954" spans="1:16" x14ac:dyDescent="0.25">
      <c r="A2954">
        <f t="shared" ca="1" si="449"/>
        <v>126.51299880771687</v>
      </c>
      <c r="B2954">
        <f t="shared" ca="1" si="450"/>
        <v>-15.240832384497871</v>
      </c>
      <c r="C2954" s="6">
        <v>20135.9375</v>
      </c>
      <c r="D2954">
        <f t="shared" ca="1" si="455"/>
        <v>1.2</v>
      </c>
      <c r="E2954" s="1">
        <v>0.65</v>
      </c>
      <c r="F2954">
        <v>19.899999999999999</v>
      </c>
      <c r="G2954">
        <f t="shared" ca="1" si="452"/>
        <v>46.089820015575185</v>
      </c>
      <c r="H2954">
        <f t="shared" ca="1" si="456"/>
        <v>14.021850700055184</v>
      </c>
      <c r="I2954">
        <f ca="1">User_Model_Calcs!A2954-Sat_Data!$B$5</f>
        <v>16.512998807716869</v>
      </c>
      <c r="J2954">
        <f ca="1">(Earth_Data!$B$1/SQRT(1-Earth_Data!$B$2^2*SIN(RADIANS(User_Model_Calcs!B2954))^2))*COS(RADIANS(User_Model_Calcs!B2954))</f>
        <v>6155.2409061815761</v>
      </c>
      <c r="K2954">
        <f ca="1">((Earth_Data!$B$1*(1-Earth_Data!$B$2^2))/SQRT(1-Earth_Data!$B$2^2*SIN(RADIANS(User_Model_Calcs!B2954))^2))*SIN(RADIANS(User_Model_Calcs!B2954))</f>
        <v>-1665.8261992512635</v>
      </c>
      <c r="L2954">
        <f t="shared" ca="1" si="453"/>
        <v>-15.143502775646382</v>
      </c>
      <c r="M2954">
        <f t="shared" ca="1" si="454"/>
        <v>6376.6737049376216</v>
      </c>
      <c r="N2954">
        <f ca="1">SQRT(User_Model_Calcs!M2954^2+Sat_Data!$B$3^2-2*User_Model_Calcs!M2954*Sat_Data!$B$3*COS(RADIANS(L2954))*COS(RADIANS(I2954)))</f>
        <v>36343.146727231935</v>
      </c>
      <c r="O2954">
        <f ca="1">DEGREES(ACOS(((Earth_Data!$B$1+Sat_Data!$B$2)/User_Model_Calcs!N2954)*SQRT(1-COS(RADIANS(User_Model_Calcs!I2954))^2*COS(RADIANS(User_Model_Calcs!B2954))^2)))</f>
        <v>63.849796429336621</v>
      </c>
      <c r="P2954">
        <f t="shared" ca="1" si="451"/>
        <v>48.436000554177305</v>
      </c>
    </row>
    <row r="2955" spans="1:16" x14ac:dyDescent="0.25">
      <c r="A2955">
        <f t="shared" ca="1" si="449"/>
        <v>127.45637625321609</v>
      </c>
      <c r="B2955">
        <f t="shared" ca="1" si="450"/>
        <v>-15.613661648604888</v>
      </c>
      <c r="C2955" s="6">
        <v>20135.9375</v>
      </c>
      <c r="D2955">
        <f t="shared" ca="1" si="455"/>
        <v>0.75</v>
      </c>
      <c r="E2955" s="1">
        <v>0.65</v>
      </c>
      <c r="F2955">
        <v>19.899999999999999</v>
      </c>
      <c r="G2955">
        <f t="shared" ca="1" si="452"/>
        <v>42.007420362456692</v>
      </c>
      <c r="H2955">
        <f t="shared" ca="1" si="456"/>
        <v>19.735401621445426</v>
      </c>
      <c r="I2955">
        <f ca="1">User_Model_Calcs!A2955-Sat_Data!$B$5</f>
        <v>17.456376253216092</v>
      </c>
      <c r="J2955">
        <f ca="1">(Earth_Data!$B$1/SQRT(1-Earth_Data!$B$2^2*SIN(RADIANS(User_Model_Calcs!B2955))^2))*COS(RADIANS(User_Model_Calcs!B2955))</f>
        <v>6144.2665863669081</v>
      </c>
      <c r="K2955">
        <f ca="1">((Earth_Data!$B$1*(1-Earth_Data!$B$2^2))/SQRT(1-Earth_Data!$B$2^2*SIN(RADIANS(User_Model_Calcs!B2955))^2))*SIN(RADIANS(User_Model_Calcs!B2955))</f>
        <v>-1705.5943357447093</v>
      </c>
      <c r="L2955">
        <f t="shared" ca="1" si="453"/>
        <v>-15.514186175882758</v>
      </c>
      <c r="M2955">
        <f t="shared" ca="1" si="454"/>
        <v>6376.6028512421326</v>
      </c>
      <c r="N2955">
        <f ca="1">SQRT(User_Model_Calcs!M2955^2+Sat_Data!$B$3^2-2*User_Model_Calcs!M2955*Sat_Data!$B$3*COS(RADIANS(L2955))*COS(RADIANS(I2955)))</f>
        <v>36389.596538964033</v>
      </c>
      <c r="O2955">
        <f ca="1">DEGREES(ACOS(((Earth_Data!$B$1+Sat_Data!$B$2)/User_Model_Calcs!N2955)*SQRT(1-COS(RADIANS(User_Model_Calcs!I2955))^2*COS(RADIANS(User_Model_Calcs!B2955))^2)))</f>
        <v>62.773256165562032</v>
      </c>
      <c r="P2955">
        <f t="shared" ca="1" si="451"/>
        <v>49.439622262064695</v>
      </c>
    </row>
    <row r="2956" spans="1:16" x14ac:dyDescent="0.25">
      <c r="A2956">
        <f t="shared" ca="1" si="449"/>
        <v>126.01406192534344</v>
      </c>
      <c r="B2956">
        <f t="shared" ca="1" si="450"/>
        <v>-14.940157458080137</v>
      </c>
      <c r="C2956" s="6">
        <v>20135.9375</v>
      </c>
      <c r="D2956">
        <f t="shared" ca="1" si="455"/>
        <v>1.2</v>
      </c>
      <c r="E2956" s="1">
        <v>0.65</v>
      </c>
      <c r="F2956">
        <v>19.899999999999999</v>
      </c>
      <c r="G2956">
        <f t="shared" ca="1" si="452"/>
        <v>46.089820015575185</v>
      </c>
      <c r="H2956">
        <f t="shared" ca="1" si="456"/>
        <v>22.98643198327289</v>
      </c>
      <c r="I2956">
        <f ca="1">User_Model_Calcs!A2956-Sat_Data!$B$5</f>
        <v>16.014061925343441</v>
      </c>
      <c r="J2956">
        <f ca="1">(Earth_Data!$B$1/SQRT(1-Earth_Data!$B$2^2*SIN(RADIANS(User_Model_Calcs!B2956))^2))*COS(RADIANS(User_Model_Calcs!B2956))</f>
        <v>6163.9024396413542</v>
      </c>
      <c r="K2956">
        <f ca="1">((Earth_Data!$B$1*(1-Earth_Data!$B$2^2))/SQRT(1-Earth_Data!$B$2^2*SIN(RADIANS(User_Model_Calcs!B2956))^2))*SIN(RADIANS(User_Model_Calcs!B2956))</f>
        <v>-1633.7039438616112</v>
      </c>
      <c r="L2956">
        <f t="shared" ca="1" si="453"/>
        <v>-14.844570341050717</v>
      </c>
      <c r="M2956">
        <f t="shared" ca="1" si="454"/>
        <v>6376.7297152698593</v>
      </c>
      <c r="N2956">
        <f ca="1">SQRT(User_Model_Calcs!M2956^2+Sat_Data!$B$3^2-2*User_Model_Calcs!M2956*Sat_Data!$B$3*COS(RADIANS(L2956))*COS(RADIANS(I2956)))</f>
        <v>36316.072259630244</v>
      </c>
      <c r="O2956">
        <f ca="1">DEGREES(ACOS(((Earth_Data!$B$1+Sat_Data!$B$2)/User_Model_Calcs!N2956)*SQRT(1-COS(RADIANS(User_Model_Calcs!I2956))^2*COS(RADIANS(User_Model_Calcs!B2956))^2)))</f>
        <v>64.497931606837824</v>
      </c>
      <c r="P2956">
        <f t="shared" ca="1" si="451"/>
        <v>48.067966735635885</v>
      </c>
    </row>
    <row r="2957" spans="1:16" x14ac:dyDescent="0.25">
      <c r="A2957">
        <f t="shared" ca="1" si="449"/>
        <v>128.9066377986783</v>
      </c>
      <c r="B2957">
        <f t="shared" ca="1" si="450"/>
        <v>-13.656081983176524</v>
      </c>
      <c r="C2957" s="6">
        <v>20135.9375</v>
      </c>
      <c r="D2957">
        <f t="shared" ca="1" si="455"/>
        <v>3</v>
      </c>
      <c r="E2957" s="1">
        <v>0.65</v>
      </c>
      <c r="F2957">
        <v>19.899999999999999</v>
      </c>
      <c r="G2957">
        <f t="shared" ca="1" si="452"/>
        <v>54.048620189015942</v>
      </c>
      <c r="H2957">
        <f t="shared" ca="1" si="456"/>
        <v>19.567205539091933</v>
      </c>
      <c r="I2957">
        <f ca="1">User_Model_Calcs!A2957-Sat_Data!$B$5</f>
        <v>18.906637798678304</v>
      </c>
      <c r="J2957">
        <f ca="1">(Earth_Data!$B$1/SQRT(1-Earth_Data!$B$2^2*SIN(RADIANS(User_Model_Calcs!B2957))^2))*COS(RADIANS(User_Model_Calcs!B2957))</f>
        <v>6198.9890621889599</v>
      </c>
      <c r="K2957">
        <f ca="1">((Earth_Data!$B$1*(1-Earth_Data!$B$2^2))/SQRT(1-Earth_Data!$B$2^2*SIN(RADIANS(User_Model_Calcs!B2957))^2))*SIN(RADIANS(User_Model_Calcs!B2957))</f>
        <v>-1496.0348796806777</v>
      </c>
      <c r="L2957">
        <f t="shared" ca="1" si="453"/>
        <v>-13.568051537644285</v>
      </c>
      <c r="M2957">
        <f t="shared" ca="1" si="454"/>
        <v>6376.9574057194031</v>
      </c>
      <c r="N2957">
        <f ca="1">SQRT(User_Model_Calcs!M2957^2+Sat_Data!$B$3^2-2*User_Model_Calcs!M2957*Sat_Data!$B$3*COS(RADIANS(L2957))*COS(RADIANS(I2957)))</f>
        <v>36385.899821370986</v>
      </c>
      <c r="O2957">
        <f ca="1">DEGREES(ACOS(((Earth_Data!$B$1+Sat_Data!$B$2)/User_Model_Calcs!N2957)*SQRT(1-COS(RADIANS(User_Model_Calcs!I2957))^2*COS(RADIANS(User_Model_Calcs!B2957))^2)))</f>
        <v>62.867683916150796</v>
      </c>
      <c r="P2957">
        <f t="shared" ca="1" si="451"/>
        <v>55.421049491151429</v>
      </c>
    </row>
    <row r="2958" spans="1:16" x14ac:dyDescent="0.25">
      <c r="A2958">
        <f t="shared" ca="1" si="449"/>
        <v>125.95211081701478</v>
      </c>
      <c r="B2958">
        <f t="shared" ca="1" si="450"/>
        <v>-12.715481959663279</v>
      </c>
      <c r="C2958" s="6">
        <v>20135.9375</v>
      </c>
      <c r="D2958">
        <f t="shared" ca="1" si="455"/>
        <v>0.75</v>
      </c>
      <c r="E2958" s="1">
        <v>0.65</v>
      </c>
      <c r="F2958">
        <v>19.899999999999999</v>
      </c>
      <c r="G2958">
        <f t="shared" ca="1" si="452"/>
        <v>42.007420362456692</v>
      </c>
      <c r="H2958">
        <f t="shared" ca="1" si="456"/>
        <v>15.390847806660897</v>
      </c>
      <c r="I2958">
        <f ca="1">User_Model_Calcs!A2958-Sat_Data!$B$5</f>
        <v>15.952110817014784</v>
      </c>
      <c r="J2958">
        <f ca="1">(Earth_Data!$B$1/SQRT(1-Earth_Data!$B$2^2*SIN(RADIANS(User_Model_Calcs!B2958))^2))*COS(RADIANS(User_Model_Calcs!B2958))</f>
        <v>6222.7259909733802</v>
      </c>
      <c r="K2958">
        <f ca="1">((Earth_Data!$B$1*(1-Earth_Data!$B$2^2))/SQRT(1-Earth_Data!$B$2^2*SIN(RADIANS(User_Model_Calcs!B2958))^2))*SIN(RADIANS(User_Model_Calcs!B2958))</f>
        <v>-1394.7189305147044</v>
      </c>
      <c r="L2958">
        <f t="shared" ca="1" si="453"/>
        <v>-12.633098936187997</v>
      </c>
      <c r="M2958">
        <f t="shared" ca="1" si="454"/>
        <v>6377.1121719687289</v>
      </c>
      <c r="N2958">
        <f ca="1">SQRT(User_Model_Calcs!M2958^2+Sat_Data!$B$3^2-2*User_Model_Calcs!M2958*Sat_Data!$B$3*COS(RADIANS(L2958))*COS(RADIANS(I2958)))</f>
        <v>36248.27937301794</v>
      </c>
      <c r="O2958">
        <f ca="1">DEGREES(ACOS(((Earth_Data!$B$1+Sat_Data!$B$2)/User_Model_Calcs!N2958)*SQRT(1-COS(RADIANS(User_Model_Calcs!I2958))^2*COS(RADIANS(User_Model_Calcs!B2958))^2)))</f>
        <v>66.20366950581321</v>
      </c>
      <c r="P2958">
        <f t="shared" ca="1" si="451"/>
        <v>52.402195594374533</v>
      </c>
    </row>
    <row r="2959" spans="1:16" x14ac:dyDescent="0.25">
      <c r="A2959">
        <f t="shared" ca="1" si="449"/>
        <v>129.38719729106873</v>
      </c>
      <c r="B2959">
        <f t="shared" ca="1" si="450"/>
        <v>-15.259100967719725</v>
      </c>
      <c r="C2959" s="6">
        <v>20135.9375</v>
      </c>
      <c r="D2959">
        <f t="shared" ca="1" si="455"/>
        <v>1.2</v>
      </c>
      <c r="E2959" s="1">
        <v>0.65</v>
      </c>
      <c r="F2959">
        <v>19.899999999999999</v>
      </c>
      <c r="G2959">
        <f t="shared" ca="1" si="452"/>
        <v>46.089820015575185</v>
      </c>
      <c r="H2959">
        <f t="shared" ca="1" si="456"/>
        <v>23.935479711405236</v>
      </c>
      <c r="I2959">
        <f ca="1">User_Model_Calcs!A2959-Sat_Data!$B$5</f>
        <v>19.38719729106873</v>
      </c>
      <c r="J2959">
        <f ca="1">(Earth_Data!$B$1/SQRT(1-Earth_Data!$B$2^2*SIN(RADIANS(User_Model_Calcs!B2959))^2))*COS(RADIANS(User_Model_Calcs!B2959))</f>
        <v>6154.7092054325803</v>
      </c>
      <c r="K2959">
        <f ca="1">((Earth_Data!$B$1*(1-Earth_Data!$B$2^2))/SQRT(1-Earth_Data!$B$2^2*SIN(RADIANS(User_Model_Calcs!B2959))^2))*SIN(RADIANS(User_Model_Calcs!B2959))</f>
        <v>-1667.7764594869698</v>
      </c>
      <c r="L2959">
        <f t="shared" ca="1" si="453"/>
        <v>-15.161665828119377</v>
      </c>
      <c r="M2959">
        <f t="shared" ca="1" si="454"/>
        <v>6376.6702692122499</v>
      </c>
      <c r="N2959">
        <f ca="1">SQRT(User_Model_Calcs!M2959^2+Sat_Data!$B$3^2-2*User_Model_Calcs!M2959*Sat_Data!$B$3*COS(RADIANS(L2959))*COS(RADIANS(I2959)))</f>
        <v>36453.949388104229</v>
      </c>
      <c r="O2959">
        <f ca="1">DEGREES(ACOS(((Earth_Data!$B$1+Sat_Data!$B$2)/User_Model_Calcs!N2959)*SQRT(1-COS(RADIANS(User_Model_Calcs!I2959))^2*COS(RADIANS(User_Model_Calcs!B2959))^2)))</f>
        <v>61.350656505929919</v>
      </c>
      <c r="P2959">
        <f t="shared" ca="1" si="451"/>
        <v>53.207694895718781</v>
      </c>
    </row>
    <row r="2960" spans="1:16" x14ac:dyDescent="0.25">
      <c r="A2960">
        <f t="shared" ca="1" si="449"/>
        <v>129.35652076487486</v>
      </c>
      <c r="B2960">
        <f t="shared" ca="1" si="450"/>
        <v>-14.964090093735658</v>
      </c>
      <c r="C2960" s="6">
        <v>20135.9375</v>
      </c>
      <c r="D2960">
        <f t="shared" ca="1" si="455"/>
        <v>1.2</v>
      </c>
      <c r="E2960" s="1">
        <v>0.65</v>
      </c>
      <c r="F2960">
        <v>19.899999999999999</v>
      </c>
      <c r="G2960">
        <f t="shared" ca="1" si="452"/>
        <v>46.089820015575185</v>
      </c>
      <c r="H2960">
        <f t="shared" ca="1" si="456"/>
        <v>20.204292011197744</v>
      </c>
      <c r="I2960">
        <f ca="1">User_Model_Calcs!A2960-Sat_Data!$B$5</f>
        <v>19.356520764874858</v>
      </c>
      <c r="J2960">
        <f ca="1">(Earth_Data!$B$1/SQRT(1-Earth_Data!$B$2^2*SIN(RADIANS(User_Model_Calcs!B2960))^2))*COS(RADIANS(User_Model_Calcs!B2960))</f>
        <v>6163.2191972924602</v>
      </c>
      <c r="K2960">
        <f ca="1">((Earth_Data!$B$1*(1-Earth_Data!$B$2^2))/SQRT(1-Earth_Data!$B$2^2*SIN(RADIANS(User_Model_Calcs!B2960))^2))*SIN(RADIANS(User_Model_Calcs!B2960))</f>
        <v>-1636.2623884306599</v>
      </c>
      <c r="L2960">
        <f t="shared" ca="1" si="453"/>
        <v>-14.868363895801616</v>
      </c>
      <c r="M2960">
        <f t="shared" ca="1" si="454"/>
        <v>6376.7252941982006</v>
      </c>
      <c r="N2960">
        <f ca="1">SQRT(User_Model_Calcs!M2960^2+Sat_Data!$B$3^2-2*User_Model_Calcs!M2960*Sat_Data!$B$3*COS(RADIANS(L2960))*COS(RADIANS(I2960)))</f>
        <v>36443.40661470859</v>
      </c>
      <c r="O2960">
        <f ca="1">DEGREES(ACOS(((Earth_Data!$B$1+Sat_Data!$B$2)/User_Model_Calcs!N2960)*SQRT(1-COS(RADIANS(User_Model_Calcs!I2960))^2*COS(RADIANS(User_Model_Calcs!B2960))^2)))</f>
        <v>61.580890967555924</v>
      </c>
      <c r="P2960">
        <f t="shared" ca="1" si="451"/>
        <v>53.683477546878606</v>
      </c>
    </row>
    <row r="2961" spans="1:16" x14ac:dyDescent="0.25">
      <c r="A2961">
        <f t="shared" ca="1" si="449"/>
        <v>128.90067406496044</v>
      </c>
      <c r="B2961">
        <f t="shared" ca="1" si="450"/>
        <v>-16.122753172877218</v>
      </c>
      <c r="C2961" s="6">
        <v>20135.9375</v>
      </c>
      <c r="D2961">
        <f t="shared" ca="1" si="455"/>
        <v>1.2</v>
      </c>
      <c r="E2961" s="1">
        <v>0.65</v>
      </c>
      <c r="F2961">
        <v>19.899999999999999</v>
      </c>
      <c r="G2961">
        <f t="shared" ca="1" si="452"/>
        <v>46.089820015575185</v>
      </c>
      <c r="H2961">
        <f t="shared" ca="1" si="456"/>
        <v>16.703989431877886</v>
      </c>
      <c r="I2961">
        <f ca="1">User_Model_Calcs!A2961-Sat_Data!$B$5</f>
        <v>18.900674064960441</v>
      </c>
      <c r="J2961">
        <f ca="1">(Earth_Data!$B$1/SQRT(1-Earth_Data!$B$2^2*SIN(RADIANS(User_Model_Calcs!B2961))^2))*COS(RADIANS(User_Model_Calcs!B2961))</f>
        <v>6128.8632806208616</v>
      </c>
      <c r="K2961">
        <f ca="1">((Earth_Data!$B$1*(1-Earth_Data!$B$2^2))/SQRT(1-Earth_Data!$B$2^2*SIN(RADIANS(User_Model_Calcs!B2961))^2))*SIN(RADIANS(User_Model_Calcs!B2961))</f>
        <v>-1759.7821552591599</v>
      </c>
      <c r="L2961">
        <f t="shared" ca="1" si="453"/>
        <v>-16.020374608994494</v>
      </c>
      <c r="M2961">
        <f t="shared" ca="1" si="454"/>
        <v>6376.5036145611402</v>
      </c>
      <c r="N2961">
        <f ca="1">SQRT(User_Model_Calcs!M2961^2+Sat_Data!$B$3^2-2*User_Model_Calcs!M2961*Sat_Data!$B$3*COS(RADIANS(L2961))*COS(RADIANS(I2961)))</f>
        <v>36462.378219698272</v>
      </c>
      <c r="O2961">
        <f ca="1">DEGREES(ACOS(((Earth_Data!$B$1+Sat_Data!$B$2)/User_Model_Calcs!N2961)*SQRT(1-COS(RADIANS(User_Model_Calcs!I2961))^2*COS(RADIANS(User_Model_Calcs!B2961))^2)))</f>
        <v>61.164476551846214</v>
      </c>
      <c r="P2961">
        <f t="shared" ca="1" si="451"/>
        <v>50.956115229192442</v>
      </c>
    </row>
    <row r="2962" spans="1:16" x14ac:dyDescent="0.25">
      <c r="A2962">
        <f t="shared" ca="1" si="449"/>
        <v>127.31098172525282</v>
      </c>
      <c r="B2962">
        <f t="shared" ca="1" si="450"/>
        <v>-14.601595973866774</v>
      </c>
      <c r="C2962" s="6">
        <v>20135.9375</v>
      </c>
      <c r="D2962">
        <f t="shared" ca="1" si="455"/>
        <v>0.75</v>
      </c>
      <c r="E2962" s="1">
        <v>0.65</v>
      </c>
      <c r="F2962">
        <v>19.899999999999999</v>
      </c>
      <c r="G2962">
        <f t="shared" ca="1" si="452"/>
        <v>42.007420362456692</v>
      </c>
      <c r="H2962">
        <f t="shared" ca="1" si="456"/>
        <v>16.684329849732304</v>
      </c>
      <c r="I2962">
        <f ca="1">User_Model_Calcs!A2962-Sat_Data!$B$5</f>
        <v>17.310981725252816</v>
      </c>
      <c r="J2962">
        <f ca="1">(Earth_Data!$B$1/SQRT(1-Earth_Data!$B$2^2*SIN(RADIANS(User_Model_Calcs!B2962))^2))*COS(RADIANS(User_Model_Calcs!B2962))</f>
        <v>6173.4531806640762</v>
      </c>
      <c r="K2962">
        <f ca="1">((Earth_Data!$B$1*(1-Earth_Data!$B$2^2))/SQRT(1-Earth_Data!$B$2^2*SIN(RADIANS(User_Model_Calcs!B2962))^2))*SIN(RADIANS(User_Model_Calcs!B2962))</f>
        <v>-1597.4813013296762</v>
      </c>
      <c r="L2962">
        <f t="shared" ca="1" si="453"/>
        <v>-14.507983395275057</v>
      </c>
      <c r="M2962">
        <f t="shared" ca="1" si="454"/>
        <v>6376.7915664501188</v>
      </c>
      <c r="N2962">
        <f ca="1">SQRT(User_Model_Calcs!M2962^2+Sat_Data!$B$3^2-2*User_Model_Calcs!M2962*Sat_Data!$B$3*COS(RADIANS(L2962))*COS(RADIANS(I2962)))</f>
        <v>36351.926273493147</v>
      </c>
      <c r="O2962">
        <f ca="1">DEGREES(ACOS(((Earth_Data!$B$1+Sat_Data!$B$2)/User_Model_Calcs!N2962)*SQRT(1-COS(RADIANS(User_Model_Calcs!I2962))^2*COS(RADIANS(User_Model_Calcs!B2962))^2)))</f>
        <v>63.647053331311334</v>
      </c>
      <c r="P2962">
        <f t="shared" ca="1" si="451"/>
        <v>51.032612531516328</v>
      </c>
    </row>
    <row r="2963" spans="1:16" x14ac:dyDescent="0.25">
      <c r="A2963">
        <f t="shared" ca="1" si="449"/>
        <v>127.55181864190251</v>
      </c>
      <c r="B2963">
        <f t="shared" ca="1" si="450"/>
        <v>-15.636358294881157</v>
      </c>
      <c r="C2963" s="6">
        <v>20135.9375</v>
      </c>
      <c r="D2963">
        <f t="shared" ca="1" si="455"/>
        <v>3</v>
      </c>
      <c r="E2963" s="1">
        <v>0.65</v>
      </c>
      <c r="F2963">
        <v>19.899999999999999</v>
      </c>
      <c r="G2963">
        <f t="shared" ca="1" si="452"/>
        <v>54.048620189015942</v>
      </c>
      <c r="H2963">
        <f t="shared" ca="1" si="456"/>
        <v>19.437299155858909</v>
      </c>
      <c r="I2963">
        <f ca="1">User_Model_Calcs!A2963-Sat_Data!$B$5</f>
        <v>17.551818641902514</v>
      </c>
      <c r="J2963">
        <f ca="1">(Earth_Data!$B$1/SQRT(1-Earth_Data!$B$2^2*SIN(RADIANS(User_Model_Calcs!B2963))^2))*COS(RADIANS(User_Model_Calcs!B2963))</f>
        <v>6143.5901396429463</v>
      </c>
      <c r="K2963">
        <f ca="1">((Earth_Data!$B$1*(1-Earth_Data!$B$2^2))/SQRT(1-Earth_Data!$B$2^2*SIN(RADIANS(User_Model_Calcs!B2963))^2))*SIN(RADIANS(User_Model_Calcs!B2963))</f>
        <v>-1708.0130190445775</v>
      </c>
      <c r="L2963">
        <f t="shared" ca="1" si="453"/>
        <v>-15.536752724601662</v>
      </c>
      <c r="M2963">
        <f t="shared" ca="1" si="454"/>
        <v>6376.5984879984253</v>
      </c>
      <c r="N2963">
        <f ca="1">SQRT(User_Model_Calcs!M2963^2+Sat_Data!$B$3^2-2*User_Model_Calcs!M2963*Sat_Data!$B$3*COS(RADIANS(L2963))*COS(RADIANS(I2963)))</f>
        <v>36393.909752061867</v>
      </c>
      <c r="O2963">
        <f ca="1">DEGREES(ACOS(((Earth_Data!$B$1+Sat_Data!$B$2)/User_Model_Calcs!N2963)*SQRT(1-COS(RADIANS(User_Model_Calcs!I2963))^2*COS(RADIANS(User_Model_Calcs!B2963))^2)))</f>
        <v>62.675428334094761</v>
      </c>
      <c r="P2963">
        <f t="shared" ca="1" si="451"/>
        <v>49.563860693453968</v>
      </c>
    </row>
    <row r="2964" spans="1:16" x14ac:dyDescent="0.25">
      <c r="A2964">
        <f t="shared" ca="1" si="449"/>
        <v>129.19641502500016</v>
      </c>
      <c r="B2964">
        <f t="shared" ca="1" si="450"/>
        <v>-15.467346760201643</v>
      </c>
      <c r="C2964" s="6">
        <v>20135.9375</v>
      </c>
      <c r="D2964">
        <f t="shared" ca="1" si="455"/>
        <v>0.75</v>
      </c>
      <c r="E2964" s="1">
        <v>0.65</v>
      </c>
      <c r="F2964">
        <v>19.899999999999999</v>
      </c>
      <c r="G2964">
        <f t="shared" ca="1" si="452"/>
        <v>42.007420362456692</v>
      </c>
      <c r="H2964">
        <f t="shared" ca="1" si="456"/>
        <v>23.569001564243987</v>
      </c>
      <c r="I2964">
        <f ca="1">User_Model_Calcs!A2964-Sat_Data!$B$5</f>
        <v>19.196415025000164</v>
      </c>
      <c r="J2964">
        <f ca="1">(Earth_Data!$B$1/SQRT(1-Earth_Data!$B$2^2*SIN(RADIANS(User_Model_Calcs!B2964))^2))*COS(RADIANS(User_Model_Calcs!B2964))</f>
        <v>6148.6042927312155</v>
      </c>
      <c r="K2964">
        <f ca="1">((Earth_Data!$B$1*(1-Earth_Data!$B$2^2))/SQRT(1-Earth_Data!$B$2^2*SIN(RADIANS(User_Model_Calcs!B2964))^2))*SIN(RADIANS(User_Model_Calcs!B2964))</f>
        <v>-1689.9959007206146</v>
      </c>
      <c r="L2964">
        <f t="shared" ca="1" si="453"/>
        <v>-15.368711449138896</v>
      </c>
      <c r="M2964">
        <f t="shared" ca="1" si="454"/>
        <v>6376.6308418353037</v>
      </c>
      <c r="N2964">
        <f ca="1">SQRT(User_Model_Calcs!M2964^2+Sat_Data!$B$3^2-2*User_Model_Calcs!M2964*Sat_Data!$B$3*COS(RADIANS(L2964))*COS(RADIANS(I2964)))</f>
        <v>36452.779733394651</v>
      </c>
      <c r="O2964">
        <f ca="1">DEGREES(ACOS(((Earth_Data!$B$1+Sat_Data!$B$2)/User_Model_Calcs!N2964)*SQRT(1-COS(RADIANS(User_Model_Calcs!I2964))^2*COS(RADIANS(User_Model_Calcs!B2964))^2)))</f>
        <v>61.374848342411845</v>
      </c>
      <c r="P2964">
        <f t="shared" ca="1" si="451"/>
        <v>52.548562406903827</v>
      </c>
    </row>
    <row r="2965" spans="1:16" x14ac:dyDescent="0.25">
      <c r="A2965">
        <f t="shared" ca="1" si="449"/>
        <v>129.29642089675471</v>
      </c>
      <c r="B2965">
        <f t="shared" ca="1" si="450"/>
        <v>-14.461468333607158</v>
      </c>
      <c r="C2965" s="6">
        <v>20135.9375</v>
      </c>
      <c r="D2965">
        <f t="shared" ca="1" si="455"/>
        <v>0.75</v>
      </c>
      <c r="E2965" s="1">
        <v>0.65</v>
      </c>
      <c r="F2965">
        <v>19.899999999999999</v>
      </c>
      <c r="G2965">
        <f t="shared" ca="1" si="452"/>
        <v>42.007420362456692</v>
      </c>
      <c r="H2965">
        <f t="shared" ca="1" si="456"/>
        <v>22.705939166545797</v>
      </c>
      <c r="I2965">
        <f ca="1">User_Model_Calcs!A2965-Sat_Data!$B$5</f>
        <v>19.296420896754711</v>
      </c>
      <c r="J2965">
        <f ca="1">(Earth_Data!$B$1/SQRT(1-Earth_Data!$B$2^2*SIN(RADIANS(User_Model_Calcs!B2965))^2))*COS(RADIANS(User_Model_Calcs!B2965))</f>
        <v>6177.3434113220355</v>
      </c>
      <c r="K2965">
        <f ca="1">((Earth_Data!$B$1*(1-Earth_Data!$B$2^2))/SQRT(1-Earth_Data!$B$2^2*SIN(RADIANS(User_Model_Calcs!B2965))^2))*SIN(RADIANS(User_Model_Calcs!B2965))</f>
        <v>-1582.4729744229508</v>
      </c>
      <c r="L2965">
        <f t="shared" ca="1" si="453"/>
        <v>-14.368676806974335</v>
      </c>
      <c r="M2965">
        <f t="shared" ca="1" si="454"/>
        <v>6376.8167870954849</v>
      </c>
      <c r="N2965">
        <f ca="1">SQRT(User_Model_Calcs!M2965^2+Sat_Data!$B$3^2-2*User_Model_Calcs!M2965*Sat_Data!$B$3*COS(RADIANS(L2965))*COS(RADIANS(I2965)))</f>
        <v>36425.519490927967</v>
      </c>
      <c r="O2965">
        <f ca="1">DEGREES(ACOS(((Earth_Data!$B$1+Sat_Data!$B$2)/User_Model_Calcs!N2965)*SQRT(1-COS(RADIANS(User_Model_Calcs!I2965))^2*COS(RADIANS(User_Model_Calcs!B2965))^2)))</f>
        <v>61.97560664990894</v>
      </c>
      <c r="P2965">
        <f t="shared" ca="1" si="451"/>
        <v>54.501387812947101</v>
      </c>
    </row>
    <row r="2966" spans="1:16" x14ac:dyDescent="0.25">
      <c r="A2966">
        <f t="shared" ca="1" si="449"/>
        <v>127.79690811967575</v>
      </c>
      <c r="B2966">
        <f t="shared" ca="1" si="450"/>
        <v>-12.578114561280369</v>
      </c>
      <c r="C2966" s="6">
        <v>20135.9375</v>
      </c>
      <c r="D2966">
        <f t="shared" ca="1" si="455"/>
        <v>1.2</v>
      </c>
      <c r="E2966" s="1">
        <v>0.65</v>
      </c>
      <c r="F2966">
        <v>19.899999999999999</v>
      </c>
      <c r="G2966">
        <f t="shared" ca="1" si="452"/>
        <v>46.089820015575185</v>
      </c>
      <c r="H2966">
        <f t="shared" ca="1" si="456"/>
        <v>21.538052033920675</v>
      </c>
      <c r="I2966">
        <f ca="1">User_Model_Calcs!A2966-Sat_Data!$B$5</f>
        <v>17.796908119675749</v>
      </c>
      <c r="J2966">
        <f ca="1">(Earth_Data!$B$1/SQRT(1-Earth_Data!$B$2^2*SIN(RADIANS(User_Model_Calcs!B2966))^2))*COS(RADIANS(User_Model_Calcs!B2966))</f>
        <v>6226.0531424890369</v>
      </c>
      <c r="K2966">
        <f ca="1">((Earth_Data!$B$1*(1-Earth_Data!$B$2^2))/SQRT(1-Earth_Data!$B$2^2*SIN(RADIANS(User_Model_Calcs!B2966))^2))*SIN(RADIANS(User_Model_Calcs!B2966))</f>
        <v>-1379.8910104104468</v>
      </c>
      <c r="L2966">
        <f t="shared" ca="1" si="453"/>
        <v>-12.496563809719634</v>
      </c>
      <c r="M2966">
        <f t="shared" ca="1" si="454"/>
        <v>6377.1339121669052</v>
      </c>
      <c r="N2966">
        <f ca="1">SQRT(User_Model_Calcs!M2966^2+Sat_Data!$B$3^2-2*User_Model_Calcs!M2966*Sat_Data!$B$3*COS(RADIANS(L2966))*COS(RADIANS(I2966)))</f>
        <v>36312.190010017548</v>
      </c>
      <c r="O2966">
        <f ca="1">DEGREES(ACOS(((Earth_Data!$B$1+Sat_Data!$B$2)/User_Model_Calcs!N2966)*SQRT(1-COS(RADIANS(User_Model_Calcs!I2966))^2*COS(RADIANS(User_Model_Calcs!B2966))^2)))</f>
        <v>64.60467661942927</v>
      </c>
      <c r="P2966">
        <f t="shared" ca="1" si="451"/>
        <v>55.846979782686191</v>
      </c>
    </row>
    <row r="2967" spans="1:16" x14ac:dyDescent="0.25">
      <c r="A2967">
        <f t="shared" ref="A2967:A2979" ca="1" si="457">127.694974900286+(RAND()*5-2.5)</f>
        <v>129.33632866666304</v>
      </c>
      <c r="B2967">
        <f t="shared" ref="B2967:B2979" ca="1" si="458">-13.9715365993556+(RAND()*5-2.5)</f>
        <v>-12.895426699047642</v>
      </c>
      <c r="C2967" s="6">
        <v>20135.9375</v>
      </c>
      <c r="D2967">
        <f t="shared" ca="1" si="455"/>
        <v>1.2</v>
      </c>
      <c r="E2967" s="1">
        <v>0.65</v>
      </c>
      <c r="F2967">
        <v>19.899999999999999</v>
      </c>
      <c r="G2967">
        <f t="shared" ca="1" si="452"/>
        <v>46.089820015575185</v>
      </c>
      <c r="H2967">
        <f t="shared" ca="1" si="456"/>
        <v>19.85483936330947</v>
      </c>
      <c r="I2967">
        <f ca="1">User_Model_Calcs!A2967-Sat_Data!$B$5</f>
        <v>19.336328666663036</v>
      </c>
      <c r="J2967">
        <f ca="1">(Earth_Data!$B$1/SQRT(1-Earth_Data!$B$2^2*SIN(RADIANS(User_Model_Calcs!B2967))^2))*COS(RADIANS(User_Model_Calcs!B2967))</f>
        <v>6218.3137598781441</v>
      </c>
      <c r="K2967">
        <f ca="1">((Earth_Data!$B$1*(1-Earth_Data!$B$2^2))/SQRT(1-Earth_Data!$B$2^2*SIN(RADIANS(User_Model_Calcs!B2967))^2))*SIN(RADIANS(User_Model_Calcs!B2967))</f>
        <v>-1414.1308841252512</v>
      </c>
      <c r="L2967">
        <f t="shared" ca="1" si="453"/>
        <v>-12.811956281878443</v>
      </c>
      <c r="M2967">
        <f t="shared" ca="1" si="454"/>
        <v>6377.0833594776477</v>
      </c>
      <c r="N2967">
        <f ca="1">SQRT(User_Model_Calcs!M2967^2+Sat_Data!$B$3^2-2*User_Model_Calcs!M2967*Sat_Data!$B$3*COS(RADIANS(L2967))*COS(RADIANS(I2967)))</f>
        <v>36382.438364210575</v>
      </c>
      <c r="O2967">
        <f ca="1">DEGREES(ACOS(((Earth_Data!$B$1+Sat_Data!$B$2)/User_Model_Calcs!N2967)*SQRT(1-COS(RADIANS(User_Model_Calcs!I2967))^2*COS(RADIANS(User_Model_Calcs!B2967))^2)))</f>
        <v>62.950318147779768</v>
      </c>
      <c r="P2967">
        <f t="shared" ca="1" si="451"/>
        <v>57.54416692728244</v>
      </c>
    </row>
    <row r="2968" spans="1:16" x14ac:dyDescent="0.25">
      <c r="A2968">
        <f t="shared" ca="1" si="457"/>
        <v>126.93971092723346</v>
      </c>
      <c r="B2968">
        <f t="shared" ca="1" si="458"/>
        <v>-16.268479551863951</v>
      </c>
      <c r="C2968" s="6">
        <v>20135.9375</v>
      </c>
      <c r="D2968">
        <f t="shared" ca="1" si="455"/>
        <v>1.2</v>
      </c>
      <c r="E2968" s="1">
        <v>0.65</v>
      </c>
      <c r="F2968">
        <v>19.899999999999999</v>
      </c>
      <c r="G2968">
        <f t="shared" ca="1" si="452"/>
        <v>46.089820015575185</v>
      </c>
      <c r="H2968">
        <f t="shared" ca="1" si="456"/>
        <v>23.992040096417298</v>
      </c>
      <c r="I2968">
        <f ca="1">User_Model_Calcs!A2968-Sat_Data!$B$5</f>
        <v>16.939710927233463</v>
      </c>
      <c r="J2968">
        <f ca="1">(Earth_Data!$B$1/SQRT(1-Earth_Data!$B$2^2*SIN(RADIANS(User_Model_Calcs!B2968))^2))*COS(RADIANS(User_Model_Calcs!B2968))</f>
        <v>6124.3654028945875</v>
      </c>
      <c r="K2968">
        <f ca="1">((Earth_Data!$B$1*(1-Earth_Data!$B$2^2))/SQRT(1-Earth_Data!$B$2^2*SIN(RADIANS(User_Model_Calcs!B2968))^2))*SIN(RADIANS(User_Model_Calcs!B2968))</f>
        <v>-1775.2683741245423</v>
      </c>
      <c r="L2968">
        <f t="shared" ca="1" si="453"/>
        <v>-16.165275845716412</v>
      </c>
      <c r="M2968">
        <f t="shared" ca="1" si="454"/>
        <v>6376.4746834233547</v>
      </c>
      <c r="N2968">
        <f ca="1">SQRT(User_Model_Calcs!M2968^2+Sat_Data!$B$3^2-2*User_Model_Calcs!M2968*Sat_Data!$B$3*COS(RADIANS(L2968))*COS(RADIANS(I2968)))</f>
        <v>36392.650929357274</v>
      </c>
      <c r="O2968">
        <f ca="1">DEGREES(ACOS(((Earth_Data!$B$1+Sat_Data!$B$2)/User_Model_Calcs!N2968)*SQRT(1-COS(RADIANS(User_Model_Calcs!I2968))^2*COS(RADIANS(User_Model_Calcs!B2968))^2)))</f>
        <v>62.700291412427255</v>
      </c>
      <c r="P2968">
        <f t="shared" ca="1" si="451"/>
        <v>47.393624191924005</v>
      </c>
    </row>
    <row r="2969" spans="1:16" x14ac:dyDescent="0.25">
      <c r="A2969">
        <f t="shared" ca="1" si="457"/>
        <v>126.47034387707254</v>
      </c>
      <c r="B2969">
        <f t="shared" ca="1" si="458"/>
        <v>-13.289304905411562</v>
      </c>
      <c r="C2969" s="6">
        <v>20135.9375</v>
      </c>
      <c r="D2969">
        <f t="shared" ca="1" si="455"/>
        <v>3</v>
      </c>
      <c r="E2969" s="1">
        <v>0.65</v>
      </c>
      <c r="F2969">
        <v>19.899999999999999</v>
      </c>
      <c r="G2969">
        <f t="shared" ca="1" si="452"/>
        <v>54.048620189015942</v>
      </c>
      <c r="H2969">
        <f t="shared" ca="1" si="456"/>
        <v>21.759951788529037</v>
      </c>
      <c r="I2969">
        <f ca="1">User_Model_Calcs!A2969-Sat_Data!$B$5</f>
        <v>16.470343877072537</v>
      </c>
      <c r="J2969">
        <f ca="1">(Earth_Data!$B$1/SQRT(1-Earth_Data!$B$2^2*SIN(RADIANS(User_Model_Calcs!B2969))^2))*COS(RADIANS(User_Model_Calcs!B2969))</f>
        <v>6208.4430429522308</v>
      </c>
      <c r="K2969">
        <f ca="1">((Earth_Data!$B$1*(1-Earth_Data!$B$2^2))/SQRT(1-Earth_Data!$B$2^2*SIN(RADIANS(User_Model_Calcs!B2969))^2))*SIN(RADIANS(User_Model_Calcs!B2969))</f>
        <v>-1456.5733763075393</v>
      </c>
      <c r="L2969">
        <f t="shared" ca="1" si="453"/>
        <v>-13.203465757835229</v>
      </c>
      <c r="M2969">
        <f t="shared" ca="1" si="454"/>
        <v>6377.018975834234</v>
      </c>
      <c r="N2969">
        <f ca="1">SQRT(User_Model_Calcs!M2969^2+Sat_Data!$B$3^2-2*User_Model_Calcs!M2969*Sat_Data!$B$3*COS(RADIANS(L2969))*COS(RADIANS(I2969)))</f>
        <v>36282.456782401168</v>
      </c>
      <c r="O2969">
        <f ca="1">DEGREES(ACOS(((Earth_Data!$B$1+Sat_Data!$B$2)/User_Model_Calcs!N2969)*SQRT(1-COS(RADIANS(User_Model_Calcs!I2969))^2*COS(RADIANS(User_Model_Calcs!B2969))^2)))</f>
        <v>65.332673124438472</v>
      </c>
      <c r="P2969">
        <f t="shared" ca="1" si="451"/>
        <v>52.134963524663249</v>
      </c>
    </row>
    <row r="2970" spans="1:16" x14ac:dyDescent="0.25">
      <c r="A2970">
        <f t="shared" ca="1" si="457"/>
        <v>129.10411462521191</v>
      </c>
      <c r="B2970">
        <f t="shared" ca="1" si="458"/>
        <v>-14.806879692023983</v>
      </c>
      <c r="C2970" s="6">
        <v>20135.9375</v>
      </c>
      <c r="D2970">
        <f t="shared" ca="1" si="455"/>
        <v>3</v>
      </c>
      <c r="E2970" s="1">
        <v>0.65</v>
      </c>
      <c r="F2970">
        <v>19.899999999999999</v>
      </c>
      <c r="G2970">
        <f t="shared" ca="1" si="452"/>
        <v>54.048620189015942</v>
      </c>
      <c r="H2970">
        <f t="shared" ca="1" si="456"/>
        <v>19.418284854859436</v>
      </c>
      <c r="I2970">
        <f ca="1">User_Model_Calcs!A2970-Sat_Data!$B$5</f>
        <v>19.104114625211906</v>
      </c>
      <c r="J2970">
        <f ca="1">(Earth_Data!$B$1/SQRT(1-Earth_Data!$B$2^2*SIN(RADIANS(User_Model_Calcs!B2970))^2))*COS(RADIANS(User_Model_Calcs!B2970))</f>
        <v>6167.6877513675154</v>
      </c>
      <c r="K2970">
        <f ca="1">((Earth_Data!$B$1*(1-Earth_Data!$B$2^2))/SQRT(1-Earth_Data!$B$2^2*SIN(RADIANS(User_Model_Calcs!B2970))^2))*SIN(RADIANS(User_Model_Calcs!B2970))</f>
        <v>-1619.4511896930769</v>
      </c>
      <c r="L2970">
        <f t="shared" ca="1" si="453"/>
        <v>-14.712068305512526</v>
      </c>
      <c r="M2970">
        <f t="shared" ca="1" si="454"/>
        <v>6376.7542177950691</v>
      </c>
      <c r="N2970">
        <f ca="1">SQRT(User_Model_Calcs!M2970^2+Sat_Data!$B$3^2-2*User_Model_Calcs!M2970*Sat_Data!$B$3*COS(RADIANS(L2970))*COS(RADIANS(I2970)))</f>
        <v>36428.17685062161</v>
      </c>
      <c r="O2970">
        <f ca="1">DEGREES(ACOS(((Earth_Data!$B$1+Sat_Data!$B$2)/User_Model_Calcs!N2970)*SQRT(1-COS(RADIANS(User_Model_Calcs!I2970))^2*COS(RADIANS(User_Model_Calcs!B2970))^2)))</f>
        <v>61.915242326287803</v>
      </c>
      <c r="P2970">
        <f t="shared" ca="1" si="451"/>
        <v>53.57834247253075</v>
      </c>
    </row>
    <row r="2971" spans="1:16" x14ac:dyDescent="0.25">
      <c r="A2971">
        <f t="shared" ca="1" si="457"/>
        <v>126.923984065593</v>
      </c>
      <c r="B2971">
        <f t="shared" ca="1" si="458"/>
        <v>-14.668254139997043</v>
      </c>
      <c r="C2971" s="6">
        <v>20135.9375</v>
      </c>
      <c r="D2971">
        <f t="shared" ca="1" si="455"/>
        <v>0.75</v>
      </c>
      <c r="E2971" s="1">
        <v>0.65</v>
      </c>
      <c r="F2971">
        <v>19.899999999999999</v>
      </c>
      <c r="G2971">
        <f t="shared" ca="1" si="452"/>
        <v>42.007420362456692</v>
      </c>
      <c r="H2971">
        <f t="shared" ca="1" si="456"/>
        <v>14.027726188754801</v>
      </c>
      <c r="I2971">
        <f ca="1">User_Model_Calcs!A2971-Sat_Data!$B$5</f>
        <v>16.923984065593004</v>
      </c>
      <c r="J2971">
        <f ca="1">(Earth_Data!$B$1/SQRT(1-Earth_Data!$B$2^2*SIN(RADIANS(User_Model_Calcs!B2971))^2))*COS(RADIANS(User_Model_Calcs!B2971))</f>
        <v>6171.5897161078219</v>
      </c>
      <c r="K2971">
        <f ca="1">((Earth_Data!$B$1*(1-Earth_Data!$B$2^2))/SQRT(1-Earth_Data!$B$2^2*SIN(RADIANS(User_Model_Calcs!B2971))^2))*SIN(RADIANS(User_Model_Calcs!B2971))</f>
        <v>-1604.6174166252458</v>
      </c>
      <c r="L2971">
        <f t="shared" ca="1" si="453"/>
        <v>-14.574251768269376</v>
      </c>
      <c r="M2971">
        <f t="shared" ca="1" si="454"/>
        <v>6376.7794910679559</v>
      </c>
      <c r="N2971">
        <f ca="1">SQRT(User_Model_Calcs!M2971^2+Sat_Data!$B$3^2-2*User_Model_Calcs!M2971*Sat_Data!$B$3*COS(RADIANS(L2971))*COS(RADIANS(I2971)))</f>
        <v>36339.754631288481</v>
      </c>
      <c r="O2971">
        <f ca="1">DEGREES(ACOS(((Earth_Data!$B$1+Sat_Data!$B$2)/User_Model_Calcs!N2971)*SQRT(1-COS(RADIANS(User_Model_Calcs!I2971))^2*COS(RADIANS(User_Model_Calcs!B2971))^2)))</f>
        <v>63.933178147743583</v>
      </c>
      <c r="P2971">
        <f t="shared" ca="1" si="451"/>
        <v>50.232804386026757</v>
      </c>
    </row>
    <row r="2972" spans="1:16" x14ac:dyDescent="0.25">
      <c r="A2972">
        <f t="shared" ca="1" si="457"/>
        <v>127.46237995441501</v>
      </c>
      <c r="B2972">
        <f t="shared" ca="1" si="458"/>
        <v>-14.14671955173584</v>
      </c>
      <c r="C2972" s="6">
        <v>20135.9375</v>
      </c>
      <c r="D2972">
        <f t="shared" ca="1" si="455"/>
        <v>0.75</v>
      </c>
      <c r="E2972" s="1">
        <v>0.65</v>
      </c>
      <c r="F2972">
        <v>19.899999999999999</v>
      </c>
      <c r="G2972">
        <f t="shared" ca="1" si="452"/>
        <v>42.007420362456692</v>
      </c>
      <c r="H2972">
        <f t="shared" ca="1" si="456"/>
        <v>17.055935399872869</v>
      </c>
      <c r="I2972">
        <f ca="1">User_Model_Calcs!A2972-Sat_Data!$B$5</f>
        <v>17.462379954415013</v>
      </c>
      <c r="J2972">
        <f ca="1">(Earth_Data!$B$1/SQRT(1-Earth_Data!$B$2^2*SIN(RADIANS(User_Model_Calcs!B2972))^2))*COS(RADIANS(User_Model_Calcs!B2972))</f>
        <v>6185.9474231744334</v>
      </c>
      <c r="K2972">
        <f ca="1">((Earth_Data!$B$1*(1-Earth_Data!$B$2^2))/SQRT(1-Earth_Data!$B$2^2*SIN(RADIANS(User_Model_Calcs!B2972))^2))*SIN(RADIANS(User_Model_Calcs!B2972))</f>
        <v>-1548.7281670140837</v>
      </c>
      <c r="L2972">
        <f t="shared" ca="1" si="453"/>
        <v>-14.055780230319005</v>
      </c>
      <c r="M2972">
        <f t="shared" ca="1" si="454"/>
        <v>6376.8726235970262</v>
      </c>
      <c r="N2972">
        <f ca="1">SQRT(User_Model_Calcs!M2972^2+Sat_Data!$B$3^2-2*User_Model_Calcs!M2972*Sat_Data!$B$3*COS(RADIANS(L2972))*COS(RADIANS(I2972)))</f>
        <v>36343.769461501717</v>
      </c>
      <c r="O2972">
        <f ca="1">DEGREES(ACOS(((Earth_Data!$B$1+Sat_Data!$B$2)/User_Model_Calcs!N2972)*SQRT(1-COS(RADIANS(User_Model_Calcs!I2972))^2*COS(RADIANS(User_Model_Calcs!B2972))^2)))</f>
        <v>63.841191915978754</v>
      </c>
      <c r="P2972">
        <f t="shared" ca="1" si="451"/>
        <v>52.155133947130352</v>
      </c>
    </row>
    <row r="2973" spans="1:16" x14ac:dyDescent="0.25">
      <c r="A2973">
        <f t="shared" ca="1" si="457"/>
        <v>125.51386324034752</v>
      </c>
      <c r="B2973">
        <f t="shared" ca="1" si="458"/>
        <v>-11.667808457391162</v>
      </c>
      <c r="C2973" s="6">
        <v>20135.9375</v>
      </c>
      <c r="D2973">
        <f t="shared" ca="1" si="455"/>
        <v>0.75</v>
      </c>
      <c r="E2973" s="1">
        <v>0.65</v>
      </c>
      <c r="F2973">
        <v>19.899999999999999</v>
      </c>
      <c r="G2973">
        <f t="shared" ca="1" si="452"/>
        <v>42.007420362456692</v>
      </c>
      <c r="H2973">
        <f t="shared" ca="1" si="456"/>
        <v>14.840467283765914</v>
      </c>
      <c r="I2973">
        <f ca="1">User_Model_Calcs!A2973-Sat_Data!$B$5</f>
        <v>15.513863240347519</v>
      </c>
      <c r="J2973">
        <f ca="1">(Earth_Data!$B$1/SQRT(1-Earth_Data!$B$2^2*SIN(RADIANS(User_Model_Calcs!B2973))^2))*COS(RADIANS(User_Model_Calcs!B2973))</f>
        <v>6247.2012038903476</v>
      </c>
      <c r="K2973">
        <f ca="1">((Earth_Data!$B$1*(1-Earth_Data!$B$2^2))/SQRT(1-Earth_Data!$B$2^2*SIN(RADIANS(User_Model_Calcs!B2973))^2))*SIN(RADIANS(User_Model_Calcs!B2973))</f>
        <v>-1281.4366799688883</v>
      </c>
      <c r="L2973">
        <f t="shared" ca="1" si="453"/>
        <v>-11.591819052662883</v>
      </c>
      <c r="M2973">
        <f t="shared" ca="1" si="454"/>
        <v>6377.2723672945549</v>
      </c>
      <c r="N2973">
        <f ca="1">SQRT(User_Model_Calcs!M2973^2+Sat_Data!$B$3^2-2*User_Model_Calcs!M2973*Sat_Data!$B$3*COS(RADIANS(L2973))*COS(RADIANS(I2973)))</f>
        <v>36205.837941585545</v>
      </c>
      <c r="O2973">
        <f ca="1">DEGREES(ACOS(((Earth_Data!$B$1+Sat_Data!$B$2)/User_Model_Calcs!N2973)*SQRT(1-COS(RADIANS(User_Model_Calcs!I2973))^2*COS(RADIANS(User_Model_Calcs!B2973))^2)))</f>
        <v>67.332007792228481</v>
      </c>
      <c r="P2973">
        <f t="shared" ca="1" si="451"/>
        <v>53.924461150597075</v>
      </c>
    </row>
    <row r="2974" spans="1:16" x14ac:dyDescent="0.25">
      <c r="A2974">
        <f t="shared" ca="1" si="457"/>
        <v>127.79066032423837</v>
      </c>
      <c r="B2974">
        <f t="shared" ca="1" si="458"/>
        <v>-14.869702034285453</v>
      </c>
      <c r="C2974" s="6">
        <v>20135.9375</v>
      </c>
      <c r="D2974">
        <f t="shared" ca="1" si="455"/>
        <v>3</v>
      </c>
      <c r="E2974" s="1">
        <v>0.65</v>
      </c>
      <c r="F2974">
        <v>19.899999999999999</v>
      </c>
      <c r="G2974">
        <f t="shared" ca="1" si="452"/>
        <v>54.048620189015942</v>
      </c>
      <c r="H2974">
        <f t="shared" ca="1" si="456"/>
        <v>14.231149895771781</v>
      </c>
      <c r="I2974">
        <f ca="1">User_Model_Calcs!A2974-Sat_Data!$B$5</f>
        <v>17.790660324238374</v>
      </c>
      <c r="J2974">
        <f ca="1">(Earth_Data!$B$1/SQRT(1-Earth_Data!$B$2^2*SIN(RADIANS(User_Model_Calcs!B2974))^2))*COS(RADIANS(User_Model_Calcs!B2974))</f>
        <v>6165.9076277815866</v>
      </c>
      <c r="K2974">
        <f ca="1">((Earth_Data!$B$1*(1-Earth_Data!$B$2^2))/SQRT(1-Earth_Data!$B$2^2*SIN(RADIANS(User_Model_Calcs!B2974))^2))*SIN(RADIANS(User_Model_Calcs!B2974))</f>
        <v>-1626.1705014060044</v>
      </c>
      <c r="L2974">
        <f t="shared" ca="1" si="453"/>
        <v>-14.774524741869882</v>
      </c>
      <c r="M2974">
        <f t="shared" ca="1" si="454"/>
        <v>6376.7426930979591</v>
      </c>
      <c r="N2974">
        <f ca="1">SQRT(User_Model_Calcs!M2974^2+Sat_Data!$B$3^2-2*User_Model_Calcs!M2974*Sat_Data!$B$3*COS(RADIANS(L2974))*COS(RADIANS(I2974)))</f>
        <v>36378.31882219969</v>
      </c>
      <c r="O2974">
        <f ca="1">DEGREES(ACOS(((Earth_Data!$B$1+Sat_Data!$B$2)/User_Model_Calcs!N2974)*SQRT(1-COS(RADIANS(User_Model_Calcs!I2974))^2*COS(RADIANS(User_Model_Calcs!B2974))^2)))</f>
        <v>63.034458374651699</v>
      </c>
      <c r="P2974">
        <f t="shared" ca="1" si="451"/>
        <v>51.349591153174138</v>
      </c>
    </row>
    <row r="2975" spans="1:16" x14ac:dyDescent="0.25">
      <c r="A2975">
        <f t="shared" ca="1" si="457"/>
        <v>127.25606663291005</v>
      </c>
      <c r="B2975">
        <f t="shared" ca="1" si="458"/>
        <v>-13.42350828362904</v>
      </c>
      <c r="C2975" s="6">
        <v>20135.9375</v>
      </c>
      <c r="D2975">
        <f t="shared" ca="1" si="455"/>
        <v>0.75</v>
      </c>
      <c r="E2975" s="1">
        <v>0.65</v>
      </c>
      <c r="F2975">
        <v>19.899999999999999</v>
      </c>
      <c r="G2975">
        <f t="shared" ca="1" si="452"/>
        <v>42.007420362456692</v>
      </c>
      <c r="H2975">
        <f t="shared" ca="1" si="456"/>
        <v>15.343425787518791</v>
      </c>
      <c r="I2975">
        <f ca="1">User_Model_Calcs!A2975-Sat_Data!$B$5</f>
        <v>17.256066632910048</v>
      </c>
      <c r="J2975">
        <f ca="1">(Earth_Data!$B$1/SQRT(1-Earth_Data!$B$2^2*SIN(RADIANS(User_Model_Calcs!B2975))^2))*COS(RADIANS(User_Model_Calcs!B2975))</f>
        <v>6205.0131794848303</v>
      </c>
      <c r="K2975">
        <f ca="1">((Earth_Data!$B$1*(1-Earth_Data!$B$2^2))/SQRT(1-Earth_Data!$B$2^2*SIN(RADIANS(User_Model_Calcs!B2975))^2))*SIN(RADIANS(User_Model_Calcs!B2975))</f>
        <v>-1471.0191813603344</v>
      </c>
      <c r="L2975">
        <f t="shared" ca="1" si="453"/>
        <v>-13.33686570574303</v>
      </c>
      <c r="M2975">
        <f t="shared" ca="1" si="454"/>
        <v>6376.9966276853611</v>
      </c>
      <c r="N2975">
        <f ca="1">SQRT(User_Model_Calcs!M2975^2+Sat_Data!$B$3^2-2*User_Model_Calcs!M2975*Sat_Data!$B$3*COS(RADIANS(L2975))*COS(RADIANS(I2975)))</f>
        <v>36314.946088501893</v>
      </c>
      <c r="O2975">
        <f ca="1">DEGREES(ACOS(((Earth_Data!$B$1+Sat_Data!$B$2)/User_Model_Calcs!N2975)*SQRT(1-COS(RADIANS(User_Model_Calcs!I2975))^2*COS(RADIANS(User_Model_Calcs!B2975))^2)))</f>
        <v>64.533559264130233</v>
      </c>
      <c r="P2975">
        <f t="shared" ca="1" si="451"/>
        <v>53.227174333151382</v>
      </c>
    </row>
    <row r="2976" spans="1:16" x14ac:dyDescent="0.25">
      <c r="A2976">
        <f t="shared" ca="1" si="457"/>
        <v>129.73263967086663</v>
      </c>
      <c r="B2976">
        <f t="shared" ca="1" si="458"/>
        <v>-16.059544950304016</v>
      </c>
      <c r="C2976" s="6">
        <v>20135.9375</v>
      </c>
      <c r="D2976">
        <f t="shared" ca="1" si="455"/>
        <v>0.75</v>
      </c>
      <c r="E2976" s="1">
        <v>0.65</v>
      </c>
      <c r="F2976">
        <v>19.899999999999999</v>
      </c>
      <c r="G2976">
        <f t="shared" ca="1" si="452"/>
        <v>42.007420362456692</v>
      </c>
      <c r="H2976">
        <f t="shared" ca="1" si="456"/>
        <v>18.091592185646288</v>
      </c>
      <c r="I2976">
        <f ca="1">User_Model_Calcs!A2976-Sat_Data!$B$5</f>
        <v>19.732639670866632</v>
      </c>
      <c r="J2976">
        <f ca="1">(Earth_Data!$B$1/SQRT(1-Earth_Data!$B$2^2*SIN(RADIANS(User_Model_Calcs!B2976))^2))*COS(RADIANS(User_Model_Calcs!B2976))</f>
        <v>6130.801947687426</v>
      </c>
      <c r="K2976">
        <f ca="1">((Earth_Data!$B$1*(1-Earth_Data!$B$2^2))/SQRT(1-Earth_Data!$B$2^2*SIN(RADIANS(User_Model_Calcs!B2976))^2))*SIN(RADIANS(User_Model_Calcs!B2976))</f>
        <v>-1753.0615893228401</v>
      </c>
      <c r="L2976">
        <f t="shared" ca="1" si="453"/>
        <v>-15.957525106484049</v>
      </c>
      <c r="M2976">
        <f t="shared" ca="1" si="454"/>
        <v>6376.5160909172855</v>
      </c>
      <c r="N2976">
        <f ca="1">SQRT(User_Model_Calcs!M2976^2+Sat_Data!$B$3^2-2*User_Model_Calcs!M2976*Sat_Data!$B$3*COS(RADIANS(L2976))*COS(RADIANS(I2976)))</f>
        <v>36494.297684618665</v>
      </c>
      <c r="O2976">
        <f ca="1">DEGREES(ACOS(((Earth_Data!$B$1+Sat_Data!$B$2)/User_Model_Calcs!N2976)*SQRT(1-COS(RADIANS(User_Model_Calcs!I2976))^2*COS(RADIANS(User_Model_Calcs!B2976))^2)))</f>
        <v>60.486933787291925</v>
      </c>
      <c r="P2976">
        <f t="shared" ca="1" si="451"/>
        <v>52.35950143514269</v>
      </c>
    </row>
    <row r="2977" spans="1:16" x14ac:dyDescent="0.25">
      <c r="A2977">
        <f t="shared" ca="1" si="457"/>
        <v>127.88183193667452</v>
      </c>
      <c r="B2977">
        <f t="shared" ca="1" si="458"/>
        <v>-16.172870587966113</v>
      </c>
      <c r="C2977" s="6">
        <v>20135.9375</v>
      </c>
      <c r="D2977">
        <f t="shared" ca="1" si="455"/>
        <v>3</v>
      </c>
      <c r="E2977" s="1">
        <v>0.65</v>
      </c>
      <c r="F2977">
        <v>19.899999999999999</v>
      </c>
      <c r="G2977">
        <f t="shared" ca="1" si="452"/>
        <v>54.048620189015942</v>
      </c>
      <c r="H2977">
        <f t="shared" ca="1" si="456"/>
        <v>22.738536422495493</v>
      </c>
      <c r="I2977">
        <f ca="1">User_Model_Calcs!A2977-Sat_Data!$B$5</f>
        <v>17.881831936674516</v>
      </c>
      <c r="J2977">
        <f ca="1">(Earth_Data!$B$1/SQRT(1-Earth_Data!$B$2^2*SIN(RADIANS(User_Model_Calcs!B2977))^2))*COS(RADIANS(User_Model_Calcs!B2977))</f>
        <v>6127.3208460207989</v>
      </c>
      <c r="K2977">
        <f ca="1">((Earth_Data!$B$1*(1-Earth_Data!$B$2^2))/SQRT(1-Earth_Data!$B$2^2*SIN(RADIANS(User_Model_Calcs!B2977))^2))*SIN(RADIANS(User_Model_Calcs!B2977))</f>
        <v>-1765.1093566522529</v>
      </c>
      <c r="L2977">
        <f t="shared" ca="1" si="453"/>
        <v>-16.070207948286036</v>
      </c>
      <c r="M2977">
        <f t="shared" ca="1" si="454"/>
        <v>6376.4936909733051</v>
      </c>
      <c r="N2977">
        <f ca="1">SQRT(User_Model_Calcs!M2977^2+Sat_Data!$B$3^2-2*User_Model_Calcs!M2977*Sat_Data!$B$3*COS(RADIANS(L2977))*COS(RADIANS(I2977)))</f>
        <v>36424.292645194604</v>
      </c>
      <c r="O2977">
        <f ca="1">DEGREES(ACOS(((Earth_Data!$B$1+Sat_Data!$B$2)/User_Model_Calcs!N2977)*SQRT(1-COS(RADIANS(User_Model_Calcs!I2977))^2*COS(RADIANS(User_Model_Calcs!B2977))^2)))</f>
        <v>61.993514063180029</v>
      </c>
      <c r="P2977">
        <f t="shared" ca="1" si="451"/>
        <v>49.195921234346059</v>
      </c>
    </row>
    <row r="2978" spans="1:16" x14ac:dyDescent="0.25">
      <c r="A2978">
        <f t="shared" ca="1" si="457"/>
        <v>126.17853106339223</v>
      </c>
      <c r="B2978">
        <f t="shared" ca="1" si="458"/>
        <v>-11.7694631622184</v>
      </c>
      <c r="C2978" s="6">
        <v>20135.9375</v>
      </c>
      <c r="D2978">
        <f t="shared" ca="1" si="455"/>
        <v>3</v>
      </c>
      <c r="E2978" s="1">
        <v>0.65</v>
      </c>
      <c r="F2978">
        <v>19.899999999999999</v>
      </c>
      <c r="G2978">
        <f t="shared" ca="1" si="452"/>
        <v>54.048620189015942</v>
      </c>
      <c r="H2978">
        <f t="shared" ca="1" si="456"/>
        <v>18.585169754541219</v>
      </c>
      <c r="I2978">
        <f ca="1">User_Model_Calcs!A2978-Sat_Data!$B$5</f>
        <v>16.178531063392228</v>
      </c>
      <c r="J2978">
        <f ca="1">(Earth_Data!$B$1/SQRT(1-Earth_Data!$B$2^2*SIN(RADIANS(User_Model_Calcs!B2978))^2))*COS(RADIANS(User_Model_Calcs!B2978))</f>
        <v>6244.9172680626143</v>
      </c>
      <c r="K2978">
        <f ca="1">((Earth_Data!$B$1*(1-Earth_Data!$B$2^2))/SQRT(1-Earth_Data!$B$2^2*SIN(RADIANS(User_Model_Calcs!B2978))^2))*SIN(RADIANS(User_Model_Calcs!B2978))</f>
        <v>-1292.4473526068075</v>
      </c>
      <c r="L2978">
        <f t="shared" ca="1" si="453"/>
        <v>-11.692848843480659</v>
      </c>
      <c r="M2978">
        <f t="shared" ca="1" si="454"/>
        <v>6377.2573920304467</v>
      </c>
      <c r="N2978">
        <f ca="1">SQRT(User_Model_Calcs!M2978^2+Sat_Data!$B$3^2-2*User_Model_Calcs!M2978*Sat_Data!$B$3*COS(RADIANS(L2978))*COS(RADIANS(I2978)))</f>
        <v>36231.425976504077</v>
      </c>
      <c r="O2978">
        <f ca="1">DEGREES(ACOS(((Earth_Data!$B$1+Sat_Data!$B$2)/User_Model_Calcs!N2978)*SQRT(1-COS(RADIANS(User_Model_Calcs!I2978))^2*COS(RADIANS(User_Model_Calcs!B2978))^2)))</f>
        <v>66.648194518416261</v>
      </c>
      <c r="P2978">
        <f t="shared" ca="1" si="451"/>
        <v>54.890196964277074</v>
      </c>
    </row>
    <row r="2979" spans="1:16" x14ac:dyDescent="0.25">
      <c r="A2979">
        <f t="shared" ca="1" si="457"/>
        <v>125.95500793274289</v>
      </c>
      <c r="B2979">
        <f t="shared" ca="1" si="458"/>
        <v>-11.498689519976709</v>
      </c>
      <c r="C2979" s="6">
        <v>20135.9375</v>
      </c>
      <c r="D2979">
        <f t="shared" ca="1" si="455"/>
        <v>1.2</v>
      </c>
      <c r="E2979" s="1">
        <v>0.65</v>
      </c>
      <c r="F2979">
        <v>19.899999999999999</v>
      </c>
      <c r="G2979">
        <f t="shared" ca="1" si="452"/>
        <v>46.089820015575185</v>
      </c>
      <c r="H2979">
        <f t="shared" ca="1" si="456"/>
        <v>21.602982371360412</v>
      </c>
      <c r="I2979">
        <f ca="1">User_Model_Calcs!A2979-Sat_Data!$B$5</f>
        <v>15.955007932742888</v>
      </c>
      <c r="J2979">
        <f ca="1">(Earth_Data!$B$1/SQRT(1-Earth_Data!$B$2^2*SIN(RADIANS(User_Model_Calcs!B2979))^2))*COS(RADIANS(User_Model_Calcs!B2979))</f>
        <v>6250.9575670155546</v>
      </c>
      <c r="K2979">
        <f ca="1">((Earth_Data!$B$1*(1-Earth_Data!$B$2^2))/SQRT(1-Earth_Data!$B$2^2*SIN(RADIANS(User_Model_Calcs!B2979))^2))*SIN(RADIANS(User_Model_Calcs!B2979))</f>
        <v>-1263.1099055396005</v>
      </c>
      <c r="L2979">
        <f t="shared" ca="1" si="453"/>
        <v>-11.423741856772104</v>
      </c>
      <c r="M2979">
        <f t="shared" ca="1" si="454"/>
        <v>6377.2970087727044</v>
      </c>
      <c r="N2979">
        <f ca="1">SQRT(User_Model_Calcs!M2979^2+Sat_Data!$B$3^2-2*User_Model_Calcs!M2979*Sat_Data!$B$3*COS(RADIANS(L2979))*COS(RADIANS(I2979)))</f>
        <v>36216.824794586217</v>
      </c>
      <c r="O2979">
        <f ca="1">DEGREES(ACOS(((Earth_Data!$B$1+Sat_Data!$B$2)/User_Model_Calcs!N2979)*SQRT(1-COS(RADIANS(User_Model_Calcs!I2979))^2*COS(RADIANS(User_Model_Calcs!B2979))^2)))</f>
        <v>67.037059576060329</v>
      </c>
      <c r="P2979">
        <f t="shared" ca="1" si="451"/>
        <v>55.113228710178269</v>
      </c>
    </row>
    <row r="2980" spans="1:16" x14ac:dyDescent="0.25">
      <c r="A2980">
        <f ca="1">127.694974900286+(RAND()*10-5)</f>
        <v>132.22311514260025</v>
      </c>
      <c r="B2980">
        <f ca="1">-13.9715365993556+(RAND()*10-5)</f>
        <v>-10.8179372064777</v>
      </c>
      <c r="C2980" s="6">
        <v>20135.9375</v>
      </c>
      <c r="D2980">
        <f t="shared" ca="1" si="455"/>
        <v>1.2</v>
      </c>
      <c r="E2980" s="1">
        <v>0.65</v>
      </c>
      <c r="F2980">
        <v>19.899999999999999</v>
      </c>
      <c r="G2980">
        <f t="shared" ca="1" si="452"/>
        <v>46.089820015575185</v>
      </c>
      <c r="H2980">
        <f t="shared" ca="1" si="456"/>
        <v>18.708913823207368</v>
      </c>
      <c r="I2980">
        <f ca="1">User_Model_Calcs!A2980-Sat_Data!$B$5</f>
        <v>22.22311514260025</v>
      </c>
      <c r="J2980">
        <f ca="1">(Earth_Data!$B$1/SQRT(1-Earth_Data!$B$2^2*SIN(RADIANS(User_Model_Calcs!B2980))^2))*COS(RADIANS(User_Model_Calcs!B2980))</f>
        <v>6265.5299804852348</v>
      </c>
      <c r="K2980">
        <f ca="1">((Earth_Data!$B$1*(1-Earth_Data!$B$2^2))/SQRT(1-Earth_Data!$B$2^2*SIN(RADIANS(User_Model_Calcs!B2980))^2))*SIN(RADIANS(User_Model_Calcs!B2980))</f>
        <v>-1189.2317899473589</v>
      </c>
      <c r="L2980">
        <f t="shared" ca="1" si="453"/>
        <v>-10.747208656552436</v>
      </c>
      <c r="M2980">
        <f t="shared" ca="1" si="454"/>
        <v>6377.3927420679302</v>
      </c>
      <c r="N2980">
        <f ca="1">SQRT(User_Model_Calcs!M2980^2+Sat_Data!$B$3^2-2*User_Model_Calcs!M2980*Sat_Data!$B$3*COS(RADIANS(L2980))*COS(RADIANS(I2980)))</f>
        <v>36460.556398836416</v>
      </c>
      <c r="O2980">
        <f ca="1">DEGREES(ACOS(((Earth_Data!$B$1+Sat_Data!$B$2)/User_Model_Calcs!N2980)*SQRT(1-COS(RADIANS(User_Model_Calcs!I2980))^2*COS(RADIANS(User_Model_Calcs!B2980))^2)))</f>
        <v>61.228157904572484</v>
      </c>
      <c r="P2980">
        <f t="shared" ca="1" si="451"/>
        <v>65.326538536746341</v>
      </c>
    </row>
    <row r="2981" spans="1:16" x14ac:dyDescent="0.25">
      <c r="A2981">
        <f t="shared" ref="A2981:A3001" ca="1" si="459">127.694974900286+(RAND()*10-5)</f>
        <v>131.87735898868365</v>
      </c>
      <c r="B2981">
        <f t="shared" ref="B2981:B3001" ca="1" si="460">-13.9715365993556+(RAND()*10-5)</f>
        <v>-12.352072642636617</v>
      </c>
      <c r="C2981" s="6">
        <v>20135.9375</v>
      </c>
      <c r="D2981">
        <f t="shared" ca="1" si="455"/>
        <v>3</v>
      </c>
      <c r="E2981" s="1">
        <v>0.65</v>
      </c>
      <c r="F2981">
        <v>19.899999999999999</v>
      </c>
      <c r="G2981">
        <f t="shared" ca="1" si="452"/>
        <v>54.048620189015942</v>
      </c>
      <c r="H2981">
        <f t="shared" ca="1" si="456"/>
        <v>17.071457688769389</v>
      </c>
      <c r="I2981">
        <f ca="1">User_Model_Calcs!A2981-Sat_Data!$B$5</f>
        <v>21.877358988683653</v>
      </c>
      <c r="J2981">
        <f ca="1">(Earth_Data!$B$1/SQRT(1-Earth_Data!$B$2^2*SIN(RADIANS(User_Model_Calcs!B2981))^2))*COS(RADIANS(User_Model_Calcs!B2981))</f>
        <v>6231.4505814115228</v>
      </c>
      <c r="K2981">
        <f ca="1">((Earth_Data!$B$1*(1-Earth_Data!$B$2^2))/SQRT(1-Earth_Data!$B$2^2*SIN(RADIANS(User_Model_Calcs!B2981))^2))*SIN(RADIANS(User_Model_Calcs!B2981))</f>
        <v>-1355.4743505062099</v>
      </c>
      <c r="L2981">
        <f t="shared" ca="1" si="453"/>
        <v>-12.271895453239456</v>
      </c>
      <c r="M2981">
        <f t="shared" ca="1" si="454"/>
        <v>6377.1692045494792</v>
      </c>
      <c r="N2981">
        <f ca="1">SQRT(User_Model_Calcs!M2981^2+Sat_Data!$B$3^2-2*User_Model_Calcs!M2981*Sat_Data!$B$3*COS(RADIANS(L2981))*COS(RADIANS(I2981)))</f>
        <v>36480.669035568775</v>
      </c>
      <c r="O2981">
        <f ca="1">DEGREES(ACOS(((Earth_Data!$B$1+Sat_Data!$B$2)/User_Model_Calcs!N2981)*SQRT(1-COS(RADIANS(User_Model_Calcs!I2981))^2*COS(RADIANS(User_Model_Calcs!B2981))^2)))</f>
        <v>60.792264566498751</v>
      </c>
      <c r="P2981">
        <f t="shared" ca="1" si="451"/>
        <v>61.953690199945491</v>
      </c>
    </row>
    <row r="2982" spans="1:16" x14ac:dyDescent="0.25">
      <c r="A2982">
        <f t="shared" ca="1" si="459"/>
        <v>132.52376512222884</v>
      </c>
      <c r="B2982">
        <f t="shared" ca="1" si="460"/>
        <v>-10.856065387150018</v>
      </c>
      <c r="C2982" s="6">
        <v>20135.9375</v>
      </c>
      <c r="D2982">
        <f t="shared" ca="1" si="455"/>
        <v>1.2</v>
      </c>
      <c r="E2982" s="1">
        <v>0.65</v>
      </c>
      <c r="F2982">
        <v>19.899999999999999</v>
      </c>
      <c r="G2982">
        <f t="shared" ca="1" si="452"/>
        <v>46.089820015575185</v>
      </c>
      <c r="H2982">
        <f t="shared" ca="1" si="456"/>
        <v>20.609328554418337</v>
      </c>
      <c r="I2982">
        <f ca="1">User_Model_Calcs!A2982-Sat_Data!$B$5</f>
        <v>22.523765122228838</v>
      </c>
      <c r="J2982">
        <f ca="1">(Earth_Data!$B$1/SQRT(1-Earth_Data!$B$2^2*SIN(RADIANS(User_Model_Calcs!B2982))^2))*COS(RADIANS(User_Model_Calcs!B2982))</f>
        <v>6264.7370256266877</v>
      </c>
      <c r="K2982">
        <f ca="1">((Earth_Data!$B$1*(1-Earth_Data!$B$2^2))/SQRT(1-Earth_Data!$B$2^2*SIN(RADIANS(User_Model_Calcs!B2982))^2))*SIN(RADIANS(User_Model_Calcs!B2982))</f>
        <v>-1193.3740696342245</v>
      </c>
      <c r="L2982">
        <f t="shared" ca="1" si="453"/>
        <v>-10.785099461367619</v>
      </c>
      <c r="M2982">
        <f t="shared" ca="1" si="454"/>
        <v>6377.3875270625722</v>
      </c>
      <c r="N2982">
        <f ca="1">SQRT(User_Model_Calcs!M2982^2+Sat_Data!$B$3^2-2*User_Model_Calcs!M2982*Sat_Data!$B$3*COS(RADIANS(L2982))*COS(RADIANS(I2982)))</f>
        <v>36475.871443222255</v>
      </c>
      <c r="O2982">
        <f ca="1">DEGREES(ACOS(((Earth_Data!$B$1+Sat_Data!$B$2)/User_Model_Calcs!N2982)*SQRT(1-COS(RADIANS(User_Model_Calcs!I2982))^2*COS(RADIANS(User_Model_Calcs!B2982))^2)))</f>
        <v>60.9001715420262</v>
      </c>
      <c r="P2982">
        <f t="shared" ca="1" si="451"/>
        <v>65.574070293284151</v>
      </c>
    </row>
    <row r="2983" spans="1:16" x14ac:dyDescent="0.25">
      <c r="A2983">
        <f t="shared" ca="1" si="459"/>
        <v>125.04467857835552</v>
      </c>
      <c r="B2983">
        <f t="shared" ca="1" si="460"/>
        <v>-18.283248703869127</v>
      </c>
      <c r="C2983" s="6">
        <v>20135.9375</v>
      </c>
      <c r="D2983">
        <f t="shared" ca="1" si="455"/>
        <v>3</v>
      </c>
      <c r="E2983" s="1">
        <v>0.65</v>
      </c>
      <c r="F2983">
        <v>19.899999999999999</v>
      </c>
      <c r="G2983">
        <f t="shared" ca="1" si="452"/>
        <v>54.048620189015942</v>
      </c>
      <c r="H2983">
        <f t="shared" ca="1" si="456"/>
        <v>17.188359661791274</v>
      </c>
      <c r="I2983">
        <f ca="1">User_Model_Calcs!A2983-Sat_Data!$B$5</f>
        <v>15.044678578355516</v>
      </c>
      <c r="J2983">
        <f ca="1">(Earth_Data!$B$1/SQRT(1-Earth_Data!$B$2^2*SIN(RADIANS(User_Model_Calcs!B2983))^2))*COS(RADIANS(User_Model_Calcs!B2983))</f>
        <v>6058.1499203016992</v>
      </c>
      <c r="K2983">
        <f ca="1">((Earth_Data!$B$1*(1-Earth_Data!$B$2^2))/SQRT(1-Earth_Data!$B$2^2*SIN(RADIANS(User_Model_Calcs!B2983))^2))*SIN(RADIANS(User_Model_Calcs!B2983))</f>
        <v>-1988.1772208724653</v>
      </c>
      <c r="L2983">
        <f t="shared" ca="1" si="453"/>
        <v>-18.168917392137587</v>
      </c>
      <c r="M2983">
        <f t="shared" ca="1" si="454"/>
        <v>6376.0512167365496</v>
      </c>
      <c r="N2983">
        <f ca="1">SQRT(User_Model_Calcs!M2983^2+Sat_Data!$B$3^2-2*User_Model_Calcs!M2983*Sat_Data!$B$3*COS(RADIANS(L2983))*COS(RADIANS(I2983)))</f>
        <v>36402.008358904372</v>
      </c>
      <c r="O2983">
        <f ca="1">DEGREES(ACOS(((Earth_Data!$B$1+Sat_Data!$B$2)/User_Model_Calcs!N2983)*SQRT(1-COS(RADIANS(User_Model_Calcs!I2983))^2*COS(RADIANS(User_Model_Calcs!B2983))^2)))</f>
        <v>62.477036289851647</v>
      </c>
      <c r="P2983">
        <f t="shared" ca="1" si="451"/>
        <v>40.589362448696697</v>
      </c>
    </row>
    <row r="2984" spans="1:16" x14ac:dyDescent="0.25">
      <c r="A2984">
        <f t="shared" ca="1" si="459"/>
        <v>129.13527038347002</v>
      </c>
      <c r="B2984">
        <f t="shared" ca="1" si="460"/>
        <v>-14.134339005831405</v>
      </c>
      <c r="C2984" s="6">
        <v>20135.9375</v>
      </c>
      <c r="D2984">
        <f t="shared" ca="1" si="455"/>
        <v>0.75</v>
      </c>
      <c r="E2984" s="1">
        <v>0.65</v>
      </c>
      <c r="F2984">
        <v>19.899999999999999</v>
      </c>
      <c r="G2984">
        <f t="shared" ca="1" si="452"/>
        <v>42.007420362456692</v>
      </c>
      <c r="H2984">
        <f t="shared" ca="1" si="456"/>
        <v>22.565598354724667</v>
      </c>
      <c r="I2984">
        <f ca="1">User_Model_Calcs!A2984-Sat_Data!$B$5</f>
        <v>19.135270383470015</v>
      </c>
      <c r="J2984">
        <f ca="1">(Earth_Data!$B$1/SQRT(1-Earth_Data!$B$2^2*SIN(RADIANS(User_Model_Calcs!B2984))^2))*COS(RADIANS(User_Model_Calcs!B2984))</f>
        <v>6186.282064551322</v>
      </c>
      <c r="K2984">
        <f ca="1">((Earth_Data!$B$1*(1-Earth_Data!$B$2^2))/SQRT(1-Earth_Data!$B$2^2*SIN(RADIANS(User_Model_Calcs!B2984))^2))*SIN(RADIANS(User_Model_Calcs!B2984))</f>
        <v>-1547.399881224361</v>
      </c>
      <c r="L2984">
        <f t="shared" ca="1" si="453"/>
        <v>-14.043472764193393</v>
      </c>
      <c r="M2984">
        <f t="shared" ca="1" si="454"/>
        <v>6376.8747968423013</v>
      </c>
      <c r="N2984">
        <f ca="1">SQRT(User_Model_Calcs!M2984^2+Sat_Data!$B$3^2-2*User_Model_Calcs!M2984*Sat_Data!$B$3*COS(RADIANS(L2984))*COS(RADIANS(I2984)))</f>
        <v>36409.131458891701</v>
      </c>
      <c r="O2984">
        <f ca="1">DEGREES(ACOS(((Earth_Data!$B$1+Sat_Data!$B$2)/User_Model_Calcs!N2984)*SQRT(1-COS(RADIANS(User_Model_Calcs!I2984))^2*COS(RADIANS(User_Model_Calcs!B2984))^2)))</f>
        <v>62.341242326076738</v>
      </c>
      <c r="P2984">
        <f t="shared" ca="1" si="451"/>
        <v>54.862300783707148</v>
      </c>
    </row>
    <row r="2985" spans="1:16" x14ac:dyDescent="0.25">
      <c r="A2985">
        <f t="shared" ca="1" si="459"/>
        <v>130.65759920062271</v>
      </c>
      <c r="B2985">
        <f t="shared" ca="1" si="460"/>
        <v>-11.582249514381019</v>
      </c>
      <c r="C2985" s="6">
        <v>20135.9375</v>
      </c>
      <c r="D2985">
        <f t="shared" ca="1" si="455"/>
        <v>0.75</v>
      </c>
      <c r="E2985" s="1">
        <v>0.65</v>
      </c>
      <c r="F2985">
        <v>19.899999999999999</v>
      </c>
      <c r="G2985">
        <f t="shared" ca="1" si="452"/>
        <v>42.007420362456692</v>
      </c>
      <c r="H2985">
        <f t="shared" ca="1" si="456"/>
        <v>15.027224720871178</v>
      </c>
      <c r="I2985">
        <f ca="1">User_Model_Calcs!A2985-Sat_Data!$B$5</f>
        <v>20.657599200622712</v>
      </c>
      <c r="J2985">
        <f ca="1">(Earth_Data!$B$1/SQRT(1-Earth_Data!$B$2^2*SIN(RADIANS(User_Model_Calcs!B2985))^2))*COS(RADIANS(User_Model_Calcs!B2985))</f>
        <v>6249.1083515374739</v>
      </c>
      <c r="K2985">
        <f ca="1">((Earth_Data!$B$1*(1-Earth_Data!$B$2^2))/SQRT(1-Earth_Data!$B$2^2*SIN(RADIANS(User_Model_Calcs!B2985))^2))*SIN(RADIANS(User_Model_Calcs!B2985))</f>
        <v>-1272.166342535626</v>
      </c>
      <c r="L2985">
        <f t="shared" ca="1" si="453"/>
        <v>-11.506786811319611</v>
      </c>
      <c r="M2985">
        <f t="shared" ca="1" si="454"/>
        <v>6377.2848762099284</v>
      </c>
      <c r="N2985">
        <f ca="1">SQRT(User_Model_Calcs!M2985^2+Sat_Data!$B$3^2-2*User_Model_Calcs!M2985*Sat_Data!$B$3*COS(RADIANS(L2985))*COS(RADIANS(I2985)))</f>
        <v>36405.901647339357</v>
      </c>
      <c r="O2985">
        <f ca="1">DEGREES(ACOS(((Earth_Data!$B$1+Sat_Data!$B$2)/User_Model_Calcs!N2985)*SQRT(1-COS(RADIANS(User_Model_Calcs!I2985))^2*COS(RADIANS(User_Model_Calcs!B2985))^2)))</f>
        <v>62.425370277189636</v>
      </c>
      <c r="P2985">
        <f t="shared" ca="1" si="451"/>
        <v>61.96355495965544</v>
      </c>
    </row>
    <row r="2986" spans="1:16" x14ac:dyDescent="0.25">
      <c r="A2986">
        <f t="shared" ca="1" si="459"/>
        <v>130.1891076918273</v>
      </c>
      <c r="B2986">
        <f t="shared" ca="1" si="460"/>
        <v>-16.930921400981255</v>
      </c>
      <c r="C2986" s="6">
        <v>20135.9375</v>
      </c>
      <c r="D2986">
        <f t="shared" ca="1" si="455"/>
        <v>1.2</v>
      </c>
      <c r="E2986" s="1">
        <v>0.65</v>
      </c>
      <c r="F2986">
        <v>19.899999999999999</v>
      </c>
      <c r="G2986">
        <f t="shared" ca="1" si="452"/>
        <v>46.089820015575185</v>
      </c>
      <c r="H2986">
        <f t="shared" ca="1" si="456"/>
        <v>22.660408425364103</v>
      </c>
      <c r="I2986">
        <f ca="1">User_Model_Calcs!A2986-Sat_Data!$B$5</f>
        <v>20.189107691827303</v>
      </c>
      <c r="J2986">
        <f ca="1">(Earth_Data!$B$1/SQRT(1-Earth_Data!$B$2^2*SIN(RADIANS(User_Model_Calcs!B2986))^2))*COS(RADIANS(User_Model_Calcs!B2986))</f>
        <v>6103.4223161960917</v>
      </c>
      <c r="K2986">
        <f ca="1">((Earth_Data!$B$1*(1-Earth_Data!$B$2^2))/SQRT(1-Earth_Data!$B$2^2*SIN(RADIANS(User_Model_Calcs!B2986))^2))*SIN(RADIANS(User_Model_Calcs!B2986))</f>
        <v>-1845.5218873701074</v>
      </c>
      <c r="L2986">
        <f t="shared" ca="1" si="453"/>
        <v>-16.824000460602942</v>
      </c>
      <c r="M2986">
        <f t="shared" ca="1" si="454"/>
        <v>6376.3402517904105</v>
      </c>
      <c r="N2986">
        <f ca="1">SQRT(User_Model_Calcs!M2986^2+Sat_Data!$B$3^2-2*User_Model_Calcs!M2986*Sat_Data!$B$3*COS(RADIANS(L2986))*COS(RADIANS(I2986)))</f>
        <v>36543.188526260565</v>
      </c>
      <c r="O2986">
        <f ca="1">DEGREES(ACOS(((Earth_Data!$B$1+Sat_Data!$B$2)/User_Model_Calcs!N2986)*SQRT(1-COS(RADIANS(User_Model_Calcs!I2986))^2*COS(RADIANS(User_Model_Calcs!B2986))^2)))</f>
        <v>59.4719181145432</v>
      </c>
      <c r="P2986">
        <f t="shared" ca="1" si="451"/>
        <v>51.621714682589122</v>
      </c>
    </row>
    <row r="2987" spans="1:16" x14ac:dyDescent="0.25">
      <c r="A2987">
        <f t="shared" ca="1" si="459"/>
        <v>124.85114316305577</v>
      </c>
      <c r="B2987">
        <f t="shared" ca="1" si="460"/>
        <v>-13.164523662744324</v>
      </c>
      <c r="C2987" s="6">
        <v>20135.9375</v>
      </c>
      <c r="D2987">
        <f t="shared" ca="1" si="455"/>
        <v>3</v>
      </c>
      <c r="E2987" s="1">
        <v>0.65</v>
      </c>
      <c r="F2987">
        <v>19.899999999999999</v>
      </c>
      <c r="G2987">
        <f t="shared" ca="1" si="452"/>
        <v>54.048620189015942</v>
      </c>
      <c r="H2987">
        <f t="shared" ca="1" si="456"/>
        <v>20.966289713359011</v>
      </c>
      <c r="I2987">
        <f ca="1">User_Model_Calcs!A2987-Sat_Data!$B$5</f>
        <v>14.851143163055767</v>
      </c>
      <c r="J2987">
        <f ca="1">(Earth_Data!$B$1/SQRT(1-Earth_Data!$B$2^2*SIN(RADIANS(User_Model_Calcs!B2987))^2))*COS(RADIANS(User_Model_Calcs!B2987))</f>
        <v>6211.601706528495</v>
      </c>
      <c r="K2987">
        <f ca="1">((Earth_Data!$B$1*(1-Earth_Data!$B$2^2))/SQRT(1-Earth_Data!$B$2^2*SIN(RADIANS(User_Model_Calcs!B2987))^2))*SIN(RADIANS(User_Model_Calcs!B2987))</f>
        <v>-1443.1347436388032</v>
      </c>
      <c r="L2987">
        <f t="shared" ca="1" si="453"/>
        <v>-13.079433213562595</v>
      </c>
      <c r="M2987">
        <f t="shared" ca="1" si="454"/>
        <v>6377.0395677653705</v>
      </c>
      <c r="N2987">
        <f ca="1">SQRT(User_Model_Calcs!M2987^2+Sat_Data!$B$3^2-2*User_Model_Calcs!M2987*Sat_Data!$B$3*COS(RADIANS(L2987))*COS(RADIANS(I2987)))</f>
        <v>36223.827102899668</v>
      </c>
      <c r="O2987">
        <f ca="1">DEGREES(ACOS(((Earth_Data!$B$1+Sat_Data!$B$2)/User_Model_Calcs!N2987)*SQRT(1-COS(RADIANS(User_Model_Calcs!I2987))^2*COS(RADIANS(User_Model_Calcs!B2987))^2)))</f>
        <v>66.841479766617041</v>
      </c>
      <c r="P2987">
        <f t="shared" ca="1" si="451"/>
        <v>49.341159050647043</v>
      </c>
    </row>
    <row r="2988" spans="1:16" x14ac:dyDescent="0.25">
      <c r="A2988">
        <f t="shared" ca="1" si="459"/>
        <v>128.40733527269111</v>
      </c>
      <c r="B2988">
        <f t="shared" ca="1" si="460"/>
        <v>-11.36259946173745</v>
      </c>
      <c r="C2988" s="6">
        <v>20135.9375</v>
      </c>
      <c r="D2988">
        <f t="shared" ca="1" si="455"/>
        <v>1.2</v>
      </c>
      <c r="E2988" s="1">
        <v>0.65</v>
      </c>
      <c r="F2988">
        <v>19.899999999999999</v>
      </c>
      <c r="G2988">
        <f t="shared" ca="1" si="452"/>
        <v>46.089820015575185</v>
      </c>
      <c r="H2988">
        <f t="shared" ca="1" si="456"/>
        <v>18.795685531046697</v>
      </c>
      <c r="I2988">
        <f ca="1">User_Model_Calcs!A2988-Sat_Data!$B$5</f>
        <v>18.407335272691114</v>
      </c>
      <c r="J2988">
        <f ca="1">(Earth_Data!$B$1/SQRT(1-Earth_Data!$B$2^2*SIN(RADIANS(User_Model_Calcs!B2988))^2))*COS(RADIANS(User_Model_Calcs!B2988))</f>
        <v>6253.9409925929895</v>
      </c>
      <c r="K2988">
        <f ca="1">((Earth_Data!$B$1*(1-Earth_Data!$B$2^2))/SQRT(1-Earth_Data!$B$2^2*SIN(RADIANS(User_Model_Calcs!B2988))^2))*SIN(RADIANS(User_Model_Calcs!B2988))</f>
        <v>-1248.3544986690295</v>
      </c>
      <c r="L2988">
        <f t="shared" ca="1" si="453"/>
        <v>-11.288491968992886</v>
      </c>
      <c r="M2988">
        <f t="shared" ca="1" si="454"/>
        <v>6377.3165903209001</v>
      </c>
      <c r="N2988">
        <f ca="1">SQRT(User_Model_Calcs!M2988^2+Sat_Data!$B$3^2-2*User_Model_Calcs!M2988*Sat_Data!$B$3*COS(RADIANS(L2988))*COS(RADIANS(I2988)))</f>
        <v>36305.427635284752</v>
      </c>
      <c r="O2988">
        <f ca="1">DEGREES(ACOS(((Earth_Data!$B$1+Sat_Data!$B$2)/User_Model_Calcs!N2988)*SQRT(1-COS(RADIANS(User_Model_Calcs!I2988))^2*COS(RADIANS(User_Model_Calcs!B2988))^2)))</f>
        <v>64.775102001216084</v>
      </c>
      <c r="P2988">
        <f t="shared" ca="1" si="451"/>
        <v>59.37433417973822</v>
      </c>
    </row>
    <row r="2989" spans="1:16" x14ac:dyDescent="0.25">
      <c r="A2989">
        <f t="shared" ca="1" si="459"/>
        <v>124.91871859621362</v>
      </c>
      <c r="B2989">
        <f t="shared" ca="1" si="460"/>
        <v>-15.832187470385959</v>
      </c>
      <c r="C2989" s="6">
        <v>20135.9375</v>
      </c>
      <c r="D2989">
        <f t="shared" ca="1" si="455"/>
        <v>0.75</v>
      </c>
      <c r="E2989" s="1">
        <v>0.65</v>
      </c>
      <c r="F2989">
        <v>19.899999999999999</v>
      </c>
      <c r="G2989">
        <f t="shared" ca="1" si="452"/>
        <v>42.007420362456692</v>
      </c>
      <c r="H2989">
        <f t="shared" ca="1" si="456"/>
        <v>21.681556074349924</v>
      </c>
      <c r="I2989">
        <f ca="1">User_Model_Calcs!A2989-Sat_Data!$B$5</f>
        <v>14.918718596213623</v>
      </c>
      <c r="J2989">
        <f ca="1">(Earth_Data!$B$1/SQRT(1-Earth_Data!$B$2^2*SIN(RADIANS(User_Model_Calcs!B2989))^2))*COS(RADIANS(User_Model_Calcs!B2989))</f>
        <v>6137.713840677472</v>
      </c>
      <c r="K2989">
        <f ca="1">((Earth_Data!$B$1*(1-Earth_Data!$B$2^2))/SQRT(1-Earth_Data!$B$2^2*SIN(RADIANS(User_Model_Calcs!B2989))^2))*SIN(RADIANS(User_Model_Calcs!B2989))</f>
        <v>-1728.8707162247661</v>
      </c>
      <c r="L2989">
        <f t="shared" ca="1" si="453"/>
        <v>-15.731461987135187</v>
      </c>
      <c r="M2989">
        <f t="shared" ca="1" si="454"/>
        <v>6376.5606045471995</v>
      </c>
      <c r="N2989">
        <f ca="1">SQRT(User_Model_Calcs!M2989^2+Sat_Data!$B$3^2-2*User_Model_Calcs!M2989*Sat_Data!$B$3*COS(RADIANS(L2989))*COS(RADIANS(I2989)))</f>
        <v>36308.938941276319</v>
      </c>
      <c r="O2989">
        <f ca="1">DEGREES(ACOS(((Earth_Data!$B$1+Sat_Data!$B$2)/User_Model_Calcs!N2989)*SQRT(1-COS(RADIANS(User_Model_Calcs!I2989))^2*COS(RADIANS(User_Model_Calcs!B2989))^2)))</f>
        <v>64.66554434145749</v>
      </c>
      <c r="P2989">
        <f t="shared" ca="1" si="451"/>
        <v>44.320932823926007</v>
      </c>
    </row>
    <row r="2990" spans="1:16" x14ac:dyDescent="0.25">
      <c r="A2990">
        <f t="shared" ca="1" si="459"/>
        <v>126.19575306397086</v>
      </c>
      <c r="B2990">
        <f t="shared" ca="1" si="460"/>
        <v>-11.254572062041991</v>
      </c>
      <c r="C2990" s="6">
        <v>20135.9375</v>
      </c>
      <c r="D2990">
        <f t="shared" ca="1" si="455"/>
        <v>0.75</v>
      </c>
      <c r="E2990" s="1">
        <v>0.65</v>
      </c>
      <c r="F2990">
        <v>19.899999999999999</v>
      </c>
      <c r="G2990">
        <f t="shared" ca="1" si="452"/>
        <v>42.007420362456692</v>
      </c>
      <c r="H2990">
        <f t="shared" ca="1" si="456"/>
        <v>19.329384519934372</v>
      </c>
      <c r="I2990">
        <f ca="1">User_Model_Calcs!A2990-Sat_Data!$B$5</f>
        <v>16.195753063970855</v>
      </c>
      <c r="J2990">
        <f ca="1">(Earth_Data!$B$1/SQRT(1-Earth_Data!$B$2^2*SIN(RADIANS(User_Model_Calcs!B2990))^2))*COS(RADIANS(User_Model_Calcs!B2990))</f>
        <v>6256.2842398184539</v>
      </c>
      <c r="K2990">
        <f ca="1">((Earth_Data!$B$1*(1-Earth_Data!$B$2^2))/SQRT(1-Earth_Data!$B$2^2*SIN(RADIANS(User_Model_Calcs!B2990))^2))*SIN(RADIANS(User_Model_Calcs!B2990))</f>
        <v>-1236.6368304412069</v>
      </c>
      <c r="L2990">
        <f t="shared" ca="1" si="453"/>
        <v>-11.181132671667259</v>
      </c>
      <c r="M2990">
        <f t="shared" ca="1" si="454"/>
        <v>6377.3319766031027</v>
      </c>
      <c r="N2990">
        <f ca="1">SQRT(User_Model_Calcs!M2990^2+Sat_Data!$B$3^2-2*User_Model_Calcs!M2990*Sat_Data!$B$3*COS(RADIANS(L2990))*COS(RADIANS(I2990)))</f>
        <v>36219.342781238214</v>
      </c>
      <c r="O2990">
        <f ca="1">DEGREES(ACOS(((Earth_Data!$B$1+Sat_Data!$B$2)/User_Model_Calcs!N2990)*SQRT(1-COS(RADIANS(User_Model_Calcs!I2990))^2*COS(RADIANS(User_Model_Calcs!B2990))^2)))</f>
        <v>66.971006669236431</v>
      </c>
      <c r="P2990">
        <f t="shared" ca="1" si="451"/>
        <v>56.100455078766785</v>
      </c>
    </row>
    <row r="2991" spans="1:16" x14ac:dyDescent="0.25">
      <c r="A2991">
        <f t="shared" ca="1" si="459"/>
        <v>128.9708938847792</v>
      </c>
      <c r="B2991">
        <f t="shared" ca="1" si="460"/>
        <v>-10.687214439193685</v>
      </c>
      <c r="C2991" s="6">
        <v>20135.9375</v>
      </c>
      <c r="D2991">
        <f t="shared" ca="1" si="455"/>
        <v>0.75</v>
      </c>
      <c r="E2991" s="1">
        <v>0.65</v>
      </c>
      <c r="F2991">
        <v>19.899999999999999</v>
      </c>
      <c r="G2991">
        <f t="shared" ca="1" si="452"/>
        <v>42.007420362456692</v>
      </c>
      <c r="H2991">
        <f t="shared" ca="1" si="456"/>
        <v>22.806944495994109</v>
      </c>
      <c r="I2991">
        <f ca="1">User_Model_Calcs!A2991-Sat_Data!$B$5</f>
        <v>18.970893884779201</v>
      </c>
      <c r="J2991">
        <f ca="1">(Earth_Data!$B$1/SQRT(1-Earth_Data!$B$2^2*SIN(RADIANS(User_Model_Calcs!B2991))^2))*COS(RADIANS(User_Model_Calcs!B2991))</f>
        <v>6268.2276878698513</v>
      </c>
      <c r="K2991">
        <f ca="1">((Earth_Data!$B$1*(1-Earth_Data!$B$2^2))/SQRT(1-Earth_Data!$B$2^2*SIN(RADIANS(User_Model_Calcs!B2991))^2))*SIN(RADIANS(User_Model_Calcs!B2991))</f>
        <v>-1175.0260410751073</v>
      </c>
      <c r="L2991">
        <f t="shared" ca="1" si="453"/>
        <v>-10.617300673947897</v>
      </c>
      <c r="M2991">
        <f t="shared" ca="1" si="454"/>
        <v>6377.4104889196888</v>
      </c>
      <c r="N2991">
        <f ca="1">SQRT(User_Model_Calcs!M2991^2+Sat_Data!$B$3^2-2*User_Model_Calcs!M2991*Sat_Data!$B$3*COS(RADIANS(L2991))*COS(RADIANS(I2991)))</f>
        <v>36312.644123506776</v>
      </c>
      <c r="O2991">
        <f ca="1">DEGREES(ACOS(((Earth_Data!$B$1+Sat_Data!$B$2)/User_Model_Calcs!N2991)*SQRT(1-COS(RADIANS(User_Model_Calcs!I2991))^2*COS(RADIANS(User_Model_Calcs!B2991))^2)))</f>
        <v>64.602385826866595</v>
      </c>
      <c r="P2991">
        <f t="shared" ca="1" si="451"/>
        <v>61.654545972987009</v>
      </c>
    </row>
    <row r="2992" spans="1:16" x14ac:dyDescent="0.25">
      <c r="A2992">
        <f t="shared" ca="1" si="459"/>
        <v>129.59237199825427</v>
      </c>
      <c r="B2992">
        <f t="shared" ca="1" si="460"/>
        <v>-9.2540689774334979</v>
      </c>
      <c r="C2992" s="6">
        <v>20135.9375</v>
      </c>
      <c r="D2992">
        <f t="shared" ca="1" si="455"/>
        <v>3</v>
      </c>
      <c r="E2992" s="1">
        <v>0.65</v>
      </c>
      <c r="F2992">
        <v>19.899999999999999</v>
      </c>
      <c r="G2992">
        <f t="shared" ca="1" si="452"/>
        <v>54.048620189015942</v>
      </c>
      <c r="H2992">
        <f t="shared" ca="1" si="456"/>
        <v>19.228508154278281</v>
      </c>
      <c r="I2992">
        <f ca="1">User_Model_Calcs!A2992-Sat_Data!$B$5</f>
        <v>19.592371998254265</v>
      </c>
      <c r="J2992">
        <f ca="1">(Earth_Data!$B$1/SQRT(1-Earth_Data!$B$2^2*SIN(RADIANS(User_Model_Calcs!B2992))^2))*COS(RADIANS(User_Model_Calcs!B2992))</f>
        <v>6295.6731724462343</v>
      </c>
      <c r="K2992">
        <f ca="1">((Earth_Data!$B$1*(1-Earth_Data!$B$2^2))/SQRT(1-Earth_Data!$B$2^2*SIN(RADIANS(User_Model_Calcs!B2992))^2))*SIN(RADIANS(User_Model_Calcs!B2992))</f>
        <v>-1018.9073890218372</v>
      </c>
      <c r="L2992">
        <f t="shared" ca="1" si="453"/>
        <v>-9.1931787810092747</v>
      </c>
      <c r="M2992">
        <f t="shared" ca="1" si="454"/>
        <v>6377.5914702701466</v>
      </c>
      <c r="N2992">
        <f ca="1">SQRT(User_Model_Calcs!M2992^2+Sat_Data!$B$3^2-2*User_Model_Calcs!M2992*Sat_Data!$B$3*COS(RADIANS(L2992))*COS(RADIANS(I2992)))</f>
        <v>36308.721653469525</v>
      </c>
      <c r="O2992">
        <f ca="1">DEGREES(ACOS(((Earth_Data!$B$1+Sat_Data!$B$2)/User_Model_Calcs!N2992)*SQRT(1-COS(RADIANS(User_Model_Calcs!I2992))^2*COS(RADIANS(User_Model_Calcs!B2992))^2)))</f>
        <v>64.703476425673003</v>
      </c>
      <c r="P2992">
        <f t="shared" ca="1" si="451"/>
        <v>65.686321728193775</v>
      </c>
    </row>
    <row r="2993" spans="1:16" x14ac:dyDescent="0.25">
      <c r="A2993">
        <f t="shared" ca="1" si="459"/>
        <v>131.28246178188846</v>
      </c>
      <c r="B2993">
        <f t="shared" ca="1" si="460"/>
        <v>-13.875405630993649</v>
      </c>
      <c r="C2993" s="6">
        <v>20135.9375</v>
      </c>
      <c r="D2993">
        <f t="shared" ca="1" si="455"/>
        <v>1.2</v>
      </c>
      <c r="E2993" s="1">
        <v>0.65</v>
      </c>
      <c r="F2993">
        <v>19.899999999999999</v>
      </c>
      <c r="G2993">
        <f t="shared" ca="1" si="452"/>
        <v>46.089820015575185</v>
      </c>
      <c r="H2993">
        <f t="shared" ca="1" si="456"/>
        <v>19.461093128652109</v>
      </c>
      <c r="I2993">
        <f ca="1">User_Model_Calcs!A2993-Sat_Data!$B$5</f>
        <v>21.282461781888458</v>
      </c>
      <c r="J2993">
        <f ca="1">(Earth_Data!$B$1/SQRT(1-Earth_Data!$B$2^2*SIN(RADIANS(User_Model_Calcs!B2993))^2))*COS(RADIANS(User_Model_Calcs!B2993))</f>
        <v>6193.2150560729133</v>
      </c>
      <c r="K2993">
        <f ca="1">((Earth_Data!$B$1*(1-Earth_Data!$B$2^2))/SQRT(1-Earth_Data!$B$2^2*SIN(RADIANS(User_Model_Calcs!B2993))^2))*SIN(RADIANS(User_Model_Calcs!B2993))</f>
        <v>-1519.6032421016439</v>
      </c>
      <c r="L2993">
        <f t="shared" ca="1" si="453"/>
        <v>-13.786071653090158</v>
      </c>
      <c r="M2993">
        <f t="shared" ca="1" si="454"/>
        <v>6376.9198477144155</v>
      </c>
      <c r="N2993">
        <f ca="1">SQRT(User_Model_Calcs!M2993^2+Sat_Data!$B$3^2-2*User_Model_Calcs!M2993*Sat_Data!$B$3*COS(RADIANS(L2993))*COS(RADIANS(I2993)))</f>
        <v>36494.29740900606</v>
      </c>
      <c r="O2993">
        <f ca="1">DEGREES(ACOS(((Earth_Data!$B$1+Sat_Data!$B$2)/User_Model_Calcs!N2993)*SQRT(1-COS(RADIANS(User_Model_Calcs!I2993))^2*COS(RADIANS(User_Model_Calcs!B2993))^2)))</f>
        <v>60.497782584098445</v>
      </c>
      <c r="P2993">
        <f t="shared" ca="1" si="451"/>
        <v>58.381843190290567</v>
      </c>
    </row>
    <row r="2994" spans="1:16" x14ac:dyDescent="0.25">
      <c r="A2994">
        <f t="shared" ca="1" si="459"/>
        <v>123.16034514425627</v>
      </c>
      <c r="B2994">
        <f t="shared" ca="1" si="460"/>
        <v>-12.029412662565036</v>
      </c>
      <c r="C2994" s="6">
        <v>20135.9375</v>
      </c>
      <c r="D2994">
        <f t="shared" ca="1" si="455"/>
        <v>0.75</v>
      </c>
      <c r="E2994" s="1">
        <v>0.65</v>
      </c>
      <c r="F2994">
        <v>19.899999999999999</v>
      </c>
      <c r="G2994">
        <f t="shared" ca="1" si="452"/>
        <v>42.007420362456692</v>
      </c>
      <c r="H2994">
        <f t="shared" ca="1" si="456"/>
        <v>20.243106779015754</v>
      </c>
      <c r="I2994">
        <f ca="1">User_Model_Calcs!A2994-Sat_Data!$B$5</f>
        <v>13.160345144256269</v>
      </c>
      <c r="J2994">
        <f ca="1">(Earth_Data!$B$1/SQRT(1-Earth_Data!$B$2^2*SIN(RADIANS(User_Model_Calcs!B2994))^2))*COS(RADIANS(User_Model_Calcs!B2994))</f>
        <v>6238.9879385416443</v>
      </c>
      <c r="K2994">
        <f ca="1">((Earth_Data!$B$1*(1-Earth_Data!$B$2^2))/SQRT(1-Earth_Data!$B$2^2*SIN(RADIANS(User_Model_Calcs!B2994))^2))*SIN(RADIANS(User_Model_Calcs!B2994))</f>
        <v>-1320.585404727801</v>
      </c>
      <c r="L2994">
        <f t="shared" ca="1" si="453"/>
        <v>-11.951204691028494</v>
      </c>
      <c r="M2994">
        <f t="shared" ca="1" si="454"/>
        <v>6377.2185401198394</v>
      </c>
      <c r="N2994">
        <f ca="1">SQRT(User_Model_Calcs!M2994^2+Sat_Data!$B$3^2-2*User_Model_Calcs!M2994*Sat_Data!$B$3*COS(RADIANS(L2994))*COS(RADIANS(I2994)))</f>
        <v>36141.087683449245</v>
      </c>
      <c r="O2994">
        <f ca="1">DEGREES(ACOS(((Earth_Data!$B$1+Sat_Data!$B$2)/User_Model_Calcs!N2994)*SQRT(1-COS(RADIANS(User_Model_Calcs!I2994))^2*COS(RADIANS(User_Model_Calcs!B2994))^2)))</f>
        <v>69.156120799739028</v>
      </c>
      <c r="P2994">
        <f t="shared" ca="1" si="451"/>
        <v>48.287746681425524</v>
      </c>
    </row>
    <row r="2995" spans="1:16" x14ac:dyDescent="0.25">
      <c r="A2995">
        <f t="shared" ca="1" si="459"/>
        <v>127.66550516622215</v>
      </c>
      <c r="B2995">
        <f t="shared" ca="1" si="460"/>
        <v>-14.146970094159201</v>
      </c>
      <c r="C2995" s="6">
        <v>20135.9375</v>
      </c>
      <c r="D2995">
        <f t="shared" ca="1" si="455"/>
        <v>0.75</v>
      </c>
      <c r="E2995" s="1">
        <v>0.65</v>
      </c>
      <c r="F2995">
        <v>19.899999999999999</v>
      </c>
      <c r="G2995">
        <f t="shared" ca="1" si="452"/>
        <v>42.007420362456692</v>
      </c>
      <c r="H2995">
        <f t="shared" ca="1" si="456"/>
        <v>15.88503800952288</v>
      </c>
      <c r="I2995">
        <f ca="1">User_Model_Calcs!A2995-Sat_Data!$B$5</f>
        <v>17.665505166222147</v>
      </c>
      <c r="J2995">
        <f ca="1">(Earth_Data!$B$1/SQRT(1-Earth_Data!$B$2^2*SIN(RADIANS(User_Model_Calcs!B2995))^2))*COS(RADIANS(User_Model_Calcs!B2995))</f>
        <v>6185.9406481429851</v>
      </c>
      <c r="K2995">
        <f ca="1">((Earth_Data!$B$1*(1-Earth_Data!$B$2^2))/SQRT(1-Earth_Data!$B$2^2*SIN(RADIANS(User_Model_Calcs!B2995))^2))*SIN(RADIANS(User_Model_Calcs!B2995))</f>
        <v>-1548.755046513166</v>
      </c>
      <c r="L2995">
        <f t="shared" ca="1" si="453"/>
        <v>-14.056029294016462</v>
      </c>
      <c r="M2995">
        <f t="shared" ca="1" si="454"/>
        <v>6376.8725795994742</v>
      </c>
      <c r="N2995">
        <f ca="1">SQRT(User_Model_Calcs!M2995^2+Sat_Data!$B$3^2-2*User_Model_Calcs!M2995*Sat_Data!$B$3*COS(RADIANS(L2995))*COS(RADIANS(I2995)))</f>
        <v>36351.453925392598</v>
      </c>
      <c r="O2995">
        <f ca="1">DEGREES(ACOS(((Earth_Data!$B$1+Sat_Data!$B$2)/User_Model_Calcs!N2995)*SQRT(1-COS(RADIANS(User_Model_Calcs!I2995))^2*COS(RADIANS(User_Model_Calcs!B2995))^2)))</f>
        <v>63.66057423598874</v>
      </c>
      <c r="P2995">
        <f t="shared" ca="1" si="451"/>
        <v>52.496189069166803</v>
      </c>
    </row>
    <row r="2996" spans="1:16" x14ac:dyDescent="0.25">
      <c r="A2996">
        <f t="shared" ca="1" si="459"/>
        <v>123.23986154627782</v>
      </c>
      <c r="B2996">
        <f t="shared" ca="1" si="460"/>
        <v>-17.08289903588463</v>
      </c>
      <c r="C2996" s="6">
        <v>20135.9375</v>
      </c>
      <c r="D2996">
        <f t="shared" ca="1" si="455"/>
        <v>3</v>
      </c>
      <c r="E2996" s="1">
        <v>0.65</v>
      </c>
      <c r="F2996">
        <v>19.899999999999999</v>
      </c>
      <c r="G2996">
        <f t="shared" ca="1" si="452"/>
        <v>54.048620189015942</v>
      </c>
      <c r="H2996">
        <f t="shared" ca="1" si="456"/>
        <v>19.346665084569654</v>
      </c>
      <c r="I2996">
        <f ca="1">User_Model_Calcs!A2996-Sat_Data!$B$5</f>
        <v>13.239861546277822</v>
      </c>
      <c r="J2996">
        <f ca="1">(Earth_Data!$B$1/SQRT(1-Earth_Data!$B$2^2*SIN(RADIANS(User_Model_Calcs!B2996))^2))*COS(RADIANS(User_Model_Calcs!B2996))</f>
        <v>6098.5028992967236</v>
      </c>
      <c r="K2996">
        <f ca="1">((Earth_Data!$B$1*(1-Earth_Data!$B$2^2))/SQRT(1-Earth_Data!$B$2^2*SIN(RADIANS(User_Model_Calcs!B2996))^2))*SIN(RADIANS(User_Model_Calcs!B2996))</f>
        <v>-1861.6056367233205</v>
      </c>
      <c r="L2996">
        <f t="shared" ca="1" si="453"/>
        <v>-16.975133210340161</v>
      </c>
      <c r="M2996">
        <f t="shared" ca="1" si="454"/>
        <v>6376.3087409104164</v>
      </c>
      <c r="N2996">
        <f ca="1">SQRT(User_Model_Calcs!M2996^2+Sat_Data!$B$3^2-2*User_Model_Calcs!M2996*Sat_Data!$B$3*COS(RADIANS(L2996))*COS(RADIANS(I2996)))</f>
        <v>36302.41480709763</v>
      </c>
      <c r="O2996">
        <f ca="1">DEGREES(ACOS(((Earth_Data!$B$1+Sat_Data!$B$2)/User_Model_Calcs!N2996)*SQRT(1-COS(RADIANS(User_Model_Calcs!I2996))^2*COS(RADIANS(User_Model_Calcs!B2996))^2)))</f>
        <v>64.816686797097475</v>
      </c>
      <c r="P2996">
        <f t="shared" ca="1" si="451"/>
        <v>38.692850948993311</v>
      </c>
    </row>
    <row r="2997" spans="1:16" x14ac:dyDescent="0.25">
      <c r="A2997">
        <f t="shared" ca="1" si="459"/>
        <v>123.83649680984708</v>
      </c>
      <c r="B2997">
        <f t="shared" ca="1" si="460"/>
        <v>-9.6964688208897218</v>
      </c>
      <c r="C2997" s="6">
        <v>20135.9375</v>
      </c>
      <c r="D2997">
        <f t="shared" ca="1" si="455"/>
        <v>0.75</v>
      </c>
      <c r="E2997" s="1">
        <v>0.65</v>
      </c>
      <c r="F2997">
        <v>19.899999999999999</v>
      </c>
      <c r="G2997">
        <f t="shared" ca="1" si="452"/>
        <v>42.007420362456692</v>
      </c>
      <c r="H2997">
        <f t="shared" ca="1" si="456"/>
        <v>15.718749797573496</v>
      </c>
      <c r="I2997">
        <f ca="1">User_Model_Calcs!A2997-Sat_Data!$B$5</f>
        <v>13.836496809847077</v>
      </c>
      <c r="J2997">
        <f ca="1">(Earth_Data!$B$1/SQRT(1-Earth_Data!$B$2^2*SIN(RADIANS(User_Model_Calcs!B2997))^2))*COS(RADIANS(User_Model_Calcs!B2997))</f>
        <v>6287.6180169265681</v>
      </c>
      <c r="K2997">
        <f ca="1">((Earth_Data!$B$1*(1-Earth_Data!$B$2^2))/SQRT(1-Earth_Data!$B$2^2*SIN(RADIANS(User_Model_Calcs!B2997))^2))*SIN(RADIANS(User_Model_Calcs!B2997))</f>
        <v>-1067.1710625040309</v>
      </c>
      <c r="L2997">
        <f t="shared" ca="1" si="453"/>
        <v>-9.6327759736208023</v>
      </c>
      <c r="M2997">
        <f t="shared" ca="1" si="454"/>
        <v>6377.538271419904</v>
      </c>
      <c r="N2997">
        <f ca="1">SQRT(User_Model_Calcs!M2997^2+Sat_Data!$B$3^2-2*User_Model_Calcs!M2997*Sat_Data!$B$3*COS(RADIANS(L2997))*COS(RADIANS(I2997)))</f>
        <v>36106.088822574973</v>
      </c>
      <c r="O2997">
        <f ca="1">DEGREES(ACOS(((Earth_Data!$B$1+Sat_Data!$B$2)/User_Model_Calcs!N2997)*SQRT(1-COS(RADIANS(User_Model_Calcs!I2997))^2*COS(RADIANS(User_Model_Calcs!B2997))^2)))</f>
        <v>70.224590324758367</v>
      </c>
      <c r="P2997">
        <f t="shared" ca="1" si="451"/>
        <v>55.634202872931297</v>
      </c>
    </row>
    <row r="2998" spans="1:16" x14ac:dyDescent="0.25">
      <c r="A2998">
        <f t="shared" ca="1" si="459"/>
        <v>129.3691889457329</v>
      </c>
      <c r="B2998">
        <f t="shared" ca="1" si="460"/>
        <v>-11.771593512500651</v>
      </c>
      <c r="C2998" s="6">
        <v>20135.9375</v>
      </c>
      <c r="D2998">
        <f t="shared" ca="1" si="455"/>
        <v>3</v>
      </c>
      <c r="E2998" s="1">
        <v>0.65</v>
      </c>
      <c r="F2998">
        <v>19.899999999999999</v>
      </c>
      <c r="G2998">
        <f t="shared" ca="1" si="452"/>
        <v>54.048620189015942</v>
      </c>
      <c r="H2998">
        <f t="shared" ca="1" si="456"/>
        <v>15.220345795906509</v>
      </c>
      <c r="I2998">
        <f ca="1">User_Model_Calcs!A2998-Sat_Data!$B$5</f>
        <v>19.369188945732901</v>
      </c>
      <c r="J2998">
        <f ca="1">(Earth_Data!$B$1/SQRT(1-Earth_Data!$B$2^2*SIN(RADIANS(User_Model_Calcs!B2998))^2))*COS(RADIANS(User_Model_Calcs!B2998))</f>
        <v>6244.8691950865968</v>
      </c>
      <c r="K2998">
        <f ca="1">((Earth_Data!$B$1*(1-Earth_Data!$B$2^2))/SQRT(1-Earth_Data!$B$2^2*SIN(RADIANS(User_Model_Calcs!B2998))^2))*SIN(RADIANS(User_Model_Calcs!B2998))</f>
        <v>-1292.6780577306388</v>
      </c>
      <c r="L2998">
        <f t="shared" ca="1" si="453"/>
        <v>-11.694966107806124</v>
      </c>
      <c r="M2998">
        <f t="shared" ca="1" si="454"/>
        <v>6377.2570768849973</v>
      </c>
      <c r="N2998">
        <f ca="1">SQRT(User_Model_Calcs!M2998^2+Sat_Data!$B$3^2-2*User_Model_Calcs!M2998*Sat_Data!$B$3*COS(RADIANS(L2998))*COS(RADIANS(I2998)))</f>
        <v>36354.794316484607</v>
      </c>
      <c r="O2998">
        <f ca="1">DEGREES(ACOS(((Earth_Data!$B$1+Sat_Data!$B$2)/User_Model_Calcs!N2998)*SQRT(1-COS(RADIANS(User_Model_Calcs!I2998))^2*COS(RADIANS(User_Model_Calcs!B2998))^2)))</f>
        <v>63.594069832160372</v>
      </c>
      <c r="P2998">
        <f t="shared" ca="1" si="451"/>
        <v>59.872733521490559</v>
      </c>
    </row>
    <row r="2999" spans="1:16" x14ac:dyDescent="0.25">
      <c r="A2999">
        <f t="shared" ca="1" si="459"/>
        <v>131.10204549979494</v>
      </c>
      <c r="B2999">
        <f t="shared" ca="1" si="460"/>
        <v>-15.56929327651441</v>
      </c>
      <c r="C2999" s="6">
        <v>20135.9375</v>
      </c>
      <c r="D2999">
        <f t="shared" ca="1" si="455"/>
        <v>0.75</v>
      </c>
      <c r="E2999" s="1">
        <v>0.65</v>
      </c>
      <c r="F2999">
        <v>19.899999999999999</v>
      </c>
      <c r="G2999">
        <f t="shared" ca="1" si="452"/>
        <v>42.007420362456692</v>
      </c>
      <c r="H2999">
        <f t="shared" ca="1" si="456"/>
        <v>20.615904899549115</v>
      </c>
      <c r="I2999">
        <f ca="1">User_Model_Calcs!A2999-Sat_Data!$B$5</f>
        <v>21.10204549979494</v>
      </c>
      <c r="J2999">
        <f ca="1">(Earth_Data!$B$1/SQRT(1-Earth_Data!$B$2^2*SIN(RADIANS(User_Model_Calcs!B2999))^2))*COS(RADIANS(User_Model_Calcs!B2999))</f>
        <v>6145.5861618412191</v>
      </c>
      <c r="K2999">
        <f ca="1">((Earth_Data!$B$1*(1-Earth_Data!$B$2^2))/SQRT(1-Earth_Data!$B$2^2*SIN(RADIANS(User_Model_Calcs!B2999))^2))*SIN(RADIANS(User_Model_Calcs!B2999))</f>
        <v>-1700.8654318792771</v>
      </c>
      <c r="L2999">
        <f t="shared" ca="1" si="453"/>
        <v>-15.470072302754252</v>
      </c>
      <c r="M2999">
        <f t="shared" ca="1" si="454"/>
        <v>6376.6113641946349</v>
      </c>
      <c r="N2999">
        <f ca="1">SQRT(User_Model_Calcs!M2999^2+Sat_Data!$B$3^2-2*User_Model_Calcs!M2999*Sat_Data!$B$3*COS(RADIANS(L2999))*COS(RADIANS(I2999)))</f>
        <v>36537.41143995618</v>
      </c>
      <c r="O2999">
        <f ca="1">DEGREES(ACOS(((Earth_Data!$B$1+Sat_Data!$B$2)/User_Model_Calcs!N2999)*SQRT(1-COS(RADIANS(User_Model_Calcs!I2999))^2*COS(RADIANS(User_Model_Calcs!B2999))^2)))</f>
        <v>59.596679224094075</v>
      </c>
      <c r="P2999">
        <f t="shared" ca="1" si="451"/>
        <v>55.180991646968678</v>
      </c>
    </row>
    <row r="3000" spans="1:16" x14ac:dyDescent="0.25">
      <c r="A3000">
        <f t="shared" ca="1" si="459"/>
        <v>128.60008340111972</v>
      </c>
      <c r="B3000">
        <f t="shared" ca="1" si="460"/>
        <v>-9.4723300799729593</v>
      </c>
      <c r="C3000" s="6">
        <v>20135.9375</v>
      </c>
      <c r="D3000">
        <f t="shared" ca="1" si="455"/>
        <v>1.2</v>
      </c>
      <c r="E3000" s="1">
        <v>0.65</v>
      </c>
      <c r="F3000">
        <v>19.899999999999999</v>
      </c>
      <c r="G3000">
        <f t="shared" ca="1" si="452"/>
        <v>46.089820015575185</v>
      </c>
      <c r="H3000">
        <f t="shared" ca="1" si="456"/>
        <v>19.076530253455914</v>
      </c>
      <c r="I3000">
        <f ca="1">User_Model_Calcs!A3000-Sat_Data!$B$5</f>
        <v>18.600083401119718</v>
      </c>
      <c r="J3000">
        <f ca="1">(Earth_Data!$B$1/SQRT(1-Earth_Data!$B$2^2*SIN(RADIANS(User_Model_Calcs!B3000))^2))*COS(RADIANS(User_Model_Calcs!B3000))</f>
        <v>6291.7457041095658</v>
      </c>
      <c r="K3000">
        <f ca="1">((Earth_Data!$B$1*(1-Earth_Data!$B$2^2))/SQRT(1-Earth_Data!$B$2^2*SIN(RADIANS(User_Model_Calcs!B3000))^2))*SIN(RADIANS(User_Model_Calcs!B3000))</f>
        <v>-1042.7262353817127</v>
      </c>
      <c r="L3000">
        <f t="shared" ca="1" si="453"/>
        <v>-9.4100553370547395</v>
      </c>
      <c r="M3000">
        <f t="shared" ca="1" si="454"/>
        <v>6377.5655235469358</v>
      </c>
      <c r="N3000">
        <f ca="1">SQRT(User_Model_Calcs!M3000^2+Sat_Data!$B$3^2-2*User_Model_Calcs!M3000*Sat_Data!$B$3*COS(RADIANS(L3000))*COS(RADIANS(I3000)))</f>
        <v>36271.597992134863</v>
      </c>
      <c r="O3000">
        <f ca="1">DEGREES(ACOS(((Earth_Data!$B$1+Sat_Data!$B$2)/User_Model_Calcs!N3000)*SQRT(1-COS(RADIANS(User_Model_Calcs!I3000))^2*COS(RADIANS(User_Model_Calcs!B3000))^2)))</f>
        <v>65.623167933916164</v>
      </c>
      <c r="P3000">
        <f t="shared" ca="1" si="451"/>
        <v>63.940844081459716</v>
      </c>
    </row>
    <row r="3001" spans="1:16" x14ac:dyDescent="0.25">
      <c r="A3001">
        <f t="shared" ca="1" si="459"/>
        <v>124.16183569903745</v>
      </c>
      <c r="B3001">
        <f t="shared" ca="1" si="460"/>
        <v>-12.368200371171284</v>
      </c>
      <c r="C3001" s="6">
        <v>20135.9375</v>
      </c>
      <c r="D3001">
        <f t="shared" ca="1" si="455"/>
        <v>1.2</v>
      </c>
      <c r="E3001" s="1">
        <v>0.65</v>
      </c>
      <c r="F3001">
        <v>19.899999999999999</v>
      </c>
      <c r="G3001">
        <f t="shared" ca="1" si="452"/>
        <v>46.089820015575185</v>
      </c>
      <c r="H3001">
        <f t="shared" ca="1" si="456"/>
        <v>19.012652958608648</v>
      </c>
      <c r="I3001">
        <f ca="1">User_Model_Calcs!A3001-Sat_Data!$B$5</f>
        <v>14.161835699037454</v>
      </c>
      <c r="J3001">
        <f ca="1">(Earth_Data!$B$1/SQRT(1-Earth_Data!$B$2^2*SIN(RADIANS(User_Model_Calcs!B3001))^2))*COS(RADIANS(User_Model_Calcs!B3001))</f>
        <v>6231.0686774005444</v>
      </c>
      <c r="K3001">
        <f ca="1">((Earth_Data!$B$1*(1-Earth_Data!$B$2^2))/SQRT(1-Earth_Data!$B$2^2*SIN(RADIANS(User_Model_Calcs!B3001))^2))*SIN(RADIANS(User_Model_Calcs!B3001))</f>
        <v>-1357.2171302092399</v>
      </c>
      <c r="L3001">
        <f t="shared" ca="1" si="453"/>
        <v>-12.287925015449515</v>
      </c>
      <c r="M3001">
        <f t="shared" ca="1" si="454"/>
        <v>6377.166706384236</v>
      </c>
      <c r="N3001">
        <f ca="1">SQRT(User_Model_Calcs!M3001^2+Sat_Data!$B$3^2-2*User_Model_Calcs!M3001*Sat_Data!$B$3*COS(RADIANS(L3001))*COS(RADIANS(I3001)))</f>
        <v>36180.06372197056</v>
      </c>
      <c r="O3001">
        <f ca="1">DEGREES(ACOS(((Earth_Data!$B$1+Sat_Data!$B$2)/User_Model_Calcs!N3001)*SQRT(1-COS(RADIANS(User_Model_Calcs!I3001))^2*COS(RADIANS(User_Model_Calcs!B3001))^2)))</f>
        <v>68.037289862464434</v>
      </c>
      <c r="P3001">
        <f t="shared" ca="1" si="451"/>
        <v>49.67338460255926</v>
      </c>
    </row>
    <row r="3002" spans="1:16" x14ac:dyDescent="0.25">
      <c r="A3002">
        <f ca="1">130+(RAND()*5-2.5)</f>
        <v>130.71509981946187</v>
      </c>
      <c r="B3002">
        <f ca="1">-35+(RAND()*5-2.5)</f>
        <v>-33.947216761609646</v>
      </c>
      <c r="C3002" s="6">
        <v>20135.9375</v>
      </c>
      <c r="D3002">
        <v>1.2</v>
      </c>
      <c r="E3002" s="1">
        <v>0.65</v>
      </c>
      <c r="F3002">
        <v>19.899999999999999</v>
      </c>
      <c r="G3002">
        <f t="shared" si="452"/>
        <v>46.089820015575185</v>
      </c>
      <c r="H3002">
        <f ca="1">RAND()*(24-14)+14</f>
        <v>14.492317409104274</v>
      </c>
      <c r="I3002">
        <f ca="1">User_Model_Calcs!A3002-Sat_Data!$B$5</f>
        <v>20.715099819461869</v>
      </c>
      <c r="J3002">
        <f ca="1">(Earth_Data!$B$1/SQRT(1-Earth_Data!$B$2^2*SIN(RADIANS(User_Model_Calcs!B3002))^2))*COS(RADIANS(User_Model_Calcs!B3002))</f>
        <v>5296.5326720919429</v>
      </c>
      <c r="K3002">
        <f ca="1">((Earth_Data!$B$1*(1-Earth_Data!$B$2^2))/SQRT(1-Earth_Data!$B$2^2*SIN(RADIANS(User_Model_Calcs!B3002))^2))*SIN(RADIANS(User_Model_Calcs!B3002))</f>
        <v>-3541.5924596300592</v>
      </c>
      <c r="L3002">
        <f t="shared" ca="1" si="453"/>
        <v>-33.76915958023524</v>
      </c>
      <c r="M3002">
        <f t="shared" ca="1" si="454"/>
        <v>6371.5096717062206</v>
      </c>
      <c r="N3002">
        <f ca="1">SQRT(User_Model_Calcs!M3002^2+Sat_Data!$B$3^2-2*User_Model_Calcs!M3002*Sat_Data!$B$3*COS(RADIANS(L3002))*COS(RADIANS(I3002)))</f>
        <v>37425.108295613521</v>
      </c>
      <c r="O3002">
        <f ca="1">DEGREES(ACOS(((Earth_Data!$B$1+Sat_Data!$B$2)/User_Model_Calcs!N3002)*SQRT(1-COS(RADIANS(User_Model_Calcs!I3002))^2*COS(RADIANS(User_Model_Calcs!B3002))^2)))</f>
        <v>44.707437577338759</v>
      </c>
      <c r="P3002">
        <f t="shared" ca="1" si="451"/>
        <v>34.105973094286291</v>
      </c>
    </row>
    <row r="3003" spans="1:16" x14ac:dyDescent="0.25">
      <c r="A3003">
        <f t="shared" ref="A3003:A3066" ca="1" si="461">130+(RAND()*5-2.5)</f>
        <v>129.8560332319733</v>
      </c>
      <c r="B3003">
        <f t="shared" ref="B3003:B3066" ca="1" si="462">-35+(RAND()*5-2.5)</f>
        <v>-32.998101162785154</v>
      </c>
      <c r="C3003" s="6">
        <v>20135.9375</v>
      </c>
      <c r="D3003">
        <f t="shared" ref="D3003:D3066" ca="1" si="463">CHOOSE(RANDBETWEEN(1,3),0.75,1.2,3)</f>
        <v>0.75</v>
      </c>
      <c r="E3003" s="1">
        <v>0.65</v>
      </c>
      <c r="F3003">
        <v>19.899999999999999</v>
      </c>
      <c r="G3003">
        <f t="shared" ca="1" si="452"/>
        <v>42.007420362456692</v>
      </c>
      <c r="H3003">
        <f t="shared" ref="H3003:H3066" ca="1" si="464">RAND()*(24-14)+14</f>
        <v>23.486813606865052</v>
      </c>
      <c r="I3003">
        <f ca="1">User_Model_Calcs!A3003-Sat_Data!$B$5</f>
        <v>19.856033231973299</v>
      </c>
      <c r="J3003">
        <f ca="1">(Earth_Data!$B$1/SQRT(1-Earth_Data!$B$2^2*SIN(RADIANS(User_Model_Calcs!B3003))^2))*COS(RADIANS(User_Model_Calcs!B3003))</f>
        <v>5354.5921031311391</v>
      </c>
      <c r="K3003">
        <f ca="1">((Earth_Data!$B$1*(1-Earth_Data!$B$2^2))/SQRT(1-Earth_Data!$B$2^2*SIN(RADIANS(User_Model_Calcs!B3003))^2))*SIN(RADIANS(User_Model_Calcs!B3003))</f>
        <v>-3453.7832561477676</v>
      </c>
      <c r="L3003">
        <f t="shared" ca="1" si="453"/>
        <v>-32.822555232177145</v>
      </c>
      <c r="M3003">
        <f t="shared" ca="1" si="454"/>
        <v>6371.8345373495877</v>
      </c>
      <c r="N3003">
        <f ca="1">SQRT(User_Model_Calcs!M3003^2+Sat_Data!$B$3^2-2*User_Model_Calcs!M3003*Sat_Data!$B$3*COS(RADIANS(L3003))*COS(RADIANS(I3003)))</f>
        <v>37332.507681046569</v>
      </c>
      <c r="O3003">
        <f ca="1">DEGREES(ACOS(((Earth_Data!$B$1+Sat_Data!$B$2)/User_Model_Calcs!N3003)*SQRT(1-COS(RADIANS(User_Model_Calcs!I3003))^2*COS(RADIANS(User_Model_Calcs!B3003))^2)))</f>
        <v>46.039789233939096</v>
      </c>
      <c r="P3003">
        <f t="shared" ca="1" si="451"/>
        <v>33.548033092227257</v>
      </c>
    </row>
    <row r="3004" spans="1:16" x14ac:dyDescent="0.25">
      <c r="A3004">
        <f t="shared" ca="1" si="461"/>
        <v>132.05502331726919</v>
      </c>
      <c r="B3004">
        <f t="shared" ca="1" si="462"/>
        <v>-35.969411659763551</v>
      </c>
      <c r="C3004" s="6">
        <v>20135.9375</v>
      </c>
      <c r="D3004">
        <f t="shared" ca="1" si="463"/>
        <v>0.75</v>
      </c>
      <c r="E3004" s="1">
        <v>0.65</v>
      </c>
      <c r="F3004">
        <v>19.899999999999999</v>
      </c>
      <c r="G3004">
        <f t="shared" ca="1" si="452"/>
        <v>42.007420362456692</v>
      </c>
      <c r="H3004">
        <f t="shared" ca="1" si="464"/>
        <v>22.471644628807734</v>
      </c>
      <c r="I3004">
        <f ca="1">User_Model_Calcs!A3004-Sat_Data!$B$5</f>
        <v>22.055023317269189</v>
      </c>
      <c r="J3004">
        <f ca="1">(Earth_Data!$B$1/SQRT(1-Earth_Data!$B$2^2*SIN(RADIANS(User_Model_Calcs!B3004))^2))*COS(RADIANS(User_Model_Calcs!B3004))</f>
        <v>5167.9955619860611</v>
      </c>
      <c r="K3004">
        <f ca="1">((Earth_Data!$B$1*(1-Earth_Data!$B$2^2))/SQRT(1-Earth_Data!$B$2^2*SIN(RADIANS(User_Model_Calcs!B3004))^2))*SIN(RADIANS(User_Model_Calcs!B3004))</f>
        <v>-3725.4466459393871</v>
      </c>
      <c r="L3004">
        <f t="shared" ca="1" si="453"/>
        <v>-35.786656494818395</v>
      </c>
      <c r="M3004">
        <f t="shared" ca="1" si="454"/>
        <v>6370.8029980881256</v>
      </c>
      <c r="N3004">
        <f ca="1">SQRT(User_Model_Calcs!M3004^2+Sat_Data!$B$3^2-2*User_Model_Calcs!M3004*Sat_Data!$B$3*COS(RADIANS(L3004))*COS(RADIANS(I3004)))</f>
        <v>37609.633013600956</v>
      </c>
      <c r="O3004">
        <f ca="1">DEGREES(ACOS(((Earth_Data!$B$1+Sat_Data!$B$2)/User_Model_Calcs!N3004)*SQRT(1-COS(RADIANS(User_Model_Calcs!I3004))^2*COS(RADIANS(User_Model_Calcs!B3004))^2)))</f>
        <v>42.149037716578313</v>
      </c>
      <c r="P3004">
        <f t="shared" ca="1" si="451"/>
        <v>34.597084230918306</v>
      </c>
    </row>
    <row r="3005" spans="1:16" x14ac:dyDescent="0.25">
      <c r="A3005">
        <f t="shared" ca="1" si="461"/>
        <v>128.00373054431947</v>
      </c>
      <c r="B3005">
        <f t="shared" ca="1" si="462"/>
        <v>-36.832135473308846</v>
      </c>
      <c r="C3005" s="6">
        <v>20135.9375</v>
      </c>
      <c r="D3005">
        <f t="shared" ca="1" si="463"/>
        <v>0.75</v>
      </c>
      <c r="E3005" s="1">
        <v>0.65</v>
      </c>
      <c r="F3005">
        <v>19.899999999999999</v>
      </c>
      <c r="G3005">
        <f t="shared" ca="1" si="452"/>
        <v>42.007420362456692</v>
      </c>
      <c r="H3005">
        <f t="shared" ca="1" si="464"/>
        <v>23.654262146490424</v>
      </c>
      <c r="I3005">
        <f ca="1">User_Model_Calcs!A3005-Sat_Data!$B$5</f>
        <v>18.003730544319467</v>
      </c>
      <c r="J3005">
        <f ca="1">(Earth_Data!$B$1/SQRT(1-Earth_Data!$B$2^2*SIN(RADIANS(User_Model_Calcs!B3005))^2))*COS(RADIANS(User_Model_Calcs!B3005))</f>
        <v>5111.1850124046832</v>
      </c>
      <c r="K3005">
        <f ca="1">((Earth_Data!$B$1*(1-Earth_Data!$B$2^2))/SQRT(1-Earth_Data!$B$2^2*SIN(RADIANS(User_Model_Calcs!B3005))^2))*SIN(RADIANS(User_Model_Calcs!B3005))</f>
        <v>-3802.500393487845</v>
      </c>
      <c r="L3005">
        <f t="shared" ca="1" si="453"/>
        <v>-36.647650914958241</v>
      </c>
      <c r="M3005">
        <f t="shared" ca="1" si="454"/>
        <v>6370.4961716891003</v>
      </c>
      <c r="N3005">
        <f ca="1">SQRT(User_Model_Calcs!M3005^2+Sat_Data!$B$3^2-2*User_Model_Calcs!M3005*Sat_Data!$B$3*COS(RADIANS(L3005))*COS(RADIANS(I3005)))</f>
        <v>37529.783514793067</v>
      </c>
      <c r="O3005">
        <f ca="1">DEGREES(ACOS(((Earth_Data!$B$1+Sat_Data!$B$2)/User_Model_Calcs!N3005)*SQRT(1-COS(RADIANS(User_Model_Calcs!I3005))^2*COS(RADIANS(User_Model_Calcs!B3005))^2)))</f>
        <v>43.231467278797076</v>
      </c>
      <c r="P3005">
        <f t="shared" ca="1" si="451"/>
        <v>28.463419738499859</v>
      </c>
    </row>
    <row r="3006" spans="1:16" x14ac:dyDescent="0.25">
      <c r="A3006">
        <f t="shared" ca="1" si="461"/>
        <v>128.41935178621804</v>
      </c>
      <c r="B3006">
        <f t="shared" ca="1" si="462"/>
        <v>-34.150048993706264</v>
      </c>
      <c r="C3006" s="6">
        <v>20135.9375</v>
      </c>
      <c r="D3006">
        <f t="shared" ca="1" si="463"/>
        <v>0.75</v>
      </c>
      <c r="E3006" s="1">
        <v>0.65</v>
      </c>
      <c r="F3006">
        <v>19.899999999999999</v>
      </c>
      <c r="G3006">
        <f t="shared" ca="1" si="452"/>
        <v>42.007420362456692</v>
      </c>
      <c r="H3006">
        <f t="shared" ca="1" si="464"/>
        <v>21.148582283691479</v>
      </c>
      <c r="I3006">
        <f ca="1">User_Model_Calcs!A3006-Sat_Data!$B$5</f>
        <v>18.419351786218044</v>
      </c>
      <c r="J3006">
        <f ca="1">(Earth_Data!$B$1/SQRT(1-Earth_Data!$B$2^2*SIN(RADIANS(User_Model_Calcs!B3006))^2))*COS(RADIANS(User_Model_Calcs!B3006))</f>
        <v>5283.9356689682627</v>
      </c>
      <c r="K3006">
        <f ca="1">((Earth_Data!$B$1*(1-Earth_Data!$B$2^2))/SQRT(1-Earth_Data!$B$2^2*SIN(RADIANS(User_Model_Calcs!B3006))^2))*SIN(RADIANS(User_Model_Calcs!B3006))</f>
        <v>-3560.2341332500609</v>
      </c>
      <c r="L3006">
        <f t="shared" ca="1" si="453"/>
        <v>-33.971480297616715</v>
      </c>
      <c r="M3006">
        <f t="shared" ca="1" si="454"/>
        <v>6371.43965186471</v>
      </c>
      <c r="N3006">
        <f ca="1">SQRT(User_Model_Calcs!M3006^2+Sat_Data!$B$3^2-2*User_Model_Calcs!M3006*Sat_Data!$B$3*COS(RADIANS(L3006))*COS(RADIANS(I3006)))</f>
        <v>37358.430909114977</v>
      </c>
      <c r="O3006">
        <f ca="1">DEGREES(ACOS(((Earth_Data!$B$1+Sat_Data!$B$2)/User_Model_Calcs!N3006)*SQRT(1-COS(RADIANS(User_Model_Calcs!I3006))^2*COS(RADIANS(User_Model_Calcs!B3006))^2)))</f>
        <v>45.658104079212045</v>
      </c>
      <c r="P3006">
        <f t="shared" ca="1" si="451"/>
        <v>30.678750289410985</v>
      </c>
    </row>
    <row r="3007" spans="1:16" x14ac:dyDescent="0.25">
      <c r="A3007">
        <f t="shared" ca="1" si="461"/>
        <v>131.76534325266789</v>
      </c>
      <c r="B3007">
        <f t="shared" ca="1" si="462"/>
        <v>-32.583066325751204</v>
      </c>
      <c r="C3007" s="6">
        <v>20135.9375</v>
      </c>
      <c r="D3007">
        <f t="shared" ca="1" si="463"/>
        <v>0.75</v>
      </c>
      <c r="E3007" s="1">
        <v>0.65</v>
      </c>
      <c r="F3007">
        <v>19.899999999999999</v>
      </c>
      <c r="G3007">
        <f t="shared" ca="1" si="452"/>
        <v>42.007420362456692</v>
      </c>
      <c r="H3007">
        <f t="shared" ca="1" si="464"/>
        <v>15.161489212732683</v>
      </c>
      <c r="I3007">
        <f ca="1">User_Model_Calcs!A3007-Sat_Data!$B$5</f>
        <v>21.76534325266789</v>
      </c>
      <c r="J3007">
        <f ca="1">(Earth_Data!$B$1/SQRT(1-Earth_Data!$B$2^2*SIN(RADIANS(User_Model_Calcs!B3007))^2))*COS(RADIANS(User_Model_Calcs!B3007))</f>
        <v>5379.5192682290517</v>
      </c>
      <c r="K3007">
        <f ca="1">((Earth_Data!$B$1*(1-Earth_Data!$B$2^2))/SQRT(1-Earth_Data!$B$2^2*SIN(RADIANS(User_Model_Calcs!B3007))^2))*SIN(RADIANS(User_Model_Calcs!B3007))</f>
        <v>-3415.0899067616647</v>
      </c>
      <c r="L3007">
        <f t="shared" ca="1" si="453"/>
        <v>-32.408678998980037</v>
      </c>
      <c r="M3007">
        <f t="shared" ca="1" si="454"/>
        <v>6371.9750963506613</v>
      </c>
      <c r="N3007">
        <f ca="1">SQRT(User_Model_Calcs!M3007^2+Sat_Data!$B$3^2-2*User_Model_Calcs!M3007*Sat_Data!$B$3*COS(RADIANS(L3007))*COS(RADIANS(I3007)))</f>
        <v>37377.953745253828</v>
      </c>
      <c r="O3007">
        <f ca="1">DEGREES(ACOS(((Earth_Data!$B$1+Sat_Data!$B$2)/User_Model_Calcs!N3007)*SQRT(1-COS(RADIANS(User_Model_Calcs!I3007))^2*COS(RADIANS(User_Model_Calcs!B3007))^2)))</f>
        <v>45.386535747969106</v>
      </c>
      <c r="P3007">
        <f t="shared" ca="1" si="451"/>
        <v>36.553920733056572</v>
      </c>
    </row>
    <row r="3008" spans="1:16" x14ac:dyDescent="0.25">
      <c r="A3008">
        <f t="shared" ca="1" si="461"/>
        <v>131.26709981333101</v>
      </c>
      <c r="B3008">
        <f t="shared" ca="1" si="462"/>
        <v>-34.174718917595143</v>
      </c>
      <c r="C3008" s="6">
        <v>20135.9375</v>
      </c>
      <c r="D3008">
        <f t="shared" ca="1" si="463"/>
        <v>0.75</v>
      </c>
      <c r="E3008" s="1">
        <v>0.65</v>
      </c>
      <c r="F3008">
        <v>19.899999999999999</v>
      </c>
      <c r="G3008">
        <f t="shared" ca="1" si="452"/>
        <v>42.007420362456692</v>
      </c>
      <c r="H3008">
        <f t="shared" ca="1" si="464"/>
        <v>16.110057873274943</v>
      </c>
      <c r="I3008">
        <f ca="1">User_Model_Calcs!A3008-Sat_Data!$B$5</f>
        <v>21.267099813331015</v>
      </c>
      <c r="J3008">
        <f ca="1">(Earth_Data!$B$1/SQRT(1-Earth_Data!$B$2^2*SIN(RADIANS(User_Model_Calcs!B3008))^2))*COS(RADIANS(User_Model_Calcs!B3008))</f>
        <v>5282.399002631294</v>
      </c>
      <c r="K3008">
        <f ca="1">((Earth_Data!$B$1*(1-Earth_Data!$B$2^2))/SQRT(1-Earth_Data!$B$2^2*SIN(RADIANS(User_Model_Calcs!B3008))^2))*SIN(RADIANS(User_Model_Calcs!B3008))</f>
        <v>-3562.4984654058799</v>
      </c>
      <c r="L3008">
        <f t="shared" ca="1" si="453"/>
        <v>-33.996088615159969</v>
      </c>
      <c r="M3008">
        <f t="shared" ca="1" si="454"/>
        <v>6371.4311217354725</v>
      </c>
      <c r="N3008">
        <f ca="1">SQRT(User_Model_Calcs!M3008^2+Sat_Data!$B$3^2-2*User_Model_Calcs!M3008*Sat_Data!$B$3*COS(RADIANS(L3008))*COS(RADIANS(I3008)))</f>
        <v>37460.511130365456</v>
      </c>
      <c r="O3008">
        <f ca="1">DEGREES(ACOS(((Earth_Data!$B$1+Sat_Data!$B$2)/User_Model_Calcs!N3008)*SQRT(1-COS(RADIANS(User_Model_Calcs!I3008))^2*COS(RADIANS(User_Model_Calcs!B3008))^2)))</f>
        <v>44.207844450151811</v>
      </c>
      <c r="P3008">
        <f t="shared" ca="1" si="451"/>
        <v>34.718618009683077</v>
      </c>
    </row>
    <row r="3009" spans="1:16" x14ac:dyDescent="0.25">
      <c r="A3009">
        <f t="shared" ca="1" si="461"/>
        <v>128.27384958921434</v>
      </c>
      <c r="B3009">
        <f t="shared" ca="1" si="462"/>
        <v>-35.150158745690419</v>
      </c>
      <c r="C3009" s="6">
        <v>20135.9375</v>
      </c>
      <c r="D3009">
        <f t="shared" ca="1" si="463"/>
        <v>3</v>
      </c>
      <c r="E3009" s="1">
        <v>0.65</v>
      </c>
      <c r="F3009">
        <v>19.899999999999999</v>
      </c>
      <c r="G3009">
        <f t="shared" ca="1" si="452"/>
        <v>54.048620189015942</v>
      </c>
      <c r="H3009">
        <f t="shared" ca="1" si="464"/>
        <v>23.938806794866103</v>
      </c>
      <c r="I3009">
        <f ca="1">User_Model_Calcs!A3009-Sat_Data!$B$5</f>
        <v>18.273849589214336</v>
      </c>
      <c r="J3009">
        <f ca="1">(Earth_Data!$B$1/SQRT(1-Earth_Data!$B$2^2*SIN(RADIANS(User_Model_Calcs!B3009))^2))*COS(RADIANS(User_Model_Calcs!B3009))</f>
        <v>5220.8563850164437</v>
      </c>
      <c r="K3009">
        <f ca="1">((Earth_Data!$B$1*(1-Earth_Data!$B$2^2))/SQRT(1-Earth_Data!$B$2^2*SIN(RADIANS(User_Model_Calcs!B3009))^2))*SIN(RADIANS(User_Model_Calcs!B3009))</f>
        <v>-3651.501859203127</v>
      </c>
      <c r="L3009">
        <f t="shared" ca="1" si="453"/>
        <v>-34.969198789971045</v>
      </c>
      <c r="M3009">
        <f t="shared" ca="1" si="454"/>
        <v>6371.0915250630997</v>
      </c>
      <c r="N3009">
        <f ca="1">SQRT(User_Model_Calcs!M3009^2+Sat_Data!$B$3^2-2*User_Model_Calcs!M3009*Sat_Data!$B$3*COS(RADIANS(L3009))*COS(RADIANS(I3009)))</f>
        <v>37421.155164581585</v>
      </c>
      <c r="O3009">
        <f ca="1">DEGREES(ACOS(((Earth_Data!$B$1+Sat_Data!$B$2)/User_Model_Calcs!N3009)*SQRT(1-COS(RADIANS(User_Model_Calcs!I3009))^2*COS(RADIANS(User_Model_Calcs!B3009))^2)))</f>
        <v>44.756490798554303</v>
      </c>
      <c r="P3009">
        <f t="shared" ca="1" si="451"/>
        <v>29.836965326885469</v>
      </c>
    </row>
    <row r="3010" spans="1:16" x14ac:dyDescent="0.25">
      <c r="A3010">
        <f t="shared" ca="1" si="461"/>
        <v>129.72163430423026</v>
      </c>
      <c r="B3010">
        <f t="shared" ca="1" si="462"/>
        <v>-34.063807890680437</v>
      </c>
      <c r="C3010" s="6">
        <v>20135.9375</v>
      </c>
      <c r="D3010">
        <f t="shared" ca="1" si="463"/>
        <v>1.2</v>
      </c>
      <c r="E3010" s="1">
        <v>0.65</v>
      </c>
      <c r="F3010">
        <v>19.899999999999999</v>
      </c>
      <c r="G3010">
        <f t="shared" ca="1" si="452"/>
        <v>46.089820015575185</v>
      </c>
      <c r="H3010">
        <f t="shared" ca="1" si="464"/>
        <v>19.298280516298696</v>
      </c>
      <c r="I3010">
        <f ca="1">User_Model_Calcs!A3010-Sat_Data!$B$5</f>
        <v>19.721634304230264</v>
      </c>
      <c r="J3010">
        <f ca="1">(Earth_Data!$B$1/SQRT(1-Earth_Data!$B$2^2*SIN(RADIANS(User_Model_Calcs!B3010))^2))*COS(RADIANS(User_Model_Calcs!B3010))</f>
        <v>5289.2998331890567</v>
      </c>
      <c r="K3010">
        <f ca="1">((Earth_Data!$B$1*(1-Earth_Data!$B$2^2))/SQRT(1-Earth_Data!$B$2^2*SIN(RADIANS(User_Model_Calcs!B3010))^2))*SIN(RADIANS(User_Model_Calcs!B3010))</f>
        <v>-3552.3133591748096</v>
      </c>
      <c r="L3010">
        <f t="shared" ca="1" si="453"/>
        <v>-33.885455594399467</v>
      </c>
      <c r="M3010">
        <f t="shared" ca="1" si="454"/>
        <v>6371.4694480273229</v>
      </c>
      <c r="N3010">
        <f ca="1">SQRT(User_Model_Calcs!M3010^2+Sat_Data!$B$3^2-2*User_Model_Calcs!M3010*Sat_Data!$B$3*COS(RADIANS(L3010))*COS(RADIANS(I3010)))</f>
        <v>37397.003971158483</v>
      </c>
      <c r="O3010">
        <f ca="1">DEGREES(ACOS(((Earth_Data!$B$1+Sat_Data!$B$2)/User_Model_Calcs!N3010)*SQRT(1-COS(RADIANS(User_Model_Calcs!I3010))^2*COS(RADIANS(User_Model_Calcs!B3010))^2)))</f>
        <v>45.105804588823858</v>
      </c>
      <c r="P3010">
        <f t="shared" ref="P3010:P3073" ca="1" si="465">DEGREES(ASIN(SIN(RADIANS(ABS(I3010)))/(SIN(ACOS(COS(RADIANS(I3010))*COS(RADIANS(B3010)))))))</f>
        <v>32.619516441803029</v>
      </c>
    </row>
    <row r="3011" spans="1:16" x14ac:dyDescent="0.25">
      <c r="A3011">
        <f t="shared" ca="1" si="461"/>
        <v>128.90866337993202</v>
      </c>
      <c r="B3011">
        <f t="shared" ca="1" si="462"/>
        <v>-36.155254751821552</v>
      </c>
      <c r="C3011" s="6">
        <v>20135.9375</v>
      </c>
      <c r="D3011">
        <f t="shared" ca="1" si="463"/>
        <v>0.75</v>
      </c>
      <c r="E3011" s="1">
        <v>0.65</v>
      </c>
      <c r="F3011">
        <v>19.899999999999999</v>
      </c>
      <c r="G3011">
        <f t="shared" ref="G3011:G3074" ca="1" si="466">20.4+20*LOG(F3011)+20*LOG(D3011)+10*LOG(E3011)</f>
        <v>42.007420362456692</v>
      </c>
      <c r="H3011">
        <f t="shared" ca="1" si="464"/>
        <v>20.530042493485947</v>
      </c>
      <c r="I3011">
        <f ca="1">User_Model_Calcs!A3011-Sat_Data!$B$5</f>
        <v>18.908663379932023</v>
      </c>
      <c r="J3011">
        <f ca="1">(Earth_Data!$B$1/SQRT(1-Earth_Data!$B$2^2*SIN(RADIANS(User_Model_Calcs!B3011))^2))*COS(RADIANS(User_Model_Calcs!B3011))</f>
        <v>5155.8565950789198</v>
      </c>
      <c r="K3011">
        <f ca="1">((Earth_Data!$B$1*(1-Earth_Data!$B$2^2))/SQRT(1-Earth_Data!$B$2^2*SIN(RADIANS(User_Model_Calcs!B3011))^2))*SIN(RADIANS(User_Model_Calcs!B3011))</f>
        <v>-3742.1163329208389</v>
      </c>
      <c r="L3011">
        <f t="shared" ref="L3011:L3074" ca="1" si="467">DEGREES(ATAN((K3011/J3011)))</f>
        <v>-35.972113032403726</v>
      </c>
      <c r="M3011">
        <f t="shared" ref="M3011:M3074" ca="1" si="468">SQRT(J3011^2+K3011^2)</f>
        <v>6370.7371534330077</v>
      </c>
      <c r="N3011">
        <f ca="1">SQRT(User_Model_Calcs!M3011^2+Sat_Data!$B$3^2-2*User_Model_Calcs!M3011*Sat_Data!$B$3*COS(RADIANS(L3011))*COS(RADIANS(I3011)))</f>
        <v>37511.052051556806</v>
      </c>
      <c r="O3011">
        <f ca="1">DEGREES(ACOS(((Earth_Data!$B$1+Sat_Data!$B$2)/User_Model_Calcs!N3011)*SQRT(1-COS(RADIANS(User_Model_Calcs!I3011))^2*COS(RADIANS(User_Model_Calcs!B3011))^2)))</f>
        <v>43.493512272007507</v>
      </c>
      <c r="P3011">
        <f t="shared" ca="1" si="465"/>
        <v>30.139872363849769</v>
      </c>
    </row>
    <row r="3012" spans="1:16" x14ac:dyDescent="0.25">
      <c r="A3012">
        <f t="shared" ca="1" si="461"/>
        <v>128.81825988445624</v>
      </c>
      <c r="B3012">
        <f t="shared" ca="1" si="462"/>
        <v>-33.537963039754267</v>
      </c>
      <c r="C3012" s="6">
        <v>20135.9375</v>
      </c>
      <c r="D3012">
        <f t="shared" ca="1" si="463"/>
        <v>3</v>
      </c>
      <c r="E3012" s="1">
        <v>0.65</v>
      </c>
      <c r="F3012">
        <v>19.899999999999999</v>
      </c>
      <c r="G3012">
        <f t="shared" ca="1" si="466"/>
        <v>54.048620189015942</v>
      </c>
      <c r="H3012">
        <f t="shared" ca="1" si="464"/>
        <v>19.33265996098406</v>
      </c>
      <c r="I3012">
        <f ca="1">User_Model_Calcs!A3012-Sat_Data!$B$5</f>
        <v>18.818259884456239</v>
      </c>
      <c r="J3012">
        <f ca="1">(Earth_Data!$B$1/SQRT(1-Earth_Data!$B$2^2*SIN(RADIANS(User_Model_Calcs!B3012))^2))*COS(RADIANS(User_Model_Calcs!B3012))</f>
        <v>5321.7470262737497</v>
      </c>
      <c r="K3012">
        <f ca="1">((Earth_Data!$B$1*(1-Earth_Data!$B$2^2))/SQRT(1-Earth_Data!$B$2^2*SIN(RADIANS(User_Model_Calcs!B3012))^2))*SIN(RADIANS(User_Model_Calcs!B3012))</f>
        <v>-3503.8459480000988</v>
      </c>
      <c r="L3012">
        <f t="shared" ca="1" si="467"/>
        <v>-33.360964982083686</v>
      </c>
      <c r="M3012">
        <f t="shared" ca="1" si="468"/>
        <v>6371.6503230301496</v>
      </c>
      <c r="N3012">
        <f ca="1">SQRT(User_Model_Calcs!M3012^2+Sat_Data!$B$3^2-2*User_Model_Calcs!M3012*Sat_Data!$B$3*COS(RADIANS(L3012))*COS(RADIANS(I3012)))</f>
        <v>37331.319049351303</v>
      </c>
      <c r="O3012">
        <f ca="1">DEGREES(ACOS(((Earth_Data!$B$1+Sat_Data!$B$2)/User_Model_Calcs!N3012)*SQRT(1-COS(RADIANS(User_Model_Calcs!I3012))^2*COS(RADIANS(User_Model_Calcs!B3012))^2)))</f>
        <v>46.053909601033276</v>
      </c>
      <c r="P3012">
        <f t="shared" ca="1" si="465"/>
        <v>31.666885450467959</v>
      </c>
    </row>
    <row r="3013" spans="1:16" x14ac:dyDescent="0.25">
      <c r="A3013">
        <f t="shared" ca="1" si="461"/>
        <v>129.78491270768745</v>
      </c>
      <c r="B3013">
        <f t="shared" ca="1" si="462"/>
        <v>-35.20636827238156</v>
      </c>
      <c r="C3013" s="6">
        <v>20135.9375</v>
      </c>
      <c r="D3013">
        <f t="shared" ca="1" si="463"/>
        <v>0.75</v>
      </c>
      <c r="E3013" s="1">
        <v>0.65</v>
      </c>
      <c r="F3013">
        <v>19.899999999999999</v>
      </c>
      <c r="G3013">
        <f t="shared" ca="1" si="466"/>
        <v>42.007420362456692</v>
      </c>
      <c r="H3013">
        <f t="shared" ca="1" si="464"/>
        <v>20.191408508091264</v>
      </c>
      <c r="I3013">
        <f ca="1">User_Model_Calcs!A3013-Sat_Data!$B$5</f>
        <v>19.784912707687454</v>
      </c>
      <c r="J3013">
        <f ca="1">(Earth_Data!$B$1/SQRT(1-Earth_Data!$B$2^2*SIN(RADIANS(User_Model_Calcs!B3013))^2))*COS(RADIANS(User_Model_Calcs!B3013))</f>
        <v>5217.2636271055353</v>
      </c>
      <c r="K3013">
        <f ca="1">((Earth_Data!$B$1*(1-Earth_Data!$B$2^2))/SQRT(1-Earth_Data!$B$2^2*SIN(RADIANS(User_Model_Calcs!B3013))^2))*SIN(RADIANS(User_Model_Calcs!B3013))</f>
        <v>-3656.5990224291991</v>
      </c>
      <c r="L3013">
        <f t="shared" ca="1" si="467"/>
        <v>-35.025280416247348</v>
      </c>
      <c r="M3013">
        <f t="shared" ca="1" si="468"/>
        <v>6371.0718223505046</v>
      </c>
      <c r="N3013">
        <f ca="1">SQRT(User_Model_Calcs!M3013^2+Sat_Data!$B$3^2-2*User_Model_Calcs!M3013*Sat_Data!$B$3*COS(RADIANS(L3013))*COS(RADIANS(I3013)))</f>
        <v>37475.504364184126</v>
      </c>
      <c r="O3013">
        <f ca="1">DEGREES(ACOS(((Earth_Data!$B$1+Sat_Data!$B$2)/User_Model_Calcs!N3013)*SQRT(1-COS(RADIANS(User_Model_Calcs!I3013))^2*COS(RADIANS(User_Model_Calcs!B3013))^2)))</f>
        <v>43.992436525694295</v>
      </c>
      <c r="P3013">
        <f t="shared" ca="1" si="465"/>
        <v>31.962324208512147</v>
      </c>
    </row>
    <row r="3014" spans="1:16" x14ac:dyDescent="0.25">
      <c r="A3014">
        <f t="shared" ca="1" si="461"/>
        <v>127.81188147709946</v>
      </c>
      <c r="B3014">
        <f t="shared" ca="1" si="462"/>
        <v>-32.56230372159893</v>
      </c>
      <c r="C3014" s="6">
        <v>20135.9375</v>
      </c>
      <c r="D3014">
        <f t="shared" ca="1" si="463"/>
        <v>0.75</v>
      </c>
      <c r="E3014" s="1">
        <v>0.65</v>
      </c>
      <c r="F3014">
        <v>19.899999999999999</v>
      </c>
      <c r="G3014">
        <f t="shared" ca="1" si="466"/>
        <v>42.007420362456692</v>
      </c>
      <c r="H3014">
        <f t="shared" ca="1" si="464"/>
        <v>23.03565275749974</v>
      </c>
      <c r="I3014">
        <f ca="1">User_Model_Calcs!A3014-Sat_Data!$B$5</f>
        <v>17.811881477099462</v>
      </c>
      <c r="J3014">
        <f ca="1">(Earth_Data!$B$1/SQRT(1-Earth_Data!$B$2^2*SIN(RADIANS(User_Model_Calcs!B3014))^2))*COS(RADIANS(User_Model_Calcs!B3014))</f>
        <v>5380.7588678776192</v>
      </c>
      <c r="K3014">
        <f ca="1">((Earth_Data!$B$1*(1-Earth_Data!$B$2^2))/SQRT(1-Earth_Data!$B$2^2*SIN(RADIANS(User_Model_Calcs!B3014))^2))*SIN(RADIANS(User_Model_Calcs!B3014))</f>
        <v>-3413.1495614170299</v>
      </c>
      <c r="L3014">
        <f t="shared" ca="1" si="467"/>
        <v>-32.387975314646461</v>
      </c>
      <c r="M3014">
        <f t="shared" ca="1" si="468"/>
        <v>6371.9821031485099</v>
      </c>
      <c r="N3014">
        <f ca="1">SQRT(User_Model_Calcs!M3014^2+Sat_Data!$B$3^2-2*User_Model_Calcs!M3014*Sat_Data!$B$3*COS(RADIANS(L3014))*COS(RADIANS(I3014)))</f>
        <v>37234.618109537711</v>
      </c>
      <c r="O3014">
        <f ca="1">DEGREES(ACOS(((Earth_Data!$B$1+Sat_Data!$B$2)/User_Model_Calcs!N3014)*SQRT(1-COS(RADIANS(User_Model_Calcs!I3014))^2*COS(RADIANS(User_Model_Calcs!B3014))^2)))</f>
        <v>47.484927455729348</v>
      </c>
      <c r="P3014">
        <f t="shared" ca="1" si="465"/>
        <v>30.835509996563282</v>
      </c>
    </row>
    <row r="3015" spans="1:16" x14ac:dyDescent="0.25">
      <c r="A3015">
        <f t="shared" ca="1" si="461"/>
        <v>130.49236986826432</v>
      </c>
      <c r="B3015">
        <f t="shared" ca="1" si="462"/>
        <v>-34.37287309598463</v>
      </c>
      <c r="C3015" s="6">
        <v>20135.9375</v>
      </c>
      <c r="D3015">
        <f t="shared" ca="1" si="463"/>
        <v>0.75</v>
      </c>
      <c r="E3015" s="1">
        <v>0.65</v>
      </c>
      <c r="F3015">
        <v>19.899999999999999</v>
      </c>
      <c r="G3015">
        <f t="shared" ca="1" si="466"/>
        <v>42.007420362456692</v>
      </c>
      <c r="H3015">
        <f t="shared" ca="1" si="464"/>
        <v>19.124965651068631</v>
      </c>
      <c r="I3015">
        <f ca="1">User_Model_Calcs!A3015-Sat_Data!$B$5</f>
        <v>20.492369868264319</v>
      </c>
      <c r="J3015">
        <f ca="1">(Earth_Data!$B$1/SQRT(1-Earth_Data!$B$2^2*SIN(RADIANS(User_Model_Calcs!B3015))^2))*COS(RADIANS(User_Model_Calcs!B3015))</f>
        <v>5270.0206034091098</v>
      </c>
      <c r="K3015">
        <f ca="1">((Earth_Data!$B$1*(1-Earth_Data!$B$2^2))/SQRT(1-Earth_Data!$B$2^2*SIN(RADIANS(User_Model_Calcs!B3015))^2))*SIN(RADIANS(User_Model_Calcs!B3015))</f>
        <v>-3580.6623587884897</v>
      </c>
      <c r="L3015">
        <f t="shared" ca="1" si="467"/>
        <v>-34.193752749143336</v>
      </c>
      <c r="M3015">
        <f t="shared" ca="1" si="468"/>
        <v>6371.362498555648</v>
      </c>
      <c r="N3015">
        <f ca="1">SQRT(User_Model_Calcs!M3015^2+Sat_Data!$B$3^2-2*User_Model_Calcs!M3015*Sat_Data!$B$3*COS(RADIANS(L3015))*COS(RADIANS(I3015)))</f>
        <v>37444.8940591512</v>
      </c>
      <c r="O3015">
        <f ca="1">DEGREES(ACOS(((Earth_Data!$B$1+Sat_Data!$B$2)/User_Model_Calcs!N3015)*SQRT(1-COS(RADIANS(User_Model_Calcs!I3015))^2*COS(RADIANS(User_Model_Calcs!B3015))^2)))</f>
        <v>44.425949015172485</v>
      </c>
      <c r="P3015">
        <f t="shared" ca="1" si="465"/>
        <v>33.503387711578874</v>
      </c>
    </row>
    <row r="3016" spans="1:16" x14ac:dyDescent="0.25">
      <c r="A3016">
        <f t="shared" ca="1" si="461"/>
        <v>127.70440884748523</v>
      </c>
      <c r="B3016">
        <f t="shared" ca="1" si="462"/>
        <v>-34.491437679225051</v>
      </c>
      <c r="C3016" s="6">
        <v>20135.9375</v>
      </c>
      <c r="D3016">
        <f t="shared" ca="1" si="463"/>
        <v>3</v>
      </c>
      <c r="E3016" s="1">
        <v>0.65</v>
      </c>
      <c r="F3016">
        <v>19.899999999999999</v>
      </c>
      <c r="G3016">
        <f t="shared" ca="1" si="466"/>
        <v>54.048620189015942</v>
      </c>
      <c r="H3016">
        <f t="shared" ca="1" si="464"/>
        <v>14.33335279771595</v>
      </c>
      <c r="I3016">
        <f ca="1">User_Model_Calcs!A3016-Sat_Data!$B$5</f>
        <v>17.704408847485226</v>
      </c>
      <c r="J3016">
        <f ca="1">(Earth_Data!$B$1/SQRT(1-Earth_Data!$B$2^2*SIN(RADIANS(User_Model_Calcs!B3016))^2))*COS(RADIANS(User_Model_Calcs!B3016))</f>
        <v>5262.5838433540412</v>
      </c>
      <c r="K3016">
        <f ca="1">((Earth_Data!$B$1*(1-Earth_Data!$B$2^2))/SQRT(1-Earth_Data!$B$2^2*SIN(RADIANS(User_Model_Calcs!B3016))^2))*SIN(RADIANS(User_Model_Calcs!B3016))</f>
        <v>-3591.5104077361261</v>
      </c>
      <c r="L3016">
        <f t="shared" ca="1" si="467"/>
        <v>-34.312028198009571</v>
      </c>
      <c r="M3016">
        <f t="shared" ca="1" si="468"/>
        <v>6371.3213478216521</v>
      </c>
      <c r="N3016">
        <f ca="1">SQRT(User_Model_Calcs!M3016^2+Sat_Data!$B$3^2-2*User_Model_Calcs!M3016*Sat_Data!$B$3*COS(RADIANS(L3016))*COS(RADIANS(I3016)))</f>
        <v>37358.296067570991</v>
      </c>
      <c r="O3016">
        <f ca="1">DEGREES(ACOS(((Earth_Data!$B$1+Sat_Data!$B$2)/User_Model_Calcs!N3016)*SQRT(1-COS(RADIANS(User_Model_Calcs!I3016))^2*COS(RADIANS(User_Model_Calcs!B3016))^2)))</f>
        <v>45.65805062345062</v>
      </c>
      <c r="P3016">
        <f t="shared" ca="1" si="465"/>
        <v>29.410856634417993</v>
      </c>
    </row>
    <row r="3017" spans="1:16" x14ac:dyDescent="0.25">
      <c r="A3017">
        <f t="shared" ca="1" si="461"/>
        <v>128.55920193329337</v>
      </c>
      <c r="B3017">
        <f t="shared" ca="1" si="462"/>
        <v>-35.205496670560862</v>
      </c>
      <c r="C3017" s="6">
        <v>20135.9375</v>
      </c>
      <c r="D3017">
        <f t="shared" ca="1" si="463"/>
        <v>3</v>
      </c>
      <c r="E3017" s="1">
        <v>0.65</v>
      </c>
      <c r="F3017">
        <v>19.899999999999999</v>
      </c>
      <c r="G3017">
        <f t="shared" ca="1" si="466"/>
        <v>54.048620189015942</v>
      </c>
      <c r="H3017">
        <f t="shared" ca="1" si="464"/>
        <v>21.004833924171862</v>
      </c>
      <c r="I3017">
        <f ca="1">User_Model_Calcs!A3017-Sat_Data!$B$5</f>
        <v>18.559201933293366</v>
      </c>
      <c r="J3017">
        <f ca="1">(Earth_Data!$B$1/SQRT(1-Earth_Data!$B$2^2*SIN(RADIANS(User_Model_Calcs!B3017))^2))*COS(RADIANS(User_Model_Calcs!B3017))</f>
        <v>5217.319375909442</v>
      </c>
      <c r="K3017">
        <f ca="1">((Earth_Data!$B$1*(1-Earth_Data!$B$2^2))/SQRT(1-Earth_Data!$B$2^2*SIN(RADIANS(User_Model_Calcs!B3017))^2))*SIN(RADIANS(User_Model_Calcs!B3017))</f>
        <v>-3656.5200108313738</v>
      </c>
      <c r="L3017">
        <f t="shared" ca="1" si="467"/>
        <v>-35.024410792387044</v>
      </c>
      <c r="M3017">
        <f t="shared" ca="1" si="468"/>
        <v>6371.072127974252</v>
      </c>
      <c r="N3017">
        <f ca="1">SQRT(User_Model_Calcs!M3017^2+Sat_Data!$B$3^2-2*User_Model_Calcs!M3017*Sat_Data!$B$3*COS(RADIANS(L3017))*COS(RADIANS(I3017)))</f>
        <v>37434.183302317069</v>
      </c>
      <c r="O3017">
        <f ca="1">DEGREES(ACOS(((Earth_Data!$B$1+Sat_Data!$B$2)/User_Model_Calcs!N3017)*SQRT(1-COS(RADIANS(User_Model_Calcs!I3017))^2*COS(RADIANS(User_Model_Calcs!B3017))^2)))</f>
        <v>44.572072587745737</v>
      </c>
      <c r="P3017">
        <f t="shared" ca="1" si="465"/>
        <v>30.215395849980137</v>
      </c>
    </row>
    <row r="3018" spans="1:16" x14ac:dyDescent="0.25">
      <c r="A3018">
        <f t="shared" ca="1" si="461"/>
        <v>127.94644520808711</v>
      </c>
      <c r="B3018">
        <f t="shared" ca="1" si="462"/>
        <v>-35.074834195139232</v>
      </c>
      <c r="C3018" s="6">
        <v>20135.9375</v>
      </c>
      <c r="D3018">
        <f t="shared" ca="1" si="463"/>
        <v>0.75</v>
      </c>
      <c r="E3018" s="1">
        <v>0.65</v>
      </c>
      <c r="F3018">
        <v>19.899999999999999</v>
      </c>
      <c r="G3018">
        <f t="shared" ca="1" si="466"/>
        <v>42.007420362456692</v>
      </c>
      <c r="H3018">
        <f t="shared" ca="1" si="464"/>
        <v>15.780807084777166</v>
      </c>
      <c r="I3018">
        <f ca="1">User_Model_Calcs!A3018-Sat_Data!$B$5</f>
        <v>17.946445208087113</v>
      </c>
      <c r="J3018">
        <f ca="1">(Earth_Data!$B$1/SQRT(1-Earth_Data!$B$2^2*SIN(RADIANS(User_Model_Calcs!B3018))^2))*COS(RADIANS(User_Model_Calcs!B3018))</f>
        <v>5225.6630264909836</v>
      </c>
      <c r="K3018">
        <f ca="1">((Earth_Data!$B$1*(1-Earth_Data!$B$2^2))/SQRT(1-Earth_Data!$B$2^2*SIN(RADIANS(User_Model_Calcs!B3018))^2))*SIN(RADIANS(User_Model_Calcs!B3018))</f>
        <v>-3644.6658699613504</v>
      </c>
      <c r="L3018">
        <f t="shared" ca="1" si="467"/>
        <v>-34.894046723065941</v>
      </c>
      <c r="M3018">
        <f t="shared" ca="1" si="468"/>
        <v>6371.117905838506</v>
      </c>
      <c r="N3018">
        <f ca="1">SQRT(User_Model_Calcs!M3018^2+Sat_Data!$B$3^2-2*User_Model_Calcs!M3018*Sat_Data!$B$3*COS(RADIANS(L3018))*COS(RADIANS(I3018)))</f>
        <v>37405.555099688238</v>
      </c>
      <c r="O3018">
        <f ca="1">DEGREES(ACOS(((Earth_Data!$B$1+Sat_Data!$B$2)/User_Model_Calcs!N3018)*SQRT(1-COS(RADIANS(User_Model_Calcs!I3018))^2*COS(RADIANS(User_Model_Calcs!B3018))^2)))</f>
        <v>44.978240542800187</v>
      </c>
      <c r="P3018">
        <f t="shared" ca="1" si="465"/>
        <v>29.406835596284203</v>
      </c>
    </row>
    <row r="3019" spans="1:16" x14ac:dyDescent="0.25">
      <c r="A3019">
        <f t="shared" ca="1" si="461"/>
        <v>130.46041731285678</v>
      </c>
      <c r="B3019">
        <f t="shared" ca="1" si="462"/>
        <v>-37.264760665449025</v>
      </c>
      <c r="C3019" s="6">
        <v>20135.9375</v>
      </c>
      <c r="D3019">
        <f t="shared" ca="1" si="463"/>
        <v>1.2</v>
      </c>
      <c r="E3019" s="1">
        <v>0.65</v>
      </c>
      <c r="F3019">
        <v>19.899999999999999</v>
      </c>
      <c r="G3019">
        <f t="shared" ca="1" si="466"/>
        <v>46.089820015575185</v>
      </c>
      <c r="H3019">
        <f t="shared" ca="1" si="464"/>
        <v>14.710910317613973</v>
      </c>
      <c r="I3019">
        <f ca="1">User_Model_Calcs!A3019-Sat_Data!$B$5</f>
        <v>20.460417312856777</v>
      </c>
      <c r="J3019">
        <f ca="1">(Earth_Data!$B$1/SQRT(1-Earth_Data!$B$2^2*SIN(RADIANS(User_Model_Calcs!B3019))^2))*COS(RADIANS(User_Model_Calcs!B3019))</f>
        <v>5082.2582413209948</v>
      </c>
      <c r="K3019">
        <f ca="1">((Earth_Data!$B$1*(1-Earth_Data!$B$2^2))/SQRT(1-Earth_Data!$B$2^2*SIN(RADIANS(User_Model_Calcs!B3019))^2))*SIN(RADIANS(User_Model_Calcs!B3019))</f>
        <v>-3840.8200524556823</v>
      </c>
      <c r="L3019">
        <f t="shared" ca="1" si="467"/>
        <v>-37.079471584317695</v>
      </c>
      <c r="M3019">
        <f t="shared" ca="1" si="468"/>
        <v>6370.3412394330053</v>
      </c>
      <c r="N3019">
        <f ca="1">SQRT(User_Model_Calcs!M3019^2+Sat_Data!$B$3^2-2*User_Model_Calcs!M3019*Sat_Data!$B$3*COS(RADIANS(L3019))*COS(RADIANS(I3019)))</f>
        <v>37641.136693183274</v>
      </c>
      <c r="O3019">
        <f ca="1">DEGREES(ACOS(((Earth_Data!$B$1+Sat_Data!$B$2)/User_Model_Calcs!N3019)*SQRT(1-COS(RADIANS(User_Model_Calcs!I3019))^2*COS(RADIANS(User_Model_Calcs!B3019))^2)))</f>
        <v>41.718852330684676</v>
      </c>
      <c r="P3019">
        <f t="shared" ca="1" si="465"/>
        <v>31.64061806460532</v>
      </c>
    </row>
    <row r="3020" spans="1:16" x14ac:dyDescent="0.25">
      <c r="A3020">
        <f t="shared" ca="1" si="461"/>
        <v>128.19688771599579</v>
      </c>
      <c r="B3020">
        <f t="shared" ca="1" si="462"/>
        <v>-34.130608057278373</v>
      </c>
      <c r="C3020" s="6">
        <v>20135.9375</v>
      </c>
      <c r="D3020">
        <f t="shared" ca="1" si="463"/>
        <v>1.2</v>
      </c>
      <c r="E3020" s="1">
        <v>0.65</v>
      </c>
      <c r="F3020">
        <v>19.899999999999999</v>
      </c>
      <c r="G3020">
        <f t="shared" ca="1" si="466"/>
        <v>46.089820015575185</v>
      </c>
      <c r="H3020">
        <f t="shared" ca="1" si="464"/>
        <v>17.070108841301078</v>
      </c>
      <c r="I3020">
        <f ca="1">User_Model_Calcs!A3020-Sat_Data!$B$5</f>
        <v>18.196887715995786</v>
      </c>
      <c r="J3020">
        <f ca="1">(Earth_Data!$B$1/SQRT(1-Earth_Data!$B$2^2*SIN(RADIANS(User_Model_Calcs!B3020))^2))*COS(RADIANS(User_Model_Calcs!B3020))</f>
        <v>5285.1459352736811</v>
      </c>
      <c r="K3020">
        <f ca="1">((Earth_Data!$B$1*(1-Earth_Data!$B$2^2))/SQRT(1-Earth_Data!$B$2^2*SIN(RADIANS(User_Model_Calcs!B3020))^2))*SIN(RADIANS(User_Model_Calcs!B3020))</f>
        <v>-3558.449284789976</v>
      </c>
      <c r="L3020">
        <f t="shared" ca="1" si="467"/>
        <v>-33.952088002524164</v>
      </c>
      <c r="M3020">
        <f t="shared" ca="1" si="468"/>
        <v>6371.4463718658271</v>
      </c>
      <c r="N3020">
        <f ca="1">SQRT(User_Model_Calcs!M3020^2+Sat_Data!$B$3^2-2*User_Model_Calcs!M3020*Sat_Data!$B$3*COS(RADIANS(L3020))*COS(RADIANS(I3020)))</f>
        <v>37349.859748957038</v>
      </c>
      <c r="O3020">
        <f ca="1">DEGREES(ACOS(((Earth_Data!$B$1+Sat_Data!$B$2)/User_Model_Calcs!N3020)*SQRT(1-COS(RADIANS(User_Model_Calcs!I3020))^2*COS(RADIANS(User_Model_Calcs!B3020))^2)))</f>
        <v>45.781879408983293</v>
      </c>
      <c r="P3020">
        <f t="shared" ca="1" si="465"/>
        <v>30.364939927575186</v>
      </c>
    </row>
    <row r="3021" spans="1:16" x14ac:dyDescent="0.25">
      <c r="A3021">
        <f t="shared" ca="1" si="461"/>
        <v>130.80204595955132</v>
      </c>
      <c r="B3021">
        <f t="shared" ca="1" si="462"/>
        <v>-33.801179330312777</v>
      </c>
      <c r="C3021" s="6">
        <v>20135.9375</v>
      </c>
      <c r="D3021">
        <f t="shared" ca="1" si="463"/>
        <v>0.75</v>
      </c>
      <c r="E3021" s="1">
        <v>0.65</v>
      </c>
      <c r="F3021">
        <v>19.899999999999999</v>
      </c>
      <c r="G3021">
        <f t="shared" ca="1" si="466"/>
        <v>42.007420362456692</v>
      </c>
      <c r="H3021">
        <f t="shared" ca="1" si="464"/>
        <v>19.032620719686026</v>
      </c>
      <c r="I3021">
        <f ca="1">User_Model_Calcs!A3021-Sat_Data!$B$5</f>
        <v>20.802045959551322</v>
      </c>
      <c r="J3021">
        <f ca="1">(Earth_Data!$B$1/SQRT(1-Earth_Data!$B$2^2*SIN(RADIANS(User_Model_Calcs!B3021))^2))*COS(RADIANS(User_Model_Calcs!B3021))</f>
        <v>5305.5612456646222</v>
      </c>
      <c r="K3021">
        <f ca="1">((Earth_Data!$B$1*(1-Earth_Data!$B$2^2))/SQRT(1-Earth_Data!$B$2^2*SIN(RADIANS(User_Model_Calcs!B3021))^2))*SIN(RADIANS(User_Model_Calcs!B3021))</f>
        <v>-3528.1434460384321</v>
      </c>
      <c r="L3021">
        <f t="shared" ca="1" si="467"/>
        <v>-33.623495942279774</v>
      </c>
      <c r="M3021">
        <f t="shared" ca="1" si="468"/>
        <v>6371.5599587010302</v>
      </c>
      <c r="N3021">
        <f ca="1">SQRT(User_Model_Calcs!M3021^2+Sat_Data!$B$3^2-2*User_Model_Calcs!M3021*Sat_Data!$B$3*COS(RADIANS(L3021))*COS(RADIANS(I3021)))</f>
        <v>37418.817017857727</v>
      </c>
      <c r="O3021">
        <f ca="1">DEGREES(ACOS(((Earth_Data!$B$1+Sat_Data!$B$2)/User_Model_Calcs!N3021)*SQRT(1-COS(RADIANS(User_Model_Calcs!I3021))^2*COS(RADIANS(User_Model_Calcs!B3021))^2)))</f>
        <v>44.797324005231516</v>
      </c>
      <c r="P3021">
        <f t="shared" ca="1" si="465"/>
        <v>34.329117698455427</v>
      </c>
    </row>
    <row r="3022" spans="1:16" x14ac:dyDescent="0.25">
      <c r="A3022">
        <f t="shared" ca="1" si="461"/>
        <v>129.25456621527098</v>
      </c>
      <c r="B3022">
        <f t="shared" ca="1" si="462"/>
        <v>-34.126040702301815</v>
      </c>
      <c r="C3022" s="6">
        <v>20135.9375</v>
      </c>
      <c r="D3022">
        <f t="shared" ca="1" si="463"/>
        <v>3</v>
      </c>
      <c r="E3022" s="1">
        <v>0.65</v>
      </c>
      <c r="F3022">
        <v>19.899999999999999</v>
      </c>
      <c r="G3022">
        <f t="shared" ca="1" si="466"/>
        <v>54.048620189015942</v>
      </c>
      <c r="H3022">
        <f t="shared" ca="1" si="464"/>
        <v>15.540516550362561</v>
      </c>
      <c r="I3022">
        <f ca="1">User_Model_Calcs!A3022-Sat_Data!$B$5</f>
        <v>19.254566215270984</v>
      </c>
      <c r="J3022">
        <f ca="1">(Earth_Data!$B$1/SQRT(1-Earth_Data!$B$2^2*SIN(RADIANS(User_Model_Calcs!B3022))^2))*COS(RADIANS(User_Model_Calcs!B3022))</f>
        <v>5285.4301806846688</v>
      </c>
      <c r="K3022">
        <f ca="1">((Earth_Data!$B$1*(1-Earth_Data!$B$2^2))/SQRT(1-Earth_Data!$B$2^2*SIN(RADIANS(User_Model_Calcs!B3022))^2))*SIN(RADIANS(User_Model_Calcs!B3022))</f>
        <v>-3558.0299028049949</v>
      </c>
      <c r="L3022">
        <f t="shared" ca="1" si="467"/>
        <v>-33.94753208697837</v>
      </c>
      <c r="M3022">
        <f t="shared" ca="1" si="468"/>
        <v>6371.4479503600196</v>
      </c>
      <c r="N3022">
        <f ca="1">SQRT(User_Model_Calcs!M3022^2+Sat_Data!$B$3^2-2*User_Model_Calcs!M3022*Sat_Data!$B$3*COS(RADIANS(L3022))*COS(RADIANS(I3022)))</f>
        <v>37384.899075694819</v>
      </c>
      <c r="O3022">
        <f ca="1">DEGREES(ACOS(((Earth_Data!$B$1+Sat_Data!$B$2)/User_Model_Calcs!N3022)*SQRT(1-COS(RADIANS(User_Model_Calcs!I3022))^2*COS(RADIANS(User_Model_Calcs!B3022))^2)))</f>
        <v>45.278276046398801</v>
      </c>
      <c r="P3022">
        <f t="shared" ca="1" si="465"/>
        <v>31.907639258595605</v>
      </c>
    </row>
    <row r="3023" spans="1:16" x14ac:dyDescent="0.25">
      <c r="A3023">
        <f t="shared" ca="1" si="461"/>
        <v>129.05241575580513</v>
      </c>
      <c r="B3023">
        <f t="shared" ca="1" si="462"/>
        <v>-36.115544398048499</v>
      </c>
      <c r="C3023" s="6">
        <v>20135.9375</v>
      </c>
      <c r="D3023">
        <f t="shared" ca="1" si="463"/>
        <v>1.2</v>
      </c>
      <c r="E3023" s="1">
        <v>0.65</v>
      </c>
      <c r="F3023">
        <v>19.899999999999999</v>
      </c>
      <c r="G3023">
        <f t="shared" ca="1" si="466"/>
        <v>46.089820015575185</v>
      </c>
      <c r="H3023">
        <f t="shared" ca="1" si="464"/>
        <v>15.182249528182707</v>
      </c>
      <c r="I3023">
        <f ca="1">User_Model_Calcs!A3023-Sat_Data!$B$5</f>
        <v>19.052415755805129</v>
      </c>
      <c r="J3023">
        <f ca="1">(Earth_Data!$B$1/SQRT(1-Earth_Data!$B$2^2*SIN(RADIANS(User_Model_Calcs!B3023))^2))*COS(RADIANS(User_Model_Calcs!B3023))</f>
        <v>5158.4549834945292</v>
      </c>
      <c r="K3023">
        <f ca="1">((Earth_Data!$B$1*(1-Earth_Data!$B$2^2))/SQRT(1-Earth_Data!$B$2^2*SIN(RADIANS(User_Model_Calcs!B3023))^2))*SIN(RADIANS(User_Model_Calcs!B3023))</f>
        <v>-3738.5576735231707</v>
      </c>
      <c r="L3023">
        <f t="shared" ca="1" si="467"/>
        <v>-35.932484631432061</v>
      </c>
      <c r="M3023">
        <f t="shared" ca="1" si="468"/>
        <v>6370.7512347444963</v>
      </c>
      <c r="N3023">
        <f ca="1">SQRT(User_Model_Calcs!M3023^2+Sat_Data!$B$3^2-2*User_Model_Calcs!M3023*Sat_Data!$B$3*COS(RADIANS(L3023))*COS(RADIANS(I3023)))</f>
        <v>37513.022908772669</v>
      </c>
      <c r="O3023">
        <f ca="1">DEGREES(ACOS(((Earth_Data!$B$1+Sat_Data!$B$2)/User_Model_Calcs!N3023)*SQRT(1-COS(RADIANS(User_Model_Calcs!I3023))^2*COS(RADIANS(User_Model_Calcs!B3023))^2)))</f>
        <v>43.466507433157929</v>
      </c>
      <c r="P3023">
        <f t="shared" ca="1" si="465"/>
        <v>30.366953613364881</v>
      </c>
    </row>
    <row r="3024" spans="1:16" x14ac:dyDescent="0.25">
      <c r="A3024">
        <f t="shared" ca="1" si="461"/>
        <v>130.85595485289343</v>
      </c>
      <c r="B3024">
        <f t="shared" ca="1" si="462"/>
        <v>-33.191615917716852</v>
      </c>
      <c r="C3024" s="6">
        <v>20135.9375</v>
      </c>
      <c r="D3024">
        <f t="shared" ca="1" si="463"/>
        <v>0.75</v>
      </c>
      <c r="E3024" s="1">
        <v>0.65</v>
      </c>
      <c r="F3024">
        <v>19.899999999999999</v>
      </c>
      <c r="G3024">
        <f t="shared" ca="1" si="466"/>
        <v>42.007420362456692</v>
      </c>
      <c r="H3024">
        <f t="shared" ca="1" si="464"/>
        <v>21.592838854245361</v>
      </c>
      <c r="I3024">
        <f ca="1">User_Model_Calcs!A3024-Sat_Data!$B$5</f>
        <v>20.855954852893433</v>
      </c>
      <c r="J3024">
        <f ca="1">(Earth_Data!$B$1/SQRT(1-Earth_Data!$B$2^2*SIN(RADIANS(User_Model_Calcs!B3024))^2))*COS(RADIANS(User_Model_Calcs!B3024))</f>
        <v>5342.8732902583915</v>
      </c>
      <c r="K3024">
        <f ca="1">((Earth_Data!$B$1*(1-Earth_Data!$B$2^2))/SQRT(1-Earth_Data!$B$2^2*SIN(RADIANS(User_Model_Calcs!B3024))^2))*SIN(RADIANS(User_Model_Calcs!B3024))</f>
        <v>-3471.7634050797928</v>
      </c>
      <c r="L3024">
        <f t="shared" ca="1" si="467"/>
        <v>-33.015542302637762</v>
      </c>
      <c r="M3024">
        <f t="shared" ca="1" si="468"/>
        <v>6371.768681975811</v>
      </c>
      <c r="N3024">
        <f ca="1">SQRT(User_Model_Calcs!M3024^2+Sat_Data!$B$3^2-2*User_Model_Calcs!M3024*Sat_Data!$B$3*COS(RADIANS(L3024))*COS(RADIANS(I3024)))</f>
        <v>37381.545083559591</v>
      </c>
      <c r="O3024">
        <f ca="1">DEGREES(ACOS(((Earth_Data!$B$1+Sat_Data!$B$2)/User_Model_Calcs!N3024)*SQRT(1-COS(RADIANS(User_Model_Calcs!I3024))^2*COS(RADIANS(User_Model_Calcs!B3024))^2)))</f>
        <v>45.331632303103774</v>
      </c>
      <c r="P3024">
        <f t="shared" ca="1" si="465"/>
        <v>34.835344511910037</v>
      </c>
    </row>
    <row r="3025" spans="1:16" x14ac:dyDescent="0.25">
      <c r="A3025">
        <f t="shared" ca="1" si="461"/>
        <v>129.63613082751485</v>
      </c>
      <c r="B3025">
        <f t="shared" ca="1" si="462"/>
        <v>-37.49075115999031</v>
      </c>
      <c r="C3025" s="6">
        <v>20135.9375</v>
      </c>
      <c r="D3025">
        <f t="shared" ca="1" si="463"/>
        <v>0.75</v>
      </c>
      <c r="E3025" s="1">
        <v>0.65</v>
      </c>
      <c r="F3025">
        <v>19.899999999999999</v>
      </c>
      <c r="G3025">
        <f t="shared" ca="1" si="466"/>
        <v>42.007420362456692</v>
      </c>
      <c r="H3025">
        <f t="shared" ca="1" si="464"/>
        <v>14.569971618762162</v>
      </c>
      <c r="I3025">
        <f ca="1">User_Model_Calcs!A3025-Sat_Data!$B$5</f>
        <v>19.636130827514847</v>
      </c>
      <c r="J3025">
        <f ca="1">(Earth_Data!$B$1/SQRT(1-Earth_Data!$B$2^2*SIN(RADIANS(User_Model_Calcs!B3025))^2))*COS(RADIANS(User_Model_Calcs!B3025))</f>
        <v>5067.0320870997066</v>
      </c>
      <c r="K3025">
        <f ca="1">((Earth_Data!$B$1*(1-Earth_Data!$B$2^2))/SQRT(1-Earth_Data!$B$2^2*SIN(RADIANS(User_Model_Calcs!B3025))^2))*SIN(RADIANS(User_Model_Calcs!B3025))</f>
        <v>-3860.7510669462654</v>
      </c>
      <c r="L3025">
        <f t="shared" ca="1" si="467"/>
        <v>-37.305058564533418</v>
      </c>
      <c r="M3025">
        <f t="shared" ca="1" si="468"/>
        <v>6370.2600396392563</v>
      </c>
      <c r="N3025">
        <f ca="1">SQRT(User_Model_Calcs!M3025^2+Sat_Data!$B$3^2-2*User_Model_Calcs!M3025*Sat_Data!$B$3*COS(RADIANS(L3025))*COS(RADIANS(I3025)))</f>
        <v>37629.108296441744</v>
      </c>
      <c r="O3025">
        <f ca="1">DEGREES(ACOS(((Earth_Data!$B$1+Sat_Data!$B$2)/User_Model_Calcs!N3025)*SQRT(1-COS(RADIANS(User_Model_Calcs!I3025))^2*COS(RADIANS(User_Model_Calcs!B3025))^2)))</f>
        <v>41.878773439728022</v>
      </c>
      <c r="P3025">
        <f t="shared" ca="1" si="465"/>
        <v>30.379800800024324</v>
      </c>
    </row>
    <row r="3026" spans="1:16" x14ac:dyDescent="0.25">
      <c r="A3026">
        <f t="shared" ca="1" si="461"/>
        <v>131.01855076073645</v>
      </c>
      <c r="B3026">
        <f t="shared" ca="1" si="462"/>
        <v>-35.432067918811256</v>
      </c>
      <c r="C3026" s="6">
        <v>20135.9375</v>
      </c>
      <c r="D3026">
        <f t="shared" ca="1" si="463"/>
        <v>1.2</v>
      </c>
      <c r="E3026" s="1">
        <v>0.65</v>
      </c>
      <c r="F3026">
        <v>19.899999999999999</v>
      </c>
      <c r="G3026">
        <f t="shared" ca="1" si="466"/>
        <v>46.089820015575185</v>
      </c>
      <c r="H3026">
        <f t="shared" ca="1" si="464"/>
        <v>16.370827562665426</v>
      </c>
      <c r="I3026">
        <f ca="1">User_Model_Calcs!A3026-Sat_Data!$B$5</f>
        <v>21.018550760736446</v>
      </c>
      <c r="J3026">
        <f ca="1">(Earth_Data!$B$1/SQRT(1-Earth_Data!$B$2^2*SIN(RADIANS(User_Model_Calcs!B3026))^2))*COS(RADIANS(User_Model_Calcs!B3026))</f>
        <v>5202.7868917842598</v>
      </c>
      <c r="K3026">
        <f ca="1">((Earth_Data!$B$1*(1-Earth_Data!$B$2^2))/SQRT(1-Earth_Data!$B$2^2*SIN(RADIANS(User_Model_Calcs!B3026))^2))*SIN(RADIANS(User_Model_Calcs!B3026))</f>
        <v>-3677.0307135407397</v>
      </c>
      <c r="L3026">
        <f t="shared" ca="1" si="467"/>
        <v>-35.250473501481736</v>
      </c>
      <c r="M3026">
        <f t="shared" ca="1" si="468"/>
        <v>6370.9925686382685</v>
      </c>
      <c r="N3026">
        <f ca="1">SQRT(User_Model_Calcs!M3026^2+Sat_Data!$B$3^2-2*User_Model_Calcs!M3026*Sat_Data!$B$3*COS(RADIANS(L3026))*COS(RADIANS(I3026)))</f>
        <v>37534.706180855064</v>
      </c>
      <c r="O3026">
        <f ca="1">DEGREES(ACOS(((Earth_Data!$B$1+Sat_Data!$B$2)/User_Model_Calcs!N3026)*SQRT(1-COS(RADIANS(User_Model_Calcs!I3026))^2*COS(RADIANS(User_Model_Calcs!B3026))^2)))</f>
        <v>43.171653513733986</v>
      </c>
      <c r="P3026">
        <f t="shared" ca="1" si="465"/>
        <v>33.535433868232047</v>
      </c>
    </row>
    <row r="3027" spans="1:16" x14ac:dyDescent="0.25">
      <c r="A3027">
        <f t="shared" ca="1" si="461"/>
        <v>129.69108909222524</v>
      </c>
      <c r="B3027">
        <f t="shared" ca="1" si="462"/>
        <v>-32.820072482139594</v>
      </c>
      <c r="C3027" s="6">
        <v>20135.9375</v>
      </c>
      <c r="D3027">
        <f t="shared" ca="1" si="463"/>
        <v>3</v>
      </c>
      <c r="E3027" s="1">
        <v>0.65</v>
      </c>
      <c r="F3027">
        <v>19.899999999999999</v>
      </c>
      <c r="G3027">
        <f t="shared" ca="1" si="466"/>
        <v>54.048620189015942</v>
      </c>
      <c r="H3027">
        <f t="shared" ca="1" si="464"/>
        <v>18.896909895684161</v>
      </c>
      <c r="I3027">
        <f ca="1">User_Model_Calcs!A3027-Sat_Data!$B$5</f>
        <v>19.691089092225241</v>
      </c>
      <c r="J3027">
        <f ca="1">(Earth_Data!$B$1/SQRT(1-Earth_Data!$B$2^2*SIN(RADIANS(User_Model_Calcs!B3027))^2))*COS(RADIANS(User_Model_Calcs!B3027))</f>
        <v>5365.3191068148171</v>
      </c>
      <c r="K3027">
        <f ca="1">((Earth_Data!$B$1*(1-Earth_Data!$B$2^2))/SQRT(1-Earth_Data!$B$2^2*SIN(RADIANS(User_Model_Calcs!B3027))^2))*SIN(RADIANS(User_Model_Calcs!B3027))</f>
        <v>-3437.207598081186</v>
      </c>
      <c r="L3027">
        <f t="shared" ca="1" si="467"/>
        <v>-32.645019053514133</v>
      </c>
      <c r="M3027">
        <f t="shared" ca="1" si="468"/>
        <v>6371.8949450111922</v>
      </c>
      <c r="N3027">
        <f ca="1">SQRT(User_Model_Calcs!M3027^2+Sat_Data!$B$3^2-2*User_Model_Calcs!M3027*Sat_Data!$B$3*COS(RADIANS(L3027))*COS(RADIANS(I3027)))</f>
        <v>37315.21730719992</v>
      </c>
      <c r="O3027">
        <f ca="1">DEGREES(ACOS(((Earth_Data!$B$1+Sat_Data!$B$2)/User_Model_Calcs!N3027)*SQRT(1-COS(RADIANS(User_Model_Calcs!I3027))^2*COS(RADIANS(User_Model_Calcs!B3027))^2)))</f>
        <v>46.292541000794586</v>
      </c>
      <c r="P3027">
        <f t="shared" ca="1" si="465"/>
        <v>33.436196162315156</v>
      </c>
    </row>
    <row r="3028" spans="1:16" x14ac:dyDescent="0.25">
      <c r="A3028">
        <f t="shared" ca="1" si="461"/>
        <v>132.38139335868004</v>
      </c>
      <c r="B3028">
        <f t="shared" ca="1" si="462"/>
        <v>-34.797186769541476</v>
      </c>
      <c r="C3028" s="6">
        <v>20135.9375</v>
      </c>
      <c r="D3028">
        <f t="shared" ca="1" si="463"/>
        <v>3</v>
      </c>
      <c r="E3028" s="1">
        <v>0.65</v>
      </c>
      <c r="F3028">
        <v>19.899999999999999</v>
      </c>
      <c r="G3028">
        <f t="shared" ca="1" si="466"/>
        <v>54.048620189015942</v>
      </c>
      <c r="H3028">
        <f t="shared" ca="1" si="464"/>
        <v>17.926342047278851</v>
      </c>
      <c r="I3028">
        <f ca="1">User_Model_Calcs!A3028-Sat_Data!$B$5</f>
        <v>22.381393358680043</v>
      </c>
      <c r="J3028">
        <f ca="1">(Earth_Data!$B$1/SQRT(1-Earth_Data!$B$2^2*SIN(RADIANS(User_Model_Calcs!B3028))^2))*COS(RADIANS(User_Model_Calcs!B3028))</f>
        <v>5243.302150779391</v>
      </c>
      <c r="K3028">
        <f ca="1">((Earth_Data!$B$1*(1-Earth_Data!$B$2^2))/SQRT(1-Earth_Data!$B$2^2*SIN(RADIANS(User_Model_Calcs!B3028))^2))*SIN(RADIANS(User_Model_Calcs!B3028))</f>
        <v>-3619.4146152384405</v>
      </c>
      <c r="L3028">
        <f t="shared" ca="1" si="467"/>
        <v>-34.617045822219524</v>
      </c>
      <c r="M3028">
        <f t="shared" ca="1" si="468"/>
        <v>6371.2149234953158</v>
      </c>
      <c r="N3028">
        <f ca="1">SQRT(User_Model_Calcs!M3028^2+Sat_Data!$B$3^2-2*User_Model_Calcs!M3028*Sat_Data!$B$3*COS(RADIANS(L3028))*COS(RADIANS(I3028)))</f>
        <v>37544.058883599871</v>
      </c>
      <c r="O3028">
        <f ca="1">DEGREES(ACOS(((Earth_Data!$B$1+Sat_Data!$B$2)/User_Model_Calcs!N3028)*SQRT(1-COS(RADIANS(User_Model_Calcs!I3028))^2*COS(RADIANS(User_Model_Calcs!B3028))^2)))</f>
        <v>43.046825890100465</v>
      </c>
      <c r="P3028">
        <f t="shared" ca="1" si="465"/>
        <v>35.813726156766151</v>
      </c>
    </row>
    <row r="3029" spans="1:16" x14ac:dyDescent="0.25">
      <c r="A3029">
        <f t="shared" ca="1" si="461"/>
        <v>128.16668941509505</v>
      </c>
      <c r="B3029">
        <f t="shared" ca="1" si="462"/>
        <v>-34.896498383431997</v>
      </c>
      <c r="C3029" s="6">
        <v>20135.9375</v>
      </c>
      <c r="D3029">
        <f t="shared" ca="1" si="463"/>
        <v>0.75</v>
      </c>
      <c r="E3029" s="1">
        <v>0.65</v>
      </c>
      <c r="F3029">
        <v>19.899999999999999</v>
      </c>
      <c r="G3029">
        <f t="shared" ca="1" si="466"/>
        <v>42.007420362456692</v>
      </c>
      <c r="H3029">
        <f t="shared" ca="1" si="464"/>
        <v>19.806730860029177</v>
      </c>
      <c r="I3029">
        <f ca="1">User_Model_Calcs!A3029-Sat_Data!$B$5</f>
        <v>18.16668941509505</v>
      </c>
      <c r="J3029">
        <f ca="1">(Earth_Data!$B$1/SQRT(1-Earth_Data!$B$2^2*SIN(RADIANS(User_Model_Calcs!B3029))^2))*COS(RADIANS(User_Model_Calcs!B3029))</f>
        <v>5237.0069697769904</v>
      </c>
      <c r="K3029">
        <f ca="1">((Earth_Data!$B$1*(1-Earth_Data!$B$2^2))/SQRT(1-Earth_Data!$B$2^2*SIN(RADIANS(User_Model_Calcs!B3029))^2))*SIN(RADIANS(User_Model_Calcs!B3029))</f>
        <v>-3628.4564109902485</v>
      </c>
      <c r="L3029">
        <f t="shared" ca="1" si="467"/>
        <v>-34.716124240782044</v>
      </c>
      <c r="M3029">
        <f t="shared" ca="1" si="468"/>
        <v>6371.180261768538</v>
      </c>
      <c r="N3029">
        <f ca="1">SQRT(User_Model_Calcs!M3029^2+Sat_Data!$B$3^2-2*User_Model_Calcs!M3029*Sat_Data!$B$3*COS(RADIANS(L3029))*COS(RADIANS(I3029)))</f>
        <v>37400.433954364955</v>
      </c>
      <c r="O3029">
        <f ca="1">DEGREES(ACOS(((Earth_Data!$B$1+Sat_Data!$B$2)/User_Model_Calcs!N3029)*SQRT(1-COS(RADIANS(User_Model_Calcs!I3029))^2*COS(RADIANS(User_Model_Calcs!B3029))^2)))</f>
        <v>45.052137092504729</v>
      </c>
      <c r="P3029">
        <f t="shared" ca="1" si="465"/>
        <v>29.837455516386246</v>
      </c>
    </row>
    <row r="3030" spans="1:16" x14ac:dyDescent="0.25">
      <c r="A3030">
        <f t="shared" ca="1" si="461"/>
        <v>127.86507973660602</v>
      </c>
      <c r="B3030">
        <f t="shared" ca="1" si="462"/>
        <v>-35.033200747199722</v>
      </c>
      <c r="C3030" s="6">
        <v>20135.9375</v>
      </c>
      <c r="D3030">
        <f t="shared" ca="1" si="463"/>
        <v>3</v>
      </c>
      <c r="E3030" s="1">
        <v>0.65</v>
      </c>
      <c r="F3030">
        <v>19.899999999999999</v>
      </c>
      <c r="G3030">
        <f t="shared" ca="1" si="466"/>
        <v>54.048620189015942</v>
      </c>
      <c r="H3030">
        <f t="shared" ca="1" si="464"/>
        <v>23.76705229972892</v>
      </c>
      <c r="I3030">
        <f ca="1">User_Model_Calcs!A3030-Sat_Data!$B$5</f>
        <v>17.86507973660602</v>
      </c>
      <c r="J3030">
        <f ca="1">(Earth_Data!$B$1/SQRT(1-Earth_Data!$B$2^2*SIN(RADIANS(User_Model_Calcs!B3030))^2))*COS(RADIANS(User_Model_Calcs!B3030))</f>
        <v>5228.3158740361505</v>
      </c>
      <c r="K3030">
        <f ca="1">((Earth_Data!$B$1*(1-Earth_Data!$B$2^2))/SQRT(1-Earth_Data!$B$2^2*SIN(RADIANS(User_Model_Calcs!B3030))^2))*SIN(RADIANS(User_Model_Calcs!B3030))</f>
        <v>-3640.8848030462614</v>
      </c>
      <c r="L3030">
        <f t="shared" ca="1" si="467"/>
        <v>-34.852509144984204</v>
      </c>
      <c r="M3030">
        <f t="shared" ca="1" si="468"/>
        <v>6371.1324760792413</v>
      </c>
      <c r="N3030">
        <f ca="1">SQRT(User_Model_Calcs!M3030^2+Sat_Data!$B$3^2-2*User_Model_Calcs!M3030*Sat_Data!$B$3*COS(RADIANS(L3030))*COS(RADIANS(I3030)))</f>
        <v>37400.139207167515</v>
      </c>
      <c r="O3030">
        <f ca="1">DEGREES(ACOS(((Earth_Data!$B$1+Sat_Data!$B$2)/User_Model_Calcs!N3030)*SQRT(1-COS(RADIANS(User_Model_Calcs!I3030))^2*COS(RADIANS(User_Model_Calcs!B3030))^2)))</f>
        <v>45.055540519074853</v>
      </c>
      <c r="P3030">
        <f t="shared" ca="1" si="465"/>
        <v>29.313348118253447</v>
      </c>
    </row>
    <row r="3031" spans="1:16" x14ac:dyDescent="0.25">
      <c r="A3031">
        <f t="shared" ca="1" si="461"/>
        <v>129.80635339182388</v>
      </c>
      <c r="B3031">
        <f t="shared" ca="1" si="462"/>
        <v>-32.55722990700059</v>
      </c>
      <c r="C3031" s="6">
        <v>20135.9375</v>
      </c>
      <c r="D3031">
        <f t="shared" ca="1" si="463"/>
        <v>0.75</v>
      </c>
      <c r="E3031" s="1">
        <v>0.65</v>
      </c>
      <c r="F3031">
        <v>19.899999999999999</v>
      </c>
      <c r="G3031">
        <f t="shared" ca="1" si="466"/>
        <v>42.007420362456692</v>
      </c>
      <c r="H3031">
        <f t="shared" ca="1" si="464"/>
        <v>23.451884560295468</v>
      </c>
      <c r="I3031">
        <f ca="1">User_Model_Calcs!A3031-Sat_Data!$B$5</f>
        <v>19.806353391823876</v>
      </c>
      <c r="J3031">
        <f ca="1">(Earth_Data!$B$1/SQRT(1-Earth_Data!$B$2^2*SIN(RADIANS(User_Model_Calcs!B3031))^2))*COS(RADIANS(User_Model_Calcs!B3031))</f>
        <v>5381.0616847103738</v>
      </c>
      <c r="K3031">
        <f ca="1">((Earth_Data!$B$1*(1-Earth_Data!$B$2^2))/SQRT(1-Earth_Data!$B$2^2*SIN(RADIANS(User_Model_Calcs!B3031))^2))*SIN(RADIANS(User_Model_Calcs!B3031))</f>
        <v>-3412.675326582988</v>
      </c>
      <c r="L3031">
        <f t="shared" ca="1" si="467"/>
        <v>-32.382915912310615</v>
      </c>
      <c r="M3031">
        <f t="shared" ca="1" si="468"/>
        <v>6371.9838150552732</v>
      </c>
      <c r="N3031">
        <f ca="1">SQRT(User_Model_Calcs!M3031^2+Sat_Data!$B$3^2-2*User_Model_Calcs!M3031*Sat_Data!$B$3*COS(RADIANS(L3031))*COS(RADIANS(I3031)))</f>
        <v>37302.615452069884</v>
      </c>
      <c r="O3031">
        <f ca="1">DEGREES(ACOS(((Earth_Data!$B$1+Sat_Data!$B$2)/User_Model_Calcs!N3031)*SQRT(1-COS(RADIANS(User_Model_Calcs!I3031))^2*COS(RADIANS(User_Model_Calcs!B3031))^2)))</f>
        <v>46.478351769252747</v>
      </c>
      <c r="P3031">
        <f t="shared" ca="1" si="465"/>
        <v>33.792125803557063</v>
      </c>
    </row>
    <row r="3032" spans="1:16" x14ac:dyDescent="0.25">
      <c r="A3032">
        <f t="shared" ca="1" si="461"/>
        <v>130.74824860163866</v>
      </c>
      <c r="B3032">
        <f t="shared" ca="1" si="462"/>
        <v>-32.798146285505574</v>
      </c>
      <c r="C3032" s="6">
        <v>20135.9375</v>
      </c>
      <c r="D3032">
        <f t="shared" ca="1" si="463"/>
        <v>1.2</v>
      </c>
      <c r="E3032" s="1">
        <v>0.65</v>
      </c>
      <c r="F3032">
        <v>19.899999999999999</v>
      </c>
      <c r="G3032">
        <f t="shared" ca="1" si="466"/>
        <v>46.089820015575185</v>
      </c>
      <c r="H3032">
        <f t="shared" ca="1" si="464"/>
        <v>16.478468333781514</v>
      </c>
      <c r="I3032">
        <f ca="1">User_Model_Calcs!A3032-Sat_Data!$B$5</f>
        <v>20.748248601638664</v>
      </c>
      <c r="J3032">
        <f ca="1">(Earth_Data!$B$1/SQRT(1-Earth_Data!$B$2^2*SIN(RADIANS(User_Model_Calcs!B3032))^2))*COS(RADIANS(User_Model_Calcs!B3032))</f>
        <v>5366.6366708596443</v>
      </c>
      <c r="K3032">
        <f ca="1">((Earth_Data!$B$1*(1-Earth_Data!$B$2^2))/SQRT(1-Earth_Data!$B$2^2*SIN(RADIANS(User_Model_Calcs!B3032))^2))*SIN(RADIANS(User_Model_Calcs!B3032))</f>
        <v>-3435.1638525564617</v>
      </c>
      <c r="L3032">
        <f t="shared" ca="1" si="467"/>
        <v>-32.623153979950203</v>
      </c>
      <c r="M3032">
        <f t="shared" ca="1" si="468"/>
        <v>6371.9023729908195</v>
      </c>
      <c r="N3032">
        <f ca="1">SQRT(User_Model_Calcs!M3032^2+Sat_Data!$B$3^2-2*User_Model_Calcs!M3032*Sat_Data!$B$3*COS(RADIANS(L3032))*COS(RADIANS(I3032)))</f>
        <v>37352.467939849215</v>
      </c>
      <c r="O3032">
        <f ca="1">DEGREES(ACOS(((Earth_Data!$B$1+Sat_Data!$B$2)/User_Model_Calcs!N3032)*SQRT(1-COS(RADIANS(User_Model_Calcs!I3032))^2*COS(RADIANS(User_Model_Calcs!B3032))^2)))</f>
        <v>45.75193197123329</v>
      </c>
      <c r="P3032">
        <f t="shared" ca="1" si="465"/>
        <v>34.967482033522955</v>
      </c>
    </row>
    <row r="3033" spans="1:16" x14ac:dyDescent="0.25">
      <c r="A3033">
        <f t="shared" ca="1" si="461"/>
        <v>129.98715293517796</v>
      </c>
      <c r="B3033">
        <f t="shared" ca="1" si="462"/>
        <v>-33.945887662513172</v>
      </c>
      <c r="C3033" s="6">
        <v>20135.9375</v>
      </c>
      <c r="D3033">
        <f t="shared" ca="1" si="463"/>
        <v>3</v>
      </c>
      <c r="E3033" s="1">
        <v>0.65</v>
      </c>
      <c r="F3033">
        <v>19.899999999999999</v>
      </c>
      <c r="G3033">
        <f t="shared" ca="1" si="466"/>
        <v>54.048620189015942</v>
      </c>
      <c r="H3033">
        <f t="shared" ca="1" si="464"/>
        <v>17.220839815241256</v>
      </c>
      <c r="I3033">
        <f ca="1">User_Model_Calcs!A3033-Sat_Data!$B$5</f>
        <v>19.98715293517796</v>
      </c>
      <c r="J3033">
        <f ca="1">(Earth_Data!$B$1/SQRT(1-Earth_Data!$B$2^2*SIN(RADIANS(User_Model_Calcs!B3033))^2))*COS(RADIANS(User_Model_Calcs!B3033))</f>
        <v>5296.6149974031759</v>
      </c>
      <c r="K3033">
        <f ca="1">((Earth_Data!$B$1*(1-Earth_Data!$B$2^2))/SQRT(1-Earth_Data!$B$2^2*SIN(RADIANS(User_Model_Calcs!B3033))^2))*SIN(RADIANS(User_Model_Calcs!B3033))</f>
        <v>-3541.4701614030309</v>
      </c>
      <c r="L3033">
        <f t="shared" ca="1" si="467"/>
        <v>-33.767833862294353</v>
      </c>
      <c r="M3033">
        <f t="shared" ca="1" si="468"/>
        <v>6371.5101298533818</v>
      </c>
      <c r="N3033">
        <f ca="1">SQRT(User_Model_Calcs!M3033^2+Sat_Data!$B$3^2-2*User_Model_Calcs!M3033*Sat_Data!$B$3*COS(RADIANS(L3033))*COS(RADIANS(I3033)))</f>
        <v>37398.646045555157</v>
      </c>
      <c r="O3033">
        <f ca="1">DEGREES(ACOS(((Earth_Data!$B$1+Sat_Data!$B$2)/User_Model_Calcs!N3033)*SQRT(1-COS(RADIANS(User_Model_Calcs!I3033))^2*COS(RADIANS(User_Model_Calcs!B3033))^2)))</f>
        <v>45.083080559746364</v>
      </c>
      <c r="P3033">
        <f t="shared" ca="1" si="465"/>
        <v>33.07793464051386</v>
      </c>
    </row>
    <row r="3034" spans="1:16" x14ac:dyDescent="0.25">
      <c r="A3034">
        <f t="shared" ca="1" si="461"/>
        <v>128.96051474118323</v>
      </c>
      <c r="B3034">
        <f t="shared" ca="1" si="462"/>
        <v>-33.876577729271823</v>
      </c>
      <c r="C3034" s="6">
        <v>20135.9375</v>
      </c>
      <c r="D3034">
        <f t="shared" ca="1" si="463"/>
        <v>3</v>
      </c>
      <c r="E3034" s="1">
        <v>0.65</v>
      </c>
      <c r="F3034">
        <v>19.899999999999999</v>
      </c>
      <c r="G3034">
        <f t="shared" ca="1" si="466"/>
        <v>54.048620189015942</v>
      </c>
      <c r="H3034">
        <f t="shared" ca="1" si="464"/>
        <v>21.376625679539909</v>
      </c>
      <c r="I3034">
        <f ca="1">User_Model_Calcs!A3034-Sat_Data!$B$5</f>
        <v>18.960514741183232</v>
      </c>
      <c r="J3034">
        <f ca="1">(Earth_Data!$B$1/SQRT(1-Earth_Data!$B$2^2*SIN(RADIANS(User_Model_Calcs!B3034))^2))*COS(RADIANS(User_Model_Calcs!B3034))</f>
        <v>5300.9041451494932</v>
      </c>
      <c r="K3034">
        <f ca="1">((Earth_Data!$B$1*(1-Earth_Data!$B$2^2))/SQRT(1-Earth_Data!$B$2^2*SIN(RADIANS(User_Model_Calcs!B3034))^2))*SIN(RADIANS(User_Model_Calcs!B3034))</f>
        <v>-3535.0899385030984</v>
      </c>
      <c r="L3034">
        <f t="shared" ca="1" si="467"/>
        <v>-33.698700778642547</v>
      </c>
      <c r="M3034">
        <f t="shared" ca="1" si="468"/>
        <v>6371.5340091196967</v>
      </c>
      <c r="N3034">
        <f ca="1">SQRT(User_Model_Calcs!M3034^2+Sat_Data!$B$3^2-2*User_Model_Calcs!M3034*Sat_Data!$B$3*COS(RADIANS(L3034))*COS(RADIANS(I3034)))</f>
        <v>37358.384598311146</v>
      </c>
      <c r="O3034">
        <f ca="1">DEGREES(ACOS(((Earth_Data!$B$1+Sat_Data!$B$2)/User_Model_Calcs!N3034)*SQRT(1-COS(RADIANS(User_Model_Calcs!I3034))^2*COS(RADIANS(User_Model_Calcs!B3034))^2)))</f>
        <v>45.660363903449628</v>
      </c>
      <c r="P3034">
        <f t="shared" ca="1" si="465"/>
        <v>31.647597120241219</v>
      </c>
    </row>
    <row r="3035" spans="1:16" x14ac:dyDescent="0.25">
      <c r="A3035">
        <f t="shared" ca="1" si="461"/>
        <v>128.7234434947182</v>
      </c>
      <c r="B3035">
        <f t="shared" ca="1" si="462"/>
        <v>-32.739104230495407</v>
      </c>
      <c r="C3035" s="6">
        <v>20135.9375</v>
      </c>
      <c r="D3035">
        <f t="shared" ca="1" si="463"/>
        <v>1.2</v>
      </c>
      <c r="E3035" s="1">
        <v>0.65</v>
      </c>
      <c r="F3035">
        <v>19.899999999999999</v>
      </c>
      <c r="G3035">
        <f t="shared" ca="1" si="466"/>
        <v>46.089820015575185</v>
      </c>
      <c r="H3035">
        <f t="shared" ca="1" si="464"/>
        <v>20.848530495901279</v>
      </c>
      <c r="I3035">
        <f ca="1">User_Model_Calcs!A3035-Sat_Data!$B$5</f>
        <v>18.723443494718197</v>
      </c>
      <c r="J3035">
        <f ca="1">(Earth_Data!$B$1/SQRT(1-Earth_Data!$B$2^2*SIN(RADIANS(User_Model_Calcs!B3035))^2))*COS(RADIANS(User_Model_Calcs!B3035))</f>
        <v>5370.1806463078565</v>
      </c>
      <c r="K3035">
        <f ca="1">((Earth_Data!$B$1*(1-Earth_Data!$B$2^2))/SQRT(1-Earth_Data!$B$2^2*SIN(RADIANS(User_Model_Calcs!B3035))^2))*SIN(RADIANS(User_Model_Calcs!B3035))</f>
        <v>-3429.6580602082558</v>
      </c>
      <c r="L3035">
        <f t="shared" ca="1" si="467"/>
        <v>-32.564277022320333</v>
      </c>
      <c r="M3035">
        <f t="shared" ca="1" si="468"/>
        <v>6371.9223617312637</v>
      </c>
      <c r="N3035">
        <f ca="1">SQRT(User_Model_Calcs!M3035^2+Sat_Data!$B$3^2-2*User_Model_Calcs!M3035*Sat_Data!$B$3*COS(RADIANS(L3035))*COS(RADIANS(I3035)))</f>
        <v>37276.315485031133</v>
      </c>
      <c r="O3035">
        <f ca="1">DEGREES(ACOS(((Earth_Data!$B$1+Sat_Data!$B$2)/User_Model_Calcs!N3035)*SQRT(1-COS(RADIANS(User_Model_Calcs!I3035))^2*COS(RADIANS(User_Model_Calcs!B3035))^2)))</f>
        <v>46.864131668506616</v>
      </c>
      <c r="P3035">
        <f t="shared" ca="1" si="465"/>
        <v>32.076054588726976</v>
      </c>
    </row>
    <row r="3036" spans="1:16" x14ac:dyDescent="0.25">
      <c r="A3036">
        <f t="shared" ca="1" si="461"/>
        <v>130.70609623595658</v>
      </c>
      <c r="B3036">
        <f t="shared" ca="1" si="462"/>
        <v>-33.353452964186239</v>
      </c>
      <c r="C3036" s="6">
        <v>20135.9375</v>
      </c>
      <c r="D3036">
        <f t="shared" ca="1" si="463"/>
        <v>1.2</v>
      </c>
      <c r="E3036" s="1">
        <v>0.65</v>
      </c>
      <c r="F3036">
        <v>19.899999999999999</v>
      </c>
      <c r="G3036">
        <f t="shared" ca="1" si="466"/>
        <v>46.089820015575185</v>
      </c>
      <c r="H3036">
        <f t="shared" ca="1" si="464"/>
        <v>20.997280078911636</v>
      </c>
      <c r="I3036">
        <f ca="1">User_Model_Calcs!A3036-Sat_Data!$B$5</f>
        <v>20.706096235956579</v>
      </c>
      <c r="J3036">
        <f ca="1">(Earth_Data!$B$1/SQRT(1-Earth_Data!$B$2^2*SIN(RADIANS(User_Model_Calcs!B3036))^2))*COS(RADIANS(User_Model_Calcs!B3036))</f>
        <v>5333.0259418803862</v>
      </c>
      <c r="K3036">
        <f ca="1">((Earth_Data!$B$1*(1-Earth_Data!$B$2^2))/SQRT(1-Earth_Data!$B$2^2*SIN(RADIANS(User_Model_Calcs!B3036))^2))*SIN(RADIANS(User_Model_Calcs!B3036))</f>
        <v>-3486.7702319543387</v>
      </c>
      <c r="L3036">
        <f t="shared" ca="1" si="467"/>
        <v>-33.176944187765073</v>
      </c>
      <c r="M3036">
        <f t="shared" ca="1" si="468"/>
        <v>6371.7134545750005</v>
      </c>
      <c r="N3036">
        <f ca="1">SQRT(User_Model_Calcs!M3036^2+Sat_Data!$B$3^2-2*User_Model_Calcs!M3036*Sat_Data!$B$3*COS(RADIANS(L3036))*COS(RADIANS(I3036)))</f>
        <v>37386.332700871113</v>
      </c>
      <c r="O3036">
        <f ca="1">DEGREES(ACOS(((Earth_Data!$B$1+Sat_Data!$B$2)/User_Model_Calcs!N3036)*SQRT(1-COS(RADIANS(User_Model_Calcs!I3036))^2*COS(RADIANS(User_Model_Calcs!B3036))^2)))</f>
        <v>45.262209679727697</v>
      </c>
      <c r="P3036">
        <f t="shared" ca="1" si="465"/>
        <v>34.508594256275984</v>
      </c>
    </row>
    <row r="3037" spans="1:16" x14ac:dyDescent="0.25">
      <c r="A3037">
        <f t="shared" ca="1" si="461"/>
        <v>131.58096893507621</v>
      </c>
      <c r="B3037">
        <f t="shared" ca="1" si="462"/>
        <v>-35.507470343258575</v>
      </c>
      <c r="C3037" s="6">
        <v>20135.9375</v>
      </c>
      <c r="D3037">
        <f t="shared" ca="1" si="463"/>
        <v>3</v>
      </c>
      <c r="E3037" s="1">
        <v>0.65</v>
      </c>
      <c r="F3037">
        <v>19.899999999999999</v>
      </c>
      <c r="G3037">
        <f t="shared" ca="1" si="466"/>
        <v>54.048620189015942</v>
      </c>
      <c r="H3037">
        <f t="shared" ca="1" si="464"/>
        <v>23.790963778575431</v>
      </c>
      <c r="I3037">
        <f ca="1">User_Model_Calcs!A3037-Sat_Data!$B$5</f>
        <v>21.580968935076214</v>
      </c>
      <c r="J3037">
        <f ca="1">(Earth_Data!$B$1/SQRT(1-Earth_Data!$B$2^2*SIN(RADIANS(User_Model_Calcs!B3037))^2))*COS(RADIANS(User_Model_Calcs!B3037))</f>
        <v>5197.9324170420696</v>
      </c>
      <c r="K3037">
        <f ca="1">((Earth_Data!$B$1*(1-Earth_Data!$B$2^2))/SQRT(1-Earth_Data!$B$2^2*SIN(RADIANS(User_Model_Calcs!B3037))^2))*SIN(RADIANS(User_Model_Calcs!B3037))</f>
        <v>-3683.8440373312169</v>
      </c>
      <c r="L3037">
        <f t="shared" ca="1" si="467"/>
        <v>-35.325709194298575</v>
      </c>
      <c r="M3037">
        <f t="shared" ca="1" si="468"/>
        <v>6370.9660416233246</v>
      </c>
      <c r="N3037">
        <f ca="1">SQRT(User_Model_Calcs!M3037^2+Sat_Data!$B$3^2-2*User_Model_Calcs!M3037*Sat_Data!$B$3*COS(RADIANS(L3037))*COS(RADIANS(I3037)))</f>
        <v>37560.60300598952</v>
      </c>
      <c r="O3037">
        <f ca="1">DEGREES(ACOS(((Earth_Data!$B$1+Sat_Data!$B$2)/User_Model_Calcs!N3037)*SQRT(1-COS(RADIANS(User_Model_Calcs!I3037))^2*COS(RADIANS(User_Model_Calcs!B3037))^2)))</f>
        <v>42.816649536081627</v>
      </c>
      <c r="P3037">
        <f t="shared" ca="1" si="465"/>
        <v>34.255728614770568</v>
      </c>
    </row>
    <row r="3038" spans="1:16" x14ac:dyDescent="0.25">
      <c r="A3038">
        <f t="shared" ca="1" si="461"/>
        <v>130.41578791221488</v>
      </c>
      <c r="B3038">
        <f t="shared" ca="1" si="462"/>
        <v>-32.582625949860329</v>
      </c>
      <c r="C3038" s="6">
        <v>20135.9375</v>
      </c>
      <c r="D3038">
        <f t="shared" ca="1" si="463"/>
        <v>1.2</v>
      </c>
      <c r="E3038" s="1">
        <v>0.65</v>
      </c>
      <c r="F3038">
        <v>19.899999999999999</v>
      </c>
      <c r="G3038">
        <f t="shared" ca="1" si="466"/>
        <v>46.089820015575185</v>
      </c>
      <c r="H3038">
        <f t="shared" ca="1" si="464"/>
        <v>16.889936980412998</v>
      </c>
      <c r="I3038">
        <f ca="1">User_Model_Calcs!A3038-Sat_Data!$B$5</f>
        <v>20.415787912214881</v>
      </c>
      <c r="J3038">
        <f ca="1">(Earth_Data!$B$1/SQRT(1-Earth_Data!$B$2^2*SIN(RADIANS(User_Model_Calcs!B3038))^2))*COS(RADIANS(User_Model_Calcs!B3038))</f>
        <v>5379.5455675415988</v>
      </c>
      <c r="K3038">
        <f ca="1">((Earth_Data!$B$1*(1-Earth_Data!$B$2^2))/SQRT(1-Earth_Data!$B$2^2*SIN(RADIANS(User_Model_Calcs!B3038))^2))*SIN(RADIANS(User_Model_Calcs!B3038))</f>
        <v>-3415.0487565346812</v>
      </c>
      <c r="L3038">
        <f t="shared" ca="1" si="467"/>
        <v>-32.408239871834851</v>
      </c>
      <c r="M3038">
        <f t="shared" ca="1" si="468"/>
        <v>6371.9752449900125</v>
      </c>
      <c r="N3038">
        <f ca="1">SQRT(User_Model_Calcs!M3038^2+Sat_Data!$B$3^2-2*User_Model_Calcs!M3038*Sat_Data!$B$3*COS(RADIANS(L3038))*COS(RADIANS(I3038)))</f>
        <v>37326.457417745158</v>
      </c>
      <c r="O3038">
        <f ca="1">DEGREES(ACOS(((Earth_Data!$B$1+Sat_Data!$B$2)/User_Model_Calcs!N3038)*SQRT(1-COS(RADIANS(User_Model_Calcs!I3038))^2*COS(RADIANS(User_Model_Calcs!B3038))^2)))</f>
        <v>46.130129386430561</v>
      </c>
      <c r="P3038">
        <f t="shared" ca="1" si="465"/>
        <v>34.651406344846919</v>
      </c>
    </row>
    <row r="3039" spans="1:16" x14ac:dyDescent="0.25">
      <c r="A3039">
        <f t="shared" ca="1" si="461"/>
        <v>127.94922197938796</v>
      </c>
      <c r="B3039">
        <f t="shared" ca="1" si="462"/>
        <v>-36.314060441159043</v>
      </c>
      <c r="C3039" s="6">
        <v>20135.9375</v>
      </c>
      <c r="D3039">
        <f t="shared" ca="1" si="463"/>
        <v>1.2</v>
      </c>
      <c r="E3039" s="1">
        <v>0.65</v>
      </c>
      <c r="F3039">
        <v>19.899999999999999</v>
      </c>
      <c r="G3039">
        <f t="shared" ca="1" si="466"/>
        <v>46.089820015575185</v>
      </c>
      <c r="H3039">
        <f t="shared" ca="1" si="464"/>
        <v>21.905028494805443</v>
      </c>
      <c r="I3039">
        <f ca="1">User_Model_Calcs!A3039-Sat_Data!$B$5</f>
        <v>17.949221979387957</v>
      </c>
      <c r="J3039">
        <f ca="1">(Earth_Data!$B$1/SQRT(1-Earth_Data!$B$2^2*SIN(RADIANS(User_Model_Calcs!B3039))^2))*COS(RADIANS(User_Model_Calcs!B3039))</f>
        <v>5145.4405703722441</v>
      </c>
      <c r="K3039">
        <f ca="1">((Earth_Data!$B$1*(1-Earth_Data!$B$2^2))/SQRT(1-Earth_Data!$B$2^2*SIN(RADIANS(User_Model_Calcs!B3039))^2))*SIN(RADIANS(User_Model_Calcs!B3039))</f>
        <v>-3756.3299779598569</v>
      </c>
      <c r="L3039">
        <f t="shared" ca="1" si="467"/>
        <v>-36.130594492520231</v>
      </c>
      <c r="M3039">
        <f t="shared" ca="1" si="468"/>
        <v>6370.6807773229812</v>
      </c>
      <c r="N3039">
        <f ca="1">SQRT(User_Model_Calcs!M3039^2+Sat_Data!$B$3^2-2*User_Model_Calcs!M3039*Sat_Data!$B$3*COS(RADIANS(L3039))*COS(RADIANS(I3039)))</f>
        <v>37491.496792617792</v>
      </c>
      <c r="O3039">
        <f ca="1">DEGREES(ACOS(((Earth_Data!$B$1+Sat_Data!$B$2)/User_Model_Calcs!N3039)*SQRT(1-COS(RADIANS(User_Model_Calcs!I3039))^2*COS(RADIANS(User_Model_Calcs!B3039))^2)))</f>
        <v>43.7635344648615</v>
      </c>
      <c r="P3039">
        <f t="shared" ca="1" si="465"/>
        <v>28.678718087403652</v>
      </c>
    </row>
    <row r="3040" spans="1:16" x14ac:dyDescent="0.25">
      <c r="A3040">
        <f t="shared" ca="1" si="461"/>
        <v>130.63506434721788</v>
      </c>
      <c r="B3040">
        <f t="shared" ca="1" si="462"/>
        <v>-35.040933736846682</v>
      </c>
      <c r="C3040" s="6">
        <v>20135.9375</v>
      </c>
      <c r="D3040">
        <f t="shared" ca="1" si="463"/>
        <v>1.2</v>
      </c>
      <c r="E3040" s="1">
        <v>0.65</v>
      </c>
      <c r="F3040">
        <v>19.899999999999999</v>
      </c>
      <c r="G3040">
        <f t="shared" ca="1" si="466"/>
        <v>46.089820015575185</v>
      </c>
      <c r="H3040">
        <f t="shared" ca="1" si="464"/>
        <v>14.162937224138291</v>
      </c>
      <c r="I3040">
        <f ca="1">User_Model_Calcs!A3040-Sat_Data!$B$5</f>
        <v>20.635064347217877</v>
      </c>
      <c r="J3040">
        <f ca="1">(Earth_Data!$B$1/SQRT(1-Earth_Data!$B$2^2*SIN(RADIANS(User_Model_Calcs!B3040))^2))*COS(RADIANS(User_Model_Calcs!B3040))</f>
        <v>5227.8233437326562</v>
      </c>
      <c r="K3040">
        <f ca="1">((Earth_Data!$B$1*(1-Earth_Data!$B$2^2))/SQRT(1-Earth_Data!$B$2^2*SIN(RADIANS(User_Model_Calcs!B3040))^2))*SIN(RADIANS(User_Model_Calcs!B3040))</f>
        <v>-3641.587241570377</v>
      </c>
      <c r="L3040">
        <f t="shared" ca="1" si="467"/>
        <v>-34.860224299014718</v>
      </c>
      <c r="M3040">
        <f t="shared" ca="1" si="468"/>
        <v>6371.1297703974169</v>
      </c>
      <c r="N3040">
        <f ca="1">SQRT(User_Model_Calcs!M3040^2+Sat_Data!$B$3^2-2*User_Model_Calcs!M3040*Sat_Data!$B$3*COS(RADIANS(L3040))*COS(RADIANS(I3040)))</f>
        <v>37494.479817875443</v>
      </c>
      <c r="O3040">
        <f ca="1">DEGREES(ACOS(((Earth_Data!$B$1+Sat_Data!$B$2)/User_Model_Calcs!N3040)*SQRT(1-COS(RADIANS(User_Model_Calcs!I3040))^2*COS(RADIANS(User_Model_Calcs!B3040))^2)))</f>
        <v>43.72931322312936</v>
      </c>
      <c r="P3040">
        <f t="shared" ca="1" si="465"/>
        <v>33.259568417265861</v>
      </c>
    </row>
    <row r="3041" spans="1:16" x14ac:dyDescent="0.25">
      <c r="A3041">
        <f t="shared" ca="1" si="461"/>
        <v>130.19345805990343</v>
      </c>
      <c r="B3041">
        <f t="shared" ca="1" si="462"/>
        <v>-36.143891427407297</v>
      </c>
      <c r="C3041" s="6">
        <v>20135.9375</v>
      </c>
      <c r="D3041">
        <f t="shared" ca="1" si="463"/>
        <v>0.75</v>
      </c>
      <c r="E3041" s="1">
        <v>0.65</v>
      </c>
      <c r="F3041">
        <v>19.899999999999999</v>
      </c>
      <c r="G3041">
        <f t="shared" ca="1" si="466"/>
        <v>42.007420362456692</v>
      </c>
      <c r="H3041">
        <f t="shared" ca="1" si="464"/>
        <v>14.709211042899561</v>
      </c>
      <c r="I3041">
        <f ca="1">User_Model_Calcs!A3041-Sat_Data!$B$5</f>
        <v>20.193458059903435</v>
      </c>
      <c r="J3041">
        <f ca="1">(Earth_Data!$B$1/SQRT(1-Earth_Data!$B$2^2*SIN(RADIANS(User_Model_Calcs!B3041))^2))*COS(RADIANS(User_Model_Calcs!B3041))</f>
        <v>5156.6003911111984</v>
      </c>
      <c r="K3041">
        <f ca="1">((Earth_Data!$B$1*(1-Earth_Data!$B$2^2))/SQRT(1-Earth_Data!$B$2^2*SIN(RADIANS(User_Model_Calcs!B3041))^2))*SIN(RADIANS(User_Model_Calcs!B3041))</f>
        <v>-3741.0981855431692</v>
      </c>
      <c r="L3041">
        <f t="shared" ca="1" si="467"/>
        <v>-35.96077312338744</v>
      </c>
      <c r="M3041">
        <f t="shared" ca="1" si="468"/>
        <v>6370.7411835266512</v>
      </c>
      <c r="N3041">
        <f ca="1">SQRT(User_Model_Calcs!M3041^2+Sat_Data!$B$3^2-2*User_Model_Calcs!M3041*Sat_Data!$B$3*COS(RADIANS(L3041))*COS(RADIANS(I3041)))</f>
        <v>37553.732191098927</v>
      </c>
      <c r="O3041">
        <f ca="1">DEGREES(ACOS(((Earth_Data!$B$1+Sat_Data!$B$2)/User_Model_Calcs!N3041)*SQRT(1-COS(RADIANS(User_Model_Calcs!I3041))^2*COS(RADIANS(User_Model_Calcs!B3041))^2)))</f>
        <v>42.906974026974588</v>
      </c>
      <c r="P3041">
        <f t="shared" ca="1" si="465"/>
        <v>31.946965884058425</v>
      </c>
    </row>
    <row r="3042" spans="1:16" x14ac:dyDescent="0.25">
      <c r="A3042">
        <f t="shared" ca="1" si="461"/>
        <v>129.4436456839326</v>
      </c>
      <c r="B3042">
        <f t="shared" ca="1" si="462"/>
        <v>-35.410163841984009</v>
      </c>
      <c r="C3042" s="6">
        <v>20135.9375</v>
      </c>
      <c r="D3042">
        <f t="shared" ca="1" si="463"/>
        <v>3</v>
      </c>
      <c r="E3042" s="1">
        <v>0.65</v>
      </c>
      <c r="F3042">
        <v>19.899999999999999</v>
      </c>
      <c r="G3042">
        <f t="shared" ca="1" si="466"/>
        <v>54.048620189015942</v>
      </c>
      <c r="H3042">
        <f t="shared" ca="1" si="464"/>
        <v>16.015580678923687</v>
      </c>
      <c r="I3042">
        <f ca="1">User_Model_Calcs!A3042-Sat_Data!$B$5</f>
        <v>19.443645683932601</v>
      </c>
      <c r="J3042">
        <f ca="1">(Earth_Data!$B$1/SQRT(1-Earth_Data!$B$2^2*SIN(RADIANS(User_Model_Calcs!B3042))^2))*COS(RADIANS(User_Model_Calcs!B3042))</f>
        <v>5204.1954031300693</v>
      </c>
      <c r="K3042">
        <f ca="1">((Earth_Data!$B$1*(1-Earth_Data!$B$2^2))/SQRT(1-Earth_Data!$B$2^2*SIN(RADIANS(User_Model_Calcs!B3042))^2))*SIN(RADIANS(User_Model_Calcs!B3042))</f>
        <v>-3675.0502916568889</v>
      </c>
      <c r="L3042">
        <f t="shared" ca="1" si="467"/>
        <v>-35.228618094543393</v>
      </c>
      <c r="M3042">
        <f t="shared" ca="1" si="468"/>
        <v>6371.000269986459</v>
      </c>
      <c r="N3042">
        <f ca="1">SQRT(User_Model_Calcs!M3042^2+Sat_Data!$B$3^2-2*User_Model_Calcs!M3042*Sat_Data!$B$3*COS(RADIANS(L3042))*COS(RADIANS(I3042)))</f>
        <v>37477.620196227814</v>
      </c>
      <c r="O3042">
        <f ca="1">DEGREES(ACOS(((Earth_Data!$B$1+Sat_Data!$B$2)/User_Model_Calcs!N3042)*SQRT(1-COS(RADIANS(User_Model_Calcs!I3042))^2*COS(RADIANS(User_Model_Calcs!B3042))^2)))</f>
        <v>43.96177453870677</v>
      </c>
      <c r="P3042">
        <f t="shared" ca="1" si="465"/>
        <v>31.351639120024625</v>
      </c>
    </row>
    <row r="3043" spans="1:16" x14ac:dyDescent="0.25">
      <c r="A3043">
        <f t="shared" ca="1" si="461"/>
        <v>130.03473146409095</v>
      </c>
      <c r="B3043">
        <f t="shared" ca="1" si="462"/>
        <v>-32.814352638331208</v>
      </c>
      <c r="C3043" s="6">
        <v>20135.9375</v>
      </c>
      <c r="D3043">
        <f t="shared" ca="1" si="463"/>
        <v>1.2</v>
      </c>
      <c r="E3043" s="1">
        <v>0.65</v>
      </c>
      <c r="F3043">
        <v>19.899999999999999</v>
      </c>
      <c r="G3043">
        <f t="shared" ca="1" si="466"/>
        <v>46.089820015575185</v>
      </c>
      <c r="H3043">
        <f t="shared" ca="1" si="464"/>
        <v>16.705454185203813</v>
      </c>
      <c r="I3043">
        <f ca="1">User_Model_Calcs!A3043-Sat_Data!$B$5</f>
        <v>20.034731464090953</v>
      </c>
      <c r="J3043">
        <f ca="1">(Earth_Data!$B$1/SQRT(1-Earth_Data!$B$2^2*SIN(RADIANS(User_Model_Calcs!B3043))^2))*COS(RADIANS(User_Model_Calcs!B3043))</f>
        <v>5365.6628930024299</v>
      </c>
      <c r="K3043">
        <f ca="1">((Earth_Data!$B$1*(1-Earth_Data!$B$2^2))/SQRT(1-Earth_Data!$B$2^2*SIN(RADIANS(User_Model_Calcs!B3043))^2))*SIN(RADIANS(User_Model_Calcs!B3043))</f>
        <v>-3436.6744981254856</v>
      </c>
      <c r="L3043">
        <f t="shared" ca="1" si="467"/>
        <v>-32.639315144917475</v>
      </c>
      <c r="M3043">
        <f t="shared" ca="1" si="468"/>
        <v>6371.8968829862006</v>
      </c>
      <c r="N3043">
        <f ca="1">SQRT(User_Model_Calcs!M3043^2+Sat_Data!$B$3^2-2*User_Model_Calcs!M3043*Sat_Data!$B$3*COS(RADIANS(L3043))*COS(RADIANS(I3043)))</f>
        <v>37327.205178875098</v>
      </c>
      <c r="O3043">
        <f ca="1">DEGREES(ACOS(((Earth_Data!$B$1+Sat_Data!$B$2)/User_Model_Calcs!N3043)*SQRT(1-COS(RADIANS(User_Model_Calcs!I3043))^2*COS(RADIANS(User_Model_Calcs!B3043))^2)))</f>
        <v>46.117912915862249</v>
      </c>
      <c r="P3043">
        <f t="shared" ca="1" si="465"/>
        <v>33.936590864327904</v>
      </c>
    </row>
    <row r="3044" spans="1:16" x14ac:dyDescent="0.25">
      <c r="A3044">
        <f t="shared" ca="1" si="461"/>
        <v>131.37277989677625</v>
      </c>
      <c r="B3044">
        <f t="shared" ca="1" si="462"/>
        <v>-35.72594816940807</v>
      </c>
      <c r="C3044" s="6">
        <v>20135.9375</v>
      </c>
      <c r="D3044">
        <f t="shared" ca="1" si="463"/>
        <v>1.2</v>
      </c>
      <c r="E3044" s="1">
        <v>0.65</v>
      </c>
      <c r="F3044">
        <v>19.899999999999999</v>
      </c>
      <c r="G3044">
        <f t="shared" ca="1" si="466"/>
        <v>46.089820015575185</v>
      </c>
      <c r="H3044">
        <f t="shared" ca="1" si="464"/>
        <v>15.307187332884711</v>
      </c>
      <c r="I3044">
        <f ca="1">User_Model_Calcs!A3044-Sat_Data!$B$5</f>
        <v>21.372779896776251</v>
      </c>
      <c r="J3044">
        <f ca="1">(Earth_Data!$B$1/SQRT(1-Earth_Data!$B$2^2*SIN(RADIANS(User_Model_Calcs!B3044))^2))*COS(RADIANS(User_Model_Calcs!B3044))</f>
        <v>5183.8157014161516</v>
      </c>
      <c r="K3044">
        <f ca="1">((Earth_Data!$B$1*(1-Earth_Data!$B$2^2))/SQRT(1-Earth_Data!$B$2^2*SIN(RADIANS(User_Model_Calcs!B3044))^2))*SIN(RADIANS(User_Model_Calcs!B3044))</f>
        <v>-3703.5499125926763</v>
      </c>
      <c r="L3044">
        <f t="shared" ca="1" si="467"/>
        <v>-35.54371100772407</v>
      </c>
      <c r="M3044">
        <f t="shared" ca="1" si="468"/>
        <v>6370.8890416733711</v>
      </c>
      <c r="N3044">
        <f ca="1">SQRT(User_Model_Calcs!M3044^2+Sat_Data!$B$3^2-2*User_Model_Calcs!M3044*Sat_Data!$B$3*COS(RADIANS(L3044))*COS(RADIANS(I3044)))</f>
        <v>37567.583804865368</v>
      </c>
      <c r="O3044">
        <f ca="1">DEGREES(ACOS(((Earth_Data!$B$1+Sat_Data!$B$2)/User_Model_Calcs!N3044)*SQRT(1-COS(RADIANS(User_Model_Calcs!I3044))^2*COS(RADIANS(User_Model_Calcs!B3044))^2)))</f>
        <v>42.720258809832238</v>
      </c>
      <c r="P3044">
        <f t="shared" ca="1" si="465"/>
        <v>33.830806435523897</v>
      </c>
    </row>
    <row r="3045" spans="1:16" x14ac:dyDescent="0.25">
      <c r="A3045">
        <f t="shared" ca="1" si="461"/>
        <v>128.55322573265454</v>
      </c>
      <c r="B3045">
        <f t="shared" ca="1" si="462"/>
        <v>-37.111161938972415</v>
      </c>
      <c r="C3045" s="6">
        <v>20135.9375</v>
      </c>
      <c r="D3045">
        <f t="shared" ca="1" si="463"/>
        <v>1.2</v>
      </c>
      <c r="E3045" s="1">
        <v>0.65</v>
      </c>
      <c r="F3045">
        <v>19.899999999999999</v>
      </c>
      <c r="G3045">
        <f t="shared" ca="1" si="466"/>
        <v>46.089820015575185</v>
      </c>
      <c r="H3045">
        <f t="shared" ca="1" si="464"/>
        <v>21.719364173312083</v>
      </c>
      <c r="I3045">
        <f ca="1">User_Model_Calcs!A3045-Sat_Data!$B$5</f>
        <v>18.553225732654539</v>
      </c>
      <c r="J3045">
        <f ca="1">(Earth_Data!$B$1/SQRT(1-Earth_Data!$B$2^2*SIN(RADIANS(User_Model_Calcs!B3045))^2))*COS(RADIANS(User_Model_Calcs!B3045))</f>
        <v>5092.5617281528157</v>
      </c>
      <c r="K3045">
        <f ca="1">((Earth_Data!$B$1*(1-Earth_Data!$B$2^2))/SQRT(1-Earth_Data!$B$2^2*SIN(RADIANS(User_Model_Calcs!B3045))^2))*SIN(RADIANS(User_Model_Calcs!B3045))</f>
        <v>-3827.2397858643853</v>
      </c>
      <c r="L3045">
        <f t="shared" ca="1" si="467"/>
        <v>-36.926153679405822</v>
      </c>
      <c r="M3045">
        <f t="shared" ca="1" si="468"/>
        <v>6370.3963246842077</v>
      </c>
      <c r="N3045">
        <f ca="1">SQRT(User_Model_Calcs!M3045^2+Sat_Data!$B$3^2-2*User_Model_Calcs!M3045*Sat_Data!$B$3*COS(RADIANS(L3045))*COS(RADIANS(I3045)))</f>
        <v>37566.856286048038</v>
      </c>
      <c r="O3045">
        <f ca="1">DEGREES(ACOS(((Earth_Data!$B$1+Sat_Data!$B$2)/User_Model_Calcs!N3045)*SQRT(1-COS(RADIANS(User_Model_Calcs!I3045))^2*COS(RADIANS(User_Model_Calcs!B3045))^2)))</f>
        <v>42.722479777876615</v>
      </c>
      <c r="P3045">
        <f t="shared" ca="1" si="465"/>
        <v>29.085561044667681</v>
      </c>
    </row>
    <row r="3046" spans="1:16" x14ac:dyDescent="0.25">
      <c r="A3046">
        <f t="shared" ca="1" si="461"/>
        <v>130.44706107859008</v>
      </c>
      <c r="B3046">
        <f t="shared" ca="1" si="462"/>
        <v>-32.730578735411832</v>
      </c>
      <c r="C3046" s="6">
        <v>20135.9375</v>
      </c>
      <c r="D3046">
        <f t="shared" ca="1" si="463"/>
        <v>3</v>
      </c>
      <c r="E3046" s="1">
        <v>0.65</v>
      </c>
      <c r="F3046">
        <v>19.899999999999999</v>
      </c>
      <c r="G3046">
        <f t="shared" ca="1" si="466"/>
        <v>54.048620189015942</v>
      </c>
      <c r="H3046">
        <f t="shared" ca="1" si="464"/>
        <v>23.064233229445271</v>
      </c>
      <c r="I3046">
        <f ca="1">User_Model_Calcs!A3046-Sat_Data!$B$5</f>
        <v>20.447061078590082</v>
      </c>
      <c r="J3046">
        <f ca="1">(Earth_Data!$B$1/SQRT(1-Earth_Data!$B$2^2*SIN(RADIANS(User_Model_Calcs!B3046))^2))*COS(RADIANS(User_Model_Calcs!B3046))</f>
        <v>5370.6919140968703</v>
      </c>
      <c r="K3046">
        <f ca="1">((Earth_Data!$B$1*(1-Earth_Data!$B$2^2))/SQRT(1-Earth_Data!$B$2^2*SIN(RADIANS(User_Model_Calcs!B3046))^2))*SIN(RADIANS(User_Model_Calcs!B3046))</f>
        <v>-3428.862743016552</v>
      </c>
      <c r="L3046">
        <f t="shared" ca="1" si="467"/>
        <v>-32.55577542791621</v>
      </c>
      <c r="M3046">
        <f t="shared" ca="1" si="468"/>
        <v>6371.9252464692727</v>
      </c>
      <c r="N3046">
        <f ca="1">SQRT(User_Model_Calcs!M3046^2+Sat_Data!$B$3^2-2*User_Model_Calcs!M3046*Sat_Data!$B$3*COS(RADIANS(L3046))*COS(RADIANS(I3046)))</f>
        <v>37336.976265099067</v>
      </c>
      <c r="O3046">
        <f ca="1">DEGREES(ACOS(((Earth_Data!$B$1+Sat_Data!$B$2)/User_Model_Calcs!N3046)*SQRT(1-COS(RADIANS(User_Model_Calcs!I3046))^2*COS(RADIANS(User_Model_Calcs!B3046))^2)))</f>
        <v>45.976486997640819</v>
      </c>
      <c r="P3046">
        <f t="shared" ca="1" si="465"/>
        <v>34.58817452681204</v>
      </c>
    </row>
    <row r="3047" spans="1:16" x14ac:dyDescent="0.25">
      <c r="A3047">
        <f t="shared" ca="1" si="461"/>
        <v>128.89236969953416</v>
      </c>
      <c r="B3047">
        <f t="shared" ca="1" si="462"/>
        <v>-35.21159584901001</v>
      </c>
      <c r="C3047" s="6">
        <v>20135.9375</v>
      </c>
      <c r="D3047">
        <f t="shared" ca="1" si="463"/>
        <v>0.75</v>
      </c>
      <c r="E3047" s="1">
        <v>0.65</v>
      </c>
      <c r="F3047">
        <v>19.899999999999999</v>
      </c>
      <c r="G3047">
        <f t="shared" ca="1" si="466"/>
        <v>42.007420362456692</v>
      </c>
      <c r="H3047">
        <f t="shared" ca="1" si="464"/>
        <v>22.084183332444351</v>
      </c>
      <c r="I3047">
        <f ca="1">User_Model_Calcs!A3047-Sat_Data!$B$5</f>
        <v>18.892369699534157</v>
      </c>
      <c r="J3047">
        <f ca="1">(Earth_Data!$B$1/SQRT(1-Earth_Data!$B$2^2*SIN(RADIANS(User_Model_Calcs!B3047))^2))*COS(RADIANS(User_Model_Calcs!B3047))</f>
        <v>5216.9292390074515</v>
      </c>
      <c r="K3047">
        <f ca="1">((Earth_Data!$B$1*(1-Earth_Data!$B$2^2))/SQRT(1-Earth_Data!$B$2^2*SIN(RADIANS(User_Model_Calcs!B3047))^2))*SIN(RADIANS(User_Model_Calcs!B3047))</f>
        <v>-3657.0728900468953</v>
      </c>
      <c r="L3047">
        <f t="shared" ca="1" si="467"/>
        <v>-35.030496133235609</v>
      </c>
      <c r="M3047">
        <f t="shared" ca="1" si="468"/>
        <v>6371.069989250379</v>
      </c>
      <c r="N3047">
        <f ca="1">SQRT(User_Model_Calcs!M3047^2+Sat_Data!$B$3^2-2*User_Model_Calcs!M3047*Sat_Data!$B$3*COS(RADIANS(L3047))*COS(RADIANS(I3047)))</f>
        <v>37445.567308738457</v>
      </c>
      <c r="O3047">
        <f ca="1">DEGREES(ACOS(((Earth_Data!$B$1+Sat_Data!$B$2)/User_Model_Calcs!N3047)*SQRT(1-COS(RADIANS(User_Model_Calcs!I3047))^2*COS(RADIANS(User_Model_Calcs!B3047))^2)))</f>
        <v>44.411705463673307</v>
      </c>
      <c r="P3047">
        <f t="shared" ca="1" si="465"/>
        <v>30.690381887280445</v>
      </c>
    </row>
    <row r="3048" spans="1:16" x14ac:dyDescent="0.25">
      <c r="A3048">
        <f t="shared" ca="1" si="461"/>
        <v>130.82709007190098</v>
      </c>
      <c r="B3048">
        <f t="shared" ca="1" si="462"/>
        <v>-34.714861889599192</v>
      </c>
      <c r="C3048" s="6">
        <v>20135.9375</v>
      </c>
      <c r="D3048">
        <f t="shared" ca="1" si="463"/>
        <v>0.75</v>
      </c>
      <c r="E3048" s="1">
        <v>0.65</v>
      </c>
      <c r="F3048">
        <v>19.899999999999999</v>
      </c>
      <c r="G3048">
        <f t="shared" ca="1" si="466"/>
        <v>42.007420362456692</v>
      </c>
      <c r="H3048">
        <f t="shared" ca="1" si="464"/>
        <v>21.237716863468833</v>
      </c>
      <c r="I3048">
        <f ca="1">User_Model_Calcs!A3048-Sat_Data!$B$5</f>
        <v>20.827090071900983</v>
      </c>
      <c r="J3048">
        <f ca="1">(Earth_Data!$B$1/SQRT(1-Earth_Data!$B$2^2*SIN(RADIANS(User_Model_Calcs!B3048))^2))*COS(RADIANS(User_Model_Calcs!B3048))</f>
        <v>5248.5086091408766</v>
      </c>
      <c r="K3048">
        <f ca="1">((Earth_Data!$B$1*(1-Earth_Data!$B$2^2))/SQRT(1-Earth_Data!$B$2^2*SIN(RADIANS(User_Model_Calcs!B3048))^2))*SIN(RADIANS(User_Model_Calcs!B3048))</f>
        <v>-3611.9112212318632</v>
      </c>
      <c r="L3048">
        <f t="shared" ca="1" si="467"/>
        <v>-34.534915886171902</v>
      </c>
      <c r="M3048">
        <f t="shared" ca="1" si="468"/>
        <v>6371.2436219537667</v>
      </c>
      <c r="N3048">
        <f ca="1">SQRT(User_Model_Calcs!M3048^2+Sat_Data!$B$3^2-2*User_Model_Calcs!M3048*Sat_Data!$B$3*COS(RADIANS(L3048))*COS(RADIANS(I3048)))</f>
        <v>37479.729285737259</v>
      </c>
      <c r="O3048">
        <f ca="1">DEGREES(ACOS(((Earth_Data!$B$1+Sat_Data!$B$2)/User_Model_Calcs!N3048)*SQRT(1-COS(RADIANS(User_Model_Calcs!I3048))^2*COS(RADIANS(User_Model_Calcs!B3048))^2)))</f>
        <v>43.936299188571041</v>
      </c>
      <c r="P3048">
        <f t="shared" ca="1" si="465"/>
        <v>33.741833669069557</v>
      </c>
    </row>
    <row r="3049" spans="1:16" x14ac:dyDescent="0.25">
      <c r="A3049">
        <f t="shared" ca="1" si="461"/>
        <v>130.73492106544649</v>
      </c>
      <c r="B3049">
        <f t="shared" ca="1" si="462"/>
        <v>-33.941778394066731</v>
      </c>
      <c r="C3049" s="6">
        <v>20135.9375</v>
      </c>
      <c r="D3049">
        <f t="shared" ca="1" si="463"/>
        <v>3</v>
      </c>
      <c r="E3049" s="1">
        <v>0.65</v>
      </c>
      <c r="F3049">
        <v>19.899999999999999</v>
      </c>
      <c r="G3049">
        <f t="shared" ca="1" si="466"/>
        <v>54.048620189015942</v>
      </c>
      <c r="H3049">
        <f t="shared" ca="1" si="464"/>
        <v>20.130728123901655</v>
      </c>
      <c r="I3049">
        <f ca="1">User_Model_Calcs!A3049-Sat_Data!$B$5</f>
        <v>20.734921065446485</v>
      </c>
      <c r="J3049">
        <f ca="1">(Earth_Data!$B$1/SQRT(1-Earth_Data!$B$2^2*SIN(RADIANS(User_Model_Calcs!B3049))^2))*COS(RADIANS(User_Model_Calcs!B3049))</f>
        <v>5296.8695102562124</v>
      </c>
      <c r="K3049">
        <f ca="1">((Earth_Data!$B$1*(1-Earth_Data!$B$2^2))/SQRT(1-Earth_Data!$B$2^2*SIN(RADIANS(User_Model_Calcs!B3049))^2))*SIN(RADIANS(User_Model_Calcs!B3049))</f>
        <v>-3541.0920315263197</v>
      </c>
      <c r="L3049">
        <f t="shared" ca="1" si="467"/>
        <v>-33.763735050017551</v>
      </c>
      <c r="M3049">
        <f t="shared" ca="1" si="468"/>
        <v>6371.5115462832746</v>
      </c>
      <c r="N3049">
        <f ca="1">SQRT(User_Model_Calcs!M3049^2+Sat_Data!$B$3^2-2*User_Model_Calcs!M3049*Sat_Data!$B$3*COS(RADIANS(L3049))*COS(RADIANS(I3049)))</f>
        <v>37425.484235428994</v>
      </c>
      <c r="O3049">
        <f ca="1">DEGREES(ACOS(((Earth_Data!$B$1+Sat_Data!$B$2)/User_Model_Calcs!N3049)*SQRT(1-COS(RADIANS(User_Model_Calcs!I3049))^2*COS(RADIANS(User_Model_Calcs!B3049))^2)))</f>
        <v>44.702151599251458</v>
      </c>
      <c r="P3049">
        <f t="shared" ca="1" si="465"/>
        <v>34.137535185659615</v>
      </c>
    </row>
    <row r="3050" spans="1:16" x14ac:dyDescent="0.25">
      <c r="A3050">
        <f t="shared" ca="1" si="461"/>
        <v>129.82065324145589</v>
      </c>
      <c r="B3050">
        <f t="shared" ca="1" si="462"/>
        <v>-34.575169135596596</v>
      </c>
      <c r="C3050" s="6">
        <v>20135.9375</v>
      </c>
      <c r="D3050">
        <f t="shared" ca="1" si="463"/>
        <v>3</v>
      </c>
      <c r="E3050" s="1">
        <v>0.65</v>
      </c>
      <c r="F3050">
        <v>19.899999999999999</v>
      </c>
      <c r="G3050">
        <f t="shared" ca="1" si="466"/>
        <v>54.048620189015942</v>
      </c>
      <c r="H3050">
        <f t="shared" ca="1" si="464"/>
        <v>21.095548386594515</v>
      </c>
      <c r="I3050">
        <f ca="1">User_Model_Calcs!A3050-Sat_Data!$B$5</f>
        <v>19.820653241455886</v>
      </c>
      <c r="J3050">
        <f ca="1">(Earth_Data!$B$1/SQRT(1-Earth_Data!$B$2^2*SIN(RADIANS(User_Model_Calcs!B3050))^2))*COS(RADIANS(User_Model_Calcs!B3050))</f>
        <v>5257.3183273785244</v>
      </c>
      <c r="K3050">
        <f ca="1">((Earth_Data!$B$1*(1-Earth_Data!$B$2^2))/SQRT(1-Earth_Data!$B$2^2*SIN(RADIANS(User_Model_Calcs!B3050))^2))*SIN(RADIANS(User_Model_Calcs!B3050))</f>
        <v>-3599.1622489982497</v>
      </c>
      <c r="L3050">
        <f t="shared" ca="1" si="467"/>
        <v>-34.395557309288627</v>
      </c>
      <c r="M3050">
        <f t="shared" ca="1" si="468"/>
        <v>6371.2922464759267</v>
      </c>
      <c r="N3050">
        <f ca="1">SQRT(User_Model_Calcs!M3050^2+Sat_Data!$B$3^2-2*User_Model_Calcs!M3050*Sat_Data!$B$3*COS(RADIANS(L3050))*COS(RADIANS(I3050)))</f>
        <v>37434.36351322836</v>
      </c>
      <c r="O3050">
        <f ca="1">DEGREES(ACOS(((Earth_Data!$B$1+Sat_Data!$B$2)/User_Model_Calcs!N3050)*SQRT(1-COS(RADIANS(User_Model_Calcs!I3050))^2*COS(RADIANS(User_Model_Calcs!B3050))^2)))</f>
        <v>44.573138228872367</v>
      </c>
      <c r="P3050">
        <f t="shared" ca="1" si="465"/>
        <v>32.420955977152396</v>
      </c>
    </row>
    <row r="3051" spans="1:16" x14ac:dyDescent="0.25">
      <c r="A3051">
        <f t="shared" ca="1" si="461"/>
        <v>130.83839689999704</v>
      </c>
      <c r="B3051">
        <f t="shared" ca="1" si="462"/>
        <v>-33.199861858397504</v>
      </c>
      <c r="C3051" s="6">
        <v>20135.9375</v>
      </c>
      <c r="D3051">
        <f t="shared" ca="1" si="463"/>
        <v>1.2</v>
      </c>
      <c r="E3051" s="1">
        <v>0.65</v>
      </c>
      <c r="F3051">
        <v>19.899999999999999</v>
      </c>
      <c r="G3051">
        <f t="shared" ca="1" si="466"/>
        <v>46.089820015575185</v>
      </c>
      <c r="H3051">
        <f t="shared" ca="1" si="464"/>
        <v>16.499158794089738</v>
      </c>
      <c r="I3051">
        <f ca="1">User_Model_Calcs!A3051-Sat_Data!$B$5</f>
        <v>20.838396899997036</v>
      </c>
      <c r="J3051">
        <f ca="1">(Earth_Data!$B$1/SQRT(1-Earth_Data!$B$2^2*SIN(RADIANS(User_Model_Calcs!B3051))^2))*COS(RADIANS(User_Model_Calcs!B3051))</f>
        <v>5342.3725783197515</v>
      </c>
      <c r="K3051">
        <f ca="1">((Earth_Data!$B$1*(1-Earth_Data!$B$2^2))/SQRT(1-Earth_Data!$B$2^2*SIN(RADIANS(User_Model_Calcs!B3051))^2))*SIN(RADIANS(User_Model_Calcs!B3051))</f>
        <v>-3472.5286973389693</v>
      </c>
      <c r="L3051">
        <f t="shared" ca="1" si="467"/>
        <v>-33.023765935497863</v>
      </c>
      <c r="M3051">
        <f t="shared" ca="1" si="468"/>
        <v>6371.7658713597993</v>
      </c>
      <c r="N3051">
        <f ca="1">SQRT(User_Model_Calcs!M3051^2+Sat_Data!$B$3^2-2*User_Model_Calcs!M3051*Sat_Data!$B$3*COS(RADIANS(L3051))*COS(RADIANS(I3051)))</f>
        <v>37381.415212966953</v>
      </c>
      <c r="O3051">
        <f ca="1">DEGREES(ACOS(((Earth_Data!$B$1+Sat_Data!$B$2)/User_Model_Calcs!N3051)*SQRT(1-COS(RADIANS(User_Model_Calcs!I3051))^2*COS(RADIANS(User_Model_Calcs!B3051))^2)))</f>
        <v>45.333444733966232</v>
      </c>
      <c r="P3051">
        <f t="shared" ca="1" si="465"/>
        <v>34.804689031594123</v>
      </c>
    </row>
    <row r="3052" spans="1:16" x14ac:dyDescent="0.25">
      <c r="A3052">
        <f t="shared" ca="1" si="461"/>
        <v>129.22419836043011</v>
      </c>
      <c r="B3052">
        <f t="shared" ca="1" si="462"/>
        <v>-33.476278260358121</v>
      </c>
      <c r="C3052" s="6">
        <v>20135.9375</v>
      </c>
      <c r="D3052">
        <f t="shared" ca="1" si="463"/>
        <v>3</v>
      </c>
      <c r="E3052" s="1">
        <v>0.65</v>
      </c>
      <c r="F3052">
        <v>19.899999999999999</v>
      </c>
      <c r="G3052">
        <f t="shared" ca="1" si="466"/>
        <v>54.048620189015942</v>
      </c>
      <c r="H3052">
        <f t="shared" ca="1" si="464"/>
        <v>15.238512582865702</v>
      </c>
      <c r="I3052">
        <f ca="1">User_Model_Calcs!A3052-Sat_Data!$B$5</f>
        <v>19.224198360430108</v>
      </c>
      <c r="J3052">
        <f ca="1">(Earth_Data!$B$1/SQRT(1-Earth_Data!$B$2^2*SIN(RADIANS(User_Model_Calcs!B3052))^2))*COS(RADIANS(User_Model_Calcs!B3052))</f>
        <v>5325.5239104799812</v>
      </c>
      <c r="K3052">
        <f ca="1">((Earth_Data!$B$1*(1-Earth_Data!$B$2^2))/SQRT(1-Earth_Data!$B$2^2*SIN(RADIANS(User_Model_Calcs!B3052))^2))*SIN(RADIANS(User_Model_Calcs!B3052))</f>
        <v>-3498.1412389601742</v>
      </c>
      <c r="L3052">
        <f t="shared" ca="1" si="467"/>
        <v>-33.299442964771011</v>
      </c>
      <c r="M3052">
        <f t="shared" ca="1" si="468"/>
        <v>6371.6714485924185</v>
      </c>
      <c r="N3052">
        <f ca="1">SQRT(User_Model_Calcs!M3052^2+Sat_Data!$B$3^2-2*User_Model_Calcs!M3052*Sat_Data!$B$3*COS(RADIANS(L3052))*COS(RADIANS(I3052)))</f>
        <v>37341.172768827048</v>
      </c>
      <c r="O3052">
        <f ca="1">DEGREES(ACOS(((Earth_Data!$B$1+Sat_Data!$B$2)/User_Model_Calcs!N3052)*SQRT(1-COS(RADIANS(User_Model_Calcs!I3052))^2*COS(RADIANS(User_Model_Calcs!B3052))^2)))</f>
        <v>45.911349626074035</v>
      </c>
      <c r="P3052">
        <f t="shared" ca="1" si="465"/>
        <v>32.30064416369224</v>
      </c>
    </row>
    <row r="3053" spans="1:16" x14ac:dyDescent="0.25">
      <c r="A3053">
        <f t="shared" ca="1" si="461"/>
        <v>130.2864127107629</v>
      </c>
      <c r="B3053">
        <f t="shared" ca="1" si="462"/>
        <v>-36.094626966787018</v>
      </c>
      <c r="C3053" s="6">
        <v>20135.9375</v>
      </c>
      <c r="D3053">
        <f t="shared" ca="1" si="463"/>
        <v>0.75</v>
      </c>
      <c r="E3053" s="1">
        <v>0.65</v>
      </c>
      <c r="F3053">
        <v>19.899999999999999</v>
      </c>
      <c r="G3053">
        <f t="shared" ca="1" si="466"/>
        <v>42.007420362456692</v>
      </c>
      <c r="H3053">
        <f t="shared" ca="1" si="464"/>
        <v>14.65202376384941</v>
      </c>
      <c r="I3053">
        <f ca="1">User_Model_Calcs!A3053-Sat_Data!$B$5</f>
        <v>20.286412710762903</v>
      </c>
      <c r="J3053">
        <f ca="1">(Earth_Data!$B$1/SQRT(1-Earth_Data!$B$2^2*SIN(RADIANS(User_Model_Calcs!B3053))^2))*COS(RADIANS(User_Model_Calcs!B3053))</f>
        <v>5159.8226858735625</v>
      </c>
      <c r="K3053">
        <f ca="1">((Earth_Data!$B$1*(1-Earth_Data!$B$2^2))/SQRT(1-Earth_Data!$B$2^2*SIN(RADIANS(User_Model_Calcs!B3053))^2))*SIN(RADIANS(User_Model_Calcs!B3053))</f>
        <v>-3736.6824350659995</v>
      </c>
      <c r="L3053">
        <f t="shared" ca="1" si="467"/>
        <v>-35.911610509821216</v>
      </c>
      <c r="M3053">
        <f t="shared" ca="1" si="468"/>
        <v>6370.7586495005626</v>
      </c>
      <c r="N3053">
        <f ca="1">SQRT(User_Model_Calcs!M3053^2+Sat_Data!$B$3^2-2*User_Model_Calcs!M3053*Sat_Data!$B$3*COS(RADIANS(L3053))*COS(RADIANS(I3053)))</f>
        <v>37553.591189448256</v>
      </c>
      <c r="O3053">
        <f ca="1">DEGREES(ACOS(((Earth_Data!$B$1+Sat_Data!$B$2)/User_Model_Calcs!N3053)*SQRT(1-COS(RADIANS(User_Model_Calcs!I3053))^2*COS(RADIANS(User_Model_Calcs!B3053))^2)))</f>
        <v>42.909175498868812</v>
      </c>
      <c r="P3053">
        <f t="shared" ca="1" si="465"/>
        <v>32.106072833502246</v>
      </c>
    </row>
    <row r="3054" spans="1:16" x14ac:dyDescent="0.25">
      <c r="A3054">
        <f t="shared" ca="1" si="461"/>
        <v>128.47230609051417</v>
      </c>
      <c r="B3054">
        <f t="shared" ca="1" si="462"/>
        <v>-32.714526747346184</v>
      </c>
      <c r="C3054" s="6">
        <v>20135.9375</v>
      </c>
      <c r="D3054">
        <f t="shared" ca="1" si="463"/>
        <v>0.75</v>
      </c>
      <c r="E3054" s="1">
        <v>0.65</v>
      </c>
      <c r="F3054">
        <v>19.899999999999999</v>
      </c>
      <c r="G3054">
        <f t="shared" ca="1" si="466"/>
        <v>42.007420362456692</v>
      </c>
      <c r="H3054">
        <f t="shared" ca="1" si="464"/>
        <v>22.537756952025532</v>
      </c>
      <c r="I3054">
        <f ca="1">User_Model_Calcs!A3054-Sat_Data!$B$5</f>
        <v>18.472306090514166</v>
      </c>
      <c r="J3054">
        <f ca="1">(Earth_Data!$B$1/SQRT(1-Earth_Data!$B$2^2*SIN(RADIANS(User_Model_Calcs!B3054))^2))*COS(RADIANS(User_Model_Calcs!B3054))</f>
        <v>5371.6542171567735</v>
      </c>
      <c r="K3054">
        <f ca="1">((Earth_Data!$B$1*(1-Earth_Data!$B$2^2))/SQRT(1-Earth_Data!$B$2^2*SIN(RADIANS(User_Model_Calcs!B3054))^2))*SIN(RADIANS(User_Model_Calcs!B3054))</f>
        <v>-3427.3650989786556</v>
      </c>
      <c r="L3054">
        <f t="shared" ca="1" si="467"/>
        <v>-32.53976848240756</v>
      </c>
      <c r="M3054">
        <f t="shared" ca="1" si="468"/>
        <v>6371.9306768353272</v>
      </c>
      <c r="N3054">
        <f ca="1">SQRT(User_Model_Calcs!M3054^2+Sat_Data!$B$3^2-2*User_Model_Calcs!M3054*Sat_Data!$B$3*COS(RADIANS(L3054))*COS(RADIANS(I3054)))</f>
        <v>37266.243316451211</v>
      </c>
      <c r="O3054">
        <f ca="1">DEGREES(ACOS(((Earth_Data!$B$1+Sat_Data!$B$2)/User_Model_Calcs!N3054)*SQRT(1-COS(RADIANS(User_Model_Calcs!I3054))^2*COS(RADIANS(User_Model_Calcs!B3054))^2)))</f>
        <v>47.013246690851403</v>
      </c>
      <c r="P3054">
        <f t="shared" ca="1" si="465"/>
        <v>31.720482418676045</v>
      </c>
    </row>
    <row r="3055" spans="1:16" x14ac:dyDescent="0.25">
      <c r="A3055">
        <f t="shared" ca="1" si="461"/>
        <v>128.98738722588323</v>
      </c>
      <c r="B3055">
        <f t="shared" ca="1" si="462"/>
        <v>-33.82839230439356</v>
      </c>
      <c r="C3055" s="6">
        <v>20135.9375</v>
      </c>
      <c r="D3055">
        <f t="shared" ca="1" si="463"/>
        <v>1.2</v>
      </c>
      <c r="E3055" s="1">
        <v>0.65</v>
      </c>
      <c r="F3055">
        <v>19.899999999999999</v>
      </c>
      <c r="G3055">
        <f t="shared" ca="1" si="466"/>
        <v>46.089820015575185</v>
      </c>
      <c r="H3055">
        <f t="shared" ca="1" si="464"/>
        <v>19.387372761653591</v>
      </c>
      <c r="I3055">
        <f ca="1">User_Model_Calcs!A3055-Sat_Data!$B$5</f>
        <v>18.987387225883225</v>
      </c>
      <c r="J3055">
        <f ca="1">(Earth_Data!$B$1/SQRT(1-Earth_Data!$B$2^2*SIN(RADIANS(User_Model_Calcs!B3055))^2))*COS(RADIANS(User_Model_Calcs!B3055))</f>
        <v>5303.8814544542893</v>
      </c>
      <c r="K3055">
        <f ca="1">((Earth_Data!$B$1*(1-Earth_Data!$B$2^2))/SQRT(1-Earth_Data!$B$2^2*SIN(RADIANS(User_Model_Calcs!B3055))^2))*SIN(RADIANS(User_Model_Calcs!B3055))</f>
        <v>-3530.6512879595798</v>
      </c>
      <c r="L3055">
        <f t="shared" ca="1" si="467"/>
        <v>-33.650638913805956</v>
      </c>
      <c r="M3055">
        <f t="shared" ca="1" si="468"/>
        <v>6371.5505962108464</v>
      </c>
      <c r="N3055">
        <f ca="1">SQRT(User_Model_Calcs!M3055^2+Sat_Data!$B$3^2-2*User_Model_Calcs!M3055*Sat_Data!$B$3*COS(RADIANS(L3055))*COS(RADIANS(I3055)))</f>
        <v>37356.122227638953</v>
      </c>
      <c r="O3055">
        <f ca="1">DEGREES(ACOS(((Earth_Data!$B$1+Sat_Data!$B$2)/User_Model_Calcs!N3055)*SQRT(1-COS(RADIANS(User_Model_Calcs!I3055))^2*COS(RADIANS(User_Model_Calcs!B3055))^2)))</f>
        <v>45.693256979931817</v>
      </c>
      <c r="P3055">
        <f t="shared" ca="1" si="465"/>
        <v>31.718766106469129</v>
      </c>
    </row>
    <row r="3056" spans="1:16" x14ac:dyDescent="0.25">
      <c r="A3056">
        <f t="shared" ca="1" si="461"/>
        <v>130.37289656450633</v>
      </c>
      <c r="B3056">
        <f t="shared" ca="1" si="462"/>
        <v>-33.447830932213122</v>
      </c>
      <c r="C3056" s="6">
        <v>20135.9375</v>
      </c>
      <c r="D3056">
        <f t="shared" ca="1" si="463"/>
        <v>3</v>
      </c>
      <c r="E3056" s="1">
        <v>0.65</v>
      </c>
      <c r="F3056">
        <v>19.899999999999999</v>
      </c>
      <c r="G3056">
        <f t="shared" ca="1" si="466"/>
        <v>54.048620189015942</v>
      </c>
      <c r="H3056">
        <f t="shared" ca="1" si="464"/>
        <v>18.763108589071628</v>
      </c>
      <c r="I3056">
        <f ca="1">User_Model_Calcs!A3056-Sat_Data!$B$5</f>
        <v>20.372896564506334</v>
      </c>
      <c r="J3056">
        <f ca="1">(Earth_Data!$B$1/SQRT(1-Earth_Data!$B$2^2*SIN(RADIANS(User_Model_Calcs!B3056))^2))*COS(RADIANS(User_Model_Calcs!B3056))</f>
        <v>5327.2636234216279</v>
      </c>
      <c r="K3056">
        <f ca="1">((Earth_Data!$B$1*(1-Earth_Data!$B$2^2))/SQRT(1-Earth_Data!$B$2^2*SIN(RADIANS(User_Model_Calcs!B3056))^2))*SIN(RADIANS(User_Model_Calcs!B3056))</f>
        <v>-3495.5090335149462</v>
      </c>
      <c r="L3056">
        <f t="shared" ca="1" si="467"/>
        <v>-33.271070973218833</v>
      </c>
      <c r="M3056">
        <f t="shared" ca="1" si="468"/>
        <v>6371.6811844925141</v>
      </c>
      <c r="N3056">
        <f ca="1">SQRT(User_Model_Calcs!M3056^2+Sat_Data!$B$3^2-2*User_Model_Calcs!M3056*Sat_Data!$B$3*COS(RADIANS(L3056))*COS(RADIANS(I3056)))</f>
        <v>37380.14702574072</v>
      </c>
      <c r="O3056">
        <f ca="1">DEGREES(ACOS(((Earth_Data!$B$1+Sat_Data!$B$2)/User_Model_Calcs!N3056)*SQRT(1-COS(RADIANS(User_Model_Calcs!I3056))^2*COS(RADIANS(User_Model_Calcs!B3056))^2)))</f>
        <v>45.350188359628476</v>
      </c>
      <c r="P3056">
        <f t="shared" ca="1" si="465"/>
        <v>33.970295358389336</v>
      </c>
    </row>
    <row r="3057" spans="1:16" x14ac:dyDescent="0.25">
      <c r="A3057">
        <f t="shared" ca="1" si="461"/>
        <v>128.25133067175682</v>
      </c>
      <c r="B3057">
        <f t="shared" ca="1" si="462"/>
        <v>-35.356679198371836</v>
      </c>
      <c r="C3057" s="6">
        <v>20135.9375</v>
      </c>
      <c r="D3057">
        <f t="shared" ca="1" si="463"/>
        <v>0.75</v>
      </c>
      <c r="E3057" s="1">
        <v>0.65</v>
      </c>
      <c r="F3057">
        <v>19.899999999999999</v>
      </c>
      <c r="G3057">
        <f t="shared" ca="1" si="466"/>
        <v>42.007420362456692</v>
      </c>
      <c r="H3057">
        <f t="shared" ca="1" si="464"/>
        <v>17.424271177463112</v>
      </c>
      <c r="I3057">
        <f ca="1">User_Model_Calcs!A3057-Sat_Data!$B$5</f>
        <v>18.251330671756818</v>
      </c>
      <c r="J3057">
        <f ca="1">(Earth_Data!$B$1/SQRT(1-Earth_Data!$B$2^2*SIN(RADIANS(User_Model_Calcs!B3057))^2))*COS(RADIANS(User_Model_Calcs!B3057))</f>
        <v>5207.6314554053906</v>
      </c>
      <c r="K3057">
        <f ca="1">((Earth_Data!$B$1*(1-Earth_Data!$B$2^2))/SQRT(1-Earth_Data!$B$2^2*SIN(RADIANS(User_Model_Calcs!B3057))^2))*SIN(RADIANS(User_Model_Calcs!B3057))</f>
        <v>-3670.2123324016211</v>
      </c>
      <c r="L3057">
        <f t="shared" ca="1" si="467"/>
        <v>-35.175252735867545</v>
      </c>
      <c r="M3057">
        <f t="shared" ca="1" si="468"/>
        <v>6371.0190660710323</v>
      </c>
      <c r="N3057">
        <f ca="1">SQRT(User_Model_Calcs!M3057^2+Sat_Data!$B$3^2-2*User_Model_Calcs!M3057*Sat_Data!$B$3*COS(RADIANS(L3057))*COS(RADIANS(I3057)))</f>
        <v>37434.567388418749</v>
      </c>
      <c r="O3057">
        <f ca="1">DEGREES(ACOS(((Earth_Data!$B$1+Sat_Data!$B$2)/User_Model_Calcs!N3057)*SQRT(1-COS(RADIANS(User_Model_Calcs!I3057))^2*COS(RADIANS(User_Model_Calcs!B3057))^2)))</f>
        <v>44.565785558731484</v>
      </c>
      <c r="P3057">
        <f t="shared" ca="1" si="465"/>
        <v>29.678463196279189</v>
      </c>
    </row>
    <row r="3058" spans="1:16" x14ac:dyDescent="0.25">
      <c r="A3058">
        <f t="shared" ca="1" si="461"/>
        <v>129.3844029100249</v>
      </c>
      <c r="B3058">
        <f t="shared" ca="1" si="462"/>
        <v>-32.837269097884203</v>
      </c>
      <c r="C3058" s="6">
        <v>20135.9375</v>
      </c>
      <c r="D3058">
        <f t="shared" ca="1" si="463"/>
        <v>3</v>
      </c>
      <c r="E3058" s="1">
        <v>0.65</v>
      </c>
      <c r="F3058">
        <v>19.899999999999999</v>
      </c>
      <c r="G3058">
        <f t="shared" ca="1" si="466"/>
        <v>54.048620189015942</v>
      </c>
      <c r="H3058">
        <f t="shared" ca="1" si="464"/>
        <v>16.904960076875906</v>
      </c>
      <c r="I3058">
        <f ca="1">User_Model_Calcs!A3058-Sat_Data!$B$5</f>
        <v>19.384402910024903</v>
      </c>
      <c r="J3058">
        <f ca="1">(Earth_Data!$B$1/SQRT(1-Earth_Data!$B$2^2*SIN(RADIANS(User_Model_Calcs!B3058))^2))*COS(RADIANS(User_Model_Calcs!B3058))</f>
        <v>5364.2851969349467</v>
      </c>
      <c r="K3058">
        <f ca="1">((Earth_Data!$B$1*(1-Earth_Data!$B$2^2))/SQRT(1-Earth_Data!$B$2^2*SIN(RADIANS(User_Model_Calcs!B3058))^2))*SIN(RADIANS(User_Model_Calcs!B3058))</f>
        <v>-3438.8101504744436</v>
      </c>
      <c r="L3058">
        <f t="shared" ca="1" si="467"/>
        <v>-32.662167802164383</v>
      </c>
      <c r="M3058">
        <f t="shared" ca="1" si="468"/>
        <v>6371.8891174487226</v>
      </c>
      <c r="N3058">
        <f ca="1">SQRT(User_Model_Calcs!M3058^2+Sat_Data!$B$3^2-2*User_Model_Calcs!M3058*Sat_Data!$B$3*COS(RADIANS(L3058))*COS(RADIANS(I3058)))</f>
        <v>37305.46466229303</v>
      </c>
      <c r="O3058">
        <f ca="1">DEGREES(ACOS(((Earth_Data!$B$1+Sat_Data!$B$2)/User_Model_Calcs!N3058)*SQRT(1-COS(RADIANS(User_Model_Calcs!I3058))^2*COS(RADIANS(User_Model_Calcs!B3058))^2)))</f>
        <v>46.434992867473817</v>
      </c>
      <c r="P3058">
        <f t="shared" ca="1" si="465"/>
        <v>32.97808654498148</v>
      </c>
    </row>
    <row r="3059" spans="1:16" x14ac:dyDescent="0.25">
      <c r="A3059">
        <f t="shared" ca="1" si="461"/>
        <v>131.06078526140976</v>
      </c>
      <c r="B3059">
        <f t="shared" ca="1" si="462"/>
        <v>-34.165320629804256</v>
      </c>
      <c r="C3059" s="6">
        <v>20135.9375</v>
      </c>
      <c r="D3059">
        <f t="shared" ca="1" si="463"/>
        <v>1.2</v>
      </c>
      <c r="E3059" s="1">
        <v>0.65</v>
      </c>
      <c r="F3059">
        <v>19.899999999999999</v>
      </c>
      <c r="G3059">
        <f t="shared" ca="1" si="466"/>
        <v>46.089820015575185</v>
      </c>
      <c r="H3059">
        <f t="shared" ca="1" si="464"/>
        <v>22.821617037966739</v>
      </c>
      <c r="I3059">
        <f ca="1">User_Model_Calcs!A3059-Sat_Data!$B$5</f>
        <v>21.060785261409762</v>
      </c>
      <c r="J3059">
        <f ca="1">(Earth_Data!$B$1/SQRT(1-Earth_Data!$B$2^2*SIN(RADIANS(User_Model_Calcs!B3059))^2))*COS(RADIANS(User_Model_Calcs!B3059))</f>
        <v>5282.9845288212919</v>
      </c>
      <c r="K3059">
        <f ca="1">((Earth_Data!$B$1*(1-Earth_Data!$B$2^2))/SQRT(1-Earth_Data!$B$2^2*SIN(RADIANS(User_Model_Calcs!B3059))^2))*SIN(RADIANS(User_Model_Calcs!B3059))</f>
        <v>-3561.635919289753</v>
      </c>
      <c r="L3059">
        <f t="shared" ca="1" si="467"/>
        <v>-33.986713781447506</v>
      </c>
      <c r="M3059">
        <f t="shared" ca="1" si="468"/>
        <v>6371.4343717360925</v>
      </c>
      <c r="N3059">
        <f ca="1">SQRT(User_Model_Calcs!M3059^2+Sat_Data!$B$3^2-2*User_Model_Calcs!M3059*Sat_Data!$B$3*COS(RADIANS(L3059))*COS(RADIANS(I3059)))</f>
        <v>37452.166072110638</v>
      </c>
      <c r="O3059">
        <f ca="1">DEGREES(ACOS(((Earth_Data!$B$1+Sat_Data!$B$2)/User_Model_Calcs!N3059)*SQRT(1-COS(RADIANS(User_Model_Calcs!I3059))^2*COS(RADIANS(User_Model_Calcs!B3059))^2)))</f>
        <v>44.324926846309012</v>
      </c>
      <c r="P3059">
        <f t="shared" ca="1" si="465"/>
        <v>34.438746539902994</v>
      </c>
    </row>
    <row r="3060" spans="1:16" x14ac:dyDescent="0.25">
      <c r="A3060">
        <f t="shared" ca="1" si="461"/>
        <v>128.87171784816488</v>
      </c>
      <c r="B3060">
        <f t="shared" ca="1" si="462"/>
        <v>-35.414148066446877</v>
      </c>
      <c r="C3060" s="6">
        <v>20135.9375</v>
      </c>
      <c r="D3060">
        <f t="shared" ca="1" si="463"/>
        <v>1.2</v>
      </c>
      <c r="E3060" s="1">
        <v>0.65</v>
      </c>
      <c r="F3060">
        <v>19.899999999999999</v>
      </c>
      <c r="G3060">
        <f t="shared" ca="1" si="466"/>
        <v>46.089820015575185</v>
      </c>
      <c r="H3060">
        <f t="shared" ca="1" si="464"/>
        <v>15.879434905698883</v>
      </c>
      <c r="I3060">
        <f ca="1">User_Model_Calcs!A3060-Sat_Data!$B$5</f>
        <v>18.871717848164877</v>
      </c>
      <c r="J3060">
        <f ca="1">(Earth_Data!$B$1/SQRT(1-Earth_Data!$B$2^2*SIN(RADIANS(User_Model_Calcs!B3060))^2))*COS(RADIANS(User_Model_Calcs!B3060))</f>
        <v>5203.9392598049071</v>
      </c>
      <c r="K3060">
        <f ca="1">((Earth_Data!$B$1*(1-Earth_Data!$B$2^2))/SQRT(1-Earth_Data!$B$2^2*SIN(RADIANS(User_Model_Calcs!B3060))^2))*SIN(RADIANS(User_Model_Calcs!B3060))</f>
        <v>-3675.4105584316972</v>
      </c>
      <c r="L3060">
        <f t="shared" ca="1" si="467"/>
        <v>-35.232593458364583</v>
      </c>
      <c r="M3060">
        <f t="shared" ca="1" si="468"/>
        <v>6370.9988693116284</v>
      </c>
      <c r="N3060">
        <f ca="1">SQRT(User_Model_Calcs!M3060^2+Sat_Data!$B$3^2-2*User_Model_Calcs!M3060*Sat_Data!$B$3*COS(RADIANS(L3060))*COS(RADIANS(I3060)))</f>
        <v>37458.70828238043</v>
      </c>
      <c r="O3060">
        <f ca="1">DEGREES(ACOS(((Earth_Data!$B$1+Sat_Data!$B$2)/User_Model_Calcs!N3060)*SQRT(1-COS(RADIANS(User_Model_Calcs!I3060))^2*COS(RADIANS(User_Model_Calcs!B3060))^2)))</f>
        <v>44.226084755648749</v>
      </c>
      <c r="P3060">
        <f t="shared" ca="1" si="465"/>
        <v>30.535507466289523</v>
      </c>
    </row>
    <row r="3061" spans="1:16" x14ac:dyDescent="0.25">
      <c r="A3061">
        <f t="shared" ca="1" si="461"/>
        <v>131.47371911095027</v>
      </c>
      <c r="B3061">
        <f t="shared" ca="1" si="462"/>
        <v>-34.938066402342109</v>
      </c>
      <c r="C3061" s="6">
        <v>20135.9375</v>
      </c>
      <c r="D3061">
        <f t="shared" ca="1" si="463"/>
        <v>3</v>
      </c>
      <c r="E3061" s="1">
        <v>0.65</v>
      </c>
      <c r="F3061">
        <v>19.899999999999999</v>
      </c>
      <c r="G3061">
        <f t="shared" ca="1" si="466"/>
        <v>54.048620189015942</v>
      </c>
      <c r="H3061">
        <f t="shared" ca="1" si="464"/>
        <v>15.903475066602327</v>
      </c>
      <c r="I3061">
        <f ca="1">User_Model_Calcs!A3061-Sat_Data!$B$5</f>
        <v>21.47371911095027</v>
      </c>
      <c r="J3061">
        <f ca="1">(Earth_Data!$B$1/SQRT(1-Earth_Data!$B$2^2*SIN(RADIANS(User_Model_Calcs!B3061))^2))*COS(RADIANS(User_Model_Calcs!B3061))</f>
        <v>5234.3673676594244</v>
      </c>
      <c r="K3061">
        <f ca="1">((Earth_Data!$B$1*(1-Earth_Data!$B$2^2))/SQRT(1-Earth_Data!$B$2^2*SIN(RADIANS(User_Model_Calcs!B3061))^2))*SIN(RADIANS(User_Model_Calcs!B3061))</f>
        <v>-3632.2377607000453</v>
      </c>
      <c r="L3061">
        <f t="shared" ca="1" si="467"/>
        <v>-34.757595294213864</v>
      </c>
      <c r="M3061">
        <f t="shared" ca="1" si="468"/>
        <v>6371.1657402608143</v>
      </c>
      <c r="N3061">
        <f ca="1">SQRT(User_Model_Calcs!M3061^2+Sat_Data!$B$3^2-2*User_Model_Calcs!M3061*Sat_Data!$B$3*COS(RADIANS(L3061))*COS(RADIANS(I3061)))</f>
        <v>37518.543996759719</v>
      </c>
      <c r="O3061">
        <f ca="1">DEGREES(ACOS(((Earth_Data!$B$1+Sat_Data!$B$2)/User_Model_Calcs!N3061)*SQRT(1-COS(RADIANS(User_Model_Calcs!I3061))^2*COS(RADIANS(User_Model_Calcs!B3061))^2)))</f>
        <v>43.396887167461124</v>
      </c>
      <c r="P3061">
        <f t="shared" ca="1" si="465"/>
        <v>34.485139158385877</v>
      </c>
    </row>
    <row r="3062" spans="1:16" x14ac:dyDescent="0.25">
      <c r="A3062">
        <f t="shared" ca="1" si="461"/>
        <v>130.92177770867326</v>
      </c>
      <c r="B3062">
        <f t="shared" ca="1" si="462"/>
        <v>-32.981779846305606</v>
      </c>
      <c r="C3062" s="6">
        <v>20135.9375</v>
      </c>
      <c r="D3062">
        <f t="shared" ca="1" si="463"/>
        <v>1.2</v>
      </c>
      <c r="E3062" s="1">
        <v>0.65</v>
      </c>
      <c r="F3062">
        <v>19.899999999999999</v>
      </c>
      <c r="G3062">
        <f t="shared" ca="1" si="466"/>
        <v>46.089820015575185</v>
      </c>
      <c r="H3062">
        <f t="shared" ca="1" si="464"/>
        <v>22.702783976549497</v>
      </c>
      <c r="I3062">
        <f ca="1">User_Model_Calcs!A3062-Sat_Data!$B$5</f>
        <v>20.921777708673261</v>
      </c>
      <c r="J3062">
        <f ca="1">(Earth_Data!$B$1/SQRT(1-Earth_Data!$B$2^2*SIN(RADIANS(User_Model_Calcs!B3062))^2))*COS(RADIANS(User_Model_Calcs!B3062))</f>
        <v>5355.5776901706004</v>
      </c>
      <c r="K3062">
        <f ca="1">((Earth_Data!$B$1*(1-Earth_Data!$B$2^2))/SQRT(1-Earth_Data!$B$2^2*SIN(RADIANS(User_Model_Calcs!B3062))^2))*SIN(RADIANS(User_Model_Calcs!B3062))</f>
        <v>-3452.2650016869147</v>
      </c>
      <c r="L3062">
        <f t="shared" ca="1" si="467"/>
        <v>-32.806278786488839</v>
      </c>
      <c r="M3062">
        <f t="shared" ca="1" si="468"/>
        <v>6371.8400825291756</v>
      </c>
      <c r="N3062">
        <f ca="1">SQRT(User_Model_Calcs!M3062^2+Sat_Data!$B$3^2-2*User_Model_Calcs!M3062*Sat_Data!$B$3*COS(RADIANS(L3062))*COS(RADIANS(I3062)))</f>
        <v>37370.639200550599</v>
      </c>
      <c r="O3062">
        <f ca="1">DEGREES(ACOS(((Earth_Data!$B$1+Sat_Data!$B$2)/User_Model_Calcs!N3062)*SQRT(1-COS(RADIANS(User_Model_Calcs!I3062))^2*COS(RADIANS(User_Model_Calcs!B3062))^2)))</f>
        <v>45.489218092571186</v>
      </c>
      <c r="P3062">
        <f t="shared" ca="1" si="465"/>
        <v>35.079365193900358</v>
      </c>
    </row>
    <row r="3063" spans="1:16" x14ac:dyDescent="0.25">
      <c r="A3063">
        <f t="shared" ca="1" si="461"/>
        <v>129.31911532491966</v>
      </c>
      <c r="B3063">
        <f t="shared" ca="1" si="462"/>
        <v>-36.581463970881998</v>
      </c>
      <c r="C3063" s="6">
        <v>20135.9375</v>
      </c>
      <c r="D3063">
        <f t="shared" ca="1" si="463"/>
        <v>1.2</v>
      </c>
      <c r="E3063" s="1">
        <v>0.65</v>
      </c>
      <c r="F3063">
        <v>19.899999999999999</v>
      </c>
      <c r="G3063">
        <f t="shared" ca="1" si="466"/>
        <v>46.089820015575185</v>
      </c>
      <c r="H3063">
        <f t="shared" ca="1" si="464"/>
        <v>19.80994289620169</v>
      </c>
      <c r="I3063">
        <f ca="1">User_Model_Calcs!A3063-Sat_Data!$B$5</f>
        <v>19.319115324919665</v>
      </c>
      <c r="J3063">
        <f ca="1">(Earth_Data!$B$1/SQRT(1-Earth_Data!$B$2^2*SIN(RADIANS(User_Model_Calcs!B3063))^2))*COS(RADIANS(User_Model_Calcs!B3063))</f>
        <v>5127.8121247155605</v>
      </c>
      <c r="K3063">
        <f ca="1">((Earth_Data!$B$1*(1-Earth_Data!$B$2^2))/SQRT(1-Earth_Data!$B$2^2*SIN(RADIANS(User_Model_Calcs!B3063))^2))*SIN(RADIANS(User_Model_Calcs!B3063))</f>
        <v>-3780.1989357823745</v>
      </c>
      <c r="L3063">
        <f t="shared" ca="1" si="467"/>
        <v>-36.397464777189462</v>
      </c>
      <c r="M3063">
        <f t="shared" ca="1" si="468"/>
        <v>6370.5856230389145</v>
      </c>
      <c r="N3063">
        <f ca="1">SQRT(User_Model_Calcs!M3063^2+Sat_Data!$B$3^2-2*User_Model_Calcs!M3063*Sat_Data!$B$3*COS(RADIANS(L3063))*COS(RADIANS(I3063)))</f>
        <v>37554.344088933132</v>
      </c>
      <c r="O3063">
        <f ca="1">DEGREES(ACOS(((Earth_Data!$B$1+Sat_Data!$B$2)/User_Model_Calcs!N3063)*SQRT(1-COS(RADIANS(User_Model_Calcs!I3063))^2*COS(RADIANS(User_Model_Calcs!B3063))^2)))</f>
        <v>42.89617091794463</v>
      </c>
      <c r="P3063">
        <f t="shared" ca="1" si="465"/>
        <v>30.465679586813973</v>
      </c>
    </row>
    <row r="3064" spans="1:16" x14ac:dyDescent="0.25">
      <c r="A3064">
        <f t="shared" ca="1" si="461"/>
        <v>128.16509716060244</v>
      </c>
      <c r="B3064">
        <f t="shared" ca="1" si="462"/>
        <v>-33.00741163978865</v>
      </c>
      <c r="C3064" s="6">
        <v>20135.9375</v>
      </c>
      <c r="D3064">
        <f t="shared" ca="1" si="463"/>
        <v>0.75</v>
      </c>
      <c r="E3064" s="1">
        <v>0.65</v>
      </c>
      <c r="F3064">
        <v>19.899999999999999</v>
      </c>
      <c r="G3064">
        <f t="shared" ca="1" si="466"/>
        <v>42.007420362456692</v>
      </c>
      <c r="H3064">
        <f t="shared" ca="1" si="464"/>
        <v>23.876732677242337</v>
      </c>
      <c r="I3064">
        <f ca="1">User_Model_Calcs!A3064-Sat_Data!$B$5</f>
        <v>18.165097160602443</v>
      </c>
      <c r="J3064">
        <f ca="1">(Earth_Data!$B$1/SQRT(1-Earth_Data!$B$2^2*SIN(RADIANS(User_Model_Calcs!B3064))^2))*COS(RADIANS(User_Model_Calcs!B3064))</f>
        <v>5354.029681221009</v>
      </c>
      <c r="K3064">
        <f ca="1">((Earth_Data!$B$1*(1-Earth_Data!$B$2^2))/SQRT(1-Earth_Data!$B$2^2*SIN(RADIANS(User_Model_Calcs!B3064))^2))*SIN(RADIANS(User_Model_Calcs!B3064))</f>
        <v>-3454.6492187341446</v>
      </c>
      <c r="L3064">
        <f t="shared" ca="1" si="467"/>
        <v>-32.831840138103935</v>
      </c>
      <c r="M3064">
        <f t="shared" ca="1" si="468"/>
        <v>6371.8313734668136</v>
      </c>
      <c r="N3064">
        <f ca="1">SQRT(User_Model_Calcs!M3064^2+Sat_Data!$B$3^2-2*User_Model_Calcs!M3064*Sat_Data!$B$3*COS(RADIANS(L3064))*COS(RADIANS(I3064)))</f>
        <v>37274.930220768874</v>
      </c>
      <c r="O3064">
        <f ca="1">DEGREES(ACOS(((Earth_Data!$B$1+Sat_Data!$B$2)/User_Model_Calcs!N3064)*SQRT(1-COS(RADIANS(User_Model_Calcs!I3064))^2*COS(RADIANS(User_Model_Calcs!B3064))^2)))</f>
        <v>46.883004713506025</v>
      </c>
      <c r="P3064">
        <f t="shared" ca="1" si="465"/>
        <v>31.061092341720666</v>
      </c>
    </row>
    <row r="3065" spans="1:16" x14ac:dyDescent="0.25">
      <c r="A3065">
        <f t="shared" ca="1" si="461"/>
        <v>130.80822606724794</v>
      </c>
      <c r="B3065">
        <f t="shared" ca="1" si="462"/>
        <v>-33.89575859922008</v>
      </c>
      <c r="C3065" s="6">
        <v>20135.9375</v>
      </c>
      <c r="D3065">
        <f t="shared" ca="1" si="463"/>
        <v>0.75</v>
      </c>
      <c r="E3065" s="1">
        <v>0.65</v>
      </c>
      <c r="F3065">
        <v>19.899999999999999</v>
      </c>
      <c r="G3065">
        <f t="shared" ca="1" si="466"/>
        <v>42.007420362456692</v>
      </c>
      <c r="H3065">
        <f t="shared" ca="1" si="464"/>
        <v>20.671041863905007</v>
      </c>
      <c r="I3065">
        <f ca="1">User_Model_Calcs!A3065-Sat_Data!$B$5</f>
        <v>20.808226067247944</v>
      </c>
      <c r="J3065">
        <f ca="1">(Earth_Data!$B$1/SQRT(1-Earth_Data!$B$2^2*SIN(RADIANS(User_Model_Calcs!B3065))^2))*COS(RADIANS(User_Model_Calcs!B3065))</f>
        <v>5299.7179412769538</v>
      </c>
      <c r="K3065">
        <f ca="1">((Earth_Data!$B$1*(1-Earth_Data!$B$2^2))/SQRT(1-Earth_Data!$B$2^2*SIN(RADIANS(User_Model_Calcs!B3065))^2))*SIN(RADIANS(User_Model_Calcs!B3065))</f>
        <v>-3536.8561169684026</v>
      </c>
      <c r="L3065">
        <f t="shared" ca="1" si="467"/>
        <v>-33.717832603291448</v>
      </c>
      <c r="M3065">
        <f t="shared" ca="1" si="468"/>
        <v>6371.5274031608496</v>
      </c>
      <c r="N3065">
        <f ca="1">SQRT(User_Model_Calcs!M3065^2+Sat_Data!$B$3^2-2*User_Model_Calcs!M3065*Sat_Data!$B$3*COS(RADIANS(L3065))*COS(RADIANS(I3065)))</f>
        <v>37425.194841849676</v>
      </c>
      <c r="O3065">
        <f ca="1">DEGREES(ACOS(((Earth_Data!$B$1+Sat_Data!$B$2)/User_Model_Calcs!N3065)*SQRT(1-COS(RADIANS(User_Model_Calcs!I3065))^2*COS(RADIANS(User_Model_Calcs!B3065))^2)))</f>
        <v>44.706505218283461</v>
      </c>
      <c r="P3065">
        <f t="shared" ca="1" si="465"/>
        <v>34.272132127986396</v>
      </c>
    </row>
    <row r="3066" spans="1:16" x14ac:dyDescent="0.25">
      <c r="A3066">
        <f t="shared" ca="1" si="461"/>
        <v>130.74011534700054</v>
      </c>
      <c r="B3066">
        <f t="shared" ca="1" si="462"/>
        <v>-37.124105987242601</v>
      </c>
      <c r="C3066" s="6">
        <v>20135.9375</v>
      </c>
      <c r="D3066">
        <f t="shared" ca="1" si="463"/>
        <v>0.75</v>
      </c>
      <c r="E3066" s="1">
        <v>0.65</v>
      </c>
      <c r="F3066">
        <v>19.899999999999999</v>
      </c>
      <c r="G3066">
        <f t="shared" ca="1" si="466"/>
        <v>42.007420362456692</v>
      </c>
      <c r="H3066">
        <f t="shared" ca="1" si="464"/>
        <v>15.17344863760322</v>
      </c>
      <c r="I3066">
        <f ca="1">User_Model_Calcs!A3066-Sat_Data!$B$5</f>
        <v>20.74011534700054</v>
      </c>
      <c r="J3066">
        <f ca="1">(Earth_Data!$B$1/SQRT(1-Earth_Data!$B$2^2*SIN(RADIANS(User_Model_Calcs!B3066))^2))*COS(RADIANS(User_Model_Calcs!B3066))</f>
        <v>5091.6948497383219</v>
      </c>
      <c r="K3066">
        <f ca="1">((Earth_Data!$B$1*(1-Earth_Data!$B$2^2))/SQRT(1-Earth_Data!$B$2^2*SIN(RADIANS(User_Model_Calcs!B3066))^2))*SIN(RADIANS(User_Model_Calcs!B3066))</f>
        <v>-3828.3852716405045</v>
      </c>
      <c r="L3066">
        <f t="shared" ca="1" si="467"/>
        <v>-36.939073857563876</v>
      </c>
      <c r="M3066">
        <f t="shared" ca="1" si="468"/>
        <v>6370.3916858357843</v>
      </c>
      <c r="N3066">
        <f ca="1">SQRT(User_Model_Calcs!M3066^2+Sat_Data!$B$3^2-2*User_Model_Calcs!M3066*Sat_Data!$B$3*COS(RADIANS(L3066))*COS(RADIANS(I3066)))</f>
        <v>37641.037856104798</v>
      </c>
      <c r="O3066">
        <f ca="1">DEGREES(ACOS(((Earth_Data!$B$1+Sat_Data!$B$2)/User_Model_Calcs!N3066)*SQRT(1-COS(RADIANS(User_Model_Calcs!I3066))^2*COS(RADIANS(User_Model_Calcs!B3066))^2)))</f>
        <v>41.720941931903866</v>
      </c>
      <c r="P3066">
        <f t="shared" ca="1" si="465"/>
        <v>32.10454466150297</v>
      </c>
    </row>
    <row r="3067" spans="1:16" x14ac:dyDescent="0.25">
      <c r="A3067">
        <f t="shared" ref="A3067:A3089" ca="1" si="469">130+(RAND()*5-2.5)</f>
        <v>129.05307168488071</v>
      </c>
      <c r="B3067">
        <f t="shared" ref="B3067:B3090" ca="1" si="470">-35+(RAND()*5-2.5)</f>
        <v>-36.686519907467783</v>
      </c>
      <c r="C3067" s="6">
        <v>20135.9375</v>
      </c>
      <c r="D3067">
        <f t="shared" ref="D3067:D3130" ca="1" si="471">CHOOSE(RANDBETWEEN(1,3),0.75,1.2,3)</f>
        <v>1.2</v>
      </c>
      <c r="E3067" s="1">
        <v>0.65</v>
      </c>
      <c r="F3067">
        <v>19.899999999999999</v>
      </c>
      <c r="G3067">
        <f t="shared" ca="1" si="466"/>
        <v>46.089820015575185</v>
      </c>
      <c r="H3067">
        <f t="shared" ref="H3067:H3130" ca="1" si="472">RAND()*(24-14)+14</f>
        <v>14.667290475153839</v>
      </c>
      <c r="I3067">
        <f ca="1">User_Model_Calcs!A3067-Sat_Data!$B$5</f>
        <v>19.053071684880706</v>
      </c>
      <c r="J3067">
        <f ca="1">(Earth_Data!$B$1/SQRT(1-Earth_Data!$B$2^2*SIN(RADIANS(User_Model_Calcs!B3067))^2))*COS(RADIANS(User_Model_Calcs!B3067))</f>
        <v>5120.8556978197676</v>
      </c>
      <c r="K3067">
        <f ca="1">((Earth_Data!$B$1*(1-Earth_Data!$B$2^2))/SQRT(1-Earth_Data!$B$2^2*SIN(RADIANS(User_Model_Calcs!B3067))^2))*SIN(RADIANS(User_Model_Calcs!B3067))</f>
        <v>-3789.554172100407</v>
      </c>
      <c r="L3067">
        <f t="shared" ca="1" si="467"/>
        <v>-36.502315586362741</v>
      </c>
      <c r="M3067">
        <f t="shared" ca="1" si="468"/>
        <v>6370.5481633197614</v>
      </c>
      <c r="N3067">
        <f ca="1">SQRT(User_Model_Calcs!M3067^2+Sat_Data!$B$3^2-2*User_Model_Calcs!M3067*Sat_Data!$B$3*COS(RADIANS(L3067))*COS(RADIANS(I3067)))</f>
        <v>37552.93474974671</v>
      </c>
      <c r="O3067">
        <f ca="1">DEGREES(ACOS(((Earth_Data!$B$1+Sat_Data!$B$2)/User_Model_Calcs!N3067)*SQRT(1-COS(RADIANS(User_Model_Calcs!I3067))^2*COS(RADIANS(User_Model_Calcs!B3067))^2)))</f>
        <v>42.914848134951981</v>
      </c>
      <c r="P3067">
        <f t="shared" ca="1" si="465"/>
        <v>30.031200702476799</v>
      </c>
    </row>
    <row r="3068" spans="1:16" x14ac:dyDescent="0.25">
      <c r="A3068">
        <f t="shared" ca="1" si="469"/>
        <v>132.12179670956954</v>
      </c>
      <c r="B3068">
        <f t="shared" ca="1" si="470"/>
        <v>-34.165675605133593</v>
      </c>
      <c r="C3068" s="6">
        <v>20135.9375</v>
      </c>
      <c r="D3068">
        <f t="shared" ca="1" si="471"/>
        <v>0.75</v>
      </c>
      <c r="E3068" s="1">
        <v>0.65</v>
      </c>
      <c r="F3068">
        <v>19.899999999999999</v>
      </c>
      <c r="G3068">
        <f t="shared" ca="1" si="466"/>
        <v>42.007420362456692</v>
      </c>
      <c r="H3068">
        <f t="shared" ca="1" si="472"/>
        <v>22.542857856910871</v>
      </c>
      <c r="I3068">
        <f ca="1">User_Model_Calcs!A3068-Sat_Data!$B$5</f>
        <v>22.121796709569537</v>
      </c>
      <c r="J3068">
        <f ca="1">(Earth_Data!$B$1/SQRT(1-Earth_Data!$B$2^2*SIN(RADIANS(User_Model_Calcs!B3068))^2))*COS(RADIANS(User_Model_Calcs!B3068))</f>
        <v>5282.9624159599171</v>
      </c>
      <c r="K3068">
        <f ca="1">((Earth_Data!$B$1*(1-Earth_Data!$B$2^2))/SQRT(1-Earth_Data!$B$2^2*SIN(RADIANS(User_Model_Calcs!B3068))^2))*SIN(RADIANS(User_Model_Calcs!B3068))</f>
        <v>-3561.6684995612563</v>
      </c>
      <c r="L3068">
        <f t="shared" ca="1" si="467"/>
        <v>-33.987067870563308</v>
      </c>
      <c r="M3068">
        <f t="shared" ca="1" si="468"/>
        <v>6371.4342489907231</v>
      </c>
      <c r="N3068">
        <f ca="1">SQRT(User_Model_Calcs!M3068^2+Sat_Data!$B$3^2-2*User_Model_Calcs!M3068*Sat_Data!$B$3*COS(RADIANS(L3068))*COS(RADIANS(I3068)))</f>
        <v>37492.696090383455</v>
      </c>
      <c r="O3068">
        <f ca="1">DEGREES(ACOS(((Earth_Data!$B$1+Sat_Data!$B$2)/User_Model_Calcs!N3068)*SQRT(1-COS(RADIANS(User_Model_Calcs!I3068))^2*COS(RADIANS(User_Model_Calcs!B3068))^2)))</f>
        <v>43.758963049497474</v>
      </c>
      <c r="P3068">
        <f t="shared" ca="1" si="465"/>
        <v>35.898617163295</v>
      </c>
    </row>
    <row r="3069" spans="1:16" x14ac:dyDescent="0.25">
      <c r="A3069">
        <f t="shared" ca="1" si="469"/>
        <v>130.9816407422671</v>
      </c>
      <c r="B3069">
        <f t="shared" ca="1" si="470"/>
        <v>-36.876843408121474</v>
      </c>
      <c r="C3069" s="6">
        <v>20135.9375</v>
      </c>
      <c r="D3069">
        <f t="shared" ca="1" si="471"/>
        <v>3</v>
      </c>
      <c r="E3069" s="1">
        <v>0.65</v>
      </c>
      <c r="F3069">
        <v>19.899999999999999</v>
      </c>
      <c r="G3069">
        <f t="shared" ca="1" si="466"/>
        <v>54.048620189015942</v>
      </c>
      <c r="H3069">
        <f t="shared" ca="1" si="472"/>
        <v>20.771554270835395</v>
      </c>
      <c r="I3069">
        <f ca="1">User_Model_Calcs!A3069-Sat_Data!$B$5</f>
        <v>20.981640742267103</v>
      </c>
      <c r="J3069">
        <f ca="1">(Earth_Data!$B$1/SQRT(1-Earth_Data!$B$2^2*SIN(RADIANS(User_Model_Calcs!B3069))^2))*COS(RADIANS(User_Model_Calcs!B3069))</f>
        <v>5108.2092031559278</v>
      </c>
      <c r="K3069">
        <f ca="1">((Earth_Data!$B$1*(1-Earth_Data!$B$2^2))/SQRT(1-Earth_Data!$B$2^2*SIN(RADIANS(User_Model_Calcs!B3069))^2))*SIN(RADIANS(User_Model_Calcs!B3069))</f>
        <v>-3806.4703629080532</v>
      </c>
      <c r="L3069">
        <f t="shared" ca="1" si="467"/>
        <v>-36.692273762607293</v>
      </c>
      <c r="M3069">
        <f t="shared" ca="1" si="468"/>
        <v>6370.4801928037014</v>
      </c>
      <c r="N3069">
        <f ca="1">SQRT(User_Model_Calcs!M3069^2+Sat_Data!$B$3^2-2*User_Model_Calcs!M3069*Sat_Data!$B$3*COS(RADIANS(L3069))*COS(RADIANS(I3069)))</f>
        <v>37632.341221358431</v>
      </c>
      <c r="O3069">
        <f ca="1">DEGREES(ACOS(((Earth_Data!$B$1+Sat_Data!$B$2)/User_Model_Calcs!N3069)*SQRT(1-COS(RADIANS(User_Model_Calcs!I3069))^2*COS(RADIANS(User_Model_Calcs!B3069))^2)))</f>
        <v>41.838771692045668</v>
      </c>
      <c r="P3069">
        <f t="shared" ca="1" si="465"/>
        <v>32.580914406078648</v>
      </c>
    </row>
    <row r="3070" spans="1:16" x14ac:dyDescent="0.25">
      <c r="A3070">
        <f t="shared" ca="1" si="469"/>
        <v>130.28531887394092</v>
      </c>
      <c r="B3070">
        <f t="shared" ca="1" si="470"/>
        <v>-34.177932073126449</v>
      </c>
      <c r="C3070" s="6">
        <v>20135.9375</v>
      </c>
      <c r="D3070">
        <f t="shared" ca="1" si="471"/>
        <v>3</v>
      </c>
      <c r="E3070" s="1">
        <v>0.65</v>
      </c>
      <c r="F3070">
        <v>19.899999999999999</v>
      </c>
      <c r="G3070">
        <f t="shared" ca="1" si="466"/>
        <v>54.048620189015942</v>
      </c>
      <c r="H3070">
        <f t="shared" ca="1" si="472"/>
        <v>16.920281970096632</v>
      </c>
      <c r="I3070">
        <f ca="1">User_Model_Calcs!A3070-Sat_Data!$B$5</f>
        <v>20.285318873940923</v>
      </c>
      <c r="J3070">
        <f ca="1">(Earth_Data!$B$1/SQRT(1-Earth_Data!$B$2^2*SIN(RADIANS(User_Model_Calcs!B3070))^2))*COS(RADIANS(User_Model_Calcs!B3070))</f>
        <v>5282.1987859850469</v>
      </c>
      <c r="K3070">
        <f ca="1">((Earth_Data!$B$1*(1-Earth_Data!$B$2^2))/SQRT(1-Earth_Data!$B$2^2*SIN(RADIANS(User_Model_Calcs!B3070))^2))*SIN(RADIANS(User_Model_Calcs!B3070))</f>
        <v>-3562.7933372662792</v>
      </c>
      <c r="L3070">
        <f t="shared" ca="1" si="467"/>
        <v>-33.99929375643238</v>
      </c>
      <c r="M3070">
        <f t="shared" ca="1" si="468"/>
        <v>6371.4300105024222</v>
      </c>
      <c r="N3070">
        <f ca="1">SQRT(User_Model_Calcs!M3070^2+Sat_Data!$B$3^2-2*User_Model_Calcs!M3070*Sat_Data!$B$3*COS(RADIANS(L3070))*COS(RADIANS(I3070)))</f>
        <v>37424.566455125008</v>
      </c>
      <c r="O3070">
        <f ca="1">DEGREES(ACOS(((Earth_Data!$B$1+Sat_Data!$B$2)/User_Model_Calcs!N3070)*SQRT(1-COS(RADIANS(User_Model_Calcs!I3070))^2*COS(RADIANS(User_Model_Calcs!B3070))^2)))</f>
        <v>44.713790923451121</v>
      </c>
      <c r="P3070">
        <f t="shared" ca="1" si="465"/>
        <v>33.343403136144154</v>
      </c>
    </row>
    <row r="3071" spans="1:16" x14ac:dyDescent="0.25">
      <c r="A3071">
        <f t="shared" ca="1" si="469"/>
        <v>131.14728975954779</v>
      </c>
      <c r="B3071">
        <f t="shared" ca="1" si="470"/>
        <v>-33.734808094200879</v>
      </c>
      <c r="C3071" s="6">
        <v>20135.9375</v>
      </c>
      <c r="D3071">
        <f t="shared" ca="1" si="471"/>
        <v>3</v>
      </c>
      <c r="E3071" s="1">
        <v>0.65</v>
      </c>
      <c r="F3071">
        <v>19.899999999999999</v>
      </c>
      <c r="G3071">
        <f t="shared" ca="1" si="466"/>
        <v>54.048620189015942</v>
      </c>
      <c r="H3071">
        <f t="shared" ca="1" si="472"/>
        <v>19.851619346378889</v>
      </c>
      <c r="I3071">
        <f ca="1">User_Model_Calcs!A3071-Sat_Data!$B$5</f>
        <v>21.147289759547789</v>
      </c>
      <c r="J3071">
        <f ca="1">(Earth_Data!$B$1/SQRT(1-Earth_Data!$B$2^2*SIN(RADIANS(User_Model_Calcs!B3071))^2))*COS(RADIANS(User_Model_Calcs!B3071))</f>
        <v>5309.6531540319793</v>
      </c>
      <c r="K3071">
        <f ca="1">((Earth_Data!$B$1*(1-Earth_Data!$B$2^2))/SQRT(1-Earth_Data!$B$2^2*SIN(RADIANS(User_Model_Calcs!B3071))^2))*SIN(RADIANS(User_Model_Calcs!B3071))</f>
        <v>-3522.0236338340301</v>
      </c>
      <c r="L3071">
        <f t="shared" ca="1" si="467"/>
        <v>-33.557296108947945</v>
      </c>
      <c r="M3071">
        <f t="shared" ca="1" si="468"/>
        <v>6371.5827777254226</v>
      </c>
      <c r="N3071">
        <f ca="1">SQRT(User_Model_Calcs!M3071^2+Sat_Data!$B$3^2-2*User_Model_Calcs!M3071*Sat_Data!$B$3*COS(RADIANS(L3071))*COS(RADIANS(I3071)))</f>
        <v>37427.414430796009</v>
      </c>
      <c r="O3071">
        <f ca="1">DEGREES(ACOS(((Earth_Data!$B$1+Sat_Data!$B$2)/User_Model_Calcs!N3071)*SQRT(1-COS(RADIANS(User_Model_Calcs!I3071))^2*COS(RADIANS(User_Model_Calcs!B3071))^2)))</f>
        <v>44.676032803280776</v>
      </c>
      <c r="P3071">
        <f t="shared" ca="1" si="465"/>
        <v>34.85827707415838</v>
      </c>
    </row>
    <row r="3072" spans="1:16" x14ac:dyDescent="0.25">
      <c r="A3072">
        <f t="shared" ca="1" si="469"/>
        <v>129.61630698680219</v>
      </c>
      <c r="B3072">
        <f t="shared" ca="1" si="470"/>
        <v>-37.068008408646122</v>
      </c>
      <c r="C3072" s="6">
        <v>20135.9375</v>
      </c>
      <c r="D3072">
        <f t="shared" ca="1" si="471"/>
        <v>3</v>
      </c>
      <c r="E3072" s="1">
        <v>0.65</v>
      </c>
      <c r="F3072">
        <v>19.899999999999999</v>
      </c>
      <c r="G3072">
        <f t="shared" ca="1" si="466"/>
        <v>54.048620189015942</v>
      </c>
      <c r="H3072">
        <f t="shared" ca="1" si="472"/>
        <v>20.803203199531843</v>
      </c>
      <c r="I3072">
        <f ca="1">User_Model_Calcs!A3072-Sat_Data!$B$5</f>
        <v>19.616306986802186</v>
      </c>
      <c r="J3072">
        <f ca="1">(Earth_Data!$B$1/SQRT(1-Earth_Data!$B$2^2*SIN(RADIANS(User_Model_Calcs!B3072))^2))*COS(RADIANS(User_Model_Calcs!B3072))</f>
        <v>5095.4498881495729</v>
      </c>
      <c r="K3072">
        <f ca="1">((Earth_Data!$B$1*(1-Earth_Data!$B$2^2))/SQRT(1-Earth_Data!$B$2^2*SIN(RADIANS(User_Model_Calcs!B3072))^2))*SIN(RADIANS(User_Model_Calcs!B3072))</f>
        <v>-3823.4195106353413</v>
      </c>
      <c r="L3072">
        <f t="shared" ca="1" si="467"/>
        <v>-36.883080000555985</v>
      </c>
      <c r="M3072">
        <f t="shared" ca="1" si="468"/>
        <v>6370.4117855088834</v>
      </c>
      <c r="N3072">
        <f ca="1">SQRT(User_Model_Calcs!M3072^2+Sat_Data!$B$3^2-2*User_Model_Calcs!M3072*Sat_Data!$B$3*COS(RADIANS(L3072))*COS(RADIANS(I3072)))</f>
        <v>37598.467085223565</v>
      </c>
      <c r="O3072">
        <f ca="1">DEGREES(ACOS(((Earth_Data!$B$1+Sat_Data!$B$2)/User_Model_Calcs!N3072)*SQRT(1-COS(RADIANS(User_Model_Calcs!I3072))^2*COS(RADIANS(User_Model_Calcs!B3072))^2)))</f>
        <v>42.293754363863023</v>
      </c>
      <c r="P3072">
        <f t="shared" ca="1" si="465"/>
        <v>30.595206084297836</v>
      </c>
    </row>
    <row r="3073" spans="1:16" x14ac:dyDescent="0.25">
      <c r="A3073">
        <f t="shared" ca="1" si="469"/>
        <v>130.93580081368435</v>
      </c>
      <c r="B3073">
        <f t="shared" ca="1" si="470"/>
        <v>-33.507862537140895</v>
      </c>
      <c r="C3073" s="6">
        <v>20135.9375</v>
      </c>
      <c r="D3073">
        <f t="shared" ca="1" si="471"/>
        <v>1.2</v>
      </c>
      <c r="E3073" s="1">
        <v>0.65</v>
      </c>
      <c r="F3073">
        <v>19.899999999999999</v>
      </c>
      <c r="G3073">
        <f t="shared" ca="1" si="466"/>
        <v>46.089820015575185</v>
      </c>
      <c r="H3073">
        <f t="shared" ca="1" si="472"/>
        <v>23.942231390177916</v>
      </c>
      <c r="I3073">
        <f ca="1">User_Model_Calcs!A3073-Sat_Data!$B$5</f>
        <v>20.935800813684352</v>
      </c>
      <c r="J3073">
        <f ca="1">(Earth_Data!$B$1/SQRT(1-Earth_Data!$B$2^2*SIN(RADIANS(User_Model_Calcs!B3073))^2))*COS(RADIANS(User_Model_Calcs!B3073))</f>
        <v>5323.5908155030538</v>
      </c>
      <c r="K3073">
        <f ca="1">((Earth_Data!$B$1*(1-Earth_Data!$B$2^2))/SQRT(1-Earth_Data!$B$2^2*SIN(RADIANS(User_Model_Calcs!B3073))^2))*SIN(RADIANS(User_Model_Calcs!B3073))</f>
        <v>-3501.0627052852769</v>
      </c>
      <c r="L3073">
        <f t="shared" ca="1" si="467"/>
        <v>-33.330943800895383</v>
      </c>
      <c r="M3073">
        <f t="shared" ca="1" si="468"/>
        <v>6371.6606341869719</v>
      </c>
      <c r="N3073">
        <f ca="1">SQRT(User_Model_Calcs!M3073^2+Sat_Data!$B$3^2-2*User_Model_Calcs!M3073*Sat_Data!$B$3*COS(RADIANS(L3073))*COS(RADIANS(I3073)))</f>
        <v>37404.828446772415</v>
      </c>
      <c r="O3073">
        <f ca="1">DEGREES(ACOS(((Earth_Data!$B$1+Sat_Data!$B$2)/User_Model_Calcs!N3073)*SQRT(1-COS(RADIANS(User_Model_Calcs!I3073))^2*COS(RADIANS(User_Model_Calcs!B3073))^2)))</f>
        <v>44.997569148884267</v>
      </c>
      <c r="P3073">
        <f t="shared" ca="1" si="465"/>
        <v>34.722475730700431</v>
      </c>
    </row>
    <row r="3074" spans="1:16" x14ac:dyDescent="0.25">
      <c r="A3074">
        <f t="shared" ca="1" si="469"/>
        <v>128.43772045846703</v>
      </c>
      <c r="B3074">
        <f t="shared" ca="1" si="470"/>
        <v>-34.579098615993942</v>
      </c>
      <c r="C3074" s="6">
        <v>20135.9375</v>
      </c>
      <c r="D3074">
        <f t="shared" ca="1" si="471"/>
        <v>1.2</v>
      </c>
      <c r="E3074" s="1">
        <v>0.65</v>
      </c>
      <c r="F3074">
        <v>19.899999999999999</v>
      </c>
      <c r="G3074">
        <f t="shared" ca="1" si="466"/>
        <v>46.089820015575185</v>
      </c>
      <c r="H3074">
        <f t="shared" ca="1" si="472"/>
        <v>22.165310266054703</v>
      </c>
      <c r="I3074">
        <f ca="1">User_Model_Calcs!A3074-Sat_Data!$B$5</f>
        <v>18.437720458467027</v>
      </c>
      <c r="J3074">
        <f ca="1">(Earth_Data!$B$1/SQRT(1-Earth_Data!$B$2^2*SIN(RADIANS(User_Model_Calcs!B3074))^2))*COS(RADIANS(User_Model_Calcs!B3074))</f>
        <v>5257.0709425984041</v>
      </c>
      <c r="K3074">
        <f ca="1">((Earth_Data!$B$1*(1-Earth_Data!$B$2^2))/SQRT(1-Earth_Data!$B$2^2*SIN(RADIANS(User_Model_Calcs!B3074))^2))*SIN(RADIANS(User_Model_Calcs!B3074))</f>
        <v>-3599.5211600150919</v>
      </c>
      <c r="L3074">
        <f t="shared" ca="1" si="467"/>
        <v>-34.399477331263235</v>
      </c>
      <c r="M3074">
        <f t="shared" ca="1" si="468"/>
        <v>6371.2908799480238</v>
      </c>
      <c r="N3074">
        <f ca="1">SQRT(User_Model_Calcs!M3074^2+Sat_Data!$B$3^2-2*User_Model_Calcs!M3074*Sat_Data!$B$3*COS(RADIANS(L3074))*COS(RADIANS(I3074)))</f>
        <v>37387.762550830659</v>
      </c>
      <c r="O3074">
        <f ca="1">DEGREES(ACOS(((Earth_Data!$B$1+Sat_Data!$B$2)/User_Model_Calcs!N3074)*SQRT(1-COS(RADIANS(User_Model_Calcs!I3074))^2*COS(RADIANS(User_Model_Calcs!B3074))^2)))</f>
        <v>45.234718776098482</v>
      </c>
      <c r="P3074">
        <f t="shared" ref="P3074:P3137" ca="1" si="473">DEGREES(ASIN(SIN(RADIANS(ABS(I3074)))/(SIN(ACOS(COS(RADIANS(I3074))*COS(RADIANS(B3074)))))))</f>
        <v>30.430882317268342</v>
      </c>
    </row>
    <row r="3075" spans="1:16" x14ac:dyDescent="0.25">
      <c r="A3075">
        <f t="shared" ca="1" si="469"/>
        <v>132.01466074125779</v>
      </c>
      <c r="B3075">
        <f t="shared" ca="1" si="470"/>
        <v>-32.823517267096349</v>
      </c>
      <c r="C3075" s="6">
        <v>20135.9375</v>
      </c>
      <c r="D3075">
        <f t="shared" ca="1" si="471"/>
        <v>0.75</v>
      </c>
      <c r="E3075" s="1">
        <v>0.65</v>
      </c>
      <c r="F3075">
        <v>19.899999999999999</v>
      </c>
      <c r="G3075">
        <f t="shared" ref="G3075:G3138" ca="1" si="474">20.4+20*LOG(F3075)+20*LOG(D3075)+10*LOG(E3075)</f>
        <v>42.007420362456692</v>
      </c>
      <c r="H3075">
        <f t="shared" ca="1" si="472"/>
        <v>19.679487320052527</v>
      </c>
      <c r="I3075">
        <f ca="1">User_Model_Calcs!A3075-Sat_Data!$B$5</f>
        <v>22.014660741257785</v>
      </c>
      <c r="J3075">
        <f ca="1">(Earth_Data!$B$1/SQRT(1-Earth_Data!$B$2^2*SIN(RADIANS(User_Model_Calcs!B3075))^2))*COS(RADIANS(User_Model_Calcs!B3075))</f>
        <v>5365.1120352125472</v>
      </c>
      <c r="K3075">
        <f ca="1">((Earth_Data!$B$1*(1-Earth_Data!$B$2^2))/SQRT(1-Earth_Data!$B$2^2*SIN(RADIANS(User_Model_Calcs!B3075))^2))*SIN(RADIANS(User_Model_Calcs!B3075))</f>
        <v>-3437.528642046088</v>
      </c>
      <c r="L3075">
        <f t="shared" ref="L3075:L3138" ca="1" si="475">DEGREES(ATAN((K3075/J3075)))</f>
        <v>-32.648454244817323</v>
      </c>
      <c r="M3075">
        <f t="shared" ref="M3075:M3138" ca="1" si="476">SQRT(J3075^2+K3075^2)</f>
        <v>6371.8937777767242</v>
      </c>
      <c r="N3075">
        <f ca="1">SQRT(User_Model_Calcs!M3075^2+Sat_Data!$B$3^2-2*User_Model_Calcs!M3075*Sat_Data!$B$3*COS(RADIANS(L3075))*COS(RADIANS(I3075)))</f>
        <v>37402.843483454526</v>
      </c>
      <c r="O3075">
        <f ca="1">DEGREES(ACOS(((Earth_Data!$B$1+Sat_Data!$B$2)/User_Model_Calcs!N3075)*SQRT(1-COS(RADIANS(User_Model_Calcs!I3075))^2*COS(RADIANS(User_Model_Calcs!B3075))^2)))</f>
        <v>45.029679301244393</v>
      </c>
      <c r="P3075">
        <f t="shared" ca="1" si="473"/>
        <v>36.719694639487706</v>
      </c>
    </row>
    <row r="3076" spans="1:16" x14ac:dyDescent="0.25">
      <c r="A3076">
        <f t="shared" ca="1" si="469"/>
        <v>130.99393061567113</v>
      </c>
      <c r="B3076">
        <f t="shared" ca="1" si="470"/>
        <v>-33.759410103536474</v>
      </c>
      <c r="C3076" s="6">
        <v>20135.9375</v>
      </c>
      <c r="D3076">
        <f t="shared" ca="1" si="471"/>
        <v>0.75</v>
      </c>
      <c r="E3076" s="1">
        <v>0.65</v>
      </c>
      <c r="F3076">
        <v>19.899999999999999</v>
      </c>
      <c r="G3076">
        <f t="shared" ca="1" si="474"/>
        <v>42.007420362456692</v>
      </c>
      <c r="H3076">
        <f t="shared" ca="1" si="472"/>
        <v>14.435503568220817</v>
      </c>
      <c r="I3076">
        <f ca="1">User_Model_Calcs!A3076-Sat_Data!$B$5</f>
        <v>20.993930615671133</v>
      </c>
      <c r="J3076">
        <f ca="1">(Earth_Data!$B$1/SQRT(1-Earth_Data!$B$2^2*SIN(RADIANS(User_Model_Calcs!B3076))^2))*COS(RADIANS(User_Model_Calcs!B3076))</f>
        <v>5308.137227088896</v>
      </c>
      <c r="K3076">
        <f ca="1">((Earth_Data!$B$1*(1-Earth_Data!$B$2^2))/SQRT(1-Earth_Data!$B$2^2*SIN(RADIANS(User_Model_Calcs!B3076))^2))*SIN(RADIANS(User_Model_Calcs!B3076))</f>
        <v>-3524.2926266563391</v>
      </c>
      <c r="L3076">
        <f t="shared" ca="1" si="475"/>
        <v>-33.581834473190732</v>
      </c>
      <c r="M3076">
        <f t="shared" ca="1" si="476"/>
        <v>6371.5743219326278</v>
      </c>
      <c r="N3076">
        <f ca="1">SQRT(User_Model_Calcs!M3076^2+Sat_Data!$B$3^2-2*User_Model_Calcs!M3076*Sat_Data!$B$3*COS(RADIANS(L3076))*COS(RADIANS(I3076)))</f>
        <v>37423.251086408047</v>
      </c>
      <c r="O3076">
        <f ca="1">DEGREES(ACOS(((Earth_Data!$B$1+Sat_Data!$B$2)/User_Model_Calcs!N3076)*SQRT(1-COS(RADIANS(User_Model_Calcs!I3076))^2*COS(RADIANS(User_Model_Calcs!B3076))^2)))</f>
        <v>44.734775925840609</v>
      </c>
      <c r="P3076">
        <f t="shared" ca="1" si="473"/>
        <v>34.626961464748668</v>
      </c>
    </row>
    <row r="3077" spans="1:16" x14ac:dyDescent="0.25">
      <c r="A3077">
        <f t="shared" ca="1" si="469"/>
        <v>131.36820034197859</v>
      </c>
      <c r="B3077">
        <f t="shared" ca="1" si="470"/>
        <v>-34.181364219072542</v>
      </c>
      <c r="C3077" s="6">
        <v>20135.9375</v>
      </c>
      <c r="D3077">
        <f t="shared" ca="1" si="471"/>
        <v>1.2</v>
      </c>
      <c r="E3077" s="1">
        <v>0.65</v>
      </c>
      <c r="F3077">
        <v>19.899999999999999</v>
      </c>
      <c r="G3077">
        <f t="shared" ca="1" si="474"/>
        <v>46.089820015575185</v>
      </c>
      <c r="H3077">
        <f t="shared" ca="1" si="472"/>
        <v>15.596132634872973</v>
      </c>
      <c r="I3077">
        <f ca="1">User_Model_Calcs!A3077-Sat_Data!$B$5</f>
        <v>21.368200341978593</v>
      </c>
      <c r="J3077">
        <f ca="1">(Earth_Data!$B$1/SQRT(1-Earth_Data!$B$2^2*SIN(RADIANS(User_Model_Calcs!B3077))^2))*COS(RADIANS(User_Model_Calcs!B3077))</f>
        <v>5281.9849053293301</v>
      </c>
      <c r="K3077">
        <f ca="1">((Earth_Data!$B$1*(1-Earth_Data!$B$2^2))/SQRT(1-Earth_Data!$B$2^2*SIN(RADIANS(User_Model_Calcs!B3077))^2))*SIN(RADIANS(User_Model_Calcs!B3077))</f>
        <v>-3563.1082936845619</v>
      </c>
      <c r="L3077">
        <f t="shared" ca="1" si="475"/>
        <v>-34.002717344386198</v>
      </c>
      <c r="M3077">
        <f t="shared" ca="1" si="476"/>
        <v>6371.4288234783417</v>
      </c>
      <c r="N3077">
        <f ca="1">SQRT(User_Model_Calcs!M3077^2+Sat_Data!$B$3^2-2*User_Model_Calcs!M3077*Sat_Data!$B$3*COS(RADIANS(L3077))*COS(RADIANS(I3077)))</f>
        <v>37464.758558678164</v>
      </c>
      <c r="O3077">
        <f ca="1">DEGREES(ACOS(((Earth_Data!$B$1+Sat_Data!$B$2)/User_Model_Calcs!N3077)*SQRT(1-COS(RADIANS(User_Model_Calcs!I3077))^2*COS(RADIANS(User_Model_Calcs!B3077))^2)))</f>
        <v>44.148342357124697</v>
      </c>
      <c r="P3077">
        <f t="shared" ca="1" si="473"/>
        <v>34.853909633541925</v>
      </c>
    </row>
    <row r="3078" spans="1:16" x14ac:dyDescent="0.25">
      <c r="A3078">
        <f t="shared" ca="1" si="469"/>
        <v>128.28354158013607</v>
      </c>
      <c r="B3078">
        <f t="shared" ca="1" si="470"/>
        <v>-37.356308837231673</v>
      </c>
      <c r="C3078" s="6">
        <v>20135.9375</v>
      </c>
      <c r="D3078">
        <f t="shared" ca="1" si="471"/>
        <v>3</v>
      </c>
      <c r="E3078" s="1">
        <v>0.65</v>
      </c>
      <c r="F3078">
        <v>19.899999999999999</v>
      </c>
      <c r="G3078">
        <f t="shared" ca="1" si="474"/>
        <v>54.048620189015942</v>
      </c>
      <c r="H3078">
        <f t="shared" ca="1" si="472"/>
        <v>21.059624718665358</v>
      </c>
      <c r="I3078">
        <f ca="1">User_Model_Calcs!A3078-Sat_Data!$B$5</f>
        <v>18.283541580136074</v>
      </c>
      <c r="J3078">
        <f ca="1">(Earth_Data!$B$1/SQRT(1-Earth_Data!$B$2^2*SIN(RADIANS(User_Model_Calcs!B3078))^2))*COS(RADIANS(User_Model_Calcs!B3078))</f>
        <v>5076.0997089886969</v>
      </c>
      <c r="K3078">
        <f ca="1">((Earth_Data!$B$1*(1-Earth_Data!$B$2^2))/SQRT(1-Earth_Data!$B$2^2*SIN(RADIANS(User_Model_Calcs!B3078))^2))*SIN(RADIANS(User_Model_Calcs!B3078))</f>
        <v>-3848.9011988715333</v>
      </c>
      <c r="L3078">
        <f t="shared" ca="1" si="475"/>
        <v>-37.17085490639608</v>
      </c>
      <c r="M3078">
        <f t="shared" ca="1" si="476"/>
        <v>6370.3083672825333</v>
      </c>
      <c r="N3078">
        <f ca="1">SQRT(User_Model_Calcs!M3078^2+Sat_Data!$B$3^2-2*User_Model_Calcs!M3078*Sat_Data!$B$3*COS(RADIANS(L3078))*COS(RADIANS(I3078)))</f>
        <v>37575.883862914961</v>
      </c>
      <c r="O3078">
        <f ca="1">DEGREES(ACOS(((Earth_Data!$B$1+Sat_Data!$B$2)/User_Model_Calcs!N3078)*SQRT(1-COS(RADIANS(User_Model_Calcs!I3078))^2*COS(RADIANS(User_Model_Calcs!B3078))^2)))</f>
        <v>42.598264154584967</v>
      </c>
      <c r="P3078">
        <f t="shared" ca="1" si="473"/>
        <v>28.569278162541799</v>
      </c>
    </row>
    <row r="3079" spans="1:16" x14ac:dyDescent="0.25">
      <c r="A3079">
        <f t="shared" ca="1" si="469"/>
        <v>131.5307576810998</v>
      </c>
      <c r="B3079">
        <f t="shared" ca="1" si="470"/>
        <v>-32.701866441902389</v>
      </c>
      <c r="C3079" s="6">
        <v>20135.9375</v>
      </c>
      <c r="D3079">
        <f t="shared" ca="1" si="471"/>
        <v>1.2</v>
      </c>
      <c r="E3079" s="1">
        <v>0.65</v>
      </c>
      <c r="F3079">
        <v>19.899999999999999</v>
      </c>
      <c r="G3079">
        <f t="shared" ca="1" si="474"/>
        <v>46.089820015575185</v>
      </c>
      <c r="H3079">
        <f t="shared" ca="1" si="472"/>
        <v>22.18550535274181</v>
      </c>
      <c r="I3079">
        <f ca="1">User_Model_Calcs!A3079-Sat_Data!$B$5</f>
        <v>21.5307576810998</v>
      </c>
      <c r="J3079">
        <f ca="1">(Earth_Data!$B$1/SQRT(1-Earth_Data!$B$2^2*SIN(RADIANS(User_Model_Calcs!B3079))^2))*COS(RADIANS(User_Model_Calcs!B3079))</f>
        <v>5372.4128939956872</v>
      </c>
      <c r="K3079">
        <f ca="1">((Earth_Data!$B$1*(1-Earth_Data!$B$2^2))/SQRT(1-Earth_Data!$B$2^2*SIN(RADIANS(User_Model_Calcs!B3079))^2))*SIN(RADIANS(User_Model_Calcs!B3079))</f>
        <v>-3426.1837101408796</v>
      </c>
      <c r="L3079">
        <f t="shared" ca="1" si="475"/>
        <v>-32.527143740856047</v>
      </c>
      <c r="M3079">
        <f t="shared" ca="1" si="476"/>
        <v>6371.9349588022196</v>
      </c>
      <c r="N3079">
        <f ca="1">SQRT(User_Model_Calcs!M3079^2+Sat_Data!$B$3^2-2*User_Model_Calcs!M3079*Sat_Data!$B$3*COS(RADIANS(L3079))*COS(RADIANS(I3079)))</f>
        <v>37376.238176342245</v>
      </c>
      <c r="O3079">
        <f ca="1">DEGREES(ACOS(((Earth_Data!$B$1+Sat_Data!$B$2)/User_Model_Calcs!N3079)*SQRT(1-COS(RADIANS(User_Model_Calcs!I3079))^2*COS(RADIANS(User_Model_Calcs!B3079))^2)))</f>
        <v>45.410458631028874</v>
      </c>
      <c r="P3079">
        <f t="shared" ca="1" si="473"/>
        <v>36.138802181034116</v>
      </c>
    </row>
    <row r="3080" spans="1:16" x14ac:dyDescent="0.25">
      <c r="A3080">
        <f t="shared" ca="1" si="469"/>
        <v>131.64217004214461</v>
      </c>
      <c r="B3080">
        <f t="shared" ca="1" si="470"/>
        <v>-35.505744852956873</v>
      </c>
      <c r="C3080" s="6">
        <v>20135.9375</v>
      </c>
      <c r="D3080">
        <f t="shared" ca="1" si="471"/>
        <v>0.75</v>
      </c>
      <c r="E3080" s="1">
        <v>0.65</v>
      </c>
      <c r="F3080">
        <v>19.899999999999999</v>
      </c>
      <c r="G3080">
        <f t="shared" ca="1" si="474"/>
        <v>42.007420362456692</v>
      </c>
      <c r="H3080">
        <f t="shared" ca="1" si="472"/>
        <v>14.006239252454863</v>
      </c>
      <c r="I3080">
        <f ca="1">User_Model_Calcs!A3080-Sat_Data!$B$5</f>
        <v>21.642170042144613</v>
      </c>
      <c r="J3080">
        <f ca="1">(Earth_Data!$B$1/SQRT(1-Earth_Data!$B$2^2*SIN(RADIANS(User_Model_Calcs!B3080))^2))*COS(RADIANS(User_Model_Calcs!B3080))</f>
        <v>5198.0436065435924</v>
      </c>
      <c r="K3080">
        <f ca="1">((Earth_Data!$B$1*(1-Earth_Data!$B$2^2))/SQRT(1-Earth_Data!$B$2^2*SIN(RADIANS(User_Model_Calcs!B3080))^2))*SIN(RADIANS(User_Model_Calcs!B3080))</f>
        <v>-3683.6881934187018</v>
      </c>
      <c r="L3080">
        <f t="shared" ca="1" si="475"/>
        <v>-35.323987505415268</v>
      </c>
      <c r="M3080">
        <f t="shared" ca="1" si="476"/>
        <v>6370.9666489364909</v>
      </c>
      <c r="N3080">
        <f ca="1">SQRT(User_Model_Calcs!M3080^2+Sat_Data!$B$3^2-2*User_Model_Calcs!M3080*Sat_Data!$B$3*COS(RADIANS(L3080))*COS(RADIANS(I3080)))</f>
        <v>37562.782616615004</v>
      </c>
      <c r="O3080">
        <f ca="1">DEGREES(ACOS(((Earth_Data!$B$1+Sat_Data!$B$2)/User_Model_Calcs!N3080)*SQRT(1-COS(RADIANS(User_Model_Calcs!I3080))^2*COS(RADIANS(User_Model_Calcs!B3080))^2)))</f>
        <v>42.786920481254114</v>
      </c>
      <c r="P3080">
        <f t="shared" ca="1" si="473"/>
        <v>34.340056199495834</v>
      </c>
    </row>
    <row r="3081" spans="1:16" x14ac:dyDescent="0.25">
      <c r="A3081">
        <f t="shared" ca="1" si="469"/>
        <v>127.85853162040951</v>
      </c>
      <c r="B3081">
        <f t="shared" ca="1" si="470"/>
        <v>-35.415457211730654</v>
      </c>
      <c r="C3081" s="6">
        <v>20135.9375</v>
      </c>
      <c r="D3081">
        <f t="shared" ca="1" si="471"/>
        <v>1.2</v>
      </c>
      <c r="E3081" s="1">
        <v>0.65</v>
      </c>
      <c r="F3081">
        <v>19.899999999999999</v>
      </c>
      <c r="G3081">
        <f t="shared" ca="1" si="474"/>
        <v>46.089820015575185</v>
      </c>
      <c r="H3081">
        <f t="shared" ca="1" si="472"/>
        <v>21.503901775568174</v>
      </c>
      <c r="I3081">
        <f ca="1">User_Model_Calcs!A3081-Sat_Data!$B$5</f>
        <v>17.858531620409508</v>
      </c>
      <c r="J3081">
        <f ca="1">(Earth_Data!$B$1/SQRT(1-Earth_Data!$B$2^2*SIN(RADIANS(User_Model_Calcs!B3081))^2))*COS(RADIANS(User_Model_Calcs!B3081))</f>
        <v>5203.8550901596209</v>
      </c>
      <c r="K3081">
        <f ca="1">((Earth_Data!$B$1*(1-Earth_Data!$B$2^2))/SQRT(1-Earth_Data!$B$2^2*SIN(RADIANS(User_Model_Calcs!B3081))^2))*SIN(RADIANS(User_Model_Calcs!B3081))</f>
        <v>-3675.5289318492237</v>
      </c>
      <c r="L3081">
        <f t="shared" ca="1" si="475"/>
        <v>-35.233899692963078</v>
      </c>
      <c r="M3081">
        <f t="shared" ca="1" si="476"/>
        <v>6370.9984090596736</v>
      </c>
      <c r="N3081">
        <f ca="1">SQRT(User_Model_Calcs!M3081^2+Sat_Data!$B$3^2-2*User_Model_Calcs!M3081*Sat_Data!$B$3*COS(RADIANS(L3081))*COS(RADIANS(I3081)))</f>
        <v>37426.14855229255</v>
      </c>
      <c r="O3081">
        <f ca="1">DEGREES(ACOS(((Earth_Data!$B$1+Sat_Data!$B$2)/User_Model_Calcs!N3081)*SQRT(1-COS(RADIANS(User_Model_Calcs!I3081))^2*COS(RADIANS(User_Model_Calcs!B3081))^2)))</f>
        <v>44.684321175968606</v>
      </c>
      <c r="P3081">
        <f t="shared" ca="1" si="473"/>
        <v>29.073268948472812</v>
      </c>
    </row>
    <row r="3082" spans="1:16" x14ac:dyDescent="0.25">
      <c r="A3082">
        <f t="shared" ca="1" si="469"/>
        <v>128.89434480288119</v>
      </c>
      <c r="B3082">
        <f t="shared" ca="1" si="470"/>
        <v>-33.695747447995863</v>
      </c>
      <c r="C3082" s="6">
        <v>20135.9375</v>
      </c>
      <c r="D3082">
        <f t="shared" ca="1" si="471"/>
        <v>1.2</v>
      </c>
      <c r="E3082" s="1">
        <v>0.65</v>
      </c>
      <c r="F3082">
        <v>19.899999999999999</v>
      </c>
      <c r="G3082">
        <f t="shared" ca="1" si="474"/>
        <v>46.089820015575185</v>
      </c>
      <c r="H3082">
        <f t="shared" ca="1" si="472"/>
        <v>17.059047229860372</v>
      </c>
      <c r="I3082">
        <f ca="1">User_Model_Calcs!A3082-Sat_Data!$B$5</f>
        <v>18.894344802881193</v>
      </c>
      <c r="J3082">
        <f ca="1">(Earth_Data!$B$1/SQRT(1-Earth_Data!$B$2^2*SIN(RADIANS(User_Model_Calcs!B3082))^2))*COS(RADIANS(User_Model_Calcs!B3082))</f>
        <v>5312.0579792402496</v>
      </c>
      <c r="K3082">
        <f ca="1">((Earth_Data!$B$1*(1-Earth_Data!$B$2^2))/SQRT(1-Earth_Data!$B$2^2*SIN(RADIANS(User_Model_Calcs!B3082))^2))*SIN(RADIANS(User_Model_Calcs!B3082))</f>
        <v>-3518.4198326704382</v>
      </c>
      <c r="L3082">
        <f t="shared" ca="1" si="475"/>
        <v>-33.518336780016092</v>
      </c>
      <c r="M3082">
        <f t="shared" ca="1" si="476"/>
        <v>6371.5961966950381</v>
      </c>
      <c r="N3082">
        <f ca="1">SQRT(User_Model_Calcs!M3082^2+Sat_Data!$B$3^2-2*User_Model_Calcs!M3082*Sat_Data!$B$3*COS(RADIANS(L3082))*COS(RADIANS(I3082)))</f>
        <v>37344.24096352663</v>
      </c>
      <c r="O3082">
        <f ca="1">DEGREES(ACOS(((Earth_Data!$B$1+Sat_Data!$B$2)/User_Model_Calcs!N3082)*SQRT(1-COS(RADIANS(User_Model_Calcs!I3082))^2*COS(RADIANS(User_Model_Calcs!B3082))^2)))</f>
        <v>45.865654282037859</v>
      </c>
      <c r="P3082">
        <f t="shared" ca="1" si="473"/>
        <v>31.671993582180122</v>
      </c>
    </row>
    <row r="3083" spans="1:16" x14ac:dyDescent="0.25">
      <c r="A3083">
        <f t="shared" ca="1" si="469"/>
        <v>129.16130623303573</v>
      </c>
      <c r="B3083">
        <f t="shared" ca="1" si="470"/>
        <v>-34.814116464361788</v>
      </c>
      <c r="C3083" s="6">
        <v>20135.9375</v>
      </c>
      <c r="D3083">
        <f t="shared" ca="1" si="471"/>
        <v>0.75</v>
      </c>
      <c r="E3083" s="1">
        <v>0.65</v>
      </c>
      <c r="F3083">
        <v>19.899999999999999</v>
      </c>
      <c r="G3083">
        <f t="shared" ca="1" si="474"/>
        <v>42.007420362456692</v>
      </c>
      <c r="H3083">
        <f t="shared" ca="1" si="472"/>
        <v>14.519752924753828</v>
      </c>
      <c r="I3083">
        <f ca="1">User_Model_Calcs!A3083-Sat_Data!$B$5</f>
        <v>19.161306233035731</v>
      </c>
      <c r="J3083">
        <f ca="1">(Earth_Data!$B$1/SQRT(1-Earth_Data!$B$2^2*SIN(RADIANS(User_Model_Calcs!B3083))^2))*COS(RADIANS(User_Model_Calcs!B3083))</f>
        <v>5242.2301240188417</v>
      </c>
      <c r="K3083">
        <f ca="1">((Earth_Data!$B$1*(1-Earth_Data!$B$2^2))/SQRT(1-Earth_Data!$B$2^2*SIN(RADIANS(User_Model_Calcs!B3083))^2))*SIN(RADIANS(User_Model_Calcs!B3083))</f>
        <v>-3620.9567349965209</v>
      </c>
      <c r="L3083">
        <f t="shared" ca="1" si="475"/>
        <v>-34.63393561152467</v>
      </c>
      <c r="M3083">
        <f t="shared" ca="1" si="476"/>
        <v>6371.2090179091811</v>
      </c>
      <c r="N3083">
        <f ca="1">SQRT(User_Model_Calcs!M3083^2+Sat_Data!$B$3^2-2*User_Model_Calcs!M3083*Sat_Data!$B$3*COS(RADIANS(L3083))*COS(RADIANS(I3083)))</f>
        <v>37427.665054193683</v>
      </c>
      <c r="O3083">
        <f ca="1">DEGREES(ACOS(((Earth_Data!$B$1+Sat_Data!$B$2)/User_Model_Calcs!N3083)*SQRT(1-COS(RADIANS(User_Model_Calcs!I3083))^2*COS(RADIANS(User_Model_Calcs!B3083))^2)))</f>
        <v>44.666348206633486</v>
      </c>
      <c r="P3083">
        <f t="shared" ca="1" si="473"/>
        <v>31.326187511399787</v>
      </c>
    </row>
    <row r="3084" spans="1:16" x14ac:dyDescent="0.25">
      <c r="A3084">
        <f t="shared" ca="1" si="469"/>
        <v>127.85090743553636</v>
      </c>
      <c r="B3084">
        <f t="shared" ca="1" si="470"/>
        <v>-33.336776140280023</v>
      </c>
      <c r="C3084" s="6">
        <v>20135.9375</v>
      </c>
      <c r="D3084">
        <f t="shared" ca="1" si="471"/>
        <v>0.75</v>
      </c>
      <c r="E3084" s="1">
        <v>0.65</v>
      </c>
      <c r="F3084">
        <v>19.899999999999999</v>
      </c>
      <c r="G3084">
        <f t="shared" ca="1" si="474"/>
        <v>42.007420362456692</v>
      </c>
      <c r="H3084">
        <f t="shared" ca="1" si="472"/>
        <v>23.138730616218542</v>
      </c>
      <c r="I3084">
        <f ca="1">User_Model_Calcs!A3084-Sat_Data!$B$5</f>
        <v>17.850907435536357</v>
      </c>
      <c r="J3084">
        <f ca="1">(Earth_Data!$B$1/SQRT(1-Earth_Data!$B$2^2*SIN(RADIANS(User_Model_Calcs!B3084))^2))*COS(RADIANS(User_Model_Calcs!B3084))</f>
        <v>5334.0426520310257</v>
      </c>
      <c r="K3084">
        <f ca="1">((Earth_Data!$B$1*(1-Earth_Data!$B$2^2))/SQRT(1-Earth_Data!$B$2^2*SIN(RADIANS(User_Model_Calcs!B3084))^2))*SIN(RADIANS(User_Model_Calcs!B3084))</f>
        <v>-3485.2250913871385</v>
      </c>
      <c r="L3084">
        <f t="shared" ca="1" si="475"/>
        <v>-33.160311946892477</v>
      </c>
      <c r="M3084">
        <f t="shared" ca="1" si="476"/>
        <v>6371.7191519495473</v>
      </c>
      <c r="N3084">
        <f ca="1">SQRT(User_Model_Calcs!M3084^2+Sat_Data!$B$3^2-2*User_Model_Calcs!M3084*Sat_Data!$B$3*COS(RADIANS(L3084))*COS(RADIANS(I3084)))</f>
        <v>37286.162523756204</v>
      </c>
      <c r="O3084">
        <f ca="1">DEGREES(ACOS(((Earth_Data!$B$1+Sat_Data!$B$2)/User_Model_Calcs!N3084)*SQRT(1-COS(RADIANS(User_Model_Calcs!I3084))^2*COS(RADIANS(User_Model_Calcs!B3084))^2)))</f>
        <v>46.715403090717082</v>
      </c>
      <c r="P3084">
        <f t="shared" ca="1" si="473"/>
        <v>30.370579538299133</v>
      </c>
    </row>
    <row r="3085" spans="1:16" x14ac:dyDescent="0.25">
      <c r="A3085">
        <f t="shared" ca="1" si="469"/>
        <v>130.46192852668526</v>
      </c>
      <c r="B3085">
        <f t="shared" ca="1" si="470"/>
        <v>-35.285343003890226</v>
      </c>
      <c r="C3085" s="6">
        <v>20135.9375</v>
      </c>
      <c r="D3085">
        <f t="shared" ca="1" si="471"/>
        <v>0.75</v>
      </c>
      <c r="E3085" s="1">
        <v>0.65</v>
      </c>
      <c r="F3085">
        <v>19.899999999999999</v>
      </c>
      <c r="G3085">
        <f t="shared" ca="1" si="474"/>
        <v>42.007420362456692</v>
      </c>
      <c r="H3085">
        <f t="shared" ca="1" si="472"/>
        <v>14.00284218099579</v>
      </c>
      <c r="I3085">
        <f ca="1">User_Model_Calcs!A3085-Sat_Data!$B$5</f>
        <v>20.461928526685256</v>
      </c>
      <c r="J3085">
        <f ca="1">(Earth_Data!$B$1/SQRT(1-Earth_Data!$B$2^2*SIN(RADIANS(User_Model_Calcs!B3085))^2))*COS(RADIANS(User_Model_Calcs!B3085))</f>
        <v>5212.2072787230227</v>
      </c>
      <c r="K3085">
        <f ca="1">((Earth_Data!$B$1*(1-Earth_Data!$B$2^2))/SQRT(1-Earth_Data!$B$2^2*SIN(RADIANS(User_Model_Calcs!B3085))^2))*SIN(RADIANS(User_Model_Calcs!B3085))</f>
        <v>-3663.7546879952561</v>
      </c>
      <c r="L3085">
        <f t="shared" ca="1" si="475"/>
        <v>-35.104076620841951</v>
      </c>
      <c r="M3085">
        <f t="shared" ca="1" si="476"/>
        <v>6371.0441161696945</v>
      </c>
      <c r="N3085">
        <f ca="1">SQRT(User_Model_Calcs!M3085^2+Sat_Data!$B$3^2-2*User_Model_Calcs!M3085*Sat_Data!$B$3*COS(RADIANS(L3085))*COS(RADIANS(I3085)))</f>
        <v>37504.681338476963</v>
      </c>
      <c r="O3085">
        <f ca="1">DEGREES(ACOS(((Earth_Data!$B$1+Sat_Data!$B$2)/User_Model_Calcs!N3085)*SQRT(1-COS(RADIANS(User_Model_Calcs!I3085))^2*COS(RADIANS(User_Model_Calcs!B3085))^2)))</f>
        <v>43.586524316818739</v>
      </c>
      <c r="P3085">
        <f t="shared" ca="1" si="473"/>
        <v>32.860106201627794</v>
      </c>
    </row>
    <row r="3086" spans="1:16" x14ac:dyDescent="0.25">
      <c r="A3086">
        <f t="shared" ca="1" si="469"/>
        <v>130.81641567175208</v>
      </c>
      <c r="B3086">
        <f t="shared" ca="1" si="470"/>
        <v>-33.32982019120611</v>
      </c>
      <c r="C3086" s="6">
        <v>20135.9375</v>
      </c>
      <c r="D3086">
        <f t="shared" ca="1" si="471"/>
        <v>0.75</v>
      </c>
      <c r="E3086" s="1">
        <v>0.65</v>
      </c>
      <c r="F3086">
        <v>19.899999999999999</v>
      </c>
      <c r="G3086">
        <f t="shared" ca="1" si="474"/>
        <v>42.007420362456692</v>
      </c>
      <c r="H3086">
        <f t="shared" ca="1" si="472"/>
        <v>23.652507364524112</v>
      </c>
      <c r="I3086">
        <f ca="1">User_Model_Calcs!A3086-Sat_Data!$B$5</f>
        <v>20.816415671752083</v>
      </c>
      <c r="J3086">
        <f ca="1">(Earth_Data!$B$1/SQRT(1-Earth_Data!$B$2^2*SIN(RADIANS(User_Model_Calcs!B3086))^2))*COS(RADIANS(User_Model_Calcs!B3086))</f>
        <v>5334.4665908980387</v>
      </c>
      <c r="K3086">
        <f ca="1">((Earth_Data!$B$1*(1-Earth_Data!$B$2^2))/SQRT(1-Earth_Data!$B$2^2*SIN(RADIANS(User_Model_Calcs!B3086))^2))*SIN(RADIANS(User_Model_Calcs!B3086))</f>
        <v>-3484.5805227925725</v>
      </c>
      <c r="L3086">
        <f t="shared" ca="1" si="475"/>
        <v>-33.15337461112756</v>
      </c>
      <c r="M3086">
        <f t="shared" ca="1" si="476"/>
        <v>6371.7215279100747</v>
      </c>
      <c r="N3086">
        <f ca="1">SQRT(User_Model_Calcs!M3086^2+Sat_Data!$B$3^2-2*User_Model_Calcs!M3086*Sat_Data!$B$3*COS(RADIANS(L3086))*COS(RADIANS(I3086)))</f>
        <v>37388.920339916505</v>
      </c>
      <c r="O3086">
        <f ca="1">DEGREES(ACOS(((Earth_Data!$B$1+Sat_Data!$B$2)/User_Model_Calcs!N3086)*SQRT(1-COS(RADIANS(User_Model_Calcs!I3086))^2*COS(RADIANS(User_Model_Calcs!B3086))^2)))</f>
        <v>45.225360216627791</v>
      </c>
      <c r="P3086">
        <f t="shared" ca="1" si="473"/>
        <v>34.680941829481966</v>
      </c>
    </row>
    <row r="3087" spans="1:16" x14ac:dyDescent="0.25">
      <c r="A3087">
        <f t="shared" ca="1" si="469"/>
        <v>131.1121506336751</v>
      </c>
      <c r="B3087">
        <f t="shared" ca="1" si="470"/>
        <v>-33.5860800954447</v>
      </c>
      <c r="C3087" s="6">
        <v>20135.9375</v>
      </c>
      <c r="D3087">
        <f t="shared" ca="1" si="471"/>
        <v>0.75</v>
      </c>
      <c r="E3087" s="1">
        <v>0.65</v>
      </c>
      <c r="F3087">
        <v>19.899999999999999</v>
      </c>
      <c r="G3087">
        <f t="shared" ca="1" si="474"/>
        <v>42.007420362456692</v>
      </c>
      <c r="H3087">
        <f t="shared" ca="1" si="472"/>
        <v>21.205351741162449</v>
      </c>
      <c r="I3087">
        <f ca="1">User_Model_Calcs!A3087-Sat_Data!$B$5</f>
        <v>21.1121506336751</v>
      </c>
      <c r="J3087">
        <f ca="1">(Earth_Data!$B$1/SQRT(1-Earth_Data!$B$2^2*SIN(RADIANS(User_Model_Calcs!B3087))^2))*COS(RADIANS(User_Model_Calcs!B3087))</f>
        <v>5318.7965884857267</v>
      </c>
      <c r="K3087">
        <f ca="1">((Earth_Data!$B$1*(1-Earth_Data!$B$2^2))/SQRT(1-Earth_Data!$B$2^2*SIN(RADIANS(User_Model_Calcs!B3087))^2))*SIN(RADIANS(User_Model_Calcs!B3087))</f>
        <v>-3508.2931063419987</v>
      </c>
      <c r="L3087">
        <f t="shared" ca="1" si="475"/>
        <v>-33.408955643059684</v>
      </c>
      <c r="M3087">
        <f t="shared" ca="1" si="476"/>
        <v>6371.6338304781921</v>
      </c>
      <c r="N3087">
        <f ca="1">SQRT(User_Model_Calcs!M3087^2+Sat_Data!$B$3^2-2*User_Model_Calcs!M3087*Sat_Data!$B$3*COS(RADIANS(L3087))*COS(RADIANS(I3087)))</f>
        <v>37416.489905922092</v>
      </c>
      <c r="O3087">
        <f ca="1">DEGREES(ACOS(((Earth_Data!$B$1+Sat_Data!$B$2)/User_Model_Calcs!N3087)*SQRT(1-COS(RADIANS(User_Model_Calcs!I3087))^2*COS(RADIANS(User_Model_Calcs!B3087))^2)))</f>
        <v>44.831524871853787</v>
      </c>
      <c r="P3087">
        <f t="shared" ca="1" si="473"/>
        <v>34.914031348262149</v>
      </c>
    </row>
    <row r="3088" spans="1:16" x14ac:dyDescent="0.25">
      <c r="A3088">
        <f t="shared" ca="1" si="469"/>
        <v>129.70994033581857</v>
      </c>
      <c r="B3088">
        <f t="shared" ca="1" si="470"/>
        <v>-32.653197348120607</v>
      </c>
      <c r="C3088" s="6">
        <v>20135.9375</v>
      </c>
      <c r="D3088">
        <f t="shared" ca="1" si="471"/>
        <v>0.75</v>
      </c>
      <c r="E3088" s="1">
        <v>0.65</v>
      </c>
      <c r="F3088">
        <v>19.899999999999999</v>
      </c>
      <c r="G3088">
        <f t="shared" ca="1" si="474"/>
        <v>42.007420362456692</v>
      </c>
      <c r="H3088">
        <f t="shared" ca="1" si="472"/>
        <v>21.396740359285047</v>
      </c>
      <c r="I3088">
        <f ca="1">User_Model_Calcs!A3088-Sat_Data!$B$5</f>
        <v>19.709940335818573</v>
      </c>
      <c r="J3088">
        <f ca="1">(Earth_Data!$B$1/SQRT(1-Earth_Data!$B$2^2*SIN(RADIANS(User_Model_Calcs!B3088))^2))*COS(RADIANS(User_Model_Calcs!B3088))</f>
        <v>5375.3269749419942</v>
      </c>
      <c r="K3088">
        <f ca="1">((Earth_Data!$B$1*(1-Earth_Data!$B$2^2))/SQRT(1-Earth_Data!$B$2^2*SIN(RADIANS(User_Model_Calcs!B3088))^2))*SIN(RADIANS(User_Model_Calcs!B3088))</f>
        <v>-3421.6406448294551</v>
      </c>
      <c r="L3088">
        <f t="shared" ca="1" si="475"/>
        <v>-32.478611679094243</v>
      </c>
      <c r="M3088">
        <f t="shared" ca="1" si="476"/>
        <v>6371.9514114506537</v>
      </c>
      <c r="N3088">
        <f ca="1">SQRT(User_Model_Calcs!M3088^2+Sat_Data!$B$3^2-2*User_Model_Calcs!M3088*Sat_Data!$B$3*COS(RADIANS(L3088))*COS(RADIANS(I3088)))</f>
        <v>37305.25222090332</v>
      </c>
      <c r="O3088">
        <f ca="1">DEGREES(ACOS(((Earth_Data!$B$1+Sat_Data!$B$2)/User_Model_Calcs!N3088)*SQRT(1-COS(RADIANS(User_Model_Calcs!I3088))^2*COS(RADIANS(User_Model_Calcs!B3088))^2)))</f>
        <v>46.439176735121052</v>
      </c>
      <c r="P3088">
        <f t="shared" ca="1" si="473"/>
        <v>33.583022656476636</v>
      </c>
    </row>
    <row r="3089" spans="1:16" x14ac:dyDescent="0.25">
      <c r="A3089">
        <f t="shared" ca="1" si="469"/>
        <v>131.16319727583817</v>
      </c>
      <c r="B3089">
        <f t="shared" ca="1" si="470"/>
        <v>-35.958628804506311</v>
      </c>
      <c r="C3089" s="6">
        <v>20135.9375</v>
      </c>
      <c r="D3089">
        <f t="shared" ca="1" si="471"/>
        <v>3</v>
      </c>
      <c r="E3089" s="1">
        <v>0.65</v>
      </c>
      <c r="F3089">
        <v>19.899999999999999</v>
      </c>
      <c r="G3089">
        <f t="shared" ca="1" si="474"/>
        <v>54.048620189015942</v>
      </c>
      <c r="H3089">
        <f t="shared" ca="1" si="472"/>
        <v>21.518473030948755</v>
      </c>
      <c r="I3089">
        <f ca="1">User_Model_Calcs!A3089-Sat_Data!$B$5</f>
        <v>21.163197275838172</v>
      </c>
      <c r="J3089">
        <f ca="1">(Earth_Data!$B$1/SQRT(1-Earth_Data!$B$2^2*SIN(RADIANS(User_Model_Calcs!B3089))^2))*COS(RADIANS(User_Model_Calcs!B3089))</f>
        <v>5168.6982085803684</v>
      </c>
      <c r="K3089">
        <f ca="1">((Earth_Data!$B$1*(1-Earth_Data!$B$2^2))/SQRT(1-Earth_Data!$B$2^2*SIN(RADIANS(User_Model_Calcs!B3089))^2))*SIN(RADIANS(User_Model_Calcs!B3089))</f>
        <v>-3724.4782576350194</v>
      </c>
      <c r="L3089">
        <f t="shared" ca="1" si="475"/>
        <v>-35.775896303431615</v>
      </c>
      <c r="M3089">
        <f t="shared" ca="1" si="476"/>
        <v>6370.8068141309941</v>
      </c>
      <c r="N3089">
        <f ca="1">SQRT(User_Model_Calcs!M3089^2+Sat_Data!$B$3^2-2*User_Model_Calcs!M3089*Sat_Data!$B$3*COS(RADIANS(L3089))*COS(RADIANS(I3089)))</f>
        <v>37575.672212252037</v>
      </c>
      <c r="O3089">
        <f ca="1">DEGREES(ACOS(((Earth_Data!$B$1+Sat_Data!$B$2)/User_Model_Calcs!N3089)*SQRT(1-COS(RADIANS(User_Model_Calcs!I3089))^2*COS(RADIANS(User_Model_Calcs!B3089))^2)))</f>
        <v>42.608897105062084</v>
      </c>
      <c r="P3089">
        <f t="shared" ca="1" si="473"/>
        <v>33.396461992622903</v>
      </c>
    </row>
    <row r="3090" spans="1:16" x14ac:dyDescent="0.25">
      <c r="A3090">
        <f ca="1">130+(RAND()*10-5)</f>
        <v>126.25531767314641</v>
      </c>
      <c r="B3090">
        <f t="shared" ca="1" si="470"/>
        <v>-34.592590292478576</v>
      </c>
      <c r="C3090" s="6">
        <v>20135.9375</v>
      </c>
      <c r="D3090">
        <f t="shared" ca="1" si="471"/>
        <v>1.2</v>
      </c>
      <c r="E3090" s="1">
        <v>0.65</v>
      </c>
      <c r="F3090">
        <v>19.899999999999999</v>
      </c>
      <c r="G3090">
        <f t="shared" ca="1" si="474"/>
        <v>46.089820015575185</v>
      </c>
      <c r="H3090">
        <f t="shared" ca="1" si="472"/>
        <v>15.113209331508115</v>
      </c>
      <c r="I3090">
        <f ca="1">User_Model_Calcs!A3090-Sat_Data!$B$5</f>
        <v>16.255317673146408</v>
      </c>
      <c r="J3090">
        <f ca="1">(Earth_Data!$B$1/SQRT(1-Earth_Data!$B$2^2*SIN(RADIANS(User_Model_Calcs!B3090))^2))*COS(RADIANS(User_Model_Calcs!B3090))</f>
        <v>5256.2213706501343</v>
      </c>
      <c r="K3090">
        <f ca="1">((Earth_Data!$B$1*(1-Earth_Data!$B$2^2))/SQRT(1-Earth_Data!$B$2^2*SIN(RADIANS(User_Model_Calcs!B3090))^2))*SIN(RADIANS(User_Model_Calcs!B3090))</f>
        <v>-3600.753335844553</v>
      </c>
      <c r="L3090">
        <f t="shared" ca="1" si="475"/>
        <v>-34.412936558350715</v>
      </c>
      <c r="M3090">
        <f t="shared" ca="1" si="476"/>
        <v>6371.2861874879591</v>
      </c>
      <c r="N3090">
        <f ca="1">SQRT(User_Model_Calcs!M3090^2+Sat_Data!$B$3^2-2*User_Model_Calcs!M3090*Sat_Data!$B$3*COS(RADIANS(L3090))*COS(RADIANS(I3090)))</f>
        <v>37321.29716508343</v>
      </c>
      <c r="O3090">
        <f ca="1">DEGREES(ACOS(((Earth_Data!$B$1+Sat_Data!$B$2)/User_Model_Calcs!N3090)*SQRT(1-COS(RADIANS(User_Model_Calcs!I3090))^2*COS(RADIANS(User_Model_Calcs!B3090))^2)))</f>
        <v>46.193455162444977</v>
      </c>
      <c r="P3090">
        <f t="shared" ca="1" si="473"/>
        <v>27.183774213549952</v>
      </c>
    </row>
    <row r="3091" spans="1:16" x14ac:dyDescent="0.25">
      <c r="A3091">
        <f t="shared" ref="A3091:A3100" ca="1" si="477">130+(RAND()*10-5)</f>
        <v>134.30997980349912</v>
      </c>
      <c r="B3091">
        <f ca="1">-35+(RAND()*10-5)</f>
        <v>-31.449760815869944</v>
      </c>
      <c r="C3091" s="6">
        <v>20135.9375</v>
      </c>
      <c r="D3091">
        <f t="shared" ca="1" si="471"/>
        <v>1.2</v>
      </c>
      <c r="E3091" s="1">
        <v>0.65</v>
      </c>
      <c r="F3091">
        <v>19.899999999999999</v>
      </c>
      <c r="G3091">
        <f t="shared" ca="1" si="474"/>
        <v>46.089820015575185</v>
      </c>
      <c r="H3091">
        <f t="shared" ca="1" si="472"/>
        <v>17.288833541884454</v>
      </c>
      <c r="I3091">
        <f ca="1">User_Model_Calcs!A3091-Sat_Data!$B$5</f>
        <v>24.309979803499118</v>
      </c>
      <c r="J3091">
        <f ca="1">(Earth_Data!$B$1/SQRT(1-Earth_Data!$B$2^2*SIN(RADIANS(User_Model_Calcs!B3091))^2))*COS(RADIANS(User_Model_Calcs!B3091))</f>
        <v>5446.1431784383567</v>
      </c>
      <c r="K3091">
        <f ca="1">((Earth_Data!$B$1*(1-Earth_Data!$B$2^2))/SQRT(1-Earth_Data!$B$2^2*SIN(RADIANS(User_Model_Calcs!B3091))^2))*SIN(RADIANS(User_Model_Calcs!B3091))</f>
        <v>-3308.5373674620682</v>
      </c>
      <c r="L3091">
        <f t="shared" ca="1" si="475"/>
        <v>-31.278722086667116</v>
      </c>
      <c r="M3091">
        <f t="shared" ca="1" si="476"/>
        <v>6372.3539631711828</v>
      </c>
      <c r="N3091">
        <f ca="1">SQRT(User_Model_Calcs!M3091^2+Sat_Data!$B$3^2-2*User_Model_Calcs!M3091*Sat_Data!$B$3*COS(RADIANS(L3091))*COS(RADIANS(I3091)))</f>
        <v>37414.969076387322</v>
      </c>
      <c r="O3091">
        <f ca="1">DEGREES(ACOS(((Earth_Data!$B$1+Sat_Data!$B$2)/User_Model_Calcs!N3091)*SQRT(1-COS(RADIANS(User_Model_Calcs!I3091))^2*COS(RADIANS(User_Model_Calcs!B3091))^2)))</f>
        <v>44.864988174937061</v>
      </c>
      <c r="P3091">
        <f t="shared" ca="1" si="473"/>
        <v>40.885714795349429</v>
      </c>
    </row>
    <row r="3092" spans="1:16" x14ac:dyDescent="0.25">
      <c r="A3092">
        <f t="shared" ca="1" si="477"/>
        <v>132.98575370904604</v>
      </c>
      <c r="B3092">
        <f t="shared" ref="B3092:B3100" ca="1" si="478">-35+(RAND()*10-5)</f>
        <v>-37.978279678568114</v>
      </c>
      <c r="C3092" s="6">
        <v>20135.9375</v>
      </c>
      <c r="D3092">
        <f t="shared" ca="1" si="471"/>
        <v>1.2</v>
      </c>
      <c r="E3092" s="1">
        <v>0.65</v>
      </c>
      <c r="F3092">
        <v>19.899999999999999</v>
      </c>
      <c r="G3092">
        <f t="shared" ca="1" si="474"/>
        <v>46.089820015575185</v>
      </c>
      <c r="H3092">
        <f t="shared" ca="1" si="472"/>
        <v>23.195757093874192</v>
      </c>
      <c r="I3092">
        <f ca="1">User_Model_Calcs!A3092-Sat_Data!$B$5</f>
        <v>22.985753709046037</v>
      </c>
      <c r="J3092">
        <f ca="1">(Earth_Data!$B$1/SQRT(1-Earth_Data!$B$2^2*SIN(RADIANS(User_Model_Calcs!B3092))^2))*COS(RADIANS(User_Model_Calcs!B3092))</f>
        <v>5033.9157383180591</v>
      </c>
      <c r="K3092">
        <f ca="1">((Earth_Data!$B$1*(1-Earth_Data!$B$2^2))/SQRT(1-Earth_Data!$B$2^2*SIN(RADIANS(User_Model_Calcs!B3092))^2))*SIN(RADIANS(User_Model_Calcs!B3092))</f>
        <v>-3903.5453057638897</v>
      </c>
      <c r="L3092">
        <f t="shared" ca="1" si="475"/>
        <v>-37.791755865869277</v>
      </c>
      <c r="M3092">
        <f t="shared" ca="1" si="476"/>
        <v>6370.0842706072226</v>
      </c>
      <c r="N3092">
        <f ca="1">SQRT(User_Model_Calcs!M3092^2+Sat_Data!$B$3^2-2*User_Model_Calcs!M3092*Sat_Data!$B$3*COS(RADIANS(L3092))*COS(RADIANS(I3092)))</f>
        <v>37783.538684441643</v>
      </c>
      <c r="O3092">
        <f ca="1">DEGREES(ACOS(((Earth_Data!$B$1+Sat_Data!$B$2)/User_Model_Calcs!N3092)*SQRT(1-COS(RADIANS(User_Model_Calcs!I3092))^2*COS(RADIANS(User_Model_Calcs!B3092))^2)))</f>
        <v>39.840839145543463</v>
      </c>
      <c r="P3092">
        <f t="shared" ca="1" si="473"/>
        <v>34.579246224189454</v>
      </c>
    </row>
    <row r="3093" spans="1:16" x14ac:dyDescent="0.25">
      <c r="A3093">
        <f t="shared" ca="1" si="477"/>
        <v>127.45661186019238</v>
      </c>
      <c r="B3093">
        <f t="shared" ca="1" si="478"/>
        <v>-31.370173133149102</v>
      </c>
      <c r="C3093" s="6">
        <v>20135.9375</v>
      </c>
      <c r="D3093">
        <f t="shared" ca="1" si="471"/>
        <v>3</v>
      </c>
      <c r="E3093" s="1">
        <v>0.65</v>
      </c>
      <c r="F3093">
        <v>19.899999999999999</v>
      </c>
      <c r="G3093">
        <f t="shared" ca="1" si="474"/>
        <v>54.048620189015942</v>
      </c>
      <c r="H3093">
        <f t="shared" ca="1" si="472"/>
        <v>14.083075266061691</v>
      </c>
      <c r="I3093">
        <f ca="1">User_Model_Calcs!A3093-Sat_Data!$B$5</f>
        <v>17.456611860192382</v>
      </c>
      <c r="J3093">
        <f ca="1">(Earth_Data!$B$1/SQRT(1-Earth_Data!$B$2^2*SIN(RADIANS(User_Model_Calcs!B3093))^2))*COS(RADIANS(User_Model_Calcs!B3093))</f>
        <v>5450.742090936038</v>
      </c>
      <c r="K3093">
        <f ca="1">((Earth_Data!$B$1*(1-Earth_Data!$B$2^2))/SQRT(1-Earth_Data!$B$2^2*SIN(RADIANS(User_Model_Calcs!B3093))^2))*SIN(RADIANS(User_Model_Calcs!B3093))</f>
        <v>-3301.0060856719883</v>
      </c>
      <c r="L3093">
        <f t="shared" ca="1" si="475"/>
        <v>-31.199379638685627</v>
      </c>
      <c r="M3093">
        <f t="shared" ca="1" si="476"/>
        <v>6372.3802867959212</v>
      </c>
      <c r="N3093">
        <f ca="1">SQRT(User_Model_Calcs!M3093^2+Sat_Data!$B$3^2-2*User_Model_Calcs!M3093*Sat_Data!$B$3*COS(RADIANS(L3093))*COS(RADIANS(I3093)))</f>
        <v>37147.540513231019</v>
      </c>
      <c r="O3093">
        <f ca="1">DEGREES(ACOS(((Earth_Data!$B$1+Sat_Data!$B$2)/User_Model_Calcs!N3093)*SQRT(1-COS(RADIANS(User_Model_Calcs!I3093))^2*COS(RADIANS(User_Model_Calcs!B3093))^2)))</f>
        <v>48.813352517482905</v>
      </c>
      <c r="P3093">
        <f t="shared" ca="1" si="473"/>
        <v>31.135608665486899</v>
      </c>
    </row>
    <row r="3094" spans="1:16" x14ac:dyDescent="0.25">
      <c r="A3094">
        <f t="shared" ca="1" si="477"/>
        <v>126.4499835298018</v>
      </c>
      <c r="B3094">
        <f t="shared" ca="1" si="478"/>
        <v>-34.75383983437775</v>
      </c>
      <c r="C3094" s="6">
        <v>20135.9375</v>
      </c>
      <c r="D3094">
        <f t="shared" ca="1" si="471"/>
        <v>1.2</v>
      </c>
      <c r="E3094" s="1">
        <v>0.65</v>
      </c>
      <c r="F3094">
        <v>19.899999999999999</v>
      </c>
      <c r="G3094">
        <f t="shared" ca="1" si="474"/>
        <v>46.089820015575185</v>
      </c>
      <c r="H3094">
        <f t="shared" ca="1" si="472"/>
        <v>16.817640842417287</v>
      </c>
      <c r="I3094">
        <f ca="1">User_Model_Calcs!A3094-Sat_Data!$B$5</f>
        <v>16.449983529801798</v>
      </c>
      <c r="J3094">
        <f ca="1">(Earth_Data!$B$1/SQRT(1-Earth_Data!$B$2^2*SIN(RADIANS(User_Model_Calcs!B3094))^2))*COS(RADIANS(User_Model_Calcs!B3094))</f>
        <v>5246.0448862712819</v>
      </c>
      <c r="K3094">
        <f ca="1">((Earth_Data!$B$1*(1-Earth_Data!$B$2^2))/SQRT(1-Earth_Data!$B$2^2*SIN(RADIANS(User_Model_Calcs!B3094))^2))*SIN(RADIANS(User_Model_Calcs!B3094))</f>
        <v>-3615.464735051406</v>
      </c>
      <c r="L3094">
        <f t="shared" ca="1" si="475"/>
        <v>-34.573801347181508</v>
      </c>
      <c r="M3094">
        <f t="shared" ca="1" si="476"/>
        <v>6371.2300381616578</v>
      </c>
      <c r="N3094">
        <f ca="1">SQRT(User_Model_Calcs!M3094^2+Sat_Data!$B$3^2-2*User_Model_Calcs!M3094*Sat_Data!$B$3*COS(RADIANS(L3094))*COS(RADIANS(I3094)))</f>
        <v>37337.990656790469</v>
      </c>
      <c r="O3094">
        <f ca="1">DEGREES(ACOS(((Earth_Data!$B$1+Sat_Data!$B$2)/User_Model_Calcs!N3094)*SQRT(1-COS(RADIANS(User_Model_Calcs!I3094))^2*COS(RADIANS(User_Model_Calcs!B3094))^2)))</f>
        <v>45.949949374143749</v>
      </c>
      <c r="P3094">
        <f t="shared" ca="1" si="473"/>
        <v>27.382361455595042</v>
      </c>
    </row>
    <row r="3095" spans="1:16" x14ac:dyDescent="0.25">
      <c r="A3095">
        <f t="shared" ca="1" si="477"/>
        <v>127.55796577697653</v>
      </c>
      <c r="B3095">
        <f t="shared" ca="1" si="478"/>
        <v>-35.22049597973583</v>
      </c>
      <c r="C3095" s="6">
        <v>20135.9375</v>
      </c>
      <c r="D3095">
        <f t="shared" ca="1" si="471"/>
        <v>3</v>
      </c>
      <c r="E3095" s="1">
        <v>0.65</v>
      </c>
      <c r="F3095">
        <v>19.899999999999999</v>
      </c>
      <c r="G3095">
        <f t="shared" ca="1" si="474"/>
        <v>54.048620189015942</v>
      </c>
      <c r="H3095">
        <f t="shared" ca="1" si="472"/>
        <v>15.380605421094588</v>
      </c>
      <c r="I3095">
        <f ca="1">User_Model_Calcs!A3095-Sat_Data!$B$5</f>
        <v>17.55796577697653</v>
      </c>
      <c r="J3095">
        <f ca="1">(Earth_Data!$B$1/SQRT(1-Earth_Data!$B$2^2*SIN(RADIANS(User_Model_Calcs!B3095))^2))*COS(RADIANS(User_Model_Calcs!B3095))</f>
        <v>5216.3598315331883</v>
      </c>
      <c r="K3095">
        <f ca="1">((Earth_Data!$B$1*(1-Earth_Data!$B$2^2))/SQRT(1-Earth_Data!$B$2^2*SIN(RADIANS(User_Model_Calcs!B3095))^2))*SIN(RADIANS(User_Model_Calcs!B3095))</f>
        <v>-3657.8795968679656</v>
      </c>
      <c r="L3095">
        <f t="shared" ca="1" si="475"/>
        <v>-35.039376086338315</v>
      </c>
      <c r="M3095">
        <f t="shared" ca="1" si="476"/>
        <v>6371.0668680540393</v>
      </c>
      <c r="N3095">
        <f ca="1">SQRT(User_Model_Calcs!M3095^2+Sat_Data!$B$3^2-2*User_Model_Calcs!M3095*Sat_Data!$B$3*COS(RADIANS(L3095))*COS(RADIANS(I3095)))</f>
        <v>37403.367175461346</v>
      </c>
      <c r="O3095">
        <f ca="1">DEGREES(ACOS(((Earth_Data!$B$1+Sat_Data!$B$2)/User_Model_Calcs!N3095)*SQRT(1-COS(RADIANS(User_Model_Calcs!I3095))^2*COS(RADIANS(User_Model_Calcs!B3095))^2)))</f>
        <v>45.008510376436099</v>
      </c>
      <c r="P3095">
        <f t="shared" ca="1" si="473"/>
        <v>28.750723055765921</v>
      </c>
    </row>
    <row r="3096" spans="1:16" x14ac:dyDescent="0.25">
      <c r="A3096">
        <f t="shared" ca="1" si="477"/>
        <v>125.04218016823685</v>
      </c>
      <c r="B3096">
        <f t="shared" ca="1" si="478"/>
        <v>-36.097991467352912</v>
      </c>
      <c r="C3096" s="6">
        <v>20135.9375</v>
      </c>
      <c r="D3096">
        <f t="shared" ca="1" si="471"/>
        <v>0.75</v>
      </c>
      <c r="E3096" s="1">
        <v>0.65</v>
      </c>
      <c r="F3096">
        <v>19.899999999999999</v>
      </c>
      <c r="G3096">
        <f t="shared" ca="1" si="474"/>
        <v>42.007420362456692</v>
      </c>
      <c r="H3096">
        <f t="shared" ca="1" si="472"/>
        <v>21.128943724325538</v>
      </c>
      <c r="I3096">
        <f ca="1">User_Model_Calcs!A3096-Sat_Data!$B$5</f>
        <v>15.042180168236854</v>
      </c>
      <c r="J3096">
        <f ca="1">(Earth_Data!$B$1/SQRT(1-Earth_Data!$B$2^2*SIN(RADIANS(User_Model_Calcs!B3096))^2))*COS(RADIANS(User_Model_Calcs!B3096))</f>
        <v>5159.6027419354687</v>
      </c>
      <c r="K3096">
        <f ca="1">((Earth_Data!$B$1*(1-Earth_Data!$B$2^2))/SQRT(1-Earth_Data!$B$2^2*SIN(RADIANS(User_Model_Calcs!B3096))^2))*SIN(RADIANS(User_Model_Calcs!B3096))</f>
        <v>-3736.9840943060535</v>
      </c>
      <c r="L3096">
        <f t="shared" ca="1" si="475"/>
        <v>-35.914968037606108</v>
      </c>
      <c r="M3096">
        <f t="shared" ca="1" si="476"/>
        <v>6370.757456981426</v>
      </c>
      <c r="N3096">
        <f ca="1">SQRT(User_Model_Calcs!M3096^2+Sat_Data!$B$3^2-2*User_Model_Calcs!M3096*Sat_Data!$B$3*COS(RADIANS(L3096))*COS(RADIANS(I3096)))</f>
        <v>37392.640082777827</v>
      </c>
      <c r="O3096">
        <f ca="1">DEGREES(ACOS(((Earth_Data!$B$1+Sat_Data!$B$2)/User_Model_Calcs!N3096)*SQRT(1-COS(RADIANS(User_Model_Calcs!I3096))^2*COS(RADIANS(User_Model_Calcs!B3096))^2)))</f>
        <v>45.156188745140604</v>
      </c>
      <c r="P3096">
        <f t="shared" ca="1" si="473"/>
        <v>24.519246109432618</v>
      </c>
    </row>
    <row r="3097" spans="1:16" x14ac:dyDescent="0.25">
      <c r="A3097">
        <f t="shared" ca="1" si="477"/>
        <v>133.98324675561253</v>
      </c>
      <c r="B3097">
        <f t="shared" ca="1" si="478"/>
        <v>-37.826384419113431</v>
      </c>
      <c r="C3097" s="6">
        <v>20135.9375</v>
      </c>
      <c r="D3097">
        <f t="shared" ca="1" si="471"/>
        <v>0.75</v>
      </c>
      <c r="E3097" s="1">
        <v>0.65</v>
      </c>
      <c r="F3097">
        <v>19.899999999999999</v>
      </c>
      <c r="G3097">
        <f t="shared" ca="1" si="474"/>
        <v>42.007420362456692</v>
      </c>
      <c r="H3097">
        <f t="shared" ca="1" si="472"/>
        <v>20.184493486573253</v>
      </c>
      <c r="I3097">
        <f ca="1">User_Model_Calcs!A3097-Sat_Data!$B$5</f>
        <v>23.983246755612527</v>
      </c>
      <c r="J3097">
        <f ca="1">(Earth_Data!$B$1/SQRT(1-Earth_Data!$B$2^2*SIN(RADIANS(User_Model_Calcs!B3097))^2))*COS(RADIANS(User_Model_Calcs!B3097))</f>
        <v>5044.2728580849162</v>
      </c>
      <c r="K3097">
        <f ca="1">((Earth_Data!$B$1*(1-Earth_Data!$B$2^2))/SQRT(1-Earth_Data!$B$2^2*SIN(RADIANS(User_Model_Calcs!B3097))^2))*SIN(RADIANS(User_Model_Calcs!B3097))</f>
        <v>-3890.2421168568103</v>
      </c>
      <c r="L3097">
        <f t="shared" ca="1" si="475"/>
        <v>-37.640113814436319</v>
      </c>
      <c r="M3097">
        <f t="shared" ca="1" si="476"/>
        <v>6370.1391189344304</v>
      </c>
      <c r="N3097">
        <f ca="1">SQRT(User_Model_Calcs!M3097^2+Sat_Data!$B$3^2-2*User_Model_Calcs!M3097*Sat_Data!$B$3*COS(RADIANS(L3097))*COS(RADIANS(I3097)))</f>
        <v>37811.949641430794</v>
      </c>
      <c r="O3097">
        <f ca="1">DEGREES(ACOS(((Earth_Data!$B$1+Sat_Data!$B$2)/User_Model_Calcs!N3097)*SQRT(1-COS(RADIANS(User_Model_Calcs!I3097))^2*COS(RADIANS(User_Model_Calcs!B3097))^2)))</f>
        <v>39.474779350810437</v>
      </c>
      <c r="P3097">
        <f t="shared" ca="1" si="473"/>
        <v>35.957847123924793</v>
      </c>
    </row>
    <row r="3098" spans="1:16" x14ac:dyDescent="0.25">
      <c r="A3098">
        <f t="shared" ca="1" si="477"/>
        <v>125.46371389622236</v>
      </c>
      <c r="B3098">
        <f t="shared" ca="1" si="478"/>
        <v>-34.188401830957844</v>
      </c>
      <c r="C3098" s="6">
        <v>20135.9375</v>
      </c>
      <c r="D3098">
        <f t="shared" ca="1" si="471"/>
        <v>1.2</v>
      </c>
      <c r="E3098" s="1">
        <v>0.65</v>
      </c>
      <c r="F3098">
        <v>19.899999999999999</v>
      </c>
      <c r="G3098">
        <f t="shared" ca="1" si="474"/>
        <v>46.089820015575185</v>
      </c>
      <c r="H3098">
        <f t="shared" ca="1" si="472"/>
        <v>20.825419827304309</v>
      </c>
      <c r="I3098">
        <f ca="1">User_Model_Calcs!A3098-Sat_Data!$B$5</f>
        <v>15.463713896222359</v>
      </c>
      <c r="J3098">
        <f ca="1">(Earth_Data!$B$1/SQRT(1-Earth_Data!$B$2^2*SIN(RADIANS(User_Model_Calcs!B3098))^2))*COS(RADIANS(User_Model_Calcs!B3098))</f>
        <v>5281.5462838766953</v>
      </c>
      <c r="K3098">
        <f ca="1">((Earth_Data!$B$1*(1-Earth_Data!$B$2^2))/SQRT(1-Earth_Data!$B$2^2*SIN(RADIANS(User_Model_Calcs!B3098))^2))*SIN(RADIANS(User_Model_Calcs!B3098))</f>
        <v>-3563.7540719896369</v>
      </c>
      <c r="L3098">
        <f t="shared" ca="1" si="475"/>
        <v>-34.009737416106354</v>
      </c>
      <c r="M3098">
        <f t="shared" ca="1" si="476"/>
        <v>6371.42638930675</v>
      </c>
      <c r="N3098">
        <f ca="1">SQRT(User_Model_Calcs!M3098^2+Sat_Data!$B$3^2-2*User_Model_Calcs!M3098*Sat_Data!$B$3*COS(RADIANS(L3098))*COS(RADIANS(I3098)))</f>
        <v>37271.291540878483</v>
      </c>
      <c r="O3098">
        <f ca="1">DEGREES(ACOS(((Earth_Data!$B$1+Sat_Data!$B$2)/User_Model_Calcs!N3098)*SQRT(1-COS(RADIANS(User_Model_Calcs!I3098))^2*COS(RADIANS(User_Model_Calcs!B3098))^2)))</f>
        <v>46.929711398372731</v>
      </c>
      <c r="P3098">
        <f t="shared" ca="1" si="473"/>
        <v>26.211960980077574</v>
      </c>
    </row>
    <row r="3099" spans="1:16" x14ac:dyDescent="0.25">
      <c r="A3099">
        <f t="shared" ca="1" si="477"/>
        <v>130.80542425999946</v>
      </c>
      <c r="B3099">
        <f t="shared" ca="1" si="478"/>
        <v>-39.594441162257255</v>
      </c>
      <c r="C3099" s="6">
        <v>20135.9375</v>
      </c>
      <c r="D3099">
        <f t="shared" ca="1" si="471"/>
        <v>3</v>
      </c>
      <c r="E3099" s="1">
        <v>0.65</v>
      </c>
      <c r="F3099">
        <v>19.899999999999999</v>
      </c>
      <c r="G3099">
        <f t="shared" ca="1" si="474"/>
        <v>54.048620189015942</v>
      </c>
      <c r="H3099">
        <f t="shared" ca="1" si="472"/>
        <v>19.93483642786574</v>
      </c>
      <c r="I3099">
        <f ca="1">User_Model_Calcs!A3099-Sat_Data!$B$5</f>
        <v>20.805424259999455</v>
      </c>
      <c r="J3099">
        <f ca="1">(Earth_Data!$B$1/SQRT(1-Earth_Data!$B$2^2*SIN(RADIANS(User_Model_Calcs!B3099))^2))*COS(RADIANS(User_Model_Calcs!B3099))</f>
        <v>4921.5321288001987</v>
      </c>
      <c r="K3099">
        <f ca="1">((Earth_Data!$B$1*(1-Earth_Data!$B$2^2))/SQRT(1-Earth_Data!$B$2^2*SIN(RADIANS(User_Model_Calcs!B3099))^2))*SIN(RADIANS(User_Model_Calcs!B3099))</f>
        <v>-4043.3902982647928</v>
      </c>
      <c r="L3099">
        <f t="shared" ca="1" si="475"/>
        <v>-39.405548508387028</v>
      </c>
      <c r="M3099">
        <f t="shared" ca="1" si="476"/>
        <v>6369.4963379308465</v>
      </c>
      <c r="N3099">
        <f ca="1">SQRT(User_Model_Calcs!M3099^2+Sat_Data!$B$3^2-2*User_Model_Calcs!M3099*Sat_Data!$B$3*COS(RADIANS(L3099))*COS(RADIANS(I3099)))</f>
        <v>37820.943020290331</v>
      </c>
      <c r="O3099">
        <f ca="1">DEGREES(ACOS(((Earth_Data!$B$1+Sat_Data!$B$2)/User_Model_Calcs!N3099)*SQRT(1-COS(RADIANS(User_Model_Calcs!I3099))^2*COS(RADIANS(User_Model_Calcs!B3099))^2)))</f>
        <v>39.349911244179296</v>
      </c>
      <c r="P3099">
        <f t="shared" ca="1" si="473"/>
        <v>30.802408053264244</v>
      </c>
    </row>
    <row r="3100" spans="1:16" x14ac:dyDescent="0.25">
      <c r="A3100">
        <f t="shared" ca="1" si="477"/>
        <v>128.70815513184832</v>
      </c>
      <c r="B3100">
        <f t="shared" ca="1" si="478"/>
        <v>-35.378674040307317</v>
      </c>
      <c r="C3100" s="6">
        <v>20135.9375</v>
      </c>
      <c r="D3100">
        <f t="shared" ca="1" si="471"/>
        <v>0.75</v>
      </c>
      <c r="E3100" s="1">
        <v>0.65</v>
      </c>
      <c r="F3100">
        <v>19.899999999999999</v>
      </c>
      <c r="G3100">
        <f t="shared" ca="1" si="474"/>
        <v>42.007420362456692</v>
      </c>
      <c r="H3100">
        <f t="shared" ca="1" si="472"/>
        <v>19.410422875784285</v>
      </c>
      <c r="I3100">
        <f ca="1">User_Model_Calcs!A3100-Sat_Data!$B$5</f>
        <v>18.708155131848315</v>
      </c>
      <c r="J3100">
        <f ca="1">(Earth_Data!$B$1/SQRT(1-Earth_Data!$B$2^2*SIN(RADIANS(User_Model_Calcs!B3100))^2))*COS(RADIANS(User_Model_Calcs!B3100))</f>
        <v>5206.2189754462579</v>
      </c>
      <c r="K3100">
        <f ca="1">((Earth_Data!$B$1*(1-Earth_Data!$B$2^2))/SQRT(1-Earth_Data!$B$2^2*SIN(RADIANS(User_Model_Calcs!B3100))^2))*SIN(RADIANS(User_Model_Calcs!B3100))</f>
        <v>-3672.2022613119061</v>
      </c>
      <c r="L3100">
        <f t="shared" ca="1" si="475"/>
        <v>-35.197198447150349</v>
      </c>
      <c r="M3100">
        <f t="shared" ca="1" si="476"/>
        <v>6371.0113379494906</v>
      </c>
      <c r="N3100">
        <f ca="1">SQRT(User_Model_Calcs!M3100^2+Sat_Data!$B$3^2-2*User_Model_Calcs!M3100*Sat_Data!$B$3*COS(RADIANS(L3100))*COS(RADIANS(I3100)))</f>
        <v>37450.892985624436</v>
      </c>
      <c r="O3100">
        <f ca="1">DEGREES(ACOS(((Earth_Data!$B$1+Sat_Data!$B$2)/User_Model_Calcs!N3100)*SQRT(1-COS(RADIANS(User_Model_Calcs!I3100))^2*COS(RADIANS(User_Model_Calcs!B3100))^2)))</f>
        <v>44.335912772545377</v>
      </c>
      <c r="P3100">
        <f t="shared" ca="1" si="473"/>
        <v>30.323062700875585</v>
      </c>
    </row>
    <row r="3101" spans="1:16" x14ac:dyDescent="0.25">
      <c r="A3101" s="5">
        <f ca="1">142.56313432703+(RAND()*5-2.5)</f>
        <v>142.61733201535628</v>
      </c>
      <c r="B3101">
        <f ca="1">-34.4534087301148+(RAND()*5-2.5)</f>
        <v>-32.06805556124732</v>
      </c>
      <c r="C3101" s="6">
        <v>20135.9375</v>
      </c>
      <c r="D3101">
        <f t="shared" ca="1" si="471"/>
        <v>3</v>
      </c>
      <c r="E3101" s="1">
        <v>0.65</v>
      </c>
      <c r="F3101">
        <v>19.899999999999999</v>
      </c>
      <c r="G3101">
        <f t="shared" ca="1" si="474"/>
        <v>54.048620189015942</v>
      </c>
      <c r="H3101">
        <f t="shared" ca="1" si="472"/>
        <v>20.913796218128432</v>
      </c>
      <c r="I3101">
        <f ca="1">User_Model_Calcs!A3101-Sat_Data!$B$5</f>
        <v>32.617332015356283</v>
      </c>
      <c r="J3101">
        <f ca="1">(Earth_Data!$B$1/SQRT(1-Earth_Data!$B$2^2*SIN(RADIANS(User_Model_Calcs!B3101))^2))*COS(RADIANS(User_Model_Calcs!B3101))</f>
        <v>5410.0580272739826</v>
      </c>
      <c r="K3101">
        <f ca="1">((Earth_Data!$B$1*(1-Earth_Data!$B$2^2))/SQRT(1-Earth_Data!$B$2^2*SIN(RADIANS(User_Model_Calcs!B3101))^2))*SIN(RADIANS(User_Model_Calcs!B3101))</f>
        <v>-3366.8300542043571</v>
      </c>
      <c r="L3101">
        <f t="shared" ca="1" si="475"/>
        <v>-31.89515657267669</v>
      </c>
      <c r="M3101">
        <f t="shared" ca="1" si="476"/>
        <v>6372.1481834908209</v>
      </c>
      <c r="N3101">
        <f ca="1">SQRT(User_Model_Calcs!M3101^2+Sat_Data!$B$3^2-2*User_Model_Calcs!M3101*Sat_Data!$B$3*COS(RADIANS(L3101))*COS(RADIANS(I3101)))</f>
        <v>37870.159300428902</v>
      </c>
      <c r="O3101">
        <f ca="1">DEGREES(ACOS(((Earth_Data!$B$1+Sat_Data!$B$2)/User_Model_Calcs!N3101)*SQRT(1-COS(RADIANS(User_Model_Calcs!I3101))^2*COS(RADIANS(User_Model_Calcs!B3101))^2)))</f>
        <v>38.758398853117932</v>
      </c>
      <c r="P3101">
        <f t="shared" ca="1" si="473"/>
        <v>50.319775211037239</v>
      </c>
    </row>
    <row r="3102" spans="1:16" x14ac:dyDescent="0.25">
      <c r="A3102" s="5">
        <f t="shared" ref="A3102:A3165" ca="1" si="479">142.56313432703+(RAND()*5-2.5)</f>
        <v>142.62186516503587</v>
      </c>
      <c r="B3102">
        <f t="shared" ref="B3102:B3165" ca="1" si="480">-34.4534087301148+(RAND()*5-2.5)</f>
        <v>-36.411583952103868</v>
      </c>
      <c r="C3102" s="6">
        <v>20135.9375</v>
      </c>
      <c r="D3102">
        <f t="shared" ca="1" si="471"/>
        <v>3</v>
      </c>
      <c r="E3102" s="1">
        <v>0.65</v>
      </c>
      <c r="F3102">
        <v>19.899999999999999</v>
      </c>
      <c r="G3102">
        <f t="shared" ca="1" si="474"/>
        <v>54.048620189015942</v>
      </c>
      <c r="H3102">
        <f t="shared" ca="1" si="472"/>
        <v>14.388576831079661</v>
      </c>
      <c r="I3102">
        <f ca="1">User_Model_Calcs!A3102-Sat_Data!$B$5</f>
        <v>32.621865165035871</v>
      </c>
      <c r="J3102">
        <f ca="1">(Earth_Data!$B$1/SQRT(1-Earth_Data!$B$2^2*SIN(RADIANS(User_Model_Calcs!B3102))^2))*COS(RADIANS(User_Model_Calcs!B3102))</f>
        <v>5139.0243799265036</v>
      </c>
      <c r="K3102">
        <f ca="1">((Earth_Data!$B$1*(1-Earth_Data!$B$2^2))/SQRT(1-Earth_Data!$B$2^2*SIN(RADIANS(User_Model_Calcs!B3102))^2))*SIN(RADIANS(User_Model_Calcs!B3102))</f>
        <v>-3765.0445200169602</v>
      </c>
      <c r="L3102">
        <f t="shared" ca="1" si="475"/>
        <v>-36.227921677403721</v>
      </c>
      <c r="M3102">
        <f t="shared" ca="1" si="476"/>
        <v>6370.646106572608</v>
      </c>
      <c r="N3102">
        <f ca="1">SQRT(User_Model_Calcs!M3102^2+Sat_Data!$B$3^2-2*User_Model_Calcs!M3102*Sat_Data!$B$3*COS(RADIANS(L3102))*COS(RADIANS(I3102)))</f>
        <v>38123.477101149008</v>
      </c>
      <c r="O3102">
        <f ca="1">DEGREES(ACOS(((Earth_Data!$B$1+Sat_Data!$B$2)/User_Model_Calcs!N3102)*SQRT(1-COS(RADIANS(User_Model_Calcs!I3102))^2*COS(RADIANS(User_Model_Calcs!B3102))^2)))</f>
        <v>35.594585693043371</v>
      </c>
      <c r="P3102">
        <f t="shared" ca="1" si="473"/>
        <v>47.157843256278809</v>
      </c>
    </row>
    <row r="3103" spans="1:16" x14ac:dyDescent="0.25">
      <c r="A3103" s="5">
        <f t="shared" ca="1" si="479"/>
        <v>140.19816905978919</v>
      </c>
      <c r="B3103">
        <f t="shared" ca="1" si="480"/>
        <v>-33.842537390627648</v>
      </c>
      <c r="C3103" s="6">
        <v>20135.9375</v>
      </c>
      <c r="D3103">
        <f t="shared" ca="1" si="471"/>
        <v>3</v>
      </c>
      <c r="E3103" s="1">
        <v>0.65</v>
      </c>
      <c r="F3103">
        <v>19.899999999999999</v>
      </c>
      <c r="G3103">
        <f t="shared" ca="1" si="474"/>
        <v>54.048620189015942</v>
      </c>
      <c r="H3103">
        <f t="shared" ca="1" si="472"/>
        <v>22.017494658331689</v>
      </c>
      <c r="I3103">
        <f ca="1">User_Model_Calcs!A3103-Sat_Data!$B$5</f>
        <v>30.198169059789194</v>
      </c>
      <c r="J3103">
        <f ca="1">(Earth_Data!$B$1/SQRT(1-Earth_Data!$B$2^2*SIN(RADIANS(User_Model_Calcs!B3103))^2))*COS(RADIANS(User_Model_Calcs!B3103))</f>
        <v>5303.0078390616973</v>
      </c>
      <c r="K3103">
        <f ca="1">((Earth_Data!$B$1*(1-Earth_Data!$B$2^2))/SQRT(1-Earth_Data!$B$2^2*SIN(RADIANS(User_Model_Calcs!B3103))^2))*SIN(RADIANS(User_Model_Calcs!B3103))</f>
        <v>-3531.9545332981261</v>
      </c>
      <c r="L3103">
        <f t="shared" ca="1" si="475"/>
        <v>-33.664747676377509</v>
      </c>
      <c r="M3103">
        <f t="shared" ca="1" si="476"/>
        <v>6371.5457281914714</v>
      </c>
      <c r="N3103">
        <f ca="1">SQRT(User_Model_Calcs!M3103^2+Sat_Data!$B$3^2-2*User_Model_Calcs!M3103*Sat_Data!$B$3*COS(RADIANS(L3103))*COS(RADIANS(I3103)))</f>
        <v>37840.533944680785</v>
      </c>
      <c r="O3103">
        <f ca="1">DEGREES(ACOS(((Earth_Data!$B$1+Sat_Data!$B$2)/User_Model_Calcs!N3103)*SQRT(1-COS(RADIANS(User_Model_Calcs!I3103))^2*COS(RADIANS(User_Model_Calcs!B3103))^2)))</f>
        <v>39.127966938450463</v>
      </c>
      <c r="P3103">
        <f t="shared" ca="1" si="473"/>
        <v>46.260468848583976</v>
      </c>
    </row>
    <row r="3104" spans="1:16" x14ac:dyDescent="0.25">
      <c r="A3104" s="5">
        <f t="shared" ca="1" si="479"/>
        <v>144.24401106579148</v>
      </c>
      <c r="B3104">
        <f t="shared" ca="1" si="480"/>
        <v>-34.365288406320971</v>
      </c>
      <c r="C3104" s="6">
        <v>20135.9375</v>
      </c>
      <c r="D3104">
        <f t="shared" ca="1" si="471"/>
        <v>3</v>
      </c>
      <c r="E3104" s="1">
        <v>0.65</v>
      </c>
      <c r="F3104">
        <v>19.899999999999999</v>
      </c>
      <c r="G3104">
        <f t="shared" ca="1" si="474"/>
        <v>54.048620189015942</v>
      </c>
      <c r="H3104">
        <f t="shared" ca="1" si="472"/>
        <v>20.312293929361015</v>
      </c>
      <c r="I3104">
        <f ca="1">User_Model_Calcs!A3104-Sat_Data!$B$5</f>
        <v>34.244011065791483</v>
      </c>
      <c r="J3104">
        <f ca="1">(Earth_Data!$B$1/SQRT(1-Earth_Data!$B$2^2*SIN(RADIANS(User_Model_Calcs!B3104))^2))*COS(RADIANS(User_Model_Calcs!B3104))</f>
        <v>5270.4955709893757</v>
      </c>
      <c r="K3104">
        <f ca="1">((Earth_Data!$B$1*(1-Earth_Data!$B$2^2))/SQRT(1-Earth_Data!$B$2^2*SIN(RADIANS(User_Model_Calcs!B3104))^2))*SIN(RADIANS(User_Model_Calcs!B3104))</f>
        <v>-3579.9678824834023</v>
      </c>
      <c r="L3104">
        <f t="shared" ca="1" si="475"/>
        <v>-34.186186659764772</v>
      </c>
      <c r="M3104">
        <f t="shared" ca="1" si="476"/>
        <v>6371.365128717026</v>
      </c>
      <c r="N3104">
        <f ca="1">SQRT(User_Model_Calcs!M3104^2+Sat_Data!$B$3^2-2*User_Model_Calcs!M3104*Sat_Data!$B$3*COS(RADIANS(L3104))*COS(RADIANS(I3104)))</f>
        <v>38092.040214937449</v>
      </c>
      <c r="O3104">
        <f ca="1">DEGREES(ACOS(((Earth_Data!$B$1+Sat_Data!$B$2)/User_Model_Calcs!N3104)*SQRT(1-COS(RADIANS(User_Model_Calcs!I3104))^2*COS(RADIANS(User_Model_Calcs!B3104))^2)))</f>
        <v>35.985927345607642</v>
      </c>
      <c r="P3104">
        <f t="shared" ca="1" si="473"/>
        <v>50.333894842470393</v>
      </c>
    </row>
    <row r="3105" spans="1:16" x14ac:dyDescent="0.25">
      <c r="A3105" s="5">
        <f t="shared" ca="1" si="479"/>
        <v>142.32021465073001</v>
      </c>
      <c r="B3105">
        <f t="shared" ca="1" si="480"/>
        <v>-33.18256264477688</v>
      </c>
      <c r="C3105" s="6">
        <v>20135.9375</v>
      </c>
      <c r="D3105">
        <f t="shared" ca="1" si="471"/>
        <v>3</v>
      </c>
      <c r="E3105" s="1">
        <v>0.65</v>
      </c>
      <c r="F3105">
        <v>19.899999999999999</v>
      </c>
      <c r="G3105">
        <f t="shared" ca="1" si="474"/>
        <v>54.048620189015942</v>
      </c>
      <c r="H3105">
        <f t="shared" ca="1" si="472"/>
        <v>18.52668168759363</v>
      </c>
      <c r="I3105">
        <f ca="1">User_Model_Calcs!A3105-Sat_Data!$B$5</f>
        <v>32.320214650730009</v>
      </c>
      <c r="J3105">
        <f ca="1">(Earth_Data!$B$1/SQRT(1-Earth_Data!$B$2^2*SIN(RADIANS(User_Model_Calcs!B3105))^2))*COS(RADIANS(User_Model_Calcs!B3105))</f>
        <v>5343.4228976010345</v>
      </c>
      <c r="K3105">
        <f ca="1">((Earth_Data!$B$1*(1-Earth_Data!$B$2^2))/SQRT(1-Earth_Data!$B$2^2*SIN(RADIANS(User_Model_Calcs!B3105))^2))*SIN(RADIANS(User_Model_Calcs!B3105))</f>
        <v>-3470.9231038238922</v>
      </c>
      <c r="L3105">
        <f t="shared" ca="1" si="475"/>
        <v>-33.006513538333792</v>
      </c>
      <c r="M3105">
        <f t="shared" ca="1" si="476"/>
        <v>6371.7717673552552</v>
      </c>
      <c r="N3105">
        <f ca="1">SQRT(User_Model_Calcs!M3105^2+Sat_Data!$B$3^2-2*User_Model_Calcs!M3105*Sat_Data!$B$3*COS(RADIANS(L3105))*COS(RADIANS(I3105)))</f>
        <v>37915.996151253268</v>
      </c>
      <c r="O3105">
        <f ca="1">DEGREES(ACOS(((Earth_Data!$B$1+Sat_Data!$B$2)/User_Model_Calcs!N3105)*SQRT(1-COS(RADIANS(User_Model_Calcs!I3105))^2*COS(RADIANS(User_Model_Calcs!B3105))^2)))</f>
        <v>38.172609351850859</v>
      </c>
      <c r="P3105">
        <f t="shared" ca="1" si="473"/>
        <v>49.137552995965272</v>
      </c>
    </row>
    <row r="3106" spans="1:16" x14ac:dyDescent="0.25">
      <c r="A3106" s="5">
        <f t="shared" ca="1" si="479"/>
        <v>144.43272337709959</v>
      </c>
      <c r="B3106">
        <f t="shared" ca="1" si="480"/>
        <v>-36.639719076175226</v>
      </c>
      <c r="C3106" s="6">
        <v>20135.9375</v>
      </c>
      <c r="D3106">
        <f t="shared" ca="1" si="471"/>
        <v>0.75</v>
      </c>
      <c r="E3106" s="1">
        <v>0.65</v>
      </c>
      <c r="F3106">
        <v>19.899999999999999</v>
      </c>
      <c r="G3106">
        <f t="shared" ca="1" si="474"/>
        <v>42.007420362456692</v>
      </c>
      <c r="H3106">
        <f t="shared" ca="1" si="472"/>
        <v>16.478920187292466</v>
      </c>
      <c r="I3106">
        <f ca="1">User_Model_Calcs!A3106-Sat_Data!$B$5</f>
        <v>34.432723377099592</v>
      </c>
      <c r="J3106">
        <f ca="1">(Earth_Data!$B$1/SQRT(1-Earth_Data!$B$2^2*SIN(RADIANS(User_Model_Calcs!B3106))^2))*COS(RADIANS(User_Model_Calcs!B3106))</f>
        <v>5123.9568146540323</v>
      </c>
      <c r="K3106">
        <f ca="1">((Earth_Data!$B$1*(1-Earth_Data!$B$2^2))/SQRT(1-Earth_Data!$B$2^2*SIN(RADIANS(User_Model_Calcs!B3106))^2))*SIN(RADIANS(User_Model_Calcs!B3106))</f>
        <v>-3785.3881108559954</v>
      </c>
      <c r="L3106">
        <f t="shared" ca="1" si="475"/>
        <v>-36.455605831323211</v>
      </c>
      <c r="M3106">
        <f t="shared" ca="1" si="476"/>
        <v>6370.564856294096</v>
      </c>
      <c r="N3106">
        <f ca="1">SQRT(User_Model_Calcs!M3106^2+Sat_Data!$B$3^2-2*User_Model_Calcs!M3106*Sat_Data!$B$3*COS(RADIANS(L3106))*COS(RADIANS(I3106)))</f>
        <v>38236.256419804944</v>
      </c>
      <c r="O3106">
        <f ca="1">DEGREES(ACOS(((Earth_Data!$B$1+Sat_Data!$B$2)/User_Model_Calcs!N3106)*SQRT(1-COS(RADIANS(User_Model_Calcs!I3106))^2*COS(RADIANS(User_Model_Calcs!B3106))^2)))</f>
        <v>34.241044726710179</v>
      </c>
      <c r="P3106">
        <f t="shared" ca="1" si="473"/>
        <v>48.960099428180932</v>
      </c>
    </row>
    <row r="3107" spans="1:16" x14ac:dyDescent="0.25">
      <c r="A3107" s="5">
        <f t="shared" ca="1" si="479"/>
        <v>142.07539148833399</v>
      </c>
      <c r="B3107">
        <f t="shared" ca="1" si="480"/>
        <v>-34.463180573838009</v>
      </c>
      <c r="C3107" s="6">
        <v>20135.9375</v>
      </c>
      <c r="D3107">
        <f t="shared" ca="1" si="471"/>
        <v>3</v>
      </c>
      <c r="E3107" s="1">
        <v>0.65</v>
      </c>
      <c r="F3107">
        <v>19.899999999999999</v>
      </c>
      <c r="G3107">
        <f t="shared" ca="1" si="474"/>
        <v>54.048620189015942</v>
      </c>
      <c r="H3107">
        <f t="shared" ca="1" si="472"/>
        <v>18.43973319001703</v>
      </c>
      <c r="I3107">
        <f ca="1">User_Model_Calcs!A3107-Sat_Data!$B$5</f>
        <v>32.075391488333992</v>
      </c>
      <c r="J3107">
        <f ca="1">(Earth_Data!$B$1/SQRT(1-Earth_Data!$B$2^2*SIN(RADIANS(User_Model_Calcs!B3107))^2))*COS(RADIANS(User_Model_Calcs!B3107))</f>
        <v>5264.3582721640423</v>
      </c>
      <c r="K3107">
        <f ca="1">((Earth_Data!$B$1*(1-Earth_Data!$B$2^2))/SQRT(1-Earth_Data!$B$2^2*SIN(RADIANS(User_Model_Calcs!B3107))^2))*SIN(RADIANS(User_Model_Calcs!B3107))</f>
        <v>-3588.9264060961382</v>
      </c>
      <c r="L3107">
        <f t="shared" ca="1" si="475"/>
        <v>-34.283839723343448</v>
      </c>
      <c r="M3107">
        <f t="shared" ca="1" si="476"/>
        <v>6371.3311612312318</v>
      </c>
      <c r="N3107">
        <f ca="1">SQRT(User_Model_Calcs!M3107^2+Sat_Data!$B$3^2-2*User_Model_Calcs!M3107*Sat_Data!$B$3*COS(RADIANS(L3107))*COS(RADIANS(I3107)))</f>
        <v>37976.845800735311</v>
      </c>
      <c r="O3107">
        <f ca="1">DEGREES(ACOS(((Earth_Data!$B$1+Sat_Data!$B$2)/User_Model_Calcs!N3107)*SQRT(1-COS(RADIANS(User_Model_Calcs!I3107))^2*COS(RADIANS(User_Model_Calcs!B3107))^2)))</f>
        <v>37.404219995300558</v>
      </c>
      <c r="P3107">
        <f t="shared" ca="1" si="473"/>
        <v>47.919676156131736</v>
      </c>
    </row>
    <row r="3108" spans="1:16" x14ac:dyDescent="0.25">
      <c r="A3108" s="5">
        <f t="shared" ca="1" si="479"/>
        <v>140.0843987366755</v>
      </c>
      <c r="B3108">
        <f t="shared" ca="1" si="480"/>
        <v>-33.720049103969707</v>
      </c>
      <c r="C3108" s="6">
        <v>20135.9375</v>
      </c>
      <c r="D3108">
        <f t="shared" ca="1" si="471"/>
        <v>1.2</v>
      </c>
      <c r="E3108" s="1">
        <v>0.65</v>
      </c>
      <c r="F3108">
        <v>19.899999999999999</v>
      </c>
      <c r="G3108">
        <f t="shared" ca="1" si="474"/>
        <v>46.089820015575185</v>
      </c>
      <c r="H3108">
        <f t="shared" ca="1" si="472"/>
        <v>20.950875685497081</v>
      </c>
      <c r="I3108">
        <f ca="1">User_Model_Calcs!A3108-Sat_Data!$B$5</f>
        <v>30.084398736675496</v>
      </c>
      <c r="J3108">
        <f ca="1">(Earth_Data!$B$1/SQRT(1-Earth_Data!$B$2^2*SIN(RADIANS(User_Model_Calcs!B3108))^2))*COS(RADIANS(User_Model_Calcs!B3108))</f>
        <v>5310.5621031848186</v>
      </c>
      <c r="K3108">
        <f ca="1">((Earth_Data!$B$1*(1-Earth_Data!$B$2^2))/SQRT(1-Earth_Data!$B$2^2*SIN(RADIANS(User_Model_Calcs!B3108))^2))*SIN(RADIANS(User_Model_Calcs!B3108))</f>
        <v>-3520.6621345040012</v>
      </c>
      <c r="L3108">
        <f t="shared" ca="1" si="475"/>
        <v>-33.54257536262616</v>
      </c>
      <c r="M3108">
        <f t="shared" ca="1" si="476"/>
        <v>6371.5878489677152</v>
      </c>
      <c r="N3108">
        <f ca="1">SQRT(User_Model_Calcs!M3108^2+Sat_Data!$B$3^2-2*User_Model_Calcs!M3108*Sat_Data!$B$3*COS(RADIANS(L3108))*COS(RADIANS(I3108)))</f>
        <v>37827.363654732406</v>
      </c>
      <c r="O3108">
        <f ca="1">DEGREES(ACOS(((Earth_Data!$B$1+Sat_Data!$B$2)/User_Model_Calcs!N3108)*SQRT(1-COS(RADIANS(User_Model_Calcs!I3108))^2*COS(RADIANS(User_Model_Calcs!B3108))^2)))</f>
        <v>39.297404500090764</v>
      </c>
      <c r="P3108">
        <f t="shared" ca="1" si="473"/>
        <v>46.221056622901507</v>
      </c>
    </row>
    <row r="3109" spans="1:16" x14ac:dyDescent="0.25">
      <c r="A3109" s="5">
        <f t="shared" ca="1" si="479"/>
        <v>140.15980941846951</v>
      </c>
      <c r="B3109">
        <f t="shared" ca="1" si="480"/>
        <v>-33.095208658903161</v>
      </c>
      <c r="C3109" s="6">
        <v>20135.9375</v>
      </c>
      <c r="D3109">
        <f t="shared" ca="1" si="471"/>
        <v>0.75</v>
      </c>
      <c r="E3109" s="1">
        <v>0.65</v>
      </c>
      <c r="F3109">
        <v>19.899999999999999</v>
      </c>
      <c r="G3109">
        <f t="shared" ca="1" si="474"/>
        <v>42.007420362456692</v>
      </c>
      <c r="H3109">
        <f t="shared" ca="1" si="472"/>
        <v>15.628537427611919</v>
      </c>
      <c r="I3109">
        <f ca="1">User_Model_Calcs!A3109-Sat_Data!$B$5</f>
        <v>30.159809418469507</v>
      </c>
      <c r="J3109">
        <f ca="1">(Earth_Data!$B$1/SQRT(1-Earth_Data!$B$2^2*SIN(RADIANS(User_Model_Calcs!B3109))^2))*COS(RADIANS(User_Model_Calcs!B3109))</f>
        <v>5348.7191306684072</v>
      </c>
      <c r="K3109">
        <f ca="1">((Earth_Data!$B$1*(1-Earth_Data!$B$2^2))/SQRT(1-Earth_Data!$B$2^2*SIN(RADIANS(User_Model_Calcs!B3109))^2))*SIN(RADIANS(User_Model_Calcs!B3109))</f>
        <v>-3462.8107389583724</v>
      </c>
      <c r="L3109">
        <f t="shared" ca="1" si="475"/>
        <v>-32.919396932684492</v>
      </c>
      <c r="M3109">
        <f t="shared" ca="1" si="476"/>
        <v>6371.8015154761079</v>
      </c>
      <c r="N3109">
        <f ca="1">SQRT(User_Model_Calcs!M3109^2+Sat_Data!$B$3^2-2*User_Model_Calcs!M3109*Sat_Data!$B$3*COS(RADIANS(L3109))*COS(RADIANS(I3109)))</f>
        <v>37794.521222884432</v>
      </c>
      <c r="O3109">
        <f ca="1">DEGREES(ACOS(((Earth_Data!$B$1+Sat_Data!$B$2)/User_Model_Calcs!N3109)*SQRT(1-COS(RADIANS(User_Model_Calcs!I3109))^2*COS(RADIANS(User_Model_Calcs!B3109))^2)))</f>
        <v>39.723590659488025</v>
      </c>
      <c r="P3109">
        <f t="shared" ca="1" si="473"/>
        <v>46.780830692190825</v>
      </c>
    </row>
    <row r="3110" spans="1:16" x14ac:dyDescent="0.25">
      <c r="A3110" s="5">
        <f t="shared" ca="1" si="479"/>
        <v>140.74749029452335</v>
      </c>
      <c r="B3110">
        <f t="shared" ca="1" si="480"/>
        <v>-35.377248243061672</v>
      </c>
      <c r="C3110" s="6">
        <v>20135.9375</v>
      </c>
      <c r="D3110">
        <f t="shared" ca="1" si="471"/>
        <v>1.2</v>
      </c>
      <c r="E3110" s="1">
        <v>0.65</v>
      </c>
      <c r="F3110">
        <v>19.899999999999999</v>
      </c>
      <c r="G3110">
        <f t="shared" ca="1" si="474"/>
        <v>46.089820015575185</v>
      </c>
      <c r="H3110">
        <f t="shared" ca="1" si="472"/>
        <v>23.251503583323803</v>
      </c>
      <c r="I3110">
        <f ca="1">User_Model_Calcs!A3110-Sat_Data!$B$5</f>
        <v>30.747490294523345</v>
      </c>
      <c r="J3110">
        <f ca="1">(Earth_Data!$B$1/SQRT(1-Earth_Data!$B$2^2*SIN(RADIANS(User_Model_Calcs!B3110))^2))*COS(RADIANS(User_Model_Calcs!B3110))</f>
        <v>5206.3105615888835</v>
      </c>
      <c r="K3110">
        <f ca="1">((Earth_Data!$B$1*(1-Earth_Data!$B$2^2))/SQRT(1-Earth_Data!$B$2^2*SIN(RADIANS(User_Model_Calcs!B3110))^2))*SIN(RADIANS(User_Model_Calcs!B3110))</f>
        <v>-3672.0732820501667</v>
      </c>
      <c r="L3110">
        <f t="shared" ca="1" si="475"/>
        <v>-35.195775831526895</v>
      </c>
      <c r="M3110">
        <f t="shared" ca="1" si="476"/>
        <v>6371.0118389827721</v>
      </c>
      <c r="N3110">
        <f ca="1">SQRT(User_Model_Calcs!M3110^2+Sat_Data!$B$3^2-2*User_Model_Calcs!M3110*Sat_Data!$B$3*COS(RADIANS(L3110))*COS(RADIANS(I3110)))</f>
        <v>37961.579858291785</v>
      </c>
      <c r="O3110">
        <f ca="1">DEGREES(ACOS(((Earth_Data!$B$1+Sat_Data!$B$2)/User_Model_Calcs!N3110)*SQRT(1-COS(RADIANS(User_Model_Calcs!I3110))^2*COS(RADIANS(User_Model_Calcs!B3110))^2)))</f>
        <v>37.590212166570566</v>
      </c>
      <c r="P3110">
        <f t="shared" ca="1" si="473"/>
        <v>45.777054957414393</v>
      </c>
    </row>
    <row r="3111" spans="1:16" x14ac:dyDescent="0.25">
      <c r="A3111" s="5">
        <f t="shared" ca="1" si="479"/>
        <v>140.81928728023104</v>
      </c>
      <c r="B3111">
        <f t="shared" ca="1" si="480"/>
        <v>-34.389310559109305</v>
      </c>
      <c r="C3111" s="6">
        <v>20135.9375</v>
      </c>
      <c r="D3111">
        <f t="shared" ca="1" si="471"/>
        <v>3</v>
      </c>
      <c r="E3111" s="1">
        <v>0.65</v>
      </c>
      <c r="F3111">
        <v>19.899999999999999</v>
      </c>
      <c r="G3111">
        <f t="shared" ca="1" si="474"/>
        <v>54.048620189015942</v>
      </c>
      <c r="H3111">
        <f t="shared" ca="1" si="472"/>
        <v>18.331205121539647</v>
      </c>
      <c r="I3111">
        <f ca="1">User_Model_Calcs!A3111-Sat_Data!$B$5</f>
        <v>30.819287280231038</v>
      </c>
      <c r="J3111">
        <f ca="1">(Earth_Data!$B$1/SQRT(1-Earth_Data!$B$2^2*SIN(RADIANS(User_Model_Calcs!B3111))^2))*COS(RADIANS(User_Model_Calcs!B3111))</f>
        <v>5268.9909409385182</v>
      </c>
      <c r="K3111">
        <f ca="1">((Earth_Data!$B$1*(1-Earth_Data!$B$2^2))/SQRT(1-Earth_Data!$B$2^2*SIN(RADIANS(User_Model_Calcs!B3111))^2))*SIN(RADIANS(User_Model_Calcs!B3111))</f>
        <v>-3582.1672079864197</v>
      </c>
      <c r="L3111">
        <f t="shared" ca="1" si="475"/>
        <v>-34.21014994485094</v>
      </c>
      <c r="M3111">
        <f t="shared" ca="1" si="476"/>
        <v>6371.3567975483365</v>
      </c>
      <c r="N3111">
        <f ca="1">SQRT(User_Model_Calcs!M3111^2+Sat_Data!$B$3^2-2*User_Model_Calcs!M3111*Sat_Data!$B$3*COS(RADIANS(L3111))*COS(RADIANS(I3111)))</f>
        <v>37905.516623383497</v>
      </c>
      <c r="O3111">
        <f ca="1">DEGREES(ACOS(((Earth_Data!$B$1+Sat_Data!$B$2)/User_Model_Calcs!N3111)*SQRT(1-COS(RADIANS(User_Model_Calcs!I3111))^2*COS(RADIANS(User_Model_Calcs!B3111))^2)))</f>
        <v>38.299048257848327</v>
      </c>
      <c r="P3111">
        <f t="shared" ca="1" si="473"/>
        <v>46.566596565429357</v>
      </c>
    </row>
    <row r="3112" spans="1:16" x14ac:dyDescent="0.25">
      <c r="A3112" s="5">
        <f t="shared" ca="1" si="479"/>
        <v>140.6559681539652</v>
      </c>
      <c r="B3112">
        <f t="shared" ca="1" si="480"/>
        <v>-35.987530165267351</v>
      </c>
      <c r="C3112" s="6">
        <v>20135.9375</v>
      </c>
      <c r="D3112">
        <f t="shared" ca="1" si="471"/>
        <v>3</v>
      </c>
      <c r="E3112" s="1">
        <v>0.65</v>
      </c>
      <c r="F3112">
        <v>19.899999999999999</v>
      </c>
      <c r="G3112">
        <f t="shared" ca="1" si="474"/>
        <v>54.048620189015942</v>
      </c>
      <c r="H3112">
        <f t="shared" ca="1" si="472"/>
        <v>20.248759372681981</v>
      </c>
      <c r="I3112">
        <f ca="1">User_Model_Calcs!A3112-Sat_Data!$B$5</f>
        <v>30.655968153965205</v>
      </c>
      <c r="J3112">
        <f ca="1">(Earth_Data!$B$1/SQRT(1-Earth_Data!$B$2^2*SIN(RADIANS(User_Model_Calcs!B3112))^2))*COS(RADIANS(User_Model_Calcs!B3112))</f>
        <v>5166.8144868971021</v>
      </c>
      <c r="K3112">
        <f ca="1">((Earth_Data!$B$1*(1-Earth_Data!$B$2^2))/SQRT(1-Earth_Data!$B$2^2*SIN(RADIANS(User_Model_Calcs!B3112))^2))*SIN(RADIANS(User_Model_Calcs!B3112))</f>
        <v>-3727.0735415296931</v>
      </c>
      <c r="L3112">
        <f t="shared" ca="1" si="475"/>
        <v>-35.804736976187357</v>
      </c>
      <c r="M3112">
        <f t="shared" ca="1" si="476"/>
        <v>6370.7965848848489</v>
      </c>
      <c r="N3112">
        <f ca="1">SQRT(User_Model_Calcs!M3112^2+Sat_Data!$B$3^2-2*User_Model_Calcs!M3112*Sat_Data!$B$3*COS(RADIANS(L3112))*COS(RADIANS(I3112)))</f>
        <v>37994.550913607549</v>
      </c>
      <c r="O3112">
        <f ca="1">DEGREES(ACOS(((Earth_Data!$B$1+Sat_Data!$B$2)/User_Model_Calcs!N3112)*SQRT(1-COS(RADIANS(User_Model_Calcs!I3112))^2*COS(RADIANS(User_Model_Calcs!B3112))^2)))</f>
        <v>37.17687395762767</v>
      </c>
      <c r="P3112">
        <f t="shared" ca="1" si="473"/>
        <v>45.247973220481747</v>
      </c>
    </row>
    <row r="3113" spans="1:16" x14ac:dyDescent="0.25">
      <c r="A3113" s="5">
        <f t="shared" ca="1" si="479"/>
        <v>143.62098808429022</v>
      </c>
      <c r="B3113">
        <f t="shared" ca="1" si="480"/>
        <v>-32.000271670905832</v>
      </c>
      <c r="C3113" s="6">
        <v>20135.9375</v>
      </c>
      <c r="D3113">
        <f t="shared" ca="1" si="471"/>
        <v>3</v>
      </c>
      <c r="E3113" s="1">
        <v>0.65</v>
      </c>
      <c r="F3113">
        <v>19.899999999999999</v>
      </c>
      <c r="G3113">
        <f t="shared" ca="1" si="474"/>
        <v>54.048620189015942</v>
      </c>
      <c r="H3113">
        <f t="shared" ca="1" si="472"/>
        <v>22.469379747304799</v>
      </c>
      <c r="I3113">
        <f ca="1">User_Model_Calcs!A3113-Sat_Data!$B$5</f>
        <v>33.620988084290218</v>
      </c>
      <c r="J3113">
        <f ca="1">(Earth_Data!$B$1/SQRT(1-Earth_Data!$B$2^2*SIN(RADIANS(User_Model_Calcs!B3113))^2))*COS(RADIANS(User_Model_Calcs!B3113))</f>
        <v>5414.0449031574408</v>
      </c>
      <c r="K3113">
        <f ca="1">((Earth_Data!$B$1*(1-Earth_Data!$B$2^2))/SQRT(1-Earth_Data!$B$2^2*SIN(RADIANS(User_Model_Calcs!B3113))^2))*SIN(RADIANS(User_Model_Calcs!B3113))</f>
        <v>-3360.4581765474386</v>
      </c>
      <c r="L3113">
        <f t="shared" ca="1" si="475"/>
        <v>-31.827572725605069</v>
      </c>
      <c r="M3113">
        <f t="shared" ca="1" si="476"/>
        <v>6372.1708522080289</v>
      </c>
      <c r="N3113">
        <f ca="1">SQRT(User_Model_Calcs!M3113^2+Sat_Data!$B$3^2-2*User_Model_Calcs!M3113*Sat_Data!$B$3*COS(RADIANS(L3113))*COS(RADIANS(I3113)))</f>
        <v>37924.078597686588</v>
      </c>
      <c r="O3113">
        <f ca="1">DEGREES(ACOS(((Earth_Data!$B$1+Sat_Data!$B$2)/User_Model_Calcs!N3113)*SQRT(1-COS(RADIANS(User_Model_Calcs!I3113))^2*COS(RADIANS(User_Model_Calcs!B3113))^2)))</f>
        <v>38.076356166222944</v>
      </c>
      <c r="P3113">
        <f t="shared" ca="1" si="473"/>
        <v>51.446375844189753</v>
      </c>
    </row>
    <row r="3114" spans="1:16" x14ac:dyDescent="0.25">
      <c r="A3114" s="5">
        <f t="shared" ca="1" si="479"/>
        <v>143.05630572721952</v>
      </c>
      <c r="B3114">
        <f t="shared" ca="1" si="480"/>
        <v>-34.579806564322048</v>
      </c>
      <c r="C3114" s="6">
        <v>20135.9375</v>
      </c>
      <c r="D3114">
        <f t="shared" ca="1" si="471"/>
        <v>3</v>
      </c>
      <c r="E3114" s="1">
        <v>0.65</v>
      </c>
      <c r="F3114">
        <v>19.899999999999999</v>
      </c>
      <c r="G3114">
        <f t="shared" ca="1" si="474"/>
        <v>54.048620189015942</v>
      </c>
      <c r="H3114">
        <f t="shared" ca="1" si="472"/>
        <v>15.565146224902108</v>
      </c>
      <c r="I3114">
        <f ca="1">User_Model_Calcs!A3114-Sat_Data!$B$5</f>
        <v>33.056305727219524</v>
      </c>
      <c r="J3114">
        <f ca="1">(Earth_Data!$B$1/SQRT(1-Earth_Data!$B$2^2*SIN(RADIANS(User_Model_Calcs!B3114))^2))*COS(RADIANS(User_Model_Calcs!B3114))</f>
        <v>5257.0263702954126</v>
      </c>
      <c r="K3114">
        <f ca="1">((Earth_Data!$B$1*(1-Earth_Data!$B$2^2))/SQRT(1-Earth_Data!$B$2^2*SIN(RADIANS(User_Model_Calcs!B3114))^2))*SIN(RADIANS(User_Model_Calcs!B3114))</f>
        <v>-3599.5858208449135</v>
      </c>
      <c r="L3114">
        <f t="shared" ca="1" si="475"/>
        <v>-34.400183575888235</v>
      </c>
      <c r="M3114">
        <f t="shared" ca="1" si="476"/>
        <v>6371.2906337420445</v>
      </c>
      <c r="N3114">
        <f ca="1">SQRT(User_Model_Calcs!M3114^2+Sat_Data!$B$3^2-2*User_Model_Calcs!M3114*Sat_Data!$B$3*COS(RADIANS(L3114))*COS(RADIANS(I3114)))</f>
        <v>38037.473973426459</v>
      </c>
      <c r="O3114">
        <f ca="1">DEGREES(ACOS(((Earth_Data!$B$1+Sat_Data!$B$2)/User_Model_Calcs!N3114)*SQRT(1-COS(RADIANS(User_Model_Calcs!I3114))^2*COS(RADIANS(User_Model_Calcs!B3114))^2)))</f>
        <v>36.653132982079605</v>
      </c>
      <c r="P3114">
        <f t="shared" ca="1" si="473"/>
        <v>48.909017557826274</v>
      </c>
    </row>
    <row r="3115" spans="1:16" x14ac:dyDescent="0.25">
      <c r="A3115" s="5">
        <f t="shared" ca="1" si="479"/>
        <v>143.96525160909272</v>
      </c>
      <c r="B3115">
        <f t="shared" ca="1" si="480"/>
        <v>-33.87046951082349</v>
      </c>
      <c r="C3115" s="6">
        <v>20135.9375</v>
      </c>
      <c r="D3115">
        <f t="shared" ca="1" si="471"/>
        <v>1.2</v>
      </c>
      <c r="E3115" s="1">
        <v>0.65</v>
      </c>
      <c r="F3115">
        <v>19.899999999999999</v>
      </c>
      <c r="G3115">
        <f t="shared" ca="1" si="474"/>
        <v>46.089820015575185</v>
      </c>
      <c r="H3115">
        <f t="shared" ca="1" si="472"/>
        <v>18.832620572331045</v>
      </c>
      <c r="I3115">
        <f ca="1">User_Model_Calcs!A3115-Sat_Data!$B$5</f>
        <v>33.965251609092718</v>
      </c>
      <c r="J3115">
        <f ca="1">(Earth_Data!$B$1/SQRT(1-Earth_Data!$B$2^2*SIN(RADIANS(User_Model_Calcs!B3115))^2))*COS(RADIANS(User_Model_Calcs!B3115))</f>
        <v>5301.2817712177848</v>
      </c>
      <c r="K3115">
        <f ca="1">((Earth_Data!$B$1*(1-Earth_Data!$B$2^2))/SQRT(1-Earth_Data!$B$2^2*SIN(RADIANS(User_Model_Calcs!B3115))^2))*SIN(RADIANS(User_Model_Calcs!B3115))</f>
        <v>-3534.5274102893031</v>
      </c>
      <c r="L3115">
        <f t="shared" ca="1" si="475"/>
        <v>-33.692608195526624</v>
      </c>
      <c r="M3115">
        <f t="shared" ca="1" si="476"/>
        <v>6371.5361124247256</v>
      </c>
      <c r="N3115">
        <f ca="1">SQRT(User_Model_Calcs!M3115^2+Sat_Data!$B$3^2-2*User_Model_Calcs!M3115*Sat_Data!$B$3*COS(RADIANS(L3115))*COS(RADIANS(I3115)))</f>
        <v>38047.865455528583</v>
      </c>
      <c r="O3115">
        <f ca="1">DEGREES(ACOS(((Earth_Data!$B$1+Sat_Data!$B$2)/User_Model_Calcs!N3115)*SQRT(1-COS(RADIANS(User_Model_Calcs!I3115))^2*COS(RADIANS(User_Model_Calcs!B3115))^2)))</f>
        <v>36.528643452305246</v>
      </c>
      <c r="P3115">
        <f t="shared" ca="1" si="473"/>
        <v>50.397730093726508</v>
      </c>
    </row>
    <row r="3116" spans="1:16" x14ac:dyDescent="0.25">
      <c r="A3116" s="5">
        <f t="shared" ca="1" si="479"/>
        <v>140.48252572983964</v>
      </c>
      <c r="B3116">
        <f t="shared" ca="1" si="480"/>
        <v>-34.098032463688753</v>
      </c>
      <c r="C3116" s="6">
        <v>20135.9375</v>
      </c>
      <c r="D3116">
        <f t="shared" ca="1" si="471"/>
        <v>0.75</v>
      </c>
      <c r="E3116" s="1">
        <v>0.65</v>
      </c>
      <c r="F3116">
        <v>19.899999999999999</v>
      </c>
      <c r="G3116">
        <f t="shared" ca="1" si="474"/>
        <v>42.007420362456692</v>
      </c>
      <c r="H3116">
        <f t="shared" ca="1" si="472"/>
        <v>22.183297064914054</v>
      </c>
      <c r="I3116">
        <f ca="1">User_Model_Calcs!A3116-Sat_Data!$B$5</f>
        <v>30.482525729839637</v>
      </c>
      <c r="J3116">
        <f ca="1">(Earth_Data!$B$1/SQRT(1-Earth_Data!$B$2^2*SIN(RADIANS(User_Model_Calcs!B3116))^2))*COS(RADIANS(User_Model_Calcs!B3116))</f>
        <v>5287.1725135343713</v>
      </c>
      <c r="K3116">
        <f ca="1">((Earth_Data!$B$1*(1-Earth_Data!$B$2^2))/SQRT(1-Earth_Data!$B$2^2*SIN(RADIANS(User_Model_Calcs!B3116))^2))*SIN(RADIANS(User_Model_Calcs!B3116))</f>
        <v>-3555.457652094799</v>
      </c>
      <c r="L3116">
        <f t="shared" ca="1" si="475"/>
        <v>-33.919594096847007</v>
      </c>
      <c r="M3116">
        <f t="shared" ca="1" si="476"/>
        <v>6371.4576278676468</v>
      </c>
      <c r="N3116">
        <f ca="1">SQRT(User_Model_Calcs!M3116^2+Sat_Data!$B$3^2-2*User_Model_Calcs!M3116*Sat_Data!$B$3*COS(RADIANS(L3116))*COS(RADIANS(I3116)))</f>
        <v>37870.52655708955</v>
      </c>
      <c r="O3116">
        <f ca="1">DEGREES(ACOS(((Earth_Data!$B$1+Sat_Data!$B$2)/User_Model_Calcs!N3116)*SQRT(1-COS(RADIANS(User_Model_Calcs!I3116))^2*COS(RADIANS(User_Model_Calcs!B3116))^2)))</f>
        <v>38.743974937352469</v>
      </c>
      <c r="P3116">
        <f t="shared" ca="1" si="473"/>
        <v>46.396850413859546</v>
      </c>
    </row>
    <row r="3117" spans="1:16" x14ac:dyDescent="0.25">
      <c r="A3117" s="5">
        <f t="shared" ca="1" si="479"/>
        <v>143.7017270645149</v>
      </c>
      <c r="B3117">
        <f t="shared" ca="1" si="480"/>
        <v>-33.62535837050406</v>
      </c>
      <c r="C3117" s="6">
        <v>20135.9375</v>
      </c>
      <c r="D3117">
        <f t="shared" ca="1" si="471"/>
        <v>0.75</v>
      </c>
      <c r="E3117" s="1">
        <v>0.65</v>
      </c>
      <c r="F3117">
        <v>19.899999999999999</v>
      </c>
      <c r="G3117">
        <f t="shared" ca="1" si="474"/>
        <v>42.007420362456692</v>
      </c>
      <c r="H3117">
        <f t="shared" ca="1" si="472"/>
        <v>15.200366521666282</v>
      </c>
      <c r="I3117">
        <f ca="1">User_Model_Calcs!A3117-Sat_Data!$B$5</f>
        <v>33.701727064514898</v>
      </c>
      <c r="J3117">
        <f ca="1">(Earth_Data!$B$1/SQRT(1-Earth_Data!$B$2^2*SIN(RADIANS(User_Model_Calcs!B3117))^2))*COS(RADIANS(User_Model_Calcs!B3117))</f>
        <v>5316.3853412954568</v>
      </c>
      <c r="K3117">
        <f ca="1">((Earth_Data!$B$1*(1-Earth_Data!$B$2^2))/SQRT(1-Earth_Data!$B$2^2*SIN(RADIANS(User_Model_Calcs!B3117))^2))*SIN(RADIANS(User_Model_Calcs!B3117))</f>
        <v>-3511.9215392894553</v>
      </c>
      <c r="L3117">
        <f t="shared" ca="1" si="475"/>
        <v>-33.448131110223819</v>
      </c>
      <c r="M3117">
        <f t="shared" ca="1" si="476"/>
        <v>6371.6203586894926</v>
      </c>
      <c r="N3117">
        <f ca="1">SQRT(User_Model_Calcs!M3117^2+Sat_Data!$B$3^2-2*User_Model_Calcs!M3117*Sat_Data!$B$3*COS(RADIANS(L3117))*COS(RADIANS(I3117)))</f>
        <v>38018.899466428287</v>
      </c>
      <c r="O3117">
        <f ca="1">DEGREES(ACOS(((Earth_Data!$B$1+Sat_Data!$B$2)/User_Model_Calcs!N3117)*SQRT(1-COS(RADIANS(User_Model_Calcs!I3117))^2*COS(RADIANS(User_Model_Calcs!B3117))^2)))</f>
        <v>36.886596195513924</v>
      </c>
      <c r="P3117">
        <f t="shared" ca="1" si="473"/>
        <v>50.29803009045721</v>
      </c>
    </row>
    <row r="3118" spans="1:16" x14ac:dyDescent="0.25">
      <c r="A3118" s="5">
        <f t="shared" ca="1" si="479"/>
        <v>142.43500611246466</v>
      </c>
      <c r="B3118">
        <f t="shared" ca="1" si="480"/>
        <v>-34.79204907906206</v>
      </c>
      <c r="C3118" s="6">
        <v>20135.9375</v>
      </c>
      <c r="D3118">
        <f t="shared" ca="1" si="471"/>
        <v>3</v>
      </c>
      <c r="E3118" s="1">
        <v>0.65</v>
      </c>
      <c r="F3118">
        <v>19.899999999999999</v>
      </c>
      <c r="G3118">
        <f t="shared" ca="1" si="474"/>
        <v>54.048620189015942</v>
      </c>
      <c r="H3118">
        <f t="shared" ca="1" si="472"/>
        <v>16.253473333393263</v>
      </c>
      <c r="I3118">
        <f ca="1">User_Model_Calcs!A3118-Sat_Data!$B$5</f>
        <v>32.435006112464663</v>
      </c>
      <c r="J3118">
        <f ca="1">(Earth_Data!$B$1/SQRT(1-Earth_Data!$B$2^2*SIN(RADIANS(User_Model_Calcs!B3118))^2))*COS(RADIANS(User_Model_Calcs!B3118))</f>
        <v>5243.6273903008478</v>
      </c>
      <c r="K3118">
        <f ca="1">((Earth_Data!$B$1*(1-Earth_Data!$B$2^2))/SQRT(1-Earth_Data!$B$2^2*SIN(RADIANS(User_Model_Calcs!B3118))^2))*SIN(RADIANS(User_Model_Calcs!B3118))</f>
        <v>-3618.9465630840245</v>
      </c>
      <c r="L3118">
        <f t="shared" ca="1" si="475"/>
        <v>-34.611920254351077</v>
      </c>
      <c r="M3118">
        <f t="shared" ca="1" si="476"/>
        <v>6371.2167154140152</v>
      </c>
      <c r="N3118">
        <f ca="1">SQRT(User_Model_Calcs!M3118^2+Sat_Data!$B$3^2-2*User_Model_Calcs!M3118*Sat_Data!$B$3*COS(RADIANS(L3118))*COS(RADIANS(I3118)))</f>
        <v>38015.81092368831</v>
      </c>
      <c r="O3118">
        <f ca="1">DEGREES(ACOS(((Earth_Data!$B$1+Sat_Data!$B$2)/User_Model_Calcs!N3118)*SQRT(1-COS(RADIANS(User_Model_Calcs!I3118))^2*COS(RADIANS(User_Model_Calcs!B3118))^2)))</f>
        <v>36.919309065159432</v>
      </c>
      <c r="P3118">
        <f t="shared" ca="1" si="473"/>
        <v>48.079077487850881</v>
      </c>
    </row>
    <row r="3119" spans="1:16" x14ac:dyDescent="0.25">
      <c r="A3119" s="5">
        <f t="shared" ca="1" si="479"/>
        <v>140.5251906710962</v>
      </c>
      <c r="B3119">
        <f t="shared" ca="1" si="480"/>
        <v>-34.922603302545703</v>
      </c>
      <c r="C3119" s="6">
        <v>20135.9375</v>
      </c>
      <c r="D3119">
        <f t="shared" ca="1" si="471"/>
        <v>0.75</v>
      </c>
      <c r="E3119" s="1">
        <v>0.65</v>
      </c>
      <c r="F3119">
        <v>19.899999999999999</v>
      </c>
      <c r="G3119">
        <f t="shared" ca="1" si="474"/>
        <v>42.007420362456692</v>
      </c>
      <c r="H3119">
        <f t="shared" ca="1" si="472"/>
        <v>17.391500143192346</v>
      </c>
      <c r="I3119">
        <f ca="1">User_Model_Calcs!A3119-Sat_Data!$B$5</f>
        <v>30.525190671096198</v>
      </c>
      <c r="J3119">
        <f ca="1">(Earth_Data!$B$1/SQRT(1-Earth_Data!$B$2^2*SIN(RADIANS(User_Model_Calcs!B3119))^2))*COS(RADIANS(User_Model_Calcs!B3119))</f>
        <v>5235.3496092930927</v>
      </c>
      <c r="K3119">
        <f ca="1">((Earth_Data!$B$1*(1-Earth_Data!$B$2^2))/SQRT(1-Earth_Data!$B$2^2*SIN(RADIANS(User_Model_Calcs!B3119))^2))*SIN(RADIANS(User_Model_Calcs!B3119))</f>
        <v>-3630.8313377682871</v>
      </c>
      <c r="L3119">
        <f t="shared" ca="1" si="475"/>
        <v>-34.742168220884693</v>
      </c>
      <c r="M3119">
        <f t="shared" ca="1" si="476"/>
        <v>6371.1711431137674</v>
      </c>
      <c r="N3119">
        <f ca="1">SQRT(User_Model_Calcs!M3119^2+Sat_Data!$B$3^2-2*User_Model_Calcs!M3119*Sat_Data!$B$3*COS(RADIANS(L3119))*COS(RADIANS(I3119)))</f>
        <v>37922.369616358323</v>
      </c>
      <c r="O3119">
        <f ca="1">DEGREES(ACOS(((Earth_Data!$B$1+Sat_Data!$B$2)/User_Model_Calcs!N3119)*SQRT(1-COS(RADIANS(User_Model_Calcs!I3119))^2*COS(RADIANS(User_Model_Calcs!B3119))^2)))</f>
        <v>38.083980706430253</v>
      </c>
      <c r="P3119">
        <f t="shared" ca="1" si="473"/>
        <v>45.846378693040592</v>
      </c>
    </row>
    <row r="3120" spans="1:16" x14ac:dyDescent="0.25">
      <c r="A3120" s="5">
        <f t="shared" ca="1" si="479"/>
        <v>142.84605826765821</v>
      </c>
      <c r="B3120">
        <f t="shared" ca="1" si="480"/>
        <v>-36.81967365008245</v>
      </c>
      <c r="C3120" s="6">
        <v>20135.9375</v>
      </c>
      <c r="D3120">
        <f t="shared" ca="1" si="471"/>
        <v>0.75</v>
      </c>
      <c r="E3120" s="1">
        <v>0.65</v>
      </c>
      <c r="F3120">
        <v>19.899999999999999</v>
      </c>
      <c r="G3120">
        <f t="shared" ca="1" si="474"/>
        <v>42.007420362456692</v>
      </c>
      <c r="H3120">
        <f t="shared" ca="1" si="472"/>
        <v>17.590157268727189</v>
      </c>
      <c r="I3120">
        <f ca="1">User_Model_Calcs!A3120-Sat_Data!$B$5</f>
        <v>32.846058267658208</v>
      </c>
      <c r="J3120">
        <f ca="1">(Earth_Data!$B$1/SQRT(1-Earth_Data!$B$2^2*SIN(RADIANS(User_Model_Calcs!B3120))^2))*COS(RADIANS(User_Model_Calcs!B3120))</f>
        <v>5112.0139288926221</v>
      </c>
      <c r="K3120">
        <f ca="1">((Earth_Data!$B$1*(1-Earth_Data!$B$2^2))/SQRT(1-Earth_Data!$B$2^2*SIN(RADIANS(User_Model_Calcs!B3120))^2))*SIN(RADIANS(User_Model_Calcs!B3120))</f>
        <v>-3801.3934017415336</v>
      </c>
      <c r="L3120">
        <f t="shared" ca="1" si="475"/>
        <v>-36.635212888655829</v>
      </c>
      <c r="M3120">
        <f t="shared" ca="1" si="476"/>
        <v>6370.5006242834834</v>
      </c>
      <c r="N3120">
        <f ca="1">SQRT(User_Model_Calcs!M3120^2+Sat_Data!$B$3^2-2*User_Model_Calcs!M3120*Sat_Data!$B$3*COS(RADIANS(L3120))*COS(RADIANS(I3120)))</f>
        <v>38160.558127074008</v>
      </c>
      <c r="O3120">
        <f ca="1">DEGREES(ACOS(((Earth_Data!$B$1+Sat_Data!$B$2)/User_Model_Calcs!N3120)*SQRT(1-COS(RADIANS(User_Model_Calcs!I3120))^2*COS(RADIANS(User_Model_Calcs!B3120))^2)))</f>
        <v>35.145057215060724</v>
      </c>
      <c r="P3120">
        <f t="shared" ca="1" si="473"/>
        <v>47.129769013008108</v>
      </c>
    </row>
    <row r="3121" spans="1:16" x14ac:dyDescent="0.25">
      <c r="A3121" s="5">
        <f t="shared" ca="1" si="479"/>
        <v>144.93411629873353</v>
      </c>
      <c r="B3121">
        <f t="shared" ca="1" si="480"/>
        <v>-32.647658546955284</v>
      </c>
      <c r="C3121" s="6">
        <v>20135.9375</v>
      </c>
      <c r="D3121">
        <f t="shared" ca="1" si="471"/>
        <v>1.2</v>
      </c>
      <c r="E3121" s="1">
        <v>0.65</v>
      </c>
      <c r="F3121">
        <v>19.899999999999999</v>
      </c>
      <c r="G3121">
        <f t="shared" ca="1" si="474"/>
        <v>46.089820015575185</v>
      </c>
      <c r="H3121">
        <f t="shared" ca="1" si="472"/>
        <v>20.245749188184632</v>
      </c>
      <c r="I3121">
        <f ca="1">User_Model_Calcs!A3121-Sat_Data!$B$5</f>
        <v>34.934116298733528</v>
      </c>
      <c r="J3121">
        <f ca="1">(Earth_Data!$B$1/SQRT(1-Earth_Data!$B$2^2*SIN(RADIANS(User_Model_Calcs!B3121))^2))*COS(RADIANS(User_Model_Calcs!B3121))</f>
        <v>5375.6583667778832</v>
      </c>
      <c r="K3121">
        <f ca="1">((Earth_Data!$B$1*(1-Earth_Data!$B$2^2))/SQRT(1-Earth_Data!$B$2^2*SIN(RADIANS(User_Model_Calcs!B3121))^2))*SIN(RADIANS(User_Model_Calcs!B3121))</f>
        <v>-3421.1234652833728</v>
      </c>
      <c r="L3121">
        <f t="shared" ca="1" si="475"/>
        <v>-32.473088504708016</v>
      </c>
      <c r="M3121">
        <f t="shared" ca="1" si="476"/>
        <v>6371.953283022528</v>
      </c>
      <c r="N3121">
        <f ca="1">SQRT(User_Model_Calcs!M3121^2+Sat_Data!$B$3^2-2*User_Model_Calcs!M3121*Sat_Data!$B$3*COS(RADIANS(L3121))*COS(RADIANS(I3121)))</f>
        <v>38036.557748199994</v>
      </c>
      <c r="O3121">
        <f ca="1">DEGREES(ACOS(((Earth_Data!$B$1+Sat_Data!$B$2)/User_Model_Calcs!N3121)*SQRT(1-COS(RADIANS(User_Model_Calcs!I3121))^2*COS(RADIANS(User_Model_Calcs!B3121))^2)))</f>
        <v>36.673303866254734</v>
      </c>
      <c r="P3121">
        <f t="shared" ca="1" si="473"/>
        <v>52.319885196547133</v>
      </c>
    </row>
    <row r="3122" spans="1:16" x14ac:dyDescent="0.25">
      <c r="A3122" s="5">
        <f t="shared" ca="1" si="479"/>
        <v>144.3767186680505</v>
      </c>
      <c r="B3122">
        <f t="shared" ca="1" si="480"/>
        <v>-36.807235115263445</v>
      </c>
      <c r="C3122" s="6">
        <v>20135.9375</v>
      </c>
      <c r="D3122">
        <f t="shared" ca="1" si="471"/>
        <v>0.75</v>
      </c>
      <c r="E3122" s="1">
        <v>0.65</v>
      </c>
      <c r="F3122">
        <v>19.899999999999999</v>
      </c>
      <c r="G3122">
        <f t="shared" ca="1" si="474"/>
        <v>42.007420362456692</v>
      </c>
      <c r="H3122">
        <f t="shared" ca="1" si="472"/>
        <v>19.87354390712995</v>
      </c>
      <c r="I3122">
        <f ca="1">User_Model_Calcs!A3122-Sat_Data!$B$5</f>
        <v>34.376718668050501</v>
      </c>
      <c r="J3122">
        <f ca="1">(Earth_Data!$B$1/SQRT(1-Earth_Data!$B$2^2*SIN(RADIANS(User_Model_Calcs!B3122))^2))*COS(RADIANS(User_Model_Calcs!B3122))</f>
        <v>5112.8410544664403</v>
      </c>
      <c r="K3122">
        <f ca="1">((Earth_Data!$B$1*(1-Earth_Data!$B$2^2))/SQRT(1-Earth_Data!$B$2^2*SIN(RADIANS(User_Model_Calcs!B3122))^2))*SIN(RADIANS(User_Model_Calcs!B3122))</f>
        <v>-3800.2883012806301</v>
      </c>
      <c r="L3122">
        <f t="shared" ca="1" si="475"/>
        <v>-36.622798140996736</v>
      </c>
      <c r="M3122">
        <f t="shared" ca="1" si="476"/>
        <v>6370.5050679744318</v>
      </c>
      <c r="N3122">
        <f ca="1">SQRT(User_Model_Calcs!M3122^2+Sat_Data!$B$3^2-2*User_Model_Calcs!M3122*Sat_Data!$B$3*COS(RADIANS(L3122))*COS(RADIANS(I3122)))</f>
        <v>38243.241892449958</v>
      </c>
      <c r="O3122">
        <f ca="1">DEGREES(ACOS(((Earth_Data!$B$1+Sat_Data!$B$2)/User_Model_Calcs!N3122)*SQRT(1-COS(RADIANS(User_Model_Calcs!I3122))^2*COS(RADIANS(User_Model_Calcs!B3122))^2)))</f>
        <v>34.157379958323254</v>
      </c>
      <c r="P3122">
        <f t="shared" ca="1" si="473"/>
        <v>48.789333253856327</v>
      </c>
    </row>
    <row r="3123" spans="1:16" x14ac:dyDescent="0.25">
      <c r="A3123" s="5">
        <f t="shared" ca="1" si="479"/>
        <v>140.72230217875671</v>
      </c>
      <c r="B3123">
        <f t="shared" ca="1" si="480"/>
        <v>-33.087178699748065</v>
      </c>
      <c r="C3123" s="6">
        <v>20135.9375</v>
      </c>
      <c r="D3123">
        <f t="shared" ca="1" si="471"/>
        <v>1.2</v>
      </c>
      <c r="E3123" s="1">
        <v>0.65</v>
      </c>
      <c r="F3123">
        <v>19.899999999999999</v>
      </c>
      <c r="G3123">
        <f t="shared" ca="1" si="474"/>
        <v>46.089820015575185</v>
      </c>
      <c r="H3123">
        <f t="shared" ca="1" si="472"/>
        <v>21.19233508194749</v>
      </c>
      <c r="I3123">
        <f ca="1">User_Model_Calcs!A3123-Sat_Data!$B$5</f>
        <v>30.722302178756706</v>
      </c>
      <c r="J3123">
        <f ca="1">(Earth_Data!$B$1/SQRT(1-Earth_Data!$B$2^2*SIN(RADIANS(User_Model_Calcs!B3123))^2))*COS(RADIANS(User_Model_Calcs!B3123))</f>
        <v>5349.2053589204652</v>
      </c>
      <c r="K3123">
        <f ca="1">((Earth_Data!$B$1*(1-Earth_Data!$B$2^2))/SQRT(1-Earth_Data!$B$2^2*SIN(RADIANS(User_Model_Calcs!B3123))^2))*SIN(RADIANS(User_Model_Calcs!B3123))</f>
        <v>-3462.0646156762677</v>
      </c>
      <c r="L3123">
        <f t="shared" ca="1" si="475"/>
        <v>-32.911388876292662</v>
      </c>
      <c r="M3123">
        <f t="shared" ca="1" si="476"/>
        <v>6371.8042480149279</v>
      </c>
      <c r="N3123">
        <f ca="1">SQRT(User_Model_Calcs!M3123^2+Sat_Data!$B$3^2-2*User_Model_Calcs!M3123*Sat_Data!$B$3*COS(RADIANS(L3123))*COS(RADIANS(I3123)))</f>
        <v>37823.724247625018</v>
      </c>
      <c r="O3123">
        <f ca="1">DEGREES(ACOS(((Earth_Data!$B$1+Sat_Data!$B$2)/User_Model_Calcs!N3123)*SQRT(1-COS(RADIANS(User_Model_Calcs!I3123))^2*COS(RADIANS(User_Model_Calcs!B3123))^2)))</f>
        <v>39.347244224670128</v>
      </c>
      <c r="P3123">
        <f t="shared" ca="1" si="473"/>
        <v>47.42910462332383</v>
      </c>
    </row>
    <row r="3124" spans="1:16" x14ac:dyDescent="0.25">
      <c r="A3124" s="5">
        <f t="shared" ca="1" si="479"/>
        <v>144.2829366765755</v>
      </c>
      <c r="B3124">
        <f t="shared" ca="1" si="480"/>
        <v>-36.220385247388379</v>
      </c>
      <c r="C3124" s="6">
        <v>20135.9375</v>
      </c>
      <c r="D3124">
        <f t="shared" ca="1" si="471"/>
        <v>1.2</v>
      </c>
      <c r="E3124" s="1">
        <v>0.65</v>
      </c>
      <c r="F3124">
        <v>19.899999999999999</v>
      </c>
      <c r="G3124">
        <f t="shared" ca="1" si="474"/>
        <v>46.089820015575185</v>
      </c>
      <c r="H3124">
        <f t="shared" ca="1" si="472"/>
        <v>15.222719109554228</v>
      </c>
      <c r="I3124">
        <f ca="1">User_Model_Calcs!A3124-Sat_Data!$B$5</f>
        <v>34.282936676575503</v>
      </c>
      <c r="J3124">
        <f ca="1">(Earth_Data!$B$1/SQRT(1-Earth_Data!$B$2^2*SIN(RADIANS(User_Model_Calcs!B3124))^2))*COS(RADIANS(User_Model_Calcs!B3124))</f>
        <v>5151.5895016260502</v>
      </c>
      <c r="K3124">
        <f ca="1">((Earth_Data!$B$1*(1-Earth_Data!$B$2^2))/SQRT(1-Earth_Data!$B$2^2*SIN(RADIANS(User_Model_Calcs!B3124))^2))*SIN(RADIANS(User_Model_Calcs!B3124))</f>
        <v>-3747.9491780477247</v>
      </c>
      <c r="L3124">
        <f t="shared" ca="1" si="475"/>
        <v>-36.037109873599462</v>
      </c>
      <c r="M3124">
        <f t="shared" ca="1" si="476"/>
        <v>6370.7140443197068</v>
      </c>
      <c r="N3124">
        <f ca="1">SQRT(User_Model_Calcs!M3124^2+Sat_Data!$B$3^2-2*User_Model_Calcs!M3124*Sat_Data!$B$3*COS(RADIANS(L3124))*COS(RADIANS(I3124)))</f>
        <v>38202.75277269815</v>
      </c>
      <c r="O3124">
        <f ca="1">DEGREES(ACOS(((Earth_Data!$B$1+Sat_Data!$B$2)/User_Model_Calcs!N3124)*SQRT(1-COS(RADIANS(User_Model_Calcs!I3124))^2*COS(RADIANS(User_Model_Calcs!B3124))^2)))</f>
        <v>34.641972318283322</v>
      </c>
      <c r="P3124">
        <f t="shared" ca="1" si="473"/>
        <v>49.08221152223507</v>
      </c>
    </row>
    <row r="3125" spans="1:16" x14ac:dyDescent="0.25">
      <c r="A3125" s="5">
        <f t="shared" ca="1" si="479"/>
        <v>140.24557088214215</v>
      </c>
      <c r="B3125">
        <f t="shared" ca="1" si="480"/>
        <v>-32.406186642532532</v>
      </c>
      <c r="C3125" s="6">
        <v>20135.9375</v>
      </c>
      <c r="D3125">
        <f t="shared" ca="1" si="471"/>
        <v>3</v>
      </c>
      <c r="E3125" s="1">
        <v>0.65</v>
      </c>
      <c r="F3125">
        <v>19.899999999999999</v>
      </c>
      <c r="G3125">
        <f t="shared" ca="1" si="474"/>
        <v>54.048620189015942</v>
      </c>
      <c r="H3125">
        <f t="shared" ca="1" si="472"/>
        <v>23.243914883735613</v>
      </c>
      <c r="I3125">
        <f ca="1">User_Model_Calcs!A3125-Sat_Data!$B$5</f>
        <v>30.245570882142147</v>
      </c>
      <c r="J3125">
        <f ca="1">(Earth_Data!$B$1/SQRT(1-Earth_Data!$B$2^2*SIN(RADIANS(User_Model_Calcs!B3125))^2))*COS(RADIANS(User_Model_Calcs!B3125))</f>
        <v>5390.0569352503835</v>
      </c>
      <c r="K3125">
        <f ca="1">((Earth_Data!$B$1*(1-Earth_Data!$B$2^2))/SQRT(1-Earth_Data!$B$2^2*SIN(RADIANS(User_Model_Calcs!B3125))^2))*SIN(RADIANS(User_Model_Calcs!B3125))</f>
        <v>-3398.5456592635182</v>
      </c>
      <c r="L3125">
        <f t="shared" ca="1" si="475"/>
        <v>-32.232304180500755</v>
      </c>
      <c r="M3125">
        <f t="shared" ca="1" si="476"/>
        <v>6372.0347114041733</v>
      </c>
      <c r="N3125">
        <f ca="1">SQRT(User_Model_Calcs!M3125^2+Sat_Data!$B$3^2-2*User_Model_Calcs!M3125*Sat_Data!$B$3*COS(RADIANS(L3125))*COS(RADIANS(I3125)))</f>
        <v>37759.197845249844</v>
      </c>
      <c r="O3125">
        <f ca="1">DEGREES(ACOS(((Earth_Data!$B$1+Sat_Data!$B$2)/User_Model_Calcs!N3125)*SQRT(1-COS(RADIANS(User_Model_Calcs!I3125))^2*COS(RADIANS(User_Model_Calcs!B3125))^2)))</f>
        <v>40.185466877396287</v>
      </c>
      <c r="P3125">
        <f t="shared" ca="1" si="473"/>
        <v>47.413357680065907</v>
      </c>
    </row>
    <row r="3126" spans="1:16" x14ac:dyDescent="0.25">
      <c r="A3126" s="5">
        <f t="shared" ca="1" si="479"/>
        <v>142.9144825393825</v>
      </c>
      <c r="B3126">
        <f t="shared" ca="1" si="480"/>
        <v>-35.80263955395241</v>
      </c>
      <c r="C3126" s="6">
        <v>20135.9375</v>
      </c>
      <c r="D3126">
        <f t="shared" ca="1" si="471"/>
        <v>0.75</v>
      </c>
      <c r="E3126" s="1">
        <v>0.65</v>
      </c>
      <c r="F3126">
        <v>19.899999999999999</v>
      </c>
      <c r="G3126">
        <f t="shared" ca="1" si="474"/>
        <v>42.007420362456692</v>
      </c>
      <c r="H3126">
        <f t="shared" ca="1" si="472"/>
        <v>22.304832104655397</v>
      </c>
      <c r="I3126">
        <f ca="1">User_Model_Calcs!A3126-Sat_Data!$B$5</f>
        <v>32.914482539382504</v>
      </c>
      <c r="J3126">
        <f ca="1">(Earth_Data!$B$1/SQRT(1-Earth_Data!$B$2^2*SIN(RADIANS(User_Model_Calcs!B3126))^2))*COS(RADIANS(User_Model_Calcs!B3126))</f>
        <v>5178.8424419791299</v>
      </c>
      <c r="K3126">
        <f ca="1">((Earth_Data!$B$1*(1-Earth_Data!$B$2^2))/SQRT(1-Earth_Data!$B$2^2*SIN(RADIANS(User_Model_Calcs!B3126))^2))*SIN(RADIANS(User_Model_Calcs!B3126))</f>
        <v>-3710.4545722625221</v>
      </c>
      <c r="L3126">
        <f t="shared" ca="1" si="475"/>
        <v>-35.620237803168003</v>
      </c>
      <c r="M3126">
        <f t="shared" ca="1" si="476"/>
        <v>6370.8619645749832</v>
      </c>
      <c r="N3126">
        <f ca="1">SQRT(User_Model_Calcs!M3126^2+Sat_Data!$B$3^2-2*User_Model_Calcs!M3126*Sat_Data!$B$3*COS(RADIANS(L3126))*COS(RADIANS(I3126)))</f>
        <v>38102.248687323779</v>
      </c>
      <c r="O3126">
        <f ca="1">DEGREES(ACOS(((Earth_Data!$B$1+Sat_Data!$B$2)/User_Model_Calcs!N3126)*SQRT(1-COS(RADIANS(User_Model_Calcs!I3126))^2*COS(RADIANS(User_Model_Calcs!B3126))^2)))</f>
        <v>35.855040248940156</v>
      </c>
      <c r="P3126">
        <f t="shared" ca="1" si="473"/>
        <v>47.893870874254873</v>
      </c>
    </row>
    <row r="3127" spans="1:16" x14ac:dyDescent="0.25">
      <c r="A3127" s="5">
        <f t="shared" ca="1" si="479"/>
        <v>142.50001396550817</v>
      </c>
      <c r="B3127">
        <f t="shared" ca="1" si="480"/>
        <v>-36.004758825661121</v>
      </c>
      <c r="C3127" s="6">
        <v>20135.9375</v>
      </c>
      <c r="D3127">
        <f t="shared" ca="1" si="471"/>
        <v>3</v>
      </c>
      <c r="E3127" s="1">
        <v>0.65</v>
      </c>
      <c r="F3127">
        <v>19.899999999999999</v>
      </c>
      <c r="G3127">
        <f t="shared" ca="1" si="474"/>
        <v>54.048620189015942</v>
      </c>
      <c r="H3127">
        <f t="shared" ca="1" si="472"/>
        <v>21.253333295879372</v>
      </c>
      <c r="I3127">
        <f ca="1">User_Model_Calcs!A3127-Sat_Data!$B$5</f>
        <v>32.500013965508174</v>
      </c>
      <c r="J3127">
        <f ca="1">(Earth_Data!$B$1/SQRT(1-Earth_Data!$B$2^2*SIN(RADIANS(User_Model_Calcs!B3127))^2))*COS(RADIANS(User_Model_Calcs!B3127))</f>
        <v>5165.6909369055456</v>
      </c>
      <c r="K3127">
        <f ca="1">((Earth_Data!$B$1*(1-Earth_Data!$B$2^2))/SQRT(1-Earth_Data!$B$2^2*SIN(RADIANS(User_Model_Calcs!B3127))^2))*SIN(RADIANS(User_Model_Calcs!B3127))</f>
        <v>-3728.6201942782554</v>
      </c>
      <c r="L3127">
        <f t="shared" ca="1" si="475"/>
        <v>-35.821929547512404</v>
      </c>
      <c r="M3127">
        <f t="shared" ca="1" si="476"/>
        <v>6370.7904853956479</v>
      </c>
      <c r="N3127">
        <f ca="1">SQRT(User_Model_Calcs!M3127^2+Sat_Data!$B$3^2-2*User_Model_Calcs!M3127*Sat_Data!$B$3*COS(RADIANS(L3127))*COS(RADIANS(I3127)))</f>
        <v>38092.108776580666</v>
      </c>
      <c r="O3127">
        <f ca="1">DEGREES(ACOS(((Earth_Data!$B$1+Sat_Data!$B$2)/User_Model_Calcs!N3127)*SQRT(1-COS(RADIANS(User_Model_Calcs!I3127))^2*COS(RADIANS(User_Model_Calcs!B3127))^2)))</f>
        <v>35.97750757737348</v>
      </c>
      <c r="P3127">
        <f t="shared" ca="1" si="473"/>
        <v>47.300941780188317</v>
      </c>
    </row>
    <row r="3128" spans="1:16" x14ac:dyDescent="0.25">
      <c r="A3128" s="5">
        <f t="shared" ca="1" si="479"/>
        <v>143.38804595086779</v>
      </c>
      <c r="B3128">
        <f t="shared" ca="1" si="480"/>
        <v>-32.533720921423182</v>
      </c>
      <c r="C3128" s="6">
        <v>20135.9375</v>
      </c>
      <c r="D3128">
        <f t="shared" ca="1" si="471"/>
        <v>3</v>
      </c>
      <c r="E3128" s="1">
        <v>0.65</v>
      </c>
      <c r="F3128">
        <v>19.899999999999999</v>
      </c>
      <c r="G3128">
        <f t="shared" ca="1" si="474"/>
        <v>54.048620189015942</v>
      </c>
      <c r="H3128">
        <f t="shared" ca="1" si="472"/>
        <v>17.129236470993863</v>
      </c>
      <c r="I3128">
        <f ca="1">User_Model_Calcs!A3128-Sat_Data!$B$5</f>
        <v>33.388045950867792</v>
      </c>
      <c r="J3128">
        <f ca="1">(Earth_Data!$B$1/SQRT(1-Earth_Data!$B$2^2*SIN(RADIANS(User_Model_Calcs!B3128))^2))*COS(RADIANS(User_Model_Calcs!B3128))</f>
        <v>5382.4642032863057</v>
      </c>
      <c r="K3128">
        <f ca="1">((Earth_Data!$B$1*(1-Earth_Data!$B$2^2))/SQRT(1-Earth_Data!$B$2^2*SIN(RADIANS(User_Model_Calcs!B3128))^2))*SIN(RADIANS(User_Model_Calcs!B3128))</f>
        <v>-3410.4776645403067</v>
      </c>
      <c r="L3128">
        <f t="shared" ca="1" si="475"/>
        <v>-32.359473775482861</v>
      </c>
      <c r="M3128">
        <f t="shared" ca="1" si="476"/>
        <v>6371.9917451285819</v>
      </c>
      <c r="N3128">
        <f ca="1">SQRT(User_Model_Calcs!M3128^2+Sat_Data!$B$3^2-2*User_Model_Calcs!M3128*Sat_Data!$B$3*COS(RADIANS(L3128))*COS(RADIANS(I3128)))</f>
        <v>37939.853266093589</v>
      </c>
      <c r="O3128">
        <f ca="1">DEGREES(ACOS(((Earth_Data!$B$1+Sat_Data!$B$2)/User_Model_Calcs!N3128)*SQRT(1-COS(RADIANS(User_Model_Calcs!I3128))^2*COS(RADIANS(User_Model_Calcs!B3128))^2)))</f>
        <v>37.875651602133445</v>
      </c>
      <c r="P3128">
        <f t="shared" ca="1" si="473"/>
        <v>50.78621987544733</v>
      </c>
    </row>
    <row r="3129" spans="1:16" x14ac:dyDescent="0.25">
      <c r="A3129" s="5">
        <f t="shared" ca="1" si="479"/>
        <v>142.92889629857808</v>
      </c>
      <c r="B3129">
        <f t="shared" ca="1" si="480"/>
        <v>-33.853537420493119</v>
      </c>
      <c r="C3129" s="6">
        <v>20135.9375</v>
      </c>
      <c r="D3129">
        <f t="shared" ca="1" si="471"/>
        <v>1.2</v>
      </c>
      <c r="E3129" s="1">
        <v>0.65</v>
      </c>
      <c r="F3129">
        <v>19.899999999999999</v>
      </c>
      <c r="G3129">
        <f t="shared" ca="1" si="474"/>
        <v>46.089820015575185</v>
      </c>
      <c r="H3129">
        <f t="shared" ca="1" si="472"/>
        <v>22.683025431993833</v>
      </c>
      <c r="I3129">
        <f ca="1">User_Model_Calcs!A3129-Sat_Data!$B$5</f>
        <v>32.928896298578081</v>
      </c>
      <c r="J3129">
        <f ca="1">(Earth_Data!$B$1/SQRT(1-Earth_Data!$B$2^2*SIN(RADIANS(User_Model_Calcs!B3129))^2))*COS(RADIANS(User_Model_Calcs!B3129))</f>
        <v>5302.3282418933395</v>
      </c>
      <c r="K3129">
        <f ca="1">((Earth_Data!$B$1*(1-Earth_Data!$B$2^2))/SQRT(1-Earth_Data!$B$2^2*SIN(RADIANS(User_Model_Calcs!B3129))^2))*SIN(RADIANS(User_Model_Calcs!B3129))</f>
        <v>-3532.9678645465629</v>
      </c>
      <c r="L3129">
        <f t="shared" ca="1" si="475"/>
        <v>-33.675719488725065</v>
      </c>
      <c r="M3129">
        <f t="shared" ca="1" si="476"/>
        <v>6371.541941845664</v>
      </c>
      <c r="N3129">
        <f ca="1">SQRT(User_Model_Calcs!M3129^2+Sat_Data!$B$3^2-2*User_Model_Calcs!M3129*Sat_Data!$B$3*COS(RADIANS(L3129))*COS(RADIANS(I3129)))</f>
        <v>37988.278888004839</v>
      </c>
      <c r="O3129">
        <f ca="1">DEGREES(ACOS(((Earth_Data!$B$1+Sat_Data!$B$2)/User_Model_Calcs!N3129)*SQRT(1-COS(RADIANS(User_Model_Calcs!I3129))^2*COS(RADIANS(User_Model_Calcs!B3129))^2)))</f>
        <v>37.26488395916671</v>
      </c>
      <c r="P3129">
        <f t="shared" ca="1" si="473"/>
        <v>49.299513740879156</v>
      </c>
    </row>
    <row r="3130" spans="1:16" x14ac:dyDescent="0.25">
      <c r="A3130" s="5">
        <f t="shared" ca="1" si="479"/>
        <v>144.74538922707913</v>
      </c>
      <c r="B3130">
        <f t="shared" ca="1" si="480"/>
        <v>-34.812468660780155</v>
      </c>
      <c r="C3130" s="6">
        <v>20135.9375</v>
      </c>
      <c r="D3130">
        <f t="shared" ca="1" si="471"/>
        <v>0.75</v>
      </c>
      <c r="E3130" s="1">
        <v>0.65</v>
      </c>
      <c r="F3130">
        <v>19.899999999999999</v>
      </c>
      <c r="G3130">
        <f t="shared" ca="1" si="474"/>
        <v>42.007420362456692</v>
      </c>
      <c r="H3130">
        <f t="shared" ca="1" si="472"/>
        <v>22.688025748815988</v>
      </c>
      <c r="I3130">
        <f ca="1">User_Model_Calcs!A3130-Sat_Data!$B$5</f>
        <v>34.74538922707913</v>
      </c>
      <c r="J3130">
        <f ca="1">(Earth_Data!$B$1/SQRT(1-Earth_Data!$B$2^2*SIN(RADIANS(User_Model_Calcs!B3130))^2))*COS(RADIANS(User_Model_Calcs!B3130))</f>
        <v>5242.3344868351387</v>
      </c>
      <c r="K3130">
        <f ca="1">((Earth_Data!$B$1*(1-Earth_Data!$B$2^2))/SQRT(1-Earth_Data!$B$2^2*SIN(RADIANS(User_Model_Calcs!B3130))^2))*SIN(RADIANS(User_Model_Calcs!B3130))</f>
        <v>-3620.806650893267</v>
      </c>
      <c r="L3130">
        <f t="shared" ca="1" si="475"/>
        <v>-34.632291689278333</v>
      </c>
      <c r="M3130">
        <f t="shared" ca="1" si="476"/>
        <v>6371.2095927707442</v>
      </c>
      <c r="N3130">
        <f ca="1">SQRT(User_Model_Calcs!M3130^2+Sat_Data!$B$3^2-2*User_Model_Calcs!M3130*Sat_Data!$B$3*COS(RADIANS(L3130))*COS(RADIANS(I3130)))</f>
        <v>38146.500260404398</v>
      </c>
      <c r="O3130">
        <f ca="1">DEGREES(ACOS(((Earth_Data!$B$1+Sat_Data!$B$2)/User_Model_Calcs!N3130)*SQRT(1-COS(RADIANS(User_Model_Calcs!I3130))^2*COS(RADIANS(User_Model_Calcs!B3130))^2)))</f>
        <v>35.323620623621224</v>
      </c>
      <c r="P3130">
        <f t="shared" ca="1" si="473"/>
        <v>50.542914296513167</v>
      </c>
    </row>
    <row r="3131" spans="1:16" x14ac:dyDescent="0.25">
      <c r="A3131" s="5">
        <f t="shared" ca="1" si="479"/>
        <v>144.52686049931592</v>
      </c>
      <c r="B3131">
        <f t="shared" ca="1" si="480"/>
        <v>-33.147003055187767</v>
      </c>
      <c r="C3131" s="6">
        <v>20135.9375</v>
      </c>
      <c r="D3131">
        <f t="shared" ref="D3131:D3194" ca="1" si="481">CHOOSE(RANDBETWEEN(1,3),0.75,1.2,3)</f>
        <v>0.75</v>
      </c>
      <c r="E3131" s="1">
        <v>0.65</v>
      </c>
      <c r="F3131">
        <v>19.899999999999999</v>
      </c>
      <c r="G3131">
        <f t="shared" ca="1" si="474"/>
        <v>42.007420362456692</v>
      </c>
      <c r="H3131">
        <f t="shared" ref="H3131:H3194" ca="1" si="482">RAND()*(24-14)+14</f>
        <v>15.163305790692904</v>
      </c>
      <c r="I3131">
        <f ca="1">User_Model_Calcs!A3131-Sat_Data!$B$5</f>
        <v>34.526860499315916</v>
      </c>
      <c r="J3131">
        <f ca="1">(Earth_Data!$B$1/SQRT(1-Earth_Data!$B$2^2*SIN(RADIANS(User_Model_Calcs!B3131))^2))*COS(RADIANS(User_Model_Calcs!B3131))</f>
        <v>5345.5803611632964</v>
      </c>
      <c r="K3131">
        <f ca="1">((Earth_Data!$B$1*(1-Earth_Data!$B$2^2))/SQRT(1-Earth_Data!$B$2^2*SIN(RADIANS(User_Model_Calcs!B3131))^2))*SIN(RADIANS(User_Model_Calcs!B3131))</f>
        <v>-3467.6217268706432</v>
      </c>
      <c r="L3131">
        <f t="shared" ca="1" si="475"/>
        <v>-32.971050383593123</v>
      </c>
      <c r="M3131">
        <f t="shared" ca="1" si="476"/>
        <v>6371.7838819533154</v>
      </c>
      <c r="N3131">
        <f ca="1">SQRT(User_Model_Calcs!M3131^2+Sat_Data!$B$3^2-2*User_Model_Calcs!M3131*Sat_Data!$B$3*COS(RADIANS(L3131))*COS(RADIANS(I3131)))</f>
        <v>38039.86728052461</v>
      </c>
      <c r="O3131">
        <f ca="1">DEGREES(ACOS(((Earth_Data!$B$1+Sat_Data!$B$2)/User_Model_Calcs!N3131)*SQRT(1-COS(RADIANS(User_Model_Calcs!I3131))^2*COS(RADIANS(User_Model_Calcs!B3131))^2)))</f>
        <v>36.63029579668806</v>
      </c>
      <c r="P3131">
        <f t="shared" ca="1" si="473"/>
        <v>51.522867981067499</v>
      </c>
    </row>
    <row r="3132" spans="1:16" x14ac:dyDescent="0.25">
      <c r="A3132" s="5">
        <f t="shared" ca="1" si="479"/>
        <v>141.28270713260682</v>
      </c>
      <c r="B3132">
        <f t="shared" ca="1" si="480"/>
        <v>-32.044943483535789</v>
      </c>
      <c r="C3132" s="6">
        <v>20135.9375</v>
      </c>
      <c r="D3132">
        <f t="shared" ca="1" si="481"/>
        <v>3</v>
      </c>
      <c r="E3132" s="1">
        <v>0.65</v>
      </c>
      <c r="F3132">
        <v>19.899999999999999</v>
      </c>
      <c r="G3132">
        <f t="shared" ca="1" si="474"/>
        <v>54.048620189015942</v>
      </c>
      <c r="H3132">
        <f t="shared" ca="1" si="482"/>
        <v>16.953278875327083</v>
      </c>
      <c r="I3132">
        <f ca="1">User_Model_Calcs!A3132-Sat_Data!$B$5</f>
        <v>31.282707132606816</v>
      </c>
      <c r="J3132">
        <f ca="1">(Earth_Data!$B$1/SQRT(1-Earth_Data!$B$2^2*SIN(RADIANS(User_Model_Calcs!B3132))^2))*COS(RADIANS(User_Model_Calcs!B3132))</f>
        <v>5411.418272571178</v>
      </c>
      <c r="K3132">
        <f ca="1">((Earth_Data!$B$1*(1-Earth_Data!$B$2^2))/SQRT(1-Earth_Data!$B$2^2*SIN(RADIANS(User_Model_Calcs!B3132))^2))*SIN(RADIANS(User_Model_Calcs!B3132))</f>
        <v>-3364.6579757753198</v>
      </c>
      <c r="L3132">
        <f t="shared" ca="1" si="475"/>
        <v>-31.8721125949236</v>
      </c>
      <c r="M3132">
        <f t="shared" ca="1" si="476"/>
        <v>6372.1559157529809</v>
      </c>
      <c r="N3132">
        <f ca="1">SQRT(User_Model_Calcs!M3132^2+Sat_Data!$B$3^2-2*User_Model_Calcs!M3132*Sat_Data!$B$3*COS(RADIANS(L3132))*COS(RADIANS(I3132)))</f>
        <v>37794.544029820303</v>
      </c>
      <c r="O3132">
        <f ca="1">DEGREES(ACOS(((Earth_Data!$B$1+Sat_Data!$B$2)/User_Model_Calcs!N3132)*SQRT(1-COS(RADIANS(User_Model_Calcs!I3132))^2*COS(RADIANS(User_Model_Calcs!B3132))^2)))</f>
        <v>39.728423197257605</v>
      </c>
      <c r="P3132">
        <f t="shared" ca="1" si="473"/>
        <v>48.870863295512883</v>
      </c>
    </row>
    <row r="3133" spans="1:16" x14ac:dyDescent="0.25">
      <c r="A3133" s="5">
        <f t="shared" ca="1" si="479"/>
        <v>144.6462573062912</v>
      </c>
      <c r="B3133">
        <f t="shared" ca="1" si="480"/>
        <v>-32.689027369536291</v>
      </c>
      <c r="C3133" s="6">
        <v>20135.9375</v>
      </c>
      <c r="D3133">
        <f t="shared" ca="1" si="481"/>
        <v>3</v>
      </c>
      <c r="E3133" s="1">
        <v>0.65</v>
      </c>
      <c r="F3133">
        <v>19.899999999999999</v>
      </c>
      <c r="G3133">
        <f t="shared" ca="1" si="474"/>
        <v>54.048620189015942</v>
      </c>
      <c r="H3133">
        <f t="shared" ca="1" si="482"/>
        <v>17.071538710378725</v>
      </c>
      <c r="I3133">
        <f ca="1">User_Model_Calcs!A3133-Sat_Data!$B$5</f>
        <v>34.646257306291204</v>
      </c>
      <c r="J3133">
        <f ca="1">(Earth_Data!$B$1/SQRT(1-Earth_Data!$B$2^2*SIN(RADIANS(User_Model_Calcs!B3133))^2))*COS(RADIANS(User_Model_Calcs!B3133))</f>
        <v>5373.1820153715735</v>
      </c>
      <c r="K3133">
        <f ca="1">((Earth_Data!$B$1*(1-Earth_Data!$B$2^2))/SQRT(1-Earth_Data!$B$2^2*SIN(RADIANS(User_Model_Calcs!B3133))^2))*SIN(RADIANS(User_Model_Calcs!B3133))</f>
        <v>-3424.9854710359418</v>
      </c>
      <c r="L3133">
        <f t="shared" ca="1" si="475"/>
        <v>-32.514340769256826</v>
      </c>
      <c r="M3133">
        <f t="shared" ca="1" si="476"/>
        <v>6371.9393003323421</v>
      </c>
      <c r="N3133">
        <f ca="1">SQRT(User_Model_Calcs!M3133^2+Sat_Data!$B$3^2-2*User_Model_Calcs!M3133*Sat_Data!$B$3*COS(RADIANS(L3133))*COS(RADIANS(I3133)))</f>
        <v>38021.728715452256</v>
      </c>
      <c r="O3133">
        <f ca="1">DEGREES(ACOS(((Earth_Data!$B$1+Sat_Data!$B$2)/User_Model_Calcs!N3133)*SQRT(1-COS(RADIANS(User_Model_Calcs!I3133))^2*COS(RADIANS(User_Model_Calcs!B3133))^2)))</f>
        <v>36.855956704872213</v>
      </c>
      <c r="P3133">
        <f t="shared" ca="1" si="473"/>
        <v>51.990999572589736</v>
      </c>
    </row>
    <row r="3134" spans="1:16" x14ac:dyDescent="0.25">
      <c r="A3134" s="5">
        <f t="shared" ca="1" si="479"/>
        <v>141.1014048085126</v>
      </c>
      <c r="B3134">
        <f t="shared" ca="1" si="480"/>
        <v>-36.574200489412547</v>
      </c>
      <c r="C3134" s="6">
        <v>20135.9375</v>
      </c>
      <c r="D3134">
        <f t="shared" ca="1" si="481"/>
        <v>1.2</v>
      </c>
      <c r="E3134" s="1">
        <v>0.65</v>
      </c>
      <c r="F3134">
        <v>19.899999999999999</v>
      </c>
      <c r="G3134">
        <f t="shared" ca="1" si="474"/>
        <v>46.089820015575185</v>
      </c>
      <c r="H3134">
        <f t="shared" ca="1" si="482"/>
        <v>14.89043365605157</v>
      </c>
      <c r="I3134">
        <f ca="1">User_Model_Calcs!A3134-Sat_Data!$B$5</f>
        <v>31.101404808512598</v>
      </c>
      <c r="J3134">
        <f ca="1">(Earth_Data!$B$1/SQRT(1-Earth_Data!$B$2^2*SIN(RADIANS(User_Model_Calcs!B3134))^2))*COS(RADIANS(User_Model_Calcs!B3134))</f>
        <v>5128.2924476860981</v>
      </c>
      <c r="K3134">
        <f ca="1">((Earth_Data!$B$1*(1-Earth_Data!$B$2^2))/SQRT(1-Earth_Data!$B$2^2*SIN(RADIANS(User_Model_Calcs!B3134))^2))*SIN(RADIANS(User_Model_Calcs!B3134))</f>
        <v>-3779.5516573091177</v>
      </c>
      <c r="L3134">
        <f t="shared" ca="1" si="475"/>
        <v>-36.390215569278588</v>
      </c>
      <c r="M3134">
        <f t="shared" ca="1" si="476"/>
        <v>6370.5882114026472</v>
      </c>
      <c r="N3134">
        <f ca="1">SQRT(User_Model_Calcs!M3134^2+Sat_Data!$B$3^2-2*User_Model_Calcs!M3134*Sat_Data!$B$3*COS(RADIANS(L3134))*COS(RADIANS(I3134)))</f>
        <v>38053.951700340745</v>
      </c>
      <c r="O3134">
        <f ca="1">DEGREES(ACOS(((Earth_Data!$B$1+Sat_Data!$B$2)/User_Model_Calcs!N3134)*SQRT(1-COS(RADIANS(User_Model_Calcs!I3134))^2*COS(RADIANS(User_Model_Calcs!B3134))^2)))</f>
        <v>36.441265884727756</v>
      </c>
      <c r="P3134">
        <f t="shared" ca="1" si="473"/>
        <v>45.35398952115149</v>
      </c>
    </row>
    <row r="3135" spans="1:16" x14ac:dyDescent="0.25">
      <c r="A3135" s="5">
        <f t="shared" ca="1" si="479"/>
        <v>143.1117805440937</v>
      </c>
      <c r="B3135">
        <f t="shared" ca="1" si="480"/>
        <v>-32.771774243666449</v>
      </c>
      <c r="C3135" s="6">
        <v>20135.9375</v>
      </c>
      <c r="D3135">
        <f t="shared" ca="1" si="481"/>
        <v>3</v>
      </c>
      <c r="E3135" s="1">
        <v>0.65</v>
      </c>
      <c r="F3135">
        <v>19.899999999999999</v>
      </c>
      <c r="G3135">
        <f t="shared" ca="1" si="474"/>
        <v>54.048620189015942</v>
      </c>
      <c r="H3135">
        <f t="shared" ca="1" si="482"/>
        <v>17.160595758050153</v>
      </c>
      <c r="I3135">
        <f ca="1">User_Model_Calcs!A3135-Sat_Data!$B$5</f>
        <v>33.111780544093705</v>
      </c>
      <c r="J3135">
        <f ca="1">(Earth_Data!$B$1/SQRT(1-Earth_Data!$B$2^2*SIN(RADIANS(User_Model_Calcs!B3135))^2))*COS(RADIANS(User_Model_Calcs!B3135))</f>
        <v>5368.2203472496831</v>
      </c>
      <c r="K3135">
        <f ca="1">((Earth_Data!$B$1*(1-Earth_Data!$B$2^2))/SQRT(1-Earth_Data!$B$2^2*SIN(RADIANS(User_Model_Calcs!B3135))^2))*SIN(RADIANS(User_Model_Calcs!B3135))</f>
        <v>-3432.7050506304427</v>
      </c>
      <c r="L3135">
        <f t="shared" ca="1" si="475"/>
        <v>-32.596855589967355</v>
      </c>
      <c r="M3135">
        <f t="shared" ca="1" si="476"/>
        <v>6371.9113036238396</v>
      </c>
      <c r="N3135">
        <f ca="1">SQRT(User_Model_Calcs!M3135^2+Sat_Data!$B$3^2-2*User_Model_Calcs!M3135*Sat_Data!$B$3*COS(RADIANS(L3135))*COS(RADIANS(I3135)))</f>
        <v>37937.284717862334</v>
      </c>
      <c r="O3135">
        <f ca="1">DEGREES(ACOS(((Earth_Data!$B$1+Sat_Data!$B$2)/User_Model_Calcs!N3135)*SQRT(1-COS(RADIANS(User_Model_Calcs!I3135))^2*COS(RADIANS(User_Model_Calcs!B3135))^2)))</f>
        <v>37.90677154997524</v>
      </c>
      <c r="P3135">
        <f t="shared" ca="1" si="473"/>
        <v>50.308333366260797</v>
      </c>
    </row>
    <row r="3136" spans="1:16" x14ac:dyDescent="0.25">
      <c r="A3136" s="5">
        <f t="shared" ca="1" si="479"/>
        <v>143.32928020413621</v>
      </c>
      <c r="B3136">
        <f t="shared" ca="1" si="480"/>
        <v>-33.946444355602196</v>
      </c>
      <c r="C3136" s="6">
        <v>20135.9375</v>
      </c>
      <c r="D3136">
        <f t="shared" ca="1" si="481"/>
        <v>1.2</v>
      </c>
      <c r="E3136" s="1">
        <v>0.65</v>
      </c>
      <c r="F3136">
        <v>19.899999999999999</v>
      </c>
      <c r="G3136">
        <f t="shared" ca="1" si="474"/>
        <v>46.089820015575185</v>
      </c>
      <c r="H3136">
        <f t="shared" ca="1" si="482"/>
        <v>16.055339541466765</v>
      </c>
      <c r="I3136">
        <f ca="1">User_Model_Calcs!A3136-Sat_Data!$B$5</f>
        <v>33.329280204136211</v>
      </c>
      <c r="J3136">
        <f ca="1">(Earth_Data!$B$1/SQRT(1-Earth_Data!$B$2^2*SIN(RADIANS(User_Model_Calcs!B3136))^2))*COS(RADIANS(User_Model_Calcs!B3136))</f>
        <v>5296.5805157981968</v>
      </c>
      <c r="K3136">
        <f ca="1">((Earth_Data!$B$1*(1-Earth_Data!$B$2^2))/SQRT(1-Earth_Data!$B$2^2*SIN(RADIANS(User_Model_Calcs!B3136))^2))*SIN(RADIANS(User_Model_Calcs!B3136))</f>
        <v>-3541.5213862384144</v>
      </c>
      <c r="L3136">
        <f t="shared" ca="1" si="475"/>
        <v>-33.768389139140062</v>
      </c>
      <c r="M3136">
        <f t="shared" ca="1" si="476"/>
        <v>6371.5099379595376</v>
      </c>
      <c r="N3136">
        <f ca="1">SQRT(User_Model_Calcs!M3136^2+Sat_Data!$B$3^2-2*User_Model_Calcs!M3136*Sat_Data!$B$3*COS(RADIANS(L3136))*COS(RADIANS(I3136)))</f>
        <v>38016.069949356555</v>
      </c>
      <c r="O3136">
        <f ca="1">DEGREES(ACOS(((Earth_Data!$B$1+Sat_Data!$B$2)/User_Model_Calcs!N3136)*SQRT(1-COS(RADIANS(User_Model_Calcs!I3136))^2*COS(RADIANS(User_Model_Calcs!B3136))^2)))</f>
        <v>36.920066641259595</v>
      </c>
      <c r="P3136">
        <f t="shared" ca="1" si="473"/>
        <v>49.663290886918169</v>
      </c>
    </row>
    <row r="3137" spans="1:16" x14ac:dyDescent="0.25">
      <c r="A3137" s="5">
        <f t="shared" ca="1" si="479"/>
        <v>143.25043455141258</v>
      </c>
      <c r="B3137">
        <f t="shared" ca="1" si="480"/>
        <v>-34.874298563348169</v>
      </c>
      <c r="C3137" s="6">
        <v>20135.9375</v>
      </c>
      <c r="D3137">
        <f t="shared" ca="1" si="481"/>
        <v>0.75</v>
      </c>
      <c r="E3137" s="1">
        <v>0.65</v>
      </c>
      <c r="F3137">
        <v>19.899999999999999</v>
      </c>
      <c r="G3137">
        <f t="shared" ca="1" si="474"/>
        <v>42.007420362456692</v>
      </c>
      <c r="H3137">
        <f t="shared" ca="1" si="482"/>
        <v>15.268372279927352</v>
      </c>
      <c r="I3137">
        <f ca="1">User_Model_Calcs!A3137-Sat_Data!$B$5</f>
        <v>33.250434551412582</v>
      </c>
      <c r="J3137">
        <f ca="1">(Earth_Data!$B$1/SQRT(1-Earth_Data!$B$2^2*SIN(RADIANS(User_Model_Calcs!B3137))^2))*COS(RADIANS(User_Model_Calcs!B3137))</f>
        <v>5238.4155445392744</v>
      </c>
      <c r="K3137">
        <f ca="1">((Earth_Data!$B$1*(1-Earth_Data!$B$2^2))/SQRT(1-Earth_Data!$B$2^2*SIN(RADIANS(User_Model_Calcs!B3137))^2))*SIN(RADIANS(User_Model_Calcs!B3137))</f>
        <v>-3626.4361694357985</v>
      </c>
      <c r="L3137">
        <f t="shared" ca="1" si="475"/>
        <v>-34.693976361123866</v>
      </c>
      <c r="M3137">
        <f t="shared" ca="1" si="476"/>
        <v>6371.1880138842935</v>
      </c>
      <c r="N3137">
        <f ca="1">SQRT(User_Model_Calcs!M3137^2+Sat_Data!$B$3^2-2*User_Model_Calcs!M3137*Sat_Data!$B$3*COS(RADIANS(L3137))*COS(RADIANS(I3137)))</f>
        <v>38065.496613291834</v>
      </c>
      <c r="O3137">
        <f ca="1">DEGREES(ACOS(((Earth_Data!$B$1+Sat_Data!$B$2)/User_Model_Calcs!N3137)*SQRT(1-COS(RADIANS(User_Model_Calcs!I3137))^2*COS(RADIANS(User_Model_Calcs!B3137))^2)))</f>
        <v>36.307772147775431</v>
      </c>
      <c r="P3137">
        <f t="shared" ca="1" si="473"/>
        <v>48.908583081951114</v>
      </c>
    </row>
    <row r="3138" spans="1:16" x14ac:dyDescent="0.25">
      <c r="A3138" s="5">
        <f t="shared" ca="1" si="479"/>
        <v>143.78197431071374</v>
      </c>
      <c r="B3138">
        <f t="shared" ca="1" si="480"/>
        <v>-35.555190258398852</v>
      </c>
      <c r="C3138" s="6">
        <v>20135.9375</v>
      </c>
      <c r="D3138">
        <f t="shared" ca="1" si="481"/>
        <v>1.2</v>
      </c>
      <c r="E3138" s="1">
        <v>0.65</v>
      </c>
      <c r="F3138">
        <v>19.899999999999999</v>
      </c>
      <c r="G3138">
        <f t="shared" ca="1" si="474"/>
        <v>46.089820015575185</v>
      </c>
      <c r="H3138">
        <f t="shared" ca="1" si="482"/>
        <v>16.378416429170645</v>
      </c>
      <c r="I3138">
        <f ca="1">User_Model_Calcs!A3138-Sat_Data!$B$5</f>
        <v>33.781974310713736</v>
      </c>
      <c r="J3138">
        <f ca="1">(Earth_Data!$B$1/SQRT(1-Earth_Data!$B$2^2*SIN(RADIANS(User_Model_Calcs!B3138))^2))*COS(RADIANS(User_Model_Calcs!B3138))</f>
        <v>5194.8555039559642</v>
      </c>
      <c r="K3138">
        <f ca="1">((Earth_Data!$B$1*(1-Earth_Data!$B$2^2))/SQRT(1-Earth_Data!$B$2^2*SIN(RADIANS(User_Model_Calcs!B3138))^2))*SIN(RADIANS(User_Model_Calcs!B3138))</f>
        <v>-3688.1527247922259</v>
      </c>
      <c r="L3138">
        <f t="shared" ca="1" si="475"/>
        <v>-35.373324238421404</v>
      </c>
      <c r="M3138">
        <f t="shared" ca="1" si="476"/>
        <v>6370.9492407626267</v>
      </c>
      <c r="N3138">
        <f ca="1">SQRT(User_Model_Calcs!M3138^2+Sat_Data!$B$3^2-2*User_Model_Calcs!M3138*Sat_Data!$B$3*COS(RADIANS(L3138))*COS(RADIANS(I3138)))</f>
        <v>38135.219872840615</v>
      </c>
      <c r="O3138">
        <f ca="1">DEGREES(ACOS(((Earth_Data!$B$1+Sat_Data!$B$2)/User_Model_Calcs!N3138)*SQRT(1-COS(RADIANS(User_Model_Calcs!I3138))^2*COS(RADIANS(User_Model_Calcs!B3138))^2)))</f>
        <v>35.456455995828023</v>
      </c>
      <c r="P3138">
        <f t="shared" ref="P3138:P3201" ca="1" si="483">DEGREES(ASIN(SIN(RADIANS(ABS(I3138)))/(SIN(ACOS(COS(RADIANS(I3138))*COS(RADIANS(B3138)))))))</f>
        <v>49.002629569166409</v>
      </c>
    </row>
    <row r="3139" spans="1:16" x14ac:dyDescent="0.25">
      <c r="A3139" s="5">
        <f t="shared" ca="1" si="479"/>
        <v>141.34372681200657</v>
      </c>
      <c r="B3139">
        <f t="shared" ca="1" si="480"/>
        <v>-32.42776127665141</v>
      </c>
      <c r="C3139" s="6">
        <v>20135.9375</v>
      </c>
      <c r="D3139">
        <f t="shared" ca="1" si="481"/>
        <v>1.2</v>
      </c>
      <c r="E3139" s="1">
        <v>0.65</v>
      </c>
      <c r="F3139">
        <v>19.899999999999999</v>
      </c>
      <c r="G3139">
        <f t="shared" ref="G3139:G3202" ca="1" si="484">20.4+20*LOG(F3139)+20*LOG(D3139)+10*LOG(E3139)</f>
        <v>46.089820015575185</v>
      </c>
      <c r="H3139">
        <f t="shared" ca="1" si="482"/>
        <v>23.524570040077144</v>
      </c>
      <c r="I3139">
        <f ca="1">User_Model_Calcs!A3139-Sat_Data!$B$5</f>
        <v>31.343726812006565</v>
      </c>
      <c r="J3139">
        <f ca="1">(Earth_Data!$B$1/SQRT(1-Earth_Data!$B$2^2*SIN(RADIANS(User_Model_Calcs!B3139))^2))*COS(RADIANS(User_Model_Calcs!B3139))</f>
        <v>5388.7743705780676</v>
      </c>
      <c r="K3139">
        <f ca="1">((Earth_Data!$B$1*(1-Earth_Data!$B$2^2))/SQRT(1-Earth_Data!$B$2^2*SIN(RADIANS(User_Model_Calcs!B3139))^2))*SIN(RADIANS(User_Model_Calcs!B3139))</f>
        <v>-3400.5653350187208</v>
      </c>
      <c r="L3139">
        <f t="shared" ref="L3139:L3202" ca="1" si="485">DEGREES(ATAN((K3139/J3139)))</f>
        <v>-32.253816880682841</v>
      </c>
      <c r="M3139">
        <f t="shared" ref="M3139:M3202" ca="1" si="486">SQRT(J3139^2+K3139^2)</f>
        <v>6372.0274493076404</v>
      </c>
      <c r="N3139">
        <f ca="1">SQRT(User_Model_Calcs!M3139^2+Sat_Data!$B$3^2-2*User_Model_Calcs!M3139*Sat_Data!$B$3*COS(RADIANS(L3139))*COS(RADIANS(I3139)))</f>
        <v>37819.430857184867</v>
      </c>
      <c r="O3139">
        <f ca="1">DEGREES(ACOS(((Earth_Data!$B$1+Sat_Data!$B$2)/User_Model_Calcs!N3139)*SQRT(1-COS(RADIANS(User_Model_Calcs!I3139))^2*COS(RADIANS(User_Model_Calcs!B3139))^2)))</f>
        <v>39.405635841671753</v>
      </c>
      <c r="P3139">
        <f t="shared" ca="1" si="483"/>
        <v>48.638062462926442</v>
      </c>
    </row>
    <row r="3140" spans="1:16" x14ac:dyDescent="0.25">
      <c r="A3140" s="5">
        <f t="shared" ca="1" si="479"/>
        <v>140.69193576925716</v>
      </c>
      <c r="B3140">
        <f t="shared" ca="1" si="480"/>
        <v>-33.000618392286583</v>
      </c>
      <c r="C3140" s="6">
        <v>20135.9375</v>
      </c>
      <c r="D3140">
        <f t="shared" ca="1" si="481"/>
        <v>1.2</v>
      </c>
      <c r="E3140" s="1">
        <v>0.65</v>
      </c>
      <c r="F3140">
        <v>19.899999999999999</v>
      </c>
      <c r="G3140">
        <f t="shared" ca="1" si="484"/>
        <v>46.089820015575185</v>
      </c>
      <c r="H3140">
        <f t="shared" ca="1" si="482"/>
        <v>15.49762696842574</v>
      </c>
      <c r="I3140">
        <f ca="1">User_Model_Calcs!A3140-Sat_Data!$B$5</f>
        <v>30.691935769257157</v>
      </c>
      <c r="J3140">
        <f ca="1">(Earth_Data!$B$1/SQRT(1-Earth_Data!$B$2^2*SIN(RADIANS(User_Model_Calcs!B3140))^2))*COS(RADIANS(User_Model_Calcs!B3140))</f>
        <v>5354.4400577497545</v>
      </c>
      <c r="K3140">
        <f ca="1">((Earth_Data!$B$1*(1-Earth_Data!$B$2^2))/SQRT(1-Earth_Data!$B$2^2*SIN(RADIANS(User_Model_Calcs!B3140))^2))*SIN(RADIANS(User_Model_Calcs!B3140))</f>
        <v>-3454.0173912310543</v>
      </c>
      <c r="L3140">
        <f t="shared" ca="1" si="485"/>
        <v>-32.825065546326435</v>
      </c>
      <c r="M3140">
        <f t="shared" ca="1" si="486"/>
        <v>6371.833681991533</v>
      </c>
      <c r="N3140">
        <f ca="1">SQRT(User_Model_Calcs!M3140^2+Sat_Data!$B$3^2-2*User_Model_Calcs!M3140*Sat_Data!$B$3*COS(RADIANS(L3140))*COS(RADIANS(I3140)))</f>
        <v>37817.096777680905</v>
      </c>
      <c r="O3140">
        <f ca="1">DEGREES(ACOS(((Earth_Data!$B$1+Sat_Data!$B$2)/User_Model_Calcs!N3140)*SQRT(1-COS(RADIANS(User_Model_Calcs!I3140))^2*COS(RADIANS(User_Model_Calcs!B3140))^2)))</f>
        <v>39.432879229236001</v>
      </c>
      <c r="P3140">
        <f t="shared" ca="1" si="483"/>
        <v>47.460940420886438</v>
      </c>
    </row>
    <row r="3141" spans="1:16" x14ac:dyDescent="0.25">
      <c r="A3141" s="5">
        <f t="shared" ca="1" si="479"/>
        <v>142.26734286592321</v>
      </c>
      <c r="B3141">
        <f t="shared" ca="1" si="480"/>
        <v>-33.632347629783268</v>
      </c>
      <c r="C3141" s="6">
        <v>20135.9375</v>
      </c>
      <c r="D3141">
        <f t="shared" ca="1" si="481"/>
        <v>1.2</v>
      </c>
      <c r="E3141" s="1">
        <v>0.65</v>
      </c>
      <c r="F3141">
        <v>19.899999999999999</v>
      </c>
      <c r="G3141">
        <f t="shared" ca="1" si="484"/>
        <v>46.089820015575185</v>
      </c>
      <c r="H3141">
        <f t="shared" ca="1" si="482"/>
        <v>20.235996490471081</v>
      </c>
      <c r="I3141">
        <f ca="1">User_Model_Calcs!A3141-Sat_Data!$B$5</f>
        <v>32.267342865923212</v>
      </c>
      <c r="J3141">
        <f ca="1">(Earth_Data!$B$1/SQRT(1-Earth_Data!$B$2^2*SIN(RADIANS(User_Model_Calcs!B3141))^2))*COS(RADIANS(User_Model_Calcs!B3141))</f>
        <v>5315.9560166046531</v>
      </c>
      <c r="K3141">
        <f ca="1">((Earth_Data!$B$1*(1-Earth_Data!$B$2^2))/SQRT(1-Earth_Data!$B$2^2*SIN(RADIANS(User_Model_Calcs!B3141))^2))*SIN(RADIANS(User_Model_Calcs!B3141))</f>
        <v>-3512.5670194562767</v>
      </c>
      <c r="L3141">
        <f t="shared" ca="1" si="485"/>
        <v>-33.455102110422452</v>
      </c>
      <c r="M3141">
        <f t="shared" ca="1" si="486"/>
        <v>6371.6179606633013</v>
      </c>
      <c r="N3141">
        <f ca="1">SQRT(User_Model_Calcs!M3141^2+Sat_Data!$B$3^2-2*User_Model_Calcs!M3141*Sat_Data!$B$3*COS(RADIANS(L3141))*COS(RADIANS(I3141)))</f>
        <v>37938.861127947093</v>
      </c>
      <c r="O3141">
        <f ca="1">DEGREES(ACOS(((Earth_Data!$B$1+Sat_Data!$B$2)/User_Model_Calcs!N3141)*SQRT(1-COS(RADIANS(User_Model_Calcs!I3141))^2*COS(RADIANS(User_Model_Calcs!B3141))^2)))</f>
        <v>37.882932887160131</v>
      </c>
      <c r="P3141">
        <f t="shared" ca="1" si="483"/>
        <v>48.741815930830946</v>
      </c>
    </row>
    <row r="3142" spans="1:16" x14ac:dyDescent="0.25">
      <c r="A3142" s="5">
        <f t="shared" ca="1" si="479"/>
        <v>144.65609897356771</v>
      </c>
      <c r="B3142">
        <f t="shared" ca="1" si="480"/>
        <v>-32.751345354836353</v>
      </c>
      <c r="C3142" s="6">
        <v>20135.9375</v>
      </c>
      <c r="D3142">
        <f t="shared" ca="1" si="481"/>
        <v>0.75</v>
      </c>
      <c r="E3142" s="1">
        <v>0.65</v>
      </c>
      <c r="F3142">
        <v>19.899999999999999</v>
      </c>
      <c r="G3142">
        <f t="shared" ca="1" si="484"/>
        <v>42.007420362456692</v>
      </c>
      <c r="H3142">
        <f t="shared" ca="1" si="482"/>
        <v>15.861638924226268</v>
      </c>
      <c r="I3142">
        <f ca="1">User_Model_Calcs!A3142-Sat_Data!$B$5</f>
        <v>34.656098973567708</v>
      </c>
      <c r="J3142">
        <f ca="1">(Earth_Data!$B$1/SQRT(1-Earth_Data!$B$2^2*SIN(RADIANS(User_Model_Calcs!B3142))^2))*COS(RADIANS(User_Model_Calcs!B3142))</f>
        <v>5369.4463467625565</v>
      </c>
      <c r="K3142">
        <f ca="1">((Earth_Data!$B$1*(1-Earth_Data!$B$2^2))/SQRT(1-Earth_Data!$B$2^2*SIN(RADIANS(User_Model_Calcs!B3142))^2))*SIN(RADIANS(User_Model_Calcs!B3142))</f>
        <v>-3430.7998658553947</v>
      </c>
      <c r="L3142">
        <f t="shared" ca="1" si="485"/>
        <v>-32.576483856415848</v>
      </c>
      <c r="M3142">
        <f t="shared" ca="1" si="486"/>
        <v>6371.9182190542242</v>
      </c>
      <c r="N3142">
        <f ca="1">SQRT(User_Model_Calcs!M3142^2+Sat_Data!$B$3^2-2*User_Model_Calcs!M3142*Sat_Data!$B$3*COS(RADIANS(L3142))*COS(RADIANS(I3142)))</f>
        <v>38025.714588164643</v>
      </c>
      <c r="O3142">
        <f ca="1">DEGREES(ACOS(((Earth_Data!$B$1+Sat_Data!$B$2)/User_Model_Calcs!N3142)*SQRT(1-COS(RADIANS(User_Model_Calcs!I3142))^2*COS(RADIANS(User_Model_Calcs!B3142))^2)))</f>
        <v>36.806476881047651</v>
      </c>
      <c r="P3142">
        <f t="shared" ca="1" si="483"/>
        <v>51.954142015779922</v>
      </c>
    </row>
    <row r="3143" spans="1:16" x14ac:dyDescent="0.25">
      <c r="A3143" s="5">
        <f t="shared" ca="1" si="479"/>
        <v>142.53694900687236</v>
      </c>
      <c r="B3143">
        <f t="shared" ca="1" si="480"/>
        <v>-36.692323387823798</v>
      </c>
      <c r="C3143" s="6">
        <v>20135.9375</v>
      </c>
      <c r="D3143">
        <f t="shared" ca="1" si="481"/>
        <v>1.2</v>
      </c>
      <c r="E3143" s="1">
        <v>0.65</v>
      </c>
      <c r="F3143">
        <v>19.899999999999999</v>
      </c>
      <c r="G3143">
        <f t="shared" ca="1" si="484"/>
        <v>46.089820015575185</v>
      </c>
      <c r="H3143">
        <f t="shared" ca="1" si="482"/>
        <v>19.941182806870756</v>
      </c>
      <c r="I3143">
        <f ca="1">User_Model_Calcs!A3143-Sat_Data!$B$5</f>
        <v>32.536949006872362</v>
      </c>
      <c r="J3143">
        <f ca="1">(Earth_Data!$B$1/SQRT(1-Earth_Data!$B$2^2*SIN(RADIANS(User_Model_Calcs!B3143))^2))*COS(RADIANS(User_Model_Calcs!B3143))</f>
        <v>5120.47090875912</v>
      </c>
      <c r="K3143">
        <f ca="1">((Earth_Data!$B$1*(1-Earth_Data!$B$2^2))/SQRT(1-Earth_Data!$B$2^2*SIN(RADIANS(User_Model_Calcs!B3143))^2))*SIN(RADIANS(User_Model_Calcs!B3143))</f>
        <v>-3790.070605190042</v>
      </c>
      <c r="L3143">
        <f t="shared" ca="1" si="485"/>
        <v>-36.508107807074303</v>
      </c>
      <c r="M3143">
        <f t="shared" ca="1" si="486"/>
        <v>6370.5460927438598</v>
      </c>
      <c r="N3143">
        <f ca="1">SQRT(User_Model_Calcs!M3143^2+Sat_Data!$B$3^2-2*User_Model_Calcs!M3143*Sat_Data!$B$3*COS(RADIANS(L3143))*COS(RADIANS(I3143)))</f>
        <v>38136.221626804036</v>
      </c>
      <c r="O3143">
        <f ca="1">DEGREES(ACOS(((Earth_Data!$B$1+Sat_Data!$B$2)/User_Model_Calcs!N3143)*SQRT(1-COS(RADIANS(User_Model_Calcs!I3143))^2*COS(RADIANS(User_Model_Calcs!B3143))^2)))</f>
        <v>35.439095695658878</v>
      </c>
      <c r="P3143">
        <f t="shared" ca="1" si="483"/>
        <v>46.875630524941172</v>
      </c>
    </row>
    <row r="3144" spans="1:16" x14ac:dyDescent="0.25">
      <c r="A3144" s="5">
        <f t="shared" ca="1" si="479"/>
        <v>140.91199773808066</v>
      </c>
      <c r="B3144">
        <f t="shared" ca="1" si="480"/>
        <v>-34.218169542303848</v>
      </c>
      <c r="C3144" s="6">
        <v>20135.9375</v>
      </c>
      <c r="D3144">
        <f t="shared" ca="1" si="481"/>
        <v>0.75</v>
      </c>
      <c r="E3144" s="1">
        <v>0.65</v>
      </c>
      <c r="F3144">
        <v>19.899999999999999</v>
      </c>
      <c r="G3144">
        <f t="shared" ca="1" si="484"/>
        <v>42.007420362456692</v>
      </c>
      <c r="H3144">
        <f t="shared" ca="1" si="482"/>
        <v>15.874539659658964</v>
      </c>
      <c r="I3144">
        <f ca="1">User_Model_Calcs!A3144-Sat_Data!$B$5</f>
        <v>30.911997738080657</v>
      </c>
      <c r="J3144">
        <f ca="1">(Earth_Data!$B$1/SQRT(1-Earth_Data!$B$2^2*SIN(RADIANS(User_Model_Calcs!B3144))^2))*COS(RADIANS(User_Model_Calcs!B3144))</f>
        <v>5279.6901187827889</v>
      </c>
      <c r="K3144">
        <f ca="1">((Earth_Data!$B$1*(1-Earth_Data!$B$2^2))/SQRT(1-Earth_Data!$B$2^2*SIN(RADIANS(User_Model_Calcs!B3144))^2))*SIN(RADIANS(User_Model_Calcs!B3144))</f>
        <v>-3566.4849990976331</v>
      </c>
      <c r="L3144">
        <f t="shared" ca="1" si="485"/>
        <v>-34.039431054834004</v>
      </c>
      <c r="M3144">
        <f t="shared" ca="1" si="486"/>
        <v>6371.4160905689614</v>
      </c>
      <c r="N3144">
        <f ca="1">SQRT(User_Model_Calcs!M3144^2+Sat_Data!$B$3^2-2*User_Model_Calcs!M3144*Sat_Data!$B$3*COS(RADIANS(L3144))*COS(RADIANS(I3144)))</f>
        <v>37900.18083239597</v>
      </c>
      <c r="O3144">
        <f ca="1">DEGREES(ACOS(((Earth_Data!$B$1+Sat_Data!$B$2)/User_Model_Calcs!N3144)*SQRT(1-COS(RADIANS(User_Model_Calcs!I3144))^2*COS(RADIANS(User_Model_Calcs!B3144))^2)))</f>
        <v>38.367304463229132</v>
      </c>
      <c r="P3144">
        <f t="shared" ca="1" si="483"/>
        <v>46.796887756620791</v>
      </c>
    </row>
    <row r="3145" spans="1:16" x14ac:dyDescent="0.25">
      <c r="A3145" s="5">
        <f t="shared" ca="1" si="479"/>
        <v>140.89403564004792</v>
      </c>
      <c r="B3145">
        <f t="shared" ca="1" si="480"/>
        <v>-34.331437380622042</v>
      </c>
      <c r="C3145" s="6">
        <v>20135.9375</v>
      </c>
      <c r="D3145">
        <f t="shared" ca="1" si="481"/>
        <v>0.75</v>
      </c>
      <c r="E3145" s="1">
        <v>0.65</v>
      </c>
      <c r="F3145">
        <v>19.899999999999999</v>
      </c>
      <c r="G3145">
        <f t="shared" ca="1" si="484"/>
        <v>42.007420362456692</v>
      </c>
      <c r="H3145">
        <f t="shared" ca="1" si="482"/>
        <v>14.118749258775324</v>
      </c>
      <c r="I3145">
        <f ca="1">User_Model_Calcs!A3145-Sat_Data!$B$5</f>
        <v>30.894035640047917</v>
      </c>
      <c r="J3145">
        <f ca="1">(Earth_Data!$B$1/SQRT(1-Earth_Data!$B$2^2*SIN(RADIANS(User_Model_Calcs!B3145))^2))*COS(RADIANS(User_Model_Calcs!B3145))</f>
        <v>5272.6142579877433</v>
      </c>
      <c r="K3145">
        <f ca="1">((Earth_Data!$B$1*(1-Earth_Data!$B$2^2))/SQRT(1-Earth_Data!$B$2^2*SIN(RADIANS(User_Model_Calcs!B3145))^2))*SIN(RADIANS(User_Model_Calcs!B3145))</f>
        <v>-3576.8676280929458</v>
      </c>
      <c r="L3145">
        <f t="shared" ca="1" si="485"/>
        <v>-34.152418800969244</v>
      </c>
      <c r="M3145">
        <f t="shared" ca="1" si="486"/>
        <v>6371.3768639466689</v>
      </c>
      <c r="N3145">
        <f ca="1">SQRT(User_Model_Calcs!M3145^2+Sat_Data!$B$3^2-2*User_Model_Calcs!M3145*Sat_Data!$B$3*COS(RADIANS(L3145))*COS(RADIANS(I3145)))</f>
        <v>37905.983131015782</v>
      </c>
      <c r="O3145">
        <f ca="1">DEGREES(ACOS(((Earth_Data!$B$1+Sat_Data!$B$2)/User_Model_Calcs!N3145)*SQRT(1-COS(RADIANS(User_Model_Calcs!I3145))^2*COS(RADIANS(User_Model_Calcs!B3145))^2)))</f>
        <v>38.293436735011582</v>
      </c>
      <c r="P3145">
        <f t="shared" ca="1" si="483"/>
        <v>46.693598858056433</v>
      </c>
    </row>
    <row r="3146" spans="1:16" x14ac:dyDescent="0.25">
      <c r="A3146" s="5">
        <f t="shared" ca="1" si="479"/>
        <v>144.75574441788265</v>
      </c>
      <c r="B3146">
        <f t="shared" ca="1" si="480"/>
        <v>-33.684385788013174</v>
      </c>
      <c r="C3146" s="6">
        <v>20135.9375</v>
      </c>
      <c r="D3146">
        <f t="shared" ca="1" si="481"/>
        <v>0.75</v>
      </c>
      <c r="E3146" s="1">
        <v>0.65</v>
      </c>
      <c r="F3146">
        <v>19.899999999999999</v>
      </c>
      <c r="G3146">
        <f t="shared" ca="1" si="484"/>
        <v>42.007420362456692</v>
      </c>
      <c r="H3146">
        <f t="shared" ca="1" si="482"/>
        <v>20.980258750421708</v>
      </c>
      <c r="I3146">
        <f ca="1">User_Model_Calcs!A3146-Sat_Data!$B$5</f>
        <v>34.755744417882653</v>
      </c>
      <c r="J3146">
        <f ca="1">(Earth_Data!$B$1/SQRT(1-Earth_Data!$B$2^2*SIN(RADIANS(User_Model_Calcs!B3146))^2))*COS(RADIANS(User_Model_Calcs!B3146))</f>
        <v>5312.7570121185581</v>
      </c>
      <c r="K3146">
        <f ca="1">((Earth_Data!$B$1*(1-Earth_Data!$B$2^2))/SQRT(1-Earth_Data!$B$2^2*SIN(RADIANS(User_Model_Calcs!B3146))^2))*SIN(RADIANS(User_Model_Calcs!B3146))</f>
        <v>-3517.3712833170416</v>
      </c>
      <c r="L3146">
        <f t="shared" ca="1" si="485"/>
        <v>-33.507004652108961</v>
      </c>
      <c r="M3146">
        <f t="shared" ca="1" si="486"/>
        <v>6371.6000984460943</v>
      </c>
      <c r="N3146">
        <f ca="1">SQRT(User_Model_Calcs!M3146^2+Sat_Data!$B$3^2-2*User_Model_Calcs!M3146*Sat_Data!$B$3*COS(RADIANS(L3146))*COS(RADIANS(I3146)))</f>
        <v>38083.157675974151</v>
      </c>
      <c r="O3146">
        <f ca="1">DEGREES(ACOS(((Earth_Data!$B$1+Sat_Data!$B$2)/User_Model_Calcs!N3146)*SQRT(1-COS(RADIANS(User_Model_Calcs!I3146))^2*COS(RADIANS(User_Model_Calcs!B3146))^2)))</f>
        <v>36.097351645980559</v>
      </c>
      <c r="P3146">
        <f t="shared" ca="1" si="483"/>
        <v>51.364412180893325</v>
      </c>
    </row>
    <row r="3147" spans="1:16" x14ac:dyDescent="0.25">
      <c r="A3147" s="5">
        <f t="shared" ca="1" si="479"/>
        <v>142.40038376490625</v>
      </c>
      <c r="B3147">
        <f t="shared" ca="1" si="480"/>
        <v>-35.614739248356415</v>
      </c>
      <c r="C3147" s="6">
        <v>20135.9375</v>
      </c>
      <c r="D3147">
        <f t="shared" ca="1" si="481"/>
        <v>1.2</v>
      </c>
      <c r="E3147" s="1">
        <v>0.65</v>
      </c>
      <c r="F3147">
        <v>19.899999999999999</v>
      </c>
      <c r="G3147">
        <f t="shared" ca="1" si="484"/>
        <v>46.089820015575185</v>
      </c>
      <c r="H3147">
        <f t="shared" ca="1" si="482"/>
        <v>15.767307601978844</v>
      </c>
      <c r="I3147">
        <f ca="1">User_Model_Calcs!A3147-Sat_Data!$B$5</f>
        <v>32.400383764906252</v>
      </c>
      <c r="J3147">
        <f ca="1">(Earth_Data!$B$1/SQRT(1-Earth_Data!$B$2^2*SIN(RADIANS(User_Model_Calcs!B3147))^2))*COS(RADIANS(User_Model_Calcs!B3147))</f>
        <v>5191.0108030520914</v>
      </c>
      <c r="K3147">
        <f ca="1">((Earth_Data!$B$1*(1-Earth_Data!$B$2^2))/SQRT(1-Earth_Data!$B$2^2*SIN(RADIANS(User_Model_Calcs!B3147))^2))*SIN(RADIANS(User_Model_Calcs!B3147))</f>
        <v>-3693.5259245619341</v>
      </c>
      <c r="L3147">
        <f t="shared" ca="1" si="485"/>
        <v>-35.4327430668258</v>
      </c>
      <c r="M3147">
        <f t="shared" ca="1" si="486"/>
        <v>6370.9282614713693</v>
      </c>
      <c r="N3147">
        <f ca="1">SQRT(User_Model_Calcs!M3147^2+Sat_Data!$B$3^2-2*User_Model_Calcs!M3147*Sat_Data!$B$3*COS(RADIANS(L3147))*COS(RADIANS(I3147)))</f>
        <v>38063.122366912823</v>
      </c>
      <c r="O3147">
        <f ca="1">DEGREES(ACOS(((Earth_Data!$B$1+Sat_Data!$B$2)/User_Model_Calcs!N3147)*SQRT(1-COS(RADIANS(User_Model_Calcs!I3147))^2*COS(RADIANS(User_Model_Calcs!B3147))^2)))</f>
        <v>36.333389379371134</v>
      </c>
      <c r="P3147">
        <f t="shared" ca="1" si="483"/>
        <v>47.460663062652785</v>
      </c>
    </row>
    <row r="3148" spans="1:16" x14ac:dyDescent="0.25">
      <c r="A3148" s="5">
        <f t="shared" ca="1" si="479"/>
        <v>142.72289553992343</v>
      </c>
      <c r="B3148">
        <f t="shared" ca="1" si="480"/>
        <v>-32.791391233590197</v>
      </c>
      <c r="C3148" s="6">
        <v>20135.9375</v>
      </c>
      <c r="D3148">
        <f t="shared" ca="1" si="481"/>
        <v>0.75</v>
      </c>
      <c r="E3148" s="1">
        <v>0.65</v>
      </c>
      <c r="F3148">
        <v>19.899999999999999</v>
      </c>
      <c r="G3148">
        <f t="shared" ca="1" si="484"/>
        <v>42.007420362456692</v>
      </c>
      <c r="H3148">
        <f t="shared" ca="1" si="482"/>
        <v>15.314517491652129</v>
      </c>
      <c r="I3148">
        <f ca="1">User_Model_Calcs!A3148-Sat_Data!$B$5</f>
        <v>32.722895539923428</v>
      </c>
      <c r="J3148">
        <f ca="1">(Earth_Data!$B$1/SQRT(1-Earth_Data!$B$2^2*SIN(RADIANS(User_Model_Calcs!B3148))^2))*COS(RADIANS(User_Model_Calcs!B3148))</f>
        <v>5367.0424292142134</v>
      </c>
      <c r="K3148">
        <f ca="1">((Earth_Data!$B$1*(1-Earth_Data!$B$2^2))/SQRT(1-Earth_Data!$B$2^2*SIN(RADIANS(User_Model_Calcs!B3148))^2))*SIN(RADIANS(User_Model_Calcs!B3148))</f>
        <v>-3434.5341125713398</v>
      </c>
      <c r="L3148">
        <f t="shared" ca="1" si="485"/>
        <v>-32.616417779482454</v>
      </c>
      <c r="M3148">
        <f t="shared" ca="1" si="486"/>
        <v>6371.9046608845156</v>
      </c>
      <c r="N3148">
        <f ca="1">SQRT(User_Model_Calcs!M3148^2+Sat_Data!$B$3^2-2*User_Model_Calcs!M3148*Sat_Data!$B$3*COS(RADIANS(L3148))*COS(RADIANS(I3148)))</f>
        <v>37916.372903811149</v>
      </c>
      <c r="O3148">
        <f ca="1">DEGREES(ACOS(((Earth_Data!$B$1+Sat_Data!$B$2)/User_Model_Calcs!N3148)*SQRT(1-COS(RADIANS(User_Model_Calcs!I3148))^2*COS(RADIANS(User_Model_Calcs!B3148))^2)))</f>
        <v>38.169710472917117</v>
      </c>
      <c r="P3148">
        <f t="shared" ca="1" si="483"/>
        <v>49.873818534259655</v>
      </c>
    </row>
    <row r="3149" spans="1:16" x14ac:dyDescent="0.25">
      <c r="A3149" s="5">
        <f t="shared" ca="1" si="479"/>
        <v>143.57575333355672</v>
      </c>
      <c r="B3149">
        <f t="shared" ca="1" si="480"/>
        <v>-31.962478158785512</v>
      </c>
      <c r="C3149" s="6">
        <v>20135.9375</v>
      </c>
      <c r="D3149">
        <f t="shared" ca="1" si="481"/>
        <v>1.2</v>
      </c>
      <c r="E3149" s="1">
        <v>0.65</v>
      </c>
      <c r="F3149">
        <v>19.899999999999999</v>
      </c>
      <c r="G3149">
        <f t="shared" ca="1" si="484"/>
        <v>46.089820015575185</v>
      </c>
      <c r="H3149">
        <f t="shared" ca="1" si="482"/>
        <v>20.334399059693332</v>
      </c>
      <c r="I3149">
        <f ca="1">User_Model_Calcs!A3149-Sat_Data!$B$5</f>
        <v>33.575753333556719</v>
      </c>
      <c r="J3149">
        <f ca="1">(Earth_Data!$B$1/SQRT(1-Earth_Data!$B$2^2*SIN(RADIANS(User_Model_Calcs!B3149))^2))*COS(RADIANS(User_Model_Calcs!B3149))</f>
        <v>5416.264528753667</v>
      </c>
      <c r="K3149">
        <f ca="1">((Earth_Data!$B$1*(1-Earth_Data!$B$2^2))/SQRT(1-Earth_Data!$B$2^2*SIN(RADIANS(User_Model_Calcs!B3149))^2))*SIN(RADIANS(User_Model_Calcs!B3149))</f>
        <v>-3356.9034623044081</v>
      </c>
      <c r="L3149">
        <f t="shared" ca="1" si="485"/>
        <v>-31.789891167425026</v>
      </c>
      <c r="M3149">
        <f t="shared" ca="1" si="486"/>
        <v>6372.1834798337768</v>
      </c>
      <c r="N3149">
        <f ca="1">SQRT(User_Model_Calcs!M3149^2+Sat_Data!$B$3^2-2*User_Model_Calcs!M3149*Sat_Data!$B$3*COS(RADIANS(L3149))*COS(RADIANS(I3149)))</f>
        <v>37919.394634506491</v>
      </c>
      <c r="O3149">
        <f ca="1">DEGREES(ACOS(((Earth_Data!$B$1+Sat_Data!$B$2)/User_Model_Calcs!N3149)*SQRT(1-COS(RADIANS(User_Model_Calcs!I3149))^2*COS(RADIANS(User_Model_Calcs!B3149))^2)))</f>
        <v>38.135512625468962</v>
      </c>
      <c r="P3149">
        <f t="shared" ca="1" si="483"/>
        <v>51.428041644052456</v>
      </c>
    </row>
    <row r="3150" spans="1:16" x14ac:dyDescent="0.25">
      <c r="A3150" s="5">
        <f t="shared" ca="1" si="479"/>
        <v>140.11688308195045</v>
      </c>
      <c r="B3150">
        <f t="shared" ca="1" si="480"/>
        <v>-32.537753878852726</v>
      </c>
      <c r="C3150" s="6">
        <v>20135.9375</v>
      </c>
      <c r="D3150">
        <f t="shared" ca="1" si="481"/>
        <v>1.2</v>
      </c>
      <c r="E3150" s="1">
        <v>0.65</v>
      </c>
      <c r="F3150">
        <v>19.899999999999999</v>
      </c>
      <c r="G3150">
        <f t="shared" ca="1" si="484"/>
        <v>46.089820015575185</v>
      </c>
      <c r="H3150">
        <f t="shared" ca="1" si="482"/>
        <v>16.816130555335164</v>
      </c>
      <c r="I3150">
        <f ca="1">User_Model_Calcs!A3150-Sat_Data!$B$5</f>
        <v>30.116883081950448</v>
      </c>
      <c r="J3150">
        <f ca="1">(Earth_Data!$B$1/SQRT(1-Earth_Data!$B$2^2*SIN(RADIANS(User_Model_Calcs!B3150))^2))*COS(RADIANS(User_Model_Calcs!B3150))</f>
        <v>5382.2236662156693</v>
      </c>
      <c r="K3150">
        <f ca="1">((Earth_Data!$B$1*(1-Earth_Data!$B$2^2))/SQRT(1-Earth_Data!$B$2^2*SIN(RADIANS(User_Model_Calcs!B3150))^2))*SIN(RADIANS(User_Model_Calcs!B3150))</f>
        <v>-3410.8547129231947</v>
      </c>
      <c r="L3150">
        <f t="shared" ca="1" si="485"/>
        <v>-32.363495256731163</v>
      </c>
      <c r="M3150">
        <f t="shared" ca="1" si="486"/>
        <v>6371.9903849458542</v>
      </c>
      <c r="N3150">
        <f ca="1">SQRT(User_Model_Calcs!M3150^2+Sat_Data!$B$3^2-2*User_Model_Calcs!M3150*Sat_Data!$B$3*COS(RADIANS(L3150))*COS(RADIANS(I3150)))</f>
        <v>37759.960374118091</v>
      </c>
      <c r="O3150">
        <f ca="1">DEGREES(ACOS(((Earth_Data!$B$1+Sat_Data!$B$2)/User_Model_Calcs!N3150)*SQRT(1-COS(RADIANS(User_Model_Calcs!I3150))^2*COS(RADIANS(User_Model_Calcs!B3150))^2)))</f>
        <v>40.174882967585006</v>
      </c>
      <c r="P3150">
        <f t="shared" ca="1" si="483"/>
        <v>47.162730378519583</v>
      </c>
    </row>
    <row r="3151" spans="1:16" x14ac:dyDescent="0.25">
      <c r="A3151" s="5">
        <f t="shared" ca="1" si="479"/>
        <v>145.03205385784682</v>
      </c>
      <c r="B3151">
        <f t="shared" ca="1" si="480"/>
        <v>-33.222767174698873</v>
      </c>
      <c r="C3151" s="6">
        <v>20135.9375</v>
      </c>
      <c r="D3151">
        <f t="shared" ca="1" si="481"/>
        <v>0.75</v>
      </c>
      <c r="E3151" s="1">
        <v>0.65</v>
      </c>
      <c r="F3151">
        <v>19.899999999999999</v>
      </c>
      <c r="G3151">
        <f t="shared" ca="1" si="484"/>
        <v>42.007420362456692</v>
      </c>
      <c r="H3151">
        <f t="shared" ca="1" si="482"/>
        <v>22.263188890657339</v>
      </c>
      <c r="I3151">
        <f ca="1">User_Model_Calcs!A3151-Sat_Data!$B$5</f>
        <v>35.032053857846819</v>
      </c>
      <c r="J3151">
        <f ca="1">(Earth_Data!$B$1/SQRT(1-Earth_Data!$B$2^2*SIN(RADIANS(User_Model_Calcs!B3151))^2))*COS(RADIANS(User_Model_Calcs!B3151))</f>
        <v>5340.9811350257432</v>
      </c>
      <c r="K3151">
        <f ca="1">((Earth_Data!$B$1*(1-Earth_Data!$B$2^2))/SQRT(1-Earth_Data!$B$2^2*SIN(RADIANS(User_Model_Calcs!B3151))^2))*SIN(RADIANS(User_Model_Calcs!B3151))</f>
        <v>-3474.6541293943842</v>
      </c>
      <c r="L3151">
        <f t="shared" ca="1" si="485"/>
        <v>-33.046609362078449</v>
      </c>
      <c r="M3151">
        <f t="shared" ca="1" si="486"/>
        <v>6371.7580622319874</v>
      </c>
      <c r="N3151">
        <f ca="1">SQRT(User_Model_Calcs!M3151^2+Sat_Data!$B$3^2-2*User_Model_Calcs!M3151*Sat_Data!$B$3*COS(RADIANS(L3151))*COS(RADIANS(I3151)))</f>
        <v>38073.822819103996</v>
      </c>
      <c r="O3151">
        <f ca="1">DEGREES(ACOS(((Earth_Data!$B$1+Sat_Data!$B$2)/User_Model_Calcs!N3151)*SQRT(1-COS(RADIANS(User_Model_Calcs!I3151))^2*COS(RADIANS(User_Model_Calcs!B3151))^2)))</f>
        <v>36.213477518932244</v>
      </c>
      <c r="P3151">
        <f t="shared" ca="1" si="483"/>
        <v>51.99076694066639</v>
      </c>
    </row>
    <row r="3152" spans="1:16" x14ac:dyDescent="0.25">
      <c r="A3152" s="5">
        <f t="shared" ca="1" si="479"/>
        <v>144.37656558516153</v>
      </c>
      <c r="B3152">
        <f t="shared" ca="1" si="480"/>
        <v>-35.836077536626597</v>
      </c>
      <c r="C3152" s="6">
        <v>20135.9375</v>
      </c>
      <c r="D3152">
        <f t="shared" ca="1" si="481"/>
        <v>1.2</v>
      </c>
      <c r="E3152" s="1">
        <v>0.65</v>
      </c>
      <c r="F3152">
        <v>19.899999999999999</v>
      </c>
      <c r="G3152">
        <f t="shared" ca="1" si="484"/>
        <v>46.089820015575185</v>
      </c>
      <c r="H3152">
        <f t="shared" ca="1" si="482"/>
        <v>17.508636663451895</v>
      </c>
      <c r="I3152">
        <f ca="1">User_Model_Calcs!A3152-Sat_Data!$B$5</f>
        <v>34.376565585161529</v>
      </c>
      <c r="J3152">
        <f ca="1">(Earth_Data!$B$1/SQRT(1-Earth_Data!$B$2^2*SIN(RADIANS(User_Model_Calcs!B3152))^2))*COS(RADIANS(User_Model_Calcs!B3152))</f>
        <v>5176.671153606695</v>
      </c>
      <c r="K3152">
        <f ca="1">((Earth_Data!$B$1*(1-Earth_Data!$B$2^2))/SQRT(1-Earth_Data!$B$2^2*SIN(RADIANS(User_Model_Calcs!B3152))^2))*SIN(RADIANS(User_Model_Calcs!B3152))</f>
        <v>-3713.4629948701836</v>
      </c>
      <c r="L3152">
        <f t="shared" ca="1" si="485"/>
        <v>-35.653604431676818</v>
      </c>
      <c r="M3152">
        <f t="shared" ca="1" si="486"/>
        <v>6370.850151028033</v>
      </c>
      <c r="N3152">
        <f ca="1">SQRT(User_Model_Calcs!M3152^2+Sat_Data!$B$3^2-2*User_Model_Calcs!M3152*Sat_Data!$B$3*COS(RADIANS(L3152))*COS(RADIANS(I3152)))</f>
        <v>38185.163734538626</v>
      </c>
      <c r="O3152">
        <f ca="1">DEGREES(ACOS(((Earth_Data!$B$1+Sat_Data!$B$2)/User_Model_Calcs!N3152)*SQRT(1-COS(RADIANS(User_Model_Calcs!I3152))^2*COS(RADIANS(User_Model_Calcs!B3152))^2)))</f>
        <v>34.854133470228327</v>
      </c>
      <c r="P3152">
        <f t="shared" ca="1" si="483"/>
        <v>49.442906526363259</v>
      </c>
    </row>
    <row r="3153" spans="1:16" x14ac:dyDescent="0.25">
      <c r="A3153" s="5">
        <f t="shared" ca="1" si="479"/>
        <v>141.1164116299193</v>
      </c>
      <c r="B3153">
        <f t="shared" ca="1" si="480"/>
        <v>-31.993943838908788</v>
      </c>
      <c r="C3153" s="6">
        <v>20135.9375</v>
      </c>
      <c r="D3153">
        <f t="shared" ca="1" si="481"/>
        <v>1.2</v>
      </c>
      <c r="E3153" s="1">
        <v>0.65</v>
      </c>
      <c r="F3153">
        <v>19.899999999999999</v>
      </c>
      <c r="G3153">
        <f t="shared" ca="1" si="484"/>
        <v>46.089820015575185</v>
      </c>
      <c r="H3153">
        <f t="shared" ca="1" si="482"/>
        <v>23.027062488413044</v>
      </c>
      <c r="I3153">
        <f ca="1">User_Model_Calcs!A3153-Sat_Data!$B$5</f>
        <v>31.116411629919298</v>
      </c>
      <c r="J3153">
        <f ca="1">(Earth_Data!$B$1/SQRT(1-Earth_Data!$B$2^2*SIN(RADIANS(User_Model_Calcs!B3153))^2))*COS(RADIANS(User_Model_Calcs!B3153))</f>
        <v>5414.4167031886318</v>
      </c>
      <c r="K3153">
        <f ca="1">((Earth_Data!$B$1*(1-Earth_Data!$B$2^2))/SQRT(1-Earth_Data!$B$2^2*SIN(RADIANS(User_Model_Calcs!B3153))^2))*SIN(RADIANS(User_Model_Calcs!B3153))</f>
        <v>-3359.8631052794649</v>
      </c>
      <c r="L3153">
        <f t="shared" ca="1" si="485"/>
        <v>-31.821263617395623</v>
      </c>
      <c r="M3153">
        <f t="shared" ca="1" si="486"/>
        <v>6372.1729670486993</v>
      </c>
      <c r="N3153">
        <f ca="1">SQRT(User_Model_Calcs!M3153^2+Sat_Data!$B$3^2-2*User_Model_Calcs!M3153*Sat_Data!$B$3*COS(RADIANS(L3153))*COS(RADIANS(I3153)))</f>
        <v>37782.604482128714</v>
      </c>
      <c r="O3153">
        <f ca="1">DEGREES(ACOS(((Earth_Data!$B$1+Sat_Data!$B$2)/User_Model_Calcs!N3153)*SQRT(1-COS(RADIANS(User_Model_Calcs!I3153))^2*COS(RADIANS(User_Model_Calcs!B3153))^2)))</f>
        <v>39.883258095355245</v>
      </c>
      <c r="P3153">
        <f t="shared" ca="1" si="483"/>
        <v>48.725278573059626</v>
      </c>
    </row>
    <row r="3154" spans="1:16" x14ac:dyDescent="0.25">
      <c r="A3154" s="5">
        <f t="shared" ca="1" si="479"/>
        <v>143.86704169470829</v>
      </c>
      <c r="B3154">
        <f t="shared" ca="1" si="480"/>
        <v>-36.891598656264421</v>
      </c>
      <c r="C3154" s="6">
        <v>20135.9375</v>
      </c>
      <c r="D3154">
        <f t="shared" ca="1" si="481"/>
        <v>1.2</v>
      </c>
      <c r="E3154" s="1">
        <v>0.65</v>
      </c>
      <c r="F3154">
        <v>19.899999999999999</v>
      </c>
      <c r="G3154">
        <f t="shared" ca="1" si="484"/>
        <v>46.089820015575185</v>
      </c>
      <c r="H3154">
        <f t="shared" ca="1" si="482"/>
        <v>19.210257471736135</v>
      </c>
      <c r="I3154">
        <f ca="1">User_Model_Calcs!A3154-Sat_Data!$B$5</f>
        <v>33.867041694708291</v>
      </c>
      <c r="J3154">
        <f ca="1">(Earth_Data!$B$1/SQRT(1-Earth_Data!$B$2^2*SIN(RADIANS(User_Model_Calcs!B3154))^2))*COS(RADIANS(User_Model_Calcs!B3154))</f>
        <v>5107.2263929154387</v>
      </c>
      <c r="K3154">
        <f ca="1">((Earth_Data!$B$1*(1-Earth_Data!$B$2^2))/SQRT(1-Earth_Data!$B$2^2*SIN(RADIANS(User_Model_Calcs!B3154))^2))*SIN(RADIANS(User_Model_Calcs!B3154))</f>
        <v>-3807.7800943087891</v>
      </c>
      <c r="L3154">
        <f t="shared" ca="1" si="485"/>
        <v>-36.707001027253568</v>
      </c>
      <c r="M3154">
        <f t="shared" ca="1" si="486"/>
        <v>6370.474917547851</v>
      </c>
      <c r="N3154">
        <f ca="1">SQRT(User_Model_Calcs!M3154^2+Sat_Data!$B$3^2-2*User_Model_Calcs!M3154*Sat_Data!$B$3*COS(RADIANS(L3154))*COS(RADIANS(I3154)))</f>
        <v>38220.241250372092</v>
      </c>
      <c r="O3154">
        <f ca="1">DEGREES(ACOS(((Earth_Data!$B$1+Sat_Data!$B$2)/User_Model_Calcs!N3154)*SQRT(1-COS(RADIANS(User_Model_Calcs!I3154))^2*COS(RADIANS(User_Model_Calcs!B3154))^2)))</f>
        <v>34.430352620082481</v>
      </c>
      <c r="P3154">
        <f t="shared" ca="1" si="483"/>
        <v>48.188766608754896</v>
      </c>
    </row>
    <row r="3155" spans="1:16" x14ac:dyDescent="0.25">
      <c r="A3155" s="5">
        <f t="shared" ca="1" si="479"/>
        <v>143.08308838964811</v>
      </c>
      <c r="B3155">
        <f t="shared" ca="1" si="480"/>
        <v>-32.279338018871144</v>
      </c>
      <c r="C3155" s="6">
        <v>20135.9375</v>
      </c>
      <c r="D3155">
        <f t="shared" ca="1" si="481"/>
        <v>1.2</v>
      </c>
      <c r="E3155" s="1">
        <v>0.65</v>
      </c>
      <c r="F3155">
        <v>19.899999999999999</v>
      </c>
      <c r="G3155">
        <f t="shared" ca="1" si="484"/>
        <v>46.089820015575185</v>
      </c>
      <c r="H3155">
        <f t="shared" ca="1" si="482"/>
        <v>16.569395024676922</v>
      </c>
      <c r="I3155">
        <f ca="1">User_Model_Calcs!A3155-Sat_Data!$B$5</f>
        <v>33.083088389648111</v>
      </c>
      <c r="J3155">
        <f ca="1">(Earth_Data!$B$1/SQRT(1-Earth_Data!$B$2^2*SIN(RADIANS(User_Model_Calcs!B3155))^2))*COS(RADIANS(User_Model_Calcs!B3155))</f>
        <v>5397.5823306087786</v>
      </c>
      <c r="K3155">
        <f ca="1">((Earth_Data!$B$1*(1-Earth_Data!$B$2^2))/SQRT(1-Earth_Data!$B$2^2*SIN(RADIANS(User_Model_Calcs!B3155))^2))*SIN(RADIANS(User_Model_Calcs!B3155))</f>
        <v>-3386.6613082101107</v>
      </c>
      <c r="L3155">
        <f t="shared" ca="1" si="485"/>
        <v>-32.105821683751387</v>
      </c>
      <c r="M3155">
        <f t="shared" ca="1" si="486"/>
        <v>6372.0773561082506</v>
      </c>
      <c r="N3155">
        <f ca="1">SQRT(User_Model_Calcs!M3155^2+Sat_Data!$B$3^2-2*User_Model_Calcs!M3155*Sat_Data!$B$3*COS(RADIANS(L3155))*COS(RADIANS(I3155)))</f>
        <v>37908.327165864386</v>
      </c>
      <c r="O3155">
        <f ca="1">DEGREES(ACOS(((Earth_Data!$B$1+Sat_Data!$B$2)/User_Model_Calcs!N3155)*SQRT(1-COS(RADIANS(User_Model_Calcs!I3155))^2*COS(RADIANS(User_Model_Calcs!B3155))^2)))</f>
        <v>38.273615919469655</v>
      </c>
      <c r="P3155">
        <f t="shared" ca="1" si="483"/>
        <v>50.656607526525271</v>
      </c>
    </row>
    <row r="3156" spans="1:16" x14ac:dyDescent="0.25">
      <c r="A3156" s="5">
        <f t="shared" ca="1" si="479"/>
        <v>142.35470296753533</v>
      </c>
      <c r="B3156">
        <f t="shared" ca="1" si="480"/>
        <v>-36.686543818482562</v>
      </c>
      <c r="C3156" s="6">
        <v>20135.9375</v>
      </c>
      <c r="D3156">
        <f t="shared" ca="1" si="481"/>
        <v>0.75</v>
      </c>
      <c r="E3156" s="1">
        <v>0.65</v>
      </c>
      <c r="F3156">
        <v>19.899999999999999</v>
      </c>
      <c r="G3156">
        <f t="shared" ca="1" si="484"/>
        <v>42.007420362456692</v>
      </c>
      <c r="H3156">
        <f t="shared" ca="1" si="482"/>
        <v>22.381053488929432</v>
      </c>
      <c r="I3156">
        <f ca="1">User_Model_Calcs!A3156-Sat_Data!$B$5</f>
        <v>32.354702967535331</v>
      </c>
      <c r="J3156">
        <f ca="1">(Earth_Data!$B$1/SQRT(1-Earth_Data!$B$2^2*SIN(RADIANS(User_Model_Calcs!B3156))^2))*COS(RADIANS(User_Model_Calcs!B3156))</f>
        <v>5120.8541125521251</v>
      </c>
      <c r="K3156">
        <f ca="1">((Earth_Data!$B$1*(1-Earth_Data!$B$2^2))/SQRT(1-Earth_Data!$B$2^2*SIN(RADIANS(User_Model_Calcs!B3156))^2))*SIN(RADIANS(User_Model_Calcs!B3156))</f>
        <v>-3789.5562999437893</v>
      </c>
      <c r="L3156">
        <f t="shared" ca="1" si="485"/>
        <v>-36.502339450971007</v>
      </c>
      <c r="M3156">
        <f t="shared" ca="1" si="486"/>
        <v>6370.5481547890113</v>
      </c>
      <c r="N3156">
        <f ca="1">SQRT(User_Model_Calcs!M3156^2+Sat_Data!$B$3^2-2*User_Model_Calcs!M3156*Sat_Data!$B$3*COS(RADIANS(L3156))*COS(RADIANS(I3156)))</f>
        <v>38126.201753394933</v>
      </c>
      <c r="O3156">
        <f ca="1">DEGREES(ACOS(((Earth_Data!$B$1+Sat_Data!$B$2)/User_Model_Calcs!N3156)*SQRT(1-COS(RADIANS(User_Model_Calcs!I3156))^2*COS(RADIANS(User_Model_Calcs!B3156))^2)))</f>
        <v>35.560312700883536</v>
      </c>
      <c r="P3156">
        <f t="shared" ca="1" si="483"/>
        <v>46.678624437272781</v>
      </c>
    </row>
    <row r="3157" spans="1:16" x14ac:dyDescent="0.25">
      <c r="A3157" s="5">
        <f t="shared" ca="1" si="479"/>
        <v>141.46602897047757</v>
      </c>
      <c r="B3157">
        <f t="shared" ca="1" si="480"/>
        <v>-33.751799169613015</v>
      </c>
      <c r="C3157" s="6">
        <v>20135.9375</v>
      </c>
      <c r="D3157">
        <f t="shared" ca="1" si="481"/>
        <v>3</v>
      </c>
      <c r="E3157" s="1">
        <v>0.65</v>
      </c>
      <c r="F3157">
        <v>19.899999999999999</v>
      </c>
      <c r="G3157">
        <f t="shared" ca="1" si="484"/>
        <v>54.048620189015942</v>
      </c>
      <c r="H3157">
        <f t="shared" ca="1" si="482"/>
        <v>14.481038940966142</v>
      </c>
      <c r="I3157">
        <f ca="1">User_Model_Calcs!A3157-Sat_Data!$B$5</f>
        <v>31.466028970477566</v>
      </c>
      <c r="J3157">
        <f ca="1">(Earth_Data!$B$1/SQRT(1-Earth_Data!$B$2^2*SIN(RADIANS(User_Model_Calcs!B3157))^2))*COS(RADIANS(User_Model_Calcs!B3157))</f>
        <v>5308.6063024429959</v>
      </c>
      <c r="K3157">
        <f ca="1">((Earth_Data!$B$1*(1-Earth_Data!$B$2^2))/SQRT(1-Earth_Data!$B$2^2*SIN(RADIANS(User_Model_Calcs!B3157))^2))*SIN(RADIANS(User_Model_Calcs!B3157))</f>
        <v>-3523.5907544149468</v>
      </c>
      <c r="L3157">
        <f t="shared" ca="1" si="485"/>
        <v>-33.574243214724945</v>
      </c>
      <c r="M3157">
        <f t="shared" ca="1" si="486"/>
        <v>6371.5769381634236</v>
      </c>
      <c r="N3157">
        <f ca="1">SQRT(User_Model_Calcs!M3157^2+Sat_Data!$B$3^2-2*User_Model_Calcs!M3157*Sat_Data!$B$3*COS(RADIANS(L3157))*COS(RADIANS(I3157)))</f>
        <v>37902.181657910245</v>
      </c>
      <c r="O3157">
        <f ca="1">DEGREES(ACOS(((Earth_Data!$B$1+Sat_Data!$B$2)/User_Model_Calcs!N3157)*SQRT(1-COS(RADIANS(User_Model_Calcs!I3157))^2*COS(RADIANS(User_Model_Calcs!B3157))^2)))</f>
        <v>38.344259838929752</v>
      </c>
      <c r="P3157">
        <f t="shared" ca="1" si="483"/>
        <v>47.764991413405745</v>
      </c>
    </row>
    <row r="3158" spans="1:16" x14ac:dyDescent="0.25">
      <c r="A3158" s="5">
        <f t="shared" ca="1" si="479"/>
        <v>143.55261629164079</v>
      </c>
      <c r="B3158">
        <f t="shared" ca="1" si="480"/>
        <v>-36.02615579075777</v>
      </c>
      <c r="C3158" s="6">
        <v>20135.9375</v>
      </c>
      <c r="D3158">
        <f t="shared" ca="1" si="481"/>
        <v>3</v>
      </c>
      <c r="E3158" s="1">
        <v>0.65</v>
      </c>
      <c r="F3158">
        <v>19.899999999999999</v>
      </c>
      <c r="G3158">
        <f t="shared" ca="1" si="484"/>
        <v>54.048620189015942</v>
      </c>
      <c r="H3158">
        <f t="shared" ca="1" si="482"/>
        <v>20.09015311116644</v>
      </c>
      <c r="I3158">
        <f ca="1">User_Model_Calcs!A3158-Sat_Data!$B$5</f>
        <v>33.552616291640788</v>
      </c>
      <c r="J3158">
        <f ca="1">(Earth_Data!$B$1/SQRT(1-Earth_Data!$B$2^2*SIN(RADIANS(User_Model_Calcs!B3158))^2))*COS(RADIANS(User_Model_Calcs!B3158))</f>
        <v>5164.294903171186</v>
      </c>
      <c r="K3158">
        <f ca="1">((Earth_Data!$B$1*(1-Earth_Data!$B$2^2))/SQRT(1-Earth_Data!$B$2^2*SIN(RADIANS(User_Model_Calcs!B3158))^2))*SIN(RADIANS(User_Model_Calcs!B3158))</f>
        <v>-3730.5405801661236</v>
      </c>
      <c r="L3158">
        <f t="shared" ca="1" si="485"/>
        <v>-35.843281783915891</v>
      </c>
      <c r="M3158">
        <f t="shared" ca="1" si="486"/>
        <v>6370.7829084961049</v>
      </c>
      <c r="N3158">
        <f ca="1">SQRT(User_Model_Calcs!M3158^2+Sat_Data!$B$3^2-2*User_Model_Calcs!M3158*Sat_Data!$B$3*COS(RADIANS(L3158))*COS(RADIANS(I3158)))</f>
        <v>38150.602041608487</v>
      </c>
      <c r="O3158">
        <f ca="1">DEGREES(ACOS(((Earth_Data!$B$1+Sat_Data!$B$2)/User_Model_Calcs!N3158)*SQRT(1-COS(RADIANS(User_Model_Calcs!I3158))^2*COS(RADIANS(User_Model_Calcs!B3158))^2)))</f>
        <v>35.268615640834398</v>
      </c>
      <c r="P3158">
        <f t="shared" ca="1" si="483"/>
        <v>48.432298306106361</v>
      </c>
    </row>
    <row r="3159" spans="1:16" x14ac:dyDescent="0.25">
      <c r="A3159" s="5">
        <f t="shared" ca="1" si="479"/>
        <v>143.79391293306719</v>
      </c>
      <c r="B3159">
        <f t="shared" ca="1" si="480"/>
        <v>-36.70873460831811</v>
      </c>
      <c r="C3159" s="6">
        <v>20135.9375</v>
      </c>
      <c r="D3159">
        <f t="shared" ca="1" si="481"/>
        <v>0.75</v>
      </c>
      <c r="E3159" s="1">
        <v>0.65</v>
      </c>
      <c r="F3159">
        <v>19.899999999999999</v>
      </c>
      <c r="G3159">
        <f t="shared" ca="1" si="484"/>
        <v>42.007420362456692</v>
      </c>
      <c r="H3159">
        <f t="shared" ca="1" si="482"/>
        <v>18.751103320854703</v>
      </c>
      <c r="I3159">
        <f ca="1">User_Model_Calcs!A3159-Sat_Data!$B$5</f>
        <v>33.79391293306719</v>
      </c>
      <c r="J3159">
        <f ca="1">(Earth_Data!$B$1/SQRT(1-Earth_Data!$B$2^2*SIN(RADIANS(User_Model_Calcs!B3159))^2))*COS(RADIANS(User_Model_Calcs!B3159))</f>
        <v>5119.3825079332637</v>
      </c>
      <c r="K3159">
        <f ca="1">((Earth_Data!$B$1*(1-Earth_Data!$B$2^2))/SQRT(1-Earth_Data!$B$2^2*SIN(RADIANS(User_Model_Calcs!B3159))^2))*SIN(RADIANS(User_Model_Calcs!B3159))</f>
        <v>-3791.5307787839092</v>
      </c>
      <c r="L3159">
        <f t="shared" ca="1" si="485"/>
        <v>-36.52448722807555</v>
      </c>
      <c r="M3159">
        <f t="shared" ca="1" si="486"/>
        <v>6370.5402368244086</v>
      </c>
      <c r="N3159">
        <f ca="1">SQRT(User_Model_Calcs!M3159^2+Sat_Data!$B$3^2-2*User_Model_Calcs!M3159*Sat_Data!$B$3*COS(RADIANS(L3159))*COS(RADIANS(I3159)))</f>
        <v>38205.10083500357</v>
      </c>
      <c r="O3159">
        <f ca="1">DEGREES(ACOS(((Earth_Data!$B$1+Sat_Data!$B$2)/User_Model_Calcs!N3159)*SQRT(1-COS(RADIANS(User_Model_Calcs!I3159))^2*COS(RADIANS(User_Model_Calcs!B3159))^2)))</f>
        <v>34.61171112145086</v>
      </c>
      <c r="P3159">
        <f t="shared" ca="1" si="483"/>
        <v>48.231652842397246</v>
      </c>
    </row>
    <row r="3160" spans="1:16" x14ac:dyDescent="0.25">
      <c r="A3160" s="5">
        <f t="shared" ca="1" si="479"/>
        <v>144.29566778785608</v>
      </c>
      <c r="B3160">
        <f t="shared" ca="1" si="480"/>
        <v>-35.137407492518889</v>
      </c>
      <c r="C3160" s="6">
        <v>20135.9375</v>
      </c>
      <c r="D3160">
        <f t="shared" ca="1" si="481"/>
        <v>0.75</v>
      </c>
      <c r="E3160" s="1">
        <v>0.65</v>
      </c>
      <c r="F3160">
        <v>19.899999999999999</v>
      </c>
      <c r="G3160">
        <f t="shared" ca="1" si="484"/>
        <v>42.007420362456692</v>
      </c>
      <c r="H3160">
        <f t="shared" ca="1" si="482"/>
        <v>21.570873095897383</v>
      </c>
      <c r="I3160">
        <f ca="1">User_Model_Calcs!A3160-Sat_Data!$B$5</f>
        <v>34.295667787856075</v>
      </c>
      <c r="J3160">
        <f ca="1">(Earth_Data!$B$1/SQRT(1-Earth_Data!$B$2^2*SIN(RADIANS(User_Model_Calcs!B3160))^2))*COS(RADIANS(User_Model_Calcs!B3160))</f>
        <v>5221.6707093288751</v>
      </c>
      <c r="K3160">
        <f ca="1">((Earth_Data!$B$1*(1-Earth_Data!$B$2^2))/SQRT(1-Earth_Data!$B$2^2*SIN(RADIANS(User_Model_Calcs!B3160))^2))*SIN(RADIANS(User_Model_Calcs!B3160))</f>
        <v>-3650.3450729414781</v>
      </c>
      <c r="L3160">
        <f t="shared" ca="1" si="485"/>
        <v>-34.956476647917484</v>
      </c>
      <c r="M3160">
        <f t="shared" ca="1" si="486"/>
        <v>6371.095992701039</v>
      </c>
      <c r="N3160">
        <f ca="1">SQRT(User_Model_Calcs!M3160^2+Sat_Data!$B$3^2-2*User_Model_Calcs!M3160*Sat_Data!$B$3*COS(RADIANS(L3160))*COS(RADIANS(I3160)))</f>
        <v>38139.575476154307</v>
      </c>
      <c r="O3160">
        <f ca="1">DEGREES(ACOS(((Earth_Data!$B$1+Sat_Data!$B$2)/User_Model_Calcs!N3160)*SQRT(1-COS(RADIANS(User_Model_Calcs!I3160))^2*COS(RADIANS(User_Model_Calcs!B3160))^2)))</f>
        <v>35.405737214054447</v>
      </c>
      <c r="P3160">
        <f t="shared" ca="1" si="483"/>
        <v>49.840784412738657</v>
      </c>
    </row>
    <row r="3161" spans="1:16" x14ac:dyDescent="0.25">
      <c r="A3161" s="5">
        <f t="shared" ca="1" si="479"/>
        <v>143.2368186274943</v>
      </c>
      <c r="B3161">
        <f t="shared" ca="1" si="480"/>
        <v>-32.749347391499001</v>
      </c>
      <c r="C3161" s="6">
        <v>20135.9375</v>
      </c>
      <c r="D3161">
        <f t="shared" ca="1" si="481"/>
        <v>1.2</v>
      </c>
      <c r="E3161" s="1">
        <v>0.65</v>
      </c>
      <c r="F3161">
        <v>19.899999999999999</v>
      </c>
      <c r="G3161">
        <f t="shared" ca="1" si="484"/>
        <v>46.089820015575185</v>
      </c>
      <c r="H3161">
        <f t="shared" ca="1" si="482"/>
        <v>22.804767450613831</v>
      </c>
      <c r="I3161">
        <f ca="1">User_Model_Calcs!A3161-Sat_Data!$B$5</f>
        <v>33.236818627494301</v>
      </c>
      <c r="J3161">
        <f ca="1">(Earth_Data!$B$1/SQRT(1-Earth_Data!$B$2^2*SIN(RADIANS(User_Model_Calcs!B3161))^2))*COS(RADIANS(User_Model_Calcs!B3161))</f>
        <v>5369.5662139126171</v>
      </c>
      <c r="K3161">
        <f ca="1">((Earth_Data!$B$1*(1-Earth_Data!$B$2^2))/SQRT(1-Earth_Data!$B$2^2*SIN(RADIANS(User_Model_Calcs!B3161))^2))*SIN(RADIANS(User_Model_Calcs!B3161))</f>
        <v>-3430.6135139748249</v>
      </c>
      <c r="L3161">
        <f t="shared" ca="1" si="485"/>
        <v>-32.574491487669064</v>
      </c>
      <c r="M3161">
        <f t="shared" ca="1" si="486"/>
        <v>6371.9188952668392</v>
      </c>
      <c r="N3161">
        <f ca="1">SQRT(User_Model_Calcs!M3161^2+Sat_Data!$B$3^2-2*User_Model_Calcs!M3161*Sat_Data!$B$3*COS(RADIANS(L3161))*COS(RADIANS(I3161)))</f>
        <v>37943.159063892708</v>
      </c>
      <c r="O3161">
        <f ca="1">DEGREES(ACOS(((Earth_Data!$B$1+Sat_Data!$B$2)/User_Model_Calcs!N3161)*SQRT(1-COS(RADIANS(User_Model_Calcs!I3161))^2*COS(RADIANS(User_Model_Calcs!B3161))^2)))</f>
        <v>37.833185725829154</v>
      </c>
      <c r="P3161">
        <f t="shared" ca="1" si="483"/>
        <v>50.459553086262517</v>
      </c>
    </row>
    <row r="3162" spans="1:16" x14ac:dyDescent="0.25">
      <c r="A3162" s="5">
        <f t="shared" ca="1" si="479"/>
        <v>141.99731333454534</v>
      </c>
      <c r="B3162">
        <f t="shared" ca="1" si="480"/>
        <v>-33.930504733050263</v>
      </c>
      <c r="C3162" s="6">
        <v>20135.9375</v>
      </c>
      <c r="D3162">
        <f t="shared" ca="1" si="481"/>
        <v>0.75</v>
      </c>
      <c r="E3162" s="1">
        <v>0.65</v>
      </c>
      <c r="F3162">
        <v>19.899999999999999</v>
      </c>
      <c r="G3162">
        <f t="shared" ca="1" si="484"/>
        <v>42.007420362456692</v>
      </c>
      <c r="H3162">
        <f t="shared" ca="1" si="482"/>
        <v>15.134003253699783</v>
      </c>
      <c r="I3162">
        <f ca="1">User_Model_Calcs!A3162-Sat_Data!$B$5</f>
        <v>31.997313334545339</v>
      </c>
      <c r="J3162">
        <f ca="1">(Earth_Data!$B$1/SQRT(1-Earth_Data!$B$2^2*SIN(RADIANS(User_Model_Calcs!B3162))^2))*COS(RADIANS(User_Model_Calcs!B3162))</f>
        <v>5297.5676188827219</v>
      </c>
      <c r="K3162">
        <f ca="1">((Earth_Data!$B$1*(1-Earth_Data!$B$2^2))/SQRT(1-Earth_Data!$B$2^2*SIN(RADIANS(User_Model_Calcs!B3162))^2))*SIN(RADIANS(User_Model_Calcs!B3162))</f>
        <v>-3540.0545505479081</v>
      </c>
      <c r="L3162">
        <f t="shared" ca="1" si="485"/>
        <v>-33.752490093943671</v>
      </c>
      <c r="M3162">
        <f t="shared" ca="1" si="486"/>
        <v>6371.5154317862016</v>
      </c>
      <c r="N3162">
        <f ca="1">SQRT(User_Model_Calcs!M3162^2+Sat_Data!$B$3^2-2*User_Model_Calcs!M3162*Sat_Data!$B$3*COS(RADIANS(L3162))*COS(RADIANS(I3162)))</f>
        <v>37941.365858342775</v>
      </c>
      <c r="O3162">
        <f ca="1">DEGREES(ACOS(((Earth_Data!$B$1+Sat_Data!$B$2)/User_Model_Calcs!N3162)*SQRT(1-COS(RADIANS(User_Model_Calcs!I3162))^2*COS(RADIANS(User_Model_Calcs!B3162))^2)))</f>
        <v>37.850098772322632</v>
      </c>
      <c r="P3162">
        <f t="shared" ca="1" si="483"/>
        <v>48.223066153114928</v>
      </c>
    </row>
    <row r="3163" spans="1:16" x14ac:dyDescent="0.25">
      <c r="A3163" s="5">
        <f t="shared" ca="1" si="479"/>
        <v>144.21724846119525</v>
      </c>
      <c r="B3163">
        <f t="shared" ca="1" si="480"/>
        <v>-35.93056510196304</v>
      </c>
      <c r="C3163" s="6">
        <v>20135.9375</v>
      </c>
      <c r="D3163">
        <f t="shared" ca="1" si="481"/>
        <v>3</v>
      </c>
      <c r="E3163" s="1">
        <v>0.65</v>
      </c>
      <c r="F3163">
        <v>19.899999999999999</v>
      </c>
      <c r="G3163">
        <f t="shared" ca="1" si="484"/>
        <v>54.048620189015942</v>
      </c>
      <c r="H3163">
        <f t="shared" ca="1" si="482"/>
        <v>20.950981569270887</v>
      </c>
      <c r="I3163">
        <f ca="1">User_Model_Calcs!A3163-Sat_Data!$B$5</f>
        <v>34.217248461195254</v>
      </c>
      <c r="J3163">
        <f ca="1">(Earth_Data!$B$1/SQRT(1-Earth_Data!$B$2^2*SIN(RADIANS(User_Model_Calcs!B3163))^2))*COS(RADIANS(User_Model_Calcs!B3163))</f>
        <v>5170.5260720234028</v>
      </c>
      <c r="K3163">
        <f ca="1">((Earth_Data!$B$1*(1-Earth_Data!$B$2^2))/SQRT(1-Earth_Data!$B$2^2*SIN(RADIANS(User_Model_Calcs!B3163))^2))*SIN(RADIANS(User_Model_Calcs!B3163))</f>
        <v>-3721.9572967753543</v>
      </c>
      <c r="L3163">
        <f t="shared" ca="1" si="485"/>
        <v>-35.747891707365149</v>
      </c>
      <c r="M3163">
        <f t="shared" ca="1" si="486"/>
        <v>6370.8167435967789</v>
      </c>
      <c r="N3163">
        <f ca="1">SQRT(User_Model_Calcs!M3163^2+Sat_Data!$B$3^2-2*User_Model_Calcs!M3163*Sat_Data!$B$3*COS(RADIANS(L3163))*COS(RADIANS(I3163)))</f>
        <v>38181.812857489269</v>
      </c>
      <c r="O3163">
        <f ca="1">DEGREES(ACOS(((Earth_Data!$B$1+Sat_Data!$B$2)/User_Model_Calcs!N3163)*SQRT(1-COS(RADIANS(User_Model_Calcs!I3163))^2*COS(RADIANS(User_Model_Calcs!B3163))^2)))</f>
        <v>34.893863914371657</v>
      </c>
      <c r="P3163">
        <f t="shared" ca="1" si="483"/>
        <v>49.209170943839126</v>
      </c>
    </row>
    <row r="3164" spans="1:16" x14ac:dyDescent="0.25">
      <c r="A3164" s="5">
        <f t="shared" ca="1" si="479"/>
        <v>143.57094212280114</v>
      </c>
      <c r="B3164">
        <f t="shared" ca="1" si="480"/>
        <v>-36.809680334729428</v>
      </c>
      <c r="C3164" s="6">
        <v>20135.9375</v>
      </c>
      <c r="D3164">
        <f t="shared" ca="1" si="481"/>
        <v>0.75</v>
      </c>
      <c r="E3164" s="1">
        <v>0.65</v>
      </c>
      <c r="F3164">
        <v>19.899999999999999</v>
      </c>
      <c r="G3164">
        <f t="shared" ca="1" si="484"/>
        <v>42.007420362456692</v>
      </c>
      <c r="H3164">
        <f t="shared" ca="1" si="482"/>
        <v>16.831804095650099</v>
      </c>
      <c r="I3164">
        <f ca="1">User_Model_Calcs!A3164-Sat_Data!$B$5</f>
        <v>33.570942122801142</v>
      </c>
      <c r="J3164">
        <f ca="1">(Earth_Data!$B$1/SQRT(1-Earth_Data!$B$2^2*SIN(RADIANS(User_Model_Calcs!B3164))^2))*COS(RADIANS(User_Model_Calcs!B3164))</f>
        <v>5112.678473726729</v>
      </c>
      <c r="K3164">
        <f ca="1">((Earth_Data!$B$1*(1-Earth_Data!$B$2^2))/SQRT(1-Earth_Data!$B$2^2*SIN(RADIANS(User_Model_Calcs!B3164))^2))*SIN(RADIANS(User_Model_Calcs!B3164))</f>
        <v>-3800.5055605716821</v>
      </c>
      <c r="L3164">
        <f t="shared" ca="1" si="485"/>
        <v>-36.625238681544808</v>
      </c>
      <c r="M3164">
        <f t="shared" ca="1" si="486"/>
        <v>6370.5041944609811</v>
      </c>
      <c r="N3164">
        <f ca="1">SQRT(User_Model_Calcs!M3164^2+Sat_Data!$B$3^2-2*User_Model_Calcs!M3164*Sat_Data!$B$3*COS(RADIANS(L3164))*COS(RADIANS(I3164)))</f>
        <v>38199.065282225238</v>
      </c>
      <c r="O3164">
        <f ca="1">DEGREES(ACOS(((Earth_Data!$B$1+Sat_Data!$B$2)/User_Model_Calcs!N3164)*SQRT(1-COS(RADIANS(User_Model_Calcs!I3164))^2*COS(RADIANS(User_Model_Calcs!B3164))^2)))</f>
        <v>34.683346266948512</v>
      </c>
      <c r="P3164">
        <f t="shared" ca="1" si="483"/>
        <v>47.924288843191697</v>
      </c>
    </row>
    <row r="3165" spans="1:16" x14ac:dyDescent="0.25">
      <c r="A3165" s="5">
        <f t="shared" ca="1" si="479"/>
        <v>144.3048868049199</v>
      </c>
      <c r="B3165">
        <f t="shared" ca="1" si="480"/>
        <v>-35.311202142852444</v>
      </c>
      <c r="C3165" s="6">
        <v>20135.9375</v>
      </c>
      <c r="D3165">
        <f t="shared" ca="1" si="481"/>
        <v>0.75</v>
      </c>
      <c r="E3165" s="1">
        <v>0.65</v>
      </c>
      <c r="F3165">
        <v>19.899999999999999</v>
      </c>
      <c r="G3165">
        <f t="shared" ca="1" si="484"/>
        <v>42.007420362456692</v>
      </c>
      <c r="H3165">
        <f t="shared" ca="1" si="482"/>
        <v>16.956651865596346</v>
      </c>
      <c r="I3165">
        <f ca="1">User_Model_Calcs!A3165-Sat_Data!$B$5</f>
        <v>34.304886804919903</v>
      </c>
      <c r="J3165">
        <f ca="1">(Earth_Data!$B$1/SQRT(1-Earth_Data!$B$2^2*SIN(RADIANS(User_Model_Calcs!B3165))^2))*COS(RADIANS(User_Model_Calcs!B3165))</f>
        <v>5210.5494929139695</v>
      </c>
      <c r="K3165">
        <f ca="1">((Earth_Data!$B$1*(1-Earth_Data!$B$2^2))/SQRT(1-Earth_Data!$B$2^2*SIN(RADIANS(User_Model_Calcs!B3165))^2))*SIN(RADIANS(User_Model_Calcs!B3165))</f>
        <v>-3666.0962125419787</v>
      </c>
      <c r="L3165">
        <f t="shared" ca="1" si="485"/>
        <v>-35.129877602035585</v>
      </c>
      <c r="M3165">
        <f t="shared" ca="1" si="486"/>
        <v>6371.0350381802691</v>
      </c>
      <c r="N3165">
        <f ca="1">SQRT(User_Model_Calcs!M3165^2+Sat_Data!$B$3^2-2*User_Model_Calcs!M3165*Sat_Data!$B$3*COS(RADIANS(L3165))*COS(RADIANS(I3165)))</f>
        <v>38150.243309408084</v>
      </c>
      <c r="O3165">
        <f ca="1">DEGREES(ACOS(((Earth_Data!$B$1+Sat_Data!$B$2)/User_Model_Calcs!N3165)*SQRT(1-COS(RADIANS(User_Model_Calcs!I3165))^2*COS(RADIANS(User_Model_Calcs!B3165))^2)))</f>
        <v>35.276212000363202</v>
      </c>
      <c r="P3165">
        <f t="shared" ca="1" si="483"/>
        <v>49.729186894858977</v>
      </c>
    </row>
    <row r="3166" spans="1:16" x14ac:dyDescent="0.25">
      <c r="A3166" s="5">
        <f t="shared" ref="A3166:A3179" ca="1" si="487">142.56313432703+(RAND()*5-2.5)</f>
        <v>140.78331308047194</v>
      </c>
      <c r="B3166">
        <f t="shared" ref="B3166:B3179" ca="1" si="488">-34.4534087301148+(RAND()*5-2.5)</f>
        <v>-34.632012428855965</v>
      </c>
      <c r="C3166" s="6">
        <v>20135.9375</v>
      </c>
      <c r="D3166">
        <f t="shared" ca="1" si="481"/>
        <v>3</v>
      </c>
      <c r="E3166" s="1">
        <v>0.65</v>
      </c>
      <c r="F3166">
        <v>19.899999999999999</v>
      </c>
      <c r="G3166">
        <f t="shared" ca="1" si="484"/>
        <v>54.048620189015942</v>
      </c>
      <c r="H3166">
        <f t="shared" ca="1" si="482"/>
        <v>22.640560272746725</v>
      </c>
      <c r="I3166">
        <f ca="1">User_Model_Calcs!A3166-Sat_Data!$B$5</f>
        <v>30.783313080471942</v>
      </c>
      <c r="J3166">
        <f ca="1">(Earth_Data!$B$1/SQRT(1-Earth_Data!$B$2^2*SIN(RADIANS(User_Model_Calcs!B3166))^2))*COS(RADIANS(User_Model_Calcs!B3166))</f>
        <v>5253.7372825757466</v>
      </c>
      <c r="K3166">
        <f ca="1">((Earth_Data!$B$1*(1-Earth_Data!$B$2^2))/SQRT(1-Earth_Data!$B$2^2*SIN(RADIANS(User_Model_Calcs!B3166))^2))*SIN(RADIANS(User_Model_Calcs!B3166))</f>
        <v>-3604.3525729976923</v>
      </c>
      <c r="L3166">
        <f t="shared" ca="1" si="485"/>
        <v>-34.452264106411867</v>
      </c>
      <c r="M3166">
        <f t="shared" ca="1" si="486"/>
        <v>6371.2724713985881</v>
      </c>
      <c r="N3166">
        <f ca="1">SQRT(User_Model_Calcs!M3166^2+Sat_Data!$B$3^2-2*User_Model_Calcs!M3166*Sat_Data!$B$3*COS(RADIANS(L3166))*COS(RADIANS(I3166)))</f>
        <v>37918.192818893214</v>
      </c>
      <c r="O3166">
        <f ca="1">DEGREES(ACOS(((Earth_Data!$B$1+Sat_Data!$B$2)/User_Model_Calcs!N3166)*SQRT(1-COS(RADIANS(User_Model_Calcs!I3166))^2*COS(RADIANS(User_Model_Calcs!B3166))^2)))</f>
        <v>38.137981839603782</v>
      </c>
      <c r="P3166">
        <f t="shared" ca="1" si="483"/>
        <v>46.349486318621416</v>
      </c>
    </row>
    <row r="3167" spans="1:16" x14ac:dyDescent="0.25">
      <c r="A3167" s="5">
        <f t="shared" ca="1" si="487"/>
        <v>143.59067227611698</v>
      </c>
      <c r="B3167">
        <f t="shared" ca="1" si="488"/>
        <v>-35.736081948175453</v>
      </c>
      <c r="C3167" s="6">
        <v>20135.9375</v>
      </c>
      <c r="D3167">
        <f t="shared" ca="1" si="481"/>
        <v>0.75</v>
      </c>
      <c r="E3167" s="1">
        <v>0.65</v>
      </c>
      <c r="F3167">
        <v>19.899999999999999</v>
      </c>
      <c r="G3167">
        <f t="shared" ca="1" si="484"/>
        <v>42.007420362456692</v>
      </c>
      <c r="H3167">
        <f t="shared" ca="1" si="482"/>
        <v>15.410539805861104</v>
      </c>
      <c r="I3167">
        <f ca="1">User_Model_Calcs!A3167-Sat_Data!$B$5</f>
        <v>33.590672276116976</v>
      </c>
      <c r="J3167">
        <f ca="1">(Earth_Data!$B$1/SQRT(1-Earth_Data!$B$2^2*SIN(RADIANS(User_Model_Calcs!B3167))^2))*COS(RADIANS(User_Model_Calcs!B3167))</f>
        <v>5183.1590828582102</v>
      </c>
      <c r="K3167">
        <f ca="1">((Earth_Data!$B$1*(1-Earth_Data!$B$2^2))/SQRT(1-Earth_Data!$B$2^2*SIN(RADIANS(User_Model_Calcs!B3167))^2))*SIN(RADIANS(User_Model_Calcs!B3167))</f>
        <v>-3704.4626509875052</v>
      </c>
      <c r="L3167">
        <f t="shared" ca="1" si="485"/>
        <v>-35.553822963492642</v>
      </c>
      <c r="M3167">
        <f t="shared" ca="1" si="486"/>
        <v>6370.8854652063037</v>
      </c>
      <c r="N3167">
        <f ca="1">SQRT(User_Model_Calcs!M3167^2+Sat_Data!$B$3^2-2*User_Model_Calcs!M3167*Sat_Data!$B$3*COS(RADIANS(L3167))*COS(RADIANS(I3167)))</f>
        <v>38135.345223721684</v>
      </c>
      <c r="O3167">
        <f ca="1">DEGREES(ACOS(((Earth_Data!$B$1+Sat_Data!$B$2)/User_Model_Calcs!N3167)*SQRT(1-COS(RADIANS(User_Model_Calcs!I3167))^2*COS(RADIANS(User_Model_Calcs!B3167))^2)))</f>
        <v>35.454109603098928</v>
      </c>
      <c r="P3167">
        <f t="shared" ca="1" si="483"/>
        <v>48.672240850588338</v>
      </c>
    </row>
    <row r="3168" spans="1:16" x14ac:dyDescent="0.25">
      <c r="A3168" s="5">
        <f t="shared" ca="1" si="487"/>
        <v>144.8263919529183</v>
      </c>
      <c r="B3168">
        <f t="shared" ca="1" si="488"/>
        <v>-36.197254002245742</v>
      </c>
      <c r="C3168" s="6">
        <v>20135.9375</v>
      </c>
      <c r="D3168">
        <f t="shared" ca="1" si="481"/>
        <v>0.75</v>
      </c>
      <c r="E3168" s="1">
        <v>0.65</v>
      </c>
      <c r="F3168">
        <v>19.899999999999999</v>
      </c>
      <c r="G3168">
        <f t="shared" ca="1" si="484"/>
        <v>42.007420362456692</v>
      </c>
      <c r="H3168">
        <f t="shared" ca="1" si="482"/>
        <v>22.501419868318514</v>
      </c>
      <c r="I3168">
        <f ca="1">User_Model_Calcs!A3168-Sat_Data!$B$5</f>
        <v>34.8263919529183</v>
      </c>
      <c r="J3168">
        <f ca="1">(Earth_Data!$B$1/SQRT(1-Earth_Data!$B$2^2*SIN(RADIANS(User_Model_Calcs!B3168))^2))*COS(RADIANS(User_Model_Calcs!B3168))</f>
        <v>5153.1057342171098</v>
      </c>
      <c r="K3168">
        <f ca="1">((Earth_Data!$B$1*(1-Earth_Data!$B$2^2))/SQRT(1-Earth_Data!$B$2^2*SIN(RADIANS(User_Model_Calcs!B3168))^2))*SIN(RADIANS(User_Model_Calcs!B3168))</f>
        <v>-3745.8781778963362</v>
      </c>
      <c r="L3168">
        <f t="shared" ca="1" si="485"/>
        <v>-36.014025988007624</v>
      </c>
      <c r="M3168">
        <f t="shared" ca="1" si="486"/>
        <v>6370.7222535330511</v>
      </c>
      <c r="N3168">
        <f ca="1">SQRT(User_Model_Calcs!M3168^2+Sat_Data!$B$3^2-2*User_Model_Calcs!M3168*Sat_Data!$B$3*COS(RADIANS(L3168))*COS(RADIANS(I3168)))</f>
        <v>38231.957866563615</v>
      </c>
      <c r="O3168">
        <f ca="1">DEGREES(ACOS(((Earth_Data!$B$1+Sat_Data!$B$2)/User_Model_Calcs!N3168)*SQRT(1-COS(RADIANS(User_Model_Calcs!I3168))^2*COS(RADIANS(User_Model_Calcs!B3168))^2)))</f>
        <v>34.294107824995564</v>
      </c>
      <c r="P3168">
        <f t="shared" ca="1" si="483"/>
        <v>49.672741645027777</v>
      </c>
    </row>
    <row r="3169" spans="1:16" x14ac:dyDescent="0.25">
      <c r="A3169" s="5">
        <f t="shared" ca="1" si="487"/>
        <v>142.38836633354089</v>
      </c>
      <c r="B3169">
        <f t="shared" ca="1" si="488"/>
        <v>-33.115242415653078</v>
      </c>
      <c r="C3169" s="6">
        <v>20135.9375</v>
      </c>
      <c r="D3169">
        <f t="shared" ca="1" si="481"/>
        <v>3</v>
      </c>
      <c r="E3169" s="1">
        <v>0.65</v>
      </c>
      <c r="F3169">
        <v>19.899999999999999</v>
      </c>
      <c r="G3169">
        <f t="shared" ca="1" si="484"/>
        <v>54.048620189015942</v>
      </c>
      <c r="H3169">
        <f t="shared" ca="1" si="482"/>
        <v>22.439080546618442</v>
      </c>
      <c r="I3169">
        <f ca="1">User_Model_Calcs!A3169-Sat_Data!$B$5</f>
        <v>32.388366333540887</v>
      </c>
      <c r="J3169">
        <f ca="1">(Earth_Data!$B$1/SQRT(1-Earth_Data!$B$2^2*SIN(RADIANS(User_Model_Calcs!B3169))^2))*COS(RADIANS(User_Model_Calcs!B3169))</f>
        <v>5347.5055926306959</v>
      </c>
      <c r="K3169">
        <f ca="1">((Earth_Data!$B$1*(1-Earth_Data!$B$2^2))/SQRT(1-Earth_Data!$B$2^2*SIN(RADIANS(User_Model_Calcs!B3169))^2))*SIN(RADIANS(User_Model_Calcs!B3169))</f>
        <v>-3464.6719314808652</v>
      </c>
      <c r="L3169">
        <f t="shared" ca="1" si="485"/>
        <v>-32.939376104721866</v>
      </c>
      <c r="M3169">
        <f t="shared" ca="1" si="486"/>
        <v>6371.7946966304489</v>
      </c>
      <c r="N3169">
        <f ca="1">SQRT(User_Model_Calcs!M3169^2+Sat_Data!$B$3^2-2*User_Model_Calcs!M3169*Sat_Data!$B$3*COS(RADIANS(L3169))*COS(RADIANS(I3169)))</f>
        <v>37915.948598815841</v>
      </c>
      <c r="O3169">
        <f ca="1">DEGREES(ACOS(((Earth_Data!$B$1+Sat_Data!$B$2)/User_Model_Calcs!N3169)*SQRT(1-COS(RADIANS(User_Model_Calcs!I3169))^2*COS(RADIANS(User_Model_Calcs!B3169))^2)))</f>
        <v>38.173527955251487</v>
      </c>
      <c r="P3169">
        <f t="shared" ca="1" si="483"/>
        <v>49.263106334392809</v>
      </c>
    </row>
    <row r="3170" spans="1:16" x14ac:dyDescent="0.25">
      <c r="A3170" s="5">
        <f t="shared" ca="1" si="487"/>
        <v>142.68943477890798</v>
      </c>
      <c r="B3170">
        <f t="shared" ca="1" si="488"/>
        <v>-35.607150012305667</v>
      </c>
      <c r="C3170" s="6">
        <v>20135.9375</v>
      </c>
      <c r="D3170">
        <f t="shared" ca="1" si="481"/>
        <v>3</v>
      </c>
      <c r="E3170" s="1">
        <v>0.65</v>
      </c>
      <c r="F3170">
        <v>19.899999999999999</v>
      </c>
      <c r="G3170">
        <f t="shared" ca="1" si="484"/>
        <v>54.048620189015942</v>
      </c>
      <c r="H3170">
        <f t="shared" ca="1" si="482"/>
        <v>22.301558791615651</v>
      </c>
      <c r="I3170">
        <f ca="1">User_Model_Calcs!A3170-Sat_Data!$B$5</f>
        <v>32.68943477890798</v>
      </c>
      <c r="J3170">
        <f ca="1">(Earth_Data!$B$1/SQRT(1-Earth_Data!$B$2^2*SIN(RADIANS(User_Model_Calcs!B3170))^2))*COS(RADIANS(User_Model_Calcs!B3170))</f>
        <v>5191.5011045244164</v>
      </c>
      <c r="K3170">
        <f ca="1">((Earth_Data!$B$1*(1-Earth_Data!$B$2^2))/SQRT(1-Earth_Data!$B$2^2*SIN(RADIANS(User_Model_Calcs!B3170))^2))*SIN(RADIANS(User_Model_Calcs!B3170))</f>
        <v>-3692.841355021802</v>
      </c>
      <c r="L3170">
        <f t="shared" ca="1" si="485"/>
        <v>-35.425170375678512</v>
      </c>
      <c r="M3170">
        <f t="shared" ca="1" si="486"/>
        <v>6370.930936027913</v>
      </c>
      <c r="N3170">
        <f ca="1">SQRT(User_Model_Calcs!M3170^2+Sat_Data!$B$3^2-2*User_Model_Calcs!M3170*Sat_Data!$B$3*COS(RADIANS(L3170))*COS(RADIANS(I3170)))</f>
        <v>38078.268733608798</v>
      </c>
      <c r="O3170">
        <f ca="1">DEGREES(ACOS(((Earth_Data!$B$1+Sat_Data!$B$2)/User_Model_Calcs!N3170)*SQRT(1-COS(RADIANS(User_Model_Calcs!I3170))^2*COS(RADIANS(User_Model_Calcs!B3170))^2)))</f>
        <v>36.148178814425208</v>
      </c>
      <c r="P3170">
        <f t="shared" ca="1" si="483"/>
        <v>47.78330523656399</v>
      </c>
    </row>
    <row r="3171" spans="1:16" x14ac:dyDescent="0.25">
      <c r="A3171" s="5">
        <f t="shared" ca="1" si="487"/>
        <v>142.59883353675465</v>
      </c>
      <c r="B3171">
        <f t="shared" ca="1" si="488"/>
        <v>-35.877509454888482</v>
      </c>
      <c r="C3171" s="6">
        <v>20135.9375</v>
      </c>
      <c r="D3171">
        <f t="shared" ca="1" si="481"/>
        <v>1.2</v>
      </c>
      <c r="E3171" s="1">
        <v>0.65</v>
      </c>
      <c r="F3171">
        <v>19.899999999999999</v>
      </c>
      <c r="G3171">
        <f t="shared" ca="1" si="484"/>
        <v>46.089820015575185</v>
      </c>
      <c r="H3171">
        <f t="shared" ca="1" si="482"/>
        <v>21.656764211524695</v>
      </c>
      <c r="I3171">
        <f ca="1">User_Model_Calcs!A3171-Sat_Data!$B$5</f>
        <v>32.598833536754654</v>
      </c>
      <c r="J3171">
        <f ca="1">(Earth_Data!$B$1/SQRT(1-Earth_Data!$B$2^2*SIN(RADIANS(User_Model_Calcs!B3171))^2))*COS(RADIANS(User_Model_Calcs!B3171))</f>
        <v>5173.9783289904526</v>
      </c>
      <c r="K3171">
        <f ca="1">((Earth_Data!$B$1*(1-Earth_Data!$B$2^2))/SQRT(1-Earth_Data!$B$2^2*SIN(RADIANS(User_Model_Calcs!B3171))^2))*SIN(RADIANS(User_Model_Calcs!B3171))</f>
        <v>-3717.1888982540527</v>
      </c>
      <c r="L3171">
        <f t="shared" ca="1" si="485"/>
        <v>-35.694948281067539</v>
      </c>
      <c r="M3171">
        <f t="shared" ca="1" si="486"/>
        <v>6370.8355067578086</v>
      </c>
      <c r="N3171">
        <f ca="1">SQRT(User_Model_Calcs!M3171^2+Sat_Data!$B$3^2-2*User_Model_Calcs!M3171*Sat_Data!$B$3*COS(RADIANS(L3171))*COS(RADIANS(I3171)))</f>
        <v>38089.693974237067</v>
      </c>
      <c r="O3171">
        <f ca="1">DEGREES(ACOS(((Earth_Data!$B$1+Sat_Data!$B$2)/User_Model_Calcs!N3171)*SQRT(1-COS(RADIANS(User_Model_Calcs!I3171))^2*COS(RADIANS(User_Model_Calcs!B3171))^2)))</f>
        <v>36.00752517013192</v>
      </c>
      <c r="P3171">
        <f t="shared" ca="1" si="483"/>
        <v>47.49696147596304</v>
      </c>
    </row>
    <row r="3172" spans="1:16" x14ac:dyDescent="0.25">
      <c r="A3172" s="5">
        <f t="shared" ca="1" si="487"/>
        <v>142.31793793244381</v>
      </c>
      <c r="B3172">
        <f t="shared" ca="1" si="488"/>
        <v>-32.358616531753768</v>
      </c>
      <c r="C3172" s="6">
        <v>20135.9375</v>
      </c>
      <c r="D3172">
        <f t="shared" ca="1" si="481"/>
        <v>3</v>
      </c>
      <c r="E3172" s="1">
        <v>0.65</v>
      </c>
      <c r="F3172">
        <v>19.899999999999999</v>
      </c>
      <c r="G3172">
        <f t="shared" ca="1" si="484"/>
        <v>54.048620189015942</v>
      </c>
      <c r="H3172">
        <f t="shared" ca="1" si="482"/>
        <v>16.253288018503927</v>
      </c>
      <c r="I3172">
        <f ca="1">User_Model_Calcs!A3172-Sat_Data!$B$5</f>
        <v>32.317937932443812</v>
      </c>
      <c r="J3172">
        <f ca="1">(Earth_Data!$B$1/SQRT(1-Earth_Data!$B$2^2*SIN(RADIANS(User_Model_Calcs!B3172))^2))*COS(RADIANS(User_Model_Calcs!B3172))</f>
        <v>5392.8821708208925</v>
      </c>
      <c r="K3172">
        <f ca="1">((Earth_Data!$B$1*(1-Earth_Data!$B$2^2))/SQRT(1-Earth_Data!$B$2^2*SIN(RADIANS(User_Model_Calcs!B3172))^2))*SIN(RADIANS(User_Model_Calcs!B3172))</f>
        <v>-3394.0907764679118</v>
      </c>
      <c r="L3172">
        <f t="shared" ca="1" si="485"/>
        <v>-32.184870975328288</v>
      </c>
      <c r="M3172">
        <f t="shared" ca="1" si="486"/>
        <v>6372.0507144295716</v>
      </c>
      <c r="N3172">
        <f ca="1">SQRT(User_Model_Calcs!M3172^2+Sat_Data!$B$3^2-2*User_Model_Calcs!M3172*Sat_Data!$B$3*COS(RADIANS(L3172))*COS(RADIANS(I3172)))</f>
        <v>37869.407350508285</v>
      </c>
      <c r="O3172">
        <f ca="1">DEGREES(ACOS(((Earth_Data!$B$1+Sat_Data!$B$2)/User_Model_Calcs!N3172)*SQRT(1-COS(RADIANS(User_Model_Calcs!I3172))^2*COS(RADIANS(User_Model_Calcs!B3172))^2)))</f>
        <v>38.766591321984833</v>
      </c>
      <c r="P3172">
        <f t="shared" ca="1" si="483"/>
        <v>49.767352061718391</v>
      </c>
    </row>
    <row r="3173" spans="1:16" x14ac:dyDescent="0.25">
      <c r="A3173" s="5">
        <f t="shared" ca="1" si="487"/>
        <v>140.36954740277716</v>
      </c>
      <c r="B3173">
        <f t="shared" ca="1" si="488"/>
        <v>-35.369019508939836</v>
      </c>
      <c r="C3173" s="6">
        <v>20135.9375</v>
      </c>
      <c r="D3173">
        <f t="shared" ca="1" si="481"/>
        <v>0.75</v>
      </c>
      <c r="E3173" s="1">
        <v>0.65</v>
      </c>
      <c r="F3173">
        <v>19.899999999999999</v>
      </c>
      <c r="G3173">
        <f t="shared" ca="1" si="484"/>
        <v>42.007420362456692</v>
      </c>
      <c r="H3173">
        <f t="shared" ca="1" si="482"/>
        <v>18.32889815758271</v>
      </c>
      <c r="I3173">
        <f ca="1">User_Model_Calcs!A3173-Sat_Data!$B$5</f>
        <v>30.369547402777158</v>
      </c>
      <c r="J3173">
        <f ca="1">(Earth_Data!$B$1/SQRT(1-Earth_Data!$B$2^2*SIN(RADIANS(User_Model_Calcs!B3173))^2))*COS(RADIANS(User_Model_Calcs!B3173))</f>
        <v>5206.8390715108535</v>
      </c>
      <c r="K3173">
        <f ca="1">((Earth_Data!$B$1*(1-Earth_Data!$B$2^2))/SQRT(1-Earth_Data!$B$2^2*SIN(RADIANS(User_Model_Calcs!B3173))^2))*SIN(RADIANS(User_Model_Calcs!B3173))</f>
        <v>-3671.3288573458399</v>
      </c>
      <c r="L3173">
        <f t="shared" ca="1" si="485"/>
        <v>-35.187565468322937</v>
      </c>
      <c r="M3173">
        <f t="shared" ca="1" si="486"/>
        <v>6371.0147304328466</v>
      </c>
      <c r="N3173">
        <f ca="1">SQRT(User_Model_Calcs!M3173^2+Sat_Data!$B$3^2-2*User_Model_Calcs!M3173*Sat_Data!$B$3*COS(RADIANS(L3173))*COS(RADIANS(I3173)))</f>
        <v>37941.675306197663</v>
      </c>
      <c r="O3173">
        <f ca="1">DEGREES(ACOS(((Earth_Data!$B$1+Sat_Data!$B$2)/User_Model_Calcs!N3173)*SQRT(1-COS(RADIANS(User_Model_Calcs!I3173))^2*COS(RADIANS(User_Model_Calcs!B3173))^2)))</f>
        <v>37.839305394179441</v>
      </c>
      <c r="P3173">
        <f t="shared" ca="1" si="483"/>
        <v>45.351296937906469</v>
      </c>
    </row>
    <row r="3174" spans="1:16" x14ac:dyDescent="0.25">
      <c r="A3174" s="5">
        <f t="shared" ca="1" si="487"/>
        <v>140.78264145411234</v>
      </c>
      <c r="B3174">
        <f t="shared" ca="1" si="488"/>
        <v>-33.490919352291861</v>
      </c>
      <c r="C3174" s="6">
        <v>20135.9375</v>
      </c>
      <c r="D3174">
        <f t="shared" ca="1" si="481"/>
        <v>0.75</v>
      </c>
      <c r="E3174" s="1">
        <v>0.65</v>
      </c>
      <c r="F3174">
        <v>19.899999999999999</v>
      </c>
      <c r="G3174">
        <f t="shared" ca="1" si="484"/>
        <v>42.007420362456692</v>
      </c>
      <c r="H3174">
        <f t="shared" ca="1" si="482"/>
        <v>15.923665815618797</v>
      </c>
      <c r="I3174">
        <f ca="1">User_Model_Calcs!A3174-Sat_Data!$B$5</f>
        <v>30.782641454112337</v>
      </c>
      <c r="J3174">
        <f ca="1">(Earth_Data!$B$1/SQRT(1-Earth_Data!$B$2^2*SIN(RADIANS(User_Model_Calcs!B3174))^2))*COS(RADIANS(User_Model_Calcs!B3174))</f>
        <v>5324.628013501796</v>
      </c>
      <c r="K3174">
        <f ca="1">((Earth_Data!$B$1*(1-Earth_Data!$B$2^2))/SQRT(1-Earth_Data!$B$2^2*SIN(RADIANS(User_Model_Calcs!B3174))^2))*SIN(RADIANS(User_Model_Calcs!B3174))</f>
        <v>-3499.495633853332</v>
      </c>
      <c r="L3174">
        <f t="shared" ca="1" si="485"/>
        <v>-33.314045350632362</v>
      </c>
      <c r="M3174">
        <f t="shared" ca="1" si="486"/>
        <v>6371.6664361473458</v>
      </c>
      <c r="N3174">
        <f ca="1">SQRT(User_Model_Calcs!M3174^2+Sat_Data!$B$3^2-2*User_Model_Calcs!M3174*Sat_Data!$B$3*COS(RADIANS(L3174))*COS(RADIANS(I3174)))</f>
        <v>37850.440412066164</v>
      </c>
      <c r="O3174">
        <f ca="1">DEGREES(ACOS(((Earth_Data!$B$1+Sat_Data!$B$2)/User_Model_Calcs!N3174)*SQRT(1-COS(RADIANS(User_Model_Calcs!I3174))^2*COS(RADIANS(User_Model_Calcs!B3174))^2)))</f>
        <v>39.002995859818313</v>
      </c>
      <c r="P3174">
        <f t="shared" ca="1" si="483"/>
        <v>47.191087254453691</v>
      </c>
    </row>
    <row r="3175" spans="1:16" x14ac:dyDescent="0.25">
      <c r="A3175" s="5">
        <f t="shared" ca="1" si="487"/>
        <v>140.65804566794995</v>
      </c>
      <c r="B3175">
        <f t="shared" ca="1" si="488"/>
        <v>-32.197869751116812</v>
      </c>
      <c r="C3175" s="6">
        <v>20135.9375</v>
      </c>
      <c r="D3175">
        <f t="shared" ca="1" si="481"/>
        <v>1.2</v>
      </c>
      <c r="E3175" s="1">
        <v>0.65</v>
      </c>
      <c r="F3175">
        <v>19.899999999999999</v>
      </c>
      <c r="G3175">
        <f t="shared" ca="1" si="484"/>
        <v>46.089820015575185</v>
      </c>
      <c r="H3175">
        <f t="shared" ca="1" si="482"/>
        <v>17.327687525707759</v>
      </c>
      <c r="I3175">
        <f ca="1">User_Model_Calcs!A3175-Sat_Data!$B$5</f>
        <v>30.658045667949949</v>
      </c>
      <c r="J3175">
        <f ca="1">(Earth_Data!$B$1/SQRT(1-Earth_Data!$B$2^2*SIN(RADIANS(User_Model_Calcs!B3175))^2))*COS(RADIANS(User_Model_Calcs!B3175))</f>
        <v>5402.4015377277283</v>
      </c>
      <c r="K3175">
        <f ca="1">((Earth_Data!$B$1*(1-Earth_Data!$B$2^2))/SQRT(1-Earth_Data!$B$2^2*SIN(RADIANS(User_Model_Calcs!B3175))^2))*SIN(RADIANS(User_Model_Calcs!B3175))</f>
        <v>-3379.0199598516365</v>
      </c>
      <c r="L3175">
        <f t="shared" ca="1" si="485"/>
        <v>-32.024590346985669</v>
      </c>
      <c r="M3175">
        <f t="shared" ca="1" si="486"/>
        <v>6372.1046965597379</v>
      </c>
      <c r="N3175">
        <f ca="1">SQRT(User_Model_Calcs!M3175^2+Sat_Data!$B$3^2-2*User_Model_Calcs!M3175*Sat_Data!$B$3*COS(RADIANS(L3175))*COS(RADIANS(I3175)))</f>
        <v>37769.31051426159</v>
      </c>
      <c r="O3175">
        <f ca="1">DEGREES(ACOS(((Earth_Data!$B$1+Sat_Data!$B$2)/User_Model_Calcs!N3175)*SQRT(1-COS(RADIANS(User_Model_Calcs!I3175))^2*COS(RADIANS(User_Model_Calcs!B3175))^2)))</f>
        <v>40.054861137444519</v>
      </c>
      <c r="P3175">
        <f t="shared" ca="1" si="483"/>
        <v>48.04725685820177</v>
      </c>
    </row>
    <row r="3176" spans="1:16" x14ac:dyDescent="0.25">
      <c r="A3176" s="5">
        <f t="shared" ca="1" si="487"/>
        <v>144.51051804000147</v>
      </c>
      <c r="B3176">
        <f t="shared" ca="1" si="488"/>
        <v>-33.209146731817057</v>
      </c>
      <c r="C3176" s="6">
        <v>20135.9375</v>
      </c>
      <c r="D3176">
        <f t="shared" ca="1" si="481"/>
        <v>1.2</v>
      </c>
      <c r="E3176" s="1">
        <v>0.65</v>
      </c>
      <c r="F3176">
        <v>19.899999999999999</v>
      </c>
      <c r="G3176">
        <f t="shared" ca="1" si="484"/>
        <v>46.089820015575185</v>
      </c>
      <c r="H3176">
        <f t="shared" ca="1" si="482"/>
        <v>22.851347287303071</v>
      </c>
      <c r="I3176">
        <f ca="1">User_Model_Calcs!A3176-Sat_Data!$B$5</f>
        <v>34.510518040001472</v>
      </c>
      <c r="J3176">
        <f ca="1">(Earth_Data!$B$1/SQRT(1-Earth_Data!$B$2^2*SIN(RADIANS(User_Model_Calcs!B3176))^2))*COS(RADIANS(User_Model_Calcs!B3176))</f>
        <v>5341.8086474461115</v>
      </c>
      <c r="K3176">
        <f ca="1">((Earth_Data!$B$1*(1-Earth_Data!$B$2^2))/SQRT(1-Earth_Data!$B$2^2*SIN(RADIANS(User_Model_Calcs!B3176))^2))*SIN(RADIANS(User_Model_Calcs!B3176))</f>
        <v>-3473.3903261976388</v>
      </c>
      <c r="L3176">
        <f t="shared" ca="1" si="485"/>
        <v>-33.033025707854485</v>
      </c>
      <c r="M3176">
        <f t="shared" ca="1" si="486"/>
        <v>6371.7627061946832</v>
      </c>
      <c r="N3176">
        <f ca="1">SQRT(User_Model_Calcs!M3176^2+Sat_Data!$B$3^2-2*User_Model_Calcs!M3176*Sat_Data!$B$3*COS(RADIANS(L3176))*COS(RADIANS(I3176)))</f>
        <v>38042.350897572163</v>
      </c>
      <c r="O3176">
        <f ca="1">DEGREES(ACOS(((Earth_Data!$B$1+Sat_Data!$B$2)/User_Model_Calcs!N3176)*SQRT(1-COS(RADIANS(User_Model_Calcs!I3176))^2*COS(RADIANS(User_Model_Calcs!B3176))^2)))</f>
        <v>36.599459978334274</v>
      </c>
      <c r="P3176">
        <f t="shared" ca="1" si="483"/>
        <v>51.459506832963804</v>
      </c>
    </row>
    <row r="3177" spans="1:16" x14ac:dyDescent="0.25">
      <c r="A3177" s="5">
        <f t="shared" ca="1" si="487"/>
        <v>142.56219453880283</v>
      </c>
      <c r="B3177">
        <f t="shared" ca="1" si="488"/>
        <v>-32.348180443089426</v>
      </c>
      <c r="C3177" s="6">
        <v>20135.9375</v>
      </c>
      <c r="D3177">
        <f t="shared" ca="1" si="481"/>
        <v>1.2</v>
      </c>
      <c r="E3177" s="1">
        <v>0.65</v>
      </c>
      <c r="F3177">
        <v>19.899999999999999</v>
      </c>
      <c r="G3177">
        <f t="shared" ca="1" si="484"/>
        <v>46.089820015575185</v>
      </c>
      <c r="H3177">
        <f t="shared" ca="1" si="482"/>
        <v>22.106593263710813</v>
      </c>
      <c r="I3177">
        <f ca="1">User_Model_Calcs!A3177-Sat_Data!$B$5</f>
        <v>32.562194538802828</v>
      </c>
      <c r="J3177">
        <f ca="1">(Earth_Data!$B$1/SQRT(1-Earth_Data!$B$2^2*SIN(RADIANS(User_Model_Calcs!B3177))^2))*COS(RADIANS(User_Model_Calcs!B3177))</f>
        <v>5393.5014827319674</v>
      </c>
      <c r="K3177">
        <f ca="1">((Earth_Data!$B$1*(1-Earth_Data!$B$2^2))/SQRT(1-Earth_Data!$B$2^2*SIN(RADIANS(User_Model_Calcs!B3177))^2))*SIN(RADIANS(User_Model_Calcs!B3177))</f>
        <v>-3393.113140359887</v>
      </c>
      <c r="L3177">
        <f t="shared" ca="1" si="485"/>
        <v>-32.174464985284814</v>
      </c>
      <c r="M3177">
        <f t="shared" ca="1" si="486"/>
        <v>6372.0542235228086</v>
      </c>
      <c r="N3177">
        <f ca="1">SQRT(User_Model_Calcs!M3177^2+Sat_Data!$B$3^2-2*User_Model_Calcs!M3177*Sat_Data!$B$3*COS(RADIANS(L3177))*COS(RADIANS(I3177)))</f>
        <v>37882.555485705081</v>
      </c>
      <c r="O3177">
        <f ca="1">DEGREES(ACOS(((Earth_Data!$B$1+Sat_Data!$B$2)/User_Model_Calcs!N3177)*SQRT(1-COS(RADIANS(User_Model_Calcs!I3177))^2*COS(RADIANS(User_Model_Calcs!B3177))^2)))</f>
        <v>38.599534188198291</v>
      </c>
      <c r="P3177">
        <f t="shared" ca="1" si="483"/>
        <v>50.041296480491198</v>
      </c>
    </row>
    <row r="3178" spans="1:16" x14ac:dyDescent="0.25">
      <c r="A3178" s="5">
        <f t="shared" ca="1" si="487"/>
        <v>141.34894967282915</v>
      </c>
      <c r="B3178">
        <f t="shared" ca="1" si="488"/>
        <v>-35.980296389848654</v>
      </c>
      <c r="C3178" s="6">
        <v>20135.9375</v>
      </c>
      <c r="D3178">
        <f t="shared" ca="1" si="481"/>
        <v>1.2</v>
      </c>
      <c r="E3178" s="1">
        <v>0.65</v>
      </c>
      <c r="F3178">
        <v>19.899999999999999</v>
      </c>
      <c r="G3178">
        <f t="shared" ca="1" si="484"/>
        <v>46.089820015575185</v>
      </c>
      <c r="H3178">
        <f t="shared" ca="1" si="482"/>
        <v>22.383299521942799</v>
      </c>
      <c r="I3178">
        <f ca="1">User_Model_Calcs!A3178-Sat_Data!$B$5</f>
        <v>31.34894967282915</v>
      </c>
      <c r="J3178">
        <f ca="1">(Earth_Data!$B$1/SQRT(1-Earth_Data!$B$2^2*SIN(RADIANS(User_Model_Calcs!B3178))^2))*COS(RADIANS(User_Model_Calcs!B3178))</f>
        <v>5167.2860907812328</v>
      </c>
      <c r="K3178">
        <f ca="1">((Earth_Data!$B$1*(1-Earth_Data!$B$2^2))/SQRT(1-Earth_Data!$B$2^2*SIN(RADIANS(User_Model_Calcs!B3178))^2))*SIN(RADIANS(User_Model_Calcs!B3178))</f>
        <v>-3726.4240510693471</v>
      </c>
      <c r="L3178">
        <f t="shared" ca="1" si="485"/>
        <v>-35.797518373084806</v>
      </c>
      <c r="M3178">
        <f t="shared" ca="1" si="486"/>
        <v>6370.7991455051597</v>
      </c>
      <c r="N3178">
        <f ca="1">SQRT(User_Model_Calcs!M3178^2+Sat_Data!$B$3^2-2*User_Model_Calcs!M3178*Sat_Data!$B$3*COS(RADIANS(L3178))*COS(RADIANS(I3178)))</f>
        <v>38029.808034914735</v>
      </c>
      <c r="O3178">
        <f ca="1">DEGREES(ACOS(((Earth_Data!$B$1+Sat_Data!$B$2)/User_Model_Calcs!N3178)*SQRT(1-COS(RADIANS(User_Model_Calcs!I3178))^2*COS(RADIANS(User_Model_Calcs!B3178))^2)))</f>
        <v>36.740946172560292</v>
      </c>
      <c r="P3178">
        <f t="shared" ca="1" si="483"/>
        <v>46.037574811566479</v>
      </c>
    </row>
    <row r="3179" spans="1:16" x14ac:dyDescent="0.25">
      <c r="A3179" s="5">
        <f t="shared" ca="1" si="487"/>
        <v>142.88290166694441</v>
      </c>
      <c r="B3179">
        <f t="shared" ca="1" si="488"/>
        <v>-32.602255107333981</v>
      </c>
      <c r="C3179" s="6">
        <v>20135.9375</v>
      </c>
      <c r="D3179">
        <f t="shared" ca="1" si="481"/>
        <v>0.75</v>
      </c>
      <c r="E3179" s="1">
        <v>0.65</v>
      </c>
      <c r="F3179">
        <v>19.899999999999999</v>
      </c>
      <c r="G3179">
        <f t="shared" ca="1" si="484"/>
        <v>42.007420362456692</v>
      </c>
      <c r="H3179">
        <f t="shared" ca="1" si="482"/>
        <v>20.478986662803045</v>
      </c>
      <c r="I3179">
        <f ca="1">User_Model_Calcs!A3179-Sat_Data!$B$5</f>
        <v>32.882901666944406</v>
      </c>
      <c r="J3179">
        <f ca="1">(Earth_Data!$B$1/SQRT(1-Earth_Data!$B$2^2*SIN(RADIANS(User_Model_Calcs!B3179))^2))*COS(RADIANS(User_Model_Calcs!B3179))</f>
        <v>5378.3730024719853</v>
      </c>
      <c r="K3179">
        <f ca="1">((Earth_Data!$B$1*(1-Earth_Data!$B$2^2))/SQRT(1-Earth_Data!$B$2^2*SIN(RADIANS(User_Model_Calcs!B3179))^2))*SIN(RADIANS(User_Model_Calcs!B3179))</f>
        <v>-3416.8827785072863</v>
      </c>
      <c r="L3179">
        <f t="shared" ca="1" si="485"/>
        <v>-32.427813408016235</v>
      </c>
      <c r="M3179">
        <f t="shared" ca="1" si="486"/>
        <v>6371.9686185494666</v>
      </c>
      <c r="N3179">
        <f ca="1">SQRT(User_Model_Calcs!M3179^2+Sat_Data!$B$3^2-2*User_Model_Calcs!M3179*Sat_Data!$B$3*COS(RADIANS(L3179))*COS(RADIANS(I3179)))</f>
        <v>37914.831945744823</v>
      </c>
      <c r="O3179">
        <f ca="1">DEGREES(ACOS(((Earth_Data!$B$1+Sat_Data!$B$2)/User_Model_Calcs!N3179)*SQRT(1-COS(RADIANS(User_Model_Calcs!I3179))^2*COS(RADIANS(User_Model_Calcs!B3179))^2)))</f>
        <v>38.190027333260105</v>
      </c>
      <c r="P3179">
        <f t="shared" ca="1" si="483"/>
        <v>50.191859468834231</v>
      </c>
    </row>
    <row r="3180" spans="1:16" x14ac:dyDescent="0.25">
      <c r="A3180" s="5">
        <f ca="1">142.56313432703+(RAND()*8-4)</f>
        <v>146.34465072241392</v>
      </c>
      <c r="B3180">
        <f ca="1">-34.4534087301148+(RAND()*8-4)</f>
        <v>-35.545010445586108</v>
      </c>
      <c r="C3180" s="6">
        <v>20135.9375</v>
      </c>
      <c r="D3180">
        <f t="shared" ca="1" si="481"/>
        <v>3</v>
      </c>
      <c r="E3180" s="1">
        <v>0.65</v>
      </c>
      <c r="F3180">
        <v>19.899999999999999</v>
      </c>
      <c r="G3180">
        <f t="shared" ca="1" si="484"/>
        <v>54.048620189015942</v>
      </c>
      <c r="H3180">
        <f t="shared" ca="1" si="482"/>
        <v>15.130325370162716</v>
      </c>
      <c r="I3180">
        <f ca="1">User_Model_Calcs!A3180-Sat_Data!$B$5</f>
        <v>36.344650722413917</v>
      </c>
      <c r="J3180">
        <f ca="1">(Earth_Data!$B$1/SQRT(1-Earth_Data!$B$2^2*SIN(RADIANS(User_Model_Calcs!B3180))^2))*COS(RADIANS(User_Model_Calcs!B3180))</f>
        <v>5195.5121871268302</v>
      </c>
      <c r="K3180">
        <f ca="1">((Earth_Data!$B$1*(1-Earth_Data!$B$2^2))/SQRT(1-Earth_Data!$B$2^2*SIN(RADIANS(User_Model_Calcs!B3180))^2))*SIN(RADIANS(User_Model_Calcs!B3180))</f>
        <v>-3687.2337896654894</v>
      </c>
      <c r="L3180">
        <f t="shared" ca="1" si="485"/>
        <v>-35.363166754941844</v>
      </c>
      <c r="M3180">
        <f t="shared" ca="1" si="486"/>
        <v>6370.9528256167732</v>
      </c>
      <c r="N3180">
        <f ca="1">SQRT(User_Model_Calcs!M3180^2+Sat_Data!$B$3^2-2*User_Model_Calcs!M3180*Sat_Data!$B$3*COS(RADIANS(L3180))*COS(RADIANS(I3180)))</f>
        <v>38281.924554452686</v>
      </c>
      <c r="O3180">
        <f ca="1">DEGREES(ACOS(((Earth_Data!$B$1+Sat_Data!$B$2)/User_Model_Calcs!N3180)*SQRT(1-COS(RADIANS(User_Model_Calcs!I3180))^2*COS(RADIANS(User_Model_Calcs!B3180))^2)))</f>
        <v>33.7056266935612</v>
      </c>
      <c r="P3180">
        <f t="shared" ca="1" si="483"/>
        <v>51.68736923799117</v>
      </c>
    </row>
    <row r="3181" spans="1:16" x14ac:dyDescent="0.25">
      <c r="A3181" s="5">
        <f t="shared" ref="A3181:A3200" ca="1" si="489">142.56313432703+(RAND()*8-4)</f>
        <v>146.31154501480222</v>
      </c>
      <c r="B3181">
        <f t="shared" ref="B3181:B3201" ca="1" si="490">-34.4534087301148+(RAND()*8-4)</f>
        <v>-31.46062220833544</v>
      </c>
      <c r="C3181" s="6">
        <v>20135.9375</v>
      </c>
      <c r="D3181">
        <f t="shared" ca="1" si="481"/>
        <v>1.2</v>
      </c>
      <c r="E3181" s="1">
        <v>0.65</v>
      </c>
      <c r="F3181">
        <v>19.899999999999999</v>
      </c>
      <c r="G3181">
        <f t="shared" ca="1" si="484"/>
        <v>46.089820015575185</v>
      </c>
      <c r="H3181">
        <f t="shared" ca="1" si="482"/>
        <v>17.796523696685163</v>
      </c>
      <c r="I3181">
        <f ca="1">User_Model_Calcs!A3181-Sat_Data!$B$5</f>
        <v>36.311545014802221</v>
      </c>
      <c r="J3181">
        <f ca="1">(Earth_Data!$B$1/SQRT(1-Earth_Data!$B$2^2*SIN(RADIANS(User_Model_Calcs!B3181))^2))*COS(RADIANS(User_Model_Calcs!B3181))</f>
        <v>5445.5147457486582</v>
      </c>
      <c r="K3181">
        <f ca="1">((Earth_Data!$B$1*(1-Earth_Data!$B$2^2))/SQRT(1-Earth_Data!$B$2^2*SIN(RADIANS(User_Model_Calcs!B3181))^2))*SIN(RADIANS(User_Model_Calcs!B3181))</f>
        <v>-3309.56467893033</v>
      </c>
      <c r="L3181">
        <f t="shared" ca="1" si="485"/>
        <v>-31.289550113613803</v>
      </c>
      <c r="M3181">
        <f t="shared" ca="1" si="486"/>
        <v>6372.3503678147899</v>
      </c>
      <c r="N3181">
        <f ca="1">SQRT(User_Model_Calcs!M3181^2+Sat_Data!$B$3^2-2*User_Model_Calcs!M3181*Sat_Data!$B$3*COS(RADIANS(L3181))*COS(RADIANS(I3181)))</f>
        <v>38057.657472171384</v>
      </c>
      <c r="O3181">
        <f ca="1">DEGREES(ACOS(((Earth_Data!$B$1+Sat_Data!$B$2)/User_Model_Calcs!N3181)*SQRT(1-COS(RADIANS(User_Model_Calcs!I3181))^2*COS(RADIANS(User_Model_Calcs!B3181))^2)))</f>
        <v>36.419321929679171</v>
      </c>
      <c r="P3181">
        <f t="shared" ca="1" si="483"/>
        <v>54.617717051857952</v>
      </c>
    </row>
    <row r="3182" spans="1:16" x14ac:dyDescent="0.25">
      <c r="A3182" s="5">
        <f t="shared" ca="1" si="489"/>
        <v>143.8754470372437</v>
      </c>
      <c r="B3182">
        <f t="shared" ca="1" si="490"/>
        <v>-36.657972239306133</v>
      </c>
      <c r="C3182" s="6">
        <v>20135.9375</v>
      </c>
      <c r="D3182">
        <f t="shared" ca="1" si="481"/>
        <v>1.2</v>
      </c>
      <c r="E3182" s="1">
        <v>0.65</v>
      </c>
      <c r="F3182">
        <v>19.899999999999999</v>
      </c>
      <c r="G3182">
        <f t="shared" ca="1" si="484"/>
        <v>46.089820015575185</v>
      </c>
      <c r="H3182">
        <f t="shared" ca="1" si="482"/>
        <v>23.855962819620942</v>
      </c>
      <c r="I3182">
        <f ca="1">User_Model_Calcs!A3182-Sat_Data!$B$5</f>
        <v>33.875447037243703</v>
      </c>
      <c r="J3182">
        <f ca="1">(Earth_Data!$B$1/SQRT(1-Earth_Data!$B$2^2*SIN(RADIANS(User_Model_Calcs!B3182))^2))*COS(RADIANS(User_Model_Calcs!B3182))</f>
        <v>5122.7477312024484</v>
      </c>
      <c r="K3182">
        <f ca="1">((Earth_Data!$B$1*(1-Earth_Data!$B$2^2))/SQRT(1-Earth_Data!$B$2^2*SIN(RADIANS(User_Model_Calcs!B3182))^2))*SIN(RADIANS(User_Model_Calcs!B3182))</f>
        <v>-3787.0132468194629</v>
      </c>
      <c r="L3182">
        <f t="shared" ca="1" si="485"/>
        <v>-36.47382341479063</v>
      </c>
      <c r="M3182">
        <f t="shared" ca="1" si="486"/>
        <v>6370.5583467327197</v>
      </c>
      <c r="N3182">
        <f ca="1">SQRT(User_Model_Calcs!M3182^2+Sat_Data!$B$3^2-2*User_Model_Calcs!M3182*Sat_Data!$B$3*COS(RADIANS(L3182))*COS(RADIANS(I3182)))</f>
        <v>38206.49698019174</v>
      </c>
      <c r="O3182">
        <f ca="1">DEGREES(ACOS(((Earth_Data!$B$1+Sat_Data!$B$2)/User_Model_Calcs!N3182)*SQRT(1-COS(RADIANS(User_Model_Calcs!I3182))^2*COS(RADIANS(User_Model_Calcs!B3182))^2)))</f>
        <v>34.595275709696587</v>
      </c>
      <c r="P3182">
        <f t="shared" ca="1" si="483"/>
        <v>48.353063049319708</v>
      </c>
    </row>
    <row r="3183" spans="1:16" x14ac:dyDescent="0.25">
      <c r="A3183" s="5">
        <f t="shared" ca="1" si="489"/>
        <v>146.25652953276966</v>
      </c>
      <c r="B3183">
        <f t="shared" ca="1" si="490"/>
        <v>-32.887917765400225</v>
      </c>
      <c r="C3183" s="6">
        <v>20135.9375</v>
      </c>
      <c r="D3183">
        <f t="shared" ca="1" si="481"/>
        <v>1.2</v>
      </c>
      <c r="E3183" s="1">
        <v>0.65</v>
      </c>
      <c r="F3183">
        <v>19.899999999999999</v>
      </c>
      <c r="G3183">
        <f t="shared" ca="1" si="484"/>
        <v>46.089820015575185</v>
      </c>
      <c r="H3183">
        <f t="shared" ca="1" si="482"/>
        <v>23.385122931014074</v>
      </c>
      <c r="I3183">
        <f ca="1">User_Model_Calcs!A3183-Sat_Data!$B$5</f>
        <v>36.256529532769662</v>
      </c>
      <c r="J3183">
        <f ca="1">(Earth_Data!$B$1/SQRT(1-Earth_Data!$B$2^2*SIN(RADIANS(User_Model_Calcs!B3183))^2))*COS(RADIANS(User_Model_Calcs!B3183))</f>
        <v>5361.2372432905822</v>
      </c>
      <c r="K3183">
        <f ca="1">((Earth_Data!$B$1*(1-Earth_Data!$B$2^2))/SQRT(1-Earth_Data!$B$2^2*SIN(RADIANS(User_Model_Calcs!B3183))^2))*SIN(RADIANS(User_Model_Calcs!B3183))</f>
        <v>-3443.5283208668575</v>
      </c>
      <c r="L3183">
        <f t="shared" ca="1" si="485"/>
        <v>-32.712675853301263</v>
      </c>
      <c r="M3183">
        <f t="shared" ca="1" si="486"/>
        <v>6371.871944370675</v>
      </c>
      <c r="N3183">
        <f ca="1">SQRT(User_Model_Calcs!M3183^2+Sat_Data!$B$3^2-2*User_Model_Calcs!M3183*Sat_Data!$B$3*COS(RADIANS(L3183))*COS(RADIANS(I3183)))</f>
        <v>38129.373966137471</v>
      </c>
      <c r="O3183">
        <f ca="1">DEGREES(ACOS(((Earth_Data!$B$1+Sat_Data!$B$2)/User_Model_Calcs!N3183)*SQRT(1-COS(RADIANS(User_Model_Calcs!I3183))^2*COS(RADIANS(User_Model_Calcs!B3183))^2)))</f>
        <v>35.539207266235238</v>
      </c>
      <c r="P3183">
        <f t="shared" ca="1" si="483"/>
        <v>53.484565677550897</v>
      </c>
    </row>
    <row r="3184" spans="1:16" x14ac:dyDescent="0.25">
      <c r="A3184" s="5">
        <f t="shared" ca="1" si="489"/>
        <v>145.85070644824017</v>
      </c>
      <c r="B3184">
        <f t="shared" ca="1" si="490"/>
        <v>-30.690144720467774</v>
      </c>
      <c r="C3184" s="6">
        <v>20135.9375</v>
      </c>
      <c r="D3184">
        <f t="shared" ca="1" si="481"/>
        <v>0.75</v>
      </c>
      <c r="E3184" s="1">
        <v>0.65</v>
      </c>
      <c r="F3184">
        <v>19.899999999999999</v>
      </c>
      <c r="G3184">
        <f t="shared" ca="1" si="484"/>
        <v>42.007420362456692</v>
      </c>
      <c r="H3184">
        <f t="shared" ca="1" si="482"/>
        <v>17.112821172796171</v>
      </c>
      <c r="I3184">
        <f ca="1">User_Model_Calcs!A3184-Sat_Data!$B$5</f>
        <v>35.850706448240174</v>
      </c>
      <c r="J3184">
        <f ca="1">(Earth_Data!$B$1/SQRT(1-Earth_Data!$B$2^2*SIN(RADIANS(User_Model_Calcs!B3184))^2))*COS(RADIANS(User_Model_Calcs!B3184))</f>
        <v>5489.6070597288299</v>
      </c>
      <c r="K3184">
        <f ca="1">((Earth_Data!$B$1*(1-Earth_Data!$B$2^2))/SQRT(1-Earth_Data!$B$2^2*SIN(RADIANS(User_Model_Calcs!B3184))^2))*SIN(RADIANS(User_Model_Calcs!B3184))</f>
        <v>-3236.4009843363142</v>
      </c>
      <c r="L3184">
        <f t="shared" ca="1" si="485"/>
        <v>-30.521499909839424</v>
      </c>
      <c r="M3184">
        <f t="shared" ca="1" si="486"/>
        <v>6372.6036281599745</v>
      </c>
      <c r="N3184">
        <f ca="1">SQRT(User_Model_Calcs!M3184^2+Sat_Data!$B$3^2-2*User_Model_Calcs!M3184*Sat_Data!$B$3*COS(RADIANS(L3184))*COS(RADIANS(I3184)))</f>
        <v>37989.465857092277</v>
      </c>
      <c r="O3184">
        <f ca="1">DEGREES(ACOS(((Earth_Data!$B$1+Sat_Data!$B$2)/User_Model_Calcs!N3184)*SQRT(1-COS(RADIANS(User_Model_Calcs!I3184))^2*COS(RADIANS(User_Model_Calcs!B3184))^2)))</f>
        <v>37.264592161913384</v>
      </c>
      <c r="P3184">
        <f t="shared" ca="1" si="483"/>
        <v>54.764081162565972</v>
      </c>
    </row>
    <row r="3185" spans="1:16" x14ac:dyDescent="0.25">
      <c r="A3185" s="5">
        <f t="shared" ca="1" si="489"/>
        <v>146.31820219874567</v>
      </c>
      <c r="B3185">
        <f t="shared" ca="1" si="490"/>
        <v>-30.797125374414328</v>
      </c>
      <c r="C3185" s="6">
        <v>20135.9375</v>
      </c>
      <c r="D3185">
        <f t="shared" ca="1" si="481"/>
        <v>1.2</v>
      </c>
      <c r="E3185" s="1">
        <v>0.65</v>
      </c>
      <c r="F3185">
        <v>19.899999999999999</v>
      </c>
      <c r="G3185">
        <f t="shared" ca="1" si="484"/>
        <v>46.089820015575185</v>
      </c>
      <c r="H3185">
        <f t="shared" ca="1" si="482"/>
        <v>21.416500705088961</v>
      </c>
      <c r="I3185">
        <f ca="1">User_Model_Calcs!A3185-Sat_Data!$B$5</f>
        <v>36.318202198745666</v>
      </c>
      <c r="J3185">
        <f ca="1">(Earth_Data!$B$1/SQRT(1-Earth_Data!$B$2^2*SIN(RADIANS(User_Model_Calcs!B3185))^2))*COS(RADIANS(User_Model_Calcs!B3185))</f>
        <v>5483.5440410808251</v>
      </c>
      <c r="K3185">
        <f ca="1">((Earth_Data!$B$1*(1-Earth_Data!$B$2^2))/SQRT(1-Earth_Data!$B$2^2*SIN(RADIANS(User_Model_Calcs!B3185))^2))*SIN(RADIANS(User_Model_Calcs!B3185))</f>
        <v>-3246.5945793160954</v>
      </c>
      <c r="L3185">
        <f t="shared" ca="1" si="485"/>
        <v>-30.628136237385686</v>
      </c>
      <c r="M3185">
        <f t="shared" ca="1" si="486"/>
        <v>6372.5686824794348</v>
      </c>
      <c r="N3185">
        <f ca="1">SQRT(User_Model_Calcs!M3185^2+Sat_Data!$B$3^2-2*User_Model_Calcs!M3185*Sat_Data!$B$3*COS(RADIANS(L3185))*COS(RADIANS(I3185)))</f>
        <v>38024.146388974688</v>
      </c>
      <c r="O3185">
        <f ca="1">DEGREES(ACOS(((Earth_Data!$B$1+Sat_Data!$B$2)/User_Model_Calcs!N3185)*SQRT(1-COS(RADIANS(User_Model_Calcs!I3185))^2*COS(RADIANS(User_Model_Calcs!B3185))^2)))</f>
        <v>36.834593313005428</v>
      </c>
      <c r="P3185">
        <f t="shared" ca="1" si="483"/>
        <v>55.141271371238545</v>
      </c>
    </row>
    <row r="3186" spans="1:16" x14ac:dyDescent="0.25">
      <c r="A3186" s="5">
        <f t="shared" ca="1" si="489"/>
        <v>141.05751158802329</v>
      </c>
      <c r="B3186">
        <f t="shared" ca="1" si="490"/>
        <v>-30.771496542141257</v>
      </c>
      <c r="C3186" s="6">
        <v>20135.9375</v>
      </c>
      <c r="D3186">
        <f t="shared" ca="1" si="481"/>
        <v>0.75</v>
      </c>
      <c r="E3186" s="1">
        <v>0.65</v>
      </c>
      <c r="F3186">
        <v>19.899999999999999</v>
      </c>
      <c r="G3186">
        <f t="shared" ca="1" si="484"/>
        <v>42.007420362456692</v>
      </c>
      <c r="H3186">
        <f t="shared" ca="1" si="482"/>
        <v>19.613380569518554</v>
      </c>
      <c r="I3186">
        <f ca="1">User_Model_Calcs!A3186-Sat_Data!$B$5</f>
        <v>31.057511588023289</v>
      </c>
      <c r="J3186">
        <f ca="1">(Earth_Data!$B$1/SQRT(1-Earth_Data!$B$2^2*SIN(RADIANS(User_Model_Calcs!B3186))^2))*COS(RADIANS(User_Model_Calcs!B3186))</f>
        <v>5484.9982714391826</v>
      </c>
      <c r="K3186">
        <f ca="1">((Earth_Data!$B$1*(1-Earth_Data!$B$2^2))/SQRT(1-Earth_Data!$B$2^2*SIN(RADIANS(User_Model_Calcs!B3186))^2))*SIN(RADIANS(User_Model_Calcs!B3186))</f>
        <v>-3244.1535657193654</v>
      </c>
      <c r="L3186">
        <f t="shared" ca="1" si="485"/>
        <v>-30.602589680264256</v>
      </c>
      <c r="M3186">
        <f t="shared" ca="1" si="486"/>
        <v>6372.5770607863578</v>
      </c>
      <c r="N3186">
        <f ca="1">SQRT(User_Model_Calcs!M3186^2+Sat_Data!$B$3^2-2*User_Model_Calcs!M3186*Sat_Data!$B$3*COS(RADIANS(L3186))*COS(RADIANS(I3186)))</f>
        <v>37711.923805505357</v>
      </c>
      <c r="O3186">
        <f ca="1">DEGREES(ACOS(((Earth_Data!$B$1+Sat_Data!$B$2)/User_Model_Calcs!N3186)*SQRT(1-COS(RADIANS(User_Model_Calcs!I3186))^2*COS(RADIANS(User_Model_Calcs!B3186))^2)))</f>
        <v>40.812799635121891</v>
      </c>
      <c r="P3186">
        <f t="shared" ca="1" si="483"/>
        <v>49.650820541700227</v>
      </c>
    </row>
    <row r="3187" spans="1:16" x14ac:dyDescent="0.25">
      <c r="A3187" s="5">
        <f t="shared" ca="1" si="489"/>
        <v>144.88589659762059</v>
      </c>
      <c r="B3187">
        <f t="shared" ca="1" si="490"/>
        <v>-31.896949070333317</v>
      </c>
      <c r="C3187" s="6">
        <v>20135.9375</v>
      </c>
      <c r="D3187">
        <f t="shared" ca="1" si="481"/>
        <v>1.2</v>
      </c>
      <c r="E3187" s="1">
        <v>0.65</v>
      </c>
      <c r="F3187">
        <v>19.899999999999999</v>
      </c>
      <c r="G3187">
        <f t="shared" ca="1" si="484"/>
        <v>46.089820015575185</v>
      </c>
      <c r="H3187">
        <f t="shared" ca="1" si="482"/>
        <v>15.920101808799014</v>
      </c>
      <c r="I3187">
        <f ca="1">User_Model_Calcs!A3187-Sat_Data!$B$5</f>
        <v>34.885896597620587</v>
      </c>
      <c r="J3187">
        <f ca="1">(Earth_Data!$B$1/SQRT(1-Earth_Data!$B$2^2*SIN(RADIANS(User_Model_Calcs!B3187))^2))*COS(RADIANS(User_Model_Calcs!B3187))</f>
        <v>5420.1074837038577</v>
      </c>
      <c r="K3187">
        <f ca="1">((Earth_Data!$B$1*(1-Earth_Data!$B$2^2))/SQRT(1-Earth_Data!$B$2^2*SIN(RADIANS(User_Model_Calcs!B3187))^2))*SIN(RADIANS(User_Model_Calcs!B3187))</f>
        <v>-3350.736627961001</v>
      </c>
      <c r="L3187">
        <f t="shared" ca="1" si="485"/>
        <v>-31.724556901332296</v>
      </c>
      <c r="M3187">
        <f t="shared" ca="1" si="486"/>
        <v>6372.2053548878994</v>
      </c>
      <c r="N3187">
        <f ca="1">SQRT(User_Model_Calcs!M3187^2+Sat_Data!$B$3^2-2*User_Model_Calcs!M3187*Sat_Data!$B$3*COS(RADIANS(L3187))*COS(RADIANS(I3187)))</f>
        <v>37993.287378760295</v>
      </c>
      <c r="O3187">
        <f ca="1">DEGREES(ACOS(((Earth_Data!$B$1+Sat_Data!$B$2)/User_Model_Calcs!N3187)*SQRT(1-COS(RADIANS(User_Model_Calcs!I3187))^2*COS(RADIANS(User_Model_Calcs!B3187))^2)))</f>
        <v>37.211703592695571</v>
      </c>
      <c r="P3187">
        <f t="shared" ca="1" si="483"/>
        <v>52.844013722890629</v>
      </c>
    </row>
    <row r="3188" spans="1:16" x14ac:dyDescent="0.25">
      <c r="A3188" s="5">
        <f t="shared" ca="1" si="489"/>
        <v>144.72945139141174</v>
      </c>
      <c r="B3188">
        <f t="shared" ca="1" si="490"/>
        <v>-36.49499781349423</v>
      </c>
      <c r="C3188" s="6">
        <v>20135.9375</v>
      </c>
      <c r="D3188">
        <f t="shared" ca="1" si="481"/>
        <v>1.2</v>
      </c>
      <c r="E3188" s="1">
        <v>0.65</v>
      </c>
      <c r="F3188">
        <v>19.899999999999999</v>
      </c>
      <c r="G3188">
        <f t="shared" ca="1" si="484"/>
        <v>46.089820015575185</v>
      </c>
      <c r="H3188">
        <f t="shared" ca="1" si="482"/>
        <v>14.893041503631496</v>
      </c>
      <c r="I3188">
        <f ca="1">User_Model_Calcs!A3188-Sat_Data!$B$5</f>
        <v>34.729451391411743</v>
      </c>
      <c r="J3188">
        <f ca="1">(Earth_Data!$B$1/SQRT(1-Earth_Data!$B$2^2*SIN(RADIANS(User_Model_Calcs!B3188))^2))*COS(RADIANS(User_Model_Calcs!B3188))</f>
        <v>5133.5246344012121</v>
      </c>
      <c r="K3188">
        <f ca="1">((Earth_Data!$B$1*(1-Earth_Data!$B$2^2))/SQRT(1-Earth_Data!$B$2^2*SIN(RADIANS(User_Model_Calcs!B3188))^2))*SIN(RADIANS(User_Model_Calcs!B3188))</f>
        <v>-3772.4896855124248</v>
      </c>
      <c r="L3188">
        <f t="shared" ca="1" si="485"/>
        <v>-36.311169300702048</v>
      </c>
      <c r="M3188">
        <f t="shared" ca="1" si="486"/>
        <v>6370.6164222390389</v>
      </c>
      <c r="N3188">
        <f ca="1">SQRT(User_Model_Calcs!M3188^2+Sat_Data!$B$3^2-2*User_Model_Calcs!M3188*Sat_Data!$B$3*COS(RADIANS(L3188))*COS(RADIANS(I3188)))</f>
        <v>38244.201561790098</v>
      </c>
      <c r="O3188">
        <f ca="1">DEGREES(ACOS(((Earth_Data!$B$1+Sat_Data!$B$2)/User_Model_Calcs!N3188)*SQRT(1-COS(RADIANS(User_Model_Calcs!I3188))^2*COS(RADIANS(User_Model_Calcs!B3188))^2)))</f>
        <v>34.147404733762208</v>
      </c>
      <c r="P3188">
        <f t="shared" ca="1" si="483"/>
        <v>49.370762880270824</v>
      </c>
    </row>
    <row r="3189" spans="1:16" x14ac:dyDescent="0.25">
      <c r="A3189" s="5">
        <f t="shared" ca="1" si="489"/>
        <v>139.20856917624067</v>
      </c>
      <c r="B3189">
        <f t="shared" ca="1" si="490"/>
        <v>-37.03188635096673</v>
      </c>
      <c r="C3189" s="6">
        <v>20135.9375</v>
      </c>
      <c r="D3189">
        <f t="shared" ca="1" si="481"/>
        <v>1.2</v>
      </c>
      <c r="E3189" s="1">
        <v>0.65</v>
      </c>
      <c r="F3189">
        <v>19.899999999999999</v>
      </c>
      <c r="G3189">
        <f t="shared" ca="1" si="484"/>
        <v>46.089820015575185</v>
      </c>
      <c r="H3189">
        <f t="shared" ca="1" si="482"/>
        <v>16.453592901130722</v>
      </c>
      <c r="I3189">
        <f ca="1">User_Model_Calcs!A3189-Sat_Data!$B$5</f>
        <v>29.208569176240673</v>
      </c>
      <c r="J3189">
        <f ca="1">(Earth_Data!$B$1/SQRT(1-Earth_Data!$B$2^2*SIN(RADIANS(User_Model_Calcs!B3189))^2))*COS(RADIANS(User_Model_Calcs!B3189))</f>
        <v>5097.8652199099961</v>
      </c>
      <c r="K3189">
        <f ca="1">((Earth_Data!$B$1*(1-Earth_Data!$B$2^2))/SQRT(1-Earth_Data!$B$2^2*SIN(RADIANS(User_Model_Calcs!B3189))^2))*SIN(RADIANS(User_Model_Calcs!B3189))</f>
        <v>-3820.2200639582566</v>
      </c>
      <c r="L3189">
        <f t="shared" ca="1" si="485"/>
        <v>-36.8470251050244</v>
      </c>
      <c r="M3189">
        <f t="shared" ca="1" si="486"/>
        <v>6370.4247219033377</v>
      </c>
      <c r="N3189">
        <f ca="1">SQRT(User_Model_Calcs!M3189^2+Sat_Data!$B$3^2-2*User_Model_Calcs!M3189*Sat_Data!$B$3*COS(RADIANS(L3189))*COS(RADIANS(I3189)))</f>
        <v>37989.001582747114</v>
      </c>
      <c r="O3189">
        <f ca="1">DEGREES(ACOS(((Earth_Data!$B$1+Sat_Data!$B$2)/User_Model_Calcs!N3189)*SQRT(1-COS(RADIANS(User_Model_Calcs!I3189))^2*COS(RADIANS(User_Model_Calcs!B3189))^2)))</f>
        <v>37.240702951516539</v>
      </c>
      <c r="P3189">
        <f t="shared" ca="1" si="483"/>
        <v>42.870551996512006</v>
      </c>
    </row>
    <row r="3190" spans="1:16" x14ac:dyDescent="0.25">
      <c r="A3190" s="5">
        <f t="shared" ca="1" si="489"/>
        <v>140.90174628514143</v>
      </c>
      <c r="B3190">
        <f t="shared" ca="1" si="490"/>
        <v>-30.500249604965909</v>
      </c>
      <c r="C3190" s="6">
        <v>20135.9375</v>
      </c>
      <c r="D3190">
        <f t="shared" ca="1" si="481"/>
        <v>3</v>
      </c>
      <c r="E3190" s="1">
        <v>0.65</v>
      </c>
      <c r="F3190">
        <v>19.899999999999999</v>
      </c>
      <c r="G3190">
        <f t="shared" ca="1" si="484"/>
        <v>54.048620189015942</v>
      </c>
      <c r="H3190">
        <f t="shared" ca="1" si="482"/>
        <v>18.220274508734615</v>
      </c>
      <c r="I3190">
        <f ca="1">User_Model_Calcs!A3190-Sat_Data!$B$5</f>
        <v>30.901746285141428</v>
      </c>
      <c r="J3190">
        <f ca="1">(Earth_Data!$B$1/SQRT(1-Earth_Data!$B$2^2*SIN(RADIANS(User_Model_Calcs!B3190))^2))*COS(RADIANS(User_Model_Calcs!B3190))</f>
        <v>5500.3220091795711</v>
      </c>
      <c r="K3190">
        <f ca="1">((Earth_Data!$B$1*(1-Earth_Data!$B$2^2))/SQRT(1-Earth_Data!$B$2^2*SIN(RADIANS(User_Model_Calcs!B3190))^2))*SIN(RADIANS(User_Model_Calcs!B3190))</f>
        <v>-3218.2795278770395</v>
      </c>
      <c r="L3190">
        <f t="shared" ca="1" si="485"/>
        <v>-30.332221749144306</v>
      </c>
      <c r="M3190">
        <f t="shared" ca="1" si="486"/>
        <v>6372.6654803322017</v>
      </c>
      <c r="N3190">
        <f ca="1">SQRT(User_Model_Calcs!M3190^2+Sat_Data!$B$3^2-2*User_Model_Calcs!M3190*Sat_Data!$B$3*COS(RADIANS(L3190))*COS(RADIANS(I3190)))</f>
        <v>37688.649087811682</v>
      </c>
      <c r="O3190">
        <f ca="1">DEGREES(ACOS(((Earth_Data!$B$1+Sat_Data!$B$2)/User_Model_Calcs!N3190)*SQRT(1-COS(RADIANS(User_Model_Calcs!I3190))^2*COS(RADIANS(User_Model_Calcs!B3190))^2)))</f>
        <v>41.121520402759231</v>
      </c>
      <c r="P3190">
        <f t="shared" ca="1" si="483"/>
        <v>49.702641097992043</v>
      </c>
    </row>
    <row r="3191" spans="1:16" x14ac:dyDescent="0.25">
      <c r="A3191" s="5">
        <f t="shared" ca="1" si="489"/>
        <v>139.46340628276332</v>
      </c>
      <c r="B3191">
        <f t="shared" ca="1" si="490"/>
        <v>-37.778938961297385</v>
      </c>
      <c r="C3191" s="6">
        <v>20135.9375</v>
      </c>
      <c r="D3191">
        <f t="shared" ca="1" si="481"/>
        <v>3</v>
      </c>
      <c r="E3191" s="1">
        <v>0.65</v>
      </c>
      <c r="F3191">
        <v>19.899999999999999</v>
      </c>
      <c r="G3191">
        <f t="shared" ca="1" si="484"/>
        <v>54.048620189015942</v>
      </c>
      <c r="H3191">
        <f t="shared" ca="1" si="482"/>
        <v>20.17039623501956</v>
      </c>
      <c r="I3191">
        <f ca="1">User_Model_Calcs!A3191-Sat_Data!$B$5</f>
        <v>29.463406282763316</v>
      </c>
      <c r="J3191">
        <f ca="1">(Earth_Data!$B$1/SQRT(1-Earth_Data!$B$2^2*SIN(RADIANS(User_Model_Calcs!B3191))^2))*COS(RADIANS(User_Model_Calcs!B3191))</f>
        <v>5047.5006834600636</v>
      </c>
      <c r="K3191">
        <f ca="1">((Earth_Data!$B$1*(1-Earth_Data!$B$2^2))/SQRT(1-Earth_Data!$B$2^2*SIN(RADIANS(User_Model_Calcs!B3191))^2))*SIN(RADIANS(User_Model_Calcs!B3191))</f>
        <v>-3886.0812286064452</v>
      </c>
      <c r="L3191">
        <f t="shared" ca="1" si="485"/>
        <v>-37.592748518706799</v>
      </c>
      <c r="M3191">
        <f t="shared" ca="1" si="486"/>
        <v>6370.156235513944</v>
      </c>
      <c r="N3191">
        <f ca="1">SQRT(User_Model_Calcs!M3191^2+Sat_Data!$B$3^2-2*User_Model_Calcs!M3191*Sat_Data!$B$3*COS(RADIANS(L3191))*COS(RADIANS(I3191)))</f>
        <v>38049.907570131028</v>
      </c>
      <c r="O3191">
        <f ca="1">DEGREES(ACOS(((Earth_Data!$B$1+Sat_Data!$B$2)/User_Model_Calcs!N3191)*SQRT(1-COS(RADIANS(User_Model_Calcs!I3191))^2*COS(RADIANS(User_Model_Calcs!B3191))^2)))</f>
        <v>36.485124829774215</v>
      </c>
      <c r="P3191">
        <f t="shared" ca="1" si="483"/>
        <v>42.680984242125902</v>
      </c>
    </row>
    <row r="3192" spans="1:16" x14ac:dyDescent="0.25">
      <c r="A3192" s="5">
        <f t="shared" ca="1" si="489"/>
        <v>145.66507996705673</v>
      </c>
      <c r="B3192">
        <f t="shared" ca="1" si="490"/>
        <v>-36.689569653817429</v>
      </c>
      <c r="C3192" s="6">
        <v>20135.9375</v>
      </c>
      <c r="D3192">
        <f t="shared" ca="1" si="481"/>
        <v>1.2</v>
      </c>
      <c r="E3192" s="1">
        <v>0.65</v>
      </c>
      <c r="F3192">
        <v>19.899999999999999</v>
      </c>
      <c r="G3192">
        <f t="shared" ca="1" si="484"/>
        <v>46.089820015575185</v>
      </c>
      <c r="H3192">
        <f t="shared" ca="1" si="482"/>
        <v>14.651798575563847</v>
      </c>
      <c r="I3192">
        <f ca="1">User_Model_Calcs!A3192-Sat_Data!$B$5</f>
        <v>35.665079967056727</v>
      </c>
      <c r="J3192">
        <f ca="1">(Earth_Data!$B$1/SQRT(1-Earth_Data!$B$2^2*SIN(RADIANS(User_Model_Calcs!B3192))^2))*COS(RADIANS(User_Model_Calcs!B3192))</f>
        <v>5120.6534965817582</v>
      </c>
      <c r="K3192">
        <f ca="1">((Earth_Data!$B$1*(1-Earth_Data!$B$2^2))/SQRT(1-Earth_Data!$B$2^2*SIN(RADIANS(User_Model_Calcs!B3192))^2))*SIN(RADIANS(User_Model_Calcs!B3192))</f>
        <v>-3789.8255640357193</v>
      </c>
      <c r="L3192">
        <f t="shared" ca="1" si="485"/>
        <v>-36.505359414795663</v>
      </c>
      <c r="M3192">
        <f t="shared" ca="1" si="486"/>
        <v>6370.5470752419405</v>
      </c>
      <c r="N3192">
        <f ca="1">SQRT(User_Model_Calcs!M3192^2+Sat_Data!$B$3^2-2*User_Model_Calcs!M3192*Sat_Data!$B$3*COS(RADIANS(L3192))*COS(RADIANS(I3192)))</f>
        <v>38308.934741064186</v>
      </c>
      <c r="O3192">
        <f ca="1">DEGREES(ACOS(((Earth_Data!$B$1+Sat_Data!$B$2)/User_Model_Calcs!N3192)*SQRT(1-COS(RADIANS(User_Model_Calcs!I3192))^2*COS(RADIANS(User_Model_Calcs!B3192))^2)))</f>
        <v>33.382935513412235</v>
      </c>
      <c r="P3192">
        <f t="shared" ca="1" si="483"/>
        <v>50.220908125014333</v>
      </c>
    </row>
    <row r="3193" spans="1:16" x14ac:dyDescent="0.25">
      <c r="A3193" s="5">
        <f t="shared" ca="1" si="489"/>
        <v>139.9570115483067</v>
      </c>
      <c r="B3193">
        <f t="shared" ca="1" si="490"/>
        <v>-34.793506945439574</v>
      </c>
      <c r="C3193" s="6">
        <v>20135.9375</v>
      </c>
      <c r="D3193">
        <f t="shared" ca="1" si="481"/>
        <v>1.2</v>
      </c>
      <c r="E3193" s="1">
        <v>0.65</v>
      </c>
      <c r="F3193">
        <v>19.899999999999999</v>
      </c>
      <c r="G3193">
        <f t="shared" ca="1" si="484"/>
        <v>46.089820015575185</v>
      </c>
      <c r="H3193">
        <f t="shared" ca="1" si="482"/>
        <v>16.044406717308931</v>
      </c>
      <c r="I3193">
        <f ca="1">User_Model_Calcs!A3193-Sat_Data!$B$5</f>
        <v>29.957011548306696</v>
      </c>
      <c r="J3193">
        <f ca="1">(Earth_Data!$B$1/SQRT(1-Earth_Data!$B$2^2*SIN(RADIANS(User_Model_Calcs!B3193))^2))*COS(RADIANS(User_Model_Calcs!B3193))</f>
        <v>5243.535104923023</v>
      </c>
      <c r="K3193">
        <f ca="1">((Earth_Data!$B$1*(1-Earth_Data!$B$2^2))/SQRT(1-Earth_Data!$B$2^2*SIN(RADIANS(User_Model_Calcs!B3193))^2))*SIN(RADIANS(User_Model_Calcs!B3193))</f>
        <v>-3619.0793800610495</v>
      </c>
      <c r="L3193">
        <f t="shared" ca="1" si="485"/>
        <v>-34.61337468024086</v>
      </c>
      <c r="M3193">
        <f t="shared" ca="1" si="486"/>
        <v>6371.2162069532042</v>
      </c>
      <c r="N3193">
        <f ca="1">SQRT(User_Model_Calcs!M3193^2+Sat_Data!$B$3^2-2*User_Model_Calcs!M3193*Sat_Data!$B$3*COS(RADIANS(L3193))*COS(RADIANS(I3193)))</f>
        <v>37885.40202936883</v>
      </c>
      <c r="O3193">
        <f ca="1">DEGREES(ACOS(((Earth_Data!$B$1+Sat_Data!$B$2)/User_Model_Calcs!N3193)*SQRT(1-COS(RADIANS(User_Model_Calcs!I3193))^2*COS(RADIANS(User_Model_Calcs!B3193))^2)))</f>
        <v>38.551639097476119</v>
      </c>
      <c r="P3193">
        <f t="shared" ca="1" si="483"/>
        <v>45.286224459436767</v>
      </c>
    </row>
    <row r="3194" spans="1:16" x14ac:dyDescent="0.25">
      <c r="A3194" s="5">
        <f t="shared" ca="1" si="489"/>
        <v>140.73451382090002</v>
      </c>
      <c r="B3194">
        <f t="shared" ca="1" si="490"/>
        <v>-31.925388558200865</v>
      </c>
      <c r="C3194" s="6">
        <v>20135.9375</v>
      </c>
      <c r="D3194">
        <f t="shared" ca="1" si="481"/>
        <v>0.75</v>
      </c>
      <c r="E3194" s="1">
        <v>0.65</v>
      </c>
      <c r="F3194">
        <v>19.899999999999999</v>
      </c>
      <c r="G3194">
        <f t="shared" ca="1" si="484"/>
        <v>42.007420362456692</v>
      </c>
      <c r="H3194">
        <f t="shared" ca="1" si="482"/>
        <v>20.957323721228768</v>
      </c>
      <c r="I3194">
        <f ca="1">User_Model_Calcs!A3194-Sat_Data!$B$5</f>
        <v>30.73451382090002</v>
      </c>
      <c r="J3194">
        <f ca="1">(Earth_Data!$B$1/SQRT(1-Earth_Data!$B$2^2*SIN(RADIANS(User_Model_Calcs!B3194))^2))*COS(RADIANS(User_Model_Calcs!B3194))</f>
        <v>5418.4405204126679</v>
      </c>
      <c r="K3194">
        <f ca="1">((Earth_Data!$B$1*(1-Earth_Data!$B$2^2))/SQRT(1-Earth_Data!$B$2^2*SIN(RADIANS(User_Model_Calcs!B3194))^2))*SIN(RADIANS(User_Model_Calcs!B3194))</f>
        <v>-3353.4135531971083</v>
      </c>
      <c r="L3194">
        <f t="shared" ca="1" si="485"/>
        <v>-31.752911726351574</v>
      </c>
      <c r="M3194">
        <f t="shared" ca="1" si="486"/>
        <v>6372.1958642226273</v>
      </c>
      <c r="N3194">
        <f ca="1">SQRT(User_Model_Calcs!M3194^2+Sat_Data!$B$3^2-2*User_Model_Calcs!M3194*Sat_Data!$B$3*COS(RADIANS(L3194))*COS(RADIANS(I3194)))</f>
        <v>37758.042809521205</v>
      </c>
      <c r="O3194">
        <f ca="1">DEGREES(ACOS(((Earth_Data!$B$1+Sat_Data!$B$2)/User_Model_Calcs!N3194)*SQRT(1-COS(RADIANS(User_Model_Calcs!I3194))^2*COS(RADIANS(User_Model_Calcs!B3194))^2)))</f>
        <v>40.202879169456615</v>
      </c>
      <c r="P3194">
        <f t="shared" ca="1" si="483"/>
        <v>48.349971179383466</v>
      </c>
    </row>
    <row r="3195" spans="1:16" x14ac:dyDescent="0.25">
      <c r="A3195" s="5">
        <f t="shared" ca="1" si="489"/>
        <v>139.76626511885371</v>
      </c>
      <c r="B3195">
        <f t="shared" ca="1" si="490"/>
        <v>-35.290687220889524</v>
      </c>
      <c r="C3195" s="6">
        <v>20135.9375</v>
      </c>
      <c r="D3195">
        <f t="shared" ref="D3195:D3258" ca="1" si="491">CHOOSE(RANDBETWEEN(1,3),0.75,1.2,3)</f>
        <v>1.2</v>
      </c>
      <c r="E3195" s="1">
        <v>0.65</v>
      </c>
      <c r="F3195">
        <v>19.899999999999999</v>
      </c>
      <c r="G3195">
        <f t="shared" ca="1" si="484"/>
        <v>46.089820015575185</v>
      </c>
      <c r="H3195">
        <f t="shared" ref="H3195:H3258" ca="1" si="492">RAND()*(24-14)+14</f>
        <v>16.888318093065369</v>
      </c>
      <c r="I3195">
        <f ca="1">User_Model_Calcs!A3195-Sat_Data!$B$5</f>
        <v>29.76626511885371</v>
      </c>
      <c r="J3195">
        <f ca="1">(Earth_Data!$B$1/SQRT(1-Earth_Data!$B$2^2*SIN(RADIANS(User_Model_Calcs!B3195))^2))*COS(RADIANS(User_Model_Calcs!B3195))</f>
        <v>5211.8647571981319</v>
      </c>
      <c r="K3195">
        <f ca="1">((Earth_Data!$B$1*(1-Earth_Data!$B$2^2))/SQRT(1-Earth_Data!$B$2^2*SIN(RADIANS(User_Model_Calcs!B3195))^2))*SIN(RADIANS(User_Model_Calcs!B3195))</f>
        <v>-3664.2386631205131</v>
      </c>
      <c r="L3195">
        <f t="shared" ca="1" si="485"/>
        <v>-35.109408806512114</v>
      </c>
      <c r="M3195">
        <f t="shared" ca="1" si="486"/>
        <v>6371.0422402956292</v>
      </c>
      <c r="N3195">
        <f ca="1">SQRT(User_Model_Calcs!M3195^2+Sat_Data!$B$3^2-2*User_Model_Calcs!M3195*Sat_Data!$B$3*COS(RADIANS(L3195))*COS(RADIANS(I3195)))</f>
        <v>37906.290230988685</v>
      </c>
      <c r="O3195">
        <f ca="1">DEGREES(ACOS(((Earth_Data!$B$1+Sat_Data!$B$2)/User_Model_Calcs!N3195)*SQRT(1-COS(RADIANS(User_Model_Calcs!I3195))^2*COS(RADIANS(User_Model_Calcs!B3195))^2)))</f>
        <v>38.284888012561112</v>
      </c>
      <c r="P3195">
        <f t="shared" ca="1" si="483"/>
        <v>44.7108843082096</v>
      </c>
    </row>
    <row r="3196" spans="1:16" x14ac:dyDescent="0.25">
      <c r="A3196" s="5">
        <f t="shared" ca="1" si="489"/>
        <v>144.87938282997391</v>
      </c>
      <c r="B3196">
        <f t="shared" ca="1" si="490"/>
        <v>-37.377830456886791</v>
      </c>
      <c r="C3196" s="6">
        <v>20135.9375</v>
      </c>
      <c r="D3196">
        <f t="shared" ca="1" si="491"/>
        <v>0.75</v>
      </c>
      <c r="E3196" s="1">
        <v>0.65</v>
      </c>
      <c r="F3196">
        <v>19.899999999999999</v>
      </c>
      <c r="G3196">
        <f t="shared" ca="1" si="484"/>
        <v>42.007420362456692</v>
      </c>
      <c r="H3196">
        <f t="shared" ca="1" si="492"/>
        <v>19.403042217820687</v>
      </c>
      <c r="I3196">
        <f ca="1">User_Model_Calcs!A3196-Sat_Data!$B$5</f>
        <v>34.879382829973906</v>
      </c>
      <c r="J3196">
        <f ca="1">(Earth_Data!$B$1/SQRT(1-Earth_Data!$B$2^2*SIN(RADIANS(User_Model_Calcs!B3196))^2))*COS(RADIANS(User_Model_Calcs!B3196))</f>
        <v>5074.650041372458</v>
      </c>
      <c r="K3196">
        <f ca="1">((Earth_Data!$B$1*(1-Earth_Data!$B$2^2))/SQRT(1-Earth_Data!$B$2^2*SIN(RADIANS(User_Model_Calcs!B3196))^2))*SIN(RADIANS(User_Model_Calcs!B3196))</f>
        <v>-3850.7995456386948</v>
      </c>
      <c r="L3196">
        <f t="shared" ca="1" si="485"/>
        <v>-37.192338046468272</v>
      </c>
      <c r="M3196">
        <f t="shared" ca="1" si="486"/>
        <v>6370.3006352206539</v>
      </c>
      <c r="N3196">
        <f ca="1">SQRT(User_Model_Calcs!M3196^2+Sat_Data!$B$3^2-2*User_Model_Calcs!M3196*Sat_Data!$B$3*COS(RADIANS(L3196))*COS(RADIANS(I3196)))</f>
        <v>38305.801393253423</v>
      </c>
      <c r="O3196">
        <f ca="1">DEGREES(ACOS(((Earth_Data!$B$1+Sat_Data!$B$2)/User_Model_Calcs!N3196)*SQRT(1-COS(RADIANS(User_Model_Calcs!I3196))^2*COS(RADIANS(User_Model_Calcs!B3196))^2)))</f>
        <v>33.416647528183745</v>
      </c>
      <c r="P3196">
        <f t="shared" ca="1" si="483"/>
        <v>48.948050996588968</v>
      </c>
    </row>
    <row r="3197" spans="1:16" x14ac:dyDescent="0.25">
      <c r="A3197" s="5">
        <f t="shared" ca="1" si="489"/>
        <v>143.6161249972954</v>
      </c>
      <c r="B3197">
        <f t="shared" ca="1" si="490"/>
        <v>-32.099512146273774</v>
      </c>
      <c r="C3197" s="6">
        <v>20135.9375</v>
      </c>
      <c r="D3197">
        <f t="shared" ca="1" si="491"/>
        <v>0.75</v>
      </c>
      <c r="E3197" s="1">
        <v>0.65</v>
      </c>
      <c r="F3197">
        <v>19.899999999999999</v>
      </c>
      <c r="G3197">
        <f t="shared" ca="1" si="484"/>
        <v>42.007420362456692</v>
      </c>
      <c r="H3197">
        <f t="shared" ca="1" si="492"/>
        <v>23.278343948485205</v>
      </c>
      <c r="I3197">
        <f ca="1">User_Model_Calcs!A3197-Sat_Data!$B$5</f>
        <v>33.616124997295401</v>
      </c>
      <c r="J3197">
        <f ca="1">(Earth_Data!$B$1/SQRT(1-Earth_Data!$B$2^2*SIN(RADIANS(User_Model_Calcs!B3197))^2))*COS(RADIANS(User_Model_Calcs!B3197))</f>
        <v>5408.205256228397</v>
      </c>
      <c r="K3197">
        <f ca="1">((Earth_Data!$B$1*(1-Earth_Data!$B$2^2))/SQRT(1-Earth_Data!$B$2^2*SIN(RADIANS(User_Model_Calcs!B3197))^2))*SIN(RADIANS(User_Model_Calcs!B3197))</f>
        <v>-3369.7854821391443</v>
      </c>
      <c r="L3197">
        <f t="shared" ca="1" si="485"/>
        <v>-31.926520650599421</v>
      </c>
      <c r="M3197">
        <f t="shared" ca="1" si="486"/>
        <v>6372.1376545969415</v>
      </c>
      <c r="N3197">
        <f ca="1">SQRT(User_Model_Calcs!M3197^2+Sat_Data!$B$3^2-2*User_Model_Calcs!M3197*Sat_Data!$B$3*COS(RADIANS(L3197))*COS(RADIANS(I3197)))</f>
        <v>37929.196571617329</v>
      </c>
      <c r="O3197">
        <f ca="1">DEGREES(ACOS(((Earth_Data!$B$1+Sat_Data!$B$2)/User_Model_Calcs!N3197)*SQRT(1-COS(RADIANS(User_Model_Calcs!I3197))^2*COS(RADIANS(User_Model_Calcs!B3197))^2)))</f>
        <v>38.011513291275186</v>
      </c>
      <c r="P3197">
        <f t="shared" ca="1" si="483"/>
        <v>51.363950615822645</v>
      </c>
    </row>
    <row r="3198" spans="1:16" x14ac:dyDescent="0.25">
      <c r="A3198" s="5">
        <f t="shared" ca="1" si="489"/>
        <v>143.41341774558836</v>
      </c>
      <c r="B3198">
        <f t="shared" ca="1" si="490"/>
        <v>-36.117295270051365</v>
      </c>
      <c r="C3198" s="6">
        <v>20135.9375</v>
      </c>
      <c r="D3198">
        <f t="shared" ca="1" si="491"/>
        <v>0.75</v>
      </c>
      <c r="E3198" s="1">
        <v>0.65</v>
      </c>
      <c r="F3198">
        <v>19.899999999999999</v>
      </c>
      <c r="G3198">
        <f t="shared" ca="1" si="484"/>
        <v>42.007420362456692</v>
      </c>
      <c r="H3198">
        <f t="shared" ca="1" si="492"/>
        <v>16.535106226972786</v>
      </c>
      <c r="I3198">
        <f ca="1">User_Model_Calcs!A3198-Sat_Data!$B$5</f>
        <v>33.413417745588362</v>
      </c>
      <c r="J3198">
        <f ca="1">(Earth_Data!$B$1/SQRT(1-Earth_Data!$B$2^2*SIN(RADIANS(User_Model_Calcs!B3198))^2))*COS(RADIANS(User_Model_Calcs!B3198))</f>
        <v>5158.3404701119634</v>
      </c>
      <c r="K3198">
        <f ca="1">((Earth_Data!$B$1*(1-Earth_Data!$B$2^2))/SQRT(1-Earth_Data!$B$2^2*SIN(RADIANS(User_Model_Calcs!B3198))^2))*SIN(RADIANS(User_Model_Calcs!B3198))</f>
        <v>-3738.7146160722205</v>
      </c>
      <c r="L3198">
        <f t="shared" ca="1" si="485"/>
        <v>-35.93423188265767</v>
      </c>
      <c r="M3198">
        <f t="shared" ca="1" si="486"/>
        <v>6370.7506140192745</v>
      </c>
      <c r="N3198">
        <f ca="1">SQRT(User_Model_Calcs!M3198^2+Sat_Data!$B$3^2-2*User_Model_Calcs!M3198*Sat_Data!$B$3*COS(RADIANS(L3198))*COS(RADIANS(I3198)))</f>
        <v>38148.439779973982</v>
      </c>
      <c r="O3198">
        <f ca="1">DEGREES(ACOS(((Earth_Data!$B$1+Sat_Data!$B$2)/User_Model_Calcs!N3198)*SQRT(1-COS(RADIANS(User_Model_Calcs!I3198))^2*COS(RADIANS(User_Model_Calcs!B3198))^2)))</f>
        <v>35.294265570932744</v>
      </c>
      <c r="P3198">
        <f t="shared" ca="1" si="483"/>
        <v>48.21992364517557</v>
      </c>
    </row>
    <row r="3199" spans="1:16" x14ac:dyDescent="0.25">
      <c r="A3199" s="5">
        <f t="shared" ca="1" si="489"/>
        <v>144.23022907270521</v>
      </c>
      <c r="B3199">
        <f t="shared" ca="1" si="490"/>
        <v>-31.529680984814338</v>
      </c>
      <c r="C3199" s="6">
        <v>20135.9375</v>
      </c>
      <c r="D3199">
        <f t="shared" ca="1" si="491"/>
        <v>3</v>
      </c>
      <c r="E3199" s="1">
        <v>0.65</v>
      </c>
      <c r="F3199">
        <v>19.899999999999999</v>
      </c>
      <c r="G3199">
        <f t="shared" ca="1" si="484"/>
        <v>54.048620189015942</v>
      </c>
      <c r="H3199">
        <f t="shared" ca="1" si="492"/>
        <v>22.333081690533906</v>
      </c>
      <c r="I3199">
        <f ca="1">User_Model_Calcs!A3199-Sat_Data!$B$5</f>
        <v>34.230229072705214</v>
      </c>
      <c r="J3199">
        <f ca="1">(Earth_Data!$B$1/SQRT(1-Earth_Data!$B$2^2*SIN(RADIANS(User_Model_Calcs!B3199))^2))*COS(RADIANS(User_Model_Calcs!B3199))</f>
        <v>5441.5144731589726</v>
      </c>
      <c r="K3199">
        <f ca="1">((Earth_Data!$B$1*(1-Earth_Data!$B$2^2))/SQRT(1-Earth_Data!$B$2^2*SIN(RADIANS(User_Model_Calcs!B3199))^2))*SIN(RADIANS(User_Model_Calcs!B3199))</f>
        <v>-3316.0937705853626</v>
      </c>
      <c r="L3199">
        <f t="shared" ca="1" si="485"/>
        <v>-31.358397318631802</v>
      </c>
      <c r="M3199">
        <f t="shared" ca="1" si="486"/>
        <v>6372.3274913420464</v>
      </c>
      <c r="N3199">
        <f ca="1">SQRT(User_Model_Calcs!M3199^2+Sat_Data!$B$3^2-2*User_Model_Calcs!M3199*Sat_Data!$B$3*COS(RADIANS(L3199))*COS(RADIANS(I3199)))</f>
        <v>37934.575107964054</v>
      </c>
      <c r="O3199">
        <f ca="1">DEGREES(ACOS(((Earth_Data!$B$1+Sat_Data!$B$2)/User_Model_Calcs!N3199)*SQRT(1-COS(RADIANS(User_Model_Calcs!I3199))^2*COS(RADIANS(User_Model_Calcs!B3199))^2)))</f>
        <v>37.946553293509936</v>
      </c>
      <c r="P3199">
        <f t="shared" ca="1" si="483"/>
        <v>52.453741328195932</v>
      </c>
    </row>
    <row r="3200" spans="1:16" x14ac:dyDescent="0.25">
      <c r="A3200" s="5">
        <f t="shared" ca="1" si="489"/>
        <v>142.54145484922412</v>
      </c>
      <c r="B3200">
        <f t="shared" ca="1" si="490"/>
        <v>-36.118864304818217</v>
      </c>
      <c r="C3200" s="6">
        <v>20135.9375</v>
      </c>
      <c r="D3200">
        <f t="shared" ca="1" si="491"/>
        <v>1.2</v>
      </c>
      <c r="E3200" s="1">
        <v>0.65</v>
      </c>
      <c r="F3200">
        <v>19.899999999999999</v>
      </c>
      <c r="G3200">
        <f t="shared" ca="1" si="484"/>
        <v>46.089820015575185</v>
      </c>
      <c r="H3200">
        <f t="shared" ca="1" si="492"/>
        <v>16.783670545000206</v>
      </c>
      <c r="I3200">
        <f ca="1">User_Model_Calcs!A3200-Sat_Data!$B$5</f>
        <v>32.541454849224124</v>
      </c>
      <c r="J3200">
        <f ca="1">(Earth_Data!$B$1/SQRT(1-Earth_Data!$B$2^2*SIN(RADIANS(User_Model_Calcs!B3200))^2))*COS(RADIANS(User_Model_Calcs!B3200))</f>
        <v>5158.237845441362</v>
      </c>
      <c r="K3200">
        <f ca="1">((Earth_Data!$B$1*(1-Earth_Data!$B$2^2))/SQRT(1-Earth_Data!$B$2^2*SIN(RADIANS(User_Model_Calcs!B3200))^2))*SIN(RADIANS(User_Model_Calcs!B3200))</f>
        <v>-3738.8552563807302</v>
      </c>
      <c r="L3200">
        <f t="shared" ca="1" si="485"/>
        <v>-35.935797673263131</v>
      </c>
      <c r="M3200">
        <f t="shared" ca="1" si="486"/>
        <v>6370.7500577490364</v>
      </c>
      <c r="N3200">
        <f ca="1">SQRT(User_Model_Calcs!M3200^2+Sat_Data!$B$3^2-2*User_Model_Calcs!M3200*Sat_Data!$B$3*COS(RADIANS(L3200))*COS(RADIANS(I3200)))</f>
        <v>38101.278874771888</v>
      </c>
      <c r="O3200">
        <f ca="1">DEGREES(ACOS(((Earth_Data!$B$1+Sat_Data!$B$2)/User_Model_Calcs!N3200)*SQRT(1-COS(RADIANS(User_Model_Calcs!I3200))^2*COS(RADIANS(User_Model_Calcs!B3200))^2)))</f>
        <v>35.865360953745764</v>
      </c>
      <c r="P3200">
        <f t="shared" ca="1" si="483"/>
        <v>47.268406519385479</v>
      </c>
    </row>
    <row r="3201" spans="1:16" x14ac:dyDescent="0.25">
      <c r="A3201" s="5">
        <f ca="1">142.56313432703+(RAND()*8-4)</f>
        <v>143.2776590685977</v>
      </c>
      <c r="B3201">
        <f t="shared" ca="1" si="490"/>
        <v>-36.765514858718937</v>
      </c>
      <c r="C3201" s="6">
        <v>20135.9375</v>
      </c>
      <c r="D3201">
        <f t="shared" ca="1" si="491"/>
        <v>1.2</v>
      </c>
      <c r="E3201" s="1">
        <v>0.65</v>
      </c>
      <c r="F3201">
        <v>19.899999999999999</v>
      </c>
      <c r="G3201">
        <f t="shared" ca="1" si="484"/>
        <v>46.089820015575185</v>
      </c>
      <c r="H3201">
        <f t="shared" ca="1" si="492"/>
        <v>20.025707556858833</v>
      </c>
      <c r="I3201">
        <f ca="1">User_Model_Calcs!A3201-Sat_Data!$B$5</f>
        <v>33.2776590685977</v>
      </c>
      <c r="J3201">
        <f ca="1">(Earth_Data!$B$1/SQRT(1-Earth_Data!$B$2^2*SIN(RADIANS(User_Model_Calcs!B3201))^2))*COS(RADIANS(User_Model_Calcs!B3201))</f>
        <v>5115.6135625896532</v>
      </c>
      <c r="K3201">
        <f ca="1">((Earth_Data!$B$1*(1-Earth_Data!$B$2^2))/SQRT(1-Earth_Data!$B$2^2*SIN(RADIANS(User_Model_Calcs!B3201))^2))*SIN(RADIANS(User_Model_Calcs!B3201))</f>
        <v>-3796.5803752178476</v>
      </c>
      <c r="L3201">
        <f t="shared" ca="1" si="485"/>
        <v>-36.581157922422292</v>
      </c>
      <c r="M3201">
        <f t="shared" ca="1" si="486"/>
        <v>6370.5199683574101</v>
      </c>
      <c r="N3201">
        <f ca="1">SQRT(User_Model_Calcs!M3201^2+Sat_Data!$B$3^2-2*User_Model_Calcs!M3201*Sat_Data!$B$3*COS(RADIANS(L3201))*COS(RADIANS(I3201)))</f>
        <v>38180.442892442217</v>
      </c>
      <c r="O3201">
        <f ca="1">DEGREES(ACOS(((Earth_Data!$B$1+Sat_Data!$B$2)/User_Model_Calcs!N3201)*SQRT(1-COS(RADIANS(User_Model_Calcs!I3201))^2*COS(RADIANS(User_Model_Calcs!B3201))^2)))</f>
        <v>34.906471593552325</v>
      </c>
      <c r="P3201">
        <f t="shared" ca="1" si="483"/>
        <v>47.636212119579461</v>
      </c>
    </row>
    <row r="3202" spans="1:16" x14ac:dyDescent="0.25">
      <c r="A3202">
        <f ca="1">108.049394295518+(RAND()*5-2.5)</f>
        <v>107.93726103284601</v>
      </c>
      <c r="B3202">
        <f ca="1">-31.6714359012002+(RAND()*5-2.5)</f>
        <v>-33.45977212592981</v>
      </c>
      <c r="C3202" s="6">
        <v>20135.9375</v>
      </c>
      <c r="D3202">
        <f t="shared" ca="1" si="491"/>
        <v>3</v>
      </c>
      <c r="E3202" s="1">
        <v>0.65</v>
      </c>
      <c r="F3202">
        <v>19.899999999999999</v>
      </c>
      <c r="G3202">
        <f t="shared" ca="1" si="484"/>
        <v>54.048620189015942</v>
      </c>
      <c r="H3202">
        <f t="shared" ca="1" si="492"/>
        <v>22.703740057361951</v>
      </c>
      <c r="I3202">
        <f ca="1">User_Model_Calcs!A3202-Sat_Data!$B$5</f>
        <v>-2.0627389671539902</v>
      </c>
      <c r="J3202">
        <f ca="1">(Earth_Data!$B$1/SQRT(1-Earth_Data!$B$2^2*SIN(RADIANS(User_Model_Calcs!B3202))^2))*COS(RADIANS(User_Model_Calcs!B3202))</f>
        <v>5326.5335128859906</v>
      </c>
      <c r="K3202">
        <f ca="1">((Earth_Data!$B$1*(1-Earth_Data!$B$2^2))/SQRT(1-Earth_Data!$B$2^2*SIN(RADIANS(User_Model_Calcs!B3202))^2))*SIN(RADIANS(User_Model_Calcs!B3202))</f>
        <v>-3496.614045042932</v>
      </c>
      <c r="L3202">
        <f t="shared" ca="1" si="485"/>
        <v>-33.282980522122159</v>
      </c>
      <c r="M3202">
        <f t="shared" ca="1" si="486"/>
        <v>6371.6770982127673</v>
      </c>
      <c r="N3202">
        <f ca="1">SQRT(User_Model_Calcs!M3202^2+Sat_Data!$B$3^2-2*User_Model_Calcs!M3202*Sat_Data!$B$3*COS(RADIANS(L3202))*COS(RADIANS(I3202)))</f>
        <v>37007.115838142177</v>
      </c>
      <c r="O3202">
        <f ca="1">DEGREES(ACOS(((Earth_Data!$B$1+Sat_Data!$B$2)/User_Model_Calcs!N3202)*SQRT(1-COS(RADIANS(User_Model_Calcs!I3202))^2*COS(RADIANS(User_Model_Calcs!B3202))^2)))</f>
        <v>51.015184133163508</v>
      </c>
      <c r="P3202">
        <f t="shared" ref="P3202:P3265" ca="1" si="493">DEGREES(ASIN(SIN(RADIANS(ABS(I3202)))/(SIN(ACOS(COS(RADIANS(I3202))*COS(RADIANS(B3202)))))))</f>
        <v>3.7375488281974354</v>
      </c>
    </row>
    <row r="3203" spans="1:16" x14ac:dyDescent="0.25">
      <c r="A3203">
        <f t="shared" ref="A3203:A3266" ca="1" si="494">108.049394295518+(RAND()*5-2.5)</f>
        <v>105.56626902064573</v>
      </c>
      <c r="B3203">
        <f t="shared" ref="B3203:B3266" ca="1" si="495">-31.6714359012002+(RAND()*5-2.5)</f>
        <v>-32.002250408691879</v>
      </c>
      <c r="C3203" s="6">
        <v>20135.9375</v>
      </c>
      <c r="D3203">
        <f t="shared" ca="1" si="491"/>
        <v>0.75</v>
      </c>
      <c r="E3203" s="1">
        <v>0.65</v>
      </c>
      <c r="F3203">
        <v>19.899999999999999</v>
      </c>
      <c r="G3203">
        <f t="shared" ref="G3203:G3266" ca="1" si="496">20.4+20*LOG(F3203)+20*LOG(D3203)+10*LOG(E3203)</f>
        <v>42.007420362456692</v>
      </c>
      <c r="H3203">
        <f t="shared" ca="1" si="492"/>
        <v>14.602510286447615</v>
      </c>
      <c r="I3203">
        <f ca="1">User_Model_Calcs!A3203-Sat_Data!$B$5</f>
        <v>-4.4337309793542659</v>
      </c>
      <c r="J3203">
        <f ca="1">(Earth_Data!$B$1/SQRT(1-Earth_Data!$B$2^2*SIN(RADIANS(User_Model_Calcs!B3203))^2))*COS(RADIANS(User_Model_Calcs!B3203))</f>
        <v>5413.9286262704954</v>
      </c>
      <c r="K3203">
        <f ca="1">((Earth_Data!$B$1*(1-Earth_Data!$B$2^2))/SQRT(1-Earth_Data!$B$2^2*SIN(RADIANS(User_Model_Calcs!B3203))^2))*SIN(RADIANS(User_Model_Calcs!B3203))</f>
        <v>-3360.6442493514724</v>
      </c>
      <c r="L3203">
        <f t="shared" ref="L3203:L3266" ca="1" si="497">DEGREES(ATAN((K3203/J3203)))</f>
        <v>-31.82954561011125</v>
      </c>
      <c r="M3203">
        <f t="shared" ref="M3203:M3266" ca="1" si="498">SQRT(J3203^2+K3203^2)</f>
        <v>6372.1701908415989</v>
      </c>
      <c r="N3203">
        <f ca="1">SQRT(User_Model_Calcs!M3203^2+Sat_Data!$B$3^2-2*User_Model_Calcs!M3203*Sat_Data!$B$3*COS(RADIANS(L3203))*COS(RADIANS(I3203)))</f>
        <v>36922.056049974453</v>
      </c>
      <c r="O3203">
        <f ca="1">DEGREES(ACOS(((Earth_Data!$B$1+Sat_Data!$B$2)/User_Model_Calcs!N3203)*SQRT(1-COS(RADIANS(User_Model_Calcs!I3203))^2*COS(RADIANS(User_Model_Calcs!B3203))^2)))</f>
        <v>52.424474323042652</v>
      </c>
      <c r="P3203">
        <f t="shared" ca="1" si="493"/>
        <v>8.3239568168322347</v>
      </c>
    </row>
    <row r="3204" spans="1:16" x14ac:dyDescent="0.25">
      <c r="A3204">
        <f t="shared" ca="1" si="494"/>
        <v>107.45181060120888</v>
      </c>
      <c r="B3204">
        <f t="shared" ca="1" si="495"/>
        <v>-30.655866004233513</v>
      </c>
      <c r="C3204" s="6">
        <v>20135.9375</v>
      </c>
      <c r="D3204">
        <f t="shared" ca="1" si="491"/>
        <v>3</v>
      </c>
      <c r="E3204" s="1">
        <v>0.65</v>
      </c>
      <c r="F3204">
        <v>19.899999999999999</v>
      </c>
      <c r="G3204">
        <f t="shared" ca="1" si="496"/>
        <v>54.048620189015942</v>
      </c>
      <c r="H3204">
        <f t="shared" ca="1" si="492"/>
        <v>14.625462400102235</v>
      </c>
      <c r="I3204">
        <f ca="1">User_Model_Calcs!A3204-Sat_Data!$B$5</f>
        <v>-2.5481893987911235</v>
      </c>
      <c r="J3204">
        <f ca="1">(Earth_Data!$B$1/SQRT(1-Earth_Data!$B$2^2*SIN(RADIANS(User_Model_Calcs!B3204))^2))*COS(RADIANS(User_Model_Calcs!B3204))</f>
        <v>5491.5457220620547</v>
      </c>
      <c r="K3204">
        <f ca="1">((Earth_Data!$B$1*(1-Earth_Data!$B$2^2))/SQRT(1-Earth_Data!$B$2^2*SIN(RADIANS(User_Model_Calcs!B3204))^2))*SIN(RADIANS(User_Model_Calcs!B3204))</f>
        <v>-3233.1323978337509</v>
      </c>
      <c r="L3204">
        <f t="shared" ca="1" si="497"/>
        <v>-30.487332017924533</v>
      </c>
      <c r="M3204">
        <f t="shared" ca="1" si="498"/>
        <v>6372.6148102188217</v>
      </c>
      <c r="N3204">
        <f ca="1">SQRT(User_Model_Calcs!M3204^2+Sat_Data!$B$3^2-2*User_Model_Calcs!M3204*Sat_Data!$B$3*COS(RADIANS(L3204))*COS(RADIANS(I3204)))</f>
        <v>36821.056892624591</v>
      </c>
      <c r="O3204">
        <f ca="1">DEGREES(ACOS(((Earth_Data!$B$1+Sat_Data!$B$2)/User_Model_Calcs!N3204)*SQRT(1-COS(RADIANS(User_Model_Calcs!I3204))^2*COS(RADIANS(User_Model_Calcs!B3204))^2)))</f>
        <v>54.161031058086685</v>
      </c>
      <c r="P3204">
        <f t="shared" ca="1" si="493"/>
        <v>4.9882774223180943</v>
      </c>
    </row>
    <row r="3205" spans="1:16" x14ac:dyDescent="0.25">
      <c r="A3205">
        <f t="shared" ca="1" si="494"/>
        <v>107.72771884793062</v>
      </c>
      <c r="B3205">
        <f t="shared" ca="1" si="495"/>
        <v>-30.070688528004297</v>
      </c>
      <c r="C3205" s="6">
        <v>20135.9375</v>
      </c>
      <c r="D3205">
        <f t="shared" ca="1" si="491"/>
        <v>1.2</v>
      </c>
      <c r="E3205" s="1">
        <v>0.65</v>
      </c>
      <c r="F3205">
        <v>19.899999999999999</v>
      </c>
      <c r="G3205">
        <f t="shared" ca="1" si="496"/>
        <v>46.089820015575185</v>
      </c>
      <c r="H3205">
        <f t="shared" ca="1" si="492"/>
        <v>21.818959170771819</v>
      </c>
      <c r="I3205">
        <f ca="1">User_Model_Calcs!A3205-Sat_Data!$B$5</f>
        <v>-2.2722811520693824</v>
      </c>
      <c r="J3205">
        <f ca="1">(Earth_Data!$B$1/SQRT(1-Earth_Data!$B$2^2*SIN(RADIANS(User_Model_Calcs!B3205))^2))*COS(RADIANS(User_Model_Calcs!B3205))</f>
        <v>5524.3371253781561</v>
      </c>
      <c r="K3205">
        <f ca="1">((Earth_Data!$B$1*(1-Earth_Data!$B$2^2))/SQRT(1-Earth_Data!$B$2^2*SIN(RADIANS(User_Model_Calcs!B3205))^2))*SIN(RADIANS(User_Model_Calcs!B3205))</f>
        <v>-3177.158648580174</v>
      </c>
      <c r="L3205">
        <f t="shared" ca="1" si="497"/>
        <v>-29.904083346668767</v>
      </c>
      <c r="M3205">
        <f t="shared" ca="1" si="498"/>
        <v>6372.804543768716</v>
      </c>
      <c r="N3205">
        <f ca="1">SQRT(User_Model_Calcs!M3205^2+Sat_Data!$B$3^2-2*User_Model_Calcs!M3205*Sat_Data!$B$3*COS(RADIANS(L3205))*COS(RADIANS(I3205)))</f>
        <v>36782.275607870382</v>
      </c>
      <c r="O3205">
        <f ca="1">DEGREES(ACOS(((Earth_Data!$B$1+Sat_Data!$B$2)/User_Model_Calcs!N3205)*SQRT(1-COS(RADIANS(User_Model_Calcs!I3205))^2*COS(RADIANS(User_Model_Calcs!B3205))^2)))</f>
        <v>54.84937856084651</v>
      </c>
      <c r="P3205">
        <f t="shared" ca="1" si="493"/>
        <v>4.5278051956942376</v>
      </c>
    </row>
    <row r="3206" spans="1:16" x14ac:dyDescent="0.25">
      <c r="A3206">
        <f t="shared" ca="1" si="494"/>
        <v>110.40527656906876</v>
      </c>
      <c r="B3206">
        <f t="shared" ca="1" si="495"/>
        <v>-29.967336049457195</v>
      </c>
      <c r="C3206" s="6">
        <v>20135.9375</v>
      </c>
      <c r="D3206">
        <f t="shared" ca="1" si="491"/>
        <v>0.75</v>
      </c>
      <c r="E3206" s="1">
        <v>0.65</v>
      </c>
      <c r="F3206">
        <v>19.899999999999999</v>
      </c>
      <c r="G3206">
        <f t="shared" ca="1" si="496"/>
        <v>42.007420362456692</v>
      </c>
      <c r="H3206">
        <f t="shared" ca="1" si="492"/>
        <v>18.598658567909503</v>
      </c>
      <c r="I3206">
        <f ca="1">User_Model_Calcs!A3206-Sat_Data!$B$5</f>
        <v>0.40527656906876075</v>
      </c>
      <c r="J3206">
        <f ca="1">(Earth_Data!$B$1/SQRT(1-Earth_Data!$B$2^2*SIN(RADIANS(User_Model_Calcs!B3206))^2))*COS(RADIANS(User_Model_Calcs!B3206))</f>
        <v>5530.0688728169225</v>
      </c>
      <c r="K3206">
        <f ca="1">((Earth_Data!$B$1*(1-Earth_Data!$B$2^2))/SQRT(1-Earth_Data!$B$2^2*SIN(RADIANS(User_Model_Calcs!B3206))^2))*SIN(RADIANS(User_Model_Calcs!B3206))</f>
        <v>-3167.2385742795382</v>
      </c>
      <c r="L3206">
        <f t="shared" ca="1" si="497"/>
        <v>-29.80107873857342</v>
      </c>
      <c r="M3206">
        <f t="shared" ca="1" si="498"/>
        <v>6372.8378234898546</v>
      </c>
      <c r="N3206">
        <f ca="1">SQRT(User_Model_Calcs!M3206^2+Sat_Data!$B$3^2-2*User_Model_Calcs!M3206*Sat_Data!$B$3*COS(RADIANS(L3206))*COS(RADIANS(I3206)))</f>
        <v>36770.888400276403</v>
      </c>
      <c r="O3206">
        <f ca="1">DEGREES(ACOS(((Earth_Data!$B$1+Sat_Data!$B$2)/User_Model_Calcs!N3206)*SQRT(1-COS(RADIANS(User_Model_Calcs!I3206))^2*COS(RADIANS(User_Model_Calcs!B3206))^2)))</f>
        <v>55.05339783869244</v>
      </c>
      <c r="P3206">
        <f t="shared" ca="1" si="493"/>
        <v>0.8113137287637785</v>
      </c>
    </row>
    <row r="3207" spans="1:16" x14ac:dyDescent="0.25">
      <c r="A3207">
        <f t="shared" ca="1" si="494"/>
        <v>106.31680442280592</v>
      </c>
      <c r="B3207">
        <f t="shared" ca="1" si="495"/>
        <v>-29.798043525685905</v>
      </c>
      <c r="C3207" s="6">
        <v>20135.9375</v>
      </c>
      <c r="D3207">
        <f t="shared" ca="1" si="491"/>
        <v>3</v>
      </c>
      <c r="E3207" s="1">
        <v>0.65</v>
      </c>
      <c r="F3207">
        <v>19.899999999999999</v>
      </c>
      <c r="G3207">
        <f t="shared" ca="1" si="496"/>
        <v>54.048620189015942</v>
      </c>
      <c r="H3207">
        <f t="shared" ca="1" si="492"/>
        <v>16.326392049692394</v>
      </c>
      <c r="I3207">
        <f ca="1">User_Model_Calcs!A3207-Sat_Data!$B$5</f>
        <v>-3.6831955771940841</v>
      </c>
      <c r="J3207">
        <f ca="1">(Earth_Data!$B$1/SQRT(1-Earth_Data!$B$2^2*SIN(RADIANS(User_Model_Calcs!B3207))^2))*COS(RADIANS(User_Model_Calcs!B3207))</f>
        <v>5539.4186561699335</v>
      </c>
      <c r="K3207">
        <f ca="1">((Earth_Data!$B$1*(1-Earth_Data!$B$2^2))/SQRT(1-Earth_Data!$B$2^2*SIN(RADIANS(User_Model_Calcs!B3207))^2))*SIN(RADIANS(User_Model_Calcs!B3207))</f>
        <v>-3150.9674292518598</v>
      </c>
      <c r="L3207">
        <f t="shared" ca="1" si="497"/>
        <v>-29.632360679971296</v>
      </c>
      <c r="M3207">
        <f t="shared" ca="1" si="498"/>
        <v>6372.8921839718578</v>
      </c>
      <c r="N3207">
        <f ca="1">SQRT(User_Model_Calcs!M3207^2+Sat_Data!$B$3^2-2*User_Model_Calcs!M3207*Sat_Data!$B$3*COS(RADIANS(L3207))*COS(RADIANS(I3207)))</f>
        <v>36773.137811662076</v>
      </c>
      <c r="O3207">
        <f ca="1">DEGREES(ACOS(((Earth_Data!$B$1+Sat_Data!$B$2)/User_Model_Calcs!N3207)*SQRT(1-COS(RADIANS(User_Model_Calcs!I3207))^2*COS(RADIANS(User_Model_Calcs!B3207))^2)))</f>
        <v>55.014362213045708</v>
      </c>
      <c r="P3207">
        <f t="shared" ca="1" si="493"/>
        <v>7.3808130986766534</v>
      </c>
    </row>
    <row r="3208" spans="1:16" x14ac:dyDescent="0.25">
      <c r="A3208">
        <f t="shared" ca="1" si="494"/>
        <v>106.88444672642306</v>
      </c>
      <c r="B3208">
        <f t="shared" ca="1" si="495"/>
        <v>-33.815725881526262</v>
      </c>
      <c r="C3208" s="6">
        <v>20135.9375</v>
      </c>
      <c r="D3208">
        <f t="shared" ca="1" si="491"/>
        <v>1.2</v>
      </c>
      <c r="E3208" s="1">
        <v>0.65</v>
      </c>
      <c r="F3208">
        <v>19.899999999999999</v>
      </c>
      <c r="G3208">
        <f t="shared" ca="1" si="496"/>
        <v>46.089820015575185</v>
      </c>
      <c r="H3208">
        <f t="shared" ca="1" si="492"/>
        <v>19.812405847658219</v>
      </c>
      <c r="I3208">
        <f ca="1">User_Model_Calcs!A3208-Sat_Data!$B$5</f>
        <v>-3.1155532735769356</v>
      </c>
      <c r="J3208">
        <f ca="1">(Earth_Data!$B$1/SQRT(1-Earth_Data!$B$2^2*SIN(RADIANS(User_Model_Calcs!B3208))^2))*COS(RADIANS(User_Model_Calcs!B3208))</f>
        <v>5304.6634712686091</v>
      </c>
      <c r="K3208">
        <f ca="1">((Earth_Data!$B$1*(1-Earth_Data!$B$2^2))/SQRT(1-Earth_Data!$B$2^2*SIN(RADIANS(User_Model_Calcs!B3208))^2))*SIN(RADIANS(User_Model_Calcs!B3208))</f>
        <v>-3529.4840975336865</v>
      </c>
      <c r="L3208">
        <f t="shared" ca="1" si="497"/>
        <v>-33.638005054125621</v>
      </c>
      <c r="M3208">
        <f t="shared" ca="1" si="498"/>
        <v>6371.5549544953874</v>
      </c>
      <c r="N3208">
        <f ca="1">SQRT(User_Model_Calcs!M3208^2+Sat_Data!$B$3^2-2*User_Model_Calcs!M3208*Sat_Data!$B$3*COS(RADIANS(L3208))*COS(RADIANS(I3208)))</f>
        <v>37037.001054976536</v>
      </c>
      <c r="O3208">
        <f ca="1">DEGREES(ACOS(((Earth_Data!$B$1+Sat_Data!$B$2)/User_Model_Calcs!N3208)*SQRT(1-COS(RADIANS(User_Model_Calcs!I3208))^2*COS(RADIANS(User_Model_Calcs!B3208))^2)))</f>
        <v>50.532014957315404</v>
      </c>
      <c r="P3208">
        <f t="shared" ca="1" si="493"/>
        <v>5.5859985007341697</v>
      </c>
    </row>
    <row r="3209" spans="1:16" x14ac:dyDescent="0.25">
      <c r="A3209">
        <f t="shared" ca="1" si="494"/>
        <v>108.94158472641369</v>
      </c>
      <c r="B3209">
        <f t="shared" ca="1" si="495"/>
        <v>-32.757135698187291</v>
      </c>
      <c r="C3209" s="6">
        <v>20135.9375</v>
      </c>
      <c r="D3209">
        <f t="shared" ca="1" si="491"/>
        <v>3</v>
      </c>
      <c r="E3209" s="1">
        <v>0.65</v>
      </c>
      <c r="F3209">
        <v>19.899999999999999</v>
      </c>
      <c r="G3209">
        <f t="shared" ca="1" si="496"/>
        <v>54.048620189015942</v>
      </c>
      <c r="H3209">
        <f t="shared" ca="1" si="492"/>
        <v>20.493512406067367</v>
      </c>
      <c r="I3209">
        <f ca="1">User_Model_Calcs!A3209-Sat_Data!$B$5</f>
        <v>-1.0584152735863057</v>
      </c>
      <c r="J3209">
        <f ca="1">(Earth_Data!$B$1/SQRT(1-Earth_Data!$B$2^2*SIN(RADIANS(User_Model_Calcs!B3209))^2))*COS(RADIANS(User_Model_Calcs!B3209))</f>
        <v>5369.0989201054281</v>
      </c>
      <c r="K3209">
        <f ca="1">((Earth_Data!$B$1*(1-Earth_Data!$B$2^2))/SQRT(1-Earth_Data!$B$2^2*SIN(RADIANS(User_Model_Calcs!B3209))^2))*SIN(RADIANS(User_Model_Calcs!B3209))</f>
        <v>-3431.3399132365503</v>
      </c>
      <c r="L3209">
        <f t="shared" ca="1" si="497"/>
        <v>-32.582257990739812</v>
      </c>
      <c r="M3209">
        <f t="shared" ca="1" si="498"/>
        <v>6371.9162591835347</v>
      </c>
      <c r="N3209">
        <f ca="1">SQRT(User_Model_Calcs!M3209^2+Sat_Data!$B$3^2-2*User_Model_Calcs!M3209*Sat_Data!$B$3*COS(RADIANS(L3209))*COS(RADIANS(I3209)))</f>
        <v>36955.735573845144</v>
      </c>
      <c r="O3209">
        <f ca="1">DEGREES(ACOS(((Earth_Data!$B$1+Sat_Data!$B$2)/User_Model_Calcs!N3209)*SQRT(1-COS(RADIANS(User_Model_Calcs!I3209))^2*COS(RADIANS(User_Model_Calcs!B3209))^2)))</f>
        <v>51.859550619274422</v>
      </c>
      <c r="P3209">
        <f t="shared" ca="1" si="493"/>
        <v>1.9555817014324532</v>
      </c>
    </row>
    <row r="3210" spans="1:16" x14ac:dyDescent="0.25">
      <c r="A3210">
        <f t="shared" ca="1" si="494"/>
        <v>106.60041975797502</v>
      </c>
      <c r="B3210">
        <f t="shared" ca="1" si="495"/>
        <v>-30.379004551382831</v>
      </c>
      <c r="C3210" s="6">
        <v>20135.9375</v>
      </c>
      <c r="D3210">
        <f t="shared" ca="1" si="491"/>
        <v>1.2</v>
      </c>
      <c r="E3210" s="1">
        <v>0.65</v>
      </c>
      <c r="F3210">
        <v>19.899999999999999</v>
      </c>
      <c r="G3210">
        <f t="shared" ca="1" si="496"/>
        <v>46.089820015575185</v>
      </c>
      <c r="H3210">
        <f t="shared" ca="1" si="492"/>
        <v>22.291974322304174</v>
      </c>
      <c r="I3210">
        <f ca="1">User_Model_Calcs!A3210-Sat_Data!$B$5</f>
        <v>-3.3995802420249817</v>
      </c>
      <c r="J3210">
        <f ca="1">(Earth_Data!$B$1/SQRT(1-Earth_Data!$B$2^2*SIN(RADIANS(User_Model_Calcs!B3210))^2))*COS(RADIANS(User_Model_Calcs!B3210))</f>
        <v>5507.1317345480447</v>
      </c>
      <c r="K3210">
        <f ca="1">((Earth_Data!$B$1*(1-Earth_Data!$B$2^2))/SQRT(1-Earth_Data!$B$2^2*SIN(RADIANS(User_Model_Calcs!B3210))^2))*SIN(RADIANS(User_Model_Calcs!B3210))</f>
        <v>-3206.6910028955608</v>
      </c>
      <c r="L3210">
        <f t="shared" ca="1" si="497"/>
        <v>-30.211374456125057</v>
      </c>
      <c r="M3210">
        <f t="shared" ca="1" si="498"/>
        <v>6372.7048519225718</v>
      </c>
      <c r="N3210">
        <f ca="1">SQRT(User_Model_Calcs!M3210^2+Sat_Data!$B$3^2-2*User_Model_Calcs!M3210*Sat_Data!$B$3*COS(RADIANS(L3210))*COS(RADIANS(I3210)))</f>
        <v>36808.101778476164</v>
      </c>
      <c r="O3210">
        <f ca="1">DEGREES(ACOS(((Earth_Data!$B$1+Sat_Data!$B$2)/User_Model_Calcs!N3210)*SQRT(1-COS(RADIANS(User_Model_Calcs!I3210))^2*COS(RADIANS(User_Model_Calcs!B3210))^2)))</f>
        <v>54.390178259196638</v>
      </c>
      <c r="P3210">
        <f t="shared" ca="1" si="493"/>
        <v>6.6994884344736647</v>
      </c>
    </row>
    <row r="3211" spans="1:16" x14ac:dyDescent="0.25">
      <c r="A3211">
        <f t="shared" ca="1" si="494"/>
        <v>106.06147354931227</v>
      </c>
      <c r="B3211">
        <f t="shared" ca="1" si="495"/>
        <v>-31.75512222321948</v>
      </c>
      <c r="C3211" s="6">
        <v>20135.9375</v>
      </c>
      <c r="D3211">
        <f t="shared" ca="1" si="491"/>
        <v>1.2</v>
      </c>
      <c r="E3211" s="1">
        <v>0.65</v>
      </c>
      <c r="F3211">
        <v>19.899999999999999</v>
      </c>
      <c r="G3211">
        <f t="shared" ca="1" si="496"/>
        <v>46.089820015575185</v>
      </c>
      <c r="H3211">
        <f t="shared" ca="1" si="492"/>
        <v>15.173555201383861</v>
      </c>
      <c r="I3211">
        <f ca="1">User_Model_Calcs!A3211-Sat_Data!$B$5</f>
        <v>-3.938526450687732</v>
      </c>
      <c r="J3211">
        <f ca="1">(Earth_Data!$B$1/SQRT(1-Earth_Data!$B$2^2*SIN(RADIANS(User_Model_Calcs!B3211))^2))*COS(RADIANS(User_Model_Calcs!B3211))</f>
        <v>5428.4006200534404</v>
      </c>
      <c r="K3211">
        <f ca="1">((Earth_Data!$B$1*(1-Earth_Data!$B$2^2))/SQRT(1-Earth_Data!$B$2^2*SIN(RADIANS(User_Model_Calcs!B3211))^2))*SIN(RADIANS(User_Model_Calcs!B3211))</f>
        <v>-3337.3747296351635</v>
      </c>
      <c r="L3211">
        <f t="shared" ca="1" si="497"/>
        <v>-31.583154788459744</v>
      </c>
      <c r="M3211">
        <f t="shared" ca="1" si="498"/>
        <v>6372.2526140921282</v>
      </c>
      <c r="N3211">
        <f ca="1">SQRT(User_Model_Calcs!M3211^2+Sat_Data!$B$3^2-2*User_Model_Calcs!M3211*Sat_Data!$B$3*COS(RADIANS(L3211))*COS(RADIANS(I3211)))</f>
        <v>36901.676373485854</v>
      </c>
      <c r="O3211">
        <f ca="1">DEGREES(ACOS(((Earth_Data!$B$1+Sat_Data!$B$2)/User_Model_Calcs!N3211)*SQRT(1-COS(RADIANS(User_Model_Calcs!I3211))^2*COS(RADIANS(User_Model_Calcs!B3211))^2)))</f>
        <v>52.768681729521042</v>
      </c>
      <c r="P3211">
        <f t="shared" ca="1" si="493"/>
        <v>7.453053343453707</v>
      </c>
    </row>
    <row r="3212" spans="1:16" x14ac:dyDescent="0.25">
      <c r="A3212">
        <f t="shared" ca="1" si="494"/>
        <v>108.26073819834563</v>
      </c>
      <c r="B3212">
        <f t="shared" ca="1" si="495"/>
        <v>-29.293700705545987</v>
      </c>
      <c r="C3212" s="6">
        <v>20135.9375</v>
      </c>
      <c r="D3212">
        <f t="shared" ca="1" si="491"/>
        <v>3</v>
      </c>
      <c r="E3212" s="1">
        <v>0.65</v>
      </c>
      <c r="F3212">
        <v>19.899999999999999</v>
      </c>
      <c r="G3212">
        <f t="shared" ca="1" si="496"/>
        <v>54.048620189015942</v>
      </c>
      <c r="H3212">
        <f t="shared" ca="1" si="492"/>
        <v>15.323042617916032</v>
      </c>
      <c r="I3212">
        <f ca="1">User_Model_Calcs!A3212-Sat_Data!$B$5</f>
        <v>-1.7392618016543651</v>
      </c>
      <c r="J3212">
        <f ca="1">(Earth_Data!$B$1/SQRT(1-Earth_Data!$B$2^2*SIN(RADIANS(User_Model_Calcs!B3212))^2))*COS(RADIANS(User_Model_Calcs!B3212))</f>
        <v>5566.9858717402012</v>
      </c>
      <c r="K3212">
        <f ca="1">((Earth_Data!$B$1*(1-Earth_Data!$B$2^2))/SQRT(1-Earth_Data!$B$2^2*SIN(RADIANS(User_Model_Calcs!B3212))^2))*SIN(RADIANS(User_Model_Calcs!B3212))</f>
        <v>-3102.3334393585124</v>
      </c>
      <c r="L3212">
        <f t="shared" ca="1" si="497"/>
        <v>-29.129763298969824</v>
      </c>
      <c r="M3212">
        <f t="shared" ca="1" si="498"/>
        <v>6373.0529940615606</v>
      </c>
      <c r="N3212">
        <f ca="1">SQRT(User_Model_Calcs!M3212^2+Sat_Data!$B$3^2-2*User_Model_Calcs!M3212*Sat_Data!$B$3*COS(RADIANS(L3212))*COS(RADIANS(I3212)))</f>
        <v>36731.355028287311</v>
      </c>
      <c r="O3212">
        <f ca="1">DEGREES(ACOS(((Earth_Data!$B$1+Sat_Data!$B$2)/User_Model_Calcs!N3212)*SQRT(1-COS(RADIANS(User_Model_Calcs!I3212))^2*COS(RADIANS(User_Model_Calcs!B3212))^2)))</f>
        <v>55.772779255662499</v>
      </c>
      <c r="P3212">
        <f t="shared" ca="1" si="493"/>
        <v>3.5512272318930185</v>
      </c>
    </row>
    <row r="3213" spans="1:16" x14ac:dyDescent="0.25">
      <c r="A3213">
        <f t="shared" ca="1" si="494"/>
        <v>107.78105149266801</v>
      </c>
      <c r="B3213">
        <f t="shared" ca="1" si="495"/>
        <v>-30.685184895711604</v>
      </c>
      <c r="C3213" s="6">
        <v>20135.9375</v>
      </c>
      <c r="D3213">
        <f t="shared" ca="1" si="491"/>
        <v>3</v>
      </c>
      <c r="E3213" s="1">
        <v>0.65</v>
      </c>
      <c r="F3213">
        <v>19.899999999999999</v>
      </c>
      <c r="G3213">
        <f t="shared" ca="1" si="496"/>
        <v>54.048620189015942</v>
      </c>
      <c r="H3213">
        <f t="shared" ca="1" si="492"/>
        <v>21.888611584093177</v>
      </c>
      <c r="I3213">
        <f ca="1">User_Model_Calcs!A3213-Sat_Data!$B$5</f>
        <v>-2.2189485073319872</v>
      </c>
      <c r="J3213">
        <f ca="1">(Earth_Data!$B$1/SQRT(1-Earth_Data!$B$2^2*SIN(RADIANS(User_Model_Calcs!B3213))^2))*COS(RADIANS(User_Model_Calcs!B3213))</f>
        <v>5489.8876885233985</v>
      </c>
      <c r="K3213">
        <f ca="1">((Earth_Data!$B$1*(1-Earth_Data!$B$2^2))/SQRT(1-Earth_Data!$B$2^2*SIN(RADIANS(User_Model_Calcs!B3213))^2))*SIN(RADIANS(User_Model_Calcs!B3213))</f>
        <v>-3235.9281197079495</v>
      </c>
      <c r="L3213">
        <f t="shared" ca="1" si="497"/>
        <v>-30.516556105509945</v>
      </c>
      <c r="M3213">
        <f t="shared" ca="1" si="498"/>
        <v>6372.605246562618</v>
      </c>
      <c r="N3213">
        <f ca="1">SQRT(User_Model_Calcs!M3213^2+Sat_Data!$B$3^2-2*User_Model_Calcs!M3213*Sat_Data!$B$3*COS(RADIANS(L3213))*COS(RADIANS(I3213)))</f>
        <v>36821.449604309993</v>
      </c>
      <c r="O3213">
        <f ca="1">DEGREES(ACOS(((Earth_Data!$B$1+Sat_Data!$B$2)/User_Model_Calcs!N3213)*SQRT(1-COS(RADIANS(User_Model_Calcs!I3213))^2*COS(RADIANS(User_Model_Calcs!B3213))^2)))</f>
        <v>54.153958434778467</v>
      </c>
      <c r="P3213">
        <f t="shared" ca="1" si="493"/>
        <v>4.3419904784509242</v>
      </c>
    </row>
    <row r="3214" spans="1:16" x14ac:dyDescent="0.25">
      <c r="A3214">
        <f t="shared" ca="1" si="494"/>
        <v>106.40559989333197</v>
      </c>
      <c r="B3214">
        <f t="shared" ca="1" si="495"/>
        <v>-30.874631093700884</v>
      </c>
      <c r="C3214" s="6">
        <v>20135.9375</v>
      </c>
      <c r="D3214">
        <f t="shared" ca="1" si="491"/>
        <v>3</v>
      </c>
      <c r="E3214" s="1">
        <v>0.65</v>
      </c>
      <c r="F3214">
        <v>19.899999999999999</v>
      </c>
      <c r="G3214">
        <f t="shared" ca="1" si="496"/>
        <v>54.048620189015942</v>
      </c>
      <c r="H3214">
        <f t="shared" ca="1" si="492"/>
        <v>15.611850958963245</v>
      </c>
      <c r="I3214">
        <f ca="1">User_Model_Calcs!A3214-Sat_Data!$B$5</f>
        <v>-3.5944001066680329</v>
      </c>
      <c r="J3214">
        <f ca="1">(Earth_Data!$B$1/SQRT(1-Earth_Data!$B$2^2*SIN(RADIANS(User_Model_Calcs!B3214))^2))*COS(RADIANS(User_Model_Calcs!B3214))</f>
        <v>5479.1395371349545</v>
      </c>
      <c r="K3214">
        <f ca="1">((Earth_Data!$B$1*(1-Earth_Data!$B$2^2))/SQRT(1-Earth_Data!$B$2^2*SIN(RADIANS(User_Model_Calcs!B3214))^2))*SIN(RADIANS(User_Model_Calcs!B3214))</f>
        <v>-3253.9726949938254</v>
      </c>
      <c r="L3214">
        <f t="shared" ca="1" si="497"/>
        <v>-30.705393962638652</v>
      </c>
      <c r="M3214">
        <f t="shared" ca="1" si="498"/>
        <v>6372.5433201478381</v>
      </c>
      <c r="N3214">
        <f ca="1">SQRT(User_Model_Calcs!M3214^2+Sat_Data!$B$3^2-2*User_Model_Calcs!M3214*Sat_Data!$B$3*COS(RADIANS(L3214))*COS(RADIANS(I3214)))</f>
        <v>36841.369504507558</v>
      </c>
      <c r="O3214">
        <f ca="1">DEGREES(ACOS(((Earth_Data!$B$1+Sat_Data!$B$2)/User_Model_Calcs!N3214)*SQRT(1-COS(RADIANS(User_Model_Calcs!I3214))^2*COS(RADIANS(User_Model_Calcs!B3214))^2)))</f>
        <v>53.805959022394632</v>
      </c>
      <c r="P3214">
        <f t="shared" ca="1" si="493"/>
        <v>6.9789090187250888</v>
      </c>
    </row>
    <row r="3215" spans="1:16" x14ac:dyDescent="0.25">
      <c r="A3215">
        <f t="shared" ca="1" si="494"/>
        <v>107.86234252606718</v>
      </c>
      <c r="B3215">
        <f t="shared" ca="1" si="495"/>
        <v>-32.935179062105355</v>
      </c>
      <c r="C3215" s="6">
        <v>20135.9375</v>
      </c>
      <c r="D3215">
        <f t="shared" ca="1" si="491"/>
        <v>1.2</v>
      </c>
      <c r="E3215" s="1">
        <v>0.65</v>
      </c>
      <c r="F3215">
        <v>19.899999999999999</v>
      </c>
      <c r="G3215">
        <f t="shared" ca="1" si="496"/>
        <v>46.089820015575185</v>
      </c>
      <c r="H3215">
        <f t="shared" ca="1" si="492"/>
        <v>18.791101499397264</v>
      </c>
      <c r="I3215">
        <f ca="1">User_Model_Calcs!A3215-Sat_Data!$B$5</f>
        <v>-2.1376574739328191</v>
      </c>
      <c r="J3215">
        <f ca="1">(Earth_Data!$B$1/SQRT(1-Earth_Data!$B$2^2*SIN(RADIANS(User_Model_Calcs!B3215))^2))*COS(RADIANS(User_Model_Calcs!B3215))</f>
        <v>5358.3893530480664</v>
      </c>
      <c r="K3215">
        <f ca="1">((Earth_Data!$B$1*(1-Earth_Data!$B$2^2))/SQRT(1-Earth_Data!$B$2^2*SIN(RADIANS(User_Model_Calcs!B3215))^2))*SIN(RADIANS(User_Model_Calcs!B3215))</f>
        <v>-3447.9285439786213</v>
      </c>
      <c r="L3215">
        <f t="shared" ca="1" si="497"/>
        <v>-32.759806429990313</v>
      </c>
      <c r="M3215">
        <f t="shared" ca="1" si="498"/>
        <v>6371.8559072880334</v>
      </c>
      <c r="N3215">
        <f ca="1">SQRT(User_Model_Calcs!M3215^2+Sat_Data!$B$3^2-2*User_Model_Calcs!M3215*Sat_Data!$B$3*COS(RADIANS(L3215))*COS(RADIANS(I3215)))</f>
        <v>36971.150193653724</v>
      </c>
      <c r="O3215">
        <f ca="1">DEGREES(ACOS(((Earth_Data!$B$1+Sat_Data!$B$2)/User_Model_Calcs!N3215)*SQRT(1-COS(RADIANS(User_Model_Calcs!I3215))^2*COS(RADIANS(User_Model_Calcs!B3215))^2)))</f>
        <v>51.604669167176823</v>
      </c>
      <c r="P3215">
        <f t="shared" ca="1" si="493"/>
        <v>3.9274214964926952</v>
      </c>
    </row>
    <row r="3216" spans="1:16" x14ac:dyDescent="0.25">
      <c r="A3216">
        <f t="shared" ca="1" si="494"/>
        <v>109.26921236336126</v>
      </c>
      <c r="B3216">
        <f t="shared" ca="1" si="495"/>
        <v>-31.535250702393203</v>
      </c>
      <c r="C3216" s="6">
        <v>20135.9375</v>
      </c>
      <c r="D3216">
        <f t="shared" ca="1" si="491"/>
        <v>0.75</v>
      </c>
      <c r="E3216" s="1">
        <v>0.65</v>
      </c>
      <c r="F3216">
        <v>19.899999999999999</v>
      </c>
      <c r="G3216">
        <f t="shared" ca="1" si="496"/>
        <v>42.007420362456692</v>
      </c>
      <c r="H3216">
        <f t="shared" ca="1" si="492"/>
        <v>16.920974055916492</v>
      </c>
      <c r="I3216">
        <f ca="1">User_Model_Calcs!A3216-Sat_Data!$B$5</f>
        <v>-0.73078763663873758</v>
      </c>
      <c r="J3216">
        <f ca="1">(Earth_Data!$B$1/SQRT(1-Earth_Data!$B$2^2*SIN(RADIANS(User_Model_Calcs!B3216))^2))*COS(RADIANS(User_Model_Calcs!B3216))</f>
        <v>5441.1914990263776</v>
      </c>
      <c r="K3216">
        <f ca="1">((Earth_Data!$B$1*(1-Earth_Data!$B$2^2))/SQRT(1-Earth_Data!$B$2^2*SIN(RADIANS(User_Model_Calcs!B3216))^2))*SIN(RADIANS(User_Model_Calcs!B3216))</f>
        <v>-3316.62014673776</v>
      </c>
      <c r="L3216">
        <f t="shared" ca="1" si="497"/>
        <v>-31.363950015742255</v>
      </c>
      <c r="M3216">
        <f t="shared" ca="1" si="498"/>
        <v>6372.325645070543</v>
      </c>
      <c r="N3216">
        <f ca="1">SQRT(User_Model_Calcs!M3216^2+Sat_Data!$B$3^2-2*User_Model_Calcs!M3216*Sat_Data!$B$3*COS(RADIANS(L3216))*COS(RADIANS(I3216)))</f>
        <v>36872.920119113296</v>
      </c>
      <c r="O3216">
        <f ca="1">DEGREES(ACOS(((Earth_Data!$B$1+Sat_Data!$B$2)/User_Model_Calcs!N3216)*SQRT(1-COS(RADIANS(User_Model_Calcs!I3216))^2*COS(RADIANS(User_Model_Calcs!B3216))^2)))</f>
        <v>53.258523738810112</v>
      </c>
      <c r="P3216">
        <f t="shared" ca="1" si="493"/>
        <v>1.3970367794631606</v>
      </c>
    </row>
    <row r="3217" spans="1:16" x14ac:dyDescent="0.25">
      <c r="A3217">
        <f t="shared" ca="1" si="494"/>
        <v>105.76264791701057</v>
      </c>
      <c r="B3217">
        <f t="shared" ca="1" si="495"/>
        <v>-32.130581695620336</v>
      </c>
      <c r="C3217" s="6">
        <v>20135.9375</v>
      </c>
      <c r="D3217">
        <f t="shared" ca="1" si="491"/>
        <v>1.2</v>
      </c>
      <c r="E3217" s="1">
        <v>0.65</v>
      </c>
      <c r="F3217">
        <v>19.899999999999999</v>
      </c>
      <c r="G3217">
        <f t="shared" ca="1" si="496"/>
        <v>46.089820015575185</v>
      </c>
      <c r="H3217">
        <f t="shared" ca="1" si="492"/>
        <v>22.62693069491911</v>
      </c>
      <c r="I3217">
        <f ca="1">User_Model_Calcs!A3217-Sat_Data!$B$5</f>
        <v>-4.2373520829894318</v>
      </c>
      <c r="J3217">
        <f ca="1">(Earth_Data!$B$1/SQRT(1-Earth_Data!$B$2^2*SIN(RADIANS(User_Model_Calcs!B3217))^2))*COS(RADIANS(User_Model_Calcs!B3217))</f>
        <v>5406.3736797669981</v>
      </c>
      <c r="K3217">
        <f ca="1">((Earth_Data!$B$1*(1-Earth_Data!$B$2^2))/SQRT(1-Earth_Data!$B$2^2*SIN(RADIANS(User_Model_Calcs!B3217))^2))*SIN(RADIANS(User_Model_Calcs!B3217))</f>
        <v>-3372.7035625403946</v>
      </c>
      <c r="L3217">
        <f t="shared" ca="1" si="497"/>
        <v>-31.957499034872086</v>
      </c>
      <c r="M3217">
        <f t="shared" ca="1" si="498"/>
        <v>6372.127249674948</v>
      </c>
      <c r="N3217">
        <f ca="1">SQRT(User_Model_Calcs!M3217^2+Sat_Data!$B$3^2-2*User_Model_Calcs!M3217*Sat_Data!$B$3*COS(RADIANS(L3217))*COS(RADIANS(I3217)))</f>
        <v>36929.050022027186</v>
      </c>
      <c r="O3217">
        <f ca="1">DEGREES(ACOS(((Earth_Data!$B$1+Sat_Data!$B$2)/User_Model_Calcs!N3217)*SQRT(1-COS(RADIANS(User_Model_Calcs!I3217))^2*COS(RADIANS(User_Model_Calcs!B3217))^2)))</f>
        <v>52.306717679360261</v>
      </c>
      <c r="P3217">
        <f t="shared" ca="1" si="493"/>
        <v>7.9307014232209472</v>
      </c>
    </row>
    <row r="3218" spans="1:16" x14ac:dyDescent="0.25">
      <c r="A3218">
        <f t="shared" ca="1" si="494"/>
        <v>110.50800924067195</v>
      </c>
      <c r="B3218">
        <f t="shared" ca="1" si="495"/>
        <v>-31.42407777430692</v>
      </c>
      <c r="C3218" s="6">
        <v>20135.9375</v>
      </c>
      <c r="D3218">
        <f t="shared" ca="1" si="491"/>
        <v>3</v>
      </c>
      <c r="E3218" s="1">
        <v>0.65</v>
      </c>
      <c r="F3218">
        <v>19.899999999999999</v>
      </c>
      <c r="G3218">
        <f t="shared" ca="1" si="496"/>
        <v>54.048620189015942</v>
      </c>
      <c r="H3218">
        <f t="shared" ca="1" si="492"/>
        <v>17.597506592356101</v>
      </c>
      <c r="I3218">
        <f ca="1">User_Model_Calcs!A3218-Sat_Data!$B$5</f>
        <v>0.50800924067195297</v>
      </c>
      <c r="J3218">
        <f ca="1">(Earth_Data!$B$1/SQRT(1-Earth_Data!$B$2^2*SIN(RADIANS(User_Model_Calcs!B3218))^2))*COS(RADIANS(User_Model_Calcs!B3218))</f>
        <v>5447.6284025161194</v>
      </c>
      <c r="K3218">
        <f ca="1">((Earth_Data!$B$1*(1-Earth_Data!$B$2^2))/SQRT(1-Earth_Data!$B$2^2*SIN(RADIANS(User_Model_Calcs!B3218))^2))*SIN(RADIANS(User_Model_Calcs!B3218))</f>
        <v>-3306.1077016925619</v>
      </c>
      <c r="L3218">
        <f t="shared" ca="1" si="497"/>
        <v>-31.253118039145534</v>
      </c>
      <c r="M3218">
        <f t="shared" ca="1" si="498"/>
        <v>6372.3624619987831</v>
      </c>
      <c r="N3218">
        <f ca="1">SQRT(User_Model_Calcs!M3218^2+Sat_Data!$B$3^2-2*User_Model_Calcs!M3218*Sat_Data!$B$3*COS(RADIANS(L3218))*COS(RADIANS(I3218)))</f>
        <v>36865.303864654037</v>
      </c>
      <c r="O3218">
        <f ca="1">DEGREES(ACOS(((Earth_Data!$B$1+Sat_Data!$B$2)/User_Model_Calcs!N3218)*SQRT(1-COS(RADIANS(User_Model_Calcs!I3218))^2*COS(RADIANS(User_Model_Calcs!B3218))^2)))</f>
        <v>53.389645066271278</v>
      </c>
      <c r="P3218">
        <f t="shared" ca="1" si="493"/>
        <v>0.97430857439627017</v>
      </c>
    </row>
    <row r="3219" spans="1:16" x14ac:dyDescent="0.25">
      <c r="A3219">
        <f t="shared" ca="1" si="494"/>
        <v>106.87032551461094</v>
      </c>
      <c r="B3219">
        <f t="shared" ca="1" si="495"/>
        <v>-29.771800599684155</v>
      </c>
      <c r="C3219" s="6">
        <v>20135.9375</v>
      </c>
      <c r="D3219">
        <f t="shared" ca="1" si="491"/>
        <v>3</v>
      </c>
      <c r="E3219" s="1">
        <v>0.65</v>
      </c>
      <c r="F3219">
        <v>19.899999999999999</v>
      </c>
      <c r="G3219">
        <f t="shared" ca="1" si="496"/>
        <v>54.048620189015942</v>
      </c>
      <c r="H3219">
        <f t="shared" ca="1" si="492"/>
        <v>14.032838143521847</v>
      </c>
      <c r="I3219">
        <f ca="1">User_Model_Calcs!A3219-Sat_Data!$B$5</f>
        <v>-3.1296744853890601</v>
      </c>
      <c r="J3219">
        <f ca="1">(Earth_Data!$B$1/SQRT(1-Earth_Data!$B$2^2*SIN(RADIANS(User_Model_Calcs!B3219))^2))*COS(RADIANS(User_Model_Calcs!B3219))</f>
        <v>5540.8636883902382</v>
      </c>
      <c r="K3219">
        <f ca="1">((Earth_Data!$B$1*(1-Earth_Data!$B$2^2))/SQRT(1-Earth_Data!$B$2^2*SIN(RADIANS(User_Model_Calcs!B3219))^2))*SIN(RADIANS(User_Model_Calcs!B3219))</f>
        <v>-3148.4427203761584</v>
      </c>
      <c r="L3219">
        <f t="shared" ca="1" si="497"/>
        <v>-29.606207320673164</v>
      </c>
      <c r="M3219">
        <f t="shared" ca="1" si="498"/>
        <v>6372.9005936709145</v>
      </c>
      <c r="N3219">
        <f ca="1">SQRT(User_Model_Calcs!M3219^2+Sat_Data!$B$3^2-2*User_Model_Calcs!M3219*Sat_Data!$B$3*COS(RADIANS(L3219))*COS(RADIANS(I3219)))</f>
        <v>36767.838553228328</v>
      </c>
      <c r="O3219">
        <f ca="1">DEGREES(ACOS(((Earth_Data!$B$1+Sat_Data!$B$2)/User_Model_Calcs!N3219)*SQRT(1-COS(RADIANS(User_Model_Calcs!I3219))^2*COS(RADIANS(User_Model_Calcs!B3219))^2)))</f>
        <v>55.109430022759156</v>
      </c>
      <c r="P3219">
        <f t="shared" ca="1" si="493"/>
        <v>6.2838386579850791</v>
      </c>
    </row>
    <row r="3220" spans="1:16" x14ac:dyDescent="0.25">
      <c r="A3220">
        <f t="shared" ca="1" si="494"/>
        <v>107.69938558723685</v>
      </c>
      <c r="B3220">
        <f t="shared" ca="1" si="495"/>
        <v>-31.112775434555264</v>
      </c>
      <c r="C3220" s="6">
        <v>20135.9375</v>
      </c>
      <c r="D3220">
        <f t="shared" ca="1" si="491"/>
        <v>0.75</v>
      </c>
      <c r="E3220" s="1">
        <v>0.65</v>
      </c>
      <c r="F3220">
        <v>19.899999999999999</v>
      </c>
      <c r="G3220">
        <f t="shared" ca="1" si="496"/>
        <v>42.007420362456692</v>
      </c>
      <c r="H3220">
        <f t="shared" ca="1" si="492"/>
        <v>23.838321927360809</v>
      </c>
      <c r="I3220">
        <f ca="1">User_Model_Calcs!A3220-Sat_Data!$B$5</f>
        <v>-2.3006144127631529</v>
      </c>
      <c r="J3220">
        <f ca="1">(Earth_Data!$B$1/SQRT(1-Earth_Data!$B$2^2*SIN(RADIANS(User_Model_Calcs!B3220))^2))*COS(RADIANS(User_Model_Calcs!B3220))</f>
        <v>5465.5435247261357</v>
      </c>
      <c r="K3220">
        <f ca="1">((Earth_Data!$B$1*(1-Earth_Data!$B$2^2))/SQRT(1-Earth_Data!$B$2^2*SIN(RADIANS(User_Model_Calcs!B3220))^2))*SIN(RADIANS(User_Model_Calcs!B3220))</f>
        <v>-3276.6058926805804</v>
      </c>
      <c r="L3220">
        <f t="shared" ca="1" si="497"/>
        <v>-30.942784037450416</v>
      </c>
      <c r="M3220">
        <f t="shared" ca="1" si="498"/>
        <v>6372.4651585257725</v>
      </c>
      <c r="N3220">
        <f ca="1">SQRT(User_Model_Calcs!M3220^2+Sat_Data!$B$3^2-2*User_Model_Calcs!M3220*Sat_Data!$B$3*COS(RADIANS(L3220))*COS(RADIANS(I3220)))</f>
        <v>36849.621857035825</v>
      </c>
      <c r="O3220">
        <f ca="1">DEGREES(ACOS(((Earth_Data!$B$1+Sat_Data!$B$2)/User_Model_Calcs!N3220)*SQRT(1-COS(RADIANS(User_Model_Calcs!I3220))^2*COS(RADIANS(User_Model_Calcs!B3220))^2)))</f>
        <v>53.66158033488032</v>
      </c>
      <c r="P3220">
        <f t="shared" ca="1" si="493"/>
        <v>4.4457565844761415</v>
      </c>
    </row>
    <row r="3221" spans="1:16" x14ac:dyDescent="0.25">
      <c r="A3221">
        <f t="shared" ca="1" si="494"/>
        <v>106.63097850527136</v>
      </c>
      <c r="B3221">
        <f t="shared" ca="1" si="495"/>
        <v>-33.128124182791545</v>
      </c>
      <c r="C3221" s="6">
        <v>20135.9375</v>
      </c>
      <c r="D3221">
        <f t="shared" ca="1" si="491"/>
        <v>3</v>
      </c>
      <c r="E3221" s="1">
        <v>0.65</v>
      </c>
      <c r="F3221">
        <v>19.899999999999999</v>
      </c>
      <c r="G3221">
        <f t="shared" ca="1" si="496"/>
        <v>54.048620189015942</v>
      </c>
      <c r="H3221">
        <f t="shared" ca="1" si="492"/>
        <v>19.122301988498158</v>
      </c>
      <c r="I3221">
        <f ca="1">User_Model_Calcs!A3221-Sat_Data!$B$5</f>
        <v>-3.3690214947286421</v>
      </c>
      <c r="J3221">
        <f ca="1">(Earth_Data!$B$1/SQRT(1-Earth_Data!$B$2^2*SIN(RADIANS(User_Model_Calcs!B3221))^2))*COS(RADIANS(User_Model_Calcs!B3221))</f>
        <v>5346.7249381515903</v>
      </c>
      <c r="K3221">
        <f ca="1">((Earth_Data!$B$1*(1-Earth_Data!$B$2^2))/SQRT(1-Earth_Data!$B$2^2*SIN(RADIANS(User_Model_Calcs!B3221))^2))*SIN(RADIANS(User_Model_Calcs!B3221))</f>
        <v>-3465.8684629722979</v>
      </c>
      <c r="L3221">
        <f t="shared" ca="1" si="497"/>
        <v>-32.952222818965666</v>
      </c>
      <c r="M3221">
        <f t="shared" ca="1" si="498"/>
        <v>6371.7903109626959</v>
      </c>
      <c r="N3221">
        <f ca="1">SQRT(User_Model_Calcs!M3221^2+Sat_Data!$B$3^2-2*User_Model_Calcs!M3221*Sat_Data!$B$3*COS(RADIANS(L3221))*COS(RADIANS(I3221)))</f>
        <v>36990.722224419529</v>
      </c>
      <c r="O3221">
        <f ca="1">DEGREES(ACOS(((Earth_Data!$B$1+Sat_Data!$B$2)/User_Model_Calcs!N3221)*SQRT(1-COS(RADIANS(User_Model_Calcs!I3221))^2*COS(RADIANS(User_Model_Calcs!B3221))^2)))</f>
        <v>51.283485247716229</v>
      </c>
      <c r="P3221">
        <f t="shared" ca="1" si="493"/>
        <v>6.1479856278061149</v>
      </c>
    </row>
    <row r="3222" spans="1:16" x14ac:dyDescent="0.25">
      <c r="A3222">
        <f t="shared" ca="1" si="494"/>
        <v>108.9129440909644</v>
      </c>
      <c r="B3222">
        <f t="shared" ca="1" si="495"/>
        <v>-30.421236787100426</v>
      </c>
      <c r="C3222" s="6">
        <v>20135.9375</v>
      </c>
      <c r="D3222">
        <f t="shared" ca="1" si="491"/>
        <v>1.2</v>
      </c>
      <c r="E3222" s="1">
        <v>0.65</v>
      </c>
      <c r="F3222">
        <v>19.899999999999999</v>
      </c>
      <c r="G3222">
        <f t="shared" ca="1" si="496"/>
        <v>46.089820015575185</v>
      </c>
      <c r="H3222">
        <f t="shared" ca="1" si="492"/>
        <v>15.90232434735673</v>
      </c>
      <c r="I3222">
        <f ca="1">User_Model_Calcs!A3222-Sat_Data!$B$5</f>
        <v>-1.0870559090355982</v>
      </c>
      <c r="J3222">
        <f ca="1">(Earth_Data!$B$1/SQRT(1-Earth_Data!$B$2^2*SIN(RADIANS(User_Model_Calcs!B3222))^2))*COS(RADIANS(User_Model_Calcs!B3222))</f>
        <v>5504.7625598931745</v>
      </c>
      <c r="K3222">
        <f ca="1">((Earth_Data!$B$1*(1-Earth_Data!$B$2^2))/SQRT(1-Earth_Data!$B$2^2*SIN(RADIANS(User_Model_Calcs!B3222))^2))*SIN(RADIANS(User_Model_Calcs!B3222))</f>
        <v>-3210.7291438404759</v>
      </c>
      <c r="L3222">
        <f t="shared" ca="1" si="497"/>
        <v>-30.253467803891795</v>
      </c>
      <c r="M3222">
        <f t="shared" ca="1" si="498"/>
        <v>6372.6911486363633</v>
      </c>
      <c r="N3222">
        <f ca="1">SQRT(User_Model_Calcs!M3222^2+Sat_Data!$B$3^2-2*User_Model_Calcs!M3222*Sat_Data!$B$3*COS(RADIANS(L3222))*COS(RADIANS(I3222)))</f>
        <v>36800.846216465623</v>
      </c>
      <c r="O3222">
        <f ca="1">DEGREES(ACOS(((Earth_Data!$B$1+Sat_Data!$B$2)/User_Model_Calcs!N3222)*SQRT(1-COS(RADIANS(User_Model_Calcs!I3222))^2*COS(RADIANS(User_Model_Calcs!B3222))^2)))</f>
        <v>54.517713267884687</v>
      </c>
      <c r="P3222">
        <f t="shared" ca="1" si="493"/>
        <v>2.1460857905737685</v>
      </c>
    </row>
    <row r="3223" spans="1:16" x14ac:dyDescent="0.25">
      <c r="A3223">
        <f t="shared" ca="1" si="494"/>
        <v>107.05589634587773</v>
      </c>
      <c r="B3223">
        <f t="shared" ca="1" si="495"/>
        <v>-31.886158069119507</v>
      </c>
      <c r="C3223" s="6">
        <v>20135.9375</v>
      </c>
      <c r="D3223">
        <f t="shared" ca="1" si="491"/>
        <v>0.75</v>
      </c>
      <c r="E3223" s="1">
        <v>0.65</v>
      </c>
      <c r="F3223">
        <v>19.899999999999999</v>
      </c>
      <c r="G3223">
        <f t="shared" ca="1" si="496"/>
        <v>42.007420362456692</v>
      </c>
      <c r="H3223">
        <f t="shared" ca="1" si="492"/>
        <v>15.603596660678313</v>
      </c>
      <c r="I3223">
        <f ca="1">User_Model_Calcs!A3223-Sat_Data!$B$5</f>
        <v>-2.9441036541222729</v>
      </c>
      <c r="J3223">
        <f ca="1">(Earth_Data!$B$1/SQRT(1-Earth_Data!$B$2^2*SIN(RADIANS(User_Model_Calcs!B3223))^2))*COS(RADIANS(User_Model_Calcs!B3223))</f>
        <v>5420.73964195998</v>
      </c>
      <c r="K3223">
        <f ca="1">((Earth_Data!$B$1*(1-Earth_Data!$B$2^2))/SQRT(1-Earth_Data!$B$2^2*SIN(RADIANS(User_Model_Calcs!B3223))^2))*SIN(RADIANS(User_Model_Calcs!B3223))</f>
        <v>-3349.720689448025</v>
      </c>
      <c r="L3223">
        <f t="shared" ca="1" si="497"/>
        <v>-31.713798068625273</v>
      </c>
      <c r="M3223">
        <f t="shared" ca="1" si="498"/>
        <v>6372.2089547685555</v>
      </c>
      <c r="N3223">
        <f ca="1">SQRT(User_Model_Calcs!M3223^2+Sat_Data!$B$3^2-2*User_Model_Calcs!M3223*Sat_Data!$B$3*COS(RADIANS(L3223))*COS(RADIANS(I3223)))</f>
        <v>36903.94891575785</v>
      </c>
      <c r="O3223">
        <f ca="1">DEGREES(ACOS(((Earth_Data!$B$1+Sat_Data!$B$2)/User_Model_Calcs!N3223)*SQRT(1-COS(RADIANS(User_Model_Calcs!I3223))^2*COS(RADIANS(User_Model_Calcs!B3223))^2)))</f>
        <v>52.72944078938329</v>
      </c>
      <c r="P3223">
        <f t="shared" ca="1" si="493"/>
        <v>5.5608757727912197</v>
      </c>
    </row>
    <row r="3224" spans="1:16" x14ac:dyDescent="0.25">
      <c r="A3224">
        <f t="shared" ca="1" si="494"/>
        <v>108.35468644584819</v>
      </c>
      <c r="B3224">
        <f t="shared" ca="1" si="495"/>
        <v>-31.888304663097276</v>
      </c>
      <c r="C3224" s="6">
        <v>20135.9375</v>
      </c>
      <c r="D3224">
        <f t="shared" ca="1" si="491"/>
        <v>3</v>
      </c>
      <c r="E3224" s="1">
        <v>0.65</v>
      </c>
      <c r="F3224">
        <v>19.899999999999999</v>
      </c>
      <c r="G3224">
        <f t="shared" ca="1" si="496"/>
        <v>54.048620189015942</v>
      </c>
      <c r="H3224">
        <f t="shared" ca="1" si="492"/>
        <v>21.78858242270945</v>
      </c>
      <c r="I3224">
        <f ca="1">User_Model_Calcs!A3224-Sat_Data!$B$5</f>
        <v>-1.6453135541518122</v>
      </c>
      <c r="J3224">
        <f ca="1">(Earth_Data!$B$1/SQRT(1-Earth_Data!$B$2^2*SIN(RADIANS(User_Model_Calcs!B3224))^2))*COS(RADIANS(User_Model_Calcs!B3224))</f>
        <v>5420.6139055579506</v>
      </c>
      <c r="K3224">
        <f ca="1">((Earth_Data!$B$1*(1-Earth_Data!$B$2^2))/SQRT(1-Earth_Data!$B$2^2*SIN(RADIANS(User_Model_Calcs!B3224))^2))*SIN(RADIANS(User_Model_Calcs!B3224))</f>
        <v>-3349.9227938060167</v>
      </c>
      <c r="L3224">
        <f t="shared" ca="1" si="497"/>
        <v>-31.715938261560567</v>
      </c>
      <c r="M3224">
        <f t="shared" ca="1" si="498"/>
        <v>6372.2082387182954</v>
      </c>
      <c r="N3224">
        <f ca="1">SQRT(User_Model_Calcs!M3224^2+Sat_Data!$B$3^2-2*User_Model_Calcs!M3224*Sat_Data!$B$3*COS(RADIANS(L3224))*COS(RADIANS(I3224)))</f>
        <v>36898.470839735637</v>
      </c>
      <c r="O3224">
        <f ca="1">DEGREES(ACOS(((Earth_Data!$B$1+Sat_Data!$B$2)/User_Model_Calcs!N3224)*SQRT(1-COS(RADIANS(User_Model_Calcs!I3224))^2*COS(RADIANS(User_Model_Calcs!B3224))^2)))</f>
        <v>52.82190095078527</v>
      </c>
      <c r="P3224">
        <f t="shared" ca="1" si="493"/>
        <v>3.1123523151468069</v>
      </c>
    </row>
    <row r="3225" spans="1:16" x14ac:dyDescent="0.25">
      <c r="A3225">
        <f t="shared" ca="1" si="494"/>
        <v>107.47740884385547</v>
      </c>
      <c r="B3225">
        <f t="shared" ca="1" si="495"/>
        <v>-32.197556043524678</v>
      </c>
      <c r="C3225" s="6">
        <v>20135.9375</v>
      </c>
      <c r="D3225">
        <f t="shared" ca="1" si="491"/>
        <v>0.75</v>
      </c>
      <c r="E3225" s="1">
        <v>0.65</v>
      </c>
      <c r="F3225">
        <v>19.899999999999999</v>
      </c>
      <c r="G3225">
        <f t="shared" ca="1" si="496"/>
        <v>42.007420362456692</v>
      </c>
      <c r="H3225">
        <f t="shared" ca="1" si="492"/>
        <v>22.200014772436784</v>
      </c>
      <c r="I3225">
        <f ca="1">User_Model_Calcs!A3225-Sat_Data!$B$5</f>
        <v>-2.5225911561445287</v>
      </c>
      <c r="J3225">
        <f ca="1">(Earth_Data!$B$1/SQRT(1-Earth_Data!$B$2^2*SIN(RADIANS(User_Model_Calcs!B3225))^2))*COS(RADIANS(User_Model_Calcs!B3225))</f>
        <v>5402.4200737915962</v>
      </c>
      <c r="K3225">
        <f ca="1">((Earth_Data!$B$1*(1-Earth_Data!$B$2^2))/SQRT(1-Earth_Data!$B$2^2*SIN(RADIANS(User_Model_Calcs!B3225))^2))*SIN(RADIANS(User_Model_Calcs!B3225))</f>
        <v>-3378.9905224758495</v>
      </c>
      <c r="L3225">
        <f t="shared" ca="1" si="497"/>
        <v>-32.024277554434924</v>
      </c>
      <c r="M3225">
        <f t="shared" ca="1" si="498"/>
        <v>6372.1048017658977</v>
      </c>
      <c r="N3225">
        <f ca="1">SQRT(User_Model_Calcs!M3225^2+Sat_Data!$B$3^2-2*User_Model_Calcs!M3225*Sat_Data!$B$3*COS(RADIANS(L3225))*COS(RADIANS(I3225)))</f>
        <v>36922.663876628896</v>
      </c>
      <c r="O3225">
        <f ca="1">DEGREES(ACOS(((Earth_Data!$B$1+Sat_Data!$B$2)/User_Model_Calcs!N3225)*SQRT(1-COS(RADIANS(User_Model_Calcs!I3225))^2*COS(RADIANS(User_Model_Calcs!B3225))^2)))</f>
        <v>52.412963997353266</v>
      </c>
      <c r="P3225">
        <f t="shared" ca="1" si="493"/>
        <v>4.7265463298668466</v>
      </c>
    </row>
    <row r="3226" spans="1:16" x14ac:dyDescent="0.25">
      <c r="A3226">
        <f t="shared" ca="1" si="494"/>
        <v>108.73505919787446</v>
      </c>
      <c r="B3226">
        <f t="shared" ca="1" si="495"/>
        <v>-32.694089133947777</v>
      </c>
      <c r="C3226" s="6">
        <v>20135.9375</v>
      </c>
      <c r="D3226">
        <f t="shared" ca="1" si="491"/>
        <v>0.75</v>
      </c>
      <c r="E3226" s="1">
        <v>0.65</v>
      </c>
      <c r="F3226">
        <v>19.899999999999999</v>
      </c>
      <c r="G3226">
        <f t="shared" ca="1" si="496"/>
        <v>42.007420362456692</v>
      </c>
      <c r="H3226">
        <f t="shared" ca="1" si="492"/>
        <v>15.21053839144434</v>
      </c>
      <c r="I3226">
        <f ca="1">User_Model_Calcs!A3226-Sat_Data!$B$5</f>
        <v>-1.2649408021255368</v>
      </c>
      <c r="J3226">
        <f ca="1">(Earth_Data!$B$1/SQRT(1-Earth_Data!$B$2^2*SIN(RADIANS(User_Model_Calcs!B3226))^2))*COS(RADIANS(User_Model_Calcs!B3226))</f>
        <v>5372.8788239077139</v>
      </c>
      <c r="K3226">
        <f ca="1">((Earth_Data!$B$1*(1-Earth_Data!$B$2^2))/SQRT(1-Earth_Data!$B$2^2*SIN(RADIANS(User_Model_Calcs!B3226))^2))*SIN(RADIANS(User_Model_Calcs!B3226))</f>
        <v>-3425.4578933683983</v>
      </c>
      <c r="L3226">
        <f t="shared" ca="1" si="497"/>
        <v>-32.519388296880678</v>
      </c>
      <c r="M3226">
        <f t="shared" ca="1" si="498"/>
        <v>6371.937588805763</v>
      </c>
      <c r="N3226">
        <f ca="1">SQRT(User_Model_Calcs!M3226^2+Sat_Data!$B$3^2-2*User_Model_Calcs!M3226*Sat_Data!$B$3*COS(RADIANS(L3226))*COS(RADIANS(I3226)))</f>
        <v>36951.875130146356</v>
      </c>
      <c r="O3226">
        <f ca="1">DEGREES(ACOS(((Earth_Data!$B$1+Sat_Data!$B$2)/User_Model_Calcs!N3226)*SQRT(1-COS(RADIANS(User_Model_Calcs!I3226))^2*COS(RADIANS(User_Model_Calcs!B3226))^2)))</f>
        <v>51.923754245105677</v>
      </c>
      <c r="P3226">
        <f t="shared" ca="1" si="493"/>
        <v>2.3408944425258866</v>
      </c>
    </row>
    <row r="3227" spans="1:16" x14ac:dyDescent="0.25">
      <c r="A3227">
        <f t="shared" ca="1" si="494"/>
        <v>107.99593708459746</v>
      </c>
      <c r="B3227">
        <f t="shared" ca="1" si="495"/>
        <v>-29.440798246072802</v>
      </c>
      <c r="C3227" s="6">
        <v>20135.9375</v>
      </c>
      <c r="D3227">
        <f t="shared" ca="1" si="491"/>
        <v>3</v>
      </c>
      <c r="E3227" s="1">
        <v>0.65</v>
      </c>
      <c r="F3227">
        <v>19.899999999999999</v>
      </c>
      <c r="G3227">
        <f t="shared" ca="1" si="496"/>
        <v>54.048620189015942</v>
      </c>
      <c r="H3227">
        <f t="shared" ca="1" si="492"/>
        <v>22.381061387674183</v>
      </c>
      <c r="I3227">
        <f ca="1">User_Model_Calcs!A3227-Sat_Data!$B$5</f>
        <v>-2.0040629154025424</v>
      </c>
      <c r="J3227">
        <f ca="1">(Earth_Data!$B$1/SQRT(1-Earth_Data!$B$2^2*SIN(RADIANS(User_Model_Calcs!B3227))^2))*COS(RADIANS(User_Model_Calcs!B3227))</f>
        <v>5558.9900202668359</v>
      </c>
      <c r="K3227">
        <f ca="1">((Earth_Data!$B$1*(1-Earth_Data!$B$2^2))/SQRT(1-Earth_Data!$B$2^2*SIN(RADIANS(User_Model_Calcs!B3227))^2))*SIN(RADIANS(User_Model_Calcs!B3227))</f>
        <v>-3116.5427744243821</v>
      </c>
      <c r="L3227">
        <f t="shared" ca="1" si="497"/>
        <v>-29.276346516219409</v>
      </c>
      <c r="M3227">
        <f t="shared" ca="1" si="498"/>
        <v>6373.0062694338458</v>
      </c>
      <c r="N3227">
        <f ca="1">SQRT(User_Model_Calcs!M3227^2+Sat_Data!$B$3^2-2*User_Model_Calcs!M3227*Sat_Data!$B$3*COS(RADIANS(L3227))*COS(RADIANS(I3227)))</f>
        <v>36741.483004278161</v>
      </c>
      <c r="O3227">
        <f ca="1">DEGREES(ACOS(((Earth_Data!$B$1+Sat_Data!$B$2)/User_Model_Calcs!N3227)*SQRT(1-COS(RADIANS(User_Model_Calcs!I3227))^2*COS(RADIANS(User_Model_Calcs!B3227))^2)))</f>
        <v>55.587330539138101</v>
      </c>
      <c r="P3227">
        <f t="shared" ca="1" si="493"/>
        <v>4.0720370531577332</v>
      </c>
    </row>
    <row r="3228" spans="1:16" x14ac:dyDescent="0.25">
      <c r="A3228">
        <f t="shared" ca="1" si="494"/>
        <v>107.78249095046826</v>
      </c>
      <c r="B3228">
        <f t="shared" ca="1" si="495"/>
        <v>-29.636802538050006</v>
      </c>
      <c r="C3228" s="6">
        <v>20135.9375</v>
      </c>
      <c r="D3228">
        <f t="shared" ca="1" si="491"/>
        <v>3</v>
      </c>
      <c r="E3228" s="1">
        <v>0.65</v>
      </c>
      <c r="F3228">
        <v>19.899999999999999</v>
      </c>
      <c r="G3228">
        <f t="shared" ca="1" si="496"/>
        <v>54.048620189015942</v>
      </c>
      <c r="H3228">
        <f t="shared" ca="1" si="492"/>
        <v>14.020666114553386</v>
      </c>
      <c r="I3228">
        <f ca="1">User_Model_Calcs!A3228-Sat_Data!$B$5</f>
        <v>-2.217509049531742</v>
      </c>
      <c r="J3228">
        <f ca="1">(Earth_Data!$B$1/SQRT(1-Earth_Data!$B$2^2*SIN(RADIANS(User_Model_Calcs!B3228))^2))*COS(RADIANS(User_Model_Calcs!B3228))</f>
        <v>5548.2788051648486</v>
      </c>
      <c r="K3228">
        <f ca="1">((Earth_Data!$B$1*(1-Earth_Data!$B$2^2))/SQRT(1-Earth_Data!$B$2^2*SIN(RADIANS(User_Model_Calcs!B3228))^2))*SIN(RADIANS(User_Model_Calcs!B3228))</f>
        <v>-3135.4449044049325</v>
      </c>
      <c r="L3228">
        <f t="shared" ca="1" si="497"/>
        <v>-29.471672188448483</v>
      </c>
      <c r="M3228">
        <f t="shared" ca="1" si="498"/>
        <v>6372.9437819896339</v>
      </c>
      <c r="N3228">
        <f ca="1">SQRT(User_Model_Calcs!M3228^2+Sat_Data!$B$3^2-2*User_Model_Calcs!M3228*Sat_Data!$B$3*COS(RADIANS(L3228))*COS(RADIANS(I3228)))</f>
        <v>36754.628015751005</v>
      </c>
      <c r="O3228">
        <f ca="1">DEGREES(ACOS(((Earth_Data!$B$1+Sat_Data!$B$2)/User_Model_Calcs!N3228)*SQRT(1-COS(RADIANS(User_Model_Calcs!I3228))^2*COS(RADIANS(User_Model_Calcs!B3228))^2)))</f>
        <v>55.347983839442762</v>
      </c>
      <c r="P3228">
        <f t="shared" ca="1" si="493"/>
        <v>4.4774472521061472</v>
      </c>
    </row>
    <row r="3229" spans="1:16" x14ac:dyDescent="0.25">
      <c r="A3229">
        <f t="shared" ca="1" si="494"/>
        <v>106.19630961713051</v>
      </c>
      <c r="B3229">
        <f t="shared" ca="1" si="495"/>
        <v>-31.213448983086238</v>
      </c>
      <c r="C3229" s="6">
        <v>20135.9375</v>
      </c>
      <c r="D3229">
        <f t="shared" ca="1" si="491"/>
        <v>3</v>
      </c>
      <c r="E3229" s="1">
        <v>0.65</v>
      </c>
      <c r="F3229">
        <v>19.899999999999999</v>
      </c>
      <c r="G3229">
        <f t="shared" ca="1" si="496"/>
        <v>54.048620189015942</v>
      </c>
      <c r="H3229">
        <f t="shared" ca="1" si="492"/>
        <v>21.496657588648272</v>
      </c>
      <c r="I3229">
        <f ca="1">User_Model_Calcs!A3229-Sat_Data!$B$5</f>
        <v>-3.8036903828694903</v>
      </c>
      <c r="J3229">
        <f ca="1">(Earth_Data!$B$1/SQRT(1-Earth_Data!$B$2^2*SIN(RADIANS(User_Model_Calcs!B3229))^2))*COS(RADIANS(User_Model_Calcs!B3229))</f>
        <v>5459.7675028968388</v>
      </c>
      <c r="K3229">
        <f ca="1">((Earth_Data!$B$1*(1-Earth_Data!$B$2^2))/SQRT(1-Earth_Data!$B$2^2*SIN(RADIANS(User_Model_Calcs!B3229))^2))*SIN(RADIANS(User_Model_Calcs!B3229))</f>
        <v>-3286.1571104918548</v>
      </c>
      <c r="L3229">
        <f t="shared" ca="1" si="497"/>
        <v>-31.043142239178611</v>
      </c>
      <c r="M3229">
        <f t="shared" ca="1" si="498"/>
        <v>6372.4320114477923</v>
      </c>
      <c r="N3229">
        <f ca="1">SQRT(User_Model_Calcs!M3229^2+Sat_Data!$B$3^2-2*User_Model_Calcs!M3229*Sat_Data!$B$3*COS(RADIANS(L3229))*COS(RADIANS(I3229)))</f>
        <v>36864.942525440259</v>
      </c>
      <c r="O3229">
        <f ca="1">DEGREES(ACOS(((Earth_Data!$B$1+Sat_Data!$B$2)/User_Model_Calcs!N3229)*SQRT(1-COS(RADIANS(User_Model_Calcs!I3229))^2*COS(RADIANS(User_Model_Calcs!B3229))^2)))</f>
        <v>53.397308178150467</v>
      </c>
      <c r="P3229">
        <f t="shared" ca="1" si="493"/>
        <v>7.3106719219648788</v>
      </c>
    </row>
    <row r="3230" spans="1:16" x14ac:dyDescent="0.25">
      <c r="A3230">
        <f t="shared" ca="1" si="494"/>
        <v>108.11055295171322</v>
      </c>
      <c r="B3230">
        <f t="shared" ca="1" si="495"/>
        <v>-30.888831371906321</v>
      </c>
      <c r="C3230" s="6">
        <v>20135.9375</v>
      </c>
      <c r="D3230">
        <f t="shared" ca="1" si="491"/>
        <v>0.75</v>
      </c>
      <c r="E3230" s="1">
        <v>0.65</v>
      </c>
      <c r="F3230">
        <v>19.899999999999999</v>
      </c>
      <c r="G3230">
        <f t="shared" ca="1" si="496"/>
        <v>42.007420362456692</v>
      </c>
      <c r="H3230">
        <f t="shared" ca="1" si="492"/>
        <v>22.39952318230214</v>
      </c>
      <c r="I3230">
        <f ca="1">User_Model_Calcs!A3230-Sat_Data!$B$5</f>
        <v>-1.8894470482867831</v>
      </c>
      <c r="J3230">
        <f ca="1">(Earth_Data!$B$1/SQRT(1-Earth_Data!$B$2^2*SIN(RADIANS(User_Model_Calcs!B3230))^2))*COS(RADIANS(User_Model_Calcs!B3230))</f>
        <v>5478.3314747449058</v>
      </c>
      <c r="K3230">
        <f ca="1">((Earth_Data!$B$1*(1-Earth_Data!$B$2^2))/SQRT(1-Earth_Data!$B$2^2*SIN(RADIANS(User_Model_Calcs!B3230))^2))*SIN(RADIANS(User_Model_Calcs!B3230))</f>
        <v>-3255.3238463513358</v>
      </c>
      <c r="L3230">
        <f t="shared" ca="1" si="497"/>
        <v>-30.71954893797302</v>
      </c>
      <c r="M3230">
        <f t="shared" ca="1" si="498"/>
        <v>6372.5386693063192</v>
      </c>
      <c r="N3230">
        <f ca="1">SQRT(User_Model_Calcs!M3230^2+Sat_Data!$B$3^2-2*User_Model_Calcs!M3230*Sat_Data!$B$3*COS(RADIANS(L3230))*COS(RADIANS(I3230)))</f>
        <v>36833.366062294874</v>
      </c>
      <c r="O3230">
        <f ca="1">DEGREES(ACOS(((Earth_Data!$B$1+Sat_Data!$B$2)/User_Model_Calcs!N3230)*SQRT(1-COS(RADIANS(User_Model_Calcs!I3230))^2*COS(RADIANS(User_Model_Calcs!B3230))^2)))</f>
        <v>53.944769273460082</v>
      </c>
      <c r="P3230">
        <f t="shared" ca="1" si="493"/>
        <v>3.6767291508141278</v>
      </c>
    </row>
    <row r="3231" spans="1:16" x14ac:dyDescent="0.25">
      <c r="A3231">
        <f t="shared" ca="1" si="494"/>
        <v>110.3469492337403</v>
      </c>
      <c r="B3231">
        <f t="shared" ca="1" si="495"/>
        <v>-29.683798641723047</v>
      </c>
      <c r="C3231" s="6">
        <v>20135.9375</v>
      </c>
      <c r="D3231">
        <f t="shared" ca="1" si="491"/>
        <v>3</v>
      </c>
      <c r="E3231" s="1">
        <v>0.65</v>
      </c>
      <c r="F3231">
        <v>19.899999999999999</v>
      </c>
      <c r="G3231">
        <f t="shared" ca="1" si="496"/>
        <v>54.048620189015942</v>
      </c>
      <c r="H3231">
        <f t="shared" ca="1" si="492"/>
        <v>20.925771700333371</v>
      </c>
      <c r="I3231">
        <f ca="1">User_Model_Calcs!A3231-Sat_Data!$B$5</f>
        <v>0.34694923374030395</v>
      </c>
      <c r="J3231">
        <f ca="1">(Earth_Data!$B$1/SQRT(1-Earth_Data!$B$2^2*SIN(RADIANS(User_Model_Calcs!B3231))^2))*COS(RADIANS(User_Model_Calcs!B3231))</f>
        <v>5545.7009152484216</v>
      </c>
      <c r="K3231">
        <f ca="1">((Earth_Data!$B$1*(1-Earth_Data!$B$2^2))/SQRT(1-Earth_Data!$B$2^2*SIN(RADIANS(User_Model_Calcs!B3231))^2))*SIN(RADIANS(User_Model_Calcs!B3231))</f>
        <v>-3139.9717116976872</v>
      </c>
      <c r="L3231">
        <f t="shared" ca="1" si="497"/>
        <v>-29.518506720697442</v>
      </c>
      <c r="M3231">
        <f t="shared" ca="1" si="498"/>
        <v>6372.928760911178</v>
      </c>
      <c r="N3231">
        <f ca="1">SQRT(User_Model_Calcs!M3231^2+Sat_Data!$B$3^2-2*User_Model_Calcs!M3231*Sat_Data!$B$3*COS(RADIANS(L3231))*COS(RADIANS(I3231)))</f>
        <v>36752.932908588933</v>
      </c>
      <c r="O3231">
        <f ca="1">DEGREES(ACOS(((Earth_Data!$B$1+Sat_Data!$B$2)/User_Model_Calcs!N3231)*SQRT(1-COS(RADIANS(User_Model_Calcs!I3231))^2*COS(RADIANS(User_Model_Calcs!B3231))^2)))</f>
        <v>55.378242699251246</v>
      </c>
      <c r="P3231">
        <f t="shared" ca="1" si="493"/>
        <v>0.70057967679045485</v>
      </c>
    </row>
    <row r="3232" spans="1:16" x14ac:dyDescent="0.25">
      <c r="A3232">
        <f t="shared" ca="1" si="494"/>
        <v>109.8745908679964</v>
      </c>
      <c r="B3232">
        <f t="shared" ca="1" si="495"/>
        <v>-31.889309126168577</v>
      </c>
      <c r="C3232" s="6">
        <v>20135.9375</v>
      </c>
      <c r="D3232">
        <f t="shared" ca="1" si="491"/>
        <v>0.75</v>
      </c>
      <c r="E3232" s="1">
        <v>0.65</v>
      </c>
      <c r="F3232">
        <v>19.899999999999999</v>
      </c>
      <c r="G3232">
        <f t="shared" ca="1" si="496"/>
        <v>42.007420362456692</v>
      </c>
      <c r="H3232">
        <f t="shared" ca="1" si="492"/>
        <v>17.333827540095211</v>
      </c>
      <c r="I3232">
        <f ca="1">User_Model_Calcs!A3232-Sat_Data!$B$5</f>
        <v>-0.12540913200359682</v>
      </c>
      <c r="J3232">
        <f ca="1">(Earth_Data!$B$1/SQRT(1-Earth_Data!$B$2^2*SIN(RADIANS(User_Model_Calcs!B3232))^2))*COS(RADIANS(User_Model_Calcs!B3232))</f>
        <v>5420.555066677628</v>
      </c>
      <c r="K3232">
        <f ca="1">((Earth_Data!$B$1*(1-Earth_Data!$B$2^2))/SQRT(1-Earth_Data!$B$2^2*SIN(RADIANS(User_Model_Calcs!B3232))^2))*SIN(RADIANS(User_Model_Calcs!B3232))</f>
        <v>-3350.0173635959322</v>
      </c>
      <c r="L3232">
        <f t="shared" ca="1" si="497"/>
        <v>-31.716939729701018</v>
      </c>
      <c r="M3232">
        <f t="shared" ca="1" si="498"/>
        <v>6372.2079036452305</v>
      </c>
      <c r="N3232">
        <f ca="1">SQRT(User_Model_Calcs!M3232^2+Sat_Data!$B$3^2-2*User_Model_Calcs!M3232*Sat_Data!$B$3*COS(RADIANS(L3232))*COS(RADIANS(I3232)))</f>
        <v>36895.999038551607</v>
      </c>
      <c r="O3232">
        <f ca="1">DEGREES(ACOS(((Earth_Data!$B$1+Sat_Data!$B$2)/User_Model_Calcs!N3232)*SQRT(1-COS(RADIANS(User_Model_Calcs!I3232))^2*COS(RADIANS(User_Model_Calcs!B3232))^2)))</f>
        <v>52.863689796747053</v>
      </c>
      <c r="P3232">
        <f t="shared" ca="1" si="493"/>
        <v>0.23739046494200156</v>
      </c>
    </row>
    <row r="3233" spans="1:16" x14ac:dyDescent="0.25">
      <c r="A3233">
        <f t="shared" ca="1" si="494"/>
        <v>105.8066123951772</v>
      </c>
      <c r="B3233">
        <f t="shared" ca="1" si="495"/>
        <v>-32.434791934837968</v>
      </c>
      <c r="C3233" s="6">
        <v>20135.9375</v>
      </c>
      <c r="D3233">
        <f t="shared" ca="1" si="491"/>
        <v>3</v>
      </c>
      <c r="E3233" s="1">
        <v>0.65</v>
      </c>
      <c r="F3233">
        <v>19.899999999999999</v>
      </c>
      <c r="G3233">
        <f t="shared" ca="1" si="496"/>
        <v>54.048620189015942</v>
      </c>
      <c r="H3233">
        <f t="shared" ca="1" si="492"/>
        <v>16.46839094107132</v>
      </c>
      <c r="I3233">
        <f ca="1">User_Model_Calcs!A3233-Sat_Data!$B$5</f>
        <v>-4.1933876048228029</v>
      </c>
      <c r="J3233">
        <f ca="1">(Earth_Data!$B$1/SQRT(1-Earth_Data!$B$2^2*SIN(RADIANS(User_Model_Calcs!B3233))^2))*COS(RADIANS(User_Model_Calcs!B3233))</f>
        <v>5388.3562481352756</v>
      </c>
      <c r="K3233">
        <f ca="1">((Earth_Data!$B$1*(1-Earth_Data!$B$2^2))/SQRT(1-Earth_Data!$B$2^2*SIN(RADIANS(User_Model_Calcs!B3233))^2))*SIN(RADIANS(User_Model_Calcs!B3233))</f>
        <v>-3401.2233962746941</v>
      </c>
      <c r="L3233">
        <f t="shared" ca="1" si="497"/>
        <v>-32.260827377297396</v>
      </c>
      <c r="M3233">
        <f t="shared" ca="1" si="498"/>
        <v>6372.0250821999143</v>
      </c>
      <c r="N3233">
        <f ca="1">SQRT(User_Model_Calcs!M3233^2+Sat_Data!$B$3^2-2*User_Model_Calcs!M3233*Sat_Data!$B$3*COS(RADIANS(L3233))*COS(RADIANS(I3233)))</f>
        <v>36949.195260742861</v>
      </c>
      <c r="O3233">
        <f ca="1">DEGREES(ACOS(((Earth_Data!$B$1+Sat_Data!$B$2)/User_Model_Calcs!N3233)*SQRT(1-COS(RADIANS(User_Model_Calcs!I3233))^2*COS(RADIANS(User_Model_Calcs!B3233))^2)))</f>
        <v>51.969851096761737</v>
      </c>
      <c r="P3233">
        <f t="shared" ca="1" si="493"/>
        <v>7.784272648978666</v>
      </c>
    </row>
    <row r="3234" spans="1:16" x14ac:dyDescent="0.25">
      <c r="A3234">
        <f t="shared" ca="1" si="494"/>
        <v>110.41040126498105</v>
      </c>
      <c r="B3234">
        <f t="shared" ca="1" si="495"/>
        <v>-32.914165721875662</v>
      </c>
      <c r="C3234" s="6">
        <v>20135.9375</v>
      </c>
      <c r="D3234">
        <f t="shared" ca="1" si="491"/>
        <v>3</v>
      </c>
      <c r="E3234" s="1">
        <v>0.65</v>
      </c>
      <c r="F3234">
        <v>19.899999999999999</v>
      </c>
      <c r="G3234">
        <f t="shared" ca="1" si="496"/>
        <v>54.048620189015942</v>
      </c>
      <c r="H3234">
        <f t="shared" ca="1" si="492"/>
        <v>16.568258084713857</v>
      </c>
      <c r="I3234">
        <f ca="1">User_Model_Calcs!A3234-Sat_Data!$B$5</f>
        <v>0.41040126498104712</v>
      </c>
      <c r="J3234">
        <f ca="1">(Earth_Data!$B$1/SQRT(1-Earth_Data!$B$2^2*SIN(RADIANS(User_Model_Calcs!B3234))^2))*COS(RADIANS(User_Model_Calcs!B3234))</f>
        <v>5359.6560341539716</v>
      </c>
      <c r="K3234">
        <f ca="1">((Earth_Data!$B$1*(1-Earth_Data!$B$2^2))/SQRT(1-Earth_Data!$B$2^2*SIN(RADIANS(User_Model_Calcs!B3234))^2))*SIN(RADIANS(User_Model_Calcs!B3234))</f>
        <v>-3445.9724006167253</v>
      </c>
      <c r="L3234">
        <f t="shared" ca="1" si="497"/>
        <v>-32.738851151891396</v>
      </c>
      <c r="M3234">
        <f t="shared" ca="1" si="498"/>
        <v>6371.8630391946808</v>
      </c>
      <c r="N3234">
        <f ca="1">SQRT(User_Model_Calcs!M3234^2+Sat_Data!$B$3^2-2*User_Model_Calcs!M3234*Sat_Data!$B$3*COS(RADIANS(L3234))*COS(RADIANS(I3234)))</f>
        <v>36965.610508083424</v>
      </c>
      <c r="O3234">
        <f ca="1">DEGREES(ACOS(((Earth_Data!$B$1+Sat_Data!$B$2)/User_Model_Calcs!N3234)*SQRT(1-COS(RADIANS(User_Model_Calcs!I3234))^2*COS(RADIANS(User_Model_Calcs!B3234))^2)))</f>
        <v>51.695796906811474</v>
      </c>
      <c r="P3234">
        <f t="shared" ca="1" si="493"/>
        <v>0.75524124680463622</v>
      </c>
    </row>
    <row r="3235" spans="1:16" x14ac:dyDescent="0.25">
      <c r="A3235">
        <f t="shared" ca="1" si="494"/>
        <v>109.36441251787603</v>
      </c>
      <c r="B3235">
        <f t="shared" ca="1" si="495"/>
        <v>-30.546250999650603</v>
      </c>
      <c r="C3235" s="6">
        <v>20135.9375</v>
      </c>
      <c r="D3235">
        <f t="shared" ca="1" si="491"/>
        <v>1.2</v>
      </c>
      <c r="E3235" s="1">
        <v>0.65</v>
      </c>
      <c r="F3235">
        <v>19.899999999999999</v>
      </c>
      <c r="G3235">
        <f t="shared" ca="1" si="496"/>
        <v>46.089820015575185</v>
      </c>
      <c r="H3235">
        <f t="shared" ca="1" si="492"/>
        <v>16.558560922964851</v>
      </c>
      <c r="I3235">
        <f ca="1">User_Model_Calcs!A3235-Sat_Data!$B$5</f>
        <v>-0.63558748212396665</v>
      </c>
      <c r="J3235">
        <f ca="1">(Earth_Data!$B$1/SQRT(1-Earth_Data!$B$2^2*SIN(RADIANS(User_Model_Calcs!B3235))^2))*COS(RADIANS(User_Model_Calcs!B3235))</f>
        <v>5497.7318940120949</v>
      </c>
      <c r="K3235">
        <f ca="1">((Earth_Data!$B$1*(1-Earth_Data!$B$2^2))/SQRT(1-Earth_Data!$B$2^2*SIN(RADIANS(User_Model_Calcs!B3235))^2))*SIN(RADIANS(User_Model_Calcs!B3235))</f>
        <v>-3222.6725934207379</v>
      </c>
      <c r="L3235">
        <f t="shared" ca="1" si="497"/>
        <v>-30.378073013455158</v>
      </c>
      <c r="M3235">
        <f t="shared" ca="1" si="498"/>
        <v>6372.650517863266</v>
      </c>
      <c r="N3235">
        <f ca="1">SQRT(User_Model_Calcs!M3235^2+Sat_Data!$B$3^2-2*User_Model_Calcs!M3235*Sat_Data!$B$3*COS(RADIANS(L3235))*COS(RADIANS(I3235)))</f>
        <v>36808.14620674801</v>
      </c>
      <c r="O3235">
        <f ca="1">DEGREES(ACOS(((Earth_Data!$B$1+Sat_Data!$B$2)/User_Model_Calcs!N3235)*SQRT(1-COS(RADIANS(User_Model_Calcs!I3235))^2*COS(RADIANS(User_Model_Calcs!B3235))^2)))</f>
        <v>54.388213323483676</v>
      </c>
      <c r="P3235">
        <f t="shared" ca="1" si="493"/>
        <v>1.2504338017068855</v>
      </c>
    </row>
    <row r="3236" spans="1:16" x14ac:dyDescent="0.25">
      <c r="A3236">
        <f t="shared" ca="1" si="494"/>
        <v>107.8350077685129</v>
      </c>
      <c r="B3236">
        <f t="shared" ca="1" si="495"/>
        <v>-30.915821805463107</v>
      </c>
      <c r="C3236" s="6">
        <v>20135.9375</v>
      </c>
      <c r="D3236">
        <f t="shared" ca="1" si="491"/>
        <v>1.2</v>
      </c>
      <c r="E3236" s="1">
        <v>0.65</v>
      </c>
      <c r="F3236">
        <v>19.899999999999999</v>
      </c>
      <c r="G3236">
        <f t="shared" ca="1" si="496"/>
        <v>46.089820015575185</v>
      </c>
      <c r="H3236">
        <f t="shared" ca="1" si="492"/>
        <v>20.364726562126332</v>
      </c>
      <c r="I3236">
        <f ca="1">User_Model_Calcs!A3236-Sat_Data!$B$5</f>
        <v>-2.1649922314871048</v>
      </c>
      <c r="J3236">
        <f ca="1">(Earth_Data!$B$1/SQRT(1-Earth_Data!$B$2^2*SIN(RADIANS(User_Model_Calcs!B3236))^2))*COS(RADIANS(User_Model_Calcs!B3236))</f>
        <v>5476.7946646454775</v>
      </c>
      <c r="K3236">
        <f ca="1">((Earth_Data!$B$1*(1-Earth_Data!$B$2^2))/SQRT(1-Earth_Data!$B$2^2*SIN(RADIANS(User_Model_Calcs!B3236))^2))*SIN(RADIANS(User_Model_Calcs!B3236))</f>
        <v>-3257.8914322993073</v>
      </c>
      <c r="L3236">
        <f t="shared" ca="1" si="497"/>
        <v>-30.746453378595334</v>
      </c>
      <c r="M3236">
        <f t="shared" ca="1" si="498"/>
        <v>6372.5298260061836</v>
      </c>
      <c r="N3236">
        <f ca="1">SQRT(User_Model_Calcs!M3236^2+Sat_Data!$B$3^2-2*User_Model_Calcs!M3236*Sat_Data!$B$3*COS(RADIANS(L3236))*COS(RADIANS(I3236)))</f>
        <v>36836.189256111269</v>
      </c>
      <c r="O3236">
        <f ca="1">DEGREES(ACOS(((Earth_Data!$B$1+Sat_Data!$B$2)/User_Model_Calcs!N3236)*SQRT(1-COS(RADIANS(User_Model_Calcs!I3236))^2*COS(RADIANS(User_Model_Calcs!B3236))^2)))</f>
        <v>53.895523016615414</v>
      </c>
      <c r="P3236">
        <f t="shared" ca="1" si="493"/>
        <v>4.2082885000498331</v>
      </c>
    </row>
    <row r="3237" spans="1:16" x14ac:dyDescent="0.25">
      <c r="A3237">
        <f t="shared" ca="1" si="494"/>
        <v>110.13546402389352</v>
      </c>
      <c r="B3237">
        <f t="shared" ca="1" si="495"/>
        <v>-29.284179833662172</v>
      </c>
      <c r="C3237" s="6">
        <v>20135.9375</v>
      </c>
      <c r="D3237">
        <f t="shared" ca="1" si="491"/>
        <v>0.75</v>
      </c>
      <c r="E3237" s="1">
        <v>0.65</v>
      </c>
      <c r="F3237">
        <v>19.899999999999999</v>
      </c>
      <c r="G3237">
        <f t="shared" ca="1" si="496"/>
        <v>42.007420362456692</v>
      </c>
      <c r="H3237">
        <f t="shared" ca="1" si="492"/>
        <v>14.300724826771541</v>
      </c>
      <c r="I3237">
        <f ca="1">User_Model_Calcs!A3237-Sat_Data!$B$5</f>
        <v>0.13546402389351897</v>
      </c>
      <c r="J3237">
        <f ca="1">(Earth_Data!$B$1/SQRT(1-Earth_Data!$B$2^2*SIN(RADIANS(User_Model_Calcs!B3237))^2))*COS(RADIANS(User_Model_Calcs!B3237))</f>
        <v>5567.5021389250678</v>
      </c>
      <c r="K3237">
        <f ca="1">((Earth_Data!$B$1*(1-Earth_Data!$B$2^2))/SQRT(1-Earth_Data!$B$2^2*SIN(RADIANS(User_Model_Calcs!B3237))^2))*SIN(RADIANS(User_Model_Calcs!B3237))</f>
        <v>-3101.4130458101326</v>
      </c>
      <c r="L3237">
        <f t="shared" ca="1" si="497"/>
        <v>-29.120275864896943</v>
      </c>
      <c r="M3237">
        <f t="shared" ca="1" si="498"/>
        <v>6373.056013221325</v>
      </c>
      <c r="N3237">
        <f ca="1">SQRT(User_Model_Calcs!M3237^2+Sat_Data!$B$3^2-2*User_Model_Calcs!M3237*Sat_Data!$B$3*COS(RADIANS(L3237))*COS(RADIANS(I3237)))</f>
        <v>36727.836552589957</v>
      </c>
      <c r="O3237">
        <f ca="1">DEGREES(ACOS(((Earth_Data!$B$1+Sat_Data!$B$2)/User_Model_Calcs!N3237)*SQRT(1-COS(RADIANS(User_Model_Calcs!I3237))^2*COS(RADIANS(User_Model_Calcs!B3237))^2)))</f>
        <v>55.837123710280736</v>
      </c>
      <c r="P3237">
        <f t="shared" ca="1" si="493"/>
        <v>0.27694068458432064</v>
      </c>
    </row>
    <row r="3238" spans="1:16" x14ac:dyDescent="0.25">
      <c r="A3238">
        <f t="shared" ca="1" si="494"/>
        <v>109.401296360334</v>
      </c>
      <c r="B3238">
        <f t="shared" ca="1" si="495"/>
        <v>-30.290544224690201</v>
      </c>
      <c r="C3238" s="6">
        <v>20135.9375</v>
      </c>
      <c r="D3238">
        <f t="shared" ca="1" si="491"/>
        <v>0.75</v>
      </c>
      <c r="E3238" s="1">
        <v>0.65</v>
      </c>
      <c r="F3238">
        <v>19.899999999999999</v>
      </c>
      <c r="G3238">
        <f t="shared" ca="1" si="496"/>
        <v>42.007420362456692</v>
      </c>
      <c r="H3238">
        <f t="shared" ca="1" si="492"/>
        <v>19.80390408425178</v>
      </c>
      <c r="I3238">
        <f ca="1">User_Model_Calcs!A3238-Sat_Data!$B$5</f>
        <v>-0.59870363966599882</v>
      </c>
      <c r="J3238">
        <f ca="1">(Earth_Data!$B$1/SQRT(1-Earth_Data!$B$2^2*SIN(RADIANS(User_Model_Calcs!B3238))^2))*COS(RADIANS(User_Model_Calcs!B3238))</f>
        <v>5512.0845462716179</v>
      </c>
      <c r="K3238">
        <f ca="1">((Earth_Data!$B$1*(1-Earth_Data!$B$2^2))/SQRT(1-Earth_Data!$B$2^2*SIN(RADIANS(User_Model_Calcs!B3238))^2))*SIN(RADIANS(User_Model_Calcs!B3238))</f>
        <v>-3198.2270783784675</v>
      </c>
      <c r="L3238">
        <f t="shared" ca="1" si="497"/>
        <v>-30.123206220896154</v>
      </c>
      <c r="M3238">
        <f t="shared" ca="1" si="498"/>
        <v>6372.7335178963558</v>
      </c>
      <c r="N3238">
        <f ca="1">SQRT(User_Model_Calcs!M3238^2+Sat_Data!$B$3^2-2*User_Model_Calcs!M3238*Sat_Data!$B$3*COS(RADIANS(L3238))*COS(RADIANS(I3238)))</f>
        <v>36791.672998702059</v>
      </c>
      <c r="O3238">
        <f ca="1">DEGREES(ACOS(((Earth_Data!$B$1+Sat_Data!$B$2)/User_Model_Calcs!N3238)*SQRT(1-COS(RADIANS(User_Model_Calcs!I3238))^2*COS(RADIANS(User_Model_Calcs!B3238))^2)))</f>
        <v>54.680880629388064</v>
      </c>
      <c r="P3238">
        <f t="shared" ca="1" si="493"/>
        <v>1.1868704260029941</v>
      </c>
    </row>
    <row r="3239" spans="1:16" x14ac:dyDescent="0.25">
      <c r="A3239">
        <f t="shared" ca="1" si="494"/>
        <v>110.54330579628686</v>
      </c>
      <c r="B3239">
        <f t="shared" ca="1" si="495"/>
        <v>-32.07083360359011</v>
      </c>
      <c r="C3239" s="6">
        <v>20135.9375</v>
      </c>
      <c r="D3239">
        <f t="shared" ca="1" si="491"/>
        <v>0.75</v>
      </c>
      <c r="E3239" s="1">
        <v>0.65</v>
      </c>
      <c r="F3239">
        <v>19.899999999999999</v>
      </c>
      <c r="G3239">
        <f t="shared" ca="1" si="496"/>
        <v>42.007420362456692</v>
      </c>
      <c r="H3239">
        <f t="shared" ca="1" si="492"/>
        <v>17.54718580606724</v>
      </c>
      <c r="I3239">
        <f ca="1">User_Model_Calcs!A3239-Sat_Data!$B$5</f>
        <v>0.54330579628685882</v>
      </c>
      <c r="J3239">
        <f ca="1">(Earth_Data!$B$1/SQRT(1-Earth_Data!$B$2^2*SIN(RADIANS(User_Model_Calcs!B3239))^2))*COS(RADIANS(User_Model_Calcs!B3239))</f>
        <v>5409.8944682010106</v>
      </c>
      <c r="K3239">
        <f ca="1">((Earth_Data!$B$1*(1-Earth_Data!$B$2^2))/SQRT(1-Earth_Data!$B$2^2*SIN(RADIANS(User_Model_Calcs!B3239))^2))*SIN(RADIANS(User_Model_Calcs!B3239))</f>
        <v>-3367.091098857517</v>
      </c>
      <c r="L3239">
        <f t="shared" ca="1" si="497"/>
        <v>-31.897926437032975</v>
      </c>
      <c r="M3239">
        <f t="shared" ca="1" si="498"/>
        <v>6372.1472538758408</v>
      </c>
      <c r="N3239">
        <f ca="1">SQRT(User_Model_Calcs!M3239^2+Sat_Data!$B$3^2-2*User_Model_Calcs!M3239*Sat_Data!$B$3*COS(RADIANS(L3239))*COS(RADIANS(I3239)))</f>
        <v>36908.432334474797</v>
      </c>
      <c r="O3239">
        <f ca="1">DEGREES(ACOS(((Earth_Data!$B$1+Sat_Data!$B$2)/User_Model_Calcs!N3239)*SQRT(1-COS(RADIANS(User_Model_Calcs!I3239))^2*COS(RADIANS(User_Model_Calcs!B3239))^2)))</f>
        <v>52.652640542937831</v>
      </c>
      <c r="P3239">
        <f t="shared" ca="1" si="493"/>
        <v>1.023159699742149</v>
      </c>
    </row>
    <row r="3240" spans="1:16" x14ac:dyDescent="0.25">
      <c r="A3240">
        <f t="shared" ca="1" si="494"/>
        <v>110.47340877667338</v>
      </c>
      <c r="B3240">
        <f t="shared" ca="1" si="495"/>
        <v>-31.388767451308468</v>
      </c>
      <c r="C3240" s="6">
        <v>20135.9375</v>
      </c>
      <c r="D3240">
        <f t="shared" ca="1" si="491"/>
        <v>0.75</v>
      </c>
      <c r="E3240" s="1">
        <v>0.65</v>
      </c>
      <c r="F3240">
        <v>19.899999999999999</v>
      </c>
      <c r="G3240">
        <f t="shared" ca="1" si="496"/>
        <v>42.007420362456692</v>
      </c>
      <c r="H3240">
        <f t="shared" ca="1" si="492"/>
        <v>15.08880858485548</v>
      </c>
      <c r="I3240">
        <f ca="1">User_Model_Calcs!A3240-Sat_Data!$B$5</f>
        <v>0.47340877667338077</v>
      </c>
      <c r="J3240">
        <f ca="1">(Earth_Data!$B$1/SQRT(1-Earth_Data!$B$2^2*SIN(RADIANS(User_Model_Calcs!B3240))^2))*COS(RADIANS(User_Model_Calcs!B3240))</f>
        <v>5449.6685744284614</v>
      </c>
      <c r="K3240">
        <f ca="1">((Earth_Data!$B$1*(1-Earth_Data!$B$2^2))/SQRT(1-Earth_Data!$B$2^2*SIN(RADIANS(User_Model_Calcs!B3240))^2))*SIN(RADIANS(User_Model_Calcs!B3240))</f>
        <v>-3302.7662058920387</v>
      </c>
      <c r="L3240">
        <f t="shared" ca="1" si="497"/>
        <v>-31.217916544354466</v>
      </c>
      <c r="M3240">
        <f t="shared" ca="1" si="498"/>
        <v>6372.3741401376947</v>
      </c>
      <c r="N3240">
        <f ca="1">SQRT(User_Model_Calcs!M3240^2+Sat_Data!$B$3^2-2*User_Model_Calcs!M3240*Sat_Data!$B$3*COS(RADIANS(L3240))*COS(RADIANS(I3240)))</f>
        <v>36862.940246391998</v>
      </c>
      <c r="O3240">
        <f ca="1">DEGREES(ACOS(((Earth_Data!$B$1+Sat_Data!$B$2)/User_Model_Calcs!N3240)*SQRT(1-COS(RADIANS(User_Model_Calcs!I3240))^2*COS(RADIANS(User_Model_Calcs!B3240))^2)))</f>
        <v>53.430431053447968</v>
      </c>
      <c r="P3240">
        <f t="shared" ca="1" si="493"/>
        <v>0.90887366869011132</v>
      </c>
    </row>
    <row r="3241" spans="1:16" x14ac:dyDescent="0.25">
      <c r="A3241">
        <f t="shared" ca="1" si="494"/>
        <v>106.1908267583742</v>
      </c>
      <c r="B3241">
        <f t="shared" ca="1" si="495"/>
        <v>-30.555506555823829</v>
      </c>
      <c r="C3241" s="6">
        <v>20135.9375</v>
      </c>
      <c r="D3241">
        <f t="shared" ca="1" si="491"/>
        <v>1.2</v>
      </c>
      <c r="E3241" s="1">
        <v>0.65</v>
      </c>
      <c r="F3241">
        <v>19.899999999999999</v>
      </c>
      <c r="G3241">
        <f t="shared" ca="1" si="496"/>
        <v>46.089820015575185</v>
      </c>
      <c r="H3241">
        <f t="shared" ca="1" si="492"/>
        <v>15.327212038107856</v>
      </c>
      <c r="I3241">
        <f ca="1">User_Model_Calcs!A3241-Sat_Data!$B$5</f>
        <v>-3.8091732416257997</v>
      </c>
      <c r="J3241">
        <f ca="1">(Earth_Data!$B$1/SQRT(1-Earth_Data!$B$2^2*SIN(RADIANS(User_Model_Calcs!B3241))^2))*COS(RADIANS(User_Model_Calcs!B3241))</f>
        <v>5497.210330199573</v>
      </c>
      <c r="K3241">
        <f ca="1">((Earth_Data!$B$1*(1-Earth_Data!$B$2^2))/SQRT(1-Earth_Data!$B$2^2*SIN(RADIANS(User_Model_Calcs!B3241))^2))*SIN(RADIANS(User_Model_Calcs!B3241))</f>
        <v>-3223.5562378001632</v>
      </c>
      <c r="L3241">
        <f t="shared" ca="1" si="497"/>
        <v>-30.387298415283709</v>
      </c>
      <c r="M3241">
        <f t="shared" ca="1" si="498"/>
        <v>6372.6475057634589</v>
      </c>
      <c r="N3241">
        <f ca="1">SQRT(User_Model_Calcs!M3241^2+Sat_Data!$B$3^2-2*User_Model_Calcs!M3241*Sat_Data!$B$3*COS(RADIANS(L3241))*COS(RADIANS(I3241)))</f>
        <v>36822.264255920716</v>
      </c>
      <c r="O3241">
        <f ca="1">DEGREES(ACOS(((Earth_Data!$B$1+Sat_Data!$B$2)/User_Model_Calcs!N3241)*SQRT(1-COS(RADIANS(User_Model_Calcs!I3241))^2*COS(RADIANS(User_Model_Calcs!B3241))^2)))</f>
        <v>54.140632951540844</v>
      </c>
      <c r="P3241">
        <f t="shared" ca="1" si="493"/>
        <v>7.4614640013673172</v>
      </c>
    </row>
    <row r="3242" spans="1:16" x14ac:dyDescent="0.25">
      <c r="A3242">
        <f t="shared" ca="1" si="494"/>
        <v>105.75962918243883</v>
      </c>
      <c r="B3242">
        <f t="shared" ca="1" si="495"/>
        <v>-32.717863613255808</v>
      </c>
      <c r="C3242" s="6">
        <v>20135.9375</v>
      </c>
      <c r="D3242">
        <f t="shared" ca="1" si="491"/>
        <v>3</v>
      </c>
      <c r="E3242" s="1">
        <v>0.65</v>
      </c>
      <c r="F3242">
        <v>19.899999999999999</v>
      </c>
      <c r="G3242">
        <f t="shared" ca="1" si="496"/>
        <v>54.048620189015942</v>
      </c>
      <c r="H3242">
        <f t="shared" ca="1" si="492"/>
        <v>16.068663665129439</v>
      </c>
      <c r="I3242">
        <f ca="1">User_Model_Calcs!A3242-Sat_Data!$B$5</f>
        <v>-4.2403708175611712</v>
      </c>
      <c r="J3242">
        <f ca="1">(Earth_Data!$B$1/SQRT(1-Earth_Data!$B$2^2*SIN(RADIANS(User_Model_Calcs!B3242))^2))*COS(RADIANS(User_Model_Calcs!B3242))</f>
        <v>5371.4542096265777</v>
      </c>
      <c r="K3242">
        <f ca="1">((Earth_Data!$B$1*(1-Earth_Data!$B$2^2))/SQRT(1-Earth_Data!$B$2^2*SIN(RADIANS(User_Model_Calcs!B3242))^2))*SIN(RADIANS(User_Model_Calcs!B3242))</f>
        <v>-3427.6764491071717</v>
      </c>
      <c r="L3242">
        <f t="shared" ca="1" si="497"/>
        <v>-32.543095980431595</v>
      </c>
      <c r="M3242">
        <f t="shared" ca="1" si="498"/>
        <v>6371.9295480944411</v>
      </c>
      <c r="N3242">
        <f ca="1">SQRT(User_Model_Calcs!M3242^2+Sat_Data!$B$3^2-2*User_Model_Calcs!M3242*Sat_Data!$B$3*COS(RADIANS(L3242))*COS(RADIANS(I3242)))</f>
        <v>36968.779119497027</v>
      </c>
      <c r="O3242">
        <f ca="1">DEGREES(ACOS(((Earth_Data!$B$1+Sat_Data!$B$2)/User_Model_Calcs!N3242)*SQRT(1-COS(RADIANS(User_Model_Calcs!I3242))^2*COS(RADIANS(User_Model_Calcs!B3242))^2)))</f>
        <v>51.645061522488163</v>
      </c>
      <c r="P3242">
        <f t="shared" ca="1" si="493"/>
        <v>7.8108414621720854</v>
      </c>
    </row>
    <row r="3243" spans="1:16" x14ac:dyDescent="0.25">
      <c r="A3243">
        <f t="shared" ca="1" si="494"/>
        <v>109.75069010666378</v>
      </c>
      <c r="B3243">
        <f t="shared" ca="1" si="495"/>
        <v>-32.059369205623796</v>
      </c>
      <c r="C3243" s="6">
        <v>20135.9375</v>
      </c>
      <c r="D3243">
        <f t="shared" ca="1" si="491"/>
        <v>3</v>
      </c>
      <c r="E3243" s="1">
        <v>0.65</v>
      </c>
      <c r="F3243">
        <v>19.899999999999999</v>
      </c>
      <c r="G3243">
        <f t="shared" ca="1" si="496"/>
        <v>54.048620189015942</v>
      </c>
      <c r="H3243">
        <f t="shared" ca="1" si="492"/>
        <v>21.864386582557032</v>
      </c>
      <c r="I3243">
        <f ca="1">User_Model_Calcs!A3243-Sat_Data!$B$5</f>
        <v>-0.24930989333621767</v>
      </c>
      <c r="J3243">
        <f ca="1">(Earth_Data!$B$1/SQRT(1-Earth_Data!$B$2^2*SIN(RADIANS(User_Model_Calcs!B3243))^2))*COS(RADIANS(User_Model_Calcs!B3243))</f>
        <v>5410.5693600568557</v>
      </c>
      <c r="K3243">
        <f ca="1">((Earth_Data!$B$1*(1-Earth_Data!$B$2^2))/SQRT(1-Earth_Data!$B$2^2*SIN(RADIANS(User_Model_Calcs!B3243))^2))*SIN(RADIANS(User_Model_Calcs!B3243))</f>
        <v>-3366.0137719155132</v>
      </c>
      <c r="L3243">
        <f t="shared" ca="1" si="497"/>
        <v>-31.886495798344509</v>
      </c>
      <c r="M3243">
        <f t="shared" ca="1" si="498"/>
        <v>6372.1510899154728</v>
      </c>
      <c r="N3243">
        <f ca="1">SQRT(User_Model_Calcs!M3243^2+Sat_Data!$B$3^2-2*User_Model_Calcs!M3243*Sat_Data!$B$3*COS(RADIANS(L3243))*COS(RADIANS(I3243)))</f>
        <v>36907.442648562261</v>
      </c>
      <c r="O3243">
        <f ca="1">DEGREES(ACOS(((Earth_Data!$B$1+Sat_Data!$B$2)/User_Model_Calcs!N3243)*SQRT(1-COS(RADIANS(User_Model_Calcs!I3243))^2*COS(RADIANS(User_Model_Calcs!B3243))^2)))</f>
        <v>52.669379104565181</v>
      </c>
      <c r="P3243">
        <f t="shared" ca="1" si="493"/>
        <v>0.46968152712401695</v>
      </c>
    </row>
    <row r="3244" spans="1:16" x14ac:dyDescent="0.25">
      <c r="A3244">
        <f t="shared" ca="1" si="494"/>
        <v>107.97267706210886</v>
      </c>
      <c r="B3244">
        <f t="shared" ca="1" si="495"/>
        <v>-30.516375180885483</v>
      </c>
      <c r="C3244" s="6">
        <v>20135.9375</v>
      </c>
      <c r="D3244">
        <f t="shared" ca="1" si="491"/>
        <v>0.75</v>
      </c>
      <c r="E3244" s="1">
        <v>0.65</v>
      </c>
      <c r="F3244">
        <v>19.899999999999999</v>
      </c>
      <c r="G3244">
        <f t="shared" ca="1" si="496"/>
        <v>42.007420362456692</v>
      </c>
      <c r="H3244">
        <f t="shared" ca="1" si="492"/>
        <v>21.303820365899636</v>
      </c>
      <c r="I3244">
        <f ca="1">User_Model_Calcs!A3244-Sat_Data!$B$5</f>
        <v>-2.0273229378911424</v>
      </c>
      <c r="J3244">
        <f ca="1">(Earth_Data!$B$1/SQRT(1-Earth_Data!$B$2^2*SIN(RADIANS(User_Model_Calcs!B3244))^2))*COS(RADIANS(User_Model_Calcs!B3244))</f>
        <v>5499.4144598865832</v>
      </c>
      <c r="K3244">
        <f ca="1">((Earth_Data!$B$1*(1-Earth_Data!$B$2^2))/SQRT(1-Earth_Data!$B$2^2*SIN(RADIANS(User_Model_Calcs!B3244))^2))*SIN(RADIANS(User_Model_Calcs!B3244))</f>
        <v>-3219.8197298310306</v>
      </c>
      <c r="L3244">
        <f t="shared" ca="1" si="497"/>
        <v>-30.348294648460232</v>
      </c>
      <c r="M3244">
        <f t="shared" ca="1" si="498"/>
        <v>6372.6602368413469</v>
      </c>
      <c r="N3244">
        <f ca="1">SQRT(User_Model_Calcs!M3244^2+Sat_Data!$B$3^2-2*User_Model_Calcs!M3244*Sat_Data!$B$3*COS(RADIANS(L3244))*COS(RADIANS(I3244)))</f>
        <v>36809.776100982992</v>
      </c>
      <c r="O3244">
        <f ca="1">DEGREES(ACOS(((Earth_Data!$B$1+Sat_Data!$B$2)/User_Model_Calcs!N3244)*SQRT(1-COS(RADIANS(User_Model_Calcs!I3244))^2*COS(RADIANS(User_Model_Calcs!B3244))^2)))</f>
        <v>54.359768249099567</v>
      </c>
      <c r="P3244">
        <f t="shared" ca="1" si="493"/>
        <v>3.9877018574690841</v>
      </c>
    </row>
    <row r="3245" spans="1:16" x14ac:dyDescent="0.25">
      <c r="A3245">
        <f t="shared" ca="1" si="494"/>
        <v>106.58028985641023</v>
      </c>
      <c r="B3245">
        <f t="shared" ca="1" si="495"/>
        <v>-32.709524390495112</v>
      </c>
      <c r="C3245" s="6">
        <v>20135.9375</v>
      </c>
      <c r="D3245">
        <f t="shared" ca="1" si="491"/>
        <v>1.2</v>
      </c>
      <c r="E3245" s="1">
        <v>0.65</v>
      </c>
      <c r="F3245">
        <v>19.899999999999999</v>
      </c>
      <c r="G3245">
        <f t="shared" ca="1" si="496"/>
        <v>46.089820015575185</v>
      </c>
      <c r="H3245">
        <f t="shared" ca="1" si="492"/>
        <v>16.84579837294822</v>
      </c>
      <c r="I3245">
        <f ca="1">User_Model_Calcs!A3245-Sat_Data!$B$5</f>
        <v>-3.4197101435897679</v>
      </c>
      <c r="J3245">
        <f ca="1">(Earth_Data!$B$1/SQRT(1-Earth_Data!$B$2^2*SIN(RADIANS(User_Model_Calcs!B3245))^2))*COS(RADIANS(User_Model_Calcs!B3245))</f>
        <v>5371.9540179439618</v>
      </c>
      <c r="K3245">
        <f ca="1">((Earth_Data!$B$1*(1-Earth_Data!$B$2^2))/SQRT(1-Earth_Data!$B$2^2*SIN(RADIANS(User_Model_Calcs!B3245))^2))*SIN(RADIANS(User_Model_Calcs!B3245))</f>
        <v>-3426.8983267859562</v>
      </c>
      <c r="L3245">
        <f t="shared" ca="1" si="497"/>
        <v>-32.534780173548214</v>
      </c>
      <c r="M3245">
        <f t="shared" ca="1" si="498"/>
        <v>6371.9323688369968</v>
      </c>
      <c r="N3245">
        <f ca="1">SQRT(User_Model_Calcs!M3245^2+Sat_Data!$B$3^2-2*User_Model_Calcs!M3245*Sat_Data!$B$3*COS(RADIANS(L3245))*COS(RADIANS(I3245)))</f>
        <v>36962.348705304466</v>
      </c>
      <c r="O3245">
        <f ca="1">DEGREES(ACOS(((Earth_Data!$B$1+Sat_Data!$B$2)/User_Model_Calcs!N3245)*SQRT(1-COS(RADIANS(User_Model_Calcs!I3245))^2*COS(RADIANS(User_Model_Calcs!B3245))^2)))</f>
        <v>51.750854133531021</v>
      </c>
      <c r="P3245">
        <f t="shared" ca="1" si="493"/>
        <v>6.3102283887557125</v>
      </c>
    </row>
    <row r="3246" spans="1:16" x14ac:dyDescent="0.25">
      <c r="A3246">
        <f t="shared" ca="1" si="494"/>
        <v>109.0554550264274</v>
      </c>
      <c r="B3246">
        <f t="shared" ca="1" si="495"/>
        <v>-33.260358860642199</v>
      </c>
      <c r="C3246" s="6">
        <v>20135.9375</v>
      </c>
      <c r="D3246">
        <f t="shared" ca="1" si="491"/>
        <v>1.2</v>
      </c>
      <c r="E3246" s="1">
        <v>0.65</v>
      </c>
      <c r="F3246">
        <v>19.899999999999999</v>
      </c>
      <c r="G3246">
        <f t="shared" ca="1" si="496"/>
        <v>46.089820015575185</v>
      </c>
      <c r="H3246">
        <f t="shared" ca="1" si="492"/>
        <v>23.639773491793942</v>
      </c>
      <c r="I3246">
        <f ca="1">User_Model_Calcs!A3246-Sat_Data!$B$5</f>
        <v>-0.94454497357260436</v>
      </c>
      <c r="J3246">
        <f ca="1">(Earth_Data!$B$1/SQRT(1-Earth_Data!$B$2^2*SIN(RADIANS(User_Model_Calcs!B3246))^2))*COS(RADIANS(User_Model_Calcs!B3246))</f>
        <v>5338.6956774916407</v>
      </c>
      <c r="K3246">
        <f ca="1">((Earth_Data!$B$1*(1-Earth_Data!$B$2^2))/SQRT(1-Earth_Data!$B$2^2*SIN(RADIANS(User_Model_Calcs!B3246))^2))*SIN(RADIANS(User_Model_Calcs!B3246))</f>
        <v>-3478.1411511669512</v>
      </c>
      <c r="L3246">
        <f t="shared" ca="1" si="497"/>
        <v>-33.084099719115564</v>
      </c>
      <c r="M3246">
        <f t="shared" ca="1" si="498"/>
        <v>6371.7452400664051</v>
      </c>
      <c r="N3246">
        <f ca="1">SQRT(User_Model_Calcs!M3246^2+Sat_Data!$B$3^2-2*User_Model_Calcs!M3246*Sat_Data!$B$3*COS(RADIANS(L3246))*COS(RADIANS(I3246)))</f>
        <v>36990.160714157828</v>
      </c>
      <c r="O3246">
        <f ca="1">DEGREES(ACOS(((Earth_Data!$B$1+Sat_Data!$B$2)/User_Model_Calcs!N3246)*SQRT(1-COS(RADIANS(User_Model_Calcs!I3246))^2*COS(RADIANS(User_Model_Calcs!B3246))^2)))</f>
        <v>51.291736060975765</v>
      </c>
      <c r="P3246">
        <f t="shared" ca="1" si="493"/>
        <v>1.7218630094209271</v>
      </c>
    </row>
    <row r="3247" spans="1:16" x14ac:dyDescent="0.25">
      <c r="A3247">
        <f t="shared" ca="1" si="494"/>
        <v>106.38898583675248</v>
      </c>
      <c r="B3247">
        <f t="shared" ca="1" si="495"/>
        <v>-32.180868855642601</v>
      </c>
      <c r="C3247" s="6">
        <v>20135.9375</v>
      </c>
      <c r="D3247">
        <f t="shared" ca="1" si="491"/>
        <v>3</v>
      </c>
      <c r="E3247" s="1">
        <v>0.65</v>
      </c>
      <c r="F3247">
        <v>19.899999999999999</v>
      </c>
      <c r="G3247">
        <f t="shared" ca="1" si="496"/>
        <v>54.048620189015942</v>
      </c>
      <c r="H3247">
        <f t="shared" ca="1" si="492"/>
        <v>15.765940852235858</v>
      </c>
      <c r="I3247">
        <f ca="1">User_Model_Calcs!A3247-Sat_Data!$B$5</f>
        <v>-3.6110141632475177</v>
      </c>
      <c r="J3247">
        <f ca="1">(Earth_Data!$B$1/SQRT(1-Earth_Data!$B$2^2*SIN(RADIANS(User_Model_Calcs!B3247))^2))*COS(RADIANS(User_Model_Calcs!B3247))</f>
        <v>5403.4058372496575</v>
      </c>
      <c r="K3247">
        <f ca="1">((Earth_Data!$B$1*(1-Earth_Data!$B$2^2))/SQRT(1-Earth_Data!$B$2^2*SIN(RADIANS(User_Model_Calcs!B3247))^2))*SIN(RADIANS(User_Model_Calcs!B3247))</f>
        <v>-3377.4245028619398</v>
      </c>
      <c r="L3247">
        <f t="shared" ca="1" si="497"/>
        <v>-32.007639070573454</v>
      </c>
      <c r="M3247">
        <f t="shared" ca="1" si="498"/>
        <v>6372.1103972354322</v>
      </c>
      <c r="N3247">
        <f ca="1">SQRT(User_Model_Calcs!M3247^2+Sat_Data!$B$3^2-2*User_Model_Calcs!M3247*Sat_Data!$B$3*COS(RADIANS(L3247))*COS(RADIANS(I3247)))</f>
        <v>36927.810951105501</v>
      </c>
      <c r="O3247">
        <f ca="1">DEGREES(ACOS(((Earth_Data!$B$1+Sat_Data!$B$2)/User_Model_Calcs!N3247)*SQRT(1-COS(RADIANS(User_Model_Calcs!I3247))^2*COS(RADIANS(User_Model_Calcs!B3247))^2)))</f>
        <v>52.327055294803479</v>
      </c>
      <c r="P3247">
        <f t="shared" ca="1" si="493"/>
        <v>6.7575372645591356</v>
      </c>
    </row>
    <row r="3248" spans="1:16" x14ac:dyDescent="0.25">
      <c r="A3248">
        <f t="shared" ca="1" si="494"/>
        <v>106.03108985347696</v>
      </c>
      <c r="B3248">
        <f t="shared" ca="1" si="495"/>
        <v>-32.872938012706022</v>
      </c>
      <c r="C3248" s="6">
        <v>20135.9375</v>
      </c>
      <c r="D3248">
        <f t="shared" ca="1" si="491"/>
        <v>1.2</v>
      </c>
      <c r="E3248" s="1">
        <v>0.65</v>
      </c>
      <c r="F3248">
        <v>19.899999999999999</v>
      </c>
      <c r="G3248">
        <f t="shared" ca="1" si="496"/>
        <v>46.089820015575185</v>
      </c>
      <c r="H3248">
        <f t="shared" ca="1" si="492"/>
        <v>23.460069262171082</v>
      </c>
      <c r="I3248">
        <f ca="1">User_Model_Calcs!A3248-Sat_Data!$B$5</f>
        <v>-3.9689101465230436</v>
      </c>
      <c r="J3248">
        <f ca="1">(Earth_Data!$B$1/SQRT(1-Earth_Data!$B$2^2*SIN(RADIANS(User_Model_Calcs!B3248))^2))*COS(RADIANS(User_Model_Calcs!B3248))</f>
        <v>5362.1391371255359</v>
      </c>
      <c r="K3248">
        <f ca="1">((Earth_Data!$B$1*(1-Earth_Data!$B$2^2))/SQRT(1-Earth_Data!$B$2^2*SIN(RADIANS(User_Model_Calcs!B3248))^2))*SIN(RADIANS(User_Model_Calcs!B3248))</f>
        <v>-3442.1331604860188</v>
      </c>
      <c r="L3248">
        <f t="shared" ca="1" si="497"/>
        <v>-32.697737632249286</v>
      </c>
      <c r="M3248">
        <f t="shared" ca="1" si="498"/>
        <v>6371.8770248970477</v>
      </c>
      <c r="N3248">
        <f ca="1">SQRT(User_Model_Calcs!M3248^2+Sat_Data!$B$3^2-2*User_Model_Calcs!M3248*Sat_Data!$B$3*COS(RADIANS(L3248))*COS(RADIANS(I3248)))</f>
        <v>36977.29014820973</v>
      </c>
      <c r="O3248">
        <f ca="1">DEGREES(ACOS(((Earth_Data!$B$1+Sat_Data!$B$2)/User_Model_Calcs!N3248)*SQRT(1-COS(RADIANS(User_Model_Calcs!I3248))^2*COS(RADIANS(User_Model_Calcs!B3248))^2)))</f>
        <v>51.50447653957962</v>
      </c>
      <c r="P3248">
        <f t="shared" ca="1" si="493"/>
        <v>7.2844331839158167</v>
      </c>
    </row>
    <row r="3249" spans="1:16" x14ac:dyDescent="0.25">
      <c r="A3249">
        <f t="shared" ca="1" si="494"/>
        <v>106.73127743155676</v>
      </c>
      <c r="B3249">
        <f t="shared" ca="1" si="495"/>
        <v>-33.872332070449048</v>
      </c>
      <c r="C3249" s="6">
        <v>20135.9375</v>
      </c>
      <c r="D3249">
        <f t="shared" ca="1" si="491"/>
        <v>0.75</v>
      </c>
      <c r="E3249" s="1">
        <v>0.65</v>
      </c>
      <c r="F3249">
        <v>19.899999999999999</v>
      </c>
      <c r="G3249">
        <f t="shared" ca="1" si="496"/>
        <v>42.007420362456692</v>
      </c>
      <c r="H3249">
        <f t="shared" ca="1" si="492"/>
        <v>14.860461698423666</v>
      </c>
      <c r="I3249">
        <f ca="1">User_Model_Calcs!A3249-Sat_Data!$B$5</f>
        <v>-3.2687225684432377</v>
      </c>
      <c r="J3249">
        <f ca="1">(Earth_Data!$B$1/SQRT(1-Earth_Data!$B$2^2*SIN(RADIANS(User_Model_Calcs!B3249))^2))*COS(RADIANS(User_Model_Calcs!B3249))</f>
        <v>5301.1666292967475</v>
      </c>
      <c r="K3249">
        <f ca="1">((Earth_Data!$B$1*(1-Earth_Data!$B$2^2))/SQRT(1-Earth_Data!$B$2^2*SIN(RADIANS(User_Model_Calcs!B3249))^2))*SIN(RADIANS(User_Model_Calcs!B3249))</f>
        <v>-3534.6989444355886</v>
      </c>
      <c r="L3249">
        <f t="shared" ca="1" si="497"/>
        <v>-33.694465986666366</v>
      </c>
      <c r="M3249">
        <f t="shared" ca="1" si="498"/>
        <v>6371.5354710904267</v>
      </c>
      <c r="N3249">
        <f ca="1">SQRT(User_Model_Calcs!M3249^2+Sat_Data!$B$3^2-2*User_Model_Calcs!M3249*Sat_Data!$B$3*COS(RADIANS(L3249))*COS(RADIANS(I3249)))</f>
        <v>37041.870803286802</v>
      </c>
      <c r="O3249">
        <f ca="1">DEGREES(ACOS(((Earth_Data!$B$1+Sat_Data!$B$2)/User_Model_Calcs!N3249)*SQRT(1-COS(RADIANS(User_Model_Calcs!I3249))^2*COS(RADIANS(User_Model_Calcs!B3249))^2)))</f>
        <v>50.453802922402147</v>
      </c>
      <c r="P3249">
        <f t="shared" ca="1" si="493"/>
        <v>5.8507676778446038</v>
      </c>
    </row>
    <row r="3250" spans="1:16" x14ac:dyDescent="0.25">
      <c r="A3250">
        <f t="shared" ca="1" si="494"/>
        <v>110.30812848708989</v>
      </c>
      <c r="B3250">
        <f t="shared" ca="1" si="495"/>
        <v>-32.01745816987021</v>
      </c>
      <c r="C3250" s="6">
        <v>20135.9375</v>
      </c>
      <c r="D3250">
        <f t="shared" ca="1" si="491"/>
        <v>3</v>
      </c>
      <c r="E3250" s="1">
        <v>0.65</v>
      </c>
      <c r="F3250">
        <v>19.899999999999999</v>
      </c>
      <c r="G3250">
        <f t="shared" ca="1" si="496"/>
        <v>54.048620189015942</v>
      </c>
      <c r="H3250">
        <f t="shared" ca="1" si="492"/>
        <v>22.135513395479233</v>
      </c>
      <c r="I3250">
        <f ca="1">User_Model_Calcs!A3250-Sat_Data!$B$5</f>
        <v>0.30812848708988838</v>
      </c>
      <c r="J3250">
        <f ca="1">(Earth_Data!$B$1/SQRT(1-Earth_Data!$B$2^2*SIN(RADIANS(User_Model_Calcs!B3250))^2))*COS(RADIANS(User_Model_Calcs!B3250))</f>
        <v>5413.034754469345</v>
      </c>
      <c r="K3250">
        <f ca="1">((Earth_Data!$B$1*(1-Earth_Data!$B$2^2))/SQRT(1-Earth_Data!$B$2^2*SIN(RADIANS(User_Model_Calcs!B3250))^2))*SIN(RADIANS(User_Model_Calcs!B3250))</f>
        <v>-3362.0741959421648</v>
      </c>
      <c r="L3250">
        <f t="shared" ca="1" si="497"/>
        <v>-31.844708412779404</v>
      </c>
      <c r="M3250">
        <f t="shared" ca="1" si="498"/>
        <v>6372.1651070976777</v>
      </c>
      <c r="N3250">
        <f ca="1">SQRT(User_Model_Calcs!M3250^2+Sat_Data!$B$3^2-2*User_Model_Calcs!M3250*Sat_Data!$B$3*COS(RADIANS(L3250))*COS(RADIANS(I3250)))</f>
        <v>36904.659333765121</v>
      </c>
      <c r="O3250">
        <f ca="1">DEGREES(ACOS(((Earth_Data!$B$1+Sat_Data!$B$2)/User_Model_Calcs!N3250)*SQRT(1-COS(RADIANS(User_Model_Calcs!I3250))^2*COS(RADIANS(User_Model_Calcs!B3250))^2)))</f>
        <v>52.716557281233442</v>
      </c>
      <c r="P3250">
        <f t="shared" ca="1" si="493"/>
        <v>0.58116537872167628</v>
      </c>
    </row>
    <row r="3251" spans="1:16" x14ac:dyDescent="0.25">
      <c r="A3251">
        <f t="shared" ca="1" si="494"/>
        <v>109.64792911125508</v>
      </c>
      <c r="B3251">
        <f t="shared" ca="1" si="495"/>
        <v>-31.214871638282155</v>
      </c>
      <c r="C3251" s="6">
        <v>20135.9375</v>
      </c>
      <c r="D3251">
        <f t="shared" ca="1" si="491"/>
        <v>0.75</v>
      </c>
      <c r="E3251" s="1">
        <v>0.65</v>
      </c>
      <c r="F3251">
        <v>19.899999999999999</v>
      </c>
      <c r="G3251">
        <f t="shared" ca="1" si="496"/>
        <v>42.007420362456692</v>
      </c>
      <c r="H3251">
        <f t="shared" ca="1" si="492"/>
        <v>16.530227306179214</v>
      </c>
      <c r="I3251">
        <f ca="1">User_Model_Calcs!A3251-Sat_Data!$B$5</f>
        <v>-0.35207088874491888</v>
      </c>
      <c r="J3251">
        <f ca="1">(Earth_Data!$B$1/SQRT(1-Earth_Data!$B$2^2*SIN(RADIANS(User_Model_Calcs!B3251))^2))*COS(RADIANS(User_Model_Calcs!B3251))</f>
        <v>5459.6857589124111</v>
      </c>
      <c r="K3251">
        <f ca="1">((Earth_Data!$B$1*(1-Earth_Data!$B$2^2))/SQRT(1-Earth_Data!$B$2^2*SIN(RADIANS(User_Model_Calcs!B3251))^2))*SIN(RADIANS(User_Model_Calcs!B3251))</f>
        <v>-3286.2920106001475</v>
      </c>
      <c r="L3251">
        <f t="shared" ca="1" si="497"/>
        <v>-31.044560453082795</v>
      </c>
      <c r="M3251">
        <f t="shared" ca="1" si="498"/>
        <v>6372.4315425907362</v>
      </c>
      <c r="N3251">
        <f ca="1">SQRT(User_Model_Calcs!M3251^2+Sat_Data!$B$3^2-2*User_Model_Calcs!M3251*Sat_Data!$B$3*COS(RADIANS(L3251))*COS(RADIANS(I3251)))</f>
        <v>36851.395745760427</v>
      </c>
      <c r="O3251">
        <f ca="1">DEGREES(ACOS(((Earth_Data!$B$1+Sat_Data!$B$2)/User_Model_Calcs!N3251)*SQRT(1-COS(RADIANS(User_Model_Calcs!I3251))^2*COS(RADIANS(User_Model_Calcs!B3251))^2)))</f>
        <v>53.630257450845349</v>
      </c>
      <c r="P3251">
        <f t="shared" ca="1" si="493"/>
        <v>0.67932367604982702</v>
      </c>
    </row>
    <row r="3252" spans="1:16" x14ac:dyDescent="0.25">
      <c r="A3252">
        <f t="shared" ca="1" si="494"/>
        <v>109.91889159162216</v>
      </c>
      <c r="B3252">
        <f t="shared" ca="1" si="495"/>
        <v>-32.56886184930341</v>
      </c>
      <c r="C3252" s="6">
        <v>20135.9375</v>
      </c>
      <c r="D3252">
        <f t="shared" ca="1" si="491"/>
        <v>3</v>
      </c>
      <c r="E3252" s="1">
        <v>0.65</v>
      </c>
      <c r="F3252">
        <v>19.899999999999999</v>
      </c>
      <c r="G3252">
        <f t="shared" ca="1" si="496"/>
        <v>54.048620189015942</v>
      </c>
      <c r="H3252">
        <f t="shared" ca="1" si="492"/>
        <v>20.160216715228444</v>
      </c>
      <c r="I3252">
        <f ca="1">User_Model_Calcs!A3252-Sat_Data!$B$5</f>
        <v>-8.1108408377843944E-2</v>
      </c>
      <c r="J3252">
        <f ca="1">(Earth_Data!$B$1/SQRT(1-Earth_Data!$B$2^2*SIN(RADIANS(User_Model_Calcs!B3252))^2))*COS(RADIANS(User_Model_Calcs!B3252))</f>
        <v>5380.3674012699457</v>
      </c>
      <c r="K3252">
        <f ca="1">((Earth_Data!$B$1*(1-Earth_Data!$B$2^2))/SQRT(1-Earth_Data!$B$2^2*SIN(RADIANS(User_Model_Calcs!B3252))^2))*SIN(RADIANS(User_Model_Calcs!B3252))</f>
        <v>-3413.762491555186</v>
      </c>
      <c r="L3252">
        <f t="shared" ca="1" si="497"/>
        <v>-32.394514821937605</v>
      </c>
      <c r="M3252">
        <f t="shared" ca="1" si="498"/>
        <v>6371.9798902222992</v>
      </c>
      <c r="N3252">
        <f ca="1">SQRT(User_Model_Calcs!M3252^2+Sat_Data!$B$3^2-2*User_Model_Calcs!M3252*Sat_Data!$B$3*COS(RADIANS(L3252))*COS(RADIANS(I3252)))</f>
        <v>36941.848296431664</v>
      </c>
      <c r="O3252">
        <f ca="1">DEGREES(ACOS(((Earth_Data!$B$1+Sat_Data!$B$2)/User_Model_Calcs!N3252)*SQRT(1-COS(RADIANS(User_Model_Calcs!I3252))^2*COS(RADIANS(User_Model_Calcs!B3252))^2)))</f>
        <v>52.09071421182977</v>
      </c>
      <c r="P3252">
        <f t="shared" ca="1" si="493"/>
        <v>0.15067125659505864</v>
      </c>
    </row>
    <row r="3253" spans="1:16" x14ac:dyDescent="0.25">
      <c r="A3253">
        <f t="shared" ca="1" si="494"/>
        <v>106.08821067088094</v>
      </c>
      <c r="B3253">
        <f t="shared" ca="1" si="495"/>
        <v>-29.522525354293137</v>
      </c>
      <c r="C3253" s="6">
        <v>20135.9375</v>
      </c>
      <c r="D3253">
        <f t="shared" ca="1" si="491"/>
        <v>0.75</v>
      </c>
      <c r="E3253" s="1">
        <v>0.65</v>
      </c>
      <c r="F3253">
        <v>19.899999999999999</v>
      </c>
      <c r="G3253">
        <f t="shared" ca="1" si="496"/>
        <v>42.007420362456692</v>
      </c>
      <c r="H3253">
        <f t="shared" ca="1" si="492"/>
        <v>19.451462050037776</v>
      </c>
      <c r="I3253">
        <f ca="1">User_Model_Calcs!A3253-Sat_Data!$B$5</f>
        <v>-3.9117893291190597</v>
      </c>
      <c r="J3253">
        <f ca="1">(Earth_Data!$B$1/SQRT(1-Earth_Data!$B$2^2*SIN(RADIANS(User_Model_Calcs!B3253))^2))*COS(RADIANS(User_Model_Calcs!B3253))</f>
        <v>5554.531707459525</v>
      </c>
      <c r="K3253">
        <f ca="1">((Earth_Data!$B$1*(1-Earth_Data!$B$2^2))/SQRT(1-Earth_Data!$B$2^2*SIN(RADIANS(User_Model_Calcs!B3253))^2))*SIN(RADIANS(User_Model_Calcs!B3253))</f>
        <v>-3124.4287036737041</v>
      </c>
      <c r="L3253">
        <f t="shared" ca="1" si="497"/>
        <v>-29.357789730445848</v>
      </c>
      <c r="M3253">
        <f t="shared" ca="1" si="498"/>
        <v>6372.9802458122658</v>
      </c>
      <c r="N3253">
        <f ca="1">SQRT(User_Model_Calcs!M3253^2+Sat_Data!$B$3^2-2*User_Model_Calcs!M3253*Sat_Data!$B$3*COS(RADIANS(L3253))*COS(RADIANS(I3253)))</f>
        <v>36757.53980569337</v>
      </c>
      <c r="O3253">
        <f ca="1">DEGREES(ACOS(((Earth_Data!$B$1+Sat_Data!$B$2)/User_Model_Calcs!N3253)*SQRT(1-COS(RADIANS(User_Model_Calcs!I3253))^2*COS(RADIANS(User_Model_Calcs!B3253))^2)))</f>
        <v>55.296302665642592</v>
      </c>
      <c r="P3253">
        <f t="shared" ca="1" si="493"/>
        <v>7.9003413021600002</v>
      </c>
    </row>
    <row r="3254" spans="1:16" x14ac:dyDescent="0.25">
      <c r="A3254">
        <f t="shared" ca="1" si="494"/>
        <v>106.65986616940349</v>
      </c>
      <c r="B3254">
        <f t="shared" ca="1" si="495"/>
        <v>-32.020441288107556</v>
      </c>
      <c r="C3254" s="6">
        <v>20135.9375</v>
      </c>
      <c r="D3254">
        <f t="shared" ca="1" si="491"/>
        <v>1.2</v>
      </c>
      <c r="E3254" s="1">
        <v>0.65</v>
      </c>
      <c r="F3254">
        <v>19.899999999999999</v>
      </c>
      <c r="G3254">
        <f t="shared" ca="1" si="496"/>
        <v>46.089820015575185</v>
      </c>
      <c r="H3254">
        <f t="shared" ca="1" si="492"/>
        <v>22.355553517110671</v>
      </c>
      <c r="I3254">
        <f ca="1">User_Model_Calcs!A3254-Sat_Data!$B$5</f>
        <v>-3.340133830596514</v>
      </c>
      <c r="J3254">
        <f ca="1">(Earth_Data!$B$1/SQRT(1-Earth_Data!$B$2^2*SIN(RADIANS(User_Model_Calcs!B3254))^2))*COS(RADIANS(User_Model_Calcs!B3254))</f>
        <v>5412.8593699269459</v>
      </c>
      <c r="K3254">
        <f ca="1">((Earth_Data!$B$1*(1-Earth_Data!$B$2^2))/SQRT(1-Earth_Data!$B$2^2*SIN(RADIANS(User_Model_Calcs!B3254))^2))*SIN(RADIANS(User_Model_Calcs!B3254))</f>
        <v>-3362.3546634276158</v>
      </c>
      <c r="L3254">
        <f t="shared" ca="1" si="497"/>
        <v>-31.847682717747912</v>
      </c>
      <c r="M3254">
        <f t="shared" ca="1" si="498"/>
        <v>6372.1641097259389</v>
      </c>
      <c r="N3254">
        <f ca="1">SQRT(User_Model_Calcs!M3254^2+Sat_Data!$B$3^2-2*User_Model_Calcs!M3254*Sat_Data!$B$3*COS(RADIANS(L3254))*COS(RADIANS(I3254)))</f>
        <v>36915.274120360911</v>
      </c>
      <c r="O3254">
        <f ca="1">DEGREES(ACOS(((Earth_Data!$B$1+Sat_Data!$B$2)/User_Model_Calcs!N3254)*SQRT(1-COS(RADIANS(User_Model_Calcs!I3254))^2*COS(RADIANS(User_Model_Calcs!B3254))^2)))</f>
        <v>52.538006117687019</v>
      </c>
      <c r="P3254">
        <f t="shared" ca="1" si="493"/>
        <v>6.2813626353554834</v>
      </c>
    </row>
    <row r="3255" spans="1:16" x14ac:dyDescent="0.25">
      <c r="A3255">
        <f t="shared" ca="1" si="494"/>
        <v>108.65777207081295</v>
      </c>
      <c r="B3255">
        <f t="shared" ca="1" si="495"/>
        <v>-32.15939027280092</v>
      </c>
      <c r="C3255" s="6">
        <v>20135.9375</v>
      </c>
      <c r="D3255">
        <f t="shared" ca="1" si="491"/>
        <v>0.75</v>
      </c>
      <c r="E3255" s="1">
        <v>0.65</v>
      </c>
      <c r="F3255">
        <v>19.899999999999999</v>
      </c>
      <c r="G3255">
        <f t="shared" ca="1" si="496"/>
        <v>42.007420362456692</v>
      </c>
      <c r="H3255">
        <f t="shared" ca="1" si="492"/>
        <v>15.428555180148289</v>
      </c>
      <c r="I3255">
        <f ca="1">User_Model_Calcs!A3255-Sat_Data!$B$5</f>
        <v>-1.3422279291870467</v>
      </c>
      <c r="J3255">
        <f ca="1">(Earth_Data!$B$1/SQRT(1-Earth_Data!$B$2^2*SIN(RADIANS(User_Model_Calcs!B3255))^2))*COS(RADIANS(User_Model_Calcs!B3255))</f>
        <v>5404.6739678872646</v>
      </c>
      <c r="K3255">
        <f ca="1">((Earth_Data!$B$1*(1-Earth_Data!$B$2^2))/SQRT(1-Earth_Data!$B$2^2*SIN(RADIANS(User_Model_Calcs!B3255))^2))*SIN(RADIANS(User_Model_Calcs!B3255))</f>
        <v>-3375.408415402062</v>
      </c>
      <c r="L3255">
        <f t="shared" ca="1" si="497"/>
        <v>-31.98622326227909</v>
      </c>
      <c r="M3255">
        <f t="shared" ca="1" si="498"/>
        <v>6372.1175969943724</v>
      </c>
      <c r="N3255">
        <f ca="1">SQRT(User_Model_Calcs!M3255^2+Sat_Data!$B$3^2-2*User_Model_Calcs!M3255*Sat_Data!$B$3*COS(RADIANS(L3255))*COS(RADIANS(I3255)))</f>
        <v>36915.806637246897</v>
      </c>
      <c r="O3255">
        <f ca="1">DEGREES(ACOS(((Earth_Data!$B$1+Sat_Data!$B$2)/User_Model_Calcs!N3255)*SQRT(1-COS(RADIANS(User_Model_Calcs!I3255))^2*COS(RADIANS(User_Model_Calcs!B3255))^2)))</f>
        <v>52.52811428967555</v>
      </c>
      <c r="P3255">
        <f t="shared" ca="1" si="493"/>
        <v>2.5205089928040167</v>
      </c>
    </row>
    <row r="3256" spans="1:16" x14ac:dyDescent="0.25">
      <c r="A3256">
        <f t="shared" ca="1" si="494"/>
        <v>108.17519263808727</v>
      </c>
      <c r="B3256">
        <f t="shared" ca="1" si="495"/>
        <v>-31.117258417822161</v>
      </c>
      <c r="C3256" s="6">
        <v>20135.9375</v>
      </c>
      <c r="D3256">
        <f t="shared" ca="1" si="491"/>
        <v>3</v>
      </c>
      <c r="E3256" s="1">
        <v>0.65</v>
      </c>
      <c r="F3256">
        <v>19.899999999999999</v>
      </c>
      <c r="G3256">
        <f t="shared" ca="1" si="496"/>
        <v>54.048620189015942</v>
      </c>
      <c r="H3256">
        <f t="shared" ca="1" si="492"/>
        <v>20.122815460037597</v>
      </c>
      <c r="I3256">
        <f ca="1">User_Model_Calcs!A3256-Sat_Data!$B$5</f>
        <v>-1.8248073619127325</v>
      </c>
      <c r="J3256">
        <f ca="1">(Earth_Data!$B$1/SQRT(1-Earth_Data!$B$2^2*SIN(RADIANS(User_Model_Calcs!B3256))^2))*COS(RADIANS(User_Model_Calcs!B3256))</f>
        <v>5465.2866780361974</v>
      </c>
      <c r="K3256">
        <f ca="1">((Earth_Data!$B$1*(1-Earth_Data!$B$2^2))/SQRT(1-Earth_Data!$B$2^2*SIN(RADIANS(User_Model_Calcs!B3256))^2))*SIN(RADIANS(User_Model_Calcs!B3256))</f>
        <v>-3277.0314201031138</v>
      </c>
      <c r="L3256">
        <f t="shared" ca="1" si="497"/>
        <v>-30.947252933876744</v>
      </c>
      <c r="M3256">
        <f t="shared" ca="1" si="498"/>
        <v>6372.4636838088736</v>
      </c>
      <c r="N3256">
        <f ca="1">SQRT(User_Model_Calcs!M3256^2+Sat_Data!$B$3^2-2*User_Model_Calcs!M3256*Sat_Data!$B$3*COS(RADIANS(L3256))*COS(RADIANS(I3256)))</f>
        <v>36848.046036974658</v>
      </c>
      <c r="O3256">
        <f ca="1">DEGREES(ACOS(((Earth_Data!$B$1+Sat_Data!$B$2)/User_Model_Calcs!N3256)*SQRT(1-COS(RADIANS(User_Model_Calcs!I3256))^2*COS(RADIANS(User_Model_Calcs!B3256))^2)))</f>
        <v>53.688759310490461</v>
      </c>
      <c r="P3256">
        <f t="shared" ca="1" si="493"/>
        <v>3.5277636411493263</v>
      </c>
    </row>
    <row r="3257" spans="1:16" x14ac:dyDescent="0.25">
      <c r="A3257">
        <f t="shared" ca="1" si="494"/>
        <v>108.29165579507051</v>
      </c>
      <c r="B3257">
        <f t="shared" ca="1" si="495"/>
        <v>-30.175744390789696</v>
      </c>
      <c r="C3257" s="6">
        <v>20135.9375</v>
      </c>
      <c r="D3257">
        <f t="shared" ca="1" si="491"/>
        <v>3</v>
      </c>
      <c r="E3257" s="1">
        <v>0.65</v>
      </c>
      <c r="F3257">
        <v>19.899999999999999</v>
      </c>
      <c r="G3257">
        <f t="shared" ca="1" si="496"/>
        <v>54.048620189015942</v>
      </c>
      <c r="H3257">
        <f t="shared" ca="1" si="492"/>
        <v>23.113465457877147</v>
      </c>
      <c r="I3257">
        <f ca="1">User_Model_Calcs!A3257-Sat_Data!$B$5</f>
        <v>-1.7083442049294888</v>
      </c>
      <c r="J3257">
        <f ca="1">(Earth_Data!$B$1/SQRT(1-Earth_Data!$B$2^2*SIN(RADIANS(User_Model_Calcs!B3257))^2))*COS(RADIANS(User_Model_Calcs!B3257))</f>
        <v>5518.4924891283963</v>
      </c>
      <c r="K3257">
        <f ca="1">((Earth_Data!$B$1*(1-Earth_Data!$B$2^2))/SQRT(1-Earth_Data!$B$2^2*SIN(RADIANS(User_Model_Calcs!B3257))^2))*SIN(RADIANS(User_Model_Calcs!B3257))</f>
        <v>-3187.2317656283567</v>
      </c>
      <c r="L3257">
        <f t="shared" ca="1" si="497"/>
        <v>-30.008787816828733</v>
      </c>
      <c r="M3257">
        <f t="shared" ca="1" si="498"/>
        <v>6372.7706439504764</v>
      </c>
      <c r="N3257">
        <f ca="1">SQRT(User_Model_Calcs!M3257^2+Sat_Data!$B$3^2-2*User_Model_Calcs!M3257*Sat_Data!$B$3*COS(RADIANS(L3257))*COS(RADIANS(I3257)))</f>
        <v>36786.80155987425</v>
      </c>
      <c r="O3257">
        <f ca="1">DEGREES(ACOS(((Earth_Data!$B$1+Sat_Data!$B$2)/User_Model_Calcs!N3257)*SQRT(1-COS(RADIANS(User_Model_Calcs!I3257))^2*COS(RADIANS(User_Model_Calcs!B3257))^2)))</f>
        <v>54.768139673633321</v>
      </c>
      <c r="P3257">
        <f t="shared" ca="1" si="493"/>
        <v>3.3956744780959034</v>
      </c>
    </row>
    <row r="3258" spans="1:16" x14ac:dyDescent="0.25">
      <c r="A3258">
        <f t="shared" ca="1" si="494"/>
        <v>105.97243529926412</v>
      </c>
      <c r="B3258">
        <f t="shared" ca="1" si="495"/>
        <v>-29.345438620260143</v>
      </c>
      <c r="C3258" s="6">
        <v>20135.9375</v>
      </c>
      <c r="D3258">
        <f t="shared" ca="1" si="491"/>
        <v>1.2</v>
      </c>
      <c r="E3258" s="1">
        <v>0.65</v>
      </c>
      <c r="F3258">
        <v>19.899999999999999</v>
      </c>
      <c r="G3258">
        <f t="shared" ca="1" si="496"/>
        <v>46.089820015575185</v>
      </c>
      <c r="H3258">
        <f t="shared" ca="1" si="492"/>
        <v>15.530047869022638</v>
      </c>
      <c r="I3258">
        <f ca="1">User_Model_Calcs!A3258-Sat_Data!$B$5</f>
        <v>-4.0275647007358799</v>
      </c>
      <c r="J3258">
        <f ca="1">(Earth_Data!$B$1/SQRT(1-Earth_Data!$B$2^2*SIN(RADIANS(User_Model_Calcs!B3258))^2))*COS(RADIANS(User_Model_Calcs!B3258))</f>
        <v>5564.1777085347685</v>
      </c>
      <c r="K3258">
        <f ca="1">((Earth_Data!$B$1*(1-Earth_Data!$B$2^2))/SQRT(1-Earth_Data!$B$2^2*SIN(RADIANS(User_Model_Calcs!B3258))^2))*SIN(RADIANS(User_Model_Calcs!B3258))</f>
        <v>-3107.3335249153874</v>
      </c>
      <c r="L3258">
        <f t="shared" ca="1" si="497"/>
        <v>-29.181319822342417</v>
      </c>
      <c r="M3258">
        <f t="shared" ca="1" si="498"/>
        <v>6373.0365766421201</v>
      </c>
      <c r="N3258">
        <f ca="1">SQRT(User_Model_Calcs!M3258^2+Sat_Data!$B$3^2-2*User_Model_Calcs!M3258*Sat_Data!$B$3*COS(RADIANS(L3258))*COS(RADIANS(I3258)))</f>
        <v>36747.401983928634</v>
      </c>
      <c r="O3258">
        <f ca="1">DEGREES(ACOS(((Earth_Data!$B$1+Sat_Data!$B$2)/User_Model_Calcs!N3258)*SQRT(1-COS(RADIANS(User_Model_Calcs!I3258))^2*COS(RADIANS(User_Model_Calcs!B3258))^2)))</f>
        <v>55.480682843862006</v>
      </c>
      <c r="P3258">
        <f t="shared" ca="1" si="493"/>
        <v>8.175894630269811</v>
      </c>
    </row>
    <row r="3259" spans="1:16" x14ac:dyDescent="0.25">
      <c r="A3259">
        <f t="shared" ca="1" si="494"/>
        <v>107.54377929245811</v>
      </c>
      <c r="B3259">
        <f t="shared" ca="1" si="495"/>
        <v>-30.144496831212859</v>
      </c>
      <c r="C3259" s="6">
        <v>20135.9375</v>
      </c>
      <c r="D3259">
        <f t="shared" ref="D3259:D3322" ca="1" si="499">CHOOSE(RANDBETWEEN(1,3),0.75,1.2,3)</f>
        <v>0.75</v>
      </c>
      <c r="E3259" s="1">
        <v>0.65</v>
      </c>
      <c r="F3259">
        <v>19.899999999999999</v>
      </c>
      <c r="G3259">
        <f t="shared" ca="1" si="496"/>
        <v>42.007420362456692</v>
      </c>
      <c r="H3259">
        <f t="shared" ref="H3259:H3322" ca="1" si="500">RAND()*(24-14)+14</f>
        <v>17.503225927986318</v>
      </c>
      <c r="I3259">
        <f ca="1">User_Model_Calcs!A3259-Sat_Data!$B$5</f>
        <v>-2.4562207075418883</v>
      </c>
      <c r="J3259">
        <f ca="1">(Earth_Data!$B$1/SQRT(1-Earth_Data!$B$2^2*SIN(RADIANS(User_Model_Calcs!B3259))^2))*COS(RADIANS(User_Model_Calcs!B3259))</f>
        <v>5520.2328429234585</v>
      </c>
      <c r="K3259">
        <f ca="1">((Earth_Data!$B$1*(1-Earth_Data!$B$2^2))/SQRT(1-Earth_Data!$B$2^2*SIN(RADIANS(User_Model_Calcs!B3259))^2))*SIN(RADIANS(User_Model_Calcs!B3259))</f>
        <v>-3184.2367453612374</v>
      </c>
      <c r="L3259">
        <f t="shared" ca="1" si="497"/>
        <v>-29.977644541413898</v>
      </c>
      <c r="M3259">
        <f t="shared" ca="1" si="498"/>
        <v>6372.7807345459123</v>
      </c>
      <c r="N3259">
        <f ca="1">SQRT(User_Model_Calcs!M3259^2+Sat_Data!$B$3^2-2*User_Model_Calcs!M3259*Sat_Data!$B$3*COS(RADIANS(L3259))*COS(RADIANS(I3259)))</f>
        <v>36787.810209598058</v>
      </c>
      <c r="O3259">
        <f ca="1">DEGREES(ACOS(((Earth_Data!$B$1+Sat_Data!$B$2)/User_Model_Calcs!N3259)*SQRT(1-COS(RADIANS(User_Model_Calcs!I3259))^2*COS(RADIANS(User_Model_Calcs!B3259))^2)))</f>
        <v>54.750447499048413</v>
      </c>
      <c r="P3259">
        <f t="shared" ca="1" si="493"/>
        <v>4.882239484027723</v>
      </c>
    </row>
    <row r="3260" spans="1:16" x14ac:dyDescent="0.25">
      <c r="A3260">
        <f t="shared" ca="1" si="494"/>
        <v>110.54295811568367</v>
      </c>
      <c r="B3260">
        <f t="shared" ca="1" si="495"/>
        <v>-30.658882996456985</v>
      </c>
      <c r="C3260" s="6">
        <v>20135.9375</v>
      </c>
      <c r="D3260">
        <f t="shared" ca="1" si="499"/>
        <v>0.75</v>
      </c>
      <c r="E3260" s="1">
        <v>0.65</v>
      </c>
      <c r="F3260">
        <v>19.899999999999999</v>
      </c>
      <c r="G3260">
        <f t="shared" ca="1" si="496"/>
        <v>42.007420362456692</v>
      </c>
      <c r="H3260">
        <f t="shared" ca="1" si="500"/>
        <v>19.534531010606553</v>
      </c>
      <c r="I3260">
        <f ca="1">User_Model_Calcs!A3260-Sat_Data!$B$5</f>
        <v>0.54295811568367469</v>
      </c>
      <c r="J3260">
        <f ca="1">(Earth_Data!$B$1/SQRT(1-Earth_Data!$B$2^2*SIN(RADIANS(User_Model_Calcs!B3260))^2))*COS(RADIANS(User_Model_Calcs!B3260))</f>
        <v>5491.3751723637888</v>
      </c>
      <c r="K3260">
        <f ca="1">((Earth_Data!$B$1*(1-Earth_Data!$B$2^2))/SQRT(1-Earth_Data!$B$2^2*SIN(RADIANS(User_Model_Calcs!B3260))^2))*SIN(RADIANS(User_Model_Calcs!B3260))</f>
        <v>-3233.4201236537592</v>
      </c>
      <c r="L3260">
        <f t="shared" ca="1" si="497"/>
        <v>-30.490339246464405</v>
      </c>
      <c r="M3260">
        <f t="shared" ca="1" si="498"/>
        <v>6372.6138263433577</v>
      </c>
      <c r="N3260">
        <f ca="1">SQRT(User_Model_Calcs!M3260^2+Sat_Data!$B$3^2-2*User_Model_Calcs!M3260*Sat_Data!$B$3*COS(RADIANS(L3260))*COS(RADIANS(I3260)))</f>
        <v>36815.315812649511</v>
      </c>
      <c r="O3260">
        <f ca="1">DEGREES(ACOS(((Earth_Data!$B$1+Sat_Data!$B$2)/User_Model_Calcs!N3260)*SQRT(1-COS(RADIANS(User_Model_Calcs!I3260))^2*COS(RADIANS(User_Model_Calcs!B3260))^2)))</f>
        <v>54.261521994591341</v>
      </c>
      <c r="P3260">
        <f t="shared" ca="1" si="493"/>
        <v>1.0646881215110016</v>
      </c>
    </row>
    <row r="3261" spans="1:16" x14ac:dyDescent="0.25">
      <c r="A3261">
        <f t="shared" ca="1" si="494"/>
        <v>109.2399946515601</v>
      </c>
      <c r="B3261">
        <f t="shared" ca="1" si="495"/>
        <v>-30.669089954700677</v>
      </c>
      <c r="C3261" s="6">
        <v>20135.9375</v>
      </c>
      <c r="D3261">
        <f t="shared" ca="1" si="499"/>
        <v>1.2</v>
      </c>
      <c r="E3261" s="1">
        <v>0.65</v>
      </c>
      <c r="F3261">
        <v>19.899999999999999</v>
      </c>
      <c r="G3261">
        <f t="shared" ca="1" si="496"/>
        <v>46.089820015575185</v>
      </c>
      <c r="H3261">
        <f t="shared" ca="1" si="500"/>
        <v>19.207836471125479</v>
      </c>
      <c r="I3261">
        <f ca="1">User_Model_Calcs!A3261-Sat_Data!$B$5</f>
        <v>-0.76000534843990408</v>
      </c>
      <c r="J3261">
        <f ca="1">(Earth_Data!$B$1/SQRT(1-Earth_Data!$B$2^2*SIN(RADIANS(User_Model_Calcs!B3261))^2))*COS(RADIANS(User_Model_Calcs!B3261))</f>
        <v>5490.7980630480024</v>
      </c>
      <c r="K3261">
        <f ca="1">((Earth_Data!$B$1*(1-Earth_Data!$B$2^2))/SQRT(1-Earth_Data!$B$2^2*SIN(RADIANS(User_Model_Calcs!B3261))^2))*SIN(RADIANS(User_Model_Calcs!B3261))</f>
        <v>-3234.3934796625681</v>
      </c>
      <c r="L3261">
        <f t="shared" ca="1" si="497"/>
        <v>-30.500513186427181</v>
      </c>
      <c r="M3261">
        <f t="shared" ca="1" si="498"/>
        <v>6372.6104973123402</v>
      </c>
      <c r="N3261">
        <f ca="1">SQRT(User_Model_Calcs!M3261^2+Sat_Data!$B$3^2-2*User_Model_Calcs!M3261*Sat_Data!$B$3*COS(RADIANS(L3261))*COS(RADIANS(I3261)))</f>
        <v>36816.247015653986</v>
      </c>
      <c r="O3261">
        <f ca="1">DEGREES(ACOS(((Earth_Data!$B$1+Sat_Data!$B$2)/User_Model_Calcs!N3261)*SQRT(1-COS(RADIANS(User_Model_Calcs!I3261))^2*COS(RADIANS(User_Model_Calcs!B3261))^2)))</f>
        <v>54.245128905291907</v>
      </c>
      <c r="P3261">
        <f t="shared" ca="1" si="493"/>
        <v>1.4897274568147414</v>
      </c>
    </row>
    <row r="3262" spans="1:16" x14ac:dyDescent="0.25">
      <c r="A3262">
        <f t="shared" ca="1" si="494"/>
        <v>108.76896394265412</v>
      </c>
      <c r="B3262">
        <f t="shared" ca="1" si="495"/>
        <v>-32.490413702096717</v>
      </c>
      <c r="C3262" s="6">
        <v>20135.9375</v>
      </c>
      <c r="D3262">
        <f t="shared" ca="1" si="499"/>
        <v>0.75</v>
      </c>
      <c r="E3262" s="1">
        <v>0.65</v>
      </c>
      <c r="F3262">
        <v>19.899999999999999</v>
      </c>
      <c r="G3262">
        <f t="shared" ca="1" si="496"/>
        <v>42.007420362456692</v>
      </c>
      <c r="H3262">
        <f t="shared" ca="1" si="500"/>
        <v>16.453850431763168</v>
      </c>
      <c r="I3262">
        <f ca="1">User_Model_Calcs!A3262-Sat_Data!$B$5</f>
        <v>-1.2310360573458752</v>
      </c>
      <c r="J3262">
        <f ca="1">(Earth_Data!$B$1/SQRT(1-Earth_Data!$B$2^2*SIN(RADIANS(User_Model_Calcs!B3262))^2))*COS(RADIANS(User_Model_Calcs!B3262))</f>
        <v>5385.0454865458778</v>
      </c>
      <c r="K3262">
        <f ca="1">((Earth_Data!$B$1*(1-Earth_Data!$B$2^2))/SQRT(1-Earth_Data!$B$2^2*SIN(RADIANS(User_Model_Calcs!B3262))^2))*SIN(RADIANS(User_Model_Calcs!B3262))</f>
        <v>-3406.4277439931357</v>
      </c>
      <c r="L3262">
        <f t="shared" ca="1" si="497"/>
        <v>-32.31629000781993</v>
      </c>
      <c r="M3262">
        <f t="shared" ca="1" si="498"/>
        <v>6372.0063455095751</v>
      </c>
      <c r="N3262">
        <f ca="1">SQRT(User_Model_Calcs!M3262^2+Sat_Data!$B$3^2-2*User_Model_Calcs!M3262*Sat_Data!$B$3*COS(RADIANS(L3262))*COS(RADIANS(I3262)))</f>
        <v>36937.925706404312</v>
      </c>
      <c r="O3262">
        <f ca="1">DEGREES(ACOS(((Earth_Data!$B$1+Sat_Data!$B$2)/User_Model_Calcs!N3262)*SQRT(1-COS(RADIANS(User_Model_Calcs!I3262))^2*COS(RADIANS(User_Model_Calcs!B3262))^2)))</f>
        <v>52.156416388649383</v>
      </c>
      <c r="P3262">
        <f t="shared" ca="1" si="493"/>
        <v>2.2908868784233793</v>
      </c>
    </row>
    <row r="3263" spans="1:16" x14ac:dyDescent="0.25">
      <c r="A3263">
        <f t="shared" ca="1" si="494"/>
        <v>106.09156995300052</v>
      </c>
      <c r="B3263">
        <f t="shared" ca="1" si="495"/>
        <v>-33.832539172173092</v>
      </c>
      <c r="C3263" s="6">
        <v>20135.9375</v>
      </c>
      <c r="D3263">
        <f t="shared" ca="1" si="499"/>
        <v>1.2</v>
      </c>
      <c r="E3263" s="1">
        <v>0.65</v>
      </c>
      <c r="F3263">
        <v>19.899999999999999</v>
      </c>
      <c r="G3263">
        <f t="shared" ca="1" si="496"/>
        <v>46.089820015575185</v>
      </c>
      <c r="H3263">
        <f t="shared" ca="1" si="500"/>
        <v>23.929084017795923</v>
      </c>
      <c r="I3263">
        <f ca="1">User_Model_Calcs!A3263-Sat_Data!$B$5</f>
        <v>-3.9084300469994844</v>
      </c>
      <c r="J3263">
        <f ca="1">(Earth_Data!$B$1/SQRT(1-Earth_Data!$B$2^2*SIN(RADIANS(User_Model_Calcs!B3263))^2))*COS(RADIANS(User_Model_Calcs!B3263))</f>
        <v>5303.6253730859416</v>
      </c>
      <c r="K3263">
        <f ca="1">((Earth_Data!$B$1*(1-Earth_Data!$B$2^2))/SQRT(1-Earth_Data!$B$2^2*SIN(RADIANS(User_Model_Calcs!B3263))^2))*SIN(RADIANS(User_Model_Calcs!B3263))</f>
        <v>-3531.0333780865944</v>
      </c>
      <c r="L3263">
        <f t="shared" ca="1" si="497"/>
        <v>-33.654775128225303</v>
      </c>
      <c r="M3263">
        <f t="shared" ca="1" si="498"/>
        <v>6371.5491691740572</v>
      </c>
      <c r="N3263">
        <f ca="1">SQRT(User_Model_Calcs!M3263^2+Sat_Data!$B$3^2-2*User_Model_Calcs!M3263*Sat_Data!$B$3*COS(RADIANS(L3263))*COS(RADIANS(I3263)))</f>
        <v>37043.297800171291</v>
      </c>
      <c r="O3263">
        <f ca="1">DEGREES(ACOS(((Earth_Data!$B$1+Sat_Data!$B$2)/User_Model_Calcs!N3263)*SQRT(1-COS(RADIANS(User_Model_Calcs!I3263))^2*COS(RADIANS(User_Model_Calcs!B3263))^2)))</f>
        <v>50.431285562813642</v>
      </c>
      <c r="P3263">
        <f t="shared" ca="1" si="493"/>
        <v>6.9957958135977156</v>
      </c>
    </row>
    <row r="3264" spans="1:16" x14ac:dyDescent="0.25">
      <c r="A3264">
        <f t="shared" ca="1" si="494"/>
        <v>110.11654939874266</v>
      </c>
      <c r="B3264">
        <f t="shared" ca="1" si="495"/>
        <v>-30.408551411239479</v>
      </c>
      <c r="C3264" s="6">
        <v>20135.9375</v>
      </c>
      <c r="D3264">
        <f t="shared" ca="1" si="499"/>
        <v>1.2</v>
      </c>
      <c r="E3264" s="1">
        <v>0.65</v>
      </c>
      <c r="F3264">
        <v>19.899999999999999</v>
      </c>
      <c r="G3264">
        <f t="shared" ca="1" si="496"/>
        <v>46.089820015575185</v>
      </c>
      <c r="H3264">
        <f t="shared" ca="1" si="500"/>
        <v>20.470556946332451</v>
      </c>
      <c r="I3264">
        <f ca="1">User_Model_Calcs!A3264-Sat_Data!$B$5</f>
        <v>0.1165493987426629</v>
      </c>
      <c r="J3264">
        <f ca="1">(Earth_Data!$B$1/SQRT(1-Earth_Data!$B$2^2*SIN(RADIANS(User_Model_Calcs!B3264))^2))*COS(RADIANS(User_Model_Calcs!B3264))</f>
        <v>5505.4745076823956</v>
      </c>
      <c r="K3264">
        <f ca="1">((Earth_Data!$B$1*(1-Earth_Data!$B$2^2))/SQRT(1-Earth_Data!$B$2^2*SIN(RADIANS(User_Model_Calcs!B3264))^2))*SIN(RADIANS(User_Model_Calcs!B3264))</f>
        <v>-3209.5163806304522</v>
      </c>
      <c r="L3264">
        <f t="shared" ca="1" si="497"/>
        <v>-30.240824107957572</v>
      </c>
      <c r="M3264">
        <f t="shared" ca="1" si="498"/>
        <v>6372.6952659197441</v>
      </c>
      <c r="N3264">
        <f ca="1">SQRT(User_Model_Calcs!M3264^2+Sat_Data!$B$3^2-2*User_Model_Calcs!M3264*Sat_Data!$B$3*COS(RADIANS(L3264))*COS(RADIANS(I3264)))</f>
        <v>36798.909108953187</v>
      </c>
      <c r="O3264">
        <f ca="1">DEGREES(ACOS(((Earth_Data!$B$1+Sat_Data!$B$2)/User_Model_Calcs!N3264)*SQRT(1-COS(RADIANS(User_Model_Calcs!I3264))^2*COS(RADIANS(User_Model_Calcs!B3264))^2)))</f>
        <v>54.55200521084361</v>
      </c>
      <c r="P3264">
        <f t="shared" ca="1" si="493"/>
        <v>0.23025991574256996</v>
      </c>
    </row>
    <row r="3265" spans="1:16" x14ac:dyDescent="0.25">
      <c r="A3265">
        <f t="shared" ca="1" si="494"/>
        <v>107.10579952807367</v>
      </c>
      <c r="B3265">
        <f t="shared" ca="1" si="495"/>
        <v>-30.018031169158451</v>
      </c>
      <c r="C3265" s="6">
        <v>20135.9375</v>
      </c>
      <c r="D3265">
        <f t="shared" ca="1" si="499"/>
        <v>1.2</v>
      </c>
      <c r="E3265" s="1">
        <v>0.65</v>
      </c>
      <c r="F3265">
        <v>19.899999999999999</v>
      </c>
      <c r="G3265">
        <f t="shared" ca="1" si="496"/>
        <v>46.089820015575185</v>
      </c>
      <c r="H3265">
        <f t="shared" ca="1" si="500"/>
        <v>15.680623670951448</v>
      </c>
      <c r="I3265">
        <f ca="1">User_Model_Calcs!A3265-Sat_Data!$B$5</f>
        <v>-2.8942004719263252</v>
      </c>
      <c r="J3265">
        <f ca="1">(Earth_Data!$B$1/SQRT(1-Earth_Data!$B$2^2*SIN(RADIANS(User_Model_Calcs!B3265))^2))*COS(RADIANS(User_Model_Calcs!B3265))</f>
        <v>5527.2596575095213</v>
      </c>
      <c r="K3265">
        <f ca="1">((Earth_Data!$B$1*(1-Earth_Data!$B$2^2))/SQRT(1-Earth_Data!$B$2^2*SIN(RADIANS(User_Model_Calcs!B3265))^2))*SIN(RADIANS(User_Model_Calcs!B3265))</f>
        <v>-3172.1057131246071</v>
      </c>
      <c r="L3265">
        <f t="shared" ca="1" si="497"/>
        <v>-29.851602956057263</v>
      </c>
      <c r="M3265">
        <f t="shared" ca="1" si="498"/>
        <v>6372.8215083093328</v>
      </c>
      <c r="N3265">
        <f ca="1">SQRT(User_Model_Calcs!M3265^2+Sat_Data!$B$3^2-2*User_Model_Calcs!M3265*Sat_Data!$B$3*COS(RADIANS(L3265))*COS(RADIANS(I3265)))</f>
        <v>36782.03072758043</v>
      </c>
      <c r="O3265">
        <f ca="1">DEGREES(ACOS(((Earth_Data!$B$1+Sat_Data!$B$2)/User_Model_Calcs!N3265)*SQRT(1-COS(RADIANS(User_Model_Calcs!I3265))^2*COS(RADIANS(User_Model_Calcs!B3265))^2)))</f>
        <v>54.854113556812315</v>
      </c>
      <c r="P3265">
        <f t="shared" ca="1" si="493"/>
        <v>5.7705822899208341</v>
      </c>
    </row>
    <row r="3266" spans="1:16" x14ac:dyDescent="0.25">
      <c r="A3266">
        <f t="shared" ca="1" si="494"/>
        <v>109.25161108830683</v>
      </c>
      <c r="B3266">
        <f t="shared" ca="1" si="495"/>
        <v>-29.656953346972379</v>
      </c>
      <c r="C3266" s="6">
        <v>20135.9375</v>
      </c>
      <c r="D3266">
        <f t="shared" ca="1" si="499"/>
        <v>3</v>
      </c>
      <c r="E3266" s="1">
        <v>0.65</v>
      </c>
      <c r="F3266">
        <v>19.899999999999999</v>
      </c>
      <c r="G3266">
        <f t="shared" ca="1" si="496"/>
        <v>54.048620189015942</v>
      </c>
      <c r="H3266">
        <f t="shared" ca="1" si="500"/>
        <v>18.659904899403333</v>
      </c>
      <c r="I3266">
        <f ca="1">User_Model_Calcs!A3266-Sat_Data!$B$5</f>
        <v>-0.74838891169316923</v>
      </c>
      <c r="J3266">
        <f ca="1">(Earth_Data!$B$1/SQRT(1-Earth_Data!$B$2^2*SIN(RADIANS(User_Model_Calcs!B3266))^2))*COS(RADIANS(User_Model_Calcs!B3266))</f>
        <v>5547.1739243812981</v>
      </c>
      <c r="K3266">
        <f ca="1">((Earth_Data!$B$1*(1-Earth_Data!$B$2^2))/SQRT(1-Earth_Data!$B$2^2*SIN(RADIANS(User_Model_Calcs!B3266))^2))*SIN(RADIANS(User_Model_Calcs!B3266))</f>
        <v>-3137.3861464626966</v>
      </c>
      <c r="L3266">
        <f t="shared" ca="1" si="497"/>
        <v>-29.491753665229119</v>
      </c>
      <c r="M3266">
        <f t="shared" ca="1" si="498"/>
        <v>6372.9373431214481</v>
      </c>
      <c r="N3266">
        <f ca="1">SQRT(User_Model_Calcs!M3266^2+Sat_Data!$B$3^2-2*User_Model_Calcs!M3266*Sat_Data!$B$3*COS(RADIANS(L3266))*COS(RADIANS(I3266)))</f>
        <v>36751.670718277717</v>
      </c>
      <c r="O3266">
        <f ca="1">DEGREES(ACOS(((Earth_Data!$B$1+Sat_Data!$B$2)/User_Model_Calcs!N3266)*SQRT(1-COS(RADIANS(User_Model_Calcs!I3266))^2*COS(RADIANS(User_Model_Calcs!B3266))^2)))</f>
        <v>55.401234446882626</v>
      </c>
      <c r="P3266">
        <f t="shared" ref="P3266:P3329" ca="1" si="501">DEGREES(ASIN(SIN(RADIANS(ABS(I3266)))/(SIN(ACOS(COS(RADIANS(I3266))*COS(RADIANS(B3266)))))))</f>
        <v>1.5122245898645048</v>
      </c>
    </row>
    <row r="3267" spans="1:16" x14ac:dyDescent="0.25">
      <c r="A3267">
        <f t="shared" ref="A3267:A3279" ca="1" si="502">108.049394295518+(RAND()*5-2.5)</f>
        <v>107.10054743196899</v>
      </c>
      <c r="B3267">
        <f t="shared" ref="B3267:B3279" ca="1" si="503">-31.6714359012002+(RAND()*5-2.5)</f>
        <v>-30.04934006795985</v>
      </c>
      <c r="C3267" s="6">
        <v>20135.9375</v>
      </c>
      <c r="D3267">
        <f t="shared" ca="1" si="499"/>
        <v>1.2</v>
      </c>
      <c r="E3267" s="1">
        <v>0.65</v>
      </c>
      <c r="F3267">
        <v>19.899999999999999</v>
      </c>
      <c r="G3267">
        <f t="shared" ref="G3267:G3330" ca="1" si="504">20.4+20*LOG(F3267)+20*LOG(D3267)+10*LOG(E3267)</f>
        <v>46.089820015575185</v>
      </c>
      <c r="H3267">
        <f t="shared" ca="1" si="500"/>
        <v>20.172664451562326</v>
      </c>
      <c r="I3267">
        <f ca="1">User_Model_Calcs!A3267-Sat_Data!$B$5</f>
        <v>-2.899452568031009</v>
      </c>
      <c r="J3267">
        <f ca="1">(Earth_Data!$B$1/SQRT(1-Earth_Data!$B$2^2*SIN(RADIANS(User_Model_Calcs!B3267))^2))*COS(RADIANS(User_Model_Calcs!B3267))</f>
        <v>5525.5225471887707</v>
      </c>
      <c r="K3267">
        <f ca="1">((Earth_Data!$B$1*(1-Earth_Data!$B$2^2))/SQRT(1-Earth_Data!$B$2^2*SIN(RADIANS(User_Model_Calcs!B3267))^2))*SIN(RADIANS(User_Model_Calcs!B3267))</f>
        <v>-3175.1103954502523</v>
      </c>
      <c r="L3267">
        <f t="shared" ref="L3267:L3330" ca="1" si="505">DEGREES(ATAN((K3267/J3267)))</f>
        <v>-29.88280656599931</v>
      </c>
      <c r="M3267">
        <f t="shared" ref="M3267:M3330" ca="1" si="506">SQRT(J3267^2+K3267^2)</f>
        <v>6372.8114237585705</v>
      </c>
      <c r="N3267">
        <f ca="1">SQRT(User_Model_Calcs!M3267^2+Sat_Data!$B$3^2-2*User_Model_Calcs!M3267*Sat_Data!$B$3*COS(RADIANS(L3267))*COS(RADIANS(I3267)))</f>
        <v>36784.047020193495</v>
      </c>
      <c r="O3267">
        <f ca="1">DEGREES(ACOS(((Earth_Data!$B$1+Sat_Data!$B$2)/User_Model_Calcs!N3267)*SQRT(1-COS(RADIANS(User_Model_Calcs!I3267))^2*COS(RADIANS(User_Model_Calcs!B3267))^2)))</f>
        <v>54.818006488438051</v>
      </c>
      <c r="P3267">
        <f t="shared" ca="1" si="501"/>
        <v>5.7755764569642896</v>
      </c>
    </row>
    <row r="3268" spans="1:16" x14ac:dyDescent="0.25">
      <c r="A3268">
        <f t="shared" ca="1" si="502"/>
        <v>105.71418022933156</v>
      </c>
      <c r="B3268">
        <f t="shared" ca="1" si="503"/>
        <v>-30.886998534061757</v>
      </c>
      <c r="C3268" s="6">
        <v>20135.9375</v>
      </c>
      <c r="D3268">
        <f t="shared" ca="1" si="499"/>
        <v>0.75</v>
      </c>
      <c r="E3268" s="1">
        <v>0.65</v>
      </c>
      <c r="F3268">
        <v>19.899999999999999</v>
      </c>
      <c r="G3268">
        <f t="shared" ca="1" si="504"/>
        <v>42.007420362456692</v>
      </c>
      <c r="H3268">
        <f t="shared" ca="1" si="500"/>
        <v>23.677500073883749</v>
      </c>
      <c r="I3268">
        <f ca="1">User_Model_Calcs!A3268-Sat_Data!$B$5</f>
        <v>-4.2858197706684393</v>
      </c>
      <c r="J3268">
        <f ca="1">(Earth_Data!$B$1/SQRT(1-Earth_Data!$B$2^2*SIN(RADIANS(User_Model_Calcs!B3268))^2))*COS(RADIANS(User_Model_Calcs!B3268))</f>
        <v>5478.4357907303265</v>
      </c>
      <c r="K3268">
        <f ca="1">((Earth_Data!$B$1*(1-Earth_Data!$B$2^2))/SQRT(1-Earth_Data!$B$2^2*SIN(RADIANS(User_Model_Calcs!B3268))^2))*SIN(RADIANS(User_Model_Calcs!B3268))</f>
        <v>-3255.149463580623</v>
      </c>
      <c r="L3268">
        <f t="shared" ca="1" si="505"/>
        <v>-30.71772194506898</v>
      </c>
      <c r="M3268">
        <f t="shared" ca="1" si="506"/>
        <v>6372.5392696635645</v>
      </c>
      <c r="N3268">
        <f ca="1">SQRT(User_Model_Calcs!M3268^2+Sat_Data!$B$3^2-2*User_Model_Calcs!M3268*Sat_Data!$B$3*COS(RADIANS(L3268))*COS(RADIANS(I3268)))</f>
        <v>36847.37120151626</v>
      </c>
      <c r="O3268">
        <f ca="1">DEGREES(ACOS(((Earth_Data!$B$1+Sat_Data!$B$2)/User_Model_Calcs!N3268)*SQRT(1-COS(RADIANS(User_Model_Calcs!I3268))^2*COS(RADIANS(User_Model_Calcs!B3268))^2)))</f>
        <v>53.702028823466534</v>
      </c>
      <c r="P3268">
        <f t="shared" ca="1" si="501"/>
        <v>8.3057190905912748</v>
      </c>
    </row>
    <row r="3269" spans="1:16" x14ac:dyDescent="0.25">
      <c r="A3269">
        <f t="shared" ca="1" si="502"/>
        <v>106.25368827668008</v>
      </c>
      <c r="B3269">
        <f t="shared" ca="1" si="503"/>
        <v>-29.19520501600546</v>
      </c>
      <c r="C3269" s="6">
        <v>20135.9375</v>
      </c>
      <c r="D3269">
        <f t="shared" ca="1" si="499"/>
        <v>0.75</v>
      </c>
      <c r="E3269" s="1">
        <v>0.65</v>
      </c>
      <c r="F3269">
        <v>19.899999999999999</v>
      </c>
      <c r="G3269">
        <f t="shared" ca="1" si="504"/>
        <v>42.007420362456692</v>
      </c>
      <c r="H3269">
        <f t="shared" ca="1" si="500"/>
        <v>16.143210108956652</v>
      </c>
      <c r="I3269">
        <f ca="1">User_Model_Calcs!A3269-Sat_Data!$B$5</f>
        <v>-3.7463117233199199</v>
      </c>
      <c r="J3269">
        <f ca="1">(Earth_Data!$B$1/SQRT(1-Earth_Data!$B$2^2*SIN(RADIANS(User_Model_Calcs!B3269))^2))*COS(RADIANS(User_Model_Calcs!B3269))</f>
        <v>5572.3193479596339</v>
      </c>
      <c r="K3269">
        <f ca="1">((Earth_Data!$B$1*(1-Earth_Data!$B$2^2))/SQRT(1-Earth_Data!$B$2^2*SIN(RADIANS(User_Model_Calcs!B3269))^2))*SIN(RADIANS(User_Model_Calcs!B3269))</f>
        <v>-3092.807669192724</v>
      </c>
      <c r="L3269">
        <f t="shared" ca="1" si="505"/>
        <v>-29.031614401551856</v>
      </c>
      <c r="M3269">
        <f t="shared" ca="1" si="506"/>
        <v>6373.0841979580509</v>
      </c>
      <c r="N3269">
        <f ca="1">SQRT(User_Model_Calcs!M3269^2+Sat_Data!$B$3^2-2*User_Model_Calcs!M3269*Sat_Data!$B$3*COS(RADIANS(L3269))*COS(RADIANS(I3269)))</f>
        <v>36735.962234138984</v>
      </c>
      <c r="O3269">
        <f ca="1">DEGREES(ACOS(((Earth_Data!$B$1+Sat_Data!$B$2)/User_Model_Calcs!N3269)*SQRT(1-COS(RADIANS(User_Model_Calcs!I3269))^2*COS(RADIANS(User_Model_Calcs!B3269))^2)))</f>
        <v>55.68949388201743</v>
      </c>
      <c r="P3269">
        <f t="shared" ca="1" si="501"/>
        <v>7.6454865693902248</v>
      </c>
    </row>
    <row r="3270" spans="1:16" x14ac:dyDescent="0.25">
      <c r="A3270">
        <f t="shared" ca="1" si="502"/>
        <v>106.69189824116071</v>
      </c>
      <c r="B3270">
        <f t="shared" ca="1" si="503"/>
        <v>-29.39477842195987</v>
      </c>
      <c r="C3270" s="6">
        <v>20135.9375</v>
      </c>
      <c r="D3270">
        <f t="shared" ca="1" si="499"/>
        <v>0.75</v>
      </c>
      <c r="E3270" s="1">
        <v>0.65</v>
      </c>
      <c r="F3270">
        <v>19.899999999999999</v>
      </c>
      <c r="G3270">
        <f t="shared" ca="1" si="504"/>
        <v>42.007420362456692</v>
      </c>
      <c r="H3270">
        <f t="shared" ca="1" si="500"/>
        <v>23.818154540683317</v>
      </c>
      <c r="I3270">
        <f ca="1">User_Model_Calcs!A3270-Sat_Data!$B$5</f>
        <v>-3.3081017588392854</v>
      </c>
      <c r="J3270">
        <f ca="1">(Earth_Data!$B$1/SQRT(1-Earth_Data!$B$2^2*SIN(RADIANS(User_Model_Calcs!B3270))^2))*COS(RADIANS(User_Model_Calcs!B3270))</f>
        <v>5561.4954816960444</v>
      </c>
      <c r="K3270">
        <f ca="1">((Earth_Data!$B$1*(1-Earth_Data!$B$2^2))/SQRT(1-Earth_Data!$B$2^2*SIN(RADIANS(User_Model_Calcs!B3270))^2))*SIN(RADIANS(User_Model_Calcs!B3270))</f>
        <v>-3112.099522745154</v>
      </c>
      <c r="L3270">
        <f t="shared" ca="1" si="505"/>
        <v>-29.230487136429193</v>
      </c>
      <c r="M3270">
        <f t="shared" ca="1" si="506"/>
        <v>6373.0209031821105</v>
      </c>
      <c r="N3270">
        <f ca="1">SQRT(User_Model_Calcs!M3270^2+Sat_Data!$B$3^2-2*User_Model_Calcs!M3270*Sat_Data!$B$3*COS(RADIANS(L3270))*COS(RADIANS(I3270)))</f>
        <v>36745.343173787907</v>
      </c>
      <c r="O3270">
        <f ca="1">DEGREES(ACOS(((Earth_Data!$B$1+Sat_Data!$B$2)/User_Model_Calcs!N3270)*SQRT(1-COS(RADIANS(User_Model_Calcs!I3270))^2*COS(RADIANS(User_Model_Calcs!B3270))^2)))</f>
        <v>55.517627534933496</v>
      </c>
      <c r="P3270">
        <f t="shared" ca="1" si="501"/>
        <v>6.7164537212881719</v>
      </c>
    </row>
    <row r="3271" spans="1:16" x14ac:dyDescent="0.25">
      <c r="A3271">
        <f t="shared" ca="1" si="502"/>
        <v>110.03666334074467</v>
      </c>
      <c r="B3271">
        <f t="shared" ca="1" si="503"/>
        <v>-32.002437503447943</v>
      </c>
      <c r="C3271" s="6">
        <v>20135.9375</v>
      </c>
      <c r="D3271">
        <f t="shared" ca="1" si="499"/>
        <v>1.2</v>
      </c>
      <c r="E3271" s="1">
        <v>0.65</v>
      </c>
      <c r="F3271">
        <v>19.899999999999999</v>
      </c>
      <c r="G3271">
        <f t="shared" ca="1" si="504"/>
        <v>46.089820015575185</v>
      </c>
      <c r="H3271">
        <f t="shared" ca="1" si="500"/>
        <v>23.315832166738552</v>
      </c>
      <c r="I3271">
        <f ca="1">User_Model_Calcs!A3271-Sat_Data!$B$5</f>
        <v>3.6663340744667039E-2</v>
      </c>
      <c r="J3271">
        <f ca="1">(Earth_Data!$B$1/SQRT(1-Earth_Data!$B$2^2*SIN(RADIANS(User_Model_Calcs!B3271))^2))*COS(RADIANS(User_Model_Calcs!B3271))</f>
        <v>5413.917631656831</v>
      </c>
      <c r="K3271">
        <f ca="1">((Earth_Data!$B$1*(1-Earth_Data!$B$2^2))/SQRT(1-Earth_Data!$B$2^2*SIN(RADIANS(User_Model_Calcs!B3271))^2))*SIN(RADIANS(User_Model_Calcs!B3271))</f>
        <v>-3360.661842809734</v>
      </c>
      <c r="L3271">
        <f t="shared" ca="1" si="505"/>
        <v>-31.829732151467066</v>
      </c>
      <c r="M3271">
        <f t="shared" ca="1" si="506"/>
        <v>6372.1701283065277</v>
      </c>
      <c r="N3271">
        <f ca="1">SQRT(User_Model_Calcs!M3271^2+Sat_Data!$B$3^2-2*User_Model_Calcs!M3271*Sat_Data!$B$3*COS(RADIANS(L3271))*COS(RADIANS(I3271)))</f>
        <v>36903.563318664739</v>
      </c>
      <c r="O3271">
        <f ca="1">DEGREES(ACOS(((Earth_Data!$B$1+Sat_Data!$B$2)/User_Model_Calcs!N3271)*SQRT(1-COS(RADIANS(User_Model_Calcs!I3271))^2*COS(RADIANS(User_Model_Calcs!B3271))^2)))</f>
        <v>52.735139968403274</v>
      </c>
      <c r="P3271">
        <f t="shared" ca="1" si="501"/>
        <v>6.9181919756047122E-2</v>
      </c>
    </row>
    <row r="3272" spans="1:16" x14ac:dyDescent="0.25">
      <c r="A3272">
        <f t="shared" ca="1" si="502"/>
        <v>110.28809020930748</v>
      </c>
      <c r="B3272">
        <f t="shared" ca="1" si="503"/>
        <v>-30.682062010465383</v>
      </c>
      <c r="C3272" s="6">
        <v>20135.9375</v>
      </c>
      <c r="D3272">
        <f t="shared" ca="1" si="499"/>
        <v>0.75</v>
      </c>
      <c r="E3272" s="1">
        <v>0.65</v>
      </c>
      <c r="F3272">
        <v>19.899999999999999</v>
      </c>
      <c r="G3272">
        <f t="shared" ca="1" si="504"/>
        <v>42.007420362456692</v>
      </c>
      <c r="H3272">
        <f t="shared" ca="1" si="500"/>
        <v>14.01692329065396</v>
      </c>
      <c r="I3272">
        <f ca="1">User_Model_Calcs!A3272-Sat_Data!$B$5</f>
        <v>0.28809020930748375</v>
      </c>
      <c r="J3272">
        <f ca="1">(Earth_Data!$B$1/SQRT(1-Earth_Data!$B$2^2*SIN(RADIANS(User_Model_Calcs!B3272))^2))*COS(RADIANS(User_Model_Calcs!B3272))</f>
        <v>5490.0643614621513</v>
      </c>
      <c r="K3272">
        <f ca="1">((Earth_Data!$B$1*(1-Earth_Data!$B$2^2))/SQRT(1-Earth_Data!$B$2^2*SIN(RADIANS(User_Model_Calcs!B3272))^2))*SIN(RADIANS(User_Model_Calcs!B3272))</f>
        <v>-3235.6303747399925</v>
      </c>
      <c r="L3272">
        <f t="shared" ca="1" si="505"/>
        <v>-30.513443309885073</v>
      </c>
      <c r="M3272">
        <f t="shared" ca="1" si="506"/>
        <v>6372.606265487997</v>
      </c>
      <c r="N3272">
        <f ca="1">SQRT(User_Model_Calcs!M3272^2+Sat_Data!$B$3^2-2*User_Model_Calcs!M3272*Sat_Data!$B$3*COS(RADIANS(L3272))*COS(RADIANS(I3272)))</f>
        <v>36816.612829393162</v>
      </c>
      <c r="O3272">
        <f ca="1">DEGREES(ACOS(((Earth_Data!$B$1+Sat_Data!$B$2)/User_Model_Calcs!N3272)*SQRT(1-COS(RADIANS(User_Model_Calcs!I3272))^2*COS(RADIANS(User_Model_Calcs!B3272))^2)))</f>
        <v>54.238627571593256</v>
      </c>
      <c r="P3272">
        <f t="shared" ca="1" si="501"/>
        <v>0.56456626558413914</v>
      </c>
    </row>
    <row r="3273" spans="1:16" x14ac:dyDescent="0.25">
      <c r="A3273">
        <f t="shared" ca="1" si="502"/>
        <v>108.35827315672122</v>
      </c>
      <c r="B3273">
        <f t="shared" ca="1" si="503"/>
        <v>-32.290937898201321</v>
      </c>
      <c r="C3273" s="6">
        <v>20135.9375</v>
      </c>
      <c r="D3273">
        <f t="shared" ca="1" si="499"/>
        <v>3</v>
      </c>
      <c r="E3273" s="1">
        <v>0.65</v>
      </c>
      <c r="F3273">
        <v>19.899999999999999</v>
      </c>
      <c r="G3273">
        <f t="shared" ca="1" si="504"/>
        <v>54.048620189015942</v>
      </c>
      <c r="H3273">
        <f t="shared" ca="1" si="500"/>
        <v>16.822733719723939</v>
      </c>
      <c r="I3273">
        <f ca="1">User_Model_Calcs!A3273-Sat_Data!$B$5</f>
        <v>-1.641726843278775</v>
      </c>
      <c r="J3273">
        <f ca="1">(Earth_Data!$B$1/SQRT(1-Earth_Data!$B$2^2*SIN(RADIANS(User_Model_Calcs!B3273))^2))*COS(RADIANS(User_Model_Calcs!B3273))</f>
        <v>5396.8952580656478</v>
      </c>
      <c r="K3273">
        <f ca="1">((Earth_Data!$B$1*(1-Earth_Data!$B$2^2))/SQRT(1-Earth_Data!$B$2^2*SIN(RADIANS(User_Model_Calcs!B3273))^2))*SIN(RADIANS(User_Model_Calcs!B3273))</f>
        <v>-3387.7487739275889</v>
      </c>
      <c r="L3273">
        <f t="shared" ca="1" si="505"/>
        <v>-32.117387941188511</v>
      </c>
      <c r="M3273">
        <f t="shared" ca="1" si="506"/>
        <v>6372.0734601681543</v>
      </c>
      <c r="N3273">
        <f ca="1">SQRT(User_Model_Calcs!M3273^2+Sat_Data!$B$3^2-2*User_Model_Calcs!M3273*Sat_Data!$B$3*COS(RADIANS(L3273))*COS(RADIANS(I3273)))</f>
        <v>36925.518867888983</v>
      </c>
      <c r="O3273">
        <f ca="1">DEGREES(ACOS(((Earth_Data!$B$1+Sat_Data!$B$2)/User_Model_Calcs!N3273)*SQRT(1-COS(RADIANS(User_Model_Calcs!I3273))^2*COS(RADIANS(User_Model_Calcs!B3273))^2)))</f>
        <v>52.364585207965945</v>
      </c>
      <c r="P3273">
        <f t="shared" ca="1" si="501"/>
        <v>3.0710334896339777</v>
      </c>
    </row>
    <row r="3274" spans="1:16" x14ac:dyDescent="0.25">
      <c r="A3274">
        <f t="shared" ca="1" si="502"/>
        <v>109.81477172529543</v>
      </c>
      <c r="B3274">
        <f t="shared" ca="1" si="503"/>
        <v>-33.955208549920116</v>
      </c>
      <c r="C3274" s="6">
        <v>20135.9375</v>
      </c>
      <c r="D3274">
        <f t="shared" ca="1" si="499"/>
        <v>3</v>
      </c>
      <c r="E3274" s="1">
        <v>0.65</v>
      </c>
      <c r="F3274">
        <v>19.899999999999999</v>
      </c>
      <c r="G3274">
        <f t="shared" ca="1" si="504"/>
        <v>54.048620189015942</v>
      </c>
      <c r="H3274">
        <f t="shared" ca="1" si="500"/>
        <v>20.55537789576713</v>
      </c>
      <c r="I3274">
        <f ca="1">User_Model_Calcs!A3274-Sat_Data!$B$5</f>
        <v>-0.18522827470457059</v>
      </c>
      <c r="J3274">
        <f ca="1">(Earth_Data!$B$1/SQRT(1-Earth_Data!$B$2^2*SIN(RADIANS(User_Model_Calcs!B3274))^2))*COS(RADIANS(User_Model_Calcs!B3274))</f>
        <v>5296.037595044384</v>
      </c>
      <c r="K3274">
        <f ca="1">((Earth_Data!$B$1*(1-Earth_Data!$B$2^2))/SQRT(1-Earth_Data!$B$2^2*SIN(RADIANS(User_Model_Calcs!B3274))^2))*SIN(RADIANS(User_Model_Calcs!B3274))</f>
        <v>-3542.32779137854</v>
      </c>
      <c r="L3274">
        <f t="shared" ca="1" si="505"/>
        <v>-33.777131045922403</v>
      </c>
      <c r="M3274">
        <f t="shared" ca="1" si="506"/>
        <v>6371.5069167110123</v>
      </c>
      <c r="N3274">
        <f ca="1">SQRT(User_Model_Calcs!M3274^2+Sat_Data!$B$3^2-2*User_Model_Calcs!M3274*Sat_Data!$B$3*COS(RADIANS(L3274))*COS(RADIANS(I3274)))</f>
        <v>37037.918339475647</v>
      </c>
      <c r="O3274">
        <f ca="1">DEGREES(ACOS(((Earth_Data!$B$1+Sat_Data!$B$2)/User_Model_Calcs!N3274)*SQRT(1-COS(RADIANS(User_Model_Calcs!I3274))^2*COS(RADIANS(User_Model_Calcs!B3274))^2)))</f>
        <v>50.516413277826679</v>
      </c>
      <c r="P3274">
        <f t="shared" ca="1" si="501"/>
        <v>0.33162408709936136</v>
      </c>
    </row>
    <row r="3275" spans="1:16" x14ac:dyDescent="0.25">
      <c r="A3275">
        <f t="shared" ca="1" si="502"/>
        <v>106.92444650177003</v>
      </c>
      <c r="B3275">
        <f t="shared" ca="1" si="503"/>
        <v>-29.288145957762087</v>
      </c>
      <c r="C3275" s="6">
        <v>20135.9375</v>
      </c>
      <c r="D3275">
        <f t="shared" ca="1" si="499"/>
        <v>0.75</v>
      </c>
      <c r="E3275" s="1">
        <v>0.65</v>
      </c>
      <c r="F3275">
        <v>19.899999999999999</v>
      </c>
      <c r="G3275">
        <f t="shared" ca="1" si="504"/>
        <v>42.007420362456692</v>
      </c>
      <c r="H3275">
        <f t="shared" ca="1" si="500"/>
        <v>23.514221057026006</v>
      </c>
      <c r="I3275">
        <f ca="1">User_Model_Calcs!A3275-Sat_Data!$B$5</f>
        <v>-3.075553498229965</v>
      </c>
      <c r="J3275">
        <f ca="1">(Earth_Data!$B$1/SQRT(1-Earth_Data!$B$2^2*SIN(RADIANS(User_Model_Calcs!B3275))^2))*COS(RADIANS(User_Model_Calcs!B3275))</f>
        <v>5567.2870953926977</v>
      </c>
      <c r="K3275">
        <f ca="1">((Earth_Data!$B$1*(1-Earth_Data!$B$2^2))/SQRT(1-Earth_Data!$B$2^2*SIN(RADIANS(User_Model_Calcs!B3275))^2))*SIN(RADIANS(User_Model_Calcs!B3275))</f>
        <v>-3101.7964658176338</v>
      </c>
      <c r="L3275">
        <f t="shared" ca="1" si="505"/>
        <v>-29.124228057568487</v>
      </c>
      <c r="M3275">
        <f t="shared" ca="1" si="506"/>
        <v>6373.0547556007105</v>
      </c>
      <c r="N3275">
        <f ca="1">SQRT(User_Model_Calcs!M3275^2+Sat_Data!$B$3^2-2*User_Model_Calcs!M3275*Sat_Data!$B$3*COS(RADIANS(L3275))*COS(RADIANS(I3275)))</f>
        <v>36737.26986884552</v>
      </c>
      <c r="O3275">
        <f ca="1">DEGREES(ACOS(((Earth_Data!$B$1+Sat_Data!$B$2)/User_Model_Calcs!N3275)*SQRT(1-COS(RADIANS(User_Model_Calcs!I3275))^2*COS(RADIANS(User_Model_Calcs!B3275))^2)))</f>
        <v>55.665020580512014</v>
      </c>
      <c r="P3275">
        <f t="shared" ca="1" si="501"/>
        <v>6.2678009649722624</v>
      </c>
    </row>
    <row r="3276" spans="1:16" x14ac:dyDescent="0.25">
      <c r="A3276">
        <f t="shared" ca="1" si="502"/>
        <v>105.8920952316701</v>
      </c>
      <c r="B3276">
        <f t="shared" ca="1" si="503"/>
        <v>-30.715645453560281</v>
      </c>
      <c r="C3276" s="6">
        <v>20135.9375</v>
      </c>
      <c r="D3276">
        <f t="shared" ca="1" si="499"/>
        <v>0.75</v>
      </c>
      <c r="E3276" s="1">
        <v>0.65</v>
      </c>
      <c r="F3276">
        <v>19.899999999999999</v>
      </c>
      <c r="G3276">
        <f t="shared" ca="1" si="504"/>
        <v>42.007420362456692</v>
      </c>
      <c r="H3276">
        <f t="shared" ca="1" si="500"/>
        <v>20.736271447544123</v>
      </c>
      <c r="I3276">
        <f ca="1">User_Model_Calcs!A3276-Sat_Data!$B$5</f>
        <v>-4.1079047683299024</v>
      </c>
      <c r="J3276">
        <f ca="1">(Earth_Data!$B$1/SQRT(1-Earth_Data!$B$2^2*SIN(RADIANS(User_Model_Calcs!B3276))^2))*COS(RADIANS(User_Model_Calcs!B3276))</f>
        <v>5488.1635688427541</v>
      </c>
      <c r="K3276">
        <f ca="1">((Earth_Data!$B$1*(1-Earth_Data!$B$2^2))/SQRT(1-Earth_Data!$B$2^2*SIN(RADIANS(User_Model_Calcs!B3276))^2))*SIN(RADIANS(User_Model_Calcs!B3276))</f>
        <v>-3238.8318202607634</v>
      </c>
      <c r="L3276">
        <f t="shared" ca="1" si="505"/>
        <v>-30.546918354006046</v>
      </c>
      <c r="M3276">
        <f t="shared" ca="1" si="506"/>
        <v>6372.5953047644953</v>
      </c>
      <c r="N3276">
        <f ca="1">SQRT(User_Model_Calcs!M3276^2+Sat_Data!$B$3^2-2*User_Model_Calcs!M3276*Sat_Data!$B$3*COS(RADIANS(L3276))*COS(RADIANS(I3276)))</f>
        <v>36834.8513352312</v>
      </c>
      <c r="O3276">
        <f ca="1">DEGREES(ACOS(((Earth_Data!$B$1+Sat_Data!$B$2)/User_Model_Calcs!N3276)*SQRT(1-COS(RADIANS(User_Model_Calcs!I3276))^2*COS(RADIANS(User_Model_Calcs!B3276))^2)))</f>
        <v>53.920168484938436</v>
      </c>
      <c r="P3276">
        <f t="shared" ca="1" si="501"/>
        <v>8.0037886485432672</v>
      </c>
    </row>
    <row r="3277" spans="1:16" x14ac:dyDescent="0.25">
      <c r="A3277">
        <f t="shared" ca="1" si="502"/>
        <v>109.67473564393141</v>
      </c>
      <c r="B3277">
        <f t="shared" ca="1" si="503"/>
        <v>-31.864807092393725</v>
      </c>
      <c r="C3277" s="6">
        <v>20135.9375</v>
      </c>
      <c r="D3277">
        <f t="shared" ca="1" si="499"/>
        <v>0.75</v>
      </c>
      <c r="E3277" s="1">
        <v>0.65</v>
      </c>
      <c r="F3277">
        <v>19.899999999999999</v>
      </c>
      <c r="G3277">
        <f t="shared" ca="1" si="504"/>
        <v>42.007420362456692</v>
      </c>
      <c r="H3277">
        <f t="shared" ca="1" si="500"/>
        <v>22.533942089657735</v>
      </c>
      <c r="I3277">
        <f ca="1">User_Model_Calcs!A3277-Sat_Data!$B$5</f>
        <v>-0.32526435606858684</v>
      </c>
      <c r="J3277">
        <f ca="1">(Earth_Data!$B$1/SQRT(1-Earth_Data!$B$2^2*SIN(RADIANS(User_Model_Calcs!B3277))^2))*COS(RADIANS(User_Model_Calcs!B3277))</f>
        <v>5421.9898574855542</v>
      </c>
      <c r="K3277">
        <f ca="1">((Earth_Data!$B$1*(1-Earth_Data!$B$2^2))/SQRT(1-Earth_Data!$B$2^2*SIN(RADIANS(User_Model_Calcs!B3277))^2))*SIN(RADIANS(User_Model_Calcs!B3277))</f>
        <v>-3347.7102171013116</v>
      </c>
      <c r="L3277">
        <f t="shared" ca="1" si="505"/>
        <v>-31.69251081195069</v>
      </c>
      <c r="M3277">
        <f t="shared" ca="1" si="506"/>
        <v>6372.2160754607758</v>
      </c>
      <c r="N3277">
        <f ca="1">SQRT(User_Model_Calcs!M3277^2+Sat_Data!$B$3^2-2*User_Model_Calcs!M3277*Sat_Data!$B$3*COS(RADIANS(L3277))*COS(RADIANS(I3277)))</f>
        <v>36894.445766726167</v>
      </c>
      <c r="O3277">
        <f ca="1">DEGREES(ACOS(((Earth_Data!$B$1+Sat_Data!$B$2)/User_Model_Calcs!N3277)*SQRT(1-COS(RADIANS(User_Model_Calcs!I3277))^2*COS(RADIANS(User_Model_Calcs!B3277))^2)))</f>
        <v>52.890146194940712</v>
      </c>
      <c r="P3277">
        <f t="shared" ca="1" si="501"/>
        <v>0.61611097063843123</v>
      </c>
    </row>
    <row r="3278" spans="1:16" x14ac:dyDescent="0.25">
      <c r="A3278">
        <f t="shared" ca="1" si="502"/>
        <v>110.4823996380491</v>
      </c>
      <c r="B3278">
        <f t="shared" ca="1" si="503"/>
        <v>-32.272487753463231</v>
      </c>
      <c r="C3278" s="6">
        <v>20135.9375</v>
      </c>
      <c r="D3278">
        <f t="shared" ca="1" si="499"/>
        <v>0.75</v>
      </c>
      <c r="E3278" s="1">
        <v>0.65</v>
      </c>
      <c r="F3278">
        <v>19.899999999999999</v>
      </c>
      <c r="G3278">
        <f t="shared" ca="1" si="504"/>
        <v>42.007420362456692</v>
      </c>
      <c r="H3278">
        <f t="shared" ca="1" si="500"/>
        <v>17.333422159691739</v>
      </c>
      <c r="I3278">
        <f ca="1">User_Model_Calcs!A3278-Sat_Data!$B$5</f>
        <v>0.48239963804910246</v>
      </c>
      <c r="J3278">
        <f ca="1">(Earth_Data!$B$1/SQRT(1-Earth_Data!$B$2^2*SIN(RADIANS(User_Model_Calcs!B3278))^2))*COS(RADIANS(User_Model_Calcs!B3278))</f>
        <v>5397.9879747353225</v>
      </c>
      <c r="K3278">
        <f ca="1">((Earth_Data!$B$1*(1-Earth_Data!$B$2^2))/SQRT(1-Earth_Data!$B$2^2*SIN(RADIANS(User_Model_Calcs!B3278))^2))*SIN(RADIANS(User_Model_Calcs!B3278))</f>
        <v>-3386.0190450112923</v>
      </c>
      <c r="L3278">
        <f t="shared" ca="1" si="505"/>
        <v>-32.098991286929959</v>
      </c>
      <c r="M3278">
        <f t="shared" ca="1" si="506"/>
        <v>6372.0796564831435</v>
      </c>
      <c r="N3278">
        <f ca="1">SQRT(User_Model_Calcs!M3278^2+Sat_Data!$B$3^2-2*User_Model_Calcs!M3278*Sat_Data!$B$3*COS(RADIANS(L3278))*COS(RADIANS(I3278)))</f>
        <v>36921.960859212079</v>
      </c>
      <c r="O3278">
        <f ca="1">DEGREES(ACOS(((Earth_Data!$B$1+Sat_Data!$B$2)/User_Model_Calcs!N3278)*SQRT(1-COS(RADIANS(User_Model_Calcs!I3278))^2*COS(RADIANS(User_Model_Calcs!B3278))^2)))</f>
        <v>52.424212381928754</v>
      </c>
      <c r="P3278">
        <f t="shared" ca="1" si="501"/>
        <v>0.9034072504736036</v>
      </c>
    </row>
    <row r="3279" spans="1:16" x14ac:dyDescent="0.25">
      <c r="A3279">
        <f t="shared" ca="1" si="502"/>
        <v>107.83960332431819</v>
      </c>
      <c r="B3279">
        <f t="shared" ca="1" si="503"/>
        <v>-32.044820350290678</v>
      </c>
      <c r="C3279" s="6">
        <v>20135.9375</v>
      </c>
      <c r="D3279">
        <f t="shared" ca="1" si="499"/>
        <v>3</v>
      </c>
      <c r="E3279" s="1">
        <v>0.65</v>
      </c>
      <c r="F3279">
        <v>19.899999999999999</v>
      </c>
      <c r="G3279">
        <f t="shared" ca="1" si="504"/>
        <v>54.048620189015942</v>
      </c>
      <c r="H3279">
        <f t="shared" ca="1" si="500"/>
        <v>16.508883920434986</v>
      </c>
      <c r="I3279">
        <f ca="1">User_Model_Calcs!A3279-Sat_Data!$B$5</f>
        <v>-2.1603966756818096</v>
      </c>
      <c r="J3279">
        <f ca="1">(Earth_Data!$B$1/SQRT(1-Earth_Data!$B$2^2*SIN(RADIANS(User_Model_Calcs!B3279))^2))*COS(RADIANS(User_Model_Calcs!B3279))</f>
        <v>5411.4255171330651</v>
      </c>
      <c r="K3279">
        <f ca="1">((Earth_Data!$B$1*(1-Earth_Data!$B$2^2))/SQRT(1-Earth_Data!$B$2^2*SIN(RADIANS(User_Model_Calcs!B3279))^2))*SIN(RADIANS(User_Model_Calcs!B3279))</f>
        <v>-3364.6464022363298</v>
      </c>
      <c r="L3279">
        <f t="shared" ca="1" si="505"/>
        <v>-31.871989824791736</v>
      </c>
      <c r="M3279">
        <f t="shared" ca="1" si="506"/>
        <v>6372.1559569395922</v>
      </c>
      <c r="N3279">
        <f ca="1">SQRT(User_Model_Calcs!M3279^2+Sat_Data!$B$3^2-2*User_Model_Calcs!M3279*Sat_Data!$B$3*COS(RADIANS(L3279))*COS(RADIANS(I3279)))</f>
        <v>36910.80093574593</v>
      </c>
      <c r="O3279">
        <f ca="1">DEGREES(ACOS(((Earth_Data!$B$1+Sat_Data!$B$2)/User_Model_Calcs!N3279)*SQRT(1-COS(RADIANS(User_Model_Calcs!I3279))^2*COS(RADIANS(User_Model_Calcs!B3279))^2)))</f>
        <v>52.612977026003868</v>
      </c>
      <c r="P3279">
        <f t="shared" ca="1" si="501"/>
        <v>4.0668323339536245</v>
      </c>
    </row>
    <row r="3280" spans="1:16" x14ac:dyDescent="0.25">
      <c r="A3280">
        <f ca="1">108.049394295518+(RAND()*8-4)</f>
        <v>106.88688191163965</v>
      </c>
      <c r="B3280">
        <f ca="1">-31.6714359012002+(RAND()*8-4)</f>
        <v>-28.884733581780168</v>
      </c>
      <c r="C3280" s="6">
        <v>20135.9375</v>
      </c>
      <c r="D3280">
        <f t="shared" ca="1" si="499"/>
        <v>3</v>
      </c>
      <c r="E3280" s="1">
        <v>0.65</v>
      </c>
      <c r="F3280">
        <v>19.899999999999999</v>
      </c>
      <c r="G3280">
        <f t="shared" ca="1" si="504"/>
        <v>54.048620189015942</v>
      </c>
      <c r="H3280">
        <f t="shared" ca="1" si="500"/>
        <v>14.463888406099173</v>
      </c>
      <c r="I3280">
        <f ca="1">User_Model_Calcs!A3280-Sat_Data!$B$5</f>
        <v>-3.113118088360352</v>
      </c>
      <c r="J3280">
        <f ca="1">(Earth_Data!$B$1/SQRT(1-Earth_Data!$B$2^2*SIN(RADIANS(User_Model_Calcs!B3280))^2))*COS(RADIANS(User_Model_Calcs!B3280))</f>
        <v>5589.023373679699</v>
      </c>
      <c r="K3280">
        <f ca="1">((Earth_Data!$B$1*(1-Earth_Data!$B$2^2))/SQRT(1-Earth_Data!$B$2^2*SIN(RADIANS(User_Model_Calcs!B3280))^2))*SIN(RADIANS(User_Model_Calcs!B3280))</f>
        <v>-3062.7223255307485</v>
      </c>
      <c r="L3280">
        <f t="shared" ca="1" si="505"/>
        <v>-28.722248670217535</v>
      </c>
      <c r="M3280">
        <f t="shared" ca="1" si="506"/>
        <v>6373.1821184430682</v>
      </c>
      <c r="N3280">
        <f ca="1">SQRT(User_Model_Calcs!M3280^2+Sat_Data!$B$3^2-2*User_Model_Calcs!M3280*Sat_Data!$B$3*COS(RADIANS(L3280))*COS(RADIANS(I3280)))</f>
        <v>36712.59944610986</v>
      </c>
      <c r="O3280">
        <f ca="1">DEGREES(ACOS(((Earth_Data!$B$1+Sat_Data!$B$2)/User_Model_Calcs!N3280)*SQRT(1-COS(RADIANS(User_Model_Calcs!I3280))^2*COS(RADIANS(User_Model_Calcs!B3280))^2)))</f>
        <v>56.119697773735524</v>
      </c>
      <c r="P3280">
        <f t="shared" ca="1" si="501"/>
        <v>6.4240187297921443</v>
      </c>
    </row>
    <row r="3281" spans="1:16" x14ac:dyDescent="0.25">
      <c r="A3281">
        <f t="shared" ref="A3281:A3300" ca="1" si="507">108.049394295518+(RAND()*8-4)</f>
        <v>109.01539910360559</v>
      </c>
      <c r="B3281">
        <f t="shared" ref="B3281:B3300" ca="1" si="508">-31.6714359012002+(RAND()*8-4)</f>
        <v>-34.604217934185002</v>
      </c>
      <c r="C3281" s="6">
        <v>20135.9375</v>
      </c>
      <c r="D3281">
        <f t="shared" ca="1" si="499"/>
        <v>3</v>
      </c>
      <c r="E3281" s="1">
        <v>0.65</v>
      </c>
      <c r="F3281">
        <v>19.899999999999999</v>
      </c>
      <c r="G3281">
        <f t="shared" ca="1" si="504"/>
        <v>54.048620189015942</v>
      </c>
      <c r="H3281">
        <f t="shared" ca="1" si="500"/>
        <v>21.560513566660756</v>
      </c>
      <c r="I3281">
        <f ca="1">User_Model_Calcs!A3281-Sat_Data!$B$5</f>
        <v>-0.98460089639441151</v>
      </c>
      <c r="J3281">
        <f ca="1">(Earth_Data!$B$1/SQRT(1-Earth_Data!$B$2^2*SIN(RADIANS(User_Model_Calcs!B3281))^2))*COS(RADIANS(User_Model_Calcs!B3281))</f>
        <v>5255.4889428437064</v>
      </c>
      <c r="K3281">
        <f ca="1">((Earth_Data!$B$1*(1-Earth_Data!$B$2^2))/SQRT(1-Earth_Data!$B$2^2*SIN(RADIANS(User_Model_Calcs!B3281))^2))*SIN(RADIANS(User_Model_Calcs!B3281))</f>
        <v>-3601.8151136628303</v>
      </c>
      <c r="L3281">
        <f t="shared" ca="1" si="505"/>
        <v>-34.424536265781263</v>
      </c>
      <c r="M3281">
        <f t="shared" ca="1" si="506"/>
        <v>6371.2821426587634</v>
      </c>
      <c r="N3281">
        <f ca="1">SQRT(User_Model_Calcs!M3281^2+Sat_Data!$B$3^2-2*User_Model_Calcs!M3281*Sat_Data!$B$3*COS(RADIANS(L3281))*COS(RADIANS(I3281)))</f>
        <v>37084.862566744763</v>
      </c>
      <c r="O3281">
        <f ca="1">DEGREES(ACOS(((Earth_Data!$B$1+Sat_Data!$B$2)/User_Model_Calcs!N3281)*SQRT(1-COS(RADIANS(User_Model_Calcs!I3281))^2*COS(RADIANS(User_Model_Calcs!B3281))^2)))</f>
        <v>49.767802706564439</v>
      </c>
      <c r="P3281">
        <f t="shared" ca="1" si="501"/>
        <v>1.7333859265665164</v>
      </c>
    </row>
    <row r="3282" spans="1:16" x14ac:dyDescent="0.25">
      <c r="A3282">
        <f t="shared" ca="1" si="507"/>
        <v>110.81832685084437</v>
      </c>
      <c r="B3282">
        <f t="shared" ca="1" si="508"/>
        <v>-33.885243335075131</v>
      </c>
      <c r="C3282" s="6">
        <v>20135.9375</v>
      </c>
      <c r="D3282">
        <f t="shared" ca="1" si="499"/>
        <v>1.2</v>
      </c>
      <c r="E3282" s="1">
        <v>0.65</v>
      </c>
      <c r="F3282">
        <v>19.899999999999999</v>
      </c>
      <c r="G3282">
        <f t="shared" ca="1" si="504"/>
        <v>46.089820015575185</v>
      </c>
      <c r="H3282">
        <f t="shared" ca="1" si="500"/>
        <v>23.173881709205261</v>
      </c>
      <c r="I3282">
        <f ca="1">User_Model_Calcs!A3282-Sat_Data!$B$5</f>
        <v>0.81832685084437173</v>
      </c>
      <c r="J3282">
        <f ca="1">(Earth_Data!$B$1/SQRT(1-Earth_Data!$B$2^2*SIN(RADIANS(User_Model_Calcs!B3282))^2))*COS(RADIANS(User_Model_Calcs!B3282))</f>
        <v>5300.3683111667196</v>
      </c>
      <c r="K3282">
        <f ca="1">((Earth_Data!$B$1*(1-Earth_Data!$B$2^2))/SQRT(1-Earth_Data!$B$2^2*SIN(RADIANS(User_Model_Calcs!B3282))^2))*SIN(RADIANS(User_Model_Calcs!B3282))</f>
        <v>-3535.8879177687918</v>
      </c>
      <c r="L3282">
        <f t="shared" ca="1" si="505"/>
        <v>-33.707344216737248</v>
      </c>
      <c r="M3282">
        <f t="shared" ca="1" si="506"/>
        <v>6371.5310248827691</v>
      </c>
      <c r="N3282">
        <f ca="1">SQRT(User_Model_Calcs!M3282^2+Sat_Data!$B$3^2-2*User_Model_Calcs!M3282*Sat_Data!$B$3*COS(RADIANS(L3282))*COS(RADIANS(I3282)))</f>
        <v>37033.57604206141</v>
      </c>
      <c r="O3282">
        <f ca="1">DEGREES(ACOS(((Earth_Data!$B$1+Sat_Data!$B$2)/User_Model_Calcs!N3282)*SQRT(1-COS(RADIANS(User_Model_Calcs!I3282))^2*COS(RADIANS(User_Model_Calcs!B3282))^2)))</f>
        <v>50.586378566545299</v>
      </c>
      <c r="P3282">
        <f t="shared" ca="1" si="501"/>
        <v>1.4675471958740645</v>
      </c>
    </row>
    <row r="3283" spans="1:16" x14ac:dyDescent="0.25">
      <c r="A3283">
        <f t="shared" ca="1" si="507"/>
        <v>106.24617146292803</v>
      </c>
      <c r="B3283">
        <f t="shared" ca="1" si="508"/>
        <v>-28.701160134333051</v>
      </c>
      <c r="C3283" s="6">
        <v>20135.9375</v>
      </c>
      <c r="D3283">
        <f t="shared" ca="1" si="499"/>
        <v>1.2</v>
      </c>
      <c r="E3283" s="1">
        <v>0.65</v>
      </c>
      <c r="F3283">
        <v>19.899999999999999</v>
      </c>
      <c r="G3283">
        <f t="shared" ca="1" si="504"/>
        <v>46.089820015575185</v>
      </c>
      <c r="H3283">
        <f t="shared" ca="1" si="500"/>
        <v>22.960634290468132</v>
      </c>
      <c r="I3283">
        <f ca="1">User_Model_Calcs!A3283-Sat_Data!$B$5</f>
        <v>-3.7538285370719677</v>
      </c>
      <c r="J3283">
        <f ca="1">(Earth_Data!$B$1/SQRT(1-Earth_Data!$B$2^2*SIN(RADIANS(User_Model_Calcs!B3283))^2))*COS(RADIANS(User_Model_Calcs!B3283))</f>
        <v>5598.8228799022554</v>
      </c>
      <c r="K3283">
        <f ca="1">((Earth_Data!$B$1*(1-Earth_Data!$B$2^2))/SQRT(1-Earth_Data!$B$2^2*SIN(RADIANS(User_Model_Calcs!B3283))^2))*SIN(RADIANS(User_Model_Calcs!B3283))</f>
        <v>-3044.8918912931204</v>
      </c>
      <c r="L3283">
        <f t="shared" ca="1" si="505"/>
        <v>-28.539337933280141</v>
      </c>
      <c r="M3283">
        <f t="shared" ca="1" si="506"/>
        <v>6373.2396997272572</v>
      </c>
      <c r="N3283">
        <f ca="1">SQRT(User_Model_Calcs!M3283^2+Sat_Data!$B$3^2-2*User_Model_Calcs!M3283*Sat_Data!$B$3*COS(RADIANS(L3283))*COS(RADIANS(I3283)))</f>
        <v>36705.677125140232</v>
      </c>
      <c r="O3283">
        <f ca="1">DEGREES(ACOS(((Earth_Data!$B$1+Sat_Data!$B$2)/User_Model_Calcs!N3283)*SQRT(1-COS(RADIANS(User_Model_Calcs!I3283))^2*COS(RADIANS(User_Model_Calcs!B3283))^2)))</f>
        <v>56.248814599679044</v>
      </c>
      <c r="P3283">
        <f t="shared" ca="1" si="501"/>
        <v>7.7795871105877712</v>
      </c>
    </row>
    <row r="3284" spans="1:16" x14ac:dyDescent="0.25">
      <c r="A3284">
        <f t="shared" ca="1" si="507"/>
        <v>111.03641730566727</v>
      </c>
      <c r="B3284">
        <f t="shared" ca="1" si="508"/>
        <v>-28.056831399515055</v>
      </c>
      <c r="C3284" s="6">
        <v>20135.9375</v>
      </c>
      <c r="D3284">
        <f t="shared" ca="1" si="499"/>
        <v>1.2</v>
      </c>
      <c r="E3284" s="1">
        <v>0.65</v>
      </c>
      <c r="F3284">
        <v>19.899999999999999</v>
      </c>
      <c r="G3284">
        <f t="shared" ca="1" si="504"/>
        <v>46.089820015575185</v>
      </c>
      <c r="H3284">
        <f t="shared" ca="1" si="500"/>
        <v>19.394413583814085</v>
      </c>
      <c r="I3284">
        <f ca="1">User_Model_Calcs!A3284-Sat_Data!$B$5</f>
        <v>1.0364173056672712</v>
      </c>
      <c r="J3284">
        <f ca="1">(Earth_Data!$B$1/SQRT(1-Earth_Data!$B$2^2*SIN(RADIANS(User_Model_Calcs!B3284))^2))*COS(RADIANS(User_Model_Calcs!B3284))</f>
        <v>5632.7631188439127</v>
      </c>
      <c r="K3284">
        <f ca="1">((Earth_Data!$B$1*(1-Earth_Data!$B$2^2))/SQRT(1-Earth_Data!$B$2^2*SIN(RADIANS(User_Model_Calcs!B3284))^2))*SIN(RADIANS(User_Model_Calcs!B3284))</f>
        <v>-2982.0657074345399</v>
      </c>
      <c r="L3284">
        <f t="shared" ca="1" si="505"/>
        <v>-27.897387382412152</v>
      </c>
      <c r="M3284">
        <f t="shared" ca="1" si="506"/>
        <v>6373.4399060840969</v>
      </c>
      <c r="N3284">
        <f ca="1">SQRT(User_Model_Calcs!M3284^2+Sat_Data!$B$3^2-2*User_Model_Calcs!M3284*Sat_Data!$B$3*COS(RADIANS(L3284))*COS(RADIANS(I3284)))</f>
        <v>36653.948255569987</v>
      </c>
      <c r="O3284">
        <f ca="1">DEGREES(ACOS(((Earth_Data!$B$1+Sat_Data!$B$2)/User_Model_Calcs!N3284)*SQRT(1-COS(RADIANS(User_Model_Calcs!I3284))^2*COS(RADIANS(User_Model_Calcs!B3284))^2)))</f>
        <v>57.223327316678123</v>
      </c>
      <c r="P3284">
        <f t="shared" ca="1" si="501"/>
        <v>2.2026703707626378</v>
      </c>
    </row>
    <row r="3285" spans="1:16" x14ac:dyDescent="0.25">
      <c r="A3285">
        <f t="shared" ca="1" si="507"/>
        <v>105.25301988243156</v>
      </c>
      <c r="B3285">
        <f t="shared" ca="1" si="508"/>
        <v>-31.664327535869209</v>
      </c>
      <c r="C3285" s="6">
        <v>20135.9375</v>
      </c>
      <c r="D3285">
        <f t="shared" ca="1" si="499"/>
        <v>3</v>
      </c>
      <c r="E3285" s="1">
        <v>0.65</v>
      </c>
      <c r="F3285">
        <v>19.899999999999999</v>
      </c>
      <c r="G3285">
        <f t="shared" ca="1" si="504"/>
        <v>54.048620189015942</v>
      </c>
      <c r="H3285">
        <f t="shared" ca="1" si="500"/>
        <v>18.780967153603903</v>
      </c>
      <c r="I3285">
        <f ca="1">User_Model_Calcs!A3285-Sat_Data!$B$5</f>
        <v>-4.746980117568441</v>
      </c>
      <c r="J3285">
        <f ca="1">(Earth_Data!$B$1/SQRT(1-Earth_Data!$B$2^2*SIN(RADIANS(User_Model_Calcs!B3285))^2))*COS(RADIANS(User_Model_Calcs!B3285))</f>
        <v>5433.6922470869968</v>
      </c>
      <c r="K3285">
        <f ca="1">((Earth_Data!$B$1*(1-Earth_Data!$B$2^2))/SQRT(1-Earth_Data!$B$2^2*SIN(RADIANS(User_Model_Calcs!B3285))^2))*SIN(RADIANS(User_Model_Calcs!B3285))</f>
        <v>-3328.8101072155018</v>
      </c>
      <c r="L3285">
        <f t="shared" ca="1" si="505"/>
        <v>-31.492634210892398</v>
      </c>
      <c r="M3285">
        <f t="shared" ca="1" si="506"/>
        <v>6372.2828064951273</v>
      </c>
      <c r="N3285">
        <f ca="1">SQRT(User_Model_Calcs!M3285^2+Sat_Data!$B$3^2-2*User_Model_Calcs!M3285*Sat_Data!$B$3*COS(RADIANS(L3285))*COS(RADIANS(I3285)))</f>
        <v>36902.283183538122</v>
      </c>
      <c r="O3285">
        <f ca="1">DEGREES(ACOS(((Earth_Data!$B$1+Sat_Data!$B$2)/User_Model_Calcs!N3285)*SQRT(1-COS(RADIANS(User_Model_Calcs!I3285))^2*COS(RADIANS(User_Model_Calcs!B3285))^2)))</f>
        <v>52.759066230732302</v>
      </c>
      <c r="P3285">
        <f t="shared" ca="1" si="501"/>
        <v>8.9891288370102078</v>
      </c>
    </row>
    <row r="3286" spans="1:16" x14ac:dyDescent="0.25">
      <c r="A3286">
        <f t="shared" ca="1" si="507"/>
        <v>111.96679541206308</v>
      </c>
      <c r="B3286">
        <f t="shared" ca="1" si="508"/>
        <v>-29.254565764273067</v>
      </c>
      <c r="C3286" s="6">
        <v>20135.9375</v>
      </c>
      <c r="D3286">
        <f t="shared" ca="1" si="499"/>
        <v>1.2</v>
      </c>
      <c r="E3286" s="1">
        <v>0.65</v>
      </c>
      <c r="F3286">
        <v>19.899999999999999</v>
      </c>
      <c r="G3286">
        <f t="shared" ca="1" si="504"/>
        <v>46.089820015575185</v>
      </c>
      <c r="H3286">
        <f t="shared" ca="1" si="500"/>
        <v>15.165514388733103</v>
      </c>
      <c r="I3286">
        <f ca="1">User_Model_Calcs!A3286-Sat_Data!$B$5</f>
        <v>1.9667954120630782</v>
      </c>
      <c r="J3286">
        <f ca="1">(Earth_Data!$B$1/SQRT(1-Earth_Data!$B$2^2*SIN(RADIANS(User_Model_Calcs!B3286))^2))*COS(RADIANS(User_Model_Calcs!B3286))</f>
        <v>5569.1069728122502</v>
      </c>
      <c r="K3286">
        <f ca="1">((Earth_Data!$B$1*(1-Earth_Data!$B$2^2))/SQRT(1-Earth_Data!$B$2^2*SIN(RADIANS(User_Model_Calcs!B3286))^2))*SIN(RADIANS(User_Model_Calcs!B3286))</f>
        <v>-3098.5496801060617</v>
      </c>
      <c r="L3286">
        <f t="shared" ca="1" si="505"/>
        <v>-29.090765916804397</v>
      </c>
      <c r="M3286">
        <f t="shared" ca="1" si="506"/>
        <v>6373.0654001595976</v>
      </c>
      <c r="N3286">
        <f ca="1">SQRT(User_Model_Calcs!M3286^2+Sat_Data!$B$3^2-2*User_Model_Calcs!M3286*Sat_Data!$B$3*COS(RADIANS(L3286))*COS(RADIANS(I3286)))</f>
        <v>36729.744357896583</v>
      </c>
      <c r="O3286">
        <f ca="1">DEGREES(ACOS(((Earth_Data!$B$1+Sat_Data!$B$2)/User_Model_Calcs!N3286)*SQRT(1-COS(RADIANS(User_Model_Calcs!I3286))^2*COS(RADIANS(User_Model_Calcs!B3286))^2)))</f>
        <v>55.802471800775237</v>
      </c>
      <c r="P3286">
        <f t="shared" ca="1" si="501"/>
        <v>4.0195956466207559</v>
      </c>
    </row>
    <row r="3287" spans="1:16" x14ac:dyDescent="0.25">
      <c r="A3287">
        <f t="shared" ca="1" si="507"/>
        <v>107.91384254641041</v>
      </c>
      <c r="B3287">
        <f t="shared" ca="1" si="508"/>
        <v>-34.79614027654975</v>
      </c>
      <c r="C3287" s="6">
        <v>20135.9375</v>
      </c>
      <c r="D3287">
        <f t="shared" ca="1" si="499"/>
        <v>1.2</v>
      </c>
      <c r="E3287" s="1">
        <v>0.65</v>
      </c>
      <c r="F3287">
        <v>19.899999999999999</v>
      </c>
      <c r="G3287">
        <f t="shared" ca="1" si="504"/>
        <v>46.089820015575185</v>
      </c>
      <c r="H3287">
        <f t="shared" ca="1" si="500"/>
        <v>17.890009440053859</v>
      </c>
      <c r="I3287">
        <f ca="1">User_Model_Calcs!A3287-Sat_Data!$B$5</f>
        <v>-2.0861574535895926</v>
      </c>
      <c r="J3287">
        <f ca="1">(Earth_Data!$B$1/SQRT(1-Earth_Data!$B$2^2*SIN(RADIANS(User_Model_Calcs!B3287))^2))*COS(RADIANS(User_Model_Calcs!B3287))</f>
        <v>5243.3684020421397</v>
      </c>
      <c r="K3287">
        <f ca="1">((Earth_Data!$B$1*(1-Earth_Data!$B$2^2))/SQRT(1-Earth_Data!$B$2^2*SIN(RADIANS(User_Model_Calcs!B3287))^2))*SIN(RADIANS(User_Model_Calcs!B3287))</f>
        <v>-3619.3192803181314</v>
      </c>
      <c r="L3287">
        <f t="shared" ca="1" si="505"/>
        <v>-34.616001798006714</v>
      </c>
      <c r="M3287">
        <f t="shared" ca="1" si="506"/>
        <v>6371.2152885000287</v>
      </c>
      <c r="N3287">
        <f ca="1">SQRT(User_Model_Calcs!M3287^2+Sat_Data!$B$3^2-2*User_Model_Calcs!M3287*Sat_Data!$B$3*COS(RADIANS(L3287))*COS(RADIANS(I3287)))</f>
        <v>37101.696808771972</v>
      </c>
      <c r="O3287">
        <f ca="1">DEGREES(ACOS(((Earth_Data!$B$1+Sat_Data!$B$2)/User_Model_Calcs!N3287)*SQRT(1-COS(RADIANS(User_Model_Calcs!I3287))^2*COS(RADIANS(User_Model_Calcs!B3287))^2)))</f>
        <v>49.502681355900066</v>
      </c>
      <c r="P3287">
        <f t="shared" ca="1" si="501"/>
        <v>3.6523647744417618</v>
      </c>
    </row>
    <row r="3288" spans="1:16" x14ac:dyDescent="0.25">
      <c r="A3288">
        <f t="shared" ca="1" si="507"/>
        <v>107.70654759513404</v>
      </c>
      <c r="B3288">
        <f t="shared" ca="1" si="508"/>
        <v>-34.620620565316074</v>
      </c>
      <c r="C3288" s="6">
        <v>20135.9375</v>
      </c>
      <c r="D3288">
        <f t="shared" ca="1" si="499"/>
        <v>1.2</v>
      </c>
      <c r="E3288" s="1">
        <v>0.65</v>
      </c>
      <c r="F3288">
        <v>19.899999999999999</v>
      </c>
      <c r="G3288">
        <f t="shared" ca="1" si="504"/>
        <v>46.089820015575185</v>
      </c>
      <c r="H3288">
        <f t="shared" ca="1" si="500"/>
        <v>14.173844635765334</v>
      </c>
      <c r="I3288">
        <f ca="1">User_Model_Calcs!A3288-Sat_Data!$B$5</f>
        <v>-2.2934524048659597</v>
      </c>
      <c r="J3288">
        <f ca="1">(Earth_Data!$B$1/SQRT(1-Earth_Data!$B$2^2*SIN(RADIANS(User_Model_Calcs!B3288))^2))*COS(RADIANS(User_Model_Calcs!B3288))</f>
        <v>5254.4553686382596</v>
      </c>
      <c r="K3288">
        <f ca="1">((Earth_Data!$B$1*(1-Earth_Data!$B$2^2))/SQRT(1-Earth_Data!$B$2^2*SIN(RADIANS(User_Model_Calcs!B3288))^2))*SIN(RADIANS(User_Model_Calcs!B3288))</f>
        <v>-3603.3126701901097</v>
      </c>
      <c r="L3288">
        <f t="shared" ca="1" si="505"/>
        <v>-34.440899541340187</v>
      </c>
      <c r="M3288">
        <f t="shared" ca="1" si="506"/>
        <v>6371.2764357045444</v>
      </c>
      <c r="N3288">
        <f ca="1">SQRT(User_Model_Calcs!M3288^2+Sat_Data!$B$3^2-2*User_Model_Calcs!M3288*Sat_Data!$B$3*COS(RADIANS(L3288))*COS(RADIANS(I3288)))</f>
        <v>37089.939544663946</v>
      </c>
      <c r="O3288">
        <f ca="1">DEGREES(ACOS(((Earth_Data!$B$1+Sat_Data!$B$2)/User_Model_Calcs!N3288)*SQRT(1-COS(RADIANS(User_Model_Calcs!I3288))^2*COS(RADIANS(User_Model_Calcs!B3288))^2)))</f>
        <v>49.687951882083389</v>
      </c>
      <c r="P3288">
        <f t="shared" ca="1" si="501"/>
        <v>4.0322608263745616</v>
      </c>
    </row>
    <row r="3289" spans="1:16" x14ac:dyDescent="0.25">
      <c r="A3289">
        <f t="shared" ca="1" si="507"/>
        <v>110.00810472909636</v>
      </c>
      <c r="B3289">
        <f t="shared" ca="1" si="508"/>
        <v>-35.193902940676196</v>
      </c>
      <c r="C3289" s="6">
        <v>20135.9375</v>
      </c>
      <c r="D3289">
        <f t="shared" ca="1" si="499"/>
        <v>0.75</v>
      </c>
      <c r="E3289" s="1">
        <v>0.65</v>
      </c>
      <c r="F3289">
        <v>19.899999999999999</v>
      </c>
      <c r="G3289">
        <f t="shared" ca="1" si="504"/>
        <v>42.007420362456692</v>
      </c>
      <c r="H3289">
        <f t="shared" ca="1" si="500"/>
        <v>16.277040505549358</v>
      </c>
      <c r="I3289">
        <f ca="1">User_Model_Calcs!A3289-Sat_Data!$B$5</f>
        <v>8.1047290963596197E-3</v>
      </c>
      <c r="J3289">
        <f ca="1">(Earth_Data!$B$1/SQRT(1-Earth_Data!$B$2^2*SIN(RADIANS(User_Model_Calcs!B3289))^2))*COS(RADIANS(User_Model_Calcs!B3289))</f>
        <v>5218.0608110922276</v>
      </c>
      <c r="K3289">
        <f ca="1">((Earth_Data!$B$1*(1-Earth_Data!$B$2^2))/SQRT(1-Earth_Data!$B$2^2*SIN(RADIANS(User_Model_Calcs!B3289))^2))*SIN(RADIANS(User_Model_Calcs!B3289))</f>
        <v>-3655.4689477677366</v>
      </c>
      <c r="L3289">
        <f t="shared" ca="1" si="505"/>
        <v>-35.012843388500087</v>
      </c>
      <c r="M3289">
        <f t="shared" ca="1" si="506"/>
        <v>6371.0761929481459</v>
      </c>
      <c r="N3289">
        <f ca="1">SQRT(User_Model_Calcs!M3289^2+Sat_Data!$B$3^2-2*User_Model_Calcs!M3289*Sat_Data!$B$3*COS(RADIANS(L3289))*COS(RADIANS(I3289)))</f>
        <v>37126.476065787385</v>
      </c>
      <c r="O3289">
        <f ca="1">DEGREES(ACOS(((Earth_Data!$B$1+Sat_Data!$B$2)/User_Model_Calcs!N3289)*SQRT(1-COS(RADIANS(User_Model_Calcs!I3289))^2*COS(RADIANS(User_Model_Calcs!B3289))^2)))</f>
        <v>49.114519945948544</v>
      </c>
      <c r="P3289">
        <f t="shared" ca="1" si="501"/>
        <v>1.4062278602548882E-2</v>
      </c>
    </row>
    <row r="3290" spans="1:16" x14ac:dyDescent="0.25">
      <c r="A3290">
        <f t="shared" ca="1" si="507"/>
        <v>111.99153842372037</v>
      </c>
      <c r="B3290">
        <f t="shared" ca="1" si="508"/>
        <v>-33.402007160080814</v>
      </c>
      <c r="C3290" s="6">
        <v>20135.9375</v>
      </c>
      <c r="D3290">
        <f t="shared" ca="1" si="499"/>
        <v>3</v>
      </c>
      <c r="E3290" s="1">
        <v>0.65</v>
      </c>
      <c r="F3290">
        <v>19.899999999999999</v>
      </c>
      <c r="G3290">
        <f t="shared" ca="1" si="504"/>
        <v>54.048620189015942</v>
      </c>
      <c r="H3290">
        <f t="shared" ca="1" si="500"/>
        <v>22.271942505843903</v>
      </c>
      <c r="I3290">
        <f ca="1">User_Model_Calcs!A3290-Sat_Data!$B$5</f>
        <v>1.991538423720371</v>
      </c>
      <c r="J3290">
        <f ca="1">(Earth_Data!$B$1/SQRT(1-Earth_Data!$B$2^2*SIN(RADIANS(User_Model_Calcs!B3290))^2))*COS(RADIANS(User_Model_Calcs!B3290))</f>
        <v>5330.0632373786593</v>
      </c>
      <c r="K3290">
        <f ca="1">((Earth_Data!$B$1*(1-Earth_Data!$B$2^2))/SQRT(1-Earth_Data!$B$2^2*SIN(RADIANS(User_Model_Calcs!B3290))^2))*SIN(RADIANS(User_Model_Calcs!B3290))</f>
        <v>-3491.2672115604501</v>
      </c>
      <c r="L3290">
        <f t="shared" ca="1" si="505"/>
        <v>-33.225368920448012</v>
      </c>
      <c r="M3290">
        <f t="shared" ca="1" si="506"/>
        <v>6371.6968585277618</v>
      </c>
      <c r="N3290">
        <f ca="1">SQRT(User_Model_Calcs!M3290^2+Sat_Data!$B$3^2-2*User_Model_Calcs!M3290*Sat_Data!$B$3*COS(RADIANS(L3290))*COS(RADIANS(I3290)))</f>
        <v>37002.833054354625</v>
      </c>
      <c r="O3290">
        <f ca="1">DEGREES(ACOS(((Earth_Data!$B$1+Sat_Data!$B$2)/User_Model_Calcs!N3290)*SQRT(1-COS(RADIANS(User_Model_Calcs!I3290))^2*COS(RADIANS(User_Model_Calcs!B3290))^2)))</f>
        <v>51.084919962696745</v>
      </c>
      <c r="P3290">
        <f t="shared" ca="1" si="501"/>
        <v>3.614280487147969</v>
      </c>
    </row>
    <row r="3291" spans="1:16" x14ac:dyDescent="0.25">
      <c r="A3291">
        <f t="shared" ca="1" si="507"/>
        <v>110.3041427077646</v>
      </c>
      <c r="B3291">
        <f t="shared" ca="1" si="508"/>
        <v>-33.2471805127824</v>
      </c>
      <c r="C3291" s="6">
        <v>20135.9375</v>
      </c>
      <c r="D3291">
        <f t="shared" ca="1" si="499"/>
        <v>3</v>
      </c>
      <c r="E3291" s="1">
        <v>0.65</v>
      </c>
      <c r="F3291">
        <v>19.899999999999999</v>
      </c>
      <c r="G3291">
        <f t="shared" ca="1" si="504"/>
        <v>54.048620189015942</v>
      </c>
      <c r="H3291">
        <f t="shared" ca="1" si="500"/>
        <v>18.901831252043813</v>
      </c>
      <c r="I3291">
        <f ca="1">User_Model_Calcs!A3291-Sat_Data!$B$5</f>
        <v>0.30414270776459773</v>
      </c>
      <c r="J3291">
        <f ca="1">(Earth_Data!$B$1/SQRT(1-Earth_Data!$B$2^2*SIN(RADIANS(User_Model_Calcs!B3291))^2))*COS(RADIANS(User_Model_Calcs!B3291))</f>
        <v>5339.4971420393313</v>
      </c>
      <c r="K3291">
        <f ca="1">((Earth_Data!$B$1*(1-Earth_Data!$B$2^2))/SQRT(1-Earth_Data!$B$2^2*SIN(RADIANS(User_Model_Calcs!B3291))^2))*SIN(RADIANS(User_Model_Calcs!B3291))</f>
        <v>-3476.9188899644637</v>
      </c>
      <c r="L3291">
        <f t="shared" ca="1" si="505"/>
        <v>-33.070956859273785</v>
      </c>
      <c r="M3291">
        <f t="shared" ca="1" si="506"/>
        <v>6371.749735923242</v>
      </c>
      <c r="N3291">
        <f ca="1">SQRT(User_Model_Calcs!M3291^2+Sat_Data!$B$3^2-2*User_Model_Calcs!M3291*Sat_Data!$B$3*COS(RADIANS(L3291))*COS(RADIANS(I3291)))</f>
        <v>36988.506734153438</v>
      </c>
      <c r="O3291">
        <f ca="1">DEGREES(ACOS(((Earth_Data!$B$1+Sat_Data!$B$2)/User_Model_Calcs!N3291)*SQRT(1-COS(RADIANS(User_Model_Calcs!I3291))^2*COS(RADIANS(User_Model_Calcs!B3291))^2)))</f>
        <v>51.318768203287632</v>
      </c>
      <c r="P3291">
        <f t="shared" ca="1" si="501"/>
        <v>0.55473763664557418</v>
      </c>
    </row>
    <row r="3292" spans="1:16" x14ac:dyDescent="0.25">
      <c r="A3292">
        <f t="shared" ca="1" si="507"/>
        <v>106.23877716382073</v>
      </c>
      <c r="B3292">
        <f t="shared" ca="1" si="508"/>
        <v>-27.68079201103582</v>
      </c>
      <c r="C3292" s="6">
        <v>20135.9375</v>
      </c>
      <c r="D3292">
        <f t="shared" ca="1" si="499"/>
        <v>0.75</v>
      </c>
      <c r="E3292" s="1">
        <v>0.65</v>
      </c>
      <c r="F3292">
        <v>19.899999999999999</v>
      </c>
      <c r="G3292">
        <f t="shared" ca="1" si="504"/>
        <v>42.007420362456692</v>
      </c>
      <c r="H3292">
        <f t="shared" ca="1" si="500"/>
        <v>16.046813724842497</v>
      </c>
      <c r="I3292">
        <f ca="1">User_Model_Calcs!A3292-Sat_Data!$B$5</f>
        <v>-3.7612228361792717</v>
      </c>
      <c r="J3292">
        <f ca="1">(Earth_Data!$B$1/SQRT(1-Earth_Data!$B$2^2*SIN(RADIANS(User_Model_Calcs!B3292))^2))*COS(RADIANS(User_Model_Calcs!B3292))</f>
        <v>5652.2424664617911</v>
      </c>
      <c r="K3292">
        <f ca="1">((Earth_Data!$B$1*(1-Earth_Data!$B$2^2))/SQRT(1-Earth_Data!$B$2^2*SIN(RADIANS(User_Model_Calcs!B3292))^2))*SIN(RADIANS(User_Model_Calcs!B3292))</f>
        <v>-2945.22714827646</v>
      </c>
      <c r="L3292">
        <f t="shared" ca="1" si="505"/>
        <v>-27.522773076197979</v>
      </c>
      <c r="M3292">
        <f t="shared" ca="1" si="506"/>
        <v>6373.5553543229507</v>
      </c>
      <c r="N3292">
        <f ca="1">SQRT(User_Model_Calcs!M3292^2+Sat_Data!$B$3^2-2*User_Model_Calcs!M3292*Sat_Data!$B$3*COS(RADIANS(L3292))*COS(RADIANS(I3292)))</f>
        <v>36644.503966439479</v>
      </c>
      <c r="O3292">
        <f ca="1">DEGREES(ACOS(((Earth_Data!$B$1+Sat_Data!$B$2)/User_Model_Calcs!N3292)*SQRT(1-COS(RADIANS(User_Model_Calcs!I3292))^2*COS(RADIANS(User_Model_Calcs!B3292))^2)))</f>
        <v>57.40610500950558</v>
      </c>
      <c r="P3292">
        <f t="shared" ca="1" si="501"/>
        <v>8.0547353876267387</v>
      </c>
    </row>
    <row r="3293" spans="1:16" x14ac:dyDescent="0.25">
      <c r="A3293">
        <f t="shared" ca="1" si="507"/>
        <v>109.79253641871193</v>
      </c>
      <c r="B3293">
        <f t="shared" ca="1" si="508"/>
        <v>-32.118129723241317</v>
      </c>
      <c r="C3293" s="6">
        <v>20135.9375</v>
      </c>
      <c r="D3293">
        <f t="shared" ca="1" si="499"/>
        <v>3</v>
      </c>
      <c r="E3293" s="1">
        <v>0.65</v>
      </c>
      <c r="F3293">
        <v>19.899999999999999</v>
      </c>
      <c r="G3293">
        <f t="shared" ca="1" si="504"/>
        <v>54.048620189015942</v>
      </c>
      <c r="H3293">
        <f t="shared" ca="1" si="500"/>
        <v>23.334140106529937</v>
      </c>
      <c r="I3293">
        <f ca="1">User_Model_Calcs!A3293-Sat_Data!$B$5</f>
        <v>-0.20746358128806719</v>
      </c>
      <c r="J3293">
        <f ca="1">(Earth_Data!$B$1/SQRT(1-Earth_Data!$B$2^2*SIN(RADIANS(User_Model_Calcs!B3293))^2))*COS(RADIANS(User_Model_Calcs!B3293))</f>
        <v>5407.1079252564086</v>
      </c>
      <c r="K3293">
        <f ca="1">((Earth_Data!$B$1*(1-Earth_Data!$B$2^2))/SQRT(1-Earth_Data!$B$2^2*SIN(RADIANS(User_Model_Calcs!B3293))^2))*SIN(RADIANS(User_Model_Calcs!B3293))</f>
        <v>-3371.5341794848837</v>
      </c>
      <c r="L3293">
        <f t="shared" ca="1" si="505"/>
        <v>-31.945083575059776</v>
      </c>
      <c r="M3293">
        <f t="shared" ca="1" si="506"/>
        <v>6372.1314203965912</v>
      </c>
      <c r="N3293">
        <f ca="1">SQRT(User_Model_Calcs!M3293^2+Sat_Data!$B$3^2-2*User_Model_Calcs!M3293*Sat_Data!$B$3*COS(RADIANS(L3293))*COS(RADIANS(I3293)))</f>
        <v>36911.375466207872</v>
      </c>
      <c r="O3293">
        <f ca="1">DEGREES(ACOS(((Earth_Data!$B$1+Sat_Data!$B$2)/User_Model_Calcs!N3293)*SQRT(1-COS(RADIANS(User_Model_Calcs!I3293))^2*COS(RADIANS(User_Model_Calcs!B3293))^2)))</f>
        <v>52.602813053847321</v>
      </c>
      <c r="P3293">
        <f t="shared" ca="1" si="501"/>
        <v>0.39020935228725323</v>
      </c>
    </row>
    <row r="3294" spans="1:16" x14ac:dyDescent="0.25">
      <c r="A3294">
        <f t="shared" ca="1" si="507"/>
        <v>111.20940964498352</v>
      </c>
      <c r="B3294">
        <f t="shared" ca="1" si="508"/>
        <v>-30.882415394689133</v>
      </c>
      <c r="C3294" s="6">
        <v>20135.9375</v>
      </c>
      <c r="D3294">
        <f t="shared" ca="1" si="499"/>
        <v>0.75</v>
      </c>
      <c r="E3294" s="1">
        <v>0.65</v>
      </c>
      <c r="F3294">
        <v>19.899999999999999</v>
      </c>
      <c r="G3294">
        <f t="shared" ca="1" si="504"/>
        <v>42.007420362456692</v>
      </c>
      <c r="H3294">
        <f t="shared" ca="1" si="500"/>
        <v>19.69339341532752</v>
      </c>
      <c r="I3294">
        <f ca="1">User_Model_Calcs!A3294-Sat_Data!$B$5</f>
        <v>1.2094096449835234</v>
      </c>
      <c r="J3294">
        <f ca="1">(Earth_Data!$B$1/SQRT(1-Earth_Data!$B$2^2*SIN(RADIANS(User_Model_Calcs!B3294))^2))*COS(RADIANS(User_Model_Calcs!B3294))</f>
        <v>5478.6966156117951</v>
      </c>
      <c r="K3294">
        <f ca="1">((Earth_Data!$B$1*(1-Earth_Data!$B$2^2))/SQRT(1-Earth_Data!$B$2^2*SIN(RADIANS(User_Model_Calcs!B3294))^2))*SIN(RADIANS(User_Model_Calcs!B3294))</f>
        <v>-3254.7133928637427</v>
      </c>
      <c r="L3294">
        <f t="shared" ca="1" si="505"/>
        <v>-30.713153424397444</v>
      </c>
      <c r="M3294">
        <f t="shared" ca="1" si="506"/>
        <v>6372.5407708074144</v>
      </c>
      <c r="N3294">
        <f ca="1">SQRT(User_Model_Calcs!M3294^2+Sat_Data!$B$3^2-2*User_Model_Calcs!M3294*Sat_Data!$B$3*COS(RADIANS(L3294))*COS(RADIANS(I3294)))</f>
        <v>36830.935869794877</v>
      </c>
      <c r="O3294">
        <f ca="1">DEGREES(ACOS(((Earth_Data!$B$1+Sat_Data!$B$2)/User_Model_Calcs!N3294)*SQRT(1-COS(RADIANS(User_Model_Calcs!I3294))^2*COS(RADIANS(User_Model_Calcs!B3294))^2)))</f>
        <v>53.987091818499081</v>
      </c>
      <c r="P3294">
        <f t="shared" ca="1" si="501"/>
        <v>2.3552698155840952</v>
      </c>
    </row>
    <row r="3295" spans="1:16" x14ac:dyDescent="0.25">
      <c r="A3295">
        <f t="shared" ca="1" si="507"/>
        <v>104.07370020189416</v>
      </c>
      <c r="B3295">
        <f t="shared" ca="1" si="508"/>
        <v>-33.961413158549149</v>
      </c>
      <c r="C3295" s="6">
        <v>20135.9375</v>
      </c>
      <c r="D3295">
        <f t="shared" ca="1" si="499"/>
        <v>3</v>
      </c>
      <c r="E3295" s="1">
        <v>0.65</v>
      </c>
      <c r="F3295">
        <v>19.899999999999999</v>
      </c>
      <c r="G3295">
        <f t="shared" ca="1" si="504"/>
        <v>54.048620189015942</v>
      </c>
      <c r="H3295">
        <f t="shared" ca="1" si="500"/>
        <v>20.456105656891332</v>
      </c>
      <c r="I3295">
        <f ca="1">User_Model_Calcs!A3295-Sat_Data!$B$5</f>
        <v>-5.9262997981058447</v>
      </c>
      <c r="J3295">
        <f ca="1">(Earth_Data!$B$1/SQRT(1-Earth_Data!$B$2^2*SIN(RADIANS(User_Model_Calcs!B3295))^2))*COS(RADIANS(User_Model_Calcs!B3295))</f>
        <v>5295.653159426759</v>
      </c>
      <c r="K3295">
        <f ca="1">((Earth_Data!$B$1*(1-Earth_Data!$B$2^2))/SQRT(1-Earth_Data!$B$2^2*SIN(RADIANS(User_Model_Calcs!B3295))^2))*SIN(RADIANS(User_Model_Calcs!B3295))</f>
        <v>-3542.8986361281782</v>
      </c>
      <c r="L3295">
        <f t="shared" ca="1" si="505"/>
        <v>-33.783319886135295</v>
      </c>
      <c r="M3295">
        <f t="shared" ca="1" si="506"/>
        <v>6371.5047775879066</v>
      </c>
      <c r="N3295">
        <f ca="1">SQRT(User_Model_Calcs!M3295^2+Sat_Data!$B$3^2-2*User_Model_Calcs!M3295*Sat_Data!$B$3*COS(RADIANS(L3295))*COS(RADIANS(I3295)))</f>
        <v>37070.529413080003</v>
      </c>
      <c r="O3295">
        <f ca="1">DEGREES(ACOS(((Earth_Data!$B$1+Sat_Data!$B$2)/User_Model_Calcs!N3295)*SQRT(1-COS(RADIANS(User_Model_Calcs!I3295))^2*COS(RADIANS(User_Model_Calcs!B3295))^2)))</f>
        <v>49.997951286812594</v>
      </c>
      <c r="P3295">
        <f t="shared" ca="1" si="501"/>
        <v>10.526484238773699</v>
      </c>
    </row>
    <row r="3296" spans="1:16" x14ac:dyDescent="0.25">
      <c r="A3296">
        <f t="shared" ca="1" si="507"/>
        <v>108.39352408958904</v>
      </c>
      <c r="B3296">
        <f t="shared" ca="1" si="508"/>
        <v>-29.924792310082307</v>
      </c>
      <c r="C3296" s="6">
        <v>20135.9375</v>
      </c>
      <c r="D3296">
        <f t="shared" ca="1" si="499"/>
        <v>1.2</v>
      </c>
      <c r="E3296" s="1">
        <v>0.65</v>
      </c>
      <c r="F3296">
        <v>19.899999999999999</v>
      </c>
      <c r="G3296">
        <f t="shared" ca="1" si="504"/>
        <v>46.089820015575185</v>
      </c>
      <c r="H3296">
        <f t="shared" ca="1" si="500"/>
        <v>19.785660429460563</v>
      </c>
      <c r="I3296">
        <f ca="1">User_Model_Calcs!A3296-Sat_Data!$B$5</f>
        <v>-1.606475910410964</v>
      </c>
      <c r="J3296">
        <f ca="1">(Earth_Data!$B$1/SQRT(1-Earth_Data!$B$2^2*SIN(RADIANS(User_Model_Calcs!B3296))^2))*COS(RADIANS(User_Model_Calcs!B3296))</f>
        <v>5532.4230473152802</v>
      </c>
      <c r="K3296">
        <f ca="1">((Earth_Data!$B$1*(1-Earth_Data!$B$2^2))/SQRT(1-Earth_Data!$B$2^2*SIN(RADIANS(User_Model_Calcs!B3296))^2))*SIN(RADIANS(User_Model_Calcs!B3296))</f>
        <v>-3163.1521454820213</v>
      </c>
      <c r="L3296">
        <f t="shared" ca="1" si="505"/>
        <v>-29.758678821450669</v>
      </c>
      <c r="M3296">
        <f t="shared" ca="1" si="506"/>
        <v>6372.8515022659058</v>
      </c>
      <c r="N3296">
        <f ca="1">SQRT(User_Model_Calcs!M3296^2+Sat_Data!$B$3^2-2*User_Model_Calcs!M3296*Sat_Data!$B$3*COS(RADIANS(L3296))*COS(RADIANS(I3296)))</f>
        <v>36770.52611174382</v>
      </c>
      <c r="O3296">
        <f ca="1">DEGREES(ACOS(((Earth_Data!$B$1+Sat_Data!$B$2)/User_Model_Calcs!N3296)*SQRT(1-COS(RADIANS(User_Model_Calcs!I3296))^2*COS(RADIANS(User_Model_Calcs!B3296))^2)))</f>
        <v>55.060187893403167</v>
      </c>
      <c r="P3296">
        <f t="shared" ca="1" si="501"/>
        <v>3.2177329848728387</v>
      </c>
    </row>
    <row r="3297" spans="1:16" x14ac:dyDescent="0.25">
      <c r="A3297">
        <f t="shared" ca="1" si="507"/>
        <v>111.1707958177124</v>
      </c>
      <c r="B3297">
        <f t="shared" ca="1" si="508"/>
        <v>-28.84753063494</v>
      </c>
      <c r="C3297" s="6">
        <v>20135.9375</v>
      </c>
      <c r="D3297">
        <f t="shared" ca="1" si="499"/>
        <v>0.75</v>
      </c>
      <c r="E3297" s="1">
        <v>0.65</v>
      </c>
      <c r="F3297">
        <v>19.899999999999999</v>
      </c>
      <c r="G3297">
        <f t="shared" ca="1" si="504"/>
        <v>42.007420362456692</v>
      </c>
      <c r="H3297">
        <f t="shared" ca="1" si="500"/>
        <v>22.016475806426094</v>
      </c>
      <c r="I3297">
        <f ca="1">User_Model_Calcs!A3297-Sat_Data!$B$5</f>
        <v>1.1707958177124027</v>
      </c>
      <c r="J3297">
        <f ca="1">(Earth_Data!$B$1/SQRT(1-Earth_Data!$B$2^2*SIN(RADIANS(User_Model_Calcs!B3297))^2))*COS(RADIANS(User_Model_Calcs!B3297))</f>
        <v>5591.0139754369338</v>
      </c>
      <c r="K3297">
        <f ca="1">((Earth_Data!$B$1*(1-Earth_Data!$B$2^2))/SQRT(1-Earth_Data!$B$2^2*SIN(RADIANS(User_Model_Calcs!B3297))^2))*SIN(RADIANS(User_Model_Calcs!B3297))</f>
        <v>-3059.1113133879562</v>
      </c>
      <c r="L3297">
        <f t="shared" ca="1" si="505"/>
        <v>-28.685179492852047</v>
      </c>
      <c r="M3297">
        <f t="shared" ca="1" si="506"/>
        <v>6373.1938069722382</v>
      </c>
      <c r="N3297">
        <f ca="1">SQRT(User_Model_Calcs!M3297^2+Sat_Data!$B$3^2-2*User_Model_Calcs!M3297*Sat_Data!$B$3*COS(RADIANS(L3297))*COS(RADIANS(I3297)))</f>
        <v>36702.181694206774</v>
      </c>
      <c r="O3297">
        <f ca="1">DEGREES(ACOS(((Earth_Data!$B$1+Sat_Data!$B$2)/User_Model_Calcs!N3297)*SQRT(1-COS(RADIANS(User_Model_Calcs!I3297))^2*COS(RADIANS(User_Model_Calcs!B3297))^2)))</f>
        <v>56.31245099770581</v>
      </c>
      <c r="P3297">
        <f t="shared" ca="1" si="501"/>
        <v>2.4255059498935547</v>
      </c>
    </row>
    <row r="3298" spans="1:16" x14ac:dyDescent="0.25">
      <c r="A3298">
        <f t="shared" ca="1" si="507"/>
        <v>108.52553426557613</v>
      </c>
      <c r="B3298">
        <f t="shared" ca="1" si="508"/>
        <v>-28.912538638177573</v>
      </c>
      <c r="C3298" s="6">
        <v>20135.9375</v>
      </c>
      <c r="D3298">
        <f t="shared" ca="1" si="499"/>
        <v>0.75</v>
      </c>
      <c r="E3298" s="1">
        <v>0.65</v>
      </c>
      <c r="F3298">
        <v>19.899999999999999</v>
      </c>
      <c r="G3298">
        <f t="shared" ca="1" si="504"/>
        <v>42.007420362456692</v>
      </c>
      <c r="H3298">
        <f t="shared" ca="1" si="500"/>
        <v>17.174940058556501</v>
      </c>
      <c r="I3298">
        <f ca="1">User_Model_Calcs!A3298-Sat_Data!$B$5</f>
        <v>-1.4744657344238732</v>
      </c>
      <c r="J3298">
        <f ca="1">(Earth_Data!$B$1/SQRT(1-Earth_Data!$B$2^2*SIN(RADIANS(User_Model_Calcs!B3298))^2))*COS(RADIANS(User_Model_Calcs!B3298))</f>
        <v>5587.534082714018</v>
      </c>
      <c r="K3298">
        <f ca="1">((Earth_Data!$B$1*(1-Earth_Data!$B$2^2))/SQRT(1-Earth_Data!$B$2^2*SIN(RADIANS(User_Model_Calcs!B3298))^2))*SIN(RADIANS(User_Model_Calcs!B3298))</f>
        <v>-3065.4203232534155</v>
      </c>
      <c r="L3298">
        <f t="shared" ca="1" si="505"/>
        <v>-28.749953926798746</v>
      </c>
      <c r="M3298">
        <f t="shared" ca="1" si="506"/>
        <v>6373.1733762471786</v>
      </c>
      <c r="N3298">
        <f ca="1">SQRT(User_Model_Calcs!M3298^2+Sat_Data!$B$3^2-2*User_Model_Calcs!M3298*Sat_Data!$B$3*COS(RADIANS(L3298))*COS(RADIANS(I3298)))</f>
        <v>36706.960050993657</v>
      </c>
      <c r="O3298">
        <f ca="1">DEGREES(ACOS(((Earth_Data!$B$1+Sat_Data!$B$2)/User_Model_Calcs!N3298)*SQRT(1-COS(RADIANS(User_Model_Calcs!I3298))^2*COS(RADIANS(User_Model_Calcs!B3298))^2)))</f>
        <v>56.223563581107463</v>
      </c>
      <c r="P3298">
        <f t="shared" ca="1" si="501"/>
        <v>3.0475276660322925</v>
      </c>
    </row>
    <row r="3299" spans="1:16" x14ac:dyDescent="0.25">
      <c r="A3299">
        <f t="shared" ca="1" si="507"/>
        <v>111.36314608664529</v>
      </c>
      <c r="B3299">
        <f t="shared" ca="1" si="508"/>
        <v>-27.75516346359537</v>
      </c>
      <c r="C3299" s="6">
        <v>20135.9375</v>
      </c>
      <c r="D3299">
        <f t="shared" ca="1" si="499"/>
        <v>1.2</v>
      </c>
      <c r="E3299" s="1">
        <v>0.65</v>
      </c>
      <c r="F3299">
        <v>19.899999999999999</v>
      </c>
      <c r="G3299">
        <f t="shared" ca="1" si="504"/>
        <v>46.089820015575185</v>
      </c>
      <c r="H3299">
        <f t="shared" ca="1" si="500"/>
        <v>22.547199019890982</v>
      </c>
      <c r="I3299">
        <f ca="1">User_Model_Calcs!A3299-Sat_Data!$B$5</f>
        <v>1.3631460866452869</v>
      </c>
      <c r="J3299">
        <f ca="1">(Earth_Data!$B$1/SQRT(1-Earth_Data!$B$2^2*SIN(RADIANS(User_Model_Calcs!B3299))^2))*COS(RADIANS(User_Model_Calcs!B3299))</f>
        <v>5648.4091957655628</v>
      </c>
      <c r="K3299">
        <f ca="1">((Earth_Data!$B$1*(1-Earth_Data!$B$2^2))/SQRT(1-Earth_Data!$B$2^2*SIN(RADIANS(User_Model_Calcs!B3299))^2))*SIN(RADIANS(User_Model_Calcs!B3299))</f>
        <v>-2952.5228899812355</v>
      </c>
      <c r="L3299">
        <f t="shared" ca="1" si="505"/>
        <v>-27.596860526751438</v>
      </c>
      <c r="M3299">
        <f t="shared" ca="1" si="506"/>
        <v>6373.5326043468331</v>
      </c>
      <c r="N3299">
        <f ca="1">SQRT(User_Model_Calcs!M3299^2+Sat_Data!$B$3^2-2*User_Model_Calcs!M3299*Sat_Data!$B$3*COS(RADIANS(L3299))*COS(RADIANS(I3299)))</f>
        <v>36636.7409458806</v>
      </c>
      <c r="O3299">
        <f ca="1">DEGREES(ACOS(((Earth_Data!$B$1+Sat_Data!$B$2)/User_Model_Calcs!N3299)*SQRT(1-COS(RADIANS(User_Model_Calcs!I3299))^2*COS(RADIANS(User_Model_Calcs!B3299))^2)))</f>
        <v>57.554230667626328</v>
      </c>
      <c r="P3299">
        <f t="shared" ca="1" si="501"/>
        <v>2.9251349480914026</v>
      </c>
    </row>
    <row r="3300" spans="1:16" x14ac:dyDescent="0.25">
      <c r="A3300">
        <f t="shared" ca="1" si="507"/>
        <v>104.99267270504134</v>
      </c>
      <c r="B3300">
        <f t="shared" ca="1" si="508"/>
        <v>-31.478404311551127</v>
      </c>
      <c r="C3300" s="6">
        <v>20135.9375</v>
      </c>
      <c r="D3300">
        <f t="shared" ca="1" si="499"/>
        <v>3</v>
      </c>
      <c r="E3300" s="1">
        <v>0.65</v>
      </c>
      <c r="F3300">
        <v>19.899999999999999</v>
      </c>
      <c r="G3300">
        <f t="shared" ca="1" si="504"/>
        <v>54.048620189015942</v>
      </c>
      <c r="H3300">
        <f t="shared" ca="1" si="500"/>
        <v>15.570584852324806</v>
      </c>
      <c r="I3300">
        <f ca="1">User_Model_Calcs!A3300-Sat_Data!$B$5</f>
        <v>-5.0073272949586567</v>
      </c>
      <c r="J3300">
        <f ca="1">(Earth_Data!$B$1/SQRT(1-Earth_Data!$B$2^2*SIN(RADIANS(User_Model_Calcs!B3300))^2))*COS(RADIANS(User_Model_Calcs!B3300))</f>
        <v>5444.4854628199519</v>
      </c>
      <c r="K3300">
        <f ca="1">((Earth_Data!$B$1*(1-Earth_Data!$B$2^2))/SQRT(1-Earth_Data!$B$2^2*SIN(RADIANS(User_Model_Calcs!B3300))^2))*SIN(RADIANS(User_Model_Calcs!B3300))</f>
        <v>-3311.2463238589871</v>
      </c>
      <c r="L3300">
        <f t="shared" ca="1" si="505"/>
        <v>-31.307277644163047</v>
      </c>
      <c r="M3300">
        <f t="shared" ca="1" si="506"/>
        <v>6372.3444800267544</v>
      </c>
      <c r="N3300">
        <f ca="1">SQRT(User_Model_Calcs!M3300^2+Sat_Data!$B$3^2-2*User_Model_Calcs!M3300*Sat_Data!$B$3*COS(RADIANS(L3300))*COS(RADIANS(I3300)))</f>
        <v>36892.405837165599</v>
      </c>
      <c r="O3300">
        <f ca="1">DEGREES(ACOS(((Earth_Data!$B$1+Sat_Data!$B$2)/User_Model_Calcs!N3300)*SQRT(1-COS(RADIANS(User_Model_Calcs!I3300))^2*COS(RADIANS(User_Model_Calcs!B3300))^2)))</f>
        <v>52.927366656603034</v>
      </c>
      <c r="P3300">
        <f t="shared" ca="1" si="501"/>
        <v>9.5250855486726334</v>
      </c>
    </row>
    <row r="3301" spans="1:16" x14ac:dyDescent="0.25">
      <c r="A3301">
        <f ca="1">107.947391934268+(RAND()*5-2.5)</f>
        <v>108.99565825855754</v>
      </c>
      <c r="B3301">
        <f ca="1">-23.1146709996734+(RAND()*5-2.5)</f>
        <v>-24.800838143766974</v>
      </c>
      <c r="C3301" s="6">
        <v>20135.9375</v>
      </c>
      <c r="D3301">
        <f t="shared" ca="1" si="499"/>
        <v>0.75</v>
      </c>
      <c r="E3301" s="1">
        <v>0.65</v>
      </c>
      <c r="F3301">
        <v>19.899999999999999</v>
      </c>
      <c r="G3301">
        <f t="shared" ca="1" si="504"/>
        <v>42.007420362456692</v>
      </c>
      <c r="H3301">
        <f t="shared" ca="1" si="500"/>
        <v>14.381360934974495</v>
      </c>
      <c r="I3301">
        <f ca="1">User_Model_Calcs!A3301-Sat_Data!$B$5</f>
        <v>-1.0043417414424596</v>
      </c>
      <c r="J3301">
        <f ca="1">(Earth_Data!$B$1/SQRT(1-Earth_Data!$B$2^2*SIN(RADIANS(User_Model_Calcs!B3301))^2))*COS(RADIANS(User_Model_Calcs!B3301))</f>
        <v>5793.3057049189983</v>
      </c>
      <c r="K3301">
        <f ca="1">((Earth_Data!$B$1*(1-Earth_Data!$B$2^2))/SQRT(1-Earth_Data!$B$2^2*SIN(RADIANS(User_Model_Calcs!B3301))^2))*SIN(RADIANS(User_Model_Calcs!B3301))</f>
        <v>-2659.064772208103</v>
      </c>
      <c r="L3301">
        <f t="shared" ca="1" si="505"/>
        <v>-24.654611984797622</v>
      </c>
      <c r="M3301">
        <f t="shared" ca="1" si="506"/>
        <v>6374.4032233178614</v>
      </c>
      <c r="N3301">
        <f ca="1">SQRT(User_Model_Calcs!M3301^2+Sat_Data!$B$3^2-2*User_Model_Calcs!M3301*Sat_Data!$B$3*COS(RADIANS(L3301))*COS(RADIANS(I3301)))</f>
        <v>36468.935646840728</v>
      </c>
      <c r="O3301">
        <f ca="1">DEGREES(ACOS(((Earth_Data!$B$1+Sat_Data!$B$2)/User_Model_Calcs!N3301)*SQRT(1-COS(RADIANS(User_Model_Calcs!I3301))^2*COS(RADIANS(User_Model_Calcs!B3301))^2)))</f>
        <v>60.966537671156239</v>
      </c>
      <c r="P3301">
        <f t="shared" ca="1" si="501"/>
        <v>2.3931902590756411</v>
      </c>
    </row>
    <row r="3302" spans="1:16" x14ac:dyDescent="0.25">
      <c r="A3302">
        <f t="shared" ref="A3302:A3365" ca="1" si="509">107.947391934268+(RAND()*5-2.5)</f>
        <v>108.34966823577416</v>
      </c>
      <c r="B3302">
        <f t="shared" ref="B3302:B3365" ca="1" si="510">-23.1146709996734+(RAND()*5-2.5)</f>
        <v>-20.719963159634716</v>
      </c>
      <c r="C3302" s="6">
        <v>20135.9375</v>
      </c>
      <c r="D3302">
        <f t="shared" ca="1" si="499"/>
        <v>3</v>
      </c>
      <c r="E3302" s="1">
        <v>0.65</v>
      </c>
      <c r="F3302">
        <v>19.899999999999999</v>
      </c>
      <c r="G3302">
        <f t="shared" ca="1" si="504"/>
        <v>54.048620189015942</v>
      </c>
      <c r="H3302">
        <f t="shared" ca="1" si="500"/>
        <v>15.900139669733841</v>
      </c>
      <c r="I3302">
        <f ca="1">User_Model_Calcs!A3302-Sat_Data!$B$5</f>
        <v>-1.6503317642258395</v>
      </c>
      <c r="J3302">
        <f ca="1">(Earth_Data!$B$1/SQRT(1-Earth_Data!$B$2^2*SIN(RADIANS(User_Model_Calcs!B3302))^2))*COS(RADIANS(User_Model_Calcs!B3302))</f>
        <v>5968.1082229917929</v>
      </c>
      <c r="K3302">
        <f ca="1">((Earth_Data!$B$1*(1-Earth_Data!$B$2^2))/SQRT(1-Earth_Data!$B$2^2*SIN(RADIANS(User_Model_Calcs!B3302))^2))*SIN(RADIANS(User_Model_Calcs!B3302))</f>
        <v>-2242.4237124089132</v>
      </c>
      <c r="L3302">
        <f t="shared" ca="1" si="505"/>
        <v>-20.592927891725648</v>
      </c>
      <c r="M3302">
        <f t="shared" ca="1" si="506"/>
        <v>6375.4827164157559</v>
      </c>
      <c r="N3302">
        <f ca="1">SQRT(User_Model_Calcs!M3302^2+Sat_Data!$B$3^2-2*User_Model_Calcs!M3302*Sat_Data!$B$3*COS(RADIANS(L3302))*COS(RADIANS(I3302)))</f>
        <v>36268.304901771065</v>
      </c>
      <c r="O3302">
        <f ca="1">DEGREES(ACOS(((Earth_Data!$B$1+Sat_Data!$B$2)/User_Model_Calcs!N3302)*SQRT(1-COS(RADIANS(User_Model_Calcs!I3302))^2*COS(RADIANS(User_Model_Calcs!B3302))^2)))</f>
        <v>65.637670125880263</v>
      </c>
      <c r="P3302">
        <f t="shared" ca="1" si="501"/>
        <v>4.6555967473504065</v>
      </c>
    </row>
    <row r="3303" spans="1:16" x14ac:dyDescent="0.25">
      <c r="A3303">
        <f t="shared" ca="1" si="509"/>
        <v>108.9478618460969</v>
      </c>
      <c r="B3303">
        <f t="shared" ca="1" si="510"/>
        <v>-22.776144193265914</v>
      </c>
      <c r="C3303" s="6">
        <v>20135.9375</v>
      </c>
      <c r="D3303">
        <f t="shared" ca="1" si="499"/>
        <v>0.75</v>
      </c>
      <c r="E3303" s="1">
        <v>0.65</v>
      </c>
      <c r="F3303">
        <v>19.899999999999999</v>
      </c>
      <c r="G3303">
        <f t="shared" ca="1" si="504"/>
        <v>42.007420362456692</v>
      </c>
      <c r="H3303">
        <f t="shared" ca="1" si="500"/>
        <v>16.083952080256367</v>
      </c>
      <c r="I3303">
        <f ca="1">User_Model_Calcs!A3303-Sat_Data!$B$5</f>
        <v>-1.0521381539031012</v>
      </c>
      <c r="J3303">
        <f ca="1">(Earth_Data!$B$1/SQRT(1-Earth_Data!$B$2^2*SIN(RADIANS(User_Model_Calcs!B3303))^2))*COS(RADIANS(User_Model_Calcs!B3303))</f>
        <v>5883.7531891482986</v>
      </c>
      <c r="K3303">
        <f ca="1">((Earth_Data!$B$1*(1-Earth_Data!$B$2^2))/SQRT(1-Earth_Data!$B$2^2*SIN(RADIANS(User_Model_Calcs!B3303))^2))*SIN(RADIANS(User_Model_Calcs!B3303))</f>
        <v>-2453.8816888486217</v>
      </c>
      <c r="L3303">
        <f t="shared" ca="1" si="505"/>
        <v>-22.639094555895451</v>
      </c>
      <c r="M3303">
        <f t="shared" ca="1" si="506"/>
        <v>6374.9577985802644</v>
      </c>
      <c r="N3303">
        <f ca="1">SQRT(User_Model_Calcs!M3303^2+Sat_Data!$B$3^2-2*User_Model_Calcs!M3303*Sat_Data!$B$3*COS(RADIANS(L3303))*COS(RADIANS(I3303)))</f>
        <v>36364.428447389349</v>
      </c>
      <c r="O3303">
        <f ca="1">DEGREES(ACOS(((Earth_Data!$B$1+Sat_Data!$B$2)/User_Model_Calcs!N3303)*SQRT(1-COS(RADIANS(User_Model_Calcs!I3303))^2*COS(RADIANS(User_Model_Calcs!B3303))^2)))</f>
        <v>63.3009704802081</v>
      </c>
      <c r="P3303">
        <f t="shared" ca="1" si="501"/>
        <v>2.7160474410524946</v>
      </c>
    </row>
    <row r="3304" spans="1:16" x14ac:dyDescent="0.25">
      <c r="A3304">
        <f t="shared" ca="1" si="509"/>
        <v>109.3450367996723</v>
      </c>
      <c r="B3304">
        <f t="shared" ca="1" si="510"/>
        <v>-25.609438104441427</v>
      </c>
      <c r="C3304" s="6">
        <v>20135.9375</v>
      </c>
      <c r="D3304">
        <f t="shared" ca="1" si="499"/>
        <v>3</v>
      </c>
      <c r="E3304" s="1">
        <v>0.65</v>
      </c>
      <c r="F3304">
        <v>19.899999999999999</v>
      </c>
      <c r="G3304">
        <f t="shared" ca="1" si="504"/>
        <v>54.048620189015942</v>
      </c>
      <c r="H3304">
        <f t="shared" ca="1" si="500"/>
        <v>19.714320883513395</v>
      </c>
      <c r="I3304">
        <f ca="1">User_Model_Calcs!A3304-Sat_Data!$B$5</f>
        <v>-0.65496320032769972</v>
      </c>
      <c r="J3304">
        <f ca="1">(Earth_Data!$B$1/SQRT(1-Earth_Data!$B$2^2*SIN(RADIANS(User_Model_Calcs!B3304))^2))*COS(RADIANS(User_Model_Calcs!B3304))</f>
        <v>5755.1602137050959</v>
      </c>
      <c r="K3304">
        <f ca="1">((Earth_Data!$B$1*(1-Earth_Data!$B$2^2))/SQRT(1-Earth_Data!$B$2^2*SIN(RADIANS(User_Model_Calcs!B3304))^2))*SIN(RADIANS(User_Model_Calcs!B3304))</f>
        <v>-2740.1091745903123</v>
      </c>
      <c r="L3304">
        <f t="shared" ca="1" si="505"/>
        <v>-25.459747359634964</v>
      </c>
      <c r="M3304">
        <f t="shared" ca="1" si="506"/>
        <v>6374.1718971242126</v>
      </c>
      <c r="N3304">
        <f ca="1">SQRT(User_Model_Calcs!M3304^2+Sat_Data!$B$3^2-2*User_Model_Calcs!M3304*Sat_Data!$B$3*COS(RADIANS(L3304))*COS(RADIANS(I3304)))</f>
        <v>36512.377579499793</v>
      </c>
      <c r="O3304">
        <f ca="1">DEGREES(ACOS(((Earth_Data!$B$1+Sat_Data!$B$2)/User_Model_Calcs!N3304)*SQRT(1-COS(RADIANS(User_Model_Calcs!I3304))^2*COS(RADIANS(User_Model_Calcs!B3304))^2)))</f>
        <v>60.047497636000742</v>
      </c>
      <c r="P3304">
        <f t="shared" ca="1" si="501"/>
        <v>1.5150095102233341</v>
      </c>
    </row>
    <row r="3305" spans="1:16" x14ac:dyDescent="0.25">
      <c r="A3305">
        <f t="shared" ca="1" si="509"/>
        <v>109.55055112719538</v>
      </c>
      <c r="B3305">
        <f t="shared" ca="1" si="510"/>
        <v>-21.909717183609917</v>
      </c>
      <c r="C3305" s="6">
        <v>20135.9375</v>
      </c>
      <c r="D3305">
        <f t="shared" ca="1" si="499"/>
        <v>3</v>
      </c>
      <c r="E3305" s="1">
        <v>0.65</v>
      </c>
      <c r="F3305">
        <v>19.899999999999999</v>
      </c>
      <c r="G3305">
        <f t="shared" ca="1" si="504"/>
        <v>54.048620189015942</v>
      </c>
      <c r="H3305">
        <f t="shared" ca="1" si="500"/>
        <v>21.496880954230058</v>
      </c>
      <c r="I3305">
        <f ca="1">User_Model_Calcs!A3305-Sat_Data!$B$5</f>
        <v>-0.44944887280462353</v>
      </c>
      <c r="J3305">
        <f ca="1">(Earth_Data!$B$1/SQRT(1-Earth_Data!$B$2^2*SIN(RADIANS(User_Model_Calcs!B3305))^2))*COS(RADIANS(User_Model_Calcs!B3305))</f>
        <v>5920.2258146382674</v>
      </c>
      <c r="K3305">
        <f ca="1">((Earth_Data!$B$1*(1-Earth_Data!$B$2^2))/SQRT(1-Earth_Data!$B$2^2*SIN(RADIANS(User_Model_Calcs!B3305))^2))*SIN(RADIANS(User_Model_Calcs!B3305))</f>
        <v>-2365.141723648655</v>
      </c>
      <c r="L3305">
        <f t="shared" ca="1" si="505"/>
        <v>-21.776804840181445</v>
      </c>
      <c r="M3305">
        <f t="shared" ca="1" si="506"/>
        <v>6375.1838459179407</v>
      </c>
      <c r="N3305">
        <f ca="1">SQRT(User_Model_Calcs!M3305^2+Sat_Data!$B$3^2-2*User_Model_Calcs!M3305*Sat_Data!$B$3*COS(RADIANS(L3305))*COS(RADIANS(I3305)))</f>
        <v>36321.213787112792</v>
      </c>
      <c r="O3305">
        <f ca="1">DEGREES(ACOS(((Earth_Data!$B$1+Sat_Data!$B$2)/User_Model_Calcs!N3305)*SQRT(1-COS(RADIANS(User_Model_Calcs!I3305))^2*COS(RADIANS(User_Model_Calcs!B3305))^2)))</f>
        <v>64.325711606130255</v>
      </c>
      <c r="P3305">
        <f t="shared" ca="1" si="501"/>
        <v>1.2043354006471798</v>
      </c>
    </row>
    <row r="3306" spans="1:16" x14ac:dyDescent="0.25">
      <c r="A3306">
        <f t="shared" ca="1" si="509"/>
        <v>109.11618698613779</v>
      </c>
      <c r="B3306">
        <f t="shared" ca="1" si="510"/>
        <v>-21.225761412735629</v>
      </c>
      <c r="C3306" s="6">
        <v>20135.9375</v>
      </c>
      <c r="D3306">
        <f t="shared" ca="1" si="499"/>
        <v>1.2</v>
      </c>
      <c r="E3306" s="1">
        <v>0.65</v>
      </c>
      <c r="F3306">
        <v>19.899999999999999</v>
      </c>
      <c r="G3306">
        <f t="shared" ca="1" si="504"/>
        <v>46.089820015575185</v>
      </c>
      <c r="H3306">
        <f t="shared" ca="1" si="500"/>
        <v>16.673390135470793</v>
      </c>
      <c r="I3306">
        <f ca="1">User_Model_Calcs!A3306-Sat_Data!$B$5</f>
        <v>-0.88381301386220912</v>
      </c>
      <c r="J3306">
        <f ca="1">(Earth_Data!$B$1/SQRT(1-Earth_Data!$B$2^2*SIN(RADIANS(User_Model_Calcs!B3306))^2))*COS(RADIANS(User_Model_Calcs!B3306))</f>
        <v>5948.0643292358873</v>
      </c>
      <c r="K3306">
        <f ca="1">((Earth_Data!$B$1*(1-Earth_Data!$B$2^2))/SQRT(1-Earth_Data!$B$2^2*SIN(RADIANS(User_Model_Calcs!B3306))^2))*SIN(RADIANS(User_Model_Calcs!B3306))</f>
        <v>-2294.7138474664721</v>
      </c>
      <c r="L3306">
        <f t="shared" ca="1" si="505"/>
        <v>-21.096200468210775</v>
      </c>
      <c r="M3306">
        <f t="shared" ca="1" si="506"/>
        <v>6375.3573159849439</v>
      </c>
      <c r="N3306">
        <f ca="1">SQRT(User_Model_Calcs!M3306^2+Sat_Data!$B$3^2-2*User_Model_Calcs!M3306*Sat_Data!$B$3*COS(RADIANS(L3306))*COS(RADIANS(I3306)))</f>
        <v>36289.52359460172</v>
      </c>
      <c r="O3306">
        <f ca="1">DEGREES(ACOS(((Earth_Data!$B$1+Sat_Data!$B$2)/User_Model_Calcs!N3306)*SQRT(1-COS(RADIANS(User_Model_Calcs!I3306))^2*COS(RADIANS(User_Model_Calcs!B3306))^2)))</f>
        <v>65.103294816650063</v>
      </c>
      <c r="P3306">
        <f t="shared" ca="1" si="501"/>
        <v>2.4398952640364384</v>
      </c>
    </row>
    <row r="3307" spans="1:16" x14ac:dyDescent="0.25">
      <c r="A3307">
        <f t="shared" ca="1" si="509"/>
        <v>108.06634462055651</v>
      </c>
      <c r="B3307">
        <f t="shared" ca="1" si="510"/>
        <v>-25.261219543793295</v>
      </c>
      <c r="C3307" s="6">
        <v>20135.9375</v>
      </c>
      <c r="D3307">
        <f t="shared" ca="1" si="499"/>
        <v>0.75</v>
      </c>
      <c r="E3307" s="1">
        <v>0.65</v>
      </c>
      <c r="F3307">
        <v>19.899999999999999</v>
      </c>
      <c r="G3307">
        <f t="shared" ca="1" si="504"/>
        <v>42.007420362456692</v>
      </c>
      <c r="H3307">
        <f t="shared" ca="1" si="500"/>
        <v>21.872550016296699</v>
      </c>
      <c r="I3307">
        <f ca="1">User_Model_Calcs!A3307-Sat_Data!$B$5</f>
        <v>-1.9336553794434934</v>
      </c>
      <c r="J3307">
        <f ca="1">(Earth_Data!$B$1/SQRT(1-Earth_Data!$B$2^2*SIN(RADIANS(User_Model_Calcs!B3307))^2))*COS(RADIANS(User_Model_Calcs!B3307))</f>
        <v>5771.7280432445914</v>
      </c>
      <c r="K3307">
        <f ca="1">((Earth_Data!$B$1*(1-Earth_Data!$B$2^2))/SQRT(1-Earth_Data!$B$2^2*SIN(RADIANS(User_Model_Calcs!B3307))^2))*SIN(RADIANS(User_Model_Calcs!B3307))</f>
        <v>-2705.2728618195229</v>
      </c>
      <c r="L3307">
        <f t="shared" ca="1" si="505"/>
        <v>-25.113006434209289</v>
      </c>
      <c r="M3307">
        <f t="shared" ca="1" si="506"/>
        <v>6374.2721829298462</v>
      </c>
      <c r="N3307">
        <f ca="1">SQRT(User_Model_Calcs!M3307^2+Sat_Data!$B$3^2-2*User_Model_Calcs!M3307*Sat_Data!$B$3*COS(RADIANS(L3307))*COS(RADIANS(I3307)))</f>
        <v>36496.620433198972</v>
      </c>
      <c r="O3307">
        <f ca="1">DEGREES(ACOS(((Earth_Data!$B$1+Sat_Data!$B$2)/User_Model_Calcs!N3307)*SQRT(1-COS(RADIANS(User_Model_Calcs!I3307))^2*COS(RADIANS(User_Model_Calcs!B3307))^2)))</f>
        <v>60.378138461558684</v>
      </c>
      <c r="P3307">
        <f t="shared" ca="1" si="501"/>
        <v>4.5234633167791394</v>
      </c>
    </row>
    <row r="3308" spans="1:16" x14ac:dyDescent="0.25">
      <c r="A3308">
        <f t="shared" ca="1" si="509"/>
        <v>108.60895147979885</v>
      </c>
      <c r="B3308">
        <f t="shared" ca="1" si="510"/>
        <v>-24.479695556118156</v>
      </c>
      <c r="C3308" s="6">
        <v>20135.9375</v>
      </c>
      <c r="D3308">
        <f t="shared" ca="1" si="499"/>
        <v>1.2</v>
      </c>
      <c r="E3308" s="1">
        <v>0.65</v>
      </c>
      <c r="F3308">
        <v>19.899999999999999</v>
      </c>
      <c r="G3308">
        <f t="shared" ca="1" si="504"/>
        <v>46.089820015575185</v>
      </c>
      <c r="H3308">
        <f t="shared" ca="1" si="500"/>
        <v>20.103506533319727</v>
      </c>
      <c r="I3308">
        <f ca="1">User_Model_Calcs!A3308-Sat_Data!$B$5</f>
        <v>-1.3910485202011529</v>
      </c>
      <c r="J3308">
        <f ca="1">(Earth_Data!$B$1/SQRT(1-Earth_Data!$B$2^2*SIN(RADIANS(User_Model_Calcs!B3308))^2))*COS(RADIANS(User_Model_Calcs!B3308))</f>
        <v>5808.1364343333626</v>
      </c>
      <c r="K3308">
        <f ca="1">((Earth_Data!$B$1*(1-Earth_Data!$B$2^2))/SQRT(1-Earth_Data!$B$2^2*SIN(RADIANS(User_Model_Calcs!B3308))^2))*SIN(RADIANS(User_Model_Calcs!B3308))</f>
        <v>-2626.7317063262012</v>
      </c>
      <c r="L3308">
        <f t="shared" ca="1" si="505"/>
        <v>-24.334877653480806</v>
      </c>
      <c r="M3308">
        <f t="shared" ca="1" si="506"/>
        <v>6374.4935717945491</v>
      </c>
      <c r="N3308">
        <f ca="1">SQRT(User_Model_Calcs!M3308^2+Sat_Data!$B$3^2-2*User_Model_Calcs!M3308*Sat_Data!$B$3*COS(RADIANS(L3308))*COS(RADIANS(I3308)))</f>
        <v>36452.751041374089</v>
      </c>
      <c r="O3308">
        <f ca="1">DEGREES(ACOS(((Earth_Data!$B$1+Sat_Data!$B$2)/User_Model_Calcs!N3308)*SQRT(1-COS(RADIANS(User_Model_Calcs!I3308))^2*COS(RADIANS(User_Model_Calcs!B3308))^2)))</f>
        <v>61.316240973644689</v>
      </c>
      <c r="P3308">
        <f t="shared" ca="1" si="501"/>
        <v>3.3538382537849181</v>
      </c>
    </row>
    <row r="3309" spans="1:16" x14ac:dyDescent="0.25">
      <c r="A3309">
        <f t="shared" ca="1" si="509"/>
        <v>105.65778688830164</v>
      </c>
      <c r="B3309">
        <f t="shared" ca="1" si="510"/>
        <v>-24.287483817167711</v>
      </c>
      <c r="C3309" s="6">
        <v>20135.9375</v>
      </c>
      <c r="D3309">
        <f t="shared" ca="1" si="499"/>
        <v>1.2</v>
      </c>
      <c r="E3309" s="1">
        <v>0.65</v>
      </c>
      <c r="F3309">
        <v>19.899999999999999</v>
      </c>
      <c r="G3309">
        <f t="shared" ca="1" si="504"/>
        <v>46.089820015575185</v>
      </c>
      <c r="H3309">
        <f t="shared" ca="1" si="500"/>
        <v>15.794927554456093</v>
      </c>
      <c r="I3309">
        <f ca="1">User_Model_Calcs!A3309-Sat_Data!$B$5</f>
        <v>-4.3422131116983564</v>
      </c>
      <c r="J3309">
        <f ca="1">(Earth_Data!$B$1/SQRT(1-Earth_Data!$B$2^2*SIN(RADIANS(User_Model_Calcs!B3309))^2))*COS(RADIANS(User_Model_Calcs!B3309))</f>
        <v>5816.9259152275481</v>
      </c>
      <c r="K3309">
        <f ca="1">((Earth_Data!$B$1*(1-Earth_Data!$B$2^2))/SQRT(1-Earth_Data!$B$2^2*SIN(RADIANS(User_Model_Calcs!B3309))^2))*SIN(RADIANS(User_Model_Calcs!B3309))</f>
        <v>-2607.3406427345867</v>
      </c>
      <c r="L3309">
        <f t="shared" ca="1" si="505"/>
        <v>-24.143517450125898</v>
      </c>
      <c r="M3309">
        <f t="shared" ca="1" si="506"/>
        <v>6374.5472255291552</v>
      </c>
      <c r="N3309">
        <f ca="1">SQRT(User_Model_Calcs!M3309^2+Sat_Data!$B$3^2-2*User_Model_Calcs!M3309*Sat_Data!$B$3*COS(RADIANS(L3309))*COS(RADIANS(I3309)))</f>
        <v>36459.926049042981</v>
      </c>
      <c r="O3309">
        <f ca="1">DEGREES(ACOS(((Earth_Data!$B$1+Sat_Data!$B$2)/User_Model_Calcs!N3309)*SQRT(1-COS(RADIANS(User_Model_Calcs!I3309))^2*COS(RADIANS(User_Model_Calcs!B3309))^2)))</f>
        <v>61.163286305664847</v>
      </c>
      <c r="P3309">
        <f t="shared" ca="1" si="501"/>
        <v>10.459399651423146</v>
      </c>
    </row>
    <row r="3310" spans="1:16" x14ac:dyDescent="0.25">
      <c r="A3310">
        <f t="shared" ca="1" si="509"/>
        <v>110.41221412947984</v>
      </c>
      <c r="B3310">
        <f t="shared" ca="1" si="510"/>
        <v>-21.083992857624061</v>
      </c>
      <c r="C3310" s="6">
        <v>20135.9375</v>
      </c>
      <c r="D3310">
        <f t="shared" ca="1" si="499"/>
        <v>0.75</v>
      </c>
      <c r="E3310" s="1">
        <v>0.65</v>
      </c>
      <c r="F3310">
        <v>19.899999999999999</v>
      </c>
      <c r="G3310">
        <f t="shared" ca="1" si="504"/>
        <v>42.007420362456692</v>
      </c>
      <c r="H3310">
        <f t="shared" ca="1" si="500"/>
        <v>21.925877787980589</v>
      </c>
      <c r="I3310">
        <f ca="1">User_Model_Calcs!A3310-Sat_Data!$B$5</f>
        <v>0.41221412947983538</v>
      </c>
      <c r="J3310">
        <f ca="1">(Earth_Data!$B$1/SQRT(1-Earth_Data!$B$2^2*SIN(RADIANS(User_Model_Calcs!B3310))^2))*COS(RADIANS(User_Model_Calcs!B3310))</f>
        <v>5953.7290356432932</v>
      </c>
      <c r="K3310">
        <f ca="1">((Earth_Data!$B$1*(1-Earth_Data!$B$2^2))/SQRT(1-Earth_Data!$B$2^2*SIN(RADIANS(User_Model_Calcs!B3310))^2))*SIN(RADIANS(User_Model_Calcs!B3310))</f>
        <v>-2280.075178969375</v>
      </c>
      <c r="L3310">
        <f t="shared" ca="1" si="505"/>
        <v>-20.955135817180015</v>
      </c>
      <c r="M3310">
        <f t="shared" ca="1" si="506"/>
        <v>6375.3927135208105</v>
      </c>
      <c r="N3310">
        <f ca="1">SQRT(User_Model_Calcs!M3310^2+Sat_Data!$B$3^2-2*User_Model_Calcs!M3310*Sat_Data!$B$3*COS(RADIANS(L3310))*COS(RADIANS(I3310)))</f>
        <v>36282.304208416856</v>
      </c>
      <c r="O3310">
        <f ca="1">DEGREES(ACOS(((Earth_Data!$B$1+Sat_Data!$B$2)/User_Model_Calcs!N3310)*SQRT(1-COS(RADIANS(User_Model_Calcs!I3310))^2*COS(RADIANS(User_Model_Calcs!B3310))^2)))</f>
        <v>65.283615394533882</v>
      </c>
      <c r="P3310">
        <f t="shared" ca="1" si="501"/>
        <v>1.1457461143356813</v>
      </c>
    </row>
    <row r="3311" spans="1:16" x14ac:dyDescent="0.25">
      <c r="A3311">
        <f t="shared" ca="1" si="509"/>
        <v>106.3088447497874</v>
      </c>
      <c r="B3311">
        <f t="shared" ca="1" si="510"/>
        <v>-23.291494307665136</v>
      </c>
      <c r="C3311" s="6">
        <v>20135.9375</v>
      </c>
      <c r="D3311">
        <f t="shared" ca="1" si="499"/>
        <v>1.2</v>
      </c>
      <c r="E3311" s="1">
        <v>0.65</v>
      </c>
      <c r="F3311">
        <v>19.899999999999999</v>
      </c>
      <c r="G3311">
        <f t="shared" ca="1" si="504"/>
        <v>46.089820015575185</v>
      </c>
      <c r="H3311">
        <f t="shared" ca="1" si="500"/>
        <v>16.91477202935333</v>
      </c>
      <c r="I3311">
        <f ca="1">User_Model_Calcs!A3311-Sat_Data!$B$5</f>
        <v>-3.6911552502126028</v>
      </c>
      <c r="J3311">
        <f ca="1">(Earth_Data!$B$1/SQRT(1-Earth_Data!$B$2^2*SIN(RADIANS(User_Model_Calcs!B3311))^2))*COS(RADIANS(User_Model_Calcs!B3311))</f>
        <v>5861.422369322604</v>
      </c>
      <c r="K3311">
        <f ca="1">((Earth_Data!$B$1*(1-Earth_Data!$B$2^2))/SQRT(1-Earth_Data!$B$2^2*SIN(RADIANS(User_Model_Calcs!B3311))^2))*SIN(RADIANS(User_Model_Calcs!B3311))</f>
        <v>-2506.4035807095429</v>
      </c>
      <c r="L3311">
        <f t="shared" ca="1" si="505"/>
        <v>-23.152042607132927</v>
      </c>
      <c r="M3311">
        <f t="shared" ca="1" si="506"/>
        <v>6374.8200838132698</v>
      </c>
      <c r="N3311">
        <f ca="1">SQRT(User_Model_Calcs!M3311^2+Sat_Data!$B$3^2-2*User_Model_Calcs!M3311*Sat_Data!$B$3*COS(RADIANS(L3311))*COS(RADIANS(I3311)))</f>
        <v>36403.224088279399</v>
      </c>
      <c r="O3311">
        <f ca="1">DEGREES(ACOS(((Earth_Data!$B$1+Sat_Data!$B$2)/User_Model_Calcs!N3311)*SQRT(1-COS(RADIANS(User_Model_Calcs!I3311))^2*COS(RADIANS(User_Model_Calcs!B3311))^2)))</f>
        <v>62.41418352859764</v>
      </c>
      <c r="P3311">
        <f t="shared" ca="1" si="501"/>
        <v>9.2663193398144674</v>
      </c>
    </row>
    <row r="3312" spans="1:16" x14ac:dyDescent="0.25">
      <c r="A3312">
        <f t="shared" ca="1" si="509"/>
        <v>108.55536362630204</v>
      </c>
      <c r="B3312">
        <f t="shared" ca="1" si="510"/>
        <v>-21.056519911971701</v>
      </c>
      <c r="C3312" s="6">
        <v>20135.9375</v>
      </c>
      <c r="D3312">
        <f t="shared" ca="1" si="499"/>
        <v>1.2</v>
      </c>
      <c r="E3312" s="1">
        <v>0.65</v>
      </c>
      <c r="F3312">
        <v>19.899999999999999</v>
      </c>
      <c r="G3312">
        <f t="shared" ca="1" si="504"/>
        <v>46.089820015575185</v>
      </c>
      <c r="H3312">
        <f t="shared" ca="1" si="500"/>
        <v>23.875120446497505</v>
      </c>
      <c r="I3312">
        <f ca="1">User_Model_Calcs!A3312-Sat_Data!$B$5</f>
        <v>-1.4446363736979606</v>
      </c>
      <c r="J3312">
        <f ca="1">(Earth_Data!$B$1/SQRT(1-Earth_Data!$B$2^2*SIN(RADIANS(User_Model_Calcs!B3312))^2))*COS(RADIANS(User_Model_Calcs!B3312))</f>
        <v>5954.8225822763607</v>
      </c>
      <c r="K3312">
        <f ca="1">((Earth_Data!$B$1*(1-Earth_Data!$B$2^2))/SQRT(1-Earth_Data!$B$2^2*SIN(RADIANS(User_Model_Calcs!B3312))^2))*SIN(RADIANS(User_Model_Calcs!B3312))</f>
        <v>-2277.2368003551783</v>
      </c>
      <c r="L3312">
        <f t="shared" ca="1" si="505"/>
        <v>-20.927799642026013</v>
      </c>
      <c r="M3312">
        <f t="shared" ca="1" si="506"/>
        <v>6375.3995507168329</v>
      </c>
      <c r="N3312">
        <f ca="1">SQRT(User_Model_Calcs!M3312^2+Sat_Data!$B$3^2-2*User_Model_Calcs!M3312*Sat_Data!$B$3*COS(RADIANS(L3312))*COS(RADIANS(I3312)))</f>
        <v>36283.055075257704</v>
      </c>
      <c r="O3312">
        <f ca="1">DEGREES(ACOS(((Earth_Data!$B$1+Sat_Data!$B$2)/User_Model_Calcs!N3312)*SQRT(1-COS(RADIANS(User_Model_Calcs!I3312))^2*COS(RADIANS(User_Model_Calcs!B3312))^2)))</f>
        <v>65.26514260140145</v>
      </c>
      <c r="P3312">
        <f t="shared" ca="1" si="501"/>
        <v>4.0150901438645574</v>
      </c>
    </row>
    <row r="3313" spans="1:16" x14ac:dyDescent="0.25">
      <c r="A3313">
        <f t="shared" ca="1" si="509"/>
        <v>110.24368134136986</v>
      </c>
      <c r="B3313">
        <f t="shared" ca="1" si="510"/>
        <v>-21.469819696944551</v>
      </c>
      <c r="C3313" s="6">
        <v>20135.9375</v>
      </c>
      <c r="D3313">
        <f t="shared" ca="1" si="499"/>
        <v>0.75</v>
      </c>
      <c r="E3313" s="1">
        <v>0.65</v>
      </c>
      <c r="F3313">
        <v>19.899999999999999</v>
      </c>
      <c r="G3313">
        <f t="shared" ca="1" si="504"/>
        <v>42.007420362456692</v>
      </c>
      <c r="H3313">
        <f t="shared" ca="1" si="500"/>
        <v>14.339869774316881</v>
      </c>
      <c r="I3313">
        <f ca="1">User_Model_Calcs!A3313-Sat_Data!$B$5</f>
        <v>0.24368134136986441</v>
      </c>
      <c r="J3313">
        <f ca="1">(Earth_Data!$B$1/SQRT(1-Earth_Data!$B$2^2*SIN(RADIANS(User_Model_Calcs!B3313))^2))*COS(RADIANS(User_Model_Calcs!B3313))</f>
        <v>5938.2273732468384</v>
      </c>
      <c r="K3313">
        <f ca="1">((Earth_Data!$B$1*(1-Earth_Data!$B$2^2))/SQRT(1-Earth_Data!$B$2^2*SIN(RADIANS(User_Model_Calcs!B3313))^2))*SIN(RADIANS(User_Model_Calcs!B3313))</f>
        <v>-2319.8822846692042</v>
      </c>
      <c r="L3313">
        <f t="shared" ca="1" si="505"/>
        <v>-21.33905435027663</v>
      </c>
      <c r="M3313">
        <f t="shared" ca="1" si="506"/>
        <v>6375.295926551179</v>
      </c>
      <c r="N3313">
        <f ca="1">SQRT(User_Model_Calcs!M3313^2+Sat_Data!$B$3^2-2*User_Model_Calcs!M3313*Sat_Data!$B$3*COS(RADIANS(L3313))*COS(RADIANS(I3313)))</f>
        <v>36300.180831755511</v>
      </c>
      <c r="O3313">
        <f ca="1">DEGREES(ACOS(((Earth_Data!$B$1+Sat_Data!$B$2)/User_Model_Calcs!N3313)*SQRT(1-COS(RADIANS(User_Model_Calcs!I3313))^2*COS(RADIANS(User_Model_Calcs!B3313))^2)))</f>
        <v>64.839104205703933</v>
      </c>
      <c r="P3313">
        <f t="shared" ca="1" si="501"/>
        <v>0.66574990591421501</v>
      </c>
    </row>
    <row r="3314" spans="1:16" x14ac:dyDescent="0.25">
      <c r="A3314">
        <f t="shared" ca="1" si="509"/>
        <v>105.68749773381047</v>
      </c>
      <c r="B3314">
        <f t="shared" ca="1" si="510"/>
        <v>-21.416421599200437</v>
      </c>
      <c r="C3314" s="6">
        <v>20135.9375</v>
      </c>
      <c r="D3314">
        <f t="shared" ca="1" si="499"/>
        <v>0.75</v>
      </c>
      <c r="E3314" s="1">
        <v>0.65</v>
      </c>
      <c r="F3314">
        <v>19.899999999999999</v>
      </c>
      <c r="G3314">
        <f t="shared" ca="1" si="504"/>
        <v>42.007420362456692</v>
      </c>
      <c r="H3314">
        <f t="shared" ca="1" si="500"/>
        <v>18.951323462760872</v>
      </c>
      <c r="I3314">
        <f ca="1">User_Model_Calcs!A3314-Sat_Data!$B$5</f>
        <v>-4.3125022661895258</v>
      </c>
      <c r="J3314">
        <f ca="1">(Earth_Data!$B$1/SQRT(1-Earth_Data!$B$2^2*SIN(RADIANS(User_Model_Calcs!B3314))^2))*COS(RADIANS(User_Model_Calcs!B3314))</f>
        <v>5940.3888096236269</v>
      </c>
      <c r="K3314">
        <f ca="1">((Earth_Data!$B$1*(1-Earth_Data!$B$2^2))/SQRT(1-Earth_Data!$B$2^2*SIN(RADIANS(User_Model_Calcs!B3314))^2))*SIN(RADIANS(User_Model_Calcs!B3314))</f>
        <v>-2314.3791440373211</v>
      </c>
      <c r="L3314">
        <f t="shared" ca="1" si="505"/>
        <v>-21.28591896448404</v>
      </c>
      <c r="M3314">
        <f t="shared" ca="1" si="506"/>
        <v>6375.3094067548227</v>
      </c>
      <c r="N3314">
        <f ca="1">SQRT(User_Model_Calcs!M3314^2+Sat_Data!$B$3^2-2*User_Model_Calcs!M3314*Sat_Data!$B$3*COS(RADIANS(L3314))*COS(RADIANS(I3314)))</f>
        <v>36317.141900843162</v>
      </c>
      <c r="O3314">
        <f ca="1">DEGREES(ACOS(((Earth_Data!$B$1+Sat_Data!$B$2)/User_Model_Calcs!N3314)*SQRT(1-COS(RADIANS(User_Model_Calcs!I3314))^2*COS(RADIANS(User_Model_Calcs!B3314))^2)))</f>
        <v>64.427575010504654</v>
      </c>
      <c r="P3314">
        <f t="shared" ca="1" si="501"/>
        <v>11.668732643130157</v>
      </c>
    </row>
    <row r="3315" spans="1:16" x14ac:dyDescent="0.25">
      <c r="A3315">
        <f t="shared" ca="1" si="509"/>
        <v>107.47819939612745</v>
      </c>
      <c r="B3315">
        <f t="shared" ca="1" si="510"/>
        <v>-23.024143302117732</v>
      </c>
      <c r="C3315" s="6">
        <v>20135.9375</v>
      </c>
      <c r="D3315">
        <f t="shared" ca="1" si="499"/>
        <v>1.2</v>
      </c>
      <c r="E3315" s="1">
        <v>0.65</v>
      </c>
      <c r="F3315">
        <v>19.899999999999999</v>
      </c>
      <c r="G3315">
        <f t="shared" ca="1" si="504"/>
        <v>46.089820015575185</v>
      </c>
      <c r="H3315">
        <f t="shared" ca="1" si="500"/>
        <v>19.62875787825136</v>
      </c>
      <c r="I3315">
        <f ca="1">User_Model_Calcs!A3315-Sat_Data!$B$5</f>
        <v>-2.5218006038725491</v>
      </c>
      <c r="J3315">
        <f ca="1">(Earth_Data!$B$1/SQRT(1-Earth_Data!$B$2^2*SIN(RADIANS(User_Model_Calcs!B3315))^2))*COS(RADIANS(User_Model_Calcs!B3315))</f>
        <v>5873.0662022698471</v>
      </c>
      <c r="K3315">
        <f ca="1">((Earth_Data!$B$1*(1-Earth_Data!$B$2^2))/SQRT(1-Earth_Data!$B$2^2*SIN(RADIANS(User_Model_Calcs!B3315))^2))*SIN(RADIANS(User_Model_Calcs!B3315))</f>
        <v>-2479.1811522344888</v>
      </c>
      <c r="L3315">
        <f t="shared" ca="1" si="505"/>
        <v>-22.885932187966702</v>
      </c>
      <c r="M3315">
        <f t="shared" ca="1" si="506"/>
        <v>6374.8918266774608</v>
      </c>
      <c r="N3315">
        <f ca="1">SQRT(User_Model_Calcs!M3315^2+Sat_Data!$B$3^2-2*User_Model_Calcs!M3315*Sat_Data!$B$3*COS(RADIANS(L3315))*COS(RADIANS(I3315)))</f>
        <v>36382.248629251138</v>
      </c>
      <c r="O3315">
        <f ca="1">DEGREES(ACOS(((Earth_Data!$B$1+Sat_Data!$B$2)/User_Model_Calcs!N3315)*SQRT(1-COS(RADIANS(User_Model_Calcs!I3315))^2*COS(RADIANS(User_Model_Calcs!B3315))^2)))</f>
        <v>62.890092363652109</v>
      </c>
      <c r="P3315">
        <f t="shared" ca="1" si="501"/>
        <v>6.424758569657735</v>
      </c>
    </row>
    <row r="3316" spans="1:16" x14ac:dyDescent="0.25">
      <c r="A3316">
        <f t="shared" ca="1" si="509"/>
        <v>106.84896754656258</v>
      </c>
      <c r="B3316">
        <f t="shared" ca="1" si="510"/>
        <v>-24.294490914123802</v>
      </c>
      <c r="C3316" s="6">
        <v>20135.9375</v>
      </c>
      <c r="D3316">
        <f t="shared" ca="1" si="499"/>
        <v>1.2</v>
      </c>
      <c r="E3316" s="1">
        <v>0.65</v>
      </c>
      <c r="F3316">
        <v>19.899999999999999</v>
      </c>
      <c r="G3316">
        <f t="shared" ca="1" si="504"/>
        <v>46.089820015575185</v>
      </c>
      <c r="H3316">
        <f t="shared" ca="1" si="500"/>
        <v>15.532852690741969</v>
      </c>
      <c r="I3316">
        <f ca="1">User_Model_Calcs!A3316-Sat_Data!$B$5</f>
        <v>-3.1510324534374234</v>
      </c>
      <c r="J3316">
        <f ca="1">(Earth_Data!$B$1/SQRT(1-Earth_Data!$B$2^2*SIN(RADIANS(User_Model_Calcs!B3316))^2))*COS(RADIANS(User_Model_Calcs!B3316))</f>
        <v>5816.6066405567017</v>
      </c>
      <c r="K3316">
        <f ca="1">((Earth_Data!$B$1*(1-Earth_Data!$B$2^2))/SQRT(1-Earth_Data!$B$2^2*SIN(RADIANS(User_Model_Calcs!B3316))^2))*SIN(RADIANS(User_Model_Calcs!B3316))</f>
        <v>-2608.0480544187521</v>
      </c>
      <c r="L3316">
        <f t="shared" ca="1" si="505"/>
        <v>-24.150493390971981</v>
      </c>
      <c r="M3316">
        <f t="shared" ca="1" si="506"/>
        <v>6374.5452751647908</v>
      </c>
      <c r="N3316">
        <f ca="1">SQRT(User_Model_Calcs!M3316^2+Sat_Data!$B$3^2-2*User_Model_Calcs!M3316*Sat_Data!$B$3*COS(RADIANS(L3316))*COS(RADIANS(I3316)))</f>
        <v>36451.154798433185</v>
      </c>
      <c r="O3316">
        <f ca="1">DEGREES(ACOS(((Earth_Data!$B$1+Sat_Data!$B$2)/User_Model_Calcs!N3316)*SQRT(1-COS(RADIANS(User_Model_Calcs!I3316))^2*COS(RADIANS(User_Model_Calcs!B3316))^2)))</f>
        <v>61.352138368684052</v>
      </c>
      <c r="P3316">
        <f t="shared" ca="1" si="501"/>
        <v>7.621255954770497</v>
      </c>
    </row>
    <row r="3317" spans="1:16" x14ac:dyDescent="0.25">
      <c r="A3317">
        <f t="shared" ca="1" si="509"/>
        <v>108.36293862550195</v>
      </c>
      <c r="B3317">
        <f t="shared" ca="1" si="510"/>
        <v>-24.865997569699545</v>
      </c>
      <c r="C3317" s="6">
        <v>20135.9375</v>
      </c>
      <c r="D3317">
        <f t="shared" ca="1" si="499"/>
        <v>0.75</v>
      </c>
      <c r="E3317" s="1">
        <v>0.65</v>
      </c>
      <c r="F3317">
        <v>19.899999999999999</v>
      </c>
      <c r="G3317">
        <f t="shared" ca="1" si="504"/>
        <v>42.007420362456692</v>
      </c>
      <c r="H3317">
        <f t="shared" ca="1" si="500"/>
        <v>19.121759627985981</v>
      </c>
      <c r="I3317">
        <f ca="1">User_Model_Calcs!A3317-Sat_Data!$B$5</f>
        <v>-1.637061374498046</v>
      </c>
      <c r="J3317">
        <f ca="1">(Earth_Data!$B$1/SQRT(1-Earth_Data!$B$2^2*SIN(RADIANS(User_Model_Calcs!B3317))^2))*COS(RADIANS(User_Model_Calcs!B3317))</f>
        <v>5790.2743883563244</v>
      </c>
      <c r="K3317">
        <f ca="1">((Earth_Data!$B$1*(1-Earth_Data!$B$2^2))/SQRT(1-Earth_Data!$B$2^2*SIN(RADIANS(User_Model_Calcs!B3317))^2))*SIN(RADIANS(User_Model_Calcs!B3317))</f>
        <v>-2665.615105982271</v>
      </c>
      <c r="L3317">
        <f t="shared" ca="1" si="505"/>
        <v>-24.719487899339764</v>
      </c>
      <c r="M3317">
        <f t="shared" ca="1" si="506"/>
        <v>6374.3847848789364</v>
      </c>
      <c r="N3317">
        <f ca="1">SQRT(User_Model_Calcs!M3317^2+Sat_Data!$B$3^2-2*User_Model_Calcs!M3317*Sat_Data!$B$3*COS(RADIANS(L3317))*COS(RADIANS(I3317)))</f>
        <v>36474.140139727686</v>
      </c>
      <c r="O3317">
        <f ca="1">DEGREES(ACOS(((Earth_Data!$B$1+Sat_Data!$B$2)/User_Model_Calcs!N3317)*SQRT(1-COS(RADIANS(User_Model_Calcs!I3317))^2*COS(RADIANS(User_Model_Calcs!B3317))^2)))</f>
        <v>60.855225776430146</v>
      </c>
      <c r="P3317">
        <f t="shared" ca="1" si="501"/>
        <v>3.8882339993114248</v>
      </c>
    </row>
    <row r="3318" spans="1:16" x14ac:dyDescent="0.25">
      <c r="A3318">
        <f t="shared" ca="1" si="509"/>
        <v>106.60552097426857</v>
      </c>
      <c r="B3318">
        <f t="shared" ca="1" si="510"/>
        <v>-21.645234577525859</v>
      </c>
      <c r="C3318" s="6">
        <v>20135.9375</v>
      </c>
      <c r="D3318">
        <f t="shared" ca="1" si="499"/>
        <v>0.75</v>
      </c>
      <c r="E3318" s="1">
        <v>0.65</v>
      </c>
      <c r="F3318">
        <v>19.899999999999999</v>
      </c>
      <c r="G3318">
        <f t="shared" ca="1" si="504"/>
        <v>42.007420362456692</v>
      </c>
      <c r="H3318">
        <f t="shared" ca="1" si="500"/>
        <v>23.566460640063703</v>
      </c>
      <c r="I3318">
        <f ca="1">User_Model_Calcs!A3318-Sat_Data!$B$5</f>
        <v>-3.3944790257314281</v>
      </c>
      <c r="J3318">
        <f ca="1">(Earth_Data!$B$1/SQRT(1-Earth_Data!$B$2^2*SIN(RADIANS(User_Model_Calcs!B3318))^2))*COS(RADIANS(User_Model_Calcs!B3318))</f>
        <v>5931.0907897753732</v>
      </c>
      <c r="K3318">
        <f ca="1">((Earth_Data!$B$1*(1-Earth_Data!$B$2^2))/SQRT(1-Earth_Data!$B$2^2*SIN(RADIANS(User_Model_Calcs!B3318))^2))*SIN(RADIANS(User_Model_Calcs!B3318))</f>
        <v>-2337.9463481080393</v>
      </c>
      <c r="L3318">
        <f t="shared" ca="1" si="505"/>
        <v>-21.51360939056573</v>
      </c>
      <c r="M3318">
        <f t="shared" ca="1" si="506"/>
        <v>6375.2514525460074</v>
      </c>
      <c r="N3318">
        <f ca="1">SQRT(User_Model_Calcs!M3318^2+Sat_Data!$B$3^2-2*User_Model_Calcs!M3318*Sat_Data!$B$3*COS(RADIANS(L3318))*COS(RADIANS(I3318)))</f>
        <v>36320.481241336347</v>
      </c>
      <c r="O3318">
        <f ca="1">DEGREES(ACOS(((Earth_Data!$B$1+Sat_Data!$B$2)/User_Model_Calcs!N3318)*SQRT(1-COS(RADIANS(User_Model_Calcs!I3318))^2*COS(RADIANS(User_Model_Calcs!B3318))^2)))</f>
        <v>64.345412600756461</v>
      </c>
      <c r="P3318">
        <f t="shared" ca="1" si="501"/>
        <v>9.1352368738385152</v>
      </c>
    </row>
    <row r="3319" spans="1:16" x14ac:dyDescent="0.25">
      <c r="A3319">
        <f t="shared" ca="1" si="509"/>
        <v>107.88670833132355</v>
      </c>
      <c r="B3319">
        <f t="shared" ca="1" si="510"/>
        <v>-21.423825336899213</v>
      </c>
      <c r="C3319" s="6">
        <v>20135.9375</v>
      </c>
      <c r="D3319">
        <f t="shared" ca="1" si="499"/>
        <v>3</v>
      </c>
      <c r="E3319" s="1">
        <v>0.65</v>
      </c>
      <c r="F3319">
        <v>19.899999999999999</v>
      </c>
      <c r="G3319">
        <f t="shared" ca="1" si="504"/>
        <v>54.048620189015942</v>
      </c>
      <c r="H3319">
        <f t="shared" ca="1" si="500"/>
        <v>16.422531275161464</v>
      </c>
      <c r="I3319">
        <f ca="1">User_Model_Calcs!A3319-Sat_Data!$B$5</f>
        <v>-2.1132916686764531</v>
      </c>
      <c r="J3319">
        <f ca="1">(Earth_Data!$B$1/SQRT(1-Earth_Data!$B$2^2*SIN(RADIANS(User_Model_Calcs!B3319))^2))*COS(RADIANS(User_Model_Calcs!B3319))</f>
        <v>5940.0894298622852</v>
      </c>
      <c r="K3319">
        <f ca="1">((Earth_Data!$B$1*(1-Earth_Data!$B$2^2))/SQRT(1-Earth_Data!$B$2^2*SIN(RADIANS(User_Model_Calcs!B3319))^2))*SIN(RADIANS(User_Model_Calcs!B3319))</f>
        <v>-2315.1422820687039</v>
      </c>
      <c r="L3319">
        <f t="shared" ca="1" si="505"/>
        <v>-21.293286249825311</v>
      </c>
      <c r="M3319">
        <f t="shared" ca="1" si="506"/>
        <v>6375.307539325765</v>
      </c>
      <c r="N3319">
        <f ca="1">SQRT(User_Model_Calcs!M3319^2+Sat_Data!$B$3^2-2*User_Model_Calcs!M3319*Sat_Data!$B$3*COS(RADIANS(L3319))*COS(RADIANS(I3319)))</f>
        <v>36302.650240100818</v>
      </c>
      <c r="O3319">
        <f ca="1">DEGREES(ACOS(((Earth_Data!$B$1+Sat_Data!$B$2)/User_Model_Calcs!N3319)*SQRT(1-COS(RADIANS(User_Model_Calcs!I3319))^2*COS(RADIANS(User_Model_Calcs!B3319))^2)))</f>
        <v>64.779091565664046</v>
      </c>
      <c r="P3319">
        <f t="shared" ca="1" si="501"/>
        <v>5.7687099695283939</v>
      </c>
    </row>
    <row r="3320" spans="1:16" x14ac:dyDescent="0.25">
      <c r="A3320">
        <f t="shared" ca="1" si="509"/>
        <v>105.7730717564046</v>
      </c>
      <c r="B3320">
        <f t="shared" ca="1" si="510"/>
        <v>-24.628227030122268</v>
      </c>
      <c r="C3320" s="6">
        <v>20135.9375</v>
      </c>
      <c r="D3320">
        <f t="shared" ca="1" si="499"/>
        <v>1.2</v>
      </c>
      <c r="E3320" s="1">
        <v>0.65</v>
      </c>
      <c r="F3320">
        <v>19.899999999999999</v>
      </c>
      <c r="G3320">
        <f t="shared" ca="1" si="504"/>
        <v>46.089820015575185</v>
      </c>
      <c r="H3320">
        <f t="shared" ca="1" si="500"/>
        <v>22.073893009090142</v>
      </c>
      <c r="I3320">
        <f ca="1">User_Model_Calcs!A3320-Sat_Data!$B$5</f>
        <v>-4.2269282435953954</v>
      </c>
      <c r="J3320">
        <f ca="1">(Earth_Data!$B$1/SQRT(1-Earth_Data!$B$2^2*SIN(RADIANS(User_Model_Calcs!B3320))^2))*COS(RADIANS(User_Model_Calcs!B3320))</f>
        <v>5801.2996875879935</v>
      </c>
      <c r="K3320">
        <f ca="1">((Earth_Data!$B$1*(1-Earth_Data!$B$2^2))/SQRT(1-Earth_Data!$B$2^2*SIN(RADIANS(User_Model_Calcs!B3320))^2))*SIN(RADIANS(User_Model_Calcs!B3320))</f>
        <v>-2641.6962132324293</v>
      </c>
      <c r="L3320">
        <f t="shared" ca="1" si="505"/>
        <v>-24.482755537820445</v>
      </c>
      <c r="M3320">
        <f t="shared" ca="1" si="506"/>
        <v>6374.4518939446953</v>
      </c>
      <c r="N3320">
        <f ca="1">SQRT(User_Model_Calcs!M3320^2+Sat_Data!$B$3^2-2*User_Model_Calcs!M3320*Sat_Data!$B$3*COS(RADIANS(L3320))*COS(RADIANS(I3320)))</f>
        <v>36476.916013956798</v>
      </c>
      <c r="O3320">
        <f ca="1">DEGREES(ACOS(((Earth_Data!$B$1+Sat_Data!$B$2)/User_Model_Calcs!N3320)*SQRT(1-COS(RADIANS(User_Model_Calcs!I3320))^2*COS(RADIANS(User_Model_Calcs!B3320))^2)))</f>
        <v>60.798110218858831</v>
      </c>
      <c r="P3320">
        <f t="shared" ca="1" si="501"/>
        <v>10.05698595333201</v>
      </c>
    </row>
    <row r="3321" spans="1:16" x14ac:dyDescent="0.25">
      <c r="A3321">
        <f t="shared" ca="1" si="509"/>
        <v>108.85999597865826</v>
      </c>
      <c r="B3321">
        <f t="shared" ca="1" si="510"/>
        <v>-23.372507689285467</v>
      </c>
      <c r="C3321" s="6">
        <v>20135.9375</v>
      </c>
      <c r="D3321">
        <f t="shared" ca="1" si="499"/>
        <v>0.75</v>
      </c>
      <c r="E3321" s="1">
        <v>0.65</v>
      </c>
      <c r="F3321">
        <v>19.899999999999999</v>
      </c>
      <c r="G3321">
        <f t="shared" ca="1" si="504"/>
        <v>42.007420362456692</v>
      </c>
      <c r="H3321">
        <f t="shared" ca="1" si="500"/>
        <v>20.771619747220676</v>
      </c>
      <c r="I3321">
        <f ca="1">User_Model_Calcs!A3321-Sat_Data!$B$5</f>
        <v>-1.1400040213417384</v>
      </c>
      <c r="J3321">
        <f ca="1">(Earth_Data!$B$1/SQRT(1-Earth_Data!$B$2^2*SIN(RADIANS(User_Model_Calcs!B3321))^2))*COS(RADIANS(User_Model_Calcs!B3321))</f>
        <v>5857.8688828254453</v>
      </c>
      <c r="K3321">
        <f ca="1">((Earth_Data!$B$1*(1-Earth_Data!$B$2^2))/SQRT(1-Earth_Data!$B$2^2*SIN(RADIANS(User_Model_Calcs!B3321))^2))*SIN(RADIANS(User_Model_Calcs!B3321))</f>
        <v>-2514.6420150872987</v>
      </c>
      <c r="L3321">
        <f t="shared" ca="1" si="505"/>
        <v>-23.232682439309876</v>
      </c>
      <c r="M3321">
        <f t="shared" ca="1" si="506"/>
        <v>6374.798217388292</v>
      </c>
      <c r="N3321">
        <f ca="1">SQRT(User_Model_Calcs!M3321^2+Sat_Data!$B$3^2-2*User_Model_Calcs!M3321*Sat_Data!$B$3*COS(RADIANS(L3321))*COS(RADIANS(I3321)))</f>
        <v>36394.59470517029</v>
      </c>
      <c r="O3321">
        <f ca="1">DEGREES(ACOS(((Earth_Data!$B$1+Sat_Data!$B$2)/User_Model_Calcs!N3321)*SQRT(1-COS(RADIANS(User_Model_Calcs!I3321))^2*COS(RADIANS(User_Model_Calcs!B3321))^2)))</f>
        <v>62.607517146590659</v>
      </c>
      <c r="P3321">
        <f t="shared" ca="1" si="501"/>
        <v>2.8716364323336379</v>
      </c>
    </row>
    <row r="3322" spans="1:16" x14ac:dyDescent="0.25">
      <c r="A3322">
        <f t="shared" ca="1" si="509"/>
        <v>108.10101727107535</v>
      </c>
      <c r="B3322">
        <f t="shared" ca="1" si="510"/>
        <v>-20.788621782997311</v>
      </c>
      <c r="C3322" s="6">
        <v>20135.9375</v>
      </c>
      <c r="D3322">
        <f t="shared" ca="1" si="499"/>
        <v>0.75</v>
      </c>
      <c r="E3322" s="1">
        <v>0.65</v>
      </c>
      <c r="F3322">
        <v>19.899999999999999</v>
      </c>
      <c r="G3322">
        <f t="shared" ca="1" si="504"/>
        <v>42.007420362456692</v>
      </c>
      <c r="H3322">
        <f t="shared" ca="1" si="500"/>
        <v>16.465839352338616</v>
      </c>
      <c r="I3322">
        <f ca="1">User_Model_Calcs!A3322-Sat_Data!$B$5</f>
        <v>-1.8989827289246506</v>
      </c>
      <c r="J3322">
        <f ca="1">(Earth_Data!$B$1/SQRT(1-Earth_Data!$B$2^2*SIN(RADIANS(User_Model_Calcs!B3322))^2))*COS(RADIANS(User_Model_Calcs!B3322))</f>
        <v>5965.4145602972558</v>
      </c>
      <c r="K3322">
        <f ca="1">((Earth_Data!$B$1*(1-Earth_Data!$B$2^2))/SQRT(1-Earth_Data!$B$2^2*SIN(RADIANS(User_Model_Calcs!B3322))^2))*SIN(RADIANS(User_Model_Calcs!B3322))</f>
        <v>-2249.5319061478963</v>
      </c>
      <c r="L3322">
        <f t="shared" ca="1" si="505"/>
        <v>-20.66124134902428</v>
      </c>
      <c r="M3322">
        <f t="shared" ca="1" si="506"/>
        <v>6375.4658396844925</v>
      </c>
      <c r="N3322">
        <f ca="1">SQRT(User_Model_Calcs!M3322^2+Sat_Data!$B$3^2-2*User_Model_Calcs!M3322*Sat_Data!$B$3*COS(RADIANS(L3322))*COS(RADIANS(I3322)))</f>
        <v>36272.364022890557</v>
      </c>
      <c r="O3322">
        <f ca="1">DEGREES(ACOS(((Earth_Data!$B$1+Sat_Data!$B$2)/User_Model_Calcs!N3322)*SQRT(1-COS(RADIANS(User_Model_Calcs!I3322))^2*COS(RADIANS(User_Model_Calcs!B3322))^2)))</f>
        <v>65.534802164173598</v>
      </c>
      <c r="P3322">
        <f t="shared" ca="1" si="501"/>
        <v>5.3369045120603937</v>
      </c>
    </row>
    <row r="3323" spans="1:16" x14ac:dyDescent="0.25">
      <c r="A3323">
        <f t="shared" ca="1" si="509"/>
        <v>110.11566199656592</v>
      </c>
      <c r="B3323">
        <f t="shared" ca="1" si="510"/>
        <v>-24.532820121516913</v>
      </c>
      <c r="C3323" s="6">
        <v>20135.9375</v>
      </c>
      <c r="D3323">
        <f t="shared" ref="D3323:D3386" ca="1" si="511">CHOOSE(RANDBETWEEN(1,3),0.75,1.2,3)</f>
        <v>3</v>
      </c>
      <c r="E3323" s="1">
        <v>0.65</v>
      </c>
      <c r="F3323">
        <v>19.899999999999999</v>
      </c>
      <c r="G3323">
        <f t="shared" ca="1" si="504"/>
        <v>54.048620189015942</v>
      </c>
      <c r="H3323">
        <f t="shared" ref="H3323:H3386" ca="1" si="512">RAND()*(24-14)+14</f>
        <v>18.865688093255162</v>
      </c>
      <c r="I3323">
        <f ca="1">User_Model_Calcs!A3323-Sat_Data!$B$5</f>
        <v>0.11566199656591891</v>
      </c>
      <c r="J3323">
        <f ca="1">(Earth_Data!$B$1/SQRT(1-Earth_Data!$B$2^2*SIN(RADIANS(User_Model_Calcs!B3323))^2))*COS(RADIANS(User_Model_Calcs!B3323))</f>
        <v>5805.695638673069</v>
      </c>
      <c r="K3323">
        <f ca="1">((Earth_Data!$B$1*(1-Earth_Data!$B$2^2))/SQRT(1-Earth_Data!$B$2^2*SIN(RADIANS(User_Model_Calcs!B3323))^2))*SIN(RADIANS(User_Model_Calcs!B3323))</f>
        <v>-2632.0859937814125</v>
      </c>
      <c r="L3323">
        <f t="shared" ca="1" si="505"/>
        <v>-24.387768007345702</v>
      </c>
      <c r="M3323">
        <f t="shared" ca="1" si="506"/>
        <v>6374.4786867294315</v>
      </c>
      <c r="N3323">
        <f ca="1">SQRT(User_Model_Calcs!M3323^2+Sat_Data!$B$3^2-2*User_Model_Calcs!M3323*Sat_Data!$B$3*COS(RADIANS(L3323))*COS(RADIANS(I3323)))</f>
        <v>36453.605454078199</v>
      </c>
      <c r="O3323">
        <f ca="1">DEGREES(ACOS(((Earth_Data!$B$1+Sat_Data!$B$2)/User_Model_Calcs!N3323)*SQRT(1-COS(RADIANS(User_Model_Calcs!I3323))^2*COS(RADIANS(User_Model_Calcs!B3323))^2)))</f>
        <v>61.297397837780281</v>
      </c>
      <c r="P3323">
        <f t="shared" ca="1" si="501"/>
        <v>0.27855786651799402</v>
      </c>
    </row>
    <row r="3324" spans="1:16" x14ac:dyDescent="0.25">
      <c r="A3324">
        <f t="shared" ca="1" si="509"/>
        <v>109.1862707596166</v>
      </c>
      <c r="B3324">
        <f t="shared" ca="1" si="510"/>
        <v>-24.139835257777662</v>
      </c>
      <c r="C3324" s="6">
        <v>20135.9375</v>
      </c>
      <c r="D3324">
        <f t="shared" ca="1" si="511"/>
        <v>3</v>
      </c>
      <c r="E3324" s="1">
        <v>0.65</v>
      </c>
      <c r="F3324">
        <v>19.899999999999999</v>
      </c>
      <c r="G3324">
        <f t="shared" ca="1" si="504"/>
        <v>54.048620189015942</v>
      </c>
      <c r="H3324">
        <f t="shared" ca="1" si="512"/>
        <v>18.095885208122301</v>
      </c>
      <c r="I3324">
        <f ca="1">User_Model_Calcs!A3324-Sat_Data!$B$5</f>
        <v>-0.81372924038339534</v>
      </c>
      <c r="J3324">
        <f ca="1">(Earth_Data!$B$1/SQRT(1-Earth_Data!$B$2^2*SIN(RADIANS(User_Model_Calcs!B3324))^2))*COS(RADIANS(User_Model_Calcs!B3324))</f>
        <v>5823.6332501663655</v>
      </c>
      <c r="K3324">
        <f ca="1">((Earth_Data!$B$1*(1-Earth_Data!$B$2^2))/SQRT(1-Earth_Data!$B$2^2*SIN(RADIANS(User_Model_Calcs!B3324))^2))*SIN(RADIANS(User_Model_Calcs!B3324))</f>
        <v>-2592.4256568641981</v>
      </c>
      <c r="L3324">
        <f t="shared" ca="1" si="505"/>
        <v>-23.996527376678543</v>
      </c>
      <c r="M3324">
        <f t="shared" ca="1" si="506"/>
        <v>6374.588223470676</v>
      </c>
      <c r="N3324">
        <f ca="1">SQRT(User_Model_Calcs!M3324^2+Sat_Data!$B$3^2-2*User_Model_Calcs!M3324*Sat_Data!$B$3*COS(RADIANS(L3324))*COS(RADIANS(I3324)))</f>
        <v>36433.537145171053</v>
      </c>
      <c r="O3324">
        <f ca="1">DEGREES(ACOS(((Earth_Data!$B$1+Sat_Data!$B$2)/User_Model_Calcs!N3324)*SQRT(1-COS(RADIANS(User_Model_Calcs!I3324))^2*COS(RADIANS(User_Model_Calcs!B3324))^2)))</f>
        <v>61.736423225152542</v>
      </c>
      <c r="P3324">
        <f t="shared" ca="1" si="501"/>
        <v>1.9890625851052941</v>
      </c>
    </row>
    <row r="3325" spans="1:16" x14ac:dyDescent="0.25">
      <c r="A3325">
        <f t="shared" ca="1" si="509"/>
        <v>106.07466901916595</v>
      </c>
      <c r="B3325">
        <f t="shared" ca="1" si="510"/>
        <v>-24.110242110864565</v>
      </c>
      <c r="C3325" s="6">
        <v>20135.9375</v>
      </c>
      <c r="D3325">
        <f t="shared" ca="1" si="511"/>
        <v>3</v>
      </c>
      <c r="E3325" s="1">
        <v>0.65</v>
      </c>
      <c r="F3325">
        <v>19.899999999999999</v>
      </c>
      <c r="G3325">
        <f t="shared" ca="1" si="504"/>
        <v>54.048620189015942</v>
      </c>
      <c r="H3325">
        <f t="shared" ca="1" si="512"/>
        <v>23.692378739332046</v>
      </c>
      <c r="I3325">
        <f ca="1">User_Model_Calcs!A3325-Sat_Data!$B$5</f>
        <v>-3.9253309808340475</v>
      </c>
      <c r="J3325">
        <f ca="1">(Earth_Data!$B$1/SQRT(1-Earth_Data!$B$2^2*SIN(RADIANS(User_Model_Calcs!B3325))^2))*COS(RADIANS(User_Model_Calcs!B3325))</f>
        <v>5824.9729582421096</v>
      </c>
      <c r="K3325">
        <f ca="1">((Earth_Data!$B$1*(1-Earth_Data!$B$2^2))/SQRT(1-Earth_Data!$B$2^2*SIN(RADIANS(User_Model_Calcs!B3325))^2))*SIN(RADIANS(User_Model_Calcs!B3325))</f>
        <v>-2589.434209885299</v>
      </c>
      <c r="L3325">
        <f t="shared" ca="1" si="505"/>
        <v>-23.967066665301999</v>
      </c>
      <c r="M3325">
        <f t="shared" ca="1" si="506"/>
        <v>6374.5964179370712</v>
      </c>
      <c r="N3325">
        <f ca="1">SQRT(User_Model_Calcs!M3325^2+Sat_Data!$B$3^2-2*User_Model_Calcs!M3325*Sat_Data!$B$3*COS(RADIANS(L3325))*COS(RADIANS(I3325)))</f>
        <v>36447.119978918556</v>
      </c>
      <c r="O3325">
        <f ca="1">DEGREES(ACOS(((Earth_Data!$B$1+Sat_Data!$B$2)/User_Model_Calcs!N3325)*SQRT(1-COS(RADIANS(User_Model_Calcs!I3325))^2*COS(RADIANS(User_Model_Calcs!B3325))^2)))</f>
        <v>61.440858941565352</v>
      </c>
      <c r="P3325">
        <f t="shared" ca="1" si="501"/>
        <v>9.5353272845046693</v>
      </c>
    </row>
    <row r="3326" spans="1:16" x14ac:dyDescent="0.25">
      <c r="A3326">
        <f t="shared" ca="1" si="509"/>
        <v>107.74290568464507</v>
      </c>
      <c r="B3326">
        <f t="shared" ca="1" si="510"/>
        <v>-22.836892605462243</v>
      </c>
      <c r="C3326" s="6">
        <v>20135.9375</v>
      </c>
      <c r="D3326">
        <f t="shared" ca="1" si="511"/>
        <v>1.2</v>
      </c>
      <c r="E3326" s="1">
        <v>0.65</v>
      </c>
      <c r="F3326">
        <v>19.899999999999999</v>
      </c>
      <c r="G3326">
        <f t="shared" ca="1" si="504"/>
        <v>46.089820015575185</v>
      </c>
      <c r="H3326">
        <f t="shared" ca="1" si="512"/>
        <v>15.961588478010544</v>
      </c>
      <c r="I3326">
        <f ca="1">User_Model_Calcs!A3326-Sat_Data!$B$5</f>
        <v>-2.2570943153549337</v>
      </c>
      <c r="J3326">
        <f ca="1">(Earth_Data!$B$1/SQRT(1-Earth_Data!$B$2^2*SIN(RADIANS(User_Model_Calcs!B3326))^2))*COS(RADIANS(User_Model_Calcs!B3326))</f>
        <v>5881.1455263104435</v>
      </c>
      <c r="K3326">
        <f ca="1">((Earth_Data!$B$1*(1-Earth_Data!$B$2^2))/SQRT(1-Earth_Data!$B$2^2*SIN(RADIANS(User_Model_Calcs!B3326))^2))*SIN(RADIANS(User_Model_Calcs!B3326))</f>
        <v>-2460.0830985627344</v>
      </c>
      <c r="L3326">
        <f t="shared" ca="1" si="505"/>
        <v>-22.699557513093836</v>
      </c>
      <c r="M3326">
        <f t="shared" ca="1" si="506"/>
        <v>6374.9416902019866</v>
      </c>
      <c r="N3326">
        <f ca="1">SQRT(User_Model_Calcs!M3326^2+Sat_Data!$B$3^2-2*User_Model_Calcs!M3326*Sat_Data!$B$3*COS(RADIANS(L3326))*COS(RADIANS(I3326)))</f>
        <v>36371.58875496946</v>
      </c>
      <c r="O3326">
        <f ca="1">DEGREES(ACOS(((Earth_Data!$B$1+Sat_Data!$B$2)/User_Model_Calcs!N3326)*SQRT(1-COS(RADIANS(User_Model_Calcs!I3326))^2*COS(RADIANS(User_Model_Calcs!B3326))^2)))</f>
        <v>63.135457533288758</v>
      </c>
      <c r="P3326">
        <f t="shared" ca="1" si="501"/>
        <v>5.7987483352963975</v>
      </c>
    </row>
    <row r="3327" spans="1:16" x14ac:dyDescent="0.25">
      <c r="A3327">
        <f t="shared" ca="1" si="509"/>
        <v>106.77939998074862</v>
      </c>
      <c r="B3327">
        <f t="shared" ca="1" si="510"/>
        <v>-23.979029231128909</v>
      </c>
      <c r="C3327" s="6">
        <v>20135.9375</v>
      </c>
      <c r="D3327">
        <f t="shared" ca="1" si="511"/>
        <v>1.2</v>
      </c>
      <c r="E3327" s="1">
        <v>0.65</v>
      </c>
      <c r="F3327">
        <v>19.899999999999999</v>
      </c>
      <c r="G3327">
        <f t="shared" ca="1" si="504"/>
        <v>46.089820015575185</v>
      </c>
      <c r="H3327">
        <f t="shared" ca="1" si="512"/>
        <v>23.933713058987635</v>
      </c>
      <c r="I3327">
        <f ca="1">User_Model_Calcs!A3327-Sat_Data!$B$5</f>
        <v>-3.2206000192513784</v>
      </c>
      <c r="J3327">
        <f ca="1">(Earth_Data!$B$1/SQRT(1-Earth_Data!$B$2^2*SIN(RADIANS(User_Model_Calcs!B3327))^2))*COS(RADIANS(User_Model_Calcs!B3327))</f>
        <v>5830.8943997304123</v>
      </c>
      <c r="K3327">
        <f ca="1">((Earth_Data!$B$1*(1-Earth_Data!$B$2^2))/SQRT(1-Earth_Data!$B$2^2*SIN(RADIANS(User_Model_Calcs!B3327))^2))*SIN(RADIANS(User_Model_Calcs!B3327))</f>
        <v>-2576.1622702989757</v>
      </c>
      <c r="L3327">
        <f t="shared" ca="1" si="505"/>
        <v>-23.836442816900547</v>
      </c>
      <c r="M3327">
        <f t="shared" ca="1" si="506"/>
        <v>6374.63265951219</v>
      </c>
      <c r="N3327">
        <f ca="1">SQRT(User_Model_Calcs!M3327^2+Sat_Data!$B$3^2-2*User_Model_Calcs!M3327*Sat_Data!$B$3*COS(RADIANS(L3327))*COS(RADIANS(I3327)))</f>
        <v>36435.119582018509</v>
      </c>
      <c r="O3327">
        <f ca="1">DEGREES(ACOS(((Earth_Data!$B$1+Sat_Data!$B$2)/User_Model_Calcs!N3327)*SQRT(1-COS(RADIANS(User_Model_Calcs!I3327))^2*COS(RADIANS(User_Model_Calcs!B3327))^2)))</f>
        <v>61.703058079643846</v>
      </c>
      <c r="P3327">
        <f t="shared" ca="1" si="501"/>
        <v>7.8828997693656069</v>
      </c>
    </row>
    <row r="3328" spans="1:16" x14ac:dyDescent="0.25">
      <c r="A3328">
        <f t="shared" ca="1" si="509"/>
        <v>109.49549642340125</v>
      </c>
      <c r="B3328">
        <f t="shared" ca="1" si="510"/>
        <v>-24.761509152300064</v>
      </c>
      <c r="C3328" s="6">
        <v>20135.9375</v>
      </c>
      <c r="D3328">
        <f t="shared" ca="1" si="511"/>
        <v>0.75</v>
      </c>
      <c r="E3328" s="1">
        <v>0.65</v>
      </c>
      <c r="F3328">
        <v>19.899999999999999</v>
      </c>
      <c r="G3328">
        <f t="shared" ca="1" si="504"/>
        <v>42.007420362456692</v>
      </c>
      <c r="H3328">
        <f t="shared" ca="1" si="512"/>
        <v>22.043695111844237</v>
      </c>
      <c r="I3328">
        <f ca="1">User_Model_Calcs!A3328-Sat_Data!$B$5</f>
        <v>-0.50450357659875067</v>
      </c>
      <c r="J3328">
        <f ca="1">(Earth_Data!$B$1/SQRT(1-Earth_Data!$B$2^2*SIN(RADIANS(User_Model_Calcs!B3328))^2))*COS(RADIANS(User_Model_Calcs!B3328))</f>
        <v>5795.1317314735052</v>
      </c>
      <c r="K3328">
        <f ca="1">((Earth_Data!$B$1*(1-Earth_Data!$B$2^2))/SQRT(1-Earth_Data!$B$2^2*SIN(RADIANS(User_Model_Calcs!B3328))^2))*SIN(RADIANS(User_Model_Calcs!B3328))</f>
        <v>-2655.1094759943689</v>
      </c>
      <c r="L3328">
        <f t="shared" ca="1" si="505"/>
        <v>-24.615454479217512</v>
      </c>
      <c r="M3328">
        <f t="shared" ca="1" si="506"/>
        <v>6374.4143350308032</v>
      </c>
      <c r="N3328">
        <f ca="1">SQRT(User_Model_Calcs!M3328^2+Sat_Data!$B$3^2-2*User_Model_Calcs!M3328*Sat_Data!$B$3*COS(RADIANS(L3328))*COS(RADIANS(I3328)))</f>
        <v>36466.057004194496</v>
      </c>
      <c r="O3328">
        <f ca="1">DEGREES(ACOS(((Earth_Data!$B$1+Sat_Data!$B$2)/User_Model_Calcs!N3328)*SQRT(1-COS(RADIANS(User_Model_Calcs!I3328))^2*COS(RADIANS(User_Model_Calcs!B3328))^2)))</f>
        <v>61.028305721829042</v>
      </c>
      <c r="P3328">
        <f t="shared" ca="1" si="501"/>
        <v>1.2043733082106081</v>
      </c>
    </row>
    <row r="3329" spans="1:16" x14ac:dyDescent="0.25">
      <c r="A3329">
        <f t="shared" ca="1" si="509"/>
        <v>106.72924345028086</v>
      </c>
      <c r="B3329">
        <f t="shared" ca="1" si="510"/>
        <v>-23.647743529628841</v>
      </c>
      <c r="C3329" s="6">
        <v>20135.9375</v>
      </c>
      <c r="D3329">
        <f t="shared" ca="1" si="511"/>
        <v>1.2</v>
      </c>
      <c r="E3329" s="1">
        <v>0.65</v>
      </c>
      <c r="F3329">
        <v>19.899999999999999</v>
      </c>
      <c r="G3329">
        <f t="shared" ca="1" si="504"/>
        <v>46.089820015575185</v>
      </c>
      <c r="H3329">
        <f t="shared" ca="1" si="512"/>
        <v>23.285495448593323</v>
      </c>
      <c r="I3329">
        <f ca="1">User_Model_Calcs!A3329-Sat_Data!$B$5</f>
        <v>-3.2707565497191382</v>
      </c>
      <c r="J3329">
        <f ca="1">(Earth_Data!$B$1/SQRT(1-Earth_Data!$B$2^2*SIN(RADIANS(User_Model_Calcs!B3329))^2))*COS(RADIANS(User_Model_Calcs!B3329))</f>
        <v>5845.709001346725</v>
      </c>
      <c r="K3329">
        <f ca="1">((Earth_Data!$B$1*(1-Earth_Data!$B$2^2))/SQRT(1-Earth_Data!$B$2^2*SIN(RADIANS(User_Model_Calcs!B3329))^2))*SIN(RADIANS(User_Model_Calcs!B3329))</f>
        <v>-2542.5943169035272</v>
      </c>
      <c r="L3329">
        <f t="shared" ca="1" si="505"/>
        <v>-23.506657491202418</v>
      </c>
      <c r="M3329">
        <f t="shared" ca="1" si="506"/>
        <v>6374.7234911622827</v>
      </c>
      <c r="N3329">
        <f ca="1">SQRT(User_Model_Calcs!M3329^2+Sat_Data!$B$3^2-2*User_Model_Calcs!M3329*Sat_Data!$B$3*COS(RADIANS(L3329))*COS(RADIANS(I3329)))</f>
        <v>36418.349943421068</v>
      </c>
      <c r="O3329">
        <f ca="1">DEGREES(ACOS(((Earth_Data!$B$1+Sat_Data!$B$2)/User_Model_Calcs!N3329)*SQRT(1-COS(RADIANS(User_Model_Calcs!I3329))^2*COS(RADIANS(User_Model_Calcs!B3329))^2)))</f>
        <v>62.074557036845313</v>
      </c>
      <c r="P3329">
        <f t="shared" ca="1" si="501"/>
        <v>8.1085123400733696</v>
      </c>
    </row>
    <row r="3330" spans="1:16" x14ac:dyDescent="0.25">
      <c r="A3330">
        <f t="shared" ca="1" si="509"/>
        <v>109.63006536510926</v>
      </c>
      <c r="B3330">
        <f t="shared" ca="1" si="510"/>
        <v>-23.936800090423148</v>
      </c>
      <c r="C3330" s="6">
        <v>20135.9375</v>
      </c>
      <c r="D3330">
        <f t="shared" ca="1" si="511"/>
        <v>1.2</v>
      </c>
      <c r="E3330" s="1">
        <v>0.65</v>
      </c>
      <c r="F3330">
        <v>19.899999999999999</v>
      </c>
      <c r="G3330">
        <f t="shared" ca="1" si="504"/>
        <v>46.089820015575185</v>
      </c>
      <c r="H3330">
        <f t="shared" ca="1" si="512"/>
        <v>21.417430512471171</v>
      </c>
      <c r="I3330">
        <f ca="1">User_Model_Calcs!A3330-Sat_Data!$B$5</f>
        <v>-0.36993463489073974</v>
      </c>
      <c r="J3330">
        <f ca="1">(Earth_Data!$B$1/SQRT(1-Earth_Data!$B$2^2*SIN(RADIANS(User_Model_Calcs!B3330))^2))*COS(RADIANS(User_Model_Calcs!B3330))</f>
        <v>5832.7936494906935</v>
      </c>
      <c r="K3330">
        <f ca="1">((Earth_Data!$B$1*(1-Earth_Data!$B$2^2))/SQRT(1-Earth_Data!$B$2^2*SIN(RADIANS(User_Model_Calcs!B3330))^2))*SIN(RADIANS(User_Model_Calcs!B3330))</f>
        <v>-2571.8880389196315</v>
      </c>
      <c r="L3330">
        <f t="shared" ca="1" si="505"/>
        <v>-23.79440388074828</v>
      </c>
      <c r="M3330">
        <f t="shared" ca="1" si="506"/>
        <v>6374.6442914312347</v>
      </c>
      <c r="N3330">
        <f ca="1">SQRT(User_Model_Calcs!M3330^2+Sat_Data!$B$3^2-2*User_Model_Calcs!M3330*Sat_Data!$B$3*COS(RADIANS(L3330))*COS(RADIANS(I3330)))</f>
        <v>36422.405028596346</v>
      </c>
      <c r="O3330">
        <f ca="1">DEGREES(ACOS(((Earth_Data!$B$1+Sat_Data!$B$2)/User_Model_Calcs!N3330)*SQRT(1-COS(RADIANS(User_Model_Calcs!I3330))^2*COS(RADIANS(User_Model_Calcs!B3330))^2)))</f>
        <v>61.98266639019684</v>
      </c>
      <c r="P3330">
        <f t="shared" ref="P3330:P3393" ca="1" si="513">DEGREES(ASIN(SIN(RADIANS(ABS(I3330)))/(SIN(ACOS(COS(RADIANS(I3330))*COS(RADIANS(B3330)))))))</f>
        <v>0.91171400959210369</v>
      </c>
    </row>
    <row r="3331" spans="1:16" x14ac:dyDescent="0.25">
      <c r="A3331">
        <f t="shared" ca="1" si="509"/>
        <v>110.2401776280259</v>
      </c>
      <c r="B3331">
        <f t="shared" ca="1" si="510"/>
        <v>-20.749680731353411</v>
      </c>
      <c r="C3331" s="6">
        <v>20135.9375</v>
      </c>
      <c r="D3331">
        <f t="shared" ca="1" si="511"/>
        <v>3</v>
      </c>
      <c r="E3331" s="1">
        <v>0.65</v>
      </c>
      <c r="F3331">
        <v>19.899999999999999</v>
      </c>
      <c r="G3331">
        <f t="shared" ref="G3331:G3394" ca="1" si="514">20.4+20*LOG(F3331)+20*LOG(D3331)+10*LOG(E3331)</f>
        <v>54.048620189015942</v>
      </c>
      <c r="H3331">
        <f t="shared" ca="1" si="512"/>
        <v>15.709128916677882</v>
      </c>
      <c r="I3331">
        <f ca="1">User_Model_Calcs!A3331-Sat_Data!$B$5</f>
        <v>0.24017762802590426</v>
      </c>
      <c r="J3331">
        <f ca="1">(Earth_Data!$B$1/SQRT(1-Earth_Data!$B$2^2*SIN(RADIANS(User_Model_Calcs!B3331))^2))*COS(RADIANS(User_Model_Calcs!B3331))</f>
        <v>5966.9433707923517</v>
      </c>
      <c r="K3331">
        <f ca="1">((Earth_Data!$B$1*(1-Earth_Data!$B$2^2))/SQRT(1-Earth_Data!$B$2^2*SIN(RADIANS(User_Model_Calcs!B3331))^2))*SIN(RADIANS(User_Model_Calcs!B3331))</f>
        <v>-2245.5007473030637</v>
      </c>
      <c r="L3331">
        <f t="shared" ref="L3331:L3394" ca="1" si="515">DEGREES(ATAN((K3331/J3331)))</f>
        <v>-20.622495975911853</v>
      </c>
      <c r="M3331">
        <f t="shared" ref="M3331:M3394" ca="1" si="516">SQRT(J3331^2+K3331^2)</f>
        <v>6375.4754172831226</v>
      </c>
      <c r="N3331">
        <f ca="1">SQRT(User_Model_Calcs!M3331^2+Sat_Data!$B$3^2-2*User_Model_Calcs!M3331*Sat_Data!$B$3*COS(RADIANS(L3331))*COS(RADIANS(I3331)))</f>
        <v>36266.84075511757</v>
      </c>
      <c r="O3331">
        <f ca="1">DEGREES(ACOS(((Earth_Data!$B$1+Sat_Data!$B$2)/User_Model_Calcs!N3331)*SQRT(1-COS(RADIANS(User_Model_Calcs!I3331))^2*COS(RADIANS(User_Model_Calcs!B3331))^2)))</f>
        <v>65.674436747323739</v>
      </c>
      <c r="P3331">
        <f t="shared" ca="1" si="513"/>
        <v>0.67789284608579092</v>
      </c>
    </row>
    <row r="3332" spans="1:16" x14ac:dyDescent="0.25">
      <c r="A3332">
        <f t="shared" ca="1" si="509"/>
        <v>106.33311590673901</v>
      </c>
      <c r="B3332">
        <f t="shared" ca="1" si="510"/>
        <v>-25.216114013965459</v>
      </c>
      <c r="C3332" s="6">
        <v>20135.9375</v>
      </c>
      <c r="D3332">
        <f t="shared" ca="1" si="511"/>
        <v>1.2</v>
      </c>
      <c r="E3332" s="1">
        <v>0.65</v>
      </c>
      <c r="F3332">
        <v>19.899999999999999</v>
      </c>
      <c r="G3332">
        <f t="shared" ca="1" si="514"/>
        <v>46.089820015575185</v>
      </c>
      <c r="H3332">
        <f t="shared" ca="1" si="512"/>
        <v>23.152766694704052</v>
      </c>
      <c r="I3332">
        <f ca="1">User_Model_Calcs!A3332-Sat_Data!$B$5</f>
        <v>-3.6668840932609896</v>
      </c>
      <c r="J3332">
        <f ca="1">(Earth_Data!$B$1/SQRT(1-Earth_Data!$B$2^2*SIN(RADIANS(User_Model_Calcs!B3332))^2))*COS(RADIANS(User_Model_Calcs!B3332))</f>
        <v>5773.8585564398363</v>
      </c>
      <c r="K3332">
        <f ca="1">((Earth_Data!$B$1*(1-Earth_Data!$B$2^2))/SQRT(1-Earth_Data!$B$2^2*SIN(RADIANS(User_Model_Calcs!B3332))^2))*SIN(RADIANS(User_Model_Calcs!B3332))</f>
        <v>-2700.7532105100613</v>
      </c>
      <c r="L3332">
        <f t="shared" ca="1" si="515"/>
        <v>-25.068093902151446</v>
      </c>
      <c r="M3332">
        <f t="shared" ca="1" si="516"/>
        <v>6374.2850998252279</v>
      </c>
      <c r="N3332">
        <f ca="1">SQRT(User_Model_Calcs!M3332^2+Sat_Data!$B$3^2-2*User_Model_Calcs!M3332*Sat_Data!$B$3*COS(RADIANS(L3332))*COS(RADIANS(I3332)))</f>
        <v>36504.019731199631</v>
      </c>
      <c r="O3332">
        <f ca="1">DEGREES(ACOS(((Earth_Data!$B$1+Sat_Data!$B$2)/User_Model_Calcs!N3332)*SQRT(1-COS(RADIANS(User_Model_Calcs!I3332))^2*COS(RADIANS(User_Model_Calcs!B3332))^2)))</f>
        <v>60.224032692251072</v>
      </c>
      <c r="P3332">
        <f t="shared" ca="1" si="513"/>
        <v>8.5546572747906531</v>
      </c>
    </row>
    <row r="3333" spans="1:16" x14ac:dyDescent="0.25">
      <c r="A3333">
        <f t="shared" ca="1" si="509"/>
        <v>107.57014359006837</v>
      </c>
      <c r="B3333">
        <f t="shared" ca="1" si="510"/>
        <v>-25.152889589357233</v>
      </c>
      <c r="C3333" s="6">
        <v>20135.9375</v>
      </c>
      <c r="D3333">
        <f t="shared" ca="1" si="511"/>
        <v>0.75</v>
      </c>
      <c r="E3333" s="1">
        <v>0.65</v>
      </c>
      <c r="F3333">
        <v>19.899999999999999</v>
      </c>
      <c r="G3333">
        <f t="shared" ca="1" si="514"/>
        <v>42.007420362456692</v>
      </c>
      <c r="H3333">
        <f t="shared" ca="1" si="512"/>
        <v>14.448582126117978</v>
      </c>
      <c r="I3333">
        <f ca="1">User_Model_Calcs!A3333-Sat_Data!$B$5</f>
        <v>-2.4298564099316309</v>
      </c>
      <c r="J3333">
        <f ca="1">(Earth_Data!$B$1/SQRT(1-Earth_Data!$B$2^2*SIN(RADIANS(User_Model_Calcs!B3333))^2))*COS(RADIANS(User_Model_Calcs!B3333))</f>
        <v>5776.8388846878115</v>
      </c>
      <c r="K3333">
        <f ca="1">((Earth_Data!$B$1*(1-Earth_Data!$B$2^2))/SQRT(1-Earth_Data!$B$2^2*SIN(RADIANS(User_Model_Calcs!B3333))^2))*SIN(RADIANS(User_Model_Calcs!B3333))</f>
        <v>-2694.4152411851805</v>
      </c>
      <c r="L3333">
        <f t="shared" ca="1" si="515"/>
        <v>-25.005140616107809</v>
      </c>
      <c r="M3333">
        <f t="shared" ca="1" si="516"/>
        <v>6374.3031769419404</v>
      </c>
      <c r="N3333">
        <f ca="1">SQRT(User_Model_Calcs!M3333^2+Sat_Data!$B$3^2-2*User_Model_Calcs!M3333*Sat_Data!$B$3*COS(RADIANS(L3333))*COS(RADIANS(I3333)))</f>
        <v>36492.924879915823</v>
      </c>
      <c r="O3333">
        <f ca="1">DEGREES(ACOS(((Earth_Data!$B$1+Sat_Data!$B$2)/User_Model_Calcs!N3333)*SQRT(1-COS(RADIANS(User_Model_Calcs!I3333))^2*COS(RADIANS(User_Model_Calcs!B3333))^2)))</f>
        <v>60.456396041676044</v>
      </c>
      <c r="P3333">
        <f t="shared" ca="1" si="513"/>
        <v>5.70137310354328</v>
      </c>
    </row>
    <row r="3334" spans="1:16" x14ac:dyDescent="0.25">
      <c r="A3334">
        <f t="shared" ca="1" si="509"/>
        <v>109.59650123022556</v>
      </c>
      <c r="B3334">
        <f t="shared" ca="1" si="510"/>
        <v>-21.369160266941542</v>
      </c>
      <c r="C3334" s="6">
        <v>20135.9375</v>
      </c>
      <c r="D3334">
        <f t="shared" ca="1" si="511"/>
        <v>3</v>
      </c>
      <c r="E3334" s="1">
        <v>0.65</v>
      </c>
      <c r="F3334">
        <v>19.899999999999999</v>
      </c>
      <c r="G3334">
        <f t="shared" ca="1" si="514"/>
        <v>54.048620189015942</v>
      </c>
      <c r="H3334">
        <f t="shared" ca="1" si="512"/>
        <v>23.981702686736142</v>
      </c>
      <c r="I3334">
        <f ca="1">User_Model_Calcs!A3334-Sat_Data!$B$5</f>
        <v>-0.4034987697744441</v>
      </c>
      <c r="J3334">
        <f ca="1">(Earth_Data!$B$1/SQRT(1-Earth_Data!$B$2^2*SIN(RADIANS(User_Model_Calcs!B3334))^2))*COS(RADIANS(User_Model_Calcs!B3334))</f>
        <v>5942.2975526743103</v>
      </c>
      <c r="K3334">
        <f ca="1">((Earth_Data!$B$1*(1-Earth_Data!$B$2^2))/SQRT(1-Earth_Data!$B$2^2*SIN(RADIANS(User_Model_Calcs!B3334))^2))*SIN(RADIANS(User_Model_Calcs!B3334))</f>
        <v>-2309.5068013625391</v>
      </c>
      <c r="L3334">
        <f t="shared" ca="1" si="515"/>
        <v>-21.238890527537212</v>
      </c>
      <c r="M3334">
        <f t="shared" ca="1" si="516"/>
        <v>6375.321315044358</v>
      </c>
      <c r="N3334">
        <f ca="1">SQRT(User_Model_Calcs!M3334^2+Sat_Data!$B$3^2-2*User_Model_Calcs!M3334*Sat_Data!$B$3*COS(RADIANS(L3334))*COS(RADIANS(I3334)))</f>
        <v>36295.566093521818</v>
      </c>
      <c r="O3334">
        <f ca="1">DEGREES(ACOS(((Earth_Data!$B$1+Sat_Data!$B$2)/User_Model_Calcs!N3334)*SQRT(1-COS(RADIANS(User_Model_Calcs!I3334))^2*COS(RADIANS(User_Model_Calcs!B3334))^2)))</f>
        <v>64.953132930187252</v>
      </c>
      <c r="P3334">
        <f t="shared" ca="1" si="513"/>
        <v>1.1072509331943254</v>
      </c>
    </row>
    <row r="3335" spans="1:16" x14ac:dyDescent="0.25">
      <c r="A3335">
        <f t="shared" ca="1" si="509"/>
        <v>107.45303402103217</v>
      </c>
      <c r="B3335">
        <f t="shared" ca="1" si="510"/>
        <v>-21.572691952128991</v>
      </c>
      <c r="C3335" s="6">
        <v>20135.9375</v>
      </c>
      <c r="D3335">
        <f t="shared" ca="1" si="511"/>
        <v>1.2</v>
      </c>
      <c r="E3335" s="1">
        <v>0.65</v>
      </c>
      <c r="F3335">
        <v>19.899999999999999</v>
      </c>
      <c r="G3335">
        <f t="shared" ca="1" si="514"/>
        <v>46.089820015575185</v>
      </c>
      <c r="H3335">
        <f t="shared" ca="1" si="512"/>
        <v>18.74773374240727</v>
      </c>
      <c r="I3335">
        <f ca="1">User_Model_Calcs!A3335-Sat_Data!$B$5</f>
        <v>-2.5469659789678332</v>
      </c>
      <c r="J3335">
        <f ca="1">(Earth_Data!$B$1/SQRT(1-Earth_Data!$B$2^2*SIN(RADIANS(User_Model_Calcs!B3335))^2))*COS(RADIANS(User_Model_Calcs!B3335))</f>
        <v>5934.0488401514258</v>
      </c>
      <c r="K3335">
        <f ca="1">((Earth_Data!$B$1*(1-Earth_Data!$B$2^2))/SQRT(1-Earth_Data!$B$2^2*SIN(RADIANS(User_Model_Calcs!B3335))^2))*SIN(RADIANS(User_Model_Calcs!B3335))</f>
        <v>-2330.4785791219883</v>
      </c>
      <c r="L3335">
        <f t="shared" ca="1" si="515"/>
        <v>-21.441421758933522</v>
      </c>
      <c r="M3335">
        <f t="shared" ca="1" si="516"/>
        <v>6375.2698801736169</v>
      </c>
      <c r="N3335">
        <f ca="1">SQRT(User_Model_Calcs!M3335^2+Sat_Data!$B$3^2-2*User_Model_Calcs!M3335*Sat_Data!$B$3*COS(RADIANS(L3335))*COS(RADIANS(I3335)))</f>
        <v>36311.774587780055</v>
      </c>
      <c r="O3335">
        <f ca="1">DEGREES(ACOS(((Earth_Data!$B$1+Sat_Data!$B$2)/User_Model_Calcs!N3335)*SQRT(1-COS(RADIANS(User_Model_Calcs!I3335))^2*COS(RADIANS(User_Model_Calcs!B3335))^2)))</f>
        <v>64.555997503775004</v>
      </c>
      <c r="P3335">
        <f t="shared" ca="1" si="513"/>
        <v>6.898143490937672</v>
      </c>
    </row>
    <row r="3336" spans="1:16" x14ac:dyDescent="0.25">
      <c r="A3336">
        <f t="shared" ca="1" si="509"/>
        <v>107.35315579226167</v>
      </c>
      <c r="B3336">
        <f t="shared" ca="1" si="510"/>
        <v>-23.687771105561112</v>
      </c>
      <c r="C3336" s="6">
        <v>20135.9375</v>
      </c>
      <c r="D3336">
        <f t="shared" ca="1" si="511"/>
        <v>1.2</v>
      </c>
      <c r="E3336" s="1">
        <v>0.65</v>
      </c>
      <c r="F3336">
        <v>19.899999999999999</v>
      </c>
      <c r="G3336">
        <f t="shared" ca="1" si="514"/>
        <v>46.089820015575185</v>
      </c>
      <c r="H3336">
        <f t="shared" ca="1" si="512"/>
        <v>14.337590164196266</v>
      </c>
      <c r="I3336">
        <f ca="1">User_Model_Calcs!A3336-Sat_Data!$B$5</f>
        <v>-2.6468442077383258</v>
      </c>
      <c r="J3336">
        <f ca="1">(Earth_Data!$B$1/SQRT(1-Earth_Data!$B$2^2*SIN(RADIANS(User_Model_Calcs!B3336))^2))*COS(RADIANS(User_Model_Calcs!B3336))</f>
        <v>5843.9293736837653</v>
      </c>
      <c r="K3336">
        <f ca="1">((Earth_Data!$B$1*(1-Earth_Data!$B$2^2))/SQRT(1-Earth_Data!$B$2^2*SIN(RADIANS(User_Model_Calcs!B3336))^2))*SIN(RADIANS(User_Model_Calcs!B3336))</f>
        <v>-2546.6546285011586</v>
      </c>
      <c r="L3336">
        <f t="shared" ca="1" si="515"/>
        <v>-23.546502785065087</v>
      </c>
      <c r="M3336">
        <f t="shared" ca="1" si="516"/>
        <v>6374.7125677531767</v>
      </c>
      <c r="N3336">
        <f ca="1">SQRT(User_Model_Calcs!M3336^2+Sat_Data!$B$3^2-2*User_Model_Calcs!M3336*Sat_Data!$B$3*COS(RADIANS(L3336))*COS(RADIANS(I3336)))</f>
        <v>36416.602032437571</v>
      </c>
      <c r="O3336">
        <f ca="1">DEGREES(ACOS(((Earth_Data!$B$1+Sat_Data!$B$2)/User_Model_Calcs!N3336)*SQRT(1-COS(RADIANS(User_Model_Calcs!I3336))^2*COS(RADIANS(User_Model_Calcs!B3336))^2)))</f>
        <v>62.112970317602979</v>
      </c>
      <c r="P3336">
        <f t="shared" ca="1" si="513"/>
        <v>6.5640696291066511</v>
      </c>
    </row>
    <row r="3337" spans="1:16" x14ac:dyDescent="0.25">
      <c r="A3337">
        <f t="shared" ca="1" si="509"/>
        <v>108.16900796022163</v>
      </c>
      <c r="B3337">
        <f t="shared" ca="1" si="510"/>
        <v>-21.809250028360424</v>
      </c>
      <c r="C3337" s="6">
        <v>20135.9375</v>
      </c>
      <c r="D3337">
        <f t="shared" ca="1" si="511"/>
        <v>3</v>
      </c>
      <c r="E3337" s="1">
        <v>0.65</v>
      </c>
      <c r="F3337">
        <v>19.899999999999999</v>
      </c>
      <c r="G3337">
        <f t="shared" ca="1" si="514"/>
        <v>54.048620189015942</v>
      </c>
      <c r="H3337">
        <f t="shared" ca="1" si="512"/>
        <v>14.697035395387642</v>
      </c>
      <c r="I3337">
        <f ca="1">User_Model_Calcs!A3337-Sat_Data!$B$5</f>
        <v>-1.8309920397783657</v>
      </c>
      <c r="J3337">
        <f ca="1">(Earth_Data!$B$1/SQRT(1-Earth_Data!$B$2^2*SIN(RADIANS(User_Model_Calcs!B3337))^2))*COS(RADIANS(User_Model_Calcs!B3337))</f>
        <v>5924.3678426484821</v>
      </c>
      <c r="K3337">
        <f ca="1">((Earth_Data!$B$1*(1-Earth_Data!$B$2^2))/SQRT(1-Earth_Data!$B$2^2*SIN(RADIANS(User_Model_Calcs!B3337))^2))*SIN(RADIANS(User_Model_Calcs!B3337))</f>
        <v>-2354.8170143983061</v>
      </c>
      <c r="L3337">
        <f t="shared" ca="1" si="515"/>
        <v>-21.676825309335911</v>
      </c>
      <c r="M3337">
        <f t="shared" ca="1" si="516"/>
        <v>6375.2096048919975</v>
      </c>
      <c r="N3337">
        <f ca="1">SQRT(User_Model_Calcs!M3337^2+Sat_Data!$B$3^2-2*User_Model_Calcs!M3337*Sat_Data!$B$3*COS(RADIANS(L3337))*COS(RADIANS(I3337)))</f>
        <v>36319.709923385497</v>
      </c>
      <c r="O3337">
        <f ca="1">DEGREES(ACOS(((Earth_Data!$B$1+Sat_Data!$B$2)/User_Model_Calcs!N3337)*SQRT(1-COS(RADIANS(User_Model_Calcs!I3337))^2*COS(RADIANS(User_Model_Calcs!B3337))^2)))</f>
        <v>64.362643154129543</v>
      </c>
      <c r="P3337">
        <f t="shared" ca="1" si="513"/>
        <v>4.9179756919006161</v>
      </c>
    </row>
    <row r="3338" spans="1:16" x14ac:dyDescent="0.25">
      <c r="A3338">
        <f t="shared" ca="1" si="509"/>
        <v>109.29445102324563</v>
      </c>
      <c r="B3338">
        <f t="shared" ca="1" si="510"/>
        <v>-23.327050560001123</v>
      </c>
      <c r="C3338" s="6">
        <v>20135.9375</v>
      </c>
      <c r="D3338">
        <f t="shared" ca="1" si="511"/>
        <v>0.75</v>
      </c>
      <c r="E3338" s="1">
        <v>0.65</v>
      </c>
      <c r="F3338">
        <v>19.899999999999999</v>
      </c>
      <c r="G3338">
        <f t="shared" ca="1" si="514"/>
        <v>42.007420362456692</v>
      </c>
      <c r="H3338">
        <f t="shared" ca="1" si="512"/>
        <v>15.742013958312562</v>
      </c>
      <c r="I3338">
        <f ca="1">User_Model_Calcs!A3338-Sat_Data!$B$5</f>
        <v>-0.70554897675437189</v>
      </c>
      <c r="J3338">
        <f ca="1">(Earth_Data!$B$1/SQRT(1-Earth_Data!$B$2^2*SIN(RADIANS(User_Model_Calcs!B3338))^2))*COS(RADIANS(User_Model_Calcs!B3338))</f>
        <v>5859.8642058296718</v>
      </c>
      <c r="K3338">
        <f ca="1">((Earth_Data!$B$1*(1-Earth_Data!$B$2^2))/SQRT(1-Earth_Data!$B$2^2*SIN(RADIANS(User_Model_Calcs!B3338))^2))*SIN(RADIANS(User_Model_Calcs!B3338))</f>
        <v>-2510.0199847386484</v>
      </c>
      <c r="L3338">
        <f t="shared" ca="1" si="515"/>
        <v>-23.187434774474919</v>
      </c>
      <c r="M3338">
        <f t="shared" ca="1" si="516"/>
        <v>6374.8104940108778</v>
      </c>
      <c r="N3338">
        <f ca="1">SQRT(User_Model_Calcs!M3338^2+Sat_Data!$B$3^2-2*User_Model_Calcs!M3338*Sat_Data!$B$3*COS(RADIANS(L3338))*COS(RADIANS(I3338)))</f>
        <v>36391.456511226039</v>
      </c>
      <c r="O3338">
        <f ca="1">DEGREES(ACOS(((Earth_Data!$B$1+Sat_Data!$B$2)/User_Model_Calcs!N3338)*SQRT(1-COS(RADIANS(User_Model_Calcs!I3338))^2*COS(RADIANS(User_Model_Calcs!B3338))^2)))</f>
        <v>62.678740972758284</v>
      </c>
      <c r="P3338">
        <f t="shared" ca="1" si="513"/>
        <v>1.7812994142283138</v>
      </c>
    </row>
    <row r="3339" spans="1:16" x14ac:dyDescent="0.25">
      <c r="A3339">
        <f t="shared" ca="1" si="509"/>
        <v>108.47640033915195</v>
      </c>
      <c r="B3339">
        <f t="shared" ca="1" si="510"/>
        <v>-23.179965351086988</v>
      </c>
      <c r="C3339" s="6">
        <v>20135.9375</v>
      </c>
      <c r="D3339">
        <f t="shared" ca="1" si="511"/>
        <v>3</v>
      </c>
      <c r="E3339" s="1">
        <v>0.65</v>
      </c>
      <c r="F3339">
        <v>19.899999999999999</v>
      </c>
      <c r="G3339">
        <f t="shared" ca="1" si="514"/>
        <v>54.048620189015942</v>
      </c>
      <c r="H3339">
        <f t="shared" ca="1" si="512"/>
        <v>23.636081824662693</v>
      </c>
      <c r="I3339">
        <f ca="1">User_Model_Calcs!A3339-Sat_Data!$B$5</f>
        <v>-1.5235996608480491</v>
      </c>
      <c r="J3339">
        <f ca="1">(Earth_Data!$B$1/SQRT(1-Earth_Data!$B$2^2*SIN(RADIANS(User_Model_Calcs!B3339))^2))*COS(RADIANS(User_Model_Calcs!B3339))</f>
        <v>5866.2952354041045</v>
      </c>
      <c r="K3339">
        <f ca="1">((Earth_Data!$B$1*(1-Earth_Data!$B$2^2))/SQRT(1-Earth_Data!$B$2^2*SIN(RADIANS(User_Model_Calcs!B3339))^2))*SIN(RADIANS(User_Model_Calcs!B3339))</f>
        <v>-2495.0538846612249</v>
      </c>
      <c r="L3339">
        <f t="shared" ca="1" si="515"/>
        <v>-23.041029717265687</v>
      </c>
      <c r="M3339">
        <f t="shared" ca="1" si="516"/>
        <v>6374.8500904953025</v>
      </c>
      <c r="N3339">
        <f ca="1">SQRT(User_Model_Calcs!M3339^2+Sat_Data!$B$3^2-2*User_Model_Calcs!M3339*Sat_Data!$B$3*COS(RADIANS(L3339))*COS(RADIANS(I3339)))</f>
        <v>36385.900067231945</v>
      </c>
      <c r="O3339">
        <f ca="1">DEGREES(ACOS(((Earth_Data!$B$1+Sat_Data!$B$2)/User_Model_Calcs!N3339)*SQRT(1-COS(RADIANS(User_Model_Calcs!I3339))^2*COS(RADIANS(User_Model_Calcs!B3339))^2)))</f>
        <v>62.805812422184275</v>
      </c>
      <c r="P3339">
        <f t="shared" ca="1" si="513"/>
        <v>3.8657685219500491</v>
      </c>
    </row>
    <row r="3340" spans="1:16" x14ac:dyDescent="0.25">
      <c r="A3340">
        <f t="shared" ca="1" si="509"/>
        <v>110.07409613757376</v>
      </c>
      <c r="B3340">
        <f t="shared" ca="1" si="510"/>
        <v>-23.225127864432718</v>
      </c>
      <c r="C3340" s="6">
        <v>20135.9375</v>
      </c>
      <c r="D3340">
        <f t="shared" ca="1" si="511"/>
        <v>0.75</v>
      </c>
      <c r="E3340" s="1">
        <v>0.65</v>
      </c>
      <c r="F3340">
        <v>19.899999999999999</v>
      </c>
      <c r="G3340">
        <f t="shared" ca="1" si="514"/>
        <v>42.007420362456692</v>
      </c>
      <c r="H3340">
        <f t="shared" ca="1" si="512"/>
        <v>17.856175899821018</v>
      </c>
      <c r="I3340">
        <f ca="1">User_Model_Calcs!A3340-Sat_Data!$B$5</f>
        <v>7.4096137573761212E-2</v>
      </c>
      <c r="J3340">
        <f ca="1">(Earth_Data!$B$1/SQRT(1-Earth_Data!$B$2^2*SIN(RADIANS(User_Model_Calcs!B3340))^2))*COS(RADIANS(User_Model_Calcs!B3340))</f>
        <v>5864.324688155526</v>
      </c>
      <c r="K3340">
        <f ca="1">((Earth_Data!$B$1*(1-Earth_Data!$B$2^2))/SQRT(1-Earth_Data!$B$2^2*SIN(RADIANS(User_Model_Calcs!B3340))^2))*SIN(RADIANS(User_Model_Calcs!B3340))</f>
        <v>-2499.6509515458438</v>
      </c>
      <c r="L3340">
        <f t="shared" ca="1" si="515"/>
        <v>-23.08598300227743</v>
      </c>
      <c r="M3340">
        <f t="shared" ca="1" si="516"/>
        <v>6374.8379530521752</v>
      </c>
      <c r="N3340">
        <f ca="1">SQRT(User_Model_Calcs!M3340^2+Sat_Data!$B$3^2-2*User_Model_Calcs!M3340*Sat_Data!$B$3*COS(RADIANS(L3340))*COS(RADIANS(I3340)))</f>
        <v>36385.783763492414</v>
      </c>
      <c r="O3340">
        <f ca="1">DEGREES(ACOS(((Earth_Data!$B$1+Sat_Data!$B$2)/User_Model_Calcs!N3340)*SQRT(1-COS(RADIANS(User_Model_Calcs!I3340))^2*COS(RADIANS(User_Model_Calcs!B3340))^2)))</f>
        <v>62.808098222286468</v>
      </c>
      <c r="P3340">
        <f t="shared" ca="1" si="513"/>
        <v>0.18789617883744161</v>
      </c>
    </row>
    <row r="3341" spans="1:16" x14ac:dyDescent="0.25">
      <c r="A3341">
        <f t="shared" ca="1" si="509"/>
        <v>107.27625318120181</v>
      </c>
      <c r="B3341">
        <f t="shared" ca="1" si="510"/>
        <v>-23.804850391640691</v>
      </c>
      <c r="C3341" s="6">
        <v>20135.9375</v>
      </c>
      <c r="D3341">
        <f t="shared" ca="1" si="511"/>
        <v>0.75</v>
      </c>
      <c r="E3341" s="1">
        <v>0.65</v>
      </c>
      <c r="F3341">
        <v>19.899999999999999</v>
      </c>
      <c r="G3341">
        <f t="shared" ca="1" si="514"/>
        <v>42.007420362456692</v>
      </c>
      <c r="H3341">
        <f t="shared" ca="1" si="512"/>
        <v>21.298388270184184</v>
      </c>
      <c r="I3341">
        <f ca="1">User_Model_Calcs!A3341-Sat_Data!$B$5</f>
        <v>-2.7237468187981904</v>
      </c>
      <c r="J3341">
        <f ca="1">(Earth_Data!$B$1/SQRT(1-Earth_Data!$B$2^2*SIN(RADIANS(User_Model_Calcs!B3341))^2))*COS(RADIANS(User_Model_Calcs!B3341))</f>
        <v>5838.7076939525186</v>
      </c>
      <c r="K3341">
        <f ca="1">((Earth_Data!$B$1*(1-Earth_Data!$B$2^2))/SQRT(1-Earth_Data!$B$2^2*SIN(RADIANS(User_Model_Calcs!B3341))^2))*SIN(RADIANS(User_Model_Calcs!B3341))</f>
        <v>-2558.5238714505722</v>
      </c>
      <c r="L3341">
        <f t="shared" ca="1" si="515"/>
        <v>-23.663050475956183</v>
      </c>
      <c r="M3341">
        <f t="shared" ca="1" si="516"/>
        <v>6374.6805360114131</v>
      </c>
      <c r="N3341">
        <f ca="1">SQRT(User_Model_Calcs!M3341^2+Sat_Data!$B$3^2-2*User_Model_Calcs!M3341*Sat_Data!$B$3*COS(RADIANS(L3341))*COS(RADIANS(I3341)))</f>
        <v>36423.060304939194</v>
      </c>
      <c r="O3341">
        <f ca="1">DEGREES(ACOS(((Earth_Data!$B$1+Sat_Data!$B$2)/User_Model_Calcs!N3341)*SQRT(1-COS(RADIANS(User_Model_Calcs!I3341))^2*COS(RADIANS(User_Model_Calcs!B3341))^2)))</f>
        <v>61.969235945826512</v>
      </c>
      <c r="P3341">
        <f t="shared" ca="1" si="513"/>
        <v>6.7223207764316388</v>
      </c>
    </row>
    <row r="3342" spans="1:16" x14ac:dyDescent="0.25">
      <c r="A3342">
        <f t="shared" ca="1" si="509"/>
        <v>108.33429927407651</v>
      </c>
      <c r="B3342">
        <f t="shared" ca="1" si="510"/>
        <v>-23.795326956744251</v>
      </c>
      <c r="C3342" s="6">
        <v>20135.9375</v>
      </c>
      <c r="D3342">
        <f t="shared" ca="1" si="511"/>
        <v>3</v>
      </c>
      <c r="E3342" s="1">
        <v>0.65</v>
      </c>
      <c r="F3342">
        <v>19.899999999999999</v>
      </c>
      <c r="G3342">
        <f t="shared" ca="1" si="514"/>
        <v>54.048620189015942</v>
      </c>
      <c r="H3342">
        <f t="shared" ca="1" si="512"/>
        <v>17.317882164119858</v>
      </c>
      <c r="I3342">
        <f ca="1">User_Model_Calcs!A3342-Sat_Data!$B$5</f>
        <v>-1.6657007259234859</v>
      </c>
      <c r="J3342">
        <f ca="1">(Earth_Data!$B$1/SQRT(1-Earth_Data!$B$2^2*SIN(RADIANS(User_Model_Calcs!B3342))^2))*COS(RADIANS(User_Model_Calcs!B3342))</f>
        <v>5839.1333435923925</v>
      </c>
      <c r="K3342">
        <f ca="1">((Earth_Data!$B$1*(1-Earth_Data!$B$2^2))/SQRT(1-Earth_Data!$B$2^2*SIN(RADIANS(User_Model_Calcs!B3342))^2))*SIN(RADIANS(User_Model_Calcs!B3342))</f>
        <v>-2557.5587985722709</v>
      </c>
      <c r="L3342">
        <f t="shared" ca="1" si="515"/>
        <v>-23.653570194177675</v>
      </c>
      <c r="M3342">
        <f t="shared" ca="1" si="516"/>
        <v>6374.6831460400372</v>
      </c>
      <c r="N3342">
        <f ca="1">SQRT(User_Model_Calcs!M3342^2+Sat_Data!$B$3^2-2*User_Model_Calcs!M3342*Sat_Data!$B$3*COS(RADIANS(L3342))*COS(RADIANS(I3342)))</f>
        <v>36417.788039985338</v>
      </c>
      <c r="O3342">
        <f ca="1">DEGREES(ACOS(((Earth_Data!$B$1+Sat_Data!$B$2)/User_Model_Calcs!N3342)*SQRT(1-COS(RADIANS(User_Model_Calcs!I3342))^2*COS(RADIANS(User_Model_Calcs!B3342))^2)))</f>
        <v>62.085850630852747</v>
      </c>
      <c r="P3342">
        <f t="shared" ca="1" si="513"/>
        <v>4.1224656240687416</v>
      </c>
    </row>
    <row r="3343" spans="1:16" x14ac:dyDescent="0.25">
      <c r="A3343">
        <f t="shared" ca="1" si="509"/>
        <v>106.36635448262942</v>
      </c>
      <c r="B3343">
        <f t="shared" ca="1" si="510"/>
        <v>-25.042900822968527</v>
      </c>
      <c r="C3343" s="6">
        <v>20135.9375</v>
      </c>
      <c r="D3343">
        <f t="shared" ca="1" si="511"/>
        <v>3</v>
      </c>
      <c r="E3343" s="1">
        <v>0.65</v>
      </c>
      <c r="F3343">
        <v>19.899999999999999</v>
      </c>
      <c r="G3343">
        <f t="shared" ca="1" si="514"/>
        <v>54.048620189015942</v>
      </c>
      <c r="H3343">
        <f t="shared" ca="1" si="512"/>
        <v>16.802177225498767</v>
      </c>
      <c r="I3343">
        <f ca="1">User_Model_Calcs!A3343-Sat_Data!$B$5</f>
        <v>-3.6336455173705815</v>
      </c>
      <c r="J3343">
        <f ca="1">(Earth_Data!$B$1/SQRT(1-Earth_Data!$B$2^2*SIN(RADIANS(User_Model_Calcs!B3343))^2))*COS(RADIANS(User_Model_Calcs!B3343))</f>
        <v>5782.0068981559052</v>
      </c>
      <c r="K3343">
        <f ca="1">((Earth_Data!$B$1*(1-Earth_Data!$B$2^2))/SQRT(1-Earth_Data!$B$2^2*SIN(RADIANS(User_Model_Calcs!B3343))^2))*SIN(RADIANS(User_Model_Calcs!B3343))</f>
        <v>-2683.381658738549</v>
      </c>
      <c r="L3343">
        <f t="shared" ca="1" si="515"/>
        <v>-24.895625240713414</v>
      </c>
      <c r="M3343">
        <f t="shared" ca="1" si="516"/>
        <v>6374.3345454076161</v>
      </c>
      <c r="N3343">
        <f ca="1">SQRT(User_Model_Calcs!M3343^2+Sat_Data!$B$3^2-2*User_Model_Calcs!M3343*Sat_Data!$B$3*COS(RADIANS(L3343))*COS(RADIANS(I3343)))</f>
        <v>36494.38791667817</v>
      </c>
      <c r="O3343">
        <f ca="1">DEGREES(ACOS(((Earth_Data!$B$1+Sat_Data!$B$2)/User_Model_Calcs!N3343)*SQRT(1-COS(RADIANS(User_Model_Calcs!I3343))^2*COS(RADIANS(User_Model_Calcs!B3343))^2)))</f>
        <v>60.426558928019887</v>
      </c>
      <c r="P3343">
        <f t="shared" ca="1" si="513"/>
        <v>8.5320531004124049</v>
      </c>
    </row>
    <row r="3344" spans="1:16" x14ac:dyDescent="0.25">
      <c r="A3344">
        <f t="shared" ca="1" si="509"/>
        <v>106.60920227943291</v>
      </c>
      <c r="B3344">
        <f t="shared" ca="1" si="510"/>
        <v>-23.57101577713529</v>
      </c>
      <c r="C3344" s="6">
        <v>20135.9375</v>
      </c>
      <c r="D3344">
        <f t="shared" ca="1" si="511"/>
        <v>1.2</v>
      </c>
      <c r="E3344" s="1">
        <v>0.65</v>
      </c>
      <c r="F3344">
        <v>19.899999999999999</v>
      </c>
      <c r="G3344">
        <f t="shared" ca="1" si="514"/>
        <v>46.089820015575185</v>
      </c>
      <c r="H3344">
        <f t="shared" ca="1" si="512"/>
        <v>14.067625598443025</v>
      </c>
      <c r="I3344">
        <f ca="1">User_Model_Calcs!A3344-Sat_Data!$B$5</f>
        <v>-3.3907977205670932</v>
      </c>
      <c r="J3344">
        <f ca="1">(Earth_Data!$B$1/SQRT(1-Earth_Data!$B$2^2*SIN(RADIANS(User_Model_Calcs!B3344))^2))*COS(RADIANS(User_Model_Calcs!B3344))</f>
        <v>5849.1123627432544</v>
      </c>
      <c r="K3344">
        <f ca="1">((Earth_Data!$B$1*(1-Earth_Data!$B$2^2))/SQRT(1-Earth_Data!$B$2^2*SIN(RADIANS(User_Model_Calcs!B3344))^2))*SIN(RADIANS(User_Model_Calcs!B3344))</f>
        <v>-2534.8078052937999</v>
      </c>
      <c r="L3344">
        <f t="shared" ca="1" si="515"/>
        <v>-23.430279914616829</v>
      </c>
      <c r="M3344">
        <f t="shared" ca="1" si="516"/>
        <v>6374.7443903088651</v>
      </c>
      <c r="N3344">
        <f ca="1">SQRT(User_Model_Calcs!M3344^2+Sat_Data!$B$3^2-2*User_Model_Calcs!M3344*Sat_Data!$B$3*COS(RADIANS(L3344))*COS(RADIANS(I3344)))</f>
        <v>36415.243897264983</v>
      </c>
      <c r="O3344">
        <f ca="1">DEGREES(ACOS(((Earth_Data!$B$1+Sat_Data!$B$2)/User_Model_Calcs!N3344)*SQRT(1-COS(RADIANS(User_Model_Calcs!I3344))^2*COS(RADIANS(User_Model_Calcs!B3344))^2)))</f>
        <v>62.144003891849799</v>
      </c>
      <c r="P3344">
        <f t="shared" ca="1" si="513"/>
        <v>8.4280187295918942</v>
      </c>
    </row>
    <row r="3345" spans="1:16" x14ac:dyDescent="0.25">
      <c r="A3345">
        <f t="shared" ca="1" si="509"/>
        <v>108.69019010349075</v>
      </c>
      <c r="B3345">
        <f t="shared" ca="1" si="510"/>
        <v>-23.719150259614207</v>
      </c>
      <c r="C3345" s="6">
        <v>20135.9375</v>
      </c>
      <c r="D3345">
        <f t="shared" ca="1" si="511"/>
        <v>3</v>
      </c>
      <c r="E3345" s="1">
        <v>0.65</v>
      </c>
      <c r="F3345">
        <v>19.899999999999999</v>
      </c>
      <c r="G3345">
        <f t="shared" ca="1" si="514"/>
        <v>54.048620189015942</v>
      </c>
      <c r="H3345">
        <f t="shared" ca="1" si="512"/>
        <v>16.157893046887533</v>
      </c>
      <c r="I3345">
        <f ca="1">User_Model_Calcs!A3345-Sat_Data!$B$5</f>
        <v>-1.3098098965092504</v>
      </c>
      <c r="J3345">
        <f ca="1">(Earth_Data!$B$1/SQRT(1-Earth_Data!$B$2^2*SIN(RADIANS(User_Model_Calcs!B3345))^2))*COS(RADIANS(User_Model_Calcs!B3345))</f>
        <v>5842.5322655526616</v>
      </c>
      <c r="K3345">
        <f ca="1">((Earth_Data!$B$1*(1-Earth_Data!$B$2^2))/SQRT(1-Earth_Data!$B$2^2*SIN(RADIANS(User_Model_Calcs!B3345))^2))*SIN(RADIANS(User_Model_Calcs!B3345))</f>
        <v>-2549.8368074182545</v>
      </c>
      <c r="L3345">
        <f t="shared" ca="1" si="515"/>
        <v>-23.577739232716969</v>
      </c>
      <c r="M3345">
        <f t="shared" ca="1" si="516"/>
        <v>6374.7039945780098</v>
      </c>
      <c r="N3345">
        <f ca="1">SQRT(User_Model_Calcs!M3345^2+Sat_Data!$B$3^2-2*User_Model_Calcs!M3345*Sat_Data!$B$3*COS(RADIANS(L3345))*COS(RADIANS(I3345)))</f>
        <v>36412.766870766776</v>
      </c>
      <c r="O3345">
        <f ca="1">DEGREES(ACOS(((Earth_Data!$B$1+Sat_Data!$B$2)/User_Model_Calcs!N3345)*SQRT(1-COS(RADIANS(User_Model_Calcs!I3345))^2*COS(RADIANS(User_Model_Calcs!B3345))^2)))</f>
        <v>62.19787300338691</v>
      </c>
      <c r="P3345">
        <f t="shared" ca="1" si="513"/>
        <v>3.2532445359945457</v>
      </c>
    </row>
    <row r="3346" spans="1:16" x14ac:dyDescent="0.25">
      <c r="A3346">
        <f t="shared" ca="1" si="509"/>
        <v>109.11312241466398</v>
      </c>
      <c r="B3346">
        <f t="shared" ca="1" si="510"/>
        <v>-22.129236969004044</v>
      </c>
      <c r="C3346" s="6">
        <v>20135.9375</v>
      </c>
      <c r="D3346">
        <f t="shared" ca="1" si="511"/>
        <v>1.2</v>
      </c>
      <c r="E3346" s="1">
        <v>0.65</v>
      </c>
      <c r="F3346">
        <v>19.899999999999999</v>
      </c>
      <c r="G3346">
        <f t="shared" ca="1" si="514"/>
        <v>46.089820015575185</v>
      </c>
      <c r="H3346">
        <f t="shared" ca="1" si="512"/>
        <v>22.623257636435252</v>
      </c>
      <c r="I3346">
        <f ca="1">User_Model_Calcs!A3346-Sat_Data!$B$5</f>
        <v>-0.88687758533602334</v>
      </c>
      <c r="J3346">
        <f ca="1">(Earth_Data!$B$1/SQRT(1-Earth_Data!$B$2^2*SIN(RADIANS(User_Model_Calcs!B3346))^2))*COS(RADIANS(User_Model_Calcs!B3346))</f>
        <v>5911.1123896812724</v>
      </c>
      <c r="K3346">
        <f ca="1">((Earth_Data!$B$1*(1-Earth_Data!$B$2^2))/SQRT(1-Earth_Data!$B$2^2*SIN(RADIANS(User_Model_Calcs!B3346))^2))*SIN(RADIANS(User_Model_Calcs!B3346))</f>
        <v>-2387.6761833671003</v>
      </c>
      <c r="L3346">
        <f t="shared" ca="1" si="515"/>
        <v>-21.995264825749526</v>
      </c>
      <c r="M3346">
        <f t="shared" ca="1" si="516"/>
        <v>6375.1272332449898</v>
      </c>
      <c r="N3346">
        <f ca="1">SQRT(User_Model_Calcs!M3346^2+Sat_Data!$B$3^2-2*User_Model_Calcs!M3346*Sat_Data!$B$3*COS(RADIANS(L3346))*COS(RADIANS(I3346)))</f>
        <v>36332.392211465936</v>
      </c>
      <c r="O3346">
        <f ca="1">DEGREES(ACOS(((Earth_Data!$B$1+Sat_Data!$B$2)/User_Model_Calcs!N3346)*SQRT(1-COS(RADIANS(User_Model_Calcs!I3346))^2*COS(RADIANS(User_Model_Calcs!B3346))^2)))</f>
        <v>64.056949526592405</v>
      </c>
      <c r="P3346">
        <f t="shared" ca="1" si="513"/>
        <v>2.3532166119416771</v>
      </c>
    </row>
    <row r="3347" spans="1:16" x14ac:dyDescent="0.25">
      <c r="A3347">
        <f t="shared" ca="1" si="509"/>
        <v>109.34672807625159</v>
      </c>
      <c r="B3347">
        <f t="shared" ca="1" si="510"/>
        <v>-21.397365148585791</v>
      </c>
      <c r="C3347" s="6">
        <v>20135.9375</v>
      </c>
      <c r="D3347">
        <f t="shared" ca="1" si="511"/>
        <v>0.75</v>
      </c>
      <c r="E3347" s="1">
        <v>0.65</v>
      </c>
      <c r="F3347">
        <v>19.899999999999999</v>
      </c>
      <c r="G3347">
        <f t="shared" ca="1" si="514"/>
        <v>42.007420362456692</v>
      </c>
      <c r="H3347">
        <f t="shared" ca="1" si="512"/>
        <v>21.755302416976484</v>
      </c>
      <c r="I3347">
        <f ca="1">User_Model_Calcs!A3347-Sat_Data!$B$5</f>
        <v>-0.65327192374840592</v>
      </c>
      <c r="J3347">
        <f ca="1">(Earth_Data!$B$1/SQRT(1-Earth_Data!$B$2^2*SIN(RADIANS(User_Model_Calcs!B3347))^2))*COS(RADIANS(User_Model_Calcs!B3347))</f>
        <v>5941.1589271863832</v>
      </c>
      <c r="K3347">
        <f ca="1">((Earth_Data!$B$1*(1-Earth_Data!$B$2^2))/SQRT(1-Earth_Data!$B$2^2*SIN(RADIANS(User_Model_Calcs!B3347))^2))*SIN(RADIANS(User_Model_Calcs!B3347))</f>
        <v>-2312.4147313622216</v>
      </c>
      <c r="L3347">
        <f t="shared" ca="1" si="515"/>
        <v>-21.266956378234255</v>
      </c>
      <c r="M3347">
        <f t="shared" ca="1" si="516"/>
        <v>6375.314210915998</v>
      </c>
      <c r="N3347">
        <f ca="1">SQRT(User_Model_Calcs!M3347^2+Sat_Data!$B$3^2-2*User_Model_Calcs!M3347*Sat_Data!$B$3*COS(RADIANS(L3347))*COS(RADIANS(I3347)))</f>
        <v>36297.164969079589</v>
      </c>
      <c r="O3347">
        <f ca="1">DEGREES(ACOS(((Earth_Data!$B$1+Sat_Data!$B$2)/User_Model_Calcs!N3347)*SQRT(1-COS(RADIANS(User_Model_Calcs!I3347))^2*COS(RADIANS(User_Model_Calcs!B3347))^2)))</f>
        <v>64.913622454823837</v>
      </c>
      <c r="P3347">
        <f t="shared" ca="1" si="513"/>
        <v>1.790095521016523</v>
      </c>
    </row>
    <row r="3348" spans="1:16" x14ac:dyDescent="0.25">
      <c r="A3348">
        <f t="shared" ca="1" si="509"/>
        <v>107.22738254287354</v>
      </c>
      <c r="B3348">
        <f t="shared" ca="1" si="510"/>
        <v>-24.378985196268999</v>
      </c>
      <c r="C3348" s="6">
        <v>20135.9375</v>
      </c>
      <c r="D3348">
        <f t="shared" ca="1" si="511"/>
        <v>0.75</v>
      </c>
      <c r="E3348" s="1">
        <v>0.65</v>
      </c>
      <c r="F3348">
        <v>19.899999999999999</v>
      </c>
      <c r="G3348">
        <f t="shared" ca="1" si="514"/>
        <v>42.007420362456692</v>
      </c>
      <c r="H3348">
        <f t="shared" ca="1" si="512"/>
        <v>15.18529569517467</v>
      </c>
      <c r="I3348">
        <f ca="1">User_Model_Calcs!A3348-Sat_Data!$B$5</f>
        <v>-2.7726174571264579</v>
      </c>
      <c r="J3348">
        <f ca="1">(Earth_Data!$B$1/SQRT(1-Earth_Data!$B$2^2*SIN(RADIANS(User_Model_Calcs!B3348))^2))*COS(RADIANS(User_Model_Calcs!B3348))</f>
        <v>5812.7498701552104</v>
      </c>
      <c r="K3348">
        <f ca="1">((Earth_Data!$B$1*(1-Earth_Data!$B$2^2))/SQRT(1-Earth_Data!$B$2^2*SIN(RADIANS(User_Model_Calcs!B3348))^2))*SIN(RADIANS(User_Model_Calcs!B3348))</f>
        <v>-2616.5752715116741</v>
      </c>
      <c r="L3348">
        <f t="shared" ca="1" si="515"/>
        <v>-24.234612654990318</v>
      </c>
      <c r="M3348">
        <f t="shared" ca="1" si="516"/>
        <v>6374.5217235864684</v>
      </c>
      <c r="N3348">
        <f ca="1">SQRT(User_Model_Calcs!M3348^2+Sat_Data!$B$3^2-2*User_Model_Calcs!M3348*Sat_Data!$B$3*COS(RADIANS(L3348))*COS(RADIANS(I3348)))</f>
        <v>36453.310539963219</v>
      </c>
      <c r="O3348">
        <f ca="1">DEGREES(ACOS(((Earth_Data!$B$1+Sat_Data!$B$2)/User_Model_Calcs!N3348)*SQRT(1-COS(RADIANS(User_Model_Calcs!I3348))^2*COS(RADIANS(User_Model_Calcs!B3348))^2)))</f>
        <v>61.304948709509006</v>
      </c>
      <c r="P3348">
        <f t="shared" ca="1" si="513"/>
        <v>6.6917486100895598</v>
      </c>
    </row>
    <row r="3349" spans="1:16" x14ac:dyDescent="0.25">
      <c r="A3349">
        <f t="shared" ca="1" si="509"/>
        <v>109.45116024848535</v>
      </c>
      <c r="B3349">
        <f t="shared" ca="1" si="510"/>
        <v>-24.287022079660971</v>
      </c>
      <c r="C3349" s="6">
        <v>20135.9375</v>
      </c>
      <c r="D3349">
        <f t="shared" ca="1" si="511"/>
        <v>3</v>
      </c>
      <c r="E3349" s="1">
        <v>0.65</v>
      </c>
      <c r="F3349">
        <v>19.899999999999999</v>
      </c>
      <c r="G3349">
        <f t="shared" ca="1" si="514"/>
        <v>54.048620189015942</v>
      </c>
      <c r="H3349">
        <f t="shared" ca="1" si="512"/>
        <v>22.072761804923982</v>
      </c>
      <c r="I3349">
        <f ca="1">User_Model_Calcs!A3349-Sat_Data!$B$5</f>
        <v>-0.54883975151464881</v>
      </c>
      <c r="J3349">
        <f ca="1">(Earth_Data!$B$1/SQRT(1-Earth_Data!$B$2^2*SIN(RADIANS(User_Model_Calcs!B3349))^2))*COS(RADIANS(User_Model_Calcs!B3349))</f>
        <v>5816.946951004441</v>
      </c>
      <c r="K3349">
        <f ca="1">((Earth_Data!$B$1*(1-Earth_Data!$B$2^2))/SQRT(1-Earth_Data!$B$2^2*SIN(RADIANS(User_Model_Calcs!B3349))^2))*SIN(RADIANS(User_Model_Calcs!B3349))</f>
        <v>-2607.2940260034447</v>
      </c>
      <c r="L3349">
        <f t="shared" ca="1" si="515"/>
        <v>-24.143057765973094</v>
      </c>
      <c r="M3349">
        <f t="shared" ca="1" si="516"/>
        <v>6374.5473540348821</v>
      </c>
      <c r="N3349">
        <f ca="1">SQRT(User_Model_Calcs!M3349^2+Sat_Data!$B$3^2-2*User_Model_Calcs!M3349*Sat_Data!$B$3*COS(RADIANS(L3349))*COS(RADIANS(I3349)))</f>
        <v>36440.896390945527</v>
      </c>
      <c r="O3349">
        <f ca="1">DEGREES(ACOS(((Earth_Data!$B$1+Sat_Data!$B$2)/User_Model_Calcs!N3349)*SQRT(1-COS(RADIANS(User_Model_Calcs!I3349))^2*COS(RADIANS(User_Model_Calcs!B3349))^2)))</f>
        <v>61.574653845686925</v>
      </c>
      <c r="P3349">
        <f t="shared" ca="1" si="513"/>
        <v>1.3341764710614874</v>
      </c>
    </row>
    <row r="3350" spans="1:16" x14ac:dyDescent="0.25">
      <c r="A3350">
        <f t="shared" ca="1" si="509"/>
        <v>107.40707139455051</v>
      </c>
      <c r="B3350">
        <f t="shared" ca="1" si="510"/>
        <v>-22.082569676628108</v>
      </c>
      <c r="C3350" s="6">
        <v>20135.9375</v>
      </c>
      <c r="D3350">
        <f t="shared" ca="1" si="511"/>
        <v>0.75</v>
      </c>
      <c r="E3350" s="1">
        <v>0.65</v>
      </c>
      <c r="F3350">
        <v>19.899999999999999</v>
      </c>
      <c r="G3350">
        <f t="shared" ca="1" si="514"/>
        <v>42.007420362456692</v>
      </c>
      <c r="H3350">
        <f t="shared" ca="1" si="512"/>
        <v>16.664268632364166</v>
      </c>
      <c r="I3350">
        <f ca="1">User_Model_Calcs!A3350-Sat_Data!$B$5</f>
        <v>-2.5929286054494867</v>
      </c>
      <c r="J3350">
        <f ca="1">(Earth_Data!$B$1/SQRT(1-Earth_Data!$B$2^2*SIN(RADIANS(User_Model_Calcs!B3350))^2))*COS(RADIANS(User_Model_Calcs!B3350))</f>
        <v>5913.0570408924214</v>
      </c>
      <c r="K3350">
        <f ca="1">((Earth_Data!$B$1*(1-Earth_Data!$B$2^2))/SQRT(1-Earth_Data!$B$2^2*SIN(RADIANS(User_Model_Calcs!B3350))^2))*SIN(RADIANS(User_Model_Calcs!B3350))</f>
        <v>-2382.8885001328617</v>
      </c>
      <c r="L3350">
        <f t="shared" ca="1" si="515"/>
        <v>-21.948822182642246</v>
      </c>
      <c r="M3350">
        <f t="shared" ca="1" si="516"/>
        <v>6375.1393061573863</v>
      </c>
      <c r="N3350">
        <f ca="1">SQRT(User_Model_Calcs!M3350^2+Sat_Data!$B$3^2-2*User_Model_Calcs!M3350*Sat_Data!$B$3*COS(RADIANS(L3350))*COS(RADIANS(I3350)))</f>
        <v>36336.341290093791</v>
      </c>
      <c r="O3350">
        <f ca="1">DEGREES(ACOS(((Earth_Data!$B$1+Sat_Data!$B$2)/User_Model_Calcs!N3350)*SQRT(1-COS(RADIANS(User_Model_Calcs!I3350))^2*COS(RADIANS(User_Model_Calcs!B3350))^2)))</f>
        <v>63.963628004525482</v>
      </c>
      <c r="P3350">
        <f t="shared" ca="1" si="513"/>
        <v>6.8687602581015277</v>
      </c>
    </row>
    <row r="3351" spans="1:16" x14ac:dyDescent="0.25">
      <c r="A3351">
        <f t="shared" ca="1" si="509"/>
        <v>109.07259775516123</v>
      </c>
      <c r="B3351">
        <f t="shared" ca="1" si="510"/>
        <v>-23.341618002632813</v>
      </c>
      <c r="C3351" s="6">
        <v>20135.9375</v>
      </c>
      <c r="D3351">
        <f t="shared" ca="1" si="511"/>
        <v>0.75</v>
      </c>
      <c r="E3351" s="1">
        <v>0.65</v>
      </c>
      <c r="F3351">
        <v>19.899999999999999</v>
      </c>
      <c r="G3351">
        <f t="shared" ca="1" si="514"/>
        <v>42.007420362456692</v>
      </c>
      <c r="H3351">
        <f t="shared" ca="1" si="512"/>
        <v>14.800423136488831</v>
      </c>
      <c r="I3351">
        <f ca="1">User_Model_Calcs!A3351-Sat_Data!$B$5</f>
        <v>-0.92740224483877398</v>
      </c>
      <c r="J3351">
        <f ca="1">(Earth_Data!$B$1/SQRT(1-Earth_Data!$B$2^2*SIN(RADIANS(User_Model_Calcs!B3351))^2))*COS(RADIANS(User_Model_Calcs!B3351))</f>
        <v>5859.225174149441</v>
      </c>
      <c r="K3351">
        <f ca="1">((Earth_Data!$B$1*(1-Earth_Data!$B$2^2))/SQRT(1-Earth_Data!$B$2^2*SIN(RADIANS(User_Model_Calcs!B3351))^2))*SIN(RADIANS(User_Model_Calcs!B3351))</f>
        <v>-2511.5013555313408</v>
      </c>
      <c r="L3351">
        <f t="shared" ca="1" si="515"/>
        <v>-23.201935052936566</v>
      </c>
      <c r="M3351">
        <f t="shared" ca="1" si="516"/>
        <v>6374.8065617885459</v>
      </c>
      <c r="N3351">
        <f ca="1">SQRT(User_Model_Calcs!M3351^2+Sat_Data!$B$3^2-2*User_Model_Calcs!M3351*Sat_Data!$B$3*COS(RADIANS(L3351))*COS(RADIANS(I3351)))</f>
        <v>36392.570718694777</v>
      </c>
      <c r="O3351">
        <f ca="1">DEGREES(ACOS(((Earth_Data!$B$1+Sat_Data!$B$2)/User_Model_Calcs!N3351)*SQRT(1-COS(RADIANS(User_Model_Calcs!I3351))^2*COS(RADIANS(User_Model_Calcs!B3351))^2)))</f>
        <v>62.653445142985234</v>
      </c>
      <c r="P3351">
        <f t="shared" ca="1" si="513"/>
        <v>2.3395719059054025</v>
      </c>
    </row>
    <row r="3352" spans="1:16" x14ac:dyDescent="0.25">
      <c r="A3352">
        <f t="shared" ca="1" si="509"/>
        <v>106.57512315705631</v>
      </c>
      <c r="B3352">
        <f t="shared" ca="1" si="510"/>
        <v>-20.765917951791508</v>
      </c>
      <c r="C3352" s="6">
        <v>20135.9375</v>
      </c>
      <c r="D3352">
        <f t="shared" ca="1" si="511"/>
        <v>3</v>
      </c>
      <c r="E3352" s="1">
        <v>0.65</v>
      </c>
      <c r="F3352">
        <v>19.899999999999999</v>
      </c>
      <c r="G3352">
        <f t="shared" ca="1" si="514"/>
        <v>54.048620189015942</v>
      </c>
      <c r="H3352">
        <f t="shared" ca="1" si="512"/>
        <v>21.013956950301068</v>
      </c>
      <c r="I3352">
        <f ca="1">User_Model_Calcs!A3352-Sat_Data!$B$5</f>
        <v>-3.4248768429436893</v>
      </c>
      <c r="J3352">
        <f ca="1">(Earth_Data!$B$1/SQRT(1-Earth_Data!$B$2^2*SIN(RADIANS(User_Model_Calcs!B3352))^2))*COS(RADIANS(User_Model_Calcs!B3352))</f>
        <v>5966.3062377244887</v>
      </c>
      <c r="K3352">
        <f ca="1">((Earth_Data!$B$1*(1-Earth_Data!$B$2^2))/SQRT(1-Earth_Data!$B$2^2*SIN(RADIANS(User_Model_Calcs!B3352))^2))*SIN(RADIANS(User_Model_Calcs!B3352))</f>
        <v>-2247.1817405894694</v>
      </c>
      <c r="L3352">
        <f t="shared" ca="1" si="515"/>
        <v>-20.638651576052293</v>
      </c>
      <c r="M3352">
        <f t="shared" ca="1" si="516"/>
        <v>6375.4714255142626</v>
      </c>
      <c r="N3352">
        <f ca="1">SQRT(User_Model_Calcs!M3352^2+Sat_Data!$B$3^2-2*User_Model_Calcs!M3352*Sat_Data!$B$3*COS(RADIANS(L3352))*COS(RADIANS(I3352)))</f>
        <v>36279.906148096867</v>
      </c>
      <c r="O3352">
        <f ca="1">DEGREES(ACOS(((Earth_Data!$B$1+Sat_Data!$B$2)/User_Model_Calcs!N3352)*SQRT(1-COS(RADIANS(User_Model_Calcs!I3352))^2*COS(RADIANS(User_Model_Calcs!B3352))^2)))</f>
        <v>65.345974373469076</v>
      </c>
      <c r="P3352">
        <f t="shared" ca="1" si="513"/>
        <v>9.5809718210838426</v>
      </c>
    </row>
    <row r="3353" spans="1:16" x14ac:dyDescent="0.25">
      <c r="A3353">
        <f t="shared" ca="1" si="509"/>
        <v>105.69346571130873</v>
      </c>
      <c r="B3353">
        <f t="shared" ca="1" si="510"/>
        <v>-21.050005787888068</v>
      </c>
      <c r="C3353" s="6">
        <v>20135.9375</v>
      </c>
      <c r="D3353">
        <f t="shared" ca="1" si="511"/>
        <v>0.75</v>
      </c>
      <c r="E3353" s="1">
        <v>0.65</v>
      </c>
      <c r="F3353">
        <v>19.899999999999999</v>
      </c>
      <c r="G3353">
        <f t="shared" ca="1" si="514"/>
        <v>42.007420362456692</v>
      </c>
      <c r="H3353">
        <f t="shared" ca="1" si="512"/>
        <v>22.795320249507579</v>
      </c>
      <c r="I3353">
        <f ca="1">User_Model_Calcs!A3353-Sat_Data!$B$5</f>
        <v>-4.3065342886912674</v>
      </c>
      <c r="J3353">
        <f ca="1">(Earth_Data!$B$1/SQRT(1-Earth_Data!$B$2^2*SIN(RADIANS(User_Model_Calcs!B3353))^2))*COS(RADIANS(User_Model_Calcs!B3353))</f>
        <v>5955.0816735362368</v>
      </c>
      <c r="K3353">
        <f ca="1">((Earth_Data!$B$1*(1-Earth_Data!$B$2^2))/SQRT(1-Earth_Data!$B$2^2*SIN(RADIANS(User_Model_Calcs!B3353))^2))*SIN(RADIANS(User_Model_Calcs!B3353))</f>
        <v>-2276.5637154270316</v>
      </c>
      <c r="L3353">
        <f t="shared" ca="1" si="515"/>
        <v>-20.921317964901935</v>
      </c>
      <c r="M3353">
        <f t="shared" ca="1" si="516"/>
        <v>6375.4011708194548</v>
      </c>
      <c r="N3353">
        <f ca="1">SQRT(User_Model_Calcs!M3353^2+Sat_Data!$B$3^2-2*User_Model_Calcs!M3353*Sat_Data!$B$3*COS(RADIANS(L3353))*COS(RADIANS(I3353)))</f>
        <v>36300.089797684202</v>
      </c>
      <c r="O3353">
        <f ca="1">DEGREES(ACOS(((Earth_Data!$B$1+Sat_Data!$B$2)/User_Model_Calcs!N3353)*SQRT(1-COS(RADIANS(User_Model_Calcs!I3353))^2*COS(RADIANS(User_Model_Calcs!B3353))^2)))</f>
        <v>64.844685659305071</v>
      </c>
      <c r="P3353">
        <f t="shared" ca="1" si="513"/>
        <v>11.840943192411929</v>
      </c>
    </row>
    <row r="3354" spans="1:16" x14ac:dyDescent="0.25">
      <c r="A3354">
        <f t="shared" ca="1" si="509"/>
        <v>109.65370004319756</v>
      </c>
      <c r="B3354">
        <f t="shared" ca="1" si="510"/>
        <v>-20.698738618124306</v>
      </c>
      <c r="C3354" s="6">
        <v>20135.9375</v>
      </c>
      <c r="D3354">
        <f t="shared" ca="1" si="511"/>
        <v>1.2</v>
      </c>
      <c r="E3354" s="1">
        <v>0.65</v>
      </c>
      <c r="F3354">
        <v>19.899999999999999</v>
      </c>
      <c r="G3354">
        <f t="shared" ca="1" si="514"/>
        <v>46.089820015575185</v>
      </c>
      <c r="H3354">
        <f t="shared" ca="1" si="512"/>
        <v>23.177867655338169</v>
      </c>
      <c r="I3354">
        <f ca="1">User_Model_Calcs!A3354-Sat_Data!$B$5</f>
        <v>-0.34629995680244008</v>
      </c>
      <c r="J3354">
        <f ca="1">(Earth_Data!$B$1/SQRT(1-Earth_Data!$B$2^2*SIN(RADIANS(User_Model_Calcs!B3354))^2))*COS(RADIANS(User_Model_Calcs!B3354))</f>
        <v>5968.9391907957352</v>
      </c>
      <c r="K3354">
        <f ca="1">((Earth_Data!$B$1*(1-Earth_Data!$B$2^2))/SQRT(1-Earth_Data!$B$2^2*SIN(RADIANS(User_Model_Calcs!B3354))^2))*SIN(RADIANS(User_Model_Calcs!B3354))</f>
        <v>-2240.2257048765255</v>
      </c>
      <c r="L3354">
        <f t="shared" ca="1" si="515"/>
        <v>-20.571810198536884</v>
      </c>
      <c r="M3354">
        <f t="shared" ca="1" si="516"/>
        <v>6375.4879242460165</v>
      </c>
      <c r="N3354">
        <f ca="1">SQRT(User_Model_Calcs!M3354^2+Sat_Data!$B$3^2-2*User_Model_Calcs!M3354*Sat_Data!$B$3*COS(RADIANS(L3354))*COS(RADIANS(I3354)))</f>
        <v>36264.588329448954</v>
      </c>
      <c r="O3354">
        <f ca="1">DEGREES(ACOS(((Earth_Data!$B$1+Sat_Data!$B$2)/User_Model_Calcs!N3354)*SQRT(1-COS(RADIANS(User_Model_Calcs!I3354))^2*COS(RADIANS(User_Model_Calcs!B3354))^2)))</f>
        <v>65.731888956138576</v>
      </c>
      <c r="P3354">
        <f t="shared" ca="1" si="513"/>
        <v>0.9796753748027428</v>
      </c>
    </row>
    <row r="3355" spans="1:16" x14ac:dyDescent="0.25">
      <c r="A3355">
        <f t="shared" ca="1" si="509"/>
        <v>106.34111116070652</v>
      </c>
      <c r="B3355">
        <f t="shared" ca="1" si="510"/>
        <v>-25.413936692694868</v>
      </c>
      <c r="C3355" s="6">
        <v>20135.9375</v>
      </c>
      <c r="D3355">
        <f t="shared" ca="1" si="511"/>
        <v>1.2</v>
      </c>
      <c r="E3355" s="1">
        <v>0.65</v>
      </c>
      <c r="F3355">
        <v>19.899999999999999</v>
      </c>
      <c r="G3355">
        <f t="shared" ca="1" si="514"/>
        <v>46.089820015575185</v>
      </c>
      <c r="H3355">
        <f t="shared" ca="1" si="512"/>
        <v>20.115327258162946</v>
      </c>
      <c r="I3355">
        <f ca="1">User_Model_Calcs!A3355-Sat_Data!$B$5</f>
        <v>-3.658888839293482</v>
      </c>
      <c r="J3355">
        <f ca="1">(Earth_Data!$B$1/SQRT(1-Earth_Data!$B$2^2*SIN(RADIANS(User_Model_Calcs!B3355))^2))*COS(RADIANS(User_Model_Calcs!B3355))</f>
        <v>5764.488104559261</v>
      </c>
      <c r="K3355">
        <f ca="1">((Earth_Data!$B$1*(1-Earth_Data!$B$2^2))/SQRT(1-Earth_Data!$B$2^2*SIN(RADIANS(User_Model_Calcs!B3355))^2))*SIN(RADIANS(User_Model_Calcs!B3355))</f>
        <v>-2720.5631069260025</v>
      </c>
      <c r="L3355">
        <f t="shared" ca="1" si="515"/>
        <v>-25.265072849506101</v>
      </c>
      <c r="M3355">
        <f t="shared" ca="1" si="516"/>
        <v>6374.2283239912331</v>
      </c>
      <c r="N3355">
        <f ca="1">SQRT(User_Model_Calcs!M3355^2+Sat_Data!$B$3^2-2*User_Model_Calcs!M3355*Sat_Data!$B$3*COS(RADIANS(L3355))*COS(RADIANS(I3355)))</f>
        <v>36514.750108632339</v>
      </c>
      <c r="O3355">
        <f ca="1">DEGREES(ACOS(((Earth_Data!$B$1+Sat_Data!$B$2)/User_Model_Calcs!N3355)*SQRT(1-COS(RADIANS(User_Model_Calcs!I3355))^2*COS(RADIANS(User_Model_Calcs!B3355))^2)))</f>
        <v>59.999899688101394</v>
      </c>
      <c r="P3355">
        <f t="shared" ca="1" si="513"/>
        <v>8.475053414006398</v>
      </c>
    </row>
    <row r="3356" spans="1:16" x14ac:dyDescent="0.25">
      <c r="A3356">
        <f t="shared" ca="1" si="509"/>
        <v>109.79833801651726</v>
      </c>
      <c r="B3356">
        <f t="shared" ca="1" si="510"/>
        <v>-22.968589994664931</v>
      </c>
      <c r="C3356" s="6">
        <v>20135.9375</v>
      </c>
      <c r="D3356">
        <f t="shared" ca="1" si="511"/>
        <v>1.2</v>
      </c>
      <c r="E3356" s="1">
        <v>0.65</v>
      </c>
      <c r="F3356">
        <v>19.899999999999999</v>
      </c>
      <c r="G3356">
        <f t="shared" ca="1" si="514"/>
        <v>46.089820015575185</v>
      </c>
      <c r="H3356">
        <f t="shared" ca="1" si="512"/>
        <v>17.039067375538888</v>
      </c>
      <c r="I3356">
        <f ca="1">User_Model_Calcs!A3356-Sat_Data!$B$5</f>
        <v>-0.20166198348273667</v>
      </c>
      <c r="J3356">
        <f ca="1">(Earth_Data!$B$1/SQRT(1-Earth_Data!$B$2^2*SIN(RADIANS(User_Model_Calcs!B3356))^2))*COS(RADIANS(User_Model_Calcs!B3356))</f>
        <v>5875.469697314601</v>
      </c>
      <c r="K3356">
        <f ca="1">((Earth_Data!$B$1*(1-Earth_Data!$B$2^2))/SQRT(1-Earth_Data!$B$2^2*SIN(RADIANS(User_Model_Calcs!B3356))^2))*SIN(RADIANS(User_Model_Calcs!B3356))</f>
        <v>-2473.5178742816829</v>
      </c>
      <c r="L3356">
        <f t="shared" ca="1" si="515"/>
        <v>-22.830638167522157</v>
      </c>
      <c r="M3356">
        <f t="shared" ca="1" si="516"/>
        <v>6374.9066533129017</v>
      </c>
      <c r="N3356">
        <f ca="1">SQRT(User_Model_Calcs!M3356^2+Sat_Data!$B$3^2-2*User_Model_Calcs!M3356*Sat_Data!$B$3*COS(RADIANS(L3356))*COS(RADIANS(I3356)))</f>
        <v>36372.915087327638</v>
      </c>
      <c r="O3356">
        <f ca="1">DEGREES(ACOS(((Earth_Data!$B$1+Sat_Data!$B$2)/User_Model_Calcs!N3356)*SQRT(1-COS(RADIANS(User_Model_Calcs!I3356))^2*COS(RADIANS(User_Model_Calcs!B3356))^2)))</f>
        <v>63.103955870984997</v>
      </c>
      <c r="P3356">
        <f t="shared" ca="1" si="513"/>
        <v>0.51677007587603352</v>
      </c>
    </row>
    <row r="3357" spans="1:16" x14ac:dyDescent="0.25">
      <c r="A3357">
        <f t="shared" ca="1" si="509"/>
        <v>109.14614669931885</v>
      </c>
      <c r="B3357">
        <f t="shared" ca="1" si="510"/>
        <v>-21.96150694512535</v>
      </c>
      <c r="C3357" s="6">
        <v>20135.9375</v>
      </c>
      <c r="D3357">
        <f t="shared" ca="1" si="511"/>
        <v>0.75</v>
      </c>
      <c r="E3357" s="1">
        <v>0.65</v>
      </c>
      <c r="F3357">
        <v>19.899999999999999</v>
      </c>
      <c r="G3357">
        <f t="shared" ca="1" si="514"/>
        <v>42.007420362456692</v>
      </c>
      <c r="H3357">
        <f t="shared" ca="1" si="512"/>
        <v>15.326099273880121</v>
      </c>
      <c r="I3357">
        <f ca="1">User_Model_Calcs!A3357-Sat_Data!$B$5</f>
        <v>-0.85385330068115195</v>
      </c>
      <c r="J3357">
        <f ca="1">(Earth_Data!$B$1/SQRT(1-Earth_Data!$B$2^2*SIN(RADIANS(User_Model_Calcs!B3357))^2))*COS(RADIANS(User_Model_Calcs!B3357))</f>
        <v>5918.0835530015656</v>
      </c>
      <c r="K3357">
        <f ca="1">((Earth_Data!$B$1*(1-Earth_Data!$B$2^2))/SQRT(1-Earth_Data!$B$2^2*SIN(RADIANS(User_Model_Calcs!B3357))^2))*SIN(RADIANS(User_Model_Calcs!B3357))</f>
        <v>-2370.4612106191285</v>
      </c>
      <c r="L3357">
        <f t="shared" ca="1" si="515"/>
        <v>-21.828343869951578</v>
      </c>
      <c r="M3357">
        <f t="shared" ca="1" si="516"/>
        <v>6375.1705303746603</v>
      </c>
      <c r="N3357">
        <f ca="1">SQRT(User_Model_Calcs!M3357^2+Sat_Data!$B$3^2-2*User_Model_Calcs!M3357*Sat_Data!$B$3*COS(RADIANS(L3357))*COS(RADIANS(I3357)))</f>
        <v>36324.249622179319</v>
      </c>
      <c r="O3357">
        <f ca="1">DEGREES(ACOS(((Earth_Data!$B$1+Sat_Data!$B$2)/User_Model_Calcs!N3357)*SQRT(1-COS(RADIANS(User_Model_Calcs!I3357))^2*COS(RADIANS(User_Model_Calcs!B3357))^2)))</f>
        <v>64.252517023246128</v>
      </c>
      <c r="P3357">
        <f t="shared" ca="1" si="513"/>
        <v>2.2820918135890231</v>
      </c>
    </row>
    <row r="3358" spans="1:16" x14ac:dyDescent="0.25">
      <c r="A3358">
        <f t="shared" ca="1" si="509"/>
        <v>106.3386607204538</v>
      </c>
      <c r="B3358">
        <f t="shared" ca="1" si="510"/>
        <v>-24.273993812520725</v>
      </c>
      <c r="C3358" s="6">
        <v>20135.9375</v>
      </c>
      <c r="D3358">
        <f t="shared" ca="1" si="511"/>
        <v>1.2</v>
      </c>
      <c r="E3358" s="1">
        <v>0.65</v>
      </c>
      <c r="F3358">
        <v>19.899999999999999</v>
      </c>
      <c r="G3358">
        <f t="shared" ca="1" si="514"/>
        <v>46.089820015575185</v>
      </c>
      <c r="H3358">
        <f t="shared" ca="1" si="512"/>
        <v>16.892779812992359</v>
      </c>
      <c r="I3358">
        <f ca="1">User_Model_Calcs!A3358-Sat_Data!$B$5</f>
        <v>-3.6613392795461976</v>
      </c>
      <c r="J3358">
        <f ca="1">(Earth_Data!$B$1/SQRT(1-Earth_Data!$B$2^2*SIN(RADIANS(User_Model_Calcs!B3358))^2))*COS(RADIANS(User_Model_Calcs!B3358))</f>
        <v>5817.5403357181804</v>
      </c>
      <c r="K3358">
        <f ca="1">((Earth_Data!$B$1*(1-Earth_Data!$B$2^2))/SQRT(1-Earth_Data!$B$2^2*SIN(RADIANS(User_Model_Calcs!B3358))^2))*SIN(RADIANS(User_Model_Calcs!B3358))</f>
        <v>-2605.9786315721221</v>
      </c>
      <c r="L3358">
        <f t="shared" ca="1" si="515"/>
        <v>-24.130087451051224</v>
      </c>
      <c r="M3358">
        <f t="shared" ca="1" si="516"/>
        <v>6374.5509791606892</v>
      </c>
      <c r="N3358">
        <f ca="1">SQRT(User_Model_Calcs!M3358^2+Sat_Data!$B$3^2-2*User_Model_Calcs!M3358*Sat_Data!$B$3*COS(RADIANS(L3358))*COS(RADIANS(I3358)))</f>
        <v>36453.638282937136</v>
      </c>
      <c r="O3358">
        <f ca="1">DEGREES(ACOS(((Earth_Data!$B$1+Sat_Data!$B$2)/User_Model_Calcs!N3358)*SQRT(1-COS(RADIANS(User_Model_Calcs!I3358))^2*COS(RADIANS(User_Model_Calcs!B3358))^2)))</f>
        <v>61.298688844681465</v>
      </c>
      <c r="P3358">
        <f t="shared" ca="1" si="513"/>
        <v>8.8473341379863673</v>
      </c>
    </row>
    <row r="3359" spans="1:16" x14ac:dyDescent="0.25">
      <c r="A3359">
        <f t="shared" ca="1" si="509"/>
        <v>106.95133819946817</v>
      </c>
      <c r="B3359">
        <f t="shared" ca="1" si="510"/>
        <v>-24.266345447574718</v>
      </c>
      <c r="C3359" s="6">
        <v>20135.9375</v>
      </c>
      <c r="D3359">
        <f t="shared" ca="1" si="511"/>
        <v>0.75</v>
      </c>
      <c r="E3359" s="1">
        <v>0.65</v>
      </c>
      <c r="F3359">
        <v>19.899999999999999</v>
      </c>
      <c r="G3359">
        <f t="shared" ca="1" si="514"/>
        <v>42.007420362456692</v>
      </c>
      <c r="H3359">
        <f t="shared" ca="1" si="512"/>
        <v>14.863478470936482</v>
      </c>
      <c r="I3359">
        <f ca="1">User_Model_Calcs!A3359-Sat_Data!$B$5</f>
        <v>-3.048661800531832</v>
      </c>
      <c r="J3359">
        <f ca="1">(Earth_Data!$B$1/SQRT(1-Earth_Data!$B$2^2*SIN(RADIANS(User_Model_Calcs!B3359))^2))*COS(RADIANS(User_Model_Calcs!B3359))</f>
        <v>5817.8885478975308</v>
      </c>
      <c r="K3359">
        <f ca="1">((Earth_Data!$B$1*(1-Earth_Data!$B$2^2))/SQRT(1-Earth_Data!$B$2^2*SIN(RADIANS(User_Model_Calcs!B3359))^2))*SIN(RADIANS(User_Model_Calcs!B3359))</f>
        <v>-2605.2063552883196</v>
      </c>
      <c r="L3359">
        <f t="shared" ca="1" si="515"/>
        <v>-24.122473121265198</v>
      </c>
      <c r="M3359">
        <f t="shared" ca="1" si="516"/>
        <v>6374.5531066414287</v>
      </c>
      <c r="N3359">
        <f ca="1">SQRT(User_Model_Calcs!M3359^2+Sat_Data!$B$3^2-2*User_Model_Calcs!M3359*Sat_Data!$B$3*COS(RADIANS(L3359))*COS(RADIANS(I3359)))</f>
        <v>36449.02531377058</v>
      </c>
      <c r="O3359">
        <f ca="1">DEGREES(ACOS(((Earth_Data!$B$1+Sat_Data!$B$2)/User_Model_Calcs!N3359)*SQRT(1-COS(RADIANS(User_Model_Calcs!I3359))^2*COS(RADIANS(User_Model_Calcs!B3359))^2)))</f>
        <v>61.398398254243645</v>
      </c>
      <c r="P3359">
        <f t="shared" ca="1" si="513"/>
        <v>7.3839056516342341</v>
      </c>
    </row>
    <row r="3360" spans="1:16" x14ac:dyDescent="0.25">
      <c r="A3360">
        <f t="shared" ca="1" si="509"/>
        <v>106.3217375187906</v>
      </c>
      <c r="B3360">
        <f t="shared" ca="1" si="510"/>
        <v>-21.793488477906013</v>
      </c>
      <c r="C3360" s="6">
        <v>20135.9375</v>
      </c>
      <c r="D3360">
        <f t="shared" ca="1" si="511"/>
        <v>1.2</v>
      </c>
      <c r="E3360" s="1">
        <v>0.65</v>
      </c>
      <c r="F3360">
        <v>19.899999999999999</v>
      </c>
      <c r="G3360">
        <f t="shared" ca="1" si="514"/>
        <v>46.089820015575185</v>
      </c>
      <c r="H3360">
        <f t="shared" ca="1" si="512"/>
        <v>21.733882800750671</v>
      </c>
      <c r="I3360">
        <f ca="1">User_Model_Calcs!A3360-Sat_Data!$B$5</f>
        <v>-3.6782624812094014</v>
      </c>
      <c r="J3360">
        <f ca="1">(Earth_Data!$B$1/SQRT(1-Earth_Data!$B$2^2*SIN(RADIANS(User_Model_Calcs!B3360))^2))*COS(RADIANS(User_Model_Calcs!B3360))</f>
        <v>5925.0160071236533</v>
      </c>
      <c r="K3360">
        <f ca="1">((Earth_Data!$B$1*(1-Earth_Data!$B$2^2))/SQRT(1-Earth_Data!$B$2^2*SIN(RADIANS(User_Model_Calcs!B3360))^2))*SIN(RADIANS(User_Model_Calcs!B3360))</f>
        <v>-2353.1965999107965</v>
      </c>
      <c r="L3360">
        <f t="shared" ca="1" si="515"/>
        <v>-21.661140405549496</v>
      </c>
      <c r="M3360">
        <f t="shared" ca="1" si="516"/>
        <v>6375.213637400966</v>
      </c>
      <c r="N3360">
        <f ca="1">SQRT(User_Model_Calcs!M3360^2+Sat_Data!$B$3^2-2*User_Model_Calcs!M3360*Sat_Data!$B$3*COS(RADIANS(L3360))*COS(RADIANS(I3360)))</f>
        <v>36329.614626332826</v>
      </c>
      <c r="O3360">
        <f ca="1">DEGREES(ACOS(((Earth_Data!$B$1+Sat_Data!$B$2)/User_Model_Calcs!N3360)*SQRT(1-COS(RADIANS(User_Model_Calcs!I3360))^2*COS(RADIANS(User_Model_Calcs!B3360))^2)))</f>
        <v>64.125715205341081</v>
      </c>
      <c r="P3360">
        <f t="shared" ca="1" si="513"/>
        <v>9.8236746464170341</v>
      </c>
    </row>
    <row r="3361" spans="1:16" x14ac:dyDescent="0.25">
      <c r="A3361">
        <f t="shared" ca="1" si="509"/>
        <v>107.61075699694649</v>
      </c>
      <c r="B3361">
        <f t="shared" ca="1" si="510"/>
        <v>-21.740152312470251</v>
      </c>
      <c r="C3361" s="6">
        <v>20135.9375</v>
      </c>
      <c r="D3361">
        <f t="shared" ca="1" si="511"/>
        <v>1.2</v>
      </c>
      <c r="E3361" s="1">
        <v>0.65</v>
      </c>
      <c r="F3361">
        <v>19.899999999999999</v>
      </c>
      <c r="G3361">
        <f t="shared" ca="1" si="514"/>
        <v>46.089820015575185</v>
      </c>
      <c r="H3361">
        <f t="shared" ca="1" si="512"/>
        <v>22.054964783583497</v>
      </c>
      <c r="I3361">
        <f ca="1">User_Model_Calcs!A3361-Sat_Data!$B$5</f>
        <v>-2.3892430030535081</v>
      </c>
      <c r="J3361">
        <f ca="1">(Earth_Data!$B$1/SQRT(1-Earth_Data!$B$2^2*SIN(RADIANS(User_Model_Calcs!B3361))^2))*COS(RADIANS(User_Model_Calcs!B3361))</f>
        <v>5927.2060417702251</v>
      </c>
      <c r="K3361">
        <f ca="1">((Earth_Data!$B$1*(1-Earth_Data!$B$2^2))/SQRT(1-Earth_Data!$B$2^2*SIN(RADIANS(User_Model_Calcs!B3361))^2))*SIN(RADIANS(User_Model_Calcs!B3361))</f>
        <v>-2347.7119135172397</v>
      </c>
      <c r="L3361">
        <f t="shared" ca="1" si="515"/>
        <v>-21.608063902815488</v>
      </c>
      <c r="M3361">
        <f t="shared" ca="1" si="516"/>
        <v>6375.2272657896865</v>
      </c>
      <c r="N3361">
        <f ca="1">SQRT(User_Model_Calcs!M3361^2+Sat_Data!$B$3^2-2*User_Model_Calcs!M3361*Sat_Data!$B$3*COS(RADIANS(L3361))*COS(RADIANS(I3361)))</f>
        <v>36318.888334682248</v>
      </c>
      <c r="O3361">
        <f ca="1">DEGREES(ACOS(((Earth_Data!$B$1+Sat_Data!$B$2)/User_Model_Calcs!N3361)*SQRT(1-COS(RADIANS(User_Model_Calcs!I3361))^2*COS(RADIANS(User_Model_Calcs!B3361))^2)))</f>
        <v>64.382953488377311</v>
      </c>
      <c r="P3361">
        <f t="shared" ca="1" si="513"/>
        <v>6.4271258784354144</v>
      </c>
    </row>
    <row r="3362" spans="1:16" x14ac:dyDescent="0.25">
      <c r="A3362">
        <f t="shared" ca="1" si="509"/>
        <v>105.8980386957964</v>
      </c>
      <c r="B3362">
        <f t="shared" ca="1" si="510"/>
        <v>-25.207577157266861</v>
      </c>
      <c r="C3362" s="6">
        <v>20135.9375</v>
      </c>
      <c r="D3362">
        <f t="shared" ca="1" si="511"/>
        <v>0.75</v>
      </c>
      <c r="E3362" s="1">
        <v>0.65</v>
      </c>
      <c r="F3362">
        <v>19.899999999999999</v>
      </c>
      <c r="G3362">
        <f t="shared" ca="1" si="514"/>
        <v>42.007420362456692</v>
      </c>
      <c r="H3362">
        <f t="shared" ca="1" si="512"/>
        <v>17.840646273153183</v>
      </c>
      <c r="I3362">
        <f ca="1">User_Model_Calcs!A3362-Sat_Data!$B$5</f>
        <v>-4.1019613042035985</v>
      </c>
      <c r="J3362">
        <f ca="1">(Earth_Data!$B$1/SQRT(1-Earth_Data!$B$2^2*SIN(RADIANS(User_Model_Calcs!B3362))^2))*COS(RADIANS(User_Model_Calcs!B3362))</f>
        <v>5774.2613841357397</v>
      </c>
      <c r="K3362">
        <f ca="1">((Earth_Data!$B$1*(1-Earth_Data!$B$2^2))/SQRT(1-Earth_Data!$B$2^2*SIN(RADIANS(User_Model_Calcs!B3362))^2))*SIN(RADIANS(User_Model_Calcs!B3362))</f>
        <v>-2699.8976172721841</v>
      </c>
      <c r="L3362">
        <f t="shared" ca="1" si="515"/>
        <v>-25.059593614044729</v>
      </c>
      <c r="M3362">
        <f t="shared" ca="1" si="516"/>
        <v>6374.2875426257015</v>
      </c>
      <c r="N3362">
        <f ca="1">SQRT(User_Model_Calcs!M3362^2+Sat_Data!$B$3^2-2*User_Model_Calcs!M3362*Sat_Data!$B$3*COS(RADIANS(L3362))*COS(RADIANS(I3362)))</f>
        <v>36506.986638887669</v>
      </c>
      <c r="O3362">
        <f ca="1">DEGREES(ACOS(((Earth_Data!$B$1+Sat_Data!$B$2)/User_Model_Calcs!N3362)*SQRT(1-COS(RADIANS(User_Model_Calcs!I3362))^2*COS(RADIANS(User_Model_Calcs!B3362))^2)))</f>
        <v>60.162381012857885</v>
      </c>
      <c r="P3362">
        <f t="shared" ca="1" si="513"/>
        <v>9.5581275699723651</v>
      </c>
    </row>
    <row r="3363" spans="1:16" x14ac:dyDescent="0.25">
      <c r="A3363">
        <f t="shared" ca="1" si="509"/>
        <v>109.19139105412512</v>
      </c>
      <c r="B3363">
        <f t="shared" ca="1" si="510"/>
        <v>-21.769858805859897</v>
      </c>
      <c r="C3363" s="6">
        <v>20135.9375</v>
      </c>
      <c r="D3363">
        <f t="shared" ca="1" si="511"/>
        <v>3</v>
      </c>
      <c r="E3363" s="1">
        <v>0.65</v>
      </c>
      <c r="F3363">
        <v>19.899999999999999</v>
      </c>
      <c r="G3363">
        <f t="shared" ca="1" si="514"/>
        <v>54.048620189015942</v>
      </c>
      <c r="H3363">
        <f t="shared" ca="1" si="512"/>
        <v>14.980126154118244</v>
      </c>
      <c r="I3363">
        <f ca="1">User_Model_Calcs!A3363-Sat_Data!$B$5</f>
        <v>-0.80860894587488019</v>
      </c>
      <c r="J3363">
        <f ca="1">(Earth_Data!$B$1/SQRT(1-Earth_Data!$B$2^2*SIN(RADIANS(User_Model_Calcs!B3363))^2))*COS(RADIANS(User_Model_Calcs!B3363))</f>
        <v>5925.9868960185549</v>
      </c>
      <c r="K3363">
        <f ca="1">((Earth_Data!$B$1*(1-Earth_Data!$B$2^2))/SQRT(1-Earth_Data!$B$2^2*SIN(RADIANS(User_Model_Calcs!B3363))^2))*SIN(RADIANS(User_Model_Calcs!B3363))</f>
        <v>-2350.7669509815078</v>
      </c>
      <c r="L3363">
        <f t="shared" ca="1" si="515"/>
        <v>-21.637625716469874</v>
      </c>
      <c r="M3363">
        <f t="shared" ca="1" si="516"/>
        <v>6375.2196785374008</v>
      </c>
      <c r="N3363">
        <f ca="1">SQRT(User_Model_Calcs!M3363^2+Sat_Data!$B$3^2-2*User_Model_Calcs!M3363*Sat_Data!$B$3*COS(RADIANS(L3363))*COS(RADIANS(I3363)))</f>
        <v>36315.005316881528</v>
      </c>
      <c r="O3363">
        <f ca="1">DEGREES(ACOS(((Earth_Data!$B$1+Sat_Data!$B$2)/User_Model_Calcs!N3363)*SQRT(1-COS(RADIANS(User_Model_Calcs!I3363))^2*COS(RADIANS(User_Model_Calcs!B3363))^2)))</f>
        <v>64.476300632264113</v>
      </c>
      <c r="P3363">
        <f t="shared" ca="1" si="513"/>
        <v>2.1793411423032016</v>
      </c>
    </row>
    <row r="3364" spans="1:16" x14ac:dyDescent="0.25">
      <c r="A3364">
        <f t="shared" ca="1" si="509"/>
        <v>106.54978216898184</v>
      </c>
      <c r="B3364">
        <f t="shared" ca="1" si="510"/>
        <v>-22.016935269023659</v>
      </c>
      <c r="C3364" s="6">
        <v>20135.9375</v>
      </c>
      <c r="D3364">
        <f t="shared" ca="1" si="511"/>
        <v>0.75</v>
      </c>
      <c r="E3364" s="1">
        <v>0.65</v>
      </c>
      <c r="F3364">
        <v>19.899999999999999</v>
      </c>
      <c r="G3364">
        <f t="shared" ca="1" si="514"/>
        <v>42.007420362456692</v>
      </c>
      <c r="H3364">
        <f t="shared" ca="1" si="512"/>
        <v>16.373284294286464</v>
      </c>
      <c r="I3364">
        <f ca="1">User_Model_Calcs!A3364-Sat_Data!$B$5</f>
        <v>-3.4502178310181648</v>
      </c>
      <c r="J3364">
        <f ca="1">(Earth_Data!$B$1/SQRT(1-Earth_Data!$B$2^2*SIN(RADIANS(User_Model_Calcs!B3364))^2))*COS(RADIANS(User_Model_Calcs!B3364))</f>
        <v>5915.7854429081817</v>
      </c>
      <c r="K3364">
        <f ca="1">((Earth_Data!$B$1*(1-Earth_Data!$B$2^2))/SQRT(1-Earth_Data!$B$2^2*SIN(RADIANS(User_Model_Calcs!B3364))^2))*SIN(RADIANS(User_Model_Calcs!B3364))</f>
        <v>-2376.1523149821537</v>
      </c>
      <c r="L3364">
        <f t="shared" ca="1" si="515"/>
        <v>-21.88350432525791</v>
      </c>
      <c r="M3364">
        <f t="shared" ca="1" si="516"/>
        <v>6375.156251459206</v>
      </c>
      <c r="N3364">
        <f ca="1">SQRT(User_Model_Calcs!M3364^2+Sat_Data!$B$3^2-2*User_Model_Calcs!M3364*Sat_Data!$B$3*COS(RADIANS(L3364))*COS(RADIANS(I3364)))</f>
        <v>36338.595513869077</v>
      </c>
      <c r="O3364">
        <f ca="1">DEGREES(ACOS(((Earth_Data!$B$1+Sat_Data!$B$2)/User_Model_Calcs!N3364)*SQRT(1-COS(RADIANS(User_Model_Calcs!I3364))^2*COS(RADIANS(User_Model_Calcs!B3364))^2)))</f>
        <v>63.910810303833507</v>
      </c>
      <c r="P3364">
        <f t="shared" ca="1" si="513"/>
        <v>9.1364161059395208</v>
      </c>
    </row>
    <row r="3365" spans="1:16" x14ac:dyDescent="0.25">
      <c r="A3365">
        <f t="shared" ca="1" si="509"/>
        <v>109.39717176542663</v>
      </c>
      <c r="B3365">
        <f t="shared" ca="1" si="510"/>
        <v>-21.599703641608542</v>
      </c>
      <c r="C3365" s="6">
        <v>20135.9375</v>
      </c>
      <c r="D3365">
        <f t="shared" ca="1" si="511"/>
        <v>1.2</v>
      </c>
      <c r="E3365" s="1">
        <v>0.65</v>
      </c>
      <c r="F3365">
        <v>19.899999999999999</v>
      </c>
      <c r="G3365">
        <f t="shared" ca="1" si="514"/>
        <v>46.089820015575185</v>
      </c>
      <c r="H3365">
        <f t="shared" ca="1" si="512"/>
        <v>15.599962806914517</v>
      </c>
      <c r="I3365">
        <f ca="1">User_Model_Calcs!A3365-Sat_Data!$B$5</f>
        <v>-0.60282823457336576</v>
      </c>
      <c r="J3365">
        <f ca="1">(Earth_Data!$B$1/SQRT(1-Earth_Data!$B$2^2*SIN(RADIANS(User_Model_Calcs!B3365))^2))*COS(RADIANS(User_Model_Calcs!B3365))</f>
        <v>5932.9484999178731</v>
      </c>
      <c r="K3365">
        <f ca="1">((Earth_Data!$B$1*(1-Earth_Data!$B$2^2))/SQRT(1-Earth_Data!$B$2^2*SIN(RADIANS(User_Model_Calcs!B3365))^2))*SIN(RADIANS(User_Model_Calcs!B3365))</f>
        <v>-2333.2596784766206</v>
      </c>
      <c r="L3365">
        <f t="shared" ca="1" si="515"/>
        <v>-21.468301166559346</v>
      </c>
      <c r="M3365">
        <f t="shared" ca="1" si="516"/>
        <v>6375.2630243686854</v>
      </c>
      <c r="N3365">
        <f ca="1">SQRT(User_Model_Calcs!M3365^2+Sat_Data!$B$3^2-2*User_Model_Calcs!M3365*Sat_Data!$B$3*COS(RADIANS(L3365))*COS(RADIANS(I3365)))</f>
        <v>36306.625154055961</v>
      </c>
      <c r="O3365">
        <f ca="1">DEGREES(ACOS(((Earth_Data!$B$1+Sat_Data!$B$2)/User_Model_Calcs!N3365)*SQRT(1-COS(RADIANS(User_Model_Calcs!I3365))^2*COS(RADIANS(User_Model_Calcs!B3365))^2)))</f>
        <v>64.680780063306855</v>
      </c>
      <c r="P3365">
        <f t="shared" ca="1" si="513"/>
        <v>1.6372020365655622</v>
      </c>
    </row>
    <row r="3366" spans="1:16" x14ac:dyDescent="0.25">
      <c r="A3366">
        <f t="shared" ref="A3366:A3379" ca="1" si="517">107.947391934268+(RAND()*5-2.5)</f>
        <v>107.03008227537617</v>
      </c>
      <c r="B3366">
        <f t="shared" ref="B3366:B3401" ca="1" si="518">-23.1146709996734+(RAND()*5-2.5)</f>
        <v>-24.78239731249483</v>
      </c>
      <c r="C3366" s="6">
        <v>20135.9375</v>
      </c>
      <c r="D3366">
        <f t="shared" ca="1" si="511"/>
        <v>3</v>
      </c>
      <c r="E3366" s="1">
        <v>0.65</v>
      </c>
      <c r="F3366">
        <v>19.899999999999999</v>
      </c>
      <c r="G3366">
        <f t="shared" ca="1" si="514"/>
        <v>54.048620189015942</v>
      </c>
      <c r="H3366">
        <f t="shared" ca="1" si="512"/>
        <v>20.791432535024299</v>
      </c>
      <c r="I3366">
        <f ca="1">User_Model_Calcs!A3366-Sat_Data!$B$5</f>
        <v>-2.9699177246238264</v>
      </c>
      <c r="J3366">
        <f ca="1">(Earth_Data!$B$1/SQRT(1-Earth_Data!$B$2^2*SIN(RADIANS(User_Model_Calcs!B3366))^2))*COS(RADIANS(User_Model_Calcs!B3366))</f>
        <v>5794.1622432850672</v>
      </c>
      <c r="K3366">
        <f ca="1">((Earth_Data!$B$1*(1-Earth_Data!$B$2^2))/SQRT(1-Earth_Data!$B$2^2*SIN(RADIANS(User_Model_Calcs!B3366))^2))*SIN(RADIANS(User_Model_Calcs!B3366))</f>
        <v>-2657.2103408862149</v>
      </c>
      <c r="L3366">
        <f t="shared" ca="1" si="515"/>
        <v>-24.636251526862608</v>
      </c>
      <c r="M3366">
        <f t="shared" ca="1" si="516"/>
        <v>6374.4084350802996</v>
      </c>
      <c r="N3366">
        <f ca="1">SQRT(User_Model_Calcs!M3366^2+Sat_Data!$B$3^2-2*User_Model_Calcs!M3366*Sat_Data!$B$3*COS(RADIANS(L3366))*COS(RADIANS(I3366)))</f>
        <v>36475.914180558379</v>
      </c>
      <c r="O3366">
        <f ca="1">DEGREES(ACOS(((Earth_Data!$B$1+Sat_Data!$B$2)/User_Model_Calcs!N3366)*SQRT(1-COS(RADIANS(User_Model_Calcs!I3366))^2*COS(RADIANS(User_Model_Calcs!B3366))^2)))</f>
        <v>60.818188944739411</v>
      </c>
      <c r="P3366">
        <f t="shared" ca="1" si="513"/>
        <v>7.0556504166529344</v>
      </c>
    </row>
    <row r="3367" spans="1:16" x14ac:dyDescent="0.25">
      <c r="A3367">
        <f t="shared" ca="1" si="517"/>
        <v>105.52271482419972</v>
      </c>
      <c r="B3367">
        <f t="shared" ca="1" si="518"/>
        <v>-22.034083577837841</v>
      </c>
      <c r="C3367" s="6">
        <v>20135.9375</v>
      </c>
      <c r="D3367">
        <f t="shared" ca="1" si="511"/>
        <v>1.2</v>
      </c>
      <c r="E3367" s="1">
        <v>0.65</v>
      </c>
      <c r="F3367">
        <v>19.899999999999999</v>
      </c>
      <c r="G3367">
        <f t="shared" ca="1" si="514"/>
        <v>46.089820015575185</v>
      </c>
      <c r="H3367">
        <f t="shared" ca="1" si="512"/>
        <v>20.769836512153489</v>
      </c>
      <c r="I3367">
        <f ca="1">User_Model_Calcs!A3367-Sat_Data!$B$5</f>
        <v>-4.4772851758002759</v>
      </c>
      <c r="J3367">
        <f ca="1">(Earth_Data!$B$1/SQRT(1-Earth_Data!$B$2^2*SIN(RADIANS(User_Model_Calcs!B3367))^2))*COS(RADIANS(User_Model_Calcs!B3367))</f>
        <v>5915.073339830381</v>
      </c>
      <c r="K3367">
        <f ca="1">((Earth_Data!$B$1*(1-Earth_Data!$B$2^2))/SQRT(1-Earth_Data!$B$2^2*SIN(RADIANS(User_Model_Calcs!B3367))^2))*SIN(RADIANS(User_Model_Calcs!B3367))</f>
        <v>-2377.9125751548918</v>
      </c>
      <c r="L3367">
        <f t="shared" ca="1" si="515"/>
        <v>-21.900569861793244</v>
      </c>
      <c r="M3367">
        <f t="shared" ca="1" si="516"/>
        <v>6375.1518280470709</v>
      </c>
      <c r="N3367">
        <f ca="1">SQRT(User_Model_Calcs!M3367^2+Sat_Data!$B$3^2-2*User_Model_Calcs!M3367*Sat_Data!$B$3*COS(RADIANS(L3367))*COS(RADIANS(I3367)))</f>
        <v>36347.922692855449</v>
      </c>
      <c r="O3367">
        <f ca="1">DEGREES(ACOS(((Earth_Data!$B$1+Sat_Data!$B$2)/User_Model_Calcs!N3367)*SQRT(1-COS(RADIANS(User_Model_Calcs!I3367))^2*COS(RADIANS(User_Model_Calcs!B3367))^2)))</f>
        <v>63.691090268908106</v>
      </c>
      <c r="P3367">
        <f t="shared" ca="1" si="513"/>
        <v>11.789493814163187</v>
      </c>
    </row>
    <row r="3368" spans="1:16" x14ac:dyDescent="0.25">
      <c r="A3368">
        <f t="shared" ca="1" si="517"/>
        <v>107.51507246713082</v>
      </c>
      <c r="B3368">
        <f t="shared" ca="1" si="518"/>
        <v>-24.26655452177242</v>
      </c>
      <c r="C3368" s="6">
        <v>20135.9375</v>
      </c>
      <c r="D3368">
        <f t="shared" ca="1" si="511"/>
        <v>0.75</v>
      </c>
      <c r="E3368" s="1">
        <v>0.65</v>
      </c>
      <c r="F3368">
        <v>19.899999999999999</v>
      </c>
      <c r="G3368">
        <f t="shared" ca="1" si="514"/>
        <v>42.007420362456692</v>
      </c>
      <c r="H3368">
        <f t="shared" ca="1" si="512"/>
        <v>22.10686835289502</v>
      </c>
      <c r="I3368">
        <f ca="1">User_Model_Calcs!A3368-Sat_Data!$B$5</f>
        <v>-2.4849275328691789</v>
      </c>
      <c r="J3368">
        <f ca="1">(Earth_Data!$B$1/SQRT(1-Earth_Data!$B$2^2*SIN(RADIANS(User_Model_Calcs!B3368))^2))*COS(RADIANS(User_Model_Calcs!B3368))</f>
        <v>5817.8790306131623</v>
      </c>
      <c r="K3368">
        <f ca="1">((Earth_Data!$B$1*(1-Earth_Data!$B$2^2))/SQRT(1-Earth_Data!$B$2^2*SIN(RADIANS(User_Model_Calcs!B3368))^2))*SIN(RADIANS(User_Model_Calcs!B3368))</f>
        <v>-2605.2274666882995</v>
      </c>
      <c r="L3368">
        <f t="shared" ca="1" si="515"/>
        <v>-24.122681264949037</v>
      </c>
      <c r="M3368">
        <f t="shared" ca="1" si="516"/>
        <v>6374.5530484917517</v>
      </c>
      <c r="N3368">
        <f ca="1">SQRT(User_Model_Calcs!M3368^2+Sat_Data!$B$3^2-2*User_Model_Calcs!M3368*Sat_Data!$B$3*COS(RADIANS(L3368))*COS(RADIANS(I3368)))</f>
        <v>36445.839784593074</v>
      </c>
      <c r="O3368">
        <f ca="1">DEGREES(ACOS(((Earth_Data!$B$1+Sat_Data!$B$2)/User_Model_Calcs!N3368)*SQRT(1-COS(RADIANS(User_Model_Calcs!I3368))^2*COS(RADIANS(User_Model_Calcs!B3368))^2)))</f>
        <v>61.467405583197511</v>
      </c>
      <c r="P3368">
        <f t="shared" ca="1" si="513"/>
        <v>6.0277697397933547</v>
      </c>
    </row>
    <row r="3369" spans="1:16" x14ac:dyDescent="0.25">
      <c r="A3369">
        <f t="shared" ca="1" si="517"/>
        <v>108.74534537653027</v>
      </c>
      <c r="B3369">
        <f t="shared" ca="1" si="518"/>
        <v>-23.687898878499038</v>
      </c>
      <c r="C3369" s="6">
        <v>20135.9375</v>
      </c>
      <c r="D3369">
        <f t="shared" ca="1" si="511"/>
        <v>0.75</v>
      </c>
      <c r="E3369" s="1">
        <v>0.65</v>
      </c>
      <c r="F3369">
        <v>19.899999999999999</v>
      </c>
      <c r="G3369">
        <f t="shared" ca="1" si="514"/>
        <v>42.007420362456692</v>
      </c>
      <c r="H3369">
        <f t="shared" ca="1" si="512"/>
        <v>15.403287221312063</v>
      </c>
      <c r="I3369">
        <f ca="1">User_Model_Calcs!A3369-Sat_Data!$B$5</f>
        <v>-1.2546546234697331</v>
      </c>
      <c r="J3369">
        <f ca="1">(Earth_Data!$B$1/SQRT(1-Earth_Data!$B$2^2*SIN(RADIANS(User_Model_Calcs!B3369))^2))*COS(RADIANS(User_Model_Calcs!B3369))</f>
        <v>5843.9236883374078</v>
      </c>
      <c r="K3369">
        <f ca="1">((Earth_Data!$B$1*(1-Earth_Data!$B$2^2))/SQRT(1-Earth_Data!$B$2^2*SIN(RADIANS(User_Model_Calcs!B3369))^2))*SIN(RADIANS(User_Model_Calcs!B3369))</f>
        <v>-2546.6675875567748</v>
      </c>
      <c r="L3369">
        <f t="shared" ca="1" si="515"/>
        <v>-23.54662997657465</v>
      </c>
      <c r="M3369">
        <f t="shared" ca="1" si="516"/>
        <v>6374.7125328616448</v>
      </c>
      <c r="N3369">
        <f ca="1">SQRT(User_Model_Calcs!M3369^2+Sat_Data!$B$3^2-2*User_Model_Calcs!M3369*Sat_Data!$B$3*COS(RADIANS(L3369))*COS(RADIANS(I3369)))</f>
        <v>36411.011777738517</v>
      </c>
      <c r="O3369">
        <f ca="1">DEGREES(ACOS(((Earth_Data!$B$1+Sat_Data!$B$2)/User_Model_Calcs!N3369)*SQRT(1-COS(RADIANS(User_Model_Calcs!I3369))^2*COS(RADIANS(User_Model_Calcs!B3369))^2)))</f>
        <v>62.237167390719584</v>
      </c>
      <c r="P3369">
        <f t="shared" ca="1" si="513"/>
        <v>3.1203502163819565</v>
      </c>
    </row>
    <row r="3370" spans="1:16" x14ac:dyDescent="0.25">
      <c r="A3370">
        <f t="shared" ca="1" si="517"/>
        <v>110.27967786151495</v>
      </c>
      <c r="B3370">
        <f t="shared" ca="1" si="518"/>
        <v>-23.878684543684894</v>
      </c>
      <c r="C3370" s="6">
        <v>20135.9375</v>
      </c>
      <c r="D3370">
        <f t="shared" ca="1" si="511"/>
        <v>3</v>
      </c>
      <c r="E3370" s="1">
        <v>0.65</v>
      </c>
      <c r="F3370">
        <v>19.899999999999999</v>
      </c>
      <c r="G3370">
        <f t="shared" ca="1" si="514"/>
        <v>54.048620189015942</v>
      </c>
      <c r="H3370">
        <f t="shared" ca="1" si="512"/>
        <v>18.710005200678051</v>
      </c>
      <c r="I3370">
        <f ca="1">User_Model_Calcs!A3370-Sat_Data!$B$5</f>
        <v>0.27967786151495488</v>
      </c>
      <c r="J3370">
        <f ca="1">(Earth_Data!$B$1/SQRT(1-Earth_Data!$B$2^2*SIN(RADIANS(User_Model_Calcs!B3370))^2))*COS(RADIANS(User_Model_Calcs!B3370))</f>
        <v>5835.4022192220054</v>
      </c>
      <c r="K3370">
        <f ca="1">((Earth_Data!$B$1*(1-Earth_Data!$B$2^2))/SQRT(1-Earth_Data!$B$2^2*SIN(RADIANS(User_Model_Calcs!B3370))^2))*SIN(RADIANS(User_Model_Calcs!B3370))</f>
        <v>-2566.0036136130329</v>
      </c>
      <c r="L3370">
        <f t="shared" ca="1" si="515"/>
        <v>-23.736550595037006</v>
      </c>
      <c r="M3370">
        <f t="shared" ca="1" si="516"/>
        <v>6374.660273706847</v>
      </c>
      <c r="N3370">
        <f ca="1">SQRT(User_Model_Calcs!M3370^2+Sat_Data!$B$3^2-2*User_Model_Calcs!M3370*Sat_Data!$B$3*COS(RADIANS(L3370))*COS(RADIANS(I3370)))</f>
        <v>36419.327640778145</v>
      </c>
      <c r="O3370">
        <f ca="1">DEGREES(ACOS(((Earth_Data!$B$1+Sat_Data!$B$2)/User_Model_Calcs!N3370)*SQRT(1-COS(RADIANS(User_Model_Calcs!I3370))^2*COS(RADIANS(User_Model_Calcs!B3370))^2)))</f>
        <v>62.051119491185574</v>
      </c>
      <c r="P3370">
        <f t="shared" ca="1" si="513"/>
        <v>0.69087336354684381</v>
      </c>
    </row>
    <row r="3371" spans="1:16" x14ac:dyDescent="0.25">
      <c r="A3371">
        <f t="shared" ca="1" si="517"/>
        <v>109.52062095078439</v>
      </c>
      <c r="B3371">
        <f t="shared" ca="1" si="518"/>
        <v>-24.340951820308693</v>
      </c>
      <c r="C3371" s="6">
        <v>20135.9375</v>
      </c>
      <c r="D3371">
        <f t="shared" ca="1" si="511"/>
        <v>1.2</v>
      </c>
      <c r="E3371" s="1">
        <v>0.65</v>
      </c>
      <c r="F3371">
        <v>19.899999999999999</v>
      </c>
      <c r="G3371">
        <f t="shared" ca="1" si="514"/>
        <v>46.089820015575185</v>
      </c>
      <c r="H3371">
        <f t="shared" ca="1" si="512"/>
        <v>14.925463189424768</v>
      </c>
      <c r="I3371">
        <f ca="1">User_Model_Calcs!A3371-Sat_Data!$B$5</f>
        <v>-0.47937904921560914</v>
      </c>
      <c r="J3371">
        <f ca="1">(Earth_Data!$B$1/SQRT(1-Earth_Data!$B$2^2*SIN(RADIANS(User_Model_Calcs!B3371))^2))*COS(RADIANS(User_Model_Calcs!B3371))</f>
        <v>5814.4874781560648</v>
      </c>
      <c r="K3371">
        <f ca="1">((Earth_Data!$B$1*(1-Earth_Data!$B$2^2))/SQRT(1-Earth_Data!$B$2^2*SIN(RADIANS(User_Model_Calcs!B3371))^2))*SIN(RADIANS(User_Model_Calcs!B3371))</f>
        <v>-2612.7376110056034</v>
      </c>
      <c r="L3371">
        <f t="shared" ca="1" si="515"/>
        <v>-24.196747931584152</v>
      </c>
      <c r="M3371">
        <f t="shared" ca="1" si="516"/>
        <v>6374.532332461491</v>
      </c>
      <c r="N3371">
        <f ca="1">SQRT(User_Model_Calcs!M3371^2+Sat_Data!$B$3^2-2*User_Model_Calcs!M3371*Sat_Data!$B$3*COS(RADIANS(L3371))*COS(RADIANS(I3371)))</f>
        <v>36443.666091211984</v>
      </c>
      <c r="O3371">
        <f ca="1">DEGREES(ACOS(((Earth_Data!$B$1+Sat_Data!$B$2)/User_Model_Calcs!N3371)*SQRT(1-COS(RADIANS(User_Model_Calcs!I3371))^2*COS(RADIANS(User_Model_Calcs!B3371))^2)))</f>
        <v>61.514009136696288</v>
      </c>
      <c r="P3371">
        <f t="shared" ca="1" si="513"/>
        <v>1.1629410992044944</v>
      </c>
    </row>
    <row r="3372" spans="1:16" x14ac:dyDescent="0.25">
      <c r="A3372">
        <f t="shared" ca="1" si="517"/>
        <v>106.39413947015926</v>
      </c>
      <c r="B3372">
        <f t="shared" ca="1" si="518"/>
        <v>-24.471640850979373</v>
      </c>
      <c r="C3372" s="6">
        <v>20135.9375</v>
      </c>
      <c r="D3372">
        <f t="shared" ca="1" si="511"/>
        <v>3</v>
      </c>
      <c r="E3372" s="1">
        <v>0.65</v>
      </c>
      <c r="F3372">
        <v>19.899999999999999</v>
      </c>
      <c r="G3372">
        <f t="shared" ca="1" si="514"/>
        <v>54.048620189015942</v>
      </c>
      <c r="H3372">
        <f t="shared" ca="1" si="512"/>
        <v>17.360728070201304</v>
      </c>
      <c r="I3372">
        <f ca="1">User_Model_Calcs!A3372-Sat_Data!$B$5</f>
        <v>-3.60586052984074</v>
      </c>
      <c r="J3372">
        <f ca="1">(Earth_Data!$B$1/SQRT(1-Earth_Data!$B$2^2*SIN(RADIANS(User_Model_Calcs!B3372))^2))*COS(RADIANS(User_Model_Calcs!B3372))</f>
        <v>5808.5060709102163</v>
      </c>
      <c r="K3372">
        <f ca="1">((Earth_Data!$B$1*(1-Earth_Data!$B$2^2))/SQRT(1-Earth_Data!$B$2^2*SIN(RADIANS(User_Model_Calcs!B3372))^2))*SIN(RADIANS(User_Model_Calcs!B3372))</f>
        <v>-2625.9196992400157</v>
      </c>
      <c r="L3372">
        <f t="shared" ca="1" si="515"/>
        <v>-24.326858502521738</v>
      </c>
      <c r="M3372">
        <f t="shared" ca="1" si="516"/>
        <v>6374.4958265464111</v>
      </c>
      <c r="N3372">
        <f ca="1">SQRT(User_Model_Calcs!M3372^2+Sat_Data!$B$3^2-2*User_Model_Calcs!M3372*Sat_Data!$B$3*COS(RADIANS(L3372))*COS(RADIANS(I3372)))</f>
        <v>36463.643147888724</v>
      </c>
      <c r="O3372">
        <f ca="1">DEGREES(ACOS(((Earth_Data!$B$1+Sat_Data!$B$2)/User_Model_Calcs!N3372)*SQRT(1-COS(RADIANS(User_Model_Calcs!I3372))^2*COS(RADIANS(User_Model_Calcs!B3372))^2)))</f>
        <v>61.082177437618817</v>
      </c>
      <c r="P3372">
        <f t="shared" ca="1" si="513"/>
        <v>8.649893647370865</v>
      </c>
    </row>
    <row r="3373" spans="1:16" x14ac:dyDescent="0.25">
      <c r="A3373">
        <f t="shared" ca="1" si="517"/>
        <v>107.17885071744477</v>
      </c>
      <c r="B3373">
        <f t="shared" ca="1" si="518"/>
        <v>-24.505304482029878</v>
      </c>
      <c r="C3373" s="6">
        <v>20135.9375</v>
      </c>
      <c r="D3373">
        <f t="shared" ca="1" si="511"/>
        <v>3</v>
      </c>
      <c r="E3373" s="1">
        <v>0.65</v>
      </c>
      <c r="F3373">
        <v>19.899999999999999</v>
      </c>
      <c r="G3373">
        <f t="shared" ca="1" si="514"/>
        <v>54.048620189015942</v>
      </c>
      <c r="H3373">
        <f t="shared" ca="1" si="512"/>
        <v>23.231355890516109</v>
      </c>
      <c r="I3373">
        <f ca="1">User_Model_Calcs!A3373-Sat_Data!$B$5</f>
        <v>-2.8211492825552256</v>
      </c>
      <c r="J3373">
        <f ca="1">(Earth_Data!$B$1/SQRT(1-Earth_Data!$B$2^2*SIN(RADIANS(User_Model_Calcs!B3373))^2))*COS(RADIANS(User_Model_Calcs!B3373))</f>
        <v>5806.9604601636411</v>
      </c>
      <c r="K3373">
        <f ca="1">((Earth_Data!$B$1*(1-Earth_Data!$B$2^2))/SQRT(1-Earth_Data!$B$2^2*SIN(RADIANS(User_Model_Calcs!B3373))^2))*SIN(RADIANS(User_Model_Calcs!B3373))</f>
        <v>-2629.3130415072696</v>
      </c>
      <c r="L3373">
        <f t="shared" ca="1" si="515"/>
        <v>-24.360373614903775</v>
      </c>
      <c r="M3373">
        <f t="shared" ca="1" si="516"/>
        <v>6374.486399400671</v>
      </c>
      <c r="N3373">
        <f ca="1">SQRT(User_Model_Calcs!M3373^2+Sat_Data!$B$3^2-2*User_Model_Calcs!M3373*Sat_Data!$B$3*COS(RADIANS(L3373))*COS(RADIANS(I3373)))</f>
        <v>36460.269859192129</v>
      </c>
      <c r="O3373">
        <f ca="1">DEGREES(ACOS(((Earth_Data!$B$1+Sat_Data!$B$2)/User_Model_Calcs!N3373)*SQRT(1-COS(RADIANS(User_Model_Calcs!I3373))^2*COS(RADIANS(User_Model_Calcs!B3373))^2)))</f>
        <v>61.154232863455384</v>
      </c>
      <c r="P3373">
        <f t="shared" ca="1" si="513"/>
        <v>6.7753401991585935</v>
      </c>
    </row>
    <row r="3374" spans="1:16" x14ac:dyDescent="0.25">
      <c r="A3374">
        <f t="shared" ca="1" si="517"/>
        <v>108.39496418585553</v>
      </c>
      <c r="B3374">
        <f t="shared" ca="1" si="518"/>
        <v>-23.87754205431176</v>
      </c>
      <c r="C3374" s="6">
        <v>20135.9375</v>
      </c>
      <c r="D3374">
        <f t="shared" ca="1" si="511"/>
        <v>0.75</v>
      </c>
      <c r="E3374" s="1">
        <v>0.65</v>
      </c>
      <c r="F3374">
        <v>19.899999999999999</v>
      </c>
      <c r="G3374">
        <f t="shared" ca="1" si="514"/>
        <v>42.007420362456692</v>
      </c>
      <c r="H3374">
        <f t="shared" ca="1" si="512"/>
        <v>14.063913218533798</v>
      </c>
      <c r="I3374">
        <f ca="1">User_Model_Calcs!A3374-Sat_Data!$B$5</f>
        <v>-1.6050358141444718</v>
      </c>
      <c r="J3374">
        <f ca="1">(Earth_Data!$B$1/SQRT(1-Earth_Data!$B$2^2*SIN(RADIANS(User_Model_Calcs!B3374))^2))*COS(RADIANS(User_Model_Calcs!B3374))</f>
        <v>5835.4534408839709</v>
      </c>
      <c r="K3374">
        <f ca="1">((Earth_Data!$B$1*(1-Earth_Data!$B$2^2))/SQRT(1-Earth_Data!$B$2^2*SIN(RADIANS(User_Model_Calcs!B3374))^2))*SIN(RADIANS(User_Model_Calcs!B3374))</f>
        <v>-2565.8879060542286</v>
      </c>
      <c r="L3374">
        <f t="shared" ca="1" si="515"/>
        <v>-23.735413267261002</v>
      </c>
      <c r="M3374">
        <f t="shared" ca="1" si="516"/>
        <v>6374.6605876046397</v>
      </c>
      <c r="N3374">
        <f ca="1">SQRT(User_Model_Calcs!M3374^2+Sat_Data!$B$3^2-2*User_Model_Calcs!M3374*Sat_Data!$B$3*COS(RADIANS(L3374))*COS(RADIANS(I3374)))</f>
        <v>36421.838467391324</v>
      </c>
      <c r="O3374">
        <f ca="1">DEGREES(ACOS(((Earth_Data!$B$1+Sat_Data!$B$2)/User_Model_Calcs!N3374)*SQRT(1-COS(RADIANS(User_Model_Calcs!I3374))^2*COS(RADIANS(User_Model_Calcs!B3374))^2)))</f>
        <v>61.995636062907522</v>
      </c>
      <c r="P3374">
        <f t="shared" ca="1" si="513"/>
        <v>3.959894457948431</v>
      </c>
    </row>
    <row r="3375" spans="1:16" x14ac:dyDescent="0.25">
      <c r="A3375">
        <f t="shared" ca="1" si="517"/>
        <v>107.84169906829207</v>
      </c>
      <c r="B3375">
        <f t="shared" ca="1" si="518"/>
        <v>-22.237024557814486</v>
      </c>
      <c r="C3375" s="6">
        <v>20135.9375</v>
      </c>
      <c r="D3375">
        <f t="shared" ca="1" si="511"/>
        <v>0.75</v>
      </c>
      <c r="E3375" s="1">
        <v>0.65</v>
      </c>
      <c r="F3375">
        <v>19.899999999999999</v>
      </c>
      <c r="G3375">
        <f t="shared" ca="1" si="514"/>
        <v>42.007420362456692</v>
      </c>
      <c r="H3375">
        <f t="shared" ca="1" si="512"/>
        <v>14.578266126564282</v>
      </c>
      <c r="I3375">
        <f ca="1">User_Model_Calcs!A3375-Sat_Data!$B$5</f>
        <v>-2.1583009317079274</v>
      </c>
      <c r="J3375">
        <f ca="1">(Earth_Data!$B$1/SQRT(1-Earth_Data!$B$2^2*SIN(RADIANS(User_Model_Calcs!B3375))^2))*COS(RADIANS(User_Model_Calcs!B3375))</f>
        <v>5906.6058798087088</v>
      </c>
      <c r="K3375">
        <f ca="1">((Earth_Data!$B$1*(1-Earth_Data!$B$2^2))/SQRT(1-Earth_Data!$B$2^2*SIN(RADIANS(User_Model_Calcs!B3375))^2))*SIN(RADIANS(User_Model_Calcs!B3375))</f>
        <v>-2398.7283492036399</v>
      </c>
      <c r="L3375">
        <f t="shared" ca="1" si="515"/>
        <v>-22.102534891503257</v>
      </c>
      <c r="M3375">
        <f t="shared" ca="1" si="516"/>
        <v>6375.0992708085751</v>
      </c>
      <c r="N3375">
        <f ca="1">SQRT(User_Model_Calcs!M3375^2+Sat_Data!$B$3^2-2*User_Model_Calcs!M3375*Sat_Data!$B$3*COS(RADIANS(L3375))*COS(RADIANS(I3375)))</f>
        <v>36341.656966000817</v>
      </c>
      <c r="O3375">
        <f ca="1">DEGREES(ACOS(((Earth_Data!$B$1+Sat_Data!$B$2)/User_Model_Calcs!N3375)*SQRT(1-COS(RADIANS(User_Model_Calcs!I3375))^2*COS(RADIANS(User_Model_Calcs!B3375))^2)))</f>
        <v>63.836799055895767</v>
      </c>
      <c r="P3375">
        <f t="shared" ca="1" si="513"/>
        <v>5.6871153179647393</v>
      </c>
    </row>
    <row r="3376" spans="1:16" x14ac:dyDescent="0.25">
      <c r="A3376">
        <f t="shared" ca="1" si="517"/>
        <v>110.30706375682229</v>
      </c>
      <c r="B3376">
        <f t="shared" ca="1" si="518"/>
        <v>-24.323771727870252</v>
      </c>
      <c r="C3376" s="6">
        <v>20135.9375</v>
      </c>
      <c r="D3376">
        <f t="shared" ca="1" si="511"/>
        <v>3</v>
      </c>
      <c r="E3376" s="1">
        <v>0.65</v>
      </c>
      <c r="F3376">
        <v>19.899999999999999</v>
      </c>
      <c r="G3376">
        <f t="shared" ca="1" si="514"/>
        <v>54.048620189015942</v>
      </c>
      <c r="H3376">
        <f t="shared" ca="1" si="512"/>
        <v>22.397311531347164</v>
      </c>
      <c r="I3376">
        <f ca="1">User_Model_Calcs!A3376-Sat_Data!$B$5</f>
        <v>0.30706375682228781</v>
      </c>
      <c r="J3376">
        <f ca="1">(Earth_Data!$B$1/SQRT(1-Earth_Data!$B$2^2*SIN(RADIANS(User_Model_Calcs!B3376))^2))*COS(RADIANS(User_Model_Calcs!B3376))</f>
        <v>5815.2715365302165</v>
      </c>
      <c r="K3376">
        <f ca="1">((Earth_Data!$B$1*(1-Earth_Data!$B$2^2))/SQRT(1-Earth_Data!$B$2^2*SIN(RADIANS(User_Model_Calcs!B3376))^2))*SIN(RADIANS(User_Model_Calcs!B3376))</f>
        <v>-2611.0037260270033</v>
      </c>
      <c r="L3376">
        <f t="shared" ca="1" si="515"/>
        <v>-24.179644104151421</v>
      </c>
      <c r="M3376">
        <f t="shared" ca="1" si="516"/>
        <v>6374.5371205214115</v>
      </c>
      <c r="N3376">
        <f ca="1">SQRT(User_Model_Calcs!M3376^2+Sat_Data!$B$3^2-2*User_Model_Calcs!M3376*Sat_Data!$B$3*COS(RADIANS(L3376))*COS(RADIANS(I3376)))</f>
        <v>36442.620946998344</v>
      </c>
      <c r="O3376">
        <f ca="1">DEGREES(ACOS(((Earth_Data!$B$1+Sat_Data!$B$2)/User_Model_Calcs!N3376)*SQRT(1-COS(RADIANS(User_Model_Calcs!I3376))^2*COS(RADIANS(User_Model_Calcs!B3376))^2)))</f>
        <v>61.536854252497221</v>
      </c>
      <c r="P3376">
        <f t="shared" ca="1" si="513"/>
        <v>0.74546004066553684</v>
      </c>
    </row>
    <row r="3377" spans="1:16" x14ac:dyDescent="0.25">
      <c r="A3377">
        <f t="shared" ca="1" si="517"/>
        <v>108.73032126875675</v>
      </c>
      <c r="B3377">
        <f t="shared" ca="1" si="518"/>
        <v>-21.299266624245753</v>
      </c>
      <c r="C3377" s="6">
        <v>20135.9375</v>
      </c>
      <c r="D3377">
        <f t="shared" ca="1" si="511"/>
        <v>1.2</v>
      </c>
      <c r="E3377" s="1">
        <v>0.65</v>
      </c>
      <c r="F3377">
        <v>19.899999999999999</v>
      </c>
      <c r="G3377">
        <f t="shared" ca="1" si="514"/>
        <v>46.089820015575185</v>
      </c>
      <c r="H3377">
        <f t="shared" ca="1" si="512"/>
        <v>23.593012967446494</v>
      </c>
      <c r="I3377">
        <f ca="1">User_Model_Calcs!A3377-Sat_Data!$B$5</f>
        <v>-1.2696787312432463</v>
      </c>
      <c r="J3377">
        <f ca="1">(Earth_Data!$B$1/SQRT(1-Earth_Data!$B$2^2*SIN(RADIANS(User_Model_Calcs!B3377))^2))*COS(RADIANS(User_Model_Calcs!B3377))</f>
        <v>5945.1129586946863</v>
      </c>
      <c r="K3377">
        <f ca="1">((Earth_Data!$B$1*(1-Earth_Data!$B$2^2))/SQRT(1-Earth_Data!$B$2^2*SIN(RADIANS(User_Model_Calcs!B3377))^2))*SIN(RADIANS(User_Model_Calcs!B3377))</f>
        <v>-2302.2983797945831</v>
      </c>
      <c r="L3377">
        <f t="shared" ca="1" si="515"/>
        <v>-21.169341952979309</v>
      </c>
      <c r="M3377">
        <f t="shared" ca="1" si="516"/>
        <v>6375.3388867764706</v>
      </c>
      <c r="N3377">
        <f ca="1">SQRT(User_Model_Calcs!M3377^2+Sat_Data!$B$3^2-2*User_Model_Calcs!M3377*Sat_Data!$B$3*COS(RADIANS(L3377))*COS(RADIANS(I3377)))</f>
        <v>36293.823016223265</v>
      </c>
      <c r="O3377">
        <f ca="1">DEGREES(ACOS(((Earth_Data!$B$1+Sat_Data!$B$2)/User_Model_Calcs!N3377)*SQRT(1-COS(RADIANS(User_Model_Calcs!I3377))^2*COS(RADIANS(User_Model_Calcs!B3377))^2)))</f>
        <v>64.99659082221774</v>
      </c>
      <c r="P3377">
        <f t="shared" ca="1" si="513"/>
        <v>3.4916765568506061</v>
      </c>
    </row>
    <row r="3378" spans="1:16" x14ac:dyDescent="0.25">
      <c r="A3378">
        <f t="shared" ca="1" si="517"/>
        <v>110.32701643696345</v>
      </c>
      <c r="B3378">
        <f t="shared" ca="1" si="518"/>
        <v>-22.233859410953908</v>
      </c>
      <c r="C3378" s="6">
        <v>20135.9375</v>
      </c>
      <c r="D3378">
        <f t="shared" ca="1" si="511"/>
        <v>0.75</v>
      </c>
      <c r="E3378" s="1">
        <v>0.65</v>
      </c>
      <c r="F3378">
        <v>19.899999999999999</v>
      </c>
      <c r="G3378">
        <f t="shared" ca="1" si="514"/>
        <v>42.007420362456692</v>
      </c>
      <c r="H3378">
        <f t="shared" ca="1" si="512"/>
        <v>21.355240732065322</v>
      </c>
      <c r="I3378">
        <f ca="1">User_Model_Calcs!A3378-Sat_Data!$B$5</f>
        <v>0.32701643696344718</v>
      </c>
      <c r="J3378">
        <f ca="1">(Earth_Data!$B$1/SQRT(1-Earth_Data!$B$2^2*SIN(RADIANS(User_Model_Calcs!B3378))^2))*COS(RADIANS(User_Model_Calcs!B3378))</f>
        <v>5906.7385091033366</v>
      </c>
      <c r="K3378">
        <f ca="1">((Earth_Data!$B$1*(1-Earth_Data!$B$2^2))/SQRT(1-Earth_Data!$B$2^2*SIN(RADIANS(User_Model_Calcs!B3378))^2))*SIN(RADIANS(User_Model_Calcs!B3378))</f>
        <v>-2398.4039248366535</v>
      </c>
      <c r="L3378">
        <f t="shared" ca="1" si="515"/>
        <v>-22.099384914633713</v>
      </c>
      <c r="M3378">
        <f t="shared" ca="1" si="516"/>
        <v>6375.1000934570566</v>
      </c>
      <c r="N3378">
        <f ca="1">SQRT(User_Model_Calcs!M3378^2+Sat_Data!$B$3^2-2*User_Model_Calcs!M3378*Sat_Data!$B$3*COS(RADIANS(L3378))*COS(RADIANS(I3378)))</f>
        <v>36336.752982352882</v>
      </c>
      <c r="O3378">
        <f ca="1">DEGREES(ACOS(((Earth_Data!$B$1+Sat_Data!$B$2)/User_Model_Calcs!N3378)*SQRT(1-COS(RADIANS(User_Model_Calcs!I3378))^2*COS(RADIANS(User_Model_Calcs!B3378))^2)))</f>
        <v>63.952675397039933</v>
      </c>
      <c r="P3378">
        <f t="shared" ca="1" si="513"/>
        <v>0.8641798908361924</v>
      </c>
    </row>
    <row r="3379" spans="1:16" x14ac:dyDescent="0.25">
      <c r="A3379">
        <f t="shared" ca="1" si="517"/>
        <v>106.90275117027366</v>
      </c>
      <c r="B3379">
        <f t="shared" ca="1" si="518"/>
        <v>-22.775417604610865</v>
      </c>
      <c r="C3379" s="6">
        <v>20135.9375</v>
      </c>
      <c r="D3379">
        <f t="shared" ca="1" si="511"/>
        <v>3</v>
      </c>
      <c r="E3379" s="1">
        <v>0.65</v>
      </c>
      <c r="F3379">
        <v>19.899999999999999</v>
      </c>
      <c r="G3379">
        <f t="shared" ca="1" si="514"/>
        <v>54.048620189015942</v>
      </c>
      <c r="H3379">
        <f t="shared" ca="1" si="512"/>
        <v>22.97754343848543</v>
      </c>
      <c r="I3379">
        <f ca="1">User_Model_Calcs!A3379-Sat_Data!$B$5</f>
        <v>-3.0972488297263396</v>
      </c>
      <c r="J3379">
        <f ca="1">(Earth_Data!$B$1/SQRT(1-Earth_Data!$B$2^2*SIN(RADIANS(User_Model_Calcs!B3379))^2))*COS(RADIANS(User_Model_Calcs!B3379))</f>
        <v>5883.7843384972339</v>
      </c>
      <c r="K3379">
        <f ca="1">((Earth_Data!$B$1*(1-Earth_Data!$B$2^2))/SQRT(1-Earth_Data!$B$2^2*SIN(RADIANS(User_Model_Calcs!B3379))^2))*SIN(RADIANS(User_Model_Calcs!B3379))</f>
        <v>-2453.8074997063463</v>
      </c>
      <c r="L3379">
        <f t="shared" ca="1" si="515"/>
        <v>-22.638371385164856</v>
      </c>
      <c r="M3379">
        <f t="shared" ca="1" si="516"/>
        <v>6374.9579910427992</v>
      </c>
      <c r="N3379">
        <f ca="1">SQRT(User_Model_Calcs!M3379^2+Sat_Data!$B$3^2-2*User_Model_Calcs!M3379*Sat_Data!$B$3*COS(RADIANS(L3379))*COS(RADIANS(I3379)))</f>
        <v>36373.20648174511</v>
      </c>
      <c r="O3379">
        <f ca="1">DEGREES(ACOS(((Earth_Data!$B$1+Sat_Data!$B$2)/User_Model_Calcs!N3379)*SQRT(1-COS(RADIANS(User_Model_Calcs!I3379))^2*COS(RADIANS(User_Model_Calcs!B3379))^2)))</f>
        <v>63.09879033078969</v>
      </c>
      <c r="P3379">
        <f t="shared" ca="1" si="513"/>
        <v>7.956995890279372</v>
      </c>
    </row>
    <row r="3380" spans="1:16" x14ac:dyDescent="0.25">
      <c r="A3380">
        <f ca="1">107.947391934268+(RAND()*10-5)</f>
        <v>103.95425784962103</v>
      </c>
      <c r="B3380">
        <f t="shared" ca="1" si="518"/>
        <v>-21.560703462267625</v>
      </c>
      <c r="C3380" s="6">
        <v>20135.9375</v>
      </c>
      <c r="D3380">
        <f t="shared" ca="1" si="511"/>
        <v>1.2</v>
      </c>
      <c r="E3380" s="1">
        <v>0.65</v>
      </c>
      <c r="F3380">
        <v>19.899999999999999</v>
      </c>
      <c r="G3380">
        <f t="shared" ca="1" si="514"/>
        <v>46.089820015575185</v>
      </c>
      <c r="H3380">
        <f t="shared" ca="1" si="512"/>
        <v>17.541774335311224</v>
      </c>
      <c r="I3380">
        <f ca="1">User_Model_Calcs!A3380-Sat_Data!$B$5</f>
        <v>-6.0457421503789703</v>
      </c>
      <c r="J3380">
        <f ca="1">(Earth_Data!$B$1/SQRT(1-Earth_Data!$B$2^2*SIN(RADIANS(User_Model_Calcs!B3380))^2))*COS(RADIANS(User_Model_Calcs!B3380))</f>
        <v>5934.5367784891623</v>
      </c>
      <c r="K3380">
        <f ca="1">((Earth_Data!$B$1*(1-Earth_Data!$B$2^2))/SQRT(1-Earth_Data!$B$2^2*SIN(RADIANS(User_Model_Calcs!B3380))^2))*SIN(RADIANS(User_Model_Calcs!B3380))</f>
        <v>-2329.2440916857859</v>
      </c>
      <c r="L3380">
        <f t="shared" ca="1" si="515"/>
        <v>-21.429492016322005</v>
      </c>
      <c r="M3380">
        <f t="shared" ca="1" si="516"/>
        <v>6375.2729207378779</v>
      </c>
      <c r="N3380">
        <f ca="1">SQRT(User_Model_Calcs!M3380^2+Sat_Data!$B$3^2-2*User_Model_Calcs!M3380*Sat_Data!$B$3*COS(RADIANS(L3380))*COS(RADIANS(I3380)))</f>
        <v>36342.715397282191</v>
      </c>
      <c r="O3380">
        <f ca="1">DEGREES(ACOS(((Earth_Data!$B$1+Sat_Data!$B$2)/User_Model_Calcs!N3380)*SQRT(1-COS(RADIANS(User_Model_Calcs!I3380))^2*COS(RADIANS(User_Model_Calcs!B3380))^2)))</f>
        <v>63.817160259349713</v>
      </c>
      <c r="P3380">
        <f t="shared" ca="1" si="513"/>
        <v>16.077238414960139</v>
      </c>
    </row>
    <row r="3381" spans="1:16" x14ac:dyDescent="0.25">
      <c r="A3381">
        <f t="shared" ref="A3381:A3401" ca="1" si="519">107.947391934268+(RAND()*10-5)</f>
        <v>105.05242052180409</v>
      </c>
      <c r="B3381">
        <f t="shared" ca="1" si="518"/>
        <v>-21.746783355283625</v>
      </c>
      <c r="C3381" s="6">
        <v>20135.9375</v>
      </c>
      <c r="D3381">
        <f t="shared" ca="1" si="511"/>
        <v>1.2</v>
      </c>
      <c r="E3381" s="1">
        <v>0.65</v>
      </c>
      <c r="F3381">
        <v>19.899999999999999</v>
      </c>
      <c r="G3381">
        <f t="shared" ca="1" si="514"/>
        <v>46.089820015575185</v>
      </c>
      <c r="H3381">
        <f t="shared" ca="1" si="512"/>
        <v>18.816620901462986</v>
      </c>
      <c r="I3381">
        <f ca="1">User_Model_Calcs!A3381-Sat_Data!$B$5</f>
        <v>-4.9475794781959053</v>
      </c>
      <c r="J3381">
        <f ca="1">(Earth_Data!$B$1/SQRT(1-Earth_Data!$B$2^2*SIN(RADIANS(User_Model_Calcs!B3381))^2))*COS(RADIANS(User_Model_Calcs!B3381))</f>
        <v>5926.9340434285414</v>
      </c>
      <c r="K3381">
        <f ca="1">((Earth_Data!$B$1*(1-Earth_Data!$B$2^2))/SQRT(1-Earth_Data!$B$2^2*SIN(RADIANS(User_Model_Calcs!B3381))^2))*SIN(RADIANS(User_Model_Calcs!B3381))</f>
        <v>-2348.3939086440673</v>
      </c>
      <c r="L3381">
        <f t="shared" ca="1" si="515"/>
        <v>-21.614662638187127</v>
      </c>
      <c r="M3381">
        <f t="shared" ca="1" si="516"/>
        <v>6375.2255728961281</v>
      </c>
      <c r="N3381">
        <f ca="1">SQRT(User_Model_Calcs!M3381^2+Sat_Data!$B$3^2-2*User_Model_Calcs!M3381*Sat_Data!$B$3*COS(RADIANS(L3381))*COS(RADIANS(I3381)))</f>
        <v>36338.854195491498</v>
      </c>
      <c r="O3381">
        <f ca="1">DEGREES(ACOS(((Earth_Data!$B$1+Sat_Data!$B$2)/User_Model_Calcs!N3381)*SQRT(1-COS(RADIANS(User_Model_Calcs!I3381))^2*COS(RADIANS(User_Model_Calcs!B3381))^2)))</f>
        <v>63.906820174613827</v>
      </c>
      <c r="P3381">
        <f t="shared" ca="1" si="513"/>
        <v>13.150973057679421</v>
      </c>
    </row>
    <row r="3382" spans="1:16" x14ac:dyDescent="0.25">
      <c r="A3382">
        <f t="shared" ca="1" si="519"/>
        <v>111.16629083494601</v>
      </c>
      <c r="B3382">
        <f t="shared" ca="1" si="518"/>
        <v>-24.59533756832834</v>
      </c>
      <c r="C3382" s="6">
        <v>20135.9375</v>
      </c>
      <c r="D3382">
        <f t="shared" ca="1" si="511"/>
        <v>0.75</v>
      </c>
      <c r="E3382" s="1">
        <v>0.65</v>
      </c>
      <c r="F3382">
        <v>19.899999999999999</v>
      </c>
      <c r="G3382">
        <f t="shared" ca="1" si="514"/>
        <v>42.007420362456692</v>
      </c>
      <c r="H3382">
        <f t="shared" ca="1" si="512"/>
        <v>20.068492810648344</v>
      </c>
      <c r="I3382">
        <f ca="1">User_Model_Calcs!A3382-Sat_Data!$B$5</f>
        <v>1.166290834946011</v>
      </c>
      <c r="J3382">
        <f ca="1">(Earth_Data!$B$1/SQRT(1-Earth_Data!$B$2^2*SIN(RADIANS(User_Model_Calcs!B3382))^2))*COS(RADIANS(User_Model_Calcs!B3382))</f>
        <v>5802.8169099894903</v>
      </c>
      <c r="K3382">
        <f ca="1">((Earth_Data!$B$1*(1-Earth_Data!$B$2^2))/SQRT(1-Earth_Data!$B$2^2*SIN(RADIANS(User_Model_Calcs!B3382))^2))*SIN(RADIANS(User_Model_Calcs!B3382))</f>
        <v>-2638.3841117457055</v>
      </c>
      <c r="L3382">
        <f t="shared" ca="1" si="515"/>
        <v>-24.450010466740792</v>
      </c>
      <c r="M3382">
        <f t="shared" ca="1" si="516"/>
        <v>6374.4611389490919</v>
      </c>
      <c r="N3382">
        <f ca="1">SQRT(User_Model_Calcs!M3382^2+Sat_Data!$B$3^2-2*User_Model_Calcs!M3382*Sat_Data!$B$3*COS(RADIANS(L3382))*COS(RADIANS(I3382)))</f>
        <v>36458.308568517314</v>
      </c>
      <c r="O3382">
        <f ca="1">DEGREES(ACOS(((Earth_Data!$B$1+Sat_Data!$B$2)/User_Model_Calcs!N3382)*SQRT(1-COS(RADIANS(User_Model_Calcs!I3382))^2*COS(RADIANS(User_Model_Calcs!B3382))^2)))</f>
        <v>61.195661483347727</v>
      </c>
      <c r="P3382">
        <f t="shared" ca="1" si="513"/>
        <v>2.8003458607523166</v>
      </c>
    </row>
    <row r="3383" spans="1:16" x14ac:dyDescent="0.25">
      <c r="A3383">
        <f t="shared" ca="1" si="519"/>
        <v>112.04456439921431</v>
      </c>
      <c r="B3383">
        <f t="shared" ca="1" si="518"/>
        <v>-22.670682751904007</v>
      </c>
      <c r="C3383" s="6">
        <v>20135.9375</v>
      </c>
      <c r="D3383">
        <f t="shared" ca="1" si="511"/>
        <v>3</v>
      </c>
      <c r="E3383" s="1">
        <v>0.65</v>
      </c>
      <c r="F3383">
        <v>19.899999999999999</v>
      </c>
      <c r="G3383">
        <f t="shared" ca="1" si="514"/>
        <v>54.048620189015942</v>
      </c>
      <c r="H3383">
        <f t="shared" ca="1" si="512"/>
        <v>17.630032073516912</v>
      </c>
      <c r="I3383">
        <f ca="1">User_Model_Calcs!A3383-Sat_Data!$B$5</f>
        <v>2.044564399214309</v>
      </c>
      <c r="J3383">
        <f ca="1">(Earth_Data!$B$1/SQRT(1-Earth_Data!$B$2^2*SIN(RADIANS(User_Model_Calcs!B3383))^2))*COS(RADIANS(User_Model_Calcs!B3383))</f>
        <v>5888.2645186691416</v>
      </c>
      <c r="K3383">
        <f ca="1">((Earth_Data!$B$1*(1-Earth_Data!$B$2^2))/SQRT(1-Earth_Data!$B$2^2*SIN(RADIANS(User_Model_Calcs!B3383))^2))*SIN(RADIANS(User_Model_Calcs!B3383))</f>
        <v>-2443.109375437517</v>
      </c>
      <c r="L3383">
        <f t="shared" ca="1" si="515"/>
        <v>-22.534130127247895</v>
      </c>
      <c r="M3383">
        <f t="shared" ca="1" si="516"/>
        <v>6374.9856832912683</v>
      </c>
      <c r="N3383">
        <f ca="1">SQRT(User_Model_Calcs!M3383^2+Sat_Data!$B$3^2-2*User_Model_Calcs!M3383*Sat_Data!$B$3*COS(RADIANS(L3383))*COS(RADIANS(I3383)))</f>
        <v>36362.398672560172</v>
      </c>
      <c r="O3383">
        <f ca="1">DEGREES(ACOS(((Earth_Data!$B$1+Sat_Data!$B$2)/User_Model_Calcs!N3383)*SQRT(1-COS(RADIANS(User_Model_Calcs!I3383))^2*COS(RADIANS(User_Model_Calcs!B3383))^2)))</f>
        <v>63.348767913248686</v>
      </c>
      <c r="P3383">
        <f t="shared" ca="1" si="513"/>
        <v>5.2917329199253249</v>
      </c>
    </row>
    <row r="3384" spans="1:16" x14ac:dyDescent="0.25">
      <c r="A3384">
        <f t="shared" ca="1" si="519"/>
        <v>110.61713661016969</v>
      </c>
      <c r="B3384">
        <f t="shared" ca="1" si="518"/>
        <v>-22.364603907338825</v>
      </c>
      <c r="C3384" s="6">
        <v>20135.9375</v>
      </c>
      <c r="D3384">
        <f t="shared" ca="1" si="511"/>
        <v>0.75</v>
      </c>
      <c r="E3384" s="1">
        <v>0.65</v>
      </c>
      <c r="F3384">
        <v>19.899999999999999</v>
      </c>
      <c r="G3384">
        <f t="shared" ca="1" si="514"/>
        <v>42.007420362456692</v>
      </c>
      <c r="H3384">
        <f t="shared" ca="1" si="512"/>
        <v>17.327683111268634</v>
      </c>
      <c r="I3384">
        <f ca="1">User_Model_Calcs!A3384-Sat_Data!$B$5</f>
        <v>0.61713661016969468</v>
      </c>
      <c r="J3384">
        <f ca="1">(Earth_Data!$B$1/SQRT(1-Earth_Data!$B$2^2*SIN(RADIANS(User_Model_Calcs!B3384))^2))*COS(RADIANS(User_Model_Calcs!B3384))</f>
        <v>5901.2449578004935</v>
      </c>
      <c r="K3384">
        <f ca="1">((Earth_Data!$B$1*(1-Earth_Data!$B$2^2))/SQRT(1-Earth_Data!$B$2^2*SIN(RADIANS(User_Model_Calcs!B3384))^2))*SIN(RADIANS(User_Model_Calcs!B3384))</f>
        <v>-2411.7990985127535</v>
      </c>
      <c r="L3384">
        <f t="shared" ca="1" si="515"/>
        <v>-22.229504134614981</v>
      </c>
      <c r="M3384">
        <f t="shared" ca="1" si="516"/>
        <v>6375.0660344464413</v>
      </c>
      <c r="N3384">
        <f ca="1">SQRT(User_Model_Calcs!M3384^2+Sat_Data!$B$3^2-2*User_Model_Calcs!M3384*Sat_Data!$B$3*COS(RADIANS(L3384))*COS(RADIANS(I3384)))</f>
        <v>36343.406535800343</v>
      </c>
      <c r="O3384">
        <f ca="1">DEGREES(ACOS(((Earth_Data!$B$1+Sat_Data!$B$2)/User_Model_Calcs!N3384)*SQRT(1-COS(RADIANS(User_Model_Calcs!I3384))^2*COS(RADIANS(User_Model_Calcs!B3384))^2)))</f>
        <v>63.794573295469526</v>
      </c>
      <c r="P3384">
        <f t="shared" ca="1" si="513"/>
        <v>1.621542944424351</v>
      </c>
    </row>
    <row r="3385" spans="1:16" x14ac:dyDescent="0.25">
      <c r="A3385">
        <f t="shared" ca="1" si="519"/>
        <v>110.19345543255832</v>
      </c>
      <c r="B3385">
        <f t="shared" ca="1" si="518"/>
        <v>-22.692744639357095</v>
      </c>
      <c r="C3385" s="6">
        <v>20135.9375</v>
      </c>
      <c r="D3385">
        <f t="shared" ca="1" si="511"/>
        <v>0.75</v>
      </c>
      <c r="E3385" s="1">
        <v>0.65</v>
      </c>
      <c r="F3385">
        <v>19.899999999999999</v>
      </c>
      <c r="G3385">
        <f t="shared" ca="1" si="514"/>
        <v>42.007420362456692</v>
      </c>
      <c r="H3385">
        <f t="shared" ca="1" si="512"/>
        <v>14.115681640822174</v>
      </c>
      <c r="I3385">
        <f ca="1">User_Model_Calcs!A3385-Sat_Data!$B$5</f>
        <v>0.19345543255832354</v>
      </c>
      <c r="J3385">
        <f ca="1">(Earth_Data!$B$1/SQRT(1-Earth_Data!$B$2^2*SIN(RADIANS(User_Model_Calcs!B3385))^2))*COS(RADIANS(User_Model_Calcs!B3385))</f>
        <v>5887.3224213024914</v>
      </c>
      <c r="K3385">
        <f ca="1">((Earth_Data!$B$1*(1-Earth_Data!$B$2^2))/SQRT(1-Earth_Data!$B$2^2*SIN(RADIANS(User_Model_Calcs!B3385))^2))*SIN(RADIANS(User_Model_Calcs!B3385))</f>
        <v>-2445.3635522257969</v>
      </c>
      <c r="L3385">
        <f t="shared" ca="1" si="515"/>
        <v>-22.556087890472856</v>
      </c>
      <c r="M3385">
        <f t="shared" ca="1" si="516"/>
        <v>6374.9798583937027</v>
      </c>
      <c r="N3385">
        <f ca="1">SQRT(User_Model_Calcs!M3385^2+Sat_Data!$B$3^2-2*User_Model_Calcs!M3385*Sat_Data!$B$3*COS(RADIANS(L3385))*COS(RADIANS(I3385)))</f>
        <v>36359.182148128624</v>
      </c>
      <c r="O3385">
        <f ca="1">DEGREES(ACOS(((Earth_Data!$B$1+Sat_Data!$B$2)/User_Model_Calcs!N3385)*SQRT(1-COS(RADIANS(User_Model_Calcs!I3385))^2*COS(RADIANS(User_Model_Calcs!B3385))^2)))</f>
        <v>63.423178697712395</v>
      </c>
      <c r="P3385">
        <f t="shared" ca="1" si="513"/>
        <v>0.50144280681567954</v>
      </c>
    </row>
    <row r="3386" spans="1:16" x14ac:dyDescent="0.25">
      <c r="A3386">
        <f t="shared" ca="1" si="519"/>
        <v>108.61530097787147</v>
      </c>
      <c r="B3386">
        <f t="shared" ca="1" si="518"/>
        <v>-22.664810182303015</v>
      </c>
      <c r="C3386" s="6">
        <v>20135.9375</v>
      </c>
      <c r="D3386">
        <f t="shared" ca="1" si="511"/>
        <v>0.75</v>
      </c>
      <c r="E3386" s="1">
        <v>0.65</v>
      </c>
      <c r="F3386">
        <v>19.899999999999999</v>
      </c>
      <c r="G3386">
        <f t="shared" ca="1" si="514"/>
        <v>42.007420362456692</v>
      </c>
      <c r="H3386">
        <f t="shared" ca="1" si="512"/>
        <v>15.253871110227493</v>
      </c>
      <c r="I3386">
        <f ca="1">User_Model_Calcs!A3386-Sat_Data!$B$5</f>
        <v>-1.3846990221285296</v>
      </c>
      <c r="J3386">
        <f ca="1">(Earth_Data!$B$1/SQRT(1-Earth_Data!$B$2^2*SIN(RADIANS(User_Model_Calcs!B3386))^2))*COS(RADIANS(User_Model_Calcs!B3386))</f>
        <v>5888.5151452558248</v>
      </c>
      <c r="K3386">
        <f ca="1">((Earth_Data!$B$1*(1-Earth_Data!$B$2^2))/SQRT(1-Earth_Data!$B$2^2*SIN(RADIANS(User_Model_Calcs!B3386))^2))*SIN(RADIANS(User_Model_Calcs!B3386))</f>
        <v>-2442.5092846519028</v>
      </c>
      <c r="L3386">
        <f t="shared" ca="1" si="515"/>
        <v>-22.52828528763127</v>
      </c>
      <c r="M3386">
        <f t="shared" ca="1" si="516"/>
        <v>6374.98723304745</v>
      </c>
      <c r="N3386">
        <f ca="1">SQRT(User_Model_Calcs!M3386^2+Sat_Data!$B$3^2-2*User_Model_Calcs!M3386*Sat_Data!$B$3*COS(RADIANS(L3386))*COS(RADIANS(I3386)))</f>
        <v>36359.755481731692</v>
      </c>
      <c r="O3386">
        <f ca="1">DEGREES(ACOS(((Earth_Data!$B$1+Sat_Data!$B$2)/User_Model_Calcs!N3386)*SQRT(1-COS(RADIANS(User_Model_Calcs!I3386))^2*COS(RADIANS(User_Model_Calcs!B3386))^2)))</f>
        <v>63.410090831976134</v>
      </c>
      <c r="P3386">
        <f t="shared" ca="1" si="513"/>
        <v>3.5894498159193198</v>
      </c>
    </row>
    <row r="3387" spans="1:16" x14ac:dyDescent="0.25">
      <c r="A3387">
        <f t="shared" ca="1" si="519"/>
        <v>112.18198408362993</v>
      </c>
      <c r="B3387">
        <f t="shared" ca="1" si="518"/>
        <v>-24.481978916001278</v>
      </c>
      <c r="C3387" s="6">
        <v>20135.9375</v>
      </c>
      <c r="D3387">
        <f t="shared" ref="D3387:D3450" ca="1" si="520">CHOOSE(RANDBETWEEN(1,3),0.75,1.2,3)</f>
        <v>3</v>
      </c>
      <c r="E3387" s="1">
        <v>0.65</v>
      </c>
      <c r="F3387">
        <v>19.899999999999999</v>
      </c>
      <c r="G3387">
        <f t="shared" ca="1" si="514"/>
        <v>54.048620189015942</v>
      </c>
      <c r="H3387">
        <f t="shared" ref="H3387:H3450" ca="1" si="521">RAND()*(24-14)+14</f>
        <v>23.371600402329886</v>
      </c>
      <c r="I3387">
        <f ca="1">User_Model_Calcs!A3387-Sat_Data!$B$5</f>
        <v>2.1819840836299278</v>
      </c>
      <c r="J3387">
        <f ca="1">(Earth_Data!$B$1/SQRT(1-Earth_Data!$B$2^2*SIN(RADIANS(User_Model_Calcs!B3387))^2))*COS(RADIANS(User_Model_Calcs!B3387))</f>
        <v>5808.0316283644188</v>
      </c>
      <c r="K3387">
        <f ca="1">((Earth_Data!$B$1*(1-Earth_Data!$B$2^2))/SQRT(1-Earth_Data!$B$2^2*SIN(RADIANS(User_Model_Calcs!B3387))^2))*SIN(RADIANS(User_Model_Calcs!B3387))</f>
        <v>-2626.9618860151554</v>
      </c>
      <c r="L3387">
        <f t="shared" ca="1" si="515"/>
        <v>-24.337150936480569</v>
      </c>
      <c r="M3387">
        <f t="shared" ca="1" si="516"/>
        <v>6374.4929325129651</v>
      </c>
      <c r="N3387">
        <f ca="1">SQRT(User_Model_Calcs!M3387^2+Sat_Data!$B$3^2-2*User_Model_Calcs!M3387*Sat_Data!$B$3*COS(RADIANS(L3387))*COS(RADIANS(I3387)))</f>
        <v>36455.763148192578</v>
      </c>
      <c r="O3387">
        <f ca="1">DEGREES(ACOS(((Earth_Data!$B$1+Sat_Data!$B$2)/User_Model_Calcs!N3387)*SQRT(1-COS(RADIANS(User_Model_Calcs!I3387))^2*COS(RADIANS(User_Model_Calcs!B3387))^2)))</f>
        <v>61.251295886794509</v>
      </c>
      <c r="P3387">
        <f t="shared" ca="1" si="513"/>
        <v>5.2530946996197558</v>
      </c>
    </row>
    <row r="3388" spans="1:16" x14ac:dyDescent="0.25">
      <c r="A3388">
        <f t="shared" ca="1" si="519"/>
        <v>111.74092013755089</v>
      </c>
      <c r="B3388">
        <f t="shared" ca="1" si="518"/>
        <v>-22.541542602167862</v>
      </c>
      <c r="C3388" s="6">
        <v>20135.9375</v>
      </c>
      <c r="D3388">
        <f t="shared" ca="1" si="520"/>
        <v>3</v>
      </c>
      <c r="E3388" s="1">
        <v>0.65</v>
      </c>
      <c r="F3388">
        <v>19.899999999999999</v>
      </c>
      <c r="G3388">
        <f t="shared" ca="1" si="514"/>
        <v>54.048620189015942</v>
      </c>
      <c r="H3388">
        <f t="shared" ca="1" si="521"/>
        <v>19.078206273910034</v>
      </c>
      <c r="I3388">
        <f ca="1">User_Model_Calcs!A3388-Sat_Data!$B$5</f>
        <v>1.7409201375508871</v>
      </c>
      <c r="J3388">
        <f ca="1">(Earth_Data!$B$1/SQRT(1-Earth_Data!$B$2^2*SIN(RADIANS(User_Model_Calcs!B3388))^2))*COS(RADIANS(User_Model_Calcs!B3388))</f>
        <v>5893.7616554770993</v>
      </c>
      <c r="K3388">
        <f ca="1">((Earth_Data!$B$1*(1-Earth_Data!$B$2^2))/SQRT(1-Earth_Data!$B$2^2*SIN(RADIANS(User_Model_Calcs!B3388))^2))*SIN(RADIANS(User_Model_Calcs!B3388))</f>
        <v>-2429.907322682122</v>
      </c>
      <c r="L3388">
        <f t="shared" ca="1" si="515"/>
        <v>-22.405601083838267</v>
      </c>
      <c r="M3388">
        <f t="shared" ca="1" si="516"/>
        <v>6375.0196900398951</v>
      </c>
      <c r="N3388">
        <f ca="1">SQRT(User_Model_Calcs!M3388^2+Sat_Data!$B$3^2-2*User_Model_Calcs!M3388*Sat_Data!$B$3*COS(RADIANS(L3388))*COS(RADIANS(I3388)))</f>
        <v>36354.837452080246</v>
      </c>
      <c r="O3388">
        <f ca="1">DEGREES(ACOS(((Earth_Data!$B$1+Sat_Data!$B$2)/User_Model_Calcs!N3388)*SQRT(1-COS(RADIANS(User_Model_Calcs!I3388))^2*COS(RADIANS(User_Model_Calcs!B3388))^2)))</f>
        <v>63.525446915946112</v>
      </c>
      <c r="P3388">
        <f t="shared" ca="1" si="513"/>
        <v>4.5332106933863319</v>
      </c>
    </row>
    <row r="3389" spans="1:16" x14ac:dyDescent="0.25">
      <c r="A3389">
        <f t="shared" ca="1" si="519"/>
        <v>111.5784221820591</v>
      </c>
      <c r="B3389">
        <f t="shared" ca="1" si="518"/>
        <v>-20.844123620128251</v>
      </c>
      <c r="C3389" s="6">
        <v>20135.9375</v>
      </c>
      <c r="D3389">
        <f t="shared" ca="1" si="520"/>
        <v>0.75</v>
      </c>
      <c r="E3389" s="1">
        <v>0.65</v>
      </c>
      <c r="F3389">
        <v>19.899999999999999</v>
      </c>
      <c r="G3389">
        <f t="shared" ca="1" si="514"/>
        <v>42.007420362456692</v>
      </c>
      <c r="H3389">
        <f t="shared" ca="1" si="521"/>
        <v>22.034851810641385</v>
      </c>
      <c r="I3389">
        <f ca="1">User_Model_Calcs!A3389-Sat_Data!$B$5</f>
        <v>1.5784221820591</v>
      </c>
      <c r="J3389">
        <f ca="1">(Earth_Data!$B$1/SQRT(1-Earth_Data!$B$2^2*SIN(RADIANS(User_Model_Calcs!B3389))^2))*COS(RADIANS(User_Model_Calcs!B3389))</f>
        <v>5963.2308333148721</v>
      </c>
      <c r="K3389">
        <f ca="1">((Earth_Data!$B$1*(1-Earth_Data!$B$2^2))/SQRT(1-Earth_Data!$B$2^2*SIN(RADIANS(User_Model_Calcs!B3389))^2))*SIN(RADIANS(User_Model_Calcs!B3389))</f>
        <v>-2255.2756631663592</v>
      </c>
      <c r="L3389">
        <f t="shared" ca="1" si="515"/>
        <v>-20.716464693598269</v>
      </c>
      <c r="M3389">
        <f t="shared" ca="1" si="516"/>
        <v>6375.4521634365383</v>
      </c>
      <c r="N3389">
        <f ca="1">SQRT(User_Model_Calcs!M3389^2+Sat_Data!$B$3^2-2*User_Model_Calcs!M3389*Sat_Data!$B$3*COS(RADIANS(L3389))*COS(RADIANS(I3389)))</f>
        <v>36273.721916142895</v>
      </c>
      <c r="O3389">
        <f ca="1">DEGREES(ACOS(((Earth_Data!$B$1+Sat_Data!$B$2)/User_Model_Calcs!N3389)*SQRT(1-COS(RADIANS(User_Model_Calcs!I3389))^2*COS(RADIANS(User_Model_Calcs!B3389))^2)))</f>
        <v>65.500220258068623</v>
      </c>
      <c r="P3389">
        <f t="shared" ca="1" si="513"/>
        <v>4.4282131646502325</v>
      </c>
    </row>
    <row r="3390" spans="1:16" x14ac:dyDescent="0.25">
      <c r="A3390">
        <f t="shared" ca="1" si="519"/>
        <v>108.11991031125507</v>
      </c>
      <c r="B3390">
        <f t="shared" ca="1" si="518"/>
        <v>-25.274887108214539</v>
      </c>
      <c r="C3390" s="6">
        <v>20135.9375</v>
      </c>
      <c r="D3390">
        <f t="shared" ca="1" si="520"/>
        <v>3</v>
      </c>
      <c r="E3390" s="1">
        <v>0.65</v>
      </c>
      <c r="F3390">
        <v>19.899999999999999</v>
      </c>
      <c r="G3390">
        <f t="shared" ca="1" si="514"/>
        <v>54.048620189015942</v>
      </c>
      <c r="H3390">
        <f t="shared" ca="1" si="521"/>
        <v>21.665463970879053</v>
      </c>
      <c r="I3390">
        <f ca="1">User_Model_Calcs!A3390-Sat_Data!$B$5</f>
        <v>-1.8800896887449312</v>
      </c>
      <c r="J3390">
        <f ca="1">(Earth_Data!$B$1/SQRT(1-Earth_Data!$B$2^2*SIN(RADIANS(User_Model_Calcs!B3390))^2))*COS(RADIANS(User_Model_Calcs!B3390))</f>
        <v>5771.0817650173931</v>
      </c>
      <c r="K3390">
        <f ca="1">((Earth_Data!$B$1*(1-Earth_Data!$B$2^2))/SQRT(1-Earth_Data!$B$2^2*SIN(RADIANS(User_Model_Calcs!B3390))^2))*SIN(RADIANS(User_Model_Calcs!B3390))</f>
        <v>-2706.6420493643241</v>
      </c>
      <c r="L3390">
        <f t="shared" ca="1" si="515"/>
        <v>-25.126615589834135</v>
      </c>
      <c r="M3390">
        <f t="shared" ca="1" si="516"/>
        <v>6374.2682656053448</v>
      </c>
      <c r="N3390">
        <f ca="1">SQRT(User_Model_Calcs!M3390^2+Sat_Data!$B$3^2-2*User_Model_Calcs!M3390*Sat_Data!$B$3*COS(RADIANS(L3390))*COS(RADIANS(I3390)))</f>
        <v>36497.158547450927</v>
      </c>
      <c r="O3390">
        <f ca="1">DEGREES(ACOS(((Earth_Data!$B$1+Sat_Data!$B$2)/User_Model_Calcs!N3390)*SQRT(1-COS(RADIANS(User_Model_Calcs!I3390))^2*COS(RADIANS(User_Model_Calcs!B3390))^2)))</f>
        <v>60.366775667933041</v>
      </c>
      <c r="P3390">
        <f t="shared" ca="1" si="513"/>
        <v>4.3963495152687182</v>
      </c>
    </row>
    <row r="3391" spans="1:16" x14ac:dyDescent="0.25">
      <c r="A3391">
        <f t="shared" ca="1" si="519"/>
        <v>112.86417483769611</v>
      </c>
      <c r="B3391">
        <f t="shared" ca="1" si="518"/>
        <v>-21.576088077915877</v>
      </c>
      <c r="C3391" s="6">
        <v>20135.9375</v>
      </c>
      <c r="D3391">
        <f t="shared" ca="1" si="520"/>
        <v>3</v>
      </c>
      <c r="E3391" s="1">
        <v>0.65</v>
      </c>
      <c r="F3391">
        <v>19.899999999999999</v>
      </c>
      <c r="G3391">
        <f t="shared" ca="1" si="514"/>
        <v>54.048620189015942</v>
      </c>
      <c r="H3391">
        <f t="shared" ca="1" si="521"/>
        <v>21.805757904551875</v>
      </c>
      <c r="I3391">
        <f ca="1">User_Model_Calcs!A3391-Sat_Data!$B$5</f>
        <v>2.8641748376961118</v>
      </c>
      <c r="J3391">
        <f ca="1">(Earth_Data!$B$1/SQRT(1-Earth_Data!$B$2^2*SIN(RADIANS(User_Model_Calcs!B3391))^2))*COS(RADIANS(User_Model_Calcs!B3391))</f>
        <v>5933.9105688284408</v>
      </c>
      <c r="K3391">
        <f ca="1">((Earth_Data!$B$1*(1-Earth_Data!$B$2^2))/SQRT(1-Earth_Data!$B$2^2*SIN(RADIANS(User_Model_Calcs!B3391))^2))*SIN(RADIANS(User_Model_Calcs!B3391))</f>
        <v>-2330.8282692018724</v>
      </c>
      <c r="L3391">
        <f t="shared" ca="1" si="515"/>
        <v>-21.444801246817622</v>
      </c>
      <c r="M3391">
        <f t="shared" ca="1" si="516"/>
        <v>6375.2690185877227</v>
      </c>
      <c r="N3391">
        <f ca="1">SQRT(User_Model_Calcs!M3391^2+Sat_Data!$B$3^2-2*User_Model_Calcs!M3391*Sat_Data!$B$3*COS(RADIANS(L3391))*COS(RADIANS(I3391)))</f>
        <v>36313.735449616928</v>
      </c>
      <c r="O3391">
        <f ca="1">DEGREES(ACOS(((Earth_Data!$B$1+Sat_Data!$B$2)/User_Model_Calcs!N3391)*SQRT(1-COS(RADIANS(User_Model_Calcs!I3391))^2*COS(RADIANS(User_Model_Calcs!B3391))^2)))</f>
        <v>64.508527403852625</v>
      </c>
      <c r="P3391">
        <f t="shared" ca="1" si="513"/>
        <v>7.7475866050990234</v>
      </c>
    </row>
    <row r="3392" spans="1:16" x14ac:dyDescent="0.25">
      <c r="A3392">
        <f t="shared" ca="1" si="519"/>
        <v>110.82528339608901</v>
      </c>
      <c r="B3392">
        <f t="shared" ca="1" si="518"/>
        <v>-22.304577428726621</v>
      </c>
      <c r="C3392" s="6">
        <v>20135.9375</v>
      </c>
      <c r="D3392">
        <f t="shared" ca="1" si="520"/>
        <v>3</v>
      </c>
      <c r="E3392" s="1">
        <v>0.65</v>
      </c>
      <c r="F3392">
        <v>19.899999999999999</v>
      </c>
      <c r="G3392">
        <f t="shared" ca="1" si="514"/>
        <v>54.048620189015942</v>
      </c>
      <c r="H3392">
        <f t="shared" ca="1" si="521"/>
        <v>14.261390134256709</v>
      </c>
      <c r="I3392">
        <f ca="1">User_Model_Calcs!A3392-Sat_Data!$B$5</f>
        <v>0.82528339608900581</v>
      </c>
      <c r="J3392">
        <f ca="1">(Earth_Data!$B$1/SQRT(1-Earth_Data!$B$2^2*SIN(RADIANS(User_Model_Calcs!B3392))^2))*COS(RADIANS(User_Model_Calcs!B3392))</f>
        <v>5903.7709240383047</v>
      </c>
      <c r="K3392">
        <f ca="1">((Earth_Data!$B$1*(1-Earth_Data!$B$2^2))/SQRT(1-Earth_Data!$B$2^2*SIN(RADIANS(User_Model_Calcs!B3392))^2))*SIN(RADIANS(User_Model_Calcs!B3392))</f>
        <v>-2405.650731959413</v>
      </c>
      <c r="L3392">
        <f t="shared" ca="1" si="515"/>
        <v>-22.169764382325994</v>
      </c>
      <c r="M3392">
        <f t="shared" ca="1" si="516"/>
        <v>6375.0816910606691</v>
      </c>
      <c r="N3392">
        <f ca="1">SQRT(User_Model_Calcs!M3392^2+Sat_Data!$B$3^2-2*User_Model_Calcs!M3392*Sat_Data!$B$3*COS(RADIANS(L3392))*COS(RADIANS(I3392)))</f>
        <v>36340.792034846141</v>
      </c>
      <c r="O3392">
        <f ca="1">DEGREES(ACOS(((Earth_Data!$B$1+Sat_Data!$B$2)/User_Model_Calcs!N3392)*SQRT(1-COS(RADIANS(User_Model_Calcs!I3392))^2*COS(RADIANS(User_Model_Calcs!B3392))^2)))</f>
        <v>63.856658593430375</v>
      </c>
      <c r="P3392">
        <f t="shared" ca="1" si="513"/>
        <v>2.1735945532906165</v>
      </c>
    </row>
    <row r="3393" spans="1:16" x14ac:dyDescent="0.25">
      <c r="A3393">
        <f t="shared" ca="1" si="519"/>
        <v>110.96485069716552</v>
      </c>
      <c r="B3393">
        <f t="shared" ca="1" si="518"/>
        <v>-24.334866008085189</v>
      </c>
      <c r="C3393" s="6">
        <v>20135.9375</v>
      </c>
      <c r="D3393">
        <f t="shared" ca="1" si="520"/>
        <v>0.75</v>
      </c>
      <c r="E3393" s="1">
        <v>0.65</v>
      </c>
      <c r="F3393">
        <v>19.899999999999999</v>
      </c>
      <c r="G3393">
        <f t="shared" ca="1" si="514"/>
        <v>42.007420362456692</v>
      </c>
      <c r="H3393">
        <f t="shared" ca="1" si="521"/>
        <v>15.59202632069881</v>
      </c>
      <c r="I3393">
        <f ca="1">User_Model_Calcs!A3393-Sat_Data!$B$5</f>
        <v>0.96485069716551664</v>
      </c>
      <c r="J3393">
        <f ca="1">(Earth_Data!$B$1/SQRT(1-Earth_Data!$B$2^2*SIN(RADIANS(User_Model_Calcs!B3393))^2))*COS(RADIANS(User_Model_Calcs!B3393))</f>
        <v>5814.7652797537976</v>
      </c>
      <c r="K3393">
        <f ca="1">((Earth_Data!$B$1*(1-Earth_Data!$B$2^2))/SQRT(1-Earth_Data!$B$2^2*SIN(RADIANS(User_Model_Calcs!B3393))^2))*SIN(RADIANS(User_Model_Calcs!B3393))</f>
        <v>-2612.1234324636703</v>
      </c>
      <c r="L3393">
        <f t="shared" ca="1" si="515"/>
        <v>-24.190689129302534</v>
      </c>
      <c r="M3393">
        <f t="shared" ca="1" si="516"/>
        <v>6374.5340288570151</v>
      </c>
      <c r="N3393">
        <f ca="1">SQRT(User_Model_Calcs!M3393^2+Sat_Data!$B$3^2-2*User_Model_Calcs!M3393*Sat_Data!$B$3*COS(RADIANS(L3393))*COS(RADIANS(I3393)))</f>
        <v>36444.0633881787</v>
      </c>
      <c r="O3393">
        <f ca="1">DEGREES(ACOS(((Earth_Data!$B$1+Sat_Data!$B$2)/User_Model_Calcs!N3393)*SQRT(1-COS(RADIANS(User_Model_Calcs!I3393))^2*COS(RADIANS(User_Model_Calcs!B3393))^2)))</f>
        <v>61.505427492551625</v>
      </c>
      <c r="P3393">
        <f t="shared" ca="1" si="513"/>
        <v>2.3403978895132105</v>
      </c>
    </row>
    <row r="3394" spans="1:16" x14ac:dyDescent="0.25">
      <c r="A3394">
        <f t="shared" ca="1" si="519"/>
        <v>108.98904811565578</v>
      </c>
      <c r="B3394">
        <f t="shared" ca="1" si="518"/>
        <v>-23.707312532523215</v>
      </c>
      <c r="C3394" s="6">
        <v>20135.9375</v>
      </c>
      <c r="D3394">
        <f t="shared" ca="1" si="520"/>
        <v>1.2</v>
      </c>
      <c r="E3394" s="1">
        <v>0.65</v>
      </c>
      <c r="F3394">
        <v>19.899999999999999</v>
      </c>
      <c r="G3394">
        <f t="shared" ca="1" si="514"/>
        <v>46.089820015575185</v>
      </c>
      <c r="H3394">
        <f t="shared" ca="1" si="521"/>
        <v>15.409115348974668</v>
      </c>
      <c r="I3394">
        <f ca="1">User_Model_Calcs!A3394-Sat_Data!$B$5</f>
        <v>-1.0109518843442231</v>
      </c>
      <c r="J3394">
        <f ca="1">(Earth_Data!$B$1/SQRT(1-Earth_Data!$B$2^2*SIN(RADIANS(User_Model_Calcs!B3394))^2))*COS(RADIANS(User_Model_Calcs!B3394))</f>
        <v>5843.0595273591416</v>
      </c>
      <c r="K3394">
        <f ca="1">((Earth_Data!$B$1*(1-Earth_Data!$B$2^2))/SQRT(1-Earth_Data!$B$2^2*SIN(RADIANS(User_Model_Calcs!B3394))^2))*SIN(RADIANS(User_Model_Calcs!B3394))</f>
        <v>-2548.6364247512984</v>
      </c>
      <c r="L3394">
        <f t="shared" ca="1" si="515"/>
        <v>-23.565955321564072</v>
      </c>
      <c r="M3394">
        <f t="shared" ca="1" si="516"/>
        <v>6374.7072298131088</v>
      </c>
      <c r="N3394">
        <f ca="1">SQRT(User_Model_Calcs!M3394^2+Sat_Data!$B$3^2-2*User_Model_Calcs!M3394*Sat_Data!$B$3*COS(RADIANS(L3394))*COS(RADIANS(I3394)))</f>
        <v>36411.44233650549</v>
      </c>
      <c r="O3394">
        <f ca="1">DEGREES(ACOS(((Earth_Data!$B$1+Sat_Data!$B$2)/User_Model_Calcs!N3394)*SQRT(1-COS(RADIANS(User_Model_Calcs!I3394))^2*COS(RADIANS(User_Model_Calcs!B3394))^2)))</f>
        <v>62.227430829084831</v>
      </c>
      <c r="P3394">
        <f t="shared" ref="P3394:P3457" ca="1" si="522">DEGREES(ASIN(SIN(RADIANS(ABS(I3394)))/(SIN(ACOS(COS(RADIANS(I3394))*COS(RADIANS(B3394)))))))</f>
        <v>2.5130495941644981</v>
      </c>
    </row>
    <row r="3395" spans="1:16" x14ac:dyDescent="0.25">
      <c r="A3395">
        <f t="shared" ca="1" si="519"/>
        <v>103.66053653592198</v>
      </c>
      <c r="B3395">
        <f t="shared" ca="1" si="518"/>
        <v>-25.110820264904039</v>
      </c>
      <c r="C3395" s="6">
        <v>20135.9375</v>
      </c>
      <c r="D3395">
        <f t="shared" ca="1" si="520"/>
        <v>1.2</v>
      </c>
      <c r="E3395" s="1">
        <v>0.65</v>
      </c>
      <c r="F3395">
        <v>19.899999999999999</v>
      </c>
      <c r="G3395">
        <f t="shared" ref="G3395:G3458" ca="1" si="523">20.4+20*LOG(F3395)+20*LOG(D3395)+10*LOG(E3395)</f>
        <v>46.089820015575185</v>
      </c>
      <c r="H3395">
        <f t="shared" ca="1" si="521"/>
        <v>20.031077496415456</v>
      </c>
      <c r="I3395">
        <f ca="1">User_Model_Calcs!A3395-Sat_Data!$B$5</f>
        <v>-6.3394634640780225</v>
      </c>
      <c r="J3395">
        <f ca="1">(Earth_Data!$B$1/SQRT(1-Earth_Data!$B$2^2*SIN(RADIANS(User_Model_Calcs!B3395))^2))*COS(RADIANS(User_Model_Calcs!B3395))</f>
        <v>5778.8180953789579</v>
      </c>
      <c r="K3395">
        <f ca="1">((Earth_Data!$B$1*(1-Earth_Data!$B$2^2))/SQRT(1-Earth_Data!$B$2^2*SIN(RADIANS(User_Model_Calcs!B3395))^2))*SIN(RADIANS(User_Model_Calcs!B3395))</f>
        <v>-2690.196186678661</v>
      </c>
      <c r="L3395">
        <f t="shared" ref="L3395:L3458" ca="1" si="524">DEGREES(ATAN((K3395/J3395)))</f>
        <v>-24.963252102611467</v>
      </c>
      <c r="M3395">
        <f t="shared" ref="M3395:M3458" ca="1" si="525">SQRT(J3395^2+K3395^2)</f>
        <v>6374.3151869279018</v>
      </c>
      <c r="N3395">
        <f ca="1">SQRT(User_Model_Calcs!M3395^2+Sat_Data!$B$3^2-2*User_Model_Calcs!M3395*Sat_Data!$B$3*COS(RADIANS(L3395))*COS(RADIANS(I3395)))</f>
        <v>36525.45258485122</v>
      </c>
      <c r="O3395">
        <f ca="1">DEGREES(ACOS(((Earth_Data!$B$1+Sat_Data!$B$2)/User_Model_Calcs!N3395)*SQRT(1-COS(RADIANS(User_Model_Calcs!I3395))^2*COS(RADIANS(User_Model_Calcs!B3395))^2)))</f>
        <v>59.781680330866614</v>
      </c>
      <c r="P3395">
        <f t="shared" ca="1" si="522"/>
        <v>14.670531310308363</v>
      </c>
    </row>
    <row r="3396" spans="1:16" x14ac:dyDescent="0.25">
      <c r="A3396">
        <f t="shared" ca="1" si="519"/>
        <v>108.55007159975872</v>
      </c>
      <c r="B3396">
        <f t="shared" ca="1" si="518"/>
        <v>-21.632882016047272</v>
      </c>
      <c r="C3396" s="6">
        <v>20135.9375</v>
      </c>
      <c r="D3396">
        <f t="shared" ca="1" si="520"/>
        <v>1.2</v>
      </c>
      <c r="E3396" s="1">
        <v>0.65</v>
      </c>
      <c r="F3396">
        <v>19.899999999999999</v>
      </c>
      <c r="G3396">
        <f t="shared" ca="1" si="523"/>
        <v>46.089820015575185</v>
      </c>
      <c r="H3396">
        <f t="shared" ca="1" si="521"/>
        <v>20.348972751082027</v>
      </c>
      <c r="I3396">
        <f ca="1">User_Model_Calcs!A3396-Sat_Data!$B$5</f>
        <v>-1.4499284002412764</v>
      </c>
      <c r="J3396">
        <f ca="1">(Earth_Data!$B$1/SQRT(1-Earth_Data!$B$2^2*SIN(RADIANS(User_Model_Calcs!B3396))^2))*COS(RADIANS(User_Model_Calcs!B3396))</f>
        <v>5931.5951564345323</v>
      </c>
      <c r="K3396">
        <f ca="1">((Earth_Data!$B$1*(1-Earth_Data!$B$2^2))/SQRT(1-Earth_Data!$B$2^2*SIN(RADIANS(User_Model_Calcs!B3396))^2))*SIN(RADIANS(User_Model_Calcs!B3396))</f>
        <v>-2336.6749961385822</v>
      </c>
      <c r="L3396">
        <f t="shared" ca="1" si="524"/>
        <v>-21.501317218318263</v>
      </c>
      <c r="M3396">
        <f t="shared" ca="1" si="525"/>
        <v>6375.2545939293159</v>
      </c>
      <c r="N3396">
        <f ca="1">SQRT(User_Model_Calcs!M3396^2+Sat_Data!$B$3^2-2*User_Model_Calcs!M3396*Sat_Data!$B$3*COS(RADIANS(L3396))*COS(RADIANS(I3396)))</f>
        <v>36310.01942273922</v>
      </c>
      <c r="O3396">
        <f ca="1">DEGREES(ACOS(((Earth_Data!$B$1+Sat_Data!$B$2)/User_Model_Calcs!N3396)*SQRT(1-COS(RADIANS(User_Model_Calcs!I3396))^2*COS(RADIANS(User_Model_Calcs!B3396))^2)))</f>
        <v>64.598054341697079</v>
      </c>
      <c r="P3396">
        <f t="shared" ca="1" si="522"/>
        <v>3.9276653983956553</v>
      </c>
    </row>
    <row r="3397" spans="1:16" x14ac:dyDescent="0.25">
      <c r="A3397">
        <f t="shared" ca="1" si="519"/>
        <v>109.96388211046516</v>
      </c>
      <c r="B3397">
        <f t="shared" ca="1" si="518"/>
        <v>-22.215214542760965</v>
      </c>
      <c r="C3397" s="6">
        <v>20135.9375</v>
      </c>
      <c r="D3397">
        <f t="shared" ca="1" si="520"/>
        <v>0.75</v>
      </c>
      <c r="E3397" s="1">
        <v>0.65</v>
      </c>
      <c r="F3397">
        <v>19.899999999999999</v>
      </c>
      <c r="G3397">
        <f t="shared" ca="1" si="523"/>
        <v>42.007420362456692</v>
      </c>
      <c r="H3397">
        <f t="shared" ca="1" si="521"/>
        <v>23.520264770219043</v>
      </c>
      <c r="I3397">
        <f ca="1">User_Model_Calcs!A3397-Sat_Data!$B$5</f>
        <v>-3.6117889534835967E-2</v>
      </c>
      <c r="J3397">
        <f ca="1">(Earth_Data!$B$1/SQRT(1-Earth_Data!$B$2^2*SIN(RADIANS(User_Model_Calcs!B3397))^2))*COS(RADIANS(User_Model_Calcs!B3397))</f>
        <v>5907.519421077337</v>
      </c>
      <c r="K3397">
        <f ca="1">((Earth_Data!$B$1*(1-Earth_Data!$B$2^2))/SQRT(1-Earth_Data!$B$2^2*SIN(RADIANS(User_Model_Calcs!B3397))^2))*SIN(RADIANS(User_Model_Calcs!B3397))</f>
        <v>-2396.4926985204743</v>
      </c>
      <c r="L3397">
        <f t="shared" ca="1" si="524"/>
        <v>-22.080829441077608</v>
      </c>
      <c r="M3397">
        <f t="shared" ca="1" si="525"/>
        <v>6375.104937525959</v>
      </c>
      <c r="N3397">
        <f ca="1">SQRT(User_Model_Calcs!M3397^2+Sat_Data!$B$3^2-2*User_Model_Calcs!M3397*Sat_Data!$B$3*COS(RADIANS(L3397))*COS(RADIANS(I3397)))</f>
        <v>36335.737394996031</v>
      </c>
      <c r="O3397">
        <f ca="1">DEGREES(ACOS(((Earth_Data!$B$1+Sat_Data!$B$2)/User_Model_Calcs!N3397)*SQRT(1-COS(RADIANS(User_Model_Calcs!I3397))^2*COS(RADIANS(User_Model_Calcs!B3397))^2)))</f>
        <v>63.976878539776223</v>
      </c>
      <c r="P3397">
        <f t="shared" ca="1" si="522"/>
        <v>9.5528002641560972E-2</v>
      </c>
    </row>
    <row r="3398" spans="1:16" x14ac:dyDescent="0.25">
      <c r="A3398">
        <f t="shared" ca="1" si="519"/>
        <v>112.93886240010913</v>
      </c>
      <c r="B3398">
        <f t="shared" ca="1" si="518"/>
        <v>-22.741982659441927</v>
      </c>
      <c r="C3398" s="6">
        <v>20135.9375</v>
      </c>
      <c r="D3398">
        <f t="shared" ca="1" si="520"/>
        <v>0.75</v>
      </c>
      <c r="E3398" s="1">
        <v>0.65</v>
      </c>
      <c r="F3398">
        <v>19.899999999999999</v>
      </c>
      <c r="G3398">
        <f t="shared" ca="1" si="523"/>
        <v>42.007420362456692</v>
      </c>
      <c r="H3398">
        <f t="shared" ca="1" si="521"/>
        <v>23.149814732712191</v>
      </c>
      <c r="I3398">
        <f ca="1">User_Model_Calcs!A3398-Sat_Data!$B$5</f>
        <v>2.9388624001091301</v>
      </c>
      <c r="J3398">
        <f ca="1">(Earth_Data!$B$1/SQRT(1-Earth_Data!$B$2^2*SIN(RADIANS(User_Model_Calcs!B3398))^2))*COS(RADIANS(User_Model_Calcs!B3398))</f>
        <v>5885.2166964093467</v>
      </c>
      <c r="K3398">
        <f ca="1">((Earth_Data!$B$1*(1-Earth_Data!$B$2^2))/SQRT(1-Earth_Data!$B$2^2*SIN(RADIANS(User_Model_Calcs!B3398))^2))*SIN(RADIANS(User_Model_Calcs!B3398))</f>
        <v>-2450.3931676537231</v>
      </c>
      <c r="L3398">
        <f t="shared" ca="1" si="524"/>
        <v>-22.605093815002011</v>
      </c>
      <c r="M3398">
        <f t="shared" ca="1" si="525"/>
        <v>6374.9668422494078</v>
      </c>
      <c r="N3398">
        <f ca="1">SQRT(User_Model_Calcs!M3398^2+Sat_Data!$B$3^2-2*User_Model_Calcs!M3398*Sat_Data!$B$3*COS(RADIANS(L3398))*COS(RADIANS(I3398)))</f>
        <v>36370.557019972701</v>
      </c>
      <c r="O3398">
        <f ca="1">DEGREES(ACOS(((Earth_Data!$B$1+Sat_Data!$B$2)/User_Model_Calcs!N3398)*SQRT(1-COS(RADIANS(User_Model_Calcs!I3398))^2*COS(RADIANS(User_Model_Calcs!B3398))^2)))</f>
        <v>63.159924509257685</v>
      </c>
      <c r="P3398">
        <f t="shared" ca="1" si="522"/>
        <v>7.5645848372773097</v>
      </c>
    </row>
    <row r="3399" spans="1:16" x14ac:dyDescent="0.25">
      <c r="A3399">
        <f t="shared" ca="1" si="519"/>
        <v>112.13279730307917</v>
      </c>
      <c r="B3399">
        <f t="shared" ca="1" si="518"/>
        <v>-21.865264119749419</v>
      </c>
      <c r="C3399" s="6">
        <v>20135.9375</v>
      </c>
      <c r="D3399">
        <f t="shared" ca="1" si="520"/>
        <v>0.75</v>
      </c>
      <c r="E3399" s="1">
        <v>0.65</v>
      </c>
      <c r="F3399">
        <v>19.899999999999999</v>
      </c>
      <c r="G3399">
        <f t="shared" ca="1" si="523"/>
        <v>42.007420362456692</v>
      </c>
      <c r="H3399">
        <f t="shared" ca="1" si="521"/>
        <v>14.091198434512043</v>
      </c>
      <c r="I3399">
        <f ca="1">User_Model_Calcs!A3399-Sat_Data!$B$5</f>
        <v>2.1327973030791725</v>
      </c>
      <c r="J3399">
        <f ca="1">(Earth_Data!$B$1/SQRT(1-Earth_Data!$B$2^2*SIN(RADIANS(User_Model_Calcs!B3399))^2))*COS(RADIANS(User_Model_Calcs!B3399))</f>
        <v>5922.0607507083851</v>
      </c>
      <c r="K3399">
        <f ca="1">((Earth_Data!$B$1*(1-Earth_Data!$B$2^2))/SQRT(1-Earth_Data!$B$2^2*SIN(RADIANS(User_Model_Calcs!B3399))^2))*SIN(RADIANS(User_Model_Calcs!B3399))</f>
        <v>-2360.5742955576306</v>
      </c>
      <c r="L3399">
        <f t="shared" ca="1" si="524"/>
        <v>-21.732567332583585</v>
      </c>
      <c r="M3399">
        <f t="shared" ca="1" si="525"/>
        <v>6375.1952550434225</v>
      </c>
      <c r="N3399">
        <f ca="1">SQRT(User_Model_Calcs!M3399^2+Sat_Data!$B$3^2-2*User_Model_Calcs!M3399*Sat_Data!$B$3*COS(RADIANS(L3399))*COS(RADIANS(I3399)))</f>
        <v>36323.636581599378</v>
      </c>
      <c r="O3399">
        <f ca="1">DEGREES(ACOS(((Earth_Data!$B$1+Sat_Data!$B$2)/User_Model_Calcs!N3399)*SQRT(1-COS(RADIANS(User_Model_Calcs!I3399))^2*COS(RADIANS(User_Model_Calcs!B3399))^2)))</f>
        <v>64.267966611811261</v>
      </c>
      <c r="P3399">
        <f t="shared" ca="1" si="522"/>
        <v>5.7104434416623775</v>
      </c>
    </row>
    <row r="3400" spans="1:16" x14ac:dyDescent="0.25">
      <c r="A3400">
        <f t="shared" ca="1" si="519"/>
        <v>107.03991802566642</v>
      </c>
      <c r="B3400">
        <f t="shared" ca="1" si="518"/>
        <v>-22.059953951237873</v>
      </c>
      <c r="C3400" s="6">
        <v>20135.9375</v>
      </c>
      <c r="D3400">
        <f t="shared" ca="1" si="520"/>
        <v>1.2</v>
      </c>
      <c r="E3400" s="1">
        <v>0.65</v>
      </c>
      <c r="F3400">
        <v>19.899999999999999</v>
      </c>
      <c r="G3400">
        <f t="shared" ca="1" si="523"/>
        <v>46.089820015575185</v>
      </c>
      <c r="H3400">
        <f t="shared" ca="1" si="521"/>
        <v>21.713492614776687</v>
      </c>
      <c r="I3400">
        <f ca="1">User_Model_Calcs!A3400-Sat_Data!$B$5</f>
        <v>-2.9600819743335762</v>
      </c>
      <c r="J3400">
        <f ca="1">(Earth_Data!$B$1/SQRT(1-Earth_Data!$B$2^2*SIN(RADIANS(User_Model_Calcs!B3400))^2))*COS(RADIANS(User_Model_Calcs!B3400))</f>
        <v>5913.9980434076351</v>
      </c>
      <c r="K3400">
        <f ca="1">((Earth_Data!$B$1*(1-Earth_Data!$B$2^2))/SQRT(1-Earth_Data!$B$2^2*SIN(RADIANS(User_Model_Calcs!B3400))^2))*SIN(RADIANS(User_Model_Calcs!B3400))</f>
        <v>-2380.5677517440981</v>
      </c>
      <c r="L3400">
        <f t="shared" ca="1" si="524"/>
        <v>-21.926315452715937</v>
      </c>
      <c r="M3400">
        <f t="shared" ca="1" si="525"/>
        <v>6375.1451495690108</v>
      </c>
      <c r="N3400">
        <f ca="1">SQRT(User_Model_Calcs!M3400^2+Sat_Data!$B$3^2-2*User_Model_Calcs!M3400*Sat_Data!$B$3*COS(RADIANS(L3400))*COS(RADIANS(I3400)))</f>
        <v>36337.381658352082</v>
      </c>
      <c r="O3400">
        <f ca="1">DEGREES(ACOS(((Earth_Data!$B$1+Sat_Data!$B$2)/User_Model_Calcs!N3400)*SQRT(1-COS(RADIANS(User_Model_Calcs!I3400))^2*COS(RADIANS(User_Model_Calcs!B3400))^2)))</f>
        <v>63.93917814243914</v>
      </c>
      <c r="P3400">
        <f t="shared" ca="1" si="522"/>
        <v>7.8391690285889428</v>
      </c>
    </row>
    <row r="3401" spans="1:16" x14ac:dyDescent="0.25">
      <c r="A3401">
        <f t="shared" ca="1" si="519"/>
        <v>106.75337379701872</v>
      </c>
      <c r="B3401">
        <f t="shared" ca="1" si="518"/>
        <v>-21.377546108198004</v>
      </c>
      <c r="C3401" s="6">
        <v>20135.9375</v>
      </c>
      <c r="D3401">
        <f t="shared" ca="1" si="520"/>
        <v>0.75</v>
      </c>
      <c r="E3401" s="1">
        <v>0.65</v>
      </c>
      <c r="F3401">
        <v>19.899999999999999</v>
      </c>
      <c r="G3401">
        <f t="shared" ca="1" si="523"/>
        <v>42.007420362456692</v>
      </c>
      <c r="H3401">
        <f t="shared" ca="1" si="521"/>
        <v>18.191313856103157</v>
      </c>
      <c r="I3401">
        <f ca="1">User_Model_Calcs!A3401-Sat_Data!$B$5</f>
        <v>-3.2466262029812754</v>
      </c>
      <c r="J3401">
        <f ca="1">(Earth_Data!$B$1/SQRT(1-Earth_Data!$B$2^2*SIN(RADIANS(User_Model_Calcs!B3401))^2))*COS(RADIANS(User_Model_Calcs!B3401))</f>
        <v>5941.9591678572078</v>
      </c>
      <c r="K3401">
        <f ca="1">((Earth_Data!$B$1*(1-Earth_Data!$B$2^2))/SQRT(1-Earth_Data!$B$2^2*SIN(RADIANS(User_Model_Calcs!B3401))^2))*SIN(RADIANS(User_Model_Calcs!B3401))</f>
        <v>-2310.3714411141941</v>
      </c>
      <c r="L3401">
        <f t="shared" ca="1" si="524"/>
        <v>-21.247235019181726</v>
      </c>
      <c r="M3401">
        <f t="shared" ca="1" si="525"/>
        <v>6375.3192036476421</v>
      </c>
      <c r="N3401">
        <f ca="1">SQRT(User_Model_Calcs!M3401^2+Sat_Data!$B$3^2-2*User_Model_Calcs!M3401*Sat_Data!$B$3*COS(RADIANS(L3401))*COS(RADIANS(I3401)))</f>
        <v>36306.864675382356</v>
      </c>
      <c r="O3401">
        <f ca="1">DEGREES(ACOS(((Earth_Data!$B$1+Sat_Data!$B$2)/User_Model_Calcs!N3401)*SQRT(1-COS(RADIANS(User_Model_Calcs!I3401))^2*COS(RADIANS(User_Model_Calcs!B3401))^2)))</f>
        <v>64.676729795707857</v>
      </c>
      <c r="P3401">
        <f t="shared" ca="1" si="522"/>
        <v>8.8453740572111119</v>
      </c>
    </row>
    <row r="3402" spans="1:16" x14ac:dyDescent="0.25">
      <c r="A3402">
        <f ca="1">127.694974900286+(RAND()*5-2.5)</f>
        <v>127.01190827568992</v>
      </c>
      <c r="B3402">
        <f ca="1">-13.9715365993556+(RAND()*5-2.5)</f>
        <v>-11.889042932703937</v>
      </c>
      <c r="C3402" s="6">
        <v>20135.9375</v>
      </c>
      <c r="D3402">
        <f t="shared" ca="1" si="520"/>
        <v>1.2</v>
      </c>
      <c r="E3402" s="1">
        <v>0.65</v>
      </c>
      <c r="F3402">
        <v>19.899999999999999</v>
      </c>
      <c r="G3402">
        <f t="shared" ca="1" si="523"/>
        <v>46.089820015575185</v>
      </c>
      <c r="H3402">
        <f t="shared" ca="1" si="521"/>
        <v>19.872596542070738</v>
      </c>
      <c r="I3402">
        <f ca="1">User_Model_Calcs!A3402-Sat_Data!$B$5</f>
        <v>17.011908275689919</v>
      </c>
      <c r="J3402">
        <f ca="1">(Earth_Data!$B$1/SQRT(1-Earth_Data!$B$2^2*SIN(RADIANS(User_Model_Calcs!B3402))^2))*COS(RADIANS(User_Model_Calcs!B3402))</f>
        <v>6242.2055774202818</v>
      </c>
      <c r="K3402">
        <f ca="1">((Earth_Data!$B$1*(1-Earth_Data!$B$2^2))/SQRT(1-Earth_Data!$B$2^2*SIN(RADIANS(User_Model_Calcs!B3402))^2))*SIN(RADIANS(User_Model_Calcs!B3402))</f>
        <v>-1305.3944572856017</v>
      </c>
      <c r="L3402">
        <f t="shared" ca="1" si="524"/>
        <v>-11.811694731133382</v>
      </c>
      <c r="M3402">
        <f t="shared" ca="1" si="525"/>
        <v>6377.2396191368598</v>
      </c>
      <c r="N3402">
        <f ca="1">SQRT(User_Model_Calcs!M3402^2+Sat_Data!$B$3^2-2*User_Model_Calcs!M3402*Sat_Data!$B$3*COS(RADIANS(L3402))*COS(RADIANS(I3402)))</f>
        <v>36264.615805973932</v>
      </c>
      <c r="O3402">
        <f ca="1">DEGREES(ACOS(((Earth_Data!$B$1+Sat_Data!$B$2)/User_Model_Calcs!N3402)*SQRT(1-COS(RADIANS(User_Model_Calcs!I3402))^2*COS(RADIANS(User_Model_Calcs!B3402))^2)))</f>
        <v>65.789260048121918</v>
      </c>
      <c r="P3402">
        <f t="shared" ca="1" si="522"/>
        <v>56.045612748778993</v>
      </c>
    </row>
    <row r="3403" spans="1:16" x14ac:dyDescent="0.25">
      <c r="A3403">
        <f t="shared" ref="A3403:A3466" ca="1" si="526">127.694974900286+(RAND()*5-2.5)</f>
        <v>129.68503684873286</v>
      </c>
      <c r="B3403">
        <f t="shared" ref="B3403:B3466" ca="1" si="527">-13.9715365993556+(RAND()*5-2.5)</f>
        <v>-13.037107304626861</v>
      </c>
      <c r="C3403" s="6">
        <v>20135.9375</v>
      </c>
      <c r="D3403">
        <f t="shared" ca="1" si="520"/>
        <v>1.2</v>
      </c>
      <c r="E3403" s="1">
        <v>0.65</v>
      </c>
      <c r="F3403">
        <v>19.899999999999999</v>
      </c>
      <c r="G3403">
        <f t="shared" ca="1" si="523"/>
        <v>46.089820015575185</v>
      </c>
      <c r="H3403">
        <f t="shared" ca="1" si="521"/>
        <v>16.26818866289603</v>
      </c>
      <c r="I3403">
        <f ca="1">User_Model_Calcs!A3403-Sat_Data!$B$5</f>
        <v>19.685036848732864</v>
      </c>
      <c r="J3403">
        <f ca="1">(Earth_Data!$B$1/SQRT(1-Earth_Data!$B$2^2*SIN(RADIANS(User_Model_Calcs!B3403))^2))*COS(RADIANS(User_Model_Calcs!B3403))</f>
        <v>6214.7968343873326</v>
      </c>
      <c r="K3403">
        <f ca="1">((Earth_Data!$B$1*(1-Earth_Data!$B$2^2))/SQRT(1-Earth_Data!$B$2^2*SIN(RADIANS(User_Model_Calcs!B3403))^2))*SIN(RADIANS(User_Model_Calcs!B3403))</f>
        <v>-1429.4053849767454</v>
      </c>
      <c r="L3403">
        <f t="shared" ca="1" si="524"/>
        <v>-12.952783015514621</v>
      </c>
      <c r="M3403">
        <f t="shared" ca="1" si="525"/>
        <v>6377.0604080023677</v>
      </c>
      <c r="N3403">
        <f ca="1">SQRT(User_Model_Calcs!M3403^2+Sat_Data!$B$3^2-2*User_Model_Calcs!M3403*Sat_Data!$B$3*COS(RADIANS(L3403))*COS(RADIANS(I3403)))</f>
        <v>36400.915553546954</v>
      </c>
      <c r="O3403">
        <f ca="1">DEGREES(ACOS(((Earth_Data!$B$1+Sat_Data!$B$2)/User_Model_Calcs!N3403)*SQRT(1-COS(RADIANS(User_Model_Calcs!I3403))^2*COS(RADIANS(User_Model_Calcs!B3403))^2)))</f>
        <v>62.530848617778446</v>
      </c>
      <c r="P3403">
        <f t="shared" ca="1" si="522"/>
        <v>57.766721409407594</v>
      </c>
    </row>
    <row r="3404" spans="1:16" x14ac:dyDescent="0.25">
      <c r="A3404">
        <f t="shared" ca="1" si="526"/>
        <v>129.03119936321838</v>
      </c>
      <c r="B3404">
        <f t="shared" ca="1" si="527"/>
        <v>-15.517582198132768</v>
      </c>
      <c r="C3404" s="6">
        <v>20135.9375</v>
      </c>
      <c r="D3404">
        <f t="shared" ca="1" si="520"/>
        <v>0.75</v>
      </c>
      <c r="E3404" s="1">
        <v>0.65</v>
      </c>
      <c r="F3404">
        <v>19.899999999999999</v>
      </c>
      <c r="G3404">
        <f t="shared" ca="1" si="523"/>
        <v>42.007420362456692</v>
      </c>
      <c r="H3404">
        <f t="shared" ca="1" si="521"/>
        <v>14.035326945199749</v>
      </c>
      <c r="I3404">
        <f ca="1">User_Model_Calcs!A3404-Sat_Data!$B$5</f>
        <v>19.031199363218377</v>
      </c>
      <c r="J3404">
        <f ca="1">(Earth_Data!$B$1/SQRT(1-Earth_Data!$B$2^2*SIN(RADIANS(User_Model_Calcs!B3404))^2))*COS(RADIANS(User_Model_Calcs!B3404))</f>
        <v>6147.1194909804926</v>
      </c>
      <c r="K3404">
        <f ca="1">((Earth_Data!$B$1*(1-Earth_Data!$B$2^2))/SQRT(1-Earth_Data!$B$2^2*SIN(RADIANS(User_Model_Calcs!B3404))^2))*SIN(RADIANS(User_Model_Calcs!B3404))</f>
        <v>-1695.3526585541822</v>
      </c>
      <c r="L3404">
        <f t="shared" ca="1" si="524"/>
        <v>-15.418658139135598</v>
      </c>
      <c r="M3404">
        <f t="shared" ca="1" si="525"/>
        <v>6376.6212584141304</v>
      </c>
      <c r="N3404">
        <f ca="1">SQRT(User_Model_Calcs!M3404^2+Sat_Data!$B$3^2-2*User_Model_Calcs!M3404*Sat_Data!$B$3*COS(RADIANS(L3404))*COS(RADIANS(I3404)))</f>
        <v>36447.686100196071</v>
      </c>
      <c r="O3404">
        <f ca="1">DEGREES(ACOS(((Earth_Data!$B$1+Sat_Data!$B$2)/User_Model_Calcs!N3404)*SQRT(1-COS(RADIANS(User_Model_Calcs!I3404))^2*COS(RADIANS(User_Model_Calcs!B3404))^2)))</f>
        <v>61.484943121966609</v>
      </c>
      <c r="P3404">
        <f t="shared" ca="1" si="522"/>
        <v>52.202733142397179</v>
      </c>
    </row>
    <row r="3405" spans="1:16" x14ac:dyDescent="0.25">
      <c r="A3405">
        <f t="shared" ca="1" si="526"/>
        <v>127.48764498718039</v>
      </c>
      <c r="B3405">
        <f t="shared" ca="1" si="527"/>
        <v>-15.869769458643423</v>
      </c>
      <c r="C3405" s="6">
        <v>20135.9375</v>
      </c>
      <c r="D3405">
        <f t="shared" ca="1" si="520"/>
        <v>1.2</v>
      </c>
      <c r="E3405" s="1">
        <v>0.65</v>
      </c>
      <c r="F3405">
        <v>19.899999999999999</v>
      </c>
      <c r="G3405">
        <f t="shared" ca="1" si="523"/>
        <v>46.089820015575185</v>
      </c>
      <c r="H3405">
        <f t="shared" ca="1" si="521"/>
        <v>16.302036423540038</v>
      </c>
      <c r="I3405">
        <f ca="1">User_Model_Calcs!A3405-Sat_Data!$B$5</f>
        <v>17.487644987180389</v>
      </c>
      <c r="J3405">
        <f ca="1">(Earth_Data!$B$1/SQRT(1-Earth_Data!$B$2^2*SIN(RADIANS(User_Model_Calcs!B3405))^2))*COS(RADIANS(User_Model_Calcs!B3405))</f>
        <v>6136.5779440903179</v>
      </c>
      <c r="K3405">
        <f ca="1">((Earth_Data!$B$1*(1-Earth_Data!$B$2^2))/SQRT(1-Earth_Data!$B$2^2*SIN(RADIANS(User_Model_Calcs!B3405))^2))*SIN(RADIANS(User_Model_Calcs!B3405))</f>
        <v>-1732.8713000371094</v>
      </c>
      <c r="L3405">
        <f t="shared" ca="1" si="524"/>
        <v>-15.768829582643473</v>
      </c>
      <c r="M3405">
        <f t="shared" ca="1" si="525"/>
        <v>6376.5532857797125</v>
      </c>
      <c r="N3405">
        <f ca="1">SQRT(User_Model_Calcs!M3405^2+Sat_Data!$B$3^2-2*User_Model_Calcs!M3405*Sat_Data!$B$3*COS(RADIANS(L3405))*COS(RADIANS(I3405)))</f>
        <v>36399.250074435302</v>
      </c>
      <c r="O3405">
        <f ca="1">DEGREES(ACOS(((Earth_Data!$B$1+Sat_Data!$B$2)/User_Model_Calcs!N3405)*SQRT(1-COS(RADIANS(User_Model_Calcs!I3405))^2*COS(RADIANS(User_Model_Calcs!B3405))^2)))</f>
        <v>62.55361322403958</v>
      </c>
      <c r="P3405">
        <f t="shared" ca="1" si="522"/>
        <v>49.044284470626586</v>
      </c>
    </row>
    <row r="3406" spans="1:16" x14ac:dyDescent="0.25">
      <c r="A3406">
        <f t="shared" ca="1" si="526"/>
        <v>127.31087936741883</v>
      </c>
      <c r="B3406">
        <f t="shared" ca="1" si="527"/>
        <v>-11.553433625651229</v>
      </c>
      <c r="C3406" s="6">
        <v>20135.9375</v>
      </c>
      <c r="D3406">
        <f t="shared" ca="1" si="520"/>
        <v>3</v>
      </c>
      <c r="E3406" s="1">
        <v>0.65</v>
      </c>
      <c r="F3406">
        <v>19.899999999999999</v>
      </c>
      <c r="G3406">
        <f t="shared" ca="1" si="523"/>
        <v>54.048620189015942</v>
      </c>
      <c r="H3406">
        <f t="shared" ca="1" si="521"/>
        <v>16.59622712805561</v>
      </c>
      <c r="I3406">
        <f ca="1">User_Model_Calcs!A3406-Sat_Data!$B$5</f>
        <v>17.310879367418835</v>
      </c>
      <c r="J3406">
        <f ca="1">(Earth_Data!$B$1/SQRT(1-Earth_Data!$B$2^2*SIN(RADIANS(User_Model_Calcs!B3406))^2))*COS(RADIANS(User_Model_Calcs!B3406))</f>
        <v>6249.74755166864</v>
      </c>
      <c r="K3406">
        <f ca="1">((Earth_Data!$B$1*(1-Earth_Data!$B$2^2))/SQRT(1-Earth_Data!$B$2^2*SIN(RADIANS(User_Model_Calcs!B3406))^2))*SIN(RADIANS(User_Model_Calcs!B3406))</f>
        <v>-1269.0435047771346</v>
      </c>
      <c r="L3406">
        <f t="shared" ca="1" si="524"/>
        <v>-11.478148463833245</v>
      </c>
      <c r="M3406">
        <f t="shared" ca="1" si="525"/>
        <v>6377.2890695502583</v>
      </c>
      <c r="N3406">
        <f ca="1">SQRT(User_Model_Calcs!M3406^2+Sat_Data!$B$3^2-2*User_Model_Calcs!M3406*Sat_Data!$B$3*COS(RADIANS(L3406))*COS(RADIANS(I3406)))</f>
        <v>36267.427001620847</v>
      </c>
      <c r="O3406">
        <f ca="1">DEGREES(ACOS(((Earth_Data!$B$1+Sat_Data!$B$2)/User_Model_Calcs!N3406)*SQRT(1-COS(RADIANS(User_Model_Calcs!I3406))^2*COS(RADIANS(User_Model_Calcs!B3406))^2)))</f>
        <v>65.719549542851823</v>
      </c>
      <c r="P3406">
        <f t="shared" ca="1" si="522"/>
        <v>57.275168152220225</v>
      </c>
    </row>
    <row r="3407" spans="1:16" x14ac:dyDescent="0.25">
      <c r="A3407">
        <f t="shared" ca="1" si="526"/>
        <v>127.98234864099808</v>
      </c>
      <c r="B3407">
        <f t="shared" ca="1" si="527"/>
        <v>-12.488533965301341</v>
      </c>
      <c r="C3407" s="6">
        <v>20135.9375</v>
      </c>
      <c r="D3407">
        <f t="shared" ca="1" si="520"/>
        <v>0.75</v>
      </c>
      <c r="E3407" s="1">
        <v>0.65</v>
      </c>
      <c r="F3407">
        <v>19.899999999999999</v>
      </c>
      <c r="G3407">
        <f t="shared" ca="1" si="523"/>
        <v>42.007420362456692</v>
      </c>
      <c r="H3407">
        <f t="shared" ca="1" si="521"/>
        <v>15.550400457448921</v>
      </c>
      <c r="I3407">
        <f ca="1">User_Model_Calcs!A3407-Sat_Data!$B$5</f>
        <v>17.982348640998083</v>
      </c>
      <c r="J3407">
        <f ca="1">(Earth_Data!$B$1/SQRT(1-Earth_Data!$B$2^2*SIN(RADIANS(User_Model_Calcs!B3407))^2))*COS(RADIANS(User_Model_Calcs!B3407))</f>
        <v>6228.2036854486769</v>
      </c>
      <c r="K3407">
        <f ca="1">((Earth_Data!$B$1*(1-Earth_Data!$B$2^2))/SQRT(1-Earth_Data!$B$2^2*SIN(RADIANS(User_Model_Calcs!B3407))^2))*SIN(RADIANS(User_Model_Calcs!B3407))</f>
        <v>-1370.2171682518444</v>
      </c>
      <c r="L3407">
        <f t="shared" ca="1" si="524"/>
        <v>-12.40752696043339</v>
      </c>
      <c r="M3407">
        <f t="shared" ca="1" si="525"/>
        <v>6377.1479703397654</v>
      </c>
      <c r="N3407">
        <f ca="1">SQRT(User_Model_Calcs!M3407^2+Sat_Data!$B$3^2-2*User_Model_Calcs!M3407*Sat_Data!$B$3*COS(RADIANS(L3407))*COS(RADIANS(I3407)))</f>
        <v>36317.004633117147</v>
      </c>
      <c r="O3407">
        <f ca="1">DEGREES(ACOS(((Earth_Data!$B$1+Sat_Data!$B$2)/User_Model_Calcs!N3407)*SQRT(1-COS(RADIANS(User_Model_Calcs!I3407))^2*COS(RADIANS(User_Model_Calcs!B3407))^2)))</f>
        <v>64.488539701260308</v>
      </c>
      <c r="P3407">
        <f t="shared" ca="1" si="522"/>
        <v>56.327271801798759</v>
      </c>
    </row>
    <row r="3408" spans="1:16" x14ac:dyDescent="0.25">
      <c r="A3408">
        <f t="shared" ca="1" si="526"/>
        <v>128.64256198714844</v>
      </c>
      <c r="B3408">
        <f t="shared" ca="1" si="527"/>
        <v>-14.216560377813705</v>
      </c>
      <c r="C3408" s="6">
        <v>20135.9375</v>
      </c>
      <c r="D3408">
        <f t="shared" ca="1" si="520"/>
        <v>1.2</v>
      </c>
      <c r="E3408" s="1">
        <v>0.65</v>
      </c>
      <c r="F3408">
        <v>19.899999999999999</v>
      </c>
      <c r="G3408">
        <f t="shared" ca="1" si="523"/>
        <v>46.089820015575185</v>
      </c>
      <c r="H3408">
        <f t="shared" ca="1" si="521"/>
        <v>23.490529921575796</v>
      </c>
      <c r="I3408">
        <f ca="1">User_Model_Calcs!A3408-Sat_Data!$B$5</f>
        <v>18.64256198714844</v>
      </c>
      <c r="J3408">
        <f ca="1">(Earth_Data!$B$1/SQRT(1-Earth_Data!$B$2^2*SIN(RADIANS(User_Model_Calcs!B3408))^2))*COS(RADIANS(User_Model_Calcs!B3408))</f>
        <v>6184.0542703038072</v>
      </c>
      <c r="K3408">
        <f ca="1">((Earth_Data!$B$1*(1-Earth_Data!$B$2^2))/SQRT(1-Earth_Data!$B$2^2*SIN(RADIANS(User_Model_Calcs!B3408))^2))*SIN(RADIANS(User_Model_Calcs!B3408))</f>
        <v>-1556.2199283489824</v>
      </c>
      <c r="L3408">
        <f t="shared" ca="1" si="524"/>
        <v>-14.125209116306356</v>
      </c>
      <c r="M3408">
        <f t="shared" ca="1" si="525"/>
        <v>6376.8603311859715</v>
      </c>
      <c r="N3408">
        <f ca="1">SQRT(User_Model_Calcs!M3408^2+Sat_Data!$B$3^2-2*User_Model_Calcs!M3408*Sat_Data!$B$3*COS(RADIANS(L3408))*COS(RADIANS(I3408)))</f>
        <v>36391.625041813517</v>
      </c>
      <c r="O3408">
        <f ca="1">DEGREES(ACOS(((Earth_Data!$B$1+Sat_Data!$B$2)/User_Model_Calcs!N3408)*SQRT(1-COS(RADIANS(User_Model_Calcs!I3408))^2*COS(RADIANS(User_Model_Calcs!B3408))^2)))</f>
        <v>62.734795602818053</v>
      </c>
      <c r="P3408">
        <f t="shared" ca="1" si="522"/>
        <v>53.946900658353258</v>
      </c>
    </row>
    <row r="3409" spans="1:16" x14ac:dyDescent="0.25">
      <c r="A3409">
        <f t="shared" ca="1" si="526"/>
        <v>127.32530985704116</v>
      </c>
      <c r="B3409">
        <f t="shared" ca="1" si="527"/>
        <v>-15.758746526155388</v>
      </c>
      <c r="C3409" s="6">
        <v>20135.9375</v>
      </c>
      <c r="D3409">
        <f t="shared" ca="1" si="520"/>
        <v>1.2</v>
      </c>
      <c r="E3409" s="1">
        <v>0.65</v>
      </c>
      <c r="F3409">
        <v>19.899999999999999</v>
      </c>
      <c r="G3409">
        <f t="shared" ca="1" si="523"/>
        <v>46.089820015575185</v>
      </c>
      <c r="H3409">
        <f t="shared" ca="1" si="521"/>
        <v>22.662531957261283</v>
      </c>
      <c r="I3409">
        <f ca="1">User_Model_Calcs!A3409-Sat_Data!$B$5</f>
        <v>17.325309857041162</v>
      </c>
      <c r="J3409">
        <f ca="1">(Earth_Data!$B$1/SQRT(1-Earth_Data!$B$2^2*SIN(RADIANS(User_Model_Calcs!B3409))^2))*COS(RADIANS(User_Model_Calcs!B3409))</f>
        <v>6139.9259693382664</v>
      </c>
      <c r="K3409">
        <f ca="1">((Earth_Data!$B$1*(1-Earth_Data!$B$2^2))/SQRT(1-Earth_Data!$B$2^2*SIN(RADIANS(User_Model_Calcs!B3409))^2))*SIN(RADIANS(User_Model_Calcs!B3409))</f>
        <v>-1721.050857930677</v>
      </c>
      <c r="L3409">
        <f t="shared" ca="1" si="524"/>
        <v>-15.658440494816091</v>
      </c>
      <c r="M3409">
        <f t="shared" ca="1" si="525"/>
        <v>6376.5748615176126</v>
      </c>
      <c r="N3409">
        <f ca="1">SQRT(User_Model_Calcs!M3409^2+Sat_Data!$B$3^2-2*User_Model_Calcs!M3409*Sat_Data!$B$3*COS(RADIANS(L3409))*COS(RADIANS(I3409)))</f>
        <v>36389.525276025393</v>
      </c>
      <c r="O3409">
        <f ca="1">DEGREES(ACOS(((Earth_Data!$B$1+Sat_Data!$B$2)/User_Model_Calcs!N3409)*SQRT(1-COS(RADIANS(User_Model_Calcs!I3409))^2*COS(RADIANS(User_Model_Calcs!B3409))^2)))</f>
        <v>62.774053301046393</v>
      </c>
      <c r="P3409">
        <f t="shared" ca="1" si="522"/>
        <v>48.956780861812327</v>
      </c>
    </row>
    <row r="3410" spans="1:16" x14ac:dyDescent="0.25">
      <c r="A3410">
        <f t="shared" ca="1" si="526"/>
        <v>129.73342729034286</v>
      </c>
      <c r="B3410">
        <f t="shared" ca="1" si="527"/>
        <v>-12.353385888513042</v>
      </c>
      <c r="C3410" s="6">
        <v>20135.9375</v>
      </c>
      <c r="D3410">
        <f t="shared" ca="1" si="520"/>
        <v>3</v>
      </c>
      <c r="E3410" s="1">
        <v>0.65</v>
      </c>
      <c r="F3410">
        <v>19.899999999999999</v>
      </c>
      <c r="G3410">
        <f t="shared" ca="1" si="523"/>
        <v>54.048620189015942</v>
      </c>
      <c r="H3410">
        <f t="shared" ca="1" si="521"/>
        <v>23.470457862445443</v>
      </c>
      <c r="I3410">
        <f ca="1">User_Model_Calcs!A3410-Sat_Data!$B$5</f>
        <v>19.73342729034286</v>
      </c>
      <c r="J3410">
        <f ca="1">(Earth_Data!$B$1/SQRT(1-Earth_Data!$B$2^2*SIN(RADIANS(User_Model_Calcs!B3410))^2))*COS(RADIANS(User_Model_Calcs!B3410))</f>
        <v>6231.4195021614514</v>
      </c>
      <c r="K3410">
        <f ca="1">((Earth_Data!$B$1*(1-Earth_Data!$B$2^2))/SQRT(1-Earth_Data!$B$2^2*SIN(RADIANS(User_Model_Calcs!B3410))^2))*SIN(RADIANS(User_Model_Calcs!B3410))</f>
        <v>-1355.6162652115536</v>
      </c>
      <c r="L3410">
        <f t="shared" ca="1" si="524"/>
        <v>-12.273200704703385</v>
      </c>
      <c r="M3410">
        <f t="shared" ca="1" si="525"/>
        <v>6377.1690012437484</v>
      </c>
      <c r="N3410">
        <f ca="1">SQRT(User_Model_Calcs!M3410^2+Sat_Data!$B$3^2-2*User_Model_Calcs!M3410*Sat_Data!$B$3*COS(RADIANS(L3410))*COS(RADIANS(I3410)))</f>
        <v>36384.857725790956</v>
      </c>
      <c r="O3410">
        <f ca="1">DEGREES(ACOS(((Earth_Data!$B$1+Sat_Data!$B$2)/User_Model_Calcs!N3410)*SQRT(1-COS(RADIANS(User_Model_Calcs!I3410))^2*COS(RADIANS(User_Model_Calcs!B3410))^2)))</f>
        <v>62.89764848750572</v>
      </c>
      <c r="P3410">
        <f t="shared" ca="1" si="522"/>
        <v>59.187453326502116</v>
      </c>
    </row>
    <row r="3411" spans="1:16" x14ac:dyDescent="0.25">
      <c r="A3411">
        <f t="shared" ca="1" si="526"/>
        <v>128.47461414707604</v>
      </c>
      <c r="B3411">
        <f t="shared" ca="1" si="527"/>
        <v>-11.918417914834848</v>
      </c>
      <c r="C3411" s="6">
        <v>20135.9375</v>
      </c>
      <c r="D3411">
        <f t="shared" ca="1" si="520"/>
        <v>1.2</v>
      </c>
      <c r="E3411" s="1">
        <v>0.65</v>
      </c>
      <c r="F3411">
        <v>19.899999999999999</v>
      </c>
      <c r="G3411">
        <f t="shared" ca="1" si="523"/>
        <v>46.089820015575185</v>
      </c>
      <c r="H3411">
        <f t="shared" ca="1" si="521"/>
        <v>18.920814897525585</v>
      </c>
      <c r="I3411">
        <f ca="1">User_Model_Calcs!A3411-Sat_Data!$B$5</f>
        <v>18.474614147076039</v>
      </c>
      <c r="J3411">
        <f ca="1">(Earth_Data!$B$1/SQRT(1-Earth_Data!$B$2^2*SIN(RADIANS(User_Model_Calcs!B3411))^2))*COS(RADIANS(User_Model_Calcs!B3411))</f>
        <v>6241.5353085246979</v>
      </c>
      <c r="K3411">
        <f ca="1">((Earth_Data!$B$1*(1-Earth_Data!$B$2^2))/SQRT(1-Earth_Data!$B$2^2*SIN(RADIANS(User_Model_Calcs!B3411))^2))*SIN(RADIANS(User_Model_Calcs!B3411))</f>
        <v>-1308.5740851178757</v>
      </c>
      <c r="L3411">
        <f t="shared" ca="1" si="524"/>
        <v>-11.840889637457538</v>
      </c>
      <c r="M3411">
        <f t="shared" ca="1" si="525"/>
        <v>6377.23522725974</v>
      </c>
      <c r="N3411">
        <f ca="1">SQRT(User_Model_Calcs!M3411^2+Sat_Data!$B$3^2-2*User_Model_Calcs!M3411*Sat_Data!$B$3*COS(RADIANS(L3411))*COS(RADIANS(I3411)))</f>
        <v>36321.77263470149</v>
      </c>
      <c r="O3411">
        <f ca="1">DEGREES(ACOS(((Earth_Data!$B$1+Sat_Data!$B$2)/User_Model_Calcs!N3411)*SQRT(1-COS(RADIANS(User_Model_Calcs!I3411))^2*COS(RADIANS(User_Model_Calcs!B3411))^2)))</f>
        <v>64.376320660662202</v>
      </c>
      <c r="P3411">
        <f t="shared" ca="1" si="522"/>
        <v>58.278569531122137</v>
      </c>
    </row>
    <row r="3412" spans="1:16" x14ac:dyDescent="0.25">
      <c r="A3412">
        <f t="shared" ca="1" si="526"/>
        <v>125.68578510548724</v>
      </c>
      <c r="B3412">
        <f t="shared" ca="1" si="527"/>
        <v>-14.449369238120314</v>
      </c>
      <c r="C3412" s="6">
        <v>20135.9375</v>
      </c>
      <c r="D3412">
        <f t="shared" ca="1" si="520"/>
        <v>0.75</v>
      </c>
      <c r="E3412" s="1">
        <v>0.65</v>
      </c>
      <c r="F3412">
        <v>19.899999999999999</v>
      </c>
      <c r="G3412">
        <f t="shared" ca="1" si="523"/>
        <v>42.007420362456692</v>
      </c>
      <c r="H3412">
        <f t="shared" ca="1" si="521"/>
        <v>17.496358760395243</v>
      </c>
      <c r="I3412">
        <f ca="1">User_Model_Calcs!A3412-Sat_Data!$B$5</f>
        <v>15.685785105487241</v>
      </c>
      <c r="J3412">
        <f ca="1">(Earth_Data!$B$1/SQRT(1-Earth_Data!$B$2^2*SIN(RADIANS(User_Model_Calcs!B3412))^2))*COS(RADIANS(User_Model_Calcs!B3412))</f>
        <v>6177.6775831748773</v>
      </c>
      <c r="K3412">
        <f ca="1">((Earth_Data!$B$1*(1-Earth_Data!$B$2^2))/SQRT(1-Earth_Data!$B$2^2*SIN(RADIANS(User_Model_Calcs!B3412))^2))*SIN(RADIANS(User_Model_Calcs!B3412))</f>
        <v>-1581.1766675980411</v>
      </c>
      <c r="L3412">
        <f t="shared" ca="1" si="524"/>
        <v>-14.356648707382204</v>
      </c>
      <c r="M3412">
        <f t="shared" ca="1" si="525"/>
        <v>6376.818954292009</v>
      </c>
      <c r="N3412">
        <f ca="1">SQRT(User_Model_Calcs!M3412^2+Sat_Data!$B$3^2-2*User_Model_Calcs!M3412*Sat_Data!$B$3*COS(RADIANS(L3412))*COS(RADIANS(I3412)))</f>
        <v>36289.48169890479</v>
      </c>
      <c r="O3412">
        <f ca="1">DEGREES(ACOS(((Earth_Data!$B$1+Sat_Data!$B$2)/User_Model_Calcs!N3412)*SQRT(1-COS(RADIANS(User_Model_Calcs!I3412))^2*COS(RADIANS(User_Model_Calcs!B3412))^2)))</f>
        <v>65.151474561845205</v>
      </c>
      <c r="P3412">
        <f t="shared" ca="1" si="522"/>
        <v>48.377071307362932</v>
      </c>
    </row>
    <row r="3413" spans="1:16" x14ac:dyDescent="0.25">
      <c r="A3413">
        <f t="shared" ca="1" si="526"/>
        <v>127.78851830968826</v>
      </c>
      <c r="B3413">
        <f t="shared" ca="1" si="527"/>
        <v>-13.471629337037193</v>
      </c>
      <c r="C3413" s="6">
        <v>20135.9375</v>
      </c>
      <c r="D3413">
        <f t="shared" ca="1" si="520"/>
        <v>0.75</v>
      </c>
      <c r="E3413" s="1">
        <v>0.65</v>
      </c>
      <c r="F3413">
        <v>19.899999999999999</v>
      </c>
      <c r="G3413">
        <f t="shared" ca="1" si="523"/>
        <v>42.007420362456692</v>
      </c>
      <c r="H3413">
        <f t="shared" ca="1" si="521"/>
        <v>20.664425079226632</v>
      </c>
      <c r="I3413">
        <f ca="1">User_Model_Calcs!A3413-Sat_Data!$B$5</f>
        <v>17.788518309688257</v>
      </c>
      <c r="J3413">
        <f ca="1">(Earth_Data!$B$1/SQRT(1-Earth_Data!$B$2^2*SIN(RADIANS(User_Model_Calcs!B3413))^2))*COS(RADIANS(User_Model_Calcs!B3413))</f>
        <v>6203.7750906949232</v>
      </c>
      <c r="K3413">
        <f ca="1">((Earth_Data!$B$1*(1-Earth_Data!$B$2^2))/SQRT(1-Earth_Data!$B$2^2*SIN(RADIANS(User_Model_Calcs!B3413))^2))*SIN(RADIANS(User_Model_Calcs!B3413))</f>
        <v>-1476.1970615651483</v>
      </c>
      <c r="L3413">
        <f t="shared" ca="1" si="524"/>
        <v>-13.384699132718945</v>
      </c>
      <c r="M3413">
        <f t="shared" ca="1" si="525"/>
        <v>6376.9885636168729</v>
      </c>
      <c r="N3413">
        <f ca="1">SQRT(User_Model_Calcs!M3413^2+Sat_Data!$B$3^2-2*User_Model_Calcs!M3413*Sat_Data!$B$3*COS(RADIANS(L3413))*COS(RADIANS(I3413)))</f>
        <v>36336.464448853942</v>
      </c>
      <c r="O3413">
        <f ca="1">DEGREES(ACOS(((Earth_Data!$B$1+Sat_Data!$B$2)/User_Model_Calcs!N3413)*SQRT(1-COS(RADIANS(User_Model_Calcs!I3413))^2*COS(RADIANS(User_Model_Calcs!B3413))^2)))</f>
        <v>64.017582148459027</v>
      </c>
      <c r="P3413">
        <f t="shared" ca="1" si="522"/>
        <v>54.016698713886136</v>
      </c>
    </row>
    <row r="3414" spans="1:16" x14ac:dyDescent="0.25">
      <c r="A3414">
        <f t="shared" ca="1" si="526"/>
        <v>127.35795520663228</v>
      </c>
      <c r="B3414">
        <f t="shared" ca="1" si="527"/>
        <v>-15.578037543600322</v>
      </c>
      <c r="C3414" s="6">
        <v>20135.9375</v>
      </c>
      <c r="D3414">
        <f t="shared" ca="1" si="520"/>
        <v>0.75</v>
      </c>
      <c r="E3414" s="1">
        <v>0.65</v>
      </c>
      <c r="F3414">
        <v>19.899999999999999</v>
      </c>
      <c r="G3414">
        <f t="shared" ca="1" si="523"/>
        <v>42.007420362456692</v>
      </c>
      <c r="H3414">
        <f t="shared" ca="1" si="521"/>
        <v>22.654692184114602</v>
      </c>
      <c r="I3414">
        <f ca="1">User_Model_Calcs!A3414-Sat_Data!$B$5</f>
        <v>17.357955206632283</v>
      </c>
      <c r="J3414">
        <f ca="1">(Earth_Data!$B$1/SQRT(1-Earth_Data!$B$2^2*SIN(RADIANS(User_Model_Calcs!B3414))^2))*COS(RADIANS(User_Model_Calcs!B3414))</f>
        <v>6145.3263856577387</v>
      </c>
      <c r="K3414">
        <f ca="1">((Earth_Data!$B$1*(1-Earth_Data!$B$2^2))/SQRT(1-Earth_Data!$B$2^2*SIN(RADIANS(User_Model_Calcs!B3414))^2))*SIN(RADIANS(User_Model_Calcs!B3414))</f>
        <v>-1701.7974993804885</v>
      </c>
      <c r="L3414">
        <f t="shared" ca="1" si="524"/>
        <v>-15.478766393646367</v>
      </c>
      <c r="M3414">
        <f t="shared" ca="1" si="525"/>
        <v>6376.6096881617968</v>
      </c>
      <c r="N3414">
        <f ca="1">SQRT(User_Model_Calcs!M3414^2+Sat_Data!$B$3^2-2*User_Model_Calcs!M3414*Sat_Data!$B$3*COS(RADIANS(L3414))*COS(RADIANS(I3414)))</f>
        <v>36384.76684688891</v>
      </c>
      <c r="O3414">
        <f ca="1">DEGREES(ACOS(((Earth_Data!$B$1+Sat_Data!$B$2)/User_Model_Calcs!N3414)*SQRT(1-COS(RADIANS(User_Model_Calcs!I3414))^2*COS(RADIANS(User_Model_Calcs!B3414))^2)))</f>
        <v>62.88325821461288</v>
      </c>
      <c r="P3414">
        <f t="shared" ca="1" si="522"/>
        <v>49.332314803375503</v>
      </c>
    </row>
    <row r="3415" spans="1:16" x14ac:dyDescent="0.25">
      <c r="A3415">
        <f t="shared" ca="1" si="526"/>
        <v>128.9270976216892</v>
      </c>
      <c r="B3415">
        <f t="shared" ca="1" si="527"/>
        <v>-14.968304994845759</v>
      </c>
      <c r="C3415" s="6">
        <v>20135.9375</v>
      </c>
      <c r="D3415">
        <f t="shared" ca="1" si="520"/>
        <v>0.75</v>
      </c>
      <c r="E3415" s="1">
        <v>0.65</v>
      </c>
      <c r="F3415">
        <v>19.899999999999999</v>
      </c>
      <c r="G3415">
        <f t="shared" ca="1" si="523"/>
        <v>42.007420362456692</v>
      </c>
      <c r="H3415">
        <f t="shared" ca="1" si="521"/>
        <v>14.809596660166585</v>
      </c>
      <c r="I3415">
        <f ca="1">User_Model_Calcs!A3415-Sat_Data!$B$5</f>
        <v>18.9270976216892</v>
      </c>
      <c r="J3415">
        <f ca="1">(Earth_Data!$B$1/SQRT(1-Earth_Data!$B$2^2*SIN(RADIANS(User_Model_Calcs!B3415))^2))*COS(RADIANS(User_Model_Calcs!B3415))</f>
        <v>6163.0987571007263</v>
      </c>
      <c r="K3415">
        <f ca="1">((Earth_Data!$B$1*(1-Earth_Data!$B$2^2))/SQRT(1-Earth_Data!$B$2^2*SIN(RADIANS(User_Model_Calcs!B3415))^2))*SIN(RADIANS(User_Model_Calcs!B3415))</f>
        <v>-1636.7129404156212</v>
      </c>
      <c r="L3415">
        <f t="shared" ca="1" si="524"/>
        <v>-14.872554309505331</v>
      </c>
      <c r="M3415">
        <f t="shared" ca="1" si="525"/>
        <v>6376.7245149136297</v>
      </c>
      <c r="N3415">
        <f ca="1">SQRT(User_Model_Calcs!M3415^2+Sat_Data!$B$3^2-2*User_Model_Calcs!M3415*Sat_Data!$B$3*COS(RADIANS(L3415))*COS(RADIANS(I3415)))</f>
        <v>36426.009670256295</v>
      </c>
      <c r="O3415">
        <f ca="1">DEGREES(ACOS(((Earth_Data!$B$1+Sat_Data!$B$2)/User_Model_Calcs!N3415)*SQRT(1-COS(RADIANS(User_Model_Calcs!I3415))^2*COS(RADIANS(User_Model_Calcs!B3415))^2)))</f>
        <v>61.962170881230136</v>
      </c>
      <c r="P3415">
        <f t="shared" ca="1" si="522"/>
        <v>53.012020517877026</v>
      </c>
    </row>
    <row r="3416" spans="1:16" x14ac:dyDescent="0.25">
      <c r="A3416">
        <f t="shared" ca="1" si="526"/>
        <v>128.7368416045509</v>
      </c>
      <c r="B3416">
        <f t="shared" ca="1" si="527"/>
        <v>-14.674753183126574</v>
      </c>
      <c r="C3416" s="6">
        <v>20135.9375</v>
      </c>
      <c r="D3416">
        <f t="shared" ca="1" si="520"/>
        <v>1.2</v>
      </c>
      <c r="E3416" s="1">
        <v>0.65</v>
      </c>
      <c r="F3416">
        <v>19.899999999999999</v>
      </c>
      <c r="G3416">
        <f t="shared" ca="1" si="523"/>
        <v>46.089820015575185</v>
      </c>
      <c r="H3416">
        <f t="shared" ca="1" si="521"/>
        <v>22.375394100423573</v>
      </c>
      <c r="I3416">
        <f ca="1">User_Model_Calcs!A3416-Sat_Data!$B$5</f>
        <v>18.736841604550904</v>
      </c>
      <c r="J3416">
        <f ca="1">(Earth_Data!$B$1/SQRT(1-Earth_Data!$B$2^2*SIN(RADIANS(User_Model_Calcs!B3416))^2))*COS(RADIANS(User_Model_Calcs!B3416))</f>
        <v>6171.4075871659861</v>
      </c>
      <c r="K3416">
        <f ca="1">((Earth_Data!$B$1*(1-Earth_Data!$B$2^2))/SQRT(1-Earth_Data!$B$2^2*SIN(RADIANS(User_Model_Calcs!B3416))^2))*SIN(RADIANS(User_Model_Calcs!B3416))</f>
        <v>-1605.313060246214</v>
      </c>
      <c r="L3416">
        <f t="shared" ca="1" si="524"/>
        <v>-14.580712834274006</v>
      </c>
      <c r="M3416">
        <f t="shared" ca="1" si="525"/>
        <v>6376.778311053863</v>
      </c>
      <c r="N3416">
        <f ca="1">SQRT(User_Model_Calcs!M3416^2+Sat_Data!$B$3^2-2*User_Model_Calcs!M3416*Sat_Data!$B$3*COS(RADIANS(L3416))*COS(RADIANS(I3416)))</f>
        <v>36409.260574408298</v>
      </c>
      <c r="O3416">
        <f ca="1">DEGREES(ACOS(((Earth_Data!$B$1+Sat_Data!$B$2)/User_Model_Calcs!N3416)*SQRT(1-COS(RADIANS(User_Model_Calcs!I3416))^2*COS(RADIANS(User_Model_Calcs!B3416))^2)))</f>
        <v>62.335578053318891</v>
      </c>
      <c r="P3416">
        <f t="shared" ca="1" si="522"/>
        <v>53.245616406900858</v>
      </c>
    </row>
    <row r="3417" spans="1:16" x14ac:dyDescent="0.25">
      <c r="A3417">
        <f t="shared" ca="1" si="526"/>
        <v>129.26292629127127</v>
      </c>
      <c r="B3417">
        <f t="shared" ca="1" si="527"/>
        <v>-12.626806262245834</v>
      </c>
      <c r="C3417" s="6">
        <v>20135.9375</v>
      </c>
      <c r="D3417">
        <f t="shared" ca="1" si="520"/>
        <v>3</v>
      </c>
      <c r="E3417" s="1">
        <v>0.65</v>
      </c>
      <c r="F3417">
        <v>19.899999999999999</v>
      </c>
      <c r="G3417">
        <f t="shared" ca="1" si="523"/>
        <v>54.048620189015942</v>
      </c>
      <c r="H3417">
        <f t="shared" ca="1" si="521"/>
        <v>17.669735866847642</v>
      </c>
      <c r="I3417">
        <f ca="1">User_Model_Calcs!A3417-Sat_Data!$B$5</f>
        <v>19.26292629127127</v>
      </c>
      <c r="J3417">
        <f ca="1">(Earth_Data!$B$1/SQRT(1-Earth_Data!$B$2^2*SIN(RADIANS(User_Model_Calcs!B3417))^2))*COS(RADIANS(User_Model_Calcs!B3417))</f>
        <v>6224.8778606843898</v>
      </c>
      <c r="K3417">
        <f ca="1">((Earth_Data!$B$1*(1-Earth_Data!$B$2^2))/SQRT(1-Earth_Data!$B$2^2*SIN(RADIANS(User_Model_Calcs!B3417))^2))*SIN(RADIANS(User_Model_Calcs!B3417))</f>
        <v>-1385.1478585731127</v>
      </c>
      <c r="L3417">
        <f t="shared" ca="1" si="524"/>
        <v>-12.544960287281594</v>
      </c>
      <c r="M3417">
        <f t="shared" ca="1" si="525"/>
        <v>6377.1262313481257</v>
      </c>
      <c r="N3417">
        <f ca="1">SQRT(User_Model_Calcs!M3417^2+Sat_Data!$B$3^2-2*User_Model_Calcs!M3417*Sat_Data!$B$3*COS(RADIANS(L3417))*COS(RADIANS(I3417)))</f>
        <v>36372.211740127488</v>
      </c>
      <c r="O3417">
        <f ca="1">DEGREES(ACOS(((Earth_Data!$B$1+Sat_Data!$B$2)/User_Model_Calcs!N3417)*SQRT(1-COS(RADIANS(User_Model_Calcs!I3417))^2*COS(RADIANS(User_Model_Calcs!B3417))^2)))</f>
        <v>63.186093258520891</v>
      </c>
      <c r="P3417">
        <f t="shared" ca="1" si="522"/>
        <v>57.973185163615234</v>
      </c>
    </row>
    <row r="3418" spans="1:16" x14ac:dyDescent="0.25">
      <c r="A3418">
        <f t="shared" ca="1" si="526"/>
        <v>129.06481341248704</v>
      </c>
      <c r="B3418">
        <f t="shared" ca="1" si="527"/>
        <v>-14.69860692543711</v>
      </c>
      <c r="C3418" s="6">
        <v>20135.9375</v>
      </c>
      <c r="D3418">
        <f t="shared" ca="1" si="520"/>
        <v>1.2</v>
      </c>
      <c r="E3418" s="1">
        <v>0.65</v>
      </c>
      <c r="F3418">
        <v>19.899999999999999</v>
      </c>
      <c r="G3418">
        <f t="shared" ca="1" si="523"/>
        <v>46.089820015575185</v>
      </c>
      <c r="H3418">
        <f t="shared" ca="1" si="521"/>
        <v>22.912276234218929</v>
      </c>
      <c r="I3418">
        <f ca="1">User_Model_Calcs!A3418-Sat_Data!$B$5</f>
        <v>19.064813412487041</v>
      </c>
      <c r="J3418">
        <f ca="1">(Earth_Data!$B$1/SQRT(1-Earth_Data!$B$2^2*SIN(RADIANS(User_Model_Calcs!B3418))^2))*COS(RADIANS(User_Model_Calcs!B3418))</f>
        <v>6170.7384336367468</v>
      </c>
      <c r="K3418">
        <f ca="1">((Earth_Data!$B$1*(1-Earth_Data!$B$2^2))/SQRT(1-Earth_Data!$B$2^2*SIN(RADIANS(User_Model_Calcs!B3418))^2))*SIN(RADIANS(User_Model_Calcs!B3418))</f>
        <v>-1607.866139760833</v>
      </c>
      <c r="L3418">
        <f t="shared" ca="1" si="524"/>
        <v>-14.604427228498212</v>
      </c>
      <c r="M3418">
        <f t="shared" ca="1" si="525"/>
        <v>6376.7739759027909</v>
      </c>
      <c r="N3418">
        <f ca="1">SQRT(User_Model_Calcs!M3418^2+Sat_Data!$B$3^2-2*User_Model_Calcs!M3418*Sat_Data!$B$3*COS(RADIANS(L3418))*COS(RADIANS(I3418)))</f>
        <v>36423.241549797662</v>
      </c>
      <c r="O3418">
        <f ca="1">DEGREES(ACOS(((Earth_Data!$B$1+Sat_Data!$B$2)/User_Model_Calcs!N3418)*SQRT(1-COS(RADIANS(User_Model_Calcs!I3418))^2*COS(RADIANS(User_Model_Calcs!B3418))^2)))</f>
        <v>62.024708036964455</v>
      </c>
      <c r="P3418">
        <f t="shared" ca="1" si="522"/>
        <v>53.713913840279275</v>
      </c>
    </row>
    <row r="3419" spans="1:16" x14ac:dyDescent="0.25">
      <c r="A3419">
        <f t="shared" ca="1" si="526"/>
        <v>127.59410971609634</v>
      </c>
      <c r="B3419">
        <f t="shared" ca="1" si="527"/>
        <v>-12.294793010136486</v>
      </c>
      <c r="C3419" s="6">
        <v>20135.9375</v>
      </c>
      <c r="D3419">
        <f t="shared" ca="1" si="520"/>
        <v>3</v>
      </c>
      <c r="E3419" s="1">
        <v>0.65</v>
      </c>
      <c r="F3419">
        <v>19.899999999999999</v>
      </c>
      <c r="G3419">
        <f t="shared" ca="1" si="523"/>
        <v>54.048620189015942</v>
      </c>
      <c r="H3419">
        <f t="shared" ca="1" si="521"/>
        <v>18.870669812479999</v>
      </c>
      <c r="I3419">
        <f ca="1">User_Model_Calcs!A3419-Sat_Data!$B$5</f>
        <v>17.594109716096341</v>
      </c>
      <c r="J3419">
        <f ca="1">(Earth_Data!$B$1/SQRT(1-Earth_Data!$B$2^2*SIN(RADIANS(User_Model_Calcs!B3419))^2))*COS(RADIANS(User_Model_Calcs!B3419))</f>
        <v>6232.8029918929915</v>
      </c>
      <c r="K3419">
        <f ca="1">((Earth_Data!$B$1*(1-Earth_Data!$B$2^2))/SQRT(1-Earth_Data!$B$2^2*SIN(RADIANS(User_Model_Calcs!B3419))^2))*SIN(RADIANS(User_Model_Calcs!B3419))</f>
        <v>-1349.2838010125181</v>
      </c>
      <c r="L3419">
        <f t="shared" ca="1" si="524"/>
        <v>-12.214964673947007</v>
      </c>
      <c r="M3419">
        <f t="shared" ca="1" si="525"/>
        <v>6377.1780523539574</v>
      </c>
      <c r="N3419">
        <f ca="1">SQRT(User_Model_Calcs!M3419^2+Sat_Data!$B$3^2-2*User_Model_Calcs!M3419*Sat_Data!$B$3*COS(RADIANS(L3419))*COS(RADIANS(I3419)))</f>
        <v>36296.94571281872</v>
      </c>
      <c r="O3419">
        <f ca="1">DEGREES(ACOS(((Earth_Data!$B$1+Sat_Data!$B$2)/User_Model_Calcs!N3419)*SQRT(1-COS(RADIANS(User_Model_Calcs!I3419))^2*COS(RADIANS(User_Model_Calcs!B3419))^2)))</f>
        <v>64.978669512765322</v>
      </c>
      <c r="P3419">
        <f t="shared" ca="1" si="522"/>
        <v>56.117989048118382</v>
      </c>
    </row>
    <row r="3420" spans="1:16" x14ac:dyDescent="0.25">
      <c r="A3420">
        <f t="shared" ca="1" si="526"/>
        <v>128.5493887014205</v>
      </c>
      <c r="B3420">
        <f t="shared" ca="1" si="527"/>
        <v>-13.792674736235098</v>
      </c>
      <c r="C3420" s="6">
        <v>20135.9375</v>
      </c>
      <c r="D3420">
        <f t="shared" ca="1" si="520"/>
        <v>3</v>
      </c>
      <c r="E3420" s="1">
        <v>0.65</v>
      </c>
      <c r="F3420">
        <v>19.899999999999999</v>
      </c>
      <c r="G3420">
        <f t="shared" ca="1" si="523"/>
        <v>54.048620189015942</v>
      </c>
      <c r="H3420">
        <f t="shared" ca="1" si="521"/>
        <v>17.465130638852191</v>
      </c>
      <c r="I3420">
        <f ca="1">User_Model_Calcs!A3420-Sat_Data!$B$5</f>
        <v>18.549388701420497</v>
      </c>
      <c r="J3420">
        <f ca="1">(Earth_Data!$B$1/SQRT(1-Earth_Data!$B$2^2*SIN(RADIANS(User_Model_Calcs!B3420))^2))*COS(RADIANS(User_Model_Calcs!B3420))</f>
        <v>6195.4036729884529</v>
      </c>
      <c r="K3420">
        <f ca="1">((Earth_Data!$B$1*(1-Earth_Data!$B$2^2))/SQRT(1-Earth_Data!$B$2^2*SIN(RADIANS(User_Model_Calcs!B3420))^2))*SIN(RADIANS(User_Model_Calcs!B3420))</f>
        <v>-1510.7155878940957</v>
      </c>
      <c r="L3420">
        <f t="shared" ca="1" si="524"/>
        <v>-13.703831857236583</v>
      </c>
      <c r="M3420">
        <f t="shared" ca="1" si="525"/>
        <v>6376.93407985256</v>
      </c>
      <c r="N3420">
        <f ca="1">SQRT(User_Model_Calcs!M3420^2+Sat_Data!$B$3^2-2*User_Model_Calcs!M3420*Sat_Data!$B$3*COS(RADIANS(L3420))*COS(RADIANS(I3420)))</f>
        <v>36375.452235075463</v>
      </c>
      <c r="O3420">
        <f ca="1">DEGREES(ACOS(((Earth_Data!$B$1+Sat_Data!$B$2)/User_Model_Calcs!N3420)*SQRT(1-COS(RADIANS(User_Model_Calcs!I3420))^2*COS(RADIANS(User_Model_Calcs!B3420))^2)))</f>
        <v>63.105866732556059</v>
      </c>
      <c r="P3420">
        <f t="shared" ca="1" si="522"/>
        <v>54.606420436904209</v>
      </c>
    </row>
    <row r="3421" spans="1:16" x14ac:dyDescent="0.25">
      <c r="A3421">
        <f t="shared" ca="1" si="526"/>
        <v>126.57097311264594</v>
      </c>
      <c r="B3421">
        <f t="shared" ca="1" si="527"/>
        <v>-12.092489601745921</v>
      </c>
      <c r="C3421" s="6">
        <v>20135.9375</v>
      </c>
      <c r="D3421">
        <f t="shared" ca="1" si="520"/>
        <v>0.75</v>
      </c>
      <c r="E3421" s="1">
        <v>0.65</v>
      </c>
      <c r="F3421">
        <v>19.899999999999999</v>
      </c>
      <c r="G3421">
        <f t="shared" ca="1" si="523"/>
        <v>42.007420362456692</v>
      </c>
      <c r="H3421">
        <f t="shared" ca="1" si="521"/>
        <v>23.43492936083257</v>
      </c>
      <c r="I3421">
        <f ca="1">User_Model_Calcs!A3421-Sat_Data!$B$5</f>
        <v>16.570973112645945</v>
      </c>
      <c r="J3421">
        <f ca="1">(Earth_Data!$B$1/SQRT(1-Earth_Data!$B$2^2*SIN(RADIANS(User_Model_Calcs!B3421))^2))*COS(RADIANS(User_Model_Calcs!B3421))</f>
        <v>6237.5299232851648</v>
      </c>
      <c r="K3421">
        <f ca="1">((Earth_Data!$B$1*(1-Earth_Data!$B$2^2))/SQRT(1-Earth_Data!$B$2^2*SIN(RADIANS(User_Model_Calcs!B3421))^2))*SIN(RADIANS(User_Model_Calcs!B3421))</f>
        <v>-1327.4091249525636</v>
      </c>
      <c r="L3421">
        <f t="shared" ca="1" si="524"/>
        <v>-12.013895886163867</v>
      </c>
      <c r="M3421">
        <f t="shared" ca="1" si="525"/>
        <v>6377.208992097183</v>
      </c>
      <c r="N3421">
        <f ca="1">SQRT(User_Model_Calcs!M3421^2+Sat_Data!$B$3^2-2*User_Model_Calcs!M3421*Sat_Data!$B$3*COS(RADIANS(L3421))*COS(RADIANS(I3421)))</f>
        <v>36253.683869554749</v>
      </c>
      <c r="O3421">
        <f ca="1">DEGREES(ACOS(((Earth_Data!$B$1+Sat_Data!$B$2)/User_Model_Calcs!N3421)*SQRT(1-COS(RADIANS(User_Model_Calcs!I3421))^2*COS(RADIANS(User_Model_Calcs!B3421))^2)))</f>
        <v>66.067640367588893</v>
      </c>
      <c r="P3421">
        <f t="shared" ca="1" si="522"/>
        <v>54.853531190572845</v>
      </c>
    </row>
    <row r="3422" spans="1:16" x14ac:dyDescent="0.25">
      <c r="A3422">
        <f t="shared" ca="1" si="526"/>
        <v>128.40016944923207</v>
      </c>
      <c r="B3422">
        <f t="shared" ca="1" si="527"/>
        <v>-13.296842409418064</v>
      </c>
      <c r="C3422" s="6">
        <v>20135.9375</v>
      </c>
      <c r="D3422">
        <f t="shared" ca="1" si="520"/>
        <v>3</v>
      </c>
      <c r="E3422" s="1">
        <v>0.65</v>
      </c>
      <c r="F3422">
        <v>19.899999999999999</v>
      </c>
      <c r="G3422">
        <f t="shared" ca="1" si="523"/>
        <v>54.048620189015942</v>
      </c>
      <c r="H3422">
        <f t="shared" ca="1" si="521"/>
        <v>22.973121156557688</v>
      </c>
      <c r="I3422">
        <f ca="1">User_Model_Calcs!A3422-Sat_Data!$B$5</f>
        <v>18.400169449232067</v>
      </c>
      <c r="J3422">
        <f ca="1">(Earth_Data!$B$1/SQRT(1-Earth_Data!$B$2^2*SIN(RADIANS(User_Model_Calcs!B3422))^2))*COS(RADIANS(User_Model_Calcs!B3422))</f>
        <v>6208.2513032717097</v>
      </c>
      <c r="K3422">
        <f ca="1">((Earth_Data!$B$1*(1-Earth_Data!$B$2^2))/SQRT(1-Earth_Data!$B$2^2*SIN(RADIANS(User_Model_Calcs!B3422))^2))*SIN(RADIANS(User_Model_Calcs!B3422))</f>
        <v>-1457.3849304355372</v>
      </c>
      <c r="L3422">
        <f t="shared" ca="1" si="524"/>
        <v>-13.210958087705327</v>
      </c>
      <c r="M3422">
        <f t="shared" ca="1" si="525"/>
        <v>6377.0177261816889</v>
      </c>
      <c r="N3422">
        <f ca="1">SQRT(User_Model_Calcs!M3422^2+Sat_Data!$B$3^2-2*User_Model_Calcs!M3422*Sat_Data!$B$3*COS(RADIANS(L3422))*COS(RADIANS(I3422)))</f>
        <v>36355.403892202892</v>
      </c>
      <c r="O3422">
        <f ca="1">DEGREES(ACOS(((Earth_Data!$B$1+Sat_Data!$B$2)/User_Model_Calcs!N3422)*SQRT(1-COS(RADIANS(User_Model_Calcs!I3422))^2*COS(RADIANS(User_Model_Calcs!B3422))^2)))</f>
        <v>63.572586450363474</v>
      </c>
      <c r="P3422">
        <f t="shared" ca="1" si="522"/>
        <v>55.340523169592728</v>
      </c>
    </row>
    <row r="3423" spans="1:16" x14ac:dyDescent="0.25">
      <c r="A3423">
        <f t="shared" ca="1" si="526"/>
        <v>127.90910042851122</v>
      </c>
      <c r="B3423">
        <f t="shared" ca="1" si="527"/>
        <v>-15.616412677205886</v>
      </c>
      <c r="C3423" s="6">
        <v>20135.9375</v>
      </c>
      <c r="D3423">
        <f t="shared" ca="1" si="520"/>
        <v>1.2</v>
      </c>
      <c r="E3423" s="1">
        <v>0.65</v>
      </c>
      <c r="F3423">
        <v>19.899999999999999</v>
      </c>
      <c r="G3423">
        <f t="shared" ca="1" si="523"/>
        <v>46.089820015575185</v>
      </c>
      <c r="H3423">
        <f t="shared" ca="1" si="521"/>
        <v>22.131730671861973</v>
      </c>
      <c r="I3423">
        <f ca="1">User_Model_Calcs!A3423-Sat_Data!$B$5</f>
        <v>17.909100428511223</v>
      </c>
      <c r="J3423">
        <f ca="1">(Earth_Data!$B$1/SQRT(1-Earth_Data!$B$2^2*SIN(RADIANS(User_Model_Calcs!B3423))^2))*COS(RADIANS(User_Model_Calcs!B3423))</f>
        <v>6144.1846463129723</v>
      </c>
      <c r="K3423">
        <f ca="1">((Earth_Data!$B$1*(1-Earth_Data!$B$2^2))/SQRT(1-Earth_Data!$B$2^2*SIN(RADIANS(User_Model_Calcs!B3423))^2))*SIN(RADIANS(User_Model_Calcs!B3423))</f>
        <v>-1705.8875149514411</v>
      </c>
      <c r="L3423">
        <f t="shared" ca="1" si="524"/>
        <v>-15.516921432243173</v>
      </c>
      <c r="M3423">
        <f t="shared" ca="1" si="525"/>
        <v>6376.6023226837087</v>
      </c>
      <c r="N3423">
        <f ca="1">SQRT(User_Model_Calcs!M3423^2+Sat_Data!$B$3^2-2*User_Model_Calcs!M3423*Sat_Data!$B$3*COS(RADIANS(L3423))*COS(RADIANS(I3423)))</f>
        <v>36406.769373992116</v>
      </c>
      <c r="O3423">
        <f ca="1">DEGREES(ACOS(((Earth_Data!$B$1+Sat_Data!$B$2)/User_Model_Calcs!N3423)*SQRT(1-COS(RADIANS(User_Model_Calcs!I3423))^2*COS(RADIANS(User_Model_Calcs!B3423))^2)))</f>
        <v>62.386222524613444</v>
      </c>
      <c r="P3423">
        <f t="shared" ca="1" si="522"/>
        <v>50.205919154713506</v>
      </c>
    </row>
    <row r="3424" spans="1:16" x14ac:dyDescent="0.25">
      <c r="A3424">
        <f t="shared" ca="1" si="526"/>
        <v>126.61152436015719</v>
      </c>
      <c r="B3424">
        <f t="shared" ca="1" si="527"/>
        <v>-14.855363221168185</v>
      </c>
      <c r="C3424" s="6">
        <v>20135.9375</v>
      </c>
      <c r="D3424">
        <f t="shared" ca="1" si="520"/>
        <v>1.2</v>
      </c>
      <c r="E3424" s="1">
        <v>0.65</v>
      </c>
      <c r="F3424">
        <v>19.899999999999999</v>
      </c>
      <c r="G3424">
        <f t="shared" ca="1" si="523"/>
        <v>46.089820015575185</v>
      </c>
      <c r="H3424">
        <f t="shared" ca="1" si="521"/>
        <v>15.312730406219826</v>
      </c>
      <c r="I3424">
        <f ca="1">User_Model_Calcs!A3424-Sat_Data!$B$5</f>
        <v>16.61152436015719</v>
      </c>
      <c r="J3424">
        <f ca="1">(Earth_Data!$B$1/SQRT(1-Earth_Data!$B$2^2*SIN(RADIANS(User_Model_Calcs!B3424))^2))*COS(RADIANS(User_Model_Calcs!B3424))</f>
        <v>6166.3145797586931</v>
      </c>
      <c r="K3424">
        <f ca="1">((Earth_Data!$B$1*(1-Earth_Data!$B$2^2))/SQRT(1-Earth_Data!$B$2^2*SIN(RADIANS(User_Model_Calcs!B3424))^2))*SIN(RADIANS(User_Model_Calcs!B3424))</f>
        <v>-1624.6370285889077</v>
      </c>
      <c r="L3424">
        <f t="shared" ca="1" si="524"/>
        <v>-14.760269404627179</v>
      </c>
      <c r="M3424">
        <f t="shared" ca="1" si="525"/>
        <v>6376.7453274540312</v>
      </c>
      <c r="N3424">
        <f ca="1">SQRT(User_Model_Calcs!M3424^2+Sat_Data!$B$3^2-2*User_Model_Calcs!M3424*Sat_Data!$B$3*COS(RADIANS(L3424))*COS(RADIANS(I3424)))</f>
        <v>36334.347543058444</v>
      </c>
      <c r="O3424">
        <f ca="1">DEGREES(ACOS(((Earth_Data!$B$1+Sat_Data!$B$2)/User_Model_Calcs!N3424)*SQRT(1-COS(RADIANS(User_Model_Calcs!I3424))^2*COS(RADIANS(User_Model_Calcs!B3424))^2)))</f>
        <v>64.060372552495195</v>
      </c>
      <c r="P3424">
        <f t="shared" ca="1" si="522"/>
        <v>49.324970825634068</v>
      </c>
    </row>
    <row r="3425" spans="1:16" x14ac:dyDescent="0.25">
      <c r="A3425">
        <f t="shared" ca="1" si="526"/>
        <v>125.37627002149155</v>
      </c>
      <c r="B3425">
        <f t="shared" ca="1" si="527"/>
        <v>-13.150738294460737</v>
      </c>
      <c r="C3425" s="6">
        <v>20135.9375</v>
      </c>
      <c r="D3425">
        <f t="shared" ca="1" si="520"/>
        <v>3</v>
      </c>
      <c r="E3425" s="1">
        <v>0.65</v>
      </c>
      <c r="F3425">
        <v>19.899999999999999</v>
      </c>
      <c r="G3425">
        <f t="shared" ca="1" si="523"/>
        <v>54.048620189015942</v>
      </c>
      <c r="H3425">
        <f t="shared" ca="1" si="521"/>
        <v>19.208643326504674</v>
      </c>
      <c r="I3425">
        <f ca="1">User_Model_Calcs!A3425-Sat_Data!$B$5</f>
        <v>15.37627002149155</v>
      </c>
      <c r="J3425">
        <f ca="1">(Earth_Data!$B$1/SQRT(1-Earth_Data!$B$2^2*SIN(RADIANS(User_Model_Calcs!B3425))^2))*COS(RADIANS(User_Model_Calcs!B3425))</f>
        <v>6211.9488666137768</v>
      </c>
      <c r="K3425">
        <f ca="1">((Earth_Data!$B$1*(1-Earth_Data!$B$2^2))/SQRT(1-Earth_Data!$B$2^2*SIN(RADIANS(User_Model_Calcs!B3425))^2))*SIN(RADIANS(User_Model_Calcs!B3425))</f>
        <v>-1441.6496802590514</v>
      </c>
      <c r="L3425">
        <f t="shared" ca="1" si="524"/>
        <v>-13.065730657088032</v>
      </c>
      <c r="M3425">
        <f t="shared" ca="1" si="525"/>
        <v>6377.0418316030518</v>
      </c>
      <c r="N3425">
        <f ca="1">SQRT(User_Model_Calcs!M3425^2+Sat_Data!$B$3^2-2*User_Model_Calcs!M3425*Sat_Data!$B$3*COS(RADIANS(L3425))*COS(RADIANS(I3425)))</f>
        <v>36240.711909514765</v>
      </c>
      <c r="O3425">
        <f ca="1">DEGREES(ACOS(((Earth_Data!$B$1+Sat_Data!$B$2)/User_Model_Calcs!N3425)*SQRT(1-COS(RADIANS(User_Model_Calcs!I3425))^2*COS(RADIANS(User_Model_Calcs!B3425))^2)))</f>
        <v>66.397637404097082</v>
      </c>
      <c r="P3425">
        <f t="shared" ca="1" si="522"/>
        <v>50.398312051249938</v>
      </c>
    </row>
    <row r="3426" spans="1:16" x14ac:dyDescent="0.25">
      <c r="A3426">
        <f t="shared" ca="1" si="526"/>
        <v>127.67776789075086</v>
      </c>
      <c r="B3426">
        <f t="shared" ca="1" si="527"/>
        <v>-12.715915844783762</v>
      </c>
      <c r="C3426" s="6">
        <v>20135.9375</v>
      </c>
      <c r="D3426">
        <f t="shared" ca="1" si="520"/>
        <v>1.2</v>
      </c>
      <c r="E3426" s="1">
        <v>0.65</v>
      </c>
      <c r="F3426">
        <v>19.899999999999999</v>
      </c>
      <c r="G3426">
        <f t="shared" ca="1" si="523"/>
        <v>46.089820015575185</v>
      </c>
      <c r="H3426">
        <f t="shared" ca="1" si="521"/>
        <v>18.849160988881998</v>
      </c>
      <c r="I3426">
        <f ca="1">User_Model_Calcs!A3426-Sat_Data!$B$5</f>
        <v>17.677767890750857</v>
      </c>
      <c r="J3426">
        <f ca="1">(Earth_Data!$B$1/SQRT(1-Earth_Data!$B$2^2*SIN(RADIANS(User_Model_Calcs!B3426))^2))*COS(RADIANS(User_Model_Calcs!B3426))</f>
        <v>6222.7154255477917</v>
      </c>
      <c r="K3426">
        <f ca="1">((Earth_Data!$B$1*(1-Earth_Data!$B$2^2))/SQRT(1-Earth_Data!$B$2^2*SIN(RADIANS(User_Model_Calcs!B3426))^2))*SIN(RADIANS(User_Model_Calcs!B3426))</f>
        <v>-1394.7657531824373</v>
      </c>
      <c r="L3426">
        <f t="shared" ca="1" si="524"/>
        <v>-12.633530195479597</v>
      </c>
      <c r="M3426">
        <f t="shared" ca="1" si="525"/>
        <v>6377.1121029507558</v>
      </c>
      <c r="N3426">
        <f ca="1">SQRT(User_Model_Calcs!M3426^2+Sat_Data!$B$3^2-2*User_Model_Calcs!M3426*Sat_Data!$B$3*COS(RADIANS(L3426))*COS(RADIANS(I3426)))</f>
        <v>36311.29897799476</v>
      </c>
      <c r="O3426">
        <f ca="1">DEGREES(ACOS(((Earth_Data!$B$1+Sat_Data!$B$2)/User_Model_Calcs!N3426)*SQRT(1-COS(RADIANS(User_Model_Calcs!I3426))^2*COS(RADIANS(User_Model_Calcs!B3426))^2)))</f>
        <v>64.62561937488185</v>
      </c>
      <c r="P3426">
        <f t="shared" ca="1" si="522"/>
        <v>55.369357611260327</v>
      </c>
    </row>
    <row r="3427" spans="1:16" x14ac:dyDescent="0.25">
      <c r="A3427">
        <f t="shared" ca="1" si="526"/>
        <v>127.49361274463536</v>
      </c>
      <c r="B3427">
        <f t="shared" ca="1" si="527"/>
        <v>-11.5898917738892</v>
      </c>
      <c r="C3427" s="6">
        <v>20135.9375</v>
      </c>
      <c r="D3427">
        <f t="shared" ca="1" si="520"/>
        <v>1.2</v>
      </c>
      <c r="E3427" s="1">
        <v>0.65</v>
      </c>
      <c r="F3427">
        <v>19.899999999999999</v>
      </c>
      <c r="G3427">
        <f t="shared" ca="1" si="523"/>
        <v>46.089820015575185</v>
      </c>
      <c r="H3427">
        <f t="shared" ca="1" si="521"/>
        <v>20.854471966362169</v>
      </c>
      <c r="I3427">
        <f ca="1">User_Model_Calcs!A3427-Sat_Data!$B$5</f>
        <v>17.493612744635357</v>
      </c>
      <c r="J3427">
        <f ca="1">(Earth_Data!$B$1/SQRT(1-Earth_Data!$B$2^2*SIN(RADIANS(User_Model_Calcs!B3427))^2))*COS(RADIANS(User_Model_Calcs!B3427))</f>
        <v>6248.9385656159748</v>
      </c>
      <c r="K3427">
        <f ca="1">((Earth_Data!$B$1*(1-Earth_Data!$B$2^2))/SQRT(1-Earth_Data!$B$2^2*SIN(RADIANS(User_Model_Calcs!B3427))^2))*SIN(RADIANS(User_Model_Calcs!B3427))</f>
        <v>-1272.9944971557156</v>
      </c>
      <c r="L3427">
        <f t="shared" ca="1" si="524"/>
        <v>-11.514381997813157</v>
      </c>
      <c r="M3427">
        <f t="shared" ca="1" si="525"/>
        <v>6377.2837624361182</v>
      </c>
      <c r="N3427">
        <f ca="1">SQRT(User_Model_Calcs!M3427^2+Sat_Data!$B$3^2-2*User_Model_Calcs!M3427*Sat_Data!$B$3*COS(RADIANS(L3427))*COS(RADIANS(I3427)))</f>
        <v>36275.252811941107</v>
      </c>
      <c r="O3427">
        <f ca="1">DEGREES(ACOS(((Earth_Data!$B$1+Sat_Data!$B$2)/User_Model_Calcs!N3427)*SQRT(1-COS(RADIANS(User_Model_Calcs!I3427))^2*COS(RADIANS(User_Model_Calcs!B3427))^2)))</f>
        <v>65.521806374587072</v>
      </c>
      <c r="P3427">
        <f t="shared" ca="1" si="522"/>
        <v>57.485042100947013</v>
      </c>
    </row>
    <row r="3428" spans="1:16" x14ac:dyDescent="0.25">
      <c r="A3428">
        <f t="shared" ca="1" si="526"/>
        <v>127.47560826986502</v>
      </c>
      <c r="B3428">
        <f t="shared" ca="1" si="527"/>
        <v>-16.402402234509399</v>
      </c>
      <c r="C3428" s="6">
        <v>20135.9375</v>
      </c>
      <c r="D3428">
        <f t="shared" ca="1" si="520"/>
        <v>1.2</v>
      </c>
      <c r="E3428" s="1">
        <v>0.65</v>
      </c>
      <c r="F3428">
        <v>19.899999999999999</v>
      </c>
      <c r="G3428">
        <f t="shared" ca="1" si="523"/>
        <v>46.089820015575185</v>
      </c>
      <c r="H3428">
        <f t="shared" ca="1" si="521"/>
        <v>18.882672792408073</v>
      </c>
      <c r="I3428">
        <f ca="1">User_Model_Calcs!A3428-Sat_Data!$B$5</f>
        <v>17.47560826986502</v>
      </c>
      <c r="J3428">
        <f ca="1">(Earth_Data!$B$1/SQRT(1-Earth_Data!$B$2^2*SIN(RADIANS(User_Model_Calcs!B3428))^2))*COS(RADIANS(User_Model_Calcs!B3428))</f>
        <v>6120.1970747655532</v>
      </c>
      <c r="K3428">
        <f ca="1">((Earth_Data!$B$1*(1-Earth_Data!$B$2^2))/SQRT(1-Earth_Data!$B$2^2*SIN(RADIANS(User_Model_Calcs!B3428))^2))*SIN(RADIANS(User_Model_Calcs!B3428))</f>
        <v>-1789.4902823934378</v>
      </c>
      <c r="L3428">
        <f t="shared" ca="1" si="524"/>
        <v>-16.298442556153272</v>
      </c>
      <c r="M3428">
        <f t="shared" ca="1" si="525"/>
        <v>6376.4478908518786</v>
      </c>
      <c r="N3428">
        <f ca="1">SQRT(User_Model_Calcs!M3428^2+Sat_Data!$B$3^2-2*User_Model_Calcs!M3428*Sat_Data!$B$3*COS(RADIANS(L3428))*COS(RADIANS(I3428)))</f>
        <v>36416.878194767523</v>
      </c>
      <c r="O3428">
        <f ca="1">DEGREES(ACOS(((Earth_Data!$B$1+Sat_Data!$B$2)/User_Model_Calcs!N3428)*SQRT(1-COS(RADIANS(User_Model_Calcs!I3428))^2*COS(RADIANS(User_Model_Calcs!B3428))^2)))</f>
        <v>62.156403258671993</v>
      </c>
      <c r="P3428">
        <f t="shared" ca="1" si="522"/>
        <v>48.110069237776038</v>
      </c>
    </row>
    <row r="3429" spans="1:16" x14ac:dyDescent="0.25">
      <c r="A3429">
        <f t="shared" ca="1" si="526"/>
        <v>129.42129884386415</v>
      </c>
      <c r="B3429">
        <f t="shared" ca="1" si="527"/>
        <v>-14.889662146082109</v>
      </c>
      <c r="C3429" s="6">
        <v>20135.9375</v>
      </c>
      <c r="D3429">
        <f t="shared" ca="1" si="520"/>
        <v>1.2</v>
      </c>
      <c r="E3429" s="1">
        <v>0.65</v>
      </c>
      <c r="F3429">
        <v>19.899999999999999</v>
      </c>
      <c r="G3429">
        <f t="shared" ca="1" si="523"/>
        <v>46.089820015575185</v>
      </c>
      <c r="H3429">
        <f t="shared" ca="1" si="521"/>
        <v>14.423242704663586</v>
      </c>
      <c r="I3429">
        <f ca="1">User_Model_Calcs!A3429-Sat_Data!$B$5</f>
        <v>19.42129884386415</v>
      </c>
      <c r="J3429">
        <f ca="1">(Earth_Data!$B$1/SQRT(1-Earth_Data!$B$2^2*SIN(RADIANS(User_Model_Calcs!B3429))^2))*COS(RADIANS(User_Model_Calcs!B3429))</f>
        <v>6165.3404971447771</v>
      </c>
      <c r="K3429">
        <f ca="1">((Earth_Data!$B$1*(1-Earth_Data!$B$2^2))/SQRT(1-Earth_Data!$B$2^2*SIN(RADIANS(User_Model_Calcs!B3429))^2))*SIN(RADIANS(User_Model_Calcs!B3429))</f>
        <v>-1628.3049808467456</v>
      </c>
      <c r="L3429">
        <f t="shared" ca="1" si="524"/>
        <v>-14.794368691787795</v>
      </c>
      <c r="M3429">
        <f t="shared" ca="1" si="525"/>
        <v>6376.7390221322157</v>
      </c>
      <c r="N3429">
        <f ca="1">SQRT(User_Model_Calcs!M3429^2+Sat_Data!$B$3^2-2*User_Model_Calcs!M3429*Sat_Data!$B$3*COS(RADIANS(L3429))*COS(RADIANS(I3429)))</f>
        <v>36443.770751022152</v>
      </c>
      <c r="O3429">
        <f ca="1">DEGREES(ACOS(((Earth_Data!$B$1+Sat_Data!$B$2)/User_Model_Calcs!N3429)*SQRT(1-COS(RADIANS(User_Model_Calcs!I3429))^2*COS(RADIANS(User_Model_Calcs!B3429))^2)))</f>
        <v>61.573346137052631</v>
      </c>
      <c r="P3429">
        <f t="shared" ca="1" si="522"/>
        <v>53.915129337307071</v>
      </c>
    </row>
    <row r="3430" spans="1:16" x14ac:dyDescent="0.25">
      <c r="A3430">
        <f t="shared" ca="1" si="526"/>
        <v>127.91381893888196</v>
      </c>
      <c r="B3430">
        <f t="shared" ca="1" si="527"/>
        <v>-13.775420577710612</v>
      </c>
      <c r="C3430" s="6">
        <v>20135.9375</v>
      </c>
      <c r="D3430">
        <f t="shared" ca="1" si="520"/>
        <v>3</v>
      </c>
      <c r="E3430" s="1">
        <v>0.65</v>
      </c>
      <c r="F3430">
        <v>19.899999999999999</v>
      </c>
      <c r="G3430">
        <f t="shared" ca="1" si="523"/>
        <v>54.048620189015942</v>
      </c>
      <c r="H3430">
        <f t="shared" ca="1" si="521"/>
        <v>14.892313129829699</v>
      </c>
      <c r="I3430">
        <f ca="1">User_Model_Calcs!A3430-Sat_Data!$B$5</f>
        <v>17.91381893888196</v>
      </c>
      <c r="J3430">
        <f ca="1">(Earth_Data!$B$1/SQRT(1-Earth_Data!$B$2^2*SIN(RADIANS(User_Model_Calcs!B3430))^2))*COS(RADIANS(User_Model_Calcs!B3430))</f>
        <v>6195.8585064188883</v>
      </c>
      <c r="K3430">
        <f ca="1">((Earth_Data!$B$1*(1-Earth_Data!$B$2^2))/SQRT(1-Earth_Data!$B$2^2*SIN(RADIANS(User_Model_Calcs!B3430))^2))*SIN(RADIANS(User_Model_Calcs!B3430))</f>
        <v>-1508.8616097004144</v>
      </c>
      <c r="L3430">
        <f t="shared" ca="1" si="524"/>
        <v>-13.68668021381219</v>
      </c>
      <c r="M3430">
        <f t="shared" ca="1" si="525"/>
        <v>6376.9370381705221</v>
      </c>
      <c r="N3430">
        <f ca="1">SQRT(User_Model_Calcs!M3430^2+Sat_Data!$B$3^2-2*User_Model_Calcs!M3430*Sat_Data!$B$3*COS(RADIANS(L3430))*COS(RADIANS(I3430)))</f>
        <v>36350.019725824088</v>
      </c>
      <c r="O3430">
        <f ca="1">DEGREES(ACOS(((Earth_Data!$B$1+Sat_Data!$B$2)/User_Model_Calcs!N3430)*SQRT(1-COS(RADIANS(User_Model_Calcs!I3430))^2*COS(RADIANS(User_Model_Calcs!B3430))^2)))</f>
        <v>63.696152339529029</v>
      </c>
      <c r="P3430">
        <f t="shared" ca="1" si="522"/>
        <v>53.624030324503487</v>
      </c>
    </row>
    <row r="3431" spans="1:16" x14ac:dyDescent="0.25">
      <c r="A3431">
        <f t="shared" ca="1" si="526"/>
        <v>129.27955505650149</v>
      </c>
      <c r="B3431">
        <f t="shared" ca="1" si="527"/>
        <v>-13.573912648255224</v>
      </c>
      <c r="C3431" s="6">
        <v>20135.9375</v>
      </c>
      <c r="D3431">
        <f t="shared" ca="1" si="520"/>
        <v>1.2</v>
      </c>
      <c r="E3431" s="1">
        <v>0.65</v>
      </c>
      <c r="F3431">
        <v>19.899999999999999</v>
      </c>
      <c r="G3431">
        <f t="shared" ca="1" si="523"/>
        <v>46.089820015575185</v>
      </c>
      <c r="H3431">
        <f t="shared" ca="1" si="521"/>
        <v>14.680883176229155</v>
      </c>
      <c r="I3431">
        <f ca="1">User_Model_Calcs!A3431-Sat_Data!$B$5</f>
        <v>19.279555056501493</v>
      </c>
      <c r="J3431">
        <f ca="1">(Earth_Data!$B$1/SQRT(1-Earth_Data!$B$2^2*SIN(RADIANS(User_Model_Calcs!B3431))^2))*COS(RADIANS(User_Model_Calcs!B3431))</f>
        <v>6201.1290225109678</v>
      </c>
      <c r="K3431">
        <f ca="1">((Earth_Data!$B$1*(1-Earth_Data!$B$2^2))/SQRT(1-Earth_Data!$B$2^2*SIN(RADIANS(User_Model_Calcs!B3431))^2))*SIN(RADIANS(User_Model_Calcs!B3431))</f>
        <v>-1487.1994635927929</v>
      </c>
      <c r="L3431">
        <f t="shared" ca="1" si="524"/>
        <v>-13.486371890388174</v>
      </c>
      <c r="M3431">
        <f t="shared" ca="1" si="525"/>
        <v>6376.9713342885998</v>
      </c>
      <c r="N3431">
        <f ca="1">SQRT(User_Model_Calcs!M3431^2+Sat_Data!$B$3^2-2*User_Model_Calcs!M3431*Sat_Data!$B$3*COS(RADIANS(L3431))*COS(RADIANS(I3431)))</f>
        <v>36398.852699721341</v>
      </c>
      <c r="O3431">
        <f ca="1">DEGREES(ACOS(((Earth_Data!$B$1+Sat_Data!$B$2)/User_Model_Calcs!N3431)*SQRT(1-COS(RADIANS(User_Model_Calcs!I3431))^2*COS(RADIANS(User_Model_Calcs!B3431))^2)))</f>
        <v>62.57470985978177</v>
      </c>
      <c r="P3431">
        <f t="shared" ca="1" si="522"/>
        <v>56.139806154937709</v>
      </c>
    </row>
    <row r="3432" spans="1:16" x14ac:dyDescent="0.25">
      <c r="A3432">
        <f t="shared" ca="1" si="526"/>
        <v>127.14470300379691</v>
      </c>
      <c r="B3432">
        <f t="shared" ca="1" si="527"/>
        <v>-13.247009198283058</v>
      </c>
      <c r="C3432" s="6">
        <v>20135.9375</v>
      </c>
      <c r="D3432">
        <f t="shared" ca="1" si="520"/>
        <v>0.75</v>
      </c>
      <c r="E3432" s="1">
        <v>0.65</v>
      </c>
      <c r="F3432">
        <v>19.899999999999999</v>
      </c>
      <c r="G3432">
        <f t="shared" ca="1" si="523"/>
        <v>42.007420362456692</v>
      </c>
      <c r="H3432">
        <f t="shared" ca="1" si="521"/>
        <v>23.1701869534891</v>
      </c>
      <c r="I3432">
        <f ca="1">User_Model_Calcs!A3432-Sat_Data!$B$5</f>
        <v>17.144703003796906</v>
      </c>
      <c r="J3432">
        <f ca="1">(Earth_Data!$B$1/SQRT(1-Earth_Data!$B$2^2*SIN(RADIANS(User_Model_Calcs!B3432))^2))*COS(RADIANS(User_Model_Calcs!B3432))</f>
        <v>6209.5169821980371</v>
      </c>
      <c r="K3432">
        <f ca="1">((Earth_Data!$B$1*(1-Earth_Data!$B$2^2))/SQRT(1-Earth_Data!$B$2^2*SIN(RADIANS(User_Model_Calcs!B3432))^2))*SIN(RADIANS(User_Model_Calcs!B3432))</f>
        <v>-1452.0189891536131</v>
      </c>
      <c r="L3432">
        <f t="shared" ca="1" si="524"/>
        <v>-13.16142364854908</v>
      </c>
      <c r="M3432">
        <f t="shared" ca="1" si="525"/>
        <v>6377.0259758815864</v>
      </c>
      <c r="N3432">
        <f ca="1">SQRT(User_Model_Calcs!M3432^2+Sat_Data!$B$3^2-2*User_Model_Calcs!M3432*Sat_Data!$B$3*COS(RADIANS(L3432))*COS(RADIANS(I3432)))</f>
        <v>36305.812348446758</v>
      </c>
      <c r="O3432">
        <f ca="1">DEGREES(ACOS(((Earth_Data!$B$1+Sat_Data!$B$2)/User_Model_Calcs!N3432)*SQRT(1-COS(RADIANS(User_Model_Calcs!I3432))^2*COS(RADIANS(User_Model_Calcs!B3432))^2)))</f>
        <v>64.756474116221654</v>
      </c>
      <c r="P3432">
        <f t="shared" ca="1" si="522"/>
        <v>53.395044897651921</v>
      </c>
    </row>
    <row r="3433" spans="1:16" x14ac:dyDescent="0.25">
      <c r="A3433">
        <f t="shared" ca="1" si="526"/>
        <v>129.46086335075492</v>
      </c>
      <c r="B3433">
        <f t="shared" ca="1" si="527"/>
        <v>-15.245676714445404</v>
      </c>
      <c r="C3433" s="6">
        <v>20135.9375</v>
      </c>
      <c r="D3433">
        <f t="shared" ca="1" si="520"/>
        <v>0.75</v>
      </c>
      <c r="E3433" s="1">
        <v>0.65</v>
      </c>
      <c r="F3433">
        <v>19.899999999999999</v>
      </c>
      <c r="G3433">
        <f t="shared" ca="1" si="523"/>
        <v>42.007420362456692</v>
      </c>
      <c r="H3433">
        <f t="shared" ca="1" si="521"/>
        <v>23.736212604962091</v>
      </c>
      <c r="I3433">
        <f ca="1">User_Model_Calcs!A3433-Sat_Data!$B$5</f>
        <v>19.46086335075492</v>
      </c>
      <c r="J3433">
        <f ca="1">(Earth_Data!$B$1/SQRT(1-Earth_Data!$B$2^2*SIN(RADIANS(User_Model_Calcs!B3433))^2))*COS(RADIANS(User_Model_Calcs!B3433))</f>
        <v>6155.0999743152024</v>
      </c>
      <c r="K3433">
        <f ca="1">((Earth_Data!$B$1*(1-Earth_Data!$B$2^2))/SQRT(1-Earth_Data!$B$2^2*SIN(RADIANS(User_Model_Calcs!B3433))^2))*SIN(RADIANS(User_Model_Calcs!B3433))</f>
        <v>-1666.3433712740648</v>
      </c>
      <c r="L3433">
        <f t="shared" ca="1" si="524"/>
        <v>-15.148319117893394</v>
      </c>
      <c r="M3433">
        <f t="shared" ca="1" si="525"/>
        <v>6376.6727942402713</v>
      </c>
      <c r="N3433">
        <f ca="1">SQRT(User_Model_Calcs!M3433^2+Sat_Data!$B$3^2-2*User_Model_Calcs!M3433*Sat_Data!$B$3*COS(RADIANS(L3433))*COS(RADIANS(I3433)))</f>
        <v>36456.567382250672</v>
      </c>
      <c r="O3433">
        <f ca="1">DEGREES(ACOS(((Earth_Data!$B$1+Sat_Data!$B$2)/User_Model_Calcs!N3433)*SQRT(1-COS(RADIANS(User_Model_Calcs!I3433))^2*COS(RADIANS(User_Model_Calcs!B3433))^2)))</f>
        <v>61.294206650310784</v>
      </c>
      <c r="P3433">
        <f t="shared" ca="1" si="522"/>
        <v>53.343865836493229</v>
      </c>
    </row>
    <row r="3434" spans="1:16" x14ac:dyDescent="0.25">
      <c r="A3434">
        <f t="shared" ca="1" si="526"/>
        <v>129.84574349957018</v>
      </c>
      <c r="B3434">
        <f t="shared" ca="1" si="527"/>
        <v>-15.9985619523582</v>
      </c>
      <c r="C3434" s="6">
        <v>20135.9375</v>
      </c>
      <c r="D3434">
        <f t="shared" ca="1" si="520"/>
        <v>0.75</v>
      </c>
      <c r="E3434" s="1">
        <v>0.65</v>
      </c>
      <c r="F3434">
        <v>19.899999999999999</v>
      </c>
      <c r="G3434">
        <f t="shared" ca="1" si="523"/>
        <v>42.007420362456692</v>
      </c>
      <c r="H3434">
        <f t="shared" ca="1" si="521"/>
        <v>23.317792077427789</v>
      </c>
      <c r="I3434">
        <f ca="1">User_Model_Calcs!A3434-Sat_Data!$B$5</f>
        <v>19.845743499570176</v>
      </c>
      <c r="J3434">
        <f ca="1">(Earth_Data!$B$1/SQRT(1-Earth_Data!$B$2^2*SIN(RADIANS(User_Model_Calcs!B3434))^2))*COS(RADIANS(User_Model_Calcs!B3434))</f>
        <v>6132.6653255891952</v>
      </c>
      <c r="K3434">
        <f ca="1">((Earth_Data!$B$1*(1-Earth_Data!$B$2^2))/SQRT(1-Earth_Data!$B$2^2*SIN(RADIANS(User_Model_Calcs!B3434))^2))*SIN(RADIANS(User_Model_Calcs!B3434))</f>
        <v>-1746.5756329224719</v>
      </c>
      <c r="L3434">
        <f t="shared" ca="1" si="524"/>
        <v>-15.896888666723699</v>
      </c>
      <c r="M3434">
        <f t="shared" ca="1" si="525"/>
        <v>6376.5280864434808</v>
      </c>
      <c r="N3434">
        <f ca="1">SQRT(User_Model_Calcs!M3434^2+Sat_Data!$B$3^2-2*User_Model_Calcs!M3434*Sat_Data!$B$3*COS(RADIANS(L3434))*COS(RADIANS(I3434)))</f>
        <v>36497.008641246211</v>
      </c>
      <c r="O3434">
        <f ca="1">DEGREES(ACOS(((Earth_Data!$B$1+Sat_Data!$B$2)/User_Model_Calcs!N3434)*SQRT(1-COS(RADIANS(User_Model_Calcs!I3434))^2*COS(RADIANS(User_Model_Calcs!B3434))^2)))</f>
        <v>60.430365004410802</v>
      </c>
      <c r="P3434">
        <f t="shared" ca="1" si="522"/>
        <v>52.633497769555518</v>
      </c>
    </row>
    <row r="3435" spans="1:16" x14ac:dyDescent="0.25">
      <c r="A3435">
        <f t="shared" ca="1" si="526"/>
        <v>129.31153518984803</v>
      </c>
      <c r="B3435">
        <f t="shared" ca="1" si="527"/>
        <v>-13.824955172537447</v>
      </c>
      <c r="C3435" s="6">
        <v>20135.9375</v>
      </c>
      <c r="D3435">
        <f t="shared" ca="1" si="520"/>
        <v>1.2</v>
      </c>
      <c r="E3435" s="1">
        <v>0.65</v>
      </c>
      <c r="F3435">
        <v>19.899999999999999</v>
      </c>
      <c r="G3435">
        <f t="shared" ca="1" si="523"/>
        <v>46.089820015575185</v>
      </c>
      <c r="H3435">
        <f t="shared" ca="1" si="521"/>
        <v>23.157842705457714</v>
      </c>
      <c r="I3435">
        <f ca="1">User_Model_Calcs!A3435-Sat_Data!$B$5</f>
        <v>19.31153518984803</v>
      </c>
      <c r="J3435">
        <f ca="1">(Earth_Data!$B$1/SQRT(1-Earth_Data!$B$2^2*SIN(RADIANS(User_Model_Calcs!B3435))^2))*COS(RADIANS(User_Model_Calcs!B3435))</f>
        <v>6194.5512338590206</v>
      </c>
      <c r="K3435">
        <f ca="1">((Earth_Data!$B$1*(1-Earth_Data!$B$2^2))/SQRT(1-Earth_Data!$B$2^2*SIN(RADIANS(User_Model_Calcs!B3435))^2))*SIN(RADIANS(User_Model_Calcs!B3435))</f>
        <v>-1514.1837948436371</v>
      </c>
      <c r="L3435">
        <f t="shared" ca="1" si="524"/>
        <v>-13.73592058603672</v>
      </c>
      <c r="M3435">
        <f t="shared" ca="1" si="525"/>
        <v>6376.9285360172717</v>
      </c>
      <c r="N3435">
        <f ca="1">SQRT(User_Model_Calcs!M3435^2+Sat_Data!$B$3^2-2*User_Model_Calcs!M3435*Sat_Data!$B$3*COS(RADIANS(L3435))*COS(RADIANS(I3435)))</f>
        <v>36407.36002464412</v>
      </c>
      <c r="O3435">
        <f ca="1">DEGREES(ACOS(((Earth_Data!$B$1+Sat_Data!$B$2)/User_Model_Calcs!N3435)*SQRT(1-COS(RADIANS(User_Model_Calcs!I3435))^2*COS(RADIANS(User_Model_Calcs!B3435))^2)))</f>
        <v>62.382412803955113</v>
      </c>
      <c r="P3435">
        <f t="shared" ca="1" si="522"/>
        <v>55.709443446513376</v>
      </c>
    </row>
    <row r="3436" spans="1:16" x14ac:dyDescent="0.25">
      <c r="A3436">
        <f t="shared" ca="1" si="526"/>
        <v>129.41010601766834</v>
      </c>
      <c r="B3436">
        <f t="shared" ca="1" si="527"/>
        <v>-15.605818244024896</v>
      </c>
      <c r="C3436" s="6">
        <v>20135.9375</v>
      </c>
      <c r="D3436">
        <f t="shared" ca="1" si="520"/>
        <v>0.75</v>
      </c>
      <c r="E3436" s="1">
        <v>0.65</v>
      </c>
      <c r="F3436">
        <v>19.899999999999999</v>
      </c>
      <c r="G3436">
        <f t="shared" ca="1" si="523"/>
        <v>42.007420362456692</v>
      </c>
      <c r="H3436">
        <f t="shared" ca="1" si="521"/>
        <v>21.895220081039739</v>
      </c>
      <c r="I3436">
        <f ca="1">User_Model_Calcs!A3436-Sat_Data!$B$5</f>
        <v>19.41010601766834</v>
      </c>
      <c r="J3436">
        <f ca="1">(Earth_Data!$B$1/SQRT(1-Earth_Data!$B$2^2*SIN(RADIANS(User_Model_Calcs!B3436))^2))*COS(RADIANS(User_Model_Calcs!B3436))</f>
        <v>6144.5001266804338</v>
      </c>
      <c r="K3436">
        <f ca="1">((Earth_Data!$B$1*(1-Earth_Data!$B$2^2))/SQRT(1-Earth_Data!$B$2^2*SIN(RADIANS(User_Model_Calcs!B3436))^2))*SIN(RADIANS(User_Model_Calcs!B3436))</f>
        <v>-1704.7584369712722</v>
      </c>
      <c r="L3436">
        <f t="shared" ca="1" si="524"/>
        <v>-15.506387744225913</v>
      </c>
      <c r="M3436">
        <f t="shared" ca="1" si="525"/>
        <v>6376.6043577440651</v>
      </c>
      <c r="N3436">
        <f ca="1">SQRT(User_Model_Calcs!M3436^2+Sat_Data!$B$3^2-2*User_Model_Calcs!M3436*Sat_Data!$B$3*COS(RADIANS(L3436))*COS(RADIANS(I3436)))</f>
        <v>36466.018344843127</v>
      </c>
      <c r="O3436">
        <f ca="1">DEGREES(ACOS(((Earth_Data!$B$1+Sat_Data!$B$2)/User_Model_Calcs!N3436)*SQRT(1-COS(RADIANS(User_Model_Calcs!I3436))^2*COS(RADIANS(User_Model_Calcs!B3436))^2)))</f>
        <v>61.08917005544243</v>
      </c>
      <c r="P3436">
        <f t="shared" ca="1" si="522"/>
        <v>52.638733070814531</v>
      </c>
    </row>
    <row r="3437" spans="1:16" x14ac:dyDescent="0.25">
      <c r="A3437">
        <f t="shared" ca="1" si="526"/>
        <v>129.02835159695528</v>
      </c>
      <c r="B3437">
        <f t="shared" ca="1" si="527"/>
        <v>-12.089537550300122</v>
      </c>
      <c r="C3437" s="6">
        <v>20135.9375</v>
      </c>
      <c r="D3437">
        <f t="shared" ca="1" si="520"/>
        <v>1.2</v>
      </c>
      <c r="E3437" s="1">
        <v>0.65</v>
      </c>
      <c r="F3437">
        <v>19.899999999999999</v>
      </c>
      <c r="G3437">
        <f t="shared" ca="1" si="523"/>
        <v>46.089820015575185</v>
      </c>
      <c r="H3437">
        <f t="shared" ca="1" si="521"/>
        <v>14.164461869749786</v>
      </c>
      <c r="I3437">
        <f ca="1">User_Model_Calcs!A3437-Sat_Data!$B$5</f>
        <v>19.028351596955275</v>
      </c>
      <c r="J3437">
        <f ca="1">(Earth_Data!$B$1/SQRT(1-Earth_Data!$B$2^2*SIN(RADIANS(User_Model_Calcs!B3437))^2))*COS(RADIANS(User_Model_Calcs!B3437))</f>
        <v>6237.5983272745143</v>
      </c>
      <c r="K3437">
        <f ca="1">((Earth_Data!$B$1*(1-Earth_Data!$B$2^2))/SQRT(1-Earth_Data!$B$2^2*SIN(RADIANS(User_Model_Calcs!B3437))^2))*SIN(RADIANS(User_Model_Calcs!B3437))</f>
        <v>-1327.089804504478</v>
      </c>
      <c r="L3437">
        <f t="shared" ca="1" si="524"/>
        <v>-12.010961879442938</v>
      </c>
      <c r="M3437">
        <f t="shared" ca="1" si="525"/>
        <v>6377.2094400009755</v>
      </c>
      <c r="N3437">
        <f ca="1">SQRT(User_Model_Calcs!M3437^2+Sat_Data!$B$3^2-2*User_Model_Calcs!M3437*Sat_Data!$B$3*COS(RADIANS(L3437))*COS(RADIANS(I3437)))</f>
        <v>36348.588932198247</v>
      </c>
      <c r="O3437">
        <f ca="1">DEGREES(ACOS(((Earth_Data!$B$1+Sat_Data!$B$2)/User_Model_Calcs!N3437)*SQRT(1-COS(RADIANS(User_Model_Calcs!I3437))^2*COS(RADIANS(User_Model_Calcs!B3437))^2)))</f>
        <v>63.738028775725958</v>
      </c>
      <c r="P3437">
        <f t="shared" ca="1" si="522"/>
        <v>58.730460026840213</v>
      </c>
    </row>
    <row r="3438" spans="1:16" x14ac:dyDescent="0.25">
      <c r="A3438">
        <f t="shared" ca="1" si="526"/>
        <v>126.59376220231177</v>
      </c>
      <c r="B3438">
        <f t="shared" ca="1" si="527"/>
        <v>-12.905941503247252</v>
      </c>
      <c r="C3438" s="6">
        <v>20135.9375</v>
      </c>
      <c r="D3438">
        <f t="shared" ca="1" si="520"/>
        <v>3</v>
      </c>
      <c r="E3438" s="1">
        <v>0.65</v>
      </c>
      <c r="F3438">
        <v>19.899999999999999</v>
      </c>
      <c r="G3438">
        <f t="shared" ca="1" si="523"/>
        <v>54.048620189015942</v>
      </c>
      <c r="H3438">
        <f t="shared" ca="1" si="521"/>
        <v>20.355770710926308</v>
      </c>
      <c r="I3438">
        <f ca="1">User_Model_Calcs!A3438-Sat_Data!$B$5</f>
        <v>16.593762202311765</v>
      </c>
      <c r="J3438">
        <f ca="1">(Earth_Data!$B$1/SQRT(1-Earth_Data!$B$2^2*SIN(RADIANS(User_Model_Calcs!B3438))^2))*COS(RADIANS(User_Model_Calcs!B3438))</f>
        <v>6218.0540507640435</v>
      </c>
      <c r="K3438">
        <f ca="1">((Earth_Data!$B$1*(1-Earth_Data!$B$2^2))/SQRT(1-Earth_Data!$B$2^2*SIN(RADIANS(User_Model_Calcs!B3438))^2))*SIN(RADIANS(User_Model_Calcs!B3438))</f>
        <v>-1415.2647714518405</v>
      </c>
      <c r="L3438">
        <f t="shared" ca="1" si="524"/>
        <v>-12.822407646346536</v>
      </c>
      <c r="M3438">
        <f t="shared" ca="1" si="525"/>
        <v>6377.0816641733363</v>
      </c>
      <c r="N3438">
        <f ca="1">SQRT(User_Model_Calcs!M3438^2+Sat_Data!$B$3^2-2*User_Model_Calcs!M3438*Sat_Data!$B$3*COS(RADIANS(L3438))*COS(RADIANS(I3438)))</f>
        <v>36276.185668435784</v>
      </c>
      <c r="O3438">
        <f ca="1">DEGREES(ACOS(((Earth_Data!$B$1+Sat_Data!$B$2)/User_Model_Calcs!N3438)*SQRT(1-COS(RADIANS(User_Model_Calcs!I3438))^2*COS(RADIANS(User_Model_Calcs!B3438))^2)))</f>
        <v>65.491734100904807</v>
      </c>
      <c r="P3438">
        <f t="shared" ca="1" si="522"/>
        <v>53.147901046865002</v>
      </c>
    </row>
    <row r="3439" spans="1:16" x14ac:dyDescent="0.25">
      <c r="A3439">
        <f t="shared" ca="1" si="526"/>
        <v>126.56406482847036</v>
      </c>
      <c r="B3439">
        <f t="shared" ca="1" si="527"/>
        <v>-15.529139456047657</v>
      </c>
      <c r="C3439" s="6">
        <v>20135.9375</v>
      </c>
      <c r="D3439">
        <f t="shared" ca="1" si="520"/>
        <v>3</v>
      </c>
      <c r="E3439" s="1">
        <v>0.65</v>
      </c>
      <c r="F3439">
        <v>19.899999999999999</v>
      </c>
      <c r="G3439">
        <f t="shared" ca="1" si="523"/>
        <v>54.048620189015942</v>
      </c>
      <c r="H3439">
        <f t="shared" ca="1" si="521"/>
        <v>23.4980252730738</v>
      </c>
      <c r="I3439">
        <f ca="1">User_Model_Calcs!A3439-Sat_Data!$B$5</f>
        <v>16.564064828470364</v>
      </c>
      <c r="J3439">
        <f ca="1">(Earth_Data!$B$1/SQRT(1-Earth_Data!$B$2^2*SIN(RADIANS(User_Model_Calcs!B3439))^2))*COS(RADIANS(User_Model_Calcs!B3439))</f>
        <v>6146.7772292681557</v>
      </c>
      <c r="K3439">
        <f ca="1">((Earth_Data!$B$1*(1-Earth_Data!$B$2^2))/SQRT(1-Earth_Data!$B$2^2*SIN(RADIANS(User_Model_Calcs!B3439))^2))*SIN(RADIANS(User_Model_Calcs!B3439))</f>
        <v>-1696.5848632791353</v>
      </c>
      <c r="L3439">
        <f t="shared" ca="1" si="524"/>
        <v>-15.430149009804204</v>
      </c>
      <c r="M3439">
        <f t="shared" ca="1" si="525"/>
        <v>6376.6190496655345</v>
      </c>
      <c r="N3439">
        <f ca="1">SQRT(User_Model_Calcs!M3439^2+Sat_Data!$B$3^2-2*User_Model_Calcs!M3439*Sat_Data!$B$3*COS(RADIANS(L3439))*COS(RADIANS(I3439)))</f>
        <v>36354.358971039881</v>
      </c>
      <c r="O3439">
        <f ca="1">DEGREES(ACOS(((Earth_Data!$B$1+Sat_Data!$B$2)/User_Model_Calcs!N3439)*SQRT(1-COS(RADIANS(User_Model_Calcs!I3439))^2*COS(RADIANS(User_Model_Calcs!B3439))^2)))</f>
        <v>63.584931295472444</v>
      </c>
      <c r="P3439">
        <f t="shared" ca="1" si="522"/>
        <v>48.008393372757979</v>
      </c>
    </row>
    <row r="3440" spans="1:16" x14ac:dyDescent="0.25">
      <c r="A3440">
        <f t="shared" ca="1" si="526"/>
        <v>126.09519106459892</v>
      </c>
      <c r="B3440">
        <f t="shared" ca="1" si="527"/>
        <v>-13.312135049681755</v>
      </c>
      <c r="C3440" s="6">
        <v>20135.9375</v>
      </c>
      <c r="D3440">
        <f t="shared" ca="1" si="520"/>
        <v>1.2</v>
      </c>
      <c r="E3440" s="1">
        <v>0.65</v>
      </c>
      <c r="F3440">
        <v>19.899999999999999</v>
      </c>
      <c r="G3440">
        <f t="shared" ca="1" si="523"/>
        <v>46.089820015575185</v>
      </c>
      <c r="H3440">
        <f t="shared" ca="1" si="521"/>
        <v>16.200636077367559</v>
      </c>
      <c r="I3440">
        <f ca="1">User_Model_Calcs!A3440-Sat_Data!$B$5</f>
        <v>16.095191064598922</v>
      </c>
      <c r="J3440">
        <f ca="1">(Earth_Data!$B$1/SQRT(1-Earth_Data!$B$2^2*SIN(RADIANS(User_Model_Calcs!B3440))^2))*COS(RADIANS(User_Model_Calcs!B3440))</f>
        <v>6207.8619593810517</v>
      </c>
      <c r="K3440">
        <f ca="1">((Earth_Data!$B$1*(1-Earth_Data!$B$2^2))/SQRT(1-Earth_Data!$B$2^2*SIN(RADIANS(User_Model_Calcs!B3440))^2))*SIN(RADIANS(User_Model_Calcs!B3440))</f>
        <v>-1459.0313948333619</v>
      </c>
      <c r="L3440">
        <f t="shared" ca="1" si="524"/>
        <v>-13.226159093479339</v>
      </c>
      <c r="M3440">
        <f t="shared" ca="1" si="525"/>
        <v>6377.015188772858</v>
      </c>
      <c r="N3440">
        <f ca="1">SQRT(User_Model_Calcs!M3440^2+Sat_Data!$B$3^2-2*User_Model_Calcs!M3440*Sat_Data!$B$3*COS(RADIANS(L3440))*COS(RADIANS(I3440)))</f>
        <v>36269.857556868337</v>
      </c>
      <c r="O3440">
        <f ca="1">DEGREES(ACOS(((Earth_Data!$B$1+Sat_Data!$B$2)/User_Model_Calcs!N3440)*SQRT(1-COS(RADIANS(User_Model_Calcs!I3440))^2*COS(RADIANS(User_Model_Calcs!B3440))^2)))</f>
        <v>65.64898228455823</v>
      </c>
      <c r="P3440">
        <f t="shared" ca="1" si="522"/>
        <v>51.410431404464852</v>
      </c>
    </row>
    <row r="3441" spans="1:16" x14ac:dyDescent="0.25">
      <c r="A3441">
        <f t="shared" ca="1" si="526"/>
        <v>128.9046865555265</v>
      </c>
      <c r="B3441">
        <f t="shared" ca="1" si="527"/>
        <v>-12.203276435359861</v>
      </c>
      <c r="C3441" s="6">
        <v>20135.9375</v>
      </c>
      <c r="D3441">
        <f t="shared" ca="1" si="520"/>
        <v>3</v>
      </c>
      <c r="E3441" s="1">
        <v>0.65</v>
      </c>
      <c r="F3441">
        <v>19.899999999999999</v>
      </c>
      <c r="G3441">
        <f t="shared" ca="1" si="523"/>
        <v>54.048620189015942</v>
      </c>
      <c r="H3441">
        <f t="shared" ca="1" si="521"/>
        <v>16.251255665557427</v>
      </c>
      <c r="I3441">
        <f ca="1">User_Model_Calcs!A3441-Sat_Data!$B$5</f>
        <v>18.904686555526496</v>
      </c>
      <c r="J3441">
        <f ca="1">(Earth_Data!$B$1/SQRT(1-Earth_Data!$B$2^2*SIN(RADIANS(User_Model_Calcs!B3441))^2))*COS(RADIANS(User_Model_Calcs!B3441))</f>
        <v>6234.950902865844</v>
      </c>
      <c r="K3441">
        <f ca="1">((Earth_Data!$B$1*(1-Earth_Data!$B$2^2))/SQRT(1-Earth_Data!$B$2^2*SIN(RADIANS(User_Model_Calcs!B3441))^2))*SIN(RADIANS(User_Model_Calcs!B3441))</f>
        <v>-1339.3903190674921</v>
      </c>
      <c r="L3441">
        <f t="shared" ca="1" si="524"/>
        <v>-12.124006123111894</v>
      </c>
      <c r="M3441">
        <f t="shared" ca="1" si="525"/>
        <v>6377.1921084407768</v>
      </c>
      <c r="N3441">
        <f ca="1">SQRT(User_Model_Calcs!M3441^2+Sat_Data!$B$3^2-2*User_Model_Calcs!M3441*Sat_Data!$B$3*COS(RADIANS(L3441))*COS(RADIANS(I3441)))</f>
        <v>36346.415404464984</v>
      </c>
      <c r="O3441">
        <f ca="1">DEGREES(ACOS(((Earth_Data!$B$1+Sat_Data!$B$2)/User_Model_Calcs!N3441)*SQRT(1-COS(RADIANS(User_Model_Calcs!I3441))^2*COS(RADIANS(User_Model_Calcs!B3441))^2)))</f>
        <v>63.788612605845628</v>
      </c>
      <c r="P3441">
        <f t="shared" ca="1" si="522"/>
        <v>58.315965172274872</v>
      </c>
    </row>
    <row r="3442" spans="1:16" x14ac:dyDescent="0.25">
      <c r="A3442">
        <f t="shared" ca="1" si="526"/>
        <v>129.46707855147929</v>
      </c>
      <c r="B3442">
        <f t="shared" ca="1" si="527"/>
        <v>-12.818440631459467</v>
      </c>
      <c r="C3442" s="6">
        <v>20135.9375</v>
      </c>
      <c r="D3442">
        <f t="shared" ca="1" si="520"/>
        <v>0.75</v>
      </c>
      <c r="E3442" s="1">
        <v>0.65</v>
      </c>
      <c r="F3442">
        <v>19.899999999999999</v>
      </c>
      <c r="G3442">
        <f t="shared" ca="1" si="523"/>
        <v>42.007420362456692</v>
      </c>
      <c r="H3442">
        <f t="shared" ca="1" si="521"/>
        <v>16.974270937631989</v>
      </c>
      <c r="I3442">
        <f ca="1">User_Model_Calcs!A3442-Sat_Data!$B$5</f>
        <v>19.46707855147929</v>
      </c>
      <c r="J3442">
        <f ca="1">(Earth_Data!$B$1/SQRT(1-Earth_Data!$B$2^2*SIN(RADIANS(User_Model_Calcs!B3442))^2))*COS(RADIANS(User_Model_Calcs!B3442))</f>
        <v>6220.2089215007181</v>
      </c>
      <c r="K3442">
        <f ca="1">((Earth_Data!$B$1*(1-Earth_Data!$B$2^2))/SQRT(1-Earth_Data!$B$2^2*SIN(RADIANS(User_Model_Calcs!B3442))^2))*SIN(RADIANS(User_Model_Calcs!B3442))</f>
        <v>-1405.8274988144547</v>
      </c>
      <c r="L3442">
        <f t="shared" ca="1" si="524"/>
        <v>-12.735435038845782</v>
      </c>
      <c r="M3442">
        <f t="shared" ca="1" si="525"/>
        <v>6377.0957326623247</v>
      </c>
      <c r="N3442">
        <f ca="1">SQRT(User_Model_Calcs!M3442^2+Sat_Data!$B$3^2-2*User_Model_Calcs!M3442*Sat_Data!$B$3*COS(RADIANS(L3442))*COS(RADIANS(I3442)))</f>
        <v>36385.832562990778</v>
      </c>
      <c r="O3442">
        <f ca="1">DEGREES(ACOS(((Earth_Data!$B$1+Sat_Data!$B$2)/User_Model_Calcs!N3442)*SQRT(1-COS(RADIANS(User_Model_Calcs!I3442))^2*COS(RADIANS(User_Model_Calcs!B3442))^2)))</f>
        <v>62.873283431675794</v>
      </c>
      <c r="P3442">
        <f t="shared" ca="1" si="522"/>
        <v>57.884912063439096</v>
      </c>
    </row>
    <row r="3443" spans="1:16" x14ac:dyDescent="0.25">
      <c r="A3443">
        <f t="shared" ca="1" si="526"/>
        <v>127.90999353547205</v>
      </c>
      <c r="B3443">
        <f t="shared" ca="1" si="527"/>
        <v>-13.722572824551655</v>
      </c>
      <c r="C3443" s="6">
        <v>20135.9375</v>
      </c>
      <c r="D3443">
        <f t="shared" ca="1" si="520"/>
        <v>1.2</v>
      </c>
      <c r="E3443" s="1">
        <v>0.65</v>
      </c>
      <c r="F3443">
        <v>19.899999999999999</v>
      </c>
      <c r="G3443">
        <f t="shared" ca="1" si="523"/>
        <v>46.089820015575185</v>
      </c>
      <c r="H3443">
        <f t="shared" ca="1" si="521"/>
        <v>23.357256844625823</v>
      </c>
      <c r="I3443">
        <f ca="1">User_Model_Calcs!A3443-Sat_Data!$B$5</f>
        <v>17.909993535472054</v>
      </c>
      <c r="J3443">
        <f ca="1">(Earth_Data!$B$1/SQRT(1-Earth_Data!$B$2^2*SIN(RADIANS(User_Model_Calcs!B3443))^2))*COS(RADIANS(User_Model_Calcs!B3443))</f>
        <v>6197.2481373681358</v>
      </c>
      <c r="K3443">
        <f ca="1">((Earth_Data!$B$1*(1-Earth_Data!$B$2^2))/SQRT(1-Earth_Data!$B$2^2*SIN(RADIANS(User_Model_Calcs!B3443))^2))*SIN(RADIANS(User_Model_Calcs!B3443))</f>
        <v>-1503.1822259892742</v>
      </c>
      <c r="L3443">
        <f t="shared" ca="1" si="524"/>
        <v>-13.634146652451559</v>
      </c>
      <c r="M3443">
        <f t="shared" ca="1" si="525"/>
        <v>6376.9460779155797</v>
      </c>
      <c r="N3443">
        <f ca="1">SQRT(User_Model_Calcs!M3443^2+Sat_Data!$B$3^2-2*User_Model_Calcs!M3443*Sat_Data!$B$3*COS(RADIANS(L3443))*COS(RADIANS(I3443)))</f>
        <v>36348.339908072972</v>
      </c>
      <c r="O3443">
        <f ca="1">DEGREES(ACOS(((Earth_Data!$B$1+Sat_Data!$B$2)/User_Model_Calcs!N3443)*SQRT(1-COS(RADIANS(User_Model_Calcs!I3443))^2*COS(RADIANS(User_Model_Calcs!B3443))^2)))</f>
        <v>63.7358597580374</v>
      </c>
      <c r="P3443">
        <f t="shared" ca="1" si="522"/>
        <v>53.720874655934402</v>
      </c>
    </row>
    <row r="3444" spans="1:16" x14ac:dyDescent="0.25">
      <c r="A3444">
        <f t="shared" ca="1" si="526"/>
        <v>126.44545674076039</v>
      </c>
      <c r="B3444">
        <f t="shared" ca="1" si="527"/>
        <v>-16.439507390332412</v>
      </c>
      <c r="C3444" s="6">
        <v>20135.9375</v>
      </c>
      <c r="D3444">
        <f t="shared" ca="1" si="520"/>
        <v>1.2</v>
      </c>
      <c r="E3444" s="1">
        <v>0.65</v>
      </c>
      <c r="F3444">
        <v>19.899999999999999</v>
      </c>
      <c r="G3444">
        <f t="shared" ca="1" si="523"/>
        <v>46.089820015575185</v>
      </c>
      <c r="H3444">
        <f t="shared" ca="1" si="521"/>
        <v>19.285458766247714</v>
      </c>
      <c r="I3444">
        <f ca="1">User_Model_Calcs!A3444-Sat_Data!$B$5</f>
        <v>16.445456740760392</v>
      </c>
      <c r="J3444">
        <f ca="1">(Earth_Data!$B$1/SQRT(1-Earth_Data!$B$2^2*SIN(RADIANS(User_Model_Calcs!B3444))^2))*COS(RADIANS(User_Model_Calcs!B3444))</f>
        <v>6119.0362916748063</v>
      </c>
      <c r="K3444">
        <f ca="1">((Earth_Data!$B$1*(1-Earth_Data!$B$2^2))/SQRT(1-Earth_Data!$B$2^2*SIN(RADIANS(User_Model_Calcs!B3444))^2))*SIN(RADIANS(User_Model_Calcs!B3444))</f>
        <v>-1793.4289660707127</v>
      </c>
      <c r="L3444">
        <f t="shared" ca="1" si="524"/>
        <v>-16.335338657121387</v>
      </c>
      <c r="M3444">
        <f t="shared" ca="1" si="525"/>
        <v>6376.4404329668787</v>
      </c>
      <c r="N3444">
        <f ca="1">SQRT(User_Model_Calcs!M3444^2+Sat_Data!$B$3^2-2*User_Model_Calcs!M3444*Sat_Data!$B$3*COS(RADIANS(L3444))*COS(RADIANS(I3444)))</f>
        <v>36380.983187077531</v>
      </c>
      <c r="O3444">
        <f ca="1">DEGREES(ACOS(((Earth_Data!$B$1+Sat_Data!$B$2)/User_Model_Calcs!N3444)*SQRT(1-COS(RADIANS(User_Model_Calcs!I3444))^2*COS(RADIANS(User_Model_Calcs!B3444))^2)))</f>
        <v>62.964582430638025</v>
      </c>
      <c r="P3444">
        <f t="shared" ca="1" si="522"/>
        <v>46.206365292836459</v>
      </c>
    </row>
    <row r="3445" spans="1:16" x14ac:dyDescent="0.25">
      <c r="A3445">
        <f t="shared" ca="1" si="526"/>
        <v>126.60488873297348</v>
      </c>
      <c r="B3445">
        <f t="shared" ca="1" si="527"/>
        <v>-12.606036531907455</v>
      </c>
      <c r="C3445" s="6">
        <v>20135.9375</v>
      </c>
      <c r="D3445">
        <f t="shared" ca="1" si="520"/>
        <v>3</v>
      </c>
      <c r="E3445" s="1">
        <v>0.65</v>
      </c>
      <c r="F3445">
        <v>19.899999999999999</v>
      </c>
      <c r="G3445">
        <f t="shared" ca="1" si="523"/>
        <v>54.048620189015942</v>
      </c>
      <c r="H3445">
        <f t="shared" ca="1" si="521"/>
        <v>15.474249472646971</v>
      </c>
      <c r="I3445">
        <f ca="1">User_Model_Calcs!A3445-Sat_Data!$B$5</f>
        <v>16.604888732973478</v>
      </c>
      <c r="J3445">
        <f ca="1">(Earth_Data!$B$1/SQRT(1-Earth_Data!$B$2^2*SIN(RADIANS(User_Model_Calcs!B3445))^2))*COS(RADIANS(User_Model_Calcs!B3445))</f>
        <v>6225.3797309244455</v>
      </c>
      <c r="K3445">
        <f ca="1">((Earth_Data!$B$1*(1-Earth_Data!$B$2^2))/SQRT(1-Earth_Data!$B$2^2*SIN(RADIANS(User_Model_Calcs!B3445))^2))*SIN(RADIANS(User_Model_Calcs!B3445))</f>
        <v>-1382.9056390176663</v>
      </c>
      <c r="L3445">
        <f t="shared" ca="1" si="524"/>
        <v>-12.524316457609935</v>
      </c>
      <c r="M3445">
        <f t="shared" ca="1" si="525"/>
        <v>6377.1295110442743</v>
      </c>
      <c r="N3445">
        <f ca="1">SQRT(User_Model_Calcs!M3445^2+Sat_Data!$B$3^2-2*User_Model_Calcs!M3445*Sat_Data!$B$3*COS(RADIANS(L3445))*COS(RADIANS(I3445)))</f>
        <v>36268.434574053652</v>
      </c>
      <c r="O3445">
        <f ca="1">DEGREES(ACOS(((Earth_Data!$B$1+Sat_Data!$B$2)/User_Model_Calcs!N3445)*SQRT(1-COS(RADIANS(User_Model_Calcs!I3445))^2*COS(RADIANS(User_Model_Calcs!B3445))^2)))</f>
        <v>65.688750183437904</v>
      </c>
      <c r="P3445">
        <f t="shared" ca="1" si="522"/>
        <v>53.800955183159807</v>
      </c>
    </row>
    <row r="3446" spans="1:16" x14ac:dyDescent="0.25">
      <c r="A3446">
        <f t="shared" ca="1" si="526"/>
        <v>128.84412960822658</v>
      </c>
      <c r="B3446">
        <f t="shared" ca="1" si="527"/>
        <v>-11.511023628370687</v>
      </c>
      <c r="C3446" s="6">
        <v>20135.9375</v>
      </c>
      <c r="D3446">
        <f t="shared" ca="1" si="520"/>
        <v>1.2</v>
      </c>
      <c r="E3446" s="1">
        <v>0.65</v>
      </c>
      <c r="F3446">
        <v>19.899999999999999</v>
      </c>
      <c r="G3446">
        <f t="shared" ca="1" si="523"/>
        <v>46.089820015575185</v>
      </c>
      <c r="H3446">
        <f t="shared" ca="1" si="521"/>
        <v>21.698181142530558</v>
      </c>
      <c r="I3446">
        <f ca="1">User_Model_Calcs!A3446-Sat_Data!$B$5</f>
        <v>18.844129608226581</v>
      </c>
      <c r="J3446">
        <f ca="1">(Earth_Data!$B$1/SQRT(1-Earth_Data!$B$2^2*SIN(RADIANS(User_Model_Calcs!B3446))^2))*COS(RADIANS(User_Model_Calcs!B3446))</f>
        <v>6250.6854399566091</v>
      </c>
      <c r="K3446">
        <f ca="1">((Earth_Data!$B$1*(1-Earth_Data!$B$2^2))/SQRT(1-Earth_Data!$B$2^2*SIN(RADIANS(User_Model_Calcs!B3446))^2))*SIN(RADIANS(User_Model_Calcs!B3446))</f>
        <v>-1264.4468726869977</v>
      </c>
      <c r="L3446">
        <f t="shared" ca="1" si="524"/>
        <v>-11.435999901409286</v>
      </c>
      <c r="M3446">
        <f t="shared" ca="1" si="525"/>
        <v>6377.2952231438585</v>
      </c>
      <c r="N3446">
        <f ca="1">SQRT(User_Model_Calcs!M3446^2+Sat_Data!$B$3^2-2*User_Model_Calcs!M3446*Sat_Data!$B$3*COS(RADIANS(L3446))*COS(RADIANS(I3446)))</f>
        <v>36326.680435419104</v>
      </c>
      <c r="O3446">
        <f ca="1">DEGREES(ACOS(((Earth_Data!$B$1+Sat_Data!$B$2)/User_Model_Calcs!N3446)*SQRT(1-COS(RADIANS(User_Model_Calcs!I3446))^2*COS(RADIANS(User_Model_Calcs!B3446))^2)))</f>
        <v>64.260374695771873</v>
      </c>
      <c r="P3446">
        <f t="shared" ca="1" si="522"/>
        <v>59.684462047947953</v>
      </c>
    </row>
    <row r="3447" spans="1:16" x14ac:dyDescent="0.25">
      <c r="A3447">
        <f t="shared" ca="1" si="526"/>
        <v>126.12541421426914</v>
      </c>
      <c r="B3447">
        <f t="shared" ca="1" si="527"/>
        <v>-14.552615501453641</v>
      </c>
      <c r="C3447" s="6">
        <v>20135.9375</v>
      </c>
      <c r="D3447">
        <f t="shared" ca="1" si="520"/>
        <v>1.2</v>
      </c>
      <c r="E3447" s="1">
        <v>0.65</v>
      </c>
      <c r="F3447">
        <v>19.899999999999999</v>
      </c>
      <c r="G3447">
        <f t="shared" ca="1" si="523"/>
        <v>46.089820015575185</v>
      </c>
      <c r="H3447">
        <f t="shared" ca="1" si="521"/>
        <v>21.221330146837474</v>
      </c>
      <c r="I3447">
        <f ca="1">User_Model_Calcs!A3447-Sat_Data!$B$5</f>
        <v>16.125414214269142</v>
      </c>
      <c r="J3447">
        <f ca="1">(Earth_Data!$B$1/SQRT(1-Earth_Data!$B$2^2*SIN(RADIANS(User_Model_Calcs!B3447))^2))*COS(RADIANS(User_Model_Calcs!B3447))</f>
        <v>6174.8171569239485</v>
      </c>
      <c r="K3447">
        <f ca="1">((Earth_Data!$B$1*(1-Earth_Data!$B$2^2))/SQRT(1-Earth_Data!$B$2^2*SIN(RADIANS(User_Model_Calcs!B3447))^2))*SIN(RADIANS(User_Model_Calcs!B3447))</f>
        <v>-1592.2363249497882</v>
      </c>
      <c r="L3447">
        <f t="shared" ca="1" si="524"/>
        <v>-14.459289663482133</v>
      </c>
      <c r="M3447">
        <f t="shared" ca="1" si="525"/>
        <v>6376.8004074090286</v>
      </c>
      <c r="N3447">
        <f ca="1">SQRT(User_Model_Calcs!M3447^2+Sat_Data!$B$3^2-2*User_Model_Calcs!M3447*Sat_Data!$B$3*COS(RADIANS(L3447))*COS(RADIANS(I3447)))</f>
        <v>36307.759899130098</v>
      </c>
      <c r="O3447">
        <f ca="1">DEGREES(ACOS(((Earth_Data!$B$1+Sat_Data!$B$2)/User_Model_Calcs!N3447)*SQRT(1-COS(RADIANS(User_Model_Calcs!I3447))^2*COS(RADIANS(User_Model_Calcs!B3447))^2)))</f>
        <v>64.701833180124325</v>
      </c>
      <c r="P3447">
        <f t="shared" ca="1" si="522"/>
        <v>49.0062677626142</v>
      </c>
    </row>
    <row r="3448" spans="1:16" x14ac:dyDescent="0.25">
      <c r="A3448">
        <f t="shared" ca="1" si="526"/>
        <v>127.45502112603558</v>
      </c>
      <c r="B3448">
        <f t="shared" ca="1" si="527"/>
        <v>-13.818673104504725</v>
      </c>
      <c r="C3448" s="6">
        <v>20135.9375</v>
      </c>
      <c r="D3448">
        <f t="shared" ca="1" si="520"/>
        <v>0.75</v>
      </c>
      <c r="E3448" s="1">
        <v>0.65</v>
      </c>
      <c r="F3448">
        <v>19.899999999999999</v>
      </c>
      <c r="G3448">
        <f t="shared" ca="1" si="523"/>
        <v>42.007420362456692</v>
      </c>
      <c r="H3448">
        <f t="shared" ca="1" si="521"/>
        <v>21.504733981011633</v>
      </c>
      <c r="I3448">
        <f ca="1">User_Model_Calcs!A3448-Sat_Data!$B$5</f>
        <v>17.455021126035575</v>
      </c>
      <c r="J3448">
        <f ca="1">(Earth_Data!$B$1/SQRT(1-Earth_Data!$B$2^2*SIN(RADIANS(User_Model_Calcs!B3448))^2))*COS(RADIANS(User_Model_Calcs!B3448))</f>
        <v>6194.7172796108844</v>
      </c>
      <c r="K3448">
        <f ca="1">((Earth_Data!$B$1*(1-Earth_Data!$B$2^2))/SQRT(1-Earth_Data!$B$2^2*SIN(RADIANS(User_Model_Calcs!B3448))^2))*SIN(RADIANS(User_Model_Calcs!B3448))</f>
        <v>-1513.5088869956862</v>
      </c>
      <c r="L3448">
        <f t="shared" ca="1" si="524"/>
        <v>-13.729675817263765</v>
      </c>
      <c r="M3448">
        <f t="shared" ca="1" si="525"/>
        <v>6376.9296158358693</v>
      </c>
      <c r="N3448">
        <f ca="1">SQRT(User_Model_Calcs!M3448^2+Sat_Data!$B$3^2-2*User_Model_Calcs!M3448*Sat_Data!$B$3*COS(RADIANS(L3448))*COS(RADIANS(I3448)))</f>
        <v>36333.795727382647</v>
      </c>
      <c r="O3448">
        <f ca="1">DEGREES(ACOS(((Earth_Data!$B$1+Sat_Data!$B$2)/User_Model_Calcs!N3448)*SQRT(1-COS(RADIANS(User_Model_Calcs!I3448))^2*COS(RADIANS(User_Model_Calcs!B3448))^2)))</f>
        <v>64.079184125496127</v>
      </c>
      <c r="P3448">
        <f t="shared" ca="1" si="522"/>
        <v>52.779186381674258</v>
      </c>
    </row>
    <row r="3449" spans="1:16" x14ac:dyDescent="0.25">
      <c r="A3449">
        <f t="shared" ca="1" si="526"/>
        <v>129.17626091600977</v>
      </c>
      <c r="B3449">
        <f t="shared" ca="1" si="527"/>
        <v>-15.887194624786826</v>
      </c>
      <c r="C3449" s="6">
        <v>20135.9375</v>
      </c>
      <c r="D3449">
        <f t="shared" ca="1" si="520"/>
        <v>0.75</v>
      </c>
      <c r="E3449" s="1">
        <v>0.65</v>
      </c>
      <c r="F3449">
        <v>19.899999999999999</v>
      </c>
      <c r="G3449">
        <f t="shared" ca="1" si="523"/>
        <v>42.007420362456692</v>
      </c>
      <c r="H3449">
        <f t="shared" ca="1" si="521"/>
        <v>17.547983613231178</v>
      </c>
      <c r="I3449">
        <f ca="1">User_Model_Calcs!A3449-Sat_Data!$B$5</f>
        <v>19.176260916009767</v>
      </c>
      <c r="J3449">
        <f ca="1">(Earth_Data!$B$1/SQRT(1-Earth_Data!$B$2^2*SIN(RADIANS(User_Model_Calcs!B3449))^2))*COS(RADIANS(User_Model_Calcs!B3449))</f>
        <v>6136.050385568441</v>
      </c>
      <c r="K3449">
        <f ca="1">((Earth_Data!$B$1*(1-Earth_Data!$B$2^2))/SQRT(1-Earth_Data!$B$2^2*SIN(RADIANS(User_Model_Calcs!B3449))^2))*SIN(RADIANS(User_Model_Calcs!B3449))</f>
        <v>-1734.7259519400613</v>
      </c>
      <c r="L3449">
        <f t="shared" ca="1" si="524"/>
        <v>-15.786155402425997</v>
      </c>
      <c r="M3449">
        <f t="shared" ca="1" si="525"/>
        <v>6376.5498870916836</v>
      </c>
      <c r="N3449">
        <f ca="1">SQRT(User_Model_Calcs!M3449^2+Sat_Data!$B$3^2-2*User_Model_Calcs!M3449*Sat_Data!$B$3*COS(RADIANS(L3449))*COS(RADIANS(I3449)))</f>
        <v>36465.656253562905</v>
      </c>
      <c r="O3449">
        <f ca="1">DEGREES(ACOS(((Earth_Data!$B$1+Sat_Data!$B$2)/User_Model_Calcs!N3449)*SQRT(1-COS(RADIANS(User_Model_Calcs!I3449))^2*COS(RADIANS(User_Model_Calcs!B3449))^2)))</f>
        <v>61.095431926313438</v>
      </c>
      <c r="P3449">
        <f t="shared" ca="1" si="522"/>
        <v>51.792428902579132</v>
      </c>
    </row>
    <row r="3450" spans="1:16" x14ac:dyDescent="0.25">
      <c r="A3450">
        <f t="shared" ca="1" si="526"/>
        <v>126.21379830659819</v>
      </c>
      <c r="B3450">
        <f t="shared" ca="1" si="527"/>
        <v>-14.584402727934407</v>
      </c>
      <c r="C3450" s="6">
        <v>20135.9375</v>
      </c>
      <c r="D3450">
        <f t="shared" ca="1" si="520"/>
        <v>1.2</v>
      </c>
      <c r="E3450" s="1">
        <v>0.65</v>
      </c>
      <c r="F3450">
        <v>19.899999999999999</v>
      </c>
      <c r="G3450">
        <f t="shared" ca="1" si="523"/>
        <v>46.089820015575185</v>
      </c>
      <c r="H3450">
        <f t="shared" ca="1" si="521"/>
        <v>19.919556740888339</v>
      </c>
      <c r="I3450">
        <f ca="1">User_Model_Calcs!A3450-Sat_Data!$B$5</f>
        <v>16.213798306598193</v>
      </c>
      <c r="J3450">
        <f ca="1">(Earth_Data!$B$1/SQRT(1-Earth_Data!$B$2^2*SIN(RADIANS(User_Model_Calcs!B3450))^2))*COS(RADIANS(User_Model_Calcs!B3450))</f>
        <v>6173.932478326069</v>
      </c>
      <c r="K3450">
        <f ca="1">((Earth_Data!$B$1*(1-Earth_Data!$B$2^2))/SQRT(1-Earth_Data!$B$2^2*SIN(RADIANS(User_Model_Calcs!B3450))^2))*SIN(RADIANS(User_Model_Calcs!B3450))</f>
        <v>-1595.6403271519177</v>
      </c>
      <c r="L3450">
        <f t="shared" ca="1" si="524"/>
        <v>-14.490890770886931</v>
      </c>
      <c r="M3450">
        <f t="shared" ca="1" si="525"/>
        <v>6376.7946729185942</v>
      </c>
      <c r="N3450">
        <f ca="1">SQRT(User_Model_Calcs!M3450^2+Sat_Data!$B$3^2-2*User_Model_Calcs!M3450*Sat_Data!$B$3*COS(RADIANS(L3450))*COS(RADIANS(I3450)))</f>
        <v>36311.82564019721</v>
      </c>
      <c r="O3450">
        <f ca="1">DEGREES(ACOS(((Earth_Data!$B$1+Sat_Data!$B$2)/User_Model_Calcs!N3450)*SQRT(1-COS(RADIANS(User_Model_Calcs!I3450))^2*COS(RADIANS(User_Model_Calcs!B3450))^2)))</f>
        <v>64.602812844042262</v>
      </c>
      <c r="P3450">
        <f t="shared" ca="1" si="522"/>
        <v>49.109296849742137</v>
      </c>
    </row>
    <row r="3451" spans="1:16" x14ac:dyDescent="0.25">
      <c r="A3451">
        <f t="shared" ca="1" si="526"/>
        <v>127.30846131880151</v>
      </c>
      <c r="B3451">
        <f t="shared" ca="1" si="527"/>
        <v>-12.689172584213146</v>
      </c>
      <c r="C3451" s="6">
        <v>20135.9375</v>
      </c>
      <c r="D3451">
        <f t="shared" ref="D3451:D3501" ca="1" si="528">CHOOSE(RANDBETWEEN(1,3),0.75,1.2,3)</f>
        <v>1.2</v>
      </c>
      <c r="E3451" s="1">
        <v>0.65</v>
      </c>
      <c r="F3451">
        <v>19.899999999999999</v>
      </c>
      <c r="G3451">
        <f t="shared" ca="1" si="523"/>
        <v>46.089820015575185</v>
      </c>
      <c r="H3451">
        <f t="shared" ref="H3451:H3501" ca="1" si="529">RAND()*(24-14)+14</f>
        <v>15.942018739555445</v>
      </c>
      <c r="I3451">
        <f ca="1">User_Model_Calcs!A3451-Sat_Data!$B$5</f>
        <v>17.308461318801506</v>
      </c>
      <c r="J3451">
        <f ca="1">(Earth_Data!$B$1/SQRT(1-Earth_Data!$B$2^2*SIN(RADIANS(User_Model_Calcs!B3451))^2))*COS(RADIANS(User_Model_Calcs!B3451))</f>
        <v>6223.3659805753432</v>
      </c>
      <c r="K3451">
        <f ca="1">((Earth_Data!$B$1*(1-Earth_Data!$B$2^2))/SQRT(1-Earth_Data!$B$2^2*SIN(RADIANS(User_Model_Calcs!B3451))^2))*SIN(RADIANS(User_Model_Calcs!B3451))</f>
        <v>-1391.8796104382493</v>
      </c>
      <c r="L3451">
        <f t="shared" ca="1" si="524"/>
        <v>-12.606948817390265</v>
      </c>
      <c r="M3451">
        <f t="shared" ca="1" si="525"/>
        <v>6377.1163528773905</v>
      </c>
      <c r="N3451">
        <f ca="1">SQRT(User_Model_Calcs!M3451^2+Sat_Data!$B$3^2-2*User_Model_Calcs!M3451*Sat_Data!$B$3*COS(RADIANS(L3451))*COS(RADIANS(I3451)))</f>
        <v>36296.575749425989</v>
      </c>
      <c r="O3451">
        <f ca="1">DEGREES(ACOS(((Earth_Data!$B$1+Sat_Data!$B$2)/User_Model_Calcs!N3451)*SQRT(1-COS(RADIANS(User_Model_Calcs!I3451))^2*COS(RADIANS(User_Model_Calcs!B3451))^2)))</f>
        <v>64.985799924352406</v>
      </c>
      <c r="P3451">
        <f t="shared" ca="1" si="522"/>
        <v>54.820513324900972</v>
      </c>
    </row>
    <row r="3452" spans="1:16" x14ac:dyDescent="0.25">
      <c r="A3452">
        <f t="shared" ca="1" si="526"/>
        <v>126.95919562228514</v>
      </c>
      <c r="B3452">
        <f t="shared" ca="1" si="527"/>
        <v>-16.359434645642182</v>
      </c>
      <c r="C3452" s="6">
        <v>20135.9375</v>
      </c>
      <c r="D3452">
        <f t="shared" ca="1" si="528"/>
        <v>3</v>
      </c>
      <c r="E3452" s="1">
        <v>0.65</v>
      </c>
      <c r="F3452">
        <v>19.899999999999999</v>
      </c>
      <c r="G3452">
        <f t="shared" ca="1" si="523"/>
        <v>54.048620189015942</v>
      </c>
      <c r="H3452">
        <f t="shared" ca="1" si="529"/>
        <v>17.062220405553326</v>
      </c>
      <c r="I3452">
        <f ca="1">User_Model_Calcs!A3452-Sat_Data!$B$5</f>
        <v>16.959195622285137</v>
      </c>
      <c r="J3452">
        <f ca="1">(Earth_Data!$B$1/SQRT(1-Earth_Data!$B$2^2*SIN(RADIANS(User_Model_Calcs!B3452))^2))*COS(RADIANS(User_Model_Calcs!B3452))</f>
        <v>6121.5380634110088</v>
      </c>
      <c r="K3452">
        <f ca="1">((Earth_Data!$B$1*(1-Earth_Data!$B$2^2))/SQRT(1-Earth_Data!$B$2^2*SIN(RADIANS(User_Model_Calcs!B3452))^2))*SIN(RADIANS(User_Model_Calcs!B3452))</f>
        <v>-1784.928385191236</v>
      </c>
      <c r="L3452">
        <f t="shared" ca="1" si="524"/>
        <v>-16.255717267832441</v>
      </c>
      <c r="M3452">
        <f t="shared" ca="1" si="525"/>
        <v>6376.4565082850831</v>
      </c>
      <c r="N3452">
        <f ca="1">SQRT(User_Model_Calcs!M3452^2+Sat_Data!$B$3^2-2*User_Model_Calcs!M3452*Sat_Data!$B$3*COS(RADIANS(L3452))*COS(RADIANS(I3452)))</f>
        <v>36396.484280053613</v>
      </c>
      <c r="O3452">
        <f ca="1">DEGREES(ACOS(((Earth_Data!$B$1+Sat_Data!$B$2)/User_Model_Calcs!N3452)*SQRT(1-COS(RADIANS(User_Model_Calcs!I3452))^2*COS(RADIANS(User_Model_Calcs!B3452))^2)))</f>
        <v>62.613138524171802</v>
      </c>
      <c r="P3452">
        <f t="shared" ca="1" si="522"/>
        <v>47.273578445016646</v>
      </c>
    </row>
    <row r="3453" spans="1:16" x14ac:dyDescent="0.25">
      <c r="A3453">
        <f t="shared" ca="1" si="526"/>
        <v>125.80176961332242</v>
      </c>
      <c r="B3453">
        <f t="shared" ca="1" si="527"/>
        <v>-14.654928988841775</v>
      </c>
      <c r="C3453" s="6">
        <v>20135.9375</v>
      </c>
      <c r="D3453">
        <f t="shared" ca="1" si="528"/>
        <v>3</v>
      </c>
      <c r="E3453" s="1">
        <v>0.65</v>
      </c>
      <c r="F3453">
        <v>19.899999999999999</v>
      </c>
      <c r="G3453">
        <f t="shared" ca="1" si="523"/>
        <v>54.048620189015942</v>
      </c>
      <c r="H3453">
        <f t="shared" ca="1" si="529"/>
        <v>23.612605459899992</v>
      </c>
      <c r="I3453">
        <f ca="1">User_Model_Calcs!A3453-Sat_Data!$B$5</f>
        <v>15.801769613322421</v>
      </c>
      <c r="J3453">
        <f ca="1">(Earth_Data!$B$1/SQRT(1-Earth_Data!$B$2^2*SIN(RADIANS(User_Model_Calcs!B3453))^2))*COS(RADIANS(User_Model_Calcs!B3453))</f>
        <v>6171.9628925746847</v>
      </c>
      <c r="K3453">
        <f ca="1">((Earth_Data!$B$1*(1-Earth_Data!$B$2^2))/SQRT(1-Earth_Data!$B$2^2*SIN(RADIANS(User_Model_Calcs!B3453))^2))*SIN(RADIANS(User_Model_Calcs!B3453))</f>
        <v>-1603.1910576955017</v>
      </c>
      <c r="L3453">
        <f t="shared" ca="1" si="524"/>
        <v>-14.561004497559818</v>
      </c>
      <c r="M3453">
        <f t="shared" ca="1" si="525"/>
        <v>6376.7819089877685</v>
      </c>
      <c r="N3453">
        <f ca="1">SQRT(User_Model_Calcs!M3453^2+Sat_Data!$B$3^2-2*User_Model_Calcs!M3453*Sat_Data!$B$3*COS(RADIANS(L3453))*COS(RADIANS(I3453)))</f>
        <v>36299.805108452827</v>
      </c>
      <c r="O3453">
        <f ca="1">DEGREES(ACOS(((Earth_Data!$B$1+Sat_Data!$B$2)/User_Model_Calcs!N3453)*SQRT(1-COS(RADIANS(User_Model_Calcs!I3453))^2*COS(RADIANS(User_Model_Calcs!B3453))^2)))</f>
        <v>64.895713475335626</v>
      </c>
      <c r="P3453">
        <f t="shared" ca="1" si="522"/>
        <v>48.204337618335458</v>
      </c>
    </row>
    <row r="3454" spans="1:16" x14ac:dyDescent="0.25">
      <c r="A3454">
        <f t="shared" ca="1" si="526"/>
        <v>128.19121209420683</v>
      </c>
      <c r="B3454">
        <f t="shared" ca="1" si="527"/>
        <v>-11.802304946334644</v>
      </c>
      <c r="C3454" s="6">
        <v>20135.9375</v>
      </c>
      <c r="D3454">
        <f t="shared" ca="1" si="528"/>
        <v>1.2</v>
      </c>
      <c r="E3454" s="1">
        <v>0.65</v>
      </c>
      <c r="F3454">
        <v>19.899999999999999</v>
      </c>
      <c r="G3454">
        <f t="shared" ca="1" si="523"/>
        <v>46.089820015575185</v>
      </c>
      <c r="H3454">
        <f t="shared" ca="1" si="529"/>
        <v>18.093642017685749</v>
      </c>
      <c r="I3454">
        <f ca="1">User_Model_Calcs!A3454-Sat_Data!$B$5</f>
        <v>18.191212094206833</v>
      </c>
      <c r="J3454">
        <f ca="1">(Earth_Data!$B$1/SQRT(1-Earth_Data!$B$2^2*SIN(RADIANS(User_Model_Calcs!B3454))^2))*COS(RADIANS(User_Model_Calcs!B3454))</f>
        <v>6244.1752142463283</v>
      </c>
      <c r="K3454">
        <f ca="1">((Earth_Data!$B$1*(1-Earth_Data!$B$2^2))/SQRT(1-Earth_Data!$B$2^2*SIN(RADIANS(User_Model_Calcs!B3454))^2))*SIN(RADIANS(User_Model_Calcs!B3454))</f>
        <v>-1296.0037407654377</v>
      </c>
      <c r="L3454">
        <f t="shared" ca="1" si="524"/>
        <v>-11.725488939307903</v>
      </c>
      <c r="M3454">
        <f t="shared" ca="1" si="525"/>
        <v>6377.2525277180448</v>
      </c>
      <c r="N3454">
        <f ca="1">SQRT(User_Model_Calcs!M3454^2+Sat_Data!$B$3^2-2*User_Model_Calcs!M3454*Sat_Data!$B$3*COS(RADIANS(L3454))*COS(RADIANS(I3454)))</f>
        <v>36307.589029294577</v>
      </c>
      <c r="O3454">
        <f ca="1">DEGREES(ACOS(((Earth_Data!$B$1+Sat_Data!$B$2)/User_Model_Calcs!N3454)*SQRT(1-COS(RADIANS(User_Model_Calcs!I3454))^2*COS(RADIANS(User_Model_Calcs!B3454))^2)))</f>
        <v>64.720328952544918</v>
      </c>
      <c r="P3454">
        <f t="shared" ca="1" si="522"/>
        <v>58.101049053636203</v>
      </c>
    </row>
    <row r="3455" spans="1:16" x14ac:dyDescent="0.25">
      <c r="A3455">
        <f t="shared" ca="1" si="526"/>
        <v>128.75327498987511</v>
      </c>
      <c r="B3455">
        <f t="shared" ca="1" si="527"/>
        <v>-13.342405362944019</v>
      </c>
      <c r="C3455" s="6">
        <v>20135.9375</v>
      </c>
      <c r="D3455">
        <f t="shared" ca="1" si="528"/>
        <v>0.75</v>
      </c>
      <c r="E3455" s="1">
        <v>0.65</v>
      </c>
      <c r="F3455">
        <v>19.899999999999999</v>
      </c>
      <c r="G3455">
        <f t="shared" ca="1" si="523"/>
        <v>42.007420362456692</v>
      </c>
      <c r="H3455">
        <f t="shared" ca="1" si="529"/>
        <v>15.965188691113619</v>
      </c>
      <c r="I3455">
        <f ca="1">User_Model_Calcs!A3455-Sat_Data!$B$5</f>
        <v>18.753274989875109</v>
      </c>
      <c r="J3455">
        <f ca="1">(Earth_Data!$B$1/SQRT(1-Earth_Data!$B$2^2*SIN(RADIANS(User_Model_Calcs!B3455))^2))*COS(RADIANS(User_Model_Calcs!B3455))</f>
        <v>6207.0899933888031</v>
      </c>
      <c r="K3455">
        <f ca="1">((Earth_Data!$B$1*(1-Earth_Data!$B$2^2))/SQRT(1-Earth_Data!$B$2^2*SIN(RADIANS(User_Model_Calcs!B3455))^2))*SIN(RADIANS(User_Model_Calcs!B3455))</f>
        <v>-1462.2901121652744</v>
      </c>
      <c r="L3455">
        <f t="shared" ca="1" si="524"/>
        <v>-13.256248096685677</v>
      </c>
      <c r="M3455">
        <f t="shared" ca="1" si="525"/>
        <v>6377.0101582296184</v>
      </c>
      <c r="N3455">
        <f ca="1">SQRT(User_Model_Calcs!M3455^2+Sat_Data!$B$3^2-2*User_Model_Calcs!M3455*Sat_Data!$B$3*COS(RADIANS(L3455))*COS(RADIANS(I3455)))</f>
        <v>36370.810946430989</v>
      </c>
      <c r="O3455">
        <f ca="1">DEGREES(ACOS(((Earth_Data!$B$1+Sat_Data!$B$2)/User_Model_Calcs!N3455)*SQRT(1-COS(RADIANS(User_Model_Calcs!I3455))^2*COS(RADIANS(User_Model_Calcs!B3455))^2)))</f>
        <v>63.21490818498885</v>
      </c>
      <c r="P3455">
        <f t="shared" ca="1" si="522"/>
        <v>55.796105459466631</v>
      </c>
    </row>
    <row r="3456" spans="1:16" x14ac:dyDescent="0.25">
      <c r="A3456">
        <f t="shared" ca="1" si="526"/>
        <v>125.95532720183149</v>
      </c>
      <c r="B3456">
        <f t="shared" ca="1" si="527"/>
        <v>-14.375660544185667</v>
      </c>
      <c r="C3456" s="6">
        <v>20135.9375</v>
      </c>
      <c r="D3456">
        <f t="shared" ca="1" si="528"/>
        <v>3</v>
      </c>
      <c r="E3456" s="1">
        <v>0.65</v>
      </c>
      <c r="F3456">
        <v>19.899999999999999</v>
      </c>
      <c r="G3456">
        <f t="shared" ca="1" si="523"/>
        <v>54.048620189015942</v>
      </c>
      <c r="H3456">
        <f t="shared" ca="1" si="529"/>
        <v>23.201914270532079</v>
      </c>
      <c r="I3456">
        <f ca="1">User_Model_Calcs!A3456-Sat_Data!$B$5</f>
        <v>15.955327201831494</v>
      </c>
      <c r="J3456">
        <f ca="1">(Earth_Data!$B$1/SQRT(1-Earth_Data!$B$2^2*SIN(RADIANS(User_Model_Calcs!B3456))^2))*COS(RADIANS(User_Model_Calcs!B3456))</f>
        <v>6179.7074642254374</v>
      </c>
      <c r="K3456">
        <f ca="1">((Earth_Data!$B$1*(1-Earth_Data!$B$2^2))/SQRT(1-Earth_Data!$B$2^2*SIN(RADIANS(User_Model_Calcs!B3456))^2))*SIN(RADIANS(User_Model_Calcs!B3456))</f>
        <v>-1573.2779658117815</v>
      </c>
      <c r="L3456">
        <f t="shared" ca="1" si="524"/>
        <v>-14.283372880008343</v>
      </c>
      <c r="M3456">
        <f t="shared" ca="1" si="525"/>
        <v>6376.8321211329094</v>
      </c>
      <c r="N3456">
        <f ca="1">SQRT(User_Model_Calcs!M3456^2+Sat_Data!$B$3^2-2*User_Model_Calcs!M3456*Sat_Data!$B$3*COS(RADIANS(L3456))*COS(RADIANS(I3456)))</f>
        <v>36296.421440082966</v>
      </c>
      <c r="O3456">
        <f ca="1">DEGREES(ACOS(((Earth_Data!$B$1+Sat_Data!$B$2)/User_Model_Calcs!N3456)*SQRT(1-COS(RADIANS(User_Model_Calcs!I3456))^2*COS(RADIANS(User_Model_Calcs!B3456))^2)))</f>
        <v>64.980484990315063</v>
      </c>
      <c r="P3456">
        <f t="shared" ca="1" si="522"/>
        <v>49.028802501739882</v>
      </c>
    </row>
    <row r="3457" spans="1:16" x14ac:dyDescent="0.25">
      <c r="A3457">
        <f t="shared" ca="1" si="526"/>
        <v>126.13248398826822</v>
      </c>
      <c r="B3457">
        <f t="shared" ca="1" si="527"/>
        <v>-14.684055937383143</v>
      </c>
      <c r="C3457" s="6">
        <v>20135.9375</v>
      </c>
      <c r="D3457">
        <f t="shared" ca="1" si="528"/>
        <v>3</v>
      </c>
      <c r="E3457" s="1">
        <v>0.65</v>
      </c>
      <c r="F3457">
        <v>19.899999999999999</v>
      </c>
      <c r="G3457">
        <f t="shared" ca="1" si="523"/>
        <v>54.048620189015942</v>
      </c>
      <c r="H3457">
        <f t="shared" ca="1" si="529"/>
        <v>19.781790400188392</v>
      </c>
      <c r="I3457">
        <f ca="1">User_Model_Calcs!A3457-Sat_Data!$B$5</f>
        <v>16.13248398826822</v>
      </c>
      <c r="J3457">
        <f ca="1">(Earth_Data!$B$1/SQRT(1-Earth_Data!$B$2^2*SIN(RADIANS(User_Model_Calcs!B3457))^2))*COS(RADIANS(User_Model_Calcs!B3457))</f>
        <v>6171.1467496435862</v>
      </c>
      <c r="K3457">
        <f ca="1">((Earth_Data!$B$1*(1-Earth_Data!$B$2^2))/SQRT(1-Earth_Data!$B$2^2*SIN(RADIANS(User_Model_Calcs!B3457))^2))*SIN(RADIANS(User_Model_Calcs!B3457))</f>
        <v>-1606.3087718021359</v>
      </c>
      <c r="L3457">
        <f t="shared" ca="1" si="524"/>
        <v>-14.589961236283058</v>
      </c>
      <c r="M3457">
        <f t="shared" ca="1" si="525"/>
        <v>6376.7766211468543</v>
      </c>
      <c r="N3457">
        <f ca="1">SQRT(User_Model_Calcs!M3457^2+Sat_Data!$B$3^2-2*User_Model_Calcs!M3457*Sat_Data!$B$3*COS(RADIANS(L3457))*COS(RADIANS(I3457)))</f>
        <v>36312.095853832165</v>
      </c>
      <c r="O3457">
        <f ca="1">DEGREES(ACOS(((Earth_Data!$B$1+Sat_Data!$B$2)/User_Model_Calcs!N3457)*SQRT(1-COS(RADIANS(User_Model_Calcs!I3457))^2*COS(RADIANS(User_Model_Calcs!B3457))^2)))</f>
        <v>64.595687648590371</v>
      </c>
      <c r="P3457">
        <f t="shared" ca="1" si="522"/>
        <v>48.769734677628819</v>
      </c>
    </row>
    <row r="3458" spans="1:16" x14ac:dyDescent="0.25">
      <c r="A3458">
        <f t="shared" ca="1" si="526"/>
        <v>129.29399502215458</v>
      </c>
      <c r="B3458">
        <f t="shared" ca="1" si="527"/>
        <v>-12.631852573505942</v>
      </c>
      <c r="C3458" s="6">
        <v>20135.9375</v>
      </c>
      <c r="D3458">
        <f t="shared" ca="1" si="528"/>
        <v>3</v>
      </c>
      <c r="E3458" s="1">
        <v>0.65</v>
      </c>
      <c r="F3458">
        <v>19.899999999999999</v>
      </c>
      <c r="G3458">
        <f t="shared" ca="1" si="523"/>
        <v>54.048620189015942</v>
      </c>
      <c r="H3458">
        <f t="shared" ca="1" si="529"/>
        <v>21.361412175186331</v>
      </c>
      <c r="I3458">
        <f ca="1">User_Model_Calcs!A3458-Sat_Data!$B$5</f>
        <v>19.293995022154576</v>
      </c>
      <c r="J3458">
        <f ca="1">(Earth_Data!$B$1/SQRT(1-Earth_Data!$B$2^2*SIN(RADIANS(User_Model_Calcs!B3458))^2))*COS(RADIANS(User_Model_Calcs!B3458))</f>
        <v>6224.7558010856019</v>
      </c>
      <c r="K3458">
        <f ca="1">((Earth_Data!$B$1*(1-Earth_Data!$B$2^2))/SQRT(1-Earth_Data!$B$2^2*SIN(RADIANS(User_Model_Calcs!B3458))^2))*SIN(RADIANS(User_Model_Calcs!B3458))</f>
        <v>-1385.6926118142462</v>
      </c>
      <c r="L3458">
        <f t="shared" ca="1" si="524"/>
        <v>-12.549976015558789</v>
      </c>
      <c r="M3458">
        <f t="shared" ca="1" si="525"/>
        <v>6377.1254337346572</v>
      </c>
      <c r="N3458">
        <f ca="1">SQRT(User_Model_Calcs!M3458^2+Sat_Data!$B$3^2-2*User_Model_Calcs!M3458*Sat_Data!$B$3*COS(RADIANS(L3458))*COS(RADIANS(I3458)))</f>
        <v>36373.637022404502</v>
      </c>
      <c r="O3458">
        <f ca="1">DEGREES(ACOS(((Earth_Data!$B$1+Sat_Data!$B$2)/User_Model_Calcs!N3458)*SQRT(1-COS(RADIANS(User_Model_Calcs!I3458))^2*COS(RADIANS(User_Model_Calcs!B3458))^2)))</f>
        <v>63.153267724554652</v>
      </c>
      <c r="P3458">
        <f t="shared" ref="P3458:P3521" ca="1" si="530">DEGREES(ASIN(SIN(RADIANS(ABS(I3458)))/(SIN(ACOS(COS(RADIANS(I3458))*COS(RADIANS(B3458)))))))</f>
        <v>58.007871028409653</v>
      </c>
    </row>
    <row r="3459" spans="1:16" x14ac:dyDescent="0.25">
      <c r="A3459">
        <f t="shared" ca="1" si="526"/>
        <v>129.07404535660419</v>
      </c>
      <c r="B3459">
        <f t="shared" ca="1" si="527"/>
        <v>-13.176637624928349</v>
      </c>
      <c r="C3459" s="6">
        <v>20135.9375</v>
      </c>
      <c r="D3459">
        <f t="shared" ca="1" si="528"/>
        <v>3</v>
      </c>
      <c r="E3459" s="1">
        <v>0.65</v>
      </c>
      <c r="F3459">
        <v>19.899999999999999</v>
      </c>
      <c r="G3459">
        <f t="shared" ref="G3459:G3522" ca="1" si="531">20.4+20*LOG(F3459)+20*LOG(D3459)+10*LOG(E3459)</f>
        <v>54.048620189015942</v>
      </c>
      <c r="H3459">
        <f t="shared" ca="1" si="529"/>
        <v>21.260100036759393</v>
      </c>
      <c r="I3459">
        <f ca="1">User_Model_Calcs!A3459-Sat_Data!$B$5</f>
        <v>19.074045356604188</v>
      </c>
      <c r="J3459">
        <f ca="1">(Earth_Data!$B$1/SQRT(1-Earth_Data!$B$2^2*SIN(RADIANS(User_Model_Calcs!B3459))^2))*COS(RADIANS(User_Model_Calcs!B3459))</f>
        <v>6211.2963425955659</v>
      </c>
      <c r="K3459">
        <f ca="1">((Earth_Data!$B$1*(1-Earth_Data!$B$2^2))/SQRT(1-Earth_Data!$B$2^2*SIN(RADIANS(User_Model_Calcs!B3459))^2))*SIN(RADIANS(User_Model_Calcs!B3459))</f>
        <v>-1444.439682935144</v>
      </c>
      <c r="L3459">
        <f t="shared" ref="L3459:L3522" ca="1" si="532">DEGREES(ATAN((K3459/J3459)))</f>
        <v>-13.091474420567726</v>
      </c>
      <c r="M3459">
        <f t="shared" ref="M3459:M3522" ca="1" si="533">SQRT(J3459^2+K3459^2)</f>
        <v>6377.0375765851368</v>
      </c>
      <c r="N3459">
        <f ca="1">SQRT(User_Model_Calcs!M3459^2+Sat_Data!$B$3^2-2*User_Model_Calcs!M3459*Sat_Data!$B$3*COS(RADIANS(L3459))*COS(RADIANS(I3459)))</f>
        <v>36379.264419083411</v>
      </c>
      <c r="O3459">
        <f ca="1">DEGREES(ACOS(((Earth_Data!$B$1+Sat_Data!$B$2)/User_Model_Calcs!N3459)*SQRT(1-COS(RADIANS(User_Model_Calcs!I3459))^2*COS(RADIANS(User_Model_Calcs!B3459))^2)))</f>
        <v>63.021532894438856</v>
      </c>
      <c r="P3459">
        <f t="shared" ca="1" si="530"/>
        <v>56.604844892747934</v>
      </c>
    </row>
    <row r="3460" spans="1:16" x14ac:dyDescent="0.25">
      <c r="A3460">
        <f t="shared" ca="1" si="526"/>
        <v>126.33783727717461</v>
      </c>
      <c r="B3460">
        <f t="shared" ca="1" si="527"/>
        <v>-15.278187258781315</v>
      </c>
      <c r="C3460" s="6">
        <v>20135.9375</v>
      </c>
      <c r="D3460">
        <f t="shared" ca="1" si="528"/>
        <v>1.2</v>
      </c>
      <c r="E3460" s="1">
        <v>0.65</v>
      </c>
      <c r="F3460">
        <v>19.899999999999999</v>
      </c>
      <c r="G3460">
        <f t="shared" ca="1" si="531"/>
        <v>46.089820015575185</v>
      </c>
      <c r="H3460">
        <f t="shared" ca="1" si="529"/>
        <v>14.385951654833361</v>
      </c>
      <c r="I3460">
        <f ca="1">User_Model_Calcs!A3460-Sat_Data!$B$5</f>
        <v>16.337837277174614</v>
      </c>
      <c r="J3460">
        <f ca="1">(Earth_Data!$B$1/SQRT(1-Earth_Data!$B$2^2*SIN(RADIANS(User_Model_Calcs!B3460))^2))*COS(RADIANS(User_Model_Calcs!B3460))</f>
        <v>6154.1530404789428</v>
      </c>
      <c r="K3460">
        <f ca="1">((Earth_Data!$B$1*(1-Earth_Data!$B$2^2))/SQRT(1-Earth_Data!$B$2^2*SIN(RADIANS(User_Model_Calcs!B3460))^2))*SIN(RADIANS(User_Model_Calcs!B3460))</f>
        <v>-1669.813836213109</v>
      </c>
      <c r="L3460">
        <f t="shared" ca="1" si="532"/>
        <v>-15.180641906797879</v>
      </c>
      <c r="M3460">
        <f t="shared" ca="1" si="533"/>
        <v>6376.6666757205485</v>
      </c>
      <c r="N3460">
        <f ca="1">SQRT(User_Model_Calcs!M3460^2+Sat_Data!$B$3^2-2*User_Model_Calcs!M3460*Sat_Data!$B$3*COS(RADIANS(L3460))*COS(RADIANS(I3460)))</f>
        <v>36338.183095925218</v>
      </c>
      <c r="O3460">
        <f ca="1">DEGREES(ACOS(((Earth_Data!$B$1+Sat_Data!$B$2)/User_Model_Calcs!N3460)*SQRT(1-COS(RADIANS(User_Model_Calcs!I3460))^2*COS(RADIANS(User_Model_Calcs!B3460))^2)))</f>
        <v>63.96692251059477</v>
      </c>
      <c r="P3460">
        <f t="shared" ca="1" si="530"/>
        <v>48.047134273264241</v>
      </c>
    </row>
    <row r="3461" spans="1:16" x14ac:dyDescent="0.25">
      <c r="A3461">
        <f t="shared" ca="1" si="526"/>
        <v>126.68223266722239</v>
      </c>
      <c r="B3461">
        <f t="shared" ca="1" si="527"/>
        <v>-16.214993934051982</v>
      </c>
      <c r="C3461" s="6">
        <v>20135.9375</v>
      </c>
      <c r="D3461">
        <f t="shared" ca="1" si="528"/>
        <v>0.75</v>
      </c>
      <c r="E3461" s="1">
        <v>0.65</v>
      </c>
      <c r="F3461">
        <v>19.899999999999999</v>
      </c>
      <c r="G3461">
        <f t="shared" ca="1" si="531"/>
        <v>42.007420362456692</v>
      </c>
      <c r="H3461">
        <f t="shared" ca="1" si="529"/>
        <v>21.00269359570542</v>
      </c>
      <c r="I3461">
        <f ca="1">User_Model_Calcs!A3461-Sat_Data!$B$5</f>
        <v>16.682232667222394</v>
      </c>
      <c r="J3461">
        <f ca="1">(Earth_Data!$B$1/SQRT(1-Earth_Data!$B$2^2*SIN(RADIANS(User_Model_Calcs!B3461))^2))*COS(RADIANS(User_Model_Calcs!B3461))</f>
        <v>6126.0208308718729</v>
      </c>
      <c r="K3461">
        <f ca="1">((Earth_Data!$B$1*(1-Earth_Data!$B$2^2))/SQRT(1-Earth_Data!$B$2^2*SIN(RADIANS(User_Model_Calcs!B3461))^2))*SIN(RADIANS(User_Model_Calcs!B3461))</f>
        <v>-1769.5858075582184</v>
      </c>
      <c r="L3461">
        <f t="shared" ca="1" si="532"/>
        <v>-16.112092771522711</v>
      </c>
      <c r="M3461">
        <f t="shared" ca="1" si="533"/>
        <v>6376.4853289714065</v>
      </c>
      <c r="N3461">
        <f ca="1">SQRT(User_Model_Calcs!M3461^2+Sat_Data!$B$3^2-2*User_Model_Calcs!M3461*Sat_Data!$B$3*COS(RADIANS(L3461))*COS(RADIANS(I3461)))</f>
        <v>36381.591790252889</v>
      </c>
      <c r="O3461">
        <f ca="1">DEGREES(ACOS(((Earth_Data!$B$1+Sat_Data!$B$2)/User_Model_Calcs!N3461)*SQRT(1-COS(RADIANS(User_Model_Calcs!I3461))^2*COS(RADIANS(User_Model_Calcs!B3461))^2)))</f>
        <v>62.952007006982384</v>
      </c>
      <c r="P3461">
        <f t="shared" ca="1" si="530"/>
        <v>47.021520324530954</v>
      </c>
    </row>
    <row r="3462" spans="1:16" x14ac:dyDescent="0.25">
      <c r="A3462">
        <f t="shared" ca="1" si="526"/>
        <v>128.56413839223833</v>
      </c>
      <c r="B3462">
        <f t="shared" ca="1" si="527"/>
        <v>-15.253206046091725</v>
      </c>
      <c r="C3462" s="6">
        <v>20135.9375</v>
      </c>
      <c r="D3462">
        <f t="shared" ca="1" si="528"/>
        <v>1.2</v>
      </c>
      <c r="E3462" s="1">
        <v>0.65</v>
      </c>
      <c r="F3462">
        <v>19.899999999999999</v>
      </c>
      <c r="G3462">
        <f t="shared" ca="1" si="531"/>
        <v>46.089820015575185</v>
      </c>
      <c r="H3462">
        <f t="shared" ca="1" si="529"/>
        <v>23.820151137106148</v>
      </c>
      <c r="I3462">
        <f ca="1">User_Model_Calcs!A3462-Sat_Data!$B$5</f>
        <v>18.564138392238334</v>
      </c>
      <c r="J3462">
        <f ca="1">(Earth_Data!$B$1/SQRT(1-Earth_Data!$B$2^2*SIN(RADIANS(User_Model_Calcs!B3462))^2))*COS(RADIANS(User_Model_Calcs!B3462))</f>
        <v>6154.8808431200387</v>
      </c>
      <c r="K3462">
        <f ca="1">((Earth_Data!$B$1*(1-Earth_Data!$B$2^2))/SQRT(1-Earth_Data!$B$2^2*SIN(RADIANS(User_Model_Calcs!B3462))^2))*SIN(RADIANS(User_Model_Calcs!B3462))</f>
        <v>-1667.1471660730406</v>
      </c>
      <c r="L3462">
        <f t="shared" ca="1" si="532"/>
        <v>-15.15580495495079</v>
      </c>
      <c r="M3462">
        <f t="shared" ca="1" si="533"/>
        <v>6376.6713782624402</v>
      </c>
      <c r="N3462">
        <f ca="1">SQRT(User_Model_Calcs!M3462^2+Sat_Data!$B$3^2-2*User_Model_Calcs!M3462*Sat_Data!$B$3*COS(RADIANS(L3462))*COS(RADIANS(I3462)))</f>
        <v>36420.494122115437</v>
      </c>
      <c r="O3462">
        <f ca="1">DEGREES(ACOS(((Earth_Data!$B$1+Sat_Data!$B$2)/User_Model_Calcs!N3462)*SQRT(1-COS(RADIANS(User_Model_Calcs!I3462))^2*COS(RADIANS(User_Model_Calcs!B3462))^2)))</f>
        <v>62.082585552759767</v>
      </c>
      <c r="P3462">
        <f t="shared" ca="1" si="530"/>
        <v>51.926148957578697</v>
      </c>
    </row>
    <row r="3463" spans="1:16" x14ac:dyDescent="0.25">
      <c r="A3463">
        <f t="shared" ca="1" si="526"/>
        <v>130.02257033547306</v>
      </c>
      <c r="B3463">
        <f t="shared" ca="1" si="527"/>
        <v>-12.245686887213964</v>
      </c>
      <c r="C3463" s="6">
        <v>20135.9375</v>
      </c>
      <c r="D3463">
        <f t="shared" ca="1" si="528"/>
        <v>0.75</v>
      </c>
      <c r="E3463" s="1">
        <v>0.65</v>
      </c>
      <c r="F3463">
        <v>19.899999999999999</v>
      </c>
      <c r="G3463">
        <f t="shared" ca="1" si="531"/>
        <v>42.007420362456692</v>
      </c>
      <c r="H3463">
        <f t="shared" ca="1" si="529"/>
        <v>15.197321844472294</v>
      </c>
      <c r="I3463">
        <f ca="1">User_Model_Calcs!A3463-Sat_Data!$B$5</f>
        <v>20.022570335473063</v>
      </c>
      <c r="J3463">
        <f ca="1">(Earth_Data!$B$1/SQRT(1-Earth_Data!$B$2^2*SIN(RADIANS(User_Model_Calcs!B3463))^2))*COS(RADIANS(User_Model_Calcs!B3463))</f>
        <v>6233.9574882256375</v>
      </c>
      <c r="K3463">
        <f ca="1">((Earth_Data!$B$1*(1-Earth_Data!$B$2^2))/SQRT(1-Earth_Data!$B$2^2*SIN(RADIANS(User_Model_Calcs!B3463))^2))*SIN(RADIANS(User_Model_Calcs!B3463))</f>
        <v>-1343.9755575881677</v>
      </c>
      <c r="L3463">
        <f t="shared" ca="1" si="532"/>
        <v>-12.166157876479398</v>
      </c>
      <c r="M3463">
        <f t="shared" ca="1" si="533"/>
        <v>6377.1856068644356</v>
      </c>
      <c r="N3463">
        <f ca="1">SQRT(User_Model_Calcs!M3463^2+Sat_Data!$B$3^2-2*User_Model_Calcs!M3463*Sat_Data!$B$3*COS(RADIANS(L3463))*COS(RADIANS(I3463)))</f>
        <v>36394.486883219266</v>
      </c>
      <c r="O3463">
        <f ca="1">DEGREES(ACOS(((Earth_Data!$B$1+Sat_Data!$B$2)/User_Model_Calcs!N3463)*SQRT(1-COS(RADIANS(User_Model_Calcs!I3463))^2*COS(RADIANS(User_Model_Calcs!B3463))^2)))</f>
        <v>62.679511408060527</v>
      </c>
      <c r="P3463">
        <f t="shared" ca="1" si="530"/>
        <v>59.798979180031381</v>
      </c>
    </row>
    <row r="3464" spans="1:16" x14ac:dyDescent="0.25">
      <c r="A3464">
        <f t="shared" ca="1" si="526"/>
        <v>127.35515565088694</v>
      </c>
      <c r="B3464">
        <f t="shared" ca="1" si="527"/>
        <v>-15.802305992536612</v>
      </c>
      <c r="C3464" s="6">
        <v>20135.9375</v>
      </c>
      <c r="D3464">
        <f t="shared" ca="1" si="528"/>
        <v>1.2</v>
      </c>
      <c r="E3464" s="1">
        <v>0.65</v>
      </c>
      <c r="F3464">
        <v>19.899999999999999</v>
      </c>
      <c r="G3464">
        <f t="shared" ca="1" si="531"/>
        <v>46.089820015575185</v>
      </c>
      <c r="H3464">
        <f t="shared" ca="1" si="529"/>
        <v>22.131834450131869</v>
      </c>
      <c r="I3464">
        <f ca="1">User_Model_Calcs!A3464-Sat_Data!$B$5</f>
        <v>17.355155650886942</v>
      </c>
      <c r="J3464">
        <f ca="1">(Earth_Data!$B$1/SQRT(1-Earth_Data!$B$2^2*SIN(RADIANS(User_Model_Calcs!B3464))^2))*COS(RADIANS(User_Model_Calcs!B3464))</f>
        <v>6138.6151176107323</v>
      </c>
      <c r="K3464">
        <f ca="1">((Earth_Data!$B$1*(1-Earth_Data!$B$2^2))/SQRT(1-Earth_Data!$B$2^2*SIN(RADIANS(User_Model_Calcs!B3464))^2))*SIN(RADIANS(User_Model_Calcs!B3464))</f>
        <v>-1725.6893265824647</v>
      </c>
      <c r="L3464">
        <f t="shared" ca="1" si="532"/>
        <v>-15.7017510958513</v>
      </c>
      <c r="M3464">
        <f t="shared" ca="1" si="533"/>
        <v>6376.5664125797093</v>
      </c>
      <c r="N3464">
        <f ca="1">SQRT(User_Model_Calcs!M3464^2+Sat_Data!$B$3^2-2*User_Model_Calcs!M3464*Sat_Data!$B$3*COS(RADIANS(L3464))*COS(RADIANS(I3464)))</f>
        <v>36392.077945102057</v>
      </c>
      <c r="O3464">
        <f ca="1">DEGREES(ACOS(((Earth_Data!$B$1+Sat_Data!$B$2)/User_Model_Calcs!N3464)*SQRT(1-COS(RADIANS(User_Model_Calcs!I3464))^2*COS(RADIANS(User_Model_Calcs!B3464))^2)))</f>
        <v>62.715942700683428</v>
      </c>
      <c r="P3464">
        <f t="shared" ca="1" si="530"/>
        <v>48.932399018465297</v>
      </c>
    </row>
    <row r="3465" spans="1:16" x14ac:dyDescent="0.25">
      <c r="A3465">
        <f t="shared" ca="1" si="526"/>
        <v>128.82085737320992</v>
      </c>
      <c r="B3465">
        <f t="shared" ca="1" si="527"/>
        <v>-16.204001807410037</v>
      </c>
      <c r="C3465" s="6">
        <v>20135.9375</v>
      </c>
      <c r="D3465">
        <f t="shared" ca="1" si="528"/>
        <v>3</v>
      </c>
      <c r="E3465" s="1">
        <v>0.65</v>
      </c>
      <c r="F3465">
        <v>19.899999999999999</v>
      </c>
      <c r="G3465">
        <f t="shared" ca="1" si="531"/>
        <v>54.048620189015942</v>
      </c>
      <c r="H3465">
        <f t="shared" ca="1" si="529"/>
        <v>23.374792457894067</v>
      </c>
      <c r="I3465">
        <f ca="1">User_Model_Calcs!A3465-Sat_Data!$B$5</f>
        <v>18.820857373209918</v>
      </c>
      <c r="J3465">
        <f ca="1">(Earth_Data!$B$1/SQRT(1-Earth_Data!$B$2^2*SIN(RADIANS(User_Model_Calcs!B3465))^2))*COS(RADIANS(User_Model_Calcs!B3465))</f>
        <v>6126.3603888826365</v>
      </c>
      <c r="K3465">
        <f ca="1">((Earth_Data!$B$1*(1-Earth_Data!$B$2^2))/SQRT(1-Earth_Data!$B$2^2*SIN(RADIANS(User_Model_Calcs!B3465))^2))*SIN(RADIANS(User_Model_Calcs!B3465))</f>
        <v>-1768.4177639709137</v>
      </c>
      <c r="L3465">
        <f t="shared" ca="1" si="532"/>
        <v>-16.101162866391629</v>
      </c>
      <c r="M3465">
        <f t="shared" ca="1" si="533"/>
        <v>6376.4875129179145</v>
      </c>
      <c r="N3465">
        <f ca="1">SQRT(User_Model_Calcs!M3465^2+Sat_Data!$B$3^2-2*User_Model_Calcs!M3465*Sat_Data!$B$3*COS(RADIANS(L3465))*COS(RADIANS(I3465)))</f>
        <v>36461.923287411271</v>
      </c>
      <c r="O3465">
        <f ca="1">DEGREES(ACOS(((Earth_Data!$B$1+Sat_Data!$B$2)/User_Model_Calcs!N3465)*SQRT(1-COS(RADIANS(User_Model_Calcs!I3465))^2*COS(RADIANS(User_Model_Calcs!B3465))^2)))</f>
        <v>61.173804529412834</v>
      </c>
      <c r="P3465">
        <f t="shared" ca="1" si="530"/>
        <v>50.69106701299669</v>
      </c>
    </row>
    <row r="3466" spans="1:16" x14ac:dyDescent="0.25">
      <c r="A3466">
        <f t="shared" ca="1" si="526"/>
        <v>128.14309303563374</v>
      </c>
      <c r="B3466">
        <f t="shared" ca="1" si="527"/>
        <v>-12.772850161429332</v>
      </c>
      <c r="C3466" s="6">
        <v>20135.9375</v>
      </c>
      <c r="D3466">
        <f t="shared" ca="1" si="528"/>
        <v>3</v>
      </c>
      <c r="E3466" s="1">
        <v>0.65</v>
      </c>
      <c r="F3466">
        <v>19.899999999999999</v>
      </c>
      <c r="G3466">
        <f t="shared" ca="1" si="531"/>
        <v>54.048620189015942</v>
      </c>
      <c r="H3466">
        <f t="shared" ca="1" si="529"/>
        <v>14.877051414704319</v>
      </c>
      <c r="I3466">
        <f ca="1">User_Model_Calcs!A3466-Sat_Data!$B$5</f>
        <v>18.14309303563374</v>
      </c>
      <c r="J3466">
        <f ca="1">(Earth_Data!$B$1/SQRT(1-Earth_Data!$B$2^2*SIN(RADIANS(User_Model_Calcs!B3466))^2))*COS(RADIANS(User_Model_Calcs!B3466))</f>
        <v>6221.3259538765305</v>
      </c>
      <c r="K3466">
        <f ca="1">((Earth_Data!$B$1*(1-Earth_Data!$B$2^2))/SQRT(1-Earth_Data!$B$2^2*SIN(RADIANS(User_Model_Calcs!B3466))^2))*SIN(RADIANS(User_Model_Calcs!B3466))</f>
        <v>-1400.9091322421668</v>
      </c>
      <c r="L3466">
        <f t="shared" ca="1" si="532"/>
        <v>-12.690120114075402</v>
      </c>
      <c r="M3466">
        <f t="shared" ca="1" si="533"/>
        <v>6377.1030273296683</v>
      </c>
      <c r="N3466">
        <f ca="1">SQRT(User_Model_Calcs!M3466^2+Sat_Data!$B$3^2-2*User_Model_Calcs!M3466*Sat_Data!$B$3*COS(RADIANS(L3466))*COS(RADIANS(I3466)))</f>
        <v>36330.872173887103</v>
      </c>
      <c r="O3466">
        <f ca="1">DEGREES(ACOS(((Earth_Data!$B$1+Sat_Data!$B$2)/User_Model_Calcs!N3466)*SQRT(1-COS(RADIANS(User_Model_Calcs!I3466))^2*COS(RADIANS(User_Model_Calcs!B3466))^2)))</f>
        <v>64.1542001162709</v>
      </c>
      <c r="P3466">
        <f t="shared" ca="1" si="530"/>
        <v>55.992623599414621</v>
      </c>
    </row>
    <row r="3467" spans="1:16" x14ac:dyDescent="0.25">
      <c r="A3467">
        <f t="shared" ref="A3467:A3479" ca="1" si="534">127.694974900286+(RAND()*5-2.5)</f>
        <v>127.76906644053039</v>
      </c>
      <c r="B3467">
        <f t="shared" ref="B3467:B3479" ca="1" si="535">-13.9715365993556+(RAND()*5-2.5)</f>
        <v>-14.234290527036809</v>
      </c>
      <c r="C3467" s="6">
        <v>20135.9375</v>
      </c>
      <c r="D3467">
        <f t="shared" ca="1" si="528"/>
        <v>1.2</v>
      </c>
      <c r="E3467" s="1">
        <v>0.65</v>
      </c>
      <c r="F3467">
        <v>19.899999999999999</v>
      </c>
      <c r="G3467">
        <f t="shared" ca="1" si="531"/>
        <v>46.089820015575185</v>
      </c>
      <c r="H3467">
        <f t="shared" ca="1" si="529"/>
        <v>18.556190995955383</v>
      </c>
      <c r="I3467">
        <f ca="1">User_Model_Calcs!A3467-Sat_Data!$B$5</f>
        <v>17.769066440530395</v>
      </c>
      <c r="J3467">
        <f ca="1">(Earth_Data!$B$1/SQRT(1-Earth_Data!$B$2^2*SIN(RADIANS(User_Model_Calcs!B3467))^2))*COS(RADIANS(User_Model_Calcs!B3467))</f>
        <v>6183.5722097580656</v>
      </c>
      <c r="K3467">
        <f ca="1">((Earth_Data!$B$1*(1-Earth_Data!$B$2^2))/SQRT(1-Earth_Data!$B$2^2*SIN(RADIANS(User_Model_Calcs!B3467))^2))*SIN(RADIANS(User_Model_Calcs!B3467))</f>
        <v>-1558.1214644076408</v>
      </c>
      <c r="L3467">
        <f t="shared" ca="1" si="532"/>
        <v>-14.142834773864561</v>
      </c>
      <c r="M3467">
        <f t="shared" ca="1" si="533"/>
        <v>6376.8572017209272</v>
      </c>
      <c r="N3467">
        <f ca="1">SQRT(User_Model_Calcs!M3467^2+Sat_Data!$B$3^2-2*User_Model_Calcs!M3467*Sat_Data!$B$3*COS(RADIANS(L3467))*COS(RADIANS(I3467)))</f>
        <v>36358.013428681748</v>
      </c>
      <c r="O3467">
        <f ca="1">DEGREES(ACOS(((Earth_Data!$B$1+Sat_Data!$B$2)/User_Model_Calcs!N3467)*SQRT(1-COS(RADIANS(User_Model_Calcs!I3467))^2*COS(RADIANS(User_Model_Calcs!B3467))^2)))</f>
        <v>63.506874200470918</v>
      </c>
      <c r="P3467">
        <f t="shared" ca="1" si="530"/>
        <v>52.501947547384859</v>
      </c>
    </row>
    <row r="3468" spans="1:16" x14ac:dyDescent="0.25">
      <c r="A3468">
        <f t="shared" ca="1" si="534"/>
        <v>128.90623867287525</v>
      </c>
      <c r="B3468">
        <f t="shared" ca="1" si="535"/>
        <v>-14.928926247645439</v>
      </c>
      <c r="C3468" s="6">
        <v>20135.9375</v>
      </c>
      <c r="D3468">
        <f t="shared" ca="1" si="528"/>
        <v>1.2</v>
      </c>
      <c r="E3468" s="1">
        <v>0.65</v>
      </c>
      <c r="F3468">
        <v>19.899999999999999</v>
      </c>
      <c r="G3468">
        <f t="shared" ca="1" si="531"/>
        <v>46.089820015575185</v>
      </c>
      <c r="H3468">
        <f t="shared" ca="1" si="529"/>
        <v>15.30586598637786</v>
      </c>
      <c r="I3468">
        <f ca="1">User_Model_Calcs!A3468-Sat_Data!$B$5</f>
        <v>18.906238672875247</v>
      </c>
      <c r="J3468">
        <f ca="1">(Earth_Data!$B$1/SQRT(1-Earth_Data!$B$2^2*SIN(RADIANS(User_Model_Calcs!B3468))^2))*COS(RADIANS(User_Model_Calcs!B3468))</f>
        <v>6164.2227056202964</v>
      </c>
      <c r="K3468">
        <f ca="1">((Earth_Data!$B$1*(1-Earth_Data!$B$2^2))/SQRT(1-Earth_Data!$B$2^2*SIN(RADIANS(User_Model_Calcs!B3468))^2))*SIN(RADIANS(User_Model_Calcs!B3468))</f>
        <v>-1632.5032094682081</v>
      </c>
      <c r="L3468">
        <f t="shared" ca="1" si="532"/>
        <v>-14.833404421907186</v>
      </c>
      <c r="M3468">
        <f t="shared" ca="1" si="533"/>
        <v>6376.7317877897922</v>
      </c>
      <c r="N3468">
        <f ca="1">SQRT(User_Model_Calcs!M3468^2+Sat_Data!$B$3^2-2*User_Model_Calcs!M3468*Sat_Data!$B$3*COS(RADIANS(L3468))*COS(RADIANS(I3468)))</f>
        <v>36423.938087459697</v>
      </c>
      <c r="O3468">
        <f ca="1">DEGREES(ACOS(((Earth_Data!$B$1+Sat_Data!$B$2)/User_Model_Calcs!N3468)*SQRT(1-COS(RADIANS(User_Model_Calcs!I3468))^2*COS(RADIANS(User_Model_Calcs!B3468))^2)))</f>
        <v>62.008113558926091</v>
      </c>
      <c r="P3468">
        <f t="shared" ca="1" si="530"/>
        <v>53.050208138806191</v>
      </c>
    </row>
    <row r="3469" spans="1:16" x14ac:dyDescent="0.25">
      <c r="A3469">
        <f t="shared" ca="1" si="534"/>
        <v>129.26166755484951</v>
      </c>
      <c r="B3469">
        <f t="shared" ca="1" si="535"/>
        <v>-12.106102008894705</v>
      </c>
      <c r="C3469" s="6">
        <v>20135.9375</v>
      </c>
      <c r="D3469">
        <f t="shared" ca="1" si="528"/>
        <v>3</v>
      </c>
      <c r="E3469" s="1">
        <v>0.65</v>
      </c>
      <c r="F3469">
        <v>19.899999999999999</v>
      </c>
      <c r="G3469">
        <f t="shared" ca="1" si="531"/>
        <v>54.048620189015942</v>
      </c>
      <c r="H3469">
        <f t="shared" ca="1" si="529"/>
        <v>19.738311825985097</v>
      </c>
      <c r="I3469">
        <f ca="1">User_Model_Calcs!A3469-Sat_Data!$B$5</f>
        <v>19.26166755484951</v>
      </c>
      <c r="J3469">
        <f ca="1">(Earth_Data!$B$1/SQRT(1-Earth_Data!$B$2^2*SIN(RADIANS(User_Model_Calcs!B3469))^2))*COS(RADIANS(User_Model_Calcs!B3469))</f>
        <v>6237.2142879240546</v>
      </c>
      <c r="K3469">
        <f ca="1">((Earth_Data!$B$1*(1-Earth_Data!$B$2^2))/SQRT(1-Earth_Data!$B$2^2*SIN(RADIANS(User_Model_Calcs!B3469))^2))*SIN(RADIANS(User_Model_Calcs!B3469))</f>
        <v>-1328.8815206619465</v>
      </c>
      <c r="L3469">
        <f t="shared" ca="1" si="532"/>
        <v>-12.027425096743327</v>
      </c>
      <c r="M3469">
        <f t="shared" ca="1" si="533"/>
        <v>6377.2069254055714</v>
      </c>
      <c r="N3469">
        <f ca="1">SQRT(User_Model_Calcs!M3469^2+Sat_Data!$B$3^2-2*User_Model_Calcs!M3469*Sat_Data!$B$3*COS(RADIANS(L3469))*COS(RADIANS(I3469)))</f>
        <v>36358.670720258138</v>
      </c>
      <c r="O3469">
        <f ca="1">DEGREES(ACOS(((Earth_Data!$B$1+Sat_Data!$B$2)/User_Model_Calcs!N3469)*SQRT(1-COS(RADIANS(User_Model_Calcs!I3469))^2*COS(RADIANS(User_Model_Calcs!B3469))^2)))</f>
        <v>63.502112234431813</v>
      </c>
      <c r="P3469">
        <f t="shared" ca="1" si="530"/>
        <v>59.029465626105271</v>
      </c>
    </row>
    <row r="3470" spans="1:16" x14ac:dyDescent="0.25">
      <c r="A3470">
        <f t="shared" ca="1" si="534"/>
        <v>127.47137974764765</v>
      </c>
      <c r="B3470">
        <f t="shared" ca="1" si="535"/>
        <v>-13.819271663983502</v>
      </c>
      <c r="C3470" s="6">
        <v>20135.9375</v>
      </c>
      <c r="D3470">
        <f t="shared" ca="1" si="528"/>
        <v>1.2</v>
      </c>
      <c r="E3470" s="1">
        <v>0.65</v>
      </c>
      <c r="F3470">
        <v>19.899999999999999</v>
      </c>
      <c r="G3470">
        <f t="shared" ca="1" si="531"/>
        <v>46.089820015575185</v>
      </c>
      <c r="H3470">
        <f t="shared" ca="1" si="529"/>
        <v>18.920277418685323</v>
      </c>
      <c r="I3470">
        <f ca="1">User_Model_Calcs!A3470-Sat_Data!$B$5</f>
        <v>17.471379747647646</v>
      </c>
      <c r="J3470">
        <f ca="1">(Earth_Data!$B$1/SQRT(1-Earth_Data!$B$2^2*SIN(RADIANS(User_Model_Calcs!B3470))^2))*COS(RADIANS(User_Model_Calcs!B3470))</f>
        <v>6194.7014618580506</v>
      </c>
      <c r="K3470">
        <f ca="1">((Earth_Data!$B$1*(1-Earth_Data!$B$2^2))/SQRT(1-Earth_Data!$B$2^2*SIN(RADIANS(User_Model_Calcs!B3470))^2))*SIN(RADIANS(User_Model_Calcs!B3470))</f>
        <v>-1513.5731934188839</v>
      </c>
      <c r="L3470">
        <f t="shared" ca="1" si="532"/>
        <v>-13.730270822662263</v>
      </c>
      <c r="M3470">
        <f t="shared" ca="1" si="533"/>
        <v>6376.9295129695847</v>
      </c>
      <c r="N3470">
        <f ca="1">SQRT(User_Model_Calcs!M3470^2+Sat_Data!$B$3^2-2*User_Model_Calcs!M3470*Sat_Data!$B$3*COS(RADIANS(L3470))*COS(RADIANS(I3470)))</f>
        <v>36334.429146962444</v>
      </c>
      <c r="O3470">
        <f ca="1">DEGREES(ACOS(((Earth_Data!$B$1+Sat_Data!$B$2)/User_Model_Calcs!N3470)*SQRT(1-COS(RADIANS(User_Model_Calcs!I3470))^2*COS(RADIANS(User_Model_Calcs!B3470))^2)))</f>
        <v>64.064115309435095</v>
      </c>
      <c r="P3470">
        <f t="shared" ca="1" si="530"/>
        <v>52.805536731950369</v>
      </c>
    </row>
    <row r="3471" spans="1:16" x14ac:dyDescent="0.25">
      <c r="A3471">
        <f t="shared" ca="1" si="534"/>
        <v>125.66168845660187</v>
      </c>
      <c r="B3471">
        <f t="shared" ca="1" si="535"/>
        <v>-15.961412707931487</v>
      </c>
      <c r="C3471" s="6">
        <v>20135.9375</v>
      </c>
      <c r="D3471">
        <f t="shared" ca="1" si="528"/>
        <v>0.75</v>
      </c>
      <c r="E3471" s="1">
        <v>0.65</v>
      </c>
      <c r="F3471">
        <v>19.899999999999999</v>
      </c>
      <c r="G3471">
        <f t="shared" ca="1" si="531"/>
        <v>42.007420362456692</v>
      </c>
      <c r="H3471">
        <f t="shared" ca="1" si="529"/>
        <v>14.698503326852951</v>
      </c>
      <c r="I3471">
        <f ca="1">User_Model_Calcs!A3471-Sat_Data!$B$5</f>
        <v>15.661688456601865</v>
      </c>
      <c r="J3471">
        <f ca="1">(Earth_Data!$B$1/SQRT(1-Earth_Data!$B$2^2*SIN(RADIANS(User_Model_Calcs!B3471))^2))*COS(RADIANS(User_Model_Calcs!B3471))</f>
        <v>6133.7970574725305</v>
      </c>
      <c r="K3471">
        <f ca="1">((Earth_Data!$B$1*(1-Earth_Data!$B$2^2))/SQRT(1-Earth_Data!$B$2^2*SIN(RADIANS(User_Model_Calcs!B3471))^2))*SIN(RADIANS(User_Model_Calcs!B3471))</f>
        <v>-1742.6236055112918</v>
      </c>
      <c r="L3471">
        <f t="shared" ca="1" si="532"/>
        <v>-15.859950760455526</v>
      </c>
      <c r="M3471">
        <f t="shared" ca="1" si="533"/>
        <v>6376.5353737546111</v>
      </c>
      <c r="N3471">
        <f ca="1">SQRT(User_Model_Calcs!M3471^2+Sat_Data!$B$3^2-2*User_Model_Calcs!M3471*Sat_Data!$B$3*COS(RADIANS(L3471))*COS(RADIANS(I3471)))</f>
        <v>36337.675469749498</v>
      </c>
      <c r="O3471">
        <f ca="1">DEGREES(ACOS(((Earth_Data!$B$1+Sat_Data!$B$2)/User_Model_Calcs!N3471)*SQRT(1-COS(RADIANS(User_Model_Calcs!I3471))^2*COS(RADIANS(User_Model_Calcs!B3471))^2)))</f>
        <v>63.974914887085482</v>
      </c>
      <c r="P3471">
        <f t="shared" ca="1" si="530"/>
        <v>45.554627767921993</v>
      </c>
    </row>
    <row r="3472" spans="1:16" x14ac:dyDescent="0.25">
      <c r="A3472">
        <f t="shared" ca="1" si="534"/>
        <v>125.56608597025253</v>
      </c>
      <c r="B3472">
        <f t="shared" ca="1" si="535"/>
        <v>-15.22208837412145</v>
      </c>
      <c r="C3472" s="6">
        <v>20135.9375</v>
      </c>
      <c r="D3472">
        <f t="shared" ca="1" si="528"/>
        <v>0.75</v>
      </c>
      <c r="E3472" s="1">
        <v>0.65</v>
      </c>
      <c r="F3472">
        <v>19.899999999999999</v>
      </c>
      <c r="G3472">
        <f t="shared" ca="1" si="531"/>
        <v>42.007420362456692</v>
      </c>
      <c r="H3472">
        <f t="shared" ca="1" si="529"/>
        <v>23.522274651571593</v>
      </c>
      <c r="I3472">
        <f ca="1">User_Model_Calcs!A3472-Sat_Data!$B$5</f>
        <v>15.56608597025253</v>
      </c>
      <c r="J3472">
        <f ca="1">(Earth_Data!$B$1/SQRT(1-Earth_Data!$B$2^2*SIN(RADIANS(User_Model_Calcs!B3472))^2))*COS(RADIANS(User_Model_Calcs!B3472))</f>
        <v>6155.7857968275048</v>
      </c>
      <c r="K3472">
        <f ca="1">((Earth_Data!$B$1*(1-Earth_Data!$B$2^2))/SQRT(1-Earth_Data!$B$2^2*SIN(RADIANS(User_Model_Calcs!B3472))^2))*SIN(RADIANS(User_Model_Calcs!B3472))</f>
        <v>-1663.8250120436348</v>
      </c>
      <c r="L3472">
        <f t="shared" ca="1" si="532"/>
        <v>-15.124867083164736</v>
      </c>
      <c r="M3472">
        <f t="shared" ca="1" si="533"/>
        <v>6376.6772261990209</v>
      </c>
      <c r="N3472">
        <f ca="1">SQRT(User_Model_Calcs!M3472^2+Sat_Data!$B$3^2-2*User_Model_Calcs!M3472*Sat_Data!$B$3*COS(RADIANS(L3472))*COS(RADIANS(I3472)))</f>
        <v>36309.91472130872</v>
      </c>
      <c r="O3472">
        <f ca="1">DEGREES(ACOS(((Earth_Data!$B$1+Sat_Data!$B$2)/User_Model_Calcs!N3472)*SQRT(1-COS(RADIANS(User_Model_Calcs!I3472))^2*COS(RADIANS(User_Model_Calcs!B3472))^2)))</f>
        <v>64.645508338184712</v>
      </c>
      <c r="P3472">
        <f t="shared" ca="1" si="530"/>
        <v>46.694241777090497</v>
      </c>
    </row>
    <row r="3473" spans="1:16" x14ac:dyDescent="0.25">
      <c r="A3473">
        <f t="shared" ca="1" si="534"/>
        <v>128.7144150238355</v>
      </c>
      <c r="B3473">
        <f t="shared" ca="1" si="535"/>
        <v>-11.709008287277708</v>
      </c>
      <c r="C3473" s="6">
        <v>20135.9375</v>
      </c>
      <c r="D3473">
        <f t="shared" ca="1" si="528"/>
        <v>3</v>
      </c>
      <c r="E3473" s="1">
        <v>0.65</v>
      </c>
      <c r="F3473">
        <v>19.899999999999999</v>
      </c>
      <c r="G3473">
        <f t="shared" ca="1" si="531"/>
        <v>54.048620189015942</v>
      </c>
      <c r="H3473">
        <f t="shared" ca="1" si="529"/>
        <v>20.800205076638399</v>
      </c>
      <c r="I3473">
        <f ca="1">User_Model_Calcs!A3473-Sat_Data!$B$5</f>
        <v>18.7144150238355</v>
      </c>
      <c r="J3473">
        <f ca="1">(Earth_Data!$B$1/SQRT(1-Earth_Data!$B$2^2*SIN(RADIANS(User_Model_Calcs!B3473))^2))*COS(RADIANS(User_Model_Calcs!B3473))</f>
        <v>6246.2778994371329</v>
      </c>
      <c r="K3473">
        <f ca="1">((Earth_Data!$B$1*(1-Earth_Data!$B$2^2))/SQRT(1-Earth_Data!$B$2^2*SIN(RADIANS(User_Model_Calcs!B3473))^2))*SIN(RADIANS(User_Model_Calcs!B3473))</f>
        <v>-1285.8996953705951</v>
      </c>
      <c r="L3473">
        <f t="shared" ca="1" si="532"/>
        <v>-11.632765495265925</v>
      </c>
      <c r="M3473">
        <f t="shared" ca="1" si="533"/>
        <v>6377.2663127354926</v>
      </c>
      <c r="N3473">
        <f ca="1">SQRT(User_Model_Calcs!M3473^2+Sat_Data!$B$3^2-2*User_Model_Calcs!M3473*Sat_Data!$B$3*COS(RADIANS(L3473))*COS(RADIANS(I3473)))</f>
        <v>36326.23302577834</v>
      </c>
      <c r="O3473">
        <f ca="1">DEGREES(ACOS(((Earth_Data!$B$1+Sat_Data!$B$2)/User_Model_Calcs!N3473)*SQRT(1-COS(RADIANS(User_Model_Calcs!I3473))^2*COS(RADIANS(User_Model_Calcs!B3473))^2)))</f>
        <v>64.270194215664063</v>
      </c>
      <c r="P3473">
        <f t="shared" ca="1" si="530"/>
        <v>59.0755342639779</v>
      </c>
    </row>
    <row r="3474" spans="1:16" x14ac:dyDescent="0.25">
      <c r="A3474">
        <f t="shared" ca="1" si="534"/>
        <v>125.66322013033279</v>
      </c>
      <c r="B3474">
        <f t="shared" ca="1" si="535"/>
        <v>-13.315817039103351</v>
      </c>
      <c r="C3474" s="6">
        <v>20135.9375</v>
      </c>
      <c r="D3474">
        <f t="shared" ca="1" si="528"/>
        <v>1.2</v>
      </c>
      <c r="E3474" s="1">
        <v>0.65</v>
      </c>
      <c r="F3474">
        <v>19.899999999999999</v>
      </c>
      <c r="G3474">
        <f t="shared" ca="1" si="531"/>
        <v>46.089820015575185</v>
      </c>
      <c r="H3474">
        <f t="shared" ca="1" si="529"/>
        <v>15.399824695127492</v>
      </c>
      <c r="I3474">
        <f ca="1">User_Model_Calcs!A3474-Sat_Data!$B$5</f>
        <v>15.663220130332789</v>
      </c>
      <c r="J3474">
        <f ca="1">(Earth_Data!$B$1/SQRT(1-Earth_Data!$B$2^2*SIN(RADIANS(User_Model_Calcs!B3474))^2))*COS(RADIANS(User_Model_Calcs!B3474))</f>
        <v>6207.7681518413046</v>
      </c>
      <c r="K3474">
        <f ca="1">((Earth_Data!$B$1*(1-Earth_Data!$B$2^2))/SQRT(1-Earth_Data!$B$2^2*SIN(RADIANS(User_Model_Calcs!B3474))^2))*SIN(RADIANS(User_Model_Calcs!B3474))</f>
        <v>-1459.4277967277887</v>
      </c>
      <c r="L3474">
        <f t="shared" ca="1" si="532"/>
        <v>-13.229819023807812</v>
      </c>
      <c r="M3474">
        <f t="shared" ca="1" si="533"/>
        <v>6377.0145774395824</v>
      </c>
      <c r="N3474">
        <f ca="1">SQRT(User_Model_Calcs!M3474^2+Sat_Data!$B$3^2-2*User_Model_Calcs!M3474*Sat_Data!$B$3*COS(RADIANS(L3474))*COS(RADIANS(I3474)))</f>
        <v>36255.07259853086</v>
      </c>
      <c r="O3474">
        <f ca="1">DEGREES(ACOS(((Earth_Data!$B$1+Sat_Data!$B$2)/User_Model_Calcs!N3474)*SQRT(1-COS(RADIANS(User_Model_Calcs!I3474))^2*COS(RADIANS(User_Model_Calcs!B3474))^2)))</f>
        <v>66.025449333702184</v>
      </c>
      <c r="P3474">
        <f t="shared" ca="1" si="530"/>
        <v>50.600061138727412</v>
      </c>
    </row>
    <row r="3475" spans="1:16" x14ac:dyDescent="0.25">
      <c r="A3475">
        <f t="shared" ca="1" si="534"/>
        <v>130.00216177380457</v>
      </c>
      <c r="B3475">
        <f t="shared" ca="1" si="535"/>
        <v>-14.372575955452263</v>
      </c>
      <c r="C3475" s="6">
        <v>20135.9375</v>
      </c>
      <c r="D3475">
        <f t="shared" ca="1" si="528"/>
        <v>1.2</v>
      </c>
      <c r="E3475" s="1">
        <v>0.65</v>
      </c>
      <c r="F3475">
        <v>19.899999999999999</v>
      </c>
      <c r="G3475">
        <f t="shared" ca="1" si="531"/>
        <v>46.089820015575185</v>
      </c>
      <c r="H3475">
        <f t="shared" ca="1" si="529"/>
        <v>15.054651962222408</v>
      </c>
      <c r="I3475">
        <f ca="1">User_Model_Calcs!A3475-Sat_Data!$B$5</f>
        <v>20.002161773804573</v>
      </c>
      <c r="J3475">
        <f ca="1">(Earth_Data!$B$1/SQRT(1-Earth_Data!$B$2^2*SIN(RADIANS(User_Model_Calcs!B3475))^2))*COS(RADIANS(User_Model_Calcs!B3475))</f>
        <v>6179.792189635622</v>
      </c>
      <c r="K3475">
        <f ca="1">((Earth_Data!$B$1*(1-Earth_Data!$B$2^2))/SQRT(1-Earth_Data!$B$2^2*SIN(RADIANS(User_Model_Calcs!B3475))^2))*SIN(RADIANS(User_Model_Calcs!B3475))</f>
        <v>-1572.9473622093165</v>
      </c>
      <c r="L3475">
        <f t="shared" ca="1" si="532"/>
        <v>-14.280306419256128</v>
      </c>
      <c r="M3475">
        <f t="shared" ca="1" si="533"/>
        <v>6376.8326707984643</v>
      </c>
      <c r="N3475">
        <f ca="1">SQRT(User_Model_Calcs!M3475^2+Sat_Data!$B$3^2-2*User_Model_Calcs!M3475*Sat_Data!$B$3*COS(RADIANS(L3475))*COS(RADIANS(I3475)))</f>
        <v>36452.465426615599</v>
      </c>
      <c r="O3475">
        <f ca="1">DEGREES(ACOS(((Earth_Data!$B$1+Sat_Data!$B$2)/User_Model_Calcs!N3475)*SQRT(1-COS(RADIANS(User_Model_Calcs!I3475))^2*COS(RADIANS(User_Model_Calcs!B3475))^2)))</f>
        <v>61.387250151614957</v>
      </c>
      <c r="P3475">
        <f t="shared" ca="1" si="530"/>
        <v>55.709298048701029</v>
      </c>
    </row>
    <row r="3476" spans="1:16" x14ac:dyDescent="0.25">
      <c r="A3476">
        <f t="shared" ca="1" si="534"/>
        <v>125.5436188156955</v>
      </c>
      <c r="B3476">
        <f t="shared" ca="1" si="535"/>
        <v>-14.562282595320694</v>
      </c>
      <c r="C3476" s="6">
        <v>20135.9375</v>
      </c>
      <c r="D3476">
        <f t="shared" ca="1" si="528"/>
        <v>1.2</v>
      </c>
      <c r="E3476" s="1">
        <v>0.65</v>
      </c>
      <c r="F3476">
        <v>19.899999999999999</v>
      </c>
      <c r="G3476">
        <f t="shared" ca="1" si="531"/>
        <v>46.089820015575185</v>
      </c>
      <c r="H3476">
        <f t="shared" ca="1" si="529"/>
        <v>15.506537011941742</v>
      </c>
      <c r="I3476">
        <f ca="1">User_Model_Calcs!A3476-Sat_Data!$B$5</f>
        <v>15.543618815695496</v>
      </c>
      <c r="J3476">
        <f ca="1">(Earth_Data!$B$1/SQRT(1-Earth_Data!$B$2^2*SIN(RADIANS(User_Model_Calcs!B3476))^2))*COS(RADIANS(User_Model_Calcs!B3476))</f>
        <v>6174.5483096003354</v>
      </c>
      <c r="K3476">
        <f ca="1">((Earth_Data!$B$1*(1-Earth_Data!$B$2^2))/SQRT(1-Earth_Data!$B$2^2*SIN(RADIANS(User_Model_Calcs!B3476))^2))*SIN(RADIANS(User_Model_Calcs!B3476))</f>
        <v>-1593.2715970399138</v>
      </c>
      <c r="L3476">
        <f t="shared" ca="1" si="532"/>
        <v>-14.46890014297297</v>
      </c>
      <c r="M3476">
        <f t="shared" ca="1" si="533"/>
        <v>6376.7986646531717</v>
      </c>
      <c r="N3476">
        <f ca="1">SQRT(User_Model_Calcs!M3476^2+Sat_Data!$B$3^2-2*User_Model_Calcs!M3476*Sat_Data!$B$3*COS(RADIANS(L3476))*COS(RADIANS(I3476)))</f>
        <v>36288.187148067896</v>
      </c>
      <c r="O3476">
        <f ca="1">DEGREES(ACOS(((Earth_Data!$B$1+Sat_Data!$B$2)/User_Model_Calcs!N3476)*SQRT(1-COS(RADIANS(User_Model_Calcs!I3476))^2*COS(RADIANS(User_Model_Calcs!B3476))^2)))</f>
        <v>65.182920641168735</v>
      </c>
      <c r="P3476">
        <f t="shared" ca="1" si="530"/>
        <v>47.887599071422152</v>
      </c>
    </row>
    <row r="3477" spans="1:16" x14ac:dyDescent="0.25">
      <c r="A3477">
        <f t="shared" ca="1" si="534"/>
        <v>125.46088219482564</v>
      </c>
      <c r="B3477">
        <f t="shared" ca="1" si="535"/>
        <v>-14.0901591540665</v>
      </c>
      <c r="C3477" s="6">
        <v>20135.9375</v>
      </c>
      <c r="D3477">
        <f t="shared" ca="1" si="528"/>
        <v>1.2</v>
      </c>
      <c r="E3477" s="1">
        <v>0.65</v>
      </c>
      <c r="F3477">
        <v>19.899999999999999</v>
      </c>
      <c r="G3477">
        <f t="shared" ca="1" si="531"/>
        <v>46.089820015575185</v>
      </c>
      <c r="H3477">
        <f t="shared" ca="1" si="529"/>
        <v>17.314985404295228</v>
      </c>
      <c r="I3477">
        <f ca="1">User_Model_Calcs!A3477-Sat_Data!$B$5</f>
        <v>15.460882194825643</v>
      </c>
      <c r="J3477">
        <f ca="1">(Earth_Data!$B$1/SQRT(1-Earth_Data!$B$2^2*SIN(RADIANS(User_Model_Calcs!B3477))^2))*COS(RADIANS(User_Model_Calcs!B3477))</f>
        <v>6187.4738863538605</v>
      </c>
      <c r="K3477">
        <f ca="1">((Earth_Data!$B$1*(1-Earth_Data!$B$2^2))/SQRT(1-Earth_Data!$B$2^2*SIN(RADIANS(User_Model_Calcs!B3477))^2))*SIN(RADIANS(User_Model_Calcs!B3477))</f>
        <v>-1542.6593293256478</v>
      </c>
      <c r="L3477">
        <f t="shared" ca="1" si="532"/>
        <v>-13.999553833889047</v>
      </c>
      <c r="M3477">
        <f t="shared" ca="1" si="533"/>
        <v>6376.8825377817966</v>
      </c>
      <c r="N3477">
        <f ca="1">SQRT(User_Model_Calcs!M3477^2+Sat_Data!$B$3^2-2*User_Model_Calcs!M3477*Sat_Data!$B$3*COS(RADIANS(L3477))*COS(RADIANS(I3477)))</f>
        <v>36270.953756911396</v>
      </c>
      <c r="O3477">
        <f ca="1">DEGREES(ACOS(((Earth_Data!$B$1+Sat_Data!$B$2)/User_Model_Calcs!N3477)*SQRT(1-COS(RADIANS(User_Model_Calcs!I3477))^2*COS(RADIANS(User_Model_Calcs!B3477))^2)))</f>
        <v>65.616921601958296</v>
      </c>
      <c r="P3477">
        <f t="shared" ca="1" si="530"/>
        <v>48.646418746880151</v>
      </c>
    </row>
    <row r="3478" spans="1:16" x14ac:dyDescent="0.25">
      <c r="A3478">
        <f t="shared" ca="1" si="534"/>
        <v>129.38954790038704</v>
      </c>
      <c r="B3478">
        <f t="shared" ca="1" si="535"/>
        <v>-14.912085058523544</v>
      </c>
      <c r="C3478" s="6">
        <v>20135.9375</v>
      </c>
      <c r="D3478">
        <f t="shared" ca="1" si="528"/>
        <v>1.2</v>
      </c>
      <c r="E3478" s="1">
        <v>0.65</v>
      </c>
      <c r="F3478">
        <v>19.899999999999999</v>
      </c>
      <c r="G3478">
        <f t="shared" ca="1" si="531"/>
        <v>46.089820015575185</v>
      </c>
      <c r="H3478">
        <f t="shared" ca="1" si="529"/>
        <v>19.519798788870865</v>
      </c>
      <c r="I3478">
        <f ca="1">User_Model_Calcs!A3478-Sat_Data!$B$5</f>
        <v>19.389547900387043</v>
      </c>
      <c r="J3478">
        <f ca="1">(Earth_Data!$B$1/SQRT(1-Earth_Data!$B$2^2*SIN(RADIANS(User_Model_Calcs!B3478))^2))*COS(RADIANS(User_Model_Calcs!B3478))</f>
        <v>6164.7025024583254</v>
      </c>
      <c r="K3478">
        <f ca="1">((Earth_Data!$B$1*(1-Earth_Data!$B$2^2))/SQRT(1-Earth_Data!$B$2^2*SIN(RADIANS(User_Model_Calcs!B3478))^2))*SIN(RADIANS(User_Model_Calcs!B3478))</f>
        <v>-1630.7025940290753</v>
      </c>
      <c r="L3478">
        <f t="shared" ca="1" si="532"/>
        <v>-14.816661164283424</v>
      </c>
      <c r="M3478">
        <f t="shared" ca="1" si="533"/>
        <v>6376.7348928733973</v>
      </c>
      <c r="N3478">
        <f ca="1">SQRT(User_Model_Calcs!M3478^2+Sat_Data!$B$3^2-2*User_Model_Calcs!M3478*Sat_Data!$B$3*COS(RADIANS(L3478))*COS(RADIANS(I3478)))</f>
        <v>36443.152957505561</v>
      </c>
      <c r="O3478">
        <f ca="1">DEGREES(ACOS(((Earth_Data!$B$1+Sat_Data!$B$2)/User_Model_Calcs!N3478)*SQRT(1-COS(RADIANS(User_Model_Calcs!I3478))^2*COS(RADIANS(User_Model_Calcs!B3478))^2)))</f>
        <v>61.586683905581118</v>
      </c>
      <c r="P3478">
        <f t="shared" ca="1" si="530"/>
        <v>53.826749957113421</v>
      </c>
    </row>
    <row r="3479" spans="1:16" x14ac:dyDescent="0.25">
      <c r="A3479">
        <f t="shared" ca="1" si="534"/>
        <v>128.91238252601664</v>
      </c>
      <c r="B3479">
        <f t="shared" ca="1" si="535"/>
        <v>-12.332509861613799</v>
      </c>
      <c r="C3479" s="6">
        <v>20135.9375</v>
      </c>
      <c r="D3479">
        <f t="shared" ca="1" si="528"/>
        <v>1.2</v>
      </c>
      <c r="E3479" s="1">
        <v>0.65</v>
      </c>
      <c r="F3479">
        <v>19.899999999999999</v>
      </c>
      <c r="G3479">
        <f t="shared" ca="1" si="531"/>
        <v>46.089820015575185</v>
      </c>
      <c r="H3479">
        <f t="shared" ca="1" si="529"/>
        <v>16.511629204563977</v>
      </c>
      <c r="I3479">
        <f ca="1">User_Model_Calcs!A3479-Sat_Data!$B$5</f>
        <v>18.912382526016643</v>
      </c>
      <c r="J3479">
        <f ca="1">(Earth_Data!$B$1/SQRT(1-Earth_Data!$B$2^2*SIN(RADIANS(User_Model_Calcs!B3479))^2))*COS(RADIANS(User_Model_Calcs!B3479))</f>
        <v>6231.9131682940961</v>
      </c>
      <c r="K3479">
        <f ca="1">((Earth_Data!$B$1*(1-Earth_Data!$B$2^2))/SQRT(1-Earth_Data!$B$2^2*SIN(RADIANS(User_Model_Calcs!B3479))^2))*SIN(RADIANS(User_Model_Calcs!B3479))</f>
        <v>-1353.3602339223064</v>
      </c>
      <c r="L3479">
        <f t="shared" ca="1" si="532"/>
        <v>-12.252451780824249</v>
      </c>
      <c r="M3479">
        <f t="shared" ca="1" si="533"/>
        <v>6377.1722306928168</v>
      </c>
      <c r="N3479">
        <f ca="1">SQRT(User_Model_Calcs!M3479^2+Sat_Data!$B$3^2-2*User_Model_Calcs!M3479*Sat_Data!$B$3*COS(RADIANS(L3479))*COS(RADIANS(I3479)))</f>
        <v>36350.060290037858</v>
      </c>
      <c r="O3479">
        <f ca="1">DEGREES(ACOS(((Earth_Data!$B$1+Sat_Data!$B$2)/User_Model_Calcs!N3479)*SQRT(1-COS(RADIANS(User_Model_Calcs!I3479))^2*COS(RADIANS(User_Model_Calcs!B3479))^2)))</f>
        <v>63.702351175073403</v>
      </c>
      <c r="P3479">
        <f t="shared" ca="1" si="530"/>
        <v>58.060986977718265</v>
      </c>
    </row>
    <row r="3480" spans="1:16" x14ac:dyDescent="0.25">
      <c r="A3480">
        <f ca="1">127.694974900286+(RAND()*10-5)</f>
        <v>126.06031731914152</v>
      </c>
      <c r="B3480">
        <f ca="1">-13.9715365993556+(RAND()*10-5)</f>
        <v>-16.024401875225646</v>
      </c>
      <c r="C3480" s="6">
        <v>20135.9375</v>
      </c>
      <c r="D3480">
        <f t="shared" ca="1" si="528"/>
        <v>3</v>
      </c>
      <c r="E3480" s="1">
        <v>0.65</v>
      </c>
      <c r="F3480">
        <v>19.899999999999999</v>
      </c>
      <c r="G3480">
        <f t="shared" ca="1" si="531"/>
        <v>54.048620189015942</v>
      </c>
      <c r="H3480">
        <f t="shared" ca="1" si="529"/>
        <v>23.915282356364287</v>
      </c>
      <c r="I3480">
        <f ca="1">User_Model_Calcs!A3480-Sat_Data!$B$5</f>
        <v>16.060317319141518</v>
      </c>
      <c r="J3480">
        <f ca="1">(Earth_Data!$B$1/SQRT(1-Earth_Data!$B$2^2*SIN(RADIANS(User_Model_Calcs!B3480))^2))*COS(RADIANS(User_Model_Calcs!B3480))</f>
        <v>6131.8766129148034</v>
      </c>
      <c r="K3480">
        <f ca="1">((Earth_Data!$B$1*(1-Earth_Data!$B$2^2))/SQRT(1-Earth_Data!$B$2^2*SIN(RADIANS(User_Model_Calcs!B3480))^2))*SIN(RADIANS(User_Model_Calcs!B3480))</f>
        <v>-1749.3241220070893</v>
      </c>
      <c r="L3480">
        <f t="shared" ca="1" si="532"/>
        <v>-15.922581688918866</v>
      </c>
      <c r="M3480">
        <f t="shared" ca="1" si="533"/>
        <v>6376.523008650357</v>
      </c>
      <c r="N3480">
        <f ca="1">SQRT(User_Model_Calcs!M3480^2+Sat_Data!$B$3^2-2*User_Model_Calcs!M3480*Sat_Data!$B$3*COS(RADIANS(L3480))*COS(RADIANS(I3480)))</f>
        <v>36353.344745435345</v>
      </c>
      <c r="O3480">
        <f ca="1">DEGREES(ACOS(((Earth_Data!$B$1+Sat_Data!$B$2)/User_Model_Calcs!N3480)*SQRT(1-COS(RADIANS(User_Model_Calcs!I3480))^2*COS(RADIANS(User_Model_Calcs!B3480))^2)))</f>
        <v>63.605726417963368</v>
      </c>
      <c r="P3480">
        <f t="shared" ca="1" si="530"/>
        <v>46.202601182045214</v>
      </c>
    </row>
    <row r="3481" spans="1:16" x14ac:dyDescent="0.25">
      <c r="A3481">
        <f t="shared" ref="A3481:A3501" ca="1" si="536">127.694974900286+(RAND()*10-5)</f>
        <v>129.68342741858436</v>
      </c>
      <c r="B3481">
        <f t="shared" ref="B3481:B3501" ca="1" si="537">-13.9715365993556+(RAND()*10-5)</f>
        <v>-10.398466771961676</v>
      </c>
      <c r="C3481" s="6">
        <v>20135.9375</v>
      </c>
      <c r="D3481">
        <f t="shared" ca="1" si="528"/>
        <v>3</v>
      </c>
      <c r="E3481" s="1">
        <v>0.65</v>
      </c>
      <c r="F3481">
        <v>19.899999999999999</v>
      </c>
      <c r="G3481">
        <f t="shared" ca="1" si="531"/>
        <v>54.048620189015942</v>
      </c>
      <c r="H3481">
        <f t="shared" ca="1" si="529"/>
        <v>16.452708930775685</v>
      </c>
      <c r="I3481">
        <f ca="1">User_Model_Calcs!A3481-Sat_Data!$B$5</f>
        <v>19.683427418584358</v>
      </c>
      <c r="J3481">
        <f ca="1">(Earth_Data!$B$1/SQRT(1-Earth_Data!$B$2^2*SIN(RADIANS(User_Model_Calcs!B3481))^2))*COS(RADIANS(User_Model_Calcs!B3481))</f>
        <v>6274.0715475924553</v>
      </c>
      <c r="K3481">
        <f ca="1">((Earth_Data!$B$1*(1-Earth_Data!$B$2^2))/SQRT(1-Earth_Data!$B$2^2*SIN(RADIANS(User_Model_Calcs!B3481))^2))*SIN(RADIANS(User_Model_Calcs!B3481))</f>
        <v>-1143.6264412332159</v>
      </c>
      <c r="L3481">
        <f t="shared" ca="1" si="532"/>
        <v>-10.330357834869883</v>
      </c>
      <c r="M3481">
        <f t="shared" ca="1" si="533"/>
        <v>6377.4489587449416</v>
      </c>
      <c r="N3481">
        <f ca="1">SQRT(User_Model_Calcs!M3481^2+Sat_Data!$B$3^2-2*User_Model_Calcs!M3481*Sat_Data!$B$3*COS(RADIANS(L3481))*COS(RADIANS(I3481)))</f>
        <v>36336.210450763159</v>
      </c>
      <c r="O3481">
        <f ca="1">DEGREES(ACOS(((Earth_Data!$B$1+Sat_Data!$B$2)/User_Model_Calcs!N3481)*SQRT(1-COS(RADIANS(User_Model_Calcs!I3481))^2*COS(RADIANS(User_Model_Calcs!B3481))^2)))</f>
        <v>64.037800889407521</v>
      </c>
      <c r="P3481">
        <f t="shared" ca="1" si="530"/>
        <v>63.226465328607532</v>
      </c>
    </row>
    <row r="3482" spans="1:16" x14ac:dyDescent="0.25">
      <c r="A3482">
        <f t="shared" ca="1" si="536"/>
        <v>131.46165315203558</v>
      </c>
      <c r="B3482">
        <f t="shared" ca="1" si="537"/>
        <v>-12.840547603271711</v>
      </c>
      <c r="C3482" s="6">
        <v>20135.9375</v>
      </c>
      <c r="D3482">
        <f t="shared" ca="1" si="528"/>
        <v>3</v>
      </c>
      <c r="E3482" s="1">
        <v>0.65</v>
      </c>
      <c r="F3482">
        <v>19.899999999999999</v>
      </c>
      <c r="G3482">
        <f t="shared" ca="1" si="531"/>
        <v>54.048620189015942</v>
      </c>
      <c r="H3482">
        <f t="shared" ca="1" si="529"/>
        <v>21.754144959482282</v>
      </c>
      <c r="I3482">
        <f ca="1">User_Model_Calcs!A3482-Sat_Data!$B$5</f>
        <v>21.461653152035581</v>
      </c>
      <c r="J3482">
        <f ca="1">(Earth_Data!$B$1/SQRT(1-Earth_Data!$B$2^2*SIN(RADIANS(User_Model_Calcs!B3482))^2))*COS(RADIANS(User_Model_Calcs!B3482))</f>
        <v>6219.6658584956194</v>
      </c>
      <c r="K3482">
        <f ca="1">((Earth_Data!$B$1*(1-Earth_Data!$B$2^2))/SQRT(1-Earth_Data!$B$2^2*SIN(RADIANS(User_Model_Calcs!B3482))^2))*SIN(RADIANS(User_Model_Calcs!B3482))</f>
        <v>-1408.2121170180526</v>
      </c>
      <c r="L3482">
        <f t="shared" ca="1" si="532"/>
        <v>-12.757408472792399</v>
      </c>
      <c r="M3482">
        <f t="shared" ca="1" si="533"/>
        <v>6377.0921867142961</v>
      </c>
      <c r="N3482">
        <f ca="1">SQRT(User_Model_Calcs!M3482^2+Sat_Data!$B$3^2-2*User_Model_Calcs!M3482*Sat_Data!$B$3*COS(RADIANS(L3482))*COS(RADIANS(I3482)))</f>
        <v>36474.035793043797</v>
      </c>
      <c r="O3482">
        <f ca="1">DEGREES(ACOS(((Earth_Data!$B$1+Sat_Data!$B$2)/User_Model_Calcs!N3482)*SQRT(1-COS(RADIANS(User_Model_Calcs!I3482))^2*COS(RADIANS(User_Model_Calcs!B3482))^2)))</f>
        <v>60.931215836089635</v>
      </c>
      <c r="P3482">
        <f t="shared" ca="1" si="530"/>
        <v>60.520757371474112</v>
      </c>
    </row>
    <row r="3483" spans="1:16" x14ac:dyDescent="0.25">
      <c r="A3483">
        <f t="shared" ca="1" si="536"/>
        <v>127.00629081313845</v>
      </c>
      <c r="B3483">
        <f t="shared" ca="1" si="537"/>
        <v>-11.149298631440599</v>
      </c>
      <c r="C3483" s="6">
        <v>20135.9375</v>
      </c>
      <c r="D3483">
        <f t="shared" ca="1" si="528"/>
        <v>3</v>
      </c>
      <c r="E3483" s="1">
        <v>0.65</v>
      </c>
      <c r="F3483">
        <v>19.899999999999999</v>
      </c>
      <c r="G3483">
        <f t="shared" ca="1" si="531"/>
        <v>54.048620189015942</v>
      </c>
      <c r="H3483">
        <f t="shared" ca="1" si="529"/>
        <v>16.61946646880293</v>
      </c>
      <c r="I3483">
        <f ca="1">User_Model_Calcs!A3483-Sat_Data!$B$5</f>
        <v>17.006290813138449</v>
      </c>
      <c r="J3483">
        <f ca="1">(Earth_Data!$B$1/SQRT(1-Earth_Data!$B$2^2*SIN(RADIANS(User_Model_Calcs!B3483))^2))*COS(RADIANS(User_Model_Calcs!B3483))</f>
        <v>6258.5464747066562</v>
      </c>
      <c r="K3483">
        <f ca="1">((Earth_Data!$B$1*(1-Earth_Data!$B$2^2))/SQRT(1-Earth_Data!$B$2^2*SIN(RADIANS(User_Model_Calcs!B3483))^2))*SIN(RADIANS(User_Model_Calcs!B3483))</f>
        <v>-1225.2137345540418</v>
      </c>
      <c r="L3483">
        <f t="shared" ca="1" si="532"/>
        <v>-11.076511306779773</v>
      </c>
      <c r="M3483">
        <f t="shared" ca="1" si="533"/>
        <v>6377.346836373491</v>
      </c>
      <c r="N3483">
        <f ca="1">SQRT(User_Model_Calcs!M3483^2+Sat_Data!$B$3^2-2*User_Model_Calcs!M3483*Sat_Data!$B$3*COS(RADIANS(L3483))*COS(RADIANS(I3483)))</f>
        <v>36246.25341487673</v>
      </c>
      <c r="O3483">
        <f ca="1">DEGREES(ACOS(((Earth_Data!$B$1+Sat_Data!$B$2)/User_Model_Calcs!N3483)*SQRT(1-COS(RADIANS(User_Model_Calcs!I3483))^2*COS(RADIANS(User_Model_Calcs!B3483))^2)))</f>
        <v>66.264040926624304</v>
      </c>
      <c r="P3483">
        <f t="shared" ca="1" si="530"/>
        <v>57.697937731714028</v>
      </c>
    </row>
    <row r="3484" spans="1:16" x14ac:dyDescent="0.25">
      <c r="A3484">
        <f t="shared" ca="1" si="536"/>
        <v>132.01128009510575</v>
      </c>
      <c r="B3484">
        <f t="shared" ca="1" si="537"/>
        <v>-18.685346078354591</v>
      </c>
      <c r="C3484" s="6">
        <v>20135.9375</v>
      </c>
      <c r="D3484">
        <f t="shared" ca="1" si="528"/>
        <v>0.75</v>
      </c>
      <c r="E3484" s="1">
        <v>0.65</v>
      </c>
      <c r="F3484">
        <v>19.899999999999999</v>
      </c>
      <c r="G3484">
        <f t="shared" ca="1" si="531"/>
        <v>42.007420362456692</v>
      </c>
      <c r="H3484">
        <f t="shared" ca="1" si="529"/>
        <v>23.796034625754878</v>
      </c>
      <c r="I3484">
        <f ca="1">User_Model_Calcs!A3484-Sat_Data!$B$5</f>
        <v>22.011280095105747</v>
      </c>
      <c r="J3484">
        <f ca="1">(Earth_Data!$B$1/SQRT(1-Earth_Data!$B$2^2*SIN(RADIANS(User_Model_Calcs!B3484))^2))*COS(RADIANS(User_Model_Calcs!B3484))</f>
        <v>6044.0393777067402</v>
      </c>
      <c r="K3484">
        <f ca="1">((Earth_Data!$B$1*(1-Earth_Data!$B$2^2))/SQRT(1-Earth_Data!$B$2^2*SIN(RADIANS(User_Model_Calcs!B3484))^2))*SIN(RADIANS(User_Model_Calcs!B3484))</f>
        <v>-2030.3876249674943</v>
      </c>
      <c r="L3484">
        <f t="shared" ca="1" si="532"/>
        <v>-18.568859390461373</v>
      </c>
      <c r="M3484">
        <f t="shared" ca="1" si="533"/>
        <v>6375.9615672375903</v>
      </c>
      <c r="N3484">
        <f ca="1">SQRT(User_Model_Calcs!M3484^2+Sat_Data!$B$3^2-2*User_Model_Calcs!M3484*Sat_Data!$B$3*COS(RADIANS(L3484))*COS(RADIANS(I3484)))</f>
        <v>36686.985776202746</v>
      </c>
      <c r="O3484">
        <f ca="1">DEGREES(ACOS(((Earth_Data!$B$1+Sat_Data!$B$2)/User_Model_Calcs!N3484)*SQRT(1-COS(RADIANS(User_Model_Calcs!I3484))^2*COS(RADIANS(User_Model_Calcs!B3484))^2)))</f>
        <v>56.659959578368969</v>
      </c>
      <c r="P3484">
        <f t="shared" ca="1" si="530"/>
        <v>51.603311937086893</v>
      </c>
    </row>
    <row r="3485" spans="1:16" x14ac:dyDescent="0.25">
      <c r="A3485">
        <f t="shared" ca="1" si="536"/>
        <v>130.61884795781998</v>
      </c>
      <c r="B3485">
        <f t="shared" ca="1" si="537"/>
        <v>-14.850676993999407</v>
      </c>
      <c r="C3485" s="6">
        <v>20135.9375</v>
      </c>
      <c r="D3485">
        <f t="shared" ca="1" si="528"/>
        <v>3</v>
      </c>
      <c r="E3485" s="1">
        <v>0.65</v>
      </c>
      <c r="F3485">
        <v>19.899999999999999</v>
      </c>
      <c r="G3485">
        <f t="shared" ca="1" si="531"/>
        <v>54.048620189015942</v>
      </c>
      <c r="H3485">
        <f t="shared" ca="1" si="529"/>
        <v>19.128463701993713</v>
      </c>
      <c r="I3485">
        <f ca="1">User_Model_Calcs!A3485-Sat_Data!$B$5</f>
        <v>20.61884795781998</v>
      </c>
      <c r="J3485">
        <f ca="1">(Earth_Data!$B$1/SQRT(1-Earth_Data!$B$2^2*SIN(RADIANS(User_Model_Calcs!B3485))^2))*COS(RADIANS(User_Model_Calcs!B3485))</f>
        <v>6166.447496947193</v>
      </c>
      <c r="K3485">
        <f ca="1">((Earth_Data!$B$1*(1-Earth_Data!$B$2^2))/SQRT(1-Earth_Data!$B$2^2*SIN(RADIANS(User_Model_Calcs!B3485))^2))*SIN(RADIANS(User_Model_Calcs!B3485))</f>
        <v>-1624.1358356020185</v>
      </c>
      <c r="L3485">
        <f t="shared" ca="1" si="532"/>
        <v>-14.755610464259593</v>
      </c>
      <c r="M3485">
        <f t="shared" ca="1" si="533"/>
        <v>6376.7461879153516</v>
      </c>
      <c r="N3485">
        <f ca="1">SQRT(User_Model_Calcs!M3485^2+Sat_Data!$B$3^2-2*User_Model_Calcs!M3485*Sat_Data!$B$3*COS(RADIANS(L3485))*COS(RADIANS(I3485)))</f>
        <v>36493.579088743303</v>
      </c>
      <c r="O3485">
        <f ca="1">DEGREES(ACOS(((Earth_Data!$B$1+Sat_Data!$B$2)/User_Model_Calcs!N3485)*SQRT(1-COS(RADIANS(User_Model_Calcs!I3485))^2*COS(RADIANS(User_Model_Calcs!B3485))^2)))</f>
        <v>60.508213290271719</v>
      </c>
      <c r="P3485">
        <f t="shared" ca="1" si="530"/>
        <v>55.73743694897415</v>
      </c>
    </row>
    <row r="3486" spans="1:16" x14ac:dyDescent="0.25">
      <c r="A3486">
        <f t="shared" ca="1" si="536"/>
        <v>124.04585293769114</v>
      </c>
      <c r="B3486">
        <f t="shared" ca="1" si="537"/>
        <v>-9.3091906412242622</v>
      </c>
      <c r="C3486" s="6">
        <v>20135.9375</v>
      </c>
      <c r="D3486">
        <f t="shared" ca="1" si="528"/>
        <v>1.2</v>
      </c>
      <c r="E3486" s="1">
        <v>0.65</v>
      </c>
      <c r="F3486">
        <v>19.899999999999999</v>
      </c>
      <c r="G3486">
        <f t="shared" ca="1" si="531"/>
        <v>46.089820015575185</v>
      </c>
      <c r="H3486">
        <f t="shared" ca="1" si="529"/>
        <v>23.417741270547936</v>
      </c>
      <c r="I3486">
        <f ca="1">User_Model_Calcs!A3486-Sat_Data!$B$5</f>
        <v>14.045852937691137</v>
      </c>
      <c r="J3486">
        <f ca="1">(Earth_Data!$B$1/SQRT(1-Earth_Data!$B$2^2*SIN(RADIANS(User_Model_Calcs!B3486))^2))*COS(RADIANS(User_Model_Calcs!B3486))</f>
        <v>6294.6898624163005</v>
      </c>
      <c r="K3486">
        <f ca="1">((Earth_Data!$B$1*(1-Earth_Data!$B$2^2))/SQRT(1-Earth_Data!$B$2^2*SIN(RADIANS(User_Model_Calcs!B3486))^2))*SIN(RADIANS(User_Model_Calcs!B3486))</f>
        <v>-1024.924201124672</v>
      </c>
      <c r="L3486">
        <f t="shared" ca="1" si="532"/>
        <v>-9.2479504451488808</v>
      </c>
      <c r="M3486">
        <f t="shared" ca="1" si="533"/>
        <v>6377.5849725470207</v>
      </c>
      <c r="N3486">
        <f ca="1">SQRT(User_Model_Calcs!M3486^2+Sat_Data!$B$3^2-2*User_Model_Calcs!M3486*Sat_Data!$B$3*COS(RADIANS(L3486))*COS(RADIANS(I3486)))</f>
        <v>36104.54945682783</v>
      </c>
      <c r="O3486">
        <f ca="1">DEGREES(ACOS(((Earth_Data!$B$1+Sat_Data!$B$2)/User_Model_Calcs!N3486)*SQRT(1-COS(RADIANS(User_Model_Calcs!I3486))^2*COS(RADIANS(User_Model_Calcs!B3486))^2)))</f>
        <v>70.274231034355282</v>
      </c>
      <c r="P3486">
        <f t="shared" ca="1" si="530"/>
        <v>57.113793656126113</v>
      </c>
    </row>
    <row r="3487" spans="1:16" x14ac:dyDescent="0.25">
      <c r="A3487">
        <f t="shared" ca="1" si="536"/>
        <v>127.29084702005814</v>
      </c>
      <c r="B3487">
        <f t="shared" ca="1" si="537"/>
        <v>-16.62630385928502</v>
      </c>
      <c r="C3487" s="6">
        <v>20135.9375</v>
      </c>
      <c r="D3487">
        <f t="shared" ca="1" si="528"/>
        <v>0.75</v>
      </c>
      <c r="E3487" s="1">
        <v>0.65</v>
      </c>
      <c r="F3487">
        <v>19.899999999999999</v>
      </c>
      <c r="G3487">
        <f t="shared" ca="1" si="531"/>
        <v>42.007420362456692</v>
      </c>
      <c r="H3487">
        <f t="shared" ca="1" si="529"/>
        <v>23.083596823894062</v>
      </c>
      <c r="I3487">
        <f ca="1">User_Model_Calcs!A3487-Sat_Data!$B$5</f>
        <v>17.290847020058138</v>
      </c>
      <c r="J3487">
        <f ca="1">(Earth_Data!$B$1/SQRT(1-Earth_Data!$B$2^2*SIN(RADIANS(User_Model_Calcs!B3487))^2))*COS(RADIANS(User_Model_Calcs!B3487))</f>
        <v>6113.1538324694948</v>
      </c>
      <c r="K3487">
        <f ca="1">((Earth_Data!$B$1*(1-Earth_Data!$B$2^2))/SQRT(1-Earth_Data!$B$2^2*SIN(RADIANS(User_Model_Calcs!B3487))^2))*SIN(RADIANS(User_Model_Calcs!B3487))</f>
        <v>-1813.24601466338</v>
      </c>
      <c r="L3487">
        <f t="shared" ca="1" si="532"/>
        <v>-16.521085331609594</v>
      </c>
      <c r="M3487">
        <f t="shared" ca="1" si="533"/>
        <v>6376.4026605233375</v>
      </c>
      <c r="N3487">
        <f ca="1">SQRT(User_Model_Calcs!M3487^2+Sat_Data!$B$3^2-2*User_Model_Calcs!M3487*Sat_Data!$B$3*COS(RADIANS(L3487))*COS(RADIANS(I3487)))</f>
        <v>36417.82970899449</v>
      </c>
      <c r="O3487">
        <f ca="1">DEGREES(ACOS(((Earth_Data!$B$1+Sat_Data!$B$2)/User_Model_Calcs!N3487)*SQRT(1-COS(RADIANS(User_Model_Calcs!I3487))^2*COS(RADIANS(User_Model_Calcs!B3487))^2)))</f>
        <v>62.133988243165362</v>
      </c>
      <c r="P3487">
        <f t="shared" ca="1" si="530"/>
        <v>47.411731235638889</v>
      </c>
    </row>
    <row r="3488" spans="1:16" x14ac:dyDescent="0.25">
      <c r="A3488">
        <f t="shared" ca="1" si="536"/>
        <v>125.19087896320865</v>
      </c>
      <c r="B3488">
        <f t="shared" ca="1" si="537"/>
        <v>-10.175046715835</v>
      </c>
      <c r="C3488" s="6">
        <v>20135.9375</v>
      </c>
      <c r="D3488">
        <f t="shared" ca="1" si="528"/>
        <v>0.75</v>
      </c>
      <c r="E3488" s="1">
        <v>0.65</v>
      </c>
      <c r="F3488">
        <v>19.899999999999999</v>
      </c>
      <c r="G3488">
        <f t="shared" ca="1" si="531"/>
        <v>42.007420362456692</v>
      </c>
      <c r="H3488">
        <f t="shared" ca="1" si="529"/>
        <v>21.082684523034835</v>
      </c>
      <c r="I3488">
        <f ca="1">User_Model_Calcs!A3488-Sat_Data!$B$5</f>
        <v>15.190878963208647</v>
      </c>
      <c r="J3488">
        <f ca="1">(Earth_Data!$B$1/SQRT(1-Earth_Data!$B$2^2*SIN(RADIANS(User_Model_Calcs!B3488))^2))*COS(RADIANS(User_Model_Calcs!B3488))</f>
        <v>6278.4845625262524</v>
      </c>
      <c r="K3488">
        <f ca="1">((Earth_Data!$B$1*(1-Earth_Data!$B$2^2))/SQRT(1-Earth_Data!$B$2^2*SIN(RADIANS(User_Model_Calcs!B3488))^2))*SIN(RADIANS(User_Model_Calcs!B3488))</f>
        <v>-1119.3112433415054</v>
      </c>
      <c r="L3488">
        <f t="shared" ca="1" si="532"/>
        <v>-10.108338987234808</v>
      </c>
      <c r="M3488">
        <f t="shared" ca="1" si="533"/>
        <v>6377.4780329963642</v>
      </c>
      <c r="N3488">
        <f ca="1">SQRT(User_Model_Calcs!M3488^2+Sat_Data!$B$3^2-2*User_Model_Calcs!M3488*Sat_Data!$B$3*COS(RADIANS(L3488))*COS(RADIANS(I3488)))</f>
        <v>36159.828287937649</v>
      </c>
      <c r="O3488">
        <f ca="1">DEGREES(ACOS(((Earth_Data!$B$1+Sat_Data!$B$2)/User_Model_Calcs!N3488)*SQRT(1-COS(RADIANS(User_Model_Calcs!I3488))^2*COS(RADIANS(User_Model_Calcs!B3488))^2)))</f>
        <v>68.621783512709442</v>
      </c>
      <c r="P3488">
        <f t="shared" ca="1" si="530"/>
        <v>56.95149877002558</v>
      </c>
    </row>
    <row r="3489" spans="1:16" x14ac:dyDescent="0.25">
      <c r="A3489">
        <f t="shared" ca="1" si="536"/>
        <v>126.28528136615645</v>
      </c>
      <c r="B3489">
        <f t="shared" ca="1" si="537"/>
        <v>-14.168893280606017</v>
      </c>
      <c r="C3489" s="6">
        <v>20135.9375</v>
      </c>
      <c r="D3489">
        <f t="shared" ca="1" si="528"/>
        <v>0.75</v>
      </c>
      <c r="E3489" s="1">
        <v>0.65</v>
      </c>
      <c r="F3489">
        <v>19.899999999999999</v>
      </c>
      <c r="G3489">
        <f t="shared" ca="1" si="531"/>
        <v>42.007420362456692</v>
      </c>
      <c r="H3489">
        <f t="shared" ca="1" si="529"/>
        <v>19.626014416423956</v>
      </c>
      <c r="I3489">
        <f ca="1">User_Model_Calcs!A3489-Sat_Data!$B$5</f>
        <v>16.285281366156454</v>
      </c>
      <c r="J3489">
        <f ca="1">(Earth_Data!$B$1/SQRT(1-Earth_Data!$B$2^2*SIN(RADIANS(User_Model_Calcs!B3489))^2))*COS(RADIANS(User_Model_Calcs!B3489))</f>
        <v>6185.3473576460692</v>
      </c>
      <c r="K3489">
        <f ca="1">((Earth_Data!$B$1*(1-Earth_Data!$B$2^2))/SQRT(1-Earth_Data!$B$2^2*SIN(RADIANS(User_Model_Calcs!B3489))^2))*SIN(RADIANS(User_Model_Calcs!B3489))</f>
        <v>-1551.1069677953155</v>
      </c>
      <c r="L3489">
        <f t="shared" ca="1" si="532"/>
        <v>-14.077823114378829</v>
      </c>
      <c r="M3489">
        <f t="shared" ca="1" si="533"/>
        <v>6376.8687269131069</v>
      </c>
      <c r="N3489">
        <f ca="1">SQRT(User_Model_Calcs!M3489^2+Sat_Data!$B$3^2-2*User_Model_Calcs!M3489*Sat_Data!$B$3*COS(RADIANS(L3489))*COS(RADIANS(I3489)))</f>
        <v>36301.617178395958</v>
      </c>
      <c r="O3489">
        <f ca="1">DEGREES(ACOS(((Earth_Data!$B$1+Sat_Data!$B$2)/User_Model_Calcs!N3489)*SQRT(1-COS(RADIANS(User_Model_Calcs!I3489))^2*COS(RADIANS(User_Model_Calcs!B3489))^2)))</f>
        <v>64.854055344950666</v>
      </c>
      <c r="P3489">
        <f t="shared" ca="1" si="530"/>
        <v>50.040871022409277</v>
      </c>
    </row>
    <row r="3490" spans="1:16" x14ac:dyDescent="0.25">
      <c r="A3490">
        <f t="shared" ca="1" si="536"/>
        <v>126.74218477997606</v>
      </c>
      <c r="B3490">
        <f t="shared" ca="1" si="537"/>
        <v>-14.732957151743669</v>
      </c>
      <c r="C3490" s="6">
        <v>20135.9375</v>
      </c>
      <c r="D3490">
        <f t="shared" ca="1" si="528"/>
        <v>3</v>
      </c>
      <c r="E3490" s="1">
        <v>0.65</v>
      </c>
      <c r="F3490">
        <v>19.899999999999999</v>
      </c>
      <c r="G3490">
        <f t="shared" ca="1" si="531"/>
        <v>54.048620189015942</v>
      </c>
      <c r="H3490">
        <f t="shared" ca="1" si="529"/>
        <v>15.570250677098409</v>
      </c>
      <c r="I3490">
        <f ca="1">User_Model_Calcs!A3490-Sat_Data!$B$5</f>
        <v>16.742184779976057</v>
      </c>
      <c r="J3490">
        <f ca="1">(Earth_Data!$B$1/SQRT(1-Earth_Data!$B$2^2*SIN(RADIANS(User_Model_Calcs!B3490))^2))*COS(RADIANS(User_Model_Calcs!B3490))</f>
        <v>6169.7729593768663</v>
      </c>
      <c r="K3490">
        <f ca="1">((Earth_Data!$B$1*(1-Earth_Data!$B$2^2))/SQRT(1-Earth_Data!$B$2^2*SIN(RADIANS(User_Model_Calcs!B3490))^2))*SIN(RADIANS(User_Model_Calcs!B3490))</f>
        <v>-1611.5421831543681</v>
      </c>
      <c r="L3490">
        <f t="shared" ca="1" si="532"/>
        <v>-14.638576902406545</v>
      </c>
      <c r="M3490">
        <f t="shared" ca="1" si="533"/>
        <v>6376.7677218434046</v>
      </c>
      <c r="N3490">
        <f ca="1">SQRT(User_Model_Calcs!M3490^2+Sat_Data!$B$3^2-2*User_Model_Calcs!M3490*Sat_Data!$B$3*COS(RADIANS(L3490))*COS(RADIANS(I3490)))</f>
        <v>36335.191210823381</v>
      </c>
      <c r="O3490">
        <f ca="1">DEGREES(ACOS(((Earth_Data!$B$1+Sat_Data!$B$2)/User_Model_Calcs!N3490)*SQRT(1-COS(RADIANS(User_Model_Calcs!I3490))^2*COS(RADIANS(User_Model_Calcs!B3490))^2)))</f>
        <v>64.041012917403563</v>
      </c>
      <c r="P3490">
        <f t="shared" ca="1" si="530"/>
        <v>49.788430824684816</v>
      </c>
    </row>
    <row r="3491" spans="1:16" x14ac:dyDescent="0.25">
      <c r="A3491">
        <f t="shared" ca="1" si="536"/>
        <v>130.21973949549303</v>
      </c>
      <c r="B3491">
        <f t="shared" ca="1" si="537"/>
        <v>-11.045984265361515</v>
      </c>
      <c r="C3491" s="6">
        <v>20135.9375</v>
      </c>
      <c r="D3491">
        <f t="shared" ca="1" si="528"/>
        <v>3</v>
      </c>
      <c r="E3491" s="1">
        <v>0.65</v>
      </c>
      <c r="F3491">
        <v>19.899999999999999</v>
      </c>
      <c r="G3491">
        <f t="shared" ca="1" si="531"/>
        <v>54.048620189015942</v>
      </c>
      <c r="H3491">
        <f t="shared" ca="1" si="529"/>
        <v>20.875015398824551</v>
      </c>
      <c r="I3491">
        <f ca="1">User_Model_Calcs!A3491-Sat_Data!$B$5</f>
        <v>20.21973949549303</v>
      </c>
      <c r="J3491">
        <f ca="1">(Earth_Data!$B$1/SQRT(1-Earth_Data!$B$2^2*SIN(RADIANS(User_Model_Calcs!B3491))^2))*COS(RADIANS(User_Model_Calcs!B3491))</f>
        <v>6260.7461858824181</v>
      </c>
      <c r="K3491">
        <f ca="1">((Earth_Data!$B$1*(1-Earth_Data!$B$2^2))/SQRT(1-Earth_Data!$B$2^2*SIN(RADIANS(User_Model_Calcs!B3491))^2))*SIN(RADIANS(User_Model_Calcs!B3491))</f>
        <v>-1213.9992695167107</v>
      </c>
      <c r="L3491">
        <f t="shared" ca="1" si="532"/>
        <v>-10.973837818746011</v>
      </c>
      <c r="M3491">
        <f t="shared" ca="1" si="533"/>
        <v>6377.3612905674672</v>
      </c>
      <c r="N3491">
        <f ca="1">SQRT(User_Model_Calcs!M3491^2+Sat_Data!$B$3^2-2*User_Model_Calcs!M3491*Sat_Data!$B$3*COS(RADIANS(L3491))*COS(RADIANS(I3491)))</f>
        <v>36373.938691436684</v>
      </c>
      <c r="O3491">
        <f ca="1">DEGREES(ACOS(((Earth_Data!$B$1+Sat_Data!$B$2)/User_Model_Calcs!N3491)*SQRT(1-COS(RADIANS(User_Model_Calcs!I3491))^2*COS(RADIANS(User_Model_Calcs!B3491))^2)))</f>
        <v>63.153344263067886</v>
      </c>
      <c r="P3491">
        <f t="shared" ca="1" si="530"/>
        <v>62.516925310736966</v>
      </c>
    </row>
    <row r="3492" spans="1:16" x14ac:dyDescent="0.25">
      <c r="A3492">
        <f t="shared" ca="1" si="536"/>
        <v>130.11016179501166</v>
      </c>
      <c r="B3492">
        <f t="shared" ca="1" si="537"/>
        <v>-16.548663016707025</v>
      </c>
      <c r="C3492" s="6">
        <v>20135.9375</v>
      </c>
      <c r="D3492">
        <f t="shared" ca="1" si="528"/>
        <v>1.2</v>
      </c>
      <c r="E3492" s="1">
        <v>0.65</v>
      </c>
      <c r="F3492">
        <v>19.899999999999999</v>
      </c>
      <c r="G3492">
        <f t="shared" ca="1" si="531"/>
        <v>46.089820015575185</v>
      </c>
      <c r="H3492">
        <f t="shared" ca="1" si="529"/>
        <v>20.374460511099542</v>
      </c>
      <c r="I3492">
        <f ca="1">User_Model_Calcs!A3492-Sat_Data!$B$5</f>
        <v>20.110161795011663</v>
      </c>
      <c r="J3492">
        <f ca="1">(Earth_Data!$B$1/SQRT(1-Earth_Data!$B$2^2*SIN(RADIANS(User_Model_Calcs!B3492))^2))*COS(RADIANS(User_Model_Calcs!B3492))</f>
        <v>6115.6067003616927</v>
      </c>
      <c r="K3492">
        <f ca="1">((Earth_Data!$B$1*(1-Earth_Data!$B$2^2))/SQRT(1-Earth_Data!$B$2^2*SIN(RADIANS(User_Model_Calcs!B3492))^2))*SIN(RADIANS(User_Model_Calcs!B3492))</f>
        <v>-1805.0114628708204</v>
      </c>
      <c r="L3492">
        <f t="shared" ca="1" si="532"/>
        <v>-16.443880293700904</v>
      </c>
      <c r="M3492">
        <f t="shared" ca="1" si="533"/>
        <v>6376.4184064883866</v>
      </c>
      <c r="N3492">
        <f ca="1">SQRT(User_Model_Calcs!M3492^2+Sat_Data!$B$3^2-2*User_Model_Calcs!M3492*Sat_Data!$B$3*COS(RADIANS(L3492))*COS(RADIANS(I3492)))</f>
        <v>36526.65447292204</v>
      </c>
      <c r="O3492">
        <f ca="1">DEGREES(ACOS(((Earth_Data!$B$1+Sat_Data!$B$2)/User_Model_Calcs!N3492)*SQRT(1-COS(RADIANS(User_Model_Calcs!I3492))^2*COS(RADIANS(User_Model_Calcs!B3492))^2)))</f>
        <v>59.812028858336546</v>
      </c>
      <c r="P3492">
        <f t="shared" ca="1" si="530"/>
        <v>52.120441837075106</v>
      </c>
    </row>
    <row r="3493" spans="1:16" x14ac:dyDescent="0.25">
      <c r="A3493">
        <f t="shared" ca="1" si="536"/>
        <v>129.78686265565085</v>
      </c>
      <c r="B3493">
        <f t="shared" ca="1" si="537"/>
        <v>-11.135227791068088</v>
      </c>
      <c r="C3493" s="6">
        <v>20135.9375</v>
      </c>
      <c r="D3493">
        <f t="shared" ca="1" si="528"/>
        <v>0.75</v>
      </c>
      <c r="E3493" s="1">
        <v>0.65</v>
      </c>
      <c r="F3493">
        <v>19.899999999999999</v>
      </c>
      <c r="G3493">
        <f t="shared" ca="1" si="531"/>
        <v>42.007420362456692</v>
      </c>
      <c r="H3493">
        <f t="shared" ca="1" si="529"/>
        <v>15.916154745388926</v>
      </c>
      <c r="I3493">
        <f ca="1">User_Model_Calcs!A3493-Sat_Data!$B$5</f>
        <v>19.78686265565085</v>
      </c>
      <c r="J3493">
        <f ca="1">(Earth_Data!$B$1/SQRT(1-Earth_Data!$B$2^2*SIN(RADIANS(User_Model_Calcs!B3493))^2))*COS(RADIANS(User_Model_Calcs!B3493))</f>
        <v>6258.847253429276</v>
      </c>
      <c r="K3493">
        <f ca="1">((Earth_Data!$B$1*(1-Earth_Data!$B$2^2))/SQRT(1-Earth_Data!$B$2^2*SIN(RADIANS(User_Model_Calcs!B3493))^2))*SIN(RADIANS(User_Model_Calcs!B3493))</f>
        <v>-1223.6866160309658</v>
      </c>
      <c r="L3493">
        <f t="shared" ca="1" si="532"/>
        <v>-11.062527695438188</v>
      </c>
      <c r="M3493">
        <f t="shared" ca="1" si="533"/>
        <v>6377.3488124778387</v>
      </c>
      <c r="N3493">
        <f ca="1">SQRT(User_Model_Calcs!M3493^2+Sat_Data!$B$3^2-2*User_Model_Calcs!M3493*Sat_Data!$B$3*COS(RADIANS(L3493))*COS(RADIANS(I3493)))</f>
        <v>36357.247930220183</v>
      </c>
      <c r="O3493">
        <f ca="1">DEGREES(ACOS(((Earth_Data!$B$1+Sat_Data!$B$2)/User_Model_Calcs!N3493)*SQRT(1-COS(RADIANS(User_Model_Calcs!I3493))^2*COS(RADIANS(User_Model_Calcs!B3493))^2)))</f>
        <v>63.539558269396494</v>
      </c>
      <c r="P3493">
        <f t="shared" ca="1" si="530"/>
        <v>61.772552341498667</v>
      </c>
    </row>
    <row r="3494" spans="1:16" x14ac:dyDescent="0.25">
      <c r="A3494">
        <f t="shared" ca="1" si="536"/>
        <v>131.24341583978597</v>
      </c>
      <c r="B3494">
        <f t="shared" ca="1" si="537"/>
        <v>-10.594075351662967</v>
      </c>
      <c r="C3494" s="6">
        <v>20135.9375</v>
      </c>
      <c r="D3494">
        <f t="shared" ca="1" si="528"/>
        <v>3</v>
      </c>
      <c r="E3494" s="1">
        <v>0.65</v>
      </c>
      <c r="F3494">
        <v>19.899999999999999</v>
      </c>
      <c r="G3494">
        <f t="shared" ca="1" si="531"/>
        <v>54.048620189015942</v>
      </c>
      <c r="H3494">
        <f t="shared" ca="1" si="529"/>
        <v>18.912795098356206</v>
      </c>
      <c r="I3494">
        <f ca="1">User_Model_Calcs!A3494-Sat_Data!$B$5</f>
        <v>21.243415839785968</v>
      </c>
      <c r="J3494">
        <f ca="1">(Earth_Data!$B$1/SQRT(1-Earth_Data!$B$2^2*SIN(RADIANS(User_Model_Calcs!B3494))^2))*COS(RADIANS(User_Model_Calcs!B3494))</f>
        <v>6270.1299960656124</v>
      </c>
      <c r="K3494">
        <f ca="1">((Earth_Data!$B$1*(1-Earth_Data!$B$2^2))/SQRT(1-Earth_Data!$B$2^2*SIN(RADIANS(User_Model_Calcs!B3494))^2))*SIN(RADIANS(User_Model_Calcs!B3494))</f>
        <v>-1164.9008768688273</v>
      </c>
      <c r="L3494">
        <f t="shared" ca="1" si="532"/>
        <v>-10.524742995776505</v>
      </c>
      <c r="M3494">
        <f t="shared" ca="1" si="533"/>
        <v>6377.4230078058581</v>
      </c>
      <c r="N3494">
        <f ca="1">SQRT(User_Model_Calcs!M3494^2+Sat_Data!$B$3^2-2*User_Model_Calcs!M3494*Sat_Data!$B$3*COS(RADIANS(L3494))*COS(RADIANS(I3494)))</f>
        <v>36409.692655402483</v>
      </c>
      <c r="O3494">
        <f ca="1">DEGREES(ACOS(((Earth_Data!$B$1+Sat_Data!$B$2)/User_Model_Calcs!N3494)*SQRT(1-COS(RADIANS(User_Model_Calcs!I3494))^2*COS(RADIANS(User_Model_Calcs!B3494))^2)))</f>
        <v>62.344490819811995</v>
      </c>
      <c r="P3494">
        <f t="shared" ca="1" si="530"/>
        <v>64.689145917147215</v>
      </c>
    </row>
    <row r="3495" spans="1:16" x14ac:dyDescent="0.25">
      <c r="A3495">
        <f t="shared" ca="1" si="536"/>
        <v>131.69986891552421</v>
      </c>
      <c r="B3495">
        <f t="shared" ca="1" si="537"/>
        <v>-9.2558009408305502</v>
      </c>
      <c r="C3495" s="6">
        <v>20135.9375</v>
      </c>
      <c r="D3495">
        <f t="shared" ca="1" si="528"/>
        <v>0.75</v>
      </c>
      <c r="E3495" s="1">
        <v>0.65</v>
      </c>
      <c r="F3495">
        <v>19.899999999999999</v>
      </c>
      <c r="G3495">
        <f t="shared" ca="1" si="531"/>
        <v>42.007420362456692</v>
      </c>
      <c r="H3495">
        <f t="shared" ca="1" si="529"/>
        <v>17.700755754980008</v>
      </c>
      <c r="I3495">
        <f ca="1">User_Model_Calcs!A3495-Sat_Data!$B$5</f>
        <v>21.699868915524206</v>
      </c>
      <c r="J3495">
        <f ca="1">(Earth_Data!$B$1/SQRT(1-Earth_Data!$B$2^2*SIN(RADIANS(User_Model_Calcs!B3495))^2))*COS(RADIANS(User_Model_Calcs!B3495))</f>
        <v>6295.6423642488517</v>
      </c>
      <c r="K3495">
        <f ca="1">((Earth_Data!$B$1*(1-Earth_Data!$B$2^2))/SQRT(1-Earth_Data!$B$2^2*SIN(RADIANS(User_Model_Calcs!B3495))^2))*SIN(RADIANS(User_Model_Calcs!B3495))</f>
        <v>-1019.0964558033598</v>
      </c>
      <c r="L3495">
        <f t="shared" ca="1" si="532"/>
        <v>-9.1948997437543483</v>
      </c>
      <c r="M3495">
        <f t="shared" ca="1" si="533"/>
        <v>6377.5912666739505</v>
      </c>
      <c r="N3495">
        <f ca="1">SQRT(User_Model_Calcs!M3495^2+Sat_Data!$B$3^2-2*User_Model_Calcs!M3495*Sat_Data!$B$3*COS(RADIANS(L3495))*COS(RADIANS(I3495)))</f>
        <v>36403.444863748911</v>
      </c>
      <c r="O3495">
        <f ca="1">DEGREES(ACOS(((Earth_Data!$B$1+Sat_Data!$B$2)/User_Model_Calcs!N3495)*SQRT(1-COS(RADIANS(User_Model_Calcs!I3495))^2*COS(RADIANS(User_Model_Calcs!B3495))^2)))</f>
        <v>62.489374148596148</v>
      </c>
      <c r="P3495">
        <f t="shared" ca="1" si="530"/>
        <v>67.992326194419363</v>
      </c>
    </row>
    <row r="3496" spans="1:16" x14ac:dyDescent="0.25">
      <c r="A3496">
        <f t="shared" ca="1" si="536"/>
        <v>132.68743929123298</v>
      </c>
      <c r="B3496">
        <f t="shared" ca="1" si="537"/>
        <v>-11.242666560628109</v>
      </c>
      <c r="C3496" s="6">
        <v>20135.9375</v>
      </c>
      <c r="D3496">
        <f t="shared" ca="1" si="528"/>
        <v>1.2</v>
      </c>
      <c r="E3496" s="1">
        <v>0.65</v>
      </c>
      <c r="F3496">
        <v>19.899999999999999</v>
      </c>
      <c r="G3496">
        <f t="shared" ca="1" si="531"/>
        <v>46.089820015575185</v>
      </c>
      <c r="H3496">
        <f t="shared" ca="1" si="529"/>
        <v>20.752352593848748</v>
      </c>
      <c r="I3496">
        <f ca="1">User_Model_Calcs!A3496-Sat_Data!$B$5</f>
        <v>22.687439291232977</v>
      </c>
      <c r="J3496">
        <f ca="1">(Earth_Data!$B$1/SQRT(1-Earth_Data!$B$2^2*SIN(RADIANS(User_Model_Calcs!B3496))^2))*COS(RADIANS(User_Model_Calcs!B3496))</f>
        <v>6256.5411320752937</v>
      </c>
      <c r="K3496">
        <f ca="1">((Earth_Data!$B$1*(1-Earth_Data!$B$2^2))/SQRT(1-Earth_Data!$B$2^2*SIN(RADIANS(User_Model_Calcs!B3496))^2))*SIN(RADIANS(User_Model_Calcs!B3496))</f>
        <v>-1235.3451831840748</v>
      </c>
      <c r="L3496">
        <f t="shared" ca="1" si="532"/>
        <v>-11.16930086405352</v>
      </c>
      <c r="M3496">
        <f t="shared" ca="1" si="533"/>
        <v>6377.333663763101</v>
      </c>
      <c r="N3496">
        <f ca="1">SQRT(User_Model_Calcs!M3496^2+Sat_Data!$B$3^2-2*User_Model_Calcs!M3496*Sat_Data!$B$3*COS(RADIANS(L3496))*COS(RADIANS(I3496)))</f>
        <v>36492.550939080196</v>
      </c>
      <c r="O3496">
        <f ca="1">DEGREES(ACOS(((Earth_Data!$B$1+Sat_Data!$B$2)/User_Model_Calcs!N3496)*SQRT(1-COS(RADIANS(User_Model_Calcs!I3496))^2*COS(RADIANS(User_Model_Calcs!B3496))^2)))</f>
        <v>60.54563723783842</v>
      </c>
      <c r="P3496">
        <f t="shared" ca="1" si="530"/>
        <v>64.997278908238101</v>
      </c>
    </row>
    <row r="3497" spans="1:16" x14ac:dyDescent="0.25">
      <c r="A3497">
        <f t="shared" ca="1" si="536"/>
        <v>125.61468929026701</v>
      </c>
      <c r="B3497">
        <f t="shared" ca="1" si="537"/>
        <v>-14.799951092066864</v>
      </c>
      <c r="C3497" s="6">
        <v>20135.9375</v>
      </c>
      <c r="D3497">
        <f t="shared" ca="1" si="528"/>
        <v>3</v>
      </c>
      <c r="E3497" s="1">
        <v>0.65</v>
      </c>
      <c r="F3497">
        <v>19.899999999999999</v>
      </c>
      <c r="G3497">
        <f t="shared" ca="1" si="531"/>
        <v>54.048620189015942</v>
      </c>
      <c r="H3497">
        <f t="shared" ca="1" si="529"/>
        <v>17.229984298263346</v>
      </c>
      <c r="I3497">
        <f ca="1">User_Model_Calcs!A3497-Sat_Data!$B$5</f>
        <v>15.614689290267009</v>
      </c>
      <c r="J3497">
        <f ca="1">(Earth_Data!$B$1/SQRT(1-Earth_Data!$B$2^2*SIN(RADIANS(User_Model_Calcs!B3497))^2))*COS(RADIANS(User_Model_Calcs!B3497))</f>
        <v>6167.883627339831</v>
      </c>
      <c r="K3497">
        <f ca="1">((Earth_Data!$B$1*(1-Earth_Data!$B$2^2))/SQRT(1-Earth_Data!$B$2^2*SIN(RADIANS(User_Model_Calcs!B3497))^2))*SIN(RADIANS(User_Model_Calcs!B3497))</f>
        <v>-1618.7100077909981</v>
      </c>
      <c r="L3497">
        <f t="shared" ca="1" si="532"/>
        <v>-14.705180088577348</v>
      </c>
      <c r="M3497">
        <f t="shared" ca="1" si="533"/>
        <v>6376.7554861174885</v>
      </c>
      <c r="N3497">
        <f ca="1">SQRT(User_Model_Calcs!M3497^2+Sat_Data!$B$3^2-2*User_Model_Calcs!M3497*Sat_Data!$B$3*COS(RADIANS(L3497))*COS(RADIANS(I3497)))</f>
        <v>36298.026333044138</v>
      </c>
      <c r="O3497">
        <f ca="1">DEGREES(ACOS(((Earth_Data!$B$1+Sat_Data!$B$2)/User_Model_Calcs!N3497)*SQRT(1-COS(RADIANS(User_Model_Calcs!I3497))^2*COS(RADIANS(User_Model_Calcs!B3497))^2)))</f>
        <v>64.938552214007771</v>
      </c>
      <c r="P3497">
        <f t="shared" ca="1" si="530"/>
        <v>47.572807190906467</v>
      </c>
    </row>
    <row r="3498" spans="1:16" x14ac:dyDescent="0.25">
      <c r="A3498">
        <f t="shared" ca="1" si="536"/>
        <v>123.96316568364492</v>
      </c>
      <c r="B3498">
        <f t="shared" ca="1" si="537"/>
        <v>-10.155448197661249</v>
      </c>
      <c r="C3498" s="6">
        <v>20135.9375</v>
      </c>
      <c r="D3498">
        <f t="shared" ca="1" si="528"/>
        <v>3</v>
      </c>
      <c r="E3498" s="1">
        <v>0.65</v>
      </c>
      <c r="F3498">
        <v>19.899999999999999</v>
      </c>
      <c r="G3498">
        <f t="shared" ca="1" si="531"/>
        <v>54.048620189015942</v>
      </c>
      <c r="H3498">
        <f t="shared" ca="1" si="529"/>
        <v>18.729672858155062</v>
      </c>
      <c r="I3498">
        <f ca="1">User_Model_Calcs!A3498-Sat_Data!$B$5</f>
        <v>13.963165683644917</v>
      </c>
      <c r="J3498">
        <f ca="1">(Earth_Data!$B$1/SQRT(1-Earth_Data!$B$2^2*SIN(RADIANS(User_Model_Calcs!B3498))^2))*COS(RADIANS(User_Model_Calcs!B3498))</f>
        <v>6278.8671474899802</v>
      </c>
      <c r="K3498">
        <f ca="1">((Earth_Data!$B$1*(1-Earth_Data!$B$2^2))/SQRT(1-Earth_Data!$B$2^2*SIN(RADIANS(User_Model_Calcs!B3498))^2))*SIN(RADIANS(User_Model_Calcs!B3498))</f>
        <v>-1117.1775005162947</v>
      </c>
      <c r="L3498">
        <f t="shared" ca="1" si="532"/>
        <v>-10.088863576736303</v>
      </c>
      <c r="M3498">
        <f t="shared" ca="1" si="533"/>
        <v>6377.4805545363124</v>
      </c>
      <c r="N3498">
        <f ca="1">SQRT(User_Model_Calcs!M3498^2+Sat_Data!$B$3^2-2*User_Model_Calcs!M3498*Sat_Data!$B$3*COS(RADIANS(L3498))*COS(RADIANS(I3498)))</f>
        <v>36119.89270809837</v>
      </c>
      <c r="O3498">
        <f ca="1">DEGREES(ACOS(((Earth_Data!$B$1+Sat_Data!$B$2)/User_Model_Calcs!N3498)*SQRT(1-COS(RADIANS(User_Model_Calcs!I3498))^2*COS(RADIANS(User_Model_Calcs!B3498))^2)))</f>
        <v>69.799302994823691</v>
      </c>
      <c r="P3498">
        <f t="shared" ca="1" si="530"/>
        <v>54.658773548776132</v>
      </c>
    </row>
    <row r="3499" spans="1:16" x14ac:dyDescent="0.25">
      <c r="A3499">
        <f t="shared" ca="1" si="536"/>
        <v>130.71897363114275</v>
      </c>
      <c r="B3499">
        <f t="shared" ca="1" si="537"/>
        <v>-18.848804663275182</v>
      </c>
      <c r="C3499" s="6">
        <v>20135.9375</v>
      </c>
      <c r="D3499">
        <f t="shared" ca="1" si="528"/>
        <v>0.75</v>
      </c>
      <c r="E3499" s="1">
        <v>0.65</v>
      </c>
      <c r="F3499">
        <v>19.899999999999999</v>
      </c>
      <c r="G3499">
        <f t="shared" ca="1" si="531"/>
        <v>42.007420362456692</v>
      </c>
      <c r="H3499">
        <f t="shared" ca="1" si="529"/>
        <v>21.474134211863614</v>
      </c>
      <c r="I3499">
        <f ca="1">User_Model_Calcs!A3499-Sat_Data!$B$5</f>
        <v>20.718973631142745</v>
      </c>
      <c r="J3499">
        <f ca="1">(Earth_Data!$B$1/SQRT(1-Earth_Data!$B$2^2*SIN(RADIANS(User_Model_Calcs!B3499))^2))*COS(RADIANS(User_Model_Calcs!B3499))</f>
        <v>6038.2184300864728</v>
      </c>
      <c r="K3499">
        <f ca="1">((Earth_Data!$B$1*(1-Earth_Data!$B$2^2))/SQRT(1-Earth_Data!$B$2^2*SIN(RADIANS(User_Model_Calcs!B3499))^2))*SIN(RADIANS(User_Model_Calcs!B3499))</f>
        <v>-2047.5188084916176</v>
      </c>
      <c r="L3499">
        <f t="shared" ca="1" si="532"/>
        <v>-18.731448267152643</v>
      </c>
      <c r="M3499">
        <f t="shared" ca="1" si="533"/>
        <v>6375.9246451446461</v>
      </c>
      <c r="N3499">
        <f ca="1">SQRT(User_Model_Calcs!M3499^2+Sat_Data!$B$3^2-2*User_Model_Calcs!M3499*Sat_Data!$B$3*COS(RADIANS(L3499))*COS(RADIANS(I3499)))</f>
        <v>36636.124137792358</v>
      </c>
      <c r="O3499">
        <f ca="1">DEGREES(ACOS(((Earth_Data!$B$1+Sat_Data!$B$2)/User_Model_Calcs!N3499)*SQRT(1-COS(RADIANS(User_Model_Calcs!I3499))^2*COS(RADIANS(User_Model_Calcs!B3499))^2)))</f>
        <v>57.624002236684959</v>
      </c>
      <c r="P3499">
        <f t="shared" ca="1" si="530"/>
        <v>49.49838114778732</v>
      </c>
    </row>
    <row r="3500" spans="1:16" x14ac:dyDescent="0.25">
      <c r="A3500">
        <f t="shared" ca="1" si="536"/>
        <v>127.62459773120129</v>
      </c>
      <c r="B3500">
        <f t="shared" ca="1" si="537"/>
        <v>-11.875653844423521</v>
      </c>
      <c r="C3500" s="6">
        <v>20135.9375</v>
      </c>
      <c r="D3500">
        <f t="shared" ca="1" si="528"/>
        <v>0.75</v>
      </c>
      <c r="E3500" s="1">
        <v>0.65</v>
      </c>
      <c r="F3500">
        <v>19.899999999999999</v>
      </c>
      <c r="G3500">
        <f t="shared" ca="1" si="531"/>
        <v>42.007420362456692</v>
      </c>
      <c r="H3500">
        <f t="shared" ca="1" si="529"/>
        <v>20.758628233464844</v>
      </c>
      <c r="I3500">
        <f ca="1">User_Model_Calcs!A3500-Sat_Data!$B$5</f>
        <v>17.624597731201291</v>
      </c>
      <c r="J3500">
        <f ca="1">(Earth_Data!$B$1/SQRT(1-Earth_Data!$B$2^2*SIN(RADIANS(User_Model_Calcs!B3500))^2))*COS(RADIANS(User_Model_Calcs!B3500))</f>
        <v>6242.510544001967</v>
      </c>
      <c r="K3500">
        <f ca="1">((Earth_Data!$B$1*(1-Earth_Data!$B$2^2))/SQRT(1-Earth_Data!$B$2^2*SIN(RADIANS(User_Model_Calcs!B3500))^2))*SIN(RADIANS(User_Model_Calcs!B3500))</f>
        <v>-1303.9450742809454</v>
      </c>
      <c r="L3500">
        <f t="shared" ca="1" si="532"/>
        <v>-11.798387747975625</v>
      </c>
      <c r="M3500">
        <f t="shared" ca="1" si="533"/>
        <v>6377.2416175582739</v>
      </c>
      <c r="N3500">
        <f ca="1">SQRT(User_Model_Calcs!M3500^2+Sat_Data!$B$3^2-2*User_Model_Calcs!M3500*Sat_Data!$B$3*COS(RADIANS(L3500))*COS(RADIANS(I3500)))</f>
        <v>36287.373751260726</v>
      </c>
      <c r="O3500">
        <f ca="1">DEGREES(ACOS(((Earth_Data!$B$1+Sat_Data!$B$2)/User_Model_Calcs!N3500)*SQRT(1-COS(RADIANS(User_Model_Calcs!I3500))^2*COS(RADIANS(User_Model_Calcs!B3500))^2)))</f>
        <v>65.217453505995167</v>
      </c>
      <c r="P3500">
        <f t="shared" ca="1" si="530"/>
        <v>57.066360849441779</v>
      </c>
    </row>
    <row r="3501" spans="1:16" x14ac:dyDescent="0.25">
      <c r="A3501">
        <f t="shared" ca="1" si="536"/>
        <v>125.19082240582065</v>
      </c>
      <c r="B3501">
        <f t="shared" ca="1" si="537"/>
        <v>-13.512248895283497</v>
      </c>
      <c r="C3501" s="6">
        <v>20135.9375</v>
      </c>
      <c r="D3501">
        <f t="shared" ca="1" si="528"/>
        <v>1.2</v>
      </c>
      <c r="E3501" s="1">
        <v>0.65</v>
      </c>
      <c r="F3501">
        <v>19.899999999999999</v>
      </c>
      <c r="G3501">
        <f t="shared" ca="1" si="531"/>
        <v>46.089820015575185</v>
      </c>
      <c r="H3501">
        <f t="shared" ca="1" si="529"/>
        <v>19.396188049596287</v>
      </c>
      <c r="I3501">
        <f ca="1">User_Model_Calcs!A3501-Sat_Data!$B$5</f>
        <v>15.190822405820654</v>
      </c>
      <c r="J3501">
        <f ca="1">(Earth_Data!$B$1/SQRT(1-Earth_Data!$B$2^2*SIN(RADIANS(User_Model_Calcs!B3501))^2))*COS(RADIANS(User_Model_Calcs!B3501))</f>
        <v>6202.7266169973418</v>
      </c>
      <c r="K3501">
        <f ca="1">((Earth_Data!$B$1*(1-Earth_Data!$B$2^2))/SQRT(1-Earth_Data!$B$2^2*SIN(RADIANS(User_Model_Calcs!B3501))^2))*SIN(RADIANS(User_Model_Calcs!B3501))</f>
        <v>-1480.5669771433443</v>
      </c>
      <c r="L3501">
        <f t="shared" ca="1" si="532"/>
        <v>-13.425076091207792</v>
      </c>
      <c r="M3501">
        <f t="shared" ca="1" si="533"/>
        <v>6376.9817358225728</v>
      </c>
      <c r="N3501">
        <f ca="1">SQRT(User_Model_Calcs!M3501^2+Sat_Data!$B$3^2-2*User_Model_Calcs!M3501*Sat_Data!$B$3*COS(RADIANS(L3501))*COS(RADIANS(I3501)))</f>
        <v>36244.889665994146</v>
      </c>
      <c r="O3501">
        <f ca="1">DEGREES(ACOS(((Earth_Data!$B$1+Sat_Data!$B$2)/User_Model_Calcs!N3501)*SQRT(1-COS(RADIANS(User_Model_Calcs!I3501))^2*COS(RADIANS(User_Model_Calcs!B3501))^2)))</f>
        <v>66.287006241140332</v>
      </c>
      <c r="P3501">
        <f t="shared" ca="1" si="530"/>
        <v>49.286966878547645</v>
      </c>
    </row>
    <row r="3502" spans="1:16" x14ac:dyDescent="0.25">
      <c r="A3502">
        <f ca="1">130+(RAND()*5-2.5)</f>
        <v>128.48714495832374</v>
      </c>
      <c r="B3502">
        <f ca="1">-35+(RAND()*5-2.5)</f>
        <v>-35.864348252107341</v>
      </c>
      <c r="C3502" s="6">
        <v>20135.9375</v>
      </c>
      <c r="D3502">
        <v>1.2</v>
      </c>
      <c r="E3502" s="1">
        <v>0.65</v>
      </c>
      <c r="F3502">
        <v>19.899999999999999</v>
      </c>
      <c r="G3502">
        <f t="shared" si="531"/>
        <v>46.089820015575185</v>
      </c>
      <c r="H3502">
        <f ca="1">RAND()*(24-14)+14</f>
        <v>16.659829948883296</v>
      </c>
      <c r="I3502">
        <f ca="1">User_Model_Calcs!A3502-Sat_Data!$B$5</f>
        <v>18.487144958323739</v>
      </c>
      <c r="J3502">
        <f ca="1">(Earth_Data!$B$1/SQRT(1-Earth_Data!$B$2^2*SIN(RADIANS(User_Model_Calcs!B3502))^2))*COS(RADIANS(User_Model_Calcs!B3502))</f>
        <v>5174.8340217375062</v>
      </c>
      <c r="K3502">
        <f ca="1">((Earth_Data!$B$1*(1-Earth_Data!$B$2^2))/SQRT(1-Earth_Data!$B$2^2*SIN(RADIANS(User_Model_Calcs!B3502))^2))*SIN(RADIANS(User_Model_Calcs!B3502))</f>
        <v>-3716.0055414710719</v>
      </c>
      <c r="L3502">
        <f t="shared" ca="1" si="532"/>
        <v>-35.681815012872754</v>
      </c>
      <c r="M3502">
        <f t="shared" ca="1" si="533"/>
        <v>6370.8401594119196</v>
      </c>
      <c r="N3502">
        <f ca="1">SQRT(User_Model_Calcs!M3502^2+Sat_Data!$B$3^2-2*User_Model_Calcs!M3502*Sat_Data!$B$3*COS(RADIANS(L3502))*COS(RADIANS(I3502)))</f>
        <v>37477.155329803136</v>
      </c>
      <c r="O3502">
        <f ca="1">DEGREES(ACOS(((Earth_Data!$B$1+Sat_Data!$B$2)/User_Model_Calcs!N3502)*SQRT(1-COS(RADIANS(User_Model_Calcs!I3502))^2*COS(RADIANS(User_Model_Calcs!B3502))^2)))</f>
        <v>43.965673996044785</v>
      </c>
      <c r="P3502">
        <f t="shared" ca="1" si="530"/>
        <v>29.712729578816965</v>
      </c>
    </row>
    <row r="3503" spans="1:16" x14ac:dyDescent="0.25">
      <c r="A3503">
        <f t="shared" ref="A3503:A3566" ca="1" si="538">130+(RAND()*5-2.5)</f>
        <v>129.69298144578886</v>
      </c>
      <c r="B3503">
        <f t="shared" ref="B3503:B3566" ca="1" si="539">-35+(RAND()*5-2.5)</f>
        <v>-37.356122371242016</v>
      </c>
      <c r="C3503" s="6">
        <v>20135.9375</v>
      </c>
      <c r="D3503">
        <f t="shared" ref="D3503:D3566" ca="1" si="540">CHOOSE(RANDBETWEEN(1,3),0.75,1.2,3)</f>
        <v>1.2</v>
      </c>
      <c r="E3503" s="1">
        <v>0.65</v>
      </c>
      <c r="F3503">
        <v>19.899999999999999</v>
      </c>
      <c r="G3503">
        <f t="shared" ca="1" si="531"/>
        <v>46.089820015575185</v>
      </c>
      <c r="H3503">
        <f t="shared" ref="H3503:H3566" ca="1" si="541">RAND()*(24-14)+14</f>
        <v>18.489483266197372</v>
      </c>
      <c r="I3503">
        <f ca="1">User_Model_Calcs!A3503-Sat_Data!$B$5</f>
        <v>19.69298144578886</v>
      </c>
      <c r="J3503">
        <f ca="1">(Earth_Data!$B$1/SQRT(1-Earth_Data!$B$2^2*SIN(RADIANS(User_Model_Calcs!B3503))^2))*COS(RADIANS(User_Model_Calcs!B3503))</f>
        <v>5076.1122659501916</v>
      </c>
      <c r="K3503">
        <f ca="1">((Earth_Data!$B$1*(1-Earth_Data!$B$2^2))/SQRT(1-Earth_Data!$B$2^2*SIN(RADIANS(User_Model_Calcs!B3503))^2))*SIN(RADIANS(User_Model_Calcs!B3503))</f>
        <v>-3848.8847490101057</v>
      </c>
      <c r="L3503">
        <f t="shared" ca="1" si="532"/>
        <v>-37.170668774254459</v>
      </c>
      <c r="M3503">
        <f t="shared" ca="1" si="533"/>
        <v>6370.3084342669445</v>
      </c>
      <c r="N3503">
        <f ca="1">SQRT(User_Model_Calcs!M3503^2+Sat_Data!$B$3^2-2*User_Model_Calcs!M3503*Sat_Data!$B$3*COS(RADIANS(L3503))*COS(RADIANS(I3503)))</f>
        <v>37621.432056188271</v>
      </c>
      <c r="O3503">
        <f ca="1">DEGREES(ACOS(((Earth_Data!$B$1+Sat_Data!$B$2)/User_Model_Calcs!N3503)*SQRT(1-COS(RADIANS(User_Model_Calcs!I3503))^2*COS(RADIANS(User_Model_Calcs!B3503))^2)))</f>
        <v>41.982602726191381</v>
      </c>
      <c r="P3503">
        <f t="shared" ca="1" si="530"/>
        <v>30.535066775325472</v>
      </c>
    </row>
    <row r="3504" spans="1:16" x14ac:dyDescent="0.25">
      <c r="A3504">
        <f t="shared" ca="1" si="538"/>
        <v>131.28989218429621</v>
      </c>
      <c r="B3504">
        <f t="shared" ca="1" si="539"/>
        <v>-36.070524648738697</v>
      </c>
      <c r="C3504" s="6">
        <v>20135.9375</v>
      </c>
      <c r="D3504">
        <f t="shared" ca="1" si="540"/>
        <v>3</v>
      </c>
      <c r="E3504" s="1">
        <v>0.65</v>
      </c>
      <c r="F3504">
        <v>19.899999999999999</v>
      </c>
      <c r="G3504">
        <f t="shared" ca="1" si="531"/>
        <v>54.048620189015942</v>
      </c>
      <c r="H3504">
        <f t="shared" ca="1" si="541"/>
        <v>22.815930063900154</v>
      </c>
      <c r="I3504">
        <f ca="1">User_Model_Calcs!A3504-Sat_Data!$B$5</f>
        <v>21.289892184296207</v>
      </c>
      <c r="J3504">
        <f ca="1">(Earth_Data!$B$1/SQRT(1-Earth_Data!$B$2^2*SIN(RADIANS(User_Model_Calcs!B3504))^2))*COS(RADIANS(User_Model_Calcs!B3504))</f>
        <v>5161.3977795760838</v>
      </c>
      <c r="K3504">
        <f ca="1">((Earth_Data!$B$1*(1-Earth_Data!$B$2^2))/SQRT(1-Earth_Data!$B$2^2*SIN(RADIANS(User_Model_Calcs!B3504))^2))*SIN(RADIANS(User_Model_Calcs!B3504))</f>
        <v>-3734.5210620802086</v>
      </c>
      <c r="L3504">
        <f t="shared" ca="1" si="532"/>
        <v>-35.887558216357696</v>
      </c>
      <c r="M3504">
        <f t="shared" ca="1" si="533"/>
        <v>6370.7671910166064</v>
      </c>
      <c r="N3504">
        <f ca="1">SQRT(User_Model_Calcs!M3504^2+Sat_Data!$B$3^2-2*User_Model_Calcs!M3504*Sat_Data!$B$3*COS(RADIANS(L3504))*COS(RADIANS(I3504)))</f>
        <v>37587.939681314157</v>
      </c>
      <c r="O3504">
        <f ca="1">DEGREES(ACOS(((Earth_Data!$B$1+Sat_Data!$B$2)/User_Model_Calcs!N3504)*SQRT(1-COS(RADIANS(User_Model_Calcs!I3504))^2*COS(RADIANS(User_Model_Calcs!B3504))^2)))</f>
        <v>42.441750096619714</v>
      </c>
      <c r="P3504">
        <f t="shared" ca="1" si="530"/>
        <v>33.498315204125618</v>
      </c>
    </row>
    <row r="3505" spans="1:16" x14ac:dyDescent="0.25">
      <c r="A3505">
        <f t="shared" ca="1" si="538"/>
        <v>128.82947510405228</v>
      </c>
      <c r="B3505">
        <f t="shared" ca="1" si="539"/>
        <v>-34.736305229320706</v>
      </c>
      <c r="C3505" s="6">
        <v>20135.9375</v>
      </c>
      <c r="D3505">
        <f t="shared" ca="1" si="540"/>
        <v>1.2</v>
      </c>
      <c r="E3505" s="1">
        <v>0.65</v>
      </c>
      <c r="F3505">
        <v>19.899999999999999</v>
      </c>
      <c r="G3505">
        <f t="shared" ca="1" si="531"/>
        <v>46.089820015575185</v>
      </c>
      <c r="H3505">
        <f t="shared" ca="1" si="541"/>
        <v>15.665121684242376</v>
      </c>
      <c r="I3505">
        <f ca="1">User_Model_Calcs!A3505-Sat_Data!$B$5</f>
        <v>18.829475104052278</v>
      </c>
      <c r="J3505">
        <f ca="1">(Earth_Data!$B$1/SQRT(1-Earth_Data!$B$2^2*SIN(RADIANS(User_Model_Calcs!B3505))^2))*COS(RADIANS(User_Model_Calcs!B3505))</f>
        <v>5247.1535169008512</v>
      </c>
      <c r="K3505">
        <f ca="1">((Earth_Data!$B$1*(1-Earth_Data!$B$2^2))/SQRT(1-Earth_Data!$B$2^2*SIN(RADIANS(User_Model_Calcs!B3505))^2))*SIN(RADIANS(User_Model_Calcs!B3505))</f>
        <v>-3613.8663571104089</v>
      </c>
      <c r="L3505">
        <f t="shared" ca="1" si="532"/>
        <v>-34.556308305756325</v>
      </c>
      <c r="M3505">
        <f t="shared" ca="1" si="533"/>
        <v>6371.2361498361861</v>
      </c>
      <c r="N3505">
        <f ca="1">SQRT(User_Model_Calcs!M3505^2+Sat_Data!$B$3^2-2*User_Model_Calcs!M3505*Sat_Data!$B$3*COS(RADIANS(L3505))*COS(RADIANS(I3505)))</f>
        <v>37411.283756003169</v>
      </c>
      <c r="O3505">
        <f ca="1">DEGREES(ACOS(((Earth_Data!$B$1+Sat_Data!$B$2)/User_Model_Calcs!N3505)*SQRT(1-COS(RADIANS(User_Model_Calcs!I3505))^2*COS(RADIANS(User_Model_Calcs!B3505))^2)))</f>
        <v>44.898813266237681</v>
      </c>
      <c r="P3505">
        <f t="shared" ca="1" si="530"/>
        <v>30.898774451166432</v>
      </c>
    </row>
    <row r="3506" spans="1:16" x14ac:dyDescent="0.25">
      <c r="A3506">
        <f t="shared" ca="1" si="538"/>
        <v>129.9447866272582</v>
      </c>
      <c r="B3506">
        <f t="shared" ca="1" si="539"/>
        <v>-32.803084359680561</v>
      </c>
      <c r="C3506" s="6">
        <v>20135.9375</v>
      </c>
      <c r="D3506">
        <f t="shared" ca="1" si="540"/>
        <v>3</v>
      </c>
      <c r="E3506" s="1">
        <v>0.65</v>
      </c>
      <c r="F3506">
        <v>19.899999999999999</v>
      </c>
      <c r="G3506">
        <f t="shared" ca="1" si="531"/>
        <v>54.048620189015942</v>
      </c>
      <c r="H3506">
        <f t="shared" ca="1" si="541"/>
        <v>21.734916208727796</v>
      </c>
      <c r="I3506">
        <f ca="1">User_Model_Calcs!A3506-Sat_Data!$B$5</f>
        <v>19.944786627258196</v>
      </c>
      <c r="J3506">
        <f ca="1">(Earth_Data!$B$1/SQRT(1-Earth_Data!$B$2^2*SIN(RADIANS(User_Model_Calcs!B3506))^2))*COS(RADIANS(User_Model_Calcs!B3506))</f>
        <v>5366.3400063690651</v>
      </c>
      <c r="K3506">
        <f ca="1">((Earth_Data!$B$1*(1-Earth_Data!$B$2^2))/SQRT(1-Earth_Data!$B$2^2*SIN(RADIANS(User_Model_Calcs!B3506))^2))*SIN(RADIANS(User_Model_Calcs!B3506))</f>
        <v>-3435.6241748797879</v>
      </c>
      <c r="L3506">
        <f t="shared" ca="1" si="532"/>
        <v>-32.628078279480881</v>
      </c>
      <c r="M3506">
        <f t="shared" ca="1" si="533"/>
        <v>6371.9007003386014</v>
      </c>
      <c r="N3506">
        <f ca="1">SQRT(User_Model_Calcs!M3506^2+Sat_Data!$B$3^2-2*User_Model_Calcs!M3506*Sat_Data!$B$3*COS(RADIANS(L3506))*COS(RADIANS(I3506)))</f>
        <v>37323.234020767246</v>
      </c>
      <c r="O3506">
        <f ca="1">DEGREES(ACOS(((Earth_Data!$B$1+Sat_Data!$B$2)/User_Model_Calcs!N3506)*SQRT(1-COS(RADIANS(User_Model_Calcs!I3506))^2*COS(RADIANS(User_Model_Calcs!B3506))^2)))</f>
        <v>46.175769047595807</v>
      </c>
      <c r="P3506">
        <f t="shared" ca="1" si="530"/>
        <v>33.815112648145238</v>
      </c>
    </row>
    <row r="3507" spans="1:16" x14ac:dyDescent="0.25">
      <c r="A3507">
        <f t="shared" ca="1" si="538"/>
        <v>130.32523083867241</v>
      </c>
      <c r="B3507">
        <f t="shared" ca="1" si="539"/>
        <v>-35.15655262877349</v>
      </c>
      <c r="C3507" s="6">
        <v>20135.9375</v>
      </c>
      <c r="D3507">
        <f t="shared" ca="1" si="540"/>
        <v>1.2</v>
      </c>
      <c r="E3507" s="1">
        <v>0.65</v>
      </c>
      <c r="F3507">
        <v>19.899999999999999</v>
      </c>
      <c r="G3507">
        <f t="shared" ca="1" si="531"/>
        <v>46.089820015575185</v>
      </c>
      <c r="H3507">
        <f t="shared" ca="1" si="541"/>
        <v>18.292072463061501</v>
      </c>
      <c r="I3507">
        <f ca="1">User_Model_Calcs!A3507-Sat_Data!$B$5</f>
        <v>20.325230838672411</v>
      </c>
      <c r="J3507">
        <f ca="1">(Earth_Data!$B$1/SQRT(1-Earth_Data!$B$2^2*SIN(RADIANS(User_Model_Calcs!B3507))^2))*COS(RADIANS(User_Model_Calcs!B3507))</f>
        <v>5220.4479594064478</v>
      </c>
      <c r="K3507">
        <f ca="1">((Earth_Data!$B$1*(1-Earth_Data!$B$2^2))/SQRT(1-Earth_Data!$B$2^2*SIN(RADIANS(User_Model_Calcs!B3507))^2))*SIN(RADIANS(User_Model_Calcs!B3507))</f>
        <v>-3652.0818412431449</v>
      </c>
      <c r="L3507">
        <f t="shared" ca="1" si="532"/>
        <v>-34.975578089264609</v>
      </c>
      <c r="M3507">
        <f t="shared" ca="1" si="533"/>
        <v>6371.0892845736253</v>
      </c>
      <c r="N3507">
        <f ca="1">SQRT(User_Model_Calcs!M3507^2+Sat_Data!$B$3^2-2*User_Model_Calcs!M3507*Sat_Data!$B$3*COS(RADIANS(L3507))*COS(RADIANS(I3507)))</f>
        <v>37491.127240054695</v>
      </c>
      <c r="O3507">
        <f ca="1">DEGREES(ACOS(((Earth_Data!$B$1+Sat_Data!$B$2)/User_Model_Calcs!N3507)*SQRT(1-COS(RADIANS(User_Model_Calcs!I3507))^2*COS(RADIANS(User_Model_Calcs!B3507))^2)))</f>
        <v>43.775221729703432</v>
      </c>
      <c r="P3507">
        <f t="shared" ca="1" si="530"/>
        <v>32.75259566618864</v>
      </c>
    </row>
    <row r="3508" spans="1:16" x14ac:dyDescent="0.25">
      <c r="A3508">
        <f t="shared" ca="1" si="538"/>
        <v>131.43909781189683</v>
      </c>
      <c r="B3508">
        <f t="shared" ca="1" si="539"/>
        <v>-36.669998921236385</v>
      </c>
      <c r="C3508" s="6">
        <v>20135.9375</v>
      </c>
      <c r="D3508">
        <f t="shared" ca="1" si="540"/>
        <v>0.75</v>
      </c>
      <c r="E3508" s="1">
        <v>0.65</v>
      </c>
      <c r="F3508">
        <v>19.899999999999999</v>
      </c>
      <c r="G3508">
        <f t="shared" ca="1" si="531"/>
        <v>42.007420362456692</v>
      </c>
      <c r="H3508">
        <f t="shared" ca="1" si="541"/>
        <v>14.187178758732594</v>
      </c>
      <c r="I3508">
        <f ca="1">User_Model_Calcs!A3508-Sat_Data!$B$5</f>
        <v>21.439097811896829</v>
      </c>
      <c r="J3508">
        <f ca="1">(Earth_Data!$B$1/SQRT(1-Earth_Data!$B$2^2*SIN(RADIANS(User_Model_Calcs!B3508))^2))*COS(RADIANS(User_Model_Calcs!B3508))</f>
        <v>5121.9508028464979</v>
      </c>
      <c r="K3508">
        <f ca="1">((Earth_Data!$B$1*(1-Earth_Data!$B$2^2))/SQRT(1-Earth_Data!$B$2^2*SIN(RADIANS(User_Model_Calcs!B3508))^2))*SIN(RADIANS(User_Model_Calcs!B3508))</f>
        <v>-3788.0838119556315</v>
      </c>
      <c r="L3508">
        <f t="shared" ca="1" si="532"/>
        <v>-36.485826694654207</v>
      </c>
      <c r="M3508">
        <f t="shared" ca="1" si="533"/>
        <v>6370.554057001651</v>
      </c>
      <c r="N3508">
        <f ca="1">SQRT(User_Model_Calcs!M3508^2+Sat_Data!$B$3^2-2*User_Model_Calcs!M3508*Sat_Data!$B$3*COS(RADIANS(L3508))*COS(RADIANS(I3508)))</f>
        <v>37634.555055875157</v>
      </c>
      <c r="O3508">
        <f ca="1">DEGREES(ACOS(((Earth_Data!$B$1+Sat_Data!$B$2)/User_Model_Calcs!N3508)*SQRT(1-COS(RADIANS(User_Model_Calcs!I3508))^2*COS(RADIANS(User_Model_Calcs!B3508))^2)))</f>
        <v>41.810222473271772</v>
      </c>
      <c r="P3508">
        <f t="shared" ca="1" si="530"/>
        <v>33.326304078492242</v>
      </c>
    </row>
    <row r="3509" spans="1:16" x14ac:dyDescent="0.25">
      <c r="A3509">
        <f t="shared" ca="1" si="538"/>
        <v>127.84006315458772</v>
      </c>
      <c r="B3509">
        <f t="shared" ca="1" si="539"/>
        <v>-36.513809185626975</v>
      </c>
      <c r="C3509" s="6">
        <v>20135.9375</v>
      </c>
      <c r="D3509">
        <f t="shared" ca="1" si="540"/>
        <v>0.75</v>
      </c>
      <c r="E3509" s="1">
        <v>0.65</v>
      </c>
      <c r="F3509">
        <v>19.899999999999999</v>
      </c>
      <c r="G3509">
        <f t="shared" ca="1" si="531"/>
        <v>42.007420362456692</v>
      </c>
      <c r="H3509">
        <f t="shared" ca="1" si="541"/>
        <v>17.966961984964883</v>
      </c>
      <c r="I3509">
        <f ca="1">User_Model_Calcs!A3509-Sat_Data!$B$5</f>
        <v>17.840063154587725</v>
      </c>
      <c r="J3509">
        <f ca="1">(Earth_Data!$B$1/SQRT(1-Earth_Data!$B$2^2*SIN(RADIANS(User_Model_Calcs!B3509))^2))*COS(RADIANS(User_Model_Calcs!B3509))</f>
        <v>5132.2828317304056</v>
      </c>
      <c r="K3509">
        <f ca="1">((Earth_Data!$B$1*(1-Earth_Data!$B$2^2))/SQRT(1-Earth_Data!$B$2^2*SIN(RADIANS(User_Model_Calcs!B3509))^2))*SIN(RADIANS(User_Model_Calcs!B3509))</f>
        <v>-3774.1676157883853</v>
      </c>
      <c r="L3509">
        <f t="shared" ca="1" si="532"/>
        <v>-36.329943397737509</v>
      </c>
      <c r="M3509">
        <f t="shared" ca="1" si="533"/>
        <v>6370.6097241112211</v>
      </c>
      <c r="N3509">
        <f ca="1">SQRT(User_Model_Calcs!M3509^2+Sat_Data!$B$3^2-2*User_Model_Calcs!M3509*Sat_Data!$B$3*COS(RADIANS(L3509))*COS(RADIANS(I3509)))</f>
        <v>37502.18172188849</v>
      </c>
      <c r="O3509">
        <f ca="1">DEGREES(ACOS(((Earth_Data!$B$1+Sat_Data!$B$2)/User_Model_Calcs!N3509)*SQRT(1-COS(RADIANS(User_Model_Calcs!I3509))^2*COS(RADIANS(User_Model_Calcs!B3509))^2)))</f>
        <v>43.614198871319871</v>
      </c>
      <c r="P3509">
        <f t="shared" ca="1" si="530"/>
        <v>28.408354397966789</v>
      </c>
    </row>
    <row r="3510" spans="1:16" x14ac:dyDescent="0.25">
      <c r="A3510">
        <f t="shared" ca="1" si="538"/>
        <v>130.27830879874497</v>
      </c>
      <c r="B3510">
        <f t="shared" ca="1" si="539"/>
        <v>-37.325987761767777</v>
      </c>
      <c r="C3510" s="6">
        <v>20135.9375</v>
      </c>
      <c r="D3510">
        <f t="shared" ca="1" si="540"/>
        <v>3</v>
      </c>
      <c r="E3510" s="1">
        <v>0.65</v>
      </c>
      <c r="F3510">
        <v>19.899999999999999</v>
      </c>
      <c r="G3510">
        <f t="shared" ca="1" si="531"/>
        <v>54.048620189015942</v>
      </c>
      <c r="H3510">
        <f t="shared" ca="1" si="541"/>
        <v>21.481147008135327</v>
      </c>
      <c r="I3510">
        <f ca="1">User_Model_Calcs!A3510-Sat_Data!$B$5</f>
        <v>20.278308798744973</v>
      </c>
      <c r="J3510">
        <f ca="1">(Earth_Data!$B$1/SQRT(1-Earth_Data!$B$2^2*SIN(RADIANS(User_Model_Calcs!B3510))^2))*COS(RADIANS(User_Model_Calcs!B3510))</f>
        <v>5078.1408770476792</v>
      </c>
      <c r="K3510">
        <f ca="1">((Earth_Data!$B$1*(1-Earth_Data!$B$2^2))/SQRT(1-Earth_Data!$B$2^2*SIN(RADIANS(User_Model_Calcs!B3510))^2))*SIN(RADIANS(User_Model_Calcs!B3510))</f>
        <v>-3846.2257709364712</v>
      </c>
      <c r="L3510">
        <f t="shared" ca="1" si="532"/>
        <v>-37.140588220626206</v>
      </c>
      <c r="M3510">
        <f t="shared" ca="1" si="533"/>
        <v>6370.3192579460592</v>
      </c>
      <c r="N3510">
        <f ca="1">SQRT(User_Model_Calcs!M3510^2+Sat_Data!$B$3^2-2*User_Model_Calcs!M3510*Sat_Data!$B$3*COS(RADIANS(L3510))*COS(RADIANS(I3510)))</f>
        <v>37639.161035345365</v>
      </c>
      <c r="O3510">
        <f ca="1">DEGREES(ACOS(((Earth_Data!$B$1+Sat_Data!$B$2)/User_Model_Calcs!N3510)*SQRT(1-COS(RADIANS(User_Model_Calcs!I3510))^2*COS(RADIANS(User_Model_Calcs!B3510))^2)))</f>
        <v>41.744956768438406</v>
      </c>
      <c r="P3510">
        <f t="shared" ca="1" si="530"/>
        <v>31.356182403995703</v>
      </c>
    </row>
    <row r="3511" spans="1:16" x14ac:dyDescent="0.25">
      <c r="A3511">
        <f t="shared" ca="1" si="538"/>
        <v>130.21376957650509</v>
      </c>
      <c r="B3511">
        <f t="shared" ca="1" si="539"/>
        <v>-35.937382635393561</v>
      </c>
      <c r="C3511" s="6">
        <v>20135.9375</v>
      </c>
      <c r="D3511">
        <f t="shared" ca="1" si="540"/>
        <v>1.2</v>
      </c>
      <c r="E3511" s="1">
        <v>0.65</v>
      </c>
      <c r="F3511">
        <v>19.899999999999999</v>
      </c>
      <c r="G3511">
        <f t="shared" ca="1" si="531"/>
        <v>46.089820015575185</v>
      </c>
      <c r="H3511">
        <f t="shared" ca="1" si="541"/>
        <v>14.142487188511117</v>
      </c>
      <c r="I3511">
        <f ca="1">User_Model_Calcs!A3511-Sat_Data!$B$5</f>
        <v>20.213769576505086</v>
      </c>
      <c r="J3511">
        <f ca="1">(Earth_Data!$B$1/SQRT(1-Earth_Data!$B$2^2*SIN(RADIANS(User_Model_Calcs!B3511))^2))*COS(RADIANS(User_Model_Calcs!B3511))</f>
        <v>5170.0821423117441</v>
      </c>
      <c r="K3511">
        <f ca="1">((Earth_Data!$B$1*(1-Earth_Data!$B$2^2))/SQRT(1-Earth_Data!$B$2^2*SIN(RADIANS(User_Model_Calcs!B3511))^2))*SIN(RADIANS(User_Model_Calcs!B3511))</f>
        <v>-3722.5697966675543</v>
      </c>
      <c r="L3511">
        <f t="shared" ca="1" si="532"/>
        <v>-35.754694865949581</v>
      </c>
      <c r="M3511">
        <f t="shared" ca="1" si="533"/>
        <v>6370.8143317249724</v>
      </c>
      <c r="N3511">
        <f ca="1">SQRT(User_Model_Calcs!M3511^2+Sat_Data!$B$3^2-2*User_Model_Calcs!M3511*Sat_Data!$B$3*COS(RADIANS(L3511))*COS(RADIANS(I3511)))</f>
        <v>37540.246406438811</v>
      </c>
      <c r="O3511">
        <f ca="1">DEGREES(ACOS(((Earth_Data!$B$1+Sat_Data!$B$2)/User_Model_Calcs!N3511)*SQRT(1-COS(RADIANS(User_Model_Calcs!I3511))^2*COS(RADIANS(User_Model_Calcs!B3511))^2)))</f>
        <v>43.092790280031508</v>
      </c>
      <c r="P3511">
        <f t="shared" ca="1" si="530"/>
        <v>32.102739097696436</v>
      </c>
    </row>
    <row r="3512" spans="1:16" x14ac:dyDescent="0.25">
      <c r="A3512">
        <f t="shared" ca="1" si="538"/>
        <v>132.20499729946368</v>
      </c>
      <c r="B3512">
        <f t="shared" ca="1" si="539"/>
        <v>-36.294187908084254</v>
      </c>
      <c r="C3512" s="6">
        <v>20135.9375</v>
      </c>
      <c r="D3512">
        <f t="shared" ca="1" si="540"/>
        <v>1.2</v>
      </c>
      <c r="E3512" s="1">
        <v>0.65</v>
      </c>
      <c r="F3512">
        <v>19.899999999999999</v>
      </c>
      <c r="G3512">
        <f t="shared" ca="1" si="531"/>
        <v>46.089820015575185</v>
      </c>
      <c r="H3512">
        <f t="shared" ca="1" si="541"/>
        <v>20.43813880783506</v>
      </c>
      <c r="I3512">
        <f ca="1">User_Model_Calcs!A3512-Sat_Data!$B$5</f>
        <v>22.204997299463685</v>
      </c>
      <c r="J3512">
        <f ca="1">(Earth_Data!$B$1/SQRT(1-Earth_Data!$B$2^2*SIN(RADIANS(User_Model_Calcs!B3512))^2))*COS(RADIANS(User_Model_Calcs!B3512))</f>
        <v>5146.746175874433</v>
      </c>
      <c r="K3512">
        <f ca="1">((Earth_Data!$B$1*(1-Earth_Data!$B$2^2))/SQRT(1-Earth_Data!$B$2^2*SIN(RADIANS(User_Model_Calcs!B3512))^2))*SIN(RADIANS(User_Model_Calcs!B3512))</f>
        <v>-3754.552879561485</v>
      </c>
      <c r="L3512">
        <f t="shared" ca="1" si="532"/>
        <v>-36.110762225193241</v>
      </c>
      <c r="M3512">
        <f t="shared" ca="1" si="533"/>
        <v>6370.6878376123195</v>
      </c>
      <c r="N3512">
        <f ca="1">SQRT(User_Model_Calcs!M3512^2+Sat_Data!$B$3^2-2*User_Model_Calcs!M3512*Sat_Data!$B$3*COS(RADIANS(L3512))*COS(RADIANS(I3512)))</f>
        <v>37637.372230103385</v>
      </c>
      <c r="O3512">
        <f ca="1">DEGREES(ACOS(((Earth_Data!$B$1+Sat_Data!$B$2)/User_Model_Calcs!N3512)*SQRT(1-COS(RADIANS(User_Model_Calcs!I3512))^2*COS(RADIANS(User_Model_Calcs!B3512))^2)))</f>
        <v>41.774518928534043</v>
      </c>
      <c r="P3512">
        <f t="shared" ca="1" si="530"/>
        <v>34.590033584864571</v>
      </c>
    </row>
    <row r="3513" spans="1:16" x14ac:dyDescent="0.25">
      <c r="A3513">
        <f t="shared" ca="1" si="538"/>
        <v>130.79195599600874</v>
      </c>
      <c r="B3513">
        <f t="shared" ca="1" si="539"/>
        <v>-33.20313180582697</v>
      </c>
      <c r="C3513" s="6">
        <v>20135.9375</v>
      </c>
      <c r="D3513">
        <f t="shared" ca="1" si="540"/>
        <v>1.2</v>
      </c>
      <c r="E3513" s="1">
        <v>0.65</v>
      </c>
      <c r="F3513">
        <v>19.899999999999999</v>
      </c>
      <c r="G3513">
        <f t="shared" ca="1" si="531"/>
        <v>46.089820015575185</v>
      </c>
      <c r="H3513">
        <f t="shared" ca="1" si="541"/>
        <v>23.164125900192751</v>
      </c>
      <c r="I3513">
        <f ca="1">User_Model_Calcs!A3513-Sat_Data!$B$5</f>
        <v>20.791955996008738</v>
      </c>
      <c r="J3513">
        <f ca="1">(Earth_Data!$B$1/SQRT(1-Earth_Data!$B$2^2*SIN(RADIANS(User_Model_Calcs!B3513))^2))*COS(RADIANS(User_Model_Calcs!B3513))</f>
        <v>5342.1739891258976</v>
      </c>
      <c r="K3513">
        <f ca="1">((Earth_Data!$B$1*(1-Earth_Data!$B$2^2))/SQRT(1-Earth_Data!$B$2^2*SIN(RADIANS(User_Model_Calcs!B3513))^2))*SIN(RADIANS(User_Model_Calcs!B3513))</f>
        <v>-3472.8321561339835</v>
      </c>
      <c r="L3513">
        <f t="shared" ca="1" si="532"/>
        <v>-33.027027040731369</v>
      </c>
      <c r="M3513">
        <f t="shared" ca="1" si="533"/>
        <v>6371.7647567037129</v>
      </c>
      <c r="N3513">
        <f ca="1">SQRT(User_Model_Calcs!M3513^2+Sat_Data!$B$3^2-2*User_Model_Calcs!M3513*Sat_Data!$B$3*COS(RADIANS(L3513))*COS(RADIANS(I3513)))</f>
        <v>37379.888753767395</v>
      </c>
      <c r="O3513">
        <f ca="1">DEGREES(ACOS(((Earth_Data!$B$1+Sat_Data!$B$2)/User_Model_Calcs!N3513)*SQRT(1-COS(RADIANS(User_Model_Calcs!I3513))^2*COS(RADIANS(User_Model_Calcs!B3513))^2)))</f>
        <v>45.355286623509969</v>
      </c>
      <c r="P3513">
        <f t="shared" ca="1" si="530"/>
        <v>34.736850395176049</v>
      </c>
    </row>
    <row r="3514" spans="1:16" x14ac:dyDescent="0.25">
      <c r="A3514">
        <f t="shared" ca="1" si="538"/>
        <v>132.42301983237078</v>
      </c>
      <c r="B3514">
        <f t="shared" ca="1" si="539"/>
        <v>-32.748576045047976</v>
      </c>
      <c r="C3514" s="6">
        <v>20135.9375</v>
      </c>
      <c r="D3514">
        <f t="shared" ca="1" si="540"/>
        <v>1.2</v>
      </c>
      <c r="E3514" s="1">
        <v>0.65</v>
      </c>
      <c r="F3514">
        <v>19.899999999999999</v>
      </c>
      <c r="G3514">
        <f t="shared" ca="1" si="531"/>
        <v>46.089820015575185</v>
      </c>
      <c r="H3514">
        <f t="shared" ca="1" si="541"/>
        <v>16.085781217064515</v>
      </c>
      <c r="I3514">
        <f ca="1">User_Model_Calcs!A3514-Sat_Data!$B$5</f>
        <v>22.423019832370784</v>
      </c>
      <c r="J3514">
        <f ca="1">(Earth_Data!$B$1/SQRT(1-Earth_Data!$B$2^2*SIN(RADIANS(User_Model_Calcs!B3514))^2))*COS(RADIANS(User_Model_Calcs!B3514))</f>
        <v>5369.6124888390923</v>
      </c>
      <c r="K3514">
        <f ca="1">((Earth_Data!$B$1*(1-Earth_Data!$B$2^2))/SQRT(1-Earth_Data!$B$2^2*SIN(RADIANS(User_Model_Calcs!B3514))^2))*SIN(RADIANS(User_Model_Calcs!B3514))</f>
        <v>-3430.5415686785173</v>
      </c>
      <c r="L3514">
        <f t="shared" ca="1" si="532"/>
        <v>-32.573722301327905</v>
      </c>
      <c r="M3514">
        <f t="shared" ca="1" si="533"/>
        <v>6371.919156323941</v>
      </c>
      <c r="N3514">
        <f ca="1">SQRT(User_Model_Calcs!M3514^2+Sat_Data!$B$3^2-2*User_Model_Calcs!M3514*Sat_Data!$B$3*COS(RADIANS(L3514))*COS(RADIANS(I3514)))</f>
        <v>37414.456501243818</v>
      </c>
      <c r="O3514">
        <f ca="1">DEGREES(ACOS(((Earth_Data!$B$1+Sat_Data!$B$2)/User_Model_Calcs!N3514)*SQRT(1-COS(RADIANS(User_Model_Calcs!I3514))^2*COS(RADIANS(User_Model_Calcs!B3514))^2)))</f>
        <v>44.865075846924967</v>
      </c>
      <c r="P3514">
        <f t="shared" ca="1" si="530"/>
        <v>37.33645373562284</v>
      </c>
    </row>
    <row r="3515" spans="1:16" x14ac:dyDescent="0.25">
      <c r="A3515">
        <f t="shared" ca="1" si="538"/>
        <v>132.36023270693215</v>
      </c>
      <c r="B3515">
        <f t="shared" ca="1" si="539"/>
        <v>-33.622325784830814</v>
      </c>
      <c r="C3515" s="6">
        <v>20135.9375</v>
      </c>
      <c r="D3515">
        <f t="shared" ca="1" si="540"/>
        <v>0.75</v>
      </c>
      <c r="E3515" s="1">
        <v>0.65</v>
      </c>
      <c r="F3515">
        <v>19.899999999999999</v>
      </c>
      <c r="G3515">
        <f t="shared" ca="1" si="531"/>
        <v>42.007420362456692</v>
      </c>
      <c r="H3515">
        <f t="shared" ca="1" si="541"/>
        <v>18.910697318705893</v>
      </c>
      <c r="I3515">
        <f ca="1">User_Model_Calcs!A3515-Sat_Data!$B$5</f>
        <v>22.360232706932152</v>
      </c>
      <c r="J3515">
        <f ca="1">(Earth_Data!$B$1/SQRT(1-Earth_Data!$B$2^2*SIN(RADIANS(User_Model_Calcs!B3515))^2))*COS(RADIANS(User_Model_Calcs!B3515))</f>
        <v>5316.5715973204033</v>
      </c>
      <c r="K3515">
        <f ca="1">((Earth_Data!$B$1*(1-Earth_Data!$B$2^2))/SQRT(1-Earth_Data!$B$2^2*SIN(RADIANS(User_Model_Calcs!B3515))^2))*SIN(RADIANS(User_Model_Calcs!B3515))</f>
        <v>-3511.6414543621677</v>
      </c>
      <c r="L3515">
        <f t="shared" ca="1" si="532"/>
        <v>-33.445106450293501</v>
      </c>
      <c r="M3515">
        <f t="shared" ca="1" si="533"/>
        <v>6371.6213990968472</v>
      </c>
      <c r="N3515">
        <f ca="1">SQRT(User_Model_Calcs!M3515^2+Sat_Data!$B$3^2-2*User_Model_Calcs!M3515*Sat_Data!$B$3*COS(RADIANS(L3515))*COS(RADIANS(I3515)))</f>
        <v>37467.122556178736</v>
      </c>
      <c r="O3515">
        <f ca="1">DEGREES(ACOS(((Earth_Data!$B$1+Sat_Data!$B$2)/User_Model_Calcs!N3515)*SQRT(1-COS(RADIANS(User_Model_Calcs!I3515))^2*COS(RADIANS(User_Model_Calcs!B3515))^2)))</f>
        <v>44.118393790986374</v>
      </c>
      <c r="P3515">
        <f t="shared" ca="1" si="530"/>
        <v>36.608846803377219</v>
      </c>
    </row>
    <row r="3516" spans="1:16" x14ac:dyDescent="0.25">
      <c r="A3516">
        <f t="shared" ca="1" si="538"/>
        <v>130.01046316364273</v>
      </c>
      <c r="B3516">
        <f t="shared" ca="1" si="539"/>
        <v>-34.003228249658029</v>
      </c>
      <c r="C3516" s="6">
        <v>20135.9375</v>
      </c>
      <c r="D3516">
        <f t="shared" ca="1" si="540"/>
        <v>3</v>
      </c>
      <c r="E3516" s="1">
        <v>0.65</v>
      </c>
      <c r="F3516">
        <v>19.899999999999999</v>
      </c>
      <c r="G3516">
        <f t="shared" ca="1" si="531"/>
        <v>54.048620189015942</v>
      </c>
      <c r="H3516">
        <f t="shared" ca="1" si="541"/>
        <v>21.047029383698693</v>
      </c>
      <c r="I3516">
        <f ca="1">User_Model_Calcs!A3516-Sat_Data!$B$5</f>
        <v>20.010463163642726</v>
      </c>
      <c r="J3516">
        <f ca="1">(Earth_Data!$B$1/SQRT(1-Earth_Data!$B$2^2*SIN(RADIANS(User_Model_Calcs!B3516))^2))*COS(RADIANS(User_Model_Calcs!B3516))</f>
        <v>5293.0606874164496</v>
      </c>
      <c r="K3516">
        <f ca="1">((Earth_Data!$B$1*(1-Earth_Data!$B$2^2))/SQRT(1-Earth_Data!$B$2^2*SIN(RADIANS(User_Model_Calcs!B3516))^2))*SIN(RADIANS(User_Model_Calcs!B3516))</f>
        <v>-3546.744693301901</v>
      </c>
      <c r="L3516">
        <f t="shared" ca="1" si="532"/>
        <v>-33.82502892528359</v>
      </c>
      <c r="M3516">
        <f t="shared" ca="1" si="533"/>
        <v>6371.490356277618</v>
      </c>
      <c r="N3516">
        <f ca="1">SQRT(User_Model_Calcs!M3516^2+Sat_Data!$B$3^2-2*User_Model_Calcs!M3516*Sat_Data!$B$3*COS(RADIANS(L3516))*COS(RADIANS(I3516)))</f>
        <v>37403.238571639573</v>
      </c>
      <c r="O3516">
        <f ca="1">DEGREES(ACOS(((Earth_Data!$B$1+Sat_Data!$B$2)/User_Model_Calcs!N3516)*SQRT(1-COS(RADIANS(User_Model_Calcs!I3516))^2*COS(RADIANS(User_Model_Calcs!B3516))^2)))</f>
        <v>45.017363402691679</v>
      </c>
      <c r="P3516">
        <f t="shared" ca="1" si="530"/>
        <v>33.072190783187011</v>
      </c>
    </row>
    <row r="3517" spans="1:16" x14ac:dyDescent="0.25">
      <c r="A3517">
        <f t="shared" ca="1" si="538"/>
        <v>128.62408584794034</v>
      </c>
      <c r="B3517">
        <f t="shared" ca="1" si="539"/>
        <v>-35.624962788236544</v>
      </c>
      <c r="C3517" s="6">
        <v>20135.9375</v>
      </c>
      <c r="D3517">
        <f t="shared" ca="1" si="540"/>
        <v>1.2</v>
      </c>
      <c r="E3517" s="1">
        <v>0.65</v>
      </c>
      <c r="F3517">
        <v>19.899999999999999</v>
      </c>
      <c r="G3517">
        <f t="shared" ca="1" si="531"/>
        <v>46.089820015575185</v>
      </c>
      <c r="H3517">
        <f t="shared" ca="1" si="541"/>
        <v>17.468751003459502</v>
      </c>
      <c r="I3517">
        <f ca="1">User_Model_Calcs!A3517-Sat_Data!$B$5</f>
        <v>18.624085847940336</v>
      </c>
      <c r="J3517">
        <f ca="1">(Earth_Data!$B$1/SQRT(1-Earth_Data!$B$2^2*SIN(RADIANS(User_Model_Calcs!B3517))^2))*COS(RADIANS(User_Model_Calcs!B3517))</f>
        <v>5190.3501684496505</v>
      </c>
      <c r="K3517">
        <f ca="1">((Earth_Data!$B$1*(1-Earth_Data!$B$2^2))/SQRT(1-Earth_Data!$B$2^2*SIN(RADIANS(User_Model_Calcs!B3517))^2))*SIN(RADIANS(User_Model_Calcs!B3517))</f>
        <v>-3694.448014089081</v>
      </c>
      <c r="L3517">
        <f t="shared" ca="1" si="532"/>
        <v>-35.442944339018446</v>
      </c>
      <c r="M3517">
        <f t="shared" ca="1" si="533"/>
        <v>6370.9246581585048</v>
      </c>
      <c r="N3517">
        <f ca="1">SQRT(User_Model_Calcs!M3517^2+Sat_Data!$B$3^2-2*User_Model_Calcs!M3517*Sat_Data!$B$3*COS(RADIANS(L3517))*COS(RADIANS(I3517)))</f>
        <v>37465.053339678598</v>
      </c>
      <c r="O3517">
        <f ca="1">DEGREES(ACOS(((Earth_Data!$B$1+Sat_Data!$B$2)/User_Model_Calcs!N3517)*SQRT(1-COS(RADIANS(User_Model_Calcs!I3517))^2*COS(RADIANS(User_Model_Calcs!B3517))^2)))</f>
        <v>44.136049077549679</v>
      </c>
      <c r="P3517">
        <f t="shared" ca="1" si="530"/>
        <v>30.052491045266777</v>
      </c>
    </row>
    <row r="3518" spans="1:16" x14ac:dyDescent="0.25">
      <c r="A3518">
        <f t="shared" ca="1" si="538"/>
        <v>128.32012168094207</v>
      </c>
      <c r="B3518">
        <f t="shared" ca="1" si="539"/>
        <v>-32.619443210834234</v>
      </c>
      <c r="C3518" s="6">
        <v>20135.9375</v>
      </c>
      <c r="D3518">
        <f t="shared" ca="1" si="540"/>
        <v>3</v>
      </c>
      <c r="E3518" s="1">
        <v>0.65</v>
      </c>
      <c r="F3518">
        <v>19.899999999999999</v>
      </c>
      <c r="G3518">
        <f t="shared" ca="1" si="531"/>
        <v>54.048620189015942</v>
      </c>
      <c r="H3518">
        <f t="shared" ca="1" si="541"/>
        <v>22.794954724295511</v>
      </c>
      <c r="I3518">
        <f ca="1">User_Model_Calcs!A3518-Sat_Data!$B$5</f>
        <v>18.320121680942066</v>
      </c>
      <c r="J3518">
        <f ca="1">(Earth_Data!$B$1/SQRT(1-Earth_Data!$B$2^2*SIN(RADIANS(User_Model_Calcs!B3518))^2))*COS(RADIANS(User_Model_Calcs!B3518))</f>
        <v>5377.3457369799144</v>
      </c>
      <c r="K3518">
        <f ca="1">((Earth_Data!$B$1*(1-Earth_Data!$B$2^2))/SQRT(1-Earth_Data!$B$2^2*SIN(RADIANS(User_Model_Calcs!B3518))^2))*SIN(RADIANS(User_Model_Calcs!B3518))</f>
        <v>-3418.4883988743036</v>
      </c>
      <c r="L3518">
        <f t="shared" ca="1" si="532"/>
        <v>-32.444952874176018</v>
      </c>
      <c r="M3518">
        <f t="shared" ca="1" si="533"/>
        <v>6371.962814412389</v>
      </c>
      <c r="N3518">
        <f ca="1">SQRT(User_Model_Calcs!M3518^2+Sat_Data!$B$3^2-2*User_Model_Calcs!M3518*Sat_Data!$B$3*COS(RADIANS(L3518))*COS(RADIANS(I3518)))</f>
        <v>37255.039463245346</v>
      </c>
      <c r="O3518">
        <f ca="1">DEGREES(ACOS(((Earth_Data!$B$1+Sat_Data!$B$2)/User_Model_Calcs!N3518)*SQRT(1-COS(RADIANS(User_Model_Calcs!I3518))^2*COS(RADIANS(User_Model_Calcs!B3518))^2)))</f>
        <v>47.180062631501627</v>
      </c>
      <c r="P3518">
        <f t="shared" ca="1" si="530"/>
        <v>31.559746274033337</v>
      </c>
    </row>
    <row r="3519" spans="1:16" x14ac:dyDescent="0.25">
      <c r="A3519">
        <f t="shared" ca="1" si="538"/>
        <v>130.65822629534412</v>
      </c>
      <c r="B3519">
        <f t="shared" ca="1" si="539"/>
        <v>-33.986656154178412</v>
      </c>
      <c r="C3519" s="6">
        <v>20135.9375</v>
      </c>
      <c r="D3519">
        <f t="shared" ca="1" si="540"/>
        <v>1.2</v>
      </c>
      <c r="E3519" s="1">
        <v>0.65</v>
      </c>
      <c r="F3519">
        <v>19.899999999999999</v>
      </c>
      <c r="G3519">
        <f t="shared" ca="1" si="531"/>
        <v>46.089820015575185</v>
      </c>
      <c r="H3519">
        <f t="shared" ca="1" si="541"/>
        <v>16.084408753074605</v>
      </c>
      <c r="I3519">
        <f ca="1">User_Model_Calcs!A3519-Sat_Data!$B$5</f>
        <v>20.658226295344122</v>
      </c>
      <c r="J3519">
        <f ca="1">(Earth_Data!$B$1/SQRT(1-Earth_Data!$B$2^2*SIN(RADIANS(User_Model_Calcs!B3519))^2))*COS(RADIANS(User_Model_Calcs!B3519))</f>
        <v>5294.0884699957769</v>
      </c>
      <c r="K3519">
        <f ca="1">((Earth_Data!$B$1*(1-Earth_Data!$B$2^2))/SQRT(1-Earth_Data!$B$2^2*SIN(RADIANS(User_Model_Calcs!B3519))^2))*SIN(RADIANS(User_Model_Calcs!B3519))</f>
        <v>-3545.2206527817616</v>
      </c>
      <c r="L3519">
        <f t="shared" ca="1" si="532"/>
        <v>-33.808498814930161</v>
      </c>
      <c r="M3519">
        <f t="shared" ca="1" si="533"/>
        <v>6371.496072748736</v>
      </c>
      <c r="N3519">
        <f ca="1">SQRT(User_Model_Calcs!M3519^2+Sat_Data!$B$3^2-2*User_Model_Calcs!M3519*Sat_Data!$B$3*COS(RADIANS(L3519))*COS(RADIANS(I3519)))</f>
        <v>37425.590196017904</v>
      </c>
      <c r="O3519">
        <f ca="1">DEGREES(ACOS(((Earth_Data!$B$1+Sat_Data!$B$2)/User_Model_Calcs!N3519)*SQRT(1-COS(RADIANS(User_Model_Calcs!I3519))^2*COS(RADIANS(User_Model_Calcs!B3519))^2)))</f>
        <v>44.700398621620081</v>
      </c>
      <c r="P3519">
        <f t="shared" ca="1" si="530"/>
        <v>33.998972648881697</v>
      </c>
    </row>
    <row r="3520" spans="1:16" x14ac:dyDescent="0.25">
      <c r="A3520">
        <f t="shared" ca="1" si="538"/>
        <v>129.01720356411099</v>
      </c>
      <c r="B3520">
        <f t="shared" ca="1" si="539"/>
        <v>-36.680938159709051</v>
      </c>
      <c r="C3520" s="6">
        <v>20135.9375</v>
      </c>
      <c r="D3520">
        <f t="shared" ca="1" si="540"/>
        <v>3</v>
      </c>
      <c r="E3520" s="1">
        <v>0.65</v>
      </c>
      <c r="F3520">
        <v>19.899999999999999</v>
      </c>
      <c r="G3520">
        <f t="shared" ca="1" si="531"/>
        <v>54.048620189015942</v>
      </c>
      <c r="H3520">
        <f t="shared" ca="1" si="541"/>
        <v>21.486942240025179</v>
      </c>
      <c r="I3520">
        <f ca="1">User_Model_Calcs!A3520-Sat_Data!$B$5</f>
        <v>19.017203564110986</v>
      </c>
      <c r="J3520">
        <f ca="1">(Earth_Data!$B$1/SQRT(1-Earth_Data!$B$2^2*SIN(RADIANS(User_Model_Calcs!B3520))^2))*COS(RADIANS(User_Model_Calcs!B3520))</f>
        <v>5121.2257356033815</v>
      </c>
      <c r="K3520">
        <f ca="1">((Earth_Data!$B$1*(1-Earth_Data!$B$2^2))/SQRT(1-Earth_Data!$B$2^2*SIN(RADIANS(User_Model_Calcs!B3520))^2))*SIN(RADIANS(User_Model_Calcs!B3520))</f>
        <v>-3789.0574339913719</v>
      </c>
      <c r="L3520">
        <f t="shared" ca="1" si="532"/>
        <v>-36.496744675164145</v>
      </c>
      <c r="M3520">
        <f t="shared" ca="1" si="533"/>
        <v>6370.5501546641699</v>
      </c>
      <c r="N3520">
        <f ca="1">SQRT(User_Model_Calcs!M3520^2+Sat_Data!$B$3^2-2*User_Model_Calcs!M3520*Sat_Data!$B$3*COS(RADIANS(L3520))*COS(RADIANS(I3520)))</f>
        <v>37551.368324799063</v>
      </c>
      <c r="O3520">
        <f ca="1">DEGREES(ACOS(((Earth_Data!$B$1+Sat_Data!$B$2)/User_Model_Calcs!N3520)*SQRT(1-COS(RADIANS(User_Model_Calcs!I3520))^2*COS(RADIANS(User_Model_Calcs!B3520))^2)))</f>
        <v>42.936299159135103</v>
      </c>
      <c r="P3520">
        <f t="shared" ca="1" si="530"/>
        <v>29.984062834702293</v>
      </c>
    </row>
    <row r="3521" spans="1:16" x14ac:dyDescent="0.25">
      <c r="A3521">
        <f t="shared" ca="1" si="538"/>
        <v>132.43325878341895</v>
      </c>
      <c r="B3521">
        <f t="shared" ca="1" si="539"/>
        <v>-36.495727286596249</v>
      </c>
      <c r="C3521" s="6">
        <v>20135.9375</v>
      </c>
      <c r="D3521">
        <f t="shared" ca="1" si="540"/>
        <v>0.75</v>
      </c>
      <c r="E3521" s="1">
        <v>0.65</v>
      </c>
      <c r="F3521">
        <v>19.899999999999999</v>
      </c>
      <c r="G3521">
        <f t="shared" ca="1" si="531"/>
        <v>42.007420362456692</v>
      </c>
      <c r="H3521">
        <f t="shared" ca="1" si="541"/>
        <v>21.981348645608467</v>
      </c>
      <c r="I3521">
        <f ca="1">User_Model_Calcs!A3521-Sat_Data!$B$5</f>
        <v>22.43325878341895</v>
      </c>
      <c r="J3521">
        <f ca="1">(Earth_Data!$B$1/SQRT(1-Earth_Data!$B$2^2*SIN(RADIANS(User_Model_Calcs!B3521))^2))*COS(RADIANS(User_Model_Calcs!B3521))</f>
        <v>5133.476489740845</v>
      </c>
      <c r="K3521">
        <f ca="1">((Earth_Data!$B$1*(1-Earth_Data!$B$2^2))/SQRT(1-Earth_Data!$B$2^2*SIN(RADIANS(User_Model_Calcs!B3521))^2))*SIN(RADIANS(User_Model_Calcs!B3521))</f>
        <v>-3772.5547603015216</v>
      </c>
      <c r="L3521">
        <f t="shared" ca="1" si="532"/>
        <v>-36.311897326866067</v>
      </c>
      <c r="M3521">
        <f t="shared" ca="1" si="533"/>
        <v>6370.616162522716</v>
      </c>
      <c r="N3521">
        <f ca="1">SQRT(User_Model_Calcs!M3521^2+Sat_Data!$B$3^2-2*User_Model_Calcs!M3521*Sat_Data!$B$3*COS(RADIANS(L3521))*COS(RADIANS(I3521)))</f>
        <v>37659.817426107344</v>
      </c>
      <c r="O3521">
        <f ca="1">DEGREES(ACOS(((Earth_Data!$B$1+Sat_Data!$B$2)/User_Model_Calcs!N3521)*SQRT(1-COS(RADIANS(User_Model_Calcs!I3521))^2*COS(RADIANS(User_Model_Calcs!B3521))^2)))</f>
        <v>41.473624799475012</v>
      </c>
      <c r="P3521">
        <f t="shared" ca="1" si="530"/>
        <v>34.766115585069144</v>
      </c>
    </row>
    <row r="3522" spans="1:16" x14ac:dyDescent="0.25">
      <c r="A3522">
        <f t="shared" ca="1" si="538"/>
        <v>132.27131838118535</v>
      </c>
      <c r="B3522">
        <f t="shared" ca="1" si="539"/>
        <v>-36.722896018640142</v>
      </c>
      <c r="C3522" s="6">
        <v>20135.9375</v>
      </c>
      <c r="D3522">
        <f t="shared" ca="1" si="540"/>
        <v>3</v>
      </c>
      <c r="E3522" s="1">
        <v>0.65</v>
      </c>
      <c r="F3522">
        <v>19.899999999999999</v>
      </c>
      <c r="G3522">
        <f t="shared" ca="1" si="531"/>
        <v>54.048620189015942</v>
      </c>
      <c r="H3522">
        <f t="shared" ca="1" si="541"/>
        <v>23.637888585901926</v>
      </c>
      <c r="I3522">
        <f ca="1">User_Model_Calcs!A3522-Sat_Data!$B$5</f>
        <v>22.271318381185353</v>
      </c>
      <c r="J3522">
        <f ca="1">(Earth_Data!$B$1/SQRT(1-Earth_Data!$B$2^2*SIN(RADIANS(User_Model_Calcs!B3522))^2))*COS(RADIANS(User_Model_Calcs!B3522))</f>
        <v>5118.4429771594878</v>
      </c>
      <c r="K3522">
        <f ca="1">((Earth_Data!$B$1*(1-Earth_Data!$B$2^2))/SQRT(1-Earth_Data!$B$2^2*SIN(RADIANS(User_Model_Calcs!B3522))^2))*SIN(RADIANS(User_Model_Calcs!B3522))</f>
        <v>-3792.7905301651322</v>
      </c>
      <c r="L3522">
        <f t="shared" ca="1" si="532"/>
        <v>-36.538621246746708</v>
      </c>
      <c r="M3522">
        <f t="shared" ca="1" si="533"/>
        <v>6370.5351828667881</v>
      </c>
      <c r="N3522">
        <f ca="1">SQRT(User_Model_Calcs!M3522^2+Sat_Data!$B$3^2-2*User_Model_Calcs!M3522*Sat_Data!$B$3*COS(RADIANS(L3522))*COS(RADIANS(I3522)))</f>
        <v>37669.200689709207</v>
      </c>
      <c r="O3522">
        <f ca="1">DEGREES(ACOS(((Earth_Data!$B$1+Sat_Data!$B$2)/User_Model_Calcs!N3522)*SQRT(1-COS(RADIANS(User_Model_Calcs!I3522))^2*COS(RADIANS(User_Model_Calcs!B3522))^2)))</f>
        <v>41.347540335108476</v>
      </c>
      <c r="P3522">
        <f t="shared" ref="P3522:P3585" ca="1" si="542">DEGREES(ASIN(SIN(RADIANS(ABS(I3522)))/(SIN(ACOS(COS(RADIANS(I3522))*COS(RADIANS(B3522)))))))</f>
        <v>34.408048811634849</v>
      </c>
    </row>
    <row r="3523" spans="1:16" x14ac:dyDescent="0.25">
      <c r="A3523">
        <f t="shared" ca="1" si="538"/>
        <v>127.52553041685968</v>
      </c>
      <c r="B3523">
        <f t="shared" ca="1" si="539"/>
        <v>-35.324971949541023</v>
      </c>
      <c r="C3523" s="6">
        <v>20135.9375</v>
      </c>
      <c r="D3523">
        <f t="shared" ca="1" si="540"/>
        <v>3</v>
      </c>
      <c r="E3523" s="1">
        <v>0.65</v>
      </c>
      <c r="F3523">
        <v>19.899999999999999</v>
      </c>
      <c r="G3523">
        <f t="shared" ref="G3523:G3586" ca="1" si="543">20.4+20*LOG(F3523)+20*LOG(D3523)+10*LOG(E3523)</f>
        <v>54.048620189015942</v>
      </c>
      <c r="H3523">
        <f t="shared" ca="1" si="541"/>
        <v>22.144861232006239</v>
      </c>
      <c r="I3523">
        <f ca="1">User_Model_Calcs!A3523-Sat_Data!$B$5</f>
        <v>17.525530416859681</v>
      </c>
      <c r="J3523">
        <f ca="1">(Earth_Data!$B$1/SQRT(1-Earth_Data!$B$2^2*SIN(RADIANS(User_Model_Calcs!B3523))^2))*COS(RADIANS(User_Model_Calcs!B3523))</f>
        <v>5209.6662997726389</v>
      </c>
      <c r="K3523">
        <f ca="1">((Earth_Data!$B$1*(1-Earth_Data!$B$2^2))/SQRT(1-Earth_Data!$B$2^2*SIN(RADIANS(User_Model_Calcs!B3523))^2))*SIN(RADIANS(User_Model_Calcs!B3523))</f>
        <v>-3667.3427563719411</v>
      </c>
      <c r="L3523">
        <f t="shared" ref="L3523:L3586" ca="1" si="544">DEGREES(ATAN((K3523/J3523)))</f>
        <v>-35.143616500203386</v>
      </c>
      <c r="M3523">
        <f t="shared" ref="M3523:M3586" ca="1" si="545">SQRT(J3523^2+K3523^2)</f>
        <v>6371.0302030127341</v>
      </c>
      <c r="N3523">
        <f ca="1">SQRT(User_Model_Calcs!M3523^2+Sat_Data!$B$3^2-2*User_Model_Calcs!M3523*Sat_Data!$B$3*COS(RADIANS(L3523))*COS(RADIANS(I3523)))</f>
        <v>37409.552353796054</v>
      </c>
      <c r="O3523">
        <f ca="1">DEGREES(ACOS(((Earth_Data!$B$1+Sat_Data!$B$2)/User_Model_Calcs!N3523)*SQRT(1-COS(RADIANS(User_Model_Calcs!I3523))^2*COS(RADIANS(User_Model_Calcs!B3523))^2)))</f>
        <v>44.919990504470043</v>
      </c>
      <c r="P3523">
        <f t="shared" ca="1" si="542"/>
        <v>28.640974555606338</v>
      </c>
    </row>
    <row r="3524" spans="1:16" x14ac:dyDescent="0.25">
      <c r="A3524">
        <f t="shared" ca="1" si="538"/>
        <v>130.03533913124929</v>
      </c>
      <c r="B3524">
        <f t="shared" ca="1" si="539"/>
        <v>-33.948555764165079</v>
      </c>
      <c r="C3524" s="6">
        <v>20135.9375</v>
      </c>
      <c r="D3524">
        <f t="shared" ca="1" si="540"/>
        <v>3</v>
      </c>
      <c r="E3524" s="1">
        <v>0.65</v>
      </c>
      <c r="F3524">
        <v>19.899999999999999</v>
      </c>
      <c r="G3524">
        <f t="shared" ca="1" si="543"/>
        <v>54.048620189015942</v>
      </c>
      <c r="H3524">
        <f t="shared" ca="1" si="541"/>
        <v>20.498352533051019</v>
      </c>
      <c r="I3524">
        <f ca="1">User_Model_Calcs!A3524-Sat_Data!$B$5</f>
        <v>20.035339131249287</v>
      </c>
      <c r="J3524">
        <f ca="1">(Earth_Data!$B$1/SQRT(1-Earth_Data!$B$2^2*SIN(RADIANS(User_Model_Calcs!B3524))^2))*COS(RADIANS(User_Model_Calcs!B3524))</f>
        <v>5296.4497304669176</v>
      </c>
      <c r="K3524">
        <f ca="1">((Earth_Data!$B$1*(1-Earth_Data!$B$2^2))/SQRT(1-Earth_Data!$B$2^2*SIN(RADIANS(User_Model_Calcs!B3524))^2))*SIN(RADIANS(User_Model_Calcs!B3524))</f>
        <v>-3541.7156672282094</v>
      </c>
      <c r="L3524">
        <f t="shared" ca="1" si="544"/>
        <v>-33.770495176827303</v>
      </c>
      <c r="M3524">
        <f t="shared" ca="1" si="545"/>
        <v>6371.5092101363898</v>
      </c>
      <c r="N3524">
        <f ca="1">SQRT(User_Model_Calcs!M3524^2+Sat_Data!$B$3^2-2*User_Model_Calcs!M3524*Sat_Data!$B$3*COS(RADIANS(L3524))*COS(RADIANS(I3524)))</f>
        <v>37400.539477978637</v>
      </c>
      <c r="O3524">
        <f ca="1">DEGREES(ACOS(((Earth_Data!$B$1+Sat_Data!$B$2)/User_Model_Calcs!N3524)*SQRT(1-COS(RADIANS(User_Model_Calcs!I3524))^2*COS(RADIANS(User_Model_Calcs!B3524))^2)))</f>
        <v>45.056096145045871</v>
      </c>
      <c r="P3524">
        <f t="shared" ca="1" si="542"/>
        <v>33.144690397658941</v>
      </c>
    </row>
    <row r="3525" spans="1:16" x14ac:dyDescent="0.25">
      <c r="A3525">
        <f t="shared" ca="1" si="538"/>
        <v>131.64859121317153</v>
      </c>
      <c r="B3525">
        <f t="shared" ca="1" si="539"/>
        <v>-36.875806177996189</v>
      </c>
      <c r="C3525" s="6">
        <v>20135.9375</v>
      </c>
      <c r="D3525">
        <f t="shared" ca="1" si="540"/>
        <v>3</v>
      </c>
      <c r="E3525" s="1">
        <v>0.65</v>
      </c>
      <c r="F3525">
        <v>19.899999999999999</v>
      </c>
      <c r="G3525">
        <f t="shared" ca="1" si="543"/>
        <v>54.048620189015942</v>
      </c>
      <c r="H3525">
        <f t="shared" ca="1" si="541"/>
        <v>22.260567407627001</v>
      </c>
      <c r="I3525">
        <f ca="1">User_Model_Calcs!A3525-Sat_Data!$B$5</f>
        <v>21.648591213171528</v>
      </c>
      <c r="J3525">
        <f ca="1">(Earth_Data!$B$1/SQRT(1-Earth_Data!$B$2^2*SIN(RADIANS(User_Model_Calcs!B3525))^2))*COS(RADIANS(User_Model_Calcs!B3525))</f>
        <v>5108.2782776840786</v>
      </c>
      <c r="K3525">
        <f ca="1">((Earth_Data!$B$1*(1-Earth_Data!$B$2^2))/SQRT(1-Earth_Data!$B$2^2*SIN(RADIANS(User_Model_Calcs!B3525))^2))*SIN(RADIANS(User_Model_Calcs!B3525))</f>
        <v>-3806.3782850573762</v>
      </c>
      <c r="L3525">
        <f t="shared" ca="1" si="544"/>
        <v>-36.69123850143756</v>
      </c>
      <c r="M3525">
        <f t="shared" ca="1" si="545"/>
        <v>6370.4805636007832</v>
      </c>
      <c r="N3525">
        <f ca="1">SQRT(User_Model_Calcs!M3525^2+Sat_Data!$B$3^2-2*User_Model_Calcs!M3525*Sat_Data!$B$3*COS(RADIANS(L3525))*COS(RADIANS(I3525)))</f>
        <v>37656.478592612591</v>
      </c>
      <c r="O3525">
        <f ca="1">DEGREES(ACOS(((Earth_Data!$B$1+Sat_Data!$B$2)/User_Model_Calcs!N3525)*SQRT(1-COS(RADIANS(User_Model_Calcs!I3525))^2*COS(RADIANS(User_Model_Calcs!B3525))^2)))</f>
        <v>41.516069733671088</v>
      </c>
      <c r="P3525">
        <f t="shared" ca="1" si="542"/>
        <v>33.481632990871645</v>
      </c>
    </row>
    <row r="3526" spans="1:16" x14ac:dyDescent="0.25">
      <c r="A3526">
        <f t="shared" ca="1" si="538"/>
        <v>129.34231062907148</v>
      </c>
      <c r="B3526">
        <f t="shared" ca="1" si="539"/>
        <v>-33.332714459614323</v>
      </c>
      <c r="C3526" s="6">
        <v>20135.9375</v>
      </c>
      <c r="D3526">
        <f t="shared" ca="1" si="540"/>
        <v>0.75</v>
      </c>
      <c r="E3526" s="1">
        <v>0.65</v>
      </c>
      <c r="F3526">
        <v>19.899999999999999</v>
      </c>
      <c r="G3526">
        <f t="shared" ca="1" si="543"/>
        <v>42.007420362456692</v>
      </c>
      <c r="H3526">
        <f t="shared" ca="1" si="541"/>
        <v>21.40128407059656</v>
      </c>
      <c r="I3526">
        <f ca="1">User_Model_Calcs!A3526-Sat_Data!$B$5</f>
        <v>19.342310629071477</v>
      </c>
      <c r="J3526">
        <f ca="1">(Earth_Data!$B$1/SQRT(1-Earth_Data!$B$2^2*SIN(RADIANS(User_Model_Calcs!B3526))^2))*COS(RADIANS(User_Model_Calcs!B3526))</f>
        <v>5334.2902057160154</v>
      </c>
      <c r="K3526">
        <f ca="1">((Earth_Data!$B$1*(1-Earth_Data!$B$2^2))/SQRT(1-Earth_Data!$B$2^2*SIN(RADIANS(User_Model_Calcs!B3526))^2))*SIN(RADIANS(User_Model_Calcs!B3526))</f>
        <v>-3484.8487244972971</v>
      </c>
      <c r="L3526">
        <f t="shared" ca="1" si="544"/>
        <v>-33.156261133552157</v>
      </c>
      <c r="M3526">
        <f t="shared" ca="1" si="545"/>
        <v>6371.7205393385111</v>
      </c>
      <c r="N3526">
        <f ca="1">SQRT(User_Model_Calcs!M3526^2+Sat_Data!$B$3^2-2*User_Model_Calcs!M3526*Sat_Data!$B$3*COS(RADIANS(L3526))*COS(RADIANS(I3526)))</f>
        <v>37335.934655598292</v>
      </c>
      <c r="O3526">
        <f ca="1">DEGREES(ACOS(((Earth_Data!$B$1+Sat_Data!$B$2)/User_Model_Calcs!N3526)*SQRT(1-COS(RADIANS(User_Model_Calcs!I3526))^2*COS(RADIANS(User_Model_Calcs!B3526))^2)))</f>
        <v>45.988109145097162</v>
      </c>
      <c r="P3526">
        <f t="shared" ca="1" si="542"/>
        <v>32.570713223988847</v>
      </c>
    </row>
    <row r="3527" spans="1:16" x14ac:dyDescent="0.25">
      <c r="A3527">
        <f t="shared" ca="1" si="538"/>
        <v>131.37624333639062</v>
      </c>
      <c r="B3527">
        <f t="shared" ca="1" si="539"/>
        <v>-34.338079781509485</v>
      </c>
      <c r="C3527" s="6">
        <v>20135.9375</v>
      </c>
      <c r="D3527">
        <f t="shared" ca="1" si="540"/>
        <v>3</v>
      </c>
      <c r="E3527" s="1">
        <v>0.65</v>
      </c>
      <c r="F3527">
        <v>19.899999999999999</v>
      </c>
      <c r="G3527">
        <f t="shared" ca="1" si="543"/>
        <v>54.048620189015942</v>
      </c>
      <c r="H3527">
        <f t="shared" ca="1" si="541"/>
        <v>17.310648232674801</v>
      </c>
      <c r="I3527">
        <f ca="1">User_Model_Calcs!A3527-Sat_Data!$B$5</f>
        <v>21.376243336390615</v>
      </c>
      <c r="J3527">
        <f ca="1">(Earth_Data!$B$1/SQRT(1-Earth_Data!$B$2^2*SIN(RADIANS(User_Model_Calcs!B3527))^2))*COS(RADIANS(User_Model_Calcs!B3527))</f>
        <v>5272.1986650492254</v>
      </c>
      <c r="K3527">
        <f ca="1">((Earth_Data!$B$1*(1-Earth_Data!$B$2^2))/SQRT(1-Earth_Data!$B$2^2*SIN(RADIANS(User_Model_Calcs!B3527))^2))*SIN(RADIANS(User_Model_Calcs!B3527))</f>
        <v>-3577.4760713375917</v>
      </c>
      <c r="L3527">
        <f t="shared" ca="1" si="544"/>
        <v>-34.15904486282956</v>
      </c>
      <c r="M3527">
        <f t="shared" ca="1" si="545"/>
        <v>6371.3745616420865</v>
      </c>
      <c r="N3527">
        <f ca="1">SQRT(User_Model_Calcs!M3527^2+Sat_Data!$B$3^2-2*User_Model_Calcs!M3527*Sat_Data!$B$3*COS(RADIANS(L3527))*COS(RADIANS(I3527)))</f>
        <v>37475.308053002271</v>
      </c>
      <c r="O3527">
        <f ca="1">DEGREES(ACOS(((Earth_Data!$B$1+Sat_Data!$B$2)/User_Model_Calcs!N3527)*SQRT(1-COS(RADIANS(User_Model_Calcs!I3527))^2*COS(RADIANS(User_Model_Calcs!B3527))^2)))</f>
        <v>44.000061970269392</v>
      </c>
      <c r="P3527">
        <f t="shared" ca="1" si="542"/>
        <v>34.757182723603243</v>
      </c>
    </row>
    <row r="3528" spans="1:16" x14ac:dyDescent="0.25">
      <c r="A3528">
        <f t="shared" ca="1" si="538"/>
        <v>127.67749273345159</v>
      </c>
      <c r="B3528">
        <f t="shared" ca="1" si="539"/>
        <v>-32.710934056541149</v>
      </c>
      <c r="C3528" s="6">
        <v>20135.9375</v>
      </c>
      <c r="D3528">
        <f t="shared" ca="1" si="540"/>
        <v>3</v>
      </c>
      <c r="E3528" s="1">
        <v>0.65</v>
      </c>
      <c r="F3528">
        <v>19.899999999999999</v>
      </c>
      <c r="G3528">
        <f t="shared" ca="1" si="543"/>
        <v>54.048620189015942</v>
      </c>
      <c r="H3528">
        <f t="shared" ca="1" si="541"/>
        <v>20.28612036957637</v>
      </c>
      <c r="I3528">
        <f ca="1">User_Model_Calcs!A3528-Sat_Data!$B$5</f>
        <v>17.677492733451587</v>
      </c>
      <c r="J3528">
        <f ca="1">(Earth_Data!$B$1/SQRT(1-Earth_Data!$B$2^2*SIN(RADIANS(User_Model_Calcs!B3528))^2))*COS(RADIANS(User_Model_Calcs!B3528))</f>
        <v>5371.869538117342</v>
      </c>
      <c r="K3528">
        <f ca="1">((Earth_Data!$B$1*(1-Earth_Data!$B$2^2))/SQRT(1-Earth_Data!$B$2^2*SIN(RADIANS(User_Model_Calcs!B3528))^2))*SIN(RADIANS(User_Model_Calcs!B3528))</f>
        <v>-3427.0298659767805</v>
      </c>
      <c r="L3528">
        <f t="shared" ca="1" si="544"/>
        <v>-32.536185880327963</v>
      </c>
      <c r="M3528">
        <f t="shared" ca="1" si="545"/>
        <v>6371.9318920441901</v>
      </c>
      <c r="N3528">
        <f ca="1">SQRT(User_Model_Calcs!M3528^2+Sat_Data!$B$3^2-2*User_Model_Calcs!M3528*Sat_Data!$B$3*COS(RADIANS(L3528))*COS(RADIANS(I3528)))</f>
        <v>37239.844300071018</v>
      </c>
      <c r="O3528">
        <f ca="1">DEGREES(ACOS(((Earth_Data!$B$1+Sat_Data!$B$2)/User_Model_Calcs!N3528)*SQRT(1-COS(RADIANS(User_Model_Calcs!I3528))^2*COS(RADIANS(User_Model_Calcs!B3528))^2)))</f>
        <v>47.405919596502976</v>
      </c>
      <c r="P3528">
        <f t="shared" ca="1" si="542"/>
        <v>30.530489481168289</v>
      </c>
    </row>
    <row r="3529" spans="1:16" x14ac:dyDescent="0.25">
      <c r="A3529">
        <f t="shared" ca="1" si="538"/>
        <v>130.09399063648752</v>
      </c>
      <c r="B3529">
        <f t="shared" ca="1" si="539"/>
        <v>-33.064658505665165</v>
      </c>
      <c r="C3529" s="6">
        <v>20135.9375</v>
      </c>
      <c r="D3529">
        <f t="shared" ca="1" si="540"/>
        <v>3</v>
      </c>
      <c r="E3529" s="1">
        <v>0.65</v>
      </c>
      <c r="F3529">
        <v>19.899999999999999</v>
      </c>
      <c r="G3529">
        <f t="shared" ca="1" si="543"/>
        <v>54.048620189015942</v>
      </c>
      <c r="H3529">
        <f t="shared" ca="1" si="541"/>
        <v>14.033995561606185</v>
      </c>
      <c r="I3529">
        <f ca="1">User_Model_Calcs!A3529-Sat_Data!$B$5</f>
        <v>20.093990636487518</v>
      </c>
      <c r="J3529">
        <f ca="1">(Earth_Data!$B$1/SQRT(1-Earth_Data!$B$2^2*SIN(RADIANS(User_Model_Calcs!B3529))^2))*COS(RADIANS(User_Model_Calcs!B3529))</f>
        <v>5350.5684353003016</v>
      </c>
      <c r="K3529">
        <f ca="1">((Earth_Data!$B$1*(1-Earth_Data!$B$2^2))/SQRT(1-Earth_Data!$B$2^2*SIN(RADIANS(User_Model_Calcs!B3529))^2))*SIN(RADIANS(User_Model_Calcs!B3529))</f>
        <v>-3459.9717384733785</v>
      </c>
      <c r="L3529">
        <f t="shared" ca="1" si="544"/>
        <v>-32.888930182358706</v>
      </c>
      <c r="M3529">
        <f t="shared" ca="1" si="545"/>
        <v>6371.8119096428463</v>
      </c>
      <c r="N3529">
        <f ca="1">SQRT(User_Model_Calcs!M3529^2+Sat_Data!$B$3^2-2*User_Model_Calcs!M3529*Sat_Data!$B$3*COS(RADIANS(L3529))*COS(RADIANS(I3529)))</f>
        <v>37345.349457865588</v>
      </c>
      <c r="O3529">
        <f ca="1">DEGREES(ACOS(((Earth_Data!$B$1+Sat_Data!$B$2)/User_Model_Calcs!N3529)*SQRT(1-COS(RADIANS(User_Model_Calcs!I3529))^2*COS(RADIANS(User_Model_Calcs!B3529))^2)))</f>
        <v>45.853276844343718</v>
      </c>
      <c r="P3529">
        <f t="shared" ca="1" si="542"/>
        <v>33.842887240710674</v>
      </c>
    </row>
    <row r="3530" spans="1:16" x14ac:dyDescent="0.25">
      <c r="A3530">
        <f t="shared" ca="1" si="538"/>
        <v>129.06828190168889</v>
      </c>
      <c r="B3530">
        <f t="shared" ca="1" si="539"/>
        <v>-33.046282530875004</v>
      </c>
      <c r="C3530" s="6">
        <v>20135.9375</v>
      </c>
      <c r="D3530">
        <f t="shared" ca="1" si="540"/>
        <v>1.2</v>
      </c>
      <c r="E3530" s="1">
        <v>0.65</v>
      </c>
      <c r="F3530">
        <v>19.899999999999999</v>
      </c>
      <c r="G3530">
        <f t="shared" ca="1" si="543"/>
        <v>46.089820015575185</v>
      </c>
      <c r="H3530">
        <f t="shared" ca="1" si="541"/>
        <v>15.237735085351964</v>
      </c>
      <c r="I3530">
        <f ca="1">User_Model_Calcs!A3530-Sat_Data!$B$5</f>
        <v>19.068281901688891</v>
      </c>
      <c r="J3530">
        <f ca="1">(Earth_Data!$B$1/SQRT(1-Earth_Data!$B$2^2*SIN(RADIANS(User_Model_Calcs!B3530))^2))*COS(RADIANS(User_Model_Calcs!B3530))</f>
        <v>5351.6800619576134</v>
      </c>
      <c r="K3530">
        <f ca="1">((Earth_Data!$B$1*(1-Earth_Data!$B$2^2))/SQRT(1-Earth_Data!$B$2^2*SIN(RADIANS(User_Model_Calcs!B3530))^2))*SIN(RADIANS(User_Model_Calcs!B3530))</f>
        <v>-3458.2636062463416</v>
      </c>
      <c r="L3530">
        <f t="shared" ca="1" si="544"/>
        <v>-32.870604470443517</v>
      </c>
      <c r="M3530">
        <f t="shared" ca="1" si="545"/>
        <v>6371.8181593515828</v>
      </c>
      <c r="N3530">
        <f ca="1">SQRT(User_Model_Calcs!M3530^2+Sat_Data!$B$3^2-2*User_Model_Calcs!M3530*Sat_Data!$B$3*COS(RADIANS(L3530))*COS(RADIANS(I3530)))</f>
        <v>37307.902034148705</v>
      </c>
      <c r="O3530">
        <f ca="1">DEGREES(ACOS(((Earth_Data!$B$1+Sat_Data!$B$2)/User_Model_Calcs!N3530)*SQRT(1-COS(RADIANS(User_Model_Calcs!I3530))^2*COS(RADIANS(User_Model_Calcs!B3530))^2)))</f>
        <v>46.398105574162749</v>
      </c>
      <c r="P3530">
        <f t="shared" ca="1" si="542"/>
        <v>32.369499862685906</v>
      </c>
    </row>
    <row r="3531" spans="1:16" x14ac:dyDescent="0.25">
      <c r="A3531">
        <f t="shared" ca="1" si="538"/>
        <v>127.81969542546993</v>
      </c>
      <c r="B3531">
        <f t="shared" ca="1" si="539"/>
        <v>-34.76257369959891</v>
      </c>
      <c r="C3531" s="6">
        <v>20135.9375</v>
      </c>
      <c r="D3531">
        <f t="shared" ca="1" si="540"/>
        <v>0.75</v>
      </c>
      <c r="E3531" s="1">
        <v>0.65</v>
      </c>
      <c r="F3531">
        <v>19.899999999999999</v>
      </c>
      <c r="G3531">
        <f t="shared" ca="1" si="543"/>
        <v>42.007420362456692</v>
      </c>
      <c r="H3531">
        <f t="shared" ca="1" si="541"/>
        <v>17.454925070833948</v>
      </c>
      <c r="I3531">
        <f ca="1">User_Model_Calcs!A3531-Sat_Data!$B$5</f>
        <v>17.819695425469931</v>
      </c>
      <c r="J3531">
        <f ca="1">(Earth_Data!$B$1/SQRT(1-Earth_Data!$B$2^2*SIN(RADIANS(User_Model_Calcs!B3531))^2))*COS(RADIANS(User_Model_Calcs!B3531))</f>
        <v>5245.492501355624</v>
      </c>
      <c r="K3531">
        <f ca="1">((Earth_Data!$B$1*(1-Earth_Data!$B$2^2))/SQRT(1-Earth_Data!$B$2^2*SIN(RADIANS(User_Model_Calcs!B3531))^2))*SIN(RADIANS(User_Model_Calcs!B3531))</f>
        <v>-3616.2607511404813</v>
      </c>
      <c r="L3531">
        <f t="shared" ca="1" si="544"/>
        <v>-34.582514534920229</v>
      </c>
      <c r="M3531">
        <f t="shared" ca="1" si="545"/>
        <v>6371.2269934461756</v>
      </c>
      <c r="N3531">
        <f ca="1">SQRT(User_Model_Calcs!M3531^2+Sat_Data!$B$3^2-2*User_Model_Calcs!M3531*Sat_Data!$B$3*COS(RADIANS(L3531))*COS(RADIANS(I3531)))</f>
        <v>37380.28394454821</v>
      </c>
      <c r="O3531">
        <f ca="1">DEGREES(ACOS(((Earth_Data!$B$1+Sat_Data!$B$2)/User_Model_Calcs!N3531)*SQRT(1-COS(RADIANS(User_Model_Calcs!I3531))^2*COS(RADIANS(User_Model_Calcs!B3531))^2)))</f>
        <v>45.340626951038324</v>
      </c>
      <c r="P3531">
        <f t="shared" ca="1" si="542"/>
        <v>29.412647252679427</v>
      </c>
    </row>
    <row r="3532" spans="1:16" x14ac:dyDescent="0.25">
      <c r="A3532">
        <f t="shared" ca="1" si="538"/>
        <v>130.44847185223364</v>
      </c>
      <c r="B3532">
        <f t="shared" ca="1" si="539"/>
        <v>-34.234374848872925</v>
      </c>
      <c r="C3532" s="6">
        <v>20135.9375</v>
      </c>
      <c r="D3532">
        <f t="shared" ca="1" si="540"/>
        <v>3</v>
      </c>
      <c r="E3532" s="1">
        <v>0.65</v>
      </c>
      <c r="F3532">
        <v>19.899999999999999</v>
      </c>
      <c r="G3532">
        <f t="shared" ca="1" si="543"/>
        <v>54.048620189015942</v>
      </c>
      <c r="H3532">
        <f t="shared" ca="1" si="541"/>
        <v>17.920789195875692</v>
      </c>
      <c r="I3532">
        <f ca="1">User_Model_Calcs!A3532-Sat_Data!$B$5</f>
        <v>20.448471852233638</v>
      </c>
      <c r="J3532">
        <f ca="1">(Earth_Data!$B$1/SQRT(1-Earth_Data!$B$2^2*SIN(RADIANS(User_Model_Calcs!B3532))^2))*COS(RADIANS(User_Model_Calcs!B3532))</f>
        <v>5278.6790370194412</v>
      </c>
      <c r="K3532">
        <f ca="1">((Earth_Data!$B$1*(1-Earth_Data!$B$2^2))/SQRT(1-Earth_Data!$B$2^2*SIN(RADIANS(User_Model_Calcs!B3532))^2))*SIN(RADIANS(User_Model_Calcs!B3532))</f>
        <v>-3567.9712942883339</v>
      </c>
      <c r="L3532">
        <f t="shared" ca="1" si="544"/>
        <v>-34.055596117675087</v>
      </c>
      <c r="M3532">
        <f t="shared" ca="1" si="545"/>
        <v>6371.4104822036124</v>
      </c>
      <c r="N3532">
        <f ca="1">SQRT(User_Model_Calcs!M3532^2+Sat_Data!$B$3^2-2*User_Model_Calcs!M3532*Sat_Data!$B$3*COS(RADIANS(L3532))*COS(RADIANS(I3532)))</f>
        <v>37434.175328234051</v>
      </c>
      <c r="O3532">
        <f ca="1">DEGREES(ACOS(((Earth_Data!$B$1+Sat_Data!$B$2)/User_Model_Calcs!N3532)*SQRT(1-COS(RADIANS(User_Model_Calcs!I3532))^2*COS(RADIANS(User_Model_Calcs!B3532))^2)))</f>
        <v>44.57773110828645</v>
      </c>
      <c r="P3532">
        <f t="shared" ca="1" si="542"/>
        <v>33.535163827592029</v>
      </c>
    </row>
    <row r="3533" spans="1:16" x14ac:dyDescent="0.25">
      <c r="A3533">
        <f t="shared" ca="1" si="538"/>
        <v>128.25389442453204</v>
      </c>
      <c r="B3533">
        <f t="shared" ca="1" si="539"/>
        <v>-32.726921286867075</v>
      </c>
      <c r="C3533" s="6">
        <v>20135.9375</v>
      </c>
      <c r="D3533">
        <f t="shared" ca="1" si="540"/>
        <v>1.2</v>
      </c>
      <c r="E3533" s="1">
        <v>0.65</v>
      </c>
      <c r="F3533">
        <v>19.899999999999999</v>
      </c>
      <c r="G3533">
        <f t="shared" ca="1" si="543"/>
        <v>46.089820015575185</v>
      </c>
      <c r="H3533">
        <f t="shared" ca="1" si="541"/>
        <v>23.177556340394773</v>
      </c>
      <c r="I3533">
        <f ca="1">User_Model_Calcs!A3533-Sat_Data!$B$5</f>
        <v>18.253894424532035</v>
      </c>
      <c r="J3533">
        <f ca="1">(Earth_Data!$B$1/SQRT(1-Earth_Data!$B$2^2*SIN(RADIANS(User_Model_Calcs!B3533))^2))*COS(RADIANS(User_Model_Calcs!B3533))</f>
        <v>5370.9112121585067</v>
      </c>
      <c r="K3533">
        <f ca="1">((Earth_Data!$B$1*(1-Earth_Data!$B$2^2))/SQRT(1-Earth_Data!$B$2^2*SIN(RADIANS(User_Model_Calcs!B3533))^2))*SIN(RADIANS(User_Model_Calcs!B3533))</f>
        <v>-3428.521527915681</v>
      </c>
      <c r="L3533">
        <f t="shared" ca="1" si="544"/>
        <v>-32.552128237519725</v>
      </c>
      <c r="M3533">
        <f t="shared" ca="1" si="545"/>
        <v>6371.9264839035322</v>
      </c>
      <c r="N3533">
        <f ca="1">SQRT(User_Model_Calcs!M3533^2+Sat_Data!$B$3^2-2*User_Model_Calcs!M3533*Sat_Data!$B$3*COS(RADIANS(L3533))*COS(RADIANS(I3533)))</f>
        <v>37259.741587979341</v>
      </c>
      <c r="O3533">
        <f ca="1">DEGREES(ACOS(((Earth_Data!$B$1+Sat_Data!$B$2)/User_Model_Calcs!N3533)*SQRT(1-COS(RADIANS(User_Model_Calcs!I3533))^2*COS(RADIANS(User_Model_Calcs!B3533))^2)))</f>
        <v>47.109580130695086</v>
      </c>
      <c r="P3533">
        <f t="shared" ca="1" si="542"/>
        <v>31.386138309596074</v>
      </c>
    </row>
    <row r="3534" spans="1:16" x14ac:dyDescent="0.25">
      <c r="A3534">
        <f t="shared" ca="1" si="538"/>
        <v>131.17788533289794</v>
      </c>
      <c r="B3534">
        <f t="shared" ca="1" si="539"/>
        <v>-37.109264261303231</v>
      </c>
      <c r="C3534" s="6">
        <v>20135.9375</v>
      </c>
      <c r="D3534">
        <f t="shared" ca="1" si="540"/>
        <v>0.75</v>
      </c>
      <c r="E3534" s="1">
        <v>0.65</v>
      </c>
      <c r="F3534">
        <v>19.899999999999999</v>
      </c>
      <c r="G3534">
        <f t="shared" ca="1" si="543"/>
        <v>42.007420362456692</v>
      </c>
      <c r="H3534">
        <f t="shared" ca="1" si="541"/>
        <v>22.884011369192969</v>
      </c>
      <c r="I3534">
        <f ca="1">User_Model_Calcs!A3534-Sat_Data!$B$5</f>
        <v>21.177885332897944</v>
      </c>
      <c r="J3534">
        <f ca="1">(Earth_Data!$B$1/SQRT(1-Earth_Data!$B$2^2*SIN(RADIANS(User_Model_Calcs!B3534))^2))*COS(RADIANS(User_Model_Calcs!B3534))</f>
        <v>5092.6887959880187</v>
      </c>
      <c r="K3534">
        <f ca="1">((Earth_Data!$B$1*(1-Earth_Data!$B$2^2))/SQRT(1-Earth_Data!$B$2^2*SIN(RADIANS(User_Model_Calcs!B3534))^2))*SIN(RADIANS(User_Model_Calcs!B3534))</f>
        <v>-3827.0718343042431</v>
      </c>
      <c r="L3534">
        <f t="shared" ca="1" si="544"/>
        <v>-36.924259504408859</v>
      </c>
      <c r="M3534">
        <f t="shared" ca="1" si="545"/>
        <v>6370.3970047169541</v>
      </c>
      <c r="N3534">
        <f ca="1">SQRT(User_Model_Calcs!M3534^2+Sat_Data!$B$3^2-2*User_Model_Calcs!M3534*Sat_Data!$B$3*COS(RADIANS(L3534))*COS(RADIANS(I3534)))</f>
        <v>37655.585563493689</v>
      </c>
      <c r="O3534">
        <f ca="1">DEGREES(ACOS(((Earth_Data!$B$1+Sat_Data!$B$2)/User_Model_Calcs!N3534)*SQRT(1-COS(RADIANS(User_Model_Calcs!I3534))^2*COS(RADIANS(User_Model_Calcs!B3534))^2)))</f>
        <v>41.526711845748395</v>
      </c>
      <c r="P3534">
        <f t="shared" ca="1" si="542"/>
        <v>32.706390070801248</v>
      </c>
    </row>
    <row r="3535" spans="1:16" x14ac:dyDescent="0.25">
      <c r="A3535">
        <f t="shared" ca="1" si="538"/>
        <v>128.96131729823048</v>
      </c>
      <c r="B3535">
        <f t="shared" ca="1" si="539"/>
        <v>-33.456776070397581</v>
      </c>
      <c r="C3535" s="6">
        <v>20135.9375</v>
      </c>
      <c r="D3535">
        <f t="shared" ca="1" si="540"/>
        <v>0.75</v>
      </c>
      <c r="E3535" s="1">
        <v>0.65</v>
      </c>
      <c r="F3535">
        <v>19.899999999999999</v>
      </c>
      <c r="G3535">
        <f t="shared" ca="1" si="543"/>
        <v>42.007420362456692</v>
      </c>
      <c r="H3535">
        <f t="shared" ca="1" si="541"/>
        <v>15.422153949164146</v>
      </c>
      <c r="I3535">
        <f ca="1">User_Model_Calcs!A3535-Sat_Data!$B$5</f>
        <v>18.961317298230483</v>
      </c>
      <c r="J3535">
        <f ca="1">(Earth_Data!$B$1/SQRT(1-Earth_Data!$B$2^2*SIN(RADIANS(User_Model_Calcs!B3535))^2))*COS(RADIANS(User_Model_Calcs!B3535))</f>
        <v>5326.7167200069744</v>
      </c>
      <c r="K3535">
        <f ca="1">((Earth_Data!$B$1*(1-Earth_Data!$B$2^2))/SQRT(1-Earth_Data!$B$2^2*SIN(RADIANS(User_Model_Calcs!B3535))^2))*SIN(RADIANS(User_Model_Calcs!B3535))</f>
        <v>-3496.3368108222226</v>
      </c>
      <c r="L3535">
        <f t="shared" ca="1" si="544"/>
        <v>-33.279992403425268</v>
      </c>
      <c r="M3535">
        <f t="shared" ca="1" si="545"/>
        <v>6371.6781235332628</v>
      </c>
      <c r="N3535">
        <f ca="1">SQRT(User_Model_Calcs!M3535^2+Sat_Data!$B$3^2-2*User_Model_Calcs!M3535*Sat_Data!$B$3*COS(RADIANS(L3535))*COS(RADIANS(I3535)))</f>
        <v>37330.874006651793</v>
      </c>
      <c r="O3535">
        <f ca="1">DEGREES(ACOS(((Earth_Data!$B$1+Sat_Data!$B$2)/User_Model_Calcs!N3535)*SQRT(1-COS(RADIANS(User_Model_Calcs!I3535))^2*COS(RADIANS(User_Model_Calcs!B3535))^2)))</f>
        <v>46.060848603132918</v>
      </c>
      <c r="P3535">
        <f t="shared" ca="1" si="542"/>
        <v>31.930982112150875</v>
      </c>
    </row>
    <row r="3536" spans="1:16" x14ac:dyDescent="0.25">
      <c r="A3536">
        <f t="shared" ca="1" si="538"/>
        <v>131.68540995303448</v>
      </c>
      <c r="B3536">
        <f t="shared" ca="1" si="539"/>
        <v>-35.826356113015912</v>
      </c>
      <c r="C3536" s="6">
        <v>20135.9375</v>
      </c>
      <c r="D3536">
        <f t="shared" ca="1" si="540"/>
        <v>3</v>
      </c>
      <c r="E3536" s="1">
        <v>0.65</v>
      </c>
      <c r="F3536">
        <v>19.899999999999999</v>
      </c>
      <c r="G3536">
        <f t="shared" ca="1" si="543"/>
        <v>54.048620189015942</v>
      </c>
      <c r="H3536">
        <f t="shared" ca="1" si="541"/>
        <v>18.479109580062126</v>
      </c>
      <c r="I3536">
        <f ca="1">User_Model_Calcs!A3536-Sat_Data!$B$5</f>
        <v>21.68540995303448</v>
      </c>
      <c r="J3536">
        <f ca="1">(Earth_Data!$B$1/SQRT(1-Earth_Data!$B$2^2*SIN(RADIANS(User_Model_Calcs!B3536))^2))*COS(RADIANS(User_Model_Calcs!B3536))</f>
        <v>5177.3025944676401</v>
      </c>
      <c r="K3536">
        <f ca="1">((Earth_Data!$B$1*(1-Earth_Data!$B$2^2))/SQRT(1-Earth_Data!$B$2^2*SIN(RADIANS(User_Model_Calcs!B3536))^2))*SIN(RADIANS(User_Model_Calcs!B3536))</f>
        <v>-3712.58848519104</v>
      </c>
      <c r="L3536">
        <f t="shared" ca="1" si="544"/>
        <v>-35.643903727315497</v>
      </c>
      <c r="M3536">
        <f t="shared" ca="1" si="545"/>
        <v>6370.8535860632091</v>
      </c>
      <c r="N3536">
        <f ca="1">SQRT(User_Model_Calcs!M3536^2+Sat_Data!$B$3^2-2*User_Model_Calcs!M3536*Sat_Data!$B$3*COS(RADIANS(L3536))*COS(RADIANS(I3536)))</f>
        <v>37586.015824285008</v>
      </c>
      <c r="O3536">
        <f ca="1">DEGREES(ACOS(((Earth_Data!$B$1+Sat_Data!$B$2)/User_Model_Calcs!N3536)*SQRT(1-COS(RADIANS(User_Model_Calcs!I3536))^2*COS(RADIANS(User_Model_Calcs!B3536))^2)))</f>
        <v>42.469172821873208</v>
      </c>
      <c r="P3536">
        <f t="shared" ca="1" si="542"/>
        <v>34.190829228401327</v>
      </c>
    </row>
    <row r="3537" spans="1:16" x14ac:dyDescent="0.25">
      <c r="A3537">
        <f t="shared" ca="1" si="538"/>
        <v>127.55172845701476</v>
      </c>
      <c r="B3537">
        <f t="shared" ca="1" si="539"/>
        <v>-33.513162995002446</v>
      </c>
      <c r="C3537" s="6">
        <v>20135.9375</v>
      </c>
      <c r="D3537">
        <f t="shared" ca="1" si="540"/>
        <v>1.2</v>
      </c>
      <c r="E3537" s="1">
        <v>0.65</v>
      </c>
      <c r="F3537">
        <v>19.899999999999999</v>
      </c>
      <c r="G3537">
        <f t="shared" ca="1" si="543"/>
        <v>46.089820015575185</v>
      </c>
      <c r="H3537">
        <f t="shared" ca="1" si="541"/>
        <v>16.498431109078613</v>
      </c>
      <c r="I3537">
        <f ca="1">User_Model_Calcs!A3537-Sat_Data!$B$5</f>
        <v>17.551728457014761</v>
      </c>
      <c r="J3537">
        <f ca="1">(Earth_Data!$B$1/SQRT(1-Earth_Data!$B$2^2*SIN(RADIANS(User_Model_Calcs!B3537))^2))*COS(RADIANS(User_Model_Calcs!B3537))</f>
        <v>5323.266245684983</v>
      </c>
      <c r="K3537">
        <f ca="1">((Earth_Data!$B$1*(1-Earth_Data!$B$2^2))/SQRT(1-Earth_Data!$B$2^2*SIN(RADIANS(User_Model_Calcs!B3537))^2))*SIN(RADIANS(User_Model_Calcs!B3537))</f>
        <v>-3501.5528813538385</v>
      </c>
      <c r="L3537">
        <f t="shared" ca="1" si="544"/>
        <v>-33.336230276773072</v>
      </c>
      <c r="M3537">
        <f t="shared" ca="1" si="545"/>
        <v>6371.6588188137057</v>
      </c>
      <c r="N3537">
        <f ca="1">SQRT(User_Model_Calcs!M3537^2+Sat_Data!$B$3^2-2*User_Model_Calcs!M3537*Sat_Data!$B$3*COS(RADIANS(L3537))*COS(RADIANS(I3537)))</f>
        <v>37288.194446512134</v>
      </c>
      <c r="O3537">
        <f ca="1">DEGREES(ACOS(((Earth_Data!$B$1+Sat_Data!$B$2)/User_Model_Calcs!N3537)*SQRT(1-COS(RADIANS(User_Model_Calcs!I3537))^2*COS(RADIANS(User_Model_Calcs!B3537))^2)))</f>
        <v>46.684451263156092</v>
      </c>
      <c r="P3537">
        <f t="shared" ca="1" si="542"/>
        <v>29.806614918546519</v>
      </c>
    </row>
    <row r="3538" spans="1:16" x14ac:dyDescent="0.25">
      <c r="A3538">
        <f t="shared" ca="1" si="538"/>
        <v>130.9194837178444</v>
      </c>
      <c r="B3538">
        <f t="shared" ca="1" si="539"/>
        <v>-36.992886837384461</v>
      </c>
      <c r="C3538" s="6">
        <v>20135.9375</v>
      </c>
      <c r="D3538">
        <f t="shared" ca="1" si="540"/>
        <v>1.2</v>
      </c>
      <c r="E3538" s="1">
        <v>0.65</v>
      </c>
      <c r="F3538">
        <v>19.899999999999999</v>
      </c>
      <c r="G3538">
        <f t="shared" ca="1" si="543"/>
        <v>46.089820015575185</v>
      </c>
      <c r="H3538">
        <f t="shared" ca="1" si="541"/>
        <v>20.127037903461748</v>
      </c>
      <c r="I3538">
        <f ca="1">User_Model_Calcs!A3538-Sat_Data!$B$5</f>
        <v>20.9194837178444</v>
      </c>
      <c r="J3538">
        <f ca="1">(Earth_Data!$B$1/SQRT(1-Earth_Data!$B$2^2*SIN(RADIANS(User_Model_Calcs!B3538))^2))*COS(RADIANS(User_Model_Calcs!B3538))</f>
        <v>5100.4706735725085</v>
      </c>
      <c r="K3538">
        <f ca="1">((Earth_Data!$B$1*(1-Earth_Data!$B$2^2))/SQRT(1-Earth_Data!$B$2^2*SIN(RADIANS(User_Model_Calcs!B3538))^2))*SIN(RADIANS(User_Model_Calcs!B3538))</f>
        <v>-3816.764064925309</v>
      </c>
      <c r="L3538">
        <f t="shared" ca="1" si="544"/>
        <v>-36.808098432706998</v>
      </c>
      <c r="M3538">
        <f t="shared" ca="1" si="545"/>
        <v>6370.4386834250563</v>
      </c>
      <c r="N3538">
        <f ca="1">SQRT(User_Model_Calcs!M3538^2+Sat_Data!$B$3^2-2*User_Model_Calcs!M3538*Sat_Data!$B$3*COS(RADIANS(L3538))*COS(RADIANS(I3538)))</f>
        <v>37638.21254871269</v>
      </c>
      <c r="O3538">
        <f ca="1">DEGREES(ACOS(((Earth_Data!$B$1+Sat_Data!$B$2)/User_Model_Calcs!N3538)*SQRT(1-COS(RADIANS(User_Model_Calcs!I3538))^2*COS(RADIANS(User_Model_Calcs!B3538))^2)))</f>
        <v>41.759472136449638</v>
      </c>
      <c r="P3538">
        <f t="shared" ca="1" si="542"/>
        <v>32.426605715153201</v>
      </c>
    </row>
    <row r="3539" spans="1:16" x14ac:dyDescent="0.25">
      <c r="A3539">
        <f t="shared" ca="1" si="538"/>
        <v>132.12451616580495</v>
      </c>
      <c r="B3539">
        <f t="shared" ca="1" si="539"/>
        <v>-34.988985210202657</v>
      </c>
      <c r="C3539" s="6">
        <v>20135.9375</v>
      </c>
      <c r="D3539">
        <f t="shared" ca="1" si="540"/>
        <v>0.75</v>
      </c>
      <c r="E3539" s="1">
        <v>0.65</v>
      </c>
      <c r="F3539">
        <v>19.899999999999999</v>
      </c>
      <c r="G3539">
        <f t="shared" ca="1" si="543"/>
        <v>42.007420362456692</v>
      </c>
      <c r="H3539">
        <f t="shared" ca="1" si="541"/>
        <v>14.61154676266724</v>
      </c>
      <c r="I3539">
        <f ca="1">User_Model_Calcs!A3539-Sat_Data!$B$5</f>
        <v>22.124516165804948</v>
      </c>
      <c r="J3539">
        <f ca="1">(Earth_Data!$B$1/SQRT(1-Earth_Data!$B$2^2*SIN(RADIANS(User_Model_Calcs!B3539))^2))*COS(RADIANS(User_Model_Calcs!B3539))</f>
        <v>5231.1302209751784</v>
      </c>
      <c r="K3539">
        <f ca="1">((Earth_Data!$B$1*(1-Earth_Data!$B$2^2))/SQRT(1-Earth_Data!$B$2^2*SIN(RADIANS(User_Model_Calcs!B3539))^2))*SIN(RADIANS(User_Model_Calcs!B3539))</f>
        <v>-3636.8671548509556</v>
      </c>
      <c r="L3539">
        <f t="shared" ca="1" si="544"/>
        <v>-34.808395840066893</v>
      </c>
      <c r="M3539">
        <f t="shared" ca="1" si="545"/>
        <v>6371.1479413708093</v>
      </c>
      <c r="N3539">
        <f ca="1">SQRT(User_Model_Calcs!M3539^2+Sat_Data!$B$3^2-2*User_Model_Calcs!M3539*Sat_Data!$B$3*COS(RADIANS(L3539))*COS(RADIANS(I3539)))</f>
        <v>37546.712951065027</v>
      </c>
      <c r="O3539">
        <f ca="1">DEGREES(ACOS(((Earth_Data!$B$1+Sat_Data!$B$2)/User_Model_Calcs!N3539)*SQRT(1-COS(RADIANS(User_Model_Calcs!I3539))^2*COS(RADIANS(User_Model_Calcs!B3539))^2)))</f>
        <v>43.009407993848569</v>
      </c>
      <c r="P3539">
        <f t="shared" ca="1" si="542"/>
        <v>35.336799310564253</v>
      </c>
    </row>
    <row r="3540" spans="1:16" x14ac:dyDescent="0.25">
      <c r="A3540">
        <f t="shared" ca="1" si="538"/>
        <v>129.49920342237235</v>
      </c>
      <c r="B3540">
        <f t="shared" ca="1" si="539"/>
        <v>-35.107656287070753</v>
      </c>
      <c r="C3540" s="6">
        <v>20135.9375</v>
      </c>
      <c r="D3540">
        <f t="shared" ca="1" si="540"/>
        <v>0.75</v>
      </c>
      <c r="E3540" s="1">
        <v>0.65</v>
      </c>
      <c r="F3540">
        <v>19.899999999999999</v>
      </c>
      <c r="G3540">
        <f t="shared" ca="1" si="543"/>
        <v>42.007420362456692</v>
      </c>
      <c r="H3540">
        <f t="shared" ca="1" si="541"/>
        <v>15.607894401410007</v>
      </c>
      <c r="I3540">
        <f ca="1">User_Model_Calcs!A3540-Sat_Data!$B$5</f>
        <v>19.499203422372346</v>
      </c>
      <c r="J3540">
        <f ca="1">(Earth_Data!$B$1/SQRT(1-Earth_Data!$B$2^2*SIN(RADIANS(User_Model_Calcs!B3540))^2))*COS(RADIANS(User_Model_Calcs!B3540))</f>
        <v>5223.5696817424177</v>
      </c>
      <c r="K3540">
        <f ca="1">((Earth_Data!$B$1*(1-Earth_Data!$B$2^2))/SQRT(1-Earth_Data!$B$2^2*SIN(RADIANS(User_Model_Calcs!B3540))^2))*SIN(RADIANS(User_Model_Calcs!B3540))</f>
        <v>-3647.6453658958362</v>
      </c>
      <c r="L3540">
        <f t="shared" ca="1" si="544"/>
        <v>-34.926793503385653</v>
      </c>
      <c r="M3540">
        <f t="shared" ca="1" si="545"/>
        <v>6371.1064137526346</v>
      </c>
      <c r="N3540">
        <f ca="1">SQRT(User_Model_Calcs!M3540^2+Sat_Data!$B$3^2-2*User_Model_Calcs!M3540*Sat_Data!$B$3*COS(RADIANS(L3540))*COS(RADIANS(I3540)))</f>
        <v>37458.979217629443</v>
      </c>
      <c r="O3540">
        <f ca="1">DEGREES(ACOS(((Earth_Data!$B$1+Sat_Data!$B$2)/User_Model_Calcs!N3540)*SQRT(1-COS(RADIANS(User_Model_Calcs!I3540))^2*COS(RADIANS(User_Model_Calcs!B3540))^2)))</f>
        <v>44.224034733672106</v>
      </c>
      <c r="P3540">
        <f t="shared" ca="1" si="542"/>
        <v>31.620959862632507</v>
      </c>
    </row>
    <row r="3541" spans="1:16" x14ac:dyDescent="0.25">
      <c r="A3541">
        <f t="shared" ca="1" si="538"/>
        <v>131.07900397868104</v>
      </c>
      <c r="B3541">
        <f t="shared" ca="1" si="539"/>
        <v>-34.1519556372333</v>
      </c>
      <c r="C3541" s="6">
        <v>20135.9375</v>
      </c>
      <c r="D3541">
        <f t="shared" ca="1" si="540"/>
        <v>0.75</v>
      </c>
      <c r="E3541" s="1">
        <v>0.65</v>
      </c>
      <c r="F3541">
        <v>19.899999999999999</v>
      </c>
      <c r="G3541">
        <f t="shared" ca="1" si="543"/>
        <v>42.007420362456692</v>
      </c>
      <c r="H3541">
        <f t="shared" ca="1" si="541"/>
        <v>21.631622239009729</v>
      </c>
      <c r="I3541">
        <f ca="1">User_Model_Calcs!A3541-Sat_Data!$B$5</f>
        <v>21.079003978681044</v>
      </c>
      <c r="J3541">
        <f ca="1">(Earth_Data!$B$1/SQRT(1-Earth_Data!$B$2^2*SIN(RADIANS(User_Model_Calcs!B3541))^2))*COS(RADIANS(User_Model_Calcs!B3541))</f>
        <v>5283.8169409232532</v>
      </c>
      <c r="K3541">
        <f ca="1">((Earth_Data!$B$1*(1-Earth_Data!$B$2^2))/SQRT(1-Earth_Data!$B$2^2*SIN(RADIANS(User_Model_Calcs!B3541))^2))*SIN(RADIANS(User_Model_Calcs!B3541))</f>
        <v>-3560.4091580375825</v>
      </c>
      <c r="L3541">
        <f t="shared" ca="1" si="544"/>
        <v>-33.973382175121678</v>
      </c>
      <c r="M3541">
        <f t="shared" ca="1" si="545"/>
        <v>6371.4389927100019</v>
      </c>
      <c r="N3541">
        <f ca="1">SQRT(User_Model_Calcs!M3541^2+Sat_Data!$B$3^2-2*User_Model_Calcs!M3541*Sat_Data!$B$3*COS(RADIANS(L3541))*COS(RADIANS(I3541)))</f>
        <v>37451.972329684897</v>
      </c>
      <c r="O3541">
        <f ca="1">DEGREES(ACOS(((Earth_Data!$B$1+Sat_Data!$B$2)/User_Model_Calcs!N3541)*SQRT(1-COS(RADIANS(User_Model_Calcs!I3541))^2*COS(RADIANS(User_Model_Calcs!B3541))^2)))</f>
        <v>44.32772222190124</v>
      </c>
      <c r="P3541">
        <f t="shared" ca="1" si="542"/>
        <v>34.47327069217706</v>
      </c>
    </row>
    <row r="3542" spans="1:16" x14ac:dyDescent="0.25">
      <c r="A3542">
        <f t="shared" ca="1" si="538"/>
        <v>131.76228200902457</v>
      </c>
      <c r="B3542">
        <f t="shared" ca="1" si="539"/>
        <v>-36.040626441857235</v>
      </c>
      <c r="C3542" s="6">
        <v>20135.9375</v>
      </c>
      <c r="D3542">
        <f t="shared" ca="1" si="540"/>
        <v>3</v>
      </c>
      <c r="E3542" s="1">
        <v>0.65</v>
      </c>
      <c r="F3542">
        <v>19.899999999999999</v>
      </c>
      <c r="G3542">
        <f t="shared" ca="1" si="543"/>
        <v>54.048620189015942</v>
      </c>
      <c r="H3542">
        <f t="shared" ca="1" si="541"/>
        <v>20.955386207167166</v>
      </c>
      <c r="I3542">
        <f ca="1">User_Model_Calcs!A3542-Sat_Data!$B$5</f>
        <v>21.762282009024574</v>
      </c>
      <c r="J3542">
        <f ca="1">(Earth_Data!$B$1/SQRT(1-Earth_Data!$B$2^2*SIN(RADIANS(User_Model_Calcs!B3542))^2))*COS(RADIANS(User_Model_Calcs!B3542))</f>
        <v>5163.3503638504899</v>
      </c>
      <c r="K3542">
        <f ca="1">((Earth_Data!$B$1*(1-Earth_Data!$B$2^2))/SQRT(1-Earth_Data!$B$2^2*SIN(RADIANS(User_Model_Calcs!B3542))^2))*SIN(RADIANS(User_Model_Calcs!B3542))</f>
        <v>-3731.8390350111176</v>
      </c>
      <c r="L3542">
        <f t="shared" ca="1" si="544"/>
        <v>-35.857722242887675</v>
      </c>
      <c r="M3542">
        <f t="shared" ca="1" si="545"/>
        <v>6370.7777832151469</v>
      </c>
      <c r="N3542">
        <f ca="1">SQRT(User_Model_Calcs!M3542^2+Sat_Data!$B$3^2-2*User_Model_Calcs!M3542*Sat_Data!$B$3*COS(RADIANS(L3542))*COS(RADIANS(I3542)))</f>
        <v>37603.419315935571</v>
      </c>
      <c r="O3542">
        <f ca="1">DEGREES(ACOS(((Earth_Data!$B$1+Sat_Data!$B$2)/User_Model_Calcs!N3542)*SQRT(1-COS(RADIANS(User_Model_Calcs!I3542))^2*COS(RADIANS(User_Model_Calcs!B3542))^2)))</f>
        <v>42.232492290164373</v>
      </c>
      <c r="P3542">
        <f t="shared" ca="1" si="542"/>
        <v>34.157334745878927</v>
      </c>
    </row>
    <row r="3543" spans="1:16" x14ac:dyDescent="0.25">
      <c r="A3543">
        <f t="shared" ca="1" si="538"/>
        <v>131.38309275208093</v>
      </c>
      <c r="B3543">
        <f t="shared" ca="1" si="539"/>
        <v>-35.697061508467911</v>
      </c>
      <c r="C3543" s="6">
        <v>20135.9375</v>
      </c>
      <c r="D3543">
        <f t="shared" ca="1" si="540"/>
        <v>1.2</v>
      </c>
      <c r="E3543" s="1">
        <v>0.65</v>
      </c>
      <c r="F3543">
        <v>19.899999999999999</v>
      </c>
      <c r="G3543">
        <f t="shared" ca="1" si="543"/>
        <v>46.089820015575185</v>
      </c>
      <c r="H3543">
        <f t="shared" ca="1" si="541"/>
        <v>14.121018513119344</v>
      </c>
      <c r="I3543">
        <f ca="1">User_Model_Calcs!A3543-Sat_Data!$B$5</f>
        <v>21.383092752080927</v>
      </c>
      <c r="J3543">
        <f ca="1">(Earth_Data!$B$1/SQRT(1-Earth_Data!$B$2^2*SIN(RADIANS(User_Model_Calcs!B3543))^2))*COS(RADIANS(User_Model_Calcs!B3543))</f>
        <v>5185.6865214868139</v>
      </c>
      <c r="K3543">
        <f ca="1">((Earth_Data!$B$1*(1-Earth_Data!$B$2^2))/SQRT(1-Earth_Data!$B$2^2*SIN(RADIANS(User_Model_Calcs!B3543))^2))*SIN(RADIANS(User_Model_Calcs!B3543))</f>
        <v>-3700.9474938447315</v>
      </c>
      <c r="L3543">
        <f t="shared" ca="1" si="544"/>
        <v>-35.51488667867207</v>
      </c>
      <c r="M3543">
        <f t="shared" ca="1" si="545"/>
        <v>6370.8992341211624</v>
      </c>
      <c r="N3543">
        <f ca="1">SQRT(User_Model_Calcs!M3543^2+Sat_Data!$B$3^2-2*User_Model_Calcs!M3543*Sat_Data!$B$3*COS(RADIANS(L3543))*COS(RADIANS(I3543)))</f>
        <v>37566.012044103176</v>
      </c>
      <c r="O3543">
        <f ca="1">DEGREES(ACOS(((Earth_Data!$B$1+Sat_Data!$B$2)/User_Model_Calcs!N3543)*SQRT(1-COS(RADIANS(User_Model_Calcs!I3543))^2*COS(RADIANS(User_Model_Calcs!B3543))^2)))</f>
        <v>42.741835094321893</v>
      </c>
      <c r="P3543">
        <f t="shared" ca="1" si="542"/>
        <v>33.863448878126214</v>
      </c>
    </row>
    <row r="3544" spans="1:16" x14ac:dyDescent="0.25">
      <c r="A3544">
        <f t="shared" ca="1" si="538"/>
        <v>131.55936296405326</v>
      </c>
      <c r="B3544">
        <f t="shared" ca="1" si="539"/>
        <v>-33.469408032889859</v>
      </c>
      <c r="C3544" s="6">
        <v>20135.9375</v>
      </c>
      <c r="D3544">
        <f t="shared" ca="1" si="540"/>
        <v>1.2</v>
      </c>
      <c r="E3544" s="1">
        <v>0.65</v>
      </c>
      <c r="F3544">
        <v>19.899999999999999</v>
      </c>
      <c r="G3544">
        <f t="shared" ca="1" si="543"/>
        <v>46.089820015575185</v>
      </c>
      <c r="H3544">
        <f t="shared" ca="1" si="541"/>
        <v>16.377915327217224</v>
      </c>
      <c r="I3544">
        <f ca="1">User_Model_Calcs!A3544-Sat_Data!$B$5</f>
        <v>21.559362964053264</v>
      </c>
      <c r="J3544">
        <f ca="1">(Earth_Data!$B$1/SQRT(1-Earth_Data!$B$2^2*SIN(RADIANS(User_Model_Calcs!B3544))^2))*COS(RADIANS(User_Model_Calcs!B3544))</f>
        <v>5325.9441836750657</v>
      </c>
      <c r="K3544">
        <f ca="1">((Earth_Data!$B$1*(1-Earth_Data!$B$2^2))/SQRT(1-Earth_Data!$B$2^2*SIN(RADIANS(User_Model_Calcs!B3544))^2))*SIN(RADIANS(User_Model_Calcs!B3544))</f>
        <v>-3497.5056210602283</v>
      </c>
      <c r="L3544">
        <f t="shared" ca="1" si="544"/>
        <v>-33.292590915709184</v>
      </c>
      <c r="M3544">
        <f t="shared" ca="1" si="545"/>
        <v>6371.6738002639586</v>
      </c>
      <c r="N3544">
        <f ca="1">SQRT(User_Model_Calcs!M3544^2+Sat_Data!$B$3^2-2*User_Model_Calcs!M3544*Sat_Data!$B$3*COS(RADIANS(L3544))*COS(RADIANS(I3544)))</f>
        <v>37426.025490869994</v>
      </c>
      <c r="O3544">
        <f ca="1">DEGREES(ACOS(((Earth_Data!$B$1+Sat_Data!$B$2)/User_Model_Calcs!N3544)*SQRT(1-COS(RADIANS(User_Model_Calcs!I3544))^2*COS(RADIANS(User_Model_Calcs!B3544))^2)))</f>
        <v>44.697166183312142</v>
      </c>
      <c r="P3544">
        <f t="shared" ca="1" si="542"/>
        <v>35.619128191667549</v>
      </c>
    </row>
    <row r="3545" spans="1:16" x14ac:dyDescent="0.25">
      <c r="A3545">
        <f t="shared" ca="1" si="538"/>
        <v>132.11871075966687</v>
      </c>
      <c r="B3545">
        <f t="shared" ca="1" si="539"/>
        <v>-35.144122553339123</v>
      </c>
      <c r="C3545" s="6">
        <v>20135.9375</v>
      </c>
      <c r="D3545">
        <f t="shared" ca="1" si="540"/>
        <v>0.75</v>
      </c>
      <c r="E3545" s="1">
        <v>0.65</v>
      </c>
      <c r="F3545">
        <v>19.899999999999999</v>
      </c>
      <c r="G3545">
        <f t="shared" ca="1" si="543"/>
        <v>42.007420362456692</v>
      </c>
      <c r="H3545">
        <f t="shared" ca="1" si="541"/>
        <v>20.533745345025089</v>
      </c>
      <c r="I3545">
        <f ca="1">User_Model_Calcs!A3545-Sat_Data!$B$5</f>
        <v>22.118710759666868</v>
      </c>
      <c r="J3545">
        <f ca="1">(Earth_Data!$B$1/SQRT(1-Earth_Data!$B$2^2*SIN(RADIANS(User_Model_Calcs!B3545))^2))*COS(RADIANS(User_Model_Calcs!B3545))</f>
        <v>5221.2419024261981</v>
      </c>
      <c r="K3545">
        <f ca="1">((Earth_Data!$B$1*(1-Earth_Data!$B$2^2))/SQRT(1-Earth_Data!$B$2^2*SIN(RADIANS(User_Model_Calcs!B3545))^2))*SIN(RADIANS(User_Model_Calcs!B3545))</f>
        <v>-3650.9542816338258</v>
      </c>
      <c r="L3545">
        <f t="shared" ca="1" si="544"/>
        <v>-34.963176373797126</v>
      </c>
      <c r="M3545">
        <f t="shared" ca="1" si="545"/>
        <v>6371.0936400457576</v>
      </c>
      <c r="N3545">
        <f ca="1">SQRT(User_Model_Calcs!M3545^2+Sat_Data!$B$3^2-2*User_Model_Calcs!M3545*Sat_Data!$B$3*COS(RADIANS(L3545))*COS(RADIANS(I3545)))</f>
        <v>37556.765395685667</v>
      </c>
      <c r="O3545">
        <f ca="1">DEGREES(ACOS(((Earth_Data!$B$1+Sat_Data!$B$2)/User_Model_Calcs!N3545)*SQRT(1-COS(RADIANS(User_Model_Calcs!I3545))^2*COS(RADIANS(User_Model_Calcs!B3545))^2)))</f>
        <v>42.871048737839793</v>
      </c>
      <c r="P3545">
        <f t="shared" ca="1" si="542"/>
        <v>35.224745565483943</v>
      </c>
    </row>
    <row r="3546" spans="1:16" x14ac:dyDescent="0.25">
      <c r="A3546">
        <f t="shared" ca="1" si="538"/>
        <v>129.95195114604485</v>
      </c>
      <c r="B3546">
        <f t="shared" ca="1" si="539"/>
        <v>-35.191885777454154</v>
      </c>
      <c r="C3546" s="6">
        <v>20135.9375</v>
      </c>
      <c r="D3546">
        <f t="shared" ca="1" si="540"/>
        <v>0.75</v>
      </c>
      <c r="E3546" s="1">
        <v>0.65</v>
      </c>
      <c r="F3546">
        <v>19.899999999999999</v>
      </c>
      <c r="G3546">
        <f t="shared" ca="1" si="543"/>
        <v>42.007420362456692</v>
      </c>
      <c r="H3546">
        <f t="shared" ca="1" si="541"/>
        <v>15.75737858425158</v>
      </c>
      <c r="I3546">
        <f ca="1">User_Model_Calcs!A3546-Sat_Data!$B$5</f>
        <v>19.951951146044848</v>
      </c>
      <c r="J3546">
        <f ca="1">(Earth_Data!$B$1/SQRT(1-Earth_Data!$B$2^2*SIN(RADIANS(User_Model_Calcs!B3546))^2))*COS(RADIANS(User_Model_Calcs!B3546))</f>
        <v>5218.1897896243481</v>
      </c>
      <c r="K3546">
        <f ca="1">((Earth_Data!$B$1*(1-Earth_Data!$B$2^2))/SQRT(1-Earth_Data!$B$2^2*SIN(RADIANS(User_Model_Calcs!B3546))^2))*SIN(RADIANS(User_Model_Calcs!B3546))</f>
        <v>-3655.286060895171</v>
      </c>
      <c r="L3546">
        <f t="shared" ca="1" si="544"/>
        <v>-35.010830808689001</v>
      </c>
      <c r="M3546">
        <f t="shared" ca="1" si="545"/>
        <v>6371.07690014132</v>
      </c>
      <c r="N3546">
        <f ca="1">SQRT(User_Model_Calcs!M3546^2+Sat_Data!$B$3^2-2*User_Model_Calcs!M3546*Sat_Data!$B$3*COS(RADIANS(L3546))*COS(RADIANS(I3546)))</f>
        <v>37480.341552026868</v>
      </c>
      <c r="O3546">
        <f ca="1">DEGREES(ACOS(((Earth_Data!$B$1+Sat_Data!$B$2)/User_Model_Calcs!N3546)*SQRT(1-COS(RADIANS(User_Model_Calcs!I3546))^2*COS(RADIANS(User_Model_Calcs!B3546))^2)))</f>
        <v>43.92508141924047</v>
      </c>
      <c r="P3546">
        <f t="shared" ca="1" si="542"/>
        <v>32.206754792588349</v>
      </c>
    </row>
    <row r="3547" spans="1:16" x14ac:dyDescent="0.25">
      <c r="A3547">
        <f t="shared" ca="1" si="538"/>
        <v>130.42341918276659</v>
      </c>
      <c r="B3547">
        <f t="shared" ca="1" si="539"/>
        <v>-35.796194651662177</v>
      </c>
      <c r="C3547" s="6">
        <v>20135.9375</v>
      </c>
      <c r="D3547">
        <f t="shared" ca="1" si="540"/>
        <v>3</v>
      </c>
      <c r="E3547" s="1">
        <v>0.65</v>
      </c>
      <c r="F3547">
        <v>19.899999999999999</v>
      </c>
      <c r="G3547">
        <f t="shared" ca="1" si="543"/>
        <v>54.048620189015942</v>
      </c>
      <c r="H3547">
        <f t="shared" ca="1" si="541"/>
        <v>23.368870932831392</v>
      </c>
      <c r="I3547">
        <f ca="1">User_Model_Calcs!A3547-Sat_Data!$B$5</f>
        <v>20.423419182766594</v>
      </c>
      <c r="J3547">
        <f ca="1">(Earth_Data!$B$1/SQRT(1-Earth_Data!$B$2^2*SIN(RADIANS(User_Model_Calcs!B3547))^2))*COS(RADIANS(User_Model_Calcs!B3547))</f>
        <v>5179.2607371305794</v>
      </c>
      <c r="K3547">
        <f ca="1">((Earth_Data!$B$1*(1-Earth_Data!$B$2^2))/SQRT(1-Earth_Data!$B$2^2*SIN(RADIANS(User_Model_Calcs!B3547))^2))*SIN(RADIANS(User_Model_Calcs!B3547))</f>
        <v>-3709.8745792946324</v>
      </c>
      <c r="L3547">
        <f t="shared" ca="1" si="544"/>
        <v>-35.6138066822949</v>
      </c>
      <c r="M3547">
        <f t="shared" ca="1" si="545"/>
        <v>6370.864241002073</v>
      </c>
      <c r="N3547">
        <f ca="1">SQRT(User_Model_Calcs!M3547^2+Sat_Data!$B$3^2-2*User_Model_Calcs!M3547*Sat_Data!$B$3*COS(RADIANS(L3547))*COS(RADIANS(I3547)))</f>
        <v>37537.971807790454</v>
      </c>
      <c r="O3547">
        <f ca="1">DEGREES(ACOS(((Earth_Data!$B$1+Sat_Data!$B$2)/User_Model_Calcs!N3547)*SQRT(1-COS(RADIANS(User_Model_Calcs!I3547))^2*COS(RADIANS(User_Model_Calcs!B3547))^2)))</f>
        <v>43.12478705673454</v>
      </c>
      <c r="P3547">
        <f t="shared" ca="1" si="542"/>
        <v>32.481684194073253</v>
      </c>
    </row>
    <row r="3548" spans="1:16" x14ac:dyDescent="0.25">
      <c r="A3548">
        <f t="shared" ca="1" si="538"/>
        <v>131.23445561469384</v>
      </c>
      <c r="B3548">
        <f t="shared" ca="1" si="539"/>
        <v>-33.19262892019907</v>
      </c>
      <c r="C3548" s="6">
        <v>20135.9375</v>
      </c>
      <c r="D3548">
        <f t="shared" ca="1" si="540"/>
        <v>0.75</v>
      </c>
      <c r="E3548" s="1">
        <v>0.65</v>
      </c>
      <c r="F3548">
        <v>19.899999999999999</v>
      </c>
      <c r="G3548">
        <f t="shared" ca="1" si="543"/>
        <v>42.007420362456692</v>
      </c>
      <c r="H3548">
        <f t="shared" ca="1" si="541"/>
        <v>21.05986931964415</v>
      </c>
      <c r="I3548">
        <f ca="1">User_Model_Calcs!A3548-Sat_Data!$B$5</f>
        <v>21.234455614693843</v>
      </c>
      <c r="J3548">
        <f ca="1">(Earth_Data!$B$1/SQRT(1-Earth_Data!$B$2^2*SIN(RADIANS(User_Model_Calcs!B3548))^2))*COS(RADIANS(User_Model_Calcs!B3548))</f>
        <v>5342.8117844547669</v>
      </c>
      <c r="K3548">
        <f ca="1">((Earth_Data!$B$1*(1-Earth_Data!$B$2^2))/SQRT(1-Earth_Data!$B$2^2*SIN(RADIANS(User_Model_Calcs!B3548))^2))*SIN(RADIANS(User_Model_Calcs!B3548))</f>
        <v>-3471.8574240100361</v>
      </c>
      <c r="L3548">
        <f t="shared" ca="1" si="544"/>
        <v>-33.016552563852059</v>
      </c>
      <c r="M3548">
        <f t="shared" ca="1" si="545"/>
        <v>6371.768336714882</v>
      </c>
      <c r="N3548">
        <f ca="1">SQRT(User_Model_Calcs!M3548^2+Sat_Data!$B$3^2-2*User_Model_Calcs!M3548*Sat_Data!$B$3*COS(RADIANS(L3548))*COS(RADIANS(I3548)))</f>
        <v>37395.903274755437</v>
      </c>
      <c r="O3548">
        <f ca="1">DEGREES(ACOS(((Earth_Data!$B$1+Sat_Data!$B$2)/User_Model_Calcs!N3548)*SQRT(1-COS(RADIANS(User_Model_Calcs!I3548))^2*COS(RADIANS(User_Model_Calcs!B3548))^2)))</f>
        <v>45.126468133875854</v>
      </c>
      <c r="P3548">
        <f t="shared" ca="1" si="542"/>
        <v>35.365912692900935</v>
      </c>
    </row>
    <row r="3549" spans="1:16" x14ac:dyDescent="0.25">
      <c r="A3549">
        <f t="shared" ca="1" si="538"/>
        <v>130.93877740182461</v>
      </c>
      <c r="B3549">
        <f t="shared" ca="1" si="539"/>
        <v>-35.531826327550796</v>
      </c>
      <c r="C3549" s="6">
        <v>20135.9375</v>
      </c>
      <c r="D3549">
        <f t="shared" ca="1" si="540"/>
        <v>3</v>
      </c>
      <c r="E3549" s="1">
        <v>0.65</v>
      </c>
      <c r="F3549">
        <v>19.899999999999999</v>
      </c>
      <c r="G3549">
        <f t="shared" ca="1" si="543"/>
        <v>54.048620189015942</v>
      </c>
      <c r="H3549">
        <f t="shared" ca="1" si="541"/>
        <v>15.755513613321005</v>
      </c>
      <c r="I3549">
        <f ca="1">User_Model_Calcs!A3549-Sat_Data!$B$5</f>
        <v>20.938777401824609</v>
      </c>
      <c r="J3549">
        <f ca="1">(Earth_Data!$B$1/SQRT(1-Earth_Data!$B$2^2*SIN(RADIANS(User_Model_Calcs!B3549))^2))*COS(RADIANS(User_Model_Calcs!B3549))</f>
        <v>5196.36242881815</v>
      </c>
      <c r="K3549">
        <f ca="1">((Earth_Data!$B$1*(1-Earth_Data!$B$2^2))/SQRT(1-Earth_Data!$B$2^2*SIN(RADIANS(User_Model_Calcs!B3549))^2))*SIN(RADIANS(User_Model_Calcs!B3549))</f>
        <v>-3686.0434838277529</v>
      </c>
      <c r="L3549">
        <f t="shared" ca="1" si="544"/>
        <v>-35.350011590170787</v>
      </c>
      <c r="M3549">
        <f t="shared" ca="1" si="545"/>
        <v>6370.9574677831506</v>
      </c>
      <c r="N3549">
        <f ca="1">SQRT(User_Model_Calcs!M3549^2+Sat_Data!$B$3^2-2*User_Model_Calcs!M3549*Sat_Data!$B$3*COS(RADIANS(L3549))*COS(RADIANS(I3549)))</f>
        <v>37538.526962369644</v>
      </c>
      <c r="O3549">
        <f ca="1">DEGREES(ACOS(((Earth_Data!$B$1+Sat_Data!$B$2)/User_Model_Calcs!N3549)*SQRT(1-COS(RADIANS(User_Model_Calcs!I3549))^2*COS(RADIANS(User_Model_Calcs!B3549))^2)))</f>
        <v>43.118638341862642</v>
      </c>
      <c r="P3549">
        <f t="shared" ca="1" si="542"/>
        <v>33.361322650605061</v>
      </c>
    </row>
    <row r="3550" spans="1:16" x14ac:dyDescent="0.25">
      <c r="A3550">
        <f t="shared" ca="1" si="538"/>
        <v>128.89440545931143</v>
      </c>
      <c r="B3550">
        <f t="shared" ca="1" si="539"/>
        <v>-34.859472941168534</v>
      </c>
      <c r="C3550" s="6">
        <v>20135.9375</v>
      </c>
      <c r="D3550">
        <f t="shared" ca="1" si="540"/>
        <v>3</v>
      </c>
      <c r="E3550" s="1">
        <v>0.65</v>
      </c>
      <c r="F3550">
        <v>19.899999999999999</v>
      </c>
      <c r="G3550">
        <f t="shared" ca="1" si="543"/>
        <v>54.048620189015942</v>
      </c>
      <c r="H3550">
        <f t="shared" ca="1" si="541"/>
        <v>15.576745682203015</v>
      </c>
      <c r="I3550">
        <f ca="1">User_Model_Calcs!A3550-Sat_Data!$B$5</f>
        <v>18.894405459311429</v>
      </c>
      <c r="J3550">
        <f ca="1">(Earth_Data!$B$1/SQRT(1-Earth_Data!$B$2^2*SIN(RADIANS(User_Model_Calcs!B3550))^2))*COS(RADIANS(User_Model_Calcs!B3550))</f>
        <v>5239.355788872077</v>
      </c>
      <c r="K3550">
        <f ca="1">((Earth_Data!$B$1*(1-Earth_Data!$B$2^2))/SQRT(1-Earth_Data!$B$2^2*SIN(RADIANS(User_Model_Calcs!B3550))^2))*SIN(RADIANS(User_Model_Calcs!B3550))</f>
        <v>-3625.0866993728355</v>
      </c>
      <c r="L3550">
        <f t="shared" ca="1" si="544"/>
        <v>-34.679185486217555</v>
      </c>
      <c r="M3550">
        <f t="shared" ca="1" si="545"/>
        <v>6371.193189690388</v>
      </c>
      <c r="N3550">
        <f ca="1">SQRT(User_Model_Calcs!M3550^2+Sat_Data!$B$3^2-2*User_Model_Calcs!M3550*Sat_Data!$B$3*COS(RADIANS(L3550))*COS(RADIANS(I3550)))</f>
        <v>37421.756415344775</v>
      </c>
      <c r="O3550">
        <f ca="1">DEGREES(ACOS(((Earth_Data!$B$1+Sat_Data!$B$2)/User_Model_Calcs!N3550)*SQRT(1-COS(RADIANS(User_Model_Calcs!I3550))^2*COS(RADIANS(User_Model_Calcs!B3550))^2)))</f>
        <v>44.749654182303949</v>
      </c>
      <c r="P3550">
        <f t="shared" ca="1" si="542"/>
        <v>30.914204122765092</v>
      </c>
    </row>
    <row r="3551" spans="1:16" x14ac:dyDescent="0.25">
      <c r="A3551">
        <f t="shared" ca="1" si="538"/>
        <v>128.73433626475554</v>
      </c>
      <c r="B3551">
        <f t="shared" ca="1" si="539"/>
        <v>-35.831322941244913</v>
      </c>
      <c r="C3551" s="6">
        <v>20135.9375</v>
      </c>
      <c r="D3551">
        <f t="shared" ca="1" si="540"/>
        <v>0.75</v>
      </c>
      <c r="E3551" s="1">
        <v>0.65</v>
      </c>
      <c r="F3551">
        <v>19.899999999999999</v>
      </c>
      <c r="G3551">
        <f t="shared" ca="1" si="543"/>
        <v>42.007420362456692</v>
      </c>
      <c r="H3551">
        <f t="shared" ca="1" si="541"/>
        <v>15.195589345236399</v>
      </c>
      <c r="I3551">
        <f ca="1">User_Model_Calcs!A3551-Sat_Data!$B$5</f>
        <v>18.734336264755541</v>
      </c>
      <c r="J3551">
        <f ca="1">(Earth_Data!$B$1/SQRT(1-Earth_Data!$B$2^2*SIN(RADIANS(User_Model_Calcs!B3551))^2))*COS(RADIANS(User_Model_Calcs!B3551))</f>
        <v>5176.9800000663636</v>
      </c>
      <c r="K3551">
        <f ca="1">((Earth_Data!$B$1*(1-Earth_Data!$B$2^2))/SQRT(1-Earth_Data!$B$2^2*SIN(RADIANS(User_Model_Calcs!B3551))^2))*SIN(RADIANS(User_Model_Calcs!B3551))</f>
        <v>-3713.0352991497543</v>
      </c>
      <c r="L3551">
        <f t="shared" ca="1" si="544"/>
        <v>-35.648859967137355</v>
      </c>
      <c r="M3551">
        <f t="shared" ca="1" si="545"/>
        <v>6370.8518310991376</v>
      </c>
      <c r="N3551">
        <f ca="1">SQRT(User_Model_Calcs!M3551^2+Sat_Data!$B$3^2-2*User_Model_Calcs!M3551*Sat_Data!$B$3*COS(RADIANS(L3551))*COS(RADIANS(I3551)))</f>
        <v>37482.886483335526</v>
      </c>
      <c r="O3551">
        <f ca="1">DEGREES(ACOS(((Earth_Data!$B$1+Sat_Data!$B$2)/User_Model_Calcs!N3551)*SQRT(1-COS(RADIANS(User_Model_Calcs!I3551))^2*COS(RADIANS(User_Model_Calcs!B3551))^2)))</f>
        <v>43.886013909901507</v>
      </c>
      <c r="P3551">
        <f t="shared" ca="1" si="542"/>
        <v>30.085662764416188</v>
      </c>
    </row>
    <row r="3552" spans="1:16" x14ac:dyDescent="0.25">
      <c r="A3552">
        <f t="shared" ca="1" si="538"/>
        <v>127.84777847694207</v>
      </c>
      <c r="B3552">
        <f t="shared" ca="1" si="539"/>
        <v>-34.138649731269773</v>
      </c>
      <c r="C3552" s="6">
        <v>20135.9375</v>
      </c>
      <c r="D3552">
        <f t="shared" ca="1" si="540"/>
        <v>0.75</v>
      </c>
      <c r="E3552" s="1">
        <v>0.65</v>
      </c>
      <c r="F3552">
        <v>19.899999999999999</v>
      </c>
      <c r="G3552">
        <f t="shared" ca="1" si="543"/>
        <v>42.007420362456692</v>
      </c>
      <c r="H3552">
        <f t="shared" ca="1" si="541"/>
        <v>14.146354569891905</v>
      </c>
      <c r="I3552">
        <f ca="1">User_Model_Calcs!A3552-Sat_Data!$B$5</f>
        <v>17.847778476942068</v>
      </c>
      <c r="J3552">
        <f ca="1">(Earth_Data!$B$1/SQRT(1-Earth_Data!$B$2^2*SIN(RADIANS(User_Model_Calcs!B3552))^2))*COS(RADIANS(User_Model_Calcs!B3552))</f>
        <v>5284.6453868442413</v>
      </c>
      <c r="K3552">
        <f ca="1">((Earth_Data!$B$1*(1-Earth_Data!$B$2^2))/SQRT(1-Earth_Data!$B$2^2*SIN(RADIANS(User_Model_Calcs!B3552))^2))*SIN(RADIANS(User_Model_Calcs!B3552))</f>
        <v>-3559.1876301007082</v>
      </c>
      <c r="L3552">
        <f t="shared" ca="1" si="544"/>
        <v>-33.960109546266828</v>
      </c>
      <c r="M3552">
        <f t="shared" ca="1" si="545"/>
        <v>6371.4435923859528</v>
      </c>
      <c r="N3552">
        <f ca="1">SQRT(User_Model_Calcs!M3552^2+Sat_Data!$B$3^2-2*User_Model_Calcs!M3552*Sat_Data!$B$3*COS(RADIANS(L3552))*COS(RADIANS(I3552)))</f>
        <v>37339.148207687453</v>
      </c>
      <c r="O3552">
        <f ca="1">DEGREES(ACOS(((Earth_Data!$B$1+Sat_Data!$B$2)/User_Model_Calcs!N3552)*SQRT(1-COS(RADIANS(User_Model_Calcs!I3552))^2*COS(RADIANS(User_Model_Calcs!B3552))^2)))</f>
        <v>45.936805871400438</v>
      </c>
      <c r="P3552">
        <f t="shared" ca="1" si="542"/>
        <v>29.844890262845006</v>
      </c>
    </row>
    <row r="3553" spans="1:16" x14ac:dyDescent="0.25">
      <c r="A3553">
        <f t="shared" ca="1" si="538"/>
        <v>132.25018653518143</v>
      </c>
      <c r="B3553">
        <f t="shared" ca="1" si="539"/>
        <v>-35.356011189074557</v>
      </c>
      <c r="C3553" s="6">
        <v>20135.9375</v>
      </c>
      <c r="D3553">
        <f t="shared" ca="1" si="540"/>
        <v>3</v>
      </c>
      <c r="E3553" s="1">
        <v>0.65</v>
      </c>
      <c r="F3553">
        <v>19.899999999999999</v>
      </c>
      <c r="G3553">
        <f t="shared" ca="1" si="543"/>
        <v>54.048620189015942</v>
      </c>
      <c r="H3553">
        <f t="shared" ca="1" si="541"/>
        <v>17.31728729050797</v>
      </c>
      <c r="I3553">
        <f ca="1">User_Model_Calcs!A3553-Sat_Data!$B$5</f>
        <v>22.250186535181427</v>
      </c>
      <c r="J3553">
        <f ca="1">(Earth_Data!$B$1/SQRT(1-Earth_Data!$B$2^2*SIN(RADIANS(User_Model_Calcs!B3553))^2))*COS(RADIANS(User_Model_Calcs!B3553))</f>
        <v>5207.6743420543489</v>
      </c>
      <c r="K3553">
        <f ca="1">((Earth_Data!$B$1*(1-Earth_Data!$B$2^2))/SQRT(1-Earth_Data!$B$2^2*SIN(RADIANS(User_Model_Calcs!B3553))^2))*SIN(RADIANS(User_Model_Calcs!B3553))</f>
        <v>-3670.1518875433349</v>
      </c>
      <c r="L3553">
        <f t="shared" ca="1" si="544"/>
        <v>-35.174586220394019</v>
      </c>
      <c r="M3553">
        <f t="shared" ca="1" si="545"/>
        <v>6371.0193007500066</v>
      </c>
      <c r="N3553">
        <f ca="1">SQRT(User_Model_Calcs!M3553^2+Sat_Data!$B$3^2-2*User_Model_Calcs!M3553*Sat_Data!$B$3*COS(RADIANS(L3553))*COS(RADIANS(I3553)))</f>
        <v>37575.924633441471</v>
      </c>
      <c r="O3553">
        <f ca="1">DEGREES(ACOS(((Earth_Data!$B$1+Sat_Data!$B$2)/User_Model_Calcs!N3553)*SQRT(1-COS(RADIANS(User_Model_Calcs!I3553))^2*COS(RADIANS(User_Model_Calcs!B3553))^2)))</f>
        <v>42.608772328356878</v>
      </c>
      <c r="P3553">
        <f t="shared" ca="1" si="542"/>
        <v>35.26066619120688</v>
      </c>
    </row>
    <row r="3554" spans="1:16" x14ac:dyDescent="0.25">
      <c r="A3554">
        <f t="shared" ca="1" si="538"/>
        <v>131.33880517279616</v>
      </c>
      <c r="B3554">
        <f t="shared" ca="1" si="539"/>
        <v>-33.851089968860762</v>
      </c>
      <c r="C3554" s="6">
        <v>20135.9375</v>
      </c>
      <c r="D3554">
        <f t="shared" ca="1" si="540"/>
        <v>1.2</v>
      </c>
      <c r="E3554" s="1">
        <v>0.65</v>
      </c>
      <c r="F3554">
        <v>19.899999999999999</v>
      </c>
      <c r="G3554">
        <f t="shared" ca="1" si="543"/>
        <v>46.089820015575185</v>
      </c>
      <c r="H3554">
        <f t="shared" ca="1" si="541"/>
        <v>15.578158278534568</v>
      </c>
      <c r="I3554">
        <f ca="1">User_Model_Calcs!A3554-Sat_Data!$B$5</f>
        <v>21.338805172796157</v>
      </c>
      <c r="J3554">
        <f ca="1">(Earth_Data!$B$1/SQRT(1-Earth_Data!$B$2^2*SIN(RADIANS(User_Model_Calcs!B3554))^2))*COS(RADIANS(User_Model_Calcs!B3554))</f>
        <v>5302.4794657967732</v>
      </c>
      <c r="K3554">
        <f ca="1">((Earth_Data!$B$1*(1-Earth_Data!$B$2^2))/SQRT(1-Earth_Data!$B$2^2*SIN(RADIANS(User_Model_Calcs!B3554))^2))*SIN(RADIANS(User_Model_Calcs!B3554))</f>
        <v>-3532.7424145406212</v>
      </c>
      <c r="L3554">
        <f t="shared" ca="1" si="544"/>
        <v>-33.673278313090563</v>
      </c>
      <c r="M3554">
        <f t="shared" ca="1" si="545"/>
        <v>6371.5427843412253</v>
      </c>
      <c r="N3554">
        <f ca="1">SQRT(User_Model_Calcs!M3554^2+Sat_Data!$B$3^2-2*User_Model_Calcs!M3554*Sat_Data!$B$3*COS(RADIANS(L3554))*COS(RADIANS(I3554)))</f>
        <v>37442.176590110656</v>
      </c>
      <c r="O3554">
        <f ca="1">DEGREES(ACOS(((Earth_Data!$B$1+Sat_Data!$B$2)/User_Model_Calcs!N3554)*SQRT(1-COS(RADIANS(User_Model_Calcs!I3554))^2*COS(RADIANS(User_Model_Calcs!B3554))^2)))</f>
        <v>44.467135429815357</v>
      </c>
      <c r="P3554">
        <f t="shared" ca="1" si="542"/>
        <v>35.042981509086935</v>
      </c>
    </row>
    <row r="3555" spans="1:16" x14ac:dyDescent="0.25">
      <c r="A3555">
        <f t="shared" ca="1" si="538"/>
        <v>129.47289079180786</v>
      </c>
      <c r="B3555">
        <f t="shared" ca="1" si="539"/>
        <v>-35.357101188540391</v>
      </c>
      <c r="C3555" s="6">
        <v>20135.9375</v>
      </c>
      <c r="D3555">
        <f t="shared" ca="1" si="540"/>
        <v>1.2</v>
      </c>
      <c r="E3555" s="1">
        <v>0.65</v>
      </c>
      <c r="F3555">
        <v>19.899999999999999</v>
      </c>
      <c r="G3555">
        <f t="shared" ca="1" si="543"/>
        <v>46.089820015575185</v>
      </c>
      <c r="H3555">
        <f t="shared" ca="1" si="541"/>
        <v>14.122530815567535</v>
      </c>
      <c r="I3555">
        <f ca="1">User_Model_Calcs!A3555-Sat_Data!$B$5</f>
        <v>19.472890791807856</v>
      </c>
      <c r="J3555">
        <f ca="1">(Earth_Data!$B$1/SQRT(1-Earth_Data!$B$2^2*SIN(RADIANS(User_Model_Calcs!B3555))^2))*COS(RADIANS(User_Model_Calcs!B3555))</f>
        <v>5207.6043629853366</v>
      </c>
      <c r="K3555">
        <f ca="1">((Earth_Data!$B$1*(1-Earth_Data!$B$2^2))/SQRT(1-Earth_Data!$B$2^2*SIN(RADIANS(User_Model_Calcs!B3555))^2))*SIN(RADIANS(User_Model_Calcs!B3555))</f>
        <v>-3670.250515951157</v>
      </c>
      <c r="L3555">
        <f t="shared" ca="1" si="544"/>
        <v>-35.175673782418848</v>
      </c>
      <c r="M3555">
        <f t="shared" ca="1" si="545"/>
        <v>6371.0189178202609</v>
      </c>
      <c r="N3555">
        <f ca="1">SQRT(User_Model_Calcs!M3555^2+Sat_Data!$B$3^2-2*User_Model_Calcs!M3555*Sat_Data!$B$3*COS(RADIANS(L3555))*COS(RADIANS(I3555)))</f>
        <v>37475.002943012332</v>
      </c>
      <c r="O3555">
        <f ca="1">DEGREES(ACOS(((Earth_Data!$B$1+Sat_Data!$B$2)/User_Model_Calcs!N3555)*SQRT(1-COS(RADIANS(User_Model_Calcs!I3555))^2*COS(RADIANS(User_Model_Calcs!B3555))^2)))</f>
        <v>43.998577986496528</v>
      </c>
      <c r="P3555">
        <f t="shared" ca="1" si="542"/>
        <v>31.426255699171964</v>
      </c>
    </row>
    <row r="3556" spans="1:16" x14ac:dyDescent="0.25">
      <c r="A3556">
        <f t="shared" ca="1" si="538"/>
        <v>130.04199530585288</v>
      </c>
      <c r="B3556">
        <f t="shared" ca="1" si="539"/>
        <v>-35.618348583178047</v>
      </c>
      <c r="C3556" s="6">
        <v>20135.9375</v>
      </c>
      <c r="D3556">
        <f t="shared" ca="1" si="540"/>
        <v>3</v>
      </c>
      <c r="E3556" s="1">
        <v>0.65</v>
      </c>
      <c r="F3556">
        <v>19.899999999999999</v>
      </c>
      <c r="G3556">
        <f t="shared" ca="1" si="543"/>
        <v>54.048620189015942</v>
      </c>
      <c r="H3556">
        <f t="shared" ca="1" si="541"/>
        <v>15.059958042606594</v>
      </c>
      <c r="I3556">
        <f ca="1">User_Model_Calcs!A3556-Sat_Data!$B$5</f>
        <v>20.041995305852879</v>
      </c>
      <c r="J3556">
        <f ca="1">(Earth_Data!$B$1/SQRT(1-Earth_Data!$B$2^2*SIN(RADIANS(User_Model_Calcs!B3556))^2))*COS(RADIANS(User_Model_Calcs!B3556))</f>
        <v>5190.7775904768896</v>
      </c>
      <c r="K3556">
        <f ca="1">((Earth_Data!$B$1*(1-Earth_Data!$B$2^2))/SQRT(1-Earth_Data!$B$2^2*SIN(RADIANS(User_Model_Calcs!B3556))^2))*SIN(RADIANS(User_Model_Calcs!B3556))</f>
        <v>-3693.8514738018034</v>
      </c>
      <c r="L3556">
        <f t="shared" ca="1" si="544"/>
        <v>-35.436344537589044</v>
      </c>
      <c r="M3556">
        <f t="shared" ca="1" si="545"/>
        <v>6370.9269894030977</v>
      </c>
      <c r="N3556">
        <f ca="1">SQRT(User_Model_Calcs!M3556^2+Sat_Data!$B$3^2-2*User_Model_Calcs!M3556*Sat_Data!$B$3*COS(RADIANS(L3556))*COS(RADIANS(I3556)))</f>
        <v>37512.427531017449</v>
      </c>
      <c r="O3556">
        <f ca="1">DEGREES(ACOS(((Earth_Data!$B$1+Sat_Data!$B$2)/User_Model_Calcs!N3556)*SQRT(1-COS(RADIANS(User_Model_Calcs!I3556))^2*COS(RADIANS(User_Model_Calcs!B3556))^2)))</f>
        <v>43.47752957868979</v>
      </c>
      <c r="P3556">
        <f t="shared" ca="1" si="542"/>
        <v>32.06271750782399</v>
      </c>
    </row>
    <row r="3557" spans="1:16" x14ac:dyDescent="0.25">
      <c r="A3557">
        <f t="shared" ca="1" si="538"/>
        <v>129.41235746150511</v>
      </c>
      <c r="B3557">
        <f t="shared" ca="1" si="539"/>
        <v>-36.760769200421549</v>
      </c>
      <c r="C3557" s="6">
        <v>20135.9375</v>
      </c>
      <c r="D3557">
        <f t="shared" ca="1" si="540"/>
        <v>1.2</v>
      </c>
      <c r="E3557" s="1">
        <v>0.65</v>
      </c>
      <c r="F3557">
        <v>19.899999999999999</v>
      </c>
      <c r="G3557">
        <f t="shared" ca="1" si="543"/>
        <v>46.089820015575185</v>
      </c>
      <c r="H3557">
        <f t="shared" ca="1" si="541"/>
        <v>19.438902760811072</v>
      </c>
      <c r="I3557">
        <f ca="1">User_Model_Calcs!A3557-Sat_Data!$B$5</f>
        <v>19.41235746150511</v>
      </c>
      <c r="J3557">
        <f ca="1">(Earth_Data!$B$1/SQRT(1-Earth_Data!$B$2^2*SIN(RADIANS(User_Model_Calcs!B3557))^2))*COS(RADIANS(User_Model_Calcs!B3557))</f>
        <v>5115.9287617215432</v>
      </c>
      <c r="K3557">
        <f ca="1">((Earth_Data!$B$1*(1-Earth_Data!$B$2^2))/SQRT(1-Earth_Data!$B$2^2*SIN(RADIANS(User_Model_Calcs!B3557))^2))*SIN(RADIANS(User_Model_Calcs!B3557))</f>
        <v>-3796.1584742808423</v>
      </c>
      <c r="L3557">
        <f t="shared" ca="1" si="544"/>
        <v>-36.576421393103004</v>
      </c>
      <c r="M3557">
        <f t="shared" ca="1" si="545"/>
        <v>6370.5216628517928</v>
      </c>
      <c r="N3557">
        <f ca="1">SQRT(User_Model_Calcs!M3557^2+Sat_Data!$B$3^2-2*User_Model_Calcs!M3557*Sat_Data!$B$3*COS(RADIANS(L3557))*COS(RADIANS(I3557)))</f>
        <v>37570.02034544207</v>
      </c>
      <c r="O3557">
        <f ca="1">DEGREES(ACOS(((Earth_Data!$B$1+Sat_Data!$B$2)/User_Model_Calcs!N3557)*SQRT(1-COS(RADIANS(User_Model_Calcs!I3557))^2*COS(RADIANS(User_Model_Calcs!B3557))^2)))</f>
        <v>42.681345983035627</v>
      </c>
      <c r="P3557">
        <f t="shared" ca="1" si="542"/>
        <v>30.49070283457834</v>
      </c>
    </row>
    <row r="3558" spans="1:16" x14ac:dyDescent="0.25">
      <c r="A3558">
        <f t="shared" ca="1" si="538"/>
        <v>132.49027194656344</v>
      </c>
      <c r="B3558">
        <f t="shared" ca="1" si="539"/>
        <v>-37.114817329171892</v>
      </c>
      <c r="C3558" s="6">
        <v>20135.9375</v>
      </c>
      <c r="D3558">
        <f t="shared" ca="1" si="540"/>
        <v>0.75</v>
      </c>
      <c r="E3558" s="1">
        <v>0.65</v>
      </c>
      <c r="F3558">
        <v>19.899999999999999</v>
      </c>
      <c r="G3558">
        <f t="shared" ca="1" si="543"/>
        <v>42.007420362456692</v>
      </c>
      <c r="H3558">
        <f t="shared" ca="1" si="541"/>
        <v>14.026453756622564</v>
      </c>
      <c r="I3558">
        <f ca="1">User_Model_Calcs!A3558-Sat_Data!$B$5</f>
        <v>22.490271946563439</v>
      </c>
      <c r="J3558">
        <f ca="1">(Earth_Data!$B$1/SQRT(1-Earth_Data!$B$2^2*SIN(RADIANS(User_Model_Calcs!B3558))^2))*COS(RADIANS(User_Model_Calcs!B3558))</f>
        <v>5092.3169487072691</v>
      </c>
      <c r="K3558">
        <f ca="1">((Earth_Data!$B$1*(1-Earth_Data!$B$2^2))/SQRT(1-Earth_Data!$B$2^2*SIN(RADIANS(User_Model_Calcs!B3558))^2))*SIN(RADIANS(User_Model_Calcs!B3558))</f>
        <v>-3827.563289837492</v>
      </c>
      <c r="L3558">
        <f t="shared" ca="1" si="544"/>
        <v>-36.929802324885614</v>
      </c>
      <c r="M3558">
        <f t="shared" ca="1" si="545"/>
        <v>6370.3950147383257</v>
      </c>
      <c r="N3558">
        <f ca="1">SQRT(User_Model_Calcs!M3558^2+Sat_Data!$B$3^2-2*User_Model_Calcs!M3558*Sat_Data!$B$3*COS(RADIANS(L3558))*COS(RADIANS(I3558)))</f>
        <v>37704.516201553255</v>
      </c>
      <c r="O3558">
        <f ca="1">DEGREES(ACOS(((Earth_Data!$B$1+Sat_Data!$B$2)/User_Model_Calcs!N3558)*SQRT(1-COS(RADIANS(User_Model_Calcs!I3558))^2*COS(RADIANS(User_Model_Calcs!B3558))^2)))</f>
        <v>40.877949554720253</v>
      </c>
      <c r="P3558">
        <f t="shared" ca="1" si="542"/>
        <v>34.454803111049479</v>
      </c>
    </row>
    <row r="3559" spans="1:16" x14ac:dyDescent="0.25">
      <c r="A3559">
        <f t="shared" ca="1" si="538"/>
        <v>131.99407075837595</v>
      </c>
      <c r="B3559">
        <f t="shared" ca="1" si="539"/>
        <v>-36.806086206237175</v>
      </c>
      <c r="C3559" s="6">
        <v>20135.9375</v>
      </c>
      <c r="D3559">
        <f t="shared" ca="1" si="540"/>
        <v>0.75</v>
      </c>
      <c r="E3559" s="1">
        <v>0.65</v>
      </c>
      <c r="F3559">
        <v>19.899999999999999</v>
      </c>
      <c r="G3559">
        <f t="shared" ca="1" si="543"/>
        <v>42.007420362456692</v>
      </c>
      <c r="H3559">
        <f t="shared" ca="1" si="541"/>
        <v>14.421220420828694</v>
      </c>
      <c r="I3559">
        <f ca="1">User_Model_Calcs!A3559-Sat_Data!$B$5</f>
        <v>21.994070758375955</v>
      </c>
      <c r="J3559">
        <f ca="1">(Earth_Data!$B$1/SQRT(1-Earth_Data!$B$2^2*SIN(RADIANS(User_Model_Calcs!B3559))^2))*COS(RADIANS(User_Model_Calcs!B3559))</f>
        <v>5112.9174413087321</v>
      </c>
      <c r="K3559">
        <f ca="1">((Earth_Data!$B$1*(1-Earth_Data!$B$2^2))/SQRT(1-Earth_Data!$B$2^2*SIN(RADIANS(User_Model_Calcs!B3559))^2))*SIN(RADIANS(User_Model_Calcs!B3559))</f>
        <v>-3800.1862176243726</v>
      </c>
      <c r="L3559">
        <f t="shared" ca="1" si="544"/>
        <v>-36.621651430866088</v>
      </c>
      <c r="M3559">
        <f t="shared" ca="1" si="545"/>
        <v>6370.5054783950436</v>
      </c>
      <c r="N3559">
        <f ca="1">SQRT(User_Model_Calcs!M3559^2+Sat_Data!$B$3^2-2*User_Model_Calcs!M3559*Sat_Data!$B$3*COS(RADIANS(L3559))*COS(RADIANS(I3559)))</f>
        <v>37664.485428182481</v>
      </c>
      <c r="O3559">
        <f ca="1">DEGREES(ACOS(((Earth_Data!$B$1+Sat_Data!$B$2)/User_Model_Calcs!N3559)*SQRT(1-COS(RADIANS(User_Model_Calcs!I3559))^2*COS(RADIANS(User_Model_Calcs!B3559))^2)))</f>
        <v>41.409802568219014</v>
      </c>
      <c r="P3559">
        <f t="shared" ca="1" si="542"/>
        <v>33.986981111327339</v>
      </c>
    </row>
    <row r="3560" spans="1:16" x14ac:dyDescent="0.25">
      <c r="A3560">
        <f t="shared" ca="1" si="538"/>
        <v>128.33334995984316</v>
      </c>
      <c r="B3560">
        <f t="shared" ca="1" si="539"/>
        <v>-35.418931563791894</v>
      </c>
      <c r="C3560" s="6">
        <v>20135.9375</v>
      </c>
      <c r="D3560">
        <f t="shared" ca="1" si="540"/>
        <v>3</v>
      </c>
      <c r="E3560" s="1">
        <v>0.65</v>
      </c>
      <c r="F3560">
        <v>19.899999999999999</v>
      </c>
      <c r="G3560">
        <f t="shared" ca="1" si="543"/>
        <v>54.048620189015942</v>
      </c>
      <c r="H3560">
        <f t="shared" ca="1" si="541"/>
        <v>18.351896349465385</v>
      </c>
      <c r="I3560">
        <f ca="1">User_Model_Calcs!A3560-Sat_Data!$B$5</f>
        <v>18.333349959843162</v>
      </c>
      <c r="J3560">
        <f ca="1">(Earth_Data!$B$1/SQRT(1-Earth_Data!$B$2^2*SIN(RADIANS(User_Model_Calcs!B3560))^2))*COS(RADIANS(User_Model_Calcs!B3560))</f>
        <v>5203.6316984031628</v>
      </c>
      <c r="K3560">
        <f ca="1">((Earth_Data!$B$1*(1-Earth_Data!$B$2^2))/SQRT(1-Earth_Data!$B$2^2*SIN(RADIANS(User_Model_Calcs!B3560))^2))*SIN(RADIANS(User_Model_Calcs!B3560))</f>
        <v>-3675.8430748917772</v>
      </c>
      <c r="L3560">
        <f t="shared" ca="1" si="544"/>
        <v>-35.237366322163481</v>
      </c>
      <c r="M3560">
        <f t="shared" ca="1" si="545"/>
        <v>6370.9971875567499</v>
      </c>
      <c r="N3560">
        <f ca="1">SQRT(User_Model_Calcs!M3560^2+Sat_Data!$B$3^2-2*User_Model_Calcs!M3560*Sat_Data!$B$3*COS(RADIANS(L3560))*COS(RADIANS(I3560)))</f>
        <v>37441.474862809577</v>
      </c>
      <c r="O3560">
        <f ca="1">DEGREES(ACOS(((Earth_Data!$B$1+Sat_Data!$B$2)/User_Model_Calcs!N3560)*SQRT(1-COS(RADIANS(User_Model_Calcs!I3560))^2*COS(RADIANS(User_Model_Calcs!B3560))^2)))</f>
        <v>44.468096605074351</v>
      </c>
      <c r="P3560">
        <f t="shared" ca="1" si="542"/>
        <v>29.759228325177169</v>
      </c>
    </row>
    <row r="3561" spans="1:16" x14ac:dyDescent="0.25">
      <c r="A3561">
        <f t="shared" ca="1" si="538"/>
        <v>130.41671586368568</v>
      </c>
      <c r="B3561">
        <f t="shared" ca="1" si="539"/>
        <v>-36.239687721193398</v>
      </c>
      <c r="C3561" s="6">
        <v>20135.9375</v>
      </c>
      <c r="D3561">
        <f t="shared" ca="1" si="540"/>
        <v>0.75</v>
      </c>
      <c r="E3561" s="1">
        <v>0.65</v>
      </c>
      <c r="F3561">
        <v>19.899999999999999</v>
      </c>
      <c r="G3561">
        <f t="shared" ca="1" si="543"/>
        <v>42.007420362456692</v>
      </c>
      <c r="H3561">
        <f t="shared" ca="1" si="541"/>
        <v>19.335251176360995</v>
      </c>
      <c r="I3561">
        <f ca="1">User_Model_Calcs!A3561-Sat_Data!$B$5</f>
        <v>20.416715863685681</v>
      </c>
      <c r="J3561">
        <f ca="1">(Earth_Data!$B$1/SQRT(1-Earth_Data!$B$2^2*SIN(RADIANS(User_Model_Calcs!B3561))^2))*COS(RADIANS(User_Model_Calcs!B3561))</f>
        <v>5150.3235972245284</v>
      </c>
      <c r="K3561">
        <f ca="1">((Earth_Data!$B$1*(1-Earth_Data!$B$2^2))/SQRT(1-Earth_Data!$B$2^2*SIN(RADIANS(User_Model_Calcs!B3561))^2))*SIN(RADIANS(User_Model_Calcs!B3561))</f>
        <v>-3749.6769159009991</v>
      </c>
      <c r="L3561">
        <f t="shared" ca="1" si="544"/>
        <v>-36.056372918160768</v>
      </c>
      <c r="M3561">
        <f t="shared" ca="1" si="545"/>
        <v>6370.7071922800405</v>
      </c>
      <c r="N3561">
        <f ca="1">SQRT(User_Model_Calcs!M3561^2+Sat_Data!$B$3^2-2*User_Model_Calcs!M3561*Sat_Data!$B$3*COS(RADIANS(L3561))*COS(RADIANS(I3561)))</f>
        <v>37568.157040150116</v>
      </c>
      <c r="O3561">
        <f ca="1">DEGREES(ACOS(((Earth_Data!$B$1+Sat_Data!$B$2)/User_Model_Calcs!N3561)*SQRT(1-COS(RADIANS(User_Model_Calcs!I3561))^2*COS(RADIANS(User_Model_Calcs!B3561))^2)))</f>
        <v>42.709612197993067</v>
      </c>
      <c r="P3561">
        <f t="shared" ca="1" si="542"/>
        <v>32.196713901954652</v>
      </c>
    </row>
    <row r="3562" spans="1:16" x14ac:dyDescent="0.25">
      <c r="A3562">
        <f t="shared" ca="1" si="538"/>
        <v>132.40603980581685</v>
      </c>
      <c r="B3562">
        <f t="shared" ca="1" si="539"/>
        <v>-36.008075961911445</v>
      </c>
      <c r="C3562" s="6">
        <v>20135.9375</v>
      </c>
      <c r="D3562">
        <f t="shared" ca="1" si="540"/>
        <v>0.75</v>
      </c>
      <c r="E3562" s="1">
        <v>0.65</v>
      </c>
      <c r="F3562">
        <v>19.899999999999999</v>
      </c>
      <c r="G3562">
        <f t="shared" ca="1" si="543"/>
        <v>42.007420362456692</v>
      </c>
      <c r="H3562">
        <f t="shared" ca="1" si="541"/>
        <v>16.036334582790985</v>
      </c>
      <c r="I3562">
        <f ca="1">User_Model_Calcs!A3562-Sat_Data!$B$5</f>
        <v>22.406039805816846</v>
      </c>
      <c r="J3562">
        <f ca="1">(Earth_Data!$B$1/SQRT(1-Earth_Data!$B$2^2*SIN(RADIANS(User_Model_Calcs!B3562))^2))*COS(RADIANS(User_Model_Calcs!B3562))</f>
        <v>5165.4745593960743</v>
      </c>
      <c r="K3562">
        <f ca="1">((Earth_Data!$B$1*(1-Earth_Data!$B$2^2))/SQRT(1-Earth_Data!$B$2^2*SIN(RADIANS(User_Model_Calcs!B3562))^2))*SIN(RADIANS(User_Model_Calcs!B3562))</f>
        <v>-3728.9179422338243</v>
      </c>
      <c r="L3562">
        <f t="shared" ca="1" si="544"/>
        <v>-35.825239742887213</v>
      </c>
      <c r="M3562">
        <f t="shared" ca="1" si="545"/>
        <v>6370.7893108845947</v>
      </c>
      <c r="N3562">
        <f ca="1">SQRT(User_Model_Calcs!M3562^2+Sat_Data!$B$3^2-2*User_Model_Calcs!M3562*Sat_Data!$B$3*COS(RADIANS(L3562))*COS(RADIANS(I3562)))</f>
        <v>37625.669273708656</v>
      </c>
      <c r="O3562">
        <f ca="1">DEGREES(ACOS(((Earth_Data!$B$1+Sat_Data!$B$2)/User_Model_Calcs!N3562)*SQRT(1-COS(RADIANS(User_Model_Calcs!I3562))^2*COS(RADIANS(User_Model_Calcs!B3562))^2)))</f>
        <v>41.93302758189644</v>
      </c>
      <c r="P3562">
        <f t="shared" ca="1" si="542"/>
        <v>35.041967570432092</v>
      </c>
    </row>
    <row r="3563" spans="1:16" x14ac:dyDescent="0.25">
      <c r="A3563">
        <f t="shared" ca="1" si="538"/>
        <v>128.72589356495183</v>
      </c>
      <c r="B3563">
        <f t="shared" ca="1" si="539"/>
        <v>-35.292932350944184</v>
      </c>
      <c r="C3563" s="6">
        <v>20135.9375</v>
      </c>
      <c r="D3563">
        <f t="shared" ca="1" si="540"/>
        <v>1.2</v>
      </c>
      <c r="E3563" s="1">
        <v>0.65</v>
      </c>
      <c r="F3563">
        <v>19.899999999999999</v>
      </c>
      <c r="G3563">
        <f t="shared" ca="1" si="543"/>
        <v>46.089820015575185</v>
      </c>
      <c r="H3563">
        <f t="shared" ca="1" si="541"/>
        <v>19.726651012597429</v>
      </c>
      <c r="I3563">
        <f ca="1">User_Model_Calcs!A3563-Sat_Data!$B$5</f>
        <v>18.725893564951832</v>
      </c>
      <c r="J3563">
        <f ca="1">(Earth_Data!$B$1/SQRT(1-Earth_Data!$B$2^2*SIN(RADIANS(User_Model_Calcs!B3563))^2))*COS(RADIANS(User_Model_Calcs!B3563))</f>
        <v>5211.7208487797097</v>
      </c>
      <c r="K3563">
        <f ca="1">((Earth_Data!$B$1*(1-Earth_Data!$B$2^2))/SQRT(1-Earth_Data!$B$2^2*SIN(RADIANS(User_Model_Calcs!B3563))^2))*SIN(RADIANS(User_Model_Calcs!B3563))</f>
        <v>-3664.4419738860865</v>
      </c>
      <c r="L3563">
        <f t="shared" ca="1" si="544"/>
        <v>-35.111648884025719</v>
      </c>
      <c r="M3563">
        <f t="shared" ca="1" si="545"/>
        <v>6371.0414521947077</v>
      </c>
      <c r="N3563">
        <f ca="1">SQRT(User_Model_Calcs!M3563^2+Sat_Data!$B$3^2-2*User_Model_Calcs!M3563*Sat_Data!$B$3*COS(RADIANS(L3563))*COS(RADIANS(I3563)))</f>
        <v>37445.613653179636</v>
      </c>
      <c r="O3563">
        <f ca="1">DEGREES(ACOS(((Earth_Data!$B$1+Sat_Data!$B$2)/User_Model_Calcs!N3563)*SQRT(1-COS(RADIANS(User_Model_Calcs!I3563))^2*COS(RADIANS(User_Model_Calcs!B3563))^2)))</f>
        <v>44.410588070527531</v>
      </c>
      <c r="P3563">
        <f t="shared" ca="1" si="542"/>
        <v>30.401263079673587</v>
      </c>
    </row>
    <row r="3564" spans="1:16" x14ac:dyDescent="0.25">
      <c r="A3564">
        <f t="shared" ca="1" si="538"/>
        <v>131.67662542356959</v>
      </c>
      <c r="B3564">
        <f t="shared" ca="1" si="539"/>
        <v>-34.340977249935392</v>
      </c>
      <c r="C3564" s="6">
        <v>20135.9375</v>
      </c>
      <c r="D3564">
        <f t="shared" ca="1" si="540"/>
        <v>0.75</v>
      </c>
      <c r="E3564" s="1">
        <v>0.65</v>
      </c>
      <c r="F3564">
        <v>19.899999999999999</v>
      </c>
      <c r="G3564">
        <f t="shared" ca="1" si="543"/>
        <v>42.007420362456692</v>
      </c>
      <c r="H3564">
        <f t="shared" ca="1" si="541"/>
        <v>14.361237863811253</v>
      </c>
      <c r="I3564">
        <f ca="1">User_Model_Calcs!A3564-Sat_Data!$B$5</f>
        <v>21.67662542356959</v>
      </c>
      <c r="J3564">
        <f ca="1">(Earth_Data!$B$1/SQRT(1-Earth_Data!$B$2^2*SIN(RADIANS(User_Model_Calcs!B3564))^2))*COS(RADIANS(User_Model_Calcs!B3564))</f>
        <v>5272.0173578470476</v>
      </c>
      <c r="K3564">
        <f ca="1">((Earth_Data!$B$1*(1-Earth_Data!$B$2^2))/SQRT(1-Earth_Data!$B$2^2*SIN(RADIANS(User_Model_Calcs!B3564))^2))*SIN(RADIANS(User_Model_Calcs!B3564))</f>
        <v>-3577.741464264398</v>
      </c>
      <c r="L3564">
        <f t="shared" ca="1" si="544"/>
        <v>-34.161935207044898</v>
      </c>
      <c r="M3564">
        <f t="shared" ca="1" si="545"/>
        <v>6371.3735572918122</v>
      </c>
      <c r="N3564">
        <f ca="1">SQRT(User_Model_Calcs!M3564^2+Sat_Data!$B$3^2-2*User_Model_Calcs!M3564*Sat_Data!$B$3*COS(RADIANS(L3564))*COS(RADIANS(I3564)))</f>
        <v>37486.906673488571</v>
      </c>
      <c r="O3564">
        <f ca="1">DEGREES(ACOS(((Earth_Data!$B$1+Sat_Data!$B$2)/User_Model_Calcs!N3564)*SQRT(1-COS(RADIANS(User_Model_Calcs!I3564))^2*COS(RADIANS(User_Model_Calcs!B3564))^2)))</f>
        <v>43.838460235238415</v>
      </c>
      <c r="P3564">
        <f t="shared" ca="1" si="542"/>
        <v>35.168470082523882</v>
      </c>
    </row>
    <row r="3565" spans="1:16" x14ac:dyDescent="0.25">
      <c r="A3565">
        <f t="shared" ca="1" si="538"/>
        <v>130.2738046269495</v>
      </c>
      <c r="B3565">
        <f t="shared" ca="1" si="539"/>
        <v>-37.146520992939983</v>
      </c>
      <c r="C3565" s="6">
        <v>20135.9375</v>
      </c>
      <c r="D3565">
        <f t="shared" ca="1" si="540"/>
        <v>0.75</v>
      </c>
      <c r="E3565" s="1">
        <v>0.65</v>
      </c>
      <c r="F3565">
        <v>19.899999999999999</v>
      </c>
      <c r="G3565">
        <f t="shared" ca="1" si="543"/>
        <v>42.007420362456692</v>
      </c>
      <c r="H3565">
        <f t="shared" ca="1" si="541"/>
        <v>17.955795189601915</v>
      </c>
      <c r="I3565">
        <f ca="1">User_Model_Calcs!A3565-Sat_Data!$B$5</f>
        <v>20.273804626949499</v>
      </c>
      <c r="J3565">
        <f ca="1">(Earth_Data!$B$1/SQRT(1-Earth_Data!$B$2^2*SIN(RADIANS(User_Model_Calcs!B3565))^2))*COS(RADIANS(User_Model_Calcs!B3565))</f>
        <v>5090.1930734729749</v>
      </c>
      <c r="K3565">
        <f ca="1">((Earth_Data!$B$1*(1-Earth_Data!$B$2^2))/SQRT(1-Earth_Data!$B$2^2*SIN(RADIANS(User_Model_Calcs!B3565))^2))*SIN(RADIANS(User_Model_Calcs!B3565))</f>
        <v>-3830.3684340407572</v>
      </c>
      <c r="L3565">
        <f t="shared" ca="1" si="544"/>
        <v>-36.961447616863524</v>
      </c>
      <c r="M3565">
        <f t="shared" ca="1" si="545"/>
        <v>6370.3836513767437</v>
      </c>
      <c r="N3565">
        <f ca="1">SQRT(User_Model_Calcs!M3565^2+Sat_Data!$B$3^2-2*User_Model_Calcs!M3565*Sat_Data!$B$3*COS(RADIANS(L3565))*COS(RADIANS(I3565)))</f>
        <v>37626.350096838643</v>
      </c>
      <c r="O3565">
        <f ca="1">DEGREES(ACOS(((Earth_Data!$B$1+Sat_Data!$B$2)/User_Model_Calcs!N3565)*SQRT(1-COS(RADIANS(User_Model_Calcs!I3565))^2*COS(RADIANS(User_Model_Calcs!B3565))^2)))</f>
        <v>41.917682374788967</v>
      </c>
      <c r="P3565">
        <f t="shared" ca="1" si="542"/>
        <v>31.455038829089471</v>
      </c>
    </row>
    <row r="3566" spans="1:16" x14ac:dyDescent="0.25">
      <c r="A3566">
        <f t="shared" ca="1" si="538"/>
        <v>128.15288430118221</v>
      </c>
      <c r="B3566">
        <f t="shared" ca="1" si="539"/>
        <v>-35.593145880692163</v>
      </c>
      <c r="C3566" s="6">
        <v>20135.9375</v>
      </c>
      <c r="D3566">
        <f t="shared" ca="1" si="540"/>
        <v>1.2</v>
      </c>
      <c r="E3566" s="1">
        <v>0.65</v>
      </c>
      <c r="F3566">
        <v>19.899999999999999</v>
      </c>
      <c r="G3566">
        <f t="shared" ca="1" si="543"/>
        <v>46.089820015575185</v>
      </c>
      <c r="H3566">
        <f t="shared" ca="1" si="541"/>
        <v>19.413608162942545</v>
      </c>
      <c r="I3566">
        <f ca="1">User_Model_Calcs!A3566-Sat_Data!$B$5</f>
        <v>18.152884301182212</v>
      </c>
      <c r="J3566">
        <f ca="1">(Earth_Data!$B$1/SQRT(1-Earth_Data!$B$2^2*SIN(RADIANS(User_Model_Calcs!B3566))^2))*COS(RADIANS(User_Model_Calcs!B3566))</f>
        <v>5192.405599697523</v>
      </c>
      <c r="K3566">
        <f ca="1">((Earth_Data!$B$1*(1-Earth_Data!$B$2^2))/SQRT(1-Earth_Data!$B$2^2*SIN(RADIANS(User_Model_Calcs!B3566))^2))*SIN(RADIANS(User_Model_Calcs!B3566))</f>
        <v>-3691.5779764245945</v>
      </c>
      <c r="L3566">
        <f t="shared" ca="1" si="544"/>
        <v>-35.411196807168395</v>
      </c>
      <c r="M3566">
        <f t="shared" ca="1" si="545"/>
        <v>6370.9358706388894</v>
      </c>
      <c r="N3566">
        <f ca="1">SQRT(User_Model_Calcs!M3566^2+Sat_Data!$B$3^2-2*User_Model_Calcs!M3566*Sat_Data!$B$3*COS(RADIANS(L3566))*COS(RADIANS(I3566)))</f>
        <v>37447.698736361475</v>
      </c>
      <c r="O3566">
        <f ca="1">DEGREES(ACOS(((Earth_Data!$B$1+Sat_Data!$B$2)/User_Model_Calcs!N3566)*SQRT(1-COS(RADIANS(User_Model_Calcs!I3566))^2*COS(RADIANS(User_Model_Calcs!B3566))^2)))</f>
        <v>44.379554476619376</v>
      </c>
      <c r="P3566">
        <f t="shared" ca="1" si="542"/>
        <v>29.393848421146181</v>
      </c>
    </row>
    <row r="3567" spans="1:16" x14ac:dyDescent="0.25">
      <c r="A3567">
        <f t="shared" ref="A3567:A3589" ca="1" si="546">130+(RAND()*5-2.5)</f>
        <v>129.39122303530911</v>
      </c>
      <c r="B3567">
        <f t="shared" ref="B3567:B3590" ca="1" si="547">-35+(RAND()*5-2.5)</f>
        <v>-32.509734041097985</v>
      </c>
      <c r="C3567" s="6">
        <v>20135.9375</v>
      </c>
      <c r="D3567">
        <f t="shared" ref="D3567:D3630" ca="1" si="548">CHOOSE(RANDBETWEEN(1,3),0.75,1.2,3)</f>
        <v>3</v>
      </c>
      <c r="E3567" s="1">
        <v>0.65</v>
      </c>
      <c r="F3567">
        <v>19.899999999999999</v>
      </c>
      <c r="G3567">
        <f t="shared" ca="1" si="543"/>
        <v>54.048620189015942</v>
      </c>
      <c r="H3567">
        <f t="shared" ref="H3567:H3630" ca="1" si="549">RAND()*(24-14)+14</f>
        <v>20.769184184567187</v>
      </c>
      <c r="I3567">
        <f ca="1">User_Model_Calcs!A3567-Sat_Data!$B$5</f>
        <v>19.39122303530911</v>
      </c>
      <c r="J3567">
        <f ca="1">(Earth_Data!$B$1/SQRT(1-Earth_Data!$B$2^2*SIN(RADIANS(User_Model_Calcs!B3567))^2))*COS(RADIANS(User_Model_Calcs!B3567))</f>
        <v>5383.894297569761</v>
      </c>
      <c r="K3567">
        <f ca="1">((Earth_Data!$B$1*(1-Earth_Data!$B$2^2))/SQRT(1-Earth_Data!$B$2^2*SIN(RADIANS(User_Model_Calcs!B3567))^2))*SIN(RADIANS(User_Model_Calcs!B3567))</f>
        <v>-3408.2347435839015</v>
      </c>
      <c r="L3567">
        <f t="shared" ca="1" si="544"/>
        <v>-32.335555223247347</v>
      </c>
      <c r="M3567">
        <f t="shared" ca="1" si="545"/>
        <v>6371.9998332373343</v>
      </c>
      <c r="N3567">
        <f ca="1">SQRT(User_Model_Calcs!M3567^2+Sat_Data!$B$3^2-2*User_Model_Calcs!M3567*Sat_Data!$B$3*COS(RADIANS(L3567))*COS(RADIANS(I3567)))</f>
        <v>37284.811662142565</v>
      </c>
      <c r="O3567">
        <f ca="1">DEGREES(ACOS(((Earth_Data!$B$1+Sat_Data!$B$2)/User_Model_Calcs!N3567)*SQRT(1-COS(RADIANS(User_Model_Calcs!I3567))^2*COS(RADIANS(User_Model_Calcs!B3567))^2)))</f>
        <v>46.740173675829389</v>
      </c>
      <c r="P3567">
        <f t="shared" ca="1" si="542"/>
        <v>33.221689692432278</v>
      </c>
    </row>
    <row r="3568" spans="1:16" x14ac:dyDescent="0.25">
      <c r="A3568">
        <f t="shared" ca="1" si="546"/>
        <v>129.47927085837458</v>
      </c>
      <c r="B3568">
        <f t="shared" ca="1" si="547"/>
        <v>-32.80285639868265</v>
      </c>
      <c r="C3568" s="6">
        <v>20135.9375</v>
      </c>
      <c r="D3568">
        <f t="shared" ca="1" si="548"/>
        <v>0.75</v>
      </c>
      <c r="E3568" s="1">
        <v>0.65</v>
      </c>
      <c r="F3568">
        <v>19.899999999999999</v>
      </c>
      <c r="G3568">
        <f t="shared" ca="1" si="543"/>
        <v>42.007420362456692</v>
      </c>
      <c r="H3568">
        <f t="shared" ca="1" si="549"/>
        <v>20.547220143816212</v>
      </c>
      <c r="I3568">
        <f ca="1">User_Model_Calcs!A3568-Sat_Data!$B$5</f>
        <v>19.479270858374576</v>
      </c>
      <c r="J3568">
        <f ca="1">(Earth_Data!$B$1/SQRT(1-Earth_Data!$B$2^2*SIN(RADIANS(User_Model_Calcs!B3568))^2))*COS(RADIANS(User_Model_Calcs!B3568))</f>
        <v>5366.3537024517036</v>
      </c>
      <c r="K3568">
        <f ca="1">((Earth_Data!$B$1*(1-Earth_Data!$B$2^2))/SQRT(1-Earth_Data!$B$2^2*SIN(RADIANS(User_Model_Calcs!B3568))^2))*SIN(RADIANS(User_Model_Calcs!B3568))</f>
        <v>-3435.6029251390619</v>
      </c>
      <c r="L3568">
        <f t="shared" ca="1" si="544"/>
        <v>-32.627850954260929</v>
      </c>
      <c r="M3568">
        <f t="shared" ca="1" si="545"/>
        <v>6371.9007775577602</v>
      </c>
      <c r="N3568">
        <f ca="1">SQRT(User_Model_Calcs!M3568^2+Sat_Data!$B$3^2-2*User_Model_Calcs!M3568*Sat_Data!$B$3*COS(RADIANS(L3568))*COS(RADIANS(I3568)))</f>
        <v>37306.602287167836</v>
      </c>
      <c r="O3568">
        <f ca="1">DEGREES(ACOS(((Earth_Data!$B$1+Sat_Data!$B$2)/User_Model_Calcs!N3568)*SQRT(1-COS(RADIANS(User_Model_Calcs!I3568))^2*COS(RADIANS(User_Model_Calcs!B3568))^2)))</f>
        <v>46.418544100888049</v>
      </c>
      <c r="P3568">
        <f t="shared" ca="1" si="542"/>
        <v>33.140728355735206</v>
      </c>
    </row>
    <row r="3569" spans="1:16" x14ac:dyDescent="0.25">
      <c r="A3569">
        <f t="shared" ca="1" si="546"/>
        <v>132.25341046346583</v>
      </c>
      <c r="B3569">
        <f t="shared" ca="1" si="547"/>
        <v>-33.537997309780138</v>
      </c>
      <c r="C3569" s="6">
        <v>20135.9375</v>
      </c>
      <c r="D3569">
        <f t="shared" ca="1" si="548"/>
        <v>3</v>
      </c>
      <c r="E3569" s="1">
        <v>0.65</v>
      </c>
      <c r="F3569">
        <v>19.899999999999999</v>
      </c>
      <c r="G3569">
        <f t="shared" ca="1" si="543"/>
        <v>54.048620189015942</v>
      </c>
      <c r="H3569">
        <f t="shared" ca="1" si="549"/>
        <v>23.845006003875397</v>
      </c>
      <c r="I3569">
        <f ca="1">User_Model_Calcs!A3569-Sat_Data!$B$5</f>
        <v>22.253410463465826</v>
      </c>
      <c r="J3569">
        <f ca="1">(Earth_Data!$B$1/SQRT(1-Earth_Data!$B$2^2*SIN(RADIANS(User_Model_Calcs!B3569))^2))*COS(RADIANS(User_Model_Calcs!B3569))</f>
        <v>5321.744926244357</v>
      </c>
      <c r="K3569">
        <f ca="1">((Earth_Data!$B$1*(1-Earth_Data!$B$2^2))/SQRT(1-Earth_Data!$B$2^2*SIN(RADIANS(User_Model_Calcs!B3569))^2))*SIN(RADIANS(User_Model_Calcs!B3569))</f>
        <v>-3503.8491162333585</v>
      </c>
      <c r="L3569">
        <f t="shared" ca="1" si="544"/>
        <v>-33.360999161911437</v>
      </c>
      <c r="M3569">
        <f t="shared" ca="1" si="545"/>
        <v>6371.6503112880291</v>
      </c>
      <c r="N3569">
        <f ca="1">SQRT(User_Model_Calcs!M3569^2+Sat_Data!$B$3^2-2*User_Model_Calcs!M3569*Sat_Data!$B$3*COS(RADIANS(L3569))*COS(RADIANS(I3569)))</f>
        <v>37457.503983243478</v>
      </c>
      <c r="O3569">
        <f ca="1">DEGREES(ACOS(((Earth_Data!$B$1+Sat_Data!$B$2)/User_Model_Calcs!N3569)*SQRT(1-COS(RADIANS(User_Model_Calcs!I3569))^2*COS(RADIANS(User_Model_Calcs!B3569))^2)))</f>
        <v>44.253548349859543</v>
      </c>
      <c r="P3569">
        <f t="shared" ca="1" si="542"/>
        <v>36.524069090095004</v>
      </c>
    </row>
    <row r="3570" spans="1:16" x14ac:dyDescent="0.25">
      <c r="A3570">
        <f t="shared" ca="1" si="546"/>
        <v>130.04863366082898</v>
      </c>
      <c r="B3570">
        <f t="shared" ca="1" si="547"/>
        <v>-34.526983208569277</v>
      </c>
      <c r="C3570" s="6">
        <v>20135.9375</v>
      </c>
      <c r="D3570">
        <f t="shared" ca="1" si="548"/>
        <v>3</v>
      </c>
      <c r="E3570" s="1">
        <v>0.65</v>
      </c>
      <c r="F3570">
        <v>19.899999999999999</v>
      </c>
      <c r="G3570">
        <f t="shared" ca="1" si="543"/>
        <v>54.048620189015942</v>
      </c>
      <c r="H3570">
        <f t="shared" ca="1" si="549"/>
        <v>18.653340216098925</v>
      </c>
      <c r="I3570">
        <f ca="1">User_Model_Calcs!A3570-Sat_Data!$B$5</f>
        <v>20.048633660828983</v>
      </c>
      <c r="J3570">
        <f ca="1">(Earth_Data!$B$1/SQRT(1-Earth_Data!$B$2^2*SIN(RADIANS(User_Model_Calcs!B3570))^2))*COS(RADIANS(User_Model_Calcs!B3570))</f>
        <v>5260.3499106542986</v>
      </c>
      <c r="K3570">
        <f ca="1">((Earth_Data!$B$1*(1-Earth_Data!$B$2^2))/SQRT(1-Earth_Data!$B$2^2*SIN(RADIANS(User_Model_Calcs!B3570))^2))*SIN(RADIANS(User_Model_Calcs!B3570))</f>
        <v>-3594.7596808777353</v>
      </c>
      <c r="L3570">
        <f t="shared" ca="1" si="544"/>
        <v>-34.347487641538855</v>
      </c>
      <c r="M3570">
        <f t="shared" ca="1" si="545"/>
        <v>6371.308997826497</v>
      </c>
      <c r="N3570">
        <f ca="1">SQRT(User_Model_Calcs!M3570^2+Sat_Data!$B$3^2-2*User_Model_Calcs!M3570*Sat_Data!$B$3*COS(RADIANS(L3570))*COS(RADIANS(I3570)))</f>
        <v>37439.191761761744</v>
      </c>
      <c r="O3570">
        <f ca="1">DEGREES(ACOS(((Earth_Data!$B$1+Sat_Data!$B$2)/User_Model_Calcs!N3570)*SQRT(1-COS(RADIANS(User_Model_Calcs!I3570))^2*COS(RADIANS(User_Model_Calcs!B3570))^2)))</f>
        <v>44.505347675761314</v>
      </c>
      <c r="P3570">
        <f t="shared" ca="1" si="542"/>
        <v>32.775552127692379</v>
      </c>
    </row>
    <row r="3571" spans="1:16" x14ac:dyDescent="0.25">
      <c r="A3571">
        <f t="shared" ca="1" si="546"/>
        <v>130.89590279731311</v>
      </c>
      <c r="B3571">
        <f t="shared" ca="1" si="547"/>
        <v>-35.265426509124246</v>
      </c>
      <c r="C3571" s="6">
        <v>20135.9375</v>
      </c>
      <c r="D3571">
        <f t="shared" ca="1" si="548"/>
        <v>3</v>
      </c>
      <c r="E3571" s="1">
        <v>0.65</v>
      </c>
      <c r="F3571">
        <v>19.899999999999999</v>
      </c>
      <c r="G3571">
        <f t="shared" ca="1" si="543"/>
        <v>54.048620189015942</v>
      </c>
      <c r="H3571">
        <f t="shared" ca="1" si="549"/>
        <v>18.040122900031939</v>
      </c>
      <c r="I3571">
        <f ca="1">User_Model_Calcs!A3571-Sat_Data!$B$5</f>
        <v>20.895902797313113</v>
      </c>
      <c r="J3571">
        <f ca="1">(Earth_Data!$B$1/SQRT(1-Earth_Data!$B$2^2*SIN(RADIANS(User_Model_Calcs!B3571))^2))*COS(RADIANS(User_Model_Calcs!B3571))</f>
        <v>5213.4833662848268</v>
      </c>
      <c r="K3571">
        <f ca="1">((Earth_Data!$B$1*(1-Earth_Data!$B$2^2))/SQRT(1-Earth_Data!$B$2^2*SIN(RADIANS(User_Model_Calcs!B3571))^2))*SIN(RADIANS(User_Model_Calcs!B3571))</f>
        <v>-3661.950762104153</v>
      </c>
      <c r="L3571">
        <f t="shared" ca="1" si="544"/>
        <v>-35.084205019052334</v>
      </c>
      <c r="M3571">
        <f t="shared" ca="1" si="545"/>
        <v>6371.0511059481978</v>
      </c>
      <c r="N3571">
        <f ca="1">SQRT(User_Model_Calcs!M3571^2+Sat_Data!$B$3^2-2*User_Model_Calcs!M3571*Sat_Data!$B$3*COS(RADIANS(L3571))*COS(RADIANS(I3571)))</f>
        <v>37519.012625200696</v>
      </c>
      <c r="O3571">
        <f ca="1">DEGREES(ACOS(((Earth_Data!$B$1+Sat_Data!$B$2)/User_Model_Calcs!N3571)*SQRT(1-COS(RADIANS(User_Model_Calcs!I3571))^2*COS(RADIANS(User_Model_Calcs!B3571))^2)))</f>
        <v>43.38860181054207</v>
      </c>
      <c r="P3571">
        <f t="shared" ca="1" si="542"/>
        <v>33.474553277453253</v>
      </c>
    </row>
    <row r="3572" spans="1:16" x14ac:dyDescent="0.25">
      <c r="A3572">
        <f t="shared" ca="1" si="546"/>
        <v>127.79618172473408</v>
      </c>
      <c r="B3572">
        <f t="shared" ca="1" si="547"/>
        <v>-32.721456215006953</v>
      </c>
      <c r="C3572" s="6">
        <v>20135.9375</v>
      </c>
      <c r="D3572">
        <f t="shared" ca="1" si="548"/>
        <v>1.2</v>
      </c>
      <c r="E3572" s="1">
        <v>0.65</v>
      </c>
      <c r="F3572">
        <v>19.899999999999999</v>
      </c>
      <c r="G3572">
        <f t="shared" ca="1" si="543"/>
        <v>46.089820015575185</v>
      </c>
      <c r="H3572">
        <f t="shared" ca="1" si="549"/>
        <v>23.969340368354246</v>
      </c>
      <c r="I3572">
        <f ca="1">User_Model_Calcs!A3572-Sat_Data!$B$5</f>
        <v>17.796181724734083</v>
      </c>
      <c r="J3572">
        <f ca="1">(Earth_Data!$B$1/SQRT(1-Earth_Data!$B$2^2*SIN(RADIANS(User_Model_Calcs!B3572))^2))*COS(RADIANS(User_Model_Calcs!B3572))</f>
        <v>5371.2388532235091</v>
      </c>
      <c r="K3572">
        <f ca="1">((Earth_Data!$B$1*(1-Earth_Data!$B$2^2))/SQRT(1-Earth_Data!$B$2^2*SIN(RADIANS(User_Model_Calcs!B3572))^2))*SIN(RADIANS(User_Model_Calcs!B3572))</f>
        <v>-3428.0116481270902</v>
      </c>
      <c r="L3572">
        <f t="shared" ca="1" si="544"/>
        <v>-32.546678498986296</v>
      </c>
      <c r="M3572">
        <f t="shared" ca="1" si="545"/>
        <v>6371.9283327790818</v>
      </c>
      <c r="N3572">
        <f ca="1">SQRT(User_Model_Calcs!M3572^2+Sat_Data!$B$3^2-2*User_Model_Calcs!M3572*Sat_Data!$B$3*COS(RADIANS(L3572))*COS(RADIANS(I3572)))</f>
        <v>37244.361668709011</v>
      </c>
      <c r="O3572">
        <f ca="1">DEGREES(ACOS(((Earth_Data!$B$1+Sat_Data!$B$2)/User_Model_Calcs!N3572)*SQRT(1-COS(RADIANS(User_Model_Calcs!I3572))^2*COS(RADIANS(User_Model_Calcs!B3572))^2)))</f>
        <v>47.338437839801593</v>
      </c>
      <c r="P3572">
        <f t="shared" ca="1" si="542"/>
        <v>30.702589881554864</v>
      </c>
    </row>
    <row r="3573" spans="1:16" x14ac:dyDescent="0.25">
      <c r="A3573">
        <f t="shared" ca="1" si="546"/>
        <v>129.86082185408981</v>
      </c>
      <c r="B3573">
        <f t="shared" ca="1" si="547"/>
        <v>-33.571138618067437</v>
      </c>
      <c r="C3573" s="6">
        <v>20135.9375</v>
      </c>
      <c r="D3573">
        <f t="shared" ca="1" si="548"/>
        <v>1.2</v>
      </c>
      <c r="E3573" s="1">
        <v>0.65</v>
      </c>
      <c r="F3573">
        <v>19.899999999999999</v>
      </c>
      <c r="G3573">
        <f t="shared" ca="1" si="543"/>
        <v>46.089820015575185</v>
      </c>
      <c r="H3573">
        <f t="shared" ca="1" si="549"/>
        <v>21.467352753476089</v>
      </c>
      <c r="I3573">
        <f ca="1">User_Model_Calcs!A3573-Sat_Data!$B$5</f>
        <v>19.860821854089806</v>
      </c>
      <c r="J3573">
        <f ca="1">(Earth_Data!$B$1/SQRT(1-Earth_Data!$B$2^2*SIN(RADIANS(User_Model_Calcs!B3573))^2))*COS(RADIANS(User_Model_Calcs!B3573))</f>
        <v>5319.7131710510394</v>
      </c>
      <c r="K3573">
        <f ca="1">((Earth_Data!$B$1*(1-Earth_Data!$B$2^2))/SQRT(1-Earth_Data!$B$2^2*SIN(RADIANS(User_Model_Calcs!B3573))^2))*SIN(RADIANS(User_Model_Calcs!B3573))</f>
        <v>-3506.9124206510342</v>
      </c>
      <c r="L3573">
        <f t="shared" ca="1" si="544"/>
        <v>-33.394053360950345</v>
      </c>
      <c r="M3573">
        <f t="shared" ca="1" si="545"/>
        <v>6371.6389530771748</v>
      </c>
      <c r="N3573">
        <f ca="1">SQRT(User_Model_Calcs!M3573^2+Sat_Data!$B$3^2-2*User_Model_Calcs!M3573*Sat_Data!$B$3*COS(RADIANS(L3573))*COS(RADIANS(I3573)))</f>
        <v>37369.67744044085</v>
      </c>
      <c r="O3573">
        <f ca="1">DEGREES(ACOS(((Earth_Data!$B$1+Sat_Data!$B$2)/User_Model_Calcs!N3573)*SQRT(1-COS(RADIANS(User_Model_Calcs!I3573))^2*COS(RADIANS(User_Model_Calcs!B3573))^2)))</f>
        <v>45.499652751864943</v>
      </c>
      <c r="P3573">
        <f t="shared" ca="1" si="542"/>
        <v>33.154057687241242</v>
      </c>
    </row>
    <row r="3574" spans="1:16" x14ac:dyDescent="0.25">
      <c r="A3574">
        <f t="shared" ca="1" si="546"/>
        <v>127.84546388659648</v>
      </c>
      <c r="B3574">
        <f t="shared" ca="1" si="547"/>
        <v>-37.074423948290864</v>
      </c>
      <c r="C3574" s="6">
        <v>20135.9375</v>
      </c>
      <c r="D3574">
        <f t="shared" ca="1" si="548"/>
        <v>0.75</v>
      </c>
      <c r="E3574" s="1">
        <v>0.65</v>
      </c>
      <c r="F3574">
        <v>19.899999999999999</v>
      </c>
      <c r="G3574">
        <f t="shared" ca="1" si="543"/>
        <v>42.007420362456692</v>
      </c>
      <c r="H3574">
        <f t="shared" ca="1" si="549"/>
        <v>20.968166278846059</v>
      </c>
      <c r="I3574">
        <f ca="1">User_Model_Calcs!A3574-Sat_Data!$B$5</f>
        <v>17.845463886596477</v>
      </c>
      <c r="J3574">
        <f ca="1">(Earth_Data!$B$1/SQRT(1-Earth_Data!$B$2^2*SIN(RADIANS(User_Model_Calcs!B3574))^2))*COS(RADIANS(User_Model_Calcs!B3574))</f>
        <v>5095.020695238436</v>
      </c>
      <c r="K3574">
        <f ca="1">((Earth_Data!$B$1*(1-Earth_Data!$B$2^2))/SQRT(1-Earth_Data!$B$2^2*SIN(RADIANS(User_Model_Calcs!B3574))^2))*SIN(RADIANS(User_Model_Calcs!B3574))</f>
        <v>-3823.9875983589022</v>
      </c>
      <c r="L3574">
        <f t="shared" ca="1" si="544"/>
        <v>-36.889483642373627</v>
      </c>
      <c r="M3574">
        <f t="shared" ca="1" si="545"/>
        <v>6370.4094874121429</v>
      </c>
      <c r="N3574">
        <f ca="1">SQRT(User_Model_Calcs!M3574^2+Sat_Data!$B$3^2-2*User_Model_Calcs!M3574*Sat_Data!$B$3*COS(RADIANS(L3574))*COS(RADIANS(I3574)))</f>
        <v>37542.171619800785</v>
      </c>
      <c r="O3574">
        <f ca="1">DEGREES(ACOS(((Earth_Data!$B$1+Sat_Data!$B$2)/User_Model_Calcs!N3574)*SQRT(1-COS(RADIANS(User_Model_Calcs!I3574))^2*COS(RADIANS(User_Model_Calcs!B3574))^2)))</f>
        <v>43.060013481062704</v>
      </c>
      <c r="P3574">
        <f t="shared" ca="1" si="542"/>
        <v>28.103509365506124</v>
      </c>
    </row>
    <row r="3575" spans="1:16" x14ac:dyDescent="0.25">
      <c r="A3575">
        <f t="shared" ca="1" si="546"/>
        <v>131.67384271005562</v>
      </c>
      <c r="B3575">
        <f t="shared" ca="1" si="547"/>
        <v>-37.0368142176794</v>
      </c>
      <c r="C3575" s="6">
        <v>20135.9375</v>
      </c>
      <c r="D3575">
        <f t="shared" ca="1" si="548"/>
        <v>0.75</v>
      </c>
      <c r="E3575" s="1">
        <v>0.65</v>
      </c>
      <c r="F3575">
        <v>19.899999999999999</v>
      </c>
      <c r="G3575">
        <f t="shared" ca="1" si="543"/>
        <v>42.007420362456692</v>
      </c>
      <c r="H3575">
        <f t="shared" ca="1" si="549"/>
        <v>18.845734727725571</v>
      </c>
      <c r="I3575">
        <f ca="1">User_Model_Calcs!A3575-Sat_Data!$B$5</f>
        <v>21.673842710055624</v>
      </c>
      <c r="J3575">
        <f ca="1">(Earth_Data!$B$1/SQRT(1-Earth_Data!$B$2^2*SIN(RADIANS(User_Model_Calcs!B3575))^2))*COS(RADIANS(User_Model_Calcs!B3575))</f>
        <v>5097.5358336516692</v>
      </c>
      <c r="K3575">
        <f ca="1">((Earth_Data!$B$1*(1-Earth_Data!$B$2^2))/SQRT(1-Earth_Data!$B$2^2*SIN(RADIANS(User_Model_Calcs!B3575))^2))*SIN(RADIANS(User_Model_Calcs!B3575))</f>
        <v>-3820.656629480784</v>
      </c>
      <c r="L3575">
        <f t="shared" ca="1" si="544"/>
        <v>-36.851943792032316</v>
      </c>
      <c r="M3575">
        <f t="shared" ca="1" si="545"/>
        <v>6370.4229573677667</v>
      </c>
      <c r="N3575">
        <f ca="1">SQRT(User_Model_Calcs!M3575^2+Sat_Data!$B$3^2-2*User_Model_Calcs!M3575*Sat_Data!$B$3*COS(RADIANS(L3575))*COS(RADIANS(I3575)))</f>
        <v>37668.575361274015</v>
      </c>
      <c r="O3575">
        <f ca="1">DEGREES(ACOS(((Earth_Data!$B$1+Sat_Data!$B$2)/User_Model_Calcs!N3575)*SQRT(1-COS(RADIANS(User_Model_Calcs!I3575))^2*COS(RADIANS(User_Model_Calcs!B3575))^2)))</f>
        <v>41.354161908751863</v>
      </c>
      <c r="P3575">
        <f t="shared" ca="1" si="542"/>
        <v>33.417063937657851</v>
      </c>
    </row>
    <row r="3576" spans="1:16" x14ac:dyDescent="0.25">
      <c r="A3576">
        <f t="shared" ca="1" si="546"/>
        <v>128.24991882837949</v>
      </c>
      <c r="B3576">
        <f t="shared" ca="1" si="547"/>
        <v>-33.785376128513164</v>
      </c>
      <c r="C3576" s="6">
        <v>20135.9375</v>
      </c>
      <c r="D3576">
        <f t="shared" ca="1" si="548"/>
        <v>0.75</v>
      </c>
      <c r="E3576" s="1">
        <v>0.65</v>
      </c>
      <c r="F3576">
        <v>19.899999999999999</v>
      </c>
      <c r="G3576">
        <f t="shared" ca="1" si="543"/>
        <v>42.007420362456692</v>
      </c>
      <c r="H3576">
        <f t="shared" ca="1" si="549"/>
        <v>14.098371585991538</v>
      </c>
      <c r="I3576">
        <f ca="1">User_Model_Calcs!A3576-Sat_Data!$B$5</f>
        <v>18.249918828379492</v>
      </c>
      <c r="J3576">
        <f ca="1">(Earth_Data!$B$1/SQRT(1-Earth_Data!$B$2^2*SIN(RADIANS(User_Model_Calcs!B3576))^2))*COS(RADIANS(User_Model_Calcs!B3576))</f>
        <v>5306.5361890029362</v>
      </c>
      <c r="K3576">
        <f ca="1">((Earth_Data!$B$1*(1-Earth_Data!$B$2^2))/SQRT(1-Earth_Data!$B$2^2*SIN(RADIANS(User_Model_Calcs!B3576))^2))*SIN(RADIANS(User_Model_Calcs!B3576))</f>
        <v>-3526.6867233774096</v>
      </c>
      <c r="L3576">
        <f t="shared" ca="1" si="544"/>
        <v>-33.607733465886994</v>
      </c>
      <c r="M3576">
        <f t="shared" ca="1" si="545"/>
        <v>6371.5653940020338</v>
      </c>
      <c r="N3576">
        <f ca="1">SQRT(User_Model_Calcs!M3576^2+Sat_Data!$B$3^2-2*User_Model_Calcs!M3576*Sat_Data!$B$3*COS(RADIANS(L3576))*COS(RADIANS(I3576)))</f>
        <v>37328.668221824439</v>
      </c>
      <c r="O3576">
        <f ca="1">DEGREES(ACOS(((Earth_Data!$B$1+Sat_Data!$B$2)/User_Model_Calcs!N3576)*SQRT(1-COS(RADIANS(User_Model_Calcs!I3576))^2*COS(RADIANS(User_Model_Calcs!B3576))^2)))</f>
        <v>46.090977310435512</v>
      </c>
      <c r="P3576">
        <f t="shared" ca="1" si="542"/>
        <v>30.667289867003387</v>
      </c>
    </row>
    <row r="3577" spans="1:16" x14ac:dyDescent="0.25">
      <c r="A3577">
        <f t="shared" ca="1" si="546"/>
        <v>128.58683258234271</v>
      </c>
      <c r="B3577">
        <f t="shared" ca="1" si="547"/>
        <v>-37.383244662538189</v>
      </c>
      <c r="C3577" s="6">
        <v>20135.9375</v>
      </c>
      <c r="D3577">
        <f t="shared" ca="1" si="548"/>
        <v>1.2</v>
      </c>
      <c r="E3577" s="1">
        <v>0.65</v>
      </c>
      <c r="F3577">
        <v>19.899999999999999</v>
      </c>
      <c r="G3577">
        <f t="shared" ca="1" si="543"/>
        <v>46.089820015575185</v>
      </c>
      <c r="H3577">
        <f t="shared" ca="1" si="549"/>
        <v>15.399774467213517</v>
      </c>
      <c r="I3577">
        <f ca="1">User_Model_Calcs!A3577-Sat_Data!$B$5</f>
        <v>18.586832582342709</v>
      </c>
      <c r="J3577">
        <f ca="1">(Earth_Data!$B$1/SQRT(1-Earth_Data!$B$2^2*SIN(RADIANS(User_Model_Calcs!B3577))^2))*COS(RADIANS(User_Model_Calcs!B3577))</f>
        <v>5074.2852346141854</v>
      </c>
      <c r="K3577">
        <f ca="1">((Earth_Data!$B$1*(1-Earth_Data!$B$2^2))/SQRT(1-Earth_Data!$B$2^2*SIN(RADIANS(User_Model_Calcs!B3577))^2))*SIN(RADIANS(User_Model_Calcs!B3577))</f>
        <v>-3851.2770291301081</v>
      </c>
      <c r="L3577">
        <f t="shared" ca="1" si="544"/>
        <v>-37.197742588225672</v>
      </c>
      <c r="M3577">
        <f t="shared" ca="1" si="545"/>
        <v>6370.2986898048011</v>
      </c>
      <c r="N3577">
        <f ca="1">SQRT(User_Model_Calcs!M3577^2+Sat_Data!$B$3^2-2*User_Model_Calcs!M3577*Sat_Data!$B$3*COS(RADIANS(L3577))*COS(RADIANS(I3577)))</f>
        <v>37587.344988753612</v>
      </c>
      <c r="O3577">
        <f ca="1">DEGREES(ACOS(((Earth_Data!$B$1+Sat_Data!$B$2)/User_Model_Calcs!N3577)*SQRT(1-COS(RADIANS(User_Model_Calcs!I3577))^2*COS(RADIANS(User_Model_Calcs!B3577))^2)))</f>
        <v>42.442551327817164</v>
      </c>
      <c r="P3577">
        <f t="shared" ca="1" si="542"/>
        <v>28.980954634532807</v>
      </c>
    </row>
    <row r="3578" spans="1:16" x14ac:dyDescent="0.25">
      <c r="A3578">
        <f t="shared" ca="1" si="546"/>
        <v>131.97145437619099</v>
      </c>
      <c r="B3578">
        <f t="shared" ca="1" si="547"/>
        <v>-37.03168476471064</v>
      </c>
      <c r="C3578" s="6">
        <v>20135.9375</v>
      </c>
      <c r="D3578">
        <f t="shared" ca="1" si="548"/>
        <v>1.2</v>
      </c>
      <c r="E3578" s="1">
        <v>0.65</v>
      </c>
      <c r="F3578">
        <v>19.899999999999999</v>
      </c>
      <c r="G3578">
        <f t="shared" ca="1" si="543"/>
        <v>46.089820015575185</v>
      </c>
      <c r="H3578">
        <f t="shared" ca="1" si="549"/>
        <v>22.336373392847783</v>
      </c>
      <c r="I3578">
        <f ca="1">User_Model_Calcs!A3578-Sat_Data!$B$5</f>
        <v>21.971454376190991</v>
      </c>
      <c r="J3578">
        <f ca="1">(Earth_Data!$B$1/SQRT(1-Earth_Data!$B$2^2*SIN(RADIANS(User_Model_Calcs!B3578))^2))*COS(RADIANS(User_Model_Calcs!B3578))</f>
        <v>5097.8786934429245</v>
      </c>
      <c r="K3578">
        <f ca="1">((Earth_Data!$B$1*(1-Earth_Data!$B$2^2))/SQRT(1-Earth_Data!$B$2^2*SIN(RADIANS(User_Model_Calcs!B3578))^2))*SIN(RADIANS(User_Model_Calcs!B3578))</f>
        <v>-3820.2022045987396</v>
      </c>
      <c r="L3578">
        <f t="shared" ca="1" si="544"/>
        <v>-36.846823894402384</v>
      </c>
      <c r="M3578">
        <f t="shared" ca="1" si="545"/>
        <v>6370.4247940840187</v>
      </c>
      <c r="N3578">
        <f ca="1">SQRT(User_Model_Calcs!M3578^2+Sat_Data!$B$3^2-2*User_Model_Calcs!M3578*Sat_Data!$B$3*COS(RADIANS(L3578))*COS(RADIANS(I3578)))</f>
        <v>37679.235793225205</v>
      </c>
      <c r="O3578">
        <f ca="1">DEGREES(ACOS(((Earth_Data!$B$1+Sat_Data!$B$2)/User_Model_Calcs!N3578)*SQRT(1-COS(RADIANS(User_Model_Calcs!I3578))^2*COS(RADIANS(User_Model_Calcs!B3578))^2)))</f>
        <v>41.212650688812701</v>
      </c>
      <c r="P3578">
        <f t="shared" ca="1" si="542"/>
        <v>33.81780998970028</v>
      </c>
    </row>
    <row r="3579" spans="1:16" x14ac:dyDescent="0.25">
      <c r="A3579">
        <f t="shared" ca="1" si="546"/>
        <v>129.84358199354196</v>
      </c>
      <c r="B3579">
        <f t="shared" ca="1" si="547"/>
        <v>-34.957413694974953</v>
      </c>
      <c r="C3579" s="6">
        <v>20135.9375</v>
      </c>
      <c r="D3579">
        <f t="shared" ca="1" si="548"/>
        <v>3</v>
      </c>
      <c r="E3579" s="1">
        <v>0.65</v>
      </c>
      <c r="F3579">
        <v>19.899999999999999</v>
      </c>
      <c r="G3579">
        <f t="shared" ca="1" si="543"/>
        <v>54.048620189015942</v>
      </c>
      <c r="H3579">
        <f t="shared" ca="1" si="549"/>
        <v>23.147917890414206</v>
      </c>
      <c r="I3579">
        <f ca="1">User_Model_Calcs!A3579-Sat_Data!$B$5</f>
        <v>19.84358199354196</v>
      </c>
      <c r="J3579">
        <f ca="1">(Earth_Data!$B$1/SQRT(1-Earth_Data!$B$2^2*SIN(RADIANS(User_Model_Calcs!B3579))^2))*COS(RADIANS(User_Model_Calcs!B3579))</f>
        <v>5233.1378576527977</v>
      </c>
      <c r="K3579">
        <f ca="1">((Earth_Data!$B$1*(1-Earth_Data!$B$2^2))/SQRT(1-Earth_Data!$B$2^2*SIN(RADIANS(User_Model_Calcs!B3579))^2))*SIN(RADIANS(User_Model_Calcs!B3579))</f>
        <v>-3633.9970961673735</v>
      </c>
      <c r="L3579">
        <f t="shared" ca="1" si="544"/>
        <v>-34.776897584644516</v>
      </c>
      <c r="M3579">
        <f t="shared" ca="1" si="545"/>
        <v>6371.1589787221455</v>
      </c>
      <c r="N3579">
        <f ca="1">SQRT(User_Model_Calcs!M3579^2+Sat_Data!$B$3^2-2*User_Model_Calcs!M3579*Sat_Data!$B$3*COS(RADIANS(L3579))*COS(RADIANS(I3579)))</f>
        <v>37460.753950246377</v>
      </c>
      <c r="O3579">
        <f ca="1">DEGREES(ACOS(((Earth_Data!$B$1+Sat_Data!$B$2)/User_Model_Calcs!N3579)*SQRT(1-COS(RADIANS(User_Model_Calcs!I3579))^2*COS(RADIANS(User_Model_Calcs!B3579))^2)))</f>
        <v>44.200026238253635</v>
      </c>
      <c r="P3579">
        <f t="shared" ca="1" si="542"/>
        <v>32.204638607052694</v>
      </c>
    </row>
    <row r="3580" spans="1:16" x14ac:dyDescent="0.25">
      <c r="A3580">
        <f t="shared" ca="1" si="546"/>
        <v>129.40674701712607</v>
      </c>
      <c r="B3580">
        <f t="shared" ca="1" si="547"/>
        <v>-32.984672664210144</v>
      </c>
      <c r="C3580" s="6">
        <v>20135.9375</v>
      </c>
      <c r="D3580">
        <f t="shared" ca="1" si="548"/>
        <v>3</v>
      </c>
      <c r="E3580" s="1">
        <v>0.65</v>
      </c>
      <c r="F3580">
        <v>19.899999999999999</v>
      </c>
      <c r="G3580">
        <f t="shared" ca="1" si="543"/>
        <v>54.048620189015942</v>
      </c>
      <c r="H3580">
        <f t="shared" ca="1" si="549"/>
        <v>17.719147008666798</v>
      </c>
      <c r="I3580">
        <f ca="1">User_Model_Calcs!A3580-Sat_Data!$B$5</f>
        <v>19.406747017126065</v>
      </c>
      <c r="J3580">
        <f ca="1">(Earth_Data!$B$1/SQRT(1-Earth_Data!$B$2^2*SIN(RADIANS(User_Model_Calcs!B3580))^2))*COS(RADIANS(User_Model_Calcs!B3580))</f>
        <v>5355.4030347698827</v>
      </c>
      <c r="K3580">
        <f ca="1">((Earth_Data!$B$1*(1-Earth_Data!$B$2^2))/SQRT(1-Earth_Data!$B$2^2*SIN(RADIANS(User_Model_Calcs!B3580))^2))*SIN(RADIANS(User_Model_Calcs!B3580))</f>
        <v>-3452.5341198710157</v>
      </c>
      <c r="L3580">
        <f t="shared" ca="1" si="544"/>
        <v>-32.809163647281181</v>
      </c>
      <c r="M3580">
        <f t="shared" ca="1" si="545"/>
        <v>6371.8390997965416</v>
      </c>
      <c r="N3580">
        <f ca="1">SQRT(User_Model_Calcs!M3580^2+Sat_Data!$B$3^2-2*User_Model_Calcs!M3580*Sat_Data!$B$3*COS(RADIANS(L3580))*COS(RADIANS(I3580)))</f>
        <v>37315.708504517519</v>
      </c>
      <c r="O3580">
        <f ca="1">DEGREES(ACOS(((Earth_Data!$B$1+Sat_Data!$B$2)/User_Model_Calcs!N3580)*SQRT(1-COS(RADIANS(User_Model_Calcs!I3580))^2*COS(RADIANS(User_Model_Calcs!B3580))^2)))</f>
        <v>46.284413376508724</v>
      </c>
      <c r="P3580">
        <f t="shared" ca="1" si="542"/>
        <v>32.906700390225808</v>
      </c>
    </row>
    <row r="3581" spans="1:16" x14ac:dyDescent="0.25">
      <c r="A3581">
        <f t="shared" ca="1" si="546"/>
        <v>127.9177930276866</v>
      </c>
      <c r="B3581">
        <f t="shared" ca="1" si="547"/>
        <v>-37.34317751529619</v>
      </c>
      <c r="C3581" s="6">
        <v>20135.9375</v>
      </c>
      <c r="D3581">
        <f t="shared" ca="1" si="548"/>
        <v>3</v>
      </c>
      <c r="E3581" s="1">
        <v>0.65</v>
      </c>
      <c r="F3581">
        <v>19.899999999999999</v>
      </c>
      <c r="G3581">
        <f t="shared" ca="1" si="543"/>
        <v>54.048620189015942</v>
      </c>
      <c r="H3581">
        <f t="shared" ca="1" si="549"/>
        <v>14.759539528159086</v>
      </c>
      <c r="I3581">
        <f ca="1">User_Model_Calcs!A3581-Sat_Data!$B$5</f>
        <v>17.917793027686599</v>
      </c>
      <c r="J3581">
        <f ca="1">(Earth_Data!$B$1/SQRT(1-Earth_Data!$B$2^2*SIN(RADIANS(User_Model_Calcs!B3581))^2))*COS(RADIANS(User_Model_Calcs!B3581))</f>
        <v>5076.98386443458</v>
      </c>
      <c r="K3581">
        <f ca="1">((Earth_Data!$B$1*(1-Earth_Data!$B$2^2))/SQRT(1-Earth_Data!$B$2^2*SIN(RADIANS(User_Model_Calcs!B3581))^2))*SIN(RADIANS(User_Model_Calcs!B3581))</f>
        <v>-3847.7426668810399</v>
      </c>
      <c r="L3581">
        <f t="shared" ca="1" si="544"/>
        <v>-37.157747113885712</v>
      </c>
      <c r="M3581">
        <f t="shared" ca="1" si="545"/>
        <v>6370.3130841635957</v>
      </c>
      <c r="N3581">
        <f ca="1">SQRT(User_Model_Calcs!M3581^2+Sat_Data!$B$3^2-2*User_Model_Calcs!M3581*Sat_Data!$B$3*COS(RADIANS(L3581))*COS(RADIANS(I3581)))</f>
        <v>37563.642084713028</v>
      </c>
      <c r="O3581">
        <f ca="1">DEGREES(ACOS(((Earth_Data!$B$1+Sat_Data!$B$2)/User_Model_Calcs!N3581)*SQRT(1-COS(RADIANS(User_Model_Calcs!I3581))^2*COS(RADIANS(User_Model_Calcs!B3581))^2)))</f>
        <v>42.764984645126972</v>
      </c>
      <c r="P3581">
        <f t="shared" ca="1" si="542"/>
        <v>28.059303126248299</v>
      </c>
    </row>
    <row r="3582" spans="1:16" x14ac:dyDescent="0.25">
      <c r="A3582">
        <f t="shared" ca="1" si="546"/>
        <v>131.80392375482452</v>
      </c>
      <c r="B3582">
        <f t="shared" ca="1" si="547"/>
        <v>-35.510300880488288</v>
      </c>
      <c r="C3582" s="6">
        <v>20135.9375</v>
      </c>
      <c r="D3582">
        <f t="shared" ca="1" si="548"/>
        <v>3</v>
      </c>
      <c r="E3582" s="1">
        <v>0.65</v>
      </c>
      <c r="F3582">
        <v>19.899999999999999</v>
      </c>
      <c r="G3582">
        <f t="shared" ca="1" si="543"/>
        <v>54.048620189015942</v>
      </c>
      <c r="H3582">
        <f t="shared" ca="1" si="549"/>
        <v>15.825758689533869</v>
      </c>
      <c r="I3582">
        <f ca="1">User_Model_Calcs!A3582-Sat_Data!$B$5</f>
        <v>21.803923754824524</v>
      </c>
      <c r="J3582">
        <f ca="1">(Earth_Data!$B$1/SQRT(1-Earth_Data!$B$2^2*SIN(RADIANS(User_Model_Calcs!B3582))^2))*COS(RADIANS(User_Model_Calcs!B3582))</f>
        <v>5197.7500087836024</v>
      </c>
      <c r="K3582">
        <f ca="1">((Earth_Data!$B$1*(1-Earth_Data!$B$2^2))/SQRT(1-Earth_Data!$B$2^2*SIN(RADIANS(User_Model_Calcs!B3582))^2))*SIN(RADIANS(User_Model_Calcs!B3582))</f>
        <v>-3684.0996804080582</v>
      </c>
      <c r="L3582">
        <f t="shared" ca="1" si="544"/>
        <v>-35.328533497010262</v>
      </c>
      <c r="M3582">
        <f t="shared" ca="1" si="545"/>
        <v>6370.9650453438135</v>
      </c>
      <c r="N3582">
        <f ca="1">SQRT(User_Model_Calcs!M3582^2+Sat_Data!$B$3^2-2*User_Model_Calcs!M3582*Sat_Data!$B$3*COS(RADIANS(L3582))*COS(RADIANS(I3582)))</f>
        <v>37569.184557609733</v>
      </c>
      <c r="O3582">
        <f ca="1">DEGREES(ACOS(((Earth_Data!$B$1+Sat_Data!$B$2)/User_Model_Calcs!N3582)*SQRT(1-COS(RADIANS(User_Model_Calcs!I3582))^2*COS(RADIANS(User_Model_Calcs!B3582))^2)))</f>
        <v>42.699640956075562</v>
      </c>
      <c r="P3582">
        <f t="shared" ca="1" si="542"/>
        <v>34.556521550722273</v>
      </c>
    </row>
    <row r="3583" spans="1:16" x14ac:dyDescent="0.25">
      <c r="A3583">
        <f t="shared" ca="1" si="546"/>
        <v>128.13110068866544</v>
      </c>
      <c r="B3583">
        <f t="shared" ca="1" si="547"/>
        <v>-34.42441964257155</v>
      </c>
      <c r="C3583" s="6">
        <v>20135.9375</v>
      </c>
      <c r="D3583">
        <f t="shared" ca="1" si="548"/>
        <v>0.75</v>
      </c>
      <c r="E3583" s="1">
        <v>0.65</v>
      </c>
      <c r="F3583">
        <v>19.899999999999999</v>
      </c>
      <c r="G3583">
        <f t="shared" ca="1" si="543"/>
        <v>42.007420362456692</v>
      </c>
      <c r="H3583">
        <f t="shared" ca="1" si="549"/>
        <v>17.127498888494944</v>
      </c>
      <c r="I3583">
        <f ca="1">User_Model_Calcs!A3583-Sat_Data!$B$5</f>
        <v>18.131100688665441</v>
      </c>
      <c r="J3583">
        <f ca="1">(Earth_Data!$B$1/SQRT(1-Earth_Data!$B$2^2*SIN(RADIANS(User_Model_Calcs!B3583))^2))*COS(RADIANS(User_Model_Calcs!B3583))</f>
        <v>5266.7902108077042</v>
      </c>
      <c r="K3583">
        <f ca="1">((Earth_Data!$B$1*(1-Earth_Data!$B$2^2))/SQRT(1-Earth_Data!$B$2^2*SIN(RADIANS(User_Model_Calcs!B3583))^2))*SIN(RADIANS(User_Model_Calcs!B3583))</f>
        <v>-3585.3804672990236</v>
      </c>
      <c r="L3583">
        <f t="shared" ca="1" si="544"/>
        <v>-34.245173217216525</v>
      </c>
      <c r="M3583">
        <f t="shared" ca="1" si="545"/>
        <v>6371.344616323091</v>
      </c>
      <c r="N3583">
        <f ca="1">SQRT(User_Model_Calcs!M3583^2+Sat_Data!$B$3^2-2*User_Model_Calcs!M3583*Sat_Data!$B$3*COS(RADIANS(L3583))*COS(RADIANS(I3583)))</f>
        <v>37367.395505037653</v>
      </c>
      <c r="O3583">
        <f ca="1">DEGREES(ACOS(((Earth_Data!$B$1+Sat_Data!$B$2)/User_Model_Calcs!N3583)*SQRT(1-COS(RADIANS(User_Model_Calcs!I3583))^2*COS(RADIANS(User_Model_Calcs!B3583))^2)))</f>
        <v>45.527492996347242</v>
      </c>
      <c r="P3583">
        <f t="shared" ca="1" si="542"/>
        <v>30.08084508624707</v>
      </c>
    </row>
    <row r="3584" spans="1:16" x14ac:dyDescent="0.25">
      <c r="A3584">
        <f t="shared" ca="1" si="546"/>
        <v>131.24171928979186</v>
      </c>
      <c r="B3584">
        <f t="shared" ca="1" si="547"/>
        <v>-35.212593306081466</v>
      </c>
      <c r="C3584" s="6">
        <v>20135.9375</v>
      </c>
      <c r="D3584">
        <f t="shared" ca="1" si="548"/>
        <v>0.75</v>
      </c>
      <c r="E3584" s="1">
        <v>0.65</v>
      </c>
      <c r="F3584">
        <v>19.899999999999999</v>
      </c>
      <c r="G3584">
        <f t="shared" ca="1" si="543"/>
        <v>42.007420362456692</v>
      </c>
      <c r="H3584">
        <f t="shared" ca="1" si="549"/>
        <v>19.43714580331191</v>
      </c>
      <c r="I3584">
        <f ca="1">User_Model_Calcs!A3584-Sat_Data!$B$5</f>
        <v>21.24171928979186</v>
      </c>
      <c r="J3584">
        <f ca="1">(Earth_Data!$B$1/SQRT(1-Earth_Data!$B$2^2*SIN(RADIANS(User_Model_Calcs!B3584))^2))*COS(RADIANS(User_Model_Calcs!B3584))</f>
        <v>5216.8654305461032</v>
      </c>
      <c r="K3584">
        <f ca="1">((Earth_Data!$B$1*(1-Earth_Data!$B$2^2))/SQRT(1-Earth_Data!$B$2^2*SIN(RADIANS(User_Model_Calcs!B3584))^2))*SIN(RADIANS(User_Model_Calcs!B3584))</f>
        <v>-3657.1633037823085</v>
      </c>
      <c r="L3584">
        <f t="shared" ca="1" si="544"/>
        <v>-35.031491328090027</v>
      </c>
      <c r="M3584">
        <f t="shared" ca="1" si="545"/>
        <v>6371.0696394686283</v>
      </c>
      <c r="N3584">
        <f ca="1">SQRT(User_Model_Calcs!M3584^2+Sat_Data!$B$3^2-2*User_Model_Calcs!M3584*Sat_Data!$B$3*COS(RADIANS(L3584))*COS(RADIANS(I3584)))</f>
        <v>37528.184492887129</v>
      </c>
      <c r="O3584">
        <f ca="1">DEGREES(ACOS(((Earth_Data!$B$1+Sat_Data!$B$2)/User_Model_Calcs!N3584)*SQRT(1-COS(RADIANS(User_Model_Calcs!I3584))^2*COS(RADIANS(User_Model_Calcs!B3584))^2)))</f>
        <v>43.262538144554767</v>
      </c>
      <c r="P3584">
        <f t="shared" ca="1" si="542"/>
        <v>33.985158161385712</v>
      </c>
    </row>
    <row r="3585" spans="1:16" x14ac:dyDescent="0.25">
      <c r="A3585">
        <f t="shared" ca="1" si="546"/>
        <v>131.24466963199666</v>
      </c>
      <c r="B3585">
        <f t="shared" ca="1" si="547"/>
        <v>-32.941183993603005</v>
      </c>
      <c r="C3585" s="6">
        <v>20135.9375</v>
      </c>
      <c r="D3585">
        <f t="shared" ca="1" si="548"/>
        <v>0.75</v>
      </c>
      <c r="E3585" s="1">
        <v>0.65</v>
      </c>
      <c r="F3585">
        <v>19.899999999999999</v>
      </c>
      <c r="G3585">
        <f t="shared" ca="1" si="543"/>
        <v>42.007420362456692</v>
      </c>
      <c r="H3585">
        <f t="shared" ca="1" si="549"/>
        <v>15.091184998999301</v>
      </c>
      <c r="I3585">
        <f ca="1">User_Model_Calcs!A3585-Sat_Data!$B$5</f>
        <v>21.244669631996658</v>
      </c>
      <c r="J3585">
        <f ca="1">(Earth_Data!$B$1/SQRT(1-Earth_Data!$B$2^2*SIN(RADIANS(User_Model_Calcs!B3585))^2))*COS(RADIANS(User_Model_Calcs!B3585))</f>
        <v>5358.0272440703884</v>
      </c>
      <c r="K3585">
        <f ca="1">((Earth_Data!$B$1*(1-Earth_Data!$B$2^2))/SQRT(1-Earth_Data!$B$2^2*SIN(RADIANS(User_Model_Calcs!B3585))^2))*SIN(RADIANS(User_Model_Calcs!B3585))</f>
        <v>-3448.4874621947179</v>
      </c>
      <c r="L3585">
        <f t="shared" ca="1" si="544"/>
        <v>-32.765794786474537</v>
      </c>
      <c r="M3585">
        <f t="shared" ca="1" si="545"/>
        <v>6371.8538687822002</v>
      </c>
      <c r="N3585">
        <f ca="1">SQRT(User_Model_Calcs!M3585^2+Sat_Data!$B$3^2-2*User_Model_Calcs!M3585*Sat_Data!$B$3*COS(RADIANS(L3585))*COS(RADIANS(I3585)))</f>
        <v>37380.313965123991</v>
      </c>
      <c r="O3585">
        <f ca="1">DEGREES(ACOS(((Earth_Data!$B$1+Sat_Data!$B$2)/User_Model_Calcs!N3585)*SQRT(1-COS(RADIANS(User_Model_Calcs!I3585))^2*COS(RADIANS(User_Model_Calcs!B3585))^2)))</f>
        <v>45.350687795478692</v>
      </c>
      <c r="P3585">
        <f t="shared" ca="1" si="542"/>
        <v>35.562710380169037</v>
      </c>
    </row>
    <row r="3586" spans="1:16" x14ac:dyDescent="0.25">
      <c r="A3586">
        <f t="shared" ca="1" si="546"/>
        <v>128.57465024579574</v>
      </c>
      <c r="B3586">
        <f t="shared" ca="1" si="547"/>
        <v>-34.820389608051109</v>
      </c>
      <c r="C3586" s="6">
        <v>20135.9375</v>
      </c>
      <c r="D3586">
        <f t="shared" ca="1" si="548"/>
        <v>1.2</v>
      </c>
      <c r="E3586" s="1">
        <v>0.65</v>
      </c>
      <c r="F3586">
        <v>19.899999999999999</v>
      </c>
      <c r="G3586">
        <f t="shared" ca="1" si="543"/>
        <v>46.089820015575185</v>
      </c>
      <c r="H3586">
        <f t="shared" ca="1" si="549"/>
        <v>16.435696223948234</v>
      </c>
      <c r="I3586">
        <f ca="1">User_Model_Calcs!A3586-Sat_Data!$B$5</f>
        <v>18.574650245795738</v>
      </c>
      <c r="J3586">
        <f ca="1">(Earth_Data!$B$1/SQRT(1-Earth_Data!$B$2^2*SIN(RADIANS(User_Model_Calcs!B3586))^2))*COS(RADIANS(User_Model_Calcs!B3586))</f>
        <v>5241.8327778457788</v>
      </c>
      <c r="K3586">
        <f ca="1">((Earth_Data!$B$1*(1-Earth_Data!$B$2^2))/SQRT(1-Earth_Data!$B$2^2*SIN(RADIANS(User_Model_Calcs!B3586))^2))*SIN(RADIANS(User_Model_Calcs!B3586))</f>
        <v>-3621.5280740281291</v>
      </c>
      <c r="L3586">
        <f t="shared" ca="1" si="544"/>
        <v>-34.640193984510859</v>
      </c>
      <c r="M3586">
        <f t="shared" ca="1" si="545"/>
        <v>6371.2068293120319</v>
      </c>
      <c r="N3586">
        <f ca="1">SQRT(User_Model_Calcs!M3586^2+Sat_Data!$B$3^2-2*User_Model_Calcs!M3586*Sat_Data!$B$3*COS(RADIANS(L3586))*COS(RADIANS(I3586)))</f>
        <v>37408.529441680374</v>
      </c>
      <c r="O3586">
        <f ca="1">DEGREES(ACOS(((Earth_Data!$B$1+Sat_Data!$B$2)/User_Model_Calcs!N3586)*SQRT(1-COS(RADIANS(User_Model_Calcs!I3586))^2*COS(RADIANS(User_Model_Calcs!B3586))^2)))</f>
        <v>44.937442141479124</v>
      </c>
      <c r="P3586">
        <f t="shared" ref="P3586:P3649" ca="1" si="550">DEGREES(ASIN(SIN(RADIANS(ABS(I3586)))/(SIN(ACOS(COS(RADIANS(I3586))*COS(RADIANS(B3586)))))))</f>
        <v>30.477394463038117</v>
      </c>
    </row>
    <row r="3587" spans="1:16" x14ac:dyDescent="0.25">
      <c r="A3587">
        <f t="shared" ca="1" si="546"/>
        <v>128.24727075660485</v>
      </c>
      <c r="B3587">
        <f t="shared" ca="1" si="547"/>
        <v>-35.576184143004085</v>
      </c>
      <c r="C3587" s="6">
        <v>20135.9375</v>
      </c>
      <c r="D3587">
        <f t="shared" ca="1" si="548"/>
        <v>0.75</v>
      </c>
      <c r="E3587" s="1">
        <v>0.65</v>
      </c>
      <c r="F3587">
        <v>19.899999999999999</v>
      </c>
      <c r="G3587">
        <f t="shared" ref="G3587:G3650" ca="1" si="551">20.4+20*LOG(F3587)+20*LOG(D3587)+10*LOG(E3587)</f>
        <v>42.007420362456692</v>
      </c>
      <c r="H3587">
        <f t="shared" ca="1" si="549"/>
        <v>16.753377146967381</v>
      </c>
      <c r="I3587">
        <f ca="1">User_Model_Calcs!A3587-Sat_Data!$B$5</f>
        <v>18.247270756604848</v>
      </c>
      <c r="J3587">
        <f ca="1">(Earth_Data!$B$1/SQRT(1-Earth_Data!$B$2^2*SIN(RADIANS(User_Model_Calcs!B3587))^2))*COS(RADIANS(User_Model_Calcs!B3587))</f>
        <v>5193.5007035915269</v>
      </c>
      <c r="K3587">
        <f ca="1">((Earth_Data!$B$1*(1-Earth_Data!$B$2^2))/SQRT(1-Earth_Data!$B$2^2*SIN(RADIANS(User_Model_Calcs!B3587))^2))*SIN(RADIANS(User_Model_Calcs!B3587))</f>
        <v>-3690.047486226254</v>
      </c>
      <c r="L3587">
        <f t="shared" ref="L3587:L3650" ca="1" si="552">DEGREES(ATAN((K3587/J3587)))</f>
        <v>-35.394272145397004</v>
      </c>
      <c r="M3587">
        <f t="shared" ref="M3587:M3650" ca="1" si="553">SQRT(J3587^2+K3587^2)</f>
        <v>6370.9418462901058</v>
      </c>
      <c r="N3587">
        <f ca="1">SQRT(User_Model_Calcs!M3587^2+Sat_Data!$B$3^2-2*User_Model_Calcs!M3587*Sat_Data!$B$3*COS(RADIANS(L3587))*COS(RADIANS(I3587)))</f>
        <v>37449.536808687873</v>
      </c>
      <c r="O3587">
        <f ca="1">DEGREES(ACOS(((Earth_Data!$B$1+Sat_Data!$B$2)/User_Model_Calcs!N3587)*SQRT(1-COS(RADIANS(User_Model_Calcs!I3587))^2*COS(RADIANS(User_Model_Calcs!B3587))^2)))</f>
        <v>44.353827085510822</v>
      </c>
      <c r="P3587">
        <f t="shared" ca="1" si="550"/>
        <v>29.540243343714632</v>
      </c>
    </row>
    <row r="3588" spans="1:16" x14ac:dyDescent="0.25">
      <c r="A3588">
        <f t="shared" ca="1" si="546"/>
        <v>132.11161013189755</v>
      </c>
      <c r="B3588">
        <f t="shared" ca="1" si="547"/>
        <v>-33.339443147750202</v>
      </c>
      <c r="C3588" s="6">
        <v>20135.9375</v>
      </c>
      <c r="D3588">
        <f t="shared" ca="1" si="548"/>
        <v>3</v>
      </c>
      <c r="E3588" s="1">
        <v>0.65</v>
      </c>
      <c r="F3588">
        <v>19.899999999999999</v>
      </c>
      <c r="G3588">
        <f t="shared" ca="1" si="551"/>
        <v>54.048620189015942</v>
      </c>
      <c r="H3588">
        <f t="shared" ca="1" si="549"/>
        <v>14.777785962427361</v>
      </c>
      <c r="I3588">
        <f ca="1">User_Model_Calcs!A3588-Sat_Data!$B$5</f>
        <v>22.11161013189755</v>
      </c>
      <c r="J3588">
        <f ca="1">(Earth_Data!$B$1/SQRT(1-Earth_Data!$B$2^2*SIN(RADIANS(User_Model_Calcs!B3588))^2))*COS(RADIANS(User_Model_Calcs!B3588))</f>
        <v>5333.8800871030808</v>
      </c>
      <c r="K3588">
        <f ca="1">((Earth_Data!$B$1*(1-Earth_Data!$B$2^2))/SQRT(1-Earth_Data!$B$2^2*SIN(RADIANS(User_Model_Calcs!B3588))^2))*SIN(RADIANS(User_Model_Calcs!B3588))</f>
        <v>-3485.4722144784109</v>
      </c>
      <c r="L3588">
        <f t="shared" ca="1" si="552"/>
        <v>-33.16297182050954</v>
      </c>
      <c r="M3588">
        <f t="shared" ca="1" si="553"/>
        <v>6371.7182409061215</v>
      </c>
      <c r="N3588">
        <f ca="1">SQRT(User_Model_Calcs!M3588^2+Sat_Data!$B$3^2-2*User_Model_Calcs!M3588*Sat_Data!$B$3*COS(RADIANS(L3588))*COS(RADIANS(I3588)))</f>
        <v>37439.258242017087</v>
      </c>
      <c r="O3588">
        <f ca="1">DEGREES(ACOS(((Earth_Data!$B$1+Sat_Data!$B$2)/User_Model_Calcs!N3588)*SQRT(1-COS(RADIANS(User_Model_Calcs!I3588))^2*COS(RADIANS(User_Model_Calcs!B3588))^2)))</f>
        <v>44.511107737747835</v>
      </c>
      <c r="P3588">
        <f t="shared" ca="1" si="550"/>
        <v>36.473906134858666</v>
      </c>
    </row>
    <row r="3589" spans="1:16" x14ac:dyDescent="0.25">
      <c r="A3589">
        <f t="shared" ca="1" si="546"/>
        <v>130.39010647429774</v>
      </c>
      <c r="B3589">
        <f t="shared" ca="1" si="547"/>
        <v>-36.396435776174258</v>
      </c>
      <c r="C3589" s="6">
        <v>20135.9375</v>
      </c>
      <c r="D3589">
        <f t="shared" ca="1" si="548"/>
        <v>0.75</v>
      </c>
      <c r="E3589" s="1">
        <v>0.65</v>
      </c>
      <c r="F3589">
        <v>19.899999999999999</v>
      </c>
      <c r="G3589">
        <f t="shared" ca="1" si="551"/>
        <v>42.007420362456692</v>
      </c>
      <c r="H3589">
        <f t="shared" ca="1" si="549"/>
        <v>16.576251133199815</v>
      </c>
      <c r="I3589">
        <f ca="1">User_Model_Calcs!A3589-Sat_Data!$B$5</f>
        <v>20.390106474297738</v>
      </c>
      <c r="J3589">
        <f ca="1">(Earth_Data!$B$1/SQRT(1-Earth_Data!$B$2^2*SIN(RADIANS(User_Model_Calcs!B3589))^2))*COS(RADIANS(User_Model_Calcs!B3589))</f>
        <v>5140.0219766638311</v>
      </c>
      <c r="K3589">
        <f ca="1">((Earth_Data!$B$1*(1-Earth_Data!$B$2^2))/SQRT(1-Earth_Data!$B$2^2*SIN(RADIANS(User_Model_Calcs!B3589))^2))*SIN(RADIANS(User_Model_Calcs!B3589))</f>
        <v>-3763.6916109623885</v>
      </c>
      <c r="L3589">
        <f t="shared" ca="1" si="552"/>
        <v>-36.212803857349982</v>
      </c>
      <c r="M3589">
        <f t="shared" ca="1" si="553"/>
        <v>6370.651494393318</v>
      </c>
      <c r="N3589">
        <f ca="1">SQRT(User_Model_Calcs!M3589^2+Sat_Data!$B$3^2-2*User_Model_Calcs!M3589*Sat_Data!$B$3*COS(RADIANS(L3589))*COS(RADIANS(I3589)))</f>
        <v>37578.047835919911</v>
      </c>
      <c r="O3589">
        <f ca="1">DEGREES(ACOS(((Earth_Data!$B$1+Sat_Data!$B$2)/User_Model_Calcs!N3589)*SQRT(1-COS(RADIANS(User_Model_Calcs!I3589))^2*COS(RADIANS(User_Model_Calcs!B3589))^2)))</f>
        <v>42.574193097339105</v>
      </c>
      <c r="P3589">
        <f t="shared" ca="1" si="550"/>
        <v>32.063992659264315</v>
      </c>
    </row>
    <row r="3590" spans="1:16" x14ac:dyDescent="0.25">
      <c r="A3590">
        <f ca="1">130+(RAND()*10-5)</f>
        <v>131.89319490371687</v>
      </c>
      <c r="B3590">
        <f t="shared" ca="1" si="547"/>
        <v>-33.866315789510729</v>
      </c>
      <c r="C3590" s="6">
        <v>20135.9375</v>
      </c>
      <c r="D3590">
        <f t="shared" ca="1" si="548"/>
        <v>3</v>
      </c>
      <c r="E3590" s="1">
        <v>0.65</v>
      </c>
      <c r="F3590">
        <v>19.899999999999999</v>
      </c>
      <c r="G3590">
        <f t="shared" ca="1" si="551"/>
        <v>54.048620189015942</v>
      </c>
      <c r="H3590">
        <f t="shared" ca="1" si="549"/>
        <v>16.275123062139681</v>
      </c>
      <c r="I3590">
        <f ca="1">User_Model_Calcs!A3590-Sat_Data!$B$5</f>
        <v>21.893194903716875</v>
      </c>
      <c r="J3590">
        <f ca="1">(Earth_Data!$B$1/SQRT(1-Earth_Data!$B$2^2*SIN(RADIANS(User_Model_Calcs!B3590))^2))*COS(RADIANS(User_Model_Calcs!B3590))</f>
        <v>5301.5385306806038</v>
      </c>
      <c r="K3590">
        <f ca="1">((Earth_Data!$B$1*(1-Earth_Data!$B$2^2))/SQRT(1-Earth_Data!$B$2^2*SIN(RADIANS(User_Model_Calcs!B3590))^2))*SIN(RADIANS(User_Model_Calcs!B3590))</f>
        <v>-3534.1448562008318</v>
      </c>
      <c r="L3590">
        <f t="shared" ca="1" si="552"/>
        <v>-33.688465111180939</v>
      </c>
      <c r="M3590">
        <f t="shared" ca="1" si="553"/>
        <v>6371.537542611034</v>
      </c>
      <c r="N3590">
        <f ca="1">SQRT(User_Model_Calcs!M3590^2+Sat_Data!$B$3^2-2*User_Model_Calcs!M3590*Sat_Data!$B$3*COS(RADIANS(L3590))*COS(RADIANS(I3590)))</f>
        <v>37464.43625001562</v>
      </c>
      <c r="O3590">
        <f ca="1">DEGREES(ACOS(((Earth_Data!$B$1+Sat_Data!$B$2)/User_Model_Calcs!N3590)*SQRT(1-COS(RADIANS(User_Model_Calcs!I3590))^2*COS(RADIANS(User_Model_Calcs!B3590))^2)))</f>
        <v>44.154614729921093</v>
      </c>
      <c r="P3590">
        <f t="shared" ca="1" si="550"/>
        <v>35.796821354861557</v>
      </c>
    </row>
    <row r="3591" spans="1:16" x14ac:dyDescent="0.25">
      <c r="A3591">
        <f t="shared" ref="A3591:A3600" ca="1" si="554">130+(RAND()*10-5)</f>
        <v>133.93540886964865</v>
      </c>
      <c r="B3591">
        <f ca="1">-35+(RAND()*10-5)</f>
        <v>-35.347894386186127</v>
      </c>
      <c r="C3591" s="6">
        <v>20135.9375</v>
      </c>
      <c r="D3591">
        <f t="shared" ca="1" si="548"/>
        <v>0.75</v>
      </c>
      <c r="E3591" s="1">
        <v>0.65</v>
      </c>
      <c r="F3591">
        <v>19.899999999999999</v>
      </c>
      <c r="G3591">
        <f t="shared" ca="1" si="551"/>
        <v>42.007420362456692</v>
      </c>
      <c r="H3591">
        <f t="shared" ca="1" si="549"/>
        <v>21.648231954637225</v>
      </c>
      <c r="I3591">
        <f ca="1">User_Model_Calcs!A3591-Sat_Data!$B$5</f>
        <v>23.935408869648654</v>
      </c>
      <c r="J3591">
        <f ca="1">(Earth_Data!$B$1/SQRT(1-Earth_Data!$B$2^2*SIN(RADIANS(User_Model_Calcs!B3591))^2))*COS(RADIANS(User_Model_Calcs!B3591))</f>
        <v>5208.1953896070936</v>
      </c>
      <c r="K3591">
        <f ca="1">((Earth_Data!$B$1*(1-Earth_Data!$B$2^2))/SQRT(1-Earth_Data!$B$2^2*SIN(RADIANS(User_Model_Calcs!B3591))^2))*SIN(RADIANS(User_Model_Calcs!B3591))</f>
        <v>-3669.4173987729187</v>
      </c>
      <c r="L3591">
        <f t="shared" ca="1" si="552"/>
        <v>-35.166487576414575</v>
      </c>
      <c r="M3591">
        <f t="shared" ca="1" si="553"/>
        <v>6371.0221521151534</v>
      </c>
      <c r="N3591">
        <f ca="1">SQRT(User_Model_Calcs!M3591^2+Sat_Data!$B$3^2-2*User_Model_Calcs!M3591*Sat_Data!$B$3*COS(RADIANS(L3591))*COS(RADIANS(I3591)))</f>
        <v>37642.741841637304</v>
      </c>
      <c r="O3591">
        <f ca="1">DEGREES(ACOS(((Earth_Data!$B$1+Sat_Data!$B$2)/User_Model_Calcs!N3591)*SQRT(1-COS(RADIANS(User_Model_Calcs!I3591))^2*COS(RADIANS(User_Model_Calcs!B3591))^2)))</f>
        <v>41.707732910680427</v>
      </c>
      <c r="P3591">
        <f t="shared" ca="1" si="550"/>
        <v>37.496850990216004</v>
      </c>
    </row>
    <row r="3592" spans="1:16" x14ac:dyDescent="0.25">
      <c r="A3592">
        <f t="shared" ca="1" si="554"/>
        <v>125.21145882497714</v>
      </c>
      <c r="B3592">
        <f t="shared" ref="B3592:B3600" ca="1" si="555">-35+(RAND()*10-5)</f>
        <v>-33.061929442677275</v>
      </c>
      <c r="C3592" s="6">
        <v>20135.9375</v>
      </c>
      <c r="D3592">
        <f t="shared" ca="1" si="548"/>
        <v>0.75</v>
      </c>
      <c r="E3592" s="1">
        <v>0.65</v>
      </c>
      <c r="F3592">
        <v>19.899999999999999</v>
      </c>
      <c r="G3592">
        <f t="shared" ca="1" si="551"/>
        <v>42.007420362456692</v>
      </c>
      <c r="H3592">
        <f t="shared" ca="1" si="549"/>
        <v>22.24414586166246</v>
      </c>
      <c r="I3592">
        <f ca="1">User_Model_Calcs!A3592-Sat_Data!$B$5</f>
        <v>15.211458824977143</v>
      </c>
      <c r="J3592">
        <f ca="1">(Earth_Data!$B$1/SQRT(1-Earth_Data!$B$2^2*SIN(RADIANS(User_Model_Calcs!B3592))^2))*COS(RADIANS(User_Model_Calcs!B3592))</f>
        <v>5350.7335606618617</v>
      </c>
      <c r="K3592">
        <f ca="1">((Earth_Data!$B$1*(1-Earth_Data!$B$2^2))/SQRT(1-Earth_Data!$B$2^2*SIN(RADIANS(User_Model_Calcs!B3592))^2))*SIN(RADIANS(User_Model_Calcs!B3592))</f>
        <v>-3459.7180816150267</v>
      </c>
      <c r="L3592">
        <f t="shared" ca="1" si="552"/>
        <v>-32.886208579486478</v>
      </c>
      <c r="M3592">
        <f t="shared" ca="1" si="553"/>
        <v>6371.812837917254</v>
      </c>
      <c r="N3592">
        <f ca="1">SQRT(User_Model_Calcs!M3592^2+Sat_Data!$B$3^2-2*User_Model_Calcs!M3592*Sat_Data!$B$3*COS(RADIANS(L3592))*COS(RADIANS(I3592)))</f>
        <v>37188.780629672445</v>
      </c>
      <c r="O3592">
        <f ca="1">DEGREES(ACOS(((Earth_Data!$B$1+Sat_Data!$B$2)/User_Model_Calcs!N3592)*SQRT(1-COS(RADIANS(User_Model_Calcs!I3592))^2*COS(RADIANS(User_Model_Calcs!B3592))^2)))</f>
        <v>48.172612692834534</v>
      </c>
      <c r="P3592">
        <f t="shared" ca="1" si="550"/>
        <v>26.492424616524573</v>
      </c>
    </row>
    <row r="3593" spans="1:16" x14ac:dyDescent="0.25">
      <c r="A3593">
        <f t="shared" ca="1" si="554"/>
        <v>129.78715531313748</v>
      </c>
      <c r="B3593">
        <f t="shared" ca="1" si="555"/>
        <v>-39.22781171366595</v>
      </c>
      <c r="C3593" s="6">
        <v>20135.9375</v>
      </c>
      <c r="D3593">
        <f t="shared" ca="1" si="548"/>
        <v>1.2</v>
      </c>
      <c r="E3593" s="1">
        <v>0.65</v>
      </c>
      <c r="F3593">
        <v>19.899999999999999</v>
      </c>
      <c r="G3593">
        <f t="shared" ca="1" si="551"/>
        <v>46.089820015575185</v>
      </c>
      <c r="H3593">
        <f t="shared" ca="1" si="549"/>
        <v>14.391299738544875</v>
      </c>
      <c r="I3593">
        <f ca="1">User_Model_Calcs!A3593-Sat_Data!$B$5</f>
        <v>19.787155313137475</v>
      </c>
      <c r="J3593">
        <f ca="1">(Earth_Data!$B$1/SQRT(1-Earth_Data!$B$2^2*SIN(RADIANS(User_Model_Calcs!B3593))^2))*COS(RADIANS(User_Model_Calcs!B3593))</f>
        <v>4947.3745450906681</v>
      </c>
      <c r="K3593">
        <f ca="1">((Earth_Data!$B$1*(1-Earth_Data!$B$2^2))/SQRT(1-Earth_Data!$B$2^2*SIN(RADIANS(User_Model_Calcs!B3593))^2))*SIN(RADIANS(User_Model_Calcs!B3593))</f>
        <v>-4011.9416812572772</v>
      </c>
      <c r="L3593">
        <f t="shared" ca="1" si="552"/>
        <v>-39.039404082756477</v>
      </c>
      <c r="M3593">
        <f t="shared" ca="1" si="553"/>
        <v>6369.6303615846155</v>
      </c>
      <c r="N3593">
        <f ca="1">SQRT(User_Model_Calcs!M3593^2+Sat_Data!$B$3^2-2*User_Model_Calcs!M3593*Sat_Data!$B$3*COS(RADIANS(L3593))*COS(RADIANS(I3593)))</f>
        <v>37759.98397803089</v>
      </c>
      <c r="O3593">
        <f ca="1">DEGREES(ACOS(((Earth_Data!$B$1+Sat_Data!$B$2)/User_Model_Calcs!N3593)*SQRT(1-COS(RADIANS(User_Model_Calcs!I3593))^2*COS(RADIANS(User_Model_Calcs!B3593))^2)))</f>
        <v>40.140073353175339</v>
      </c>
      <c r="P3593">
        <f t="shared" ca="1" si="550"/>
        <v>29.635103341497107</v>
      </c>
    </row>
    <row r="3594" spans="1:16" x14ac:dyDescent="0.25">
      <c r="A3594">
        <f t="shared" ca="1" si="554"/>
        <v>127.92674383242732</v>
      </c>
      <c r="B3594">
        <f t="shared" ca="1" si="555"/>
        <v>-36.635859190103716</v>
      </c>
      <c r="C3594" s="6">
        <v>20135.9375</v>
      </c>
      <c r="D3594">
        <f t="shared" ca="1" si="548"/>
        <v>0.75</v>
      </c>
      <c r="E3594" s="1">
        <v>0.65</v>
      </c>
      <c r="F3594">
        <v>19.899999999999999</v>
      </c>
      <c r="G3594">
        <f t="shared" ca="1" si="551"/>
        <v>42.007420362456692</v>
      </c>
      <c r="H3594">
        <f t="shared" ca="1" si="549"/>
        <v>17.598634936751395</v>
      </c>
      <c r="I3594">
        <f ca="1">User_Model_Calcs!A3594-Sat_Data!$B$5</f>
        <v>17.92674383242732</v>
      </c>
      <c r="J3594">
        <f ca="1">(Earth_Data!$B$1/SQRT(1-Earth_Data!$B$2^2*SIN(RADIANS(User_Model_Calcs!B3594))^2))*COS(RADIANS(User_Model_Calcs!B3594))</f>
        <v>5124.212425427073</v>
      </c>
      <c r="K3594">
        <f ca="1">((Earth_Data!$B$1*(1-Earth_Data!$B$2^2))/SQRT(1-Earth_Data!$B$2^2*SIN(RADIANS(User_Model_Calcs!B3594))^2))*SIN(RADIANS(User_Model_Calcs!B3594))</f>
        <v>-3785.0444044829519</v>
      </c>
      <c r="L3594">
        <f t="shared" ca="1" si="552"/>
        <v>-36.451753478614599</v>
      </c>
      <c r="M3594">
        <f t="shared" ca="1" si="553"/>
        <v>6370.5662326679339</v>
      </c>
      <c r="N3594">
        <f ca="1">SQRT(User_Model_Calcs!M3594^2+Sat_Data!$B$3^2-2*User_Model_Calcs!M3594*Sat_Data!$B$3*COS(RADIANS(L3594))*COS(RADIANS(I3594)))</f>
        <v>37513.48647354453</v>
      </c>
      <c r="O3594">
        <f ca="1">DEGREES(ACOS(((Earth_Data!$B$1+Sat_Data!$B$2)/User_Model_Calcs!N3594)*SQRT(1-COS(RADIANS(User_Model_Calcs!I3594))^2*COS(RADIANS(User_Model_Calcs!B3594))^2)))</f>
        <v>43.457161268706507</v>
      </c>
      <c r="P3594">
        <f t="shared" ca="1" si="550"/>
        <v>28.463673510332988</v>
      </c>
    </row>
    <row r="3595" spans="1:16" x14ac:dyDescent="0.25">
      <c r="A3595">
        <f t="shared" ca="1" si="554"/>
        <v>128.35719386944893</v>
      </c>
      <c r="B3595">
        <f t="shared" ca="1" si="555"/>
        <v>-37.313187177964345</v>
      </c>
      <c r="C3595" s="6">
        <v>20135.9375</v>
      </c>
      <c r="D3595">
        <f t="shared" ca="1" si="548"/>
        <v>1.2</v>
      </c>
      <c r="E3595" s="1">
        <v>0.65</v>
      </c>
      <c r="F3595">
        <v>19.899999999999999</v>
      </c>
      <c r="G3595">
        <f t="shared" ca="1" si="551"/>
        <v>46.089820015575185</v>
      </c>
      <c r="H3595">
        <f t="shared" ca="1" si="549"/>
        <v>18.130041424740938</v>
      </c>
      <c r="I3595">
        <f ca="1">User_Model_Calcs!A3595-Sat_Data!$B$5</f>
        <v>18.357193869448935</v>
      </c>
      <c r="J3595">
        <f ca="1">(Earth_Data!$B$1/SQRT(1-Earth_Data!$B$2^2*SIN(RADIANS(User_Model_Calcs!B3595))^2))*COS(RADIANS(User_Model_Calcs!B3595))</f>
        <v>5079.0021643855916</v>
      </c>
      <c r="K3595">
        <f ca="1">((Earth_Data!$B$1*(1-Earth_Data!$B$2^2))/SQRT(1-Earth_Data!$B$2^2*SIN(RADIANS(User_Model_Calcs!B3595))^2))*SIN(RADIANS(User_Model_Calcs!B3595))</f>
        <v>-3845.0959711538294</v>
      </c>
      <c r="L3595">
        <f t="shared" ca="1" si="552"/>
        <v>-37.127810660587279</v>
      </c>
      <c r="M3595">
        <f t="shared" ca="1" si="553"/>
        <v>6370.3238546573857</v>
      </c>
      <c r="N3595">
        <f ca="1">SQRT(User_Model_Calcs!M3595^2+Sat_Data!$B$3^2-2*User_Model_Calcs!M3595*Sat_Data!$B$3*COS(RADIANS(L3595))*COS(RADIANS(I3595)))</f>
        <v>37575.096866664418</v>
      </c>
      <c r="O3595">
        <f ca="1">DEGREES(ACOS(((Earth_Data!$B$1+Sat_Data!$B$2)/User_Model_Calcs!N3595)*SQRT(1-COS(RADIANS(User_Model_Calcs!I3595))^2*COS(RADIANS(User_Model_Calcs!B3595))^2)))</f>
        <v>42.609203278549209</v>
      </c>
      <c r="P3595">
        <f t="shared" ca="1" si="550"/>
        <v>28.696870022199992</v>
      </c>
    </row>
    <row r="3596" spans="1:16" x14ac:dyDescent="0.25">
      <c r="A3596">
        <f t="shared" ca="1" si="554"/>
        <v>126.50877178132774</v>
      </c>
      <c r="B3596">
        <f t="shared" ca="1" si="555"/>
        <v>-39.58555553945083</v>
      </c>
      <c r="C3596" s="6">
        <v>20135.9375</v>
      </c>
      <c r="D3596">
        <f t="shared" ca="1" si="548"/>
        <v>0.75</v>
      </c>
      <c r="E3596" s="1">
        <v>0.65</v>
      </c>
      <c r="F3596">
        <v>19.899999999999999</v>
      </c>
      <c r="G3596">
        <f t="shared" ca="1" si="551"/>
        <v>42.007420362456692</v>
      </c>
      <c r="H3596">
        <f t="shared" ca="1" si="549"/>
        <v>21.709686810879752</v>
      </c>
      <c r="I3596">
        <f ca="1">User_Model_Calcs!A3596-Sat_Data!$B$5</f>
        <v>16.508771781327738</v>
      </c>
      <c r="J3596">
        <f ca="1">(Earth_Data!$B$1/SQRT(1-Earth_Data!$B$2^2*SIN(RADIANS(User_Model_Calcs!B3596))^2))*COS(RADIANS(User_Model_Calcs!B3596))</f>
        <v>4922.1608418650549</v>
      </c>
      <c r="K3596">
        <f ca="1">((Earth_Data!$B$1*(1-Earth_Data!$B$2^2))/SQRT(1-Earth_Data!$B$2^2*SIN(RADIANS(User_Model_Calcs!B3596))^2))*SIN(RADIANS(User_Model_Calcs!B3596))</f>
        <v>-4042.6300445519259</v>
      </c>
      <c r="L3596">
        <f t="shared" ca="1" si="552"/>
        <v>-39.396674275804187</v>
      </c>
      <c r="M3596">
        <f t="shared" ca="1" si="553"/>
        <v>6369.4995902585324</v>
      </c>
      <c r="N3596">
        <f ca="1">SQRT(User_Model_Calcs!M3596^2+Sat_Data!$B$3^2-2*User_Model_Calcs!M3596*Sat_Data!$B$3*COS(RADIANS(L3596))*COS(RADIANS(I3596)))</f>
        <v>37688.4454161147</v>
      </c>
      <c r="O3596">
        <f ca="1">DEGREES(ACOS(((Earth_Data!$B$1+Sat_Data!$B$2)/User_Model_Calcs!N3596)*SQRT(1-COS(RADIANS(User_Model_Calcs!I3596))^2*COS(RADIANS(User_Model_Calcs!B3596))^2)))</f>
        <v>41.076813288490392</v>
      </c>
      <c r="P3596">
        <f t="shared" ca="1" si="550"/>
        <v>24.943470269795434</v>
      </c>
    </row>
    <row r="3597" spans="1:16" x14ac:dyDescent="0.25">
      <c r="A3597">
        <f t="shared" ca="1" si="554"/>
        <v>133.98091064610847</v>
      </c>
      <c r="B3597">
        <f t="shared" ca="1" si="555"/>
        <v>-30.506770569227527</v>
      </c>
      <c r="C3597" s="6">
        <v>20135.9375</v>
      </c>
      <c r="D3597">
        <f t="shared" ca="1" si="548"/>
        <v>1.2</v>
      </c>
      <c r="E3597" s="1">
        <v>0.65</v>
      </c>
      <c r="F3597">
        <v>19.899999999999999</v>
      </c>
      <c r="G3597">
        <f t="shared" ca="1" si="551"/>
        <v>46.089820015575185</v>
      </c>
      <c r="H3597">
        <f t="shared" ca="1" si="549"/>
        <v>15.231000116666403</v>
      </c>
      <c r="I3597">
        <f ca="1">User_Model_Calcs!A3597-Sat_Data!$B$5</f>
        <v>23.98091064610847</v>
      </c>
      <c r="J3597">
        <f ca="1">(Earth_Data!$B$1/SQRT(1-Earth_Data!$B$2^2*SIN(RADIANS(User_Model_Calcs!B3597))^2))*COS(RADIANS(User_Model_Calcs!B3597))</f>
        <v>5499.9550610252409</v>
      </c>
      <c r="K3597">
        <f ca="1">((Earth_Data!$B$1*(1-Earth_Data!$B$2^2))/SQRT(1-Earth_Data!$B$2^2*SIN(RADIANS(User_Model_Calcs!B3597))^2))*SIN(RADIANS(User_Model_Calcs!B3597))</f>
        <v>-3218.9023949649659</v>
      </c>
      <c r="L3597">
        <f t="shared" ca="1" si="552"/>
        <v>-30.338721405320591</v>
      </c>
      <c r="M3597">
        <f t="shared" ca="1" si="553"/>
        <v>6372.6633601350977</v>
      </c>
      <c r="N3597">
        <f ca="1">SQRT(User_Model_Calcs!M3597^2+Sat_Data!$B$3^2-2*User_Model_Calcs!M3597*Sat_Data!$B$3*COS(RADIANS(L3597))*COS(RADIANS(I3597)))</f>
        <v>37345.129938936712</v>
      </c>
      <c r="O3597">
        <f ca="1">DEGREES(ACOS(((Earth_Data!$B$1+Sat_Data!$B$2)/User_Model_Calcs!N3597)*SQRT(1-COS(RADIANS(User_Model_Calcs!I3597))^2*COS(RADIANS(User_Model_Calcs!B3597))^2)))</f>
        <v>45.870906329747243</v>
      </c>
      <c r="P3597">
        <f t="shared" ca="1" si="550"/>
        <v>41.22709058291187</v>
      </c>
    </row>
    <row r="3598" spans="1:16" x14ac:dyDescent="0.25">
      <c r="A3598">
        <f t="shared" ca="1" si="554"/>
        <v>131.63520822044461</v>
      </c>
      <c r="B3598">
        <f t="shared" ca="1" si="555"/>
        <v>-37.597553674191914</v>
      </c>
      <c r="C3598" s="6">
        <v>20135.9375</v>
      </c>
      <c r="D3598">
        <f t="shared" ca="1" si="548"/>
        <v>3</v>
      </c>
      <c r="E3598" s="1">
        <v>0.65</v>
      </c>
      <c r="F3598">
        <v>19.899999999999999</v>
      </c>
      <c r="G3598">
        <f t="shared" ca="1" si="551"/>
        <v>54.048620189015942</v>
      </c>
      <c r="H3598">
        <f t="shared" ca="1" si="549"/>
        <v>14.93815992660228</v>
      </c>
      <c r="I3598">
        <f ca="1">User_Model_Calcs!A3598-Sat_Data!$B$5</f>
        <v>21.635208220444611</v>
      </c>
      <c r="J3598">
        <f ca="1">(Earth_Data!$B$1/SQRT(1-Earth_Data!$B$2^2*SIN(RADIANS(User_Model_Calcs!B3598))^2))*COS(RADIANS(User_Model_Calcs!B3598))</f>
        <v>5059.8087142080913</v>
      </c>
      <c r="K3598">
        <f ca="1">((Earth_Data!$B$1*(1-Earth_Data!$B$2^2))/SQRT(1-Earth_Data!$B$2^2*SIN(RADIANS(User_Model_Calcs!B3598))^2))*SIN(RADIANS(User_Model_Calcs!B3598))</f>
        <v>-3870.1497445214181</v>
      </c>
      <c r="L3598">
        <f t="shared" ca="1" si="552"/>
        <v>-37.411674387757806</v>
      </c>
      <c r="M3598">
        <f t="shared" ca="1" si="553"/>
        <v>6370.2216028483135</v>
      </c>
      <c r="N3598">
        <f ca="1">SQRT(User_Model_Calcs!M3598^2+Sat_Data!$B$3^2-2*User_Model_Calcs!M3598*Sat_Data!$B$3*COS(RADIANS(L3598))*COS(RADIANS(I3598)))</f>
        <v>37706.357199135018</v>
      </c>
      <c r="O3598">
        <f ca="1">DEGREES(ACOS(((Earth_Data!$B$1+Sat_Data!$B$2)/User_Model_Calcs!N3598)*SQRT(1-COS(RADIANS(User_Model_Calcs!I3598))^2*COS(RADIANS(User_Model_Calcs!B3598))^2)))</f>
        <v>40.851104164072446</v>
      </c>
      <c r="P3598">
        <f t="shared" ca="1" si="550"/>
        <v>33.028266865817479</v>
      </c>
    </row>
    <row r="3599" spans="1:16" x14ac:dyDescent="0.25">
      <c r="A3599">
        <f t="shared" ca="1" si="554"/>
        <v>130.84313011877902</v>
      </c>
      <c r="B3599">
        <f t="shared" ca="1" si="555"/>
        <v>-30.057106978440459</v>
      </c>
      <c r="C3599" s="6">
        <v>20135.9375</v>
      </c>
      <c r="D3599">
        <f t="shared" ca="1" si="548"/>
        <v>3</v>
      </c>
      <c r="E3599" s="1">
        <v>0.65</v>
      </c>
      <c r="F3599">
        <v>19.899999999999999</v>
      </c>
      <c r="G3599">
        <f t="shared" ca="1" si="551"/>
        <v>54.048620189015942</v>
      </c>
      <c r="H3599">
        <f t="shared" ca="1" si="549"/>
        <v>19.093905132998749</v>
      </c>
      <c r="I3599">
        <f ca="1">User_Model_Calcs!A3599-Sat_Data!$B$5</f>
        <v>20.843130118779015</v>
      </c>
      <c r="J3599">
        <f ca="1">(Earth_Data!$B$1/SQRT(1-Earth_Data!$B$2^2*SIN(RADIANS(User_Model_Calcs!B3599))^2))*COS(RADIANS(User_Model_Calcs!B3599))</f>
        <v>5525.0913605822625</v>
      </c>
      <c r="K3599">
        <f ca="1">((Earth_Data!$B$1*(1-Earth_Data!$B$2^2))/SQRT(1-Earth_Data!$B$2^2*SIN(RADIANS(User_Model_Calcs!B3599))^2))*SIN(RADIANS(User_Model_Calcs!B3599))</f>
        <v>-3175.8556329721227</v>
      </c>
      <c r="L3599">
        <f t="shared" ca="1" si="552"/>
        <v>-29.890547387728564</v>
      </c>
      <c r="M3599">
        <f t="shared" ca="1" si="553"/>
        <v>6372.8089210536918</v>
      </c>
      <c r="N3599">
        <f ca="1">SQRT(User_Model_Calcs!M3599^2+Sat_Data!$B$3^2-2*User_Model_Calcs!M3599*Sat_Data!$B$3*COS(RADIANS(L3599))*COS(RADIANS(I3599)))</f>
        <v>37188.663986123684</v>
      </c>
      <c r="O3599">
        <f ca="1">DEGREES(ACOS(((Earth_Data!$B$1+Sat_Data!$B$2)/User_Model_Calcs!N3599)*SQRT(1-COS(RADIANS(User_Model_Calcs!I3599))^2*COS(RADIANS(User_Model_Calcs!B3599))^2)))</f>
        <v>48.192412936906578</v>
      </c>
      <c r="P3599">
        <f t="shared" ca="1" si="550"/>
        <v>37.239922083751551</v>
      </c>
    </row>
    <row r="3600" spans="1:16" x14ac:dyDescent="0.25">
      <c r="A3600">
        <f t="shared" ca="1" si="554"/>
        <v>126.27027937261703</v>
      </c>
      <c r="B3600">
        <f t="shared" ca="1" si="555"/>
        <v>-37.378914120454326</v>
      </c>
      <c r="C3600" s="6">
        <v>20135.9375</v>
      </c>
      <c r="D3600">
        <f t="shared" ca="1" si="548"/>
        <v>0.75</v>
      </c>
      <c r="E3600" s="1">
        <v>0.65</v>
      </c>
      <c r="F3600">
        <v>19.899999999999999</v>
      </c>
      <c r="G3600">
        <f t="shared" ca="1" si="551"/>
        <v>42.007420362456692</v>
      </c>
      <c r="H3600">
        <f t="shared" ca="1" si="549"/>
        <v>14.374894414468649</v>
      </c>
      <c r="I3600">
        <f ca="1">User_Model_Calcs!A3600-Sat_Data!$B$5</f>
        <v>16.270279372617026</v>
      </c>
      <c r="J3600">
        <f ca="1">(Earth_Data!$B$1/SQRT(1-Earth_Data!$B$2^2*SIN(RADIANS(User_Model_Calcs!B3600))^2))*COS(RADIANS(User_Model_Calcs!B3600))</f>
        <v>5074.5770282438416</v>
      </c>
      <c r="K3600">
        <f ca="1">((Earth_Data!$B$1*(1-Earth_Data!$B$2^2))/SQRT(1-Earth_Data!$B$2^2*SIN(RADIANS(User_Model_Calcs!B3600))^2))*SIN(RADIANS(User_Model_Calcs!B3600))</f>
        <v>-3850.8951175927036</v>
      </c>
      <c r="L3600">
        <f t="shared" ca="1" si="552"/>
        <v>-37.193419775260104</v>
      </c>
      <c r="M3600">
        <f t="shared" ca="1" si="553"/>
        <v>6370.3002458502242</v>
      </c>
      <c r="N3600">
        <f ca="1">SQRT(User_Model_Calcs!M3600^2+Sat_Data!$B$3^2-2*User_Model_Calcs!M3600*Sat_Data!$B$3*COS(RADIANS(L3600))*COS(RADIANS(I3600)))</f>
        <v>37518.040511983476</v>
      </c>
      <c r="O3600">
        <f ca="1">DEGREES(ACOS(((Earth_Data!$B$1+Sat_Data!$B$2)/User_Model_Calcs!N3600)*SQRT(1-COS(RADIANS(User_Model_Calcs!I3600))^2*COS(RADIANS(User_Model_Calcs!B3600))^2)))</f>
        <v>43.390084001069376</v>
      </c>
      <c r="P3600">
        <f t="shared" ca="1" si="550"/>
        <v>25.67608223375969</v>
      </c>
    </row>
    <row r="3601" spans="1:16" x14ac:dyDescent="0.25">
      <c r="A3601" s="5">
        <f ca="1">142.56313432703+(RAND()*5-2.5)</f>
        <v>143.58037191898427</v>
      </c>
      <c r="B3601">
        <f ca="1">-34.4534087301148+(RAND()*5-2.5)</f>
        <v>-34.255287401175167</v>
      </c>
      <c r="C3601" s="6">
        <v>20135.9375</v>
      </c>
      <c r="D3601">
        <f t="shared" ca="1" si="548"/>
        <v>3</v>
      </c>
      <c r="E3601" s="1">
        <v>0.65</v>
      </c>
      <c r="F3601">
        <v>19.899999999999999</v>
      </c>
      <c r="G3601">
        <f t="shared" ca="1" si="551"/>
        <v>54.048620189015942</v>
      </c>
      <c r="H3601">
        <f t="shared" ca="1" si="549"/>
        <v>17.303240822636297</v>
      </c>
      <c r="I3601">
        <f ca="1">User_Model_Calcs!A3601-Sat_Data!$B$5</f>
        <v>33.58037191898427</v>
      </c>
      <c r="J3601">
        <f ca="1">(Earth_Data!$B$1/SQRT(1-Earth_Data!$B$2^2*SIN(RADIANS(User_Model_Calcs!B3601))^2))*COS(RADIANS(User_Model_Calcs!B3601))</f>
        <v>5277.3736355364163</v>
      </c>
      <c r="K3601">
        <f ca="1">((Earth_Data!$B$1*(1-Earth_Data!$B$2^2))/SQRT(1-Earth_Data!$B$2^2*SIN(RADIANS(User_Model_Calcs!B3601))^2))*SIN(RADIANS(User_Model_Calcs!B3601))</f>
        <v>-3569.888905001957</v>
      </c>
      <c r="L3601">
        <f t="shared" ca="1" si="552"/>
        <v>-34.076456820662528</v>
      </c>
      <c r="M3601">
        <f t="shared" ca="1" si="553"/>
        <v>6371.4032428587443</v>
      </c>
      <c r="N3601">
        <f ca="1">SQRT(User_Model_Calcs!M3601^2+Sat_Data!$B$3^2-2*User_Model_Calcs!M3601*Sat_Data!$B$3*COS(RADIANS(L3601))*COS(RADIANS(I3601)))</f>
        <v>38047.978410235868</v>
      </c>
      <c r="O3601">
        <f ca="1">DEGREES(ACOS(((Earth_Data!$B$1+Sat_Data!$B$2)/User_Model_Calcs!N3601)*SQRT(1-COS(RADIANS(User_Model_Calcs!I3601))^2*COS(RADIANS(User_Model_Calcs!B3601))^2)))</f>
        <v>36.52547885280304</v>
      </c>
      <c r="P3601">
        <f t="shared" ca="1" si="550"/>
        <v>49.707578232117434</v>
      </c>
    </row>
    <row r="3602" spans="1:16" x14ac:dyDescent="0.25">
      <c r="A3602" s="5">
        <f t="shared" ref="A3602:A3665" ca="1" si="556">142.56313432703+(RAND()*5-2.5)</f>
        <v>141.57958033078179</v>
      </c>
      <c r="B3602">
        <f t="shared" ref="B3602:B3665" ca="1" si="557">-34.4534087301148+(RAND()*5-2.5)</f>
        <v>-34.921121821537909</v>
      </c>
      <c r="C3602" s="6">
        <v>20135.9375</v>
      </c>
      <c r="D3602">
        <f t="shared" ca="1" si="548"/>
        <v>0.75</v>
      </c>
      <c r="E3602" s="1">
        <v>0.65</v>
      </c>
      <c r="F3602">
        <v>19.899999999999999</v>
      </c>
      <c r="G3602">
        <f t="shared" ca="1" si="551"/>
        <v>42.007420362456692</v>
      </c>
      <c r="H3602">
        <f t="shared" ca="1" si="549"/>
        <v>17.299190013940922</v>
      </c>
      <c r="I3602">
        <f ca="1">User_Model_Calcs!A3602-Sat_Data!$B$5</f>
        <v>31.579580330781795</v>
      </c>
      <c r="J3602">
        <f ca="1">(Earth_Data!$B$1/SQRT(1-Earth_Data!$B$2^2*SIN(RADIANS(User_Model_Calcs!B3602))^2))*COS(RADIANS(User_Model_Calcs!B3602))</f>
        <v>5235.4436953561262</v>
      </c>
      <c r="K3602">
        <f ca="1">((Earth_Data!$B$1*(1-Earth_Data!$B$2^2))/SQRT(1-Earth_Data!$B$2^2*SIN(RADIANS(User_Model_Calcs!B3602))^2))*SIN(RADIANS(User_Model_Calcs!B3602))</f>
        <v>-3630.6965781704398</v>
      </c>
      <c r="L3602">
        <f t="shared" ca="1" si="552"/>
        <v>-34.740690194232883</v>
      </c>
      <c r="M3602">
        <f t="shared" ca="1" si="553"/>
        <v>6371.1716606902646</v>
      </c>
      <c r="N3602">
        <f ca="1">SQRT(User_Model_Calcs!M3602^2+Sat_Data!$B$3^2-2*User_Model_Calcs!M3602*Sat_Data!$B$3*COS(RADIANS(L3602))*COS(RADIANS(I3602)))</f>
        <v>37977.494724898163</v>
      </c>
      <c r="O3602">
        <f ca="1">DEGREES(ACOS(((Earth_Data!$B$1+Sat_Data!$B$2)/User_Model_Calcs!N3602)*SQRT(1-COS(RADIANS(User_Model_Calcs!I3602))^2*COS(RADIANS(User_Model_Calcs!B3602))^2)))</f>
        <v>37.393961891407798</v>
      </c>
      <c r="P3602">
        <f t="shared" ca="1" si="550"/>
        <v>47.038956498780223</v>
      </c>
    </row>
    <row r="3603" spans="1:16" x14ac:dyDescent="0.25">
      <c r="A3603" s="5">
        <f t="shared" ca="1" si="556"/>
        <v>142.50173555243057</v>
      </c>
      <c r="B3603">
        <f t="shared" ca="1" si="557"/>
        <v>-35.260766909264767</v>
      </c>
      <c r="C3603" s="6">
        <v>20135.9375</v>
      </c>
      <c r="D3603">
        <f t="shared" ca="1" si="548"/>
        <v>0.75</v>
      </c>
      <c r="E3603" s="1">
        <v>0.65</v>
      </c>
      <c r="F3603">
        <v>19.899999999999999</v>
      </c>
      <c r="G3603">
        <f t="shared" ca="1" si="551"/>
        <v>42.007420362456692</v>
      </c>
      <c r="H3603">
        <f t="shared" ca="1" si="549"/>
        <v>22.408424225514487</v>
      </c>
      <c r="I3603">
        <f ca="1">User_Model_Calcs!A3603-Sat_Data!$B$5</f>
        <v>32.501735552430574</v>
      </c>
      <c r="J3603">
        <f ca="1">(Earth_Data!$B$1/SQRT(1-Earth_Data!$B$2^2*SIN(RADIANS(User_Model_Calcs!B3603))^2))*COS(RADIANS(User_Model_Calcs!B3603))</f>
        <v>5213.7818245511944</v>
      </c>
      <c r="K3603">
        <f ca="1">((Earth_Data!$B$1*(1-Earth_Data!$B$2^2))/SQRT(1-Earth_Data!$B$2^2*SIN(RADIANS(User_Model_Calcs!B3603))^2))*SIN(RADIANS(User_Model_Calcs!B3603))</f>
        <v>-3661.5286581698069</v>
      </c>
      <c r="L3603">
        <f t="shared" ca="1" si="552"/>
        <v>-35.079555934812291</v>
      </c>
      <c r="M3603">
        <f t="shared" ca="1" si="553"/>
        <v>6371.052741001221</v>
      </c>
      <c r="N3603">
        <f ca="1">SQRT(User_Model_Calcs!M3603^2+Sat_Data!$B$3^2-2*User_Model_Calcs!M3603*Sat_Data!$B$3*COS(RADIANS(L3603))*COS(RADIANS(I3603)))</f>
        <v>38047.324261917158</v>
      </c>
      <c r="O3603">
        <f ca="1">DEGREES(ACOS(((Earth_Data!$B$1+Sat_Data!$B$2)/User_Model_Calcs!N3603)*SQRT(1-COS(RADIANS(User_Model_Calcs!I3603))^2*COS(RADIANS(User_Model_Calcs!B3603))^2)))</f>
        <v>36.528827223230628</v>
      </c>
      <c r="P3603">
        <f t="shared" ca="1" si="550"/>
        <v>47.819747898229544</v>
      </c>
    </row>
    <row r="3604" spans="1:16" x14ac:dyDescent="0.25">
      <c r="A3604" s="5">
        <f t="shared" ca="1" si="556"/>
        <v>142.82274353442637</v>
      </c>
      <c r="B3604">
        <f t="shared" ca="1" si="557"/>
        <v>-35.920465752937318</v>
      </c>
      <c r="C3604" s="6">
        <v>20135.9375</v>
      </c>
      <c r="D3604">
        <f t="shared" ca="1" si="548"/>
        <v>0.75</v>
      </c>
      <c r="E3604" s="1">
        <v>0.65</v>
      </c>
      <c r="F3604">
        <v>19.899999999999999</v>
      </c>
      <c r="G3604">
        <f t="shared" ca="1" si="551"/>
        <v>42.007420362456692</v>
      </c>
      <c r="H3604">
        <f t="shared" ca="1" si="549"/>
        <v>20.332476887078258</v>
      </c>
      <c r="I3604">
        <f ca="1">User_Model_Calcs!A3604-Sat_Data!$B$5</f>
        <v>32.822743534426365</v>
      </c>
      <c r="J3604">
        <f ca="1">(Earth_Data!$B$1/SQRT(1-Earth_Data!$B$2^2*SIN(RADIANS(User_Model_Calcs!B3604))^2))*COS(RADIANS(User_Model_Calcs!B3604))</f>
        <v>5171.1835651714518</v>
      </c>
      <c r="K3604">
        <f ca="1">((Earth_Data!$B$1*(1-Earth_Data!$B$2^2))/SQRT(1-Earth_Data!$B$2^2*SIN(RADIANS(User_Model_Calcs!B3604))^2))*SIN(RADIANS(User_Model_Calcs!B3604))</f>
        <v>-3721.0498566697333</v>
      </c>
      <c r="L3604">
        <f t="shared" ca="1" si="552"/>
        <v>-35.737813671884425</v>
      </c>
      <c r="M3604">
        <f t="shared" ca="1" si="553"/>
        <v>6370.8203161383517</v>
      </c>
      <c r="N3604">
        <f ca="1">SQRT(User_Model_Calcs!M3604^2+Sat_Data!$B$3^2-2*User_Model_Calcs!M3604*Sat_Data!$B$3*COS(RADIANS(L3604))*COS(RADIANS(I3604)))</f>
        <v>38104.38395307029</v>
      </c>
      <c r="O3604">
        <f ca="1">DEGREES(ACOS(((Earth_Data!$B$1+Sat_Data!$B$2)/User_Model_Calcs!N3604)*SQRT(1-COS(RADIANS(User_Model_Calcs!I3604))^2*COS(RADIANS(User_Model_Calcs!B3604))^2)))</f>
        <v>35.828533789584242</v>
      </c>
      <c r="P3604">
        <f t="shared" ca="1" si="550"/>
        <v>47.712614560990524</v>
      </c>
    </row>
    <row r="3605" spans="1:16" x14ac:dyDescent="0.25">
      <c r="A3605" s="5">
        <f t="shared" ca="1" si="556"/>
        <v>142.91719081209902</v>
      </c>
      <c r="B3605">
        <f t="shared" ca="1" si="557"/>
        <v>-32.57931755009767</v>
      </c>
      <c r="C3605" s="6">
        <v>20135.9375</v>
      </c>
      <c r="D3605">
        <f t="shared" ca="1" si="548"/>
        <v>1.2</v>
      </c>
      <c r="E3605" s="1">
        <v>0.65</v>
      </c>
      <c r="F3605">
        <v>19.899999999999999</v>
      </c>
      <c r="G3605">
        <f t="shared" ca="1" si="551"/>
        <v>46.089820015575185</v>
      </c>
      <c r="H3605">
        <f t="shared" ca="1" si="549"/>
        <v>17.774461863661656</v>
      </c>
      <c r="I3605">
        <f ca="1">User_Model_Calcs!A3605-Sat_Data!$B$5</f>
        <v>32.917190812099022</v>
      </c>
      <c r="J3605">
        <f ca="1">(Earth_Data!$B$1/SQRT(1-Earth_Data!$B$2^2*SIN(RADIANS(User_Model_Calcs!B3605))^2))*COS(RADIANS(User_Model_Calcs!B3605))</f>
        <v>5379.7431354861292</v>
      </c>
      <c r="K3605">
        <f ca="1">((Earth_Data!$B$1*(1-Earth_Data!$B$2^2))/SQRT(1-Earth_Data!$B$2^2*SIN(RADIANS(User_Model_Calcs!B3605))^2))*SIN(RADIANS(User_Model_Calcs!B3605))</f>
        <v>-3414.7396019926873</v>
      </c>
      <c r="L3605">
        <f t="shared" ca="1" si="552"/>
        <v>-32.404940854801403</v>
      </c>
      <c r="M3605">
        <f t="shared" ca="1" si="553"/>
        <v>6371.9763616343798</v>
      </c>
      <c r="N3605">
        <f ca="1">SQRT(User_Model_Calcs!M3605^2+Sat_Data!$B$3^2-2*User_Model_Calcs!M3605*Sat_Data!$B$3*COS(RADIANS(L3605))*COS(RADIANS(I3605)))</f>
        <v>37915.49844902756</v>
      </c>
      <c r="O3605">
        <f ca="1">DEGREES(ACOS(((Earth_Data!$B$1+Sat_Data!$B$2)/User_Model_Calcs!N3605)*SQRT(1-COS(RADIANS(User_Model_Calcs!I3605))^2*COS(RADIANS(User_Model_Calcs!B3605))^2)))</f>
        <v>38.181731958097799</v>
      </c>
      <c r="P3605">
        <f t="shared" ca="1" si="550"/>
        <v>50.246472782984213</v>
      </c>
    </row>
    <row r="3606" spans="1:16" x14ac:dyDescent="0.25">
      <c r="A3606" s="5">
        <f t="shared" ca="1" si="556"/>
        <v>142.74467067905985</v>
      </c>
      <c r="B3606">
        <f t="shared" ca="1" si="557"/>
        <v>-32.878938800493906</v>
      </c>
      <c r="C3606" s="6">
        <v>20135.9375</v>
      </c>
      <c r="D3606">
        <f t="shared" ca="1" si="548"/>
        <v>0.75</v>
      </c>
      <c r="E3606" s="1">
        <v>0.65</v>
      </c>
      <c r="F3606">
        <v>19.899999999999999</v>
      </c>
      <c r="G3606">
        <f t="shared" ca="1" si="551"/>
        <v>42.007420362456692</v>
      </c>
      <c r="H3606">
        <f t="shared" ca="1" si="549"/>
        <v>19.271807839030576</v>
      </c>
      <c r="I3606">
        <f ca="1">User_Model_Calcs!A3606-Sat_Data!$B$5</f>
        <v>32.744670679059851</v>
      </c>
      <c r="J3606">
        <f ca="1">(Earth_Data!$B$1/SQRT(1-Earth_Data!$B$2^2*SIN(RADIANS(User_Model_Calcs!B3606))^2))*COS(RADIANS(User_Model_Calcs!B3606))</f>
        <v>5361.7778885973603</v>
      </c>
      <c r="K3606">
        <f ca="1">((Earth_Data!$B$1*(1-Earth_Data!$B$2^2))/SQRT(1-Earth_Data!$B$2^2*SIN(RADIANS(User_Model_Calcs!B3606))^2))*SIN(RADIANS(User_Model_Calcs!B3606))</f>
        <v>-3442.6920802220061</v>
      </c>
      <c r="L3606">
        <f t="shared" ca="1" si="552"/>
        <v>-32.703721777013811</v>
      </c>
      <c r="M3606">
        <f t="shared" ca="1" si="553"/>
        <v>6371.8749898185297</v>
      </c>
      <c r="N3606">
        <f ca="1">SQRT(User_Model_Calcs!M3606^2+Sat_Data!$B$3^2-2*User_Model_Calcs!M3606*Sat_Data!$B$3*COS(RADIANS(L3606))*COS(RADIANS(I3606)))</f>
        <v>37922.517953321549</v>
      </c>
      <c r="O3606">
        <f ca="1">DEGREES(ACOS(((Earth_Data!$B$1+Sat_Data!$B$2)/User_Model_Calcs!N3606)*SQRT(1-COS(RADIANS(User_Model_Calcs!I3606))^2*COS(RADIANS(User_Model_Calcs!B3606))^2)))</f>
        <v>38.091890634961104</v>
      </c>
      <c r="P3606">
        <f t="shared" ca="1" si="550"/>
        <v>49.830550394172121</v>
      </c>
    </row>
    <row r="3607" spans="1:16" x14ac:dyDescent="0.25">
      <c r="A3607" s="5">
        <f t="shared" ca="1" si="556"/>
        <v>142.47452322309192</v>
      </c>
      <c r="B3607">
        <f t="shared" ca="1" si="557"/>
        <v>-35.29675748572636</v>
      </c>
      <c r="C3607" s="6">
        <v>20135.9375</v>
      </c>
      <c r="D3607">
        <f t="shared" ca="1" si="548"/>
        <v>3</v>
      </c>
      <c r="E3607" s="1">
        <v>0.65</v>
      </c>
      <c r="F3607">
        <v>19.899999999999999</v>
      </c>
      <c r="G3607">
        <f t="shared" ca="1" si="551"/>
        <v>54.048620189015942</v>
      </c>
      <c r="H3607">
        <f t="shared" ca="1" si="549"/>
        <v>21.594027201806803</v>
      </c>
      <c r="I3607">
        <f ca="1">User_Model_Calcs!A3607-Sat_Data!$B$5</f>
        <v>32.474523223091921</v>
      </c>
      <c r="J3607">
        <f ca="1">(Earth_Data!$B$1/SQRT(1-Earth_Data!$B$2^2*SIN(RADIANS(User_Model_Calcs!B3607))^2))*COS(RADIANS(User_Model_Calcs!B3607))</f>
        <v>5211.4756466952003</v>
      </c>
      <c r="K3607">
        <f ca="1">((Earth_Data!$B$1*(1-Earth_Data!$B$2^2))/SQRT(1-Earth_Data!$B$2^2*SIN(RADIANS(User_Model_Calcs!B3607))^2))*SIN(RADIANS(User_Model_Calcs!B3607))</f>
        <v>-3664.788351285998</v>
      </c>
      <c r="L3607">
        <f t="shared" ca="1" si="552"/>
        <v>-35.115465413109405</v>
      </c>
      <c r="M3607">
        <f t="shared" ca="1" si="553"/>
        <v>6371.0401094184535</v>
      </c>
      <c r="N3607">
        <f ca="1">SQRT(User_Model_Calcs!M3607^2+Sat_Data!$B$3^2-2*User_Model_Calcs!M3607*Sat_Data!$B$3*COS(RADIANS(L3607))*COS(RADIANS(I3607)))</f>
        <v>38048.004241074537</v>
      </c>
      <c r="O3607">
        <f ca="1">DEGREES(ACOS(((Earth_Data!$B$1+Sat_Data!$B$2)/User_Model_Calcs!N3607)*SQRT(1-COS(RADIANS(User_Model_Calcs!I3607))^2*COS(RADIANS(User_Model_Calcs!B3607))^2)))</f>
        <v>36.520305866200161</v>
      </c>
      <c r="P3607">
        <f t="shared" ca="1" si="550"/>
        <v>47.764544210685663</v>
      </c>
    </row>
    <row r="3608" spans="1:16" x14ac:dyDescent="0.25">
      <c r="A3608" s="5">
        <f t="shared" ca="1" si="556"/>
        <v>142.4812103091233</v>
      </c>
      <c r="B3608">
        <f t="shared" ca="1" si="557"/>
        <v>-32.641364254474588</v>
      </c>
      <c r="C3608" s="6">
        <v>20135.9375</v>
      </c>
      <c r="D3608">
        <f t="shared" ca="1" si="548"/>
        <v>3</v>
      </c>
      <c r="E3608" s="1">
        <v>0.65</v>
      </c>
      <c r="F3608">
        <v>19.899999999999999</v>
      </c>
      <c r="G3608">
        <f t="shared" ca="1" si="551"/>
        <v>54.048620189015942</v>
      </c>
      <c r="H3608">
        <f t="shared" ca="1" si="549"/>
        <v>16.915365438009815</v>
      </c>
      <c r="I3608">
        <f ca="1">User_Model_Calcs!A3608-Sat_Data!$B$5</f>
        <v>32.481210309123298</v>
      </c>
      <c r="J3608">
        <f ca="1">(Earth_Data!$B$1/SQRT(1-Earth_Data!$B$2^2*SIN(RADIANS(User_Model_Calcs!B3608))^2))*COS(RADIANS(User_Model_Calcs!B3608))</f>
        <v>5376.0348993429798</v>
      </c>
      <c r="K3608">
        <f ca="1">((Earth_Data!$B$1*(1-Earth_Data!$B$2^2))/SQRT(1-Earth_Data!$B$2^2*SIN(RADIANS(User_Model_Calcs!B3608))^2))*SIN(RADIANS(User_Model_Calcs!B3608))</f>
        <v>-3420.5357042255564</v>
      </c>
      <c r="L3608">
        <f t="shared" ca="1" si="552"/>
        <v>-32.466811978383653</v>
      </c>
      <c r="M3608">
        <f t="shared" ca="1" si="553"/>
        <v>6371.955409670999</v>
      </c>
      <c r="N3608">
        <f ca="1">SQRT(User_Model_Calcs!M3608^2+Sat_Data!$B$3^2-2*User_Model_Calcs!M3608*Sat_Data!$B$3*COS(RADIANS(L3608))*COS(RADIANS(I3608)))</f>
        <v>37894.374862228695</v>
      </c>
      <c r="O3608">
        <f ca="1">DEGREES(ACOS(((Earth_Data!$B$1+Sat_Data!$B$2)/User_Model_Calcs!N3608)*SQRT(1-COS(RADIANS(User_Model_Calcs!I3608))^2*COS(RADIANS(User_Model_Calcs!B3608))^2)))</f>
        <v>38.448315646038679</v>
      </c>
      <c r="P3608">
        <f t="shared" ca="1" si="550"/>
        <v>49.72645342601885</v>
      </c>
    </row>
    <row r="3609" spans="1:16" x14ac:dyDescent="0.25">
      <c r="A3609" s="5">
        <f t="shared" ca="1" si="556"/>
        <v>140.36363591476902</v>
      </c>
      <c r="B3609">
        <f t="shared" ca="1" si="557"/>
        <v>-32.481506571141651</v>
      </c>
      <c r="C3609" s="6">
        <v>20135.9375</v>
      </c>
      <c r="D3609">
        <f t="shared" ca="1" si="548"/>
        <v>3</v>
      </c>
      <c r="E3609" s="1">
        <v>0.65</v>
      </c>
      <c r="F3609">
        <v>19.899999999999999</v>
      </c>
      <c r="G3609">
        <f t="shared" ca="1" si="551"/>
        <v>54.048620189015942</v>
      </c>
      <c r="H3609">
        <f t="shared" ca="1" si="549"/>
        <v>18.941950462412613</v>
      </c>
      <c r="I3609">
        <f ca="1">User_Model_Calcs!A3609-Sat_Data!$B$5</f>
        <v>30.36363591476902</v>
      </c>
      <c r="J3609">
        <f ca="1">(Earth_Data!$B$1/SQRT(1-Earth_Data!$B$2^2*SIN(RADIANS(User_Model_Calcs!B3609))^2))*COS(RADIANS(User_Model_Calcs!B3609))</f>
        <v>5385.5760053387639</v>
      </c>
      <c r="K3609">
        <f ca="1">((Earth_Data!$B$1*(1-Earth_Data!$B$2^2))/SQRT(1-Earth_Data!$B$2^2*SIN(RADIANS(User_Model_Calcs!B3609))^2))*SIN(RADIANS(User_Model_Calcs!B3609))</f>
        <v>-3405.5945458160563</v>
      </c>
      <c r="L3609">
        <f t="shared" ca="1" si="552"/>
        <v>-32.307408316688971</v>
      </c>
      <c r="M3609">
        <f t="shared" ca="1" si="553"/>
        <v>6372.009347119063</v>
      </c>
      <c r="N3609">
        <f ca="1">SQRT(User_Model_Calcs!M3609^2+Sat_Data!$B$3^2-2*User_Model_Calcs!M3609*Sat_Data!$B$3*COS(RADIANS(L3609))*COS(RADIANS(I3609)))</f>
        <v>37769.767735307512</v>
      </c>
      <c r="O3609">
        <f ca="1">DEGREES(ACOS(((Earth_Data!$B$1+Sat_Data!$B$2)/User_Model_Calcs!N3609)*SQRT(1-COS(RADIANS(User_Model_Calcs!I3609))^2*COS(RADIANS(User_Model_Calcs!B3609))^2)))</f>
        <v>40.047525990268134</v>
      </c>
      <c r="P3609">
        <f t="shared" ca="1" si="550"/>
        <v>47.489342001960161</v>
      </c>
    </row>
    <row r="3610" spans="1:16" x14ac:dyDescent="0.25">
      <c r="A3610" s="5">
        <f t="shared" ca="1" si="556"/>
        <v>144.39768505967851</v>
      </c>
      <c r="B3610">
        <f t="shared" ca="1" si="557"/>
        <v>-36.443022806388079</v>
      </c>
      <c r="C3610" s="6">
        <v>20135.9375</v>
      </c>
      <c r="D3610">
        <f t="shared" ca="1" si="548"/>
        <v>0.75</v>
      </c>
      <c r="E3610" s="1">
        <v>0.65</v>
      </c>
      <c r="F3610">
        <v>19.899999999999999</v>
      </c>
      <c r="G3610">
        <f t="shared" ca="1" si="551"/>
        <v>42.007420362456692</v>
      </c>
      <c r="H3610">
        <f t="shared" ca="1" si="549"/>
        <v>19.734005365673937</v>
      </c>
      <c r="I3610">
        <f ca="1">User_Model_Calcs!A3610-Sat_Data!$B$5</f>
        <v>34.397685059678508</v>
      </c>
      <c r="J3610">
        <f ca="1">(Earth_Data!$B$1/SQRT(1-Earth_Data!$B$2^2*SIN(RADIANS(User_Model_Calcs!B3610))^2))*COS(RADIANS(User_Model_Calcs!B3610))</f>
        <v>5136.9527964889758</v>
      </c>
      <c r="K3610">
        <f ca="1">((Earth_Data!$B$1*(1-Earth_Data!$B$2^2))/SQRT(1-Earth_Data!$B$2^2*SIN(RADIANS(User_Model_Calcs!B3610))^2))*SIN(RADIANS(User_Model_Calcs!B3610))</f>
        <v>-3767.8515459217224</v>
      </c>
      <c r="L3610">
        <f t="shared" ca="1" si="552"/>
        <v>-36.259297693844509</v>
      </c>
      <c r="M3610">
        <f t="shared" ca="1" si="553"/>
        <v>6370.63492169035</v>
      </c>
      <c r="N3610">
        <f ca="1">SQRT(User_Model_Calcs!M3610^2+Sat_Data!$B$3^2-2*User_Model_Calcs!M3610*Sat_Data!$B$3*COS(RADIANS(L3610))*COS(RADIANS(I3610)))</f>
        <v>38222.487648920003</v>
      </c>
      <c r="O3610">
        <f ca="1">DEGREES(ACOS(((Earth_Data!$B$1+Sat_Data!$B$2)/User_Model_Calcs!N3610)*SQRT(1-COS(RADIANS(User_Model_Calcs!I3610))^2*COS(RADIANS(User_Model_Calcs!B3610))^2)))</f>
        <v>34.40564194335925</v>
      </c>
      <c r="P3610">
        <f t="shared" ca="1" si="550"/>
        <v>49.054305951678451</v>
      </c>
    </row>
    <row r="3611" spans="1:16" x14ac:dyDescent="0.25">
      <c r="A3611" s="5">
        <f t="shared" ca="1" si="556"/>
        <v>140.90680341007715</v>
      </c>
      <c r="B3611">
        <f t="shared" ca="1" si="557"/>
        <v>-34.052685155140743</v>
      </c>
      <c r="C3611" s="6">
        <v>20135.9375</v>
      </c>
      <c r="D3611">
        <f t="shared" ca="1" si="548"/>
        <v>0.75</v>
      </c>
      <c r="E3611" s="1">
        <v>0.65</v>
      </c>
      <c r="F3611">
        <v>19.899999999999999</v>
      </c>
      <c r="G3611">
        <f t="shared" ca="1" si="551"/>
        <v>42.007420362456692</v>
      </c>
      <c r="H3611">
        <f t="shared" ca="1" si="549"/>
        <v>16.389891235805251</v>
      </c>
      <c r="I3611">
        <f ca="1">User_Model_Calcs!A3611-Sat_Data!$B$5</f>
        <v>30.906803410077146</v>
      </c>
      <c r="J3611">
        <f ca="1">(Earth_Data!$B$1/SQRT(1-Earth_Data!$B$2^2*SIN(RADIANS(User_Model_Calcs!B3611))^2))*COS(RADIANS(User_Model_Calcs!B3611))</f>
        <v>5289.9907895103279</v>
      </c>
      <c r="K3611">
        <f ca="1">((Earth_Data!$B$1*(1-Earth_Data!$B$2^2))/SQRT(1-Earth_Data!$B$2^2*SIN(RADIANS(User_Model_Calcs!B3611))^2))*SIN(RADIANS(User_Model_Calcs!B3611))</f>
        <v>-3551.2912172580122</v>
      </c>
      <c r="L3611">
        <f t="shared" ca="1" si="552"/>
        <v>-33.874360885766755</v>
      </c>
      <c r="M3611">
        <f t="shared" ca="1" si="553"/>
        <v>6371.4732882495864</v>
      </c>
      <c r="N3611">
        <f ca="1">SQRT(User_Model_Calcs!M3611^2+Sat_Data!$B$3^2-2*User_Model_Calcs!M3611*Sat_Data!$B$3*COS(RADIANS(L3611))*COS(RADIANS(I3611)))</f>
        <v>37890.083232024532</v>
      </c>
      <c r="O3611">
        <f ca="1">DEGREES(ACOS(((Earth_Data!$B$1+Sat_Data!$B$2)/User_Model_Calcs!N3611)*SQRT(1-COS(RADIANS(User_Model_Calcs!I3611))^2*COS(RADIANS(User_Model_Calcs!B3611))^2)))</f>
        <v>38.495910959673076</v>
      </c>
      <c r="P3611">
        <f t="shared" ca="1" si="550"/>
        <v>46.912798775193693</v>
      </c>
    </row>
    <row r="3612" spans="1:16" x14ac:dyDescent="0.25">
      <c r="A3612" s="5">
        <f t="shared" ca="1" si="556"/>
        <v>144.18192629969823</v>
      </c>
      <c r="B3612">
        <f t="shared" ca="1" si="557"/>
        <v>-35.180274299360441</v>
      </c>
      <c r="C3612" s="6">
        <v>20135.9375</v>
      </c>
      <c r="D3612">
        <f t="shared" ca="1" si="548"/>
        <v>3</v>
      </c>
      <c r="E3612" s="1">
        <v>0.65</v>
      </c>
      <c r="F3612">
        <v>19.899999999999999</v>
      </c>
      <c r="G3612">
        <f t="shared" ca="1" si="551"/>
        <v>54.048620189015942</v>
      </c>
      <c r="H3612">
        <f t="shared" ca="1" si="549"/>
        <v>19.609715685938294</v>
      </c>
      <c r="I3612">
        <f ca="1">User_Model_Calcs!A3612-Sat_Data!$B$5</f>
        <v>34.181926299698233</v>
      </c>
      <c r="J3612">
        <f ca="1">(Earth_Data!$B$1/SQRT(1-Earth_Data!$B$2^2*SIN(RADIANS(User_Model_Calcs!B3612))^2))*COS(RADIANS(User_Model_Calcs!B3612))</f>
        <v>5218.932107905569</v>
      </c>
      <c r="K3612">
        <f ca="1">((Earth_Data!$B$1*(1-Earth_Data!$B$2^2))/SQRT(1-Earth_Data!$B$2^2*SIN(RADIANS(User_Model_Calcs!B3612))^2))*SIN(RADIANS(User_Model_Calcs!B3612))</f>
        <v>-3654.2332147025572</v>
      </c>
      <c r="L3612">
        <f t="shared" ca="1" si="552"/>
        <v>-34.999245731664267</v>
      </c>
      <c r="M3612">
        <f t="shared" ca="1" si="553"/>
        <v>6371.0809706330883</v>
      </c>
      <c r="N3612">
        <f ca="1">SQRT(User_Model_Calcs!M3612^2+Sat_Data!$B$3^2-2*User_Model_Calcs!M3612*Sat_Data!$B$3*COS(RADIANS(L3612))*COS(RADIANS(I3612)))</f>
        <v>38135.629634574776</v>
      </c>
      <c r="O3612">
        <f ca="1">DEGREES(ACOS(((Earth_Data!$B$1+Sat_Data!$B$2)/User_Model_Calcs!N3612)*SQRT(1-COS(RADIANS(User_Model_Calcs!I3612))^2*COS(RADIANS(User_Model_Calcs!B3612))^2)))</f>
        <v>35.453219870448812</v>
      </c>
      <c r="P3612">
        <f t="shared" ca="1" si="550"/>
        <v>49.690195480078273</v>
      </c>
    </row>
    <row r="3613" spans="1:16" x14ac:dyDescent="0.25">
      <c r="A3613" s="5">
        <f t="shared" ca="1" si="556"/>
        <v>144.11984354795945</v>
      </c>
      <c r="B3613">
        <f t="shared" ca="1" si="557"/>
        <v>-32.858070318078347</v>
      </c>
      <c r="C3613" s="6">
        <v>20135.9375</v>
      </c>
      <c r="D3613">
        <f t="shared" ca="1" si="548"/>
        <v>1.2</v>
      </c>
      <c r="E3613" s="1">
        <v>0.65</v>
      </c>
      <c r="F3613">
        <v>19.899999999999999</v>
      </c>
      <c r="G3613">
        <f t="shared" ca="1" si="551"/>
        <v>46.089820015575185</v>
      </c>
      <c r="H3613">
        <f t="shared" ca="1" si="549"/>
        <v>15.607098160223723</v>
      </c>
      <c r="I3613">
        <f ca="1">User_Model_Calcs!A3613-Sat_Data!$B$5</f>
        <v>34.119843547959448</v>
      </c>
      <c r="J3613">
        <f ca="1">(Earth_Data!$B$1/SQRT(1-Earth_Data!$B$2^2*SIN(RADIANS(User_Model_Calcs!B3613))^2))*COS(RADIANS(User_Model_Calcs!B3613))</f>
        <v>5363.0339213769466</v>
      </c>
      <c r="K3613">
        <f ca="1">((Earth_Data!$B$1*(1-Earth_Data!$B$2^2))/SQRT(1-Earth_Data!$B$2^2*SIN(RADIANS(User_Model_Calcs!B3613))^2))*SIN(RADIANS(User_Model_Calcs!B3613))</f>
        <v>-3440.7482069900084</v>
      </c>
      <c r="L3613">
        <f t="shared" ca="1" si="552"/>
        <v>-32.68291120575045</v>
      </c>
      <c r="M3613">
        <f t="shared" ca="1" si="553"/>
        <v>6371.8820662144044</v>
      </c>
      <c r="N3613">
        <f ca="1">SQRT(User_Model_Calcs!M3613^2+Sat_Data!$B$3^2-2*User_Model_Calcs!M3613*Sat_Data!$B$3*COS(RADIANS(L3613))*COS(RADIANS(I3613)))</f>
        <v>38000.113683215961</v>
      </c>
      <c r="O3613">
        <f ca="1">DEGREES(ACOS(((Earth_Data!$B$1+Sat_Data!$B$2)/User_Model_Calcs!N3613)*SQRT(1-COS(RADIANS(User_Model_Calcs!I3613))^2*COS(RADIANS(User_Model_Calcs!B3613))^2)))</f>
        <v>37.122617738500487</v>
      </c>
      <c r="P3613">
        <f t="shared" ca="1" si="550"/>
        <v>51.313648410255027</v>
      </c>
    </row>
    <row r="3614" spans="1:16" x14ac:dyDescent="0.25">
      <c r="A3614" s="5">
        <f t="shared" ca="1" si="556"/>
        <v>142.47049288030831</v>
      </c>
      <c r="B3614">
        <f t="shared" ca="1" si="557"/>
        <v>-36.781215437135835</v>
      </c>
      <c r="C3614" s="6">
        <v>20135.9375</v>
      </c>
      <c r="D3614">
        <f t="shared" ca="1" si="548"/>
        <v>0.75</v>
      </c>
      <c r="E3614" s="1">
        <v>0.65</v>
      </c>
      <c r="F3614">
        <v>19.899999999999999</v>
      </c>
      <c r="G3614">
        <f t="shared" ca="1" si="551"/>
        <v>42.007420362456692</v>
      </c>
      <c r="H3614">
        <f t="shared" ca="1" si="549"/>
        <v>16.257350416109809</v>
      </c>
      <c r="I3614">
        <f ca="1">User_Model_Calcs!A3614-Sat_Data!$B$5</f>
        <v>32.470492880308313</v>
      </c>
      <c r="J3614">
        <f ca="1">(Earth_Data!$B$1/SQRT(1-Earth_Data!$B$2^2*SIN(RADIANS(User_Model_Calcs!B3614))^2))*COS(RADIANS(User_Model_Calcs!B3614))</f>
        <v>5114.5705041292249</v>
      </c>
      <c r="K3614">
        <f ca="1">((Earth_Data!$B$1*(1-Earth_Data!$B$2^2))/SQRT(1-Earth_Data!$B$2^2*SIN(RADIANS(User_Model_Calcs!B3614))^2))*SIN(RADIANS(User_Model_Calcs!B3614))</f>
        <v>-3797.976012369214</v>
      </c>
      <c r="L3614">
        <f t="shared" ca="1" si="552"/>
        <v>-36.596828334399554</v>
      </c>
      <c r="M3614">
        <f t="shared" ca="1" si="553"/>
        <v>6370.5143616697569</v>
      </c>
      <c r="N3614">
        <f ca="1">SQRT(User_Model_Calcs!M3614^2+Sat_Data!$B$3^2-2*User_Model_Calcs!M3614*Sat_Data!$B$3*COS(RADIANS(L3614))*COS(RADIANS(I3614)))</f>
        <v>38138.191540863976</v>
      </c>
      <c r="O3614">
        <f ca="1">DEGREES(ACOS(((Earth_Data!$B$1+Sat_Data!$B$2)/User_Model_Calcs!N3614)*SQRT(1-COS(RADIANS(User_Model_Calcs!I3614))^2*COS(RADIANS(User_Model_Calcs!B3614))^2)))</f>
        <v>35.414882058488402</v>
      </c>
      <c r="P3614">
        <f t="shared" ca="1" si="550"/>
        <v>46.743024595391432</v>
      </c>
    </row>
    <row r="3615" spans="1:16" x14ac:dyDescent="0.25">
      <c r="A3615" s="5">
        <f t="shared" ca="1" si="556"/>
        <v>144.24394186691566</v>
      </c>
      <c r="B3615">
        <f t="shared" ca="1" si="557"/>
        <v>-32.029278434823119</v>
      </c>
      <c r="C3615" s="6">
        <v>20135.9375</v>
      </c>
      <c r="D3615">
        <f t="shared" ca="1" si="548"/>
        <v>3</v>
      </c>
      <c r="E3615" s="1">
        <v>0.65</v>
      </c>
      <c r="F3615">
        <v>19.899999999999999</v>
      </c>
      <c r="G3615">
        <f t="shared" ca="1" si="551"/>
        <v>54.048620189015942</v>
      </c>
      <c r="H3615">
        <f t="shared" ca="1" si="549"/>
        <v>15.583507383380123</v>
      </c>
      <c r="I3615">
        <f ca="1">User_Model_Calcs!A3615-Sat_Data!$B$5</f>
        <v>34.243941866915662</v>
      </c>
      <c r="J3615">
        <f ca="1">(Earth_Data!$B$1/SQRT(1-Earth_Data!$B$2^2*SIN(RADIANS(User_Model_Calcs!B3615))^2))*COS(RADIANS(User_Model_Calcs!B3615))</f>
        <v>5412.3397270867599</v>
      </c>
      <c r="K3615">
        <f ca="1">((Earth_Data!$B$1*(1-Earth_Data!$B$2^2))/SQRT(1-Earth_Data!$B$2^2*SIN(RADIANS(User_Model_Calcs!B3615))^2))*SIN(RADIANS(User_Model_Calcs!B3615))</f>
        <v>-3363.1854634642982</v>
      </c>
      <c r="L3615">
        <f t="shared" ca="1" si="552"/>
        <v>-31.856493767108109</v>
      </c>
      <c r="M3615">
        <f t="shared" ca="1" si="553"/>
        <v>6372.1611548248802</v>
      </c>
      <c r="N3615">
        <f ca="1">SQRT(User_Model_Calcs!M3615^2+Sat_Data!$B$3^2-2*User_Model_Calcs!M3615*Sat_Data!$B$3*COS(RADIANS(L3615))*COS(RADIANS(I3615)))</f>
        <v>37962.157822710164</v>
      </c>
      <c r="O3615">
        <f ca="1">DEGREES(ACOS(((Earth_Data!$B$1+Sat_Data!$B$2)/User_Model_Calcs!N3615)*SQRT(1-COS(RADIANS(User_Model_Calcs!I3615))^2*COS(RADIANS(User_Model_Calcs!B3615))^2)))</f>
        <v>37.598767778464698</v>
      </c>
      <c r="P3615">
        <f t="shared" ca="1" si="550"/>
        <v>52.077696916573714</v>
      </c>
    </row>
    <row r="3616" spans="1:16" x14ac:dyDescent="0.25">
      <c r="A3616" s="5">
        <f t="shared" ca="1" si="556"/>
        <v>141.73689363667251</v>
      </c>
      <c r="B3616">
        <f t="shared" ca="1" si="557"/>
        <v>-33.418519036855194</v>
      </c>
      <c r="C3616" s="6">
        <v>20135.9375</v>
      </c>
      <c r="D3616">
        <f t="shared" ca="1" si="548"/>
        <v>1.2</v>
      </c>
      <c r="E3616" s="1">
        <v>0.65</v>
      </c>
      <c r="F3616">
        <v>19.899999999999999</v>
      </c>
      <c r="G3616">
        <f t="shared" ca="1" si="551"/>
        <v>46.089820015575185</v>
      </c>
      <c r="H3616">
        <f t="shared" ca="1" si="549"/>
        <v>18.541268284935772</v>
      </c>
      <c r="I3616">
        <f ca="1">User_Model_Calcs!A3616-Sat_Data!$B$5</f>
        <v>31.736893636672505</v>
      </c>
      <c r="J3616">
        <f ca="1">(Earth_Data!$B$1/SQRT(1-Earth_Data!$B$2^2*SIN(RADIANS(User_Model_Calcs!B3616))^2))*COS(RADIANS(User_Model_Calcs!B3616))</f>
        <v>5329.0548338200661</v>
      </c>
      <c r="K3616">
        <f ca="1">((Earth_Data!$B$1*(1-Earth_Data!$B$2^2))/SQRT(1-Earth_Data!$B$2^2*SIN(RADIANS(User_Model_Calcs!B3616))^2))*SIN(RADIANS(User_Model_Calcs!B3616))</f>
        <v>-3492.7959399105571</v>
      </c>
      <c r="L3616">
        <f t="shared" ca="1" si="552"/>
        <v>-33.241836885668029</v>
      </c>
      <c r="M3616">
        <f t="shared" ca="1" si="553"/>
        <v>6371.6912118931723</v>
      </c>
      <c r="N3616">
        <f ca="1">SQRT(User_Model_Calcs!M3616^2+Sat_Data!$B$3^2-2*User_Model_Calcs!M3616*Sat_Data!$B$3*COS(RADIANS(L3616))*COS(RADIANS(I3616)))</f>
        <v>37897.483517614339</v>
      </c>
      <c r="O3616">
        <f ca="1">DEGREES(ACOS(((Earth_Data!$B$1+Sat_Data!$B$2)/User_Model_Calcs!N3616)*SQRT(1-COS(RADIANS(User_Model_Calcs!I3616))^2*COS(RADIANS(User_Model_Calcs!B3616))^2)))</f>
        <v>38.405269706870541</v>
      </c>
      <c r="P3616">
        <f t="shared" ca="1" si="550"/>
        <v>48.316274147699147</v>
      </c>
    </row>
    <row r="3617" spans="1:16" x14ac:dyDescent="0.25">
      <c r="A3617" s="5">
        <f t="shared" ca="1" si="556"/>
        <v>144.65825446101283</v>
      </c>
      <c r="B3617">
        <f t="shared" ca="1" si="557"/>
        <v>-36.855210323595514</v>
      </c>
      <c r="C3617" s="6">
        <v>20135.9375</v>
      </c>
      <c r="D3617">
        <f t="shared" ca="1" si="548"/>
        <v>3</v>
      </c>
      <c r="E3617" s="1">
        <v>0.65</v>
      </c>
      <c r="F3617">
        <v>19.899999999999999</v>
      </c>
      <c r="G3617">
        <f t="shared" ca="1" si="551"/>
        <v>54.048620189015942</v>
      </c>
      <c r="H3617">
        <f t="shared" ca="1" si="549"/>
        <v>19.964878484910827</v>
      </c>
      <c r="I3617">
        <f ca="1">User_Model_Calcs!A3617-Sat_Data!$B$5</f>
        <v>34.658254461012831</v>
      </c>
      <c r="J3617">
        <f ca="1">(Earth_Data!$B$1/SQRT(1-Earth_Data!$B$2^2*SIN(RADIANS(User_Model_Calcs!B3617))^2))*COS(RADIANS(User_Model_Calcs!B3617))</f>
        <v>5109.6495146427833</v>
      </c>
      <c r="K3617">
        <f ca="1">((Earth_Data!$B$1*(1-Earth_Data!$B$2^2))/SQRT(1-Earth_Data!$B$2^2*SIN(RADIANS(User_Model_Calcs!B3617))^2))*SIN(RADIANS(User_Model_Calcs!B3617))</f>
        <v>-3804.5496772784804</v>
      </c>
      <c r="L3617">
        <f t="shared" ca="1" si="552"/>
        <v>-36.670681793736335</v>
      </c>
      <c r="M3617">
        <f t="shared" ca="1" si="553"/>
        <v>6370.4879255335709</v>
      </c>
      <c r="N3617">
        <f ca="1">SQRT(User_Model_Calcs!M3617^2+Sat_Data!$B$3^2-2*User_Model_Calcs!M3617*Sat_Data!$B$3*COS(RADIANS(L3617))*COS(RADIANS(I3617)))</f>
        <v>38261.82465762872</v>
      </c>
      <c r="O3617">
        <f ca="1">DEGREES(ACOS(((Earth_Data!$B$1+Sat_Data!$B$2)/User_Model_Calcs!N3617)*SQRT(1-COS(RADIANS(User_Model_Calcs!I3617))^2*COS(RADIANS(User_Model_Calcs!B3617))^2)))</f>
        <v>33.937087639433535</v>
      </c>
      <c r="P3617">
        <f t="shared" ca="1" si="550"/>
        <v>49.056278034348786</v>
      </c>
    </row>
    <row r="3618" spans="1:16" x14ac:dyDescent="0.25">
      <c r="A3618" s="5">
        <f t="shared" ca="1" si="556"/>
        <v>144.46504366957839</v>
      </c>
      <c r="B3618">
        <f t="shared" ca="1" si="557"/>
        <v>-35.971017023917881</v>
      </c>
      <c r="C3618" s="6">
        <v>20135.9375</v>
      </c>
      <c r="D3618">
        <f t="shared" ca="1" si="548"/>
        <v>0.75</v>
      </c>
      <c r="E3618" s="1">
        <v>0.65</v>
      </c>
      <c r="F3618">
        <v>19.899999999999999</v>
      </c>
      <c r="G3618">
        <f t="shared" ca="1" si="551"/>
        <v>42.007420362456692</v>
      </c>
      <c r="H3618">
        <f t="shared" ca="1" si="549"/>
        <v>18.898338485449834</v>
      </c>
      <c r="I3618">
        <f ca="1">User_Model_Calcs!A3618-Sat_Data!$B$5</f>
        <v>34.465043669578392</v>
      </c>
      <c r="J3618">
        <f ca="1">(Earth_Data!$B$1/SQRT(1-Earth_Data!$B$2^2*SIN(RADIANS(User_Model_Calcs!B3618))^2))*COS(RADIANS(User_Model_Calcs!B3618))</f>
        <v>5167.8909354417383</v>
      </c>
      <c r="K3618">
        <f ca="1">((Earth_Data!$B$1*(1-Earth_Data!$B$2^2))/SQRT(1-Earth_Data!$B$2^2*SIN(RADIANS(User_Model_Calcs!B3618))^2))*SIN(RADIANS(User_Model_Calcs!B3618))</f>
        <v>-3725.5908095667082</v>
      </c>
      <c r="L3618">
        <f t="shared" ca="1" si="552"/>
        <v>-35.78825848695633</v>
      </c>
      <c r="M3618">
        <f t="shared" ca="1" si="553"/>
        <v>6370.8024299101298</v>
      </c>
      <c r="N3618">
        <f ca="1">SQRT(User_Model_Calcs!M3618^2+Sat_Data!$B$3^2-2*User_Model_Calcs!M3618*Sat_Data!$B$3*COS(RADIANS(L3618))*COS(RADIANS(I3618)))</f>
        <v>38198.13653064175</v>
      </c>
      <c r="O3618">
        <f ca="1">DEGREES(ACOS(((Earth_Data!$B$1+Sat_Data!$B$2)/User_Model_Calcs!N3618)*SQRT(1-COS(RADIANS(User_Model_Calcs!I3618))^2*COS(RADIANS(User_Model_Calcs!B3618))^2)))</f>
        <v>34.698264506080569</v>
      </c>
      <c r="P3618">
        <f t="shared" ca="1" si="550"/>
        <v>49.444566526749739</v>
      </c>
    </row>
    <row r="3619" spans="1:16" x14ac:dyDescent="0.25">
      <c r="A3619" s="5">
        <f t="shared" ca="1" si="556"/>
        <v>144.30163648565846</v>
      </c>
      <c r="B3619">
        <f t="shared" ca="1" si="557"/>
        <v>-33.892949229430961</v>
      </c>
      <c r="C3619" s="6">
        <v>20135.9375</v>
      </c>
      <c r="D3619">
        <f t="shared" ca="1" si="548"/>
        <v>3</v>
      </c>
      <c r="E3619" s="1">
        <v>0.65</v>
      </c>
      <c r="F3619">
        <v>19.899999999999999</v>
      </c>
      <c r="G3619">
        <f t="shared" ca="1" si="551"/>
        <v>54.048620189015942</v>
      </c>
      <c r="H3619">
        <f t="shared" ca="1" si="549"/>
        <v>21.373811783331075</v>
      </c>
      <c r="I3619">
        <f ca="1">User_Model_Calcs!A3619-Sat_Data!$B$5</f>
        <v>34.301636485658463</v>
      </c>
      <c r="J3619">
        <f ca="1">(Earth_Data!$B$1/SQRT(1-Earth_Data!$B$2^2*SIN(RADIANS(User_Model_Calcs!B3619))^2))*COS(RADIANS(User_Model_Calcs!B3619))</f>
        <v>5299.8917185164546</v>
      </c>
      <c r="K3619">
        <f ca="1">((Earth_Data!$B$1*(1-Earth_Data!$B$2^2))/SQRT(1-Earth_Data!$B$2^2*SIN(RADIANS(User_Model_Calcs!B3619))^2))*SIN(RADIANS(User_Model_Calcs!B3619))</f>
        <v>-3536.5974540972879</v>
      </c>
      <c r="L3619">
        <f t="shared" ca="1" si="552"/>
        <v>-33.71503041206774</v>
      </c>
      <c r="M3619">
        <f t="shared" ca="1" si="553"/>
        <v>6371.5283708327561</v>
      </c>
      <c r="N3619">
        <f ca="1">SQRT(User_Model_Calcs!M3619^2+Sat_Data!$B$3^2-2*User_Model_Calcs!M3619*Sat_Data!$B$3*COS(RADIANS(L3619))*COS(RADIANS(I3619)))</f>
        <v>38068.48482375493</v>
      </c>
      <c r="O3619">
        <f ca="1">DEGREES(ACOS(((Earth_Data!$B$1+Sat_Data!$B$2)/User_Model_Calcs!N3619)*SQRT(1-COS(RADIANS(User_Model_Calcs!I3619))^2*COS(RADIANS(User_Model_Calcs!B3619))^2)))</f>
        <v>36.275721240076841</v>
      </c>
      <c r="P3619">
        <f t="shared" ca="1" si="550"/>
        <v>50.736616440064509</v>
      </c>
    </row>
    <row r="3620" spans="1:16" x14ac:dyDescent="0.25">
      <c r="A3620" s="5">
        <f t="shared" ca="1" si="556"/>
        <v>141.05593022131544</v>
      </c>
      <c r="B3620">
        <f t="shared" ca="1" si="557"/>
        <v>-36.43422837318672</v>
      </c>
      <c r="C3620" s="6">
        <v>20135.9375</v>
      </c>
      <c r="D3620">
        <f t="shared" ca="1" si="548"/>
        <v>0.75</v>
      </c>
      <c r="E3620" s="1">
        <v>0.65</v>
      </c>
      <c r="F3620">
        <v>19.899999999999999</v>
      </c>
      <c r="G3620">
        <f t="shared" ca="1" si="551"/>
        <v>42.007420362456692</v>
      </c>
      <c r="H3620">
        <f t="shared" ca="1" si="549"/>
        <v>23.138349026736016</v>
      </c>
      <c r="I3620">
        <f ca="1">User_Model_Calcs!A3620-Sat_Data!$B$5</f>
        <v>31.055930221315435</v>
      </c>
      <c r="J3620">
        <f ca="1">(Earth_Data!$B$1/SQRT(1-Earth_Data!$B$2^2*SIN(RADIANS(User_Model_Calcs!B3620))^2))*COS(RADIANS(User_Model_Calcs!B3620))</f>
        <v>5137.532439586681</v>
      </c>
      <c r="K3620">
        <f ca="1">((Earth_Data!$B$1*(1-Earth_Data!$B$2^2))/SQRT(1-Earth_Data!$B$2^2*SIN(RADIANS(User_Model_Calcs!B3620))^2))*SIN(RADIANS(User_Model_Calcs!B3620))</f>
        <v>-3767.0664457976281</v>
      </c>
      <c r="L3620">
        <f t="shared" ca="1" si="552"/>
        <v>-36.250520816137325</v>
      </c>
      <c r="M3620">
        <f t="shared" ca="1" si="553"/>
        <v>6370.6380508438751</v>
      </c>
      <c r="N3620">
        <f ca="1">SQRT(User_Model_Calcs!M3620^2+Sat_Data!$B$3^2-2*User_Model_Calcs!M3620*Sat_Data!$B$3*COS(RADIANS(L3620))*COS(RADIANS(I3620)))</f>
        <v>38042.859849654844</v>
      </c>
      <c r="O3620">
        <f ca="1">DEGREES(ACOS(((Earth_Data!$B$1+Sat_Data!$B$2)/User_Model_Calcs!N3620)*SQRT(1-COS(RADIANS(User_Model_Calcs!I3620))^2*COS(RADIANS(User_Model_Calcs!B3620))^2)))</f>
        <v>36.578139787925302</v>
      </c>
      <c r="P3620">
        <f t="shared" ca="1" si="550"/>
        <v>45.39712385585311</v>
      </c>
    </row>
    <row r="3621" spans="1:16" x14ac:dyDescent="0.25">
      <c r="A3621" s="5">
        <f t="shared" ca="1" si="556"/>
        <v>140.72424064312273</v>
      </c>
      <c r="B3621">
        <f t="shared" ca="1" si="557"/>
        <v>-32.937851321849053</v>
      </c>
      <c r="C3621" s="6">
        <v>20135.9375</v>
      </c>
      <c r="D3621">
        <f t="shared" ca="1" si="548"/>
        <v>0.75</v>
      </c>
      <c r="E3621" s="1">
        <v>0.65</v>
      </c>
      <c r="F3621">
        <v>19.899999999999999</v>
      </c>
      <c r="G3621">
        <f t="shared" ca="1" si="551"/>
        <v>42.007420362456692</v>
      </c>
      <c r="H3621">
        <f t="shared" ca="1" si="549"/>
        <v>22.587002515387688</v>
      </c>
      <c r="I3621">
        <f ca="1">User_Model_Calcs!A3621-Sat_Data!$B$5</f>
        <v>30.724240643122727</v>
      </c>
      <c r="J3621">
        <f ca="1">(Earth_Data!$B$1/SQRT(1-Earth_Data!$B$2^2*SIN(RADIANS(User_Model_Calcs!B3621))^2))*COS(RADIANS(User_Model_Calcs!B3621))</f>
        <v>5358.2282178963878</v>
      </c>
      <c r="K3621">
        <f ca="1">((Earth_Data!$B$1*(1-Earth_Data!$B$2^2))/SQRT(1-Earth_Data!$B$2^2*SIN(RADIANS(User_Model_Calcs!B3621))^2))*SIN(RADIANS(User_Model_Calcs!B3621))</f>
        <v>-3448.1772732759832</v>
      </c>
      <c r="L3621">
        <f t="shared" ca="1" si="552"/>
        <v>-32.762471312725367</v>
      </c>
      <c r="M3621">
        <f t="shared" ca="1" si="553"/>
        <v>6371.8550001548292</v>
      </c>
      <c r="N3621">
        <f ca="1">SQRT(User_Model_Calcs!M3621^2+Sat_Data!$B$3^2-2*User_Model_Calcs!M3621*Sat_Data!$B$3*COS(RADIANS(L3621))*COS(RADIANS(I3621)))</f>
        <v>37815.188454599258</v>
      </c>
      <c r="O3621">
        <f ca="1">DEGREES(ACOS(((Earth_Data!$B$1+Sat_Data!$B$2)/User_Model_Calcs!N3621)*SQRT(1-COS(RADIANS(User_Model_Calcs!I3621))^2*COS(RADIANS(User_Model_Calcs!B3621))^2)))</f>
        <v>39.45774434685773</v>
      </c>
      <c r="P3621">
        <f t="shared" ca="1" si="550"/>
        <v>47.545787452007353</v>
      </c>
    </row>
    <row r="3622" spans="1:16" x14ac:dyDescent="0.25">
      <c r="A3622" s="5">
        <f t="shared" ca="1" si="556"/>
        <v>142.83531298998591</v>
      </c>
      <c r="B3622">
        <f t="shared" ca="1" si="557"/>
        <v>-36.542920615697483</v>
      </c>
      <c r="C3622" s="6">
        <v>20135.9375</v>
      </c>
      <c r="D3622">
        <f t="shared" ca="1" si="548"/>
        <v>1.2</v>
      </c>
      <c r="E3622" s="1">
        <v>0.65</v>
      </c>
      <c r="F3622">
        <v>19.899999999999999</v>
      </c>
      <c r="G3622">
        <f t="shared" ca="1" si="551"/>
        <v>46.089820015575185</v>
      </c>
      <c r="H3622">
        <f t="shared" ca="1" si="549"/>
        <v>19.893530241017668</v>
      </c>
      <c r="I3622">
        <f ca="1">User_Model_Calcs!A3622-Sat_Data!$B$5</f>
        <v>32.835312989985908</v>
      </c>
      <c r="J3622">
        <f ca="1">(Earth_Data!$B$1/SQRT(1-Earth_Data!$B$2^2*SIN(RADIANS(User_Model_Calcs!B3622))^2))*COS(RADIANS(User_Model_Calcs!B3622))</f>
        <v>5130.3599936904093</v>
      </c>
      <c r="K3622">
        <f ca="1">((Earth_Data!$B$1*(1-Earth_Data!$B$2^2))/SQRT(1-Earth_Data!$B$2^2*SIN(RADIANS(User_Model_Calcs!B3622))^2))*SIN(RADIANS(User_Model_Calcs!B3622))</f>
        <v>-3776.763493600085</v>
      </c>
      <c r="L3622">
        <f t="shared" ca="1" si="552"/>
        <v>-36.358997298765388</v>
      </c>
      <c r="M3622">
        <f t="shared" ca="1" si="553"/>
        <v>6370.5993557474148</v>
      </c>
      <c r="N3622">
        <f ca="1">SQRT(User_Model_Calcs!M3622^2+Sat_Data!$B$3^2-2*User_Model_Calcs!M3622*Sat_Data!$B$3*COS(RADIANS(L3622))*COS(RADIANS(I3622)))</f>
        <v>38142.963885707111</v>
      </c>
      <c r="O3622">
        <f ca="1">DEGREES(ACOS(((Earth_Data!$B$1+Sat_Data!$B$2)/User_Model_Calcs!N3622)*SQRT(1-COS(RADIANS(User_Model_Calcs!I3622))^2*COS(RADIANS(User_Model_Calcs!B3622))^2)))</f>
        <v>35.358362806396137</v>
      </c>
      <c r="P3622">
        <f t="shared" ca="1" si="550"/>
        <v>47.303230589198193</v>
      </c>
    </row>
    <row r="3623" spans="1:16" x14ac:dyDescent="0.25">
      <c r="A3623" s="5">
        <f t="shared" ca="1" si="556"/>
        <v>143.32948233411901</v>
      </c>
      <c r="B3623">
        <f t="shared" ca="1" si="557"/>
        <v>-33.519926350349408</v>
      </c>
      <c r="C3623" s="6">
        <v>20135.9375</v>
      </c>
      <c r="D3623">
        <f t="shared" ca="1" si="548"/>
        <v>1.2</v>
      </c>
      <c r="E3623" s="1">
        <v>0.65</v>
      </c>
      <c r="F3623">
        <v>19.899999999999999</v>
      </c>
      <c r="G3623">
        <f t="shared" ca="1" si="551"/>
        <v>46.089820015575185</v>
      </c>
      <c r="H3623">
        <f t="shared" ca="1" si="549"/>
        <v>21.781331004735186</v>
      </c>
      <c r="I3623">
        <f ca="1">User_Model_Calcs!A3623-Sat_Data!$B$5</f>
        <v>33.329482334119007</v>
      </c>
      <c r="J3623">
        <f ca="1">(Earth_Data!$B$1/SQRT(1-Earth_Data!$B$2^2*SIN(RADIANS(User_Model_Calcs!B3623))^2))*COS(RADIANS(User_Model_Calcs!B3623))</f>
        <v>5322.8520301177059</v>
      </c>
      <c r="K3623">
        <f ca="1">((Earth_Data!$B$1*(1-Earth_Data!$B$2^2))/SQRT(1-Earth_Data!$B$2^2*SIN(RADIANS(User_Model_Calcs!B3623))^2))*SIN(RADIANS(User_Model_Calcs!B3623))</f>
        <v>-3502.1783003522778</v>
      </c>
      <c r="L3623">
        <f t="shared" ca="1" si="552"/>
        <v>-33.342975799945222</v>
      </c>
      <c r="M3623">
        <f t="shared" ca="1" si="553"/>
        <v>6371.6565021967835</v>
      </c>
      <c r="N3623">
        <f ca="1">SQRT(User_Model_Calcs!M3623^2+Sat_Data!$B$3^2-2*User_Model_Calcs!M3623*Sat_Data!$B$3*COS(RADIANS(L3623))*COS(RADIANS(I3623)))</f>
        <v>37991.752525144781</v>
      </c>
      <c r="O3623">
        <f ca="1">DEGREES(ACOS(((Earth_Data!$B$1+Sat_Data!$B$2)/User_Model_Calcs!N3623)*SQRT(1-COS(RADIANS(User_Model_Calcs!I3623))^2*COS(RADIANS(User_Model_Calcs!B3623))^2)))</f>
        <v>37.223296172014194</v>
      </c>
      <c r="P3623">
        <f t="shared" ca="1" si="550"/>
        <v>49.978367247872555</v>
      </c>
    </row>
    <row r="3624" spans="1:16" x14ac:dyDescent="0.25">
      <c r="A3624" s="5">
        <f t="shared" ca="1" si="556"/>
        <v>142.55295607150927</v>
      </c>
      <c r="B3624">
        <f t="shared" ca="1" si="557"/>
        <v>-36.012631403937419</v>
      </c>
      <c r="C3624" s="6">
        <v>20135.9375</v>
      </c>
      <c r="D3624">
        <f t="shared" ca="1" si="548"/>
        <v>3</v>
      </c>
      <c r="E3624" s="1">
        <v>0.65</v>
      </c>
      <c r="F3624">
        <v>19.899999999999999</v>
      </c>
      <c r="G3624">
        <f t="shared" ca="1" si="551"/>
        <v>54.048620189015942</v>
      </c>
      <c r="H3624">
        <f t="shared" ca="1" si="549"/>
        <v>18.423097113902667</v>
      </c>
      <c r="I3624">
        <f ca="1">User_Model_Calcs!A3624-Sat_Data!$B$5</f>
        <v>32.552956071509271</v>
      </c>
      <c r="J3624">
        <f ca="1">(Earth_Data!$B$1/SQRT(1-Earth_Data!$B$2^2*SIN(RADIANS(User_Model_Calcs!B3624))^2))*COS(RADIANS(User_Model_Calcs!B3624))</f>
        <v>5165.1773786485437</v>
      </c>
      <c r="K3624">
        <f ca="1">((Earth_Data!$B$1*(1-Earth_Data!$B$2^2))/SQRT(1-Earth_Data!$B$2^2*SIN(RADIANS(User_Model_Calcs!B3624))^2))*SIN(RADIANS(User_Model_Calcs!B3624))</f>
        <v>-3729.3268210430801</v>
      </c>
      <c r="L3624">
        <f t="shared" ca="1" si="552"/>
        <v>-35.829785656951792</v>
      </c>
      <c r="M3624">
        <f t="shared" ca="1" si="553"/>
        <v>6370.7876978481972</v>
      </c>
      <c r="N3624">
        <f ca="1">SQRT(User_Model_Calcs!M3624^2+Sat_Data!$B$3^2-2*User_Model_Calcs!M3624*Sat_Data!$B$3*COS(RADIANS(L3624))*COS(RADIANS(I3624)))</f>
        <v>38095.428154872679</v>
      </c>
      <c r="O3624">
        <f ca="1">DEGREES(ACOS(((Earth_Data!$B$1+Sat_Data!$B$2)/User_Model_Calcs!N3624)*SQRT(1-COS(RADIANS(User_Model_Calcs!I3624))^2*COS(RADIANS(User_Model_Calcs!B3624))^2)))</f>
        <v>35.937047190732599</v>
      </c>
      <c r="P3624">
        <f t="shared" ca="1" si="550"/>
        <v>47.353740965470379</v>
      </c>
    </row>
    <row r="3625" spans="1:16" x14ac:dyDescent="0.25">
      <c r="A3625" s="5">
        <f t="shared" ca="1" si="556"/>
        <v>142.84308433650313</v>
      </c>
      <c r="B3625">
        <f t="shared" ca="1" si="557"/>
        <v>-36.310804713747679</v>
      </c>
      <c r="C3625" s="6">
        <v>20135.9375</v>
      </c>
      <c r="D3625">
        <f t="shared" ca="1" si="548"/>
        <v>1.2</v>
      </c>
      <c r="E3625" s="1">
        <v>0.65</v>
      </c>
      <c r="F3625">
        <v>19.899999999999999</v>
      </c>
      <c r="G3625">
        <f t="shared" ca="1" si="551"/>
        <v>46.089820015575185</v>
      </c>
      <c r="H3625">
        <f t="shared" ca="1" si="549"/>
        <v>23.128075469260633</v>
      </c>
      <c r="I3625">
        <f ca="1">User_Model_Calcs!A3625-Sat_Data!$B$5</f>
        <v>32.843084336503125</v>
      </c>
      <c r="J3625">
        <f ca="1">(Earth_Data!$B$1/SQRT(1-Earth_Data!$B$2^2*SIN(RADIANS(User_Model_Calcs!B3625))^2))*COS(RADIANS(User_Model_Calcs!B3625))</f>
        <v>5145.6545109146364</v>
      </c>
      <c r="K3625">
        <f ca="1">((Earth_Data!$B$1*(1-Earth_Data!$B$2^2))/SQRT(1-Earth_Data!$B$2^2*SIN(RADIANS(User_Model_Calcs!B3625))^2))*SIN(RADIANS(User_Model_Calcs!B3625))</f>
        <v>-3756.0388656198634</v>
      </c>
      <c r="L3625">
        <f t="shared" ca="1" si="552"/>
        <v>-36.127345355839147</v>
      </c>
      <c r="M3625">
        <f t="shared" ca="1" si="553"/>
        <v>6370.6819341215814</v>
      </c>
      <c r="N3625">
        <f ca="1">SQRT(User_Model_Calcs!M3625^2+Sat_Data!$B$3^2-2*User_Model_Calcs!M3625*Sat_Data!$B$3*COS(RADIANS(L3625))*COS(RADIANS(I3625)))</f>
        <v>38129.187820847575</v>
      </c>
      <c r="O3625">
        <f ca="1">DEGREES(ACOS(((Earth_Data!$B$1+Sat_Data!$B$2)/User_Model_Calcs!N3625)*SQRT(1-COS(RADIANS(User_Model_Calcs!I3625))^2*COS(RADIANS(User_Model_Calcs!B3625))^2)))</f>
        <v>35.525919843828767</v>
      </c>
      <c r="P3625">
        <f t="shared" ca="1" si="550"/>
        <v>47.468447350476225</v>
      </c>
    </row>
    <row r="3626" spans="1:16" x14ac:dyDescent="0.25">
      <c r="A3626" s="5">
        <f t="shared" ca="1" si="556"/>
        <v>141.14575875000091</v>
      </c>
      <c r="B3626">
        <f t="shared" ca="1" si="557"/>
        <v>-35.845207693742559</v>
      </c>
      <c r="C3626" s="6">
        <v>20135.9375</v>
      </c>
      <c r="D3626">
        <f t="shared" ca="1" si="548"/>
        <v>0.75</v>
      </c>
      <c r="E3626" s="1">
        <v>0.65</v>
      </c>
      <c r="F3626">
        <v>19.899999999999999</v>
      </c>
      <c r="G3626">
        <f t="shared" ca="1" si="551"/>
        <v>42.007420362456692</v>
      </c>
      <c r="H3626">
        <f t="shared" ca="1" si="549"/>
        <v>21.618581555327925</v>
      </c>
      <c r="I3626">
        <f ca="1">User_Model_Calcs!A3626-Sat_Data!$B$5</f>
        <v>31.145758750000908</v>
      </c>
      <c r="J3626">
        <f ca="1">(Earth_Data!$B$1/SQRT(1-Earth_Data!$B$2^2*SIN(RADIANS(User_Model_Calcs!B3626))^2))*COS(RADIANS(User_Model_Calcs!B3626))</f>
        <v>5176.0779815558481</v>
      </c>
      <c r="K3626">
        <f ca="1">((Earth_Data!$B$1*(1-Earth_Data!$B$2^2))/SQRT(1-Earth_Data!$B$2^2*SIN(RADIANS(User_Model_Calcs!B3626))^2))*SIN(RADIANS(User_Model_Calcs!B3626))</f>
        <v>-3714.2842197338855</v>
      </c>
      <c r="L3626">
        <f t="shared" ca="1" si="552"/>
        <v>-35.66271514878153</v>
      </c>
      <c r="M3626">
        <f t="shared" ca="1" si="553"/>
        <v>6370.8469245549622</v>
      </c>
      <c r="N3626">
        <f ca="1">SQRT(User_Model_Calcs!M3626^2+Sat_Data!$B$3^2-2*User_Model_Calcs!M3626*Sat_Data!$B$3*COS(RADIANS(L3626))*COS(RADIANS(I3626)))</f>
        <v>38010.929558180163</v>
      </c>
      <c r="O3626">
        <f ca="1">DEGREES(ACOS(((Earth_Data!$B$1+Sat_Data!$B$2)/User_Model_Calcs!N3626)*SQRT(1-COS(RADIANS(User_Model_Calcs!I3626))^2*COS(RADIANS(User_Model_Calcs!B3626))^2)))</f>
        <v>36.974663473398529</v>
      </c>
      <c r="P3626">
        <f t="shared" ca="1" si="550"/>
        <v>45.901832480818349</v>
      </c>
    </row>
    <row r="3627" spans="1:16" x14ac:dyDescent="0.25">
      <c r="A3627" s="5">
        <f t="shared" ca="1" si="556"/>
        <v>144.05070990383166</v>
      </c>
      <c r="B3627">
        <f t="shared" ca="1" si="557"/>
        <v>-33.884101332459117</v>
      </c>
      <c r="C3627" s="6">
        <v>20135.9375</v>
      </c>
      <c r="D3627">
        <f t="shared" ca="1" si="548"/>
        <v>3</v>
      </c>
      <c r="E3627" s="1">
        <v>0.65</v>
      </c>
      <c r="F3627">
        <v>19.899999999999999</v>
      </c>
      <c r="G3627">
        <f t="shared" ca="1" si="551"/>
        <v>54.048620189015942</v>
      </c>
      <c r="H3627">
        <f t="shared" ca="1" si="549"/>
        <v>17.500550503811709</v>
      </c>
      <c r="I3627">
        <f ca="1">User_Model_Calcs!A3627-Sat_Data!$B$5</f>
        <v>34.05070990383166</v>
      </c>
      <c r="J3627">
        <f ca="1">(Earth_Data!$B$1/SQRT(1-Earth_Data!$B$2^2*SIN(RADIANS(User_Model_Calcs!B3627))^2))*COS(RADIANS(User_Model_Calcs!B3627))</f>
        <v>5300.4389333516237</v>
      </c>
      <c r="K3627">
        <f ca="1">((Earth_Data!$B$1*(1-Earth_Data!$B$2^2))/SQRT(1-Earth_Data!$B$2^2*SIN(RADIANS(User_Model_Calcs!B3627))^2))*SIN(RADIANS(User_Model_Calcs!B3627))</f>
        <v>-3535.7827601134081</v>
      </c>
      <c r="L3627">
        <f t="shared" ca="1" si="552"/>
        <v>-33.706205134579832</v>
      </c>
      <c r="M3627">
        <f t="shared" ca="1" si="553"/>
        <v>6371.5314181839276</v>
      </c>
      <c r="N3627">
        <f ca="1">SQRT(User_Model_Calcs!M3627^2+Sat_Data!$B$3^2-2*User_Model_Calcs!M3627*Sat_Data!$B$3*COS(RADIANS(L3627))*COS(RADIANS(I3627)))</f>
        <v>38053.53903277652</v>
      </c>
      <c r="O3627">
        <f ca="1">DEGREES(ACOS(((Earth_Data!$B$1+Sat_Data!$B$2)/User_Model_Calcs!N3627)*SQRT(1-COS(RADIANS(User_Model_Calcs!I3627))^2*COS(RADIANS(User_Model_Calcs!B3627))^2)))</f>
        <v>36.458918614624359</v>
      </c>
      <c r="P3627">
        <f t="shared" ca="1" si="550"/>
        <v>50.478264611959553</v>
      </c>
    </row>
    <row r="3628" spans="1:16" x14ac:dyDescent="0.25">
      <c r="A3628" s="5">
        <f t="shared" ca="1" si="556"/>
        <v>144.13168324643206</v>
      </c>
      <c r="B3628">
        <f t="shared" ca="1" si="557"/>
        <v>-36.284386768453373</v>
      </c>
      <c r="C3628" s="6">
        <v>20135.9375</v>
      </c>
      <c r="D3628">
        <f t="shared" ca="1" si="548"/>
        <v>3</v>
      </c>
      <c r="E3628" s="1">
        <v>0.65</v>
      </c>
      <c r="F3628">
        <v>19.899999999999999</v>
      </c>
      <c r="G3628">
        <f t="shared" ca="1" si="551"/>
        <v>54.048620189015942</v>
      </c>
      <c r="H3628">
        <f t="shared" ca="1" si="549"/>
        <v>16.53980696333149</v>
      </c>
      <c r="I3628">
        <f ca="1">User_Model_Calcs!A3628-Sat_Data!$B$5</f>
        <v>34.131683246432061</v>
      </c>
      <c r="J3628">
        <f ca="1">(Earth_Data!$B$1/SQRT(1-Earth_Data!$B$2^2*SIN(RADIANS(User_Model_Calcs!B3628))^2))*COS(RADIANS(User_Model_Calcs!B3628))</f>
        <v>5147.3898723408893</v>
      </c>
      <c r="K3628">
        <f ca="1">((Earth_Data!$B$1*(1-Earth_Data!$B$2^2))/SQRT(1-Earth_Data!$B$2^2*SIN(RADIANS(User_Model_Calcs!B3628))^2))*SIN(RADIANS(User_Model_Calcs!B3628))</f>
        <v>-3753.6762495272305</v>
      </c>
      <c r="L3628">
        <f t="shared" ca="1" si="552"/>
        <v>-36.100980977045204</v>
      </c>
      <c r="M3628">
        <f t="shared" ca="1" si="553"/>
        <v>6370.6913191695585</v>
      </c>
      <c r="N3628">
        <f ca="1">SQRT(User_Model_Calcs!M3628^2+Sat_Data!$B$3^2-2*User_Model_Calcs!M3628*Sat_Data!$B$3*COS(RADIANS(L3628))*COS(RADIANS(I3628)))</f>
        <v>38198.14712168547</v>
      </c>
      <c r="O3628">
        <f ca="1">DEGREES(ACOS(((Earth_Data!$B$1+Sat_Data!$B$2)/User_Model_Calcs!N3628)*SQRT(1-COS(RADIANS(User_Model_Calcs!I3628))^2*COS(RADIANS(User_Model_Calcs!B3628))^2)))</f>
        <v>34.69671556888165</v>
      </c>
      <c r="P3628">
        <f t="shared" ca="1" si="550"/>
        <v>48.877898990416526</v>
      </c>
    </row>
    <row r="3629" spans="1:16" x14ac:dyDescent="0.25">
      <c r="A3629" s="5">
        <f t="shared" ca="1" si="556"/>
        <v>141.96850222757837</v>
      </c>
      <c r="B3629">
        <f t="shared" ca="1" si="557"/>
        <v>-34.382238822586146</v>
      </c>
      <c r="C3629" s="6">
        <v>20135.9375</v>
      </c>
      <c r="D3629">
        <f t="shared" ca="1" si="548"/>
        <v>1.2</v>
      </c>
      <c r="E3629" s="1">
        <v>0.65</v>
      </c>
      <c r="F3629">
        <v>19.899999999999999</v>
      </c>
      <c r="G3629">
        <f t="shared" ca="1" si="551"/>
        <v>46.089820015575185</v>
      </c>
      <c r="H3629">
        <f t="shared" ca="1" si="549"/>
        <v>20.535948906866466</v>
      </c>
      <c r="I3629">
        <f ca="1">User_Model_Calcs!A3629-Sat_Data!$B$5</f>
        <v>31.968502227578369</v>
      </c>
      <c r="J3629">
        <f ca="1">(Earth_Data!$B$1/SQRT(1-Earth_Data!$B$2^2*SIN(RADIANS(User_Model_Calcs!B3629))^2))*COS(RADIANS(User_Model_Calcs!B3629))</f>
        <v>5269.4339762779664</v>
      </c>
      <c r="K3629">
        <f ca="1">((Earth_Data!$B$1*(1-Earth_Data!$B$2^2))/SQRT(1-Earth_Data!$B$2^2*SIN(RADIANS(User_Model_Calcs!B3629))^2))*SIN(RADIANS(User_Model_Calcs!B3629))</f>
        <v>-3581.519826454401</v>
      </c>
      <c r="L3629">
        <f t="shared" ca="1" si="552"/>
        <v>-34.203095525001252</v>
      </c>
      <c r="M3629">
        <f t="shared" ca="1" si="553"/>
        <v>6371.3592503985037</v>
      </c>
      <c r="N3629">
        <f ca="1">SQRT(User_Model_Calcs!M3629^2+Sat_Data!$B$3^2-2*User_Model_Calcs!M3629*Sat_Data!$B$3*COS(RADIANS(L3629))*COS(RADIANS(I3629)))</f>
        <v>37966.28664004754</v>
      </c>
      <c r="O3629">
        <f ca="1">DEGREES(ACOS(((Earth_Data!$B$1+Sat_Data!$B$2)/User_Model_Calcs!N3629)*SQRT(1-COS(RADIANS(User_Model_Calcs!I3629))^2*COS(RADIANS(User_Model_Calcs!B3629))^2)))</f>
        <v>37.536222280819729</v>
      </c>
      <c r="P3629">
        <f t="shared" ca="1" si="550"/>
        <v>47.860155414910764</v>
      </c>
    </row>
    <row r="3630" spans="1:16" x14ac:dyDescent="0.25">
      <c r="A3630" s="5">
        <f t="shared" ca="1" si="556"/>
        <v>143.61589207141918</v>
      </c>
      <c r="B3630">
        <f t="shared" ca="1" si="557"/>
        <v>-35.077215354186428</v>
      </c>
      <c r="C3630" s="6">
        <v>20135.9375</v>
      </c>
      <c r="D3630">
        <f t="shared" ca="1" si="548"/>
        <v>3</v>
      </c>
      <c r="E3630" s="1">
        <v>0.65</v>
      </c>
      <c r="F3630">
        <v>19.899999999999999</v>
      </c>
      <c r="G3630">
        <f t="shared" ca="1" si="551"/>
        <v>54.048620189015942</v>
      </c>
      <c r="H3630">
        <f t="shared" ca="1" si="549"/>
        <v>21.415627391475077</v>
      </c>
      <c r="I3630">
        <f ca="1">User_Model_Calcs!A3630-Sat_Data!$B$5</f>
        <v>33.615892071419182</v>
      </c>
      <c r="J3630">
        <f ca="1">(Earth_Data!$B$1/SQRT(1-Earth_Data!$B$2^2*SIN(RADIANS(User_Model_Calcs!B3630))^2))*COS(RADIANS(User_Model_Calcs!B3630))</f>
        <v>5225.5112174752549</v>
      </c>
      <c r="K3630">
        <f ca="1">((Earth_Data!$B$1*(1-Earth_Data!$B$2^2))/SQRT(1-Earth_Data!$B$2^2*SIN(RADIANS(User_Model_Calcs!B3630))^2))*SIN(RADIANS(User_Model_Calcs!B3630))</f>
        <v>-3644.8820645859378</v>
      </c>
      <c r="L3630">
        <f t="shared" ca="1" si="552"/>
        <v>-34.896422410490437</v>
      </c>
      <c r="M3630">
        <f t="shared" ca="1" si="553"/>
        <v>6371.1170722801799</v>
      </c>
      <c r="N3630">
        <f ca="1">SQRT(User_Model_Calcs!M3630^2+Sat_Data!$B$3^2-2*User_Model_Calcs!M3630*Sat_Data!$B$3*COS(RADIANS(L3630))*COS(RADIANS(I3630)))</f>
        <v>38097.765921665843</v>
      </c>
      <c r="O3630">
        <f ca="1">DEGREES(ACOS(((Earth_Data!$B$1+Sat_Data!$B$2)/User_Model_Calcs!N3630)*SQRT(1-COS(RADIANS(User_Model_Calcs!I3630))^2*COS(RADIANS(User_Model_Calcs!B3630))^2)))</f>
        <v>35.912932150674472</v>
      </c>
      <c r="P3630">
        <f t="shared" ca="1" si="550"/>
        <v>49.158473013195639</v>
      </c>
    </row>
    <row r="3631" spans="1:16" x14ac:dyDescent="0.25">
      <c r="A3631" s="5">
        <f t="shared" ca="1" si="556"/>
        <v>142.3924369764363</v>
      </c>
      <c r="B3631">
        <f t="shared" ca="1" si="557"/>
        <v>-33.919643638816844</v>
      </c>
      <c r="C3631" s="6">
        <v>20135.9375</v>
      </c>
      <c r="D3631">
        <f t="shared" ref="D3631:D3694" ca="1" si="558">CHOOSE(RANDBETWEEN(1,3),0.75,1.2,3)</f>
        <v>1.2</v>
      </c>
      <c r="E3631" s="1">
        <v>0.65</v>
      </c>
      <c r="F3631">
        <v>19.899999999999999</v>
      </c>
      <c r="G3631">
        <f t="shared" ca="1" si="551"/>
        <v>46.089820015575185</v>
      </c>
      <c r="H3631">
        <f t="shared" ref="H3631:H3694" ca="1" si="559">RAND()*(24-14)+14</f>
        <v>17.13747768121851</v>
      </c>
      <c r="I3631">
        <f ca="1">User_Model_Calcs!A3631-Sat_Data!$B$5</f>
        <v>32.392436976436301</v>
      </c>
      <c r="J3631">
        <f ca="1">(Earth_Data!$B$1/SQRT(1-Earth_Data!$B$2^2*SIN(RADIANS(User_Model_Calcs!B3631))^2))*COS(RADIANS(User_Model_Calcs!B3631))</f>
        <v>5298.239985489512</v>
      </c>
      <c r="K3631">
        <f ca="1">((Earth_Data!$B$1*(1-Earth_Data!$B$2^2))/SQRT(1-Earth_Data!$B$2^2*SIN(RADIANS(User_Model_Calcs!B3631))^2))*SIN(RADIANS(User_Model_Calcs!B3631))</f>
        <v>-3539.054908749642</v>
      </c>
      <c r="L3631">
        <f t="shared" ca="1" si="552"/>
        <v>-33.74165668015069</v>
      </c>
      <c r="M3631">
        <f t="shared" ca="1" si="553"/>
        <v>6371.5191744971498</v>
      </c>
      <c r="N3631">
        <f ca="1">SQRT(User_Model_Calcs!M3631^2+Sat_Data!$B$3^2-2*User_Model_Calcs!M3631*Sat_Data!$B$3*COS(RADIANS(L3631))*COS(RADIANS(I3631)))</f>
        <v>37962.360963785817</v>
      </c>
      <c r="O3631">
        <f ca="1">DEGREES(ACOS(((Earth_Data!$B$1+Sat_Data!$B$2)/User_Model_Calcs!N3631)*SQRT(1-COS(RADIANS(User_Model_Calcs!I3631))^2*COS(RADIANS(User_Model_Calcs!B3631))^2)))</f>
        <v>37.587419139916427</v>
      </c>
      <c r="P3631">
        <f t="shared" ca="1" si="550"/>
        <v>48.666090376827988</v>
      </c>
    </row>
    <row r="3632" spans="1:16" x14ac:dyDescent="0.25">
      <c r="A3632" s="5">
        <f t="shared" ca="1" si="556"/>
        <v>143.09940264109125</v>
      </c>
      <c r="B3632">
        <f t="shared" ca="1" si="557"/>
        <v>-36.06115568568098</v>
      </c>
      <c r="C3632" s="6">
        <v>20135.9375</v>
      </c>
      <c r="D3632">
        <f t="shared" ca="1" si="558"/>
        <v>0.75</v>
      </c>
      <c r="E3632" s="1">
        <v>0.65</v>
      </c>
      <c r="F3632">
        <v>19.899999999999999</v>
      </c>
      <c r="G3632">
        <f t="shared" ca="1" si="551"/>
        <v>42.007420362456692</v>
      </c>
      <c r="H3632">
        <f t="shared" ca="1" si="559"/>
        <v>14.720517124235791</v>
      </c>
      <c r="I3632">
        <f ca="1">User_Model_Calcs!A3632-Sat_Data!$B$5</f>
        <v>33.099402641091245</v>
      </c>
      <c r="J3632">
        <f ca="1">(Earth_Data!$B$1/SQRT(1-Earth_Data!$B$2^2*SIN(RADIANS(User_Model_Calcs!B3632))^2))*COS(RADIANS(User_Model_Calcs!B3632))</f>
        <v>5162.009796978321</v>
      </c>
      <c r="K3632">
        <f ca="1">((Earth_Data!$B$1*(1-Earth_Data!$B$2^2))/SQRT(1-Earth_Data!$B$2^2*SIN(RADIANS(User_Model_Calcs!B3632))^2))*SIN(RADIANS(User_Model_Calcs!B3632))</f>
        <v>-3733.6807247897214</v>
      </c>
      <c r="L3632">
        <f t="shared" ca="1" si="552"/>
        <v>-35.878208733518846</v>
      </c>
      <c r="M3632">
        <f t="shared" ca="1" si="553"/>
        <v>6370.7705106028161</v>
      </c>
      <c r="N3632">
        <f ca="1">SQRT(User_Model_Calcs!M3632^2+Sat_Data!$B$3^2-2*User_Model_Calcs!M3632*Sat_Data!$B$3*COS(RADIANS(L3632))*COS(RADIANS(I3632)))</f>
        <v>38127.90485363012</v>
      </c>
      <c r="O3632">
        <f ca="1">DEGREES(ACOS(((Earth_Data!$B$1+Sat_Data!$B$2)/User_Model_Calcs!N3632)*SQRT(1-COS(RADIANS(User_Model_Calcs!I3632))^2*COS(RADIANS(User_Model_Calcs!B3632))^2)))</f>
        <v>35.542602109087902</v>
      </c>
      <c r="P3632">
        <f t="shared" ca="1" si="550"/>
        <v>47.917791434445483</v>
      </c>
    </row>
    <row r="3633" spans="1:16" x14ac:dyDescent="0.25">
      <c r="A3633" s="5">
        <f t="shared" ca="1" si="556"/>
        <v>142.7679700462034</v>
      </c>
      <c r="B3633">
        <f t="shared" ca="1" si="557"/>
        <v>-35.741730547487315</v>
      </c>
      <c r="C3633" s="6">
        <v>20135.9375</v>
      </c>
      <c r="D3633">
        <f t="shared" ca="1" si="558"/>
        <v>0.75</v>
      </c>
      <c r="E3633" s="1">
        <v>0.65</v>
      </c>
      <c r="F3633">
        <v>19.899999999999999</v>
      </c>
      <c r="G3633">
        <f t="shared" ca="1" si="551"/>
        <v>42.007420362456692</v>
      </c>
      <c r="H3633">
        <f t="shared" ca="1" si="559"/>
        <v>20.721890802449614</v>
      </c>
      <c r="I3633">
        <f ca="1">User_Model_Calcs!A3633-Sat_Data!$B$5</f>
        <v>32.767970046203402</v>
      </c>
      <c r="J3633">
        <f ca="1">(Earth_Data!$B$1/SQRT(1-Earth_Data!$B$2^2*SIN(RADIANS(User_Model_Calcs!B3633))^2))*COS(RADIANS(User_Model_Calcs!B3633))</f>
        <v>5182.7930111150954</v>
      </c>
      <c r="K3633">
        <f ca="1">((Earth_Data!$B$1*(1-Earth_Data!$B$2^2))/SQRT(1-Earth_Data!$B$2^2*SIN(RADIANS(User_Model_Calcs!B3633))^2))*SIN(RADIANS(User_Model_Calcs!B3633))</f>
        <v>-3704.9713644192625</v>
      </c>
      <c r="L3633">
        <f t="shared" ca="1" si="552"/>
        <v>-35.559459408464974</v>
      </c>
      <c r="M3633">
        <f t="shared" ca="1" si="553"/>
        <v>6370.8834714841714</v>
      </c>
      <c r="N3633">
        <f ca="1">SQRT(User_Model_Calcs!M3633^2+Sat_Data!$B$3^2-2*User_Model_Calcs!M3633*Sat_Data!$B$3*COS(RADIANS(L3633))*COS(RADIANS(I3633)))</f>
        <v>38090.627027733652</v>
      </c>
      <c r="O3633">
        <f ca="1">DEGREES(ACOS(((Earth_Data!$B$1+Sat_Data!$B$2)/User_Model_Calcs!N3633)*SQRT(1-COS(RADIANS(User_Model_Calcs!I3633))^2*COS(RADIANS(User_Model_Calcs!B3633))^2)))</f>
        <v>35.996787959319377</v>
      </c>
      <c r="P3633">
        <f t="shared" ca="1" si="550"/>
        <v>47.77594285396318</v>
      </c>
    </row>
    <row r="3634" spans="1:16" x14ac:dyDescent="0.25">
      <c r="A3634" s="5">
        <f t="shared" ca="1" si="556"/>
        <v>143.35276616208986</v>
      </c>
      <c r="B3634">
        <f t="shared" ca="1" si="557"/>
        <v>-32.493510033929283</v>
      </c>
      <c r="C3634" s="6">
        <v>20135.9375</v>
      </c>
      <c r="D3634">
        <f t="shared" ca="1" si="558"/>
        <v>0.75</v>
      </c>
      <c r="E3634" s="1">
        <v>0.65</v>
      </c>
      <c r="F3634">
        <v>19.899999999999999</v>
      </c>
      <c r="G3634">
        <f t="shared" ca="1" si="551"/>
        <v>42.007420362456692</v>
      </c>
      <c r="H3634">
        <f t="shared" ca="1" si="559"/>
        <v>20.885575085992834</v>
      </c>
      <c r="I3634">
        <f ca="1">User_Model_Calcs!A3634-Sat_Data!$B$5</f>
        <v>33.352766162089864</v>
      </c>
      <c r="J3634">
        <f ca="1">(Earth_Data!$B$1/SQRT(1-Earth_Data!$B$2^2*SIN(RADIANS(User_Model_Calcs!B3634))^2))*COS(RADIANS(User_Model_Calcs!B3634))</f>
        <v>5384.8610350052058</v>
      </c>
      <c r="K3634">
        <f ca="1">((Earth_Data!$B$1*(1-Earth_Data!$B$2^2))/SQRT(1-Earth_Data!$B$2^2*SIN(RADIANS(User_Model_Calcs!B3634))^2))*SIN(RADIANS(User_Model_Calcs!B3634))</f>
        <v>-3406.717364571799</v>
      </c>
      <c r="L3634">
        <f t="shared" ca="1" si="552"/>
        <v>-32.319377500086702</v>
      </c>
      <c r="M3634">
        <f t="shared" ca="1" si="553"/>
        <v>6372.0053019745956</v>
      </c>
      <c r="N3634">
        <f ca="1">SQRT(User_Model_Calcs!M3634^2+Sat_Data!$B$3^2-2*User_Model_Calcs!M3634*Sat_Data!$B$3*COS(RADIANS(L3634))*COS(RADIANS(I3634)))</f>
        <v>37935.604339780504</v>
      </c>
      <c r="O3634">
        <f ca="1">DEGREES(ACOS(((Earth_Data!$B$1+Sat_Data!$B$2)/User_Model_Calcs!N3634)*SQRT(1-COS(RADIANS(User_Model_Calcs!I3634))^2*COS(RADIANS(User_Model_Calcs!B3634))^2)))</f>
        <v>37.929167721252142</v>
      </c>
      <c r="P3634">
        <f t="shared" ca="1" si="550"/>
        <v>50.779501113575577</v>
      </c>
    </row>
    <row r="3635" spans="1:16" x14ac:dyDescent="0.25">
      <c r="A3635" s="5">
        <f t="shared" ca="1" si="556"/>
        <v>142.93344398694745</v>
      </c>
      <c r="B3635">
        <f t="shared" ca="1" si="557"/>
        <v>-33.362038015442764</v>
      </c>
      <c r="C3635" s="6">
        <v>20135.9375</v>
      </c>
      <c r="D3635">
        <f t="shared" ca="1" si="558"/>
        <v>0.75</v>
      </c>
      <c r="E3635" s="1">
        <v>0.65</v>
      </c>
      <c r="F3635">
        <v>19.899999999999999</v>
      </c>
      <c r="G3635">
        <f t="shared" ca="1" si="551"/>
        <v>42.007420362456692</v>
      </c>
      <c r="H3635">
        <f t="shared" ca="1" si="559"/>
        <v>20.741128055790305</v>
      </c>
      <c r="I3635">
        <f ca="1">User_Model_Calcs!A3635-Sat_Data!$B$5</f>
        <v>32.933443986947452</v>
      </c>
      <c r="J3635">
        <f ca="1">(Earth_Data!$B$1/SQRT(1-Earth_Data!$B$2^2*SIN(RADIANS(User_Model_Calcs!B3635))^2))*COS(RADIANS(User_Model_Calcs!B3635))</f>
        <v>5332.5023739206217</v>
      </c>
      <c r="K3635">
        <f ca="1">((Earth_Data!$B$1*(1-Earth_Data!$B$2^2))/SQRT(1-Earth_Data!$B$2^2*SIN(RADIANS(User_Model_Calcs!B3635))^2))*SIN(RADIANS(User_Model_Calcs!B3635))</f>
        <v>-3487.5655400756073</v>
      </c>
      <c r="L3635">
        <f t="shared" ca="1" si="552"/>
        <v>-33.185506311378305</v>
      </c>
      <c r="M3635">
        <f t="shared" ca="1" si="553"/>
        <v>6371.7105210604104</v>
      </c>
      <c r="N3635">
        <f ca="1">SQRT(User_Model_Calcs!M3635^2+Sat_Data!$B$3^2-2*User_Model_Calcs!M3635*Sat_Data!$B$3*COS(RADIANS(L3635))*COS(RADIANS(I3635)))</f>
        <v>37960.441799761662</v>
      </c>
      <c r="O3635">
        <f ca="1">DEGREES(ACOS(((Earth_Data!$B$1+Sat_Data!$B$2)/User_Model_Calcs!N3635)*SQRT(1-COS(RADIANS(User_Model_Calcs!I3635))^2*COS(RADIANS(User_Model_Calcs!B3635))^2)))</f>
        <v>37.6140176308325</v>
      </c>
      <c r="P3635">
        <f t="shared" ca="1" si="550"/>
        <v>49.669693313760234</v>
      </c>
    </row>
    <row r="3636" spans="1:16" x14ac:dyDescent="0.25">
      <c r="A3636" s="5">
        <f t="shared" ca="1" si="556"/>
        <v>144.1057607000549</v>
      </c>
      <c r="B3636">
        <f t="shared" ca="1" si="557"/>
        <v>-35.576961884683769</v>
      </c>
      <c r="C3636" s="6">
        <v>20135.9375</v>
      </c>
      <c r="D3636">
        <f t="shared" ca="1" si="558"/>
        <v>0.75</v>
      </c>
      <c r="E3636" s="1">
        <v>0.65</v>
      </c>
      <c r="F3636">
        <v>19.899999999999999</v>
      </c>
      <c r="G3636">
        <f t="shared" ca="1" si="551"/>
        <v>42.007420362456692</v>
      </c>
      <c r="H3636">
        <f t="shared" ca="1" si="559"/>
        <v>22.891111101192514</v>
      </c>
      <c r="I3636">
        <f ca="1">User_Model_Calcs!A3636-Sat_Data!$B$5</f>
        <v>34.105760700054901</v>
      </c>
      <c r="J3636">
        <f ca="1">(Earth_Data!$B$1/SQRT(1-Earth_Data!$B$2^2*SIN(RADIANS(User_Model_Calcs!B3636))^2))*COS(RADIANS(User_Model_Calcs!B3636))</f>
        <v>5193.4505000867675</v>
      </c>
      <c r="K3636">
        <f ca="1">((Earth_Data!$B$1*(1-Earth_Data!$B$2^2))/SQRT(1-Earth_Data!$B$2^2*SIN(RADIANS(User_Model_Calcs!B3636))^2))*SIN(RADIANS(User_Model_Calcs!B3636))</f>
        <v>-3690.1176703500105</v>
      </c>
      <c r="L3636">
        <f t="shared" ca="1" si="552"/>
        <v>-35.395048185654836</v>
      </c>
      <c r="M3636">
        <f t="shared" ca="1" si="553"/>
        <v>6370.9415723173042</v>
      </c>
      <c r="N3636">
        <f ca="1">SQRT(User_Model_Calcs!M3636^2+Sat_Data!$B$3^2-2*User_Model_Calcs!M3636*Sat_Data!$B$3*COS(RADIANS(L3636))*COS(RADIANS(I3636)))</f>
        <v>38154.623992185079</v>
      </c>
      <c r="O3636">
        <f ca="1">DEGREES(ACOS(((Earth_Data!$B$1+Sat_Data!$B$2)/User_Model_Calcs!N3636)*SQRT(1-COS(RADIANS(User_Model_Calcs!I3636))^2*COS(RADIANS(User_Model_Calcs!B3636))^2)))</f>
        <v>35.222208152178339</v>
      </c>
      <c r="P3636">
        <f t="shared" ca="1" si="550"/>
        <v>49.333366562888855</v>
      </c>
    </row>
    <row r="3637" spans="1:16" x14ac:dyDescent="0.25">
      <c r="A3637" s="5">
        <f t="shared" ca="1" si="556"/>
        <v>141.42996733409208</v>
      </c>
      <c r="B3637">
        <f t="shared" ca="1" si="557"/>
        <v>-34.386116072215437</v>
      </c>
      <c r="C3637" s="6">
        <v>20135.9375</v>
      </c>
      <c r="D3637">
        <f t="shared" ca="1" si="558"/>
        <v>1.2</v>
      </c>
      <c r="E3637" s="1">
        <v>0.65</v>
      </c>
      <c r="F3637">
        <v>19.899999999999999</v>
      </c>
      <c r="G3637">
        <f t="shared" ca="1" si="551"/>
        <v>46.089820015575185</v>
      </c>
      <c r="H3637">
        <f t="shared" ca="1" si="559"/>
        <v>18.930604059039979</v>
      </c>
      <c r="I3637">
        <f ca="1">User_Model_Calcs!A3637-Sat_Data!$B$5</f>
        <v>31.429967334092083</v>
      </c>
      <c r="J3637">
        <f ca="1">(Earth_Data!$B$1/SQRT(1-Earth_Data!$B$2^2*SIN(RADIANS(User_Model_Calcs!B3637))^2))*COS(RADIANS(User_Model_Calcs!B3637))</f>
        <v>5269.1910814560824</v>
      </c>
      <c r="K3637">
        <f ca="1">((Earth_Data!$B$1*(1-Earth_Data!$B$2^2))/SQRT(1-Earth_Data!$B$2^2*SIN(RADIANS(User_Model_Calcs!B3637))^2))*SIN(RADIANS(User_Model_Calcs!B3637))</f>
        <v>-3581.8747756280295</v>
      </c>
      <c r="L3637">
        <f t="shared" ca="1" si="552"/>
        <v>-34.206963279000924</v>
      </c>
      <c r="M3637">
        <f t="shared" ca="1" si="553"/>
        <v>6371.3579055941182</v>
      </c>
      <c r="N3637">
        <f ca="1">SQRT(User_Model_Calcs!M3637^2+Sat_Data!$B$3^2-2*User_Model_Calcs!M3637*Sat_Data!$B$3*COS(RADIANS(L3637))*COS(RADIANS(I3637)))</f>
        <v>37937.603039074718</v>
      </c>
      <c r="O3637">
        <f ca="1">DEGREES(ACOS(((Earth_Data!$B$1+Sat_Data!$B$2)/User_Model_Calcs!N3637)*SQRT(1-COS(RADIANS(User_Model_Calcs!I3637))^2*COS(RADIANS(User_Model_Calcs!B3637))^2)))</f>
        <v>37.895124121632293</v>
      </c>
      <c r="P3637">
        <f t="shared" ca="1" si="550"/>
        <v>47.257440504702366</v>
      </c>
    </row>
    <row r="3638" spans="1:16" x14ac:dyDescent="0.25">
      <c r="A3638" s="5">
        <f t="shared" ca="1" si="556"/>
        <v>144.959276638522</v>
      </c>
      <c r="B3638">
        <f t="shared" ca="1" si="557"/>
        <v>-32.759716331685951</v>
      </c>
      <c r="C3638" s="6">
        <v>20135.9375</v>
      </c>
      <c r="D3638">
        <f t="shared" ca="1" si="558"/>
        <v>0.75</v>
      </c>
      <c r="E3638" s="1">
        <v>0.65</v>
      </c>
      <c r="F3638">
        <v>19.899999999999999</v>
      </c>
      <c r="G3638">
        <f t="shared" ca="1" si="551"/>
        <v>42.007420362456692</v>
      </c>
      <c r="H3638">
        <f t="shared" ca="1" si="559"/>
        <v>17.183538856042453</v>
      </c>
      <c r="I3638">
        <f ca="1">User_Model_Calcs!A3638-Sat_Data!$B$5</f>
        <v>34.959276638521999</v>
      </c>
      <c r="J3638">
        <f ca="1">(Earth_Data!$B$1/SQRT(1-Earth_Data!$B$2^2*SIN(RADIANS(User_Model_Calcs!B3638))^2))*COS(RADIANS(User_Model_Calcs!B3638))</f>
        <v>5368.9440617108548</v>
      </c>
      <c r="K3638">
        <f ca="1">((Earth_Data!$B$1*(1-Earth_Data!$B$2^2))/SQRT(1-Earth_Data!$B$2^2*SIN(RADIANS(User_Model_Calcs!B3638))^2))*SIN(RADIANS(User_Model_Calcs!B3638))</f>
        <v>-3431.5805897752966</v>
      </c>
      <c r="L3638">
        <f t="shared" ca="1" si="552"/>
        <v>-32.584831402510027</v>
      </c>
      <c r="M3638">
        <f t="shared" ca="1" si="553"/>
        <v>6371.9153856515413</v>
      </c>
      <c r="N3638">
        <f ca="1">SQRT(User_Model_Calcs!M3638^2+Sat_Data!$B$3^2-2*User_Model_Calcs!M3638*Sat_Data!$B$3*COS(RADIANS(L3638))*COS(RADIANS(I3638)))</f>
        <v>38044.149484179878</v>
      </c>
      <c r="O3638">
        <f ca="1">DEGREES(ACOS(((Earth_Data!$B$1+Sat_Data!$B$2)/User_Model_Calcs!N3638)*SQRT(1-COS(RADIANS(User_Model_Calcs!I3638))^2*COS(RADIANS(User_Model_Calcs!B3638))^2)))</f>
        <v>36.579388534509121</v>
      </c>
      <c r="P3638">
        <f t="shared" ca="1" si="550"/>
        <v>52.26136435536597</v>
      </c>
    </row>
    <row r="3639" spans="1:16" x14ac:dyDescent="0.25">
      <c r="A3639" s="5">
        <f t="shared" ca="1" si="556"/>
        <v>140.9670022592048</v>
      </c>
      <c r="B3639">
        <f t="shared" ca="1" si="557"/>
        <v>-32.632694995700035</v>
      </c>
      <c r="C3639" s="6">
        <v>20135.9375</v>
      </c>
      <c r="D3639">
        <f t="shared" ca="1" si="558"/>
        <v>3</v>
      </c>
      <c r="E3639" s="1">
        <v>0.65</v>
      </c>
      <c r="F3639">
        <v>19.899999999999999</v>
      </c>
      <c r="G3639">
        <f t="shared" ca="1" si="551"/>
        <v>54.048620189015942</v>
      </c>
      <c r="H3639">
        <f t="shared" ca="1" si="559"/>
        <v>23.518651182210021</v>
      </c>
      <c r="I3639">
        <f ca="1">User_Model_Calcs!A3639-Sat_Data!$B$5</f>
        <v>30.967002259204804</v>
      </c>
      <c r="J3639">
        <f ca="1">(Earth_Data!$B$1/SQRT(1-Earth_Data!$B$2^2*SIN(RADIANS(User_Model_Calcs!B3639))^2))*COS(RADIANS(User_Model_Calcs!B3639))</f>
        <v>5376.5533990722561</v>
      </c>
      <c r="K3639">
        <f ca="1">((Earth_Data!$B$1*(1-Earth_Data!$B$2^2))/SQRT(1-Earth_Data!$B$2^2*SIN(RADIANS(User_Model_Calcs!B3639))^2))*SIN(RADIANS(User_Model_Calcs!B3639))</f>
        <v>-3419.7261020584888</v>
      </c>
      <c r="L3639">
        <f t="shared" ca="1" si="552"/>
        <v>-32.458167203039082</v>
      </c>
      <c r="M3639">
        <f t="shared" ca="1" si="553"/>
        <v>6371.9583383898216</v>
      </c>
      <c r="N3639">
        <f ca="1">SQRT(User_Model_Calcs!M3639^2+Sat_Data!$B$3^2-2*User_Model_Calcs!M3639*Sat_Data!$B$3*COS(RADIANS(L3639))*COS(RADIANS(I3639)))</f>
        <v>37810.66431383101</v>
      </c>
      <c r="O3639">
        <f ca="1">DEGREES(ACOS(((Earth_Data!$B$1+Sat_Data!$B$2)/User_Model_Calcs!N3639)*SQRT(1-COS(RADIANS(User_Model_Calcs!I3639))^2*COS(RADIANS(User_Model_Calcs!B3639))^2)))</f>
        <v>39.517494611802839</v>
      </c>
      <c r="P3639">
        <f t="shared" ca="1" si="550"/>
        <v>48.055962954187351</v>
      </c>
    </row>
    <row r="3640" spans="1:16" x14ac:dyDescent="0.25">
      <c r="A3640" s="5">
        <f t="shared" ca="1" si="556"/>
        <v>144.91617995459353</v>
      </c>
      <c r="B3640">
        <f t="shared" ca="1" si="557"/>
        <v>-32.855461080782334</v>
      </c>
      <c r="C3640" s="6">
        <v>20135.9375</v>
      </c>
      <c r="D3640">
        <f t="shared" ca="1" si="558"/>
        <v>3</v>
      </c>
      <c r="E3640" s="1">
        <v>0.65</v>
      </c>
      <c r="F3640">
        <v>19.899999999999999</v>
      </c>
      <c r="G3640">
        <f t="shared" ca="1" si="551"/>
        <v>54.048620189015942</v>
      </c>
      <c r="H3640">
        <f t="shared" ca="1" si="559"/>
        <v>22.736919395493306</v>
      </c>
      <c r="I3640">
        <f ca="1">User_Model_Calcs!A3640-Sat_Data!$B$5</f>
        <v>34.916179954593531</v>
      </c>
      <c r="J3640">
        <f ca="1">(Earth_Data!$B$1/SQRT(1-Earth_Data!$B$2^2*SIN(RADIANS(User_Model_Calcs!B3640))^2))*COS(RADIANS(User_Model_Calcs!B3640))</f>
        <v>5363.1909161278982</v>
      </c>
      <c r="K3640">
        <f ca="1">((Earth_Data!$B$1*(1-Earth_Data!$B$2^2))/SQRT(1-Earth_Data!$B$2^2*SIN(RADIANS(User_Model_Calcs!B3640))^2))*SIN(RADIANS(User_Model_Calcs!B3640))</f>
        <v>-3440.5051280597904</v>
      </c>
      <c r="L3640">
        <f t="shared" ca="1" si="552"/>
        <v>-32.680309215737736</v>
      </c>
      <c r="M3640">
        <f t="shared" ca="1" si="553"/>
        <v>6371.8829508272129</v>
      </c>
      <c r="N3640">
        <f ca="1">SQRT(User_Model_Calcs!M3640^2+Sat_Data!$B$3^2-2*User_Model_Calcs!M3640*Sat_Data!$B$3*COS(RADIANS(L3640))*COS(RADIANS(I3640)))</f>
        <v>38046.809169976223</v>
      </c>
      <c r="O3640">
        <f ca="1">DEGREES(ACOS(((Earth_Data!$B$1+Sat_Data!$B$2)/User_Model_Calcs!N3640)*SQRT(1-COS(RADIANS(User_Model_Calcs!I3640))^2*COS(RADIANS(User_Model_Calcs!B3640))^2)))</f>
        <v>36.54626196762753</v>
      </c>
      <c r="P3640">
        <f t="shared" ca="1" si="550"/>
        <v>52.144982028206677</v>
      </c>
    </row>
    <row r="3641" spans="1:16" x14ac:dyDescent="0.25">
      <c r="A3641" s="5">
        <f t="shared" ca="1" si="556"/>
        <v>144.93012424143373</v>
      </c>
      <c r="B3641">
        <f t="shared" ca="1" si="557"/>
        <v>-35.493256219593611</v>
      </c>
      <c r="C3641" s="6">
        <v>20135.9375</v>
      </c>
      <c r="D3641">
        <f t="shared" ca="1" si="558"/>
        <v>1.2</v>
      </c>
      <c r="E3641" s="1">
        <v>0.65</v>
      </c>
      <c r="F3641">
        <v>19.899999999999999</v>
      </c>
      <c r="G3641">
        <f t="shared" ca="1" si="551"/>
        <v>46.089820015575185</v>
      </c>
      <c r="H3641">
        <f t="shared" ca="1" si="559"/>
        <v>23.610762644290375</v>
      </c>
      <c r="I3641">
        <f ca="1">User_Model_Calcs!A3641-Sat_Data!$B$5</f>
        <v>34.930124241433731</v>
      </c>
      <c r="J3641">
        <f ca="1">(Earth_Data!$B$1/SQRT(1-Earth_Data!$B$2^2*SIN(RADIANS(User_Model_Calcs!B3641))^2))*COS(RADIANS(User_Model_Calcs!B3641))</f>
        <v>5198.8482252918875</v>
      </c>
      <c r="K3641">
        <f ca="1">((Earth_Data!$B$1*(1-Earth_Data!$B$2^2))/SQRT(1-Earth_Data!$B$2^2*SIN(RADIANS(User_Model_Calcs!B3641))^2))*SIN(RADIANS(User_Model_Calcs!B3641))</f>
        <v>-3682.5601387366592</v>
      </c>
      <c r="L3641">
        <f t="shared" ca="1" si="552"/>
        <v>-35.311526405284013</v>
      </c>
      <c r="M3641">
        <f t="shared" ca="1" si="553"/>
        <v>6370.9710441213565</v>
      </c>
      <c r="N3641">
        <f ca="1">SQRT(User_Model_Calcs!M3641^2+Sat_Data!$B$3^2-2*User_Model_Calcs!M3641*Sat_Data!$B$3*COS(RADIANS(L3641))*COS(RADIANS(I3641)))</f>
        <v>38196.507414534564</v>
      </c>
      <c r="O3641">
        <f ca="1">DEGREES(ACOS(((Earth_Data!$B$1+Sat_Data!$B$2)/User_Model_Calcs!N3641)*SQRT(1-COS(RADIANS(User_Model_Calcs!I3641))^2*COS(RADIANS(User_Model_Calcs!B3641))^2)))</f>
        <v>34.719901901429637</v>
      </c>
      <c r="P3641">
        <f t="shared" ca="1" si="550"/>
        <v>50.261593322071867</v>
      </c>
    </row>
    <row r="3642" spans="1:16" x14ac:dyDescent="0.25">
      <c r="A3642" s="5">
        <f t="shared" ca="1" si="556"/>
        <v>140.43534269578251</v>
      </c>
      <c r="B3642">
        <f t="shared" ca="1" si="557"/>
        <v>-34.638408388750669</v>
      </c>
      <c r="C3642" s="6">
        <v>20135.9375</v>
      </c>
      <c r="D3642">
        <f t="shared" ca="1" si="558"/>
        <v>1.2</v>
      </c>
      <c r="E3642" s="1">
        <v>0.65</v>
      </c>
      <c r="F3642">
        <v>19.899999999999999</v>
      </c>
      <c r="G3642">
        <f t="shared" ca="1" si="551"/>
        <v>46.089820015575185</v>
      </c>
      <c r="H3642">
        <f t="shared" ca="1" si="559"/>
        <v>15.536710328000881</v>
      </c>
      <c r="I3642">
        <f ca="1">User_Model_Calcs!A3642-Sat_Data!$B$5</f>
        <v>30.435342695782509</v>
      </c>
      <c r="J3642">
        <f ca="1">(Earth_Data!$B$1/SQRT(1-Earth_Data!$B$2^2*SIN(RADIANS(User_Model_Calcs!B3642))^2))*COS(RADIANS(User_Model_Calcs!B3642))</f>
        <v>5253.3340220599566</v>
      </c>
      <c r="K3642">
        <f ca="1">((Earth_Data!$B$1*(1-Earth_Data!$B$2^2))/SQRT(1-Earth_Data!$B$2^2*SIN(RADIANS(User_Model_Calcs!B3642))^2))*SIN(RADIANS(User_Model_Calcs!B3642))</f>
        <v>-3604.9363645198232</v>
      </c>
      <c r="L3642">
        <f t="shared" ca="1" si="552"/>
        <v>-34.458644751999998</v>
      </c>
      <c r="M3642">
        <f t="shared" ca="1" si="553"/>
        <v>6371.2702453725851</v>
      </c>
      <c r="N3642">
        <f ca="1">SQRT(User_Model_Calcs!M3642^2+Sat_Data!$B$3^2-2*User_Model_Calcs!M3642*Sat_Data!$B$3*COS(RADIANS(L3642))*COS(RADIANS(I3642)))</f>
        <v>37900.509212879253</v>
      </c>
      <c r="O3642">
        <f ca="1">DEGREES(ACOS(((Earth_Data!$B$1+Sat_Data!$B$2)/User_Model_Calcs!N3642)*SQRT(1-COS(RADIANS(User_Model_Calcs!I3642))^2*COS(RADIANS(User_Model_Calcs!B3642))^2)))</f>
        <v>38.361113118877441</v>
      </c>
      <c r="P3642">
        <f t="shared" ca="1" si="550"/>
        <v>45.948162557213784</v>
      </c>
    </row>
    <row r="3643" spans="1:16" x14ac:dyDescent="0.25">
      <c r="A3643" s="5">
        <f t="shared" ca="1" si="556"/>
        <v>141.0851127336438</v>
      </c>
      <c r="B3643">
        <f t="shared" ca="1" si="557"/>
        <v>-33.065978746276151</v>
      </c>
      <c r="C3643" s="6">
        <v>20135.9375</v>
      </c>
      <c r="D3643">
        <f t="shared" ca="1" si="558"/>
        <v>3</v>
      </c>
      <c r="E3643" s="1">
        <v>0.65</v>
      </c>
      <c r="F3643">
        <v>19.899999999999999</v>
      </c>
      <c r="G3643">
        <f t="shared" ca="1" si="551"/>
        <v>54.048620189015942</v>
      </c>
      <c r="H3643">
        <f t="shared" ca="1" si="559"/>
        <v>22.944642673035084</v>
      </c>
      <c r="I3643">
        <f ca="1">User_Model_Calcs!A3643-Sat_Data!$B$5</f>
        <v>31.085112733643797</v>
      </c>
      <c r="J3643">
        <f ca="1">(Earth_Data!$B$1/SQRT(1-Earth_Data!$B$2^2*SIN(RADIANS(User_Model_Calcs!B3643))^2))*COS(RADIANS(User_Model_Calcs!B3643))</f>
        <v>5350.4885481324882</v>
      </c>
      <c r="K3643">
        <f ca="1">((Earth_Data!$B$1*(1-Earth_Data!$B$2^2))/SQRT(1-Earth_Data!$B$2^2*SIN(RADIANS(User_Model_Calcs!B3643))^2))*SIN(RADIANS(User_Model_Calcs!B3643))</f>
        <v>-3460.0944474369389</v>
      </c>
      <c r="L3643">
        <f t="shared" ca="1" si="552"/>
        <v>-32.890246814554594</v>
      </c>
      <c r="M3643">
        <f t="shared" ca="1" si="553"/>
        <v>6371.8114605566316</v>
      </c>
      <c r="N3643">
        <f ca="1">SQRT(User_Model_Calcs!M3643^2+Sat_Data!$B$3^2-2*User_Model_Calcs!M3643*Sat_Data!$B$3*COS(RADIANS(L3643))*COS(RADIANS(I3643)))</f>
        <v>37841.889162731641</v>
      </c>
      <c r="O3643">
        <f ca="1">DEGREES(ACOS(((Earth_Data!$B$1+Sat_Data!$B$2)/User_Model_Calcs!N3643)*SQRT(1-COS(RADIANS(User_Model_Calcs!I3643))^2*COS(RADIANS(User_Model_Calcs!B3643))^2)))</f>
        <v>39.114406453334375</v>
      </c>
      <c r="P3643">
        <f t="shared" ca="1" si="550"/>
        <v>47.855207515656964</v>
      </c>
    </row>
    <row r="3644" spans="1:16" x14ac:dyDescent="0.25">
      <c r="A3644" s="5">
        <f t="shared" ca="1" si="556"/>
        <v>140.96971245187828</v>
      </c>
      <c r="B3644">
        <f t="shared" ca="1" si="557"/>
        <v>-36.419716207788106</v>
      </c>
      <c r="C3644" s="6">
        <v>20135.9375</v>
      </c>
      <c r="D3644">
        <f t="shared" ca="1" si="558"/>
        <v>0.75</v>
      </c>
      <c r="E3644" s="1">
        <v>0.65</v>
      </c>
      <c r="F3644">
        <v>19.899999999999999</v>
      </c>
      <c r="G3644">
        <f t="shared" ca="1" si="551"/>
        <v>42.007420362456692</v>
      </c>
      <c r="H3644">
        <f t="shared" ca="1" si="559"/>
        <v>22.380429602348912</v>
      </c>
      <c r="I3644">
        <f ca="1">User_Model_Calcs!A3644-Sat_Data!$B$5</f>
        <v>30.96971245187828</v>
      </c>
      <c r="J3644">
        <f ca="1">(Earth_Data!$B$1/SQRT(1-Earth_Data!$B$2^2*SIN(RADIANS(User_Model_Calcs!B3644))^2))*COS(RADIANS(User_Model_Calcs!B3644))</f>
        <v>5138.488674328245</v>
      </c>
      <c r="K3644">
        <f ca="1">((Earth_Data!$B$1*(1-Earth_Data!$B$2^2))/SQRT(1-Earth_Data!$B$2^2*SIN(RADIANS(User_Model_Calcs!B3644))^2))*SIN(RADIANS(User_Model_Calcs!B3644))</f>
        <v>-3765.7707180429479</v>
      </c>
      <c r="L3644">
        <f t="shared" ca="1" si="552"/>
        <v>-36.236037657741171</v>
      </c>
      <c r="M3644">
        <f t="shared" ca="1" si="553"/>
        <v>6370.6432137633756</v>
      </c>
      <c r="N3644">
        <f ca="1">SQRT(User_Model_Calcs!M3644^2+Sat_Data!$B$3^2-2*User_Model_Calcs!M3644*Sat_Data!$B$3*COS(RADIANS(L3644))*COS(RADIANS(I3644)))</f>
        <v>38037.536919223101</v>
      </c>
      <c r="O3644">
        <f ca="1">DEGREES(ACOS(((Earth_Data!$B$1+Sat_Data!$B$2)/User_Model_Calcs!N3644)*SQRT(1-COS(RADIANS(User_Model_Calcs!I3644))^2*COS(RADIANS(User_Model_Calcs!B3644))^2)))</f>
        <v>36.643675780416388</v>
      </c>
      <c r="P3644">
        <f t="shared" ca="1" si="550"/>
        <v>45.309338281522827</v>
      </c>
    </row>
    <row r="3645" spans="1:16" x14ac:dyDescent="0.25">
      <c r="A3645" s="5">
        <f t="shared" ca="1" si="556"/>
        <v>140.35307661116556</v>
      </c>
      <c r="B3645">
        <f t="shared" ca="1" si="557"/>
        <v>-33.057454262815931</v>
      </c>
      <c r="C3645" s="6">
        <v>20135.9375</v>
      </c>
      <c r="D3645">
        <f t="shared" ca="1" si="558"/>
        <v>1.2</v>
      </c>
      <c r="E3645" s="1">
        <v>0.65</v>
      </c>
      <c r="F3645">
        <v>19.899999999999999</v>
      </c>
      <c r="G3645">
        <f t="shared" ca="1" si="551"/>
        <v>46.089820015575185</v>
      </c>
      <c r="H3645">
        <f t="shared" ca="1" si="559"/>
        <v>23.616257606435298</v>
      </c>
      <c r="I3645">
        <f ca="1">User_Model_Calcs!A3645-Sat_Data!$B$5</f>
        <v>30.353076611165562</v>
      </c>
      <c r="J3645">
        <f ca="1">(Earth_Data!$B$1/SQRT(1-Earth_Data!$B$2^2*SIN(RADIANS(User_Model_Calcs!B3645))^2))*COS(RADIANS(User_Model_Calcs!B3645))</f>
        <v>5351.0043106961111</v>
      </c>
      <c r="K3645">
        <f ca="1">((Earth_Data!$B$1*(1-Earth_Data!$B$2^2))/SQRT(1-Earth_Data!$B$2^2*SIN(RADIANS(User_Model_Calcs!B3645))^2))*SIN(RADIANS(User_Model_Calcs!B3645))</f>
        <v>-3459.3021125193695</v>
      </c>
      <c r="L3645">
        <f t="shared" ca="1" si="552"/>
        <v>-32.881745636330621</v>
      </c>
      <c r="M3645">
        <f t="shared" ca="1" si="553"/>
        <v>6371.8143600366557</v>
      </c>
      <c r="N3645">
        <f ca="1">SQRT(User_Model_Calcs!M3645^2+Sat_Data!$B$3^2-2*User_Model_Calcs!M3645*Sat_Data!$B$3*COS(RADIANS(L3645))*COS(RADIANS(I3645)))</f>
        <v>37802.464512852843</v>
      </c>
      <c r="O3645">
        <f ca="1">DEGREES(ACOS(((Earth_Data!$B$1+Sat_Data!$B$2)/User_Model_Calcs!N3645)*SQRT(1-COS(RADIANS(User_Model_Calcs!I3645))^2*COS(RADIANS(User_Model_Calcs!B3645))^2)))</f>
        <v>39.621164268694386</v>
      </c>
      <c r="P3645">
        <f t="shared" ca="1" si="550"/>
        <v>47.03128609464089</v>
      </c>
    </row>
    <row r="3646" spans="1:16" x14ac:dyDescent="0.25">
      <c r="A3646" s="5">
        <f t="shared" ca="1" si="556"/>
        <v>144.18826313297555</v>
      </c>
      <c r="B3646">
        <f t="shared" ca="1" si="557"/>
        <v>-36.238568344129881</v>
      </c>
      <c r="C3646" s="6">
        <v>20135.9375</v>
      </c>
      <c r="D3646">
        <f t="shared" ca="1" si="558"/>
        <v>3</v>
      </c>
      <c r="E3646" s="1">
        <v>0.65</v>
      </c>
      <c r="F3646">
        <v>19.899999999999999</v>
      </c>
      <c r="G3646">
        <f t="shared" ca="1" si="551"/>
        <v>54.048620189015942</v>
      </c>
      <c r="H3646">
        <f t="shared" ca="1" si="559"/>
        <v>21.539898583310983</v>
      </c>
      <c r="I3646">
        <f ca="1">User_Model_Calcs!A3646-Sat_Data!$B$5</f>
        <v>34.18826313297555</v>
      </c>
      <c r="J3646">
        <f ca="1">(Earth_Data!$B$1/SQRT(1-Earth_Data!$B$2^2*SIN(RADIANS(User_Model_Calcs!B3646))^2))*COS(RADIANS(User_Model_Calcs!B3646))</f>
        <v>5150.3970247755142</v>
      </c>
      <c r="K3646">
        <f ca="1">((Earth_Data!$B$1*(1-Earth_Data!$B$2^2))/SQRT(1-Earth_Data!$B$2^2*SIN(RADIANS(User_Model_Calcs!B3646))^2))*SIN(RADIANS(User_Model_Calcs!B3646))</f>
        <v>-3749.5767334982488</v>
      </c>
      <c r="L3646">
        <f t="shared" ca="1" si="552"/>
        <v>-36.055255825387427</v>
      </c>
      <c r="M3646">
        <f t="shared" ca="1" si="553"/>
        <v>6370.7075896801189</v>
      </c>
      <c r="N3646">
        <f ca="1">SQRT(User_Model_Calcs!M3646^2+Sat_Data!$B$3^2-2*User_Model_Calcs!M3646*Sat_Data!$B$3*COS(RADIANS(L3646))*COS(RADIANS(I3646)))</f>
        <v>38198.554573865091</v>
      </c>
      <c r="O3646">
        <f ca="1">DEGREES(ACOS(((Earth_Data!$B$1+Sat_Data!$B$2)/User_Model_Calcs!N3646)*SQRT(1-COS(RADIANS(User_Model_Calcs!I3646))^2*COS(RADIANS(User_Model_Calcs!B3646))^2)))</f>
        <v>34.692053331936108</v>
      </c>
      <c r="P3646">
        <f t="shared" ca="1" si="550"/>
        <v>48.969154435157662</v>
      </c>
    </row>
    <row r="3647" spans="1:16" x14ac:dyDescent="0.25">
      <c r="A3647" s="5">
        <f t="shared" ca="1" si="556"/>
        <v>144.36153985441211</v>
      </c>
      <c r="B3647">
        <f t="shared" ca="1" si="557"/>
        <v>-36.77757006334744</v>
      </c>
      <c r="C3647" s="6">
        <v>20135.9375</v>
      </c>
      <c r="D3647">
        <f t="shared" ca="1" si="558"/>
        <v>0.75</v>
      </c>
      <c r="E3647" s="1">
        <v>0.65</v>
      </c>
      <c r="F3647">
        <v>19.899999999999999</v>
      </c>
      <c r="G3647">
        <f t="shared" ca="1" si="551"/>
        <v>42.007420362456692</v>
      </c>
      <c r="H3647">
        <f t="shared" ca="1" si="559"/>
        <v>22.248277169095736</v>
      </c>
      <c r="I3647">
        <f ca="1">User_Model_Calcs!A3647-Sat_Data!$B$5</f>
        <v>34.361539854412115</v>
      </c>
      <c r="J3647">
        <f ca="1">(Earth_Data!$B$1/SQRT(1-Earth_Data!$B$2^2*SIN(RADIANS(User_Model_Calcs!B3647))^2))*COS(RADIANS(User_Model_Calcs!B3647))</f>
        <v>5114.8127166737413</v>
      </c>
      <c r="K3647">
        <f ca="1">((Earth_Data!$B$1*(1-Earth_Data!$B$2^2))/SQRT(1-Earth_Data!$B$2^2*SIN(RADIANS(User_Model_Calcs!B3647))^2))*SIN(RADIANS(User_Model_Calcs!B3647))</f>
        <v>-3797.6519972853971</v>
      </c>
      <c r="L3647">
        <f t="shared" ca="1" si="552"/>
        <v>-36.593189959758917</v>
      </c>
      <c r="M3647">
        <f t="shared" ca="1" si="553"/>
        <v>6370.5156635183921</v>
      </c>
      <c r="N3647">
        <f ca="1">SQRT(User_Model_Calcs!M3647^2+Sat_Data!$B$3^2-2*User_Model_Calcs!M3647*Sat_Data!$B$3*COS(RADIANS(L3647))*COS(RADIANS(I3647)))</f>
        <v>38240.606066763467</v>
      </c>
      <c r="O3647">
        <f ca="1">DEGREES(ACOS(((Earth_Data!$B$1+Sat_Data!$B$2)/User_Model_Calcs!N3647)*SQRT(1-COS(RADIANS(User_Model_Calcs!I3647))^2*COS(RADIANS(User_Model_Calcs!B3647))^2)))</f>
        <v>34.188785978442958</v>
      </c>
      <c r="P3647">
        <f t="shared" ca="1" si="550"/>
        <v>48.792847346043388</v>
      </c>
    </row>
    <row r="3648" spans="1:16" x14ac:dyDescent="0.25">
      <c r="A3648" s="5">
        <f t="shared" ca="1" si="556"/>
        <v>141.99435222792812</v>
      </c>
      <c r="B3648">
        <f t="shared" ca="1" si="557"/>
        <v>-34.741244418507122</v>
      </c>
      <c r="C3648" s="6">
        <v>20135.9375</v>
      </c>
      <c r="D3648">
        <f t="shared" ca="1" si="558"/>
        <v>1.2</v>
      </c>
      <c r="E3648" s="1">
        <v>0.65</v>
      </c>
      <c r="F3648">
        <v>19.899999999999999</v>
      </c>
      <c r="G3648">
        <f t="shared" ca="1" si="551"/>
        <v>46.089820015575185</v>
      </c>
      <c r="H3648">
        <f t="shared" ca="1" si="559"/>
        <v>15.559715592753969</v>
      </c>
      <c r="I3648">
        <f ca="1">User_Model_Calcs!A3648-Sat_Data!$B$5</f>
        <v>31.994352227928118</v>
      </c>
      <c r="J3648">
        <f ca="1">(Earth_Data!$B$1/SQRT(1-Earth_Data!$B$2^2*SIN(RADIANS(User_Model_Calcs!B3648))^2))*COS(RADIANS(User_Model_Calcs!B3648))</f>
        <v>5246.8412850049708</v>
      </c>
      <c r="K3648">
        <f ca="1">((Earth_Data!$B$1*(1-Earth_Data!$B$2^2))/SQRT(1-Earth_Data!$B$2^2*SIN(RADIANS(User_Model_Calcs!B3648))^2))*SIN(RADIANS(User_Model_Calcs!B3648))</f>
        <v>-3614.3166258611041</v>
      </c>
      <c r="L3648">
        <f t="shared" ca="1" si="552"/>
        <v>-34.561235780401681</v>
      </c>
      <c r="M3648">
        <f t="shared" ca="1" si="553"/>
        <v>6371.2344284297533</v>
      </c>
      <c r="N3648">
        <f ca="1">SQRT(User_Model_Calcs!M3648^2+Sat_Data!$B$3^2-2*User_Model_Calcs!M3648*Sat_Data!$B$3*COS(RADIANS(L3648))*COS(RADIANS(I3648)))</f>
        <v>37988.93678277592</v>
      </c>
      <c r="O3648">
        <f ca="1">DEGREES(ACOS(((Earth_Data!$B$1+Sat_Data!$B$2)/User_Model_Calcs!N3648)*SQRT(1-COS(RADIANS(User_Model_Calcs!I3648))^2*COS(RADIANS(User_Model_Calcs!B3648))^2)))</f>
        <v>37.252524493795811</v>
      </c>
      <c r="P3648">
        <f t="shared" ca="1" si="550"/>
        <v>47.629410226173661</v>
      </c>
    </row>
    <row r="3649" spans="1:16" x14ac:dyDescent="0.25">
      <c r="A3649" s="5">
        <f t="shared" ca="1" si="556"/>
        <v>142.40724069083376</v>
      </c>
      <c r="B3649">
        <f t="shared" ca="1" si="557"/>
        <v>-33.257886989659184</v>
      </c>
      <c r="C3649" s="6">
        <v>20135.9375</v>
      </c>
      <c r="D3649">
        <f t="shared" ca="1" si="558"/>
        <v>3</v>
      </c>
      <c r="E3649" s="1">
        <v>0.65</v>
      </c>
      <c r="F3649">
        <v>19.899999999999999</v>
      </c>
      <c r="G3649">
        <f t="shared" ca="1" si="551"/>
        <v>54.048620189015942</v>
      </c>
      <c r="H3649">
        <f t="shared" ca="1" si="559"/>
        <v>17.259716953943364</v>
      </c>
      <c r="I3649">
        <f ca="1">User_Model_Calcs!A3649-Sat_Data!$B$5</f>
        <v>32.40724069083376</v>
      </c>
      <c r="J3649">
        <f ca="1">(Earth_Data!$B$1/SQRT(1-Earth_Data!$B$2^2*SIN(RADIANS(User_Model_Calcs!B3649))^2))*COS(RADIANS(User_Model_Calcs!B3649))</f>
        <v>5338.8460302495614</v>
      </c>
      <c r="K3649">
        <f ca="1">((Earth_Data!$B$1*(1-Earth_Data!$B$2^2))/SQRT(1-Earth_Data!$B$2^2*SIN(RADIANS(User_Model_Calcs!B3649))^2))*SIN(RADIANS(User_Model_Calcs!B3649))</f>
        <v>-3477.9119047142585</v>
      </c>
      <c r="L3649">
        <f t="shared" ca="1" si="552"/>
        <v>-33.081634501812154</v>
      </c>
      <c r="M3649">
        <f t="shared" ca="1" si="553"/>
        <v>6371.7460834267913</v>
      </c>
      <c r="N3649">
        <f ca="1">SQRT(User_Model_Calcs!M3649^2+Sat_Data!$B$3^2-2*User_Model_Calcs!M3649*Sat_Data!$B$3*COS(RADIANS(L3649))*COS(RADIANS(I3649)))</f>
        <v>37925.118968767238</v>
      </c>
      <c r="O3649">
        <f ca="1">DEGREES(ACOS(((Earth_Data!$B$1+Sat_Data!$B$2)/User_Model_Calcs!N3649)*SQRT(1-COS(RADIANS(User_Model_Calcs!I3649))^2*COS(RADIANS(User_Model_Calcs!B3649))^2)))</f>
        <v>38.057365956900746</v>
      </c>
      <c r="P3649">
        <f t="shared" ca="1" si="550"/>
        <v>49.175873715979805</v>
      </c>
    </row>
    <row r="3650" spans="1:16" x14ac:dyDescent="0.25">
      <c r="A3650" s="5">
        <f t="shared" ca="1" si="556"/>
        <v>144.19353403542894</v>
      </c>
      <c r="B3650">
        <f t="shared" ca="1" si="557"/>
        <v>-33.432542366882622</v>
      </c>
      <c r="C3650" s="6">
        <v>20135.9375</v>
      </c>
      <c r="D3650">
        <f t="shared" ca="1" si="558"/>
        <v>1.2</v>
      </c>
      <c r="E3650" s="1">
        <v>0.65</v>
      </c>
      <c r="F3650">
        <v>19.899999999999999</v>
      </c>
      <c r="G3650">
        <f t="shared" ca="1" si="551"/>
        <v>46.089820015575185</v>
      </c>
      <c r="H3650">
        <f t="shared" ca="1" si="559"/>
        <v>20.760963177707527</v>
      </c>
      <c r="I3650">
        <f ca="1">User_Model_Calcs!A3650-Sat_Data!$B$5</f>
        <v>34.193534035428939</v>
      </c>
      <c r="J3650">
        <f ca="1">(Earth_Data!$B$1/SQRT(1-Earth_Data!$B$2^2*SIN(RADIANS(User_Model_Calcs!B3650))^2))*COS(RADIANS(User_Model_Calcs!B3650))</f>
        <v>5328.1980612661637</v>
      </c>
      <c r="K3650">
        <f ca="1">((Earth_Data!$B$1*(1-Earth_Data!$B$2^2))/SQRT(1-Earth_Data!$B$2^2*SIN(RADIANS(User_Model_Calcs!B3650))^2))*SIN(RADIANS(User_Model_Calcs!B3650))</f>
        <v>-3494.0940446849286</v>
      </c>
      <c r="L3650">
        <f t="shared" ca="1" si="552"/>
        <v>-33.255822968070973</v>
      </c>
      <c r="M3650">
        <f t="shared" ca="1" si="553"/>
        <v>6371.686415163821</v>
      </c>
      <c r="N3650">
        <f ca="1">SQRT(User_Model_Calcs!M3650^2+Sat_Data!$B$3^2-2*User_Model_Calcs!M3650*Sat_Data!$B$3*COS(RADIANS(L3650))*COS(RADIANS(I3650)))</f>
        <v>38036.33243216946</v>
      </c>
      <c r="O3650">
        <f ca="1">DEGREES(ACOS(((Earth_Data!$B$1+Sat_Data!$B$2)/User_Model_Calcs!N3650)*SQRT(1-COS(RADIANS(User_Model_Calcs!I3650))^2*COS(RADIANS(User_Model_Calcs!B3650))^2)))</f>
        <v>36.672495963021568</v>
      </c>
      <c r="P3650">
        <f t="shared" ref="P3650:P3713" ca="1" si="560">DEGREES(ASIN(SIN(RADIANS(ABS(I3650)))/(SIN(ACOS(COS(RADIANS(I3650))*COS(RADIANS(B3650)))))))</f>
        <v>50.961326837834427</v>
      </c>
    </row>
    <row r="3651" spans="1:16" x14ac:dyDescent="0.25">
      <c r="A3651" s="5">
        <f t="shared" ca="1" si="556"/>
        <v>143.67784776700157</v>
      </c>
      <c r="B3651">
        <f t="shared" ca="1" si="557"/>
        <v>-36.362978164583055</v>
      </c>
      <c r="C3651" s="6">
        <v>20135.9375</v>
      </c>
      <c r="D3651">
        <f t="shared" ca="1" si="558"/>
        <v>1.2</v>
      </c>
      <c r="E3651" s="1">
        <v>0.65</v>
      </c>
      <c r="F3651">
        <v>19.899999999999999</v>
      </c>
      <c r="G3651">
        <f t="shared" ref="G3651:G3714" ca="1" si="561">20.4+20*LOG(F3651)+20*LOG(D3651)+10*LOG(E3651)</f>
        <v>46.089820015575185</v>
      </c>
      <c r="H3651">
        <f t="shared" ca="1" si="559"/>
        <v>18.883435920829385</v>
      </c>
      <c r="I3651">
        <f ca="1">User_Model_Calcs!A3651-Sat_Data!$B$5</f>
        <v>33.677847767001566</v>
      </c>
      <c r="J3651">
        <f ca="1">(Earth_Data!$B$1/SQRT(1-Earth_Data!$B$2^2*SIN(RADIANS(User_Model_Calcs!B3651))^2))*COS(RADIANS(User_Model_Calcs!B3651))</f>
        <v>5142.2240810634285</v>
      </c>
      <c r="K3651">
        <f ca="1">((Earth_Data!$B$1*(1-Earth_Data!$B$2^2))/SQRT(1-Earth_Data!$B$2^2*SIN(RADIANS(User_Model_Calcs!B3651))^2))*SIN(RADIANS(User_Model_Calcs!B3651))</f>
        <v>-3760.7025333273805</v>
      </c>
      <c r="L3651">
        <f t="shared" ref="L3651:L3714" ca="1" si="562">DEGREES(ATAN((K3651/J3651)))</f>
        <v>-36.179413473828006</v>
      </c>
      <c r="M3651">
        <f t="shared" ref="M3651:M3714" ca="1" si="563">SQRT(J3651^2+K3651^2)</f>
        <v>6370.6633912053148</v>
      </c>
      <c r="N3651">
        <f ca="1">SQRT(User_Model_Calcs!M3651^2+Sat_Data!$B$3^2-2*User_Model_Calcs!M3651*Sat_Data!$B$3*COS(RADIANS(L3651))*COS(RADIANS(I3651)))</f>
        <v>38177.777637022191</v>
      </c>
      <c r="O3651">
        <f ca="1">DEGREES(ACOS(((Earth_Data!$B$1+Sat_Data!$B$2)/User_Model_Calcs!N3651)*SQRT(1-COS(RADIANS(User_Model_Calcs!I3651))^2*COS(RADIANS(User_Model_Calcs!B3651))^2)))</f>
        <v>34.940282100510302</v>
      </c>
      <c r="P3651">
        <f t="shared" ca="1" si="560"/>
        <v>48.338619773864373</v>
      </c>
    </row>
    <row r="3652" spans="1:16" x14ac:dyDescent="0.25">
      <c r="A3652" s="5">
        <f t="shared" ca="1" si="556"/>
        <v>143.68376254289714</v>
      </c>
      <c r="B3652">
        <f t="shared" ca="1" si="557"/>
        <v>-33.513405485941632</v>
      </c>
      <c r="C3652" s="6">
        <v>20135.9375</v>
      </c>
      <c r="D3652">
        <f t="shared" ca="1" si="558"/>
        <v>1.2</v>
      </c>
      <c r="E3652" s="1">
        <v>0.65</v>
      </c>
      <c r="F3652">
        <v>19.899999999999999</v>
      </c>
      <c r="G3652">
        <f t="shared" ca="1" si="561"/>
        <v>46.089820015575185</v>
      </c>
      <c r="H3652">
        <f t="shared" ca="1" si="559"/>
        <v>19.980365860178008</v>
      </c>
      <c r="I3652">
        <f ca="1">User_Model_Calcs!A3652-Sat_Data!$B$5</f>
        <v>33.683762542897142</v>
      </c>
      <c r="J3652">
        <f ca="1">(Earth_Data!$B$1/SQRT(1-Earth_Data!$B$2^2*SIN(RADIANS(User_Model_Calcs!B3652))^2))*COS(RADIANS(User_Model_Calcs!B3652))</f>
        <v>5323.2513958310929</v>
      </c>
      <c r="K3652">
        <f ca="1">((Earth_Data!$B$1*(1-Earth_Data!$B$2^2))/SQRT(1-Earth_Data!$B$2^2*SIN(RADIANS(User_Model_Calcs!B3652))^2))*SIN(RADIANS(User_Model_Calcs!B3652))</f>
        <v>-3501.5753057376223</v>
      </c>
      <c r="L3652">
        <f t="shared" ca="1" si="562"/>
        <v>-33.336472128194011</v>
      </c>
      <c r="M3652">
        <f t="shared" ca="1" si="563"/>
        <v>6371.658735758625</v>
      </c>
      <c r="N3652">
        <f ca="1">SQRT(User_Model_Calcs!M3652^2+Sat_Data!$B$3^2-2*User_Model_Calcs!M3652*Sat_Data!$B$3*COS(RADIANS(L3652))*COS(RADIANS(I3652)))</f>
        <v>38011.543420398288</v>
      </c>
      <c r="O3652">
        <f ca="1">DEGREES(ACOS(((Earth_Data!$B$1+Sat_Data!$B$2)/User_Model_Calcs!N3652)*SQRT(1-COS(RADIANS(User_Model_Calcs!I3652))^2*COS(RADIANS(User_Model_Calcs!B3652))^2)))</f>
        <v>36.97804526421519</v>
      </c>
      <c r="P3652">
        <f t="shared" ca="1" si="560"/>
        <v>50.36179863544438</v>
      </c>
    </row>
    <row r="3653" spans="1:16" x14ac:dyDescent="0.25">
      <c r="A3653" s="5">
        <f t="shared" ca="1" si="556"/>
        <v>144.38493549179125</v>
      </c>
      <c r="B3653">
        <f t="shared" ca="1" si="557"/>
        <v>-34.739540929855039</v>
      </c>
      <c r="C3653" s="6">
        <v>20135.9375</v>
      </c>
      <c r="D3653">
        <f t="shared" ca="1" si="558"/>
        <v>0.75</v>
      </c>
      <c r="E3653" s="1">
        <v>0.65</v>
      </c>
      <c r="F3653">
        <v>19.899999999999999</v>
      </c>
      <c r="G3653">
        <f t="shared" ca="1" si="561"/>
        <v>42.007420362456692</v>
      </c>
      <c r="H3653">
        <f t="shared" ca="1" si="559"/>
        <v>16.769767506650936</v>
      </c>
      <c r="I3653">
        <f ca="1">User_Model_Calcs!A3653-Sat_Data!$B$5</f>
        <v>34.384935491791254</v>
      </c>
      <c r="J3653">
        <f ca="1">(Earth_Data!$B$1/SQRT(1-Earth_Data!$B$2^2*SIN(RADIANS(User_Model_Calcs!B3653))^2))*COS(RADIANS(User_Model_Calcs!B3653))</f>
        <v>5246.9489758164127</v>
      </c>
      <c r="K3653">
        <f ca="1">((Earth_Data!$B$1*(1-Earth_Data!$B$2^2))/SQRT(1-Earth_Data!$B$2^2*SIN(RADIANS(User_Model_Calcs!B3653))^2))*SIN(RADIANS(User_Model_Calcs!B3653))</f>
        <v>-3614.1613346050731</v>
      </c>
      <c r="L3653">
        <f t="shared" ca="1" si="562"/>
        <v>-34.559536331403081</v>
      </c>
      <c r="M3653">
        <f t="shared" ca="1" si="563"/>
        <v>6371.2350221425068</v>
      </c>
      <c r="N3653">
        <f ca="1">SQRT(User_Model_Calcs!M3653^2+Sat_Data!$B$3^2-2*User_Model_Calcs!M3653*Sat_Data!$B$3*COS(RADIANS(L3653))*COS(RADIANS(I3653)))</f>
        <v>38121.60548709202</v>
      </c>
      <c r="O3653">
        <f ca="1">DEGREES(ACOS(((Earth_Data!$B$1+Sat_Data!$B$2)/User_Model_Calcs!N3653)*SQRT(1-COS(RADIANS(User_Model_Calcs!I3653))^2*COS(RADIANS(User_Model_Calcs!B3653))^2)))</f>
        <v>35.624964672182848</v>
      </c>
      <c r="P3653">
        <f t="shared" ca="1" si="560"/>
        <v>50.215519724830102</v>
      </c>
    </row>
    <row r="3654" spans="1:16" x14ac:dyDescent="0.25">
      <c r="A3654" s="5">
        <f t="shared" ca="1" si="556"/>
        <v>144.64962965139847</v>
      </c>
      <c r="B3654">
        <f t="shared" ca="1" si="557"/>
        <v>-36.302638678509496</v>
      </c>
      <c r="C3654" s="6">
        <v>20135.9375</v>
      </c>
      <c r="D3654">
        <f t="shared" ca="1" si="558"/>
        <v>0.75</v>
      </c>
      <c r="E3654" s="1">
        <v>0.65</v>
      </c>
      <c r="F3654">
        <v>19.899999999999999</v>
      </c>
      <c r="G3654">
        <f t="shared" ca="1" si="561"/>
        <v>42.007420362456692</v>
      </c>
      <c r="H3654">
        <f t="shared" ca="1" si="559"/>
        <v>22.139306151387785</v>
      </c>
      <c r="I3654">
        <f ca="1">User_Model_Calcs!A3654-Sat_Data!$B$5</f>
        <v>34.64962965139847</v>
      </c>
      <c r="J3654">
        <f ca="1">(Earth_Data!$B$1/SQRT(1-Earth_Data!$B$2^2*SIN(RADIANS(User_Model_Calcs!B3654))^2))*COS(RADIANS(User_Model_Calcs!B3654))</f>
        <v>5146.1910445851054</v>
      </c>
      <c r="K3654">
        <f ca="1">((Earth_Data!$B$1*(1-Earth_Data!$B$2^2))/SQRT(1-Earth_Data!$B$2^2*SIN(RADIANS(User_Model_Calcs!B3654))^2))*SIN(RADIANS(User_Model_Calcs!B3654))</f>
        <v>-3755.3086431008924</v>
      </c>
      <c r="L3654">
        <f t="shared" ca="1" si="562"/>
        <v>-36.119195861903655</v>
      </c>
      <c r="M3654">
        <f t="shared" ca="1" si="563"/>
        <v>6370.6848354251679</v>
      </c>
      <c r="N3654">
        <f ca="1">SQRT(User_Model_Calcs!M3654^2+Sat_Data!$B$3^2-2*User_Model_Calcs!M3654*Sat_Data!$B$3*COS(RADIANS(L3654))*COS(RADIANS(I3654)))</f>
        <v>38228.23417273855</v>
      </c>
      <c r="O3654">
        <f ca="1">DEGREES(ACOS(((Earth_Data!$B$1+Sat_Data!$B$2)/User_Model_Calcs!N3654)*SQRT(1-COS(RADIANS(User_Model_Calcs!I3654))^2*COS(RADIANS(User_Model_Calcs!B3654))^2)))</f>
        <v>34.33790304506811</v>
      </c>
      <c r="P3654">
        <f t="shared" ca="1" si="560"/>
        <v>49.415407577007201</v>
      </c>
    </row>
    <row r="3655" spans="1:16" x14ac:dyDescent="0.25">
      <c r="A3655" s="5">
        <f t="shared" ca="1" si="556"/>
        <v>142.28338015174978</v>
      </c>
      <c r="B3655">
        <f t="shared" ca="1" si="557"/>
        <v>-32.594438985041023</v>
      </c>
      <c r="C3655" s="6">
        <v>20135.9375</v>
      </c>
      <c r="D3655">
        <f t="shared" ca="1" si="558"/>
        <v>3</v>
      </c>
      <c r="E3655" s="1">
        <v>0.65</v>
      </c>
      <c r="F3655">
        <v>19.899999999999999</v>
      </c>
      <c r="G3655">
        <f t="shared" ca="1" si="561"/>
        <v>54.048620189015942</v>
      </c>
      <c r="H3655">
        <f t="shared" ca="1" si="559"/>
        <v>15.256227640494091</v>
      </c>
      <c r="I3655">
        <f ca="1">User_Model_Calcs!A3655-Sat_Data!$B$5</f>
        <v>32.283380151749782</v>
      </c>
      <c r="J3655">
        <f ca="1">(Earth_Data!$B$1/SQRT(1-Earth_Data!$B$2^2*SIN(RADIANS(User_Model_Calcs!B3655))^2))*COS(RADIANS(User_Model_Calcs!B3655))</f>
        <v>5378.8399811680047</v>
      </c>
      <c r="K3655">
        <f ca="1">((Earth_Data!$B$1*(1-Earth_Data!$B$2^2))/SQRT(1-Earth_Data!$B$2^2*SIN(RADIANS(User_Model_Calcs!B3655))^2))*SIN(RADIANS(User_Model_Calcs!B3655))</f>
        <v>-3416.1525378574179</v>
      </c>
      <c r="L3655">
        <f t="shared" ca="1" si="562"/>
        <v>-32.420019423762263</v>
      </c>
      <c r="M3655">
        <f t="shared" ca="1" si="563"/>
        <v>6371.9712573834713</v>
      </c>
      <c r="N3655">
        <f ca="1">SQRT(User_Model_Calcs!M3655^2+Sat_Data!$B$3^2-2*User_Model_Calcs!M3655*Sat_Data!$B$3*COS(RADIANS(L3655))*COS(RADIANS(I3655)))</f>
        <v>37880.674904687046</v>
      </c>
      <c r="O3655">
        <f ca="1">DEGREES(ACOS(((Earth_Data!$B$1+Sat_Data!$B$2)/User_Model_Calcs!N3655)*SQRT(1-COS(RADIANS(User_Model_Calcs!I3655))^2*COS(RADIANS(User_Model_Calcs!B3655))^2)))</f>
        <v>38.622239807779451</v>
      </c>
      <c r="P3655">
        <f t="shared" ca="1" si="560"/>
        <v>49.546792164351032</v>
      </c>
    </row>
    <row r="3656" spans="1:16" x14ac:dyDescent="0.25">
      <c r="A3656" s="5">
        <f t="shared" ca="1" si="556"/>
        <v>140.73365642795125</v>
      </c>
      <c r="B3656">
        <f t="shared" ca="1" si="557"/>
        <v>-35.490209984219476</v>
      </c>
      <c r="C3656" s="6">
        <v>20135.9375</v>
      </c>
      <c r="D3656">
        <f t="shared" ca="1" si="558"/>
        <v>3</v>
      </c>
      <c r="E3656" s="1">
        <v>0.65</v>
      </c>
      <c r="F3656">
        <v>19.899999999999999</v>
      </c>
      <c r="G3656">
        <f t="shared" ca="1" si="561"/>
        <v>54.048620189015942</v>
      </c>
      <c r="H3656">
        <f t="shared" ca="1" si="559"/>
        <v>17.92503178335124</v>
      </c>
      <c r="I3656">
        <f ca="1">User_Model_Calcs!A3656-Sat_Data!$B$5</f>
        <v>30.733656427951246</v>
      </c>
      <c r="J3656">
        <f ca="1">(Earth_Data!$B$1/SQRT(1-Earth_Data!$B$2^2*SIN(RADIANS(User_Model_Calcs!B3656))^2))*COS(RADIANS(User_Model_Calcs!B3656))</f>
        <v>5199.0444508507944</v>
      </c>
      <c r="K3656">
        <f ca="1">((Earth_Data!$B$1*(1-Earth_Data!$B$2^2))/SQRT(1-Earth_Data!$B$2^2*SIN(RADIANS(User_Model_Calcs!B3656))^2))*SIN(RADIANS(User_Model_Calcs!B3656))</f>
        <v>-3682.2849566729928</v>
      </c>
      <c r="L3656">
        <f t="shared" ca="1" si="562"/>
        <v>-35.308486891055615</v>
      </c>
      <c r="M3656">
        <f t="shared" ca="1" si="563"/>
        <v>6370.9721160952085</v>
      </c>
      <c r="N3656">
        <f ca="1">SQRT(User_Model_Calcs!M3656^2+Sat_Data!$B$3^2-2*User_Model_Calcs!M3656*Sat_Data!$B$3*COS(RADIANS(L3656))*COS(RADIANS(I3656)))</f>
        <v>37967.796033725834</v>
      </c>
      <c r="O3656">
        <f ca="1">DEGREES(ACOS(((Earth_Data!$B$1+Sat_Data!$B$2)/User_Model_Calcs!N3656)*SQRT(1-COS(RADIANS(User_Model_Calcs!I3656))^2*COS(RADIANS(User_Model_Calcs!B3656))^2)))</f>
        <v>37.512088940143379</v>
      </c>
      <c r="P3656">
        <f t="shared" ca="1" si="560"/>
        <v>45.68196418398859</v>
      </c>
    </row>
    <row r="3657" spans="1:16" x14ac:dyDescent="0.25">
      <c r="A3657" s="5">
        <f t="shared" ca="1" si="556"/>
        <v>140.70479784228934</v>
      </c>
      <c r="B3657">
        <f t="shared" ca="1" si="557"/>
        <v>-36.46798806495751</v>
      </c>
      <c r="C3657" s="6">
        <v>20135.9375</v>
      </c>
      <c r="D3657">
        <f t="shared" ca="1" si="558"/>
        <v>3</v>
      </c>
      <c r="E3657" s="1">
        <v>0.65</v>
      </c>
      <c r="F3657">
        <v>19.899999999999999</v>
      </c>
      <c r="G3657">
        <f t="shared" ca="1" si="561"/>
        <v>54.048620189015942</v>
      </c>
      <c r="H3657">
        <f t="shared" ca="1" si="559"/>
        <v>15.631148958326321</v>
      </c>
      <c r="I3657">
        <f ca="1">User_Model_Calcs!A3657-Sat_Data!$B$5</f>
        <v>30.704797842289338</v>
      </c>
      <c r="J3657">
        <f ca="1">(Earth_Data!$B$1/SQRT(1-Earth_Data!$B$2^2*SIN(RADIANS(User_Model_Calcs!B3657))^2))*COS(RADIANS(User_Model_Calcs!B3657))</f>
        <v>5135.3066694234712</v>
      </c>
      <c r="K3657">
        <f ca="1">((Earth_Data!$B$1*(1-Earth_Data!$B$2^2))/SQRT(1-Earth_Data!$B$2^2*SIN(RADIANS(User_Model_Calcs!B3657))^2))*SIN(RADIANS(User_Model_Calcs!B3657))</f>
        <v>-3770.0797758072299</v>
      </c>
      <c r="L3657">
        <f t="shared" ca="1" si="562"/>
        <v>-36.284213210694539</v>
      </c>
      <c r="M3657">
        <f t="shared" ca="1" si="563"/>
        <v>6370.6260371313492</v>
      </c>
      <c r="N3657">
        <f ca="1">SQRT(User_Model_Calcs!M3657^2+Sat_Data!$B$3^2-2*User_Model_Calcs!M3657*Sat_Data!$B$3*COS(RADIANS(L3657))*COS(RADIANS(I3657)))</f>
        <v>38027.065485875151</v>
      </c>
      <c r="O3657">
        <f ca="1">DEGREES(ACOS(((Earth_Data!$B$1+Sat_Data!$B$2)/User_Model_Calcs!N3657)*SQRT(1-COS(RADIANS(User_Model_Calcs!I3657))^2*COS(RADIANS(User_Model_Calcs!B3657))^2)))</f>
        <v>36.772425125984462</v>
      </c>
      <c r="P3657">
        <f t="shared" ca="1" si="560"/>
        <v>44.975709581737711</v>
      </c>
    </row>
    <row r="3658" spans="1:16" x14ac:dyDescent="0.25">
      <c r="A3658" s="5">
        <f t="shared" ca="1" si="556"/>
        <v>140.93524185638839</v>
      </c>
      <c r="B3658">
        <f t="shared" ca="1" si="557"/>
        <v>-33.931546623135809</v>
      </c>
      <c r="C3658" s="6">
        <v>20135.9375</v>
      </c>
      <c r="D3658">
        <f t="shared" ca="1" si="558"/>
        <v>3</v>
      </c>
      <c r="E3658" s="1">
        <v>0.65</v>
      </c>
      <c r="F3658">
        <v>19.899999999999999</v>
      </c>
      <c r="G3658">
        <f t="shared" ca="1" si="561"/>
        <v>54.048620189015942</v>
      </c>
      <c r="H3658">
        <f t="shared" ca="1" si="559"/>
        <v>17.660019622927191</v>
      </c>
      <c r="I3658">
        <f ca="1">User_Model_Calcs!A3658-Sat_Data!$B$5</f>
        <v>30.935241856388387</v>
      </c>
      <c r="J3658">
        <f ca="1">(Earth_Data!$B$1/SQRT(1-Earth_Data!$B$2^2*SIN(RADIANS(User_Model_Calcs!B3658))^2))*COS(RADIANS(User_Model_Calcs!B3658))</f>
        <v>5297.5031096401372</v>
      </c>
      <c r="K3658">
        <f ca="1">((Earth_Data!$B$1*(1-Earth_Data!$B$2^2))/SQRT(1-Earth_Data!$B$2^2*SIN(RADIANS(User_Model_Calcs!B3658))^2))*SIN(RADIANS(User_Model_Calcs!B3658))</f>
        <v>-3540.1504382268167</v>
      </c>
      <c r="L3658">
        <f t="shared" ca="1" si="562"/>
        <v>-33.753529330021777</v>
      </c>
      <c r="M3658">
        <f t="shared" ca="1" si="563"/>
        <v>6371.5150727220644</v>
      </c>
      <c r="N3658">
        <f ca="1">SQRT(User_Model_Calcs!M3658^2+Sat_Data!$B$3^2-2*User_Model_Calcs!M3658*Sat_Data!$B$3*COS(RADIANS(L3658))*COS(RADIANS(I3658)))</f>
        <v>37884.420697273134</v>
      </c>
      <c r="O3658">
        <f ca="1">DEGREES(ACOS(((Earth_Data!$B$1+Sat_Data!$B$2)/User_Model_Calcs!N3658)*SQRT(1-COS(RADIANS(User_Model_Calcs!I3658))^2*COS(RADIANS(User_Model_Calcs!B3658))^2)))</f>
        <v>38.568285232320079</v>
      </c>
      <c r="P3658">
        <f t="shared" ca="1" si="560"/>
        <v>47.03458940435052</v>
      </c>
    </row>
    <row r="3659" spans="1:16" x14ac:dyDescent="0.25">
      <c r="A3659" s="5">
        <f t="shared" ca="1" si="556"/>
        <v>143.44537785041527</v>
      </c>
      <c r="B3659">
        <f t="shared" ca="1" si="557"/>
        <v>-33.450034509847285</v>
      </c>
      <c r="C3659" s="6">
        <v>20135.9375</v>
      </c>
      <c r="D3659">
        <f t="shared" ca="1" si="558"/>
        <v>3</v>
      </c>
      <c r="E3659" s="1">
        <v>0.65</v>
      </c>
      <c r="F3659">
        <v>19.899999999999999</v>
      </c>
      <c r="G3659">
        <f t="shared" ca="1" si="561"/>
        <v>54.048620189015942</v>
      </c>
      <c r="H3659">
        <f t="shared" ca="1" si="559"/>
        <v>20.816164064471266</v>
      </c>
      <c r="I3659">
        <f ca="1">User_Model_Calcs!A3659-Sat_Data!$B$5</f>
        <v>33.445377850415269</v>
      </c>
      <c r="J3659">
        <f ca="1">(Earth_Data!$B$1/SQRT(1-Earth_Data!$B$2^2*SIN(RADIANS(User_Model_Calcs!B3659))^2))*COS(RADIANS(User_Model_Calcs!B3659))</f>
        <v>5327.1289093302139</v>
      </c>
      <c r="K3659">
        <f ca="1">((Earth_Data!$B$1*(1-Earth_Data!$B$2^2))/SQRT(1-Earth_Data!$B$2^2*SIN(RADIANS(User_Model_Calcs!B3659))^2))*SIN(RADIANS(User_Model_Calcs!B3659))</f>
        <v>-3495.7129589801734</v>
      </c>
      <c r="L3659">
        <f t="shared" ca="1" si="562"/>
        <v>-33.273268708950582</v>
      </c>
      <c r="M3659">
        <f t="shared" ca="1" si="563"/>
        <v>6371.6804304832831</v>
      </c>
      <c r="N3659">
        <f ca="1">SQRT(User_Model_Calcs!M3659^2+Sat_Data!$B$3^2-2*User_Model_Calcs!M3659*Sat_Data!$B$3*COS(RADIANS(L3659))*COS(RADIANS(I3659)))</f>
        <v>37994.371512889345</v>
      </c>
      <c r="O3659">
        <f ca="1">DEGREES(ACOS(((Earth_Data!$B$1+Sat_Data!$B$2)/User_Model_Calcs!N3659)*SQRT(1-COS(RADIANS(User_Model_Calcs!I3659))^2*COS(RADIANS(User_Model_Calcs!B3659))^2)))</f>
        <v>37.19110893310814</v>
      </c>
      <c r="P3659">
        <f t="shared" ca="1" si="560"/>
        <v>50.154519230962983</v>
      </c>
    </row>
    <row r="3660" spans="1:16" x14ac:dyDescent="0.25">
      <c r="A3660" s="5">
        <f t="shared" ca="1" si="556"/>
        <v>140.34028707527719</v>
      </c>
      <c r="B3660">
        <f t="shared" ca="1" si="557"/>
        <v>-36.737055807808623</v>
      </c>
      <c r="C3660" s="6">
        <v>20135.9375</v>
      </c>
      <c r="D3660">
        <f t="shared" ca="1" si="558"/>
        <v>3</v>
      </c>
      <c r="E3660" s="1">
        <v>0.65</v>
      </c>
      <c r="F3660">
        <v>19.899999999999999</v>
      </c>
      <c r="G3660">
        <f t="shared" ca="1" si="561"/>
        <v>54.048620189015942</v>
      </c>
      <c r="H3660">
        <f t="shared" ca="1" si="559"/>
        <v>17.143060763991002</v>
      </c>
      <c r="I3660">
        <f ca="1">User_Model_Calcs!A3660-Sat_Data!$B$5</f>
        <v>30.340287075277189</v>
      </c>
      <c r="J3660">
        <f ca="1">(Earth_Data!$B$1/SQRT(1-Earth_Data!$B$2^2*SIN(RADIANS(User_Model_Calcs!B3660))^2))*COS(RADIANS(User_Model_Calcs!B3660))</f>
        <v>5117.5032404172161</v>
      </c>
      <c r="K3660">
        <f ca="1">((Earth_Data!$B$1*(1-Earth_Data!$B$2^2))/SQRT(1-Earth_Data!$B$2^2*SIN(RADIANS(User_Model_Calcs!B3660))^2))*SIN(RADIANS(User_Model_Calcs!B3660))</f>
        <v>-3794.0499081211074</v>
      </c>
      <c r="L3660">
        <f t="shared" ca="1" si="562"/>
        <v>-36.552753692291148</v>
      </c>
      <c r="M3660">
        <f t="shared" ca="1" si="563"/>
        <v>6370.5301287251195</v>
      </c>
      <c r="N3660">
        <f ca="1">SQRT(User_Model_Calcs!M3660^2+Sat_Data!$B$3^2-2*User_Model_Calcs!M3660*Sat_Data!$B$3*COS(RADIANS(L3660))*COS(RADIANS(I3660)))</f>
        <v>38025.688425087428</v>
      </c>
      <c r="O3660">
        <f ca="1">DEGREES(ACOS(((Earth_Data!$B$1+Sat_Data!$B$2)/User_Model_Calcs!N3660)*SQRT(1-COS(RADIANS(User_Model_Calcs!I3660))^2*COS(RADIANS(User_Model_Calcs!B3660))^2)))</f>
        <v>36.788115365938111</v>
      </c>
      <c r="P3660">
        <f t="shared" ca="1" si="560"/>
        <v>44.378036329527923</v>
      </c>
    </row>
    <row r="3661" spans="1:16" x14ac:dyDescent="0.25">
      <c r="A3661" s="5">
        <f t="shared" ca="1" si="556"/>
        <v>140.11869312339627</v>
      </c>
      <c r="B3661">
        <f t="shared" ca="1" si="557"/>
        <v>-32.461663710071093</v>
      </c>
      <c r="C3661" s="6">
        <v>20135.9375</v>
      </c>
      <c r="D3661">
        <f t="shared" ca="1" si="558"/>
        <v>1.2</v>
      </c>
      <c r="E3661" s="1">
        <v>0.65</v>
      </c>
      <c r="F3661">
        <v>19.899999999999999</v>
      </c>
      <c r="G3661">
        <f t="shared" ca="1" si="561"/>
        <v>46.089820015575185</v>
      </c>
      <c r="H3661">
        <f t="shared" ca="1" si="559"/>
        <v>22.149490306013419</v>
      </c>
      <c r="I3661">
        <f ca="1">User_Model_Calcs!A3661-Sat_Data!$B$5</f>
        <v>30.11869312339627</v>
      </c>
      <c r="J3661">
        <f ca="1">(Earth_Data!$B$1/SQRT(1-Earth_Data!$B$2^2*SIN(RADIANS(User_Model_Calcs!B3661))^2))*COS(RADIANS(User_Model_Calcs!B3661))</f>
        <v>5386.7574001479898</v>
      </c>
      <c r="K3661">
        <f ca="1">((Earth_Data!$B$1*(1-Earth_Data!$B$2^2))/SQRT(1-Earth_Data!$B$2^2*SIN(RADIANS(User_Model_Calcs!B3661))^2))*SIN(RADIANS(User_Model_Calcs!B3661))</f>
        <v>-3403.7380963617097</v>
      </c>
      <c r="L3661">
        <f t="shared" ca="1" si="562"/>
        <v>-32.287622189433414</v>
      </c>
      <c r="M3661">
        <f t="shared" ca="1" si="563"/>
        <v>6372.0160323615919</v>
      </c>
      <c r="N3661">
        <f ca="1">SQRT(User_Model_Calcs!M3661^2+Sat_Data!$B$3^2-2*User_Model_Calcs!M3661*Sat_Data!$B$3*COS(RADIANS(L3661))*COS(RADIANS(I3661)))</f>
        <v>37755.68070087969</v>
      </c>
      <c r="O3661">
        <f ca="1">DEGREES(ACOS(((Earth_Data!$B$1+Sat_Data!$B$2)/User_Model_Calcs!N3661)*SQRT(1-COS(RADIANS(User_Model_Calcs!I3661))^2*COS(RADIANS(User_Model_Calcs!B3661))^2)))</f>
        <v>40.231041330946411</v>
      </c>
      <c r="P3661">
        <f t="shared" ca="1" si="560"/>
        <v>47.2243539244012</v>
      </c>
    </row>
    <row r="3662" spans="1:16" x14ac:dyDescent="0.25">
      <c r="A3662" s="5">
        <f t="shared" ca="1" si="556"/>
        <v>143.88974696119814</v>
      </c>
      <c r="B3662">
        <f t="shared" ca="1" si="557"/>
        <v>-32.114445475388379</v>
      </c>
      <c r="C3662" s="6">
        <v>20135.9375</v>
      </c>
      <c r="D3662">
        <f t="shared" ca="1" si="558"/>
        <v>1.2</v>
      </c>
      <c r="E3662" s="1">
        <v>0.65</v>
      </c>
      <c r="F3662">
        <v>19.899999999999999</v>
      </c>
      <c r="G3662">
        <f t="shared" ca="1" si="561"/>
        <v>46.089820015575185</v>
      </c>
      <c r="H3662">
        <f t="shared" ca="1" si="559"/>
        <v>16.729596967160887</v>
      </c>
      <c r="I3662">
        <f ca="1">User_Model_Calcs!A3662-Sat_Data!$B$5</f>
        <v>33.889746961198142</v>
      </c>
      <c r="J3662">
        <f ca="1">(Earth_Data!$B$1/SQRT(1-Earth_Data!$B$2^2*SIN(RADIANS(User_Model_Calcs!B3662))^2))*COS(RADIANS(User_Model_Calcs!B3662))</f>
        <v>5407.325122350926</v>
      </c>
      <c r="K3662">
        <f ca="1">((Earth_Data!$B$1*(1-Earth_Data!$B$2^2))/SQRT(1-Earth_Data!$B$2^2*SIN(RADIANS(User_Model_Calcs!B3662))^2))*SIN(RADIANS(User_Model_Calcs!B3662))</f>
        <v>-3371.1881561985565</v>
      </c>
      <c r="L3662">
        <f t="shared" ca="1" si="562"/>
        <v>-31.941410136663027</v>
      </c>
      <c r="M3662">
        <f t="shared" ca="1" si="563"/>
        <v>6372.1326542454271</v>
      </c>
      <c r="N3662">
        <f ca="1">SQRT(User_Model_Calcs!M3662^2+Sat_Data!$B$3^2-2*User_Model_Calcs!M3662*Sat_Data!$B$3*COS(RADIANS(L3662))*COS(RADIANS(I3662)))</f>
        <v>37945.956500795597</v>
      </c>
      <c r="O3662">
        <f ca="1">DEGREES(ACOS(((Earth_Data!$B$1+Sat_Data!$B$2)/User_Model_Calcs!N3662)*SQRT(1-COS(RADIANS(User_Model_Calcs!I3662))^2*COS(RADIANS(User_Model_Calcs!B3662))^2)))</f>
        <v>37.801072413290818</v>
      </c>
      <c r="P3662">
        <f t="shared" ca="1" si="560"/>
        <v>51.640914097992827</v>
      </c>
    </row>
    <row r="3663" spans="1:16" x14ac:dyDescent="0.25">
      <c r="A3663" s="5">
        <f t="shared" ca="1" si="556"/>
        <v>141.67967337601408</v>
      </c>
      <c r="B3663">
        <f t="shared" ca="1" si="557"/>
        <v>-36.408498886446331</v>
      </c>
      <c r="C3663" s="6">
        <v>20135.9375</v>
      </c>
      <c r="D3663">
        <f t="shared" ca="1" si="558"/>
        <v>1.2</v>
      </c>
      <c r="E3663" s="1">
        <v>0.65</v>
      </c>
      <c r="F3663">
        <v>19.899999999999999</v>
      </c>
      <c r="G3663">
        <f t="shared" ca="1" si="561"/>
        <v>46.089820015575185</v>
      </c>
      <c r="H3663">
        <f t="shared" ca="1" si="559"/>
        <v>14.835943710437192</v>
      </c>
      <c r="I3663">
        <f ca="1">User_Model_Calcs!A3663-Sat_Data!$B$5</f>
        <v>31.67967337601408</v>
      </c>
      <c r="J3663">
        <f ca="1">(Earth_Data!$B$1/SQRT(1-Earth_Data!$B$2^2*SIN(RADIANS(User_Model_Calcs!B3663))^2))*COS(RADIANS(User_Model_Calcs!B3663))</f>
        <v>5139.2275789080377</v>
      </c>
      <c r="K3663">
        <f ca="1">((Earth_Data!$B$1*(1-Earth_Data!$B$2^2))/SQRT(1-Earth_Data!$B$2^2*SIN(RADIANS(User_Model_Calcs!B3663))^2))*SIN(RADIANS(User_Model_Calcs!B3663))</f>
        <v>-3764.7690087270903</v>
      </c>
      <c r="L3663">
        <f t="shared" ca="1" si="562"/>
        <v>-36.224842789848715</v>
      </c>
      <c r="M3663">
        <f t="shared" ca="1" si="563"/>
        <v>6370.6472039252758</v>
      </c>
      <c r="N3663">
        <f ca="1">SQRT(User_Model_Calcs!M3663^2+Sat_Data!$B$3^2-2*User_Model_Calcs!M3663*Sat_Data!$B$3*COS(RADIANS(L3663))*COS(RADIANS(I3663)))</f>
        <v>38073.516656782478</v>
      </c>
      <c r="O3663">
        <f ca="1">DEGREES(ACOS(((Earth_Data!$B$1+Sat_Data!$B$2)/User_Model_Calcs!N3663)*SQRT(1-COS(RADIANS(User_Model_Calcs!I3663))^2*COS(RADIANS(User_Model_Calcs!B3663))^2)))</f>
        <v>36.20247825766954</v>
      </c>
      <c r="P3663">
        <f t="shared" ca="1" si="560"/>
        <v>46.116011764495816</v>
      </c>
    </row>
    <row r="3664" spans="1:16" x14ac:dyDescent="0.25">
      <c r="A3664" s="5">
        <f t="shared" ca="1" si="556"/>
        <v>142.98869384698475</v>
      </c>
      <c r="B3664">
        <f t="shared" ca="1" si="557"/>
        <v>-32.872328064508125</v>
      </c>
      <c r="C3664" s="6">
        <v>20135.9375</v>
      </c>
      <c r="D3664">
        <f t="shared" ca="1" si="558"/>
        <v>1.2</v>
      </c>
      <c r="E3664" s="1">
        <v>0.65</v>
      </c>
      <c r="F3664">
        <v>19.899999999999999</v>
      </c>
      <c r="G3664">
        <f t="shared" ca="1" si="561"/>
        <v>46.089820015575185</v>
      </c>
      <c r="H3664">
        <f t="shared" ca="1" si="559"/>
        <v>18.31156181766287</v>
      </c>
      <c r="I3664">
        <f ca="1">User_Model_Calcs!A3664-Sat_Data!$B$5</f>
        <v>32.988693846984745</v>
      </c>
      <c r="J3664">
        <f ca="1">(Earth_Data!$B$1/SQRT(1-Earth_Data!$B$2^2*SIN(RADIANS(User_Model_Calcs!B3664))^2))*COS(RADIANS(User_Model_Calcs!B3664))</f>
        <v>5362.1758528223081</v>
      </c>
      <c r="K3664">
        <f ca="1">((Earth_Data!$B$1*(1-Earth_Data!$B$2^2))/SQRT(1-Earth_Data!$B$2^2*SIN(RADIANS(User_Model_Calcs!B3664))^2))*SIN(RADIANS(User_Model_Calcs!B3664))</f>
        <v>-3442.0763471760947</v>
      </c>
      <c r="L3664">
        <f t="shared" ca="1" si="562"/>
        <v>-32.697129376154905</v>
      </c>
      <c r="M3664">
        <f t="shared" ca="1" si="563"/>
        <v>6371.877231741033</v>
      </c>
      <c r="N3664">
        <f ca="1">SQRT(User_Model_Calcs!M3664^2+Sat_Data!$B$3^2-2*User_Model_Calcs!M3664*Sat_Data!$B$3*COS(RADIANS(L3664))*COS(RADIANS(I3664)))</f>
        <v>37935.923631057478</v>
      </c>
      <c r="O3664">
        <f ca="1">DEGREES(ACOS(((Earth_Data!$B$1+Sat_Data!$B$2)/User_Model_Calcs!N3664)*SQRT(1-COS(RADIANS(User_Model_Calcs!I3664))^2*COS(RADIANS(User_Model_Calcs!B3664))^2)))</f>
        <v>37.923386537769524</v>
      </c>
      <c r="P3664">
        <f t="shared" ca="1" si="560"/>
        <v>50.099252241866331</v>
      </c>
    </row>
    <row r="3665" spans="1:16" x14ac:dyDescent="0.25">
      <c r="A3665" s="5">
        <f t="shared" ca="1" si="556"/>
        <v>140.82762982871617</v>
      </c>
      <c r="B3665">
        <f t="shared" ca="1" si="557"/>
        <v>-32.129385923631304</v>
      </c>
      <c r="C3665" s="6">
        <v>20135.9375</v>
      </c>
      <c r="D3665">
        <f t="shared" ca="1" si="558"/>
        <v>0.75</v>
      </c>
      <c r="E3665" s="1">
        <v>0.65</v>
      </c>
      <c r="F3665">
        <v>19.899999999999999</v>
      </c>
      <c r="G3665">
        <f t="shared" ca="1" si="561"/>
        <v>42.007420362456692</v>
      </c>
      <c r="H3665">
        <f t="shared" ca="1" si="559"/>
        <v>18.185568159662498</v>
      </c>
      <c r="I3665">
        <f ca="1">User_Model_Calcs!A3665-Sat_Data!$B$5</f>
        <v>30.827629828716169</v>
      </c>
      <c r="J3665">
        <f ca="1">(Earth_Data!$B$1/SQRT(1-Earth_Data!$B$2^2*SIN(RADIANS(User_Model_Calcs!B3665))^2))*COS(RADIANS(User_Model_Calcs!B3665))</f>
        <v>5406.4442009901932</v>
      </c>
      <c r="K3665">
        <f ca="1">((Earth_Data!$B$1*(1-Earth_Data!$B$2^2))/SQRT(1-Earth_Data!$B$2^2*SIN(RADIANS(User_Model_Calcs!B3665))^2))*SIN(RADIANS(User_Model_Calcs!B3665))</f>
        <v>-3372.5912726592164</v>
      </c>
      <c r="L3665">
        <f t="shared" ca="1" si="562"/>
        <v>-31.956306767798491</v>
      </c>
      <c r="M3665">
        <f t="shared" ca="1" si="563"/>
        <v>6372.1276502309338</v>
      </c>
      <c r="N3665">
        <f ca="1">SQRT(User_Model_Calcs!M3665^2+Sat_Data!$B$3^2-2*User_Model_Calcs!M3665*Sat_Data!$B$3*COS(RADIANS(L3665))*COS(RADIANS(I3665)))</f>
        <v>37774.563578863934</v>
      </c>
      <c r="O3665">
        <f ca="1">DEGREES(ACOS(((Earth_Data!$B$1+Sat_Data!$B$2)/User_Model_Calcs!N3665)*SQRT(1-COS(RADIANS(User_Model_Calcs!I3665))^2*COS(RADIANS(User_Model_Calcs!B3665))^2)))</f>
        <v>39.986935175922689</v>
      </c>
      <c r="P3665">
        <f t="shared" ca="1" si="560"/>
        <v>48.293189709910578</v>
      </c>
    </row>
    <row r="3666" spans="1:16" x14ac:dyDescent="0.25">
      <c r="A3666" s="5">
        <f t="shared" ref="A3666:A3679" ca="1" si="564">142.56313432703+(RAND()*5-2.5)</f>
        <v>144.43131446330284</v>
      </c>
      <c r="B3666">
        <f t="shared" ref="B3666:B3679" ca="1" si="565">-34.4534087301148+(RAND()*5-2.5)</f>
        <v>-33.768206132534111</v>
      </c>
      <c r="C3666" s="6">
        <v>20135.9375</v>
      </c>
      <c r="D3666">
        <f t="shared" ca="1" si="558"/>
        <v>1.2</v>
      </c>
      <c r="E3666" s="1">
        <v>0.65</v>
      </c>
      <c r="F3666">
        <v>19.899999999999999</v>
      </c>
      <c r="G3666">
        <f t="shared" ca="1" si="561"/>
        <v>46.089820015575185</v>
      </c>
      <c r="H3666">
        <f t="shared" ca="1" si="559"/>
        <v>14.645170578967562</v>
      </c>
      <c r="I3666">
        <f ca="1">User_Model_Calcs!A3666-Sat_Data!$B$5</f>
        <v>34.43131446330284</v>
      </c>
      <c r="J3666">
        <f ca="1">(Earth_Data!$B$1/SQRT(1-Earth_Data!$B$2^2*SIN(RADIANS(User_Model_Calcs!B3666))^2))*COS(RADIANS(User_Model_Calcs!B3666))</f>
        <v>5307.5949953675581</v>
      </c>
      <c r="K3666">
        <f ca="1">((Earth_Data!$B$1*(1-Earth_Data!$B$2^2))/SQRT(1-Earth_Data!$B$2^2*SIN(RADIANS(User_Model_Calcs!B3666))^2))*SIN(RADIANS(User_Model_Calcs!B3666))</f>
        <v>-3525.1037105590058</v>
      </c>
      <c r="L3666">
        <f t="shared" ca="1" si="562"/>
        <v>-33.590607778626627</v>
      </c>
      <c r="M3666">
        <f t="shared" ca="1" si="563"/>
        <v>6371.5712979647033</v>
      </c>
      <c r="N3666">
        <f ca="1">SQRT(User_Model_Calcs!M3666^2+Sat_Data!$B$3^2-2*User_Model_Calcs!M3666*Sat_Data!$B$3*COS(RADIANS(L3666))*COS(RADIANS(I3666)))</f>
        <v>38068.954366102531</v>
      </c>
      <c r="O3666">
        <f ca="1">DEGREES(ACOS(((Earth_Data!$B$1+Sat_Data!$B$2)/User_Model_Calcs!N3666)*SQRT(1-COS(RADIANS(User_Model_Calcs!I3666))^2*COS(RADIANS(User_Model_Calcs!B3666))^2)))</f>
        <v>36.270545955315214</v>
      </c>
      <c r="P3666">
        <f t="shared" ca="1" si="560"/>
        <v>50.964007167934653</v>
      </c>
    </row>
    <row r="3667" spans="1:16" x14ac:dyDescent="0.25">
      <c r="A3667" s="5">
        <f t="shared" ca="1" si="564"/>
        <v>143.98451508981816</v>
      </c>
      <c r="B3667">
        <f t="shared" ca="1" si="565"/>
        <v>-32.454859526665757</v>
      </c>
      <c r="C3667" s="6">
        <v>20135.9375</v>
      </c>
      <c r="D3667">
        <f t="shared" ca="1" si="558"/>
        <v>1.2</v>
      </c>
      <c r="E3667" s="1">
        <v>0.65</v>
      </c>
      <c r="F3667">
        <v>19.899999999999999</v>
      </c>
      <c r="G3667">
        <f t="shared" ca="1" si="561"/>
        <v>46.089820015575185</v>
      </c>
      <c r="H3667">
        <f t="shared" ca="1" si="559"/>
        <v>14.253410292848621</v>
      </c>
      <c r="I3667">
        <f ca="1">User_Model_Calcs!A3667-Sat_Data!$B$5</f>
        <v>33.98451508981816</v>
      </c>
      <c r="J3667">
        <f ca="1">(Earth_Data!$B$1/SQRT(1-Earth_Data!$B$2^2*SIN(RADIANS(User_Model_Calcs!B3667))^2))*COS(RADIANS(User_Model_Calcs!B3667))</f>
        <v>5387.162355480109</v>
      </c>
      <c r="K3667">
        <f ca="1">((Earth_Data!$B$1*(1-Earth_Data!$B$2^2))/SQRT(1-Earth_Data!$B$2^2*SIN(RADIANS(User_Model_Calcs!B3667))^2))*SIN(RADIANS(User_Model_Calcs!B3667))</f>
        <v>-3403.101420797786</v>
      </c>
      <c r="L3667">
        <f t="shared" ca="1" si="562"/>
        <v>-32.280837479386783</v>
      </c>
      <c r="M3667">
        <f t="shared" ca="1" si="563"/>
        <v>6372.0183242468711</v>
      </c>
      <c r="N3667">
        <f ca="1">SQRT(User_Model_Calcs!M3667^2+Sat_Data!$B$3^2-2*User_Model_Calcs!M3667*Sat_Data!$B$3*COS(RADIANS(L3667))*COS(RADIANS(I3667)))</f>
        <v>37970.055117625925</v>
      </c>
      <c r="O3667">
        <f ca="1">DEGREES(ACOS(((Earth_Data!$B$1+Sat_Data!$B$2)/User_Model_Calcs!N3667)*SQRT(1-COS(RADIANS(User_Model_Calcs!I3667))^2*COS(RADIANS(User_Model_Calcs!B3667))^2)))</f>
        <v>37.498241293421501</v>
      </c>
      <c r="P3667">
        <f t="shared" ca="1" si="560"/>
        <v>51.478173949031664</v>
      </c>
    </row>
    <row r="3668" spans="1:16" x14ac:dyDescent="0.25">
      <c r="A3668" s="5">
        <f t="shared" ca="1" si="564"/>
        <v>141.08366917657335</v>
      </c>
      <c r="B3668">
        <f t="shared" ca="1" si="565"/>
        <v>-34.637254518285324</v>
      </c>
      <c r="C3668" s="6">
        <v>20135.9375</v>
      </c>
      <c r="D3668">
        <f t="shared" ca="1" si="558"/>
        <v>0.75</v>
      </c>
      <c r="E3668" s="1">
        <v>0.65</v>
      </c>
      <c r="F3668">
        <v>19.899999999999999</v>
      </c>
      <c r="G3668">
        <f t="shared" ca="1" si="561"/>
        <v>42.007420362456692</v>
      </c>
      <c r="H3668">
        <f t="shared" ca="1" si="559"/>
        <v>18.139043285743131</v>
      </c>
      <c r="I3668">
        <f ca="1">User_Model_Calcs!A3668-Sat_Data!$B$5</f>
        <v>31.083669176573352</v>
      </c>
      <c r="J3668">
        <f ca="1">(Earth_Data!$B$1/SQRT(1-Earth_Data!$B$2^2*SIN(RADIANS(User_Model_Calcs!B3668))^2))*COS(RADIANS(User_Model_Calcs!B3668))</f>
        <v>5253.4067775840822</v>
      </c>
      <c r="K3668">
        <f ca="1">((Earth_Data!$B$1*(1-Earth_Data!$B$2^2))/SQRT(1-Earth_Data!$B$2^2*SIN(RADIANS(User_Model_Calcs!B3668))^2))*SIN(RADIANS(User_Model_Calcs!B3668))</f>
        <v>-3604.8310482248444</v>
      </c>
      <c r="L3668">
        <f t="shared" ca="1" si="562"/>
        <v>-34.457493643669615</v>
      </c>
      <c r="M3668">
        <f t="shared" ca="1" si="563"/>
        <v>6371.2706469755467</v>
      </c>
      <c r="N3668">
        <f ca="1">SQRT(User_Model_Calcs!M3668^2+Sat_Data!$B$3^2-2*User_Model_Calcs!M3668*Sat_Data!$B$3*COS(RADIANS(L3668))*COS(RADIANS(I3668)))</f>
        <v>37934.246459817288</v>
      </c>
      <c r="O3668">
        <f ca="1">DEGREES(ACOS(((Earth_Data!$B$1+Sat_Data!$B$2)/User_Model_Calcs!N3668)*SQRT(1-COS(RADIANS(User_Model_Calcs!I3668))^2*COS(RADIANS(User_Model_Calcs!B3668))^2)))</f>
        <v>37.936051304279935</v>
      </c>
      <c r="P3668">
        <f t="shared" ca="1" si="560"/>
        <v>46.685815487755754</v>
      </c>
    </row>
    <row r="3669" spans="1:16" x14ac:dyDescent="0.25">
      <c r="A3669" s="5">
        <f t="shared" ca="1" si="564"/>
        <v>144.03168592900113</v>
      </c>
      <c r="B3669">
        <f t="shared" ca="1" si="565"/>
        <v>-33.419989737196062</v>
      </c>
      <c r="C3669" s="6">
        <v>20135.9375</v>
      </c>
      <c r="D3669">
        <f t="shared" ca="1" si="558"/>
        <v>0.75</v>
      </c>
      <c r="E3669" s="1">
        <v>0.65</v>
      </c>
      <c r="F3669">
        <v>19.899999999999999</v>
      </c>
      <c r="G3669">
        <f t="shared" ca="1" si="561"/>
        <v>42.007420362456692</v>
      </c>
      <c r="H3669">
        <f t="shared" ca="1" si="559"/>
        <v>16.048899794434021</v>
      </c>
      <c r="I3669">
        <f ca="1">User_Model_Calcs!A3669-Sat_Data!$B$5</f>
        <v>34.031685929001128</v>
      </c>
      <c r="J3669">
        <f ca="1">(Earth_Data!$B$1/SQRT(1-Earth_Data!$B$2^2*SIN(RADIANS(User_Model_Calcs!B3669))^2))*COS(RADIANS(User_Model_Calcs!B3669))</f>
        <v>5328.9649945826377</v>
      </c>
      <c r="K3669">
        <f ca="1">((Earth_Data!$B$1*(1-Earth_Data!$B$2^2))/SQRT(1-Earth_Data!$B$2^2*SIN(RADIANS(User_Model_Calcs!B3669))^2))*SIN(RADIANS(User_Model_Calcs!B3669))</f>
        <v>-3492.9320886867922</v>
      </c>
      <c r="L3669">
        <f t="shared" ca="1" si="562"/>
        <v>-33.243303677675279</v>
      </c>
      <c r="M3669">
        <f t="shared" ca="1" si="563"/>
        <v>6371.6907088829266</v>
      </c>
      <c r="N3669">
        <f ca="1">SQRT(User_Model_Calcs!M3669^2+Sat_Data!$B$3^2-2*User_Model_Calcs!M3669*Sat_Data!$B$3*COS(RADIANS(L3669))*COS(RADIANS(I3669)))</f>
        <v>38026.270317490271</v>
      </c>
      <c r="O3669">
        <f ca="1">DEGREES(ACOS(((Earth_Data!$B$1+Sat_Data!$B$2)/User_Model_Calcs!N3669)*SQRT(1-COS(RADIANS(User_Model_Calcs!I3669))^2*COS(RADIANS(User_Model_Calcs!B3669))^2)))</f>
        <v>36.79655773489398</v>
      </c>
      <c r="P3669">
        <f t="shared" ca="1" si="560"/>
        <v>50.800011861185517</v>
      </c>
    </row>
    <row r="3670" spans="1:16" x14ac:dyDescent="0.25">
      <c r="A3670" s="5">
        <f t="shared" ca="1" si="564"/>
        <v>144.84927901068195</v>
      </c>
      <c r="B3670">
        <f t="shared" ca="1" si="565"/>
        <v>-34.511340821897392</v>
      </c>
      <c r="C3670" s="6">
        <v>20135.9375</v>
      </c>
      <c r="D3670">
        <f t="shared" ca="1" si="558"/>
        <v>1.2</v>
      </c>
      <c r="E3670" s="1">
        <v>0.65</v>
      </c>
      <c r="F3670">
        <v>19.899999999999999</v>
      </c>
      <c r="G3670">
        <f t="shared" ca="1" si="561"/>
        <v>46.089820015575185</v>
      </c>
      <c r="H3670">
        <f t="shared" ca="1" si="559"/>
        <v>18.630599821832597</v>
      </c>
      <c r="I3670">
        <f ca="1">User_Model_Calcs!A3670-Sat_Data!$B$5</f>
        <v>34.849279010681954</v>
      </c>
      <c r="J3670">
        <f ca="1">(Earth_Data!$B$1/SQRT(1-Earth_Data!$B$2^2*SIN(RADIANS(User_Model_Calcs!B3670))^2))*COS(RADIANS(User_Model_Calcs!B3670))</f>
        <v>5261.3332389267034</v>
      </c>
      <c r="K3670">
        <f ca="1">((Earth_Data!$B$1*(1-Earth_Data!$B$2^2))/SQRT(1-Earth_Data!$B$2^2*SIN(RADIANS(User_Model_Calcs!B3670))^2))*SIN(RADIANS(User_Model_Calcs!B3670))</f>
        <v>-3593.329953952571</v>
      </c>
      <c r="L3670">
        <f t="shared" ca="1" si="562"/>
        <v>-34.331883104411496</v>
      </c>
      <c r="M3670">
        <f t="shared" ca="1" si="563"/>
        <v>6371.3144333808978</v>
      </c>
      <c r="N3670">
        <f ca="1">SQRT(User_Model_Calcs!M3670^2+Sat_Data!$B$3^2-2*User_Model_Calcs!M3670*Sat_Data!$B$3*COS(RADIANS(L3670))*COS(RADIANS(I3670)))</f>
        <v>38135.278401151591</v>
      </c>
      <c r="O3670">
        <f ca="1">DEGREES(ACOS(((Earth_Data!$B$1+Sat_Data!$B$2)/User_Model_Calcs!N3670)*SQRT(1-COS(RADIANS(User_Model_Calcs!I3670))^2*COS(RADIANS(User_Model_Calcs!B3670))^2)))</f>
        <v>35.460508848829761</v>
      </c>
      <c r="P3670">
        <f t="shared" ca="1" si="560"/>
        <v>50.865018730432375</v>
      </c>
    </row>
    <row r="3671" spans="1:16" x14ac:dyDescent="0.25">
      <c r="A3671" s="5">
        <f t="shared" ca="1" si="564"/>
        <v>143.16148309042882</v>
      </c>
      <c r="B3671">
        <f t="shared" ca="1" si="565"/>
        <v>-32.372229768071904</v>
      </c>
      <c r="C3671" s="6">
        <v>20135.9375</v>
      </c>
      <c r="D3671">
        <f t="shared" ca="1" si="558"/>
        <v>1.2</v>
      </c>
      <c r="E3671" s="1">
        <v>0.65</v>
      </c>
      <c r="F3671">
        <v>19.899999999999999</v>
      </c>
      <c r="G3671">
        <f t="shared" ca="1" si="561"/>
        <v>46.089820015575185</v>
      </c>
      <c r="H3671">
        <f t="shared" ca="1" si="559"/>
        <v>21.709539386037449</v>
      </c>
      <c r="I3671">
        <f ca="1">User_Model_Calcs!A3671-Sat_Data!$B$5</f>
        <v>33.161483090428817</v>
      </c>
      <c r="J3671">
        <f ca="1">(Earth_Data!$B$1/SQRT(1-Earth_Data!$B$2^2*SIN(RADIANS(User_Model_Calcs!B3671))^2))*COS(RADIANS(User_Model_Calcs!B3671))</f>
        <v>5392.0740473279484</v>
      </c>
      <c r="K3671">
        <f ca="1">((Earth_Data!$B$1*(1-Earth_Data!$B$2^2))/SQRT(1-Earth_Data!$B$2^2*SIN(RADIANS(User_Model_Calcs!B3671))^2))*SIN(RADIANS(User_Model_Calcs!B3671))</f>
        <v>-3395.3658755515471</v>
      </c>
      <c r="L3671">
        <f t="shared" ca="1" si="562"/>
        <v>-32.198444984350914</v>
      </c>
      <c r="M3671">
        <f t="shared" ca="1" si="563"/>
        <v>6372.046136111032</v>
      </c>
      <c r="N3671">
        <f ca="1">SQRT(User_Model_Calcs!M3671^2+Sat_Data!$B$3^2-2*User_Model_Calcs!M3671*Sat_Data!$B$3*COS(RADIANS(L3671))*COS(RADIANS(I3671)))</f>
        <v>37917.938073204357</v>
      </c>
      <c r="O3671">
        <f ca="1">DEGREES(ACOS(((Earth_Data!$B$1+Sat_Data!$B$2)/User_Model_Calcs!N3671)*SQRT(1-COS(RADIANS(User_Model_Calcs!I3671))^2*COS(RADIANS(User_Model_Calcs!B3671))^2)))</f>
        <v>38.151953912437293</v>
      </c>
      <c r="P3671">
        <f t="shared" ca="1" si="560"/>
        <v>50.668623611407995</v>
      </c>
    </row>
    <row r="3672" spans="1:16" x14ac:dyDescent="0.25">
      <c r="A3672" s="5">
        <f t="shared" ca="1" si="564"/>
        <v>141.879919752364</v>
      </c>
      <c r="B3672">
        <f t="shared" ca="1" si="565"/>
        <v>-33.619186552022711</v>
      </c>
      <c r="C3672" s="6">
        <v>20135.9375</v>
      </c>
      <c r="D3672">
        <f t="shared" ca="1" si="558"/>
        <v>1.2</v>
      </c>
      <c r="E3672" s="1">
        <v>0.65</v>
      </c>
      <c r="F3672">
        <v>19.899999999999999</v>
      </c>
      <c r="G3672">
        <f t="shared" ca="1" si="561"/>
        <v>46.089820015575185</v>
      </c>
      <c r="H3672">
        <f t="shared" ca="1" si="559"/>
        <v>18.758690313790655</v>
      </c>
      <c r="I3672">
        <f ca="1">User_Model_Calcs!A3672-Sat_Data!$B$5</f>
        <v>31.879919752364003</v>
      </c>
      <c r="J3672">
        <f ca="1">(Earth_Data!$B$1/SQRT(1-Earth_Data!$B$2^2*SIN(RADIANS(User_Model_Calcs!B3672))^2))*COS(RADIANS(User_Model_Calcs!B3672))</f>
        <v>5316.7643877106193</v>
      </c>
      <c r="K3672">
        <f ca="1">((Earth_Data!$B$1*(1-Earth_Data!$B$2^2))/SQRT(1-Earth_Data!$B$2^2*SIN(RADIANS(User_Model_Calcs!B3672))^2))*SIN(RADIANS(User_Model_Calcs!B3672))</f>
        <v>-3511.3515094312124</v>
      </c>
      <c r="L3672">
        <f t="shared" ca="1" si="562"/>
        <v>-33.441975424037111</v>
      </c>
      <c r="M3672">
        <f t="shared" ca="1" si="563"/>
        <v>6371.6224760427176</v>
      </c>
      <c r="N3672">
        <f ca="1">SQRT(User_Model_Calcs!M3672^2+Sat_Data!$B$3^2-2*User_Model_Calcs!M3672*Sat_Data!$B$3*COS(RADIANS(L3672))*COS(RADIANS(I3672)))</f>
        <v>37916.879542221672</v>
      </c>
      <c r="O3672">
        <f ca="1">DEGREES(ACOS(((Earth_Data!$B$1+Sat_Data!$B$2)/User_Model_Calcs!N3672)*SQRT(1-COS(RADIANS(User_Model_Calcs!I3672))^2*COS(RADIANS(User_Model_Calcs!B3672))^2)))</f>
        <v>38.159397654609812</v>
      </c>
      <c r="P3672">
        <f t="shared" ca="1" si="560"/>
        <v>48.324395061906351</v>
      </c>
    </row>
    <row r="3673" spans="1:16" x14ac:dyDescent="0.25">
      <c r="A3673" s="5">
        <f t="shared" ca="1" si="564"/>
        <v>141.54020928543352</v>
      </c>
      <c r="B3673">
        <f t="shared" ca="1" si="565"/>
        <v>-35.599295023795698</v>
      </c>
      <c r="C3673" s="6">
        <v>20135.9375</v>
      </c>
      <c r="D3673">
        <f t="shared" ca="1" si="558"/>
        <v>1.2</v>
      </c>
      <c r="E3673" s="1">
        <v>0.65</v>
      </c>
      <c r="F3673">
        <v>19.899999999999999</v>
      </c>
      <c r="G3673">
        <f t="shared" ca="1" si="561"/>
        <v>46.089820015575185</v>
      </c>
      <c r="H3673">
        <f t="shared" ca="1" si="559"/>
        <v>17.043956114538737</v>
      </c>
      <c r="I3673">
        <f ca="1">User_Model_Calcs!A3673-Sat_Data!$B$5</f>
        <v>31.540209285433519</v>
      </c>
      <c r="J3673">
        <f ca="1">(Earth_Data!$B$1/SQRT(1-Earth_Data!$B$2^2*SIN(RADIANS(User_Model_Calcs!B3673))^2))*COS(RADIANS(User_Model_Calcs!B3673))</f>
        <v>5192.0084787443056</v>
      </c>
      <c r="K3673">
        <f ca="1">((Earth_Data!$B$1*(1-Earth_Data!$B$2^2))/SQRT(1-Earth_Data!$B$2^2*SIN(RADIANS(User_Model_Calcs!B3673))^2))*SIN(RADIANS(User_Model_Calcs!B3673))</f>
        <v>-3692.1327464153123</v>
      </c>
      <c r="L3673">
        <f t="shared" ca="1" si="562"/>
        <v>-35.417332524831252</v>
      </c>
      <c r="M3673">
        <f t="shared" ca="1" si="563"/>
        <v>6370.9337039797419</v>
      </c>
      <c r="N3673">
        <f ca="1">SQRT(User_Model_Calcs!M3673^2+Sat_Data!$B$3^2-2*User_Model_Calcs!M3673*Sat_Data!$B$3*COS(RADIANS(L3673))*COS(RADIANS(I3673)))</f>
        <v>38016.443953366135</v>
      </c>
      <c r="O3673">
        <f ca="1">DEGREES(ACOS(((Earth_Data!$B$1+Sat_Data!$B$2)/User_Model_Calcs!N3673)*SQRT(1-COS(RADIANS(User_Model_Calcs!I3673))^2*COS(RADIANS(User_Model_Calcs!B3673))^2)))</f>
        <v>36.907666789242789</v>
      </c>
      <c r="P3673">
        <f t="shared" ca="1" si="560"/>
        <v>46.516199617619954</v>
      </c>
    </row>
    <row r="3674" spans="1:16" x14ac:dyDescent="0.25">
      <c r="A3674" s="5">
        <f t="shared" ca="1" si="564"/>
        <v>141.57998667718434</v>
      </c>
      <c r="B3674">
        <f t="shared" ca="1" si="565"/>
        <v>-34.097998764777337</v>
      </c>
      <c r="C3674" s="6">
        <v>20135.9375</v>
      </c>
      <c r="D3674">
        <f t="shared" ca="1" si="558"/>
        <v>0.75</v>
      </c>
      <c r="E3674" s="1">
        <v>0.65</v>
      </c>
      <c r="F3674">
        <v>19.899999999999999</v>
      </c>
      <c r="G3674">
        <f t="shared" ca="1" si="561"/>
        <v>42.007420362456692</v>
      </c>
      <c r="H3674">
        <f t="shared" ca="1" si="559"/>
        <v>20.095944613976876</v>
      </c>
      <c r="I3674">
        <f ca="1">User_Model_Calcs!A3674-Sat_Data!$B$5</f>
        <v>31.579986677184337</v>
      </c>
      <c r="J3674">
        <f ca="1">(Earth_Data!$B$1/SQRT(1-Earth_Data!$B$2^2*SIN(RADIANS(User_Model_Calcs!B3674))^2))*COS(RADIANS(User_Model_Calcs!B3674))</f>
        <v>5287.1746091096629</v>
      </c>
      <c r="K3674">
        <f ca="1">((Earth_Data!$B$1*(1-Earth_Data!$B$2^2))/SQRT(1-Earth_Data!$B$2^2*SIN(RADIANS(User_Model_Calcs!B3674))^2))*SIN(RADIANS(User_Model_Calcs!B3674))</f>
        <v>-3555.4545567121058</v>
      </c>
      <c r="L3674">
        <f t="shared" ca="1" si="562"/>
        <v>-33.919560482559412</v>
      </c>
      <c r="M3674">
        <f t="shared" ca="1" si="563"/>
        <v>6371.4576395090935</v>
      </c>
      <c r="N3674">
        <f ca="1">SQRT(User_Model_Calcs!M3674^2+Sat_Data!$B$3^2-2*User_Model_Calcs!M3674*Sat_Data!$B$3*COS(RADIANS(L3674))*COS(RADIANS(I3674)))</f>
        <v>37928.604450259285</v>
      </c>
      <c r="O3674">
        <f ca="1">DEGREES(ACOS(((Earth_Data!$B$1+Sat_Data!$B$2)/User_Model_Calcs!N3674)*SQRT(1-COS(RADIANS(User_Model_Calcs!I3674))^2*COS(RADIANS(User_Model_Calcs!B3674))^2)))</f>
        <v>38.009528626653385</v>
      </c>
      <c r="P3674">
        <f t="shared" ca="1" si="560"/>
        <v>47.636051586051217</v>
      </c>
    </row>
    <row r="3675" spans="1:16" x14ac:dyDescent="0.25">
      <c r="A3675" s="5">
        <f t="shared" ca="1" si="564"/>
        <v>141.3579322134384</v>
      </c>
      <c r="B3675">
        <f t="shared" ca="1" si="565"/>
        <v>-32.836177358880754</v>
      </c>
      <c r="C3675" s="6">
        <v>20135.9375</v>
      </c>
      <c r="D3675">
        <f t="shared" ca="1" si="558"/>
        <v>3</v>
      </c>
      <c r="E3675" s="1">
        <v>0.65</v>
      </c>
      <c r="F3675">
        <v>19.899999999999999</v>
      </c>
      <c r="G3675">
        <f t="shared" ca="1" si="561"/>
        <v>54.048620189015942</v>
      </c>
      <c r="H3675">
        <f t="shared" ca="1" si="559"/>
        <v>18.987010514098607</v>
      </c>
      <c r="I3675">
        <f ca="1">User_Model_Calcs!A3675-Sat_Data!$B$5</f>
        <v>31.357932213438403</v>
      </c>
      <c r="J3675">
        <f ca="1">(Earth_Data!$B$1/SQRT(1-Earth_Data!$B$2^2*SIN(RADIANS(User_Model_Calcs!B3675))^2))*COS(RADIANS(User_Model_Calcs!B3675))</f>
        <v>5364.350849799056</v>
      </c>
      <c r="K3675">
        <f ca="1">((Earth_Data!$B$1*(1-Earth_Data!$B$2^2))/SQRT(1-Earth_Data!$B$2^2*SIN(RADIANS(User_Model_Calcs!B3675))^2))*SIN(RADIANS(User_Model_Calcs!B3675))</f>
        <v>-3438.7084204256698</v>
      </c>
      <c r="L3675">
        <f t="shared" ca="1" si="562"/>
        <v>-32.661079100168763</v>
      </c>
      <c r="M3675">
        <f t="shared" ca="1" si="563"/>
        <v>6371.8894874633743</v>
      </c>
      <c r="N3675">
        <f ca="1">SQRT(User_Model_Calcs!M3675^2+Sat_Data!$B$3^2-2*User_Model_Calcs!M3675*Sat_Data!$B$3*COS(RADIANS(L3675))*COS(RADIANS(I3675)))</f>
        <v>37843.426971465517</v>
      </c>
      <c r="O3675">
        <f ca="1">DEGREES(ACOS(((Earth_Data!$B$1+Sat_Data!$B$2)/User_Model_Calcs!N3675)*SQRT(1-COS(RADIANS(User_Model_Calcs!I3675))^2*COS(RADIANS(User_Model_Calcs!B3675))^2)))</f>
        <v>39.095838330998518</v>
      </c>
      <c r="P3675">
        <f t="shared" ca="1" si="560"/>
        <v>48.337368189392592</v>
      </c>
    </row>
    <row r="3676" spans="1:16" x14ac:dyDescent="0.25">
      <c r="A3676" s="5">
        <f t="shared" ca="1" si="564"/>
        <v>144.26579368911248</v>
      </c>
      <c r="B3676">
        <f t="shared" ca="1" si="565"/>
        <v>-35.479109209290115</v>
      </c>
      <c r="C3676" s="6">
        <v>20135.9375</v>
      </c>
      <c r="D3676">
        <f t="shared" ca="1" si="558"/>
        <v>3</v>
      </c>
      <c r="E3676" s="1">
        <v>0.65</v>
      </c>
      <c r="F3676">
        <v>19.899999999999999</v>
      </c>
      <c r="G3676">
        <f t="shared" ca="1" si="561"/>
        <v>54.048620189015942</v>
      </c>
      <c r="H3676">
        <f t="shared" ca="1" si="559"/>
        <v>20.202603394658052</v>
      </c>
      <c r="I3676">
        <f ca="1">User_Model_Calcs!A3676-Sat_Data!$B$5</f>
        <v>34.265793689112485</v>
      </c>
      <c r="J3676">
        <f ca="1">(Earth_Data!$B$1/SQRT(1-Earth_Data!$B$2^2*SIN(RADIANS(User_Model_Calcs!B3676))^2))*COS(RADIANS(User_Model_Calcs!B3676))</f>
        <v>5199.7593910291826</v>
      </c>
      <c r="K3676">
        <f ca="1">((Earth_Data!$B$1*(1-Earth_Data!$B$2^2))/SQRT(1-Earth_Data!$B$2^2*SIN(RADIANS(User_Model_Calcs!B3676))^2))*SIN(RADIANS(User_Model_Calcs!B3676))</f>
        <v>-3681.282079652512</v>
      </c>
      <c r="L3676">
        <f t="shared" ca="1" si="562"/>
        <v>-35.297410625956736</v>
      </c>
      <c r="M3676">
        <f t="shared" ca="1" si="563"/>
        <v>6370.9760221309025</v>
      </c>
      <c r="N3676">
        <f ca="1">SQRT(User_Model_Calcs!M3676^2+Sat_Data!$B$3^2-2*User_Model_Calcs!M3676*Sat_Data!$B$3*COS(RADIANS(L3676))*COS(RADIANS(I3676)))</f>
        <v>38157.874828909778</v>
      </c>
      <c r="O3676">
        <f ca="1">DEGREES(ACOS(((Earth_Data!$B$1+Sat_Data!$B$2)/User_Model_Calcs!N3676)*SQRT(1-COS(RADIANS(User_Model_Calcs!I3676))^2*COS(RADIANS(User_Model_Calcs!B3676))^2)))</f>
        <v>35.183505440034743</v>
      </c>
      <c r="P3676">
        <f t="shared" ca="1" si="560"/>
        <v>49.571140458758549</v>
      </c>
    </row>
    <row r="3677" spans="1:16" x14ac:dyDescent="0.25">
      <c r="A3677" s="5">
        <f t="shared" ca="1" si="564"/>
        <v>142.79150268766725</v>
      </c>
      <c r="B3677">
        <f t="shared" ca="1" si="565"/>
        <v>-34.077548867580973</v>
      </c>
      <c r="C3677" s="6">
        <v>20135.9375</v>
      </c>
      <c r="D3677">
        <f t="shared" ca="1" si="558"/>
        <v>0.75</v>
      </c>
      <c r="E3677" s="1">
        <v>0.65</v>
      </c>
      <c r="F3677">
        <v>19.899999999999999</v>
      </c>
      <c r="G3677">
        <f t="shared" ca="1" si="561"/>
        <v>42.007420362456692</v>
      </c>
      <c r="H3677">
        <f t="shared" ca="1" si="559"/>
        <v>18.834958629083406</v>
      </c>
      <c r="I3677">
        <f ca="1">User_Model_Calcs!A3677-Sat_Data!$B$5</f>
        <v>32.791502687667247</v>
      </c>
      <c r="J3677">
        <f ca="1">(Earth_Data!$B$1/SQRT(1-Earth_Data!$B$2^2*SIN(RADIANS(User_Model_Calcs!B3677))^2))*COS(RADIANS(User_Model_Calcs!B3677))</f>
        <v>5288.445953195388</v>
      </c>
      <c r="K3677">
        <f ca="1">((Earth_Data!$B$1*(1-Earth_Data!$B$2^2))/SQRT(1-Earth_Data!$B$2^2*SIN(RADIANS(User_Model_Calcs!B3677))^2))*SIN(RADIANS(User_Model_Calcs!B3677))</f>
        <v>-3553.5759259653846</v>
      </c>
      <c r="L3677">
        <f t="shared" ca="1" si="562"/>
        <v>-33.89916198397038</v>
      </c>
      <c r="M3677">
        <f t="shared" ca="1" si="563"/>
        <v>6371.4647029917242</v>
      </c>
      <c r="N3677">
        <f ca="1">SQRT(User_Model_Calcs!M3677^2+Sat_Data!$B$3^2-2*User_Model_Calcs!M3677*Sat_Data!$B$3*COS(RADIANS(L3677))*COS(RADIANS(I3677)))</f>
        <v>37993.561187358944</v>
      </c>
      <c r="O3677">
        <f ca="1">DEGREES(ACOS(((Earth_Data!$B$1+Sat_Data!$B$2)/User_Model_Calcs!N3677)*SQRT(1-COS(RADIANS(User_Model_Calcs!I3677))^2*COS(RADIANS(User_Model_Calcs!B3677))^2)))</f>
        <v>37.19823421901382</v>
      </c>
      <c r="P3677">
        <f t="shared" ca="1" si="560"/>
        <v>48.98582686636788</v>
      </c>
    </row>
    <row r="3678" spans="1:16" x14ac:dyDescent="0.25">
      <c r="A3678" s="5">
        <f t="shared" ca="1" si="564"/>
        <v>143.15789273081583</v>
      </c>
      <c r="B3678">
        <f t="shared" ca="1" si="565"/>
        <v>-36.075110749372421</v>
      </c>
      <c r="C3678" s="6">
        <v>20135.9375</v>
      </c>
      <c r="D3678">
        <f t="shared" ca="1" si="558"/>
        <v>1.2</v>
      </c>
      <c r="E3678" s="1">
        <v>0.65</v>
      </c>
      <c r="F3678">
        <v>19.899999999999999</v>
      </c>
      <c r="G3678">
        <f t="shared" ca="1" si="561"/>
        <v>46.089820015575185</v>
      </c>
      <c r="H3678">
        <f t="shared" ca="1" si="559"/>
        <v>17.646157295447747</v>
      </c>
      <c r="I3678">
        <f ca="1">User_Model_Calcs!A3678-Sat_Data!$B$5</f>
        <v>33.157892730815831</v>
      </c>
      <c r="J3678">
        <f ca="1">(Earth_Data!$B$1/SQRT(1-Earth_Data!$B$2^2*SIN(RADIANS(User_Model_Calcs!B3678))^2))*COS(RADIANS(User_Model_Calcs!B3678))</f>
        <v>5161.0981470592851</v>
      </c>
      <c r="K3678">
        <f ca="1">((Earth_Data!$B$1*(1-Earth_Data!$B$2^2))/SQRT(1-Earth_Data!$B$2^2*SIN(RADIANS(User_Model_Calcs!B3678))^2))*SIN(RADIANS(User_Model_Calcs!B3678))</f>
        <v>-3734.9323705692887</v>
      </c>
      <c r="L3678">
        <f t="shared" ca="1" si="562"/>
        <v>-35.892134788550024</v>
      </c>
      <c r="M3678">
        <f t="shared" ca="1" si="563"/>
        <v>6370.7655659508546</v>
      </c>
      <c r="N3678">
        <f ca="1">SQRT(User_Model_Calcs!M3678^2+Sat_Data!$B$3^2-2*User_Model_Calcs!M3678*Sat_Data!$B$3*COS(RADIANS(L3678))*COS(RADIANS(I3678)))</f>
        <v>38131.932634285833</v>
      </c>
      <c r="O3678">
        <f ca="1">DEGREES(ACOS(((Earth_Data!$B$1+Sat_Data!$B$2)/User_Model_Calcs!N3678)*SQRT(1-COS(RADIANS(User_Model_Calcs!I3678))^2*COS(RADIANS(User_Model_Calcs!B3678))^2)))</f>
        <v>35.493807069005676</v>
      </c>
      <c r="P3678">
        <f t="shared" ca="1" si="560"/>
        <v>47.971823208519794</v>
      </c>
    </row>
    <row r="3679" spans="1:16" x14ac:dyDescent="0.25">
      <c r="A3679" s="5">
        <f t="shared" ca="1" si="564"/>
        <v>141.78266960133516</v>
      </c>
      <c r="B3679">
        <f t="shared" ca="1" si="565"/>
        <v>-34.96233468233406</v>
      </c>
      <c r="C3679" s="6">
        <v>20135.9375</v>
      </c>
      <c r="D3679">
        <f t="shared" ca="1" si="558"/>
        <v>1.2</v>
      </c>
      <c r="E3679" s="1">
        <v>0.65</v>
      </c>
      <c r="F3679">
        <v>19.899999999999999</v>
      </c>
      <c r="G3679">
        <f t="shared" ca="1" si="561"/>
        <v>46.089820015575185</v>
      </c>
      <c r="H3679">
        <f t="shared" ca="1" si="559"/>
        <v>19.854002281615234</v>
      </c>
      <c r="I3679">
        <f ca="1">User_Model_Calcs!A3679-Sat_Data!$B$5</f>
        <v>31.782669601335158</v>
      </c>
      <c r="J3679">
        <f ca="1">(Earth_Data!$B$1/SQRT(1-Earth_Data!$B$2^2*SIN(RADIANS(User_Model_Calcs!B3679))^2))*COS(RADIANS(User_Model_Calcs!B3679))</f>
        <v>5232.8250361719411</v>
      </c>
      <c r="K3679">
        <f ca="1">((Earth_Data!$B$1*(1-Earth_Data!$B$2^2))/SQRT(1-Earth_Data!$B$2^2*SIN(RADIANS(User_Model_Calcs!B3679))^2))*SIN(RADIANS(User_Model_Calcs!B3679))</f>
        <v>-3634.444518117939</v>
      </c>
      <c r="L3679">
        <f t="shared" ca="1" si="562"/>
        <v>-34.781807138772727</v>
      </c>
      <c r="M3679">
        <f t="shared" ca="1" si="563"/>
        <v>6371.1572586513203</v>
      </c>
      <c r="N3679">
        <f ca="1">SQRT(User_Model_Calcs!M3679^2+Sat_Data!$B$3^2-2*User_Model_Calcs!M3679*Sat_Data!$B$3*COS(RADIANS(L3679))*COS(RADIANS(I3679)))</f>
        <v>37990.781994125187</v>
      </c>
      <c r="O3679">
        <f ca="1">DEGREES(ACOS(((Earth_Data!$B$1+Sat_Data!$B$2)/User_Model_Calcs!N3679)*SQRT(1-COS(RADIANS(User_Model_Calcs!I3679))^2*COS(RADIANS(User_Model_Calcs!B3679))^2)))</f>
        <v>37.228557171539833</v>
      </c>
      <c r="P3679">
        <f t="shared" ca="1" si="560"/>
        <v>47.236118916669881</v>
      </c>
    </row>
    <row r="3680" spans="1:16" x14ac:dyDescent="0.25">
      <c r="A3680" s="5">
        <f ca="1">142.56313432703+(RAND()*8-4)</f>
        <v>140.82033003586338</v>
      </c>
      <c r="B3680">
        <f ca="1">-34.4534087301148+(RAND()*8-4)</f>
        <v>-32.190211263980345</v>
      </c>
      <c r="C3680" s="6">
        <v>20135.9375</v>
      </c>
      <c r="D3680">
        <f t="shared" ca="1" si="558"/>
        <v>1.2</v>
      </c>
      <c r="E3680" s="1">
        <v>0.65</v>
      </c>
      <c r="F3680">
        <v>19.899999999999999</v>
      </c>
      <c r="G3680">
        <f t="shared" ca="1" si="561"/>
        <v>46.089820015575185</v>
      </c>
      <c r="H3680">
        <f t="shared" ca="1" si="559"/>
        <v>18.545941271057778</v>
      </c>
      <c r="I3680">
        <f ca="1">User_Model_Calcs!A3680-Sat_Data!$B$5</f>
        <v>30.820330035863378</v>
      </c>
      <c r="J3680">
        <f ca="1">(Earth_Data!$B$1/SQRT(1-Earth_Data!$B$2^2*SIN(RADIANS(User_Model_Calcs!B3680))^2))*COS(RADIANS(User_Model_Calcs!B3680))</f>
        <v>5402.8540090013148</v>
      </c>
      <c r="K3680">
        <f ca="1">((Earth_Data!$B$1*(1-Earth_Data!$B$2^2))/SQRT(1-Earth_Data!$B$2^2*SIN(RADIANS(User_Model_Calcs!B3680))^2))*SIN(RADIANS(User_Model_Calcs!B3680))</f>
        <v>-3378.3012818962284</v>
      </c>
      <c r="L3680">
        <f t="shared" ca="1" si="562"/>
        <v>-32.016954204502497</v>
      </c>
      <c r="M3680">
        <f t="shared" ca="1" si="563"/>
        <v>6372.1072647785268</v>
      </c>
      <c r="N3680">
        <f ca="1">SQRT(User_Model_Calcs!M3680^2+Sat_Data!$B$3^2-2*User_Model_Calcs!M3680*Sat_Data!$B$3*COS(RADIANS(L3680))*COS(RADIANS(I3680)))</f>
        <v>37777.607513126975</v>
      </c>
      <c r="O3680">
        <f ca="1">DEGREES(ACOS(((Earth_Data!$B$1+Sat_Data!$B$2)/User_Model_Calcs!N3680)*SQRT(1-COS(RADIANS(User_Model_Calcs!I3680))^2*COS(RADIANS(User_Model_Calcs!B3680))^2)))</f>
        <v>39.947120217502658</v>
      </c>
      <c r="P3680">
        <f t="shared" ca="1" si="560"/>
        <v>48.236892811703378</v>
      </c>
    </row>
    <row r="3681" spans="1:16" x14ac:dyDescent="0.25">
      <c r="A3681" s="5">
        <f t="shared" ref="A3681:A3700" ca="1" si="566">142.56313432703+(RAND()*8-4)</f>
        <v>146.33101618458787</v>
      </c>
      <c r="B3681">
        <f t="shared" ref="B3681:B3701" ca="1" si="567">-34.4534087301148+(RAND()*8-4)</f>
        <v>-36.716219641040418</v>
      </c>
      <c r="C3681" s="6">
        <v>20135.9375</v>
      </c>
      <c r="D3681">
        <f t="shared" ca="1" si="558"/>
        <v>1.2</v>
      </c>
      <c r="E3681" s="1">
        <v>0.65</v>
      </c>
      <c r="F3681">
        <v>19.899999999999999</v>
      </c>
      <c r="G3681">
        <f t="shared" ca="1" si="561"/>
        <v>46.089820015575185</v>
      </c>
      <c r="H3681">
        <f t="shared" ca="1" si="559"/>
        <v>19.320472316747157</v>
      </c>
      <c r="I3681">
        <f ca="1">User_Model_Calcs!A3681-Sat_Data!$B$5</f>
        <v>36.331016184587867</v>
      </c>
      <c r="J3681">
        <f ca="1">(Earth_Data!$B$1/SQRT(1-Earth_Data!$B$2^2*SIN(RADIANS(User_Model_Calcs!B3681))^2))*COS(RADIANS(User_Model_Calcs!B3681))</f>
        <v>5118.8859567352556</v>
      </c>
      <c r="K3681">
        <f ca="1">((Earth_Data!$B$1*(1-Earth_Data!$B$2^2))/SQRT(1-Earth_Data!$B$2^2*SIN(RADIANS(User_Model_Calcs!B3681))^2))*SIN(RADIANS(User_Model_Calcs!B3681))</f>
        <v>-3792.1966506513631</v>
      </c>
      <c r="L3681">
        <f t="shared" ca="1" si="562"/>
        <v>-36.531957777309827</v>
      </c>
      <c r="M3681">
        <f t="shared" ca="1" si="563"/>
        <v>6370.5375656433289</v>
      </c>
      <c r="N3681">
        <f ca="1">SQRT(User_Model_Calcs!M3681^2+Sat_Data!$B$3^2-2*User_Model_Calcs!M3681*Sat_Data!$B$3*COS(RADIANS(L3681))*COS(RADIANS(I3681)))</f>
        <v>38348.98068587554</v>
      </c>
      <c r="O3681">
        <f ca="1">DEGREES(ACOS(((Earth_Data!$B$1+Sat_Data!$B$2)/User_Model_Calcs!N3681)*SQRT(1-COS(RADIANS(User_Model_Calcs!I3681))^2*COS(RADIANS(User_Model_Calcs!B3681))^2)))</f>
        <v>32.914475042164852</v>
      </c>
      <c r="P3681">
        <f t="shared" ca="1" si="560"/>
        <v>50.890466767453916</v>
      </c>
    </row>
    <row r="3682" spans="1:16" x14ac:dyDescent="0.25">
      <c r="A3682" s="5">
        <f t="shared" ca="1" si="566"/>
        <v>145.69668013170465</v>
      </c>
      <c r="B3682">
        <f t="shared" ca="1" si="567"/>
        <v>-31.719106233769605</v>
      </c>
      <c r="C3682" s="6">
        <v>20135.9375</v>
      </c>
      <c r="D3682">
        <f t="shared" ca="1" si="558"/>
        <v>1.2</v>
      </c>
      <c r="E3682" s="1">
        <v>0.65</v>
      </c>
      <c r="F3682">
        <v>19.899999999999999</v>
      </c>
      <c r="G3682">
        <f t="shared" ca="1" si="561"/>
        <v>46.089820015575185</v>
      </c>
      <c r="H3682">
        <f t="shared" ca="1" si="559"/>
        <v>22.936279910575198</v>
      </c>
      <c r="I3682">
        <f ca="1">User_Model_Calcs!A3682-Sat_Data!$B$5</f>
        <v>35.696680131704653</v>
      </c>
      <c r="J3682">
        <f ca="1">(Earth_Data!$B$1/SQRT(1-Earth_Data!$B$2^2*SIN(RADIANS(User_Model_Calcs!B3682))^2))*COS(RADIANS(User_Model_Calcs!B3682))</f>
        <v>5430.5013096416978</v>
      </c>
      <c r="K3682">
        <f ca="1">((Earth_Data!$B$1*(1-Earth_Data!$B$2^2))/SQRT(1-Earth_Data!$B$2^2*SIN(RADIANS(User_Model_Calcs!B3682))^2))*SIN(RADIANS(User_Model_Calcs!B3682))</f>
        <v>-3333.978346289312</v>
      </c>
      <c r="L3682">
        <f t="shared" ca="1" si="562"/>
        <v>-31.547247325916626</v>
      </c>
      <c r="M3682">
        <f t="shared" ca="1" si="563"/>
        <v>6372.2645964795129</v>
      </c>
      <c r="N3682">
        <f ca="1">SQRT(User_Model_Calcs!M3682^2+Sat_Data!$B$3^2-2*User_Model_Calcs!M3682*Sat_Data!$B$3*COS(RADIANS(L3682))*COS(RADIANS(I3682)))</f>
        <v>38033.084517926938</v>
      </c>
      <c r="O3682">
        <f ca="1">DEGREES(ACOS(((Earth_Data!$B$1+Sat_Data!$B$2)/User_Model_Calcs!N3682)*SQRT(1-COS(RADIANS(User_Model_Calcs!I3682))^2*COS(RADIANS(User_Model_Calcs!B3682))^2)))</f>
        <v>36.720266269004675</v>
      </c>
      <c r="P3682">
        <f t="shared" ca="1" si="560"/>
        <v>53.80499675115972</v>
      </c>
    </row>
    <row r="3683" spans="1:16" x14ac:dyDescent="0.25">
      <c r="A3683" s="5">
        <f t="shared" ca="1" si="566"/>
        <v>140.93927028486215</v>
      </c>
      <c r="B3683">
        <f t="shared" ca="1" si="567"/>
        <v>-33.644157403023058</v>
      </c>
      <c r="C3683" s="6">
        <v>20135.9375</v>
      </c>
      <c r="D3683">
        <f t="shared" ca="1" si="558"/>
        <v>1.2</v>
      </c>
      <c r="E3683" s="1">
        <v>0.65</v>
      </c>
      <c r="F3683">
        <v>19.899999999999999</v>
      </c>
      <c r="G3683">
        <f t="shared" ca="1" si="561"/>
        <v>46.089820015575185</v>
      </c>
      <c r="H3683">
        <f t="shared" ca="1" si="559"/>
        <v>21.937398758231584</v>
      </c>
      <c r="I3683">
        <f ca="1">User_Model_Calcs!A3683-Sat_Data!$B$5</f>
        <v>30.939270284862147</v>
      </c>
      <c r="J3683">
        <f ca="1">(Earth_Data!$B$1/SQRT(1-Earth_Data!$B$2^2*SIN(RADIANS(User_Model_Calcs!B3683))^2))*COS(RADIANS(User_Model_Calcs!B3683))</f>
        <v>5315.2304053119933</v>
      </c>
      <c r="K3683">
        <f ca="1">((Earth_Data!$B$1*(1-Earth_Data!$B$2^2))/SQRT(1-Earth_Data!$B$2^2*SIN(RADIANS(User_Model_Calcs!B3683))^2))*SIN(RADIANS(User_Model_Calcs!B3683))</f>
        <v>-3513.6575719463949</v>
      </c>
      <c r="L3683">
        <f t="shared" ca="1" si="562"/>
        <v>-33.466881055117362</v>
      </c>
      <c r="M3683">
        <f t="shared" ca="1" si="563"/>
        <v>6371.6139081436286</v>
      </c>
      <c r="N3683">
        <f ca="1">SQRT(User_Model_Calcs!M3683^2+Sat_Data!$B$3^2-2*User_Model_Calcs!M3683*Sat_Data!$B$3*COS(RADIANS(L3683))*COS(RADIANS(I3683)))</f>
        <v>37867.724161298582</v>
      </c>
      <c r="O3683">
        <f ca="1">DEGREES(ACOS(((Earth_Data!$B$1+Sat_Data!$B$2)/User_Model_Calcs!N3683)*SQRT(1-COS(RADIANS(User_Model_Calcs!I3683))^2*COS(RADIANS(User_Model_Calcs!B3683))^2)))</f>
        <v>38.781843399546283</v>
      </c>
      <c r="P3683">
        <f t="shared" ca="1" si="560"/>
        <v>47.253291184429685</v>
      </c>
    </row>
    <row r="3684" spans="1:16" x14ac:dyDescent="0.25">
      <c r="A3684" s="5">
        <f t="shared" ca="1" si="566"/>
        <v>140.59381849307437</v>
      </c>
      <c r="B3684">
        <f t="shared" ca="1" si="567"/>
        <v>-38.218840514173621</v>
      </c>
      <c r="C3684" s="6">
        <v>20135.9375</v>
      </c>
      <c r="D3684">
        <f t="shared" ca="1" si="558"/>
        <v>3</v>
      </c>
      <c r="E3684" s="1">
        <v>0.65</v>
      </c>
      <c r="F3684">
        <v>19.899999999999999</v>
      </c>
      <c r="G3684">
        <f t="shared" ca="1" si="561"/>
        <v>54.048620189015942</v>
      </c>
      <c r="H3684">
        <f t="shared" ca="1" si="559"/>
        <v>15.742330126010209</v>
      </c>
      <c r="I3684">
        <f ca="1">User_Model_Calcs!A3684-Sat_Data!$B$5</f>
        <v>30.593818493074366</v>
      </c>
      <c r="J3684">
        <f ca="1">(Earth_Data!$B$1/SQRT(1-Earth_Data!$B$2^2*SIN(RADIANS(User_Model_Calcs!B3684))^2))*COS(RADIANS(User_Model_Calcs!B3684))</f>
        <v>5017.4402694599239</v>
      </c>
      <c r="K3684">
        <f ca="1">((Earth_Data!$B$1*(1-Earth_Data!$B$2^2))/SQRT(1-Earth_Data!$B$2^2*SIN(RADIANS(User_Model_Calcs!B3684))^2))*SIN(RADIANS(User_Model_Calcs!B3684))</f>
        <v>-3924.5583369866085</v>
      </c>
      <c r="L3684">
        <f t="shared" ca="1" si="562"/>
        <v>-38.031926393502872</v>
      </c>
      <c r="M3684">
        <f t="shared" ca="1" si="563"/>
        <v>6369.9972525903941</v>
      </c>
      <c r="N3684">
        <f ca="1">SQRT(User_Model_Calcs!M3684^2+Sat_Data!$B$3^2-2*User_Model_Calcs!M3684*Sat_Data!$B$3*COS(RADIANS(L3684))*COS(RADIANS(I3684)))</f>
        <v>38133.685353213608</v>
      </c>
      <c r="O3684">
        <f ca="1">DEGREES(ACOS(((Earth_Data!$B$1+Sat_Data!$B$2)/User_Model_Calcs!N3684)*SQRT(1-COS(RADIANS(User_Model_Calcs!I3684))^2*COS(RADIANS(User_Model_Calcs!B3684))^2)))</f>
        <v>35.462597750222841</v>
      </c>
      <c r="P3684">
        <f t="shared" ca="1" si="560"/>
        <v>43.702029512588787</v>
      </c>
    </row>
    <row r="3685" spans="1:16" x14ac:dyDescent="0.25">
      <c r="A3685" s="5">
        <f t="shared" ca="1" si="566"/>
        <v>142.21945569819988</v>
      </c>
      <c r="B3685">
        <f t="shared" ca="1" si="567"/>
        <v>-32.113801780447368</v>
      </c>
      <c r="C3685" s="6">
        <v>20135.9375</v>
      </c>
      <c r="D3685">
        <f t="shared" ca="1" si="558"/>
        <v>0.75</v>
      </c>
      <c r="E3685" s="1">
        <v>0.65</v>
      </c>
      <c r="F3685">
        <v>19.899999999999999</v>
      </c>
      <c r="G3685">
        <f t="shared" ca="1" si="561"/>
        <v>42.007420362456692</v>
      </c>
      <c r="H3685">
        <f t="shared" ca="1" si="559"/>
        <v>20.031542355069014</v>
      </c>
      <c r="I3685">
        <f ca="1">User_Model_Calcs!A3685-Sat_Data!$B$5</f>
        <v>32.21945569819988</v>
      </c>
      <c r="J3685">
        <f ca="1">(Earth_Data!$B$1/SQRT(1-Earth_Data!$B$2^2*SIN(RADIANS(User_Model_Calcs!B3685))^2))*COS(RADIANS(User_Model_Calcs!B3685))</f>
        <v>5407.3630677379679</v>
      </c>
      <c r="K3685">
        <f ca="1">((Earth_Data!$B$1*(1-Earth_Data!$B$2^2))/SQRT(1-Earth_Data!$B$2^2*SIN(RADIANS(User_Model_Calcs!B3685))^2))*SIN(RADIANS(User_Model_Calcs!B3685))</f>
        <v>-3371.1276991794352</v>
      </c>
      <c r="L3685">
        <f t="shared" ca="1" si="562"/>
        <v>-31.940768330593183</v>
      </c>
      <c r="M3685">
        <f t="shared" ca="1" si="563"/>
        <v>6372.1328698098723</v>
      </c>
      <c r="N3685">
        <f ca="1">SQRT(User_Model_Calcs!M3685^2+Sat_Data!$B$3^2-2*User_Model_Calcs!M3685*Sat_Data!$B$3*COS(RADIANS(L3685))*COS(RADIANS(I3685)))</f>
        <v>37850.265800792549</v>
      </c>
      <c r="O3685">
        <f ca="1">DEGREES(ACOS(((Earth_Data!$B$1+Sat_Data!$B$2)/User_Model_Calcs!N3685)*SQRT(1-COS(RADIANS(User_Model_Calcs!I3685))^2*COS(RADIANS(User_Model_Calcs!B3685))^2)))</f>
        <v>39.01185535971868</v>
      </c>
      <c r="P3685">
        <f t="shared" ca="1" si="560"/>
        <v>49.851187738181864</v>
      </c>
    </row>
    <row r="3686" spans="1:16" x14ac:dyDescent="0.25">
      <c r="A3686" s="5">
        <f t="shared" ca="1" si="566"/>
        <v>138.58201623487736</v>
      </c>
      <c r="B3686">
        <f t="shared" ca="1" si="567"/>
        <v>-35.720262552210286</v>
      </c>
      <c r="C3686" s="6">
        <v>20135.9375</v>
      </c>
      <c r="D3686">
        <f t="shared" ca="1" si="558"/>
        <v>1.2</v>
      </c>
      <c r="E3686" s="1">
        <v>0.65</v>
      </c>
      <c r="F3686">
        <v>19.899999999999999</v>
      </c>
      <c r="G3686">
        <f t="shared" ca="1" si="561"/>
        <v>46.089820015575185</v>
      </c>
      <c r="H3686">
        <f t="shared" ca="1" si="559"/>
        <v>19.432134596203039</v>
      </c>
      <c r="I3686">
        <f ca="1">User_Model_Calcs!A3686-Sat_Data!$B$5</f>
        <v>28.582016234877358</v>
      </c>
      <c r="J3686">
        <f ca="1">(Earth_Data!$B$1/SQRT(1-Earth_Data!$B$2^2*SIN(RADIANS(User_Model_Calcs!B3686))^2))*COS(RADIANS(User_Model_Calcs!B3686))</f>
        <v>5184.1840300024178</v>
      </c>
      <c r="K3686">
        <f ca="1">((Earth_Data!$B$1*(1-Earth_Data!$B$2^2))/SQRT(1-Earth_Data!$B$2^2*SIN(RADIANS(User_Model_Calcs!B3686))^2))*SIN(RADIANS(User_Model_Calcs!B3686))</f>
        <v>-3703.0377650776259</v>
      </c>
      <c r="L3686">
        <f t="shared" ca="1" si="562"/>
        <v>-35.538037644404234</v>
      </c>
      <c r="M3686">
        <f t="shared" ca="1" si="563"/>
        <v>6370.8910480813602</v>
      </c>
      <c r="N3686">
        <f ca="1">SQRT(User_Model_Calcs!M3686^2+Sat_Data!$B$3^2-2*User_Model_Calcs!M3686*Sat_Data!$B$3*COS(RADIANS(L3686))*COS(RADIANS(I3686)))</f>
        <v>37874.88024991328</v>
      </c>
      <c r="O3686">
        <f ca="1">DEGREES(ACOS(((Earth_Data!$B$1+Sat_Data!$B$2)/User_Model_Calcs!N3686)*SQRT(1-COS(RADIANS(User_Model_Calcs!I3686))^2*COS(RADIANS(User_Model_Calcs!B3686))^2)))</f>
        <v>38.68062982185775</v>
      </c>
      <c r="P3686">
        <f t="shared" ca="1" si="560"/>
        <v>43.020036442391195</v>
      </c>
    </row>
    <row r="3687" spans="1:16" x14ac:dyDescent="0.25">
      <c r="A3687" s="5">
        <f t="shared" ca="1" si="566"/>
        <v>143.96735087290185</v>
      </c>
      <c r="B3687">
        <f t="shared" ca="1" si="567"/>
        <v>-37.289137246233224</v>
      </c>
      <c r="C3687" s="6">
        <v>20135.9375</v>
      </c>
      <c r="D3687">
        <f t="shared" ca="1" si="558"/>
        <v>3</v>
      </c>
      <c r="E3687" s="1">
        <v>0.65</v>
      </c>
      <c r="F3687">
        <v>19.899999999999999</v>
      </c>
      <c r="G3687">
        <f t="shared" ca="1" si="561"/>
        <v>54.048620189015942</v>
      </c>
      <c r="H3687">
        <f t="shared" ca="1" si="559"/>
        <v>17.879680474278558</v>
      </c>
      <c r="I3687">
        <f ca="1">User_Model_Calcs!A3687-Sat_Data!$B$5</f>
        <v>33.967350872901847</v>
      </c>
      <c r="J3687">
        <f ca="1">(Earth_Data!$B$1/SQRT(1-Earth_Data!$B$2^2*SIN(RADIANS(User_Model_Calcs!B3687))^2))*COS(RADIANS(User_Model_Calcs!B3687))</f>
        <v>5080.6196763919534</v>
      </c>
      <c r="K3687">
        <f ca="1">((Earth_Data!$B$1*(1-Earth_Data!$B$2^2))/SQRT(1-Earth_Data!$B$2^2*SIN(RADIANS(User_Model_Calcs!B3687))^2))*SIN(RADIANS(User_Model_Calcs!B3687))</f>
        <v>-3842.9727724868776</v>
      </c>
      <c r="L3687">
        <f t="shared" ca="1" si="562"/>
        <v>-37.103804086073367</v>
      </c>
      <c r="M3687">
        <f t="shared" ca="1" si="563"/>
        <v>6370.3324894558327</v>
      </c>
      <c r="N3687">
        <f ca="1">SQRT(User_Model_Calcs!M3687^2+Sat_Data!$B$3^2-2*User_Model_Calcs!M3687*Sat_Data!$B$3*COS(RADIANS(L3687))*COS(RADIANS(I3687)))</f>
        <v>38250.053387790365</v>
      </c>
      <c r="O3687">
        <f ca="1">DEGREES(ACOS(((Earth_Data!$B$1+Sat_Data!$B$2)/User_Model_Calcs!N3687)*SQRT(1-COS(RADIANS(User_Model_Calcs!I3687))^2*COS(RADIANS(User_Model_Calcs!B3687))^2)))</f>
        <v>34.074454306889635</v>
      </c>
      <c r="P3687">
        <f t="shared" ca="1" si="560"/>
        <v>48.035077098356226</v>
      </c>
    </row>
    <row r="3688" spans="1:16" x14ac:dyDescent="0.25">
      <c r="A3688" s="5">
        <f t="shared" ca="1" si="566"/>
        <v>145.19821864646235</v>
      </c>
      <c r="B3688">
        <f t="shared" ca="1" si="567"/>
        <v>-34.884823112936154</v>
      </c>
      <c r="C3688" s="6">
        <v>20135.9375</v>
      </c>
      <c r="D3688">
        <f t="shared" ca="1" si="558"/>
        <v>1.2</v>
      </c>
      <c r="E3688" s="1">
        <v>0.65</v>
      </c>
      <c r="F3688">
        <v>19.899999999999999</v>
      </c>
      <c r="G3688">
        <f t="shared" ca="1" si="561"/>
        <v>46.089820015575185</v>
      </c>
      <c r="H3688">
        <f t="shared" ca="1" si="559"/>
        <v>22.882040747552068</v>
      </c>
      <c r="I3688">
        <f ca="1">User_Model_Calcs!A3688-Sat_Data!$B$5</f>
        <v>35.198218646462351</v>
      </c>
      <c r="J3688">
        <f ca="1">(Earth_Data!$B$1/SQRT(1-Earth_Data!$B$2^2*SIN(RADIANS(User_Model_Calcs!B3688))^2))*COS(RADIANS(User_Model_Calcs!B3688))</f>
        <v>5237.7478619050207</v>
      </c>
      <c r="K3688">
        <f ca="1">((Earth_Data!$B$1*(1-Earth_Data!$B$2^2))/SQRT(1-Earth_Data!$B$2^2*SIN(RADIANS(User_Model_Calcs!B3688))^2))*SIN(RADIANS(User_Model_Calcs!B3688))</f>
        <v>-3627.3939980260939</v>
      </c>
      <c r="L3688">
        <f t="shared" ca="1" si="562"/>
        <v>-34.704476273203397</v>
      </c>
      <c r="M3688">
        <f t="shared" ca="1" si="563"/>
        <v>6371.1843390225604</v>
      </c>
      <c r="N3688">
        <f ca="1">SQRT(User_Model_Calcs!M3688^2+Sat_Data!$B$3^2-2*User_Model_Calcs!M3688*Sat_Data!$B$3*COS(RADIANS(L3688))*COS(RADIANS(I3688)))</f>
        <v>38176.875551276622</v>
      </c>
      <c r="O3688">
        <f ca="1">DEGREES(ACOS(((Earth_Data!$B$1+Sat_Data!$B$2)/User_Model_Calcs!N3688)*SQRT(1-COS(RADIANS(User_Model_Calcs!I3688))^2*COS(RADIANS(User_Model_Calcs!B3688))^2)))</f>
        <v>34.957814160911532</v>
      </c>
      <c r="P3688">
        <f t="shared" ca="1" si="560"/>
        <v>50.964376876532285</v>
      </c>
    </row>
    <row r="3689" spans="1:16" x14ac:dyDescent="0.25">
      <c r="A3689" s="5">
        <f t="shared" ca="1" si="566"/>
        <v>142.67608739677965</v>
      </c>
      <c r="B3689">
        <f t="shared" ca="1" si="567"/>
        <v>-33.204074678833294</v>
      </c>
      <c r="C3689" s="6">
        <v>20135.9375</v>
      </c>
      <c r="D3689">
        <f t="shared" ca="1" si="558"/>
        <v>0.75</v>
      </c>
      <c r="E3689" s="1">
        <v>0.65</v>
      </c>
      <c r="F3689">
        <v>19.899999999999999</v>
      </c>
      <c r="G3689">
        <f t="shared" ca="1" si="561"/>
        <v>42.007420362456692</v>
      </c>
      <c r="H3689">
        <f t="shared" ca="1" si="559"/>
        <v>18.26933117518044</v>
      </c>
      <c r="I3689">
        <f ca="1">User_Model_Calcs!A3689-Sat_Data!$B$5</f>
        <v>32.67608739677965</v>
      </c>
      <c r="J3689">
        <f ca="1">(Earth_Data!$B$1/SQRT(1-Earth_Data!$B$2^2*SIN(RADIANS(User_Model_Calcs!B3689))^2))*COS(RADIANS(User_Model_Calcs!B3689))</f>
        <v>5342.1167236876563</v>
      </c>
      <c r="K3689">
        <f ca="1">((Earth_Data!$B$1*(1-Earth_Data!$B$2^2))/SQRT(1-Earth_Data!$B$2^2*SIN(RADIANS(User_Model_Calcs!B3689))^2))*SIN(RADIANS(User_Model_Calcs!B3689))</f>
        <v>-3472.9196548860405</v>
      </c>
      <c r="L3689">
        <f t="shared" ca="1" si="562"/>
        <v>-33.027967364559096</v>
      </c>
      <c r="M3689">
        <f t="shared" ca="1" si="563"/>
        <v>6371.7644352876951</v>
      </c>
      <c r="N3689">
        <f ca="1">SQRT(User_Model_Calcs!M3689^2+Sat_Data!$B$3^2-2*User_Model_Calcs!M3689*Sat_Data!$B$3*COS(RADIANS(L3689))*COS(RADIANS(I3689)))</f>
        <v>37937.040964540749</v>
      </c>
      <c r="O3689">
        <f ca="1">DEGREES(ACOS(((Earth_Data!$B$1+Sat_Data!$B$2)/User_Model_Calcs!N3689)*SQRT(1-COS(RADIANS(User_Model_Calcs!I3689))^2*COS(RADIANS(User_Model_Calcs!B3689))^2)))</f>
        <v>37.907799741453779</v>
      </c>
      <c r="P3689">
        <f t="shared" ca="1" si="560"/>
        <v>49.509510134887023</v>
      </c>
    </row>
    <row r="3690" spans="1:16" x14ac:dyDescent="0.25">
      <c r="A3690" s="5">
        <f t="shared" ca="1" si="566"/>
        <v>145.9351217111157</v>
      </c>
      <c r="B3690">
        <f t="shared" ca="1" si="567"/>
        <v>-35.084783006511842</v>
      </c>
      <c r="C3690" s="6">
        <v>20135.9375</v>
      </c>
      <c r="D3690">
        <f t="shared" ca="1" si="558"/>
        <v>3</v>
      </c>
      <c r="E3690" s="1">
        <v>0.65</v>
      </c>
      <c r="F3690">
        <v>19.899999999999999</v>
      </c>
      <c r="G3690">
        <f t="shared" ca="1" si="561"/>
        <v>54.048620189015942</v>
      </c>
      <c r="H3690">
        <f t="shared" ca="1" si="559"/>
        <v>15.679128426493776</v>
      </c>
      <c r="I3690">
        <f ca="1">User_Model_Calcs!A3690-Sat_Data!$B$5</f>
        <v>35.935121711115698</v>
      </c>
      <c r="J3690">
        <f ca="1">(Earth_Data!$B$1/SQRT(1-Earth_Data!$B$2^2*SIN(RADIANS(User_Model_Calcs!B3690))^2))*COS(RADIANS(User_Model_Calcs!B3690))</f>
        <v>5225.028687408193</v>
      </c>
      <c r="K3690">
        <f ca="1">((Earth_Data!$B$1*(1-Earth_Data!$B$2^2))/SQRT(1-Earth_Data!$B$2^2*SIN(RADIANS(User_Model_Calcs!B3690))^2))*SIN(RADIANS(User_Model_Calcs!B3690))</f>
        <v>-3645.5691196362704</v>
      </c>
      <c r="L3690">
        <f t="shared" ca="1" si="562"/>
        <v>-34.903972681507646</v>
      </c>
      <c r="M3690">
        <f t="shared" ca="1" si="563"/>
        <v>6371.1144229470683</v>
      </c>
      <c r="N3690">
        <f ca="1">SQRT(User_Model_Calcs!M3690^2+Sat_Data!$B$3^2-2*User_Model_Calcs!M3690*Sat_Data!$B$3*COS(RADIANS(L3690))*COS(RADIANS(I3690)))</f>
        <v>38231.473599290199</v>
      </c>
      <c r="O3690">
        <f ca="1">DEGREES(ACOS(((Earth_Data!$B$1+Sat_Data!$B$2)/User_Model_Calcs!N3690)*SQRT(1-COS(RADIANS(User_Model_Calcs!I3690))^2*COS(RADIANS(User_Model_Calcs!B3690))^2)))</f>
        <v>34.304837622312782</v>
      </c>
      <c r="P3690">
        <f t="shared" ca="1" si="560"/>
        <v>51.58507236541913</v>
      </c>
    </row>
    <row r="3691" spans="1:16" x14ac:dyDescent="0.25">
      <c r="A3691" s="5">
        <f t="shared" ca="1" si="566"/>
        <v>144.12250450129162</v>
      </c>
      <c r="B3691">
        <f t="shared" ca="1" si="567"/>
        <v>-31.516813167388577</v>
      </c>
      <c r="C3691" s="6">
        <v>20135.9375</v>
      </c>
      <c r="D3691">
        <f t="shared" ca="1" si="558"/>
        <v>1.2</v>
      </c>
      <c r="E3691" s="1">
        <v>0.65</v>
      </c>
      <c r="F3691">
        <v>19.899999999999999</v>
      </c>
      <c r="G3691">
        <f t="shared" ca="1" si="561"/>
        <v>46.089820015575185</v>
      </c>
      <c r="H3691">
        <f t="shared" ca="1" si="559"/>
        <v>23.305426777980898</v>
      </c>
      <c r="I3691">
        <f ca="1">User_Model_Calcs!A3691-Sat_Data!$B$5</f>
        <v>34.122504501291615</v>
      </c>
      <c r="J3691">
        <f ca="1">(Earth_Data!$B$1/SQRT(1-Earth_Data!$B$2^2*SIN(RADIANS(User_Model_Calcs!B3691))^2))*COS(RADIANS(User_Model_Calcs!B3691))</f>
        <v>5442.2604492781174</v>
      </c>
      <c r="K3691">
        <f ca="1">((Earth_Data!$B$1*(1-Earth_Data!$B$2^2))/SQRT(1-Earth_Data!$B$2^2*SIN(RADIANS(User_Model_Calcs!B3691))^2))*SIN(RADIANS(User_Model_Calcs!B3691))</f>
        <v>-3314.8775561286011</v>
      </c>
      <c r="L3691">
        <f t="shared" ca="1" si="562"/>
        <v>-31.345568848539678</v>
      </c>
      <c r="M3691">
        <f t="shared" ca="1" si="563"/>
        <v>6372.3317561079621</v>
      </c>
      <c r="N3691">
        <f ca="1">SQRT(User_Model_Calcs!M3691^2+Sat_Data!$B$3^2-2*User_Model_Calcs!M3691*Sat_Data!$B$3*COS(RADIANS(L3691))*COS(RADIANS(I3691)))</f>
        <v>37927.500878842729</v>
      </c>
      <c r="O3691">
        <f ca="1">DEGREES(ACOS(((Earth_Data!$B$1+Sat_Data!$B$2)/User_Model_Calcs!N3691)*SQRT(1-COS(RADIANS(User_Model_Calcs!I3691))^2*COS(RADIANS(User_Model_Calcs!B3691))^2)))</f>
        <v>38.035530357734928</v>
      </c>
      <c r="P3691">
        <f t="shared" ca="1" si="560"/>
        <v>52.351832051708236</v>
      </c>
    </row>
    <row r="3692" spans="1:16" x14ac:dyDescent="0.25">
      <c r="A3692" s="5">
        <f t="shared" ca="1" si="566"/>
        <v>145.62526772008243</v>
      </c>
      <c r="B3692">
        <f t="shared" ca="1" si="567"/>
        <v>-33.738274408113341</v>
      </c>
      <c r="C3692" s="6">
        <v>20135.9375</v>
      </c>
      <c r="D3692">
        <f t="shared" ca="1" si="558"/>
        <v>3</v>
      </c>
      <c r="E3692" s="1">
        <v>0.65</v>
      </c>
      <c r="F3692">
        <v>19.899999999999999</v>
      </c>
      <c r="G3692">
        <f t="shared" ca="1" si="561"/>
        <v>54.048620189015942</v>
      </c>
      <c r="H3692">
        <f t="shared" ca="1" si="559"/>
        <v>14.318627397861551</v>
      </c>
      <c r="I3692">
        <f ca="1">User_Model_Calcs!A3692-Sat_Data!$B$5</f>
        <v>35.625267720082434</v>
      </c>
      <c r="J3692">
        <f ca="1">(Earth_Data!$B$1/SQRT(1-Earth_Data!$B$2^2*SIN(RADIANS(User_Model_Calcs!B3692))^2))*COS(RADIANS(User_Model_Calcs!B3692))</f>
        <v>5309.4396259877458</v>
      </c>
      <c r="K3692">
        <f ca="1">((Earth_Data!$B$1*(1-Earth_Data!$B$2^2))/SQRT(1-Earth_Data!$B$2^2*SIN(RADIANS(User_Model_Calcs!B3692))^2))*SIN(RADIANS(User_Model_Calcs!B3692))</f>
        <v>-3522.3433636947907</v>
      </c>
      <c r="L3692">
        <f t="shared" ca="1" si="562"/>
        <v>-33.560753447655841</v>
      </c>
      <c r="M3692">
        <f t="shared" ca="1" si="563"/>
        <v>6371.5815865272907</v>
      </c>
      <c r="N3692">
        <f ca="1">SQRT(User_Model_Calcs!M3692^2+Sat_Data!$B$3^2-2*User_Model_Calcs!M3692*Sat_Data!$B$3*COS(RADIANS(L3692))*COS(RADIANS(I3692)))</f>
        <v>38137.544772568617</v>
      </c>
      <c r="O3692">
        <f ca="1">DEGREES(ACOS(((Earth_Data!$B$1+Sat_Data!$B$2)/User_Model_Calcs!N3692)*SQRT(1-COS(RADIANS(User_Model_Calcs!I3692))^2*COS(RADIANS(User_Model_Calcs!B3692))^2)))</f>
        <v>35.436596929444967</v>
      </c>
      <c r="P3692">
        <f t="shared" ca="1" si="560"/>
        <v>52.22244581828263</v>
      </c>
    </row>
    <row r="3693" spans="1:16" x14ac:dyDescent="0.25">
      <c r="A3693" s="5">
        <f t="shared" ca="1" si="566"/>
        <v>143.81321989073712</v>
      </c>
      <c r="B3693">
        <f t="shared" ca="1" si="567"/>
        <v>-36.54210513428081</v>
      </c>
      <c r="C3693" s="6">
        <v>20135.9375</v>
      </c>
      <c r="D3693">
        <f t="shared" ca="1" si="558"/>
        <v>0.75</v>
      </c>
      <c r="E3693" s="1">
        <v>0.65</v>
      </c>
      <c r="F3693">
        <v>19.899999999999999</v>
      </c>
      <c r="G3693">
        <f t="shared" ca="1" si="561"/>
        <v>42.007420362456692</v>
      </c>
      <c r="H3693">
        <f t="shared" ca="1" si="559"/>
        <v>22.949650183268005</v>
      </c>
      <c r="I3693">
        <f ca="1">User_Model_Calcs!A3693-Sat_Data!$B$5</f>
        <v>33.813219890737116</v>
      </c>
      <c r="J3693">
        <f ca="1">(Earth_Data!$B$1/SQRT(1-Earth_Data!$B$2^2*SIN(RADIANS(User_Model_Calcs!B3693))^2))*COS(RADIANS(User_Model_Calcs!B3693))</f>
        <v>5130.4138751075807</v>
      </c>
      <c r="K3693">
        <f ca="1">((Earth_Data!$B$1*(1-Earth_Data!$B$2^2))/SQRT(1-Earth_Data!$B$2^2*SIN(RADIANS(User_Model_Calcs!B3693))^2))*SIN(RADIANS(User_Model_Calcs!B3693))</f>
        <v>-3776.6907899263911</v>
      </c>
      <c r="L3693">
        <f t="shared" ca="1" si="562"/>
        <v>-36.358183426298382</v>
      </c>
      <c r="M3693">
        <f t="shared" ca="1" si="563"/>
        <v>6370.5996462351341</v>
      </c>
      <c r="N3693">
        <f ca="1">SQRT(User_Model_Calcs!M3693^2+Sat_Data!$B$3^2-2*User_Model_Calcs!M3693*Sat_Data!$B$3*COS(RADIANS(L3693))*COS(RADIANS(I3693)))</f>
        <v>38196.053607110902</v>
      </c>
      <c r="O3693">
        <f ca="1">DEGREES(ACOS(((Earth_Data!$B$1+Sat_Data!$B$2)/User_Model_Calcs!N3693)*SQRT(1-COS(RADIANS(User_Model_Calcs!I3693))^2*COS(RADIANS(User_Model_Calcs!B3693))^2)))</f>
        <v>34.720571713226008</v>
      </c>
      <c r="P3693">
        <f t="shared" ca="1" si="560"/>
        <v>48.363734043415967</v>
      </c>
    </row>
    <row r="3694" spans="1:16" x14ac:dyDescent="0.25">
      <c r="A3694" s="5">
        <f t="shared" ca="1" si="566"/>
        <v>145.30504024113577</v>
      </c>
      <c r="B3694">
        <f t="shared" ca="1" si="567"/>
        <v>-31.401911178677846</v>
      </c>
      <c r="C3694" s="6">
        <v>20135.9375</v>
      </c>
      <c r="D3694">
        <f t="shared" ca="1" si="558"/>
        <v>3</v>
      </c>
      <c r="E3694" s="1">
        <v>0.65</v>
      </c>
      <c r="F3694">
        <v>19.899999999999999</v>
      </c>
      <c r="G3694">
        <f t="shared" ca="1" si="561"/>
        <v>54.048620189015942</v>
      </c>
      <c r="H3694">
        <f t="shared" ca="1" si="559"/>
        <v>17.748115642426157</v>
      </c>
      <c r="I3694">
        <f ca="1">User_Model_Calcs!A3694-Sat_Data!$B$5</f>
        <v>35.305040241135771</v>
      </c>
      <c r="J3694">
        <f ca="1">(Earth_Data!$B$1/SQRT(1-Earth_Data!$B$2^2*SIN(RADIANS(User_Model_Calcs!B3694))^2))*COS(RADIANS(User_Model_Calcs!B3694))</f>
        <v>5448.9093935785941</v>
      </c>
      <c r="K3694">
        <f ca="1">((Earth_Data!$B$1*(1-Earth_Data!$B$2^2))/SQRT(1-Earth_Data!$B$2^2*SIN(RADIANS(User_Model_Calcs!B3694))^2))*SIN(RADIANS(User_Model_Calcs!B3694))</f>
        <v>-3304.0101713110193</v>
      </c>
      <c r="L3694">
        <f t="shared" ca="1" si="562"/>
        <v>-31.231019731893959</v>
      </c>
      <c r="M3694">
        <f t="shared" ca="1" si="563"/>
        <v>6372.3697940056582</v>
      </c>
      <c r="N3694">
        <f ca="1">SQRT(User_Model_Calcs!M3694^2+Sat_Data!$B$3^2-2*User_Model_Calcs!M3694*Sat_Data!$B$3*COS(RADIANS(L3694))*COS(RADIANS(I3694)))</f>
        <v>37992.52894468321</v>
      </c>
      <c r="O3694">
        <f ca="1">DEGREES(ACOS(((Earth_Data!$B$1+Sat_Data!$B$2)/User_Model_Calcs!N3694)*SQRT(1-COS(RADIANS(User_Model_Calcs!I3694))^2*COS(RADIANS(User_Model_Calcs!B3694))^2)))</f>
        <v>37.223357952976826</v>
      </c>
      <c r="P3694">
        <f t="shared" ca="1" si="560"/>
        <v>53.656177187424866</v>
      </c>
    </row>
    <row r="3695" spans="1:16" x14ac:dyDescent="0.25">
      <c r="A3695" s="5">
        <f t="shared" ca="1" si="566"/>
        <v>145.40010459133759</v>
      </c>
      <c r="B3695">
        <f t="shared" ca="1" si="567"/>
        <v>-36.530014672017685</v>
      </c>
      <c r="C3695" s="6">
        <v>20135.9375</v>
      </c>
      <c r="D3695">
        <f t="shared" ref="D3695:D3758" ca="1" si="568">CHOOSE(RANDBETWEEN(1,3),0.75,1.2,3)</f>
        <v>3</v>
      </c>
      <c r="E3695" s="1">
        <v>0.65</v>
      </c>
      <c r="F3695">
        <v>19.899999999999999</v>
      </c>
      <c r="G3695">
        <f t="shared" ca="1" si="561"/>
        <v>54.048620189015942</v>
      </c>
      <c r="H3695">
        <f t="shared" ref="H3695:H3758" ca="1" si="569">RAND()*(24-14)+14</f>
        <v>14.089433861875033</v>
      </c>
      <c r="I3695">
        <f ca="1">User_Model_Calcs!A3695-Sat_Data!$B$5</f>
        <v>35.400104591337595</v>
      </c>
      <c r="J3695">
        <f ca="1">(Earth_Data!$B$1/SQRT(1-Earth_Data!$B$2^2*SIN(RADIANS(User_Model_Calcs!B3695))^2))*COS(RADIANS(User_Model_Calcs!B3695))</f>
        <v>5131.212607630091</v>
      </c>
      <c r="K3695">
        <f ca="1">((Earth_Data!$B$1*(1-Earth_Data!$B$2^2))/SQRT(1-Earth_Data!$B$2^2*SIN(RADIANS(User_Model_Calcs!B3695))^2))*SIN(RADIANS(User_Model_Calcs!B3695))</f>
        <v>-3775.612784450549</v>
      </c>
      <c r="L3695">
        <f t="shared" ca="1" si="562"/>
        <v>-36.346116836020869</v>
      </c>
      <c r="M3695">
        <f t="shared" ca="1" si="563"/>
        <v>6370.6039527511384</v>
      </c>
      <c r="N3695">
        <f ca="1">SQRT(User_Model_Calcs!M3695^2+Sat_Data!$B$3^2-2*User_Model_Calcs!M3695*Sat_Data!$B$3*COS(RADIANS(L3695))*COS(RADIANS(I3695)))</f>
        <v>38284.315253046138</v>
      </c>
      <c r="O3695">
        <f ca="1">DEGREES(ACOS(((Earth_Data!$B$1+Sat_Data!$B$2)/User_Model_Calcs!N3695)*SQRT(1-COS(RADIANS(User_Model_Calcs!I3695))^2*COS(RADIANS(User_Model_Calcs!B3695))^2)))</f>
        <v>33.673093470969015</v>
      </c>
      <c r="P3695">
        <f t="shared" ca="1" si="560"/>
        <v>50.050924348915025</v>
      </c>
    </row>
    <row r="3696" spans="1:16" x14ac:dyDescent="0.25">
      <c r="A3696" s="5">
        <f t="shared" ca="1" si="566"/>
        <v>143.35745248786102</v>
      </c>
      <c r="B3696">
        <f t="shared" ca="1" si="567"/>
        <v>-31.584049794280702</v>
      </c>
      <c r="C3696" s="6">
        <v>20135.9375</v>
      </c>
      <c r="D3696">
        <f t="shared" ca="1" si="568"/>
        <v>3</v>
      </c>
      <c r="E3696" s="1">
        <v>0.65</v>
      </c>
      <c r="F3696">
        <v>19.899999999999999</v>
      </c>
      <c r="G3696">
        <f t="shared" ca="1" si="561"/>
        <v>54.048620189015942</v>
      </c>
      <c r="H3696">
        <f t="shared" ca="1" si="569"/>
        <v>20.713049379423349</v>
      </c>
      <c r="I3696">
        <f ca="1">User_Model_Calcs!A3696-Sat_Data!$B$5</f>
        <v>33.357452487861025</v>
      </c>
      <c r="J3696">
        <f ca="1">(Earth_Data!$B$1/SQRT(1-Earth_Data!$B$2^2*SIN(RADIANS(User_Model_Calcs!B3696))^2))*COS(RADIANS(User_Model_Calcs!B3696))</f>
        <v>5438.359560729079</v>
      </c>
      <c r="K3696">
        <f ca="1">((Earth_Data!$B$1*(1-Earth_Data!$B$2^2))/SQRT(1-Earth_Data!$B$2^2*SIN(RADIANS(User_Model_Calcs!B3696))^2))*SIN(RADIANS(User_Model_Calcs!B3696))</f>
        <v>-3321.2306688437875</v>
      </c>
      <c r="L3696">
        <f t="shared" ca="1" si="562"/>
        <v>-31.41260025845504</v>
      </c>
      <c r="M3696">
        <f t="shared" ca="1" si="563"/>
        <v>6372.3094610542839</v>
      </c>
      <c r="N3696">
        <f ca="1">SQRT(User_Model_Calcs!M3696^2+Sat_Data!$B$3^2-2*User_Model_Calcs!M3696*Sat_Data!$B$3*COS(RADIANS(L3696))*COS(RADIANS(I3696)))</f>
        <v>37886.226601880808</v>
      </c>
      <c r="O3696">
        <f ca="1">DEGREES(ACOS(((Earth_Data!$B$1+Sat_Data!$B$2)/User_Model_Calcs!N3696)*SQRT(1-COS(RADIANS(User_Model_Calcs!I3696))^2*COS(RADIANS(User_Model_Calcs!B3696))^2)))</f>
        <v>38.556543992325757</v>
      </c>
      <c r="P3696">
        <f t="shared" ca="1" si="560"/>
        <v>51.494535487127699</v>
      </c>
    </row>
    <row r="3697" spans="1:16" x14ac:dyDescent="0.25">
      <c r="A3697" s="5">
        <f t="shared" ca="1" si="566"/>
        <v>145.12169148510785</v>
      </c>
      <c r="B3697">
        <f t="shared" ca="1" si="567"/>
        <v>-34.00123754650118</v>
      </c>
      <c r="C3697" s="6">
        <v>20135.9375</v>
      </c>
      <c r="D3697">
        <f t="shared" ca="1" si="568"/>
        <v>3</v>
      </c>
      <c r="E3697" s="1">
        <v>0.65</v>
      </c>
      <c r="F3697">
        <v>19.899999999999999</v>
      </c>
      <c r="G3697">
        <f t="shared" ca="1" si="561"/>
        <v>54.048620189015942</v>
      </c>
      <c r="H3697">
        <f t="shared" ca="1" si="569"/>
        <v>18.386981107726037</v>
      </c>
      <c r="I3697">
        <f ca="1">User_Model_Calcs!A3697-Sat_Data!$B$5</f>
        <v>35.121691485107846</v>
      </c>
      <c r="J3697">
        <f ca="1">(Earth_Data!$B$1/SQRT(1-Earth_Data!$B$2^2*SIN(RADIANS(User_Model_Calcs!B3697))^2))*COS(RADIANS(User_Model_Calcs!B3697))</f>
        <v>5293.184172011539</v>
      </c>
      <c r="K3697">
        <f ca="1">((Earth_Data!$B$1*(1-Earth_Data!$B$2^2))/SQRT(1-Earth_Data!$B$2^2*SIN(RADIANS(User_Model_Calcs!B3697))^2))*SIN(RADIANS(User_Model_Calcs!B3697))</f>
        <v>-3546.5616352500169</v>
      </c>
      <c r="L3697">
        <f t="shared" ca="1" si="562"/>
        <v>-33.823043262400724</v>
      </c>
      <c r="M3697">
        <f t="shared" ca="1" si="563"/>
        <v>6371.4910430338641</v>
      </c>
      <c r="N3697">
        <f ca="1">SQRT(User_Model_Calcs!M3697^2+Sat_Data!$B$3^2-2*User_Model_Calcs!M3697*Sat_Data!$B$3*COS(RADIANS(L3697))*COS(RADIANS(I3697)))</f>
        <v>38122.359595639791</v>
      </c>
      <c r="O3697">
        <f ca="1">DEGREES(ACOS(((Earth_Data!$B$1+Sat_Data!$B$2)/User_Model_Calcs!N3697)*SQRT(1-COS(RADIANS(User_Model_Calcs!I3697))^2*COS(RADIANS(User_Model_Calcs!B3697))^2)))</f>
        <v>35.619176866867811</v>
      </c>
      <c r="P3697">
        <f t="shared" ca="1" si="560"/>
        <v>51.514018391696325</v>
      </c>
    </row>
    <row r="3698" spans="1:16" x14ac:dyDescent="0.25">
      <c r="A3698" s="5">
        <f t="shared" ca="1" si="566"/>
        <v>145.4671081405061</v>
      </c>
      <c r="B3698">
        <f t="shared" ca="1" si="567"/>
        <v>-37.974488502337941</v>
      </c>
      <c r="C3698" s="6">
        <v>20135.9375</v>
      </c>
      <c r="D3698">
        <f t="shared" ca="1" si="568"/>
        <v>3</v>
      </c>
      <c r="E3698" s="1">
        <v>0.65</v>
      </c>
      <c r="F3698">
        <v>19.899999999999999</v>
      </c>
      <c r="G3698">
        <f t="shared" ca="1" si="561"/>
        <v>54.048620189015942</v>
      </c>
      <c r="H3698">
        <f t="shared" ca="1" si="569"/>
        <v>19.564234857283829</v>
      </c>
      <c r="I3698">
        <f ca="1">User_Model_Calcs!A3698-Sat_Data!$B$5</f>
        <v>35.467108140506099</v>
      </c>
      <c r="J3698">
        <f ca="1">(Earth_Data!$B$1/SQRT(1-Earth_Data!$B$2^2*SIN(RADIANS(User_Model_Calcs!B3698))^2))*COS(RADIANS(User_Model_Calcs!B3698))</f>
        <v>5034.1746754667456</v>
      </c>
      <c r="K3698">
        <f ca="1">((Earth_Data!$B$1*(1-Earth_Data!$B$2^2))/SQRT(1-Earth_Data!$B$2^2*SIN(RADIANS(User_Model_Calcs!B3698))^2))*SIN(RADIANS(User_Model_Calcs!B3698))</f>
        <v>-3903.2135996045922</v>
      </c>
      <c r="L3698">
        <f t="shared" ca="1" si="562"/>
        <v>-37.787970945877838</v>
      </c>
      <c r="M3698">
        <f t="shared" ca="1" si="563"/>
        <v>6370.0856404956567</v>
      </c>
      <c r="N3698">
        <f ca="1">SQRT(User_Model_Calcs!M3698^2+Sat_Data!$B$3^2-2*User_Model_Calcs!M3698*Sat_Data!$B$3*COS(RADIANS(L3698))*COS(RADIANS(I3698)))</f>
        <v>38374.994843204069</v>
      </c>
      <c r="O3698">
        <f ca="1">DEGREES(ACOS(((Earth_Data!$B$1+Sat_Data!$B$2)/User_Model_Calcs!N3698)*SQRT(1-COS(RADIANS(User_Model_Calcs!I3698))^2*COS(RADIANS(User_Model_Calcs!B3698))^2)))</f>
        <v>32.606332235383839</v>
      </c>
      <c r="P3698">
        <f t="shared" ca="1" si="560"/>
        <v>49.183421481269193</v>
      </c>
    </row>
    <row r="3699" spans="1:16" x14ac:dyDescent="0.25">
      <c r="A3699" s="5">
        <f t="shared" ca="1" si="566"/>
        <v>138.75176953871889</v>
      </c>
      <c r="B3699">
        <f t="shared" ca="1" si="567"/>
        <v>-32.210820000254692</v>
      </c>
      <c r="C3699" s="6">
        <v>20135.9375</v>
      </c>
      <c r="D3699">
        <f t="shared" ca="1" si="568"/>
        <v>3</v>
      </c>
      <c r="E3699" s="1">
        <v>0.65</v>
      </c>
      <c r="F3699">
        <v>19.899999999999999</v>
      </c>
      <c r="G3699">
        <f t="shared" ca="1" si="561"/>
        <v>54.048620189015942</v>
      </c>
      <c r="H3699">
        <f t="shared" ca="1" si="569"/>
        <v>19.932506675838276</v>
      </c>
      <c r="I3699">
        <f ca="1">User_Model_Calcs!A3699-Sat_Data!$B$5</f>
        <v>28.751769538718889</v>
      </c>
      <c r="J3699">
        <f ca="1">(Earth_Data!$B$1/SQRT(1-Earth_Data!$B$2^2*SIN(RADIANS(User_Model_Calcs!B3699))^2))*COS(RADIANS(User_Model_Calcs!B3699))</f>
        <v>5401.636203934353</v>
      </c>
      <c r="K3699">
        <f ca="1">((Earth_Data!$B$1*(1-Earth_Data!$B$2^2))/SQRT(1-Earth_Data!$B$2^2*SIN(RADIANS(User_Model_Calcs!B3699))^2))*SIN(RADIANS(User_Model_Calcs!B3699))</f>
        <v>-3380.2350849285431</v>
      </c>
      <c r="L3699">
        <f t="shared" ca="1" si="562"/>
        <v>-32.037502840104459</v>
      </c>
      <c r="M3699">
        <f t="shared" ca="1" si="563"/>
        <v>6372.1003530261669</v>
      </c>
      <c r="N3699">
        <f ca="1">SQRT(User_Model_Calcs!M3699^2+Sat_Data!$B$3^2-2*User_Model_Calcs!M3699*Sat_Data!$B$3*COS(RADIANS(L3699))*COS(RADIANS(I3699)))</f>
        <v>37670.502013925608</v>
      </c>
      <c r="O3699">
        <f ca="1">DEGREES(ACOS(((Earth_Data!$B$1+Sat_Data!$B$2)/User_Model_Calcs!N3699)*SQRT(1-COS(RADIANS(User_Model_Calcs!I3699))^2*COS(RADIANS(User_Model_Calcs!B3699))^2)))</f>
        <v>41.353828107147393</v>
      </c>
      <c r="P3699">
        <f t="shared" ca="1" si="560"/>
        <v>45.82746436438515</v>
      </c>
    </row>
    <row r="3700" spans="1:16" x14ac:dyDescent="0.25">
      <c r="A3700" s="5">
        <f t="shared" ca="1" si="566"/>
        <v>140.0842190204261</v>
      </c>
      <c r="B3700">
        <f t="shared" ca="1" si="567"/>
        <v>-32.696682800847526</v>
      </c>
      <c r="C3700" s="6">
        <v>20135.9375</v>
      </c>
      <c r="D3700">
        <f t="shared" ca="1" si="568"/>
        <v>0.75</v>
      </c>
      <c r="E3700" s="1">
        <v>0.65</v>
      </c>
      <c r="F3700">
        <v>19.899999999999999</v>
      </c>
      <c r="G3700">
        <f t="shared" ca="1" si="561"/>
        <v>42.007420362456692</v>
      </c>
      <c r="H3700">
        <f t="shared" ca="1" si="569"/>
        <v>18.252539604007804</v>
      </c>
      <c r="I3700">
        <f ca="1">User_Model_Calcs!A3700-Sat_Data!$B$5</f>
        <v>30.084219020426104</v>
      </c>
      <c r="J3700">
        <f ca="1">(Earth_Data!$B$1/SQRT(1-Earth_Data!$B$2^2*SIN(RADIANS(User_Model_Calcs!B3700))^2))*COS(RADIANS(User_Model_Calcs!B3700))</f>
        <v>5372.7234512081386</v>
      </c>
      <c r="K3700">
        <f ca="1">((Earth_Data!$B$1*(1-Earth_Data!$B$2^2))/SQRT(1-Earth_Data!$B$2^2*SIN(RADIANS(User_Model_Calcs!B3700))^2))*SIN(RADIANS(User_Model_Calcs!B3700))</f>
        <v>-3425.6999540962706</v>
      </c>
      <c r="L3700">
        <f t="shared" ca="1" si="562"/>
        <v>-32.521974670901919</v>
      </c>
      <c r="M3700">
        <f t="shared" ca="1" si="563"/>
        <v>6371.9367117586071</v>
      </c>
      <c r="N3700">
        <f ca="1">SQRT(User_Model_Calcs!M3700^2+Sat_Data!$B$3^2-2*User_Model_Calcs!M3700*Sat_Data!$B$3*COS(RADIANS(L3700))*COS(RADIANS(I3700)))</f>
        <v>37767.4114814766</v>
      </c>
      <c r="O3700">
        <f ca="1">DEGREES(ACOS(((Earth_Data!$B$1+Sat_Data!$B$2)/User_Model_Calcs!N3700)*SQRT(1-COS(RADIANS(User_Model_Calcs!I3700))^2*COS(RADIANS(User_Model_Calcs!B3700))^2)))</f>
        <v>40.077105285950331</v>
      </c>
      <c r="P3700">
        <f t="shared" ca="1" si="560"/>
        <v>47.001343424918815</v>
      </c>
    </row>
    <row r="3701" spans="1:16" x14ac:dyDescent="0.25">
      <c r="A3701" s="5">
        <f ca="1">142.56313432703+(RAND()*8-4)</f>
        <v>141.38990603452137</v>
      </c>
      <c r="B3701">
        <f t="shared" ca="1" si="567"/>
        <v>-36.455585648696264</v>
      </c>
      <c r="C3701" s="6">
        <v>20135.9375</v>
      </c>
      <c r="D3701">
        <f t="shared" ca="1" si="568"/>
        <v>0.75</v>
      </c>
      <c r="E3701" s="1">
        <v>0.65</v>
      </c>
      <c r="F3701">
        <v>19.899999999999999</v>
      </c>
      <c r="G3701">
        <f t="shared" ca="1" si="561"/>
        <v>42.007420362456692</v>
      </c>
      <c r="H3701">
        <f t="shared" ca="1" si="569"/>
        <v>16.73026922227502</v>
      </c>
      <c r="I3701">
        <f ca="1">User_Model_Calcs!A3701-Sat_Data!$B$5</f>
        <v>31.389906034521374</v>
      </c>
      <c r="J3701">
        <f ca="1">(Earth_Data!$B$1/SQRT(1-Earth_Data!$B$2^2*SIN(RADIANS(User_Model_Calcs!B3701))^2))*COS(RADIANS(User_Model_Calcs!B3701))</f>
        <v>5136.1245661929161</v>
      </c>
      <c r="K3701">
        <f ca="1">((Earth_Data!$B$1*(1-Earth_Data!$B$2^2))/SQRT(1-Earth_Data!$B$2^2*SIN(RADIANS(User_Model_Calcs!B3701))^2))*SIN(RADIANS(User_Model_Calcs!B3701))</f>
        <v>-3768.972908621949</v>
      </c>
      <c r="L3701">
        <f t="shared" ca="1" si="562"/>
        <v>-36.271835488083184</v>
      </c>
      <c r="M3701">
        <f t="shared" ca="1" si="563"/>
        <v>6370.6304511701637</v>
      </c>
      <c r="N3701">
        <f ca="1">SQRT(User_Model_Calcs!M3701^2+Sat_Data!$B$3^2-2*User_Model_Calcs!M3701*Sat_Data!$B$3*COS(RADIANS(L3701))*COS(RADIANS(I3701)))</f>
        <v>38061.391115124869</v>
      </c>
      <c r="O3701">
        <f ca="1">DEGREES(ACOS(((Earth_Data!$B$1+Sat_Data!$B$2)/User_Model_Calcs!N3701)*SQRT(1-COS(RADIANS(User_Model_Calcs!I3701))^2*COS(RADIANS(User_Model_Calcs!B3701))^2)))</f>
        <v>36.350631022914925</v>
      </c>
      <c r="P3701">
        <f t="shared" ca="1" si="560"/>
        <v>45.759294396557408</v>
      </c>
    </row>
    <row r="3702" spans="1:16" x14ac:dyDescent="0.25">
      <c r="A3702">
        <f ca="1">108.049394295518+(RAND()*5-2.5)</f>
        <v>108.67916870552719</v>
      </c>
      <c r="B3702">
        <f ca="1">-31.6714359012002+(RAND()*5-2.5)</f>
        <v>-32.96805794164662</v>
      </c>
      <c r="C3702" s="6">
        <v>20135.9375</v>
      </c>
      <c r="D3702">
        <f t="shared" ca="1" si="568"/>
        <v>0.75</v>
      </c>
      <c r="E3702" s="1">
        <v>0.65</v>
      </c>
      <c r="F3702">
        <v>19.899999999999999</v>
      </c>
      <c r="G3702">
        <f t="shared" ca="1" si="561"/>
        <v>42.007420362456692</v>
      </c>
      <c r="H3702">
        <f t="shared" ca="1" si="569"/>
        <v>16.871369598620568</v>
      </c>
      <c r="I3702">
        <f ca="1">User_Model_Calcs!A3702-Sat_Data!$B$5</f>
        <v>-1.3208312944728107</v>
      </c>
      <c r="J3702">
        <f ca="1">(Earth_Data!$B$1/SQRT(1-Earth_Data!$B$2^2*SIN(RADIANS(User_Model_Calcs!B3702))^2))*COS(RADIANS(User_Model_Calcs!B3702))</f>
        <v>5356.4059711717009</v>
      </c>
      <c r="K3702">
        <f ca="1">((Earth_Data!$B$1*(1-Earth_Data!$B$2^2))/SQRT(1-Earth_Data!$B$2^2*SIN(RADIANS(User_Model_Calcs!B3702))^2))*SIN(RADIANS(User_Model_Calcs!B3702))</f>
        <v>-3450.98833765064</v>
      </c>
      <c r="L3702">
        <f t="shared" ca="1" si="562"/>
        <v>-32.792594650179197</v>
      </c>
      <c r="M3702">
        <f t="shared" ca="1" si="563"/>
        <v>6371.8447434478958</v>
      </c>
      <c r="N3702">
        <f ca="1">SQRT(User_Model_Calcs!M3702^2+Sat_Data!$B$3^2-2*User_Model_Calcs!M3702*Sat_Data!$B$3*COS(RADIANS(L3702))*COS(RADIANS(I3702)))</f>
        <v>36970.780665212733</v>
      </c>
      <c r="O3702">
        <f ca="1">DEGREES(ACOS(((Earth_Data!$B$1+Sat_Data!$B$2)/User_Model_Calcs!N3702)*SQRT(1-COS(RADIANS(User_Model_Calcs!I3702))^2*COS(RADIANS(User_Model_Calcs!B3702))^2)))</f>
        <v>51.610509047487461</v>
      </c>
      <c r="P3702">
        <f t="shared" ca="1" si="560"/>
        <v>2.4262128094747508</v>
      </c>
    </row>
    <row r="3703" spans="1:16" x14ac:dyDescent="0.25">
      <c r="A3703">
        <f t="shared" ref="A3703:A3766" ca="1" si="570">108.049394295518+(RAND()*5-2.5)</f>
        <v>107.31300853921729</v>
      </c>
      <c r="B3703">
        <f t="shared" ref="B3703:B3766" ca="1" si="571">-31.6714359012002+(RAND()*5-2.5)</f>
        <v>-34.027119428113934</v>
      </c>
      <c r="C3703" s="6">
        <v>20135.9375</v>
      </c>
      <c r="D3703">
        <f t="shared" ca="1" si="568"/>
        <v>3</v>
      </c>
      <c r="E3703" s="1">
        <v>0.65</v>
      </c>
      <c r="F3703">
        <v>19.899999999999999</v>
      </c>
      <c r="G3703">
        <f t="shared" ca="1" si="561"/>
        <v>54.048620189015942</v>
      </c>
      <c r="H3703">
        <f t="shared" ca="1" si="569"/>
        <v>20.31885624840762</v>
      </c>
      <c r="I3703">
        <f ca="1">User_Model_Calcs!A3703-Sat_Data!$B$5</f>
        <v>-2.686991460782707</v>
      </c>
      <c r="J3703">
        <f ca="1">(Earth_Data!$B$1/SQRT(1-Earth_Data!$B$2^2*SIN(RADIANS(User_Model_Calcs!B3703))^2))*COS(RADIANS(User_Model_Calcs!B3703))</f>
        <v>5291.5782029921938</v>
      </c>
      <c r="K3703">
        <f ca="1">((Earth_Data!$B$1*(1-Earth_Data!$B$2^2))/SQRT(1-Earth_Data!$B$2^2*SIN(RADIANS(User_Model_Calcs!B3703))^2))*SIN(RADIANS(User_Model_Calcs!B3703))</f>
        <v>-3548.9413117714766</v>
      </c>
      <c r="L3703">
        <f t="shared" ca="1" si="562"/>
        <v>-33.848859680396743</v>
      </c>
      <c r="M3703">
        <f t="shared" ca="1" si="563"/>
        <v>6371.4821127254481</v>
      </c>
      <c r="N3703">
        <f ca="1">SQRT(User_Model_Calcs!M3703^2+Sat_Data!$B$3^2-2*User_Model_Calcs!M3703*Sat_Data!$B$3*COS(RADIANS(L3703))*COS(RADIANS(I3703)))</f>
        <v>37049.580397891492</v>
      </c>
      <c r="O3703">
        <f ca="1">DEGREES(ACOS(((Earth_Data!$B$1+Sat_Data!$B$2)/User_Model_Calcs!N3703)*SQRT(1-COS(RADIANS(User_Model_Calcs!I3703))^2*COS(RADIANS(User_Model_Calcs!B3703))^2)))</f>
        <v>50.329835332001345</v>
      </c>
      <c r="P3703">
        <f t="shared" ca="1" si="560"/>
        <v>4.794059486539699</v>
      </c>
    </row>
    <row r="3704" spans="1:16" x14ac:dyDescent="0.25">
      <c r="A3704">
        <f t="shared" ca="1" si="570"/>
        <v>107.17447539421903</v>
      </c>
      <c r="B3704">
        <f t="shared" ca="1" si="571"/>
        <v>-30.481131822974088</v>
      </c>
      <c r="C3704" s="6">
        <v>20135.9375</v>
      </c>
      <c r="D3704">
        <f t="shared" ca="1" si="568"/>
        <v>0.75</v>
      </c>
      <c r="E3704" s="1">
        <v>0.65</v>
      </c>
      <c r="F3704">
        <v>19.899999999999999</v>
      </c>
      <c r="G3704">
        <f t="shared" ca="1" si="561"/>
        <v>42.007420362456692</v>
      </c>
      <c r="H3704">
        <f t="shared" ca="1" si="569"/>
        <v>17.539125742166291</v>
      </c>
      <c r="I3704">
        <f ca="1">User_Model_Calcs!A3704-Sat_Data!$B$5</f>
        <v>-2.82552460578097</v>
      </c>
      <c r="J3704">
        <f ca="1">(Earth_Data!$B$1/SQRT(1-Earth_Data!$B$2^2*SIN(RADIANS(User_Model_Calcs!B3704))^2))*COS(RADIANS(User_Model_Calcs!B3704))</f>
        <v>5501.3973956203654</v>
      </c>
      <c r="K3704">
        <f ca="1">((Earth_Data!$B$1*(1-Earth_Data!$B$2^2))/SQRT(1-Earth_Data!$B$2^2*SIN(RADIANS(User_Model_Calcs!B3704))^2))*SIN(RADIANS(User_Model_Calcs!B3704))</f>
        <v>-3216.4532054926472</v>
      </c>
      <c r="L3704">
        <f t="shared" ca="1" si="562"/>
        <v>-30.313166486878767</v>
      </c>
      <c r="M3704">
        <f t="shared" ca="1" si="563"/>
        <v>6372.6716946397346</v>
      </c>
      <c r="N3704">
        <f ca="1">SQRT(User_Model_Calcs!M3704^2+Sat_Data!$B$3^2-2*User_Model_Calcs!M3704*Sat_Data!$B$3*COS(RADIANS(L3704))*COS(RADIANS(I3704)))</f>
        <v>36811.224771545378</v>
      </c>
      <c r="O3704">
        <f ca="1">DEGREES(ACOS(((Earth_Data!$B$1+Sat_Data!$B$2)/User_Model_Calcs!N3704)*SQRT(1-COS(RADIANS(User_Model_Calcs!I3704))^2*COS(RADIANS(User_Model_Calcs!B3704))^2)))</f>
        <v>54.334564858056041</v>
      </c>
      <c r="P3704">
        <f t="shared" ca="1" si="560"/>
        <v>5.5572571033961209</v>
      </c>
    </row>
    <row r="3705" spans="1:16" x14ac:dyDescent="0.25">
      <c r="A3705">
        <f t="shared" ca="1" si="570"/>
        <v>107.92303547541934</v>
      </c>
      <c r="B3705">
        <f t="shared" ca="1" si="571"/>
        <v>-32.517746702235939</v>
      </c>
      <c r="C3705" s="6">
        <v>20135.9375</v>
      </c>
      <c r="D3705">
        <f t="shared" ca="1" si="568"/>
        <v>0.75</v>
      </c>
      <c r="E3705" s="1">
        <v>0.65</v>
      </c>
      <c r="F3705">
        <v>19.899999999999999</v>
      </c>
      <c r="G3705">
        <f t="shared" ca="1" si="561"/>
        <v>42.007420362456692</v>
      </c>
      <c r="H3705">
        <f t="shared" ca="1" si="569"/>
        <v>22.22656307500214</v>
      </c>
      <c r="I3705">
        <f ca="1">User_Model_Calcs!A3705-Sat_Data!$B$5</f>
        <v>-2.0769645245806601</v>
      </c>
      <c r="J3705">
        <f ca="1">(Earth_Data!$B$1/SQRT(1-Earth_Data!$B$2^2*SIN(RADIANS(User_Model_Calcs!B3705))^2))*COS(RADIANS(User_Model_Calcs!B3705))</f>
        <v>5383.4166889421213</v>
      </c>
      <c r="K3705">
        <f ca="1">((Earth_Data!$B$1*(1-Earth_Data!$B$2^2))/SQRT(1-Earth_Data!$B$2^2*SIN(RADIANS(User_Model_Calcs!B3705))^2))*SIN(RADIANS(User_Model_Calcs!B3705))</f>
        <v>-3408.9840423592768</v>
      </c>
      <c r="L3705">
        <f t="shared" ca="1" si="562"/>
        <v>-32.343545046305174</v>
      </c>
      <c r="M3705">
        <f t="shared" ca="1" si="563"/>
        <v>6371.9971318136004</v>
      </c>
      <c r="N3705">
        <f ca="1">SQRT(User_Model_Calcs!M3705^2+Sat_Data!$B$3^2-2*User_Model_Calcs!M3705*Sat_Data!$B$3*COS(RADIANS(L3705))*COS(RADIANS(I3705)))</f>
        <v>36942.40138320296</v>
      </c>
      <c r="O3705">
        <f ca="1">DEGREES(ACOS(((Earth_Data!$B$1+Sat_Data!$B$2)/User_Model_Calcs!N3705)*SQRT(1-COS(RADIANS(User_Model_Calcs!I3705))^2*COS(RADIANS(User_Model_Calcs!B3705))^2)))</f>
        <v>52.081883864332909</v>
      </c>
      <c r="P3705">
        <f t="shared" ca="1" si="560"/>
        <v>3.8595279184168083</v>
      </c>
    </row>
    <row r="3706" spans="1:16" x14ac:dyDescent="0.25">
      <c r="A3706">
        <f t="shared" ca="1" si="570"/>
        <v>108.00578258417644</v>
      </c>
      <c r="B3706">
        <f t="shared" ca="1" si="571"/>
        <v>-33.766946639027076</v>
      </c>
      <c r="C3706" s="6">
        <v>20135.9375</v>
      </c>
      <c r="D3706">
        <f t="shared" ca="1" si="568"/>
        <v>3</v>
      </c>
      <c r="E3706" s="1">
        <v>0.65</v>
      </c>
      <c r="F3706">
        <v>19.899999999999999</v>
      </c>
      <c r="G3706">
        <f t="shared" ca="1" si="561"/>
        <v>54.048620189015942</v>
      </c>
      <c r="H3706">
        <f t="shared" ca="1" si="569"/>
        <v>20.488962579512965</v>
      </c>
      <c r="I3706">
        <f ca="1">User_Model_Calcs!A3706-Sat_Data!$B$5</f>
        <v>-1.9942174158235559</v>
      </c>
      <c r="J3706">
        <f ca="1">(Earth_Data!$B$1/SQRT(1-Earth_Data!$B$2^2*SIN(RADIANS(User_Model_Calcs!B3706))^2))*COS(RADIANS(User_Model_Calcs!B3706))</f>
        <v>5307.6726446040138</v>
      </c>
      <c r="K3706">
        <f ca="1">((Earth_Data!$B$1*(1-Earth_Data!$B$2^2))/SQRT(1-Earth_Data!$B$2^2*SIN(RADIANS(User_Model_Calcs!B3706))^2))*SIN(RADIANS(User_Model_Calcs!B3706))</f>
        <v>-3524.9875774019915</v>
      </c>
      <c r="L3706">
        <f t="shared" ca="1" si="562"/>
        <v>-33.58935153785783</v>
      </c>
      <c r="M3706">
        <f t="shared" ca="1" si="563"/>
        <v>6371.5717309872716</v>
      </c>
      <c r="N3706">
        <f ca="1">SQRT(User_Model_Calcs!M3706^2+Sat_Data!$B$3^2-2*User_Model_Calcs!M3706*Sat_Data!$B$3*COS(RADIANS(L3706))*COS(RADIANS(I3706)))</f>
        <v>37028.310884518811</v>
      </c>
      <c r="O3706">
        <f ca="1">DEGREES(ACOS(((Earth_Data!$B$1+Sat_Data!$B$2)/User_Model_Calcs!N3706)*SQRT(1-COS(RADIANS(User_Model_Calcs!I3706))^2*COS(RADIANS(User_Model_Calcs!B3706))^2)))</f>
        <v>50.67158915670236</v>
      </c>
      <c r="P3706">
        <f t="shared" ca="1" si="560"/>
        <v>3.584673501407369</v>
      </c>
    </row>
    <row r="3707" spans="1:16" x14ac:dyDescent="0.25">
      <c r="A3707">
        <f t="shared" ca="1" si="570"/>
        <v>107.17867208065093</v>
      </c>
      <c r="B3707">
        <f t="shared" ca="1" si="571"/>
        <v>-33.228341090322225</v>
      </c>
      <c r="C3707" s="6">
        <v>20135.9375</v>
      </c>
      <c r="D3707">
        <f t="shared" ca="1" si="568"/>
        <v>3</v>
      </c>
      <c r="E3707" s="1">
        <v>0.65</v>
      </c>
      <c r="F3707">
        <v>19.899999999999999</v>
      </c>
      <c r="G3707">
        <f t="shared" ca="1" si="561"/>
        <v>54.048620189015942</v>
      </c>
      <c r="H3707">
        <f t="shared" ca="1" si="569"/>
        <v>14.702722496666299</v>
      </c>
      <c r="I3707">
        <f ca="1">User_Model_Calcs!A3707-Sat_Data!$B$5</f>
        <v>-2.8213279193490735</v>
      </c>
      <c r="J3707">
        <f ca="1">(Earth_Data!$B$1/SQRT(1-Earth_Data!$B$2^2*SIN(RADIANS(User_Model_Calcs!B3707))^2))*COS(RADIANS(User_Model_Calcs!B3707))</f>
        <v>5340.642403645078</v>
      </c>
      <c r="K3707">
        <f ca="1">((Earth_Data!$B$1*(1-Earth_Data!$B$2^2))/SQRT(1-Earth_Data!$B$2^2*SIN(RADIANS(User_Model_Calcs!B3707))^2))*SIN(RADIANS(User_Model_Calcs!B3707))</f>
        <v>-3475.1712616667387</v>
      </c>
      <c r="L3707">
        <f t="shared" ca="1" si="562"/>
        <v>-33.052168234055692</v>
      </c>
      <c r="M3707">
        <f t="shared" ca="1" si="563"/>
        <v>6371.7561614931774</v>
      </c>
      <c r="N3707">
        <f ca="1">SQRT(User_Model_Calcs!M3707^2+Sat_Data!$B$3^2-2*User_Model_Calcs!M3707*Sat_Data!$B$3*COS(RADIANS(L3707))*COS(RADIANS(I3707)))</f>
        <v>36994.495370491481</v>
      </c>
      <c r="O3707">
        <f ca="1">DEGREES(ACOS(((Earth_Data!$B$1+Sat_Data!$B$2)/User_Model_Calcs!N3707)*SQRT(1-COS(RADIANS(User_Model_Calcs!I3707))^2*COS(RADIANS(User_Model_Calcs!B3707))^2)))</f>
        <v>51.221422300325528</v>
      </c>
      <c r="P3707">
        <f t="shared" ca="1" si="560"/>
        <v>5.1389646828184068</v>
      </c>
    </row>
    <row r="3708" spans="1:16" x14ac:dyDescent="0.25">
      <c r="A3708">
        <f t="shared" ca="1" si="570"/>
        <v>108.43914379372859</v>
      </c>
      <c r="B3708">
        <f t="shared" ca="1" si="571"/>
        <v>-34.032745723441423</v>
      </c>
      <c r="C3708" s="6">
        <v>20135.9375</v>
      </c>
      <c r="D3708">
        <f t="shared" ca="1" si="568"/>
        <v>1.2</v>
      </c>
      <c r="E3708" s="1">
        <v>0.65</v>
      </c>
      <c r="F3708">
        <v>19.899999999999999</v>
      </c>
      <c r="G3708">
        <f t="shared" ca="1" si="561"/>
        <v>46.089820015575185</v>
      </c>
      <c r="H3708">
        <f t="shared" ca="1" si="569"/>
        <v>18.375651529668545</v>
      </c>
      <c r="I3708">
        <f ca="1">User_Model_Calcs!A3708-Sat_Data!$B$5</f>
        <v>-1.56085620627141</v>
      </c>
      <c r="J3708">
        <f ca="1">(Earth_Data!$B$1/SQRT(1-Earth_Data!$B$2^2*SIN(RADIANS(User_Model_Calcs!B3708))^2))*COS(RADIANS(User_Model_Calcs!B3708))</f>
        <v>5291.2289486205609</v>
      </c>
      <c r="K3708">
        <f ca="1">((Earth_Data!$B$1*(1-Earth_Data!$B$2^2))/SQRT(1-Earth_Data!$B$2^2*SIN(RADIANS(User_Model_Calcs!B3708))^2))*SIN(RADIANS(User_Model_Calcs!B3708))</f>
        <v>-3549.4585196236135</v>
      </c>
      <c r="L3708">
        <f t="shared" ca="1" si="562"/>
        <v>-33.854471764188411</v>
      </c>
      <c r="M3708">
        <f t="shared" ca="1" si="563"/>
        <v>6371.4801709845178</v>
      </c>
      <c r="N3708">
        <f ca="1">SQRT(User_Model_Calcs!M3708^2+Sat_Data!$B$3^2-2*User_Model_Calcs!M3708*Sat_Data!$B$3*COS(RADIANS(L3708))*COS(RADIANS(I3708)))</f>
        <v>37045.590620776195</v>
      </c>
      <c r="O3708">
        <f ca="1">DEGREES(ACOS(((Earth_Data!$B$1+Sat_Data!$B$2)/User_Model_Calcs!N3708)*SQRT(1-COS(RADIANS(User_Model_Calcs!I3708))^2*COS(RADIANS(User_Model_Calcs!B3708))^2)))</f>
        <v>50.39337541746233</v>
      </c>
      <c r="P3708">
        <f t="shared" ca="1" si="560"/>
        <v>2.7873925165674165</v>
      </c>
    </row>
    <row r="3709" spans="1:16" x14ac:dyDescent="0.25">
      <c r="A3709">
        <f t="shared" ca="1" si="570"/>
        <v>106.00838901065273</v>
      </c>
      <c r="B3709">
        <f t="shared" ca="1" si="571"/>
        <v>-33.519636504767277</v>
      </c>
      <c r="C3709" s="6">
        <v>20135.9375</v>
      </c>
      <c r="D3709">
        <f t="shared" ca="1" si="568"/>
        <v>1.2</v>
      </c>
      <c r="E3709" s="1">
        <v>0.65</v>
      </c>
      <c r="F3709">
        <v>19.899999999999999</v>
      </c>
      <c r="G3709">
        <f t="shared" ca="1" si="561"/>
        <v>46.089820015575185</v>
      </c>
      <c r="H3709">
        <f t="shared" ca="1" si="569"/>
        <v>19.386226473380603</v>
      </c>
      <c r="I3709">
        <f ca="1">User_Model_Calcs!A3709-Sat_Data!$B$5</f>
        <v>-3.9916109893472651</v>
      </c>
      <c r="J3709">
        <f ca="1">(Earth_Data!$B$1/SQRT(1-Earth_Data!$B$2^2*SIN(RADIANS(User_Model_Calcs!B3709))^2))*COS(RADIANS(User_Model_Calcs!B3709))</f>
        <v>5322.8697829710418</v>
      </c>
      <c r="K3709">
        <f ca="1">((Earth_Data!$B$1*(1-Earth_Data!$B$2^2))/SQRT(1-Earth_Data!$B$2^2*SIN(RADIANS(User_Model_Calcs!B3709))^2))*SIN(RADIANS(User_Model_Calcs!B3709))</f>
        <v>-3502.151498826006</v>
      </c>
      <c r="L3709">
        <f t="shared" ca="1" si="562"/>
        <v>-33.342686718364718</v>
      </c>
      <c r="M3709">
        <f t="shared" ca="1" si="563"/>
        <v>6371.6566014809232</v>
      </c>
      <c r="N3709">
        <f ca="1">SQRT(User_Model_Calcs!M3709^2+Sat_Data!$B$3^2-2*User_Model_Calcs!M3709*Sat_Data!$B$3*COS(RADIANS(L3709))*COS(RADIANS(I3709)))</f>
        <v>37022.062309112931</v>
      </c>
      <c r="O3709">
        <f ca="1">DEGREES(ACOS(((Earth_Data!$B$1+Sat_Data!$B$2)/User_Model_Calcs!N3709)*SQRT(1-COS(RADIANS(User_Model_Calcs!I3709))^2*COS(RADIANS(User_Model_Calcs!B3709))^2)))</f>
        <v>50.773648145252224</v>
      </c>
      <c r="P3709">
        <f t="shared" ca="1" si="560"/>
        <v>7.201810228800519</v>
      </c>
    </row>
    <row r="3710" spans="1:16" x14ac:dyDescent="0.25">
      <c r="A3710">
        <f t="shared" ca="1" si="570"/>
        <v>108.32842720242316</v>
      </c>
      <c r="B3710">
        <f t="shared" ca="1" si="571"/>
        <v>-30.690723497826969</v>
      </c>
      <c r="C3710" s="6">
        <v>20135.9375</v>
      </c>
      <c r="D3710">
        <f t="shared" ca="1" si="568"/>
        <v>1.2</v>
      </c>
      <c r="E3710" s="1">
        <v>0.65</v>
      </c>
      <c r="F3710">
        <v>19.899999999999999</v>
      </c>
      <c r="G3710">
        <f t="shared" ca="1" si="561"/>
        <v>46.089820015575185</v>
      </c>
      <c r="H3710">
        <f t="shared" ca="1" si="569"/>
        <v>16.817358111237962</v>
      </c>
      <c r="I3710">
        <f ca="1">User_Model_Calcs!A3710-Sat_Data!$B$5</f>
        <v>-1.6715727975768431</v>
      </c>
      <c r="J3710">
        <f ca="1">(Earth_Data!$B$1/SQRT(1-Earth_Data!$B$2^2*SIN(RADIANS(User_Model_Calcs!B3710))^2))*COS(RADIANS(User_Model_Calcs!B3710))</f>
        <v>5489.5743096019896</v>
      </c>
      <c r="K3710">
        <f ca="1">((Earth_Data!$B$1*(1-Earth_Data!$B$2^2))/SQRT(1-Earth_Data!$B$2^2*SIN(RADIANS(User_Model_Calcs!B3710))^2))*SIN(RADIANS(User_Model_Calcs!B3710))</f>
        <v>-3236.4561628195247</v>
      </c>
      <c r="L3710">
        <f t="shared" ca="1" si="562"/>
        <v>-30.522076818053009</v>
      </c>
      <c r="M3710">
        <f t="shared" ca="1" si="563"/>
        <v>6372.6034392934444</v>
      </c>
      <c r="N3710">
        <f ca="1">SQRT(User_Model_Calcs!M3710^2+Sat_Data!$B$3^2-2*User_Model_Calcs!M3710*Sat_Data!$B$3*COS(RADIANS(L3710))*COS(RADIANS(I3710)))</f>
        <v>36819.769318020604</v>
      </c>
      <c r="O3710">
        <f ca="1">DEGREES(ACOS(((Earth_Data!$B$1+Sat_Data!$B$2)/User_Model_Calcs!N3710)*SQRT(1-COS(RADIANS(User_Model_Calcs!I3710))^2*COS(RADIANS(User_Model_Calcs!B3710))^2)))</f>
        <v>54.183304487923358</v>
      </c>
      <c r="P3710">
        <f t="shared" ca="1" si="560"/>
        <v>3.2723680795176082</v>
      </c>
    </row>
    <row r="3711" spans="1:16" x14ac:dyDescent="0.25">
      <c r="A3711">
        <f t="shared" ca="1" si="570"/>
        <v>106.74284107330139</v>
      </c>
      <c r="B3711">
        <f t="shared" ca="1" si="571"/>
        <v>-31.171952827238563</v>
      </c>
      <c r="C3711" s="6">
        <v>20135.9375</v>
      </c>
      <c r="D3711">
        <f t="shared" ca="1" si="568"/>
        <v>0.75</v>
      </c>
      <c r="E3711" s="1">
        <v>0.65</v>
      </c>
      <c r="F3711">
        <v>19.899999999999999</v>
      </c>
      <c r="G3711">
        <f t="shared" ca="1" si="561"/>
        <v>42.007420362456692</v>
      </c>
      <c r="H3711">
        <f t="shared" ca="1" si="569"/>
        <v>14.771691023151591</v>
      </c>
      <c r="I3711">
        <f ca="1">User_Model_Calcs!A3711-Sat_Data!$B$5</f>
        <v>-3.2571589266986081</v>
      </c>
      <c r="J3711">
        <f ca="1">(Earth_Data!$B$1/SQRT(1-Earth_Data!$B$2^2*SIN(RADIANS(User_Model_Calcs!B3711))^2))*COS(RADIANS(User_Model_Calcs!B3711))</f>
        <v>5462.1503381052762</v>
      </c>
      <c r="K3711">
        <f ca="1">((Earth_Data!$B$1*(1-Earth_Data!$B$2^2))/SQRT(1-Earth_Data!$B$2^2*SIN(RADIANS(User_Model_Calcs!B3711))^2))*SIN(RADIANS(User_Model_Calcs!B3711))</f>
        <v>-3282.2214504842564</v>
      </c>
      <c r="L3711">
        <f t="shared" ca="1" si="562"/>
        <v>-31.001775811271312</v>
      </c>
      <c r="M3711">
        <f t="shared" ca="1" si="563"/>
        <v>6372.4456816894526</v>
      </c>
      <c r="N3711">
        <f ca="1">SQRT(User_Model_Calcs!M3711^2+Sat_Data!$B$3^2-2*User_Model_Calcs!M3711*Sat_Data!$B$3*COS(RADIANS(L3711))*COS(RADIANS(I3711)))</f>
        <v>36858.555422354388</v>
      </c>
      <c r="O3711">
        <f ca="1">DEGREES(ACOS(((Earth_Data!$B$1+Sat_Data!$B$2)/User_Model_Calcs!N3711)*SQRT(1-COS(RADIANS(User_Model_Calcs!I3711))^2*COS(RADIANS(User_Model_Calcs!B3711))^2)))</f>
        <v>53.507263074632441</v>
      </c>
      <c r="P3711">
        <f t="shared" ca="1" si="560"/>
        <v>6.2742973700365861</v>
      </c>
    </row>
    <row r="3712" spans="1:16" x14ac:dyDescent="0.25">
      <c r="A3712">
        <f t="shared" ca="1" si="570"/>
        <v>108.96912657601516</v>
      </c>
      <c r="B3712">
        <f t="shared" ca="1" si="571"/>
        <v>-31.62096622672804</v>
      </c>
      <c r="C3712" s="6">
        <v>20135.9375</v>
      </c>
      <c r="D3712">
        <f t="shared" ca="1" si="568"/>
        <v>1.2</v>
      </c>
      <c r="E3712" s="1">
        <v>0.65</v>
      </c>
      <c r="F3712">
        <v>19.899999999999999</v>
      </c>
      <c r="G3712">
        <f t="shared" ca="1" si="561"/>
        <v>46.089820015575185</v>
      </c>
      <c r="H3712">
        <f t="shared" ca="1" si="569"/>
        <v>17.349158789092076</v>
      </c>
      <c r="I3712">
        <f ca="1">User_Model_Calcs!A3712-Sat_Data!$B$5</f>
        <v>-1.0308734239848434</v>
      </c>
      <c r="J3712">
        <f ca="1">(Earth_Data!$B$1/SQRT(1-Earth_Data!$B$2^2*SIN(RADIANS(User_Model_Calcs!B3712))^2))*COS(RADIANS(User_Model_Calcs!B3712))</f>
        <v>5436.2145813077268</v>
      </c>
      <c r="K3712">
        <f ca="1">((Earth_Data!$B$1*(1-Earth_Data!$B$2^2))/SQRT(1-Earth_Data!$B$2^2*SIN(RADIANS(User_Model_Calcs!B3712))^2))*SIN(RADIANS(User_Model_Calcs!B3712))</f>
        <v>-3324.7169411813943</v>
      </c>
      <c r="L3712">
        <f t="shared" ca="1" si="562"/>
        <v>-31.44940441573852</v>
      </c>
      <c r="M3712">
        <f t="shared" ca="1" si="563"/>
        <v>6372.2972084642533</v>
      </c>
      <c r="N3712">
        <f ca="1">SQRT(User_Model_Calcs!M3712^2+Sat_Data!$B$3^2-2*User_Model_Calcs!M3712*Sat_Data!$B$3*COS(RADIANS(L3712))*COS(RADIANS(I3712)))</f>
        <v>36879.105826061692</v>
      </c>
      <c r="O3712">
        <f ca="1">DEGREES(ACOS(((Earth_Data!$B$1+Sat_Data!$B$2)/User_Model_Calcs!N3712)*SQRT(1-COS(RADIANS(User_Model_Calcs!I3712))^2*COS(RADIANS(User_Model_Calcs!B3712))^2)))</f>
        <v>53.152379741507353</v>
      </c>
      <c r="P3712">
        <f t="shared" ca="1" si="560"/>
        <v>1.9656398939462256</v>
      </c>
    </row>
    <row r="3713" spans="1:16" x14ac:dyDescent="0.25">
      <c r="A3713">
        <f t="shared" ca="1" si="570"/>
        <v>108.09457718603788</v>
      </c>
      <c r="B3713">
        <f t="shared" ca="1" si="571"/>
        <v>-30.018916560844694</v>
      </c>
      <c r="C3713" s="6">
        <v>20135.9375</v>
      </c>
      <c r="D3713">
        <f t="shared" ca="1" si="568"/>
        <v>3</v>
      </c>
      <c r="E3713" s="1">
        <v>0.65</v>
      </c>
      <c r="F3713">
        <v>19.899999999999999</v>
      </c>
      <c r="G3713">
        <f t="shared" ca="1" si="561"/>
        <v>54.048620189015942</v>
      </c>
      <c r="H3713">
        <f t="shared" ca="1" si="569"/>
        <v>23.493962291711924</v>
      </c>
      <c r="I3713">
        <f ca="1">User_Model_Calcs!A3713-Sat_Data!$B$5</f>
        <v>-1.9054228139621188</v>
      </c>
      <c r="J3713">
        <f ca="1">(Earth_Data!$B$1/SQRT(1-Earth_Data!$B$2^2*SIN(RADIANS(User_Model_Calcs!B3713))^2))*COS(RADIANS(User_Model_Calcs!B3713))</f>
        <v>5527.2105560335995</v>
      </c>
      <c r="K3713">
        <f ca="1">((Earth_Data!$B$1*(1-Earth_Data!$B$2^2))/SQRT(1-Earth_Data!$B$2^2*SIN(RADIANS(User_Model_Calcs!B3713))^2))*SIN(RADIANS(User_Model_Calcs!B3713))</f>
        <v>-3172.1906960838614</v>
      </c>
      <c r="L3713">
        <f t="shared" ca="1" si="562"/>
        <v>-29.852485367537124</v>
      </c>
      <c r="M3713">
        <f t="shared" ca="1" si="563"/>
        <v>6372.8212232142732</v>
      </c>
      <c r="N3713">
        <f ca="1">SQRT(User_Model_Calcs!M3713^2+Sat_Data!$B$3^2-2*User_Model_Calcs!M3713*Sat_Data!$B$3*COS(RADIANS(L3713))*COS(RADIANS(I3713)))</f>
        <v>36777.50823590612</v>
      </c>
      <c r="O3713">
        <f ca="1">DEGREES(ACOS(((Earth_Data!$B$1+Sat_Data!$B$2)/User_Model_Calcs!N3713)*SQRT(1-COS(RADIANS(User_Model_Calcs!I3713))^2*COS(RADIANS(User_Model_Calcs!B3713))^2)))</f>
        <v>54.934719379647106</v>
      </c>
      <c r="P3713">
        <f t="shared" ca="1" si="560"/>
        <v>3.8044713264153214</v>
      </c>
    </row>
    <row r="3714" spans="1:16" x14ac:dyDescent="0.25">
      <c r="A3714">
        <f t="shared" ca="1" si="570"/>
        <v>106.06879532735434</v>
      </c>
      <c r="B3714">
        <f t="shared" ca="1" si="571"/>
        <v>-29.826954006698795</v>
      </c>
      <c r="C3714" s="6">
        <v>20135.9375</v>
      </c>
      <c r="D3714">
        <f t="shared" ca="1" si="568"/>
        <v>0.75</v>
      </c>
      <c r="E3714" s="1">
        <v>0.65</v>
      </c>
      <c r="F3714">
        <v>19.899999999999999</v>
      </c>
      <c r="G3714">
        <f t="shared" ca="1" si="561"/>
        <v>42.007420362456692</v>
      </c>
      <c r="H3714">
        <f t="shared" ca="1" si="569"/>
        <v>21.22404208318062</v>
      </c>
      <c r="I3714">
        <f ca="1">User_Model_Calcs!A3714-Sat_Data!$B$5</f>
        <v>-3.9312046726456629</v>
      </c>
      <c r="J3714">
        <f ca="1">(Earth_Data!$B$1/SQRT(1-Earth_Data!$B$2^2*SIN(RADIANS(User_Model_Calcs!B3714))^2))*COS(RADIANS(User_Model_Calcs!B3714))</f>
        <v>5537.8253934028235</v>
      </c>
      <c r="K3714">
        <f ca="1">((Earth_Data!$B$1*(1-Earth_Data!$B$2^2))/SQRT(1-Earth_Data!$B$2^2*SIN(RADIANS(User_Model_Calcs!B3714))^2))*SIN(RADIANS(User_Model_Calcs!B3714))</f>
        <v>-3153.748016174959</v>
      </c>
      <c r="L3714">
        <f t="shared" ca="1" si="562"/>
        <v>-29.661172650086868</v>
      </c>
      <c r="M3714">
        <f t="shared" ca="1" si="563"/>
        <v>6372.8829141405558</v>
      </c>
      <c r="N3714">
        <f ca="1">SQRT(User_Model_Calcs!M3714^2+Sat_Data!$B$3^2-2*User_Model_Calcs!M3714*Sat_Data!$B$3*COS(RADIANS(L3714))*COS(RADIANS(I3714)))</f>
        <v>36776.784076228396</v>
      </c>
      <c r="O3714">
        <f ca="1">DEGREES(ACOS(((Earth_Data!$B$1+Sat_Data!$B$2)/User_Model_Calcs!N3714)*SQRT(1-COS(RADIANS(User_Model_Calcs!I3714))^2*COS(RADIANS(User_Model_Calcs!B3714))^2)))</f>
        <v>54.949011339854337</v>
      </c>
      <c r="P3714">
        <f t="shared" ref="P3714:P3777" ca="1" si="572">DEGREES(ASIN(SIN(RADIANS(ABS(I3714)))/(SIN(ACOS(COS(RADIANS(I3714))*COS(RADIANS(B3714)))))))</f>
        <v>7.8664151681477019</v>
      </c>
    </row>
    <row r="3715" spans="1:16" x14ac:dyDescent="0.25">
      <c r="A3715">
        <f t="shared" ca="1" si="570"/>
        <v>108.29519208509485</v>
      </c>
      <c r="B3715">
        <f t="shared" ca="1" si="571"/>
        <v>-31.247266417858111</v>
      </c>
      <c r="C3715" s="6">
        <v>20135.9375</v>
      </c>
      <c r="D3715">
        <f t="shared" ca="1" si="568"/>
        <v>1.2</v>
      </c>
      <c r="E3715" s="1">
        <v>0.65</v>
      </c>
      <c r="F3715">
        <v>19.899999999999999</v>
      </c>
      <c r="G3715">
        <f t="shared" ref="G3715:G3778" ca="1" si="573">20.4+20*LOG(F3715)+20*LOG(D3715)+10*LOG(E3715)</f>
        <v>46.089820015575185</v>
      </c>
      <c r="H3715">
        <f t="shared" ca="1" si="569"/>
        <v>22.703026580543742</v>
      </c>
      <c r="I3715">
        <f ca="1">User_Model_Calcs!A3715-Sat_Data!$B$5</f>
        <v>-1.704807914905146</v>
      </c>
      <c r="J3715">
        <f ca="1">(Earth_Data!$B$1/SQRT(1-Earth_Data!$B$2^2*SIN(RADIANS(User_Model_Calcs!B3715))^2))*COS(RADIANS(User_Model_Calcs!B3715))</f>
        <v>5457.8234841678022</v>
      </c>
      <c r="K3715">
        <f ca="1">((Earth_Data!$B$1*(1-Earth_Data!$B$2^2))/SQRT(1-Earth_Data!$B$2^2*SIN(RADIANS(User_Model_Calcs!B3715))^2))*SIN(RADIANS(User_Model_Calcs!B3715))</f>
        <v>-3289.363231972221</v>
      </c>
      <c r="L3715">
        <f t="shared" ref="L3715:L3778" ca="1" si="574">DEGREES(ATAN((K3715/J3715)))</f>
        <v>-31.07685421473122</v>
      </c>
      <c r="M3715">
        <f t="shared" ref="M3715:M3778" ca="1" si="575">SQRT(J3715^2+K3715^2)</f>
        <v>6372.4208630774147</v>
      </c>
      <c r="N3715">
        <f ca="1">SQRT(User_Model_Calcs!M3715^2+Sat_Data!$B$3^2-2*User_Model_Calcs!M3715*Sat_Data!$B$3*COS(RADIANS(L3715))*COS(RADIANS(I3715)))</f>
        <v>36856.170499419</v>
      </c>
      <c r="O3715">
        <f ca="1">DEGREES(ACOS(((Earth_Data!$B$1+Sat_Data!$B$2)/User_Model_Calcs!N3715)*SQRT(1-COS(RADIANS(User_Model_Calcs!I3715))^2*COS(RADIANS(User_Model_Calcs!B3715))^2)))</f>
        <v>53.547763915577889</v>
      </c>
      <c r="P3715">
        <f t="shared" ca="1" si="572"/>
        <v>3.2838575293961947</v>
      </c>
    </row>
    <row r="3716" spans="1:16" x14ac:dyDescent="0.25">
      <c r="A3716">
        <f t="shared" ca="1" si="570"/>
        <v>108.25232418356003</v>
      </c>
      <c r="B3716">
        <f t="shared" ca="1" si="571"/>
        <v>-33.625129537621945</v>
      </c>
      <c r="C3716" s="6">
        <v>20135.9375</v>
      </c>
      <c r="D3716">
        <f t="shared" ca="1" si="568"/>
        <v>1.2</v>
      </c>
      <c r="E3716" s="1">
        <v>0.65</v>
      </c>
      <c r="F3716">
        <v>19.899999999999999</v>
      </c>
      <c r="G3716">
        <f t="shared" ca="1" si="573"/>
        <v>46.089820015575185</v>
      </c>
      <c r="H3716">
        <f t="shared" ca="1" si="569"/>
        <v>22.451706809067772</v>
      </c>
      <c r="I3716">
        <f ca="1">User_Model_Calcs!A3716-Sat_Data!$B$5</f>
        <v>-1.7476758164399655</v>
      </c>
      <c r="J3716">
        <f ca="1">(Earth_Data!$B$1/SQRT(1-Earth_Data!$B$2^2*SIN(RADIANS(User_Model_Calcs!B3716))^2))*COS(RADIANS(User_Model_Calcs!B3716))</f>
        <v>5316.399396324874</v>
      </c>
      <c r="K3716">
        <f ca="1">((Earth_Data!$B$1*(1-Earth_Data!$B$2^2))/SQRT(1-Earth_Data!$B$2^2*SIN(RADIANS(User_Model_Calcs!B3716))^2))*SIN(RADIANS(User_Model_Calcs!B3716))</f>
        <v>-3511.9004049771038</v>
      </c>
      <c r="L3716">
        <f t="shared" ca="1" si="574"/>
        <v>-33.447902875333497</v>
      </c>
      <c r="M3716">
        <f t="shared" ca="1" si="575"/>
        <v>6371.6204371982039</v>
      </c>
      <c r="N3716">
        <f ca="1">SQRT(User_Model_Calcs!M3716^2+Sat_Data!$B$3^2-2*User_Model_Calcs!M3716*Sat_Data!$B$3*COS(RADIANS(L3716))*COS(RADIANS(I3716)))</f>
        <v>37017.536099982986</v>
      </c>
      <c r="O3716">
        <f ca="1">DEGREES(ACOS(((Earth_Data!$B$1+Sat_Data!$B$2)/User_Model_Calcs!N3716)*SQRT(1-COS(RADIANS(User_Model_Calcs!I3716))^2*COS(RADIANS(User_Model_Calcs!B3716))^2)))</f>
        <v>50.845820364505244</v>
      </c>
      <c r="P3716">
        <f t="shared" ca="1" si="572"/>
        <v>3.153824935091655</v>
      </c>
    </row>
    <row r="3717" spans="1:16" x14ac:dyDescent="0.25">
      <c r="A3717">
        <f t="shared" ca="1" si="570"/>
        <v>110.05308893557591</v>
      </c>
      <c r="B3717">
        <f t="shared" ca="1" si="571"/>
        <v>-29.866568936942269</v>
      </c>
      <c r="C3717" s="6">
        <v>20135.9375</v>
      </c>
      <c r="D3717">
        <f t="shared" ca="1" si="568"/>
        <v>3</v>
      </c>
      <c r="E3717" s="1">
        <v>0.65</v>
      </c>
      <c r="F3717">
        <v>19.899999999999999</v>
      </c>
      <c r="G3717">
        <f t="shared" ca="1" si="573"/>
        <v>54.048620189015942</v>
      </c>
      <c r="H3717">
        <f t="shared" ca="1" si="569"/>
        <v>18.294589884227499</v>
      </c>
      <c r="I3717">
        <f ca="1">User_Model_Calcs!A3717-Sat_Data!$B$5</f>
        <v>5.308893557591432E-2</v>
      </c>
      <c r="J3717">
        <f ca="1">(Earth_Data!$B$1/SQRT(1-Earth_Data!$B$2^2*SIN(RADIANS(User_Model_Calcs!B3717))^2))*COS(RADIANS(User_Model_Calcs!B3717))</f>
        <v>5535.6399167756372</v>
      </c>
      <c r="K3717">
        <f ca="1">((Earth_Data!$B$1*(1-Earth_Data!$B$2^2))/SQRT(1-Earth_Data!$B$2^2*SIN(RADIANS(User_Model_Calcs!B3717))^2))*SIN(RADIANS(User_Model_Calcs!B3717))</f>
        <v>-3157.556861972831</v>
      </c>
      <c r="L3717">
        <f t="shared" ca="1" si="574"/>
        <v>-29.700652867401768</v>
      </c>
      <c r="M3717">
        <f t="shared" ca="1" si="575"/>
        <v>6372.870203039718</v>
      </c>
      <c r="N3717">
        <f ca="1">SQRT(User_Model_Calcs!M3717^2+Sat_Data!$B$3^2-2*User_Model_Calcs!M3717*Sat_Data!$B$3*COS(RADIANS(L3717))*COS(RADIANS(I3717)))</f>
        <v>36764.349362831534</v>
      </c>
      <c r="O3717">
        <f ca="1">DEGREES(ACOS(((Earth_Data!$B$1+Sat_Data!$B$2)/User_Model_Calcs!N3717)*SQRT(1-COS(RADIANS(User_Model_Calcs!I3717))^2*COS(RADIANS(User_Model_Calcs!B3717))^2)))</f>
        <v>55.171355304455183</v>
      </c>
      <c r="P3717">
        <f t="shared" ca="1" si="572"/>
        <v>0.10660808416492097</v>
      </c>
    </row>
    <row r="3718" spans="1:16" x14ac:dyDescent="0.25">
      <c r="A3718">
        <f t="shared" ca="1" si="570"/>
        <v>110.0618349853906</v>
      </c>
      <c r="B3718">
        <f t="shared" ca="1" si="571"/>
        <v>-32.988755143136736</v>
      </c>
      <c r="C3718" s="6">
        <v>20135.9375</v>
      </c>
      <c r="D3718">
        <f t="shared" ca="1" si="568"/>
        <v>0.75</v>
      </c>
      <c r="E3718" s="1">
        <v>0.65</v>
      </c>
      <c r="F3718">
        <v>19.899999999999999</v>
      </c>
      <c r="G3718">
        <f t="shared" ca="1" si="573"/>
        <v>42.007420362456692</v>
      </c>
      <c r="H3718">
        <f t="shared" ca="1" si="569"/>
        <v>16.871430290930245</v>
      </c>
      <c r="I3718">
        <f ca="1">User_Model_Calcs!A3718-Sat_Data!$B$5</f>
        <v>6.1834985390603947E-2</v>
      </c>
      <c r="J3718">
        <f ca="1">(Earth_Data!$B$1/SQRT(1-Earth_Data!$B$2^2*SIN(RADIANS(User_Model_Calcs!B3718))^2))*COS(RADIANS(User_Model_Calcs!B3718))</f>
        <v>5355.1565297042625</v>
      </c>
      <c r="K3718">
        <f ca="1">((Earth_Data!$B$1*(1-Earth_Data!$B$2^2))/SQRT(1-Earth_Data!$B$2^2*SIN(RADIANS(User_Model_Calcs!B3718))^2))*SIN(RADIANS(User_Model_Calcs!B3718))</f>
        <v>-3452.9138971544071</v>
      </c>
      <c r="L3718">
        <f t="shared" ca="1" si="574"/>
        <v>-32.813234899794004</v>
      </c>
      <c r="M3718">
        <f t="shared" ca="1" si="575"/>
        <v>6371.8377128420525</v>
      </c>
      <c r="N3718">
        <f ca="1">SQRT(User_Model_Calcs!M3718^2+Sat_Data!$B$3^2-2*User_Model_Calcs!M3718*Sat_Data!$B$3*COS(RADIANS(L3718))*COS(RADIANS(I3718)))</f>
        <v>36970.584813974783</v>
      </c>
      <c r="O3718">
        <f ca="1">DEGREES(ACOS(((Earth_Data!$B$1+Sat_Data!$B$2)/User_Model_Calcs!N3718)*SQRT(1-COS(RADIANS(User_Model_Calcs!I3718))^2*COS(RADIANS(User_Model_Calcs!B3718))^2)))</f>
        <v>51.613582260500024</v>
      </c>
      <c r="P3718">
        <f t="shared" ca="1" si="572"/>
        <v>0.11356810407362479</v>
      </c>
    </row>
    <row r="3719" spans="1:16" x14ac:dyDescent="0.25">
      <c r="A3719">
        <f t="shared" ca="1" si="570"/>
        <v>107.66125747481466</v>
      </c>
      <c r="B3719">
        <f t="shared" ca="1" si="571"/>
        <v>-32.187182902677968</v>
      </c>
      <c r="C3719" s="6">
        <v>20135.9375</v>
      </c>
      <c r="D3719">
        <f t="shared" ca="1" si="568"/>
        <v>0.75</v>
      </c>
      <c r="E3719" s="1">
        <v>0.65</v>
      </c>
      <c r="F3719">
        <v>19.899999999999999</v>
      </c>
      <c r="G3719">
        <f t="shared" ca="1" si="573"/>
        <v>42.007420362456692</v>
      </c>
      <c r="H3719">
        <f t="shared" ca="1" si="569"/>
        <v>14.558654134670105</v>
      </c>
      <c r="I3719">
        <f ca="1">User_Model_Calcs!A3719-Sat_Data!$B$5</f>
        <v>-2.3387425251853386</v>
      </c>
      <c r="J3719">
        <f ca="1">(Earth_Data!$B$1/SQRT(1-Earth_Data!$B$2^2*SIN(RADIANS(User_Model_Calcs!B3719))^2))*COS(RADIANS(User_Model_Calcs!B3719))</f>
        <v>5403.0329010374762</v>
      </c>
      <c r="K3719">
        <f ca="1">((Earth_Data!$B$1*(1-Earth_Data!$B$2^2))/SQRT(1-Earth_Data!$B$2^2*SIN(RADIANS(User_Model_Calcs!B3719))^2))*SIN(RADIANS(User_Model_Calcs!B3719))</f>
        <v>-3378.0170818433526</v>
      </c>
      <c r="L3719">
        <f t="shared" ca="1" si="574"/>
        <v>-32.013934682247672</v>
      </c>
      <c r="M3719">
        <f t="shared" ca="1" si="575"/>
        <v>6372.1082802255432</v>
      </c>
      <c r="N3719">
        <f ca="1">SQRT(User_Model_Calcs!M3719^2+Sat_Data!$B$3^2-2*User_Model_Calcs!M3719*Sat_Data!$B$3*COS(RADIANS(L3719))*COS(RADIANS(I3719)))</f>
        <v>36921.125650625487</v>
      </c>
      <c r="O3719">
        <f ca="1">DEGREES(ACOS(((Earth_Data!$B$1+Sat_Data!$B$2)/User_Model_Calcs!N3719)*SQRT(1-COS(RADIANS(User_Model_Calcs!I3719))^2*COS(RADIANS(User_Model_Calcs!B3719))^2)))</f>
        <v>52.438778841389386</v>
      </c>
      <c r="P3719">
        <f t="shared" ca="1" si="572"/>
        <v>4.3843257382808005</v>
      </c>
    </row>
    <row r="3720" spans="1:16" x14ac:dyDescent="0.25">
      <c r="A3720">
        <f t="shared" ca="1" si="570"/>
        <v>105.76867788968879</v>
      </c>
      <c r="B3720">
        <f t="shared" ca="1" si="571"/>
        <v>-29.786228606616582</v>
      </c>
      <c r="C3720" s="6">
        <v>20135.9375</v>
      </c>
      <c r="D3720">
        <f t="shared" ca="1" si="568"/>
        <v>1.2</v>
      </c>
      <c r="E3720" s="1">
        <v>0.65</v>
      </c>
      <c r="F3720">
        <v>19.899999999999999</v>
      </c>
      <c r="G3720">
        <f t="shared" ca="1" si="573"/>
        <v>46.089820015575185</v>
      </c>
      <c r="H3720">
        <f t="shared" ca="1" si="569"/>
        <v>22.360512819528903</v>
      </c>
      <c r="I3720">
        <f ca="1">User_Model_Calcs!A3720-Sat_Data!$B$5</f>
        <v>-4.2313221103112113</v>
      </c>
      <c r="J3720">
        <f ca="1">(Earth_Data!$B$1/SQRT(1-Earth_Data!$B$2^2*SIN(RADIANS(User_Model_Calcs!B3720))^2))*COS(RADIANS(User_Model_Calcs!B3720))</f>
        <v>5540.0693729804034</v>
      </c>
      <c r="K3720">
        <f ca="1">((Earth_Data!$B$1*(1-Earth_Data!$B$2^2))/SQRT(1-Earth_Data!$B$2^2*SIN(RADIANS(User_Model_Calcs!B3720))^2))*SIN(RADIANS(User_Model_Calcs!B3720))</f>
        <v>-3149.830851952483</v>
      </c>
      <c r="L3720">
        <f t="shared" ca="1" si="574"/>
        <v>-29.620586067925043</v>
      </c>
      <c r="M3720">
        <f t="shared" ca="1" si="575"/>
        <v>6372.8959706986579</v>
      </c>
      <c r="N3720">
        <f ca="1">SQRT(User_Model_Calcs!M3720^2+Sat_Data!$B$3^2-2*User_Model_Calcs!M3720*Sat_Data!$B$3*COS(RADIANS(L3720))*COS(RADIANS(I3720)))</f>
        <v>36776.587563867768</v>
      </c>
      <c r="O3720">
        <f ca="1">DEGREES(ACOS(((Earth_Data!$B$1+Sat_Data!$B$2)/User_Model_Calcs!N3720)*SQRT(1-COS(RADIANS(User_Model_Calcs!I3720))^2*COS(RADIANS(User_Model_Calcs!B3720))^2)))</f>
        <v>54.952808959649587</v>
      </c>
      <c r="P3720">
        <f t="shared" ca="1" si="572"/>
        <v>8.4710003695975136</v>
      </c>
    </row>
    <row r="3721" spans="1:16" x14ac:dyDescent="0.25">
      <c r="A3721">
        <f t="shared" ca="1" si="570"/>
        <v>109.2611882444503</v>
      </c>
      <c r="B3721">
        <f t="shared" ca="1" si="571"/>
        <v>-31.264813923913593</v>
      </c>
      <c r="C3721" s="6">
        <v>20135.9375</v>
      </c>
      <c r="D3721">
        <f t="shared" ca="1" si="568"/>
        <v>1.2</v>
      </c>
      <c r="E3721" s="1">
        <v>0.65</v>
      </c>
      <c r="F3721">
        <v>19.899999999999999</v>
      </c>
      <c r="G3721">
        <f t="shared" ca="1" si="573"/>
        <v>46.089820015575185</v>
      </c>
      <c r="H3721">
        <f t="shared" ca="1" si="569"/>
        <v>20.028605629066192</v>
      </c>
      <c r="I3721">
        <f ca="1">User_Model_Calcs!A3721-Sat_Data!$B$5</f>
        <v>-0.73881175554970469</v>
      </c>
      <c r="J3721">
        <f ca="1">(Earth_Data!$B$1/SQRT(1-Earth_Data!$B$2^2*SIN(RADIANS(User_Model_Calcs!B3721))^2))*COS(RADIANS(User_Model_Calcs!B3721))</f>
        <v>5456.8140039386326</v>
      </c>
      <c r="K3721">
        <f ca="1">((Earth_Data!$B$1*(1-Earth_Data!$B$2^2))/SQRT(1-Earth_Data!$B$2^2*SIN(RADIANS(User_Model_Calcs!B3721))^2))*SIN(RADIANS(User_Model_Calcs!B3721))</f>
        <v>-3291.0264085425501</v>
      </c>
      <c r="L3721">
        <f t="shared" ca="1" si="574"/>
        <v>-31.094347092253905</v>
      </c>
      <c r="M3721">
        <f t="shared" ca="1" si="575"/>
        <v>6372.4150755663468</v>
      </c>
      <c r="N3721">
        <f ca="1">SQRT(User_Model_Calcs!M3721^2+Sat_Data!$B$3^2-2*User_Model_Calcs!M3721*Sat_Data!$B$3*COS(RADIANS(L3721))*COS(RADIANS(I3721)))</f>
        <v>36855.079602790574</v>
      </c>
      <c r="O3721">
        <f ca="1">DEGREES(ACOS(((Earth_Data!$B$1+Sat_Data!$B$2)/User_Model_Calcs!N3721)*SQRT(1-COS(RADIANS(User_Model_Calcs!I3721))^2*COS(RADIANS(User_Model_Calcs!B3721))^2)))</f>
        <v>53.566421478818036</v>
      </c>
      <c r="P3721">
        <f t="shared" ca="1" si="572"/>
        <v>1.4233311293197262</v>
      </c>
    </row>
    <row r="3722" spans="1:16" x14ac:dyDescent="0.25">
      <c r="A3722">
        <f t="shared" ca="1" si="570"/>
        <v>108.1398803489364</v>
      </c>
      <c r="B3722">
        <f t="shared" ca="1" si="571"/>
        <v>-31.146652983510236</v>
      </c>
      <c r="C3722" s="6">
        <v>20135.9375</v>
      </c>
      <c r="D3722">
        <f t="shared" ca="1" si="568"/>
        <v>0.75</v>
      </c>
      <c r="E3722" s="1">
        <v>0.65</v>
      </c>
      <c r="F3722">
        <v>19.899999999999999</v>
      </c>
      <c r="G3722">
        <f t="shared" ca="1" si="573"/>
        <v>42.007420362456692</v>
      </c>
      <c r="H3722">
        <f t="shared" ca="1" si="569"/>
        <v>22.39983481064975</v>
      </c>
      <c r="I3722">
        <f ca="1">User_Model_Calcs!A3722-Sat_Data!$B$5</f>
        <v>-1.8601196510635987</v>
      </c>
      <c r="J3722">
        <f ca="1">(Earth_Data!$B$1/SQRT(1-Earth_Data!$B$2^2*SIN(RADIANS(User_Model_Calcs!B3722))^2))*COS(RADIANS(User_Model_Calcs!B3722))</f>
        <v>5463.6017254472945</v>
      </c>
      <c r="K3722">
        <f ca="1">((Earth_Data!$B$1*(1-Earth_Data!$B$2^2))/SQRT(1-Earth_Data!$B$2^2*SIN(RADIANS(User_Model_Calcs!B3722))^2))*SIN(RADIANS(User_Model_Calcs!B3722))</f>
        <v>-3279.821078960033</v>
      </c>
      <c r="L3722">
        <f t="shared" ca="1" si="574"/>
        <v>-30.976555235939198</v>
      </c>
      <c r="M3722">
        <f t="shared" ca="1" si="575"/>
        <v>6372.4540111562364</v>
      </c>
      <c r="N3722">
        <f ca="1">SQRT(User_Model_Calcs!M3722^2+Sat_Data!$B$3^2-2*User_Model_Calcs!M3722*Sat_Data!$B$3*COS(RADIANS(L3722))*COS(RADIANS(I3722)))</f>
        <v>36850.095254559114</v>
      </c>
      <c r="O3722">
        <f ca="1">DEGREES(ACOS(((Earth_Data!$B$1+Sat_Data!$B$2)/User_Model_Calcs!N3722)*SQRT(1-COS(RADIANS(User_Model_Calcs!I3722))^2*COS(RADIANS(User_Model_Calcs!B3722))^2)))</f>
        <v>53.653172412619703</v>
      </c>
      <c r="P3722">
        <f t="shared" ca="1" si="572"/>
        <v>3.592855206768967</v>
      </c>
    </row>
    <row r="3723" spans="1:16" x14ac:dyDescent="0.25">
      <c r="A3723">
        <f t="shared" ca="1" si="570"/>
        <v>105.78488772595799</v>
      </c>
      <c r="B3723">
        <f t="shared" ca="1" si="571"/>
        <v>-30.880497284869506</v>
      </c>
      <c r="C3723" s="6">
        <v>20135.9375</v>
      </c>
      <c r="D3723">
        <f t="shared" ca="1" si="568"/>
        <v>1.2</v>
      </c>
      <c r="E3723" s="1">
        <v>0.65</v>
      </c>
      <c r="F3723">
        <v>19.899999999999999</v>
      </c>
      <c r="G3723">
        <f t="shared" ca="1" si="573"/>
        <v>46.089820015575185</v>
      </c>
      <c r="H3723">
        <f t="shared" ca="1" si="569"/>
        <v>16.570591540104999</v>
      </c>
      <c r="I3723">
        <f ca="1">User_Model_Calcs!A3723-Sat_Data!$B$5</f>
        <v>-4.2151122740420135</v>
      </c>
      <c r="J3723">
        <f ca="1">(Earth_Data!$B$1/SQRT(1-Earth_Data!$B$2^2*SIN(RADIANS(User_Model_Calcs!B3723))^2))*COS(RADIANS(User_Model_Calcs!B3723))</f>
        <v>5478.8057641711694</v>
      </c>
      <c r="K3723">
        <f ca="1">((Earth_Data!$B$1*(1-Earth_Data!$B$2^2))/SQRT(1-Earth_Data!$B$2^2*SIN(RADIANS(User_Model_Calcs!B3723))^2))*SIN(RADIANS(User_Model_Calcs!B3723))</f>
        <v>-3254.5308848887739</v>
      </c>
      <c r="L3723">
        <f t="shared" ca="1" si="574"/>
        <v>-30.711241433994516</v>
      </c>
      <c r="M3723">
        <f t="shared" ca="1" si="575"/>
        <v>6372.54139901893</v>
      </c>
      <c r="N3723">
        <f ca="1">SQRT(User_Model_Calcs!M3723^2+Sat_Data!$B$3^2-2*User_Model_Calcs!M3723*Sat_Data!$B$3*COS(RADIANS(L3723))*COS(RADIANS(I3723)))</f>
        <v>36846.37595196045</v>
      </c>
      <c r="O3723">
        <f ca="1">DEGREES(ACOS(((Earth_Data!$B$1+Sat_Data!$B$2)/User_Model_Calcs!N3723)*SQRT(1-COS(RADIANS(User_Model_Calcs!I3723))^2*COS(RADIANS(User_Model_Calcs!B3723))^2)))</f>
        <v>53.719275361643966</v>
      </c>
      <c r="P3723">
        <f t="shared" ca="1" si="572"/>
        <v>8.1715925861205605</v>
      </c>
    </row>
    <row r="3724" spans="1:16" x14ac:dyDescent="0.25">
      <c r="A3724">
        <f t="shared" ca="1" si="570"/>
        <v>108.11070898175888</v>
      </c>
      <c r="B3724">
        <f t="shared" ca="1" si="571"/>
        <v>-30.509412102708321</v>
      </c>
      <c r="C3724" s="6">
        <v>20135.9375</v>
      </c>
      <c r="D3724">
        <f t="shared" ca="1" si="568"/>
        <v>3</v>
      </c>
      <c r="E3724" s="1">
        <v>0.65</v>
      </c>
      <c r="F3724">
        <v>19.899999999999999</v>
      </c>
      <c r="G3724">
        <f t="shared" ca="1" si="573"/>
        <v>54.048620189015942</v>
      </c>
      <c r="H3724">
        <f t="shared" ca="1" si="569"/>
        <v>15.178735249324509</v>
      </c>
      <c r="I3724">
        <f ca="1">User_Model_Calcs!A3724-Sat_Data!$B$5</f>
        <v>-1.8892910182411242</v>
      </c>
      <c r="J3724">
        <f ca="1">(Earth_Data!$B$1/SQRT(1-Earth_Data!$B$2^2*SIN(RADIANS(User_Model_Calcs!B3724))^2))*COS(RADIANS(User_Model_Calcs!B3724))</f>
        <v>5499.8063961909511</v>
      </c>
      <c r="K3724">
        <f ca="1">((Earth_Data!$B$1*(1-Earth_Data!$B$2^2))/SQRT(1-Earth_Data!$B$2^2*SIN(RADIANS(User_Model_Calcs!B3724))^2))*SIN(RADIANS(User_Model_Calcs!B3724))</f>
        <v>-3219.1546962888478</v>
      </c>
      <c r="L3724">
        <f t="shared" ca="1" si="574"/>
        <v>-30.341354309718412</v>
      </c>
      <c r="M3724">
        <f t="shared" ca="1" si="575"/>
        <v>6372.662501201632</v>
      </c>
      <c r="N3724">
        <f ca="1">SQRT(User_Model_Calcs!M3724^2+Sat_Data!$B$3^2-2*User_Model_Calcs!M3724*Sat_Data!$B$3*COS(RADIANS(L3724))*COS(RADIANS(I3724)))</f>
        <v>36808.809183554265</v>
      </c>
      <c r="O3724">
        <f ca="1">DEGREES(ACOS(((Earth_Data!$B$1+Sat_Data!$B$2)/User_Model_Calcs!N3724)*SQRT(1-COS(RADIANS(User_Model_Calcs!I3724))^2*COS(RADIANS(User_Model_Calcs!B3724))^2)))</f>
        <v>54.376815285841737</v>
      </c>
      <c r="P3724">
        <f t="shared" ca="1" si="572"/>
        <v>3.7175455445395187</v>
      </c>
    </row>
    <row r="3725" spans="1:16" x14ac:dyDescent="0.25">
      <c r="A3725">
        <f t="shared" ca="1" si="570"/>
        <v>109.3754647327451</v>
      </c>
      <c r="B3725">
        <f t="shared" ca="1" si="571"/>
        <v>-31.576409092026708</v>
      </c>
      <c r="C3725" s="6">
        <v>20135.9375</v>
      </c>
      <c r="D3725">
        <f t="shared" ca="1" si="568"/>
        <v>0.75</v>
      </c>
      <c r="E3725" s="1">
        <v>0.65</v>
      </c>
      <c r="F3725">
        <v>19.899999999999999</v>
      </c>
      <c r="G3725">
        <f t="shared" ca="1" si="573"/>
        <v>42.007420362456692</v>
      </c>
      <c r="H3725">
        <f t="shared" ca="1" si="569"/>
        <v>20.286266569056782</v>
      </c>
      <c r="I3725">
        <f ca="1">User_Model_Calcs!A3725-Sat_Data!$B$5</f>
        <v>-0.62453526725489894</v>
      </c>
      <c r="J3725">
        <f ca="1">(Earth_Data!$B$1/SQRT(1-Earth_Data!$B$2^2*SIN(RADIANS(User_Model_Calcs!B3725))^2))*COS(RADIANS(User_Model_Calcs!B3725))</f>
        <v>5438.8032312642481</v>
      </c>
      <c r="K3725">
        <f ca="1">((Earth_Data!$B$1*(1-Earth_Data!$B$2^2))/SQRT(1-Earth_Data!$B$2^2*SIN(RADIANS(User_Model_Calcs!B3725))^2))*SIN(RADIANS(User_Model_Calcs!B3725))</f>
        <v>-3320.5089347752846</v>
      </c>
      <c r="L3725">
        <f t="shared" ca="1" si="574"/>
        <v>-31.404982829525764</v>
      </c>
      <c r="M3725">
        <f t="shared" ca="1" si="575"/>
        <v>6372.3119959974429</v>
      </c>
      <c r="N3725">
        <f ca="1">SQRT(User_Model_Calcs!M3725^2+Sat_Data!$B$3^2-2*User_Model_Calcs!M3725*Sat_Data!$B$3*COS(RADIANS(L3725))*COS(RADIANS(I3725)))</f>
        <v>36875.512021912022</v>
      </c>
      <c r="O3725">
        <f ca="1">DEGREES(ACOS(((Earth_Data!$B$1+Sat_Data!$B$2)/User_Model_Calcs!N3725)*SQRT(1-COS(RADIANS(User_Model_Calcs!I3725))^2*COS(RADIANS(User_Model_Calcs!B3725))^2)))</f>
        <v>53.213976895785393</v>
      </c>
      <c r="P3725">
        <f t="shared" ca="1" si="572"/>
        <v>1.1925665813698918</v>
      </c>
    </row>
    <row r="3726" spans="1:16" x14ac:dyDescent="0.25">
      <c r="A3726">
        <f t="shared" ca="1" si="570"/>
        <v>108.47096932584914</v>
      </c>
      <c r="B3726">
        <f t="shared" ca="1" si="571"/>
        <v>-30.905747948679323</v>
      </c>
      <c r="C3726" s="6">
        <v>20135.9375</v>
      </c>
      <c r="D3726">
        <f t="shared" ca="1" si="568"/>
        <v>1.2</v>
      </c>
      <c r="E3726" s="1">
        <v>0.65</v>
      </c>
      <c r="F3726">
        <v>19.899999999999999</v>
      </c>
      <c r="G3726">
        <f t="shared" ca="1" si="573"/>
        <v>46.089820015575185</v>
      </c>
      <c r="H3726">
        <f t="shared" ca="1" si="569"/>
        <v>15.718330170649633</v>
      </c>
      <c r="I3726">
        <f ca="1">User_Model_Calcs!A3726-Sat_Data!$B$5</f>
        <v>-1.5290306741508601</v>
      </c>
      <c r="J3726">
        <f ca="1">(Earth_Data!$B$1/SQRT(1-Earth_Data!$B$2^2*SIN(RADIANS(User_Model_Calcs!B3726))^2))*COS(RADIANS(User_Model_Calcs!B3726))</f>
        <v>5477.3684028710941</v>
      </c>
      <c r="K3726">
        <f ca="1">((Earth_Data!$B$1*(1-Earth_Data!$B$2^2))/SQRT(1-Earth_Data!$B$2^2*SIN(RADIANS(User_Model_Calcs!B3726))^2))*SIN(RADIANS(User_Model_Calcs!B3726))</f>
        <v>-3256.933194953056</v>
      </c>
      <c r="L3726">
        <f t="shared" ca="1" si="574"/>
        <v>-30.736411600150355</v>
      </c>
      <c r="M3726">
        <f t="shared" ca="1" si="575"/>
        <v>6372.5331271918676</v>
      </c>
      <c r="N3726">
        <f ca="1">SQRT(User_Model_Calcs!M3726^2+Sat_Data!$B$3^2-2*User_Model_Calcs!M3726*Sat_Data!$B$3*COS(RADIANS(L3726))*COS(RADIANS(I3726)))</f>
        <v>36833.290515745961</v>
      </c>
      <c r="O3726">
        <f ca="1">DEGREES(ACOS(((Earth_Data!$B$1+Sat_Data!$B$2)/User_Model_Calcs!N3726)*SQRT(1-COS(RADIANS(User_Model_Calcs!I3726))^2*COS(RADIANS(User_Model_Calcs!B3726))^2)))</f>
        <v>53.945963806093211</v>
      </c>
      <c r="P3726">
        <f t="shared" ca="1" si="572"/>
        <v>2.9749567720409194</v>
      </c>
    </row>
    <row r="3727" spans="1:16" x14ac:dyDescent="0.25">
      <c r="A3727">
        <f t="shared" ca="1" si="570"/>
        <v>106.76535123875999</v>
      </c>
      <c r="B3727">
        <f t="shared" ca="1" si="571"/>
        <v>-31.330732999113955</v>
      </c>
      <c r="C3727" s="6">
        <v>20135.9375</v>
      </c>
      <c r="D3727">
        <f t="shared" ca="1" si="568"/>
        <v>1.2</v>
      </c>
      <c r="E3727" s="1">
        <v>0.65</v>
      </c>
      <c r="F3727">
        <v>19.899999999999999</v>
      </c>
      <c r="G3727">
        <f t="shared" ca="1" si="573"/>
        <v>46.089820015575185</v>
      </c>
      <c r="H3727">
        <f t="shared" ca="1" si="569"/>
        <v>19.21868948093211</v>
      </c>
      <c r="I3727">
        <f ca="1">User_Model_Calcs!A3727-Sat_Data!$B$5</f>
        <v>-3.2346487612400097</v>
      </c>
      <c r="J3727">
        <f ca="1">(Earth_Data!$B$1/SQRT(1-Earth_Data!$B$2^2*SIN(RADIANS(User_Model_Calcs!B3727))^2))*COS(RADIANS(User_Model_Calcs!B3727))</f>
        <v>5453.0172095920525</v>
      </c>
      <c r="K3727">
        <f ca="1">((Earth_Data!$B$1*(1-Earth_Data!$B$2^2))/SQRT(1-Earth_Data!$B$2^2*SIN(RADIANS(User_Model_Calcs!B3727))^2))*SIN(RADIANS(User_Model_Calcs!B3727))</f>
        <v>-3297.2715848902944</v>
      </c>
      <c r="L3727">
        <f t="shared" ca="1" si="574"/>
        <v>-31.160061518471526</v>
      </c>
      <c r="M3727">
        <f t="shared" ca="1" si="575"/>
        <v>6372.393317477512</v>
      </c>
      <c r="N3727">
        <f ca="1">SQRT(User_Model_Calcs!M3727^2+Sat_Data!$B$3^2-2*User_Model_Calcs!M3727*Sat_Data!$B$3*COS(RADIANS(L3727))*COS(RADIANS(I3727)))</f>
        <v>36868.837084716783</v>
      </c>
      <c r="O3727">
        <f ca="1">DEGREES(ACOS(((Earth_Data!$B$1+Sat_Data!$B$2)/User_Model_Calcs!N3727)*SQRT(1-COS(RADIANS(User_Model_Calcs!I3727))^2*COS(RADIANS(User_Model_Calcs!B3727))^2)))</f>
        <v>53.329773050311971</v>
      </c>
      <c r="P3727">
        <f t="shared" ca="1" si="572"/>
        <v>6.203017426462468</v>
      </c>
    </row>
    <row r="3728" spans="1:16" x14ac:dyDescent="0.25">
      <c r="A3728">
        <f t="shared" ca="1" si="570"/>
        <v>107.51006797466665</v>
      </c>
      <c r="B3728">
        <f t="shared" ca="1" si="571"/>
        <v>-31.452549157799407</v>
      </c>
      <c r="C3728" s="6">
        <v>20135.9375</v>
      </c>
      <c r="D3728">
        <f t="shared" ca="1" si="568"/>
        <v>1.2</v>
      </c>
      <c r="E3728" s="1">
        <v>0.65</v>
      </c>
      <c r="F3728">
        <v>19.899999999999999</v>
      </c>
      <c r="G3728">
        <f t="shared" ca="1" si="573"/>
        <v>46.089820015575185</v>
      </c>
      <c r="H3728">
        <f t="shared" ca="1" si="569"/>
        <v>20.937735983291681</v>
      </c>
      <c r="I3728">
        <f ca="1">User_Model_Calcs!A3728-Sat_Data!$B$5</f>
        <v>-2.4899320253333457</v>
      </c>
      <c r="J3728">
        <f ca="1">(Earth_Data!$B$1/SQRT(1-Earth_Data!$B$2^2*SIN(RADIANS(User_Model_Calcs!B3728))^2))*COS(RADIANS(User_Model_Calcs!B3728))</f>
        <v>5445.9818655762156</v>
      </c>
      <c r="K3728">
        <f ca="1">((Earth_Data!$B$1*(1-Earth_Data!$B$2^2))/SQRT(1-Earth_Data!$B$2^2*SIN(RADIANS(User_Model_Calcs!B3728))^2))*SIN(RADIANS(User_Model_Calcs!B3728))</f>
        <v>-3308.8011105585215</v>
      </c>
      <c r="L3728">
        <f t="shared" ca="1" si="574"/>
        <v>-31.281501860649403</v>
      </c>
      <c r="M3728">
        <f t="shared" ca="1" si="575"/>
        <v>6372.3530402370443</v>
      </c>
      <c r="N3728">
        <f ca="1">SQRT(User_Model_Calcs!M3728^2+Sat_Data!$B$3^2-2*User_Model_Calcs!M3728*Sat_Data!$B$3*COS(RADIANS(L3728))*COS(RADIANS(I3728)))</f>
        <v>36872.820520250782</v>
      </c>
      <c r="O3728">
        <f ca="1">DEGREES(ACOS(((Earth_Data!$B$1+Sat_Data!$B$2)/User_Model_Calcs!N3728)*SQRT(1-COS(RADIANS(User_Model_Calcs!I3728))^2*COS(RADIANS(User_Model_Calcs!B3728))^2)))</f>
        <v>53.260801443360215</v>
      </c>
      <c r="P3728">
        <f t="shared" ca="1" si="572"/>
        <v>4.7638818524313971</v>
      </c>
    </row>
    <row r="3729" spans="1:16" x14ac:dyDescent="0.25">
      <c r="A3729">
        <f t="shared" ca="1" si="570"/>
        <v>108.09359880398114</v>
      </c>
      <c r="B3729">
        <f t="shared" ca="1" si="571"/>
        <v>-31.113209114322409</v>
      </c>
      <c r="C3729" s="6">
        <v>20135.9375</v>
      </c>
      <c r="D3729">
        <f t="shared" ca="1" si="568"/>
        <v>3</v>
      </c>
      <c r="E3729" s="1">
        <v>0.65</v>
      </c>
      <c r="F3729">
        <v>19.899999999999999</v>
      </c>
      <c r="G3729">
        <f t="shared" ca="1" si="573"/>
        <v>54.048620189015942</v>
      </c>
      <c r="H3729">
        <f t="shared" ca="1" si="569"/>
        <v>14.166044616776873</v>
      </c>
      <c r="I3729">
        <f ca="1">User_Model_Calcs!A3729-Sat_Data!$B$5</f>
        <v>-1.9064011960188623</v>
      </c>
      <c r="J3729">
        <f ca="1">(Earth_Data!$B$1/SQRT(1-Earth_Data!$B$2^2*SIN(RADIANS(User_Model_Calcs!B3729))^2))*COS(RADIANS(User_Model_Calcs!B3729))</f>
        <v>5465.5186790709486</v>
      </c>
      <c r="K3729">
        <f ca="1">((Earth_Data!$B$1*(1-Earth_Data!$B$2^2))/SQRT(1-Earth_Data!$B$2^2*SIN(RADIANS(User_Model_Calcs!B3729))^2))*SIN(RADIANS(User_Model_Calcs!B3729))</f>
        <v>-3276.6470586855717</v>
      </c>
      <c r="L3729">
        <f t="shared" ca="1" si="574"/>
        <v>-30.943216354288253</v>
      </c>
      <c r="M3729">
        <f t="shared" ca="1" si="575"/>
        <v>6372.4650158683689</v>
      </c>
      <c r="N3729">
        <f ca="1">SQRT(User_Model_Calcs!M3729^2+Sat_Data!$B$3^2-2*User_Model_Calcs!M3729*Sat_Data!$B$3*COS(RADIANS(L3729))*COS(RADIANS(I3729)))</f>
        <v>36848.070874548837</v>
      </c>
      <c r="O3729">
        <f ca="1">DEGREES(ACOS(((Earth_Data!$B$1+Sat_Data!$B$2)/User_Model_Calcs!N3729)*SQRT(1-COS(RADIANS(User_Model_Calcs!I3729))^2*COS(RADIANS(User_Model_Calcs!B3729))^2)))</f>
        <v>53.688358662915299</v>
      </c>
      <c r="P3729">
        <f t="shared" ca="1" si="572"/>
        <v>3.6856214984500841</v>
      </c>
    </row>
    <row r="3730" spans="1:16" x14ac:dyDescent="0.25">
      <c r="A3730">
        <f t="shared" ca="1" si="570"/>
        <v>109.78332718880235</v>
      </c>
      <c r="B3730">
        <f t="shared" ca="1" si="571"/>
        <v>-31.239481329035854</v>
      </c>
      <c r="C3730" s="6">
        <v>20135.9375</v>
      </c>
      <c r="D3730">
        <f t="shared" ca="1" si="568"/>
        <v>0.75</v>
      </c>
      <c r="E3730" s="1">
        <v>0.65</v>
      </c>
      <c r="F3730">
        <v>19.899999999999999</v>
      </c>
      <c r="G3730">
        <f t="shared" ca="1" si="573"/>
        <v>42.007420362456692</v>
      </c>
      <c r="H3730">
        <f t="shared" ca="1" si="569"/>
        <v>20.138468276678367</v>
      </c>
      <c r="I3730">
        <f ca="1">User_Model_Calcs!A3730-Sat_Data!$B$5</f>
        <v>-0.21667281119765391</v>
      </c>
      <c r="J3730">
        <f ca="1">(Earth_Data!$B$1/SQRT(1-Earth_Data!$B$2^2*SIN(RADIANS(User_Model_Calcs!B3730))^2))*COS(RADIANS(User_Model_Calcs!B3730))</f>
        <v>5458.2711839814983</v>
      </c>
      <c r="K3730">
        <f ca="1">((Earth_Data!$B$1*(1-Earth_Data!$B$2^2))/SQRT(1-Earth_Data!$B$2^2*SIN(RADIANS(User_Model_Calcs!B3730))^2))*SIN(RADIANS(User_Model_Calcs!B3730))</f>
        <v>-3288.6252530924939</v>
      </c>
      <c r="L3730">
        <f t="shared" ca="1" si="574"/>
        <v>-31.069093382667365</v>
      </c>
      <c r="M3730">
        <f t="shared" ca="1" si="575"/>
        <v>6372.4234301528068</v>
      </c>
      <c r="N3730">
        <f ca="1">SQRT(User_Model_Calcs!M3730^2+Sat_Data!$B$3^2-2*User_Model_Calcs!M3730*Sat_Data!$B$3*COS(RADIANS(L3730))*COS(RADIANS(I3730)))</f>
        <v>36852.939541481748</v>
      </c>
      <c r="O3730">
        <f ca="1">DEGREES(ACOS(((Earth_Data!$B$1+Sat_Data!$B$2)/User_Model_Calcs!N3730)*SQRT(1-COS(RADIANS(User_Model_Calcs!I3730))^2*COS(RADIANS(User_Model_Calcs!B3730))^2)))</f>
        <v>53.603467283951225</v>
      </c>
      <c r="P3730">
        <f t="shared" ca="1" si="572"/>
        <v>0.41778479372789318</v>
      </c>
    </row>
    <row r="3731" spans="1:16" x14ac:dyDescent="0.25">
      <c r="A3731">
        <f t="shared" ca="1" si="570"/>
        <v>110.32528853406748</v>
      </c>
      <c r="B3731">
        <f t="shared" ca="1" si="571"/>
        <v>-33.87196297270431</v>
      </c>
      <c r="C3731" s="6">
        <v>20135.9375</v>
      </c>
      <c r="D3731">
        <f t="shared" ca="1" si="568"/>
        <v>0.75</v>
      </c>
      <c r="E3731" s="1">
        <v>0.65</v>
      </c>
      <c r="F3731">
        <v>19.899999999999999</v>
      </c>
      <c r="G3731">
        <f t="shared" ca="1" si="573"/>
        <v>42.007420362456692</v>
      </c>
      <c r="H3731">
        <f t="shared" ca="1" si="569"/>
        <v>20.566268716030038</v>
      </c>
      <c r="I3731">
        <f ca="1">User_Model_Calcs!A3731-Sat_Data!$B$5</f>
        <v>0.32528853406748226</v>
      </c>
      <c r="J3731">
        <f ca="1">(Earth_Data!$B$1/SQRT(1-Earth_Data!$B$2^2*SIN(RADIANS(User_Model_Calcs!B3731))^2))*COS(RADIANS(User_Model_Calcs!B3731))</f>
        <v>5301.1894470648904</v>
      </c>
      <c r="K3731">
        <f ca="1">((Earth_Data!$B$1*(1-Earth_Data!$B$2^2))/SQRT(1-Earth_Data!$B$2^2*SIN(RADIANS(User_Model_Calcs!B3731))^2))*SIN(RADIANS(User_Model_Calcs!B3731))</f>
        <v>-3534.6649523316732</v>
      </c>
      <c r="L3731">
        <f t="shared" ca="1" si="574"/>
        <v>-33.694097833818375</v>
      </c>
      <c r="M3731">
        <f t="shared" ca="1" si="575"/>
        <v>6371.5355981830653</v>
      </c>
      <c r="N3731">
        <f ca="1">SQRT(User_Model_Calcs!M3731^2+Sat_Data!$B$3^2-2*User_Model_Calcs!M3731*Sat_Data!$B$3*COS(RADIANS(L3731))*COS(RADIANS(I3731)))</f>
        <v>37032.12368142695</v>
      </c>
      <c r="O3731">
        <f ca="1">DEGREES(ACOS(((Earth_Data!$B$1+Sat_Data!$B$2)/User_Model_Calcs!N3731)*SQRT(1-COS(RADIANS(User_Model_Calcs!I3731))^2*COS(RADIANS(User_Model_Calcs!B3731))^2)))</f>
        <v>50.609737372790171</v>
      </c>
      <c r="P3731">
        <f t="shared" ca="1" si="572"/>
        <v>0.58363194586015377</v>
      </c>
    </row>
    <row r="3732" spans="1:16" x14ac:dyDescent="0.25">
      <c r="A3732">
        <f t="shared" ca="1" si="570"/>
        <v>108.19365901365551</v>
      </c>
      <c r="B3732">
        <f t="shared" ca="1" si="571"/>
        <v>-32.831420893441518</v>
      </c>
      <c r="C3732" s="6">
        <v>20135.9375</v>
      </c>
      <c r="D3732">
        <f t="shared" ca="1" si="568"/>
        <v>3</v>
      </c>
      <c r="E3732" s="1">
        <v>0.65</v>
      </c>
      <c r="F3732">
        <v>19.899999999999999</v>
      </c>
      <c r="G3732">
        <f t="shared" ca="1" si="573"/>
        <v>54.048620189015942</v>
      </c>
      <c r="H3732">
        <f t="shared" ca="1" si="569"/>
        <v>23.200980969041865</v>
      </c>
      <c r="I3732">
        <f ca="1">User_Model_Calcs!A3732-Sat_Data!$B$5</f>
        <v>-1.8063409863444946</v>
      </c>
      <c r="J3732">
        <f ca="1">(Earth_Data!$B$1/SQRT(1-Earth_Data!$B$2^2*SIN(RADIANS(User_Model_Calcs!B3732))^2))*COS(RADIANS(User_Model_Calcs!B3732))</f>
        <v>5364.6368620573558</v>
      </c>
      <c r="K3732">
        <f ca="1">((Earth_Data!$B$1*(1-Earth_Data!$B$2^2))/SQRT(1-Earth_Data!$B$2^2*SIN(RADIANS(User_Model_Calcs!B3732))^2))*SIN(RADIANS(User_Model_Calcs!B3732))</f>
        <v>-3438.2651907073332</v>
      </c>
      <c r="L3732">
        <f t="shared" ca="1" si="574"/>
        <v>-32.656335869256097</v>
      </c>
      <c r="M3732">
        <f t="shared" ca="1" si="575"/>
        <v>6371.8910994597454</v>
      </c>
      <c r="N3732">
        <f ca="1">SQRT(User_Model_Calcs!M3732^2+Sat_Data!$B$3^2-2*User_Model_Calcs!M3732*Sat_Data!$B$3*COS(RADIANS(L3732))*COS(RADIANS(I3732)))</f>
        <v>36962.817825089529</v>
      </c>
      <c r="O3732">
        <f ca="1">DEGREES(ACOS(((Earth_Data!$B$1+Sat_Data!$B$2)/User_Model_Calcs!N3732)*SQRT(1-COS(RADIANS(User_Model_Calcs!I3732))^2*COS(RADIANS(User_Model_Calcs!B3732))^2)))</f>
        <v>51.742302990998567</v>
      </c>
      <c r="P3732">
        <f t="shared" ca="1" si="572"/>
        <v>3.329045997100998</v>
      </c>
    </row>
    <row r="3733" spans="1:16" x14ac:dyDescent="0.25">
      <c r="A3733">
        <f t="shared" ca="1" si="570"/>
        <v>106.6567804861091</v>
      </c>
      <c r="B3733">
        <f t="shared" ca="1" si="571"/>
        <v>-31.249514790481005</v>
      </c>
      <c r="C3733" s="6">
        <v>20135.9375</v>
      </c>
      <c r="D3733">
        <f t="shared" ca="1" si="568"/>
        <v>1.2</v>
      </c>
      <c r="E3733" s="1">
        <v>0.65</v>
      </c>
      <c r="F3733">
        <v>19.899999999999999</v>
      </c>
      <c r="G3733">
        <f t="shared" ca="1" si="573"/>
        <v>46.089820015575185</v>
      </c>
      <c r="H3733">
        <f t="shared" ca="1" si="569"/>
        <v>21.917229768890376</v>
      </c>
      <c r="I3733">
        <f ca="1">User_Model_Calcs!A3733-Sat_Data!$B$5</f>
        <v>-3.3432195138909009</v>
      </c>
      <c r="J3733">
        <f ca="1">(Earth_Data!$B$1/SQRT(1-Earth_Data!$B$2^2*SIN(RADIANS(User_Model_Calcs!B3733))^2))*COS(RADIANS(User_Model_Calcs!B3733))</f>
        <v>5457.6941674583559</v>
      </c>
      <c r="K3733">
        <f ca="1">((Earth_Data!$B$1*(1-Earth_Data!$B$2^2))/SQRT(1-Earth_Data!$B$2^2*SIN(RADIANS(User_Model_Calcs!B3733))^2))*SIN(RADIANS(User_Model_Calcs!B3733))</f>
        <v>-3289.5763528116045</v>
      </c>
      <c r="L3733">
        <f t="shared" ca="1" si="574"/>
        <v>-31.079095584211952</v>
      </c>
      <c r="M3733">
        <f t="shared" ca="1" si="575"/>
        <v>6372.4201216246138</v>
      </c>
      <c r="N3733">
        <f ca="1">SQRT(User_Model_Calcs!M3733^2+Sat_Data!$B$3^2-2*User_Model_Calcs!M3733*Sat_Data!$B$3*COS(RADIANS(L3733))*COS(RADIANS(I3733)))</f>
        <v>36864.179799469108</v>
      </c>
      <c r="O3733">
        <f ca="1">DEGREES(ACOS(((Earth_Data!$B$1+Sat_Data!$B$2)/User_Model_Calcs!N3733)*SQRT(1-COS(RADIANS(User_Model_Calcs!I3733))^2*COS(RADIANS(User_Model_Calcs!B3733))^2)))</f>
        <v>53.410136909061677</v>
      </c>
      <c r="P3733">
        <f t="shared" ca="1" si="572"/>
        <v>6.4248206085143753</v>
      </c>
    </row>
    <row r="3734" spans="1:16" x14ac:dyDescent="0.25">
      <c r="A3734">
        <f t="shared" ca="1" si="570"/>
        <v>109.6505365049232</v>
      </c>
      <c r="B3734">
        <f t="shared" ca="1" si="571"/>
        <v>-29.983929000365965</v>
      </c>
      <c r="C3734" s="6">
        <v>20135.9375</v>
      </c>
      <c r="D3734">
        <f t="shared" ca="1" si="568"/>
        <v>0.75</v>
      </c>
      <c r="E3734" s="1">
        <v>0.65</v>
      </c>
      <c r="F3734">
        <v>19.899999999999999</v>
      </c>
      <c r="G3734">
        <f t="shared" ca="1" si="573"/>
        <v>42.007420362456692</v>
      </c>
      <c r="H3734">
        <f t="shared" ca="1" si="569"/>
        <v>18.979352754179679</v>
      </c>
      <c r="I3734">
        <f ca="1">User_Model_Calcs!A3734-Sat_Data!$B$5</f>
        <v>-0.34946349507680452</v>
      </c>
      <c r="J3734">
        <f ca="1">(Earth_Data!$B$1/SQRT(1-Earth_Data!$B$2^2*SIN(RADIANS(User_Model_Calcs!B3734))^2))*COS(RADIANS(User_Model_Calcs!B3734))</f>
        <v>5529.1498688491711</v>
      </c>
      <c r="K3734">
        <f ca="1">((Earth_Data!$B$1*(1-Earth_Data!$B$2^2))/SQRT(1-Earth_Data!$B$2^2*SIN(RADIANS(User_Model_Calcs!B3734))^2))*SIN(RADIANS(User_Model_Calcs!B3734))</f>
        <v>-3168.8319003790011</v>
      </c>
      <c r="L3734">
        <f t="shared" ca="1" si="574"/>
        <v>-29.81761569465715</v>
      </c>
      <c r="M3734">
        <f t="shared" ca="1" si="575"/>
        <v>6372.8324852497417</v>
      </c>
      <c r="N3734">
        <f ca="1">SQRT(User_Model_Calcs!M3734^2+Sat_Data!$B$3^2-2*User_Model_Calcs!M3734*Sat_Data!$B$3*COS(RADIANS(L3734))*COS(RADIANS(I3734)))</f>
        <v>36771.900553389401</v>
      </c>
      <c r="O3734">
        <f ca="1">DEGREES(ACOS(((Earth_Data!$B$1+Sat_Data!$B$2)/User_Model_Calcs!N3734)*SQRT(1-COS(RADIANS(User_Model_Calcs!I3734))^2*COS(RADIANS(User_Model_Calcs!B3734))^2)))</f>
        <v>55.035165642624023</v>
      </c>
      <c r="P3734">
        <f t="shared" ca="1" si="572"/>
        <v>0.69924069428819846</v>
      </c>
    </row>
    <row r="3735" spans="1:16" x14ac:dyDescent="0.25">
      <c r="A3735">
        <f t="shared" ca="1" si="570"/>
        <v>106.80967551102577</v>
      </c>
      <c r="B3735">
        <f t="shared" ca="1" si="571"/>
        <v>-29.855660564624259</v>
      </c>
      <c r="C3735" s="6">
        <v>20135.9375</v>
      </c>
      <c r="D3735">
        <f t="shared" ca="1" si="568"/>
        <v>0.75</v>
      </c>
      <c r="E3735" s="1">
        <v>0.65</v>
      </c>
      <c r="F3735">
        <v>19.899999999999999</v>
      </c>
      <c r="G3735">
        <f t="shared" ca="1" si="573"/>
        <v>42.007420362456692</v>
      </c>
      <c r="H3735">
        <f t="shared" ca="1" si="569"/>
        <v>18.536765178789249</v>
      </c>
      <c r="I3735">
        <f ca="1">User_Model_Calcs!A3735-Sat_Data!$B$5</f>
        <v>-3.1903244889742268</v>
      </c>
      <c r="J3735">
        <f ca="1">(Earth_Data!$B$1/SQRT(1-Earth_Data!$B$2^2*SIN(RADIANS(User_Model_Calcs!B3735))^2))*COS(RADIANS(User_Model_Calcs!B3735))</f>
        <v>5536.2419739421885</v>
      </c>
      <c r="K3735">
        <f ca="1">((Earth_Data!$B$1*(1-Earth_Data!$B$2^2))/SQRT(1-Earth_Data!$B$2^2*SIN(RADIANS(User_Model_Calcs!B3735))^2))*SIN(RADIANS(User_Model_Calcs!B3735))</f>
        <v>-3156.5082061894741</v>
      </c>
      <c r="L3735">
        <f t="shared" ca="1" si="574"/>
        <v>-29.689781558172275</v>
      </c>
      <c r="M3735">
        <f t="shared" ca="1" si="575"/>
        <v>6372.8737042076073</v>
      </c>
      <c r="N3735">
        <f ca="1">SQRT(User_Model_Calcs!M3735^2+Sat_Data!$B$3^2-2*User_Model_Calcs!M3735*Sat_Data!$B$3*COS(RADIANS(L3735))*COS(RADIANS(I3735)))</f>
        <v>36773.496042620522</v>
      </c>
      <c r="O3735">
        <f ca="1">DEGREES(ACOS(((Earth_Data!$B$1+Sat_Data!$B$2)/User_Model_Calcs!N3735)*SQRT(1-COS(RADIANS(User_Model_Calcs!I3735))^2*COS(RADIANS(User_Model_Calcs!B3735))^2)))</f>
        <v>55.007546368986915</v>
      </c>
      <c r="P3735">
        <f t="shared" ca="1" si="572"/>
        <v>6.3886551018493369</v>
      </c>
    </row>
    <row r="3736" spans="1:16" x14ac:dyDescent="0.25">
      <c r="A3736">
        <f t="shared" ca="1" si="570"/>
        <v>106.09745666298949</v>
      </c>
      <c r="B3736">
        <f t="shared" ca="1" si="571"/>
        <v>-31.651364704704235</v>
      </c>
      <c r="C3736" s="6">
        <v>20135.9375</v>
      </c>
      <c r="D3736">
        <f t="shared" ca="1" si="568"/>
        <v>0.75</v>
      </c>
      <c r="E3736" s="1">
        <v>0.65</v>
      </c>
      <c r="F3736">
        <v>19.899999999999999</v>
      </c>
      <c r="G3736">
        <f t="shared" ca="1" si="573"/>
        <v>42.007420362456692</v>
      </c>
      <c r="H3736">
        <f t="shared" ca="1" si="569"/>
        <v>23.712342038639488</v>
      </c>
      <c r="I3736">
        <f ca="1">User_Model_Calcs!A3736-Sat_Data!$B$5</f>
        <v>-3.9025433370105134</v>
      </c>
      <c r="J3736">
        <f ca="1">(Earth_Data!$B$1/SQRT(1-Earth_Data!$B$2^2*SIN(RADIANS(User_Model_Calcs!B3736))^2))*COS(RADIANS(User_Model_Calcs!B3736))</f>
        <v>5434.4466234224956</v>
      </c>
      <c r="K3736">
        <f ca="1">((Earth_Data!$B$1*(1-Earth_Data!$B$2^2))/SQRT(1-Earth_Data!$B$2^2*SIN(RADIANS(User_Model_Calcs!B3736))^2))*SIN(RADIANS(User_Model_Calcs!B3736))</f>
        <v>-3327.586655400823</v>
      </c>
      <c r="L3736">
        <f t="shared" ca="1" si="574"/>
        <v>-31.479710654718744</v>
      </c>
      <c r="M3736">
        <f t="shared" ca="1" si="575"/>
        <v>6372.2871131195743</v>
      </c>
      <c r="N3736">
        <f ca="1">SQRT(User_Model_Calcs!M3736^2+Sat_Data!$B$3^2-2*User_Model_Calcs!M3736*Sat_Data!$B$3*COS(RADIANS(L3736))*COS(RADIANS(I3736)))</f>
        <v>36894.523110431452</v>
      </c>
      <c r="O3736">
        <f ca="1">DEGREES(ACOS(((Earth_Data!$B$1+Sat_Data!$B$2)/User_Model_Calcs!N3736)*SQRT(1-COS(RADIANS(User_Model_Calcs!I3736))^2*COS(RADIANS(User_Model_Calcs!B3736))^2)))</f>
        <v>52.890313285537125</v>
      </c>
      <c r="P3736">
        <f t="shared" ca="1" si="572"/>
        <v>7.4069501053524833</v>
      </c>
    </row>
    <row r="3737" spans="1:16" x14ac:dyDescent="0.25">
      <c r="A3737">
        <f t="shared" ca="1" si="570"/>
        <v>106.36421033991428</v>
      </c>
      <c r="B3737">
        <f t="shared" ca="1" si="571"/>
        <v>-31.087561480331246</v>
      </c>
      <c r="C3737" s="6">
        <v>20135.9375</v>
      </c>
      <c r="D3737">
        <f t="shared" ca="1" si="568"/>
        <v>1.2</v>
      </c>
      <c r="E3737" s="1">
        <v>0.65</v>
      </c>
      <c r="F3737">
        <v>19.899999999999999</v>
      </c>
      <c r="G3737">
        <f t="shared" ca="1" si="573"/>
        <v>46.089820015575185</v>
      </c>
      <c r="H3737">
        <f t="shared" ca="1" si="569"/>
        <v>14.346396611747661</v>
      </c>
      <c r="I3737">
        <f ca="1">User_Model_Calcs!A3737-Sat_Data!$B$5</f>
        <v>-3.6357896600857202</v>
      </c>
      <c r="J3737">
        <f ca="1">(Earth_Data!$B$1/SQRT(1-Earth_Data!$B$2^2*SIN(RADIANS(User_Model_Calcs!B3737))^2))*COS(RADIANS(User_Model_Calcs!B3737))</f>
        <v>5466.9875017769164</v>
      </c>
      <c r="K3737">
        <f ca="1">((Earth_Data!$B$1*(1-Earth_Data!$B$2^2))/SQRT(1-Earth_Data!$B$2^2*SIN(RADIANS(User_Model_Calcs!B3737))^2))*SIN(RADIANS(User_Model_Calcs!B3737))</f>
        <v>-3274.2122004813668</v>
      </c>
      <c r="L3737">
        <f t="shared" ca="1" si="574"/>
        <v>-30.917649389994345</v>
      </c>
      <c r="M3737">
        <f t="shared" ca="1" si="575"/>
        <v>6372.4734505814968</v>
      </c>
      <c r="N3737">
        <f ca="1">SQRT(User_Model_Calcs!M3737^2+Sat_Data!$B$3^2-2*User_Model_Calcs!M3737*Sat_Data!$B$3*COS(RADIANS(L3737))*COS(RADIANS(I3737)))</f>
        <v>36855.520073084146</v>
      </c>
      <c r="O3737">
        <f ca="1">DEGREES(ACOS(((Earth_Data!$B$1+Sat_Data!$B$2)/User_Model_Calcs!N3737)*SQRT(1-COS(RADIANS(User_Model_Calcs!I3737))^2*COS(RADIANS(User_Model_Calcs!B3737))^2)))</f>
        <v>53.560076195880072</v>
      </c>
      <c r="P3737">
        <f t="shared" ca="1" si="572"/>
        <v>7.0155572518976976</v>
      </c>
    </row>
    <row r="3738" spans="1:16" x14ac:dyDescent="0.25">
      <c r="A3738">
        <f t="shared" ca="1" si="570"/>
        <v>107.17758994839045</v>
      </c>
      <c r="B3738">
        <f t="shared" ca="1" si="571"/>
        <v>-33.615224554020401</v>
      </c>
      <c r="C3738" s="6">
        <v>20135.9375</v>
      </c>
      <c r="D3738">
        <f t="shared" ca="1" si="568"/>
        <v>1.2</v>
      </c>
      <c r="E3738" s="1">
        <v>0.65</v>
      </c>
      <c r="F3738">
        <v>19.899999999999999</v>
      </c>
      <c r="G3738">
        <f t="shared" ca="1" si="573"/>
        <v>46.089820015575185</v>
      </c>
      <c r="H3738">
        <f t="shared" ca="1" si="569"/>
        <v>21.352285806117454</v>
      </c>
      <c r="I3738">
        <f ca="1">User_Model_Calcs!A3738-Sat_Data!$B$5</f>
        <v>-2.8224100516095518</v>
      </c>
      <c r="J3738">
        <f ca="1">(Earth_Data!$B$1/SQRT(1-Earth_Data!$B$2^2*SIN(RADIANS(User_Model_Calcs!B3738))^2))*COS(RADIANS(User_Model_Calcs!B3738))</f>
        <v>5317.0076839419735</v>
      </c>
      <c r="K3738">
        <f ca="1">((Earth_Data!$B$1*(1-Earth_Data!$B$2^2))/SQRT(1-Earth_Data!$B$2^2*SIN(RADIANS(User_Model_Calcs!B3738))^2))*SIN(RADIANS(User_Model_Calcs!B3738))</f>
        <v>-3510.9855576272521</v>
      </c>
      <c r="L3738">
        <f t="shared" ca="1" si="574"/>
        <v>-33.438023786476883</v>
      </c>
      <c r="M3738">
        <f t="shared" ca="1" si="575"/>
        <v>6371.6238351746042</v>
      </c>
      <c r="N3738">
        <f ca="1">SQRT(User_Model_Calcs!M3738^2+Sat_Data!$B$3^2-2*User_Model_Calcs!M3738*Sat_Data!$B$3*COS(RADIANS(L3738))*COS(RADIANS(I3738)))</f>
        <v>37021.373256003491</v>
      </c>
      <c r="O3738">
        <f ca="1">DEGREES(ACOS(((Earth_Data!$B$1+Sat_Data!$B$2)/User_Model_Calcs!N3738)*SQRT(1-COS(RADIANS(User_Model_Calcs!I3738))^2*COS(RADIANS(User_Model_Calcs!B3738))^2)))</f>
        <v>50.784095893256911</v>
      </c>
      <c r="P3738">
        <f t="shared" ca="1" si="572"/>
        <v>5.0888697722556504</v>
      </c>
    </row>
    <row r="3739" spans="1:16" x14ac:dyDescent="0.25">
      <c r="A3739">
        <f t="shared" ca="1" si="570"/>
        <v>106.82789994874588</v>
      </c>
      <c r="B3739">
        <f t="shared" ca="1" si="571"/>
        <v>-30.8425574022814</v>
      </c>
      <c r="C3739" s="6">
        <v>20135.9375</v>
      </c>
      <c r="D3739">
        <f t="shared" ca="1" si="568"/>
        <v>0.75</v>
      </c>
      <c r="E3739" s="1">
        <v>0.65</v>
      </c>
      <c r="F3739">
        <v>19.899999999999999</v>
      </c>
      <c r="G3739">
        <f t="shared" ca="1" si="573"/>
        <v>42.007420362456692</v>
      </c>
      <c r="H3739">
        <f t="shared" ca="1" si="569"/>
        <v>16.061610778832907</v>
      </c>
      <c r="I3739">
        <f ca="1">User_Model_Calcs!A3739-Sat_Data!$B$5</f>
        <v>-3.1721000512541195</v>
      </c>
      <c r="J3739">
        <f ca="1">(Earth_Data!$B$1/SQRT(1-Earth_Data!$B$2^2*SIN(RADIANS(User_Model_Calcs!B3739))^2))*COS(RADIANS(User_Model_Calcs!B3739))</f>
        <v>5480.9634414532993</v>
      </c>
      <c r="K3739">
        <f ca="1">((Earth_Data!$B$1*(1-Earth_Data!$B$2^2))/SQRT(1-Earth_Data!$B$2^2*SIN(RADIANS(User_Model_Calcs!B3739))^2))*SIN(RADIANS(User_Model_Calcs!B3739))</f>
        <v>-3250.9201689853044</v>
      </c>
      <c r="L3739">
        <f t="shared" ca="1" si="574"/>
        <v>-30.673422747569877</v>
      </c>
      <c r="M3739">
        <f t="shared" ca="1" si="575"/>
        <v>6372.5538202249054</v>
      </c>
      <c r="N3739">
        <f ca="1">SQRT(User_Model_Calcs!M3739^2+Sat_Data!$B$3^2-2*User_Model_Calcs!M3739*Sat_Data!$B$3*COS(RADIANS(L3739))*COS(RADIANS(I3739)))</f>
        <v>36836.559213211796</v>
      </c>
      <c r="O3739">
        <f ca="1">DEGREES(ACOS(((Earth_Data!$B$1+Sat_Data!$B$2)/User_Model_Calcs!N3739)*SQRT(1-COS(RADIANS(User_Model_Calcs!I3739))^2*COS(RADIANS(User_Model_Calcs!B3739))^2)))</f>
        <v>53.889613600549595</v>
      </c>
      <c r="P3739">
        <f t="shared" ca="1" si="572"/>
        <v>6.1696538248753372</v>
      </c>
    </row>
    <row r="3740" spans="1:16" x14ac:dyDescent="0.25">
      <c r="A3740">
        <f t="shared" ca="1" si="570"/>
        <v>106.97268159265077</v>
      </c>
      <c r="B3740">
        <f t="shared" ca="1" si="571"/>
        <v>-30.958067560808189</v>
      </c>
      <c r="C3740" s="6">
        <v>20135.9375</v>
      </c>
      <c r="D3740">
        <f t="shared" ca="1" si="568"/>
        <v>3</v>
      </c>
      <c r="E3740" s="1">
        <v>0.65</v>
      </c>
      <c r="F3740">
        <v>19.899999999999999</v>
      </c>
      <c r="G3740">
        <f t="shared" ca="1" si="573"/>
        <v>54.048620189015942</v>
      </c>
      <c r="H3740">
        <f t="shared" ca="1" si="569"/>
        <v>17.406404859808646</v>
      </c>
      <c r="I3740">
        <f ca="1">User_Model_Calcs!A3740-Sat_Data!$B$5</f>
        <v>-3.0273184073492274</v>
      </c>
      <c r="J3740">
        <f ca="1">(Earth_Data!$B$1/SQRT(1-Earth_Data!$B$2^2*SIN(RADIANS(User_Model_Calcs!B3740))^2))*COS(RADIANS(User_Model_Calcs!B3740))</f>
        <v>5474.3867901592084</v>
      </c>
      <c r="K3740">
        <f ca="1">((Earth_Data!$B$1*(1-Earth_Data!$B$2^2))/SQRT(1-Earth_Data!$B$2^2*SIN(RADIANS(User_Model_Calcs!B3740))^2))*SIN(RADIANS(User_Model_Calcs!B3740))</f>
        <v>-3261.9088164753857</v>
      </c>
      <c r="L3740">
        <f t="shared" ca="1" si="574"/>
        <v>-30.788564837152261</v>
      </c>
      <c r="M3740">
        <f t="shared" ca="1" si="575"/>
        <v>6372.5159752855461</v>
      </c>
      <c r="N3740">
        <f ca="1">SQRT(User_Model_Calcs!M3740^2+Sat_Data!$B$3^2-2*User_Model_Calcs!M3740*Sat_Data!$B$3*COS(RADIANS(L3740))*COS(RADIANS(I3740)))</f>
        <v>36843.212144445642</v>
      </c>
      <c r="O3740">
        <f ca="1">DEGREES(ACOS(((Earth_Data!$B$1+Sat_Data!$B$2)/User_Model_Calcs!N3740)*SQRT(1-COS(RADIANS(User_Model_Calcs!I3740))^2*COS(RADIANS(User_Model_Calcs!B3740))^2)))</f>
        <v>53.773463389944446</v>
      </c>
      <c r="P3740">
        <f t="shared" ca="1" si="572"/>
        <v>5.8698829393497203</v>
      </c>
    </row>
    <row r="3741" spans="1:16" x14ac:dyDescent="0.25">
      <c r="A3741">
        <f t="shared" ca="1" si="570"/>
        <v>107.59879374081841</v>
      </c>
      <c r="B3741">
        <f t="shared" ca="1" si="571"/>
        <v>-30.110814264581805</v>
      </c>
      <c r="C3741" s="6">
        <v>20135.9375</v>
      </c>
      <c r="D3741">
        <f t="shared" ca="1" si="568"/>
        <v>1.2</v>
      </c>
      <c r="E3741" s="1">
        <v>0.65</v>
      </c>
      <c r="F3741">
        <v>19.899999999999999</v>
      </c>
      <c r="G3741">
        <f t="shared" ca="1" si="573"/>
        <v>46.089820015575185</v>
      </c>
      <c r="H3741">
        <f t="shared" ca="1" si="569"/>
        <v>20.024765733365143</v>
      </c>
      <c r="I3741">
        <f ca="1">User_Model_Calcs!A3741-Sat_Data!$B$5</f>
        <v>-2.4012062591815919</v>
      </c>
      <c r="J3741">
        <f ca="1">(Earth_Data!$B$1/SQRT(1-Earth_Data!$B$2^2*SIN(RADIANS(User_Model_Calcs!B3741))^2))*COS(RADIANS(User_Model_Calcs!B3741))</f>
        <v>5522.106977198544</v>
      </c>
      <c r="K3741">
        <f ca="1">((Earth_Data!$B$1*(1-Earth_Data!$B$2^2))/SQRT(1-Earth_Data!$B$2^2*SIN(RADIANS(User_Model_Calcs!B3741))^2))*SIN(RADIANS(User_Model_Calcs!B3741))</f>
        <v>-3181.0072877555986</v>
      </c>
      <c r="L3741">
        <f t="shared" ca="1" si="574"/>
        <v>-29.944074606623943</v>
      </c>
      <c r="M3741">
        <f t="shared" ca="1" si="575"/>
        <v>6372.7916043425639</v>
      </c>
      <c r="N3741">
        <f ca="1">SQRT(User_Model_Calcs!M3741^2+Sat_Data!$B$3^2-2*User_Model_Calcs!M3741*Sat_Data!$B$3*COS(RADIANS(L3741))*COS(RADIANS(I3741)))</f>
        <v>36785.408432853306</v>
      </c>
      <c r="O3741">
        <f ca="1">DEGREES(ACOS(((Earth_Data!$B$1+Sat_Data!$B$2)/User_Model_Calcs!N3741)*SQRT(1-COS(RADIANS(User_Model_Calcs!I3741))^2*COS(RADIANS(User_Model_Calcs!B3741))^2)))</f>
        <v>54.793359274925152</v>
      </c>
      <c r="P3741">
        <f t="shared" ca="1" si="572"/>
        <v>4.778084466291153</v>
      </c>
    </row>
    <row r="3742" spans="1:16" x14ac:dyDescent="0.25">
      <c r="A3742">
        <f t="shared" ca="1" si="570"/>
        <v>110.01412803837007</v>
      </c>
      <c r="B3742">
        <f t="shared" ca="1" si="571"/>
        <v>-29.461108547591589</v>
      </c>
      <c r="C3742" s="6">
        <v>20135.9375</v>
      </c>
      <c r="D3742">
        <f t="shared" ca="1" si="568"/>
        <v>0.75</v>
      </c>
      <c r="E3742" s="1">
        <v>0.65</v>
      </c>
      <c r="F3742">
        <v>19.899999999999999</v>
      </c>
      <c r="G3742">
        <f t="shared" ca="1" si="573"/>
        <v>42.007420362456692</v>
      </c>
      <c r="H3742">
        <f t="shared" ca="1" si="569"/>
        <v>16.660242774476139</v>
      </c>
      <c r="I3742">
        <f ca="1">User_Model_Calcs!A3742-Sat_Data!$B$5</f>
        <v>1.4128038370074592E-2</v>
      </c>
      <c r="J3742">
        <f ca="1">(Earth_Data!$B$1/SQRT(1-Earth_Data!$B$2^2*SIN(RADIANS(User_Model_Calcs!B3742))^2))*COS(RADIANS(User_Model_Calcs!B3742))</f>
        <v>5557.883124247398</v>
      </c>
      <c r="K3742">
        <f ca="1">((Earth_Data!$B$1*(1-Earth_Data!$B$2^2))/SQRT(1-Earth_Data!$B$2^2*SIN(RADIANS(User_Model_Calcs!B3742))^2))*SIN(RADIANS(User_Model_Calcs!B3742))</f>
        <v>-3118.5031200855942</v>
      </c>
      <c r="L3742">
        <f t="shared" ca="1" si="574"/>
        <v>-29.296586141792005</v>
      </c>
      <c r="M3742">
        <f t="shared" ca="1" si="575"/>
        <v>6372.9998064316305</v>
      </c>
      <c r="N3742">
        <f ca="1">SQRT(User_Model_Calcs!M3742^2+Sat_Data!$B$3^2-2*User_Model_Calcs!M3742*Sat_Data!$B$3*COS(RADIANS(L3742))*COS(RADIANS(I3742)))</f>
        <v>36738.850259801722</v>
      </c>
      <c r="O3742">
        <f ca="1">DEGREES(ACOS(((Earth_Data!$B$1+Sat_Data!$B$2)/User_Model_Calcs!N3742)*SQRT(1-COS(RADIANS(User_Model_Calcs!I3742))^2*COS(RADIANS(User_Model_Calcs!B3742))^2)))</f>
        <v>55.635025361418954</v>
      </c>
      <c r="P3742">
        <f t="shared" ca="1" si="572"/>
        <v>2.8725293229923426E-2</v>
      </c>
    </row>
    <row r="3743" spans="1:16" x14ac:dyDescent="0.25">
      <c r="A3743">
        <f t="shared" ca="1" si="570"/>
        <v>106.54764531766953</v>
      </c>
      <c r="B3743">
        <f t="shared" ca="1" si="571"/>
        <v>-31.760919328932541</v>
      </c>
      <c r="C3743" s="6">
        <v>20135.9375</v>
      </c>
      <c r="D3743">
        <f t="shared" ca="1" si="568"/>
        <v>3</v>
      </c>
      <c r="E3743" s="1">
        <v>0.65</v>
      </c>
      <c r="F3743">
        <v>19.899999999999999</v>
      </c>
      <c r="G3743">
        <f t="shared" ca="1" si="573"/>
        <v>54.048620189015942</v>
      </c>
      <c r="H3743">
        <f t="shared" ca="1" si="569"/>
        <v>21.633931757992542</v>
      </c>
      <c r="I3743">
        <f ca="1">User_Model_Calcs!A3743-Sat_Data!$B$5</f>
        <v>-3.4523546823304656</v>
      </c>
      <c r="J3743">
        <f ca="1">(Earth_Data!$B$1/SQRT(1-Earth_Data!$B$2^2*SIN(RADIANS(User_Model_Calcs!B3743))^2))*COS(RADIANS(User_Model_Calcs!B3743))</f>
        <v>5428.0622941165948</v>
      </c>
      <c r="K3743">
        <f ca="1">((Earth_Data!$B$1*(1-Earth_Data!$B$2^2))/SQRT(1-Earth_Data!$B$2^2*SIN(RADIANS(User_Model_Calcs!B3743))^2))*SIN(RADIANS(User_Model_Calcs!B3743))</f>
        <v>-3337.9212872528487</v>
      </c>
      <c r="L3743">
        <f t="shared" ca="1" si="574"/>
        <v>-31.588934451042501</v>
      </c>
      <c r="M3743">
        <f t="shared" ca="1" si="575"/>
        <v>6372.2506847036411</v>
      </c>
      <c r="N3743">
        <f ca="1">SQRT(User_Model_Calcs!M3743^2+Sat_Data!$B$3^2-2*User_Model_Calcs!M3743*Sat_Data!$B$3*COS(RADIANS(L3743))*COS(RADIANS(I3743)))</f>
        <v>36898.669622634108</v>
      </c>
      <c r="O3743">
        <f ca="1">DEGREES(ACOS(((Earth_Data!$B$1+Sat_Data!$B$2)/User_Model_Calcs!N3743)*SQRT(1-COS(RADIANS(User_Model_Calcs!I3743))^2*COS(RADIANS(User_Model_Calcs!B3743))^2)))</f>
        <v>52.819421869000358</v>
      </c>
      <c r="P3743">
        <f t="shared" ca="1" si="572"/>
        <v>6.5381453548017587</v>
      </c>
    </row>
    <row r="3744" spans="1:16" x14ac:dyDescent="0.25">
      <c r="A3744">
        <f t="shared" ca="1" si="570"/>
        <v>109.8492576640365</v>
      </c>
      <c r="B3744">
        <f t="shared" ca="1" si="571"/>
        <v>-30.341406225124931</v>
      </c>
      <c r="C3744" s="6">
        <v>20135.9375</v>
      </c>
      <c r="D3744">
        <f t="shared" ca="1" si="568"/>
        <v>0.75</v>
      </c>
      <c r="E3744" s="1">
        <v>0.65</v>
      </c>
      <c r="F3744">
        <v>19.899999999999999</v>
      </c>
      <c r="G3744">
        <f t="shared" ca="1" si="573"/>
        <v>42.007420362456692</v>
      </c>
      <c r="H3744">
        <f t="shared" ca="1" si="569"/>
        <v>19.8423119933884</v>
      </c>
      <c r="I3744">
        <f ca="1">User_Model_Calcs!A3744-Sat_Data!$B$5</f>
        <v>-0.15074233596349984</v>
      </c>
      <c r="J3744">
        <f ca="1">(Earth_Data!$B$1/SQRT(1-Earth_Data!$B$2^2*SIN(RADIANS(User_Model_Calcs!B3744))^2))*COS(RADIANS(User_Model_Calcs!B3744))</f>
        <v>5509.2384348896112</v>
      </c>
      <c r="K3744">
        <f ca="1">((Earth_Data!$B$1*(1-Earth_Data!$B$2^2))/SQRT(1-Earth_Data!$B$2^2*SIN(RADIANS(User_Model_Calcs!B3744))^2))*SIN(RADIANS(User_Model_Calcs!B3744))</f>
        <v>-3203.0944982584629</v>
      </c>
      <c r="L3744">
        <f t="shared" ca="1" si="574"/>
        <v>-30.17390008344076</v>
      </c>
      <c r="M3744">
        <f t="shared" ca="1" si="575"/>
        <v>6372.717041987552</v>
      </c>
      <c r="N3744">
        <f ca="1">SQRT(User_Model_Calcs!M3744^2+Sat_Data!$B$3^2-2*User_Model_Calcs!M3744*Sat_Data!$B$3*COS(RADIANS(L3744))*COS(RADIANS(I3744)))</f>
        <v>36794.608722141216</v>
      </c>
      <c r="O3744">
        <f ca="1">DEGREES(ACOS(((Earth_Data!$B$1+Sat_Data!$B$2)/User_Model_Calcs!N3744)*SQRT(1-COS(RADIANS(User_Model_Calcs!I3744))^2*COS(RADIANS(User_Model_Calcs!B3744))^2)))</f>
        <v>54.628521452039571</v>
      </c>
      <c r="P3744">
        <f t="shared" ca="1" si="572"/>
        <v>0.29840817416492776</v>
      </c>
    </row>
    <row r="3745" spans="1:16" x14ac:dyDescent="0.25">
      <c r="A3745">
        <f t="shared" ca="1" si="570"/>
        <v>107.73322991922986</v>
      </c>
      <c r="B3745">
        <f t="shared" ca="1" si="571"/>
        <v>-32.401305085273272</v>
      </c>
      <c r="C3745" s="6">
        <v>20135.9375</v>
      </c>
      <c r="D3745">
        <f t="shared" ca="1" si="568"/>
        <v>1.2</v>
      </c>
      <c r="E3745" s="1">
        <v>0.65</v>
      </c>
      <c r="F3745">
        <v>19.899999999999999</v>
      </c>
      <c r="G3745">
        <f t="shared" ca="1" si="573"/>
        <v>46.089820015575185</v>
      </c>
      <c r="H3745">
        <f t="shared" ca="1" si="569"/>
        <v>17.491220736761921</v>
      </c>
      <c r="I3745">
        <f ca="1">User_Model_Calcs!A3745-Sat_Data!$B$5</f>
        <v>-2.2667700807701436</v>
      </c>
      <c r="J3745">
        <f ca="1">(Earth_Data!$B$1/SQRT(1-Earth_Data!$B$2^2*SIN(RADIANS(User_Model_Calcs!B3745))^2))*COS(RADIANS(User_Model_Calcs!B3745))</f>
        <v>5390.347027000721</v>
      </c>
      <c r="K3745">
        <f ca="1">((Earth_Data!$B$1*(1-Earth_Data!$B$2^2))/SQRT(1-Earth_Data!$B$2^2*SIN(RADIANS(User_Model_Calcs!B3745))^2))*SIN(RADIANS(User_Model_Calcs!B3745))</f>
        <v>-3398.0886138584801</v>
      </c>
      <c r="L3745">
        <f t="shared" ca="1" si="574"/>
        <v>-32.227436650268928</v>
      </c>
      <c r="M3745">
        <f t="shared" ca="1" si="575"/>
        <v>6372.0363541908764</v>
      </c>
      <c r="N3745">
        <f ca="1">SQRT(User_Model_Calcs!M3745^2+Sat_Data!$B$3^2-2*User_Model_Calcs!M3745*Sat_Data!$B$3*COS(RADIANS(L3745))*COS(RADIANS(I3745)))</f>
        <v>36935.275103252745</v>
      </c>
      <c r="O3745">
        <f ca="1">DEGREES(ACOS(((Earth_Data!$B$1+Sat_Data!$B$2)/User_Model_Calcs!N3745)*SQRT(1-COS(RADIANS(User_Model_Calcs!I3745))^2*COS(RADIANS(User_Model_Calcs!B3745))^2)))</f>
        <v>52.201119727977513</v>
      </c>
      <c r="P3745">
        <f t="shared" ca="1" si="572"/>
        <v>4.2247987442684032</v>
      </c>
    </row>
    <row r="3746" spans="1:16" x14ac:dyDescent="0.25">
      <c r="A3746">
        <f t="shared" ca="1" si="570"/>
        <v>105.58544759899354</v>
      </c>
      <c r="B3746">
        <f t="shared" ca="1" si="571"/>
        <v>-33.777854866415687</v>
      </c>
      <c r="C3746" s="6">
        <v>20135.9375</v>
      </c>
      <c r="D3746">
        <f t="shared" ca="1" si="568"/>
        <v>1.2</v>
      </c>
      <c r="E3746" s="1">
        <v>0.65</v>
      </c>
      <c r="F3746">
        <v>19.899999999999999</v>
      </c>
      <c r="G3746">
        <f t="shared" ca="1" si="573"/>
        <v>46.089820015575185</v>
      </c>
      <c r="H3746">
        <f t="shared" ca="1" si="569"/>
        <v>18.375586099141174</v>
      </c>
      <c r="I3746">
        <f ca="1">User_Model_Calcs!A3746-Sat_Data!$B$5</f>
        <v>-4.4145524010064605</v>
      </c>
      <c r="J3746">
        <f ca="1">(Earth_Data!$B$1/SQRT(1-Earth_Data!$B$2^2*SIN(RADIANS(User_Model_Calcs!B3746))^2))*COS(RADIANS(User_Model_Calcs!B3746))</f>
        <v>5307.0000545122957</v>
      </c>
      <c r="K3746">
        <f ca="1">((Earth_Data!$B$1*(1-Earth_Data!$B$2^2))/SQRT(1-Earth_Data!$B$2^2*SIN(RADIANS(User_Model_Calcs!B3746))^2))*SIN(RADIANS(User_Model_Calcs!B3746))</f>
        <v>-3525.9933281604044</v>
      </c>
      <c r="L3746">
        <f t="shared" ca="1" si="574"/>
        <v>-33.600231605259985</v>
      </c>
      <c r="M3746">
        <f t="shared" ca="1" si="575"/>
        <v>6371.5679803973835</v>
      </c>
      <c r="N3746">
        <f ca="1">SQRT(User_Model_Calcs!M3746^2+Sat_Data!$B$3^2-2*User_Model_Calcs!M3746*Sat_Data!$B$3*COS(RADIANS(L3746))*COS(RADIANS(I3746)))</f>
        <v>37043.340981483911</v>
      </c>
      <c r="O3746">
        <f ca="1">DEGREES(ACOS(((Earth_Data!$B$1+Sat_Data!$B$2)/User_Model_Calcs!N3746)*SQRT(1-COS(RADIANS(User_Model_Calcs!I3746))^2*COS(RADIANS(User_Model_Calcs!B3746))^2)))</f>
        <v>50.430959457238899</v>
      </c>
      <c r="P3746">
        <f t="shared" ca="1" si="572"/>
        <v>7.905407194353165</v>
      </c>
    </row>
    <row r="3747" spans="1:16" x14ac:dyDescent="0.25">
      <c r="A3747">
        <f t="shared" ca="1" si="570"/>
        <v>107.05312007568337</v>
      </c>
      <c r="B3747">
        <f t="shared" ca="1" si="571"/>
        <v>-31.123411047013885</v>
      </c>
      <c r="C3747" s="6">
        <v>20135.9375</v>
      </c>
      <c r="D3747">
        <f t="shared" ca="1" si="568"/>
        <v>1.2</v>
      </c>
      <c r="E3747" s="1">
        <v>0.65</v>
      </c>
      <c r="F3747">
        <v>19.899999999999999</v>
      </c>
      <c r="G3747">
        <f t="shared" ca="1" si="573"/>
        <v>46.089820015575185</v>
      </c>
      <c r="H3747">
        <f t="shared" ca="1" si="569"/>
        <v>17.95354472303201</v>
      </c>
      <c r="I3747">
        <f ca="1">User_Model_Calcs!A3747-Sat_Data!$B$5</f>
        <v>-2.946879924316633</v>
      </c>
      <c r="J3747">
        <f ca="1">(Earth_Data!$B$1/SQRT(1-Earth_Data!$B$2^2*SIN(RADIANS(User_Model_Calcs!B3747))^2))*COS(RADIANS(User_Model_Calcs!B3747))</f>
        <v>5464.9341166630365</v>
      </c>
      <c r="K3747">
        <f ca="1">((Earth_Data!$B$1*(1-Earth_Data!$B$2^2))/SQRT(1-Earth_Data!$B$2^2*SIN(RADIANS(User_Model_Calcs!B3747))^2))*SIN(RADIANS(User_Model_Calcs!B3747))</f>
        <v>-3277.6153990666362</v>
      </c>
      <c r="L3747">
        <f t="shared" ca="1" si="574"/>
        <v>-30.953386236459266</v>
      </c>
      <c r="M3747">
        <f t="shared" ca="1" si="575"/>
        <v>6372.4616596466358</v>
      </c>
      <c r="N3747">
        <f ca="1">SQRT(User_Model_Calcs!M3747^2+Sat_Data!$B$3^2-2*User_Model_Calcs!M3747*Sat_Data!$B$3*COS(RADIANS(L3747))*COS(RADIANS(I3747)))</f>
        <v>36853.546486694431</v>
      </c>
      <c r="O3747">
        <f ca="1">DEGREES(ACOS(((Earth_Data!$B$1+Sat_Data!$B$2)/User_Model_Calcs!N3747)*SQRT(1-COS(RADIANS(User_Model_Calcs!I3747))^2*COS(RADIANS(User_Model_Calcs!B3747))^2)))</f>
        <v>53.593819542113003</v>
      </c>
      <c r="P3747">
        <f t="shared" ca="1" si="572"/>
        <v>5.6875271305826551</v>
      </c>
    </row>
    <row r="3748" spans="1:16" x14ac:dyDescent="0.25">
      <c r="A3748">
        <f t="shared" ca="1" si="570"/>
        <v>110.30452844416672</v>
      </c>
      <c r="B3748">
        <f t="shared" ca="1" si="571"/>
        <v>-31.730873081287545</v>
      </c>
      <c r="C3748" s="6">
        <v>20135.9375</v>
      </c>
      <c r="D3748">
        <f t="shared" ca="1" si="568"/>
        <v>3</v>
      </c>
      <c r="E3748" s="1">
        <v>0.65</v>
      </c>
      <c r="F3748">
        <v>19.899999999999999</v>
      </c>
      <c r="G3748">
        <f t="shared" ca="1" si="573"/>
        <v>54.048620189015942</v>
      </c>
      <c r="H3748">
        <f t="shared" ca="1" si="569"/>
        <v>16.762159446610642</v>
      </c>
      <c r="I3748">
        <f ca="1">User_Model_Calcs!A3748-Sat_Data!$B$5</f>
        <v>0.30452844416672065</v>
      </c>
      <c r="J3748">
        <f ca="1">(Earth_Data!$B$1/SQRT(1-Earth_Data!$B$2^2*SIN(RADIANS(User_Model_Calcs!B3748))^2))*COS(RADIANS(User_Model_Calcs!B3748))</f>
        <v>5429.8152257635247</v>
      </c>
      <c r="K3748">
        <f ca="1">((Earth_Data!$B$1*(1-Earth_Data!$B$2^2))/SQRT(1-Earth_Data!$B$2^2*SIN(RADIANS(User_Model_Calcs!B3748))^2))*SIN(RADIANS(User_Model_Calcs!B3748))</f>
        <v>-3335.0881278028041</v>
      </c>
      <c r="L3748">
        <f t="shared" ca="1" si="574"/>
        <v>-31.558978686668347</v>
      </c>
      <c r="M3748">
        <f t="shared" ca="1" si="575"/>
        <v>6372.2606825321109</v>
      </c>
      <c r="N3748">
        <f ca="1">SQRT(User_Model_Calcs!M3748^2+Sat_Data!$B$3^2-2*User_Model_Calcs!M3748*Sat_Data!$B$3*COS(RADIANS(L3748))*COS(RADIANS(I3748)))</f>
        <v>36885.497108737211</v>
      </c>
      <c r="O3748">
        <f ca="1">DEGREES(ACOS(((Earth_Data!$B$1+Sat_Data!$B$2)/User_Model_Calcs!N3748)*SQRT(1-COS(RADIANS(User_Model_Calcs!I3748))^2*COS(RADIANS(User_Model_Calcs!B3748))^2)))</f>
        <v>53.042855649921414</v>
      </c>
      <c r="P3748">
        <f t="shared" ca="1" si="572"/>
        <v>0.57901418725860665</v>
      </c>
    </row>
    <row r="3749" spans="1:16" x14ac:dyDescent="0.25">
      <c r="A3749">
        <f t="shared" ca="1" si="570"/>
        <v>109.89932347031855</v>
      </c>
      <c r="B3749">
        <f t="shared" ca="1" si="571"/>
        <v>-30.036588412198427</v>
      </c>
      <c r="C3749" s="6">
        <v>20135.9375</v>
      </c>
      <c r="D3749">
        <f t="shared" ca="1" si="568"/>
        <v>1.2</v>
      </c>
      <c r="E3749" s="1">
        <v>0.65</v>
      </c>
      <c r="F3749">
        <v>19.899999999999999</v>
      </c>
      <c r="G3749">
        <f t="shared" ca="1" si="573"/>
        <v>46.089820015575185</v>
      </c>
      <c r="H3749">
        <f t="shared" ca="1" si="569"/>
        <v>17.441888664497391</v>
      </c>
      <c r="I3749">
        <f ca="1">User_Model_Calcs!A3749-Sat_Data!$B$5</f>
        <v>-0.10067652968145069</v>
      </c>
      <c r="J3749">
        <f ca="1">(Earth_Data!$B$1/SQRT(1-Earth_Data!$B$2^2*SIN(RADIANS(User_Model_Calcs!B3749))^2))*COS(RADIANS(User_Model_Calcs!B3749))</f>
        <v>5526.2302459473785</v>
      </c>
      <c r="K3749">
        <f ca="1">((Earth_Data!$B$1*(1-Earth_Data!$B$2^2))/SQRT(1-Earth_Data!$B$2^2*SIN(RADIANS(User_Model_Calcs!B3749))^2))*SIN(RADIANS(User_Model_Calcs!B3749))</f>
        <v>-3173.8867452120107</v>
      </c>
      <c r="L3749">
        <f t="shared" ca="1" si="574"/>
        <v>-29.870097768967064</v>
      </c>
      <c r="M3749">
        <f t="shared" ca="1" si="575"/>
        <v>6372.8155318239142</v>
      </c>
      <c r="N3749">
        <f ca="1">SQRT(User_Model_Calcs!M3749^2+Sat_Data!$B$3^2-2*User_Model_Calcs!M3749*Sat_Data!$B$3*COS(RADIANS(L3749))*COS(RADIANS(I3749)))</f>
        <v>36775.137085249356</v>
      </c>
      <c r="O3749">
        <f ca="1">DEGREES(ACOS(((Earth_Data!$B$1+Sat_Data!$B$2)/User_Model_Calcs!N3749)*SQRT(1-COS(RADIANS(User_Model_Calcs!I3749))^2*COS(RADIANS(User_Model_Calcs!B3749))^2)))</f>
        <v>54.976927231113052</v>
      </c>
      <c r="P3749">
        <f t="shared" ca="1" si="572"/>
        <v>0.20113001720068474</v>
      </c>
    </row>
    <row r="3750" spans="1:16" x14ac:dyDescent="0.25">
      <c r="A3750">
        <f t="shared" ca="1" si="570"/>
        <v>110.52310094192312</v>
      </c>
      <c r="B3750">
        <f t="shared" ca="1" si="571"/>
        <v>-32.699879142782933</v>
      </c>
      <c r="C3750" s="6">
        <v>20135.9375</v>
      </c>
      <c r="D3750">
        <f t="shared" ca="1" si="568"/>
        <v>0.75</v>
      </c>
      <c r="E3750" s="1">
        <v>0.65</v>
      </c>
      <c r="F3750">
        <v>19.899999999999999</v>
      </c>
      <c r="G3750">
        <f t="shared" ca="1" si="573"/>
        <v>42.007420362456692</v>
      </c>
      <c r="H3750">
        <f t="shared" ca="1" si="569"/>
        <v>23.990176043611633</v>
      </c>
      <c r="I3750">
        <f ca="1">User_Model_Calcs!A3750-Sat_Data!$B$5</f>
        <v>0.52310094192311851</v>
      </c>
      <c r="J3750">
        <f ca="1">(Earth_Data!$B$1/SQRT(1-Earth_Data!$B$2^2*SIN(RADIANS(User_Model_Calcs!B3750))^2))*COS(RADIANS(User_Model_Calcs!B3750))</f>
        <v>5372.5319603124926</v>
      </c>
      <c r="K3750">
        <f ca="1">((Earth_Data!$B$1*(1-Earth_Data!$B$2^2))/SQRT(1-Earth_Data!$B$2^2*SIN(RADIANS(User_Model_Calcs!B3750))^2))*SIN(RADIANS(User_Model_Calcs!B3750))</f>
        <v>-3425.9982515063816</v>
      </c>
      <c r="L3750">
        <f t="shared" ca="1" si="574"/>
        <v>-32.525162027317315</v>
      </c>
      <c r="M3750">
        <f t="shared" ca="1" si="575"/>
        <v>6371.9356308663364</v>
      </c>
      <c r="N3750">
        <f ca="1">SQRT(User_Model_Calcs!M3750^2+Sat_Data!$B$3^2-2*User_Model_Calcs!M3750*Sat_Data!$B$3*COS(RADIANS(L3750))*COS(RADIANS(I3750)))</f>
        <v>36951.032029351787</v>
      </c>
      <c r="O3750">
        <f ca="1">DEGREES(ACOS(((Earth_Data!$B$1+Sat_Data!$B$2)/User_Model_Calcs!N3750)*SQRT(1-COS(RADIANS(User_Model_Calcs!I3750))^2*COS(RADIANS(User_Model_Calcs!B3750))^2)))</f>
        <v>51.937655681215816</v>
      </c>
      <c r="P3750">
        <f t="shared" ca="1" si="572"/>
        <v>0.96821244351868707</v>
      </c>
    </row>
    <row r="3751" spans="1:16" x14ac:dyDescent="0.25">
      <c r="A3751">
        <f t="shared" ca="1" si="570"/>
        <v>110.49510256049922</v>
      </c>
      <c r="B3751">
        <f t="shared" ca="1" si="571"/>
        <v>-31.529839163446269</v>
      </c>
      <c r="C3751" s="6">
        <v>20135.9375</v>
      </c>
      <c r="D3751">
        <f t="shared" ca="1" si="568"/>
        <v>3</v>
      </c>
      <c r="E3751" s="1">
        <v>0.65</v>
      </c>
      <c r="F3751">
        <v>19.899999999999999</v>
      </c>
      <c r="G3751">
        <f t="shared" ca="1" si="573"/>
        <v>54.048620189015942</v>
      </c>
      <c r="H3751">
        <f t="shared" ca="1" si="569"/>
        <v>15.506827306824714</v>
      </c>
      <c r="I3751">
        <f ca="1">User_Model_Calcs!A3751-Sat_Data!$B$5</f>
        <v>0.49510256049921963</v>
      </c>
      <c r="J3751">
        <f ca="1">(Earth_Data!$B$1/SQRT(1-Earth_Data!$B$2^2*SIN(RADIANS(User_Model_Calcs!B3751))^2))*COS(RADIANS(User_Model_Calcs!B3751))</f>
        <v>5441.505301481583</v>
      </c>
      <c r="K3751">
        <f ca="1">((Earth_Data!$B$1*(1-Earth_Data!$B$2^2))/SQRT(1-Earth_Data!$B$2^2*SIN(RADIANS(User_Model_Calcs!B3751))^2))*SIN(RADIANS(User_Model_Calcs!B3751))</f>
        <v>-3316.1087199675817</v>
      </c>
      <c r="L3751">
        <f t="shared" ca="1" si="574"/>
        <v>-31.358555013797641</v>
      </c>
      <c r="M3751">
        <f t="shared" ca="1" si="575"/>
        <v>6372.3274389109356</v>
      </c>
      <c r="N3751">
        <f ca="1">SQRT(User_Model_Calcs!M3751^2+Sat_Data!$B$3^2-2*User_Model_Calcs!M3751*Sat_Data!$B$3*COS(RADIANS(L3751))*COS(RADIANS(I3751)))</f>
        <v>36872.287806833287</v>
      </c>
      <c r="O3751">
        <f ca="1">DEGREES(ACOS(((Earth_Data!$B$1+Sat_Data!$B$2)/User_Model_Calcs!N3751)*SQRT(1-COS(RADIANS(User_Model_Calcs!I3751))^2*COS(RADIANS(User_Model_Calcs!B3751))^2)))</f>
        <v>53.269366543951456</v>
      </c>
      <c r="P3751">
        <f t="shared" ca="1" si="572"/>
        <v>0.94670023263307035</v>
      </c>
    </row>
    <row r="3752" spans="1:16" x14ac:dyDescent="0.25">
      <c r="A3752">
        <f t="shared" ca="1" si="570"/>
        <v>106.36844710807276</v>
      </c>
      <c r="B3752">
        <f t="shared" ca="1" si="571"/>
        <v>-32.472899297218895</v>
      </c>
      <c r="C3752" s="6">
        <v>20135.9375</v>
      </c>
      <c r="D3752">
        <f t="shared" ca="1" si="568"/>
        <v>0.75</v>
      </c>
      <c r="E3752" s="1">
        <v>0.65</v>
      </c>
      <c r="F3752">
        <v>19.899999999999999</v>
      </c>
      <c r="G3752">
        <f t="shared" ca="1" si="573"/>
        <v>42.007420362456692</v>
      </c>
      <c r="H3752">
        <f t="shared" ca="1" si="569"/>
        <v>22.157361881571305</v>
      </c>
      <c r="I3752">
        <f ca="1">User_Model_Calcs!A3752-Sat_Data!$B$5</f>
        <v>-3.6315528919272424</v>
      </c>
      <c r="J3752">
        <f ca="1">(Earth_Data!$B$1/SQRT(1-Earth_Data!$B$2^2*SIN(RADIANS(User_Model_Calcs!B3752))^2))*COS(RADIANS(User_Model_Calcs!B3752))</f>
        <v>5386.0885405270828</v>
      </c>
      <c r="K3752">
        <f ca="1">((Earth_Data!$B$1*(1-Earth_Data!$B$2^2))/SQRT(1-Earth_Data!$B$2^2*SIN(RADIANS(User_Model_Calcs!B3752))^2))*SIN(RADIANS(User_Model_Calcs!B3752))</f>
        <v>-3404.7893198877914</v>
      </c>
      <c r="L3752">
        <f t="shared" ca="1" si="574"/>
        <v>-32.298825642084324</v>
      </c>
      <c r="M3752">
        <f t="shared" ca="1" si="575"/>
        <v>6372.0122472590347</v>
      </c>
      <c r="N3752">
        <f ca="1">SQRT(User_Model_Calcs!M3752^2+Sat_Data!$B$3^2-2*User_Model_Calcs!M3752*Sat_Data!$B$3*COS(RADIANS(L3752))*COS(RADIANS(I3752)))</f>
        <v>36947.661536702537</v>
      </c>
      <c r="O3752">
        <f ca="1">DEGREES(ACOS(((Earth_Data!$B$1+Sat_Data!$B$2)/User_Model_Calcs!N3752)*SQRT(1-COS(RADIANS(User_Model_Calcs!I3752))^2*COS(RADIANS(User_Model_Calcs!B3752))^2)))</f>
        <v>51.994984190030223</v>
      </c>
      <c r="P3752">
        <f t="shared" ca="1" si="572"/>
        <v>6.7417059100851535</v>
      </c>
    </row>
    <row r="3753" spans="1:16" x14ac:dyDescent="0.25">
      <c r="A3753">
        <f t="shared" ca="1" si="570"/>
        <v>109.19449770362721</v>
      </c>
      <c r="B3753">
        <f t="shared" ca="1" si="571"/>
        <v>-33.69921462093297</v>
      </c>
      <c r="C3753" s="6">
        <v>20135.9375</v>
      </c>
      <c r="D3753">
        <f t="shared" ca="1" si="568"/>
        <v>0.75</v>
      </c>
      <c r="E3753" s="1">
        <v>0.65</v>
      </c>
      <c r="F3753">
        <v>19.899999999999999</v>
      </c>
      <c r="G3753">
        <f t="shared" ca="1" si="573"/>
        <v>42.007420362456692</v>
      </c>
      <c r="H3753">
        <f t="shared" ca="1" si="569"/>
        <v>14.39392238538975</v>
      </c>
      <c r="I3753">
        <f ca="1">User_Model_Calcs!A3753-Sat_Data!$B$5</f>
        <v>-0.80550229637279358</v>
      </c>
      <c r="J3753">
        <f ca="1">(Earth_Data!$B$1/SQRT(1-Earth_Data!$B$2^2*SIN(RADIANS(User_Model_Calcs!B3753))^2))*COS(RADIANS(User_Model_Calcs!B3753))</f>
        <v>5311.8446177037922</v>
      </c>
      <c r="K3753">
        <f ca="1">((Earth_Data!$B$1*(1-Earth_Data!$B$2^2))/SQRT(1-Earth_Data!$B$2^2*SIN(RADIANS(User_Model_Calcs!B3753))^2))*SIN(RADIANS(User_Model_Calcs!B3753))</f>
        <v>-3518.739785270182</v>
      </c>
      <c r="L3753">
        <f t="shared" ca="1" si="574"/>
        <v>-33.521794946353488</v>
      </c>
      <c r="M3753">
        <f t="shared" ca="1" si="575"/>
        <v>6371.595005889184</v>
      </c>
      <c r="N3753">
        <f ca="1">SQRT(User_Model_Calcs!M3753^2+Sat_Data!$B$3^2-2*User_Model_Calcs!M3753*Sat_Data!$B$3*COS(RADIANS(L3753))*COS(RADIANS(I3753)))</f>
        <v>37020.500679585442</v>
      </c>
      <c r="O3753">
        <f ca="1">DEGREES(ACOS(((Earth_Data!$B$1+Sat_Data!$B$2)/User_Model_Calcs!N3753)*SQRT(1-COS(RADIANS(User_Model_Calcs!I3753))^2*COS(RADIANS(User_Model_Calcs!B3753))^2)))</f>
        <v>50.797576934124798</v>
      </c>
      <c r="P3753">
        <f t="shared" ca="1" si="572"/>
        <v>1.451577282086707</v>
      </c>
    </row>
    <row r="3754" spans="1:16" x14ac:dyDescent="0.25">
      <c r="A3754">
        <f t="shared" ca="1" si="570"/>
        <v>106.62752118943368</v>
      </c>
      <c r="B3754">
        <f t="shared" ca="1" si="571"/>
        <v>-32.47929921028291</v>
      </c>
      <c r="C3754" s="6">
        <v>20135.9375</v>
      </c>
      <c r="D3754">
        <f t="shared" ca="1" si="568"/>
        <v>1.2</v>
      </c>
      <c r="E3754" s="1">
        <v>0.65</v>
      </c>
      <c r="F3754">
        <v>19.899999999999999</v>
      </c>
      <c r="G3754">
        <f t="shared" ca="1" si="573"/>
        <v>46.089820015575185</v>
      </c>
      <c r="H3754">
        <f t="shared" ca="1" si="569"/>
        <v>22.04646681618695</v>
      </c>
      <c r="I3754">
        <f ca="1">User_Model_Calcs!A3754-Sat_Data!$B$5</f>
        <v>-3.3724788105663208</v>
      </c>
      <c r="J3754">
        <f ca="1">(Earth_Data!$B$1/SQRT(1-Earth_Data!$B$2^2*SIN(RADIANS(User_Model_Calcs!B3754))^2))*COS(RADIANS(User_Model_Calcs!B3754))</f>
        <v>5385.7074581038933</v>
      </c>
      <c r="K3754">
        <f ca="1">((Earth_Data!$B$1*(1-Earth_Data!$B$2^2))/SQRT(1-Earth_Data!$B$2^2*SIN(RADIANS(User_Model_Calcs!B3754))^2))*SIN(RADIANS(User_Model_Calcs!B3754))</f>
        <v>-3405.3880504807826</v>
      </c>
      <c r="L3754">
        <f t="shared" ca="1" si="574"/>
        <v>-32.305207262906229</v>
      </c>
      <c r="M3754">
        <f t="shared" ca="1" si="575"/>
        <v>6372.0100909079865</v>
      </c>
      <c r="N3754">
        <f ca="1">SQRT(User_Model_Calcs!M3754^2+Sat_Data!$B$3^2-2*User_Model_Calcs!M3754*Sat_Data!$B$3*COS(RADIANS(L3754))*COS(RADIANS(I3754)))</f>
        <v>36946.397596073417</v>
      </c>
      <c r="O3754">
        <f ca="1">DEGREES(ACOS(((Earth_Data!$B$1+Sat_Data!$B$2)/User_Model_Calcs!N3754)*SQRT(1-COS(RADIANS(User_Model_Calcs!I3754))^2*COS(RADIANS(User_Model_Calcs!B3754))^2)))</f>
        <v>52.015878178765625</v>
      </c>
      <c r="P3754">
        <f t="shared" ca="1" si="572"/>
        <v>6.2624858831076251</v>
      </c>
    </row>
    <row r="3755" spans="1:16" x14ac:dyDescent="0.25">
      <c r="A3755">
        <f t="shared" ca="1" si="570"/>
        <v>105.80928935705283</v>
      </c>
      <c r="B3755">
        <f t="shared" ca="1" si="571"/>
        <v>-30.80342986935036</v>
      </c>
      <c r="C3755" s="6">
        <v>20135.9375</v>
      </c>
      <c r="D3755">
        <f t="shared" ca="1" si="568"/>
        <v>3</v>
      </c>
      <c r="E3755" s="1">
        <v>0.65</v>
      </c>
      <c r="F3755">
        <v>19.899999999999999</v>
      </c>
      <c r="G3755">
        <f t="shared" ca="1" si="573"/>
        <v>54.048620189015942</v>
      </c>
      <c r="H3755">
        <f t="shared" ca="1" si="569"/>
        <v>15.93057488845502</v>
      </c>
      <c r="I3755">
        <f ca="1">User_Model_Calcs!A3755-Sat_Data!$B$5</f>
        <v>-4.1907106429471668</v>
      </c>
      <c r="J3755">
        <f ca="1">(Earth_Data!$B$1/SQRT(1-Earth_Data!$B$2^2*SIN(RADIANS(User_Model_Calcs!B3755))^2))*COS(RADIANS(User_Model_Calcs!B3755))</f>
        <v>5483.1861434315742</v>
      </c>
      <c r="K3755">
        <f ca="1">((Earth_Data!$B$1*(1-Earth_Data!$B$2^2))/SQRT(1-Earth_Data!$B$2^2*SIN(RADIANS(User_Model_Calcs!B3755))^2))*SIN(RADIANS(User_Model_Calcs!B3755))</f>
        <v>-3247.1949515940228</v>
      </c>
      <c r="L3755">
        <f t="shared" ca="1" si="574"/>
        <v>-30.634420513894362</v>
      </c>
      <c r="M3755">
        <f t="shared" ca="1" si="575"/>
        <v>6372.5666208504817</v>
      </c>
      <c r="N3755">
        <f ca="1">SQRT(User_Model_Calcs!M3755^2+Sat_Data!$B$3^2-2*User_Model_Calcs!M3755*Sat_Data!$B$3*COS(RADIANS(L3755))*COS(RADIANS(I3755)))</f>
        <v>36841.185093421984</v>
      </c>
      <c r="O3755">
        <f ca="1">DEGREES(ACOS(((Earth_Data!$B$1+Sat_Data!$B$2)/User_Model_Calcs!N3755)*SQRT(1-COS(RADIANS(User_Model_Calcs!I3755))^2*COS(RADIANS(User_Model_Calcs!B3755))^2)))</f>
        <v>53.809652481252513</v>
      </c>
      <c r="P3755">
        <f t="shared" ca="1" si="572"/>
        <v>8.1428299572326601</v>
      </c>
    </row>
    <row r="3756" spans="1:16" x14ac:dyDescent="0.25">
      <c r="A3756">
        <f t="shared" ca="1" si="570"/>
        <v>110.46432731018386</v>
      </c>
      <c r="B3756">
        <f t="shared" ca="1" si="571"/>
        <v>-33.51431547701938</v>
      </c>
      <c r="C3756" s="6">
        <v>20135.9375</v>
      </c>
      <c r="D3756">
        <f t="shared" ca="1" si="568"/>
        <v>0.75</v>
      </c>
      <c r="E3756" s="1">
        <v>0.65</v>
      </c>
      <c r="F3756">
        <v>19.899999999999999</v>
      </c>
      <c r="G3756">
        <f t="shared" ca="1" si="573"/>
        <v>42.007420362456692</v>
      </c>
      <c r="H3756">
        <f t="shared" ca="1" si="569"/>
        <v>20.454743291586173</v>
      </c>
      <c r="I3756">
        <f ca="1">User_Model_Calcs!A3756-Sat_Data!$B$5</f>
        <v>0.46432731018386164</v>
      </c>
      <c r="J3756">
        <f ca="1">(Earth_Data!$B$1/SQRT(1-Earth_Data!$B$2^2*SIN(RADIANS(User_Model_Calcs!B3756))^2))*COS(RADIANS(User_Model_Calcs!B3756))</f>
        <v>5323.1956682188393</v>
      </c>
      <c r="K3756">
        <f ca="1">((Earth_Data!$B$1*(1-Earth_Data!$B$2^2))/SQRT(1-Earth_Data!$B$2^2*SIN(RADIANS(User_Model_Calcs!B3756))^2))*SIN(RADIANS(User_Model_Calcs!B3756))</f>
        <v>-3501.6594567381899</v>
      </c>
      <c r="L3756">
        <f t="shared" ca="1" si="574"/>
        <v>-33.33737971947658</v>
      </c>
      <c r="M3756">
        <f t="shared" ca="1" si="575"/>
        <v>6371.6584240767179</v>
      </c>
      <c r="N3756">
        <f ca="1">SQRT(User_Model_Calcs!M3756^2+Sat_Data!$B$3^2-2*User_Model_Calcs!M3756*Sat_Data!$B$3*COS(RADIANS(L3756))*COS(RADIANS(I3756)))</f>
        <v>37007.182260387068</v>
      </c>
      <c r="O3756">
        <f ca="1">DEGREES(ACOS(((Earth_Data!$B$1+Sat_Data!$B$2)/User_Model_Calcs!N3756)*SQRT(1-COS(RADIANS(User_Model_Calcs!I3756))^2*COS(RADIANS(User_Model_Calcs!B3756))^2)))</f>
        <v>51.01374280267752</v>
      </c>
      <c r="P3756">
        <f t="shared" ca="1" si="572"/>
        <v>0.84090930638148831</v>
      </c>
    </row>
    <row r="3757" spans="1:16" x14ac:dyDescent="0.25">
      <c r="A3757">
        <f t="shared" ca="1" si="570"/>
        <v>110.51029410313512</v>
      </c>
      <c r="B3757">
        <f t="shared" ca="1" si="571"/>
        <v>-29.99564148175417</v>
      </c>
      <c r="C3757" s="6">
        <v>20135.9375</v>
      </c>
      <c r="D3757">
        <f t="shared" ca="1" si="568"/>
        <v>1.2</v>
      </c>
      <c r="E3757" s="1">
        <v>0.65</v>
      </c>
      <c r="F3757">
        <v>19.899999999999999</v>
      </c>
      <c r="G3757">
        <f t="shared" ca="1" si="573"/>
        <v>46.089820015575185</v>
      </c>
      <c r="H3757">
        <f t="shared" ca="1" si="569"/>
        <v>17.283966633370436</v>
      </c>
      <c r="I3757">
        <f ca="1">User_Model_Calcs!A3757-Sat_Data!$B$5</f>
        <v>0.51029410313512358</v>
      </c>
      <c r="J3757">
        <f ca="1">(Earth_Data!$B$1/SQRT(1-Earth_Data!$B$2^2*SIN(RADIANS(User_Model_Calcs!B3757))^2))*COS(RADIANS(User_Model_Calcs!B3757))</f>
        <v>5528.5008914937198</v>
      </c>
      <c r="K3757">
        <f ca="1">((Earth_Data!$B$1*(1-Earth_Data!$B$2^2))/SQRT(1-Earth_Data!$B$2^2*SIN(RADIANS(User_Model_Calcs!B3757))^2))*SIN(RADIANS(User_Model_Calcs!B3757))</f>
        <v>-3169.9564250762655</v>
      </c>
      <c r="L3757">
        <f t="shared" ca="1" si="574"/>
        <v>-29.82928868434794</v>
      </c>
      <c r="M3757">
        <f t="shared" ca="1" si="575"/>
        <v>6372.8287160513855</v>
      </c>
      <c r="N3757">
        <f ca="1">SQRT(User_Model_Calcs!M3757^2+Sat_Data!$B$3^2-2*User_Model_Calcs!M3757*Sat_Data!$B$3*COS(RADIANS(L3757))*COS(RADIANS(I3757)))</f>
        <v>36772.777525095131</v>
      </c>
      <c r="O3757">
        <f ca="1">DEGREES(ACOS(((Earth_Data!$B$1+Sat_Data!$B$2)/User_Model_Calcs!N3757)*SQRT(1-COS(RADIANS(User_Model_Calcs!I3757))^2*COS(RADIANS(User_Model_Calcs!B3757))^2)))</f>
        <v>55.019394716951929</v>
      </c>
      <c r="P3757">
        <f t="shared" ca="1" si="572"/>
        <v>1.0206417157891186</v>
      </c>
    </row>
    <row r="3758" spans="1:16" x14ac:dyDescent="0.25">
      <c r="A3758">
        <f t="shared" ca="1" si="570"/>
        <v>106.70594430190003</v>
      </c>
      <c r="B3758">
        <f t="shared" ca="1" si="571"/>
        <v>-32.669493072491768</v>
      </c>
      <c r="C3758" s="6">
        <v>20135.9375</v>
      </c>
      <c r="D3758">
        <f t="shared" ca="1" si="568"/>
        <v>0.75</v>
      </c>
      <c r="E3758" s="1">
        <v>0.65</v>
      </c>
      <c r="F3758">
        <v>19.899999999999999</v>
      </c>
      <c r="G3758">
        <f t="shared" ca="1" si="573"/>
        <v>42.007420362456692</v>
      </c>
      <c r="H3758">
        <f t="shared" ca="1" si="569"/>
        <v>23.485704590173786</v>
      </c>
      <c r="I3758">
        <f ca="1">User_Model_Calcs!A3758-Sat_Data!$B$5</f>
        <v>-3.2940556980999673</v>
      </c>
      <c r="J3758">
        <f ca="1">(Earth_Data!$B$1/SQRT(1-Earth_Data!$B$2^2*SIN(RADIANS(User_Model_Calcs!B3758))^2))*COS(RADIANS(User_Model_Calcs!B3758))</f>
        <v>5374.3516943703562</v>
      </c>
      <c r="K3758">
        <f ca="1">((Earth_Data!$B$1*(1-Earth_Data!$B$2^2))/SQRT(1-Earth_Data!$B$2^2*SIN(RADIANS(User_Model_Calcs!B3758))^2))*SIN(RADIANS(User_Model_Calcs!B3758))</f>
        <v>-3423.1620572439624</v>
      </c>
      <c r="L3758">
        <f t="shared" ca="1" si="574"/>
        <v>-32.494861465556916</v>
      </c>
      <c r="M3758">
        <f t="shared" ca="1" si="575"/>
        <v>6371.9459041125137</v>
      </c>
      <c r="N3758">
        <f ca="1">SQRT(User_Model_Calcs!M3758^2+Sat_Data!$B$3^2-2*User_Model_Calcs!M3758*Sat_Data!$B$3*COS(RADIANS(L3758))*COS(RADIANS(I3758)))</f>
        <v>36958.833353709073</v>
      </c>
      <c r="O3758">
        <f ca="1">DEGREES(ACOS(((Earth_Data!$B$1+Sat_Data!$B$2)/User_Model_Calcs!N3758)*SQRT(1-COS(RADIANS(User_Model_Calcs!I3758))^2*COS(RADIANS(User_Model_Calcs!B3758))^2)))</f>
        <v>51.809043205117952</v>
      </c>
      <c r="P3758">
        <f t="shared" ca="1" si="572"/>
        <v>6.0861890434472325</v>
      </c>
    </row>
    <row r="3759" spans="1:16" x14ac:dyDescent="0.25">
      <c r="A3759">
        <f t="shared" ca="1" si="570"/>
        <v>107.40598259248722</v>
      </c>
      <c r="B3759">
        <f t="shared" ca="1" si="571"/>
        <v>-33.824887839712815</v>
      </c>
      <c r="C3759" s="6">
        <v>20135.9375</v>
      </c>
      <c r="D3759">
        <f t="shared" ref="D3759:D3822" ca="1" si="576">CHOOSE(RANDBETWEEN(1,3),0.75,1.2,3)</f>
        <v>3</v>
      </c>
      <c r="E3759" s="1">
        <v>0.65</v>
      </c>
      <c r="F3759">
        <v>19.899999999999999</v>
      </c>
      <c r="G3759">
        <f t="shared" ca="1" si="573"/>
        <v>54.048620189015942</v>
      </c>
      <c r="H3759">
        <f t="shared" ref="H3759:H3822" ca="1" si="577">RAND()*(24-14)+14</f>
        <v>21.91226740145655</v>
      </c>
      <c r="I3759">
        <f ca="1">User_Model_Calcs!A3759-Sat_Data!$B$5</f>
        <v>-2.59401740751278</v>
      </c>
      <c r="J3759">
        <f ca="1">(Earth_Data!$B$1/SQRT(1-Earth_Data!$B$2^2*SIN(RADIANS(User_Model_Calcs!B3759))^2))*COS(RADIANS(User_Model_Calcs!B3759))</f>
        <v>5304.0978438334041</v>
      </c>
      <c r="K3759">
        <f ca="1">((Earth_Data!$B$1*(1-Earth_Data!$B$2^2))/SQRT(1-Earth_Data!$B$2^2*SIN(RADIANS(User_Model_Calcs!B3759))^2))*SIN(RADIANS(User_Model_Calcs!B3759))</f>
        <v>-3530.3283742539074</v>
      </c>
      <c r="L3759">
        <f t="shared" ca="1" si="574"/>
        <v>-33.647143455035632</v>
      </c>
      <c r="M3759">
        <f t="shared" ca="1" si="575"/>
        <v>6371.5518021138623</v>
      </c>
      <c r="N3759">
        <f ca="1">SQRT(User_Model_Calcs!M3759^2+Sat_Data!$B$3^2-2*User_Model_Calcs!M3759*Sat_Data!$B$3*COS(RADIANS(L3759))*COS(RADIANS(I3759)))</f>
        <v>37034.905955760245</v>
      </c>
      <c r="O3759">
        <f ca="1">DEGREES(ACOS(((Earth_Data!$B$1+Sat_Data!$B$2)/User_Model_Calcs!N3759)*SQRT(1-COS(RADIANS(User_Model_Calcs!I3759))^2*COS(RADIANS(User_Model_Calcs!B3759))^2)))</f>
        <v>50.565483973705604</v>
      </c>
      <c r="P3759">
        <f t="shared" ca="1" si="572"/>
        <v>4.6529274259661637</v>
      </c>
    </row>
    <row r="3760" spans="1:16" x14ac:dyDescent="0.25">
      <c r="A3760">
        <f t="shared" ca="1" si="570"/>
        <v>108.7895112816379</v>
      </c>
      <c r="B3760">
        <f t="shared" ca="1" si="571"/>
        <v>-30.389051991827326</v>
      </c>
      <c r="C3760" s="6">
        <v>20135.9375</v>
      </c>
      <c r="D3760">
        <f t="shared" ca="1" si="576"/>
        <v>1.2</v>
      </c>
      <c r="E3760" s="1">
        <v>0.65</v>
      </c>
      <c r="F3760">
        <v>19.899999999999999</v>
      </c>
      <c r="G3760">
        <f t="shared" ca="1" si="573"/>
        <v>46.089820015575185</v>
      </c>
      <c r="H3760">
        <f t="shared" ca="1" si="577"/>
        <v>15.721293771469655</v>
      </c>
      <c r="I3760">
        <f ca="1">User_Model_Calcs!A3760-Sat_Data!$B$5</f>
        <v>-1.2104887183621003</v>
      </c>
      <c r="J3760">
        <f ca="1">(Earth_Data!$B$1/SQRT(1-Earth_Data!$B$2^2*SIN(RADIANS(User_Model_Calcs!B3760))^2))*COS(RADIANS(User_Model_Calcs!B3760))</f>
        <v>5506.5683571615436</v>
      </c>
      <c r="K3760">
        <f ca="1">((Earth_Data!$B$1*(1-Earth_Data!$B$2^2))/SQRT(1-Earth_Data!$B$2^2*SIN(RADIANS(User_Model_Calcs!B3760))^2))*SIN(RADIANS(User_Model_Calcs!B3760))</f>
        <v>-3207.6518699896969</v>
      </c>
      <c r="L3760">
        <f t="shared" ca="1" si="574"/>
        <v>-30.221388820964737</v>
      </c>
      <c r="M3760">
        <f t="shared" ca="1" si="575"/>
        <v>6372.701592820833</v>
      </c>
      <c r="N3760">
        <f ca="1">SQRT(User_Model_Calcs!M3760^2+Sat_Data!$B$3^2-2*User_Model_Calcs!M3760*Sat_Data!$B$3*COS(RADIANS(L3760))*COS(RADIANS(I3760)))</f>
        <v>36799.051876320445</v>
      </c>
      <c r="O3760">
        <f ca="1">DEGREES(ACOS(((Earth_Data!$B$1+Sat_Data!$B$2)/User_Model_Calcs!N3760)*SQRT(1-COS(RADIANS(User_Model_Calcs!I3760))^2*COS(RADIANS(User_Model_Calcs!B3760))^2)))</f>
        <v>54.549621953328128</v>
      </c>
      <c r="P3760">
        <f t="shared" ca="1" si="572"/>
        <v>2.3918556306453458</v>
      </c>
    </row>
    <row r="3761" spans="1:16" x14ac:dyDescent="0.25">
      <c r="A3761">
        <f t="shared" ca="1" si="570"/>
        <v>108.61653554228663</v>
      </c>
      <c r="B3761">
        <f t="shared" ca="1" si="571"/>
        <v>-29.218304291361633</v>
      </c>
      <c r="C3761" s="6">
        <v>20135.9375</v>
      </c>
      <c r="D3761">
        <f t="shared" ca="1" si="576"/>
        <v>1.2</v>
      </c>
      <c r="E3761" s="1">
        <v>0.65</v>
      </c>
      <c r="F3761">
        <v>19.899999999999999</v>
      </c>
      <c r="G3761">
        <f t="shared" ca="1" si="573"/>
        <v>46.089820015575185</v>
      </c>
      <c r="H3761">
        <f t="shared" ca="1" si="577"/>
        <v>22.292828051287483</v>
      </c>
      <c r="I3761">
        <f ca="1">User_Model_Calcs!A3761-Sat_Data!$B$5</f>
        <v>-1.383464457713373</v>
      </c>
      <c r="J3761">
        <f ca="1">(Earth_Data!$B$1/SQRT(1-Earth_Data!$B$2^2*SIN(RADIANS(User_Model_Calcs!B3761))^2))*COS(RADIANS(User_Model_Calcs!B3761))</f>
        <v>5571.0700145776727</v>
      </c>
      <c r="K3761">
        <f ca="1">((Earth_Data!$B$1*(1-Earth_Data!$B$2^2))/SQRT(1-Earth_Data!$B$2^2*SIN(RADIANS(User_Model_Calcs!B3761))^2))*SIN(RADIANS(User_Model_Calcs!B3761))</f>
        <v>-3095.0424693722252</v>
      </c>
      <c r="L3761">
        <f t="shared" ca="1" si="574"/>
        <v>-29.054632174174014</v>
      </c>
      <c r="M3761">
        <f t="shared" ca="1" si="575"/>
        <v>6373.0768859746386</v>
      </c>
      <c r="N3761">
        <f ca="1">SQRT(User_Model_Calcs!M3761^2+Sat_Data!$B$3^2-2*User_Model_Calcs!M3761*Sat_Data!$B$3*COS(RADIANS(L3761))*COS(RADIANS(I3761)))</f>
        <v>36725.5906082652</v>
      </c>
      <c r="O3761">
        <f ca="1">DEGREES(ACOS(((Earth_Data!$B$1+Sat_Data!$B$2)/User_Model_Calcs!N3761)*SQRT(1-COS(RADIANS(User_Model_Calcs!I3761))^2*COS(RADIANS(User_Model_Calcs!B3761))^2)))</f>
        <v>55.878689014971407</v>
      </c>
      <c r="P3761">
        <f t="shared" ca="1" si="572"/>
        <v>2.8324051386402047</v>
      </c>
    </row>
    <row r="3762" spans="1:16" x14ac:dyDescent="0.25">
      <c r="A3762">
        <f t="shared" ca="1" si="570"/>
        <v>107.56348762722617</v>
      </c>
      <c r="B3762">
        <f t="shared" ca="1" si="571"/>
        <v>-29.51410784128911</v>
      </c>
      <c r="C3762" s="6">
        <v>20135.9375</v>
      </c>
      <c r="D3762">
        <f t="shared" ca="1" si="576"/>
        <v>3</v>
      </c>
      <c r="E3762" s="1">
        <v>0.65</v>
      </c>
      <c r="F3762">
        <v>19.899999999999999</v>
      </c>
      <c r="G3762">
        <f t="shared" ca="1" si="573"/>
        <v>54.048620189015942</v>
      </c>
      <c r="H3762">
        <f t="shared" ca="1" si="577"/>
        <v>19.695893014119385</v>
      </c>
      <c r="I3762">
        <f ca="1">User_Model_Calcs!A3762-Sat_Data!$B$5</f>
        <v>-2.4365123727738336</v>
      </c>
      <c r="J3762">
        <f ca="1">(Earth_Data!$B$1/SQRT(1-Earth_Data!$B$2^2*SIN(RADIANS(User_Model_Calcs!B3762))^2))*COS(RADIANS(User_Model_Calcs!B3762))</f>
        <v>5554.9914150859759</v>
      </c>
      <c r="K3762">
        <f ca="1">((Earth_Data!$B$1*(1-Earth_Data!$B$2^2))/SQRT(1-Earth_Data!$B$2^2*SIN(RADIANS(User_Model_Calcs!B3762))^2))*SIN(RADIANS(User_Model_Calcs!B3762))</f>
        <v>-3123.6167789273331</v>
      </c>
      <c r="L3762">
        <f t="shared" ca="1" si="574"/>
        <v>-29.349401395634874</v>
      </c>
      <c r="M3762">
        <f t="shared" ca="1" si="575"/>
        <v>6372.9829282115024</v>
      </c>
      <c r="N3762">
        <f ca="1">SQRT(User_Model_Calcs!M3762^2+Sat_Data!$B$3^2-2*User_Model_Calcs!M3762*Sat_Data!$B$3*COS(RADIANS(L3762))*COS(RADIANS(I3762)))</f>
        <v>36747.928399472541</v>
      </c>
      <c r="O3762">
        <f ca="1">DEGREES(ACOS(((Earth_Data!$B$1+Sat_Data!$B$2)/User_Model_Calcs!N3762)*SQRT(1-COS(RADIANS(User_Model_Calcs!I3762))^2*COS(RADIANS(User_Model_Calcs!B3762))^2)))</f>
        <v>55.469942101581559</v>
      </c>
      <c r="P3762">
        <f t="shared" ca="1" si="572"/>
        <v>4.9365804862747868</v>
      </c>
    </row>
    <row r="3763" spans="1:16" x14ac:dyDescent="0.25">
      <c r="A3763">
        <f t="shared" ca="1" si="570"/>
        <v>107.8661285956581</v>
      </c>
      <c r="B3763">
        <f t="shared" ca="1" si="571"/>
        <v>-30.306632483472839</v>
      </c>
      <c r="C3763" s="6">
        <v>20135.9375</v>
      </c>
      <c r="D3763">
        <f t="shared" ca="1" si="576"/>
        <v>3</v>
      </c>
      <c r="E3763" s="1">
        <v>0.65</v>
      </c>
      <c r="F3763">
        <v>19.899999999999999</v>
      </c>
      <c r="G3763">
        <f t="shared" ca="1" si="573"/>
        <v>54.048620189015942</v>
      </c>
      <c r="H3763">
        <f t="shared" ca="1" si="577"/>
        <v>19.05330214672172</v>
      </c>
      <c r="I3763">
        <f ca="1">User_Model_Calcs!A3763-Sat_Data!$B$5</f>
        <v>-2.1338714043419031</v>
      </c>
      <c r="J3763">
        <f ca="1">(Earth_Data!$B$1/SQRT(1-Earth_Data!$B$2^2*SIN(RADIANS(User_Model_Calcs!B3763))^2))*COS(RADIANS(User_Model_Calcs!B3763))</f>
        <v>5511.1847568370731</v>
      </c>
      <c r="K3763">
        <f ca="1">((Earth_Data!$B$1*(1-Earth_Data!$B$2^2))/SQRT(1-Earth_Data!$B$2^2*SIN(RADIANS(User_Model_Calcs!B3763))^2))*SIN(RADIANS(User_Model_Calcs!B3763))</f>
        <v>-3199.7669705454136</v>
      </c>
      <c r="L3763">
        <f t="shared" ca="1" si="574"/>
        <v>-30.139241238876664</v>
      </c>
      <c r="M3763">
        <f t="shared" ca="1" si="575"/>
        <v>6372.7283081727783</v>
      </c>
      <c r="N3763">
        <f ca="1">SQRT(User_Model_Calcs!M3763^2+Sat_Data!$B$3^2-2*User_Model_Calcs!M3763*Sat_Data!$B$3*COS(RADIANS(L3763))*COS(RADIANS(I3763)))</f>
        <v>36796.737812875392</v>
      </c>
      <c r="O3763">
        <f ca="1">DEGREES(ACOS(((Earth_Data!$B$1+Sat_Data!$B$2)/User_Model_Calcs!N3763)*SQRT(1-COS(RADIANS(User_Model_Calcs!I3763))^2*COS(RADIANS(User_Model_Calcs!B3763))^2)))</f>
        <v>54.591102849595629</v>
      </c>
      <c r="P3763">
        <f t="shared" ca="1" si="572"/>
        <v>4.2228994704638438</v>
      </c>
    </row>
    <row r="3764" spans="1:16" x14ac:dyDescent="0.25">
      <c r="A3764">
        <f t="shared" ca="1" si="570"/>
        <v>106.93099128966693</v>
      </c>
      <c r="B3764">
        <f t="shared" ca="1" si="571"/>
        <v>-30.297714875517983</v>
      </c>
      <c r="C3764" s="6">
        <v>20135.9375</v>
      </c>
      <c r="D3764">
        <f t="shared" ca="1" si="576"/>
        <v>3</v>
      </c>
      <c r="E3764" s="1">
        <v>0.65</v>
      </c>
      <c r="F3764">
        <v>19.899999999999999</v>
      </c>
      <c r="G3764">
        <f t="shared" ca="1" si="573"/>
        <v>54.048620189015942</v>
      </c>
      <c r="H3764">
        <f t="shared" ca="1" si="577"/>
        <v>22.069427060917491</v>
      </c>
      <c r="I3764">
        <f ca="1">User_Model_Calcs!A3764-Sat_Data!$B$5</f>
        <v>-3.0690087103330654</v>
      </c>
      <c r="J3764">
        <f ca="1">(Earth_Data!$B$1/SQRT(1-Earth_Data!$B$2^2*SIN(RADIANS(User_Model_Calcs!B3764))^2))*COS(RADIANS(User_Model_Calcs!B3764))</f>
        <v>5511.6835574363031</v>
      </c>
      <c r="K3764">
        <f ca="1">((Earth_Data!$B$1*(1-Earth_Data!$B$2^2))/SQRT(1-Earth_Data!$B$2^2*SIN(RADIANS(User_Model_Calcs!B3764))^2))*SIN(RADIANS(User_Model_Calcs!B3764))</f>
        <v>-3198.9134499592565</v>
      </c>
      <c r="L3764">
        <f t="shared" ca="1" si="574"/>
        <v>-30.130353135433769</v>
      </c>
      <c r="M3764">
        <f t="shared" ca="1" si="575"/>
        <v>6372.7311960919815</v>
      </c>
      <c r="N3764">
        <f ca="1">SQRT(User_Model_Calcs!M3764^2+Sat_Data!$B$3^2-2*User_Model_Calcs!M3764*Sat_Data!$B$3*COS(RADIANS(L3764))*COS(RADIANS(I3764)))</f>
        <v>36800.845437109303</v>
      </c>
      <c r="O3764">
        <f ca="1">DEGREES(ACOS(((Earth_Data!$B$1+Sat_Data!$B$2)/User_Model_Calcs!N3764)*SQRT(1-COS(RADIANS(User_Model_Calcs!I3764))^2*COS(RADIANS(User_Model_Calcs!B3764))^2)))</f>
        <v>54.518602910557817</v>
      </c>
      <c r="P3764">
        <f t="shared" ca="1" si="572"/>
        <v>6.0664039531984884</v>
      </c>
    </row>
    <row r="3765" spans="1:16" x14ac:dyDescent="0.25">
      <c r="A3765">
        <f t="shared" ca="1" si="570"/>
        <v>106.58936187058291</v>
      </c>
      <c r="B3765">
        <f t="shared" ca="1" si="571"/>
        <v>-29.195433362600724</v>
      </c>
      <c r="C3765" s="6">
        <v>20135.9375</v>
      </c>
      <c r="D3765">
        <f t="shared" ca="1" si="576"/>
        <v>0.75</v>
      </c>
      <c r="E3765" s="1">
        <v>0.65</v>
      </c>
      <c r="F3765">
        <v>19.899999999999999</v>
      </c>
      <c r="G3765">
        <f t="shared" ca="1" si="573"/>
        <v>42.007420362456692</v>
      </c>
      <c r="H3765">
        <f t="shared" ca="1" si="577"/>
        <v>19.322769915723086</v>
      </c>
      <c r="I3765">
        <f ca="1">User_Model_Calcs!A3765-Sat_Data!$B$5</f>
        <v>-3.4106381294170944</v>
      </c>
      <c r="J3765">
        <f ca="1">(Earth_Data!$B$1/SQRT(1-Earth_Data!$B$2^2*SIN(RADIANS(User_Model_Calcs!B3765))^2))*COS(RADIANS(User_Model_Calcs!B3765))</f>
        <v>5572.3070021748626</v>
      </c>
      <c r="K3765">
        <f ca="1">((Earth_Data!$B$1*(1-Earth_Data!$B$2^2))/SQRT(1-Earth_Data!$B$2^2*SIN(RADIANS(User_Model_Calcs!B3765))^2))*SIN(RADIANS(User_Model_Calcs!B3765))</f>
        <v>-3092.82976361184</v>
      </c>
      <c r="L3765">
        <f t="shared" ca="1" si="574"/>
        <v>-29.031841941938566</v>
      </c>
      <c r="M3765">
        <f t="shared" ca="1" si="575"/>
        <v>6373.0841256937974</v>
      </c>
      <c r="N3765">
        <f ca="1">SQRT(User_Model_Calcs!M3765^2+Sat_Data!$B$3^2-2*User_Model_Calcs!M3765*Sat_Data!$B$3*COS(RADIANS(L3765))*COS(RADIANS(I3765)))</f>
        <v>36733.637591920829</v>
      </c>
      <c r="O3765">
        <f ca="1">DEGREES(ACOS(((Earth_Data!$B$1+Sat_Data!$B$2)/User_Model_Calcs!N3765)*SQRT(1-COS(RADIANS(User_Model_Calcs!I3765))^2*COS(RADIANS(User_Model_Calcs!B3765))^2)))</f>
        <v>55.731849784923881</v>
      </c>
      <c r="P3765">
        <f t="shared" ca="1" si="572"/>
        <v>6.9657669953425687</v>
      </c>
    </row>
    <row r="3766" spans="1:16" x14ac:dyDescent="0.25">
      <c r="A3766">
        <f t="shared" ca="1" si="570"/>
        <v>106.18712561763039</v>
      </c>
      <c r="B3766">
        <f t="shared" ca="1" si="571"/>
        <v>-31.046210728659286</v>
      </c>
      <c r="C3766" s="6">
        <v>20135.9375</v>
      </c>
      <c r="D3766">
        <f t="shared" ca="1" si="576"/>
        <v>3</v>
      </c>
      <c r="E3766" s="1">
        <v>0.65</v>
      </c>
      <c r="F3766">
        <v>19.899999999999999</v>
      </c>
      <c r="G3766">
        <f t="shared" ca="1" si="573"/>
        <v>54.048620189015942</v>
      </c>
      <c r="H3766">
        <f t="shared" ca="1" si="577"/>
        <v>17.37490435073779</v>
      </c>
      <c r="I3766">
        <f ca="1">User_Model_Calcs!A3766-Sat_Data!$B$5</f>
        <v>-3.8128743823696141</v>
      </c>
      <c r="J3766">
        <f ca="1">(Earth_Data!$B$1/SQRT(1-Earth_Data!$B$2^2*SIN(RADIANS(User_Model_Calcs!B3766))^2))*COS(RADIANS(User_Model_Calcs!B3766))</f>
        <v>5469.3533234995866</v>
      </c>
      <c r="K3766">
        <f ca="1">((Earth_Data!$B$1*(1-Earth_Data!$B$2^2))/SQRT(1-Earth_Data!$B$2^2*SIN(RADIANS(User_Model_Calcs!B3766))^2))*SIN(RADIANS(User_Model_Calcs!B3766))</f>
        <v>-3270.2852033279987</v>
      </c>
      <c r="L3766">
        <f t="shared" ca="1" si="574"/>
        <v>-30.876428984559585</v>
      </c>
      <c r="M3766">
        <f t="shared" ca="1" si="575"/>
        <v>6372.4870410524982</v>
      </c>
      <c r="N3766">
        <f ca="1">SQRT(User_Model_Calcs!M3766^2+Sat_Data!$B$3^2-2*User_Model_Calcs!M3766*Sat_Data!$B$3*COS(RADIANS(L3766))*COS(RADIANS(I3766)))</f>
        <v>36854.077439319175</v>
      </c>
      <c r="O3766">
        <f ca="1">DEGREES(ACOS(((Earth_Data!$B$1+Sat_Data!$B$2)/User_Model_Calcs!N3766)*SQRT(1-COS(RADIANS(User_Model_Calcs!I3766))^2*COS(RADIANS(User_Model_Calcs!B3766))^2)))</f>
        <v>53.585210413638201</v>
      </c>
      <c r="P3766">
        <f t="shared" ca="1" si="572"/>
        <v>7.3632973755172495</v>
      </c>
    </row>
    <row r="3767" spans="1:16" x14ac:dyDescent="0.25">
      <c r="A3767">
        <f t="shared" ref="A3767:A3779" ca="1" si="578">108.049394295518+(RAND()*5-2.5)</f>
        <v>106.45055599109305</v>
      </c>
      <c r="B3767">
        <f t="shared" ref="B3767:B3779" ca="1" si="579">-31.6714359012002+(RAND()*5-2.5)</f>
        <v>-33.719901197826388</v>
      </c>
      <c r="C3767" s="6">
        <v>20135.9375</v>
      </c>
      <c r="D3767">
        <f t="shared" ca="1" si="576"/>
        <v>3</v>
      </c>
      <c r="E3767" s="1">
        <v>0.65</v>
      </c>
      <c r="F3767">
        <v>19.899999999999999</v>
      </c>
      <c r="G3767">
        <f t="shared" ca="1" si="573"/>
        <v>54.048620189015942</v>
      </c>
      <c r="H3767">
        <f t="shared" ca="1" si="577"/>
        <v>23.016235933269954</v>
      </c>
      <c r="I3767">
        <f ca="1">User_Model_Calcs!A3767-Sat_Data!$B$5</f>
        <v>-3.5494440089069457</v>
      </c>
      <c r="J3767">
        <f ca="1">(Earth_Data!$B$1/SQRT(1-Earth_Data!$B$2^2*SIN(RADIANS(User_Model_Calcs!B3767))^2))*COS(RADIANS(User_Model_Calcs!B3767))</f>
        <v>5310.5712103664146</v>
      </c>
      <c r="K3767">
        <f ca="1">((Earth_Data!$B$1*(1-Earth_Data!$B$2^2))/SQRT(1-Earth_Data!$B$2^2*SIN(RADIANS(User_Model_Calcs!B3767))^2))*SIN(RADIANS(User_Model_Calcs!B3767))</f>
        <v>-3520.6484891694568</v>
      </c>
      <c r="L3767">
        <f t="shared" ca="1" si="574"/>
        <v>-33.54242783997887</v>
      </c>
      <c r="M3767">
        <f t="shared" ca="1" si="575"/>
        <v>6371.5878997832069</v>
      </c>
      <c r="N3767">
        <f ca="1">SQRT(User_Model_Calcs!M3767^2+Sat_Data!$B$3^2-2*User_Model_Calcs!M3767*Sat_Data!$B$3*COS(RADIANS(L3767))*COS(RADIANS(I3767)))</f>
        <v>37032.952263341613</v>
      </c>
      <c r="O3767">
        <f ca="1">DEGREES(ACOS(((Earth_Data!$B$1+Sat_Data!$B$2)/User_Model_Calcs!N3767)*SQRT(1-COS(RADIANS(User_Model_Calcs!I3767))^2*COS(RADIANS(User_Model_Calcs!B3767))^2)))</f>
        <v>50.59747453159131</v>
      </c>
      <c r="P3767">
        <f t="shared" ca="1" si="572"/>
        <v>6.3756044274411305</v>
      </c>
    </row>
    <row r="3768" spans="1:16" x14ac:dyDescent="0.25">
      <c r="A3768">
        <f t="shared" ca="1" si="578"/>
        <v>107.86258011787508</v>
      </c>
      <c r="B3768">
        <f t="shared" ca="1" si="579"/>
        <v>-29.679633487709371</v>
      </c>
      <c r="C3768" s="6">
        <v>20135.9375</v>
      </c>
      <c r="D3768">
        <f t="shared" ca="1" si="576"/>
        <v>3</v>
      </c>
      <c r="E3768" s="1">
        <v>0.65</v>
      </c>
      <c r="F3768">
        <v>19.899999999999999</v>
      </c>
      <c r="G3768">
        <f t="shared" ca="1" si="573"/>
        <v>54.048620189015942</v>
      </c>
      <c r="H3768">
        <f t="shared" ca="1" si="577"/>
        <v>23.597297256019306</v>
      </c>
      <c r="I3768">
        <f ca="1">User_Model_Calcs!A3768-Sat_Data!$B$5</f>
        <v>-2.1374198821249166</v>
      </c>
      <c r="J3768">
        <f ca="1">(Earth_Data!$B$1/SQRT(1-Earth_Data!$B$2^2*SIN(RADIANS(User_Model_Calcs!B3768))^2))*COS(RADIANS(User_Model_Calcs!B3768))</f>
        <v>5545.9295382482815</v>
      </c>
      <c r="K3768">
        <f ca="1">((Earth_Data!$B$1*(1-Earth_Data!$B$2^2))/SQRT(1-Earth_Data!$B$2^2*SIN(RADIANS(User_Model_Calcs!B3768))^2))*SIN(RADIANS(User_Model_Calcs!B3768))</f>
        <v>-3139.5705955418262</v>
      </c>
      <c r="L3768">
        <f t="shared" ca="1" si="574"/>
        <v>-29.514355868512538</v>
      </c>
      <c r="M3768">
        <f t="shared" ca="1" si="575"/>
        <v>6372.9300927913564</v>
      </c>
      <c r="N3768">
        <f ca="1">SQRT(User_Model_Calcs!M3768^2+Sat_Data!$B$3^2-2*User_Model_Calcs!M3768*Sat_Data!$B$3*COS(RADIANS(L3768))*COS(RADIANS(I3768)))</f>
        <v>36756.980684427865</v>
      </c>
      <c r="O3768">
        <f ca="1">DEGREES(ACOS(((Earth_Data!$B$1+Sat_Data!$B$2)/User_Model_Calcs!N3768)*SQRT(1-COS(RADIANS(User_Model_Calcs!I3768))^2*COS(RADIANS(User_Model_Calcs!B3768))^2)))</f>
        <v>55.305252962032178</v>
      </c>
      <c r="P3768">
        <f t="shared" ca="1" si="572"/>
        <v>4.3105653984283716</v>
      </c>
    </row>
    <row r="3769" spans="1:16" x14ac:dyDescent="0.25">
      <c r="A3769">
        <f t="shared" ca="1" si="578"/>
        <v>106.649626329995</v>
      </c>
      <c r="B3769">
        <f t="shared" ca="1" si="579"/>
        <v>-32.928092291822765</v>
      </c>
      <c r="C3769" s="6">
        <v>20135.9375</v>
      </c>
      <c r="D3769">
        <f t="shared" ca="1" si="576"/>
        <v>3</v>
      </c>
      <c r="E3769" s="1">
        <v>0.65</v>
      </c>
      <c r="F3769">
        <v>19.899999999999999</v>
      </c>
      <c r="G3769">
        <f t="shared" ca="1" si="573"/>
        <v>54.048620189015942</v>
      </c>
      <c r="H3769">
        <f t="shared" ca="1" si="577"/>
        <v>17.871474923846463</v>
      </c>
      <c r="I3769">
        <f ca="1">User_Model_Calcs!A3769-Sat_Data!$B$5</f>
        <v>-3.3503736700049984</v>
      </c>
      <c r="J3769">
        <f ca="1">(Earth_Data!$B$1/SQRT(1-Earth_Data!$B$2^2*SIN(RADIANS(User_Model_Calcs!B3769))^2))*COS(RADIANS(User_Model_Calcs!B3769))</f>
        <v>5358.8166231862588</v>
      </c>
      <c r="K3769">
        <f ca="1">((Earth_Data!$B$1*(1-Earth_Data!$B$2^2))/SQRT(1-Earth_Data!$B$2^2*SIN(RADIANS(User_Model_Calcs!B3769))^2))*SIN(RADIANS(User_Model_Calcs!B3769))</f>
        <v>-3447.2688838307145</v>
      </c>
      <c r="L3769">
        <f t="shared" ca="1" si="574"/>
        <v>-32.752739230720508</v>
      </c>
      <c r="M3769">
        <f t="shared" ca="1" si="575"/>
        <v>6371.8583127973616</v>
      </c>
      <c r="N3769">
        <f ca="1">SQRT(User_Model_Calcs!M3769^2+Sat_Data!$B$3^2-2*User_Model_Calcs!M3769*Sat_Data!$B$3*COS(RADIANS(L3769))*COS(RADIANS(I3769)))</f>
        <v>36976.855857918003</v>
      </c>
      <c r="O3769">
        <f ca="1">DEGREES(ACOS(((Earth_Data!$B$1+Sat_Data!$B$2)/User_Model_Calcs!N3769)*SQRT(1-COS(RADIANS(User_Model_Calcs!I3769))^2*COS(RADIANS(User_Model_Calcs!B3769))^2)))</f>
        <v>51.511212327966447</v>
      </c>
      <c r="P3769">
        <f t="shared" ca="1" si="572"/>
        <v>6.1468085296935175</v>
      </c>
    </row>
    <row r="3770" spans="1:16" x14ac:dyDescent="0.25">
      <c r="A3770">
        <f t="shared" ca="1" si="578"/>
        <v>109.16009167352783</v>
      </c>
      <c r="B3770">
        <f t="shared" ca="1" si="579"/>
        <v>-31.963614578619797</v>
      </c>
      <c r="C3770" s="6">
        <v>20135.9375</v>
      </c>
      <c r="D3770">
        <f t="shared" ca="1" si="576"/>
        <v>3</v>
      </c>
      <c r="E3770" s="1">
        <v>0.65</v>
      </c>
      <c r="F3770">
        <v>19.899999999999999</v>
      </c>
      <c r="G3770">
        <f t="shared" ca="1" si="573"/>
        <v>54.048620189015942</v>
      </c>
      <c r="H3770">
        <f t="shared" ca="1" si="577"/>
        <v>16.541029523838777</v>
      </c>
      <c r="I3770">
        <f ca="1">User_Model_Calcs!A3770-Sat_Data!$B$5</f>
        <v>-0.83990832647216962</v>
      </c>
      <c r="J3770">
        <f ca="1">(Earth_Data!$B$1/SQRT(1-Earth_Data!$B$2^2*SIN(RADIANS(User_Model_Calcs!B3770))^2))*COS(RADIANS(User_Model_Calcs!B3770))</f>
        <v>5416.1978208247256</v>
      </c>
      <c r="K3770">
        <f ca="1">((Earth_Data!$B$1*(1-Earth_Data!$B$2^2))/SQRT(1-Earth_Data!$B$2^2*SIN(RADIANS(User_Model_Calcs!B3770))^2))*SIN(RADIANS(User_Model_Calcs!B3770))</f>
        <v>-3357.0103706766863</v>
      </c>
      <c r="L3770">
        <f t="shared" ca="1" si="574"/>
        <v>-31.791024216534691</v>
      </c>
      <c r="M3770">
        <f t="shared" ca="1" si="575"/>
        <v>6372.1831002520112</v>
      </c>
      <c r="N3770">
        <f ca="1">SQRT(User_Model_Calcs!M3770^2+Sat_Data!$B$3^2-2*User_Model_Calcs!M3770*Sat_Data!$B$3*COS(RADIANS(L3770))*COS(RADIANS(I3770)))</f>
        <v>36901.623903266038</v>
      </c>
      <c r="O3770">
        <f ca="1">DEGREES(ACOS(((Earth_Data!$B$1+Sat_Data!$B$2)/User_Model_Calcs!N3770)*SQRT(1-COS(RADIANS(User_Model_Calcs!I3770))^2*COS(RADIANS(User_Model_Calcs!B3770))^2)))</f>
        <v>52.768127944130505</v>
      </c>
      <c r="P3770">
        <f t="shared" ca="1" si="572"/>
        <v>1.5862951025959584</v>
      </c>
    </row>
    <row r="3771" spans="1:16" x14ac:dyDescent="0.25">
      <c r="A3771">
        <f t="shared" ca="1" si="578"/>
        <v>106.37944809624501</v>
      </c>
      <c r="B3771">
        <f t="shared" ca="1" si="579"/>
        <v>-33.103369938249259</v>
      </c>
      <c r="C3771" s="6">
        <v>20135.9375</v>
      </c>
      <c r="D3771">
        <f t="shared" ca="1" si="576"/>
        <v>1.2</v>
      </c>
      <c r="E3771" s="1">
        <v>0.65</v>
      </c>
      <c r="F3771">
        <v>19.899999999999999</v>
      </c>
      <c r="G3771">
        <f t="shared" ca="1" si="573"/>
        <v>46.089820015575185</v>
      </c>
      <c r="H3771">
        <f t="shared" ca="1" si="577"/>
        <v>17.731945837672484</v>
      </c>
      <c r="I3771">
        <f ca="1">User_Model_Calcs!A3771-Sat_Data!$B$5</f>
        <v>-3.6205519037549863</v>
      </c>
      <c r="J3771">
        <f ca="1">(Earth_Data!$B$1/SQRT(1-Earth_Data!$B$2^2*SIN(RADIANS(User_Model_Calcs!B3771))^2))*COS(RADIANS(User_Model_Calcs!B3771))</f>
        <v>5348.224842960456</v>
      </c>
      <c r="K3771">
        <f ca="1">((Earth_Data!$B$1*(1-Earth_Data!$B$2^2))/SQRT(1-Earth_Data!$B$2^2*SIN(RADIANS(User_Model_Calcs!B3771))^2))*SIN(RADIANS(User_Model_Calcs!B3771))</f>
        <v>-3463.5689953304159</v>
      </c>
      <c r="L3771">
        <f t="shared" ca="1" si="574"/>
        <v>-32.927535965170264</v>
      </c>
      <c r="M3771">
        <f t="shared" ca="1" si="575"/>
        <v>6371.7987378976077</v>
      </c>
      <c r="N3771">
        <f ca="1">SQRT(User_Model_Calcs!M3771^2+Sat_Data!$B$3^2-2*User_Model_Calcs!M3771*Sat_Data!$B$3*COS(RADIANS(L3771))*COS(RADIANS(I3771)))</f>
        <v>36990.64833788103</v>
      </c>
      <c r="O3771">
        <f ca="1">DEGREES(ACOS(((Earth_Data!$B$1+Sat_Data!$B$2)/User_Model_Calcs!N3771)*SQRT(1-COS(RADIANS(User_Model_Calcs!I3771))^2*COS(RADIANS(User_Model_Calcs!B3771))^2)))</f>
        <v>51.284855076693198</v>
      </c>
      <c r="P3771">
        <f t="shared" ca="1" si="572"/>
        <v>6.6085860028851009</v>
      </c>
    </row>
    <row r="3772" spans="1:16" x14ac:dyDescent="0.25">
      <c r="A3772">
        <f t="shared" ca="1" si="578"/>
        <v>106.98993380888217</v>
      </c>
      <c r="B3772">
        <f t="shared" ca="1" si="579"/>
        <v>-33.856762749441096</v>
      </c>
      <c r="C3772" s="6">
        <v>20135.9375</v>
      </c>
      <c r="D3772">
        <f t="shared" ca="1" si="576"/>
        <v>3</v>
      </c>
      <c r="E3772" s="1">
        <v>0.65</v>
      </c>
      <c r="F3772">
        <v>19.899999999999999</v>
      </c>
      <c r="G3772">
        <f t="shared" ca="1" si="573"/>
        <v>54.048620189015942</v>
      </c>
      <c r="H3772">
        <f t="shared" ca="1" si="577"/>
        <v>22.775254813197296</v>
      </c>
      <c r="I3772">
        <f ca="1">User_Model_Calcs!A3772-Sat_Data!$B$5</f>
        <v>-3.0100661911178292</v>
      </c>
      <c r="J3772">
        <f ca="1">(Earth_Data!$B$1/SQRT(1-Earth_Data!$B$2^2*SIN(RADIANS(User_Model_Calcs!B3772))^2))*COS(RADIANS(User_Model_Calcs!B3772))</f>
        <v>5302.1289394645437</v>
      </c>
      <c r="K3772">
        <f ca="1">((Earth_Data!$B$1*(1-Earth_Data!$B$2^2))/SQRT(1-Earth_Data!$B$2^2*SIN(RADIANS(User_Model_Calcs!B3772))^2))*SIN(RADIANS(User_Model_Calcs!B3772))</f>
        <v>-3533.2649599455062</v>
      </c>
      <c r="L3772">
        <f t="shared" ca="1" si="574"/>
        <v>-33.678936548939689</v>
      </c>
      <c r="M3772">
        <f t="shared" ca="1" si="575"/>
        <v>6371.5408315325212</v>
      </c>
      <c r="N3772">
        <f ca="1">SQRT(User_Model_Calcs!M3772^2+Sat_Data!$B$3^2-2*User_Model_Calcs!M3772*Sat_Data!$B$3*COS(RADIANS(L3772))*COS(RADIANS(I3772)))</f>
        <v>37039.285905507182</v>
      </c>
      <c r="O3772">
        <f ca="1">DEGREES(ACOS(((Earth_Data!$B$1+Sat_Data!$B$2)/User_Model_Calcs!N3772)*SQRT(1-COS(RADIANS(User_Model_Calcs!I3772))^2*COS(RADIANS(User_Model_Calcs!B3772))^2)))</f>
        <v>50.495204497100694</v>
      </c>
      <c r="P3772">
        <f t="shared" ca="1" si="572"/>
        <v>5.3919206439790095</v>
      </c>
    </row>
    <row r="3773" spans="1:16" x14ac:dyDescent="0.25">
      <c r="A3773">
        <f t="shared" ca="1" si="578"/>
        <v>108.79191302928672</v>
      </c>
      <c r="B3773">
        <f t="shared" ca="1" si="579"/>
        <v>-31.626624253692633</v>
      </c>
      <c r="C3773" s="6">
        <v>20135.9375</v>
      </c>
      <c r="D3773">
        <f t="shared" ca="1" si="576"/>
        <v>1.2</v>
      </c>
      <c r="E3773" s="1">
        <v>0.65</v>
      </c>
      <c r="F3773">
        <v>19.899999999999999</v>
      </c>
      <c r="G3773">
        <f t="shared" ca="1" si="573"/>
        <v>46.089820015575185</v>
      </c>
      <c r="H3773">
        <f t="shared" ca="1" si="577"/>
        <v>17.818433946721058</v>
      </c>
      <c r="I3773">
        <f ca="1">User_Model_Calcs!A3773-Sat_Data!$B$5</f>
        <v>-1.208086970713282</v>
      </c>
      <c r="J3773">
        <f ca="1">(Earth_Data!$B$1/SQRT(1-Earth_Data!$B$2^2*SIN(RADIANS(User_Model_Calcs!B3773))^2))*COS(RADIANS(User_Model_Calcs!B3773))</f>
        <v>5435.8856296969361</v>
      </c>
      <c r="K3773">
        <f ca="1">((Earth_Data!$B$1*(1-Earth_Data!$B$2^2))/SQRT(1-Earth_Data!$B$2^2*SIN(RADIANS(User_Model_Calcs!B3773))^2))*SIN(RADIANS(User_Model_Calcs!B3773))</f>
        <v>-3325.2511471520183</v>
      </c>
      <c r="L3773">
        <f t="shared" ca="1" si="574"/>
        <v>-31.455045259817709</v>
      </c>
      <c r="M3773">
        <f t="shared" ca="1" si="575"/>
        <v>6372.2953298463399</v>
      </c>
      <c r="N3773">
        <f ca="1">SQRT(User_Model_Calcs!M3773^2+Sat_Data!$B$3^2-2*User_Model_Calcs!M3773*Sat_Data!$B$3*COS(RADIANS(L3773))*COS(RADIANS(I3773)))</f>
        <v>36879.857080518152</v>
      </c>
      <c r="O3773">
        <f ca="1">DEGREES(ACOS(((Earth_Data!$B$1+Sat_Data!$B$2)/User_Model_Calcs!N3773)*SQRT(1-COS(RADIANS(User_Model_Calcs!I3773))^2*COS(RADIANS(User_Model_Calcs!B3773))^2)))</f>
        <v>53.13954082019935</v>
      </c>
      <c r="P3773">
        <f t="shared" ca="1" si="572"/>
        <v>2.3029321139368237</v>
      </c>
    </row>
    <row r="3774" spans="1:16" x14ac:dyDescent="0.25">
      <c r="A3774">
        <f t="shared" ca="1" si="578"/>
        <v>108.72653895693593</v>
      </c>
      <c r="B3774">
        <f t="shared" ca="1" si="579"/>
        <v>-33.017443895568626</v>
      </c>
      <c r="C3774" s="6">
        <v>20135.9375</v>
      </c>
      <c r="D3774">
        <f t="shared" ca="1" si="576"/>
        <v>1.2</v>
      </c>
      <c r="E3774" s="1">
        <v>0.65</v>
      </c>
      <c r="F3774">
        <v>19.899999999999999</v>
      </c>
      <c r="G3774">
        <f t="shared" ca="1" si="573"/>
        <v>46.089820015575185</v>
      </c>
      <c r="H3774">
        <f t="shared" ca="1" si="577"/>
        <v>16.23631306061834</v>
      </c>
      <c r="I3774">
        <f ca="1">User_Model_Calcs!A3774-Sat_Data!$B$5</f>
        <v>-1.2734610430640743</v>
      </c>
      <c r="J3774">
        <f ca="1">(Earth_Data!$B$1/SQRT(1-Earth_Data!$B$2^2*SIN(RADIANS(User_Model_Calcs!B3774))^2))*COS(RADIANS(User_Model_Calcs!B3774))</f>
        <v>5353.423500080301</v>
      </c>
      <c r="K3774">
        <f ca="1">((Earth_Data!$B$1*(1-Earth_Data!$B$2^2))/SQRT(1-Earth_Data!$B$2^2*SIN(RADIANS(User_Model_Calcs!B3774))^2))*SIN(RADIANS(User_Model_Calcs!B3774))</f>
        <v>-3455.5822127256115</v>
      </c>
      <c r="L3774">
        <f t="shared" ca="1" si="574"/>
        <v>-32.841844861124606</v>
      </c>
      <c r="M3774">
        <f t="shared" ca="1" si="575"/>
        <v>6371.8279637885435</v>
      </c>
      <c r="N3774">
        <f ca="1">SQRT(User_Model_Calcs!M3774^2+Sat_Data!$B$3^2-2*User_Model_Calcs!M3774*Sat_Data!$B$3*COS(RADIANS(L3774))*COS(RADIANS(I3774)))</f>
        <v>36974.063879462454</v>
      </c>
      <c r="O3774">
        <f ca="1">DEGREES(ACOS(((Earth_Data!$B$1+Sat_Data!$B$2)/User_Model_Calcs!N3774)*SQRT(1-COS(RADIANS(User_Model_Calcs!I3774))^2*COS(RADIANS(User_Model_Calcs!B3774))^2)))</f>
        <v>51.556335770195723</v>
      </c>
      <c r="P3774">
        <f t="shared" ca="1" si="572"/>
        <v>2.3361682572089566</v>
      </c>
    </row>
    <row r="3775" spans="1:16" x14ac:dyDescent="0.25">
      <c r="A3775">
        <f t="shared" ca="1" si="578"/>
        <v>106.50231990881875</v>
      </c>
      <c r="B3775">
        <f t="shared" ca="1" si="579"/>
        <v>-31.731264424620832</v>
      </c>
      <c r="C3775" s="6">
        <v>20135.9375</v>
      </c>
      <c r="D3775">
        <f t="shared" ca="1" si="576"/>
        <v>1.2</v>
      </c>
      <c r="E3775" s="1">
        <v>0.65</v>
      </c>
      <c r="F3775">
        <v>19.899999999999999</v>
      </c>
      <c r="G3775">
        <f t="shared" ca="1" si="573"/>
        <v>46.089820015575185</v>
      </c>
      <c r="H3775">
        <f t="shared" ca="1" si="577"/>
        <v>18.108415909481948</v>
      </c>
      <c r="I3775">
        <f ca="1">User_Model_Calcs!A3775-Sat_Data!$B$5</f>
        <v>-3.4976800911812518</v>
      </c>
      <c r="J3775">
        <f ca="1">(Earth_Data!$B$1/SQRT(1-Earth_Data!$B$2^2*SIN(RADIANS(User_Model_Calcs!B3775))^2))*COS(RADIANS(User_Model_Calcs!B3775))</f>
        <v>5429.792403959581</v>
      </c>
      <c r="K3775">
        <f ca="1">((Earth_Data!$B$1*(1-Earth_Data!$B$2^2))/SQRT(1-Earth_Data!$B$2^2*SIN(RADIANS(User_Model_Calcs!B3775))^2))*SIN(RADIANS(User_Model_Calcs!B3775))</f>
        <v>-3335.1250346737183</v>
      </c>
      <c r="L3775">
        <f t="shared" ca="1" si="574"/>
        <v>-31.559368850274179</v>
      </c>
      <c r="M3775">
        <f t="shared" ca="1" si="575"/>
        <v>6372.2605523475368</v>
      </c>
      <c r="N3775">
        <f ca="1">SQRT(User_Model_Calcs!M3775^2+Sat_Data!$B$3^2-2*User_Model_Calcs!M3775*Sat_Data!$B$3*COS(RADIANS(L3775))*COS(RADIANS(I3775)))</f>
        <v>36896.995389556905</v>
      </c>
      <c r="O3775">
        <f ca="1">DEGREES(ACOS(((Earth_Data!$B$1+Sat_Data!$B$2)/User_Model_Calcs!N3775)*SQRT(1-COS(RADIANS(User_Model_Calcs!I3775))^2*COS(RADIANS(User_Model_Calcs!B3775))^2)))</f>
        <v>52.847930042837667</v>
      </c>
      <c r="P3775">
        <f t="shared" ca="1" si="572"/>
        <v>6.6289298202539007</v>
      </c>
    </row>
    <row r="3776" spans="1:16" x14ac:dyDescent="0.25">
      <c r="A3776">
        <f t="shared" ca="1" si="578"/>
        <v>108.70468634535769</v>
      </c>
      <c r="B3776">
        <f t="shared" ca="1" si="579"/>
        <v>-33.565369416206842</v>
      </c>
      <c r="C3776" s="6">
        <v>20135.9375</v>
      </c>
      <c r="D3776">
        <f t="shared" ca="1" si="576"/>
        <v>1.2</v>
      </c>
      <c r="E3776" s="1">
        <v>0.65</v>
      </c>
      <c r="F3776">
        <v>19.899999999999999</v>
      </c>
      <c r="G3776">
        <f t="shared" ca="1" si="573"/>
        <v>46.089820015575185</v>
      </c>
      <c r="H3776">
        <f t="shared" ca="1" si="577"/>
        <v>20.846536961835454</v>
      </c>
      <c r="I3776">
        <f ca="1">User_Model_Calcs!A3776-Sat_Data!$B$5</f>
        <v>-1.2953136546423138</v>
      </c>
      <c r="J3776">
        <f ca="1">(Earth_Data!$B$1/SQRT(1-Earth_Data!$B$2^2*SIN(RADIANS(User_Model_Calcs!B3776))^2))*COS(RADIANS(User_Model_Calcs!B3776))</f>
        <v>5320.0669848767802</v>
      </c>
      <c r="K3776">
        <f ca="1">((Earth_Data!$B$1*(1-Earth_Data!$B$2^2))/SQRT(1-Earth_Data!$B$2^2*SIN(RADIANS(User_Model_Calcs!B3776))^2))*SIN(RADIANS(User_Model_Calcs!B3776))</f>
        <v>-3506.3792473569169</v>
      </c>
      <c r="L3776">
        <f t="shared" ca="1" si="574"/>
        <v>-33.38829930600361</v>
      </c>
      <c r="M3776">
        <f t="shared" ca="1" si="575"/>
        <v>6371.6409307078175</v>
      </c>
      <c r="N3776">
        <f ca="1">SQRT(User_Model_Calcs!M3776^2+Sat_Data!$B$3^2-2*User_Model_Calcs!M3776*Sat_Data!$B$3*COS(RADIANS(L3776))*COS(RADIANS(I3776)))</f>
        <v>37012.093354572928</v>
      </c>
      <c r="O3776">
        <f ca="1">DEGREES(ACOS(((Earth_Data!$B$1+Sat_Data!$B$2)/User_Model_Calcs!N3776)*SQRT(1-COS(RADIANS(User_Model_Calcs!I3776))^2*COS(RADIANS(User_Model_Calcs!B3776))^2)))</f>
        <v>50.93402077254251</v>
      </c>
      <c r="P3776">
        <f t="shared" ca="1" si="572"/>
        <v>2.3419079156253</v>
      </c>
    </row>
    <row r="3777" spans="1:16" x14ac:dyDescent="0.25">
      <c r="A3777">
        <f t="shared" ca="1" si="578"/>
        <v>109.14650275350078</v>
      </c>
      <c r="B3777">
        <f t="shared" ca="1" si="579"/>
        <v>-29.757614500392254</v>
      </c>
      <c r="C3777" s="6">
        <v>20135.9375</v>
      </c>
      <c r="D3777">
        <f t="shared" ca="1" si="576"/>
        <v>3</v>
      </c>
      <c r="E3777" s="1">
        <v>0.65</v>
      </c>
      <c r="F3777">
        <v>19.899999999999999</v>
      </c>
      <c r="G3777">
        <f t="shared" ca="1" si="573"/>
        <v>54.048620189015942</v>
      </c>
      <c r="H3777">
        <f t="shared" ca="1" si="577"/>
        <v>14.818591082206105</v>
      </c>
      <c r="I3777">
        <f ca="1">User_Model_Calcs!A3777-Sat_Data!$B$5</f>
        <v>-0.85349724649921654</v>
      </c>
      <c r="J3777">
        <f ca="1">(Earth_Data!$B$1/SQRT(1-Earth_Data!$B$2^2*SIN(RADIANS(User_Model_Calcs!B3777))^2))*COS(RADIANS(User_Model_Calcs!B3777))</f>
        <v>5541.644343358882</v>
      </c>
      <c r="K3777">
        <f ca="1">((Earth_Data!$B$1*(1-Earth_Data!$B$2^2))/SQRT(1-Earth_Data!$B$2^2*SIN(RADIANS(User_Model_Calcs!B3777))^2))*SIN(RADIANS(User_Model_Calcs!B3777))</f>
        <v>-3147.0776709311199</v>
      </c>
      <c r="L3777">
        <f t="shared" ca="1" si="574"/>
        <v>-29.592069695889993</v>
      </c>
      <c r="M3777">
        <f t="shared" ca="1" si="575"/>
        <v>6372.9051377809428</v>
      </c>
      <c r="N3777">
        <f ca="1">SQRT(User_Model_Calcs!M3777^2+Sat_Data!$B$3^2-2*User_Model_Calcs!M3777*Sat_Data!$B$3*COS(RADIANS(L3777))*COS(RADIANS(I3777)))</f>
        <v>36758.170983986398</v>
      </c>
      <c r="O3777">
        <f ca="1">DEGREES(ACOS(((Earth_Data!$B$1+Sat_Data!$B$2)/User_Model_Calcs!N3777)*SQRT(1-COS(RADIANS(User_Model_Calcs!I3777))^2*COS(RADIANS(User_Model_Calcs!B3777))^2)))</f>
        <v>55.283248503811329</v>
      </c>
      <c r="P3777">
        <f t="shared" ca="1" si="572"/>
        <v>1.7192210047802035</v>
      </c>
    </row>
    <row r="3778" spans="1:16" x14ac:dyDescent="0.25">
      <c r="A3778">
        <f t="shared" ca="1" si="578"/>
        <v>109.38885917774562</v>
      </c>
      <c r="B3778">
        <f t="shared" ca="1" si="579"/>
        <v>-31.016069021029615</v>
      </c>
      <c r="C3778" s="6">
        <v>20135.9375</v>
      </c>
      <c r="D3778">
        <f t="shared" ca="1" si="576"/>
        <v>3</v>
      </c>
      <c r="E3778" s="1">
        <v>0.65</v>
      </c>
      <c r="F3778">
        <v>19.899999999999999</v>
      </c>
      <c r="G3778">
        <f t="shared" ca="1" si="573"/>
        <v>54.048620189015942</v>
      </c>
      <c r="H3778">
        <f t="shared" ca="1" si="577"/>
        <v>19.666676571387654</v>
      </c>
      <c r="I3778">
        <f ca="1">User_Model_Calcs!A3778-Sat_Data!$B$5</f>
        <v>-0.61114082225438437</v>
      </c>
      <c r="J3778">
        <f ca="1">(Earth_Data!$B$1/SQRT(1-Earth_Data!$B$2^2*SIN(RADIANS(User_Model_Calcs!B3778))^2))*COS(RADIANS(User_Model_Calcs!B3778))</f>
        <v>5471.0760406923073</v>
      </c>
      <c r="K3778">
        <f ca="1">((Earth_Data!$B$1*(1-Earth_Data!$B$2^2))/SQRT(1-Earth_Data!$B$2^2*SIN(RADIANS(User_Model_Calcs!B3778))^2))*SIN(RADIANS(User_Model_Calcs!B3778))</f>
        <v>-3267.4216468951395</v>
      </c>
      <c r="L3778">
        <f t="shared" ca="1" si="574"/>
        <v>-30.846382511769512</v>
      </c>
      <c r="M3778">
        <f t="shared" ca="1" si="575"/>
        <v>6372.4969408887409</v>
      </c>
      <c r="N3778">
        <f ca="1">SQRT(User_Model_Calcs!M3778^2+Sat_Data!$B$3^2-2*User_Model_Calcs!M3778*Sat_Data!$B$3*COS(RADIANS(L3778))*COS(RADIANS(I3778)))</f>
        <v>36838.610615754296</v>
      </c>
      <c r="O3778">
        <f ca="1">DEGREES(ACOS(((Earth_Data!$B$1+Sat_Data!$B$2)/User_Model_Calcs!N3778)*SQRT(1-COS(RADIANS(User_Model_Calcs!I3778))^2*COS(RADIANS(User_Model_Calcs!B3778))^2)))</f>
        <v>53.852793959511864</v>
      </c>
      <c r="P3778">
        <f t="shared" ref="P3778:P3841" ca="1" si="580">DEGREES(ASIN(SIN(RADIANS(ABS(I3778)))/(SIN(ACOS(COS(RADIANS(I3778))*COS(RADIANS(B3778)))))))</f>
        <v>1.1859155314671317</v>
      </c>
    </row>
    <row r="3779" spans="1:16" x14ac:dyDescent="0.25">
      <c r="A3779">
        <f t="shared" ca="1" si="578"/>
        <v>106.87370111018313</v>
      </c>
      <c r="B3779">
        <f t="shared" ca="1" si="579"/>
        <v>-29.485785410205526</v>
      </c>
      <c r="C3779" s="6">
        <v>20135.9375</v>
      </c>
      <c r="D3779">
        <f t="shared" ca="1" si="576"/>
        <v>1.2</v>
      </c>
      <c r="E3779" s="1">
        <v>0.65</v>
      </c>
      <c r="F3779">
        <v>19.899999999999999</v>
      </c>
      <c r="G3779">
        <f t="shared" ref="G3779:G3842" ca="1" si="581">20.4+20*LOG(F3779)+20*LOG(D3779)+10*LOG(E3779)</f>
        <v>46.089820015575185</v>
      </c>
      <c r="H3779">
        <f t="shared" ca="1" si="577"/>
        <v>16.613316120450339</v>
      </c>
      <c r="I3779">
        <f ca="1">User_Model_Calcs!A3779-Sat_Data!$B$5</f>
        <v>-3.1262988898168658</v>
      </c>
      <c r="J3779">
        <f ca="1">(Earth_Data!$B$1/SQRT(1-Earth_Data!$B$2^2*SIN(RADIANS(User_Model_Calcs!B3779))^2))*COS(RADIANS(User_Model_Calcs!B3779))</f>
        <v>5556.5373144515179</v>
      </c>
      <c r="K3779">
        <f ca="1">((Earth_Data!$B$1*(1-Earth_Data!$B$2^2))/SQRT(1-Earth_Data!$B$2^2*SIN(RADIANS(User_Model_Calcs!B3779))^2))*SIN(RADIANS(User_Model_Calcs!B3779))</f>
        <v>-3120.8844051111414</v>
      </c>
      <c r="L3779">
        <f t="shared" ref="L3779:L3842" ca="1" si="582">DEGREES(ATAN((K3779/J3779)))</f>
        <v>-29.32117724436285</v>
      </c>
      <c r="M3779">
        <f t="shared" ref="M3779:M3842" ca="1" si="583">SQRT(J3779^2+K3779^2)</f>
        <v>6372.9919501720706</v>
      </c>
      <c r="N3779">
        <f ca="1">SQRT(User_Model_Calcs!M3779^2+Sat_Data!$B$3^2-2*User_Model_Calcs!M3779*Sat_Data!$B$3*COS(RADIANS(L3779))*COS(RADIANS(I3779)))</f>
        <v>36749.882330723995</v>
      </c>
      <c r="O3779">
        <f ca="1">DEGREES(ACOS(((Earth_Data!$B$1+Sat_Data!$B$2)/User_Model_Calcs!N3779)*SQRT(1-COS(RADIANS(User_Model_Calcs!I3779))^2*COS(RADIANS(User_Model_Calcs!B3779))^2)))</f>
        <v>55.434791960800638</v>
      </c>
      <c r="P3779">
        <f t="shared" ca="1" si="580"/>
        <v>6.3319918203603445</v>
      </c>
    </row>
    <row r="3780" spans="1:16" x14ac:dyDescent="0.25">
      <c r="A3780">
        <f ca="1">108.049394295518+(RAND()*8-4)</f>
        <v>106.74503523156672</v>
      </c>
      <c r="B3780">
        <f ca="1">-31.6714359012002+(RAND()*8-4)</f>
        <v>-28.836354533098003</v>
      </c>
      <c r="C3780" s="6">
        <v>20135.9375</v>
      </c>
      <c r="D3780">
        <f t="shared" ca="1" si="576"/>
        <v>0.75</v>
      </c>
      <c r="E3780" s="1">
        <v>0.65</v>
      </c>
      <c r="F3780">
        <v>19.899999999999999</v>
      </c>
      <c r="G3780">
        <f t="shared" ca="1" si="581"/>
        <v>42.007420362456692</v>
      </c>
      <c r="H3780">
        <f t="shared" ca="1" si="577"/>
        <v>20.074926695221535</v>
      </c>
      <c r="I3780">
        <f ca="1">User_Model_Calcs!A3780-Sat_Data!$B$5</f>
        <v>-3.2549647684332825</v>
      </c>
      <c r="J3780">
        <f ca="1">(Earth_Data!$B$1/SQRT(1-Earth_Data!$B$2^2*SIN(RADIANS(User_Model_Calcs!B3780))^2))*COS(RADIANS(User_Model_Calcs!B3780))</f>
        <v>5591.6115100466395</v>
      </c>
      <c r="K3780">
        <f ca="1">((Earth_Data!$B$1*(1-Earth_Data!$B$2^2))/SQRT(1-Earth_Data!$B$2^2*SIN(RADIANS(User_Model_Calcs!B3780))^2))*SIN(RADIANS(User_Model_Calcs!B3780))</f>
        <v>-3058.0262841763824</v>
      </c>
      <c r="L3780">
        <f t="shared" ca="1" si="582"/>
        <v>-28.674043629772253</v>
      </c>
      <c r="M3780">
        <f t="shared" ca="1" si="583"/>
        <v>6373.1973164181627</v>
      </c>
      <c r="N3780">
        <f ca="1">SQRT(User_Model_Calcs!M3780^2+Sat_Data!$B$3^2-2*User_Model_Calcs!M3780*Sat_Data!$B$3*COS(RADIANS(L3780))*COS(RADIANS(I3780)))</f>
        <v>36710.517024894667</v>
      </c>
      <c r="O3780">
        <f ca="1">DEGREES(ACOS(((Earth_Data!$B$1+Sat_Data!$B$2)/User_Model_Calcs!N3780)*SQRT(1-COS(RADIANS(User_Model_Calcs!I3780))^2*COS(RADIANS(User_Model_Calcs!B3780))^2)))</f>
        <v>56.158441861488306</v>
      </c>
      <c r="P3780">
        <f t="shared" ca="1" si="580"/>
        <v>6.7249212563914504</v>
      </c>
    </row>
    <row r="3781" spans="1:16" x14ac:dyDescent="0.25">
      <c r="A3781">
        <f t="shared" ref="A3781:A3800" ca="1" si="584">108.049394295518+(RAND()*8-4)</f>
        <v>107.5064142161589</v>
      </c>
      <c r="B3781">
        <f t="shared" ref="B3781:B3800" ca="1" si="585">-31.6714359012002+(RAND()*8-4)</f>
        <v>-34.904103881727693</v>
      </c>
      <c r="C3781" s="6">
        <v>20135.9375</v>
      </c>
      <c r="D3781">
        <f t="shared" ca="1" si="576"/>
        <v>1.2</v>
      </c>
      <c r="E3781" s="1">
        <v>0.65</v>
      </c>
      <c r="F3781">
        <v>19.899999999999999</v>
      </c>
      <c r="G3781">
        <f t="shared" ca="1" si="581"/>
        <v>46.089820015575185</v>
      </c>
      <c r="H3781">
        <f t="shared" ca="1" si="577"/>
        <v>17.035097950133313</v>
      </c>
      <c r="I3781">
        <f ca="1">User_Model_Calcs!A3781-Sat_Data!$B$5</f>
        <v>-2.4935857838410982</v>
      </c>
      <c r="J3781">
        <f ca="1">(Earth_Data!$B$1/SQRT(1-Earth_Data!$B$2^2*SIN(RADIANS(User_Model_Calcs!B3781))^2))*COS(RADIANS(User_Model_Calcs!B3781))</f>
        <v>5236.5242210266815</v>
      </c>
      <c r="K3781">
        <f ca="1">((Earth_Data!$B$1*(1-Earth_Data!$B$2^2))/SQRT(1-Earth_Data!$B$2^2*SIN(RADIANS(User_Model_Calcs!B3781))^2))*SIN(RADIANS(User_Model_Calcs!B3781))</f>
        <v>-3629.1484073446541</v>
      </c>
      <c r="L3781">
        <f t="shared" ca="1" si="582"/>
        <v>-34.723711969484</v>
      </c>
      <c r="M3781">
        <f t="shared" ca="1" si="583"/>
        <v>6371.1776054298889</v>
      </c>
      <c r="N3781">
        <f ca="1">SQRT(User_Model_Calcs!M3781^2+Sat_Data!$B$3^2-2*User_Model_Calcs!M3781*Sat_Data!$B$3*COS(RADIANS(L3781))*COS(RADIANS(I3781)))</f>
        <v>37111.152835252433</v>
      </c>
      <c r="O3781">
        <f ca="1">DEGREES(ACOS(((Earth_Data!$B$1+Sat_Data!$B$2)/User_Model_Calcs!N3781)*SQRT(1-COS(RADIANS(User_Model_Calcs!I3781))^2*COS(RADIANS(User_Model_Calcs!B3781))^2)))</f>
        <v>49.354445739054142</v>
      </c>
      <c r="P3781">
        <f t="shared" ca="1" si="580"/>
        <v>4.3522201566306933</v>
      </c>
    </row>
    <row r="3782" spans="1:16" x14ac:dyDescent="0.25">
      <c r="A3782">
        <f t="shared" ca="1" si="584"/>
        <v>111.78071085515613</v>
      </c>
      <c r="B3782">
        <f t="shared" ca="1" si="585"/>
        <v>-29.810485993732033</v>
      </c>
      <c r="C3782" s="6">
        <v>20135.9375</v>
      </c>
      <c r="D3782">
        <f t="shared" ca="1" si="576"/>
        <v>0.75</v>
      </c>
      <c r="E3782" s="1">
        <v>0.65</v>
      </c>
      <c r="F3782">
        <v>19.899999999999999</v>
      </c>
      <c r="G3782">
        <f t="shared" ca="1" si="581"/>
        <v>42.007420362456692</v>
      </c>
      <c r="H3782">
        <f t="shared" ca="1" si="577"/>
        <v>17.775998460241947</v>
      </c>
      <c r="I3782">
        <f ca="1">User_Model_Calcs!A3782-Sat_Data!$B$5</f>
        <v>1.7807108551561299</v>
      </c>
      <c r="J3782">
        <f ca="1">(Earth_Data!$B$1/SQRT(1-Earth_Data!$B$2^2*SIN(RADIANS(User_Model_Calcs!B3782))^2))*COS(RADIANS(User_Model_Calcs!B3782))</f>
        <v>5538.7331219410016</v>
      </c>
      <c r="K3782">
        <f ca="1">((Earth_Data!$B$1*(1-Earth_Data!$B$2^2))/SQRT(1-Earth_Data!$B$2^2*SIN(RADIANS(User_Model_Calcs!B3782))^2))*SIN(RADIANS(User_Model_Calcs!B3782))</f>
        <v>-3152.16423291817</v>
      </c>
      <c r="L3782">
        <f t="shared" ca="1" si="582"/>
        <v>-29.644760730398723</v>
      </c>
      <c r="M3782">
        <f t="shared" ca="1" si="583"/>
        <v>6372.8881951101976</v>
      </c>
      <c r="N3782">
        <f ca="1">SQRT(User_Model_Calcs!M3782^2+Sat_Data!$B$3^2-2*User_Model_Calcs!M3782*Sat_Data!$B$3*COS(RADIANS(L3782))*COS(RADIANS(I3782)))</f>
        <v>36763.869864235865</v>
      </c>
      <c r="O3782">
        <f ca="1">DEGREES(ACOS(((Earth_Data!$B$1+Sat_Data!$B$2)/User_Model_Calcs!N3782)*SQRT(1-COS(RADIANS(User_Model_Calcs!I3782))^2*COS(RADIANS(User_Model_Calcs!B3782))^2)))</f>
        <v>55.180368578955928</v>
      </c>
      <c r="P3782">
        <f t="shared" ca="1" si="580"/>
        <v>3.5784559585871771</v>
      </c>
    </row>
    <row r="3783" spans="1:16" x14ac:dyDescent="0.25">
      <c r="A3783">
        <f t="shared" ca="1" si="584"/>
        <v>105.73023008868267</v>
      </c>
      <c r="B3783">
        <f t="shared" ca="1" si="585"/>
        <v>-28.92965879141785</v>
      </c>
      <c r="C3783" s="6">
        <v>20135.9375</v>
      </c>
      <c r="D3783">
        <f t="shared" ca="1" si="576"/>
        <v>3</v>
      </c>
      <c r="E3783" s="1">
        <v>0.65</v>
      </c>
      <c r="F3783">
        <v>19.899999999999999</v>
      </c>
      <c r="G3783">
        <f t="shared" ca="1" si="581"/>
        <v>54.048620189015942</v>
      </c>
      <c r="H3783">
        <f t="shared" ca="1" si="577"/>
        <v>20.829168369154399</v>
      </c>
      <c r="I3783">
        <f ca="1">User_Model_Calcs!A3783-Sat_Data!$B$5</f>
        <v>-4.2697699113173258</v>
      </c>
      <c r="J3783">
        <f ca="1">(Earth_Data!$B$1/SQRT(1-Earth_Data!$B$2^2*SIN(RADIANS(User_Model_Calcs!B3783))^2))*COS(RADIANS(User_Model_Calcs!B3783))</f>
        <v>5586.6164409296143</v>
      </c>
      <c r="K3783">
        <f ca="1">((Earth_Data!$B$1*(1-Earth_Data!$B$2^2))/SQRT(1-Earth_Data!$B$2^2*SIN(RADIANS(User_Model_Calcs!B3783))^2))*SIN(RADIANS(User_Model_Calcs!B3783))</f>
        <v>-3067.081182655289</v>
      </c>
      <c r="L3783">
        <f t="shared" ca="1" si="582"/>
        <v>-28.767012706978889</v>
      </c>
      <c r="M3783">
        <f t="shared" ca="1" si="583"/>
        <v>6373.1679908082788</v>
      </c>
      <c r="N3783">
        <f ca="1">SQRT(User_Model_Calcs!M3783^2+Sat_Data!$B$3^2-2*User_Model_Calcs!M3783*Sat_Data!$B$3*COS(RADIANS(L3783))*COS(RADIANS(I3783)))</f>
        <v>36723.694750133356</v>
      </c>
      <c r="O3783">
        <f ca="1">DEGREES(ACOS(((Earth_Data!$B$1+Sat_Data!$B$2)/User_Model_Calcs!N3783)*SQRT(1-COS(RADIANS(User_Model_Calcs!I3783))^2*COS(RADIANS(User_Model_Calcs!B3783))^2)))</f>
        <v>55.915493950450738</v>
      </c>
      <c r="P3783">
        <f t="shared" ca="1" si="580"/>
        <v>8.7738087544306751</v>
      </c>
    </row>
    <row r="3784" spans="1:16" x14ac:dyDescent="0.25">
      <c r="A3784">
        <f t="shared" ca="1" si="584"/>
        <v>109.10271689358736</v>
      </c>
      <c r="B3784">
        <f t="shared" ca="1" si="585"/>
        <v>-31.895273109535996</v>
      </c>
      <c r="C3784" s="6">
        <v>20135.9375</v>
      </c>
      <c r="D3784">
        <f t="shared" ca="1" si="576"/>
        <v>0.75</v>
      </c>
      <c r="E3784" s="1">
        <v>0.65</v>
      </c>
      <c r="F3784">
        <v>19.899999999999999</v>
      </c>
      <c r="G3784">
        <f t="shared" ca="1" si="581"/>
        <v>42.007420362456692</v>
      </c>
      <c r="H3784">
        <f t="shared" ca="1" si="577"/>
        <v>19.963611065019428</v>
      </c>
      <c r="I3784">
        <f ca="1">User_Model_Calcs!A3784-Sat_Data!$B$5</f>
        <v>-0.89728310641264386</v>
      </c>
      <c r="J3784">
        <f ca="1">(Earth_Data!$B$1/SQRT(1-Earth_Data!$B$2^2*SIN(RADIANS(User_Model_Calcs!B3784))^2))*COS(RADIANS(User_Model_Calcs!B3784))</f>
        <v>5420.2056774330422</v>
      </c>
      <c r="K3784">
        <f ca="1">((Earth_Data!$B$1*(1-Earth_Data!$B$2^2))/SQRT(1-Earth_Data!$B$2^2*SIN(RADIANS(User_Model_Calcs!B3784))^2))*SIN(RADIANS(User_Model_Calcs!B3784))</f>
        <v>-3350.5788492682209</v>
      </c>
      <c r="L3784">
        <f t="shared" ca="1" si="582"/>
        <v>-31.722885935059598</v>
      </c>
      <c r="M3784">
        <f t="shared" ca="1" si="583"/>
        <v>6372.2059140332985</v>
      </c>
      <c r="N3784">
        <f ca="1">SQRT(User_Model_Calcs!M3784^2+Sat_Data!$B$3^2-2*User_Model_Calcs!M3784*Sat_Data!$B$3*COS(RADIANS(L3784))*COS(RADIANS(I3784)))</f>
        <v>36897.142661841659</v>
      </c>
      <c r="O3784">
        <f ca="1">DEGREES(ACOS(((Earth_Data!$B$1+Sat_Data!$B$2)/User_Model_Calcs!N3784)*SQRT(1-COS(RADIANS(User_Model_Calcs!I3784))^2*COS(RADIANS(User_Model_Calcs!B3784))^2)))</f>
        <v>52.844305535960928</v>
      </c>
      <c r="P3784">
        <f t="shared" ca="1" si="580"/>
        <v>1.6978569680468545</v>
      </c>
    </row>
    <row r="3785" spans="1:16" x14ac:dyDescent="0.25">
      <c r="A3785">
        <f t="shared" ca="1" si="584"/>
        <v>110.36081887331315</v>
      </c>
      <c r="B3785">
        <f t="shared" ca="1" si="585"/>
        <v>-33.742645459677867</v>
      </c>
      <c r="C3785" s="6">
        <v>20135.9375</v>
      </c>
      <c r="D3785">
        <f t="shared" ca="1" si="576"/>
        <v>3</v>
      </c>
      <c r="E3785" s="1">
        <v>0.65</v>
      </c>
      <c r="F3785">
        <v>19.899999999999999</v>
      </c>
      <c r="G3785">
        <f t="shared" ca="1" si="581"/>
        <v>54.048620189015942</v>
      </c>
      <c r="H3785">
        <f t="shared" ca="1" si="577"/>
        <v>17.74614349646437</v>
      </c>
      <c r="I3785">
        <f ca="1">User_Model_Calcs!A3785-Sat_Data!$B$5</f>
        <v>0.36081887331314988</v>
      </c>
      <c r="J3785">
        <f ca="1">(Earth_Data!$B$1/SQRT(1-Earth_Data!$B$2^2*SIN(RADIANS(User_Model_Calcs!B3785))^2))*COS(RADIANS(User_Model_Calcs!B3785))</f>
        <v>5309.1703375473935</v>
      </c>
      <c r="K3785">
        <f ca="1">((Earth_Data!$B$1*(1-Earth_Data!$B$2^2))/SQRT(1-Earth_Data!$B$2^2*SIN(RADIANS(User_Model_Calcs!B3785))^2))*SIN(RADIANS(User_Model_Calcs!B3785))</f>
        <v>-3522.7465276301705</v>
      </c>
      <c r="L3785">
        <f t="shared" ca="1" si="582"/>
        <v>-33.565113185101104</v>
      </c>
      <c r="M3785">
        <f t="shared" ca="1" si="583"/>
        <v>6371.5800843294383</v>
      </c>
      <c r="N3785">
        <f ca="1">SQRT(User_Model_Calcs!M3785^2+Sat_Data!$B$3^2-2*User_Model_Calcs!M3785*Sat_Data!$B$3*COS(RADIANS(L3785))*COS(RADIANS(I3785)))</f>
        <v>37023.065913609003</v>
      </c>
      <c r="O3785">
        <f ca="1">DEGREES(ACOS(((Earth_Data!$B$1+Sat_Data!$B$2)/User_Model_Calcs!N3785)*SQRT(1-COS(RADIANS(User_Model_Calcs!I3785))^2*COS(RADIANS(User_Model_Calcs!B3785))^2)))</f>
        <v>50.756014125976087</v>
      </c>
      <c r="P3785">
        <f t="shared" ca="1" si="580"/>
        <v>0.64956236426893244</v>
      </c>
    </row>
    <row r="3786" spans="1:16" x14ac:dyDescent="0.25">
      <c r="A3786">
        <f t="shared" ca="1" si="584"/>
        <v>106.91062336487343</v>
      </c>
      <c r="B3786">
        <f t="shared" ca="1" si="585"/>
        <v>-30.380819409534244</v>
      </c>
      <c r="C3786" s="6">
        <v>20135.9375</v>
      </c>
      <c r="D3786">
        <f t="shared" ca="1" si="576"/>
        <v>3</v>
      </c>
      <c r="E3786" s="1">
        <v>0.65</v>
      </c>
      <c r="F3786">
        <v>19.899999999999999</v>
      </c>
      <c r="G3786">
        <f t="shared" ca="1" si="581"/>
        <v>54.048620189015942</v>
      </c>
      <c r="H3786">
        <f t="shared" ca="1" si="577"/>
        <v>14.316665926347468</v>
      </c>
      <c r="I3786">
        <f ca="1">User_Model_Calcs!A3786-Sat_Data!$B$5</f>
        <v>-3.0893766351265697</v>
      </c>
      <c r="J3786">
        <f ca="1">(Earth_Data!$B$1/SQRT(1-Earth_Data!$B$2^2*SIN(RADIANS(User_Model_Calcs!B3786))^2))*COS(RADIANS(User_Model_Calcs!B3786))</f>
        <v>5507.0299848417853</v>
      </c>
      <c r="K3786">
        <f ca="1">((Earth_Data!$B$1*(1-Earth_Data!$B$2^2))/SQRT(1-Earth_Data!$B$2^2*SIN(RADIANS(User_Model_Calcs!B3786))^2))*SIN(RADIANS(User_Model_Calcs!B3786))</f>
        <v>-3206.8645704664755</v>
      </c>
      <c r="L3786">
        <f t="shared" ca="1" si="582"/>
        <v>-30.213183338347783</v>
      </c>
      <c r="M3786">
        <f t="shared" ca="1" si="583"/>
        <v>6372.7042632825542</v>
      </c>
      <c r="N3786">
        <f ca="1">SQRT(User_Model_Calcs!M3786^2+Sat_Data!$B$3^2-2*User_Model_Calcs!M3786*Sat_Data!$B$3*COS(RADIANS(L3786))*COS(RADIANS(I3786)))</f>
        <v>36806.284985618004</v>
      </c>
      <c r="O3786">
        <f ca="1">DEGREES(ACOS(((Earth_Data!$B$1+Sat_Data!$B$2)/User_Model_Calcs!N3786)*SQRT(1-COS(RADIANS(User_Model_Calcs!I3786))^2*COS(RADIANS(User_Model_Calcs!B3786))^2)))</f>
        <v>54.422135156239882</v>
      </c>
      <c r="P3786">
        <f t="shared" ca="1" si="580"/>
        <v>6.091437897562769</v>
      </c>
    </row>
    <row r="3787" spans="1:16" x14ac:dyDescent="0.25">
      <c r="A3787">
        <f t="shared" ca="1" si="584"/>
        <v>110.90894876127433</v>
      </c>
      <c r="B3787">
        <f t="shared" ca="1" si="585"/>
        <v>-33.869060881378608</v>
      </c>
      <c r="C3787" s="6">
        <v>20135.9375</v>
      </c>
      <c r="D3787">
        <f t="shared" ca="1" si="576"/>
        <v>1.2</v>
      </c>
      <c r="E3787" s="1">
        <v>0.65</v>
      </c>
      <c r="F3787">
        <v>19.899999999999999</v>
      </c>
      <c r="G3787">
        <f t="shared" ca="1" si="581"/>
        <v>46.089820015575185</v>
      </c>
      <c r="H3787">
        <f t="shared" ca="1" si="577"/>
        <v>17.455865233992604</v>
      </c>
      <c r="I3787">
        <f ca="1">User_Model_Calcs!A3787-Sat_Data!$B$5</f>
        <v>0.90894876127433122</v>
      </c>
      <c r="J3787">
        <f ca="1">(Earth_Data!$B$1/SQRT(1-Earth_Data!$B$2^2*SIN(RADIANS(User_Model_Calcs!B3787))^2))*COS(RADIANS(User_Model_Calcs!B3787))</f>
        <v>5301.3688478177864</v>
      </c>
      <c r="K3787">
        <f ca="1">((Earth_Data!$B$1*(1-Earth_Data!$B$2^2))/SQRT(1-Earth_Data!$B$2^2*SIN(RADIANS(User_Model_Calcs!B3787))^2))*SIN(RADIANS(User_Model_Calcs!B3787))</f>
        <v>-3534.3976788103009</v>
      </c>
      <c r="L3787">
        <f t="shared" ca="1" si="582"/>
        <v>-33.691203172922499</v>
      </c>
      <c r="M3787">
        <f t="shared" ca="1" si="583"/>
        <v>6371.5365974459037</v>
      </c>
      <c r="N3787">
        <f ca="1">SQRT(User_Model_Calcs!M3787^2+Sat_Data!$B$3^2-2*User_Model_Calcs!M3787*Sat_Data!$B$3*COS(RADIANS(L3787))*COS(RADIANS(I3787)))</f>
        <v>37032.581847163281</v>
      </c>
      <c r="O3787">
        <f ca="1">DEGREES(ACOS(((Earth_Data!$B$1+Sat_Data!$B$2)/User_Model_Calcs!N3787)*SQRT(1-COS(RADIANS(User_Model_Calcs!I3787))^2*COS(RADIANS(User_Model_Calcs!B3787))^2)))</f>
        <v>50.602414545724407</v>
      </c>
      <c r="P3787">
        <f t="shared" ca="1" si="580"/>
        <v>1.6306921459683961</v>
      </c>
    </row>
    <row r="3788" spans="1:16" x14ac:dyDescent="0.25">
      <c r="A3788">
        <f t="shared" ca="1" si="584"/>
        <v>110.38205824960238</v>
      </c>
      <c r="B3788">
        <f t="shared" ca="1" si="585"/>
        <v>-28.343271570703838</v>
      </c>
      <c r="C3788" s="6">
        <v>20135.9375</v>
      </c>
      <c r="D3788">
        <f t="shared" ca="1" si="576"/>
        <v>0.75</v>
      </c>
      <c r="E3788" s="1">
        <v>0.65</v>
      </c>
      <c r="F3788">
        <v>19.899999999999999</v>
      </c>
      <c r="G3788">
        <f t="shared" ca="1" si="581"/>
        <v>42.007420362456692</v>
      </c>
      <c r="H3788">
        <f t="shared" ca="1" si="577"/>
        <v>14.883928062441811</v>
      </c>
      <c r="I3788">
        <f ca="1">User_Model_Calcs!A3788-Sat_Data!$B$5</f>
        <v>0.38205824960238033</v>
      </c>
      <c r="J3788">
        <f ca="1">(Earth_Data!$B$1/SQRT(1-Earth_Data!$B$2^2*SIN(RADIANS(User_Model_Calcs!B3788))^2))*COS(RADIANS(User_Model_Calcs!B3788))</f>
        <v>5617.762419022336</v>
      </c>
      <c r="K3788">
        <f ca="1">((Earth_Data!$B$1*(1-Earth_Data!$B$2^2))/SQRT(1-Earth_Data!$B$2^2*SIN(RADIANS(User_Model_Calcs!B3788))^2))*SIN(RADIANS(User_Model_Calcs!B3788))</f>
        <v>-3010.0418328382884</v>
      </c>
      <c r="L3788">
        <f t="shared" ca="1" si="582"/>
        <v>-28.182760343149223</v>
      </c>
      <c r="M3788">
        <f t="shared" ca="1" si="583"/>
        <v>6373.3512716636114</v>
      </c>
      <c r="N3788">
        <f ca="1">SQRT(User_Model_Calcs!M3788^2+Sat_Data!$B$3^2-2*User_Model_Calcs!M3788*Sat_Data!$B$3*COS(RADIANS(L3788))*COS(RADIANS(I3788)))</f>
        <v>36670.268588082909</v>
      </c>
      <c r="O3788">
        <f ca="1">DEGREES(ACOS(((Earth_Data!$B$1+Sat_Data!$B$2)/User_Model_Calcs!N3788)*SQRT(1-COS(RADIANS(User_Model_Calcs!I3788))^2*COS(RADIANS(User_Model_Calcs!B3788))^2)))</f>
        <v>56.912351247022748</v>
      </c>
      <c r="P3788">
        <f t="shared" ca="1" si="580"/>
        <v>0.80471057551353431</v>
      </c>
    </row>
    <row r="3789" spans="1:16" x14ac:dyDescent="0.25">
      <c r="A3789">
        <f t="shared" ca="1" si="584"/>
        <v>110.97452660085195</v>
      </c>
      <c r="B3789">
        <f t="shared" ca="1" si="585"/>
        <v>-29.92562333980765</v>
      </c>
      <c r="C3789" s="6">
        <v>20135.9375</v>
      </c>
      <c r="D3789">
        <f t="shared" ca="1" si="576"/>
        <v>1.2</v>
      </c>
      <c r="E3789" s="1">
        <v>0.65</v>
      </c>
      <c r="F3789">
        <v>19.899999999999999</v>
      </c>
      <c r="G3789">
        <f t="shared" ca="1" si="581"/>
        <v>46.089820015575185</v>
      </c>
      <c r="H3789">
        <f t="shared" ca="1" si="577"/>
        <v>21.504292401416603</v>
      </c>
      <c r="I3789">
        <f ca="1">User_Model_Calcs!A3789-Sat_Data!$B$5</f>
        <v>0.97452660085194509</v>
      </c>
      <c r="J3789">
        <f ca="1">(Earth_Data!$B$1/SQRT(1-Earth_Data!$B$2^2*SIN(RADIANS(User_Model_Calcs!B3789))^2))*COS(RADIANS(User_Model_Calcs!B3789))</f>
        <v>5532.3770911634938</v>
      </c>
      <c r="K3789">
        <f ca="1">((Earth_Data!$B$1*(1-Earth_Data!$B$2^2))/SQRT(1-Earth_Data!$B$2^2*SIN(RADIANS(User_Model_Calcs!B3789))^2))*SIN(RADIANS(User_Model_Calcs!B3789))</f>
        <v>-3163.2319843748141</v>
      </c>
      <c r="L3789">
        <f t="shared" ca="1" si="582"/>
        <v>-29.759507038327278</v>
      </c>
      <c r="M3789">
        <f t="shared" ca="1" si="583"/>
        <v>6372.8512351852733</v>
      </c>
      <c r="N3789">
        <f ca="1">SQRT(User_Model_Calcs!M3789^2+Sat_Data!$B$3^2-2*User_Model_Calcs!M3789*Sat_Data!$B$3*COS(RADIANS(L3789))*COS(RADIANS(I3789)))</f>
        <v>36769.002871983605</v>
      </c>
      <c r="O3789">
        <f ca="1">DEGREES(ACOS(((Earth_Data!$B$1+Sat_Data!$B$2)/User_Model_Calcs!N3789)*SQRT(1-COS(RADIANS(User_Model_Calcs!I3789))^2*COS(RADIANS(User_Model_Calcs!B3789))^2)))</f>
        <v>55.0874633498292</v>
      </c>
      <c r="P3789">
        <f t="shared" ca="1" si="580"/>
        <v>1.9528787930034006</v>
      </c>
    </row>
    <row r="3790" spans="1:16" x14ac:dyDescent="0.25">
      <c r="A3790">
        <f t="shared" ca="1" si="584"/>
        <v>105.97579988164944</v>
      </c>
      <c r="B3790">
        <f t="shared" ca="1" si="585"/>
        <v>-28.304020004483537</v>
      </c>
      <c r="C3790" s="6">
        <v>20135.9375</v>
      </c>
      <c r="D3790">
        <f t="shared" ca="1" si="576"/>
        <v>0.75</v>
      </c>
      <c r="E3790" s="1">
        <v>0.65</v>
      </c>
      <c r="F3790">
        <v>19.899999999999999</v>
      </c>
      <c r="G3790">
        <f t="shared" ca="1" si="581"/>
        <v>42.007420362456692</v>
      </c>
      <c r="H3790">
        <f t="shared" ca="1" si="577"/>
        <v>20.29923205190935</v>
      </c>
      <c r="I3790">
        <f ca="1">User_Model_Calcs!A3790-Sat_Data!$B$5</f>
        <v>-4.0242001183505636</v>
      </c>
      <c r="J3790">
        <f ca="1">(Earth_Data!$B$1/SQRT(1-Earth_Data!$B$2^2*SIN(RADIANS(User_Model_Calcs!B3790))^2))*COS(RADIANS(User_Model_Calcs!B3790))</f>
        <v>5619.8263041973305</v>
      </c>
      <c r="K3790">
        <f ca="1">((Earth_Data!$B$1*(1-Earth_Data!$B$2^2))/SQRT(1-Earth_Data!$B$2^2*SIN(RADIANS(User_Model_Calcs!B3790))^2))*SIN(RADIANS(User_Model_Calcs!B3790))</f>
        <v>-3006.2125688505571</v>
      </c>
      <c r="L3790">
        <f t="shared" ca="1" si="582"/>
        <v>-28.143654078122626</v>
      </c>
      <c r="M3790">
        <f t="shared" ca="1" si="583"/>
        <v>6373.3634525628058</v>
      </c>
      <c r="N3790">
        <f ca="1">SQRT(User_Model_Calcs!M3790^2+Sat_Data!$B$3^2-2*User_Model_Calcs!M3790*Sat_Data!$B$3*COS(RADIANS(L3790))*COS(RADIANS(I3790)))</f>
        <v>36683.683078582413</v>
      </c>
      <c r="O3790">
        <f ca="1">DEGREES(ACOS(((Earth_Data!$B$1+Sat_Data!$B$2)/User_Model_Calcs!N3790)*SQRT(1-COS(RADIANS(User_Model_Calcs!I3790))^2*COS(RADIANS(User_Model_Calcs!B3790))^2)))</f>
        <v>56.660787125557235</v>
      </c>
      <c r="P3790">
        <f t="shared" ca="1" si="580"/>
        <v>8.4395993386387822</v>
      </c>
    </row>
    <row r="3791" spans="1:16" x14ac:dyDescent="0.25">
      <c r="A3791">
        <f t="shared" ca="1" si="584"/>
        <v>109.9843661086184</v>
      </c>
      <c r="B3791">
        <f t="shared" ca="1" si="585"/>
        <v>-34.202855318011125</v>
      </c>
      <c r="C3791" s="6">
        <v>20135.9375</v>
      </c>
      <c r="D3791">
        <f t="shared" ca="1" si="576"/>
        <v>0.75</v>
      </c>
      <c r="E3791" s="1">
        <v>0.65</v>
      </c>
      <c r="F3791">
        <v>19.899999999999999</v>
      </c>
      <c r="G3791">
        <f t="shared" ca="1" si="581"/>
        <v>42.007420362456692</v>
      </c>
      <c r="H3791">
        <f t="shared" ca="1" si="577"/>
        <v>22.342869003513528</v>
      </c>
      <c r="I3791">
        <f ca="1">User_Model_Calcs!A3791-Sat_Data!$B$5</f>
        <v>-1.5633891381597209E-2</v>
      </c>
      <c r="J3791">
        <f ca="1">(Earth_Data!$B$1/SQRT(1-Earth_Data!$B$2^2*SIN(RADIANS(User_Model_Calcs!B3791))^2))*COS(RADIANS(User_Model_Calcs!B3791))</f>
        <v>5280.6452152908951</v>
      </c>
      <c r="K3791">
        <f ca="1">((Earth_Data!$B$1*(1-Earth_Data!$B$2^2))/SQRT(1-Earth_Data!$B$2^2*SIN(RADIANS(User_Model_Calcs!B3791))^2))*SIN(RADIANS(User_Model_Calcs!B3791))</f>
        <v>-3565.0801717733834</v>
      </c>
      <c r="L3791">
        <f t="shared" ca="1" si="582"/>
        <v>-34.024154913752007</v>
      </c>
      <c r="M3791">
        <f t="shared" ca="1" si="583"/>
        <v>6371.421389371948</v>
      </c>
      <c r="N3791">
        <f ca="1">SQRT(User_Model_Calcs!M3791^2+Sat_Data!$B$3^2-2*User_Model_Calcs!M3791*Sat_Data!$B$3*COS(RADIANS(L3791))*COS(RADIANS(I3791)))</f>
        <v>37055.390980832191</v>
      </c>
      <c r="O3791">
        <f ca="1">DEGREES(ACOS(((Earth_Data!$B$1+Sat_Data!$B$2)/User_Model_Calcs!N3791)*SQRT(1-COS(RADIANS(User_Model_Calcs!I3791))^2*COS(RADIANS(User_Model_Calcs!B3791))^2)))</f>
        <v>50.236243123400477</v>
      </c>
      <c r="P3791">
        <f t="shared" ca="1" si="580"/>
        <v>2.7812144666094236E-2</v>
      </c>
    </row>
    <row r="3792" spans="1:16" x14ac:dyDescent="0.25">
      <c r="A3792">
        <f t="shared" ca="1" si="584"/>
        <v>109.01468708765104</v>
      </c>
      <c r="B3792">
        <f t="shared" ca="1" si="585"/>
        <v>-33.589992673619989</v>
      </c>
      <c r="C3792" s="6">
        <v>20135.9375</v>
      </c>
      <c r="D3792">
        <f t="shared" ca="1" si="576"/>
        <v>3</v>
      </c>
      <c r="E3792" s="1">
        <v>0.65</v>
      </c>
      <c r="F3792">
        <v>19.899999999999999</v>
      </c>
      <c r="G3792">
        <f t="shared" ca="1" si="581"/>
        <v>54.048620189015942</v>
      </c>
      <c r="H3792">
        <f t="shared" ca="1" si="577"/>
        <v>22.713405190407784</v>
      </c>
      <c r="I3792">
        <f ca="1">User_Model_Calcs!A3792-Sat_Data!$B$5</f>
        <v>-0.98531291234895946</v>
      </c>
      <c r="J3792">
        <f ca="1">(Earth_Data!$B$1/SQRT(1-Earth_Data!$B$2^2*SIN(RADIANS(User_Model_Calcs!B3792))^2))*COS(RADIANS(User_Model_Calcs!B3792))</f>
        <v>5318.5565121467889</v>
      </c>
      <c r="K3792">
        <f ca="1">((Earth_Data!$B$1*(1-Earth_Data!$B$2^2))/SQRT(1-Earth_Data!$B$2^2*SIN(RADIANS(User_Model_Calcs!B3792))^2))*SIN(RADIANS(User_Model_Calcs!B3792))</f>
        <v>-3508.654614022988</v>
      </c>
      <c r="L3792">
        <f t="shared" ca="1" si="582"/>
        <v>-33.412857965483127</v>
      </c>
      <c r="M3792">
        <f t="shared" ca="1" si="583"/>
        <v>6371.6324888841336</v>
      </c>
      <c r="N3792">
        <f ca="1">SQRT(User_Model_Calcs!M3792^2+Sat_Data!$B$3^2-2*User_Model_Calcs!M3792*Sat_Data!$B$3*COS(RADIANS(L3792))*COS(RADIANS(I3792)))</f>
        <v>37013.159787475088</v>
      </c>
      <c r="O3792">
        <f ca="1">DEGREES(ACOS(((Earth_Data!$B$1+Sat_Data!$B$2)/User_Model_Calcs!N3792)*SQRT(1-COS(RADIANS(User_Model_Calcs!I3792))^2*COS(RADIANS(User_Model_Calcs!B3792))^2)))</f>
        <v>50.916638068845593</v>
      </c>
      <c r="P3792">
        <f t="shared" ca="1" si="580"/>
        <v>1.78056903779645</v>
      </c>
    </row>
    <row r="3793" spans="1:16" x14ac:dyDescent="0.25">
      <c r="A3793">
        <f t="shared" ca="1" si="584"/>
        <v>111.12659190843171</v>
      </c>
      <c r="B3793">
        <f t="shared" ca="1" si="585"/>
        <v>-30.429936595671972</v>
      </c>
      <c r="C3793" s="6">
        <v>20135.9375</v>
      </c>
      <c r="D3793">
        <f t="shared" ca="1" si="576"/>
        <v>0.75</v>
      </c>
      <c r="E3793" s="1">
        <v>0.65</v>
      </c>
      <c r="F3793">
        <v>19.899999999999999</v>
      </c>
      <c r="G3793">
        <f t="shared" ca="1" si="581"/>
        <v>42.007420362456692</v>
      </c>
      <c r="H3793">
        <f t="shared" ca="1" si="577"/>
        <v>16.301448281016476</v>
      </c>
      <c r="I3793">
        <f ca="1">User_Model_Calcs!A3793-Sat_Data!$B$5</f>
        <v>1.1265919084317062</v>
      </c>
      <c r="J3793">
        <f ca="1">(Earth_Data!$B$1/SQRT(1-Earth_Data!$B$2^2*SIN(RADIANS(User_Model_Calcs!B3793))^2))*COS(RADIANS(User_Model_Calcs!B3793))</f>
        <v>5504.2741401093099</v>
      </c>
      <c r="K3793">
        <f ca="1">((Earth_Data!$B$1*(1-Earth_Data!$B$2^2))/SQRT(1-Earth_Data!$B$2^2*SIN(RADIANS(User_Model_Calcs!B3793))^2))*SIN(RADIANS(User_Model_Calcs!B3793))</f>
        <v>-3211.5607840782468</v>
      </c>
      <c r="L3793">
        <f t="shared" ca="1" si="582"/>
        <v>-30.262139046707347</v>
      </c>
      <c r="M3793">
        <f t="shared" ca="1" si="583"/>
        <v>6372.6883243498869</v>
      </c>
      <c r="N3793">
        <f ca="1">SQRT(User_Model_Calcs!M3793^2+Sat_Data!$B$3^2-2*User_Model_Calcs!M3793*Sat_Data!$B$3*COS(RADIANS(L3793))*COS(RADIANS(I3793)))</f>
        <v>36801.489281373106</v>
      </c>
      <c r="O3793">
        <f ca="1">DEGREES(ACOS(((Earth_Data!$B$1+Sat_Data!$B$2)/User_Model_Calcs!N3793)*SQRT(1-COS(RADIANS(User_Model_Calcs!I3793))^2*COS(RADIANS(User_Model_Calcs!B3793))^2)))</f>
        <v>54.506304269366439</v>
      </c>
      <c r="P3793">
        <f t="shared" ca="1" si="580"/>
        <v>2.2235068635563708</v>
      </c>
    </row>
    <row r="3794" spans="1:16" x14ac:dyDescent="0.25">
      <c r="A3794">
        <f t="shared" ca="1" si="584"/>
        <v>106.81116730675517</v>
      </c>
      <c r="B3794">
        <f t="shared" ca="1" si="585"/>
        <v>-33.399481476497755</v>
      </c>
      <c r="C3794" s="6">
        <v>20135.9375</v>
      </c>
      <c r="D3794">
        <f t="shared" ca="1" si="576"/>
        <v>1.2</v>
      </c>
      <c r="E3794" s="1">
        <v>0.65</v>
      </c>
      <c r="F3794">
        <v>19.899999999999999</v>
      </c>
      <c r="G3794">
        <f t="shared" ca="1" si="581"/>
        <v>46.089820015575185</v>
      </c>
      <c r="H3794">
        <f t="shared" ca="1" si="577"/>
        <v>17.214503552230621</v>
      </c>
      <c r="I3794">
        <f ca="1">User_Model_Calcs!A3794-Sat_Data!$B$5</f>
        <v>-3.1888326932448336</v>
      </c>
      <c r="J3794">
        <f ca="1">(Earth_Data!$B$1/SQRT(1-Earth_Data!$B$2^2*SIN(RADIANS(User_Model_Calcs!B3794))^2))*COS(RADIANS(User_Model_Calcs!B3794))</f>
        <v>5330.2174453436764</v>
      </c>
      <c r="K3794">
        <f ca="1">((Earth_Data!$B$1*(1-Earth_Data!$B$2^2))/SQRT(1-Earth_Data!$B$2^2*SIN(RADIANS(User_Model_Calcs!B3794))^2))*SIN(RADIANS(User_Model_Calcs!B3794))</f>
        <v>-3491.0333495165437</v>
      </c>
      <c r="L3794">
        <f t="shared" ca="1" si="582"/>
        <v>-33.22284995880203</v>
      </c>
      <c r="M3794">
        <f t="shared" ca="1" si="583"/>
        <v>6371.6977221210645</v>
      </c>
      <c r="N3794">
        <f ca="1">SQRT(User_Model_Calcs!M3794^2+Sat_Data!$B$3^2-2*User_Model_Calcs!M3794*Sat_Data!$B$3*COS(RADIANS(L3794))*COS(RADIANS(I3794)))</f>
        <v>37008.392840255372</v>
      </c>
      <c r="O3794">
        <f ca="1">DEGREES(ACOS(((Earth_Data!$B$1+Sat_Data!$B$2)/User_Model_Calcs!N3794)*SQRT(1-COS(RADIANS(User_Model_Calcs!I3794))^2*COS(RADIANS(User_Model_Calcs!B3794))^2)))</f>
        <v>50.994933439759073</v>
      </c>
      <c r="P3794">
        <f t="shared" ca="1" si="580"/>
        <v>5.7792032207815485</v>
      </c>
    </row>
    <row r="3795" spans="1:16" x14ac:dyDescent="0.25">
      <c r="A3795">
        <f t="shared" ca="1" si="584"/>
        <v>111.88623354178279</v>
      </c>
      <c r="B3795">
        <f t="shared" ca="1" si="585"/>
        <v>-28.134942805540881</v>
      </c>
      <c r="C3795" s="6">
        <v>20135.9375</v>
      </c>
      <c r="D3795">
        <f t="shared" ca="1" si="576"/>
        <v>3</v>
      </c>
      <c r="E3795" s="1">
        <v>0.65</v>
      </c>
      <c r="F3795">
        <v>19.899999999999999</v>
      </c>
      <c r="G3795">
        <f t="shared" ca="1" si="581"/>
        <v>54.048620189015942</v>
      </c>
      <c r="H3795">
        <f t="shared" ca="1" si="577"/>
        <v>16.80385581469249</v>
      </c>
      <c r="I3795">
        <f ca="1">User_Model_Calcs!A3795-Sat_Data!$B$5</f>
        <v>1.8862335417827865</v>
      </c>
      <c r="J3795">
        <f ca="1">(Earth_Data!$B$1/SQRT(1-Earth_Data!$B$2^2*SIN(RADIANS(User_Model_Calcs!B3795))^2))*COS(RADIANS(User_Model_Calcs!B3795))</f>
        <v>5628.6864060215585</v>
      </c>
      <c r="K3795">
        <f ca="1">((Earth_Data!$B$1*(1-Earth_Data!$B$2^2))/SQRT(1-Earth_Data!$B$2^2*SIN(RADIANS(User_Model_Calcs!B3795))^2))*SIN(RADIANS(User_Model_Calcs!B3795))</f>
        <v>-2989.7020313245916</v>
      </c>
      <c r="L3795">
        <f t="shared" ca="1" si="582"/>
        <v>-27.975206186858887</v>
      </c>
      <c r="M3795">
        <f t="shared" ca="1" si="583"/>
        <v>6373.4157948025231</v>
      </c>
      <c r="N3795">
        <f ca="1">SQRT(User_Model_Calcs!M3795^2+Sat_Data!$B$3^2-2*User_Model_Calcs!M3795*Sat_Data!$B$3*COS(RADIANS(L3795))*COS(RADIANS(I3795)))</f>
        <v>36661.081259678518</v>
      </c>
      <c r="O3795">
        <f ca="1">DEGREES(ACOS(((Earth_Data!$B$1+Sat_Data!$B$2)/User_Model_Calcs!N3795)*SQRT(1-COS(RADIANS(User_Model_Calcs!I3795))^2*COS(RADIANS(User_Model_Calcs!B3795))^2)))</f>
        <v>57.087418491127018</v>
      </c>
      <c r="P3795">
        <f t="shared" ca="1" si="580"/>
        <v>3.9950318228504327</v>
      </c>
    </row>
    <row r="3796" spans="1:16" x14ac:dyDescent="0.25">
      <c r="A3796">
        <f t="shared" ca="1" si="584"/>
        <v>109.91649601519092</v>
      </c>
      <c r="B3796">
        <f t="shared" ca="1" si="585"/>
        <v>-30.605269989577224</v>
      </c>
      <c r="C3796" s="6">
        <v>20135.9375</v>
      </c>
      <c r="D3796">
        <f t="shared" ca="1" si="576"/>
        <v>3</v>
      </c>
      <c r="E3796" s="1">
        <v>0.65</v>
      </c>
      <c r="F3796">
        <v>19.899999999999999</v>
      </c>
      <c r="G3796">
        <f t="shared" ca="1" si="581"/>
        <v>54.048620189015942</v>
      </c>
      <c r="H3796">
        <f t="shared" ca="1" si="577"/>
        <v>15.608472947329426</v>
      </c>
      <c r="I3796">
        <f ca="1">User_Model_Calcs!A3796-Sat_Data!$B$5</f>
        <v>-8.3503984809084386E-2</v>
      </c>
      <c r="J3796">
        <f ca="1">(Earth_Data!$B$1/SQRT(1-Earth_Data!$B$2^2*SIN(RADIANS(User_Model_Calcs!B3796))^2))*COS(RADIANS(User_Model_Calcs!B3796))</f>
        <v>5494.4036303905368</v>
      </c>
      <c r="K3796">
        <f ca="1">((Earth_Data!$B$1*(1-Earth_Data!$B$2^2))/SQRT(1-Earth_Data!$B$2^2*SIN(RADIANS(User_Model_Calcs!B3796))^2))*SIN(RADIANS(User_Model_Calcs!B3796))</f>
        <v>-3228.3058176511859</v>
      </c>
      <c r="L3796">
        <f t="shared" ca="1" si="582"/>
        <v>-30.436900020742378</v>
      </c>
      <c r="M3796">
        <f t="shared" ca="1" si="583"/>
        <v>6372.6313015840797</v>
      </c>
      <c r="N3796">
        <f ca="1">SQRT(User_Model_Calcs!M3796^2+Sat_Data!$B$3^2-2*User_Model_Calcs!M3796*Sat_Data!$B$3*COS(RADIANS(L3796))*COS(RADIANS(I3796)))</f>
        <v>36811.574483383796</v>
      </c>
      <c r="O3796">
        <f ca="1">DEGREES(ACOS(((Earth_Data!$B$1+Sat_Data!$B$2)/User_Model_Calcs!N3796)*SQRT(1-COS(RADIANS(User_Model_Calcs!I3796))^2*COS(RADIANS(User_Model_Calcs!B3796))^2)))</f>
        <v>54.327544930582633</v>
      </c>
      <c r="P3796">
        <f t="shared" ca="1" si="580"/>
        <v>0.16401579221957807</v>
      </c>
    </row>
    <row r="3797" spans="1:16" x14ac:dyDescent="0.25">
      <c r="A3797">
        <f t="shared" ca="1" si="584"/>
        <v>106.11919176132005</v>
      </c>
      <c r="B3797">
        <f t="shared" ca="1" si="585"/>
        <v>-32.309561586550423</v>
      </c>
      <c r="C3797" s="6">
        <v>20135.9375</v>
      </c>
      <c r="D3797">
        <f t="shared" ca="1" si="576"/>
        <v>0.75</v>
      </c>
      <c r="E3797" s="1">
        <v>0.65</v>
      </c>
      <c r="F3797">
        <v>19.899999999999999</v>
      </c>
      <c r="G3797">
        <f t="shared" ca="1" si="581"/>
        <v>42.007420362456692</v>
      </c>
      <c r="H3797">
        <f t="shared" ca="1" si="577"/>
        <v>16.071644056218364</v>
      </c>
      <c r="I3797">
        <f ca="1">User_Model_Calcs!A3797-Sat_Data!$B$5</f>
        <v>-3.880808238679947</v>
      </c>
      <c r="J3797">
        <f ca="1">(Earth_Data!$B$1/SQRT(1-Earth_Data!$B$2^2*SIN(RADIANS(User_Model_Calcs!B3797))^2))*COS(RADIANS(User_Model_Calcs!B3797))</f>
        <v>5395.7916951411944</v>
      </c>
      <c r="K3797">
        <f ca="1">((Earth_Data!$B$1*(1-Earth_Data!$B$2^2))/SQRT(1-Earth_Data!$B$2^2*SIN(RADIANS(User_Model_Calcs!B3797))^2))*SIN(RADIANS(User_Model_Calcs!B3797))</f>
        <v>-3389.4944210077633</v>
      </c>
      <c r="L3797">
        <f t="shared" ca="1" si="582"/>
        <v>-32.135957708608757</v>
      </c>
      <c r="M3797">
        <f t="shared" ca="1" si="583"/>
        <v>6372.0672036159067</v>
      </c>
      <c r="N3797">
        <f ca="1">SQRT(User_Model_Calcs!M3797^2+Sat_Data!$B$3^2-2*User_Model_Calcs!M3797*Sat_Data!$B$3*COS(RADIANS(L3797))*COS(RADIANS(I3797)))</f>
        <v>36938.373854422462</v>
      </c>
      <c r="O3797">
        <f ca="1">DEGREES(ACOS(((Earth_Data!$B$1+Sat_Data!$B$2)/User_Model_Calcs!N3797)*SQRT(1-COS(RADIANS(User_Model_Calcs!I3797))^2*COS(RADIANS(User_Model_Calcs!B3797))^2)))</f>
        <v>52.150202685678167</v>
      </c>
      <c r="P3797">
        <f t="shared" ca="1" si="580"/>
        <v>7.2331742091072941</v>
      </c>
    </row>
    <row r="3798" spans="1:16" x14ac:dyDescent="0.25">
      <c r="A3798">
        <f t="shared" ca="1" si="584"/>
        <v>104.18444097331648</v>
      </c>
      <c r="B3798">
        <f t="shared" ca="1" si="585"/>
        <v>-35.174810826963714</v>
      </c>
      <c r="C3798" s="6">
        <v>20135.9375</v>
      </c>
      <c r="D3798">
        <f t="shared" ca="1" si="576"/>
        <v>3</v>
      </c>
      <c r="E3798" s="1">
        <v>0.65</v>
      </c>
      <c r="F3798">
        <v>19.899999999999999</v>
      </c>
      <c r="G3798">
        <f t="shared" ca="1" si="581"/>
        <v>54.048620189015942</v>
      </c>
      <c r="H3798">
        <f t="shared" ca="1" si="577"/>
        <v>17.622946226197975</v>
      </c>
      <c r="I3798">
        <f ca="1">User_Model_Calcs!A3798-Sat_Data!$B$5</f>
        <v>-5.8155590266835162</v>
      </c>
      <c r="J3798">
        <f ca="1">(Earth_Data!$B$1/SQRT(1-Earth_Data!$B$2^2*SIN(RADIANS(User_Model_Calcs!B3798))^2))*COS(RADIANS(User_Model_Calcs!B3798))</f>
        <v>5219.2813117297228</v>
      </c>
      <c r="K3798">
        <f ca="1">((Earth_Data!$B$1*(1-Earth_Data!$B$2^2))/SQRT(1-Earth_Data!$B$2^2*SIN(RADIANS(User_Model_Calcs!B3798))^2))*SIN(RADIANS(User_Model_Calcs!B3798))</f>
        <v>-3653.7377745698086</v>
      </c>
      <c r="L3798">
        <f t="shared" ca="1" si="582"/>
        <v>-34.993794691842744</v>
      </c>
      <c r="M3798">
        <f t="shared" ca="1" si="583"/>
        <v>6371.082885686661</v>
      </c>
      <c r="N3798">
        <f ca="1">SQRT(User_Model_Calcs!M3798^2+Sat_Data!$B$3^2-2*User_Model_Calcs!M3798*Sat_Data!$B$3*COS(RADIANS(L3798))*COS(RADIANS(I3798)))</f>
        <v>37155.587019522594</v>
      </c>
      <c r="O3798">
        <f ca="1">DEGREES(ACOS(((Earth_Data!$B$1+Sat_Data!$B$2)/User_Model_Calcs!N3798)*SQRT(1-COS(RADIANS(User_Model_Calcs!I3798))^2*COS(RADIANS(User_Model_Calcs!B3798))^2)))</f>
        <v>48.665849582989814</v>
      </c>
      <c r="P3798">
        <f t="shared" ca="1" si="580"/>
        <v>10.02637449893777</v>
      </c>
    </row>
    <row r="3799" spans="1:16" x14ac:dyDescent="0.25">
      <c r="A3799">
        <f t="shared" ca="1" si="584"/>
        <v>109.05996034388693</v>
      </c>
      <c r="B3799">
        <f t="shared" ca="1" si="585"/>
        <v>-34.084157783912786</v>
      </c>
      <c r="C3799" s="6">
        <v>20135.9375</v>
      </c>
      <c r="D3799">
        <f t="shared" ca="1" si="576"/>
        <v>3</v>
      </c>
      <c r="E3799" s="1">
        <v>0.65</v>
      </c>
      <c r="F3799">
        <v>19.899999999999999</v>
      </c>
      <c r="G3799">
        <f t="shared" ca="1" si="581"/>
        <v>54.048620189015942</v>
      </c>
      <c r="H3799">
        <f t="shared" ca="1" si="577"/>
        <v>21.392259612008836</v>
      </c>
      <c r="I3799">
        <f ca="1">User_Model_Calcs!A3799-Sat_Data!$B$5</f>
        <v>-0.94003965611307194</v>
      </c>
      <c r="J3799">
        <f ca="1">(Earth_Data!$B$1/SQRT(1-Earth_Data!$B$2^2*SIN(RADIANS(User_Model_Calcs!B3799))^2))*COS(RADIANS(User_Model_Calcs!B3799))</f>
        <v>5288.0351590738592</v>
      </c>
      <c r="K3799">
        <f ca="1">((Earth_Data!$B$1*(1-Earth_Data!$B$2^2))/SQRT(1-Earth_Data!$B$2^2*SIN(RADIANS(User_Model_Calcs!B3799))^2))*SIN(RADIANS(User_Model_Calcs!B3799))</f>
        <v>-3554.1831033084695</v>
      </c>
      <c r="L3799">
        <f t="shared" ca="1" si="582"/>
        <v>-33.905754279599805</v>
      </c>
      <c r="M3799">
        <f t="shared" ca="1" si="583"/>
        <v>6371.4624204686888</v>
      </c>
      <c r="N3799">
        <f ca="1">SQRT(User_Model_Calcs!M3799^2+Sat_Data!$B$3^2-2*User_Model_Calcs!M3799*Sat_Data!$B$3*COS(RADIANS(L3799))*COS(RADIANS(I3799)))</f>
        <v>37047.798083818074</v>
      </c>
      <c r="O3799">
        <f ca="1">DEGREES(ACOS(((Earth_Data!$B$1+Sat_Data!$B$2)/User_Model_Calcs!N3799)*SQRT(1-COS(RADIANS(User_Model_Calcs!I3799))^2*COS(RADIANS(User_Model_Calcs!B3799))^2)))</f>
        <v>50.357845947390977</v>
      </c>
      <c r="P3799">
        <f t="shared" ca="1" si="580"/>
        <v>1.6770854925701399</v>
      </c>
    </row>
    <row r="3800" spans="1:16" x14ac:dyDescent="0.25">
      <c r="A3800">
        <f t="shared" ca="1" si="584"/>
        <v>111.14956553969074</v>
      </c>
      <c r="B3800">
        <f t="shared" ca="1" si="585"/>
        <v>-33.357330717765329</v>
      </c>
      <c r="C3800" s="6">
        <v>20135.9375</v>
      </c>
      <c r="D3800">
        <f t="shared" ca="1" si="576"/>
        <v>1.2</v>
      </c>
      <c r="E3800" s="1">
        <v>0.65</v>
      </c>
      <c r="F3800">
        <v>19.899999999999999</v>
      </c>
      <c r="G3800">
        <f t="shared" ca="1" si="581"/>
        <v>46.089820015575185</v>
      </c>
      <c r="H3800">
        <f t="shared" ca="1" si="577"/>
        <v>16.867373062982452</v>
      </c>
      <c r="I3800">
        <f ca="1">User_Model_Calcs!A3800-Sat_Data!$B$5</f>
        <v>1.1495655396907409</v>
      </c>
      <c r="J3800">
        <f ca="1">(Earth_Data!$B$1/SQRT(1-Earth_Data!$B$2^2*SIN(RADIANS(User_Model_Calcs!B3800))^2))*COS(RADIANS(User_Model_Calcs!B3800))</f>
        <v>5332.7894680364434</v>
      </c>
      <c r="K3800">
        <f ca="1">((Earth_Data!$B$1*(1-Earth_Data!$B$2^2))/SQRT(1-Earth_Data!$B$2^2*SIN(RADIANS(User_Model_Calcs!B3800))^2))*SIN(RADIANS(User_Model_Calcs!B3800))</f>
        <v>-3487.1294716433677</v>
      </c>
      <c r="L3800">
        <f t="shared" ca="1" si="582"/>
        <v>-33.180811583277141</v>
      </c>
      <c r="M3800">
        <f t="shared" ca="1" si="583"/>
        <v>6371.7121295931256</v>
      </c>
      <c r="N3800">
        <f ca="1">SQRT(User_Model_Calcs!M3800^2+Sat_Data!$B$3^2-2*User_Model_Calcs!M3800*Sat_Data!$B$3*COS(RADIANS(L3800))*COS(RADIANS(I3800)))</f>
        <v>36997.28322169069</v>
      </c>
      <c r="O3800">
        <f ca="1">DEGREES(ACOS(((Earth_Data!$B$1+Sat_Data!$B$2)/User_Model_Calcs!N3800)*SQRT(1-COS(RADIANS(User_Model_Calcs!I3800))^2*COS(RADIANS(User_Model_Calcs!B3800))^2)))</f>
        <v>51.175253733574877</v>
      </c>
      <c r="P3800">
        <f t="shared" ca="1" si="580"/>
        <v>2.0900087515292061</v>
      </c>
    </row>
    <row r="3801" spans="1:16" x14ac:dyDescent="0.25">
      <c r="A3801">
        <f ca="1">107.947391934268+(RAND()*5-2.5)</f>
        <v>106.35573292328299</v>
      </c>
      <c r="B3801">
        <f ca="1">-23.1146709996734+(RAND()*5-2.5)</f>
        <v>-24.018950568969046</v>
      </c>
      <c r="C3801" s="6">
        <v>20135.9375</v>
      </c>
      <c r="D3801">
        <f t="shared" ca="1" si="576"/>
        <v>0.75</v>
      </c>
      <c r="E3801" s="1">
        <v>0.65</v>
      </c>
      <c r="F3801">
        <v>19.899999999999999</v>
      </c>
      <c r="G3801">
        <f t="shared" ca="1" si="581"/>
        <v>42.007420362456692</v>
      </c>
      <c r="H3801">
        <f t="shared" ca="1" si="577"/>
        <v>18.220524720803411</v>
      </c>
      <c r="I3801">
        <f ca="1">User_Model_Calcs!A3801-Sat_Data!$B$5</f>
        <v>-3.6442670767170142</v>
      </c>
      <c r="J3801">
        <f ca="1">(Earth_Data!$B$1/SQRT(1-Earth_Data!$B$2^2*SIN(RADIANS(User_Model_Calcs!B3801))^2))*COS(RADIANS(User_Model_Calcs!B3801))</f>
        <v>5829.0960371849878</v>
      </c>
      <c r="K3801">
        <f ca="1">((Earth_Data!$B$1*(1-Earth_Data!$B$2^2))/SQRT(1-Earth_Data!$B$2^2*SIN(RADIANS(User_Model_Calcs!B3801))^2))*SIN(RADIANS(User_Model_Calcs!B3801))</f>
        <v>-2580.2016503558498</v>
      </c>
      <c r="L3801">
        <f t="shared" ca="1" si="582"/>
        <v>-23.876184627741278</v>
      </c>
      <c r="M3801">
        <f t="shared" ca="1" si="583"/>
        <v>6374.6216489470789</v>
      </c>
      <c r="N3801">
        <f ca="1">SQRT(User_Model_Calcs!M3801^2+Sat_Data!$B$3^2-2*User_Model_Calcs!M3801*Sat_Data!$B$3*COS(RADIANS(L3801))*COS(RADIANS(I3801)))</f>
        <v>36440.18153209531</v>
      </c>
      <c r="O3801">
        <f ca="1">DEGREES(ACOS(((Earth_Data!$B$1+Sat_Data!$B$2)/User_Model_Calcs!N3801)*SQRT(1-COS(RADIANS(User_Model_Calcs!I3801))^2*COS(RADIANS(User_Model_Calcs!B3801))^2)))</f>
        <v>61.592295323445057</v>
      </c>
      <c r="P3801">
        <f t="shared" ca="1" si="580"/>
        <v>8.8931024868068391</v>
      </c>
    </row>
    <row r="3802" spans="1:16" x14ac:dyDescent="0.25">
      <c r="A3802">
        <f t="shared" ref="A3802:A3865" ca="1" si="586">107.947391934268+(RAND()*5-2.5)</f>
        <v>108.22229244408032</v>
      </c>
      <c r="B3802">
        <f t="shared" ref="B3802:B3865" ca="1" si="587">-23.1146709996734+(RAND()*5-2.5)</f>
        <v>-20.906988976957763</v>
      </c>
      <c r="C3802" s="6">
        <v>20135.9375</v>
      </c>
      <c r="D3802">
        <f t="shared" ca="1" si="576"/>
        <v>0.75</v>
      </c>
      <c r="E3802" s="1">
        <v>0.65</v>
      </c>
      <c r="F3802">
        <v>19.899999999999999</v>
      </c>
      <c r="G3802">
        <f t="shared" ca="1" si="581"/>
        <v>42.007420362456692</v>
      </c>
      <c r="H3802">
        <f t="shared" ca="1" si="577"/>
        <v>16.149432234661312</v>
      </c>
      <c r="I3802">
        <f ca="1">User_Model_Calcs!A3802-Sat_Data!$B$5</f>
        <v>-1.777707555919676</v>
      </c>
      <c r="J3802">
        <f ca="1">(Earth_Data!$B$1/SQRT(1-Earth_Data!$B$2^2*SIN(RADIANS(User_Model_Calcs!B3802))^2))*COS(RADIANS(User_Model_Calcs!B3802))</f>
        <v>5960.7506517684205</v>
      </c>
      <c r="K3802">
        <f ca="1">((Earth_Data!$B$1*(1-Earth_Data!$B$2^2))/SQRT(1-Earth_Data!$B$2^2*SIN(RADIANS(User_Model_Calcs!B3802))^2))*SIN(RADIANS(User_Model_Calcs!B3802))</f>
        <v>-2261.7789402631856</v>
      </c>
      <c r="L3802">
        <f t="shared" ca="1" si="582"/>
        <v>-20.779015184251953</v>
      </c>
      <c r="M3802">
        <f t="shared" ca="1" si="583"/>
        <v>6375.4366365901333</v>
      </c>
      <c r="N3802">
        <f ca="1">SQRT(User_Model_Calcs!M3802^2+Sat_Data!$B$3^2-2*User_Model_Calcs!M3802*Sat_Data!$B$3*COS(RADIANS(L3802))*COS(RADIANS(I3802)))</f>
        <v>36277.30656337738</v>
      </c>
      <c r="O3802">
        <f ca="1">DEGREES(ACOS(((Earth_Data!$B$1+Sat_Data!$B$2)/User_Model_Calcs!N3802)*SQRT(1-COS(RADIANS(User_Model_Calcs!I3802))^2*COS(RADIANS(User_Model_Calcs!B3802))^2)))</f>
        <v>65.409827398786149</v>
      </c>
      <c r="P3802">
        <f t="shared" ca="1" si="580"/>
        <v>4.9707295980156596</v>
      </c>
    </row>
    <row r="3803" spans="1:16" x14ac:dyDescent="0.25">
      <c r="A3803">
        <f t="shared" ca="1" si="586"/>
        <v>110.29114072128363</v>
      </c>
      <c r="B3803">
        <f t="shared" ca="1" si="587"/>
        <v>-22.33280364646135</v>
      </c>
      <c r="C3803" s="6">
        <v>20135.9375</v>
      </c>
      <c r="D3803">
        <f t="shared" ca="1" si="576"/>
        <v>0.75</v>
      </c>
      <c r="E3803" s="1">
        <v>0.65</v>
      </c>
      <c r="F3803">
        <v>19.899999999999999</v>
      </c>
      <c r="G3803">
        <f t="shared" ca="1" si="581"/>
        <v>42.007420362456692</v>
      </c>
      <c r="H3803">
        <f t="shared" ca="1" si="577"/>
        <v>17.228587423329763</v>
      </c>
      <c r="I3803">
        <f ca="1">User_Model_Calcs!A3803-Sat_Data!$B$5</f>
        <v>0.29114072128362523</v>
      </c>
      <c r="J3803">
        <f ca="1">(Earth_Data!$B$1/SQRT(1-Earth_Data!$B$2^2*SIN(RADIANS(User_Model_Calcs!B3803))^2))*COS(RADIANS(User_Model_Calcs!B3803))</f>
        <v>5902.5839449882242</v>
      </c>
      <c r="K3803">
        <f ca="1">((Earth_Data!$B$1*(1-Earth_Data!$B$2^2))/SQRT(1-Earth_Data!$B$2^2*SIN(RADIANS(User_Model_Calcs!B3803))^2))*SIN(RADIANS(User_Model_Calcs!B3803))</f>
        <v>-2408.5421988963385</v>
      </c>
      <c r="L3803">
        <f t="shared" ca="1" si="582"/>
        <v>-22.197855699629272</v>
      </c>
      <c r="M3803">
        <f t="shared" ca="1" si="583"/>
        <v>6375.0743330173927</v>
      </c>
      <c r="N3803">
        <f ca="1">SQRT(User_Model_Calcs!M3803^2+Sat_Data!$B$3^2-2*User_Model_Calcs!M3803*Sat_Data!$B$3*COS(RADIANS(L3803))*COS(RADIANS(I3803)))</f>
        <v>36341.545772295009</v>
      </c>
      <c r="O3803">
        <f ca="1">DEGREES(ACOS(((Earth_Data!$B$1+Sat_Data!$B$2)/User_Model_Calcs!N3803)*SQRT(1-COS(RADIANS(User_Model_Calcs!I3803))^2*COS(RADIANS(User_Model_Calcs!B3803))^2)))</f>
        <v>63.838658448339977</v>
      </c>
      <c r="P3803">
        <f t="shared" ca="1" si="580"/>
        <v>0.76614933288309606</v>
      </c>
    </row>
    <row r="3804" spans="1:16" x14ac:dyDescent="0.25">
      <c r="A3804">
        <f t="shared" ca="1" si="586"/>
        <v>108.68473146082889</v>
      </c>
      <c r="B3804">
        <f t="shared" ca="1" si="587"/>
        <v>-22.763626663365251</v>
      </c>
      <c r="C3804" s="6">
        <v>20135.9375</v>
      </c>
      <c r="D3804">
        <f t="shared" ca="1" si="576"/>
        <v>3</v>
      </c>
      <c r="E3804" s="1">
        <v>0.65</v>
      </c>
      <c r="F3804">
        <v>19.899999999999999</v>
      </c>
      <c r="G3804">
        <f t="shared" ca="1" si="581"/>
        <v>54.048620189015942</v>
      </c>
      <c r="H3804">
        <f t="shared" ca="1" si="577"/>
        <v>23.794124993291472</v>
      </c>
      <c r="I3804">
        <f ca="1">User_Model_Calcs!A3804-Sat_Data!$B$5</f>
        <v>-1.3152685391711145</v>
      </c>
      <c r="J3804">
        <f ca="1">(Earth_Data!$B$1/SQRT(1-Earth_Data!$B$2^2*SIN(RADIANS(User_Model_Calcs!B3804))^2))*COS(RADIANS(User_Model_Calcs!B3804))</f>
        <v>5884.289692241302</v>
      </c>
      <c r="K3804">
        <f ca="1">((Earth_Data!$B$1*(1-Earth_Data!$B$2^2))/SQRT(1-Earth_Data!$B$2^2*SIN(RADIANS(User_Model_Calcs!B3804))^2))*SIN(RADIANS(User_Model_Calcs!B3804))</f>
        <v>-2452.6035182797204</v>
      </c>
      <c r="L3804">
        <f t="shared" ca="1" si="582"/>
        <v>-22.626635921576035</v>
      </c>
      <c r="M3804">
        <f t="shared" ca="1" si="583"/>
        <v>6374.961113614364</v>
      </c>
      <c r="N3804">
        <f ca="1">SQRT(User_Model_Calcs!M3804^2+Sat_Data!$B$3^2-2*User_Model_Calcs!M3804*Sat_Data!$B$3*COS(RADIANS(L3804))*COS(RADIANS(I3804)))</f>
        <v>36364.45435265189</v>
      </c>
      <c r="O3804">
        <f ca="1">DEGREES(ACOS(((Earth_Data!$B$1+Sat_Data!$B$2)/User_Model_Calcs!N3804)*SQRT(1-COS(RADIANS(User_Model_Calcs!I3804))^2*COS(RADIANS(User_Model_Calcs!B3804))^2)))</f>
        <v>63.300470732687238</v>
      </c>
      <c r="P3804">
        <f t="shared" ca="1" si="580"/>
        <v>3.3958544373756205</v>
      </c>
    </row>
    <row r="3805" spans="1:16" x14ac:dyDescent="0.25">
      <c r="A3805">
        <f t="shared" ca="1" si="586"/>
        <v>106.94226579735225</v>
      </c>
      <c r="B3805">
        <f t="shared" ca="1" si="587"/>
        <v>-22.350608434931001</v>
      </c>
      <c r="C3805" s="6">
        <v>20135.9375</v>
      </c>
      <c r="D3805">
        <f t="shared" ca="1" si="576"/>
        <v>0.75</v>
      </c>
      <c r="E3805" s="1">
        <v>0.65</v>
      </c>
      <c r="F3805">
        <v>19.899999999999999</v>
      </c>
      <c r="G3805">
        <f t="shared" ca="1" si="581"/>
        <v>42.007420362456692</v>
      </c>
      <c r="H3805">
        <f t="shared" ca="1" si="577"/>
        <v>18.064522715533144</v>
      </c>
      <c r="I3805">
        <f ca="1">User_Model_Calcs!A3805-Sat_Data!$B$5</f>
        <v>-3.057734202647751</v>
      </c>
      <c r="J3805">
        <f ca="1">(Earth_Data!$B$1/SQRT(1-Earth_Data!$B$2^2*SIN(RADIANS(User_Model_Calcs!B3805))^2))*COS(RADIANS(User_Model_Calcs!B3805))</f>
        <v>5901.8344768989909</v>
      </c>
      <c r="K3805">
        <f ca="1">((Earth_Data!$B$1*(1-Earth_Data!$B$2^2))/SQRT(1-Earth_Data!$B$2^2*SIN(RADIANS(User_Model_Calcs!B3805))^2))*SIN(RADIANS(User_Model_Calcs!B3805))</f>
        <v>-2410.3658087930567</v>
      </c>
      <c r="L3805">
        <f t="shared" ca="1" si="582"/>
        <v>-22.215575461277712</v>
      </c>
      <c r="M3805">
        <f t="shared" ca="1" si="583"/>
        <v>6375.0696878475137</v>
      </c>
      <c r="N3805">
        <f ca="1">SQRT(User_Model_Calcs!M3805^2+Sat_Data!$B$3^2-2*User_Model_Calcs!M3805*Sat_Data!$B$3*COS(RADIANS(L3805))*COS(RADIANS(I3805)))</f>
        <v>36352.073296410854</v>
      </c>
      <c r="O3805">
        <f ca="1">DEGREES(ACOS(((Earth_Data!$B$1+Sat_Data!$B$2)/User_Model_Calcs!N3805)*SQRT(1-COS(RADIANS(User_Model_Calcs!I3805))^2*COS(RADIANS(User_Model_Calcs!B3805))^2)))</f>
        <v>63.591456209288076</v>
      </c>
      <c r="P3805">
        <f t="shared" ca="1" si="580"/>
        <v>7.9962078825101175</v>
      </c>
    </row>
    <row r="3806" spans="1:16" x14ac:dyDescent="0.25">
      <c r="A3806">
        <f t="shared" ca="1" si="586"/>
        <v>106.96773281817153</v>
      </c>
      <c r="B3806">
        <f t="shared" ca="1" si="587"/>
        <v>-25.432453597947372</v>
      </c>
      <c r="C3806" s="6">
        <v>20135.9375</v>
      </c>
      <c r="D3806">
        <f t="shared" ca="1" si="576"/>
        <v>0.75</v>
      </c>
      <c r="E3806" s="1">
        <v>0.65</v>
      </c>
      <c r="F3806">
        <v>19.899999999999999</v>
      </c>
      <c r="G3806">
        <f t="shared" ca="1" si="581"/>
        <v>42.007420362456692</v>
      </c>
      <c r="H3806">
        <f t="shared" ca="1" si="577"/>
        <v>17.657408489330706</v>
      </c>
      <c r="I3806">
        <f ca="1">User_Model_Calcs!A3806-Sat_Data!$B$5</f>
        <v>-3.0322671818284732</v>
      </c>
      <c r="J3806">
        <f ca="1">(Earth_Data!$B$1/SQRT(1-Earth_Data!$B$2^2*SIN(RADIANS(User_Model_Calcs!B3806))^2))*COS(RADIANS(User_Model_Calcs!B3806))</f>
        <v>5763.607484471373</v>
      </c>
      <c r="K3806">
        <f ca="1">((Earth_Data!$B$1*(1-Earth_Data!$B$2^2))/SQRT(1-Earth_Data!$B$2^2*SIN(RADIANS(User_Model_Calcs!B3806))^2))*SIN(RADIANS(User_Model_Calcs!B3806))</f>
        <v>-2722.4157525038258</v>
      </c>
      <c r="L3806">
        <f t="shared" ca="1" si="582"/>
        <v>-25.283511138883156</v>
      </c>
      <c r="M3806">
        <f t="shared" ca="1" si="583"/>
        <v>6374.222993003571</v>
      </c>
      <c r="N3806">
        <f ca="1">SQRT(User_Model_Calcs!M3806^2+Sat_Data!$B$3^2-2*User_Model_Calcs!M3806*Sat_Data!$B$3*COS(RADIANS(L3806))*COS(RADIANS(I3806)))</f>
        <v>36511.516149218565</v>
      </c>
      <c r="O3806">
        <f ca="1">DEGREES(ACOS(((Earth_Data!$B$1+Sat_Data!$B$2)/User_Model_Calcs!N3806)*SQRT(1-COS(RADIANS(User_Model_Calcs!I3806))^2*COS(RADIANS(User_Model_Calcs!B3806))^2)))</f>
        <v>60.066688280067979</v>
      </c>
      <c r="P3806">
        <f t="shared" ca="1" si="580"/>
        <v>7.0319476618800785</v>
      </c>
    </row>
    <row r="3807" spans="1:16" x14ac:dyDescent="0.25">
      <c r="A3807">
        <f t="shared" ca="1" si="586"/>
        <v>106.01178844755007</v>
      </c>
      <c r="B3807">
        <f t="shared" ca="1" si="587"/>
        <v>-25.369001747485665</v>
      </c>
      <c r="C3807" s="6">
        <v>20135.9375</v>
      </c>
      <c r="D3807">
        <f t="shared" ca="1" si="576"/>
        <v>3</v>
      </c>
      <c r="E3807" s="1">
        <v>0.65</v>
      </c>
      <c r="F3807">
        <v>19.899999999999999</v>
      </c>
      <c r="G3807">
        <f t="shared" ca="1" si="581"/>
        <v>54.048620189015942</v>
      </c>
      <c r="H3807">
        <f t="shared" ca="1" si="577"/>
        <v>19.159636832219434</v>
      </c>
      <c r="I3807">
        <f ca="1">User_Model_Calcs!A3807-Sat_Data!$B$5</f>
        <v>-3.9882115524499255</v>
      </c>
      <c r="J3807">
        <f ca="1">(Earth_Data!$B$1/SQRT(1-Earth_Data!$B$2^2*SIN(RADIANS(User_Model_Calcs!B3807))^2))*COS(RADIANS(User_Model_Calcs!B3807))</f>
        <v>5766.622604947418</v>
      </c>
      <c r="K3807">
        <f ca="1">((Earth_Data!$B$1*(1-Earth_Data!$B$2^2))/SQRT(1-Earth_Data!$B$2^2*SIN(RADIANS(User_Model_Calcs!B3807))^2))*SIN(RADIANS(User_Model_Calcs!B3807))</f>
        <v>-2716.0661316669489</v>
      </c>
      <c r="L3807">
        <f t="shared" ca="1" si="582"/>
        <v>-25.220328938194481</v>
      </c>
      <c r="M3807">
        <f t="shared" ca="1" si="583"/>
        <v>6374.2412489235776</v>
      </c>
      <c r="N3807">
        <f ca="1">SQRT(User_Model_Calcs!M3807^2+Sat_Data!$B$3^2-2*User_Model_Calcs!M3807*Sat_Data!$B$3*COS(RADIANS(L3807))*COS(RADIANS(I3807)))</f>
        <v>36514.844860054822</v>
      </c>
      <c r="O3807">
        <f ca="1">DEGREES(ACOS(((Earth_Data!$B$1+Sat_Data!$B$2)/User_Model_Calcs!N3807)*SQRT(1-COS(RADIANS(User_Model_Calcs!I3807))^2*COS(RADIANS(User_Model_Calcs!B3807))^2)))</f>
        <v>59.998281449366431</v>
      </c>
      <c r="P3807">
        <f t="shared" ca="1" si="580"/>
        <v>9.2425928842065268</v>
      </c>
    </row>
    <row r="3808" spans="1:16" x14ac:dyDescent="0.25">
      <c r="A3808">
        <f t="shared" ca="1" si="586"/>
        <v>106.31204917871598</v>
      </c>
      <c r="B3808">
        <f t="shared" ca="1" si="587"/>
        <v>-22.856400953545361</v>
      </c>
      <c r="C3808" s="6">
        <v>20135.9375</v>
      </c>
      <c r="D3808">
        <f t="shared" ca="1" si="576"/>
        <v>3</v>
      </c>
      <c r="E3808" s="1">
        <v>0.65</v>
      </c>
      <c r="F3808">
        <v>19.899999999999999</v>
      </c>
      <c r="G3808">
        <f t="shared" ca="1" si="581"/>
        <v>54.048620189015942</v>
      </c>
      <c r="H3808">
        <f t="shared" ca="1" si="577"/>
        <v>22.039211481860555</v>
      </c>
      <c r="I3808">
        <f ca="1">User_Model_Calcs!A3808-Sat_Data!$B$5</f>
        <v>-3.6879508212840193</v>
      </c>
      <c r="J3808">
        <f ca="1">(Earth_Data!$B$1/SQRT(1-Earth_Data!$B$2^2*SIN(RADIANS(User_Model_Calcs!B3808))^2))*COS(RADIANS(User_Model_Calcs!B3808))</f>
        <v>5880.3067196798966</v>
      </c>
      <c r="K3808">
        <f ca="1">((Earth_Data!$B$1*(1-Earth_Data!$B$2^2))/SQRT(1-Earth_Data!$B$2^2*SIN(RADIANS(User_Model_Calcs!B3808))^2))*SIN(RADIANS(User_Model_Calcs!B3808))</f>
        <v>-2462.074001870687</v>
      </c>
      <c r="L3808">
        <f t="shared" ca="1" si="582"/>
        <v>-22.718974322041309</v>
      </c>
      <c r="M3808">
        <f t="shared" ca="1" si="583"/>
        <v>6374.9365101309113</v>
      </c>
      <c r="N3808">
        <f ca="1">SQRT(User_Model_Calcs!M3808^2+Sat_Data!$B$3^2-2*User_Model_Calcs!M3808*Sat_Data!$B$3*COS(RADIANS(L3808))*COS(RADIANS(I3808)))</f>
        <v>36381.385934277125</v>
      </c>
      <c r="O3808">
        <f ca="1">DEGREES(ACOS(((Earth_Data!$B$1+Sat_Data!$B$2)/User_Model_Calcs!N3808)*SQRT(1-COS(RADIANS(User_Model_Calcs!I3808))^2*COS(RADIANS(User_Model_Calcs!B3808))^2)))</f>
        <v>62.91106635589567</v>
      </c>
      <c r="P3808">
        <f t="shared" ca="1" si="580"/>
        <v>9.4219563071536214</v>
      </c>
    </row>
    <row r="3809" spans="1:16" x14ac:dyDescent="0.25">
      <c r="A3809">
        <f t="shared" ca="1" si="586"/>
        <v>106.34274658552377</v>
      </c>
      <c r="B3809">
        <f t="shared" ca="1" si="587"/>
        <v>-22.007703182286839</v>
      </c>
      <c r="C3809" s="6">
        <v>20135.9375</v>
      </c>
      <c r="D3809">
        <f t="shared" ca="1" si="576"/>
        <v>3</v>
      </c>
      <c r="E3809" s="1">
        <v>0.65</v>
      </c>
      <c r="F3809">
        <v>19.899999999999999</v>
      </c>
      <c r="G3809">
        <f t="shared" ca="1" si="581"/>
        <v>54.048620189015942</v>
      </c>
      <c r="H3809">
        <f t="shared" ca="1" si="577"/>
        <v>22.063815820691552</v>
      </c>
      <c r="I3809">
        <f ca="1">User_Model_Calcs!A3809-Sat_Data!$B$5</f>
        <v>-3.6572534144762301</v>
      </c>
      <c r="J3809">
        <f ca="1">(Earth_Data!$B$1/SQRT(1-Earth_Data!$B$2^2*SIN(RADIANS(User_Model_Calcs!B3809))^2))*COS(RADIANS(User_Model_Calcs!B3809))</f>
        <v>5916.1685970473118</v>
      </c>
      <c r="K3809">
        <f ca="1">((Earth_Data!$B$1*(1-Earth_Data!$B$2^2))/SQRT(1-Earth_Data!$B$2^2*SIN(RADIANS(User_Model_Calcs!B3809))^2))*SIN(RADIANS(User_Model_Calcs!B3809))</f>
        <v>-2375.2045619586779</v>
      </c>
      <c r="L3809">
        <f t="shared" ca="1" si="582"/>
        <v>-21.874316820056638</v>
      </c>
      <c r="M3809">
        <f t="shared" ca="1" si="583"/>
        <v>6375.1586317391402</v>
      </c>
      <c r="N3809">
        <f ca="1">SQRT(User_Model_Calcs!M3809^2+Sat_Data!$B$3^2-2*User_Model_Calcs!M3809*Sat_Data!$B$3*COS(RADIANS(L3809))*COS(RADIANS(I3809)))</f>
        <v>36339.689665641061</v>
      </c>
      <c r="O3809">
        <f ca="1">DEGREES(ACOS(((Earth_Data!$B$1+Sat_Data!$B$2)/User_Model_Calcs!N3809)*SQRT(1-COS(RADIANS(User_Model_Calcs!I3809))^2*COS(RADIANS(User_Model_Calcs!B3809))^2)))</f>
        <v>63.885031873098583</v>
      </c>
      <c r="P3809">
        <f t="shared" ca="1" si="580"/>
        <v>9.6797892316164074</v>
      </c>
    </row>
    <row r="3810" spans="1:16" x14ac:dyDescent="0.25">
      <c r="A3810">
        <f t="shared" ca="1" si="586"/>
        <v>109.6986677679615</v>
      </c>
      <c r="B3810">
        <f t="shared" ca="1" si="587"/>
        <v>-25.477014852177021</v>
      </c>
      <c r="C3810" s="6">
        <v>20135.9375</v>
      </c>
      <c r="D3810">
        <f t="shared" ca="1" si="576"/>
        <v>1.2</v>
      </c>
      <c r="E3810" s="1">
        <v>0.65</v>
      </c>
      <c r="F3810">
        <v>19.899999999999999</v>
      </c>
      <c r="G3810">
        <f t="shared" ca="1" si="581"/>
        <v>46.089820015575185</v>
      </c>
      <c r="H3810">
        <f t="shared" ca="1" si="577"/>
        <v>21.960170451997755</v>
      </c>
      <c r="I3810">
        <f ca="1">User_Model_Calcs!A3810-Sat_Data!$B$5</f>
        <v>-0.30133223203850434</v>
      </c>
      <c r="J3810">
        <f ca="1">(Earth_Data!$B$1/SQRT(1-Earth_Data!$B$2^2*SIN(RADIANS(User_Model_Calcs!B3810))^2))*COS(RADIANS(User_Model_Calcs!B3810))</f>
        <v>5761.4857939949325</v>
      </c>
      <c r="K3810">
        <f ca="1">((Earth_Data!$B$1*(1-Earth_Data!$B$2^2))/SQRT(1-Earth_Data!$B$2^2*SIN(RADIANS(User_Model_Calcs!B3810))^2))*SIN(RADIANS(User_Model_Calcs!B3810))</f>
        <v>-2726.8730280957657</v>
      </c>
      <c r="L3810">
        <f t="shared" ca="1" si="582"/>
        <v>-25.327883456143407</v>
      </c>
      <c r="M3810">
        <f t="shared" ca="1" si="583"/>
        <v>6374.2101523060555</v>
      </c>
      <c r="N3810">
        <f ca="1">SQRT(User_Model_Calcs!M3810^2+Sat_Data!$B$3^2-2*User_Model_Calcs!M3810*Sat_Data!$B$3*COS(RADIANS(L3810))*COS(RADIANS(I3810)))</f>
        <v>36504.73652873018</v>
      </c>
      <c r="O3810">
        <f ca="1">DEGREES(ACOS(((Earth_Data!$B$1+Sat_Data!$B$2)/User_Model_Calcs!N3810)*SQRT(1-COS(RADIANS(User_Model_Calcs!I3810))^2*COS(RADIANS(User_Model_Calcs!B3810))^2)))</f>
        <v>60.207120933148552</v>
      </c>
      <c r="P3810">
        <f t="shared" ca="1" si="580"/>
        <v>0.70050148524748501</v>
      </c>
    </row>
    <row r="3811" spans="1:16" x14ac:dyDescent="0.25">
      <c r="A3811">
        <f t="shared" ca="1" si="586"/>
        <v>108.16874363200657</v>
      </c>
      <c r="B3811">
        <f t="shared" ca="1" si="587"/>
        <v>-23.195801882327256</v>
      </c>
      <c r="C3811" s="6">
        <v>20135.9375</v>
      </c>
      <c r="D3811">
        <f t="shared" ca="1" si="576"/>
        <v>1.2</v>
      </c>
      <c r="E3811" s="1">
        <v>0.65</v>
      </c>
      <c r="F3811">
        <v>19.899999999999999</v>
      </c>
      <c r="G3811">
        <f t="shared" ca="1" si="581"/>
        <v>46.089820015575185</v>
      </c>
      <c r="H3811">
        <f t="shared" ca="1" si="577"/>
        <v>16.68974379951306</v>
      </c>
      <c r="I3811">
        <f ca="1">User_Model_Calcs!A3811-Sat_Data!$B$5</f>
        <v>-1.8312563679934328</v>
      </c>
      <c r="J3811">
        <f ca="1">(Earth_Data!$B$1/SQRT(1-Earth_Data!$B$2^2*SIN(RADIANS(User_Model_Calcs!B3811))^2))*COS(RADIANS(User_Model_Calcs!B3811))</f>
        <v>5865.6046639298402</v>
      </c>
      <c r="K3811">
        <f ca="1">((Earth_Data!$B$1*(1-Earth_Data!$B$2^2))/SQRT(1-Earth_Data!$B$2^2*SIN(RADIANS(User_Model_Calcs!B3811))^2))*SIN(RADIANS(User_Model_Calcs!B3811))</f>
        <v>-2496.6660501032575</v>
      </c>
      <c r="L3811">
        <f t="shared" ca="1" si="582"/>
        <v>-23.056792842155144</v>
      </c>
      <c r="M3811">
        <f t="shared" ca="1" si="583"/>
        <v>6374.8458365088081</v>
      </c>
      <c r="N3811">
        <f ca="1">SQRT(User_Model_Calcs!M3811^2+Sat_Data!$B$3^2-2*User_Model_Calcs!M3811*Sat_Data!$B$3*COS(RADIANS(L3811))*COS(RADIANS(I3811)))</f>
        <v>36387.767607377107</v>
      </c>
      <c r="O3811">
        <f ca="1">DEGREES(ACOS(((Earth_Data!$B$1+Sat_Data!$B$2)/User_Model_Calcs!N3811)*SQRT(1-COS(RADIANS(User_Model_Calcs!I3811))^2*COS(RADIANS(User_Model_Calcs!B3811))^2)))</f>
        <v>62.763304518965612</v>
      </c>
      <c r="P3811">
        <f t="shared" ca="1" si="580"/>
        <v>4.6407477114138409</v>
      </c>
    </row>
    <row r="3812" spans="1:16" x14ac:dyDescent="0.25">
      <c r="A3812">
        <f t="shared" ca="1" si="586"/>
        <v>107.32108346213917</v>
      </c>
      <c r="B3812">
        <f t="shared" ca="1" si="587"/>
        <v>-25.495218454651901</v>
      </c>
      <c r="C3812" s="6">
        <v>20135.9375</v>
      </c>
      <c r="D3812">
        <f t="shared" ca="1" si="576"/>
        <v>3</v>
      </c>
      <c r="E3812" s="1">
        <v>0.65</v>
      </c>
      <c r="F3812">
        <v>19.899999999999999</v>
      </c>
      <c r="G3812">
        <f t="shared" ca="1" si="581"/>
        <v>54.048620189015942</v>
      </c>
      <c r="H3812">
        <f t="shared" ca="1" si="577"/>
        <v>16.650071537985419</v>
      </c>
      <c r="I3812">
        <f ca="1">User_Model_Calcs!A3812-Sat_Data!$B$5</f>
        <v>-2.6789165378608288</v>
      </c>
      <c r="J3812">
        <f ca="1">(Earth_Data!$B$1/SQRT(1-Earth_Data!$B$2^2*SIN(RADIANS(User_Model_Calcs!B3812))^2))*COS(RADIANS(User_Model_Calcs!B3812))</f>
        <v>5760.6180668021316</v>
      </c>
      <c r="K3812">
        <f ca="1">((Earth_Data!$B$1*(1-Earth_Data!$B$2^2))/SQRT(1-Earth_Data!$B$2^2*SIN(RADIANS(User_Model_Calcs!B3812))^2))*SIN(RADIANS(User_Model_Calcs!B3812))</f>
        <v>-2728.6933910156868</v>
      </c>
      <c r="L3812">
        <f t="shared" ca="1" si="582"/>
        <v>-25.346009979589425</v>
      </c>
      <c r="M3812">
        <f t="shared" ca="1" si="583"/>
        <v>6374.2049020830682</v>
      </c>
      <c r="N3812">
        <f ca="1">SQRT(User_Model_Calcs!M3812^2+Sat_Data!$B$3^2-2*User_Model_Calcs!M3812*Sat_Data!$B$3*COS(RADIANS(L3812))*COS(RADIANS(I3812)))</f>
        <v>36512.916466941766</v>
      </c>
      <c r="O3812">
        <f ca="1">DEGREES(ACOS(((Earth_Data!$B$1+Sat_Data!$B$2)/User_Model_Calcs!N3812)*SQRT(1-COS(RADIANS(User_Model_Calcs!I3812))^2*COS(RADIANS(User_Model_Calcs!B3812))^2)))</f>
        <v>60.037212865880313</v>
      </c>
      <c r="P3812">
        <f t="shared" ca="1" si="580"/>
        <v>6.2039107438629264</v>
      </c>
    </row>
    <row r="3813" spans="1:16" x14ac:dyDescent="0.25">
      <c r="A3813">
        <f t="shared" ca="1" si="586"/>
        <v>106.06689988649953</v>
      </c>
      <c r="B3813">
        <f t="shared" ca="1" si="587"/>
        <v>-22.714632386980387</v>
      </c>
      <c r="C3813" s="6">
        <v>20135.9375</v>
      </c>
      <c r="D3813">
        <f t="shared" ca="1" si="576"/>
        <v>1.2</v>
      </c>
      <c r="E3813" s="1">
        <v>0.65</v>
      </c>
      <c r="F3813">
        <v>19.899999999999999</v>
      </c>
      <c r="G3813">
        <f t="shared" ca="1" si="581"/>
        <v>46.089820015575185</v>
      </c>
      <c r="H3813">
        <f t="shared" ca="1" si="577"/>
        <v>23.009115625189079</v>
      </c>
      <c r="I3813">
        <f ca="1">User_Model_Calcs!A3813-Sat_Data!$B$5</f>
        <v>-3.9331001135004726</v>
      </c>
      <c r="J3813">
        <f ca="1">(Earth_Data!$B$1/SQRT(1-Earth_Data!$B$2^2*SIN(RADIANS(User_Model_Calcs!B3813))^2))*COS(RADIANS(User_Model_Calcs!B3813))</f>
        <v>5886.3868999133383</v>
      </c>
      <c r="K3813">
        <f ca="1">((Earth_Data!$B$1*(1-Earth_Data!$B$2^2))/SQRT(1-Earth_Data!$B$2^2*SIN(RADIANS(User_Model_Calcs!B3813))^2))*SIN(RADIANS(User_Model_Calcs!B3813))</f>
        <v>-2447.5995837485957</v>
      </c>
      <c r="L3813">
        <f t="shared" ca="1" si="582"/>
        <v>-22.577872415268796</v>
      </c>
      <c r="M3813">
        <f t="shared" ca="1" si="583"/>
        <v>6374.9740750718083</v>
      </c>
      <c r="N3813">
        <f ca="1">SQRT(User_Model_Calcs!M3813^2+Sat_Data!$B$3^2-2*User_Model_Calcs!M3813*Sat_Data!$B$3*COS(RADIANS(L3813))*COS(RADIANS(I3813)))</f>
        <v>36376.299964724523</v>
      </c>
      <c r="O3813">
        <f ca="1">DEGREES(ACOS(((Earth_Data!$B$1+Sat_Data!$B$2)/User_Model_Calcs!N3813)*SQRT(1-COS(RADIANS(User_Model_Calcs!I3813))^2*COS(RADIANS(User_Model_Calcs!B3813))^2)))</f>
        <v>63.028360798174894</v>
      </c>
      <c r="P3813">
        <f t="shared" ca="1" si="580"/>
        <v>10.095868662752963</v>
      </c>
    </row>
    <row r="3814" spans="1:16" x14ac:dyDescent="0.25">
      <c r="A3814">
        <f t="shared" ca="1" si="586"/>
        <v>110.2356328251967</v>
      </c>
      <c r="B3814">
        <f t="shared" ca="1" si="587"/>
        <v>-22.508861190123646</v>
      </c>
      <c r="C3814" s="6">
        <v>20135.9375</v>
      </c>
      <c r="D3814">
        <f t="shared" ca="1" si="576"/>
        <v>3</v>
      </c>
      <c r="E3814" s="1">
        <v>0.65</v>
      </c>
      <c r="F3814">
        <v>19.899999999999999</v>
      </c>
      <c r="G3814">
        <f t="shared" ca="1" si="581"/>
        <v>54.048620189015942</v>
      </c>
      <c r="H3814">
        <f t="shared" ca="1" si="577"/>
        <v>15.691806205515299</v>
      </c>
      <c r="I3814">
        <f ca="1">User_Model_Calcs!A3814-Sat_Data!$B$5</f>
        <v>0.23563282519670281</v>
      </c>
      <c r="J3814">
        <f ca="1">(Earth_Data!$B$1/SQRT(1-Earth_Data!$B$2^2*SIN(RADIANS(User_Model_Calcs!B3814))^2))*COS(RADIANS(User_Model_Calcs!B3814))</f>
        <v>5895.1480790973947</v>
      </c>
      <c r="K3814">
        <f ca="1">((Earth_Data!$B$1*(1-Earth_Data!$B$2^2))/SQRT(1-Earth_Data!$B$2^2*SIN(RADIANS(User_Model_Calcs!B3814))^2))*SIN(RADIANS(User_Model_Calcs!B3814))</f>
        <v>-2426.5643597177709</v>
      </c>
      <c r="L3814">
        <f t="shared" ca="1" si="582"/>
        <v>-22.373074759447217</v>
      </c>
      <c r="M3814">
        <f t="shared" ca="1" si="583"/>
        <v>6375.0282718069739</v>
      </c>
      <c r="N3814">
        <f ca="1">SQRT(User_Model_Calcs!M3814^2+Sat_Data!$B$3^2-2*User_Model_Calcs!M3814*Sat_Data!$B$3*COS(RADIANS(L3814))*COS(RADIANS(I3814)))</f>
        <v>36350.13333620195</v>
      </c>
      <c r="O3814">
        <f ca="1">DEGREES(ACOS(((Earth_Data!$B$1+Sat_Data!$B$2)/User_Model_Calcs!N3814)*SQRT(1-COS(RADIANS(User_Model_Calcs!I3814))^2*COS(RADIANS(User_Model_Calcs!B3814))^2)))</f>
        <v>63.63556052971002</v>
      </c>
      <c r="P3814">
        <f t="shared" ca="1" si="580"/>
        <v>0.61548823124654106</v>
      </c>
    </row>
    <row r="3815" spans="1:16" x14ac:dyDescent="0.25">
      <c r="A3815">
        <f t="shared" ca="1" si="586"/>
        <v>107.01002250403158</v>
      </c>
      <c r="B3815">
        <f t="shared" ca="1" si="587"/>
        <v>-22.40667708650977</v>
      </c>
      <c r="C3815" s="6">
        <v>20135.9375</v>
      </c>
      <c r="D3815">
        <f t="shared" ca="1" si="576"/>
        <v>1.2</v>
      </c>
      <c r="E3815" s="1">
        <v>0.65</v>
      </c>
      <c r="F3815">
        <v>19.899999999999999</v>
      </c>
      <c r="G3815">
        <f t="shared" ca="1" si="581"/>
        <v>46.089820015575185</v>
      </c>
      <c r="H3815">
        <f t="shared" ca="1" si="577"/>
        <v>17.057040773986916</v>
      </c>
      <c r="I3815">
        <f ca="1">User_Model_Calcs!A3815-Sat_Data!$B$5</f>
        <v>-2.989977495968418</v>
      </c>
      <c r="J3815">
        <f ca="1">(Earth_Data!$B$1/SQRT(1-Earth_Data!$B$2^2*SIN(RADIANS(User_Model_Calcs!B3815))^2))*COS(RADIANS(User_Model_Calcs!B3815))</f>
        <v>5899.4706317741839</v>
      </c>
      <c r="K3815">
        <f ca="1">((Earth_Data!$B$1*(1-Earth_Data!$B$2^2))/SQRT(1-Earth_Data!$B$2^2*SIN(RADIANS(User_Model_Calcs!B3815))^2))*SIN(RADIANS(User_Model_Calcs!B3815))</f>
        <v>-2416.1070002309775</v>
      </c>
      <c r="L3815">
        <f t="shared" ca="1" si="582"/>
        <v>-22.271376695306891</v>
      </c>
      <c r="M3815">
        <f t="shared" ca="1" si="583"/>
        <v>6375.0550406824896</v>
      </c>
      <c r="N3815">
        <f ca="1">SQRT(User_Model_Calcs!M3815^2+Sat_Data!$B$3^2-2*User_Model_Calcs!M3815*Sat_Data!$B$3*COS(RADIANS(L3815))*COS(RADIANS(I3815)))</f>
        <v>36354.381665990804</v>
      </c>
      <c r="O3815">
        <f ca="1">DEGREES(ACOS(((Earth_Data!$B$1+Sat_Data!$B$2)/User_Model_Calcs!N3815)*SQRT(1-COS(RADIANS(User_Model_Calcs!I3815))^2*COS(RADIANS(User_Model_Calcs!B3815))^2)))</f>
        <v>63.537138410520477</v>
      </c>
      <c r="P3815">
        <f t="shared" ca="1" si="580"/>
        <v>7.8025772277933765</v>
      </c>
    </row>
    <row r="3816" spans="1:16" x14ac:dyDescent="0.25">
      <c r="A3816">
        <f t="shared" ca="1" si="586"/>
        <v>110.06920687941718</v>
      </c>
      <c r="B3816">
        <f t="shared" ca="1" si="587"/>
        <v>-25.184097365766764</v>
      </c>
      <c r="C3816" s="6">
        <v>20135.9375</v>
      </c>
      <c r="D3816">
        <f t="shared" ca="1" si="576"/>
        <v>0.75</v>
      </c>
      <c r="E3816" s="1">
        <v>0.65</v>
      </c>
      <c r="F3816">
        <v>19.899999999999999</v>
      </c>
      <c r="G3816">
        <f t="shared" ca="1" si="581"/>
        <v>42.007420362456692</v>
      </c>
      <c r="H3816">
        <f t="shared" ca="1" si="577"/>
        <v>17.590836637415588</v>
      </c>
      <c r="I3816">
        <f ca="1">User_Model_Calcs!A3816-Sat_Data!$B$5</f>
        <v>6.9206879417180289E-2</v>
      </c>
      <c r="J3816">
        <f ca="1">(Earth_Data!$B$1/SQRT(1-Earth_Data!$B$2^2*SIN(RADIANS(User_Model_Calcs!B3816))^2))*COS(RADIANS(User_Model_Calcs!B3816))</f>
        <v>5775.3686624807406</v>
      </c>
      <c r="K3816">
        <f ca="1">((Earth_Data!$B$1*(1-Earth_Data!$B$2^2))/SQRT(1-Earth_Data!$B$2^2*SIN(RADIANS(User_Model_Calcs!B3816))^2))*SIN(RADIANS(User_Model_Calcs!B3816))</f>
        <v>-2697.544087187403</v>
      </c>
      <c r="L3816">
        <f t="shared" ca="1" si="582"/>
        <v>-25.036214468219221</v>
      </c>
      <c r="M3816">
        <f t="shared" ca="1" si="583"/>
        <v>6374.294258181395</v>
      </c>
      <c r="N3816">
        <f ca="1">SQRT(User_Model_Calcs!M3816^2+Sat_Data!$B$3^2-2*User_Model_Calcs!M3816*Sat_Data!$B$3*COS(RADIANS(L3816))*COS(RADIANS(I3816)))</f>
        <v>36488.62533504123</v>
      </c>
      <c r="O3816">
        <f ca="1">DEGREES(ACOS(((Earth_Data!$B$1+Sat_Data!$B$2)/User_Model_Calcs!N3816)*SQRT(1-COS(RADIANS(User_Model_Calcs!I3816))^2*COS(RADIANS(User_Model_Calcs!B3816))^2)))</f>
        <v>60.546484775355893</v>
      </c>
      <c r="P3816">
        <f t="shared" ca="1" si="580"/>
        <v>0.16263725266213905</v>
      </c>
    </row>
    <row r="3817" spans="1:16" x14ac:dyDescent="0.25">
      <c r="A3817">
        <f t="shared" ca="1" si="586"/>
        <v>109.40848746952838</v>
      </c>
      <c r="B3817">
        <f t="shared" ca="1" si="587"/>
        <v>-23.280602377846247</v>
      </c>
      <c r="C3817" s="6">
        <v>20135.9375</v>
      </c>
      <c r="D3817">
        <f t="shared" ca="1" si="576"/>
        <v>0.75</v>
      </c>
      <c r="E3817" s="1">
        <v>0.65</v>
      </c>
      <c r="F3817">
        <v>19.899999999999999</v>
      </c>
      <c r="G3817">
        <f t="shared" ca="1" si="581"/>
        <v>42.007420362456692</v>
      </c>
      <c r="H3817">
        <f t="shared" ca="1" si="577"/>
        <v>16.89376465086287</v>
      </c>
      <c r="I3817">
        <f ca="1">User_Model_Calcs!A3817-Sat_Data!$B$5</f>
        <v>-0.59151253047161845</v>
      </c>
      <c r="J3817">
        <f ca="1">(Earth_Data!$B$1/SQRT(1-Earth_Data!$B$2^2*SIN(RADIANS(User_Model_Calcs!B3817))^2))*COS(RADIANS(User_Model_Calcs!B3817))</f>
        <v>5861.8992303212162</v>
      </c>
      <c r="K3817">
        <f ca="1">((Earth_Data!$B$1*(1-Earth_Data!$B$2^2))/SQRT(1-Earth_Data!$B$2^2*SIN(RADIANS(User_Model_Calcs!B3817))^2))*SIN(RADIANS(User_Model_Calcs!B3817))</f>
        <v>-2505.2955792712673</v>
      </c>
      <c r="L3817">
        <f t="shared" ca="1" si="582"/>
        <v>-23.141200984088069</v>
      </c>
      <c r="M3817">
        <f t="shared" ca="1" si="583"/>
        <v>6374.8230191870125</v>
      </c>
      <c r="N3817">
        <f ca="1">SQRT(User_Model_Calcs!M3817^2+Sat_Data!$B$3^2-2*User_Model_Calcs!M3817*Sat_Data!$B$3*COS(RADIANS(L3817))*COS(RADIANS(I3817)))</f>
        <v>36388.947958747063</v>
      </c>
      <c r="O3817">
        <f ca="1">DEGREES(ACOS(((Earth_Data!$B$1+Sat_Data!$B$2)/User_Model_Calcs!N3817)*SQRT(1-COS(RADIANS(User_Model_Calcs!I3817))^2*COS(RADIANS(User_Model_Calcs!B3817))^2)))</f>
        <v>62.735882534185286</v>
      </c>
      <c r="P3817">
        <f t="shared" ca="1" si="580"/>
        <v>1.4963243380607758</v>
      </c>
    </row>
    <row r="3818" spans="1:16" x14ac:dyDescent="0.25">
      <c r="A3818">
        <f t="shared" ca="1" si="586"/>
        <v>107.4491217244221</v>
      </c>
      <c r="B3818">
        <f t="shared" ca="1" si="587"/>
        <v>-24.272166892370802</v>
      </c>
      <c r="C3818" s="6">
        <v>20135.9375</v>
      </c>
      <c r="D3818">
        <f t="shared" ca="1" si="576"/>
        <v>3</v>
      </c>
      <c r="E3818" s="1">
        <v>0.65</v>
      </c>
      <c r="F3818">
        <v>19.899999999999999</v>
      </c>
      <c r="G3818">
        <f t="shared" ca="1" si="581"/>
        <v>54.048620189015942</v>
      </c>
      <c r="H3818">
        <f t="shared" ca="1" si="577"/>
        <v>14.222905318141676</v>
      </c>
      <c r="I3818">
        <f ca="1">User_Model_Calcs!A3818-Sat_Data!$B$5</f>
        <v>-2.5508782755779009</v>
      </c>
      <c r="J3818">
        <f ca="1">(Earth_Data!$B$1/SQRT(1-Earth_Data!$B$2^2*SIN(RADIANS(User_Model_Calcs!B3818))^2))*COS(RADIANS(User_Model_Calcs!B3818))</f>
        <v>5817.623520525648</v>
      </c>
      <c r="K3818">
        <f ca="1">((Earth_Data!$B$1*(1-Earth_Data!$B$2^2))/SQRT(1-Earth_Data!$B$2^2*SIN(RADIANS(User_Model_Calcs!B3818))^2))*SIN(RADIANS(User_Model_Calcs!B3818))</f>
        <v>-2605.7941666132015</v>
      </c>
      <c r="L3818">
        <f t="shared" ca="1" si="582"/>
        <v>-24.12826865975455</v>
      </c>
      <c r="M3818">
        <f t="shared" ca="1" si="583"/>
        <v>6374.5514873854945</v>
      </c>
      <c r="N3818">
        <f ca="1">SQRT(User_Model_Calcs!M3818^2+Sat_Data!$B$3^2-2*User_Model_Calcs!M3818*Sat_Data!$B$3*COS(RADIANS(L3818))*COS(RADIANS(I3818)))</f>
        <v>36446.475168468161</v>
      </c>
      <c r="O3818">
        <f ca="1">DEGREES(ACOS(((Earth_Data!$B$1+Sat_Data!$B$2)/User_Model_Calcs!N3818)*SQRT(1-COS(RADIANS(User_Model_Calcs!I3818))^2*COS(RADIANS(User_Model_Calcs!B3818))^2)))</f>
        <v>61.453584933640599</v>
      </c>
      <c r="P3818">
        <f t="shared" ca="1" si="580"/>
        <v>6.1853975891346389</v>
      </c>
    </row>
    <row r="3819" spans="1:16" x14ac:dyDescent="0.25">
      <c r="A3819">
        <f t="shared" ca="1" si="586"/>
        <v>107.77649689256737</v>
      </c>
      <c r="B3819">
        <f t="shared" ca="1" si="587"/>
        <v>-21.342631101700309</v>
      </c>
      <c r="C3819" s="6">
        <v>20135.9375</v>
      </c>
      <c r="D3819">
        <f t="shared" ca="1" si="576"/>
        <v>1.2</v>
      </c>
      <c r="E3819" s="1">
        <v>0.65</v>
      </c>
      <c r="F3819">
        <v>19.899999999999999</v>
      </c>
      <c r="G3819">
        <f t="shared" ca="1" si="581"/>
        <v>46.089820015575185</v>
      </c>
      <c r="H3819">
        <f t="shared" ca="1" si="577"/>
        <v>20.316444322390975</v>
      </c>
      <c r="I3819">
        <f ca="1">User_Model_Calcs!A3819-Sat_Data!$B$5</f>
        <v>-2.2235031074326344</v>
      </c>
      <c r="J3819">
        <f ca="1">(Earth_Data!$B$1/SQRT(1-Earth_Data!$B$2^2*SIN(RADIANS(User_Model_Calcs!B3819))^2))*COS(RADIANS(User_Model_Calcs!B3819))</f>
        <v>5943.3672197807309</v>
      </c>
      <c r="K3819">
        <f ca="1">((Earth_Data!$B$1*(1-Earth_Data!$B$2^2))/SQRT(1-Earth_Data!$B$2^2*SIN(RADIANS(User_Model_Calcs!B3819))^2))*SIN(RADIANS(User_Model_Calcs!B3819))</f>
        <v>-2306.7711357974349</v>
      </c>
      <c r="L3819">
        <f t="shared" ca="1" si="582"/>
        <v>-21.21249224749042</v>
      </c>
      <c r="M3819">
        <f t="shared" ca="1" si="583"/>
        <v>6375.3279901595906</v>
      </c>
      <c r="N3819">
        <f ca="1">SQRT(User_Model_Calcs!M3819^2+Sat_Data!$B$3^2-2*User_Model_Calcs!M3819*Sat_Data!$B$3*COS(RADIANS(L3819))*COS(RADIANS(I3819)))</f>
        <v>36299.351648447839</v>
      </c>
      <c r="O3819">
        <f ca="1">DEGREES(ACOS(((Earth_Data!$B$1+Sat_Data!$B$2)/User_Model_Calcs!N3819)*SQRT(1-COS(RADIANS(User_Model_Calcs!I3819))^2*COS(RADIANS(User_Model_Calcs!B3819))^2)))</f>
        <v>64.86043290114614</v>
      </c>
      <c r="P3819">
        <f t="shared" ca="1" si="580"/>
        <v>6.0894951053204265</v>
      </c>
    </row>
    <row r="3820" spans="1:16" x14ac:dyDescent="0.25">
      <c r="A3820">
        <f t="shared" ca="1" si="586"/>
        <v>109.21150656772808</v>
      </c>
      <c r="B3820">
        <f t="shared" ca="1" si="587"/>
        <v>-21.972055345226128</v>
      </c>
      <c r="C3820" s="6">
        <v>20135.9375</v>
      </c>
      <c r="D3820">
        <f t="shared" ca="1" si="576"/>
        <v>3</v>
      </c>
      <c r="E3820" s="1">
        <v>0.65</v>
      </c>
      <c r="F3820">
        <v>19.899999999999999</v>
      </c>
      <c r="G3820">
        <f t="shared" ca="1" si="581"/>
        <v>54.048620189015942</v>
      </c>
      <c r="H3820">
        <f t="shared" ca="1" si="577"/>
        <v>19.425086655830924</v>
      </c>
      <c r="I3820">
        <f ca="1">User_Model_Calcs!A3820-Sat_Data!$B$5</f>
        <v>-0.78849343227192037</v>
      </c>
      <c r="J3820">
        <f ca="1">(Earth_Data!$B$1/SQRT(1-Earth_Data!$B$2^2*SIN(RADIANS(User_Model_Calcs!B3820))^2))*COS(RADIANS(User_Model_Calcs!B3820))</f>
        <v>5917.6466318708563</v>
      </c>
      <c r="K3820">
        <f ca="1">((Earth_Data!$B$1*(1-Earth_Data!$B$2^2))/SQRT(1-Earth_Data!$B$2^2*SIN(RADIANS(User_Model_Calcs!B3820))^2))*SIN(RADIANS(User_Model_Calcs!B3820))</f>
        <v>-2371.5444361139103</v>
      </c>
      <c r="L3820">
        <f t="shared" ca="1" si="582"/>
        <v>-21.83884125461503</v>
      </c>
      <c r="M3820">
        <f t="shared" ca="1" si="583"/>
        <v>6375.167815215168</v>
      </c>
      <c r="N3820">
        <f ca="1">SQRT(User_Model_Calcs!M3820^2+Sat_Data!$B$3^2-2*User_Model_Calcs!M3820*Sat_Data!$B$3*COS(RADIANS(L3820))*COS(RADIANS(I3820)))</f>
        <v>36324.643952175305</v>
      </c>
      <c r="O3820">
        <f ca="1">DEGREES(ACOS(((Earth_Data!$B$1+Sat_Data!$B$2)/User_Model_Calcs!N3820)*SQRT(1-COS(RADIANS(User_Model_Calcs!I3820))^2*COS(RADIANS(User_Model_Calcs!B3820))^2)))</f>
        <v>64.242993784952304</v>
      </c>
      <c r="P3820">
        <f t="shared" ca="1" si="580"/>
        <v>2.1065848641530178</v>
      </c>
    </row>
    <row r="3821" spans="1:16" x14ac:dyDescent="0.25">
      <c r="A3821">
        <f t="shared" ca="1" si="586"/>
        <v>107.9361410739138</v>
      </c>
      <c r="B3821">
        <f t="shared" ca="1" si="587"/>
        <v>-21.483822721425913</v>
      </c>
      <c r="C3821" s="6">
        <v>20135.9375</v>
      </c>
      <c r="D3821">
        <f t="shared" ca="1" si="576"/>
        <v>3</v>
      </c>
      <c r="E3821" s="1">
        <v>0.65</v>
      </c>
      <c r="F3821">
        <v>19.899999999999999</v>
      </c>
      <c r="G3821">
        <f t="shared" ca="1" si="581"/>
        <v>54.048620189015942</v>
      </c>
      <c r="H3821">
        <f t="shared" ca="1" si="577"/>
        <v>17.718516089147546</v>
      </c>
      <c r="I3821">
        <f ca="1">User_Model_Calcs!A3821-Sat_Data!$B$5</f>
        <v>-2.0638589260861977</v>
      </c>
      <c r="J3821">
        <f ca="1">(Earth_Data!$B$1/SQRT(1-Earth_Data!$B$2^2*SIN(RADIANS(User_Model_Calcs!B3821))^2))*COS(RADIANS(User_Model_Calcs!B3821))</f>
        <v>5937.6597108862807</v>
      </c>
      <c r="K3821">
        <f ca="1">((Earth_Data!$B$1*(1-Earth_Data!$B$2^2))/SQRT(1-Earth_Data!$B$2^2*SIN(RADIANS(User_Model_Calcs!B3821))^2))*SIN(RADIANS(User_Model_Calcs!B3821))</f>
        <v>-2321.3250909345043</v>
      </c>
      <c r="L3821">
        <f t="shared" ca="1" si="582"/>
        <v>-21.352988556232372</v>
      </c>
      <c r="M3821">
        <f t="shared" ca="1" si="583"/>
        <v>6375.2923870269851</v>
      </c>
      <c r="N3821">
        <f ca="1">SQRT(User_Model_Calcs!M3821^2+Sat_Data!$B$3^2-2*User_Model_Calcs!M3821*Sat_Data!$B$3*COS(RADIANS(L3821))*COS(RADIANS(I3821)))</f>
        <v>36305.250750205661</v>
      </c>
      <c r="O3821">
        <f ca="1">DEGREES(ACOS(((Earth_Data!$B$1+Sat_Data!$B$2)/User_Model_Calcs!N3821)*SQRT(1-COS(RADIANS(User_Model_Calcs!I3821))^2*COS(RADIANS(User_Model_Calcs!B3821))^2)))</f>
        <v>64.715173927888827</v>
      </c>
      <c r="P3821">
        <f t="shared" ca="1" si="580"/>
        <v>5.6196352881798841</v>
      </c>
    </row>
    <row r="3822" spans="1:16" x14ac:dyDescent="0.25">
      <c r="A3822">
        <f t="shared" ca="1" si="586"/>
        <v>109.33327496913537</v>
      </c>
      <c r="B3822">
        <f t="shared" ca="1" si="587"/>
        <v>-24.682005328910911</v>
      </c>
      <c r="C3822" s="6">
        <v>20135.9375</v>
      </c>
      <c r="D3822">
        <f t="shared" ca="1" si="576"/>
        <v>1.2</v>
      </c>
      <c r="E3822" s="1">
        <v>0.65</v>
      </c>
      <c r="F3822">
        <v>19.899999999999999</v>
      </c>
      <c r="G3822">
        <f t="shared" ca="1" si="581"/>
        <v>46.089820015575185</v>
      </c>
      <c r="H3822">
        <f t="shared" ca="1" si="577"/>
        <v>15.233636853332349</v>
      </c>
      <c r="I3822">
        <f ca="1">User_Model_Calcs!A3822-Sat_Data!$B$5</f>
        <v>-0.66672503086462598</v>
      </c>
      <c r="J3822">
        <f ca="1">(Earth_Data!$B$1/SQRT(1-Earth_Data!$B$2^2*SIN(RADIANS(User_Model_Calcs!B3822))^2))*COS(RADIANS(User_Model_Calcs!B3822))</f>
        <v>5798.814733568166</v>
      </c>
      <c r="K3822">
        <f ca="1">((Earth_Data!$B$1*(1-Earth_Data!$B$2^2))/SQRT(1-Earth_Data!$B$2^2*SIN(RADIANS(User_Model_Calcs!B3822))^2))*SIN(RADIANS(User_Model_Calcs!B3822))</f>
        <v>-2647.1100580861043</v>
      </c>
      <c r="L3822">
        <f t="shared" ca="1" si="582"/>
        <v>-24.536298150551012</v>
      </c>
      <c r="M3822">
        <f t="shared" ca="1" si="583"/>
        <v>6374.4367573824011</v>
      </c>
      <c r="N3822">
        <f ca="1">SQRT(User_Model_Calcs!M3822^2+Sat_Data!$B$3^2-2*User_Model_Calcs!M3822*Sat_Data!$B$3*COS(RADIANS(L3822))*COS(RADIANS(I3822)))</f>
        <v>36461.996391460627</v>
      </c>
      <c r="O3822">
        <f ca="1">DEGREES(ACOS(((Earth_Data!$B$1+Sat_Data!$B$2)/User_Model_Calcs!N3822)*SQRT(1-COS(RADIANS(User_Model_Calcs!I3822))^2*COS(RADIANS(User_Model_Calcs!B3822))^2)))</f>
        <v>61.115835856259039</v>
      </c>
      <c r="P3822">
        <f t="shared" ca="1" si="580"/>
        <v>1.5962925787529683</v>
      </c>
    </row>
    <row r="3823" spans="1:16" x14ac:dyDescent="0.25">
      <c r="A3823">
        <f t="shared" ca="1" si="586"/>
        <v>106.05619830606243</v>
      </c>
      <c r="B3823">
        <f t="shared" ca="1" si="587"/>
        <v>-25.440320865551371</v>
      </c>
      <c r="C3823" s="6">
        <v>20135.9375</v>
      </c>
      <c r="D3823">
        <f t="shared" ref="D3823:D3886" ca="1" si="588">CHOOSE(RANDBETWEEN(1,3),0.75,1.2,3)</f>
        <v>3</v>
      </c>
      <c r="E3823" s="1">
        <v>0.65</v>
      </c>
      <c r="F3823">
        <v>19.899999999999999</v>
      </c>
      <c r="G3823">
        <f t="shared" ca="1" si="581"/>
        <v>54.048620189015942</v>
      </c>
      <c r="H3823">
        <f t="shared" ref="H3823:H3886" ca="1" si="589">RAND()*(24-14)+14</f>
        <v>19.038029658387572</v>
      </c>
      <c r="I3823">
        <f ca="1">User_Model_Calcs!A3823-Sat_Data!$B$5</f>
        <v>-3.9438016939375728</v>
      </c>
      <c r="J3823">
        <f ca="1">(Earth_Data!$B$1/SQRT(1-Earth_Data!$B$2^2*SIN(RADIANS(User_Model_Calcs!B3823))^2))*COS(RADIANS(User_Model_Calcs!B3823))</f>
        <v>5763.2331539898587</v>
      </c>
      <c r="K3823">
        <f ca="1">((Earth_Data!$B$1*(1-Earth_Data!$B$2^2))/SQRT(1-Earth_Data!$B$2^2*SIN(RADIANS(User_Model_Calcs!B3823))^2))*SIN(RADIANS(User_Model_Calcs!B3823))</f>
        <v>-2723.202800285972</v>
      </c>
      <c r="L3823">
        <f t="shared" ca="1" si="582"/>
        <v>-25.291345023715927</v>
      </c>
      <c r="M3823">
        <f t="shared" ca="1" si="583"/>
        <v>6374.2207271738916</v>
      </c>
      <c r="N3823">
        <f ca="1">SQRT(User_Model_Calcs!M3823^2+Sat_Data!$B$3^2-2*User_Model_Calcs!M3823*Sat_Data!$B$3*COS(RADIANS(L3823))*COS(RADIANS(I3823)))</f>
        <v>36518.388704834244</v>
      </c>
      <c r="O3823">
        <f ca="1">DEGREES(ACOS(((Earth_Data!$B$1+Sat_Data!$B$2)/User_Model_Calcs!N3823)*SQRT(1-COS(RADIANS(User_Model_Calcs!I3823))^2*COS(RADIANS(User_Model_Calcs!B3823))^2)))</f>
        <v>59.924565847728999</v>
      </c>
      <c r="P3823">
        <f t="shared" ca="1" si="580"/>
        <v>9.1175749563656172</v>
      </c>
    </row>
    <row r="3824" spans="1:16" x14ac:dyDescent="0.25">
      <c r="A3824">
        <f t="shared" ca="1" si="586"/>
        <v>106.46207255474161</v>
      </c>
      <c r="B3824">
        <f t="shared" ca="1" si="587"/>
        <v>-24.134669091234464</v>
      </c>
      <c r="C3824" s="6">
        <v>20135.9375</v>
      </c>
      <c r="D3824">
        <f t="shared" ca="1" si="588"/>
        <v>3</v>
      </c>
      <c r="E3824" s="1">
        <v>0.65</v>
      </c>
      <c r="F3824">
        <v>19.899999999999999</v>
      </c>
      <c r="G3824">
        <f t="shared" ca="1" si="581"/>
        <v>54.048620189015942</v>
      </c>
      <c r="H3824">
        <f t="shared" ca="1" si="589"/>
        <v>14.196607418089547</v>
      </c>
      <c r="I3824">
        <f ca="1">User_Model_Calcs!A3824-Sat_Data!$B$5</f>
        <v>-3.53792744525839</v>
      </c>
      <c r="J3824">
        <f ca="1">(Earth_Data!$B$1/SQRT(1-Earth_Data!$B$2^2*SIN(RADIANS(User_Model_Calcs!B3824))^2))*COS(RADIANS(User_Model_Calcs!B3824))</f>
        <v>5823.8672388115647</v>
      </c>
      <c r="K3824">
        <f ca="1">((Earth_Data!$B$1*(1-Earth_Data!$B$2^2))/SQRT(1-Earth_Data!$B$2^2*SIN(RADIANS(User_Model_Calcs!B3824))^2))*SIN(RADIANS(User_Model_Calcs!B3824))</f>
        <v>-2591.9034798035495</v>
      </c>
      <c r="L3824">
        <f t="shared" ca="1" si="582"/>
        <v>-23.99138431887372</v>
      </c>
      <c r="M3824">
        <f t="shared" ca="1" si="583"/>
        <v>6374.5896545519217</v>
      </c>
      <c r="N3824">
        <f ca="1">SQRT(User_Model_Calcs!M3824^2+Sat_Data!$B$3^2-2*User_Model_Calcs!M3824*Sat_Data!$B$3*COS(RADIANS(L3824))*COS(RADIANS(I3824)))</f>
        <v>36445.430082289909</v>
      </c>
      <c r="O3824">
        <f ca="1">DEGREES(ACOS(((Earth_Data!$B$1+Sat_Data!$B$2)/User_Model_Calcs!N3824)*SQRT(1-COS(RADIANS(User_Model_Calcs!I3824))^2*COS(RADIANS(User_Model_Calcs!B3824))^2)))</f>
        <v>61.477311754971659</v>
      </c>
      <c r="P3824">
        <f t="shared" ca="1" si="580"/>
        <v>8.598545515667352</v>
      </c>
    </row>
    <row r="3825" spans="1:16" x14ac:dyDescent="0.25">
      <c r="A3825">
        <f t="shared" ca="1" si="586"/>
        <v>106.90829777797993</v>
      </c>
      <c r="B3825">
        <f t="shared" ca="1" si="587"/>
        <v>-21.084126655450095</v>
      </c>
      <c r="C3825" s="6">
        <v>20135.9375</v>
      </c>
      <c r="D3825">
        <f t="shared" ca="1" si="588"/>
        <v>3</v>
      </c>
      <c r="E3825" s="1">
        <v>0.65</v>
      </c>
      <c r="F3825">
        <v>19.899999999999999</v>
      </c>
      <c r="G3825">
        <f t="shared" ca="1" si="581"/>
        <v>54.048620189015942</v>
      </c>
      <c r="H3825">
        <f t="shared" ca="1" si="589"/>
        <v>22.228831943243055</v>
      </c>
      <c r="I3825">
        <f ca="1">User_Model_Calcs!A3825-Sat_Data!$B$5</f>
        <v>-3.0917022220200749</v>
      </c>
      <c r="J3825">
        <f ca="1">(Earth_Data!$B$1/SQRT(1-Earth_Data!$B$2^2*SIN(RADIANS(User_Model_Calcs!B3825))^2))*COS(RADIANS(User_Model_Calcs!B3825))</f>
        <v>5953.723706550054</v>
      </c>
      <c r="K3825">
        <f ca="1">((Earth_Data!$B$1*(1-Earth_Data!$B$2^2))/SQRT(1-Earth_Data!$B$2^2*SIN(RADIANS(User_Model_Calcs!B3825))^2))*SIN(RADIANS(User_Model_Calcs!B3825))</f>
        <v>-2280.0890010856242</v>
      </c>
      <c r="L3825">
        <f t="shared" ca="1" si="582"/>
        <v>-20.955268949198629</v>
      </c>
      <c r="M3825">
        <f t="shared" ca="1" si="583"/>
        <v>6375.3926802047063</v>
      </c>
      <c r="N3825">
        <f ca="1">SQRT(User_Model_Calcs!M3825^2+Sat_Data!$B$3^2-2*User_Model_Calcs!M3825*Sat_Data!$B$3*COS(RADIANS(L3825))*COS(RADIANS(I3825)))</f>
        <v>36292.200499150727</v>
      </c>
      <c r="O3825">
        <f ca="1">DEGREES(ACOS(((Earth_Data!$B$1+Sat_Data!$B$2)/User_Model_Calcs!N3825)*SQRT(1-COS(RADIANS(User_Model_Calcs!I3825))^2*COS(RADIANS(User_Model_Calcs!B3825))^2)))</f>
        <v>65.038311430685852</v>
      </c>
      <c r="P3825">
        <f t="shared" ca="1" si="580"/>
        <v>8.5388758397264528</v>
      </c>
    </row>
    <row r="3826" spans="1:16" x14ac:dyDescent="0.25">
      <c r="A3826">
        <f t="shared" ca="1" si="586"/>
        <v>109.58079096118857</v>
      </c>
      <c r="B3826">
        <f t="shared" ca="1" si="587"/>
        <v>-23.899795754820513</v>
      </c>
      <c r="C3826" s="6">
        <v>20135.9375</v>
      </c>
      <c r="D3826">
        <f t="shared" ca="1" si="588"/>
        <v>0.75</v>
      </c>
      <c r="E3826" s="1">
        <v>0.65</v>
      </c>
      <c r="F3826">
        <v>19.899999999999999</v>
      </c>
      <c r="G3826">
        <f t="shared" ca="1" si="581"/>
        <v>42.007420362456692</v>
      </c>
      <c r="H3826">
        <f t="shared" ca="1" si="589"/>
        <v>18.391956577670257</v>
      </c>
      <c r="I3826">
        <f ca="1">User_Model_Calcs!A3826-Sat_Data!$B$5</f>
        <v>-0.4192090388114309</v>
      </c>
      <c r="J3826">
        <f ca="1">(Earth_Data!$B$1/SQRT(1-Earth_Data!$B$2^2*SIN(RADIANS(User_Model_Calcs!B3826))^2))*COS(RADIANS(User_Model_Calcs!B3826))</f>
        <v>5834.455315678365</v>
      </c>
      <c r="K3826">
        <f ca="1">((Earth_Data!$B$1*(1-Earth_Data!$B$2^2))/SQRT(1-Earth_Data!$B$2^2*SIN(RADIANS(User_Model_Calcs!B3826))^2))*SIN(RADIANS(User_Model_Calcs!B3826))</f>
        <v>-2568.1415067380181</v>
      </c>
      <c r="L3826">
        <f t="shared" ca="1" si="582"/>
        <v>-23.757566469274437</v>
      </c>
      <c r="M3826">
        <f t="shared" ca="1" si="583"/>
        <v>6374.6544713637732</v>
      </c>
      <c r="N3826">
        <f ca="1">SQRT(User_Model_Calcs!M3826^2+Sat_Data!$B$3^2-2*User_Model_Calcs!M3826*Sat_Data!$B$3*COS(RADIANS(L3826))*COS(RADIANS(I3826)))</f>
        <v>36420.523186901948</v>
      </c>
      <c r="O3826">
        <f ca="1">DEGREES(ACOS(((Earth_Data!$B$1+Sat_Data!$B$2)/User_Model_Calcs!N3826)*SQRT(1-COS(RADIANS(User_Model_Calcs!I3826))^2*COS(RADIANS(User_Model_Calcs!B3826))^2)))</f>
        <v>62.024518342245102</v>
      </c>
      <c r="P3826">
        <f t="shared" ca="1" si="580"/>
        <v>1.0346366241937031</v>
      </c>
    </row>
    <row r="3827" spans="1:16" x14ac:dyDescent="0.25">
      <c r="A3827">
        <f t="shared" ca="1" si="586"/>
        <v>105.45606242785136</v>
      </c>
      <c r="B3827">
        <f t="shared" ca="1" si="587"/>
        <v>-22.312957981084018</v>
      </c>
      <c r="C3827" s="6">
        <v>20135.9375</v>
      </c>
      <c r="D3827">
        <f t="shared" ca="1" si="588"/>
        <v>0.75</v>
      </c>
      <c r="E3827" s="1">
        <v>0.65</v>
      </c>
      <c r="F3827">
        <v>19.899999999999999</v>
      </c>
      <c r="G3827">
        <f t="shared" ca="1" si="581"/>
        <v>42.007420362456692</v>
      </c>
      <c r="H3827">
        <f t="shared" ca="1" si="589"/>
        <v>18.686205529962653</v>
      </c>
      <c r="I3827">
        <f ca="1">User_Model_Calcs!A3827-Sat_Data!$B$5</f>
        <v>-4.5439375721486357</v>
      </c>
      <c r="J3827">
        <f ca="1">(Earth_Data!$B$1/SQRT(1-Earth_Data!$B$2^2*SIN(RADIANS(User_Model_Calcs!B3827))^2))*COS(RADIANS(User_Model_Calcs!B3827))</f>
        <v>5903.4186511519028</v>
      </c>
      <c r="K3827">
        <f ca="1">((Earth_Data!$B$1*(1-Earth_Data!$B$2^2))/SQRT(1-Earth_Data!$B$2^2*SIN(RADIANS(User_Model_Calcs!B3827))^2))*SIN(RADIANS(User_Model_Calcs!B3827))</f>
        <v>-2406.509287763135</v>
      </c>
      <c r="L3827">
        <f t="shared" ca="1" si="582"/>
        <v>-22.17810486827705</v>
      </c>
      <c r="M3827">
        <f t="shared" ca="1" si="583"/>
        <v>6375.0795071793718</v>
      </c>
      <c r="N3827">
        <f ca="1">SQRT(User_Model_Calcs!M3827^2+Sat_Data!$B$3^2-2*User_Model_Calcs!M3827*Sat_Data!$B$3*COS(RADIANS(L3827))*COS(RADIANS(I3827)))</f>
        <v>36362.012140629646</v>
      </c>
      <c r="O3827">
        <f ca="1">DEGREES(ACOS(((Earth_Data!$B$1+Sat_Data!$B$2)/User_Model_Calcs!N3827)*SQRT(1-COS(RADIANS(User_Model_Calcs!I3827))^2*COS(RADIANS(User_Model_Calcs!B3827))^2)))</f>
        <v>63.360531786187828</v>
      </c>
      <c r="P3827">
        <f t="shared" ca="1" si="580"/>
        <v>11.82271849686826</v>
      </c>
    </row>
    <row r="3828" spans="1:16" x14ac:dyDescent="0.25">
      <c r="A3828">
        <f t="shared" ca="1" si="586"/>
        <v>110.30576775176684</v>
      </c>
      <c r="B3828">
        <f t="shared" ca="1" si="587"/>
        <v>-22.724795986048409</v>
      </c>
      <c r="C3828" s="6">
        <v>20135.9375</v>
      </c>
      <c r="D3828">
        <f t="shared" ca="1" si="588"/>
        <v>3</v>
      </c>
      <c r="E3828" s="1">
        <v>0.65</v>
      </c>
      <c r="F3828">
        <v>19.899999999999999</v>
      </c>
      <c r="G3828">
        <f t="shared" ca="1" si="581"/>
        <v>54.048620189015942</v>
      </c>
      <c r="H3828">
        <f t="shared" ca="1" si="589"/>
        <v>14.887508005233785</v>
      </c>
      <c r="I3828">
        <f ca="1">User_Model_Calcs!A3828-Sat_Data!$B$5</f>
        <v>0.30576775176683668</v>
      </c>
      <c r="J3828">
        <f ca="1">(Earth_Data!$B$1/SQRT(1-Earth_Data!$B$2^2*SIN(RADIANS(User_Model_Calcs!B3828))^2))*COS(RADIANS(User_Model_Calcs!B3828))</f>
        <v>5885.9521982837405</v>
      </c>
      <c r="K3828">
        <f ca="1">((Earth_Data!$B$1*(1-Earth_Data!$B$2^2))/SQRT(1-Earth_Data!$B$2^2*SIN(RADIANS(User_Model_Calcs!B3828))^2))*SIN(RADIANS(User_Model_Calcs!B3828))</f>
        <v>-2448.6377679212919</v>
      </c>
      <c r="L3828">
        <f t="shared" ca="1" si="582"/>
        <v>-22.587988109652805</v>
      </c>
      <c r="M3828">
        <f t="shared" ca="1" si="583"/>
        <v>6374.971388090441</v>
      </c>
      <c r="N3828">
        <f ca="1">SQRT(User_Model_Calcs!M3828^2+Sat_Data!$B$3^2-2*User_Model_Calcs!M3828*Sat_Data!$B$3*COS(RADIANS(L3828))*COS(RADIANS(I3828)))</f>
        <v>36360.827893534537</v>
      </c>
      <c r="O3828">
        <f ca="1">DEGREES(ACOS(((Earth_Data!$B$1+Sat_Data!$B$2)/User_Model_Calcs!N3828)*SQRT(1-COS(RADIANS(User_Model_Calcs!I3828))^2*COS(RADIANS(User_Model_Calcs!B3828))^2)))</f>
        <v>63.384737687963408</v>
      </c>
      <c r="P3828">
        <f t="shared" ca="1" si="580"/>
        <v>0.79147565674684539</v>
      </c>
    </row>
    <row r="3829" spans="1:16" x14ac:dyDescent="0.25">
      <c r="A3829">
        <f t="shared" ca="1" si="586"/>
        <v>105.93361899588231</v>
      </c>
      <c r="B3829">
        <f t="shared" ca="1" si="587"/>
        <v>-23.815358738614474</v>
      </c>
      <c r="C3829" s="6">
        <v>20135.9375</v>
      </c>
      <c r="D3829">
        <f t="shared" ca="1" si="588"/>
        <v>0.75</v>
      </c>
      <c r="E3829" s="1">
        <v>0.65</v>
      </c>
      <c r="F3829">
        <v>19.899999999999999</v>
      </c>
      <c r="G3829">
        <f t="shared" ca="1" si="581"/>
        <v>42.007420362456692</v>
      </c>
      <c r="H3829">
        <f t="shared" ca="1" si="589"/>
        <v>17.278787694479949</v>
      </c>
      <c r="I3829">
        <f ca="1">User_Model_Calcs!A3829-Sat_Data!$B$5</f>
        <v>-4.0663810041176873</v>
      </c>
      <c r="J3829">
        <f ca="1">(Earth_Data!$B$1/SQRT(1-Earth_Data!$B$2^2*SIN(RADIANS(User_Model_Calcs!B3829))^2))*COS(RADIANS(User_Model_Calcs!B3829))</f>
        <v>5838.2378369419939</v>
      </c>
      <c r="K3829">
        <f ca="1">((Earth_Data!$B$1*(1-Earth_Data!$B$2^2))/SQRT(1-Earth_Data!$B$2^2*SIN(RADIANS(User_Model_Calcs!B3829))^2))*SIN(RADIANS(User_Model_Calcs!B3829))</f>
        <v>-2559.5886712701945</v>
      </c>
      <c r="L3829">
        <f t="shared" ca="1" si="582"/>
        <v>-23.673511224985525</v>
      </c>
      <c r="M3829">
        <f t="shared" ca="1" si="583"/>
        <v>6374.6776551285984</v>
      </c>
      <c r="N3829">
        <f ca="1">SQRT(User_Model_Calcs!M3829^2+Sat_Data!$B$3^2-2*User_Model_Calcs!M3829*Sat_Data!$B$3*COS(RADIANS(L3829))*COS(RADIANS(I3829)))</f>
        <v>36432.980500345409</v>
      </c>
      <c r="O3829">
        <f ca="1">DEGREES(ACOS(((Earth_Data!$B$1+Sat_Data!$B$2)/User_Model_Calcs!N3829)*SQRT(1-COS(RADIANS(User_Model_Calcs!I3829))^2*COS(RADIANS(User_Model_Calcs!B3829))^2)))</f>
        <v>61.751124248665327</v>
      </c>
      <c r="P3829">
        <f t="shared" ca="1" si="580"/>
        <v>9.9851327981121738</v>
      </c>
    </row>
    <row r="3830" spans="1:16" x14ac:dyDescent="0.25">
      <c r="A3830">
        <f t="shared" ca="1" si="586"/>
        <v>106.89837348322438</v>
      </c>
      <c r="B3830">
        <f t="shared" ca="1" si="587"/>
        <v>-22.200607847488559</v>
      </c>
      <c r="C3830" s="6">
        <v>20135.9375</v>
      </c>
      <c r="D3830">
        <f t="shared" ca="1" si="588"/>
        <v>3</v>
      </c>
      <c r="E3830" s="1">
        <v>0.65</v>
      </c>
      <c r="F3830">
        <v>19.899999999999999</v>
      </c>
      <c r="G3830">
        <f t="shared" ca="1" si="581"/>
        <v>54.048620189015942</v>
      </c>
      <c r="H3830">
        <f t="shared" ca="1" si="589"/>
        <v>15.507163676238543</v>
      </c>
      <c r="I3830">
        <f ca="1">User_Model_Calcs!A3830-Sat_Data!$B$5</f>
        <v>-3.1016265167756245</v>
      </c>
      <c r="J3830">
        <f ca="1">(Earth_Data!$B$1/SQRT(1-Earth_Data!$B$2^2*SIN(RADIANS(User_Model_Calcs!B3830))^2))*COS(RADIANS(User_Model_Calcs!B3830))</f>
        <v>5908.1307645669758</v>
      </c>
      <c r="K3830">
        <f ca="1">((Earth_Data!$B$1*(1-Earth_Data!$B$2^2))/SQRT(1-Earth_Data!$B$2^2*SIN(RADIANS(User_Model_Calcs!B3830))^2))*SIN(RADIANS(User_Model_Calcs!B3830))</f>
        <v>-2394.9952381007629</v>
      </c>
      <c r="L3830">
        <f t="shared" ca="1" si="582"/>
        <v>-22.066292818509865</v>
      </c>
      <c r="M3830">
        <f t="shared" ca="1" si="583"/>
        <v>6375.1087301902617</v>
      </c>
      <c r="N3830">
        <f ca="1">SQRT(User_Model_Calcs!M3830^2+Sat_Data!$B$3^2-2*User_Model_Calcs!M3830*Sat_Data!$B$3*COS(RADIANS(L3830))*COS(RADIANS(I3830)))</f>
        <v>36345.0689463499</v>
      </c>
      <c r="O3830">
        <f ca="1">DEGREES(ACOS(((Earth_Data!$B$1+Sat_Data!$B$2)/User_Model_Calcs!N3830)*SQRT(1-COS(RADIANS(User_Model_Calcs!I3830))^2*COS(RADIANS(User_Model_Calcs!B3830))^2)))</f>
        <v>63.756773858668396</v>
      </c>
      <c r="P3830">
        <f t="shared" ca="1" si="580"/>
        <v>8.1609911888583468</v>
      </c>
    </row>
    <row r="3831" spans="1:16" x14ac:dyDescent="0.25">
      <c r="A3831">
        <f t="shared" ca="1" si="586"/>
        <v>109.421084578159</v>
      </c>
      <c r="B3831">
        <f t="shared" ca="1" si="587"/>
        <v>-22.818888738583055</v>
      </c>
      <c r="C3831" s="6">
        <v>20135.9375</v>
      </c>
      <c r="D3831">
        <f t="shared" ca="1" si="588"/>
        <v>1.2</v>
      </c>
      <c r="E3831" s="1">
        <v>0.65</v>
      </c>
      <c r="F3831">
        <v>19.899999999999999</v>
      </c>
      <c r="G3831">
        <f t="shared" ca="1" si="581"/>
        <v>46.089820015575185</v>
      </c>
      <c r="H3831">
        <f t="shared" ca="1" si="589"/>
        <v>19.923355160746258</v>
      </c>
      <c r="I3831">
        <f ca="1">User_Model_Calcs!A3831-Sat_Data!$B$5</f>
        <v>-0.57891542184100331</v>
      </c>
      <c r="J3831">
        <f ca="1">(Earth_Data!$B$1/SQRT(1-Earth_Data!$B$2^2*SIN(RADIANS(User_Model_Calcs!B3831))^2))*COS(RADIANS(User_Model_Calcs!B3831))</f>
        <v>5881.9190409514686</v>
      </c>
      <c r="K3831">
        <f ca="1">((Earth_Data!$B$1*(1-Earth_Data!$B$2^2))/SQRT(1-Earth_Data!$B$2^2*SIN(RADIANS(User_Model_Calcs!B3831))^2))*SIN(RADIANS(User_Model_Calcs!B3831))</f>
        <v>-2458.2454844633908</v>
      </c>
      <c r="L3831">
        <f t="shared" ca="1" si="582"/>
        <v>-22.681638181975512</v>
      </c>
      <c r="M3831">
        <f t="shared" ca="1" si="583"/>
        <v>6374.946467711874</v>
      </c>
      <c r="N3831">
        <f ca="1">SQRT(User_Model_Calcs!M3831^2+Sat_Data!$B$3^2-2*User_Model_Calcs!M3831*Sat_Data!$B$3*COS(RADIANS(L3831))*COS(RADIANS(I3831)))</f>
        <v>36365.751022209137</v>
      </c>
      <c r="O3831">
        <f ca="1">DEGREES(ACOS(((Earth_Data!$B$1+Sat_Data!$B$2)/User_Model_Calcs!N3831)*SQRT(1-COS(RADIANS(User_Model_Calcs!I3831))^2*COS(RADIANS(User_Model_Calcs!B3831))^2)))</f>
        <v>63.270074922910247</v>
      </c>
      <c r="P3831">
        <f t="shared" ca="1" si="580"/>
        <v>1.4924577377543506</v>
      </c>
    </row>
    <row r="3832" spans="1:16" x14ac:dyDescent="0.25">
      <c r="A3832">
        <f t="shared" ca="1" si="586"/>
        <v>110.02304598671324</v>
      </c>
      <c r="B3832">
        <f t="shared" ca="1" si="587"/>
        <v>-22.641400282412501</v>
      </c>
      <c r="C3832" s="6">
        <v>20135.9375</v>
      </c>
      <c r="D3832">
        <f t="shared" ca="1" si="588"/>
        <v>0.75</v>
      </c>
      <c r="E3832" s="1">
        <v>0.65</v>
      </c>
      <c r="F3832">
        <v>19.899999999999999</v>
      </c>
      <c r="G3832">
        <f t="shared" ca="1" si="581"/>
        <v>42.007420362456692</v>
      </c>
      <c r="H3832">
        <f t="shared" ca="1" si="589"/>
        <v>20.057964886292428</v>
      </c>
      <c r="I3832">
        <f ca="1">User_Model_Calcs!A3832-Sat_Data!$B$5</f>
        <v>2.3045986713242428E-2</v>
      </c>
      <c r="J3832">
        <f ca="1">(Earth_Data!$B$1/SQRT(1-Earth_Data!$B$2^2*SIN(RADIANS(User_Model_Calcs!B3832))^2))*COS(RADIANS(User_Model_Calcs!B3832))</f>
        <v>5889.5136081016199</v>
      </c>
      <c r="K3832">
        <f ca="1">((Earth_Data!$B$1*(1-Earth_Data!$B$2^2))/SQRT(1-Earth_Data!$B$2^2*SIN(RADIANS(User_Model_Calcs!B3832))^2))*SIN(RADIANS(User_Model_Calcs!B3832))</f>
        <v>-2440.116884180256</v>
      </c>
      <c r="L3832">
        <f t="shared" ca="1" si="582"/>
        <v>-22.504985984737097</v>
      </c>
      <c r="M3832">
        <f t="shared" ca="1" si="583"/>
        <v>6374.9934077201779</v>
      </c>
      <c r="N3832">
        <f ca="1">SQRT(User_Model_Calcs!M3832^2+Sat_Data!$B$3^2-2*User_Model_Calcs!M3832*Sat_Data!$B$3*COS(RADIANS(L3832))*COS(RADIANS(I3832)))</f>
        <v>36356.605045801436</v>
      </c>
      <c r="O3832">
        <f ca="1">DEGREES(ACOS(((Earth_Data!$B$1+Sat_Data!$B$2)/User_Model_Calcs!N3832)*SQRT(1-COS(RADIANS(User_Model_Calcs!I3832))^2*COS(RADIANS(User_Model_Calcs!B3832))^2)))</f>
        <v>63.483490730771514</v>
      </c>
      <c r="P3832">
        <f t="shared" ca="1" si="580"/>
        <v>5.9865548197126882E-2</v>
      </c>
    </row>
    <row r="3833" spans="1:16" x14ac:dyDescent="0.25">
      <c r="A3833">
        <f t="shared" ca="1" si="586"/>
        <v>109.97206517276341</v>
      </c>
      <c r="B3833">
        <f t="shared" ca="1" si="587"/>
        <v>-22.112681921427267</v>
      </c>
      <c r="C3833" s="6">
        <v>20135.9375</v>
      </c>
      <c r="D3833">
        <f t="shared" ca="1" si="588"/>
        <v>0.75</v>
      </c>
      <c r="E3833" s="1">
        <v>0.65</v>
      </c>
      <c r="F3833">
        <v>19.899999999999999</v>
      </c>
      <c r="G3833">
        <f t="shared" ca="1" si="581"/>
        <v>42.007420362456692</v>
      </c>
      <c r="H3833">
        <f t="shared" ca="1" si="589"/>
        <v>17.117298301790498</v>
      </c>
      <c r="I3833">
        <f ca="1">User_Model_Calcs!A3833-Sat_Data!$B$5</f>
        <v>-2.7934827236592241E-2</v>
      </c>
      <c r="J3833">
        <f ca="1">(Earth_Data!$B$1/SQRT(1-Earth_Data!$B$2^2*SIN(RADIANS(User_Model_Calcs!B3833))^2))*COS(RADIANS(User_Model_Calcs!B3833))</f>
        <v>5911.8026950021776</v>
      </c>
      <c r="K3833">
        <f ca="1">((Earth_Data!$B$1*(1-Earth_Data!$B$2^2))/SQRT(1-Earth_Data!$B$2^2*SIN(RADIANS(User_Model_Calcs!B3833))^2))*SIN(RADIANS(User_Model_Calcs!B3833))</f>
        <v>-2385.9779488005061</v>
      </c>
      <c r="L3833">
        <f t="shared" ca="1" si="582"/>
        <v>-21.978789431296509</v>
      </c>
      <c r="M3833">
        <f t="shared" ca="1" si="583"/>
        <v>6375.1315183921724</v>
      </c>
      <c r="N3833">
        <f ca="1">SQRT(User_Model_Calcs!M3833^2+Sat_Data!$B$3^2-2*User_Model_Calcs!M3833*Sat_Data!$B$3*COS(RADIANS(L3833))*COS(RADIANS(I3833)))</f>
        <v>36330.770843741207</v>
      </c>
      <c r="O3833">
        <f ca="1">DEGREES(ACOS(((Earth_Data!$B$1+Sat_Data!$B$2)/User_Model_Calcs!N3833)*SQRT(1-COS(RADIANS(User_Model_Calcs!I3833))^2*COS(RADIANS(User_Model_Calcs!B3833))^2)))</f>
        <v>64.095643616111659</v>
      </c>
      <c r="P3833">
        <f t="shared" ca="1" si="580"/>
        <v>7.4209981484809173E-2</v>
      </c>
    </row>
    <row r="3834" spans="1:16" x14ac:dyDescent="0.25">
      <c r="A3834">
        <f t="shared" ca="1" si="586"/>
        <v>109.23555707953294</v>
      </c>
      <c r="B3834">
        <f t="shared" ca="1" si="587"/>
        <v>-24.999289320831739</v>
      </c>
      <c r="C3834" s="6">
        <v>20135.9375</v>
      </c>
      <c r="D3834">
        <f t="shared" ca="1" si="588"/>
        <v>0.75</v>
      </c>
      <c r="E3834" s="1">
        <v>0.65</v>
      </c>
      <c r="F3834">
        <v>19.899999999999999</v>
      </c>
      <c r="G3834">
        <f t="shared" ca="1" si="581"/>
        <v>42.007420362456692</v>
      </c>
      <c r="H3834">
        <f t="shared" ca="1" si="589"/>
        <v>20.894775211379574</v>
      </c>
      <c r="I3834">
        <f ca="1">User_Model_Calcs!A3834-Sat_Data!$B$5</f>
        <v>-0.76444292046706153</v>
      </c>
      <c r="J3834">
        <f ca="1">(Earth_Data!$B$1/SQRT(1-Earth_Data!$B$2^2*SIN(RADIANS(User_Model_Calcs!B3834))^2))*COS(RADIANS(User_Model_Calcs!B3834))</f>
        <v>5784.0501735125972</v>
      </c>
      <c r="K3834">
        <f ca="1">((Earth_Data!$B$1*(1-Earth_Data!$B$2^2))/SQRT(1-Earth_Data!$B$2^2*SIN(RADIANS(User_Model_Calcs!B3834))^2))*SIN(RADIANS(User_Model_Calcs!B3834))</f>
        <v>-2679.0040492808616</v>
      </c>
      <c r="L3834">
        <f t="shared" ca="1" si="582"/>
        <v>-24.852202039776433</v>
      </c>
      <c r="M3834">
        <f t="shared" ca="1" si="583"/>
        <v>6374.3469552397564</v>
      </c>
      <c r="N3834">
        <f ca="1">SQRT(User_Model_Calcs!M3834^2+Sat_Data!$B$3^2-2*User_Model_Calcs!M3834*Sat_Data!$B$3*COS(RADIANS(L3834))*COS(RADIANS(I3834)))</f>
        <v>36479.191477765329</v>
      </c>
      <c r="O3834">
        <f ca="1">DEGREES(ACOS(((Earth_Data!$B$1+Sat_Data!$B$2)/User_Model_Calcs!N3834)*SQRT(1-COS(RADIANS(User_Model_Calcs!I3834))^2*COS(RADIANS(User_Model_Calcs!B3834))^2)))</f>
        <v>60.747036852728691</v>
      </c>
      <c r="P3834">
        <f t="shared" ca="1" si="580"/>
        <v>1.8083807790881909</v>
      </c>
    </row>
    <row r="3835" spans="1:16" x14ac:dyDescent="0.25">
      <c r="A3835">
        <f t="shared" ca="1" si="586"/>
        <v>105.49571835946</v>
      </c>
      <c r="B3835">
        <f t="shared" ca="1" si="587"/>
        <v>-25.489334721570245</v>
      </c>
      <c r="C3835" s="6">
        <v>20135.9375</v>
      </c>
      <c r="D3835">
        <f t="shared" ca="1" si="588"/>
        <v>0.75</v>
      </c>
      <c r="E3835" s="1">
        <v>0.65</v>
      </c>
      <c r="F3835">
        <v>19.899999999999999</v>
      </c>
      <c r="G3835">
        <f t="shared" ca="1" si="581"/>
        <v>42.007420362456692</v>
      </c>
      <c r="H3835">
        <f t="shared" ca="1" si="589"/>
        <v>19.857054994772593</v>
      </c>
      <c r="I3835">
        <f ca="1">User_Model_Calcs!A3835-Sat_Data!$B$5</f>
        <v>-4.5042816405400004</v>
      </c>
      <c r="J3835">
        <f ca="1">(Earth_Data!$B$1/SQRT(1-Earth_Data!$B$2^2*SIN(RADIANS(User_Model_Calcs!B3835))^2))*COS(RADIANS(User_Model_Calcs!B3835))</f>
        <v>5760.8985953939755</v>
      </c>
      <c r="K3835">
        <f ca="1">((Earth_Data!$B$1*(1-Earth_Data!$B$2^2))/SQRT(1-Earth_Data!$B$2^2*SIN(RADIANS(User_Model_Calcs!B3835))^2))*SIN(RADIANS(User_Model_Calcs!B3835))</f>
        <v>-2728.1050465039739</v>
      </c>
      <c r="L3835">
        <f t="shared" ca="1" si="582"/>
        <v>-25.34015115329596</v>
      </c>
      <c r="M3835">
        <f t="shared" ca="1" si="583"/>
        <v>6374.2065993480892</v>
      </c>
      <c r="N3835">
        <f ca="1">SQRT(User_Model_Calcs!M3835^2+Sat_Data!$B$3^2-2*User_Model_Calcs!M3835*Sat_Data!$B$3*COS(RADIANS(L3835))*COS(RADIANS(I3835)))</f>
        <v>36525.867155329506</v>
      </c>
      <c r="O3835">
        <f ca="1">DEGREES(ACOS(((Earth_Data!$B$1+Sat_Data!$B$2)/User_Model_Calcs!N3835)*SQRT(1-COS(RADIANS(User_Model_Calcs!I3835))^2*COS(RADIANS(User_Model_Calcs!B3835))^2)))</f>
        <v>59.770331534362988</v>
      </c>
      <c r="P3835">
        <f t="shared" ca="1" si="580"/>
        <v>10.373485845974377</v>
      </c>
    </row>
    <row r="3836" spans="1:16" x14ac:dyDescent="0.25">
      <c r="A3836">
        <f t="shared" ca="1" si="586"/>
        <v>108.97852711607632</v>
      </c>
      <c r="B3836">
        <f t="shared" ca="1" si="587"/>
        <v>-23.478001895302057</v>
      </c>
      <c r="C3836" s="6">
        <v>20135.9375</v>
      </c>
      <c r="D3836">
        <f t="shared" ca="1" si="588"/>
        <v>3</v>
      </c>
      <c r="E3836" s="1">
        <v>0.65</v>
      </c>
      <c r="F3836">
        <v>19.899999999999999</v>
      </c>
      <c r="G3836">
        <f t="shared" ca="1" si="581"/>
        <v>54.048620189015942</v>
      </c>
      <c r="H3836">
        <f t="shared" ca="1" si="589"/>
        <v>14.733061001965847</v>
      </c>
      <c r="I3836">
        <f ca="1">User_Model_Calcs!A3836-Sat_Data!$B$5</f>
        <v>-1.0214728839236784</v>
      </c>
      <c r="J3836">
        <f ca="1">(Earth_Data!$B$1/SQRT(1-Earth_Data!$B$2^2*SIN(RADIANS(User_Model_Calcs!B3836))^2))*COS(RADIANS(User_Model_Calcs!B3836))</f>
        <v>5853.224085358388</v>
      </c>
      <c r="K3836">
        <f ca="1">((Earth_Data!$B$1*(1-Earth_Data!$B$2^2))/SQRT(1-Earth_Data!$B$2^2*SIN(RADIANS(User_Model_Calcs!B3836))^2))*SIN(RADIANS(User_Model_Calcs!B3836))</f>
        <v>-2525.3625416186865</v>
      </c>
      <c r="L3836">
        <f t="shared" ca="1" si="582"/>
        <v>-23.337691880764382</v>
      </c>
      <c r="M3836">
        <f t="shared" ca="1" si="583"/>
        <v>6374.769655448762</v>
      </c>
      <c r="N3836">
        <f ca="1">SQRT(User_Model_Calcs!M3836^2+Sat_Data!$B$3^2-2*User_Model_Calcs!M3836*Sat_Data!$B$3*COS(RADIANS(L3836))*COS(RADIANS(I3836)))</f>
        <v>36399.704808098257</v>
      </c>
      <c r="O3836">
        <f ca="1">DEGREES(ACOS(((Earth_Data!$B$1+Sat_Data!$B$2)/User_Model_Calcs!N3836)*SQRT(1-COS(RADIANS(User_Model_Calcs!I3836))^2*COS(RADIANS(User_Model_Calcs!B3836))^2)))</f>
        <v>62.491670649188151</v>
      </c>
      <c r="P3836">
        <f t="shared" ca="1" si="580"/>
        <v>2.5625193589161852</v>
      </c>
    </row>
    <row r="3837" spans="1:16" x14ac:dyDescent="0.25">
      <c r="A3837">
        <f t="shared" ca="1" si="586"/>
        <v>107.45031210135062</v>
      </c>
      <c r="B3837">
        <f t="shared" ca="1" si="587"/>
        <v>-23.298700977258392</v>
      </c>
      <c r="C3837" s="6">
        <v>20135.9375</v>
      </c>
      <c r="D3837">
        <f t="shared" ca="1" si="588"/>
        <v>3</v>
      </c>
      <c r="E3837" s="1">
        <v>0.65</v>
      </c>
      <c r="F3837">
        <v>19.899999999999999</v>
      </c>
      <c r="G3837">
        <f t="shared" ca="1" si="581"/>
        <v>54.048620189015942</v>
      </c>
      <c r="H3837">
        <f t="shared" ca="1" si="589"/>
        <v>15.920154789027595</v>
      </c>
      <c r="I3837">
        <f ca="1">User_Model_Calcs!A3837-Sat_Data!$B$5</f>
        <v>-2.5496878986493812</v>
      </c>
      <c r="J3837">
        <f ca="1">(Earth_Data!$B$1/SQRT(1-Earth_Data!$B$2^2*SIN(RADIANS(User_Model_Calcs!B3837))^2))*COS(RADIANS(User_Model_Calcs!B3837))</f>
        <v>5861.1067370341079</v>
      </c>
      <c r="K3837">
        <f ca="1">((Earth_Data!$B$1*(1-Earth_Data!$B$2^2))/SQRT(1-Earth_Data!$B$2^2*SIN(RADIANS(User_Model_Calcs!B3837))^2))*SIN(RADIANS(User_Model_Calcs!B3837))</f>
        <v>-2507.1366433300673</v>
      </c>
      <c r="L3837">
        <f t="shared" ca="1" si="582"/>
        <v>-23.159216002141413</v>
      </c>
      <c r="M3837">
        <f t="shared" ca="1" si="583"/>
        <v>6374.8181410323359</v>
      </c>
      <c r="N3837">
        <f ca="1">SQRT(User_Model_Calcs!M3837^2+Sat_Data!$B$3^2-2*User_Model_Calcs!M3837*Sat_Data!$B$3*COS(RADIANS(L3837))*COS(RADIANS(I3837)))</f>
        <v>36396.225952925393</v>
      </c>
      <c r="O3837">
        <f ca="1">DEGREES(ACOS(((Earth_Data!$B$1+Sat_Data!$B$2)/User_Model_Calcs!N3837)*SQRT(1-COS(RADIANS(User_Model_Calcs!I3837))^2*COS(RADIANS(User_Model_Calcs!B3837))^2)))</f>
        <v>62.571328842348777</v>
      </c>
      <c r="P3837">
        <f t="shared" ca="1" si="580"/>
        <v>6.4235531305955647</v>
      </c>
    </row>
    <row r="3838" spans="1:16" x14ac:dyDescent="0.25">
      <c r="A3838">
        <f t="shared" ca="1" si="586"/>
        <v>109.92825839912042</v>
      </c>
      <c r="B3838">
        <f t="shared" ca="1" si="587"/>
        <v>-21.927564379191924</v>
      </c>
      <c r="C3838" s="6">
        <v>20135.9375</v>
      </c>
      <c r="D3838">
        <f t="shared" ca="1" si="588"/>
        <v>1.2</v>
      </c>
      <c r="E3838" s="1">
        <v>0.65</v>
      </c>
      <c r="F3838">
        <v>19.899999999999999</v>
      </c>
      <c r="G3838">
        <f t="shared" ca="1" si="581"/>
        <v>46.089820015575185</v>
      </c>
      <c r="H3838">
        <f t="shared" ca="1" si="589"/>
        <v>16.338497915020572</v>
      </c>
      <c r="I3838">
        <f ca="1">User_Model_Calcs!A3838-Sat_Data!$B$5</f>
        <v>-7.1741600879576595E-2</v>
      </c>
      <c r="J3838">
        <f ca="1">(Earth_Data!$B$1/SQRT(1-Earth_Data!$B$2^2*SIN(RADIANS(User_Model_Calcs!B3838))^2))*COS(RADIANS(User_Model_Calcs!B3838))</f>
        <v>5919.488117440168</v>
      </c>
      <c r="K3838">
        <f ca="1">((Earth_Data!$B$1*(1-Earth_Data!$B$2^2))/SQRT(1-Earth_Data!$B$2^2*SIN(RADIANS(User_Model_Calcs!B3838))^2))*SIN(RADIANS(User_Model_Calcs!B3838))</f>
        <v>-2366.975079302204</v>
      </c>
      <c r="L3838">
        <f t="shared" ca="1" si="582"/>
        <v>-21.794565582717109</v>
      </c>
      <c r="M3838">
        <f t="shared" ca="1" si="583"/>
        <v>6375.1792601112811</v>
      </c>
      <c r="N3838">
        <f ca="1">SQRT(User_Model_Calcs!M3838^2+Sat_Data!$B$3^2-2*User_Model_Calcs!M3838*Sat_Data!$B$3*COS(RADIANS(L3838))*COS(RADIANS(I3838)))</f>
        <v>36321.863284073435</v>
      </c>
      <c r="O3838">
        <f ca="1">DEGREES(ACOS(((Earth_Data!$B$1+Sat_Data!$B$2)/User_Model_Calcs!N3838)*SQRT(1-COS(RADIANS(User_Model_Calcs!I3838))^2*COS(RADIANS(User_Model_Calcs!B3838))^2)))</f>
        <v>64.309981041902006</v>
      </c>
      <c r="P3838">
        <f t="shared" ca="1" si="580"/>
        <v>0.19211252355834627</v>
      </c>
    </row>
    <row r="3839" spans="1:16" x14ac:dyDescent="0.25">
      <c r="A3839">
        <f t="shared" ca="1" si="586"/>
        <v>105.75720241050519</v>
      </c>
      <c r="B3839">
        <f t="shared" ca="1" si="587"/>
        <v>-23.559710739084753</v>
      </c>
      <c r="C3839" s="6">
        <v>20135.9375</v>
      </c>
      <c r="D3839">
        <f t="shared" ca="1" si="588"/>
        <v>1.2</v>
      </c>
      <c r="E3839" s="1">
        <v>0.65</v>
      </c>
      <c r="F3839">
        <v>19.899999999999999</v>
      </c>
      <c r="G3839">
        <f t="shared" ca="1" si="581"/>
        <v>46.089820015575185</v>
      </c>
      <c r="H3839">
        <f t="shared" ca="1" si="589"/>
        <v>23.531514668407098</v>
      </c>
      <c r="I3839">
        <f ca="1">User_Model_Calcs!A3839-Sat_Data!$B$5</f>
        <v>-4.2427975894948133</v>
      </c>
      <c r="J3839">
        <f ca="1">(Earth_Data!$B$1/SQRT(1-Earth_Data!$B$2^2*SIN(RADIANS(User_Model_Calcs!B3839))^2))*COS(RADIANS(User_Model_Calcs!B3839))</f>
        <v>5849.612928414721</v>
      </c>
      <c r="K3839">
        <f ca="1">((Earth_Data!$B$1*(1-Earth_Data!$B$2^2))/SQRT(1-Earth_Data!$B$2^2*SIN(RADIANS(User_Model_Calcs!B3839))^2))*SIN(RADIANS(User_Model_Calcs!B3839))</f>
        <v>-2533.6601651425735</v>
      </c>
      <c r="L3839">
        <f t="shared" ca="1" si="582"/>
        <v>-23.419026556159572</v>
      </c>
      <c r="M3839">
        <f t="shared" ca="1" si="583"/>
        <v>6374.7474651712237</v>
      </c>
      <c r="N3839">
        <f ca="1">SQRT(User_Model_Calcs!M3839^2+Sat_Data!$B$3^2-2*User_Model_Calcs!M3839*Sat_Data!$B$3*COS(RADIANS(L3839))*COS(RADIANS(I3839)))</f>
        <v>36421.369673360474</v>
      </c>
      <c r="O3839">
        <f ca="1">DEGREES(ACOS(((Earth_Data!$B$1+Sat_Data!$B$2)/User_Model_Calcs!N3839)*SQRT(1-COS(RADIANS(User_Model_Calcs!I3839))^2*COS(RADIANS(User_Model_Calcs!B3839))^2)))</f>
        <v>62.008457226710078</v>
      </c>
      <c r="P3839">
        <f t="shared" ca="1" si="580"/>
        <v>10.514630476786525</v>
      </c>
    </row>
    <row r="3840" spans="1:16" x14ac:dyDescent="0.25">
      <c r="A3840">
        <f t="shared" ca="1" si="586"/>
        <v>105.85202243288958</v>
      </c>
      <c r="B3840">
        <f t="shared" ca="1" si="587"/>
        <v>-21.241992512080504</v>
      </c>
      <c r="C3840" s="6">
        <v>20135.9375</v>
      </c>
      <c r="D3840">
        <f t="shared" ca="1" si="588"/>
        <v>1.2</v>
      </c>
      <c r="E3840" s="1">
        <v>0.65</v>
      </c>
      <c r="F3840">
        <v>19.899999999999999</v>
      </c>
      <c r="G3840">
        <f t="shared" ca="1" si="581"/>
        <v>46.089820015575185</v>
      </c>
      <c r="H3840">
        <f t="shared" ca="1" si="589"/>
        <v>17.663069713651808</v>
      </c>
      <c r="I3840">
        <f ca="1">User_Model_Calcs!A3840-Sat_Data!$B$5</f>
        <v>-4.1479775671104164</v>
      </c>
      <c r="J3840">
        <f ca="1">(Earth_Data!$B$1/SQRT(1-Earth_Data!$B$2^2*SIN(RADIANS(User_Model_Calcs!B3840))^2))*COS(RADIANS(User_Model_Calcs!B3840))</f>
        <v>5947.4134598249548</v>
      </c>
      <c r="K3840">
        <f ca="1">((Earth_Data!$B$1*(1-Earth_Data!$B$2^2))/SQRT(1-Earth_Data!$B$2^2*SIN(RADIANS(User_Model_Calcs!B3840))^2))*SIN(RADIANS(User_Model_Calcs!B3840))</f>
        <v>-2296.3889506713253</v>
      </c>
      <c r="L3840">
        <f t="shared" ca="1" si="582"/>
        <v>-21.112351178089874</v>
      </c>
      <c r="M3840">
        <f t="shared" ca="1" si="583"/>
        <v>6375.3532509871475</v>
      </c>
      <c r="N3840">
        <f ca="1">SQRT(User_Model_Calcs!M3840^2+Sat_Data!$B$3^2-2*User_Model_Calcs!M3840*Sat_Data!$B$3*COS(RADIANS(L3840))*COS(RADIANS(I3840)))</f>
        <v>36307.553248334531</v>
      </c>
      <c r="O3840">
        <f ca="1">DEGREES(ACOS(((Earth_Data!$B$1+Sat_Data!$B$2)/User_Model_Calcs!N3840)*SQRT(1-COS(RADIANS(User_Model_Calcs!I3840))^2*COS(RADIANS(User_Model_Calcs!B3840))^2)))</f>
        <v>64.661059556181272</v>
      </c>
      <c r="P3840">
        <f t="shared" ca="1" si="580"/>
        <v>11.319216128042342</v>
      </c>
    </row>
    <row r="3841" spans="1:16" x14ac:dyDescent="0.25">
      <c r="A3841">
        <f t="shared" ca="1" si="586"/>
        <v>109.26306145071287</v>
      </c>
      <c r="B3841">
        <f t="shared" ca="1" si="587"/>
        <v>-22.700064583278376</v>
      </c>
      <c r="C3841" s="6">
        <v>20135.9375</v>
      </c>
      <c r="D3841">
        <f t="shared" ca="1" si="588"/>
        <v>0.75</v>
      </c>
      <c r="E3841" s="1">
        <v>0.65</v>
      </c>
      <c r="F3841">
        <v>19.899999999999999</v>
      </c>
      <c r="G3841">
        <f t="shared" ca="1" si="581"/>
        <v>42.007420362456692</v>
      </c>
      <c r="H3841">
        <f t="shared" ca="1" si="589"/>
        <v>17.477809442199092</v>
      </c>
      <c r="I3841">
        <f ca="1">User_Model_Calcs!A3841-Sat_Data!$B$5</f>
        <v>-0.73693854928713165</v>
      </c>
      <c r="J3841">
        <f ca="1">(Earth_Data!$B$1/SQRT(1-Earth_Data!$B$2^2*SIN(RADIANS(User_Model_Calcs!B3841))^2))*COS(RADIANS(User_Model_Calcs!B3841))</f>
        <v>5887.0096491895292</v>
      </c>
      <c r="K3841">
        <f ca="1">((Earth_Data!$B$1*(1-Earth_Data!$B$2^2))/SQRT(1-Earth_Data!$B$2^2*SIN(RADIANS(User_Model_Calcs!B3841))^2))*SIN(RADIANS(User_Model_Calcs!B3841))</f>
        <v>-2446.1113898409508</v>
      </c>
      <c r="L3841">
        <f t="shared" ca="1" si="582"/>
        <v>-22.563373304650195</v>
      </c>
      <c r="M3841">
        <f t="shared" ca="1" si="583"/>
        <v>6374.9779247586621</v>
      </c>
      <c r="N3841">
        <f ca="1">SQRT(User_Model_Calcs!M3841^2+Sat_Data!$B$3^2-2*User_Model_Calcs!M3841*Sat_Data!$B$3*COS(RADIANS(L3841))*COS(RADIANS(I3841)))</f>
        <v>36360.070273453537</v>
      </c>
      <c r="O3841">
        <f ca="1">DEGREES(ACOS(((Earth_Data!$B$1+Sat_Data!$B$2)/User_Model_Calcs!N3841)*SQRT(1-COS(RADIANS(User_Model_Calcs!I3841))^2*COS(RADIANS(User_Model_Calcs!B3841))^2)))</f>
        <v>63.402506545354264</v>
      </c>
      <c r="P3841">
        <f t="shared" ca="1" si="580"/>
        <v>1.9090254787636722</v>
      </c>
    </row>
    <row r="3842" spans="1:16" x14ac:dyDescent="0.25">
      <c r="A3842">
        <f t="shared" ca="1" si="586"/>
        <v>108.38959880894068</v>
      </c>
      <c r="B3842">
        <f t="shared" ca="1" si="587"/>
        <v>-23.853808856502454</v>
      </c>
      <c r="C3842" s="6">
        <v>20135.9375</v>
      </c>
      <c r="D3842">
        <f t="shared" ca="1" si="588"/>
        <v>3</v>
      </c>
      <c r="E3842" s="1">
        <v>0.65</v>
      </c>
      <c r="F3842">
        <v>19.899999999999999</v>
      </c>
      <c r="G3842">
        <f t="shared" ca="1" si="581"/>
        <v>54.048620189015942</v>
      </c>
      <c r="H3842">
        <f t="shared" ca="1" si="589"/>
        <v>19.614443923552162</v>
      </c>
      <c r="I3842">
        <f ca="1">User_Model_Calcs!A3842-Sat_Data!$B$5</f>
        <v>-1.6104011910593243</v>
      </c>
      <c r="J3842">
        <f ca="1">(Earth_Data!$B$1/SQRT(1-Earth_Data!$B$2^2*SIN(RADIANS(User_Model_Calcs!B3842))^2))*COS(RADIANS(User_Model_Calcs!B3842))</f>
        <v>5836.5169568653046</v>
      </c>
      <c r="K3842">
        <f ca="1">((Earth_Data!$B$1*(1-Earth_Data!$B$2^2))/SQRT(1-Earth_Data!$B$2^2*SIN(RADIANS(User_Model_Calcs!B3842))^2))*SIN(RADIANS(User_Model_Calcs!B3842))</f>
        <v>-2563.4840589626392</v>
      </c>
      <c r="L3842">
        <f t="shared" ca="1" si="582"/>
        <v>-23.711787343273667</v>
      </c>
      <c r="M3842">
        <f t="shared" ca="1" si="583"/>
        <v>6374.6671056873083</v>
      </c>
      <c r="N3842">
        <f ca="1">SQRT(User_Model_Calcs!M3842^2+Sat_Data!$B$3^2-2*User_Model_Calcs!M3842*Sat_Data!$B$3*COS(RADIANS(L3842))*COS(RADIANS(I3842)))</f>
        <v>36420.626632007225</v>
      </c>
      <c r="O3842">
        <f ca="1">DEGREES(ACOS(((Earth_Data!$B$1+Sat_Data!$B$2)/User_Model_Calcs!N3842)*SQRT(1-COS(RADIANS(User_Model_Calcs!I3842))^2*COS(RADIANS(User_Model_Calcs!B3842))^2)))</f>
        <v>62.022591233435705</v>
      </c>
      <c r="P3842">
        <f t="shared" ref="P3842:P3905" ca="1" si="590">DEGREES(ASIN(SIN(RADIANS(ABS(I3842)))/(SIN(ACOS(COS(RADIANS(I3842))*COS(RADIANS(B3842)))))))</f>
        <v>3.9768060234817963</v>
      </c>
    </row>
    <row r="3843" spans="1:16" x14ac:dyDescent="0.25">
      <c r="A3843">
        <f t="shared" ca="1" si="586"/>
        <v>107.32003040905001</v>
      </c>
      <c r="B3843">
        <f t="shared" ca="1" si="587"/>
        <v>-21.57943042214886</v>
      </c>
      <c r="C3843" s="6">
        <v>20135.9375</v>
      </c>
      <c r="D3843">
        <f t="shared" ca="1" si="588"/>
        <v>3</v>
      </c>
      <c r="E3843" s="1">
        <v>0.65</v>
      </c>
      <c r="F3843">
        <v>19.899999999999999</v>
      </c>
      <c r="G3843">
        <f t="shared" ref="G3843:G3906" ca="1" si="591">20.4+20*LOG(F3843)+20*LOG(D3843)+10*LOG(E3843)</f>
        <v>54.048620189015942</v>
      </c>
      <c r="H3843">
        <f t="shared" ca="1" si="589"/>
        <v>21.943650681340529</v>
      </c>
      <c r="I3843">
        <f ca="1">User_Model_Calcs!A3843-Sat_Data!$B$5</f>
        <v>-2.6799695909499945</v>
      </c>
      <c r="J3843">
        <f ca="1">(Earth_Data!$B$1/SQRT(1-Earth_Data!$B$2^2*SIN(RADIANS(User_Model_Calcs!B3843))^2))*COS(RADIANS(User_Model_Calcs!B3843))</f>
        <v>5933.774466898325</v>
      </c>
      <c r="K3843">
        <f ca="1">((Earth_Data!$B$1*(1-Earth_Data!$B$2^2))/SQRT(1-Earth_Data!$B$2^2*SIN(RADIANS(User_Model_Calcs!B3843))^2))*SIN(RADIANS(User_Model_Calcs!B3843))</f>
        <v>-2331.1724136738981</v>
      </c>
      <c r="L3843">
        <f t="shared" ref="L3843:L3906" ca="1" si="592">DEGREES(ATAN((K3843/J3843)))</f>
        <v>-21.448127218416339</v>
      </c>
      <c r="M3843">
        <f t="shared" ref="M3843:M3906" ca="1" si="593">SQRT(J3843^2+K3843^2)</f>
        <v>6375.2681705390787</v>
      </c>
      <c r="N3843">
        <f ca="1">SQRT(User_Model_Calcs!M3843^2+Sat_Data!$B$3^2-2*User_Model_Calcs!M3843*Sat_Data!$B$3*COS(RADIANS(L3843))*COS(RADIANS(I3843)))</f>
        <v>36312.821860501004</v>
      </c>
      <c r="O3843">
        <f ca="1">DEGREES(ACOS(((Earth_Data!$B$1+Sat_Data!$B$2)/User_Model_Calcs!N3843)*SQRT(1-COS(RADIANS(User_Model_Calcs!I3843))^2*COS(RADIANS(User_Model_Calcs!B3843))^2)))</f>
        <v>64.530594372178072</v>
      </c>
      <c r="P3843">
        <f t="shared" ca="1" si="590"/>
        <v>7.2529960780968654</v>
      </c>
    </row>
    <row r="3844" spans="1:16" x14ac:dyDescent="0.25">
      <c r="A3844">
        <f t="shared" ca="1" si="586"/>
        <v>109.88252784800181</v>
      </c>
      <c r="B3844">
        <f t="shared" ca="1" si="587"/>
        <v>-23.77568046692209</v>
      </c>
      <c r="C3844" s="6">
        <v>20135.9375</v>
      </c>
      <c r="D3844">
        <f t="shared" ca="1" si="588"/>
        <v>0.75</v>
      </c>
      <c r="E3844" s="1">
        <v>0.65</v>
      </c>
      <c r="F3844">
        <v>19.899999999999999</v>
      </c>
      <c r="G3844">
        <f t="shared" ca="1" si="591"/>
        <v>42.007420362456692</v>
      </c>
      <c r="H3844">
        <f t="shared" ca="1" si="589"/>
        <v>18.375382379843003</v>
      </c>
      <c r="I3844">
        <f ca="1">User_Model_Calcs!A3844-Sat_Data!$B$5</f>
        <v>-0.11747215199818584</v>
      </c>
      <c r="J3844">
        <f ca="1">(Earth_Data!$B$1/SQRT(1-Earth_Data!$B$2^2*SIN(RADIANS(User_Model_Calcs!B3844))^2))*COS(RADIANS(User_Model_Calcs!B3844))</f>
        <v>5840.0109343848417</v>
      </c>
      <c r="K3844">
        <f ca="1">((Earth_Data!$B$1*(1-Earth_Data!$B$2^2))/SQRT(1-Earth_Data!$B$2^2*SIN(RADIANS(User_Model_Calcs!B3844))^2))*SIN(RADIANS(User_Model_Calcs!B3844))</f>
        <v>-2555.5676696461619</v>
      </c>
      <c r="L3844">
        <f t="shared" ca="1" si="592"/>
        <v>-23.634012776775393</v>
      </c>
      <c r="M3844">
        <f t="shared" ca="1" si="593"/>
        <v>6374.6885279106164</v>
      </c>
      <c r="N3844">
        <f ca="1">SQRT(User_Model_Calcs!M3844^2+Sat_Data!$B$3^2-2*User_Model_Calcs!M3844*Sat_Data!$B$3*COS(RADIANS(L3844))*COS(RADIANS(I3844)))</f>
        <v>36413.930213412816</v>
      </c>
      <c r="O3844">
        <f ca="1">DEGREES(ACOS(((Earth_Data!$B$1+Sat_Data!$B$2)/User_Model_Calcs!N3844)*SQRT(1-COS(RADIANS(User_Model_Calcs!I3844))^2*COS(RADIANS(User_Model_Calcs!B3844))^2)))</f>
        <v>62.171576158809394</v>
      </c>
      <c r="P3844">
        <f t="shared" ca="1" si="590"/>
        <v>0.29137862679056875</v>
      </c>
    </row>
    <row r="3845" spans="1:16" x14ac:dyDescent="0.25">
      <c r="A3845">
        <f t="shared" ca="1" si="586"/>
        <v>108.41472341856409</v>
      </c>
      <c r="B3845">
        <f t="shared" ca="1" si="587"/>
        <v>-22.937231564906742</v>
      </c>
      <c r="C3845" s="6">
        <v>20135.9375</v>
      </c>
      <c r="D3845">
        <f t="shared" ca="1" si="588"/>
        <v>1.2</v>
      </c>
      <c r="E3845" s="1">
        <v>0.65</v>
      </c>
      <c r="F3845">
        <v>19.899999999999999</v>
      </c>
      <c r="G3845">
        <f t="shared" ca="1" si="591"/>
        <v>46.089820015575185</v>
      </c>
      <c r="H3845">
        <f t="shared" ca="1" si="589"/>
        <v>21.430243483565071</v>
      </c>
      <c r="I3845">
        <f ca="1">User_Model_Calcs!A3845-Sat_Data!$B$5</f>
        <v>-1.585276581435906</v>
      </c>
      <c r="J3845">
        <f ca="1">(Earth_Data!$B$1/SQRT(1-Earth_Data!$B$2^2*SIN(RADIANS(User_Model_Calcs!B3845))^2))*COS(RADIANS(User_Model_Calcs!B3845))</f>
        <v>5876.823976799692</v>
      </c>
      <c r="K3845">
        <f ca="1">((Earth_Data!$B$1*(1-Earth_Data!$B$2^2))/SQRT(1-Earth_Data!$B$2^2*SIN(RADIANS(User_Model_Calcs!B3845))^2))*SIN(RADIANS(User_Model_Calcs!B3845))</f>
        <v>-2470.3200872133607</v>
      </c>
      <c r="L3845">
        <f t="shared" ca="1" si="592"/>
        <v>-22.799426326206383</v>
      </c>
      <c r="M3845">
        <f t="shared" ca="1" si="593"/>
        <v>6374.9150102238673</v>
      </c>
      <c r="N3845">
        <f ca="1">SQRT(User_Model_Calcs!M3845^2+Sat_Data!$B$3^2-2*User_Model_Calcs!M3845*Sat_Data!$B$3*COS(RADIANS(L3845))*COS(RADIANS(I3845)))</f>
        <v>36373.911889686431</v>
      </c>
      <c r="O3845">
        <f ca="1">DEGREES(ACOS(((Earth_Data!$B$1+Sat_Data!$B$2)/User_Model_Calcs!N3845)*SQRT(1-COS(RADIANS(User_Model_Calcs!I3845))^2*COS(RADIANS(User_Model_Calcs!B3845))^2)))</f>
        <v>63.081332294850569</v>
      </c>
      <c r="P3845">
        <f t="shared" ca="1" si="590"/>
        <v>4.0619260034922302</v>
      </c>
    </row>
    <row r="3846" spans="1:16" x14ac:dyDescent="0.25">
      <c r="A3846">
        <f t="shared" ca="1" si="586"/>
        <v>108.78540237671399</v>
      </c>
      <c r="B3846">
        <f t="shared" ca="1" si="587"/>
        <v>-21.487992259992556</v>
      </c>
      <c r="C3846" s="6">
        <v>20135.9375</v>
      </c>
      <c r="D3846">
        <f t="shared" ca="1" si="588"/>
        <v>3</v>
      </c>
      <c r="E3846" s="1">
        <v>0.65</v>
      </c>
      <c r="F3846">
        <v>19.899999999999999</v>
      </c>
      <c r="G3846">
        <f t="shared" ca="1" si="591"/>
        <v>54.048620189015942</v>
      </c>
      <c r="H3846">
        <f t="shared" ca="1" si="589"/>
        <v>18.508260583133762</v>
      </c>
      <c r="I3846">
        <f ca="1">User_Model_Calcs!A3846-Sat_Data!$B$5</f>
        <v>-1.2145976232860107</v>
      </c>
      <c r="J3846">
        <f ca="1">(Earth_Data!$B$1/SQRT(1-Earth_Data!$B$2^2*SIN(RADIANS(User_Model_Calcs!B3846))^2))*COS(RADIANS(User_Model_Calcs!B3846))</f>
        <v>5937.4906155111757</v>
      </c>
      <c r="K3846">
        <f ca="1">((Earth_Data!$B$1*(1-Earth_Data!$B$2^2))/SQRT(1-Earth_Data!$B$2^2*SIN(RADIANS(User_Model_Calcs!B3846))^2))*SIN(RADIANS(User_Model_Calcs!B3846))</f>
        <v>-2321.7546743786538</v>
      </c>
      <c r="L3846">
        <f t="shared" ca="1" si="592"/>
        <v>-21.357137609399121</v>
      </c>
      <c r="M3846">
        <f t="shared" ca="1" si="593"/>
        <v>6375.2913327378546</v>
      </c>
      <c r="N3846">
        <f ca="1">SQRT(User_Model_Calcs!M3846^2+Sat_Data!$B$3^2-2*User_Model_Calcs!M3846*Sat_Data!$B$3*COS(RADIANS(L3846))*COS(RADIANS(I3846)))</f>
        <v>36302.52290976276</v>
      </c>
      <c r="O3846">
        <f ca="1">DEGREES(ACOS(((Earth_Data!$B$1+Sat_Data!$B$2)/User_Model_Calcs!N3846)*SQRT(1-COS(RADIANS(User_Model_Calcs!I3846))^2*COS(RADIANS(User_Model_Calcs!B3846))^2)))</f>
        <v>64.781686692807426</v>
      </c>
      <c r="P3846">
        <f t="shared" ca="1" si="590"/>
        <v>3.3125993330028511</v>
      </c>
    </row>
    <row r="3847" spans="1:16" x14ac:dyDescent="0.25">
      <c r="A3847">
        <f t="shared" ca="1" si="586"/>
        <v>105.73003479868088</v>
      </c>
      <c r="B3847">
        <f t="shared" ca="1" si="587"/>
        <v>-23.776513156771308</v>
      </c>
      <c r="C3847" s="6">
        <v>20135.9375</v>
      </c>
      <c r="D3847">
        <f t="shared" ca="1" si="588"/>
        <v>1.2</v>
      </c>
      <c r="E3847" s="1">
        <v>0.65</v>
      </c>
      <c r="F3847">
        <v>19.899999999999999</v>
      </c>
      <c r="G3847">
        <f t="shared" ca="1" si="591"/>
        <v>46.089820015575185</v>
      </c>
      <c r="H3847">
        <f t="shared" ca="1" si="589"/>
        <v>18.929377406145719</v>
      </c>
      <c r="I3847">
        <f ca="1">User_Model_Calcs!A3847-Sat_Data!$B$5</f>
        <v>-4.269965201319124</v>
      </c>
      <c r="J3847">
        <f ca="1">(Earth_Data!$B$1/SQRT(1-Earth_Data!$B$2^2*SIN(RADIANS(User_Model_Calcs!B3847))^2))*COS(RADIANS(User_Model_Calcs!B3847))</f>
        <v>5839.9737527893767</v>
      </c>
      <c r="K3847">
        <f ca="1">((Earth_Data!$B$1*(1-Earth_Data!$B$2^2))/SQRT(1-Earth_Data!$B$2^2*SIN(RADIANS(User_Model_Calcs!B3847))^2))*SIN(RADIANS(User_Model_Calcs!B3847))</f>
        <v>-2555.6520669509036</v>
      </c>
      <c r="L3847">
        <f t="shared" ca="1" si="592"/>
        <v>-23.634841690067557</v>
      </c>
      <c r="M3847">
        <f t="shared" ca="1" si="593"/>
        <v>6374.6882998762585</v>
      </c>
      <c r="N3847">
        <f ca="1">SQRT(User_Model_Calcs!M3847^2+Sat_Data!$B$3^2-2*User_Model_Calcs!M3847*Sat_Data!$B$3*COS(RADIANS(L3847))*COS(RADIANS(I3847)))</f>
        <v>36432.723935131071</v>
      </c>
      <c r="O3847">
        <f ca="1">DEGREES(ACOS(((Earth_Data!$B$1+Sat_Data!$B$2)/User_Model_Calcs!N3847)*SQRT(1-COS(RADIANS(User_Model_Calcs!I3847))^2*COS(RADIANS(User_Model_Calcs!B3847))^2)))</f>
        <v>61.757042357736367</v>
      </c>
      <c r="P3847">
        <f t="shared" ca="1" si="590"/>
        <v>10.491762884148715</v>
      </c>
    </row>
    <row r="3848" spans="1:16" x14ac:dyDescent="0.25">
      <c r="A3848">
        <f t="shared" ca="1" si="586"/>
        <v>105.46043521654931</v>
      </c>
      <c r="B3848">
        <f t="shared" ca="1" si="587"/>
        <v>-22.11894273458255</v>
      </c>
      <c r="C3848" s="6">
        <v>20135.9375</v>
      </c>
      <c r="D3848">
        <f t="shared" ca="1" si="588"/>
        <v>1.2</v>
      </c>
      <c r="E3848" s="1">
        <v>0.65</v>
      </c>
      <c r="F3848">
        <v>19.899999999999999</v>
      </c>
      <c r="G3848">
        <f t="shared" ca="1" si="591"/>
        <v>46.089820015575185</v>
      </c>
      <c r="H3848">
        <f t="shared" ca="1" si="589"/>
        <v>18.446777456725798</v>
      </c>
      <c r="I3848">
        <f ca="1">User_Model_Calcs!A3848-Sat_Data!$B$5</f>
        <v>-4.539564783450686</v>
      </c>
      <c r="J3848">
        <f ca="1">(Earth_Data!$B$1/SQRT(1-Earth_Data!$B$2^2*SIN(RADIANS(User_Model_Calcs!B3848))^2))*COS(RADIANS(User_Model_Calcs!B3848))</f>
        <v>5911.541692142413</v>
      </c>
      <c r="K3848">
        <f ca="1">((Earth_Data!$B$1*(1-Earth_Data!$B$2^2))/SQRT(1-Earth_Data!$B$2^2*SIN(RADIANS(User_Model_Calcs!B3848))^2))*SIN(RADIANS(User_Model_Calcs!B3848))</f>
        <v>-2386.6202127872721</v>
      </c>
      <c r="L3848">
        <f t="shared" ca="1" si="592"/>
        <v>-21.985020115891011</v>
      </c>
      <c r="M3848">
        <f t="shared" ca="1" si="593"/>
        <v>6375.1298981293512</v>
      </c>
      <c r="N3848">
        <f ca="1">SQRT(User_Model_Calcs!M3848^2+Sat_Data!$B$3^2-2*User_Model_Calcs!M3848*Sat_Data!$B$3*COS(RADIANS(L3848))*COS(RADIANS(I3848)))</f>
        <v>36352.588734296864</v>
      </c>
      <c r="O3848">
        <f ca="1">DEGREES(ACOS(((Earth_Data!$B$1+Sat_Data!$B$2)/User_Model_Calcs!N3848)*SQRT(1-COS(RADIANS(User_Model_Calcs!I3848))^2*COS(RADIANS(User_Model_Calcs!B3848))^2)))</f>
        <v>63.581237512413587</v>
      </c>
      <c r="P3848">
        <f t="shared" ca="1" si="590"/>
        <v>11.907156795853673</v>
      </c>
    </row>
    <row r="3849" spans="1:16" x14ac:dyDescent="0.25">
      <c r="A3849">
        <f t="shared" ca="1" si="586"/>
        <v>106.75112522435698</v>
      </c>
      <c r="B3849">
        <f t="shared" ca="1" si="587"/>
        <v>-20.762348846107585</v>
      </c>
      <c r="C3849" s="6">
        <v>20135.9375</v>
      </c>
      <c r="D3849">
        <f t="shared" ca="1" si="588"/>
        <v>3</v>
      </c>
      <c r="E3849" s="1">
        <v>0.65</v>
      </c>
      <c r="F3849">
        <v>19.899999999999999</v>
      </c>
      <c r="G3849">
        <f t="shared" ca="1" si="591"/>
        <v>54.048620189015942</v>
      </c>
      <c r="H3849">
        <f t="shared" ca="1" si="589"/>
        <v>19.124479019015773</v>
      </c>
      <c r="I3849">
        <f ca="1">User_Model_Calcs!A3849-Sat_Data!$B$5</f>
        <v>-3.2488747756430172</v>
      </c>
      <c r="J3849">
        <f ca="1">(Earth_Data!$B$1/SQRT(1-Earth_Data!$B$2^2*SIN(RADIANS(User_Model_Calcs!B3849))^2))*COS(RADIANS(User_Model_Calcs!B3849))</f>
        <v>5966.4463269837534</v>
      </c>
      <c r="K3849">
        <f ca="1">((Earth_Data!$B$1*(1-Earth_Data!$B$2^2))/SQRT(1-Earth_Data!$B$2^2*SIN(RADIANS(User_Model_Calcs!B3849))^2))*SIN(RADIANS(User_Model_Calcs!B3849))</f>
        <v>-2246.812256432594</v>
      </c>
      <c r="L3849">
        <f t="shared" ca="1" si="592"/>
        <v>-20.635100407858985</v>
      </c>
      <c r="M3849">
        <f t="shared" ca="1" si="593"/>
        <v>6375.4723031657541</v>
      </c>
      <c r="N3849">
        <f ca="1">SQRT(User_Model_Calcs!M3849^2+Sat_Data!$B$3^2-2*User_Model_Calcs!M3849*Sat_Data!$B$3*COS(RADIANS(L3849))*COS(RADIANS(I3849)))</f>
        <v>36278.50393274425</v>
      </c>
      <c r="O3849">
        <f ca="1">DEGREES(ACOS(((Earth_Data!$B$1+Sat_Data!$B$2)/User_Model_Calcs!N3849)*SQRT(1-COS(RADIANS(User_Model_Calcs!I3849))^2*COS(RADIANS(User_Model_Calcs!B3849))^2)))</f>
        <v>65.381037130134231</v>
      </c>
      <c r="P3849">
        <f t="shared" ca="1" si="590"/>
        <v>9.0974631112326652</v>
      </c>
    </row>
    <row r="3850" spans="1:16" x14ac:dyDescent="0.25">
      <c r="A3850">
        <f t="shared" ca="1" si="586"/>
        <v>110.07023049449791</v>
      </c>
      <c r="B3850">
        <f t="shared" ca="1" si="587"/>
        <v>-22.041945893234988</v>
      </c>
      <c r="C3850" s="6">
        <v>20135.9375</v>
      </c>
      <c r="D3850">
        <f t="shared" ca="1" si="588"/>
        <v>0.75</v>
      </c>
      <c r="E3850" s="1">
        <v>0.65</v>
      </c>
      <c r="F3850">
        <v>19.899999999999999</v>
      </c>
      <c r="G3850">
        <f t="shared" ca="1" si="591"/>
        <v>42.007420362456692</v>
      </c>
      <c r="H3850">
        <f t="shared" ca="1" si="589"/>
        <v>15.79113896083232</v>
      </c>
      <c r="I3850">
        <f ca="1">User_Model_Calcs!A3850-Sat_Data!$B$5</f>
        <v>7.0230494497906193E-2</v>
      </c>
      <c r="J3850">
        <f ca="1">(Earth_Data!$B$1/SQRT(1-Earth_Data!$B$2^2*SIN(RADIANS(User_Model_Calcs!B3850))^2))*COS(RADIANS(User_Model_Calcs!B3850))</f>
        <v>5914.7466715784685</v>
      </c>
      <c r="K3850">
        <f ca="1">((Earth_Data!$B$1*(1-Earth_Data!$B$2^2))/SQRT(1-Earth_Data!$B$2^2*SIN(RADIANS(User_Model_Calcs!B3850))^2))*SIN(RADIANS(User_Model_Calcs!B3850))</f>
        <v>-2378.7195654913544</v>
      </c>
      <c r="L3850">
        <f t="shared" ca="1" si="592"/>
        <v>-21.908394242867313</v>
      </c>
      <c r="M3850">
        <f t="shared" ca="1" si="593"/>
        <v>6375.1497990400158</v>
      </c>
      <c r="N3850">
        <f ca="1">SQRT(User_Model_Calcs!M3850^2+Sat_Data!$B$3^2-2*User_Model_Calcs!M3850*Sat_Data!$B$3*COS(RADIANS(L3850))*COS(RADIANS(I3850)))</f>
        <v>36327.361563309911</v>
      </c>
      <c r="O3850">
        <f ca="1">DEGREES(ACOS(((Earth_Data!$B$1+Sat_Data!$B$2)/User_Model_Calcs!N3850)*SQRT(1-COS(RADIANS(User_Model_Calcs!I3850))^2*COS(RADIANS(User_Model_Calcs!B3850))^2)))</f>
        <v>64.177476246398811</v>
      </c>
      <c r="P3850">
        <f t="shared" ca="1" si="590"/>
        <v>0.18713838225826457</v>
      </c>
    </row>
    <row r="3851" spans="1:16" x14ac:dyDescent="0.25">
      <c r="A3851">
        <f t="shared" ca="1" si="586"/>
        <v>108.40712260228503</v>
      </c>
      <c r="B3851">
        <f t="shared" ca="1" si="587"/>
        <v>-23.513457865710887</v>
      </c>
      <c r="C3851" s="6">
        <v>20135.9375</v>
      </c>
      <c r="D3851">
        <f t="shared" ca="1" si="588"/>
        <v>3</v>
      </c>
      <c r="E3851" s="1">
        <v>0.65</v>
      </c>
      <c r="F3851">
        <v>19.899999999999999</v>
      </c>
      <c r="G3851">
        <f t="shared" ca="1" si="591"/>
        <v>54.048620189015942</v>
      </c>
      <c r="H3851">
        <f t="shared" ca="1" si="589"/>
        <v>16.223753672883202</v>
      </c>
      <c r="I3851">
        <f ca="1">User_Model_Calcs!A3851-Sat_Data!$B$5</f>
        <v>-1.5928773977149717</v>
      </c>
      <c r="J3851">
        <f ca="1">(Earth_Data!$B$1/SQRT(1-Earth_Data!$B$2^2*SIN(RADIANS(User_Model_Calcs!B3851))^2))*COS(RADIANS(User_Model_Calcs!B3851))</f>
        <v>5851.6585517234244</v>
      </c>
      <c r="K3851">
        <f ca="1">((Earth_Data!$B$1*(1-Earth_Data!$B$2^2))/SQRT(1-Earth_Data!$B$2^2*SIN(RADIANS(User_Model_Calcs!B3851))^2))*SIN(RADIANS(User_Model_Calcs!B3851))</f>
        <v>-2528.9637564096024</v>
      </c>
      <c r="L3851">
        <f t="shared" ca="1" si="592"/>
        <v>-23.372985348646171</v>
      </c>
      <c r="M3851">
        <f t="shared" ca="1" si="593"/>
        <v>6374.7600336946998</v>
      </c>
      <c r="N3851">
        <f ca="1">SQRT(User_Model_Calcs!M3851^2+Sat_Data!$B$3^2-2*User_Model_Calcs!M3851*Sat_Data!$B$3*COS(RADIANS(L3851))*COS(RADIANS(I3851)))</f>
        <v>36403.058255640572</v>
      </c>
      <c r="O3851">
        <f ca="1">DEGREES(ACOS(((Earth_Data!$B$1+Sat_Data!$B$2)/User_Model_Calcs!N3851)*SQRT(1-COS(RADIANS(User_Model_Calcs!I3851))^2*COS(RADIANS(User_Model_Calcs!B3851))^2)))</f>
        <v>62.416165317518171</v>
      </c>
      <c r="P3851">
        <f t="shared" ca="1" si="590"/>
        <v>3.9871100906406971</v>
      </c>
    </row>
    <row r="3852" spans="1:16" x14ac:dyDescent="0.25">
      <c r="A3852">
        <f t="shared" ca="1" si="586"/>
        <v>108.67000711118722</v>
      </c>
      <c r="B3852">
        <f t="shared" ca="1" si="587"/>
        <v>-23.138796777982925</v>
      </c>
      <c r="C3852" s="6">
        <v>20135.9375</v>
      </c>
      <c r="D3852">
        <f t="shared" ca="1" si="588"/>
        <v>3</v>
      </c>
      <c r="E3852" s="1">
        <v>0.65</v>
      </c>
      <c r="F3852">
        <v>19.899999999999999</v>
      </c>
      <c r="G3852">
        <f t="shared" ca="1" si="591"/>
        <v>54.048620189015942</v>
      </c>
      <c r="H3852">
        <f t="shared" ca="1" si="589"/>
        <v>18.300663125469747</v>
      </c>
      <c r="I3852">
        <f ca="1">User_Model_Calcs!A3852-Sat_Data!$B$5</f>
        <v>-1.3299928888127823</v>
      </c>
      <c r="J3852">
        <f ca="1">(Earth_Data!$B$1/SQRT(1-Earth_Data!$B$2^2*SIN(RADIANS(User_Model_Calcs!B3852))^2))*COS(RADIANS(User_Model_Calcs!B3852))</f>
        <v>5868.0883502041634</v>
      </c>
      <c r="K3852">
        <f ca="1">((Earth_Data!$B$1*(1-Earth_Data!$B$2^2))/SQRT(1-Earth_Data!$B$2^2*SIN(RADIANS(User_Model_Calcs!B3852))^2))*SIN(RADIANS(User_Model_Calcs!B3852))</f>
        <v>-2490.8620295733176</v>
      </c>
      <c r="L3852">
        <f t="shared" ca="1" si="592"/>
        <v>-23.000052168180552</v>
      </c>
      <c r="M3852">
        <f t="shared" ca="1" si="593"/>
        <v>6374.8611385795639</v>
      </c>
      <c r="N3852">
        <f ca="1">SQRT(User_Model_Calcs!M3852^2+Sat_Data!$B$3^2-2*User_Model_Calcs!M3852*Sat_Data!$B$3*COS(RADIANS(L3852))*COS(RADIANS(I3852)))</f>
        <v>36383.25263637201</v>
      </c>
      <c r="O3852">
        <f ca="1">DEGREES(ACOS(((Earth_Data!$B$1+Sat_Data!$B$2)/User_Model_Calcs!N3852)*SQRT(1-COS(RADIANS(User_Model_Calcs!I3852))^2*COS(RADIANS(User_Model_Calcs!B3852))^2)))</f>
        <v>62.866328924672551</v>
      </c>
      <c r="P3852">
        <f t="shared" ca="1" si="590"/>
        <v>3.3812288538786159</v>
      </c>
    </row>
    <row r="3853" spans="1:16" x14ac:dyDescent="0.25">
      <c r="A3853">
        <f t="shared" ca="1" si="586"/>
        <v>106.17745705698731</v>
      </c>
      <c r="B3853">
        <f t="shared" ca="1" si="587"/>
        <v>-23.784762826352196</v>
      </c>
      <c r="C3853" s="6">
        <v>20135.9375</v>
      </c>
      <c r="D3853">
        <f t="shared" ca="1" si="588"/>
        <v>0.75</v>
      </c>
      <c r="E3853" s="1">
        <v>0.65</v>
      </c>
      <c r="F3853">
        <v>19.899999999999999</v>
      </c>
      <c r="G3853">
        <f t="shared" ca="1" si="591"/>
        <v>42.007420362456692</v>
      </c>
      <c r="H3853">
        <f t="shared" ca="1" si="589"/>
        <v>18.567974943686394</v>
      </c>
      <c r="I3853">
        <f ca="1">User_Model_Calcs!A3853-Sat_Data!$B$5</f>
        <v>-3.8225429430126923</v>
      </c>
      <c r="J3853">
        <f ca="1">(Earth_Data!$B$1/SQRT(1-Earth_Data!$B$2^2*SIN(RADIANS(User_Model_Calcs!B3853))^2))*COS(RADIANS(User_Model_Calcs!B3853))</f>
        <v>5839.6053188036831</v>
      </c>
      <c r="K3853">
        <f ca="1">((Earth_Data!$B$1*(1-Earth_Data!$B$2^2))/SQRT(1-Earth_Data!$B$2^2*SIN(RADIANS(User_Model_Calcs!B3853))^2))*SIN(RADIANS(User_Model_Calcs!B3853))</f>
        <v>-2556.4881837517</v>
      </c>
      <c r="L3853">
        <f t="shared" ca="1" si="592"/>
        <v>-23.643053950763239</v>
      </c>
      <c r="M3853">
        <f t="shared" ca="1" si="593"/>
        <v>6374.6860403522878</v>
      </c>
      <c r="N3853">
        <f ca="1">SQRT(User_Model_Calcs!M3853^2+Sat_Data!$B$3^2-2*User_Model_Calcs!M3853*Sat_Data!$B$3*COS(RADIANS(L3853))*COS(RADIANS(I3853)))</f>
        <v>36429.424697565133</v>
      </c>
      <c r="O3853">
        <f ca="1">DEGREES(ACOS(((Earth_Data!$B$1+Sat_Data!$B$2)/User_Model_Calcs!N3853)*SQRT(1-COS(RADIANS(User_Model_Calcs!I3853))^2*COS(RADIANS(User_Model_Calcs!B3853))^2)))</f>
        <v>61.829325794577414</v>
      </c>
      <c r="P3853">
        <f t="shared" ca="1" si="590"/>
        <v>9.4067636971447612</v>
      </c>
    </row>
    <row r="3854" spans="1:16" x14ac:dyDescent="0.25">
      <c r="A3854">
        <f t="shared" ca="1" si="586"/>
        <v>108.47139942729167</v>
      </c>
      <c r="B3854">
        <f t="shared" ca="1" si="587"/>
        <v>-24.33259994729336</v>
      </c>
      <c r="C3854" s="6">
        <v>20135.9375</v>
      </c>
      <c r="D3854">
        <f t="shared" ca="1" si="588"/>
        <v>1.2</v>
      </c>
      <c r="E3854" s="1">
        <v>0.65</v>
      </c>
      <c r="F3854">
        <v>19.899999999999999</v>
      </c>
      <c r="G3854">
        <f t="shared" ca="1" si="591"/>
        <v>46.089820015575185</v>
      </c>
      <c r="H3854">
        <f t="shared" ca="1" si="589"/>
        <v>21.513273439301535</v>
      </c>
      <c r="I3854">
        <f ca="1">User_Model_Calcs!A3854-Sat_Data!$B$5</f>
        <v>-1.5286005727083278</v>
      </c>
      <c r="J3854">
        <f ca="1">(Earth_Data!$B$1/SQRT(1-Earth_Data!$B$2^2*SIN(RADIANS(User_Model_Calcs!B3854))^2))*COS(RADIANS(User_Model_Calcs!B3854))</f>
        <v>5814.8687028467921</v>
      </c>
      <c r="K3854">
        <f ca="1">((Earth_Data!$B$1*(1-Earth_Data!$B$2^2))/SQRT(1-Earth_Data!$B$2^2*SIN(RADIANS(User_Model_Calcs!B3854))^2))*SIN(RADIANS(User_Model_Calcs!B3854))</f>
        <v>-2611.8947348018805</v>
      </c>
      <c r="L3854">
        <f t="shared" ca="1" si="592"/>
        <v>-24.188433127352194</v>
      </c>
      <c r="M3854">
        <f t="shared" ca="1" si="593"/>
        <v>6374.5346604307451</v>
      </c>
      <c r="N3854">
        <f ca="1">SQRT(User_Model_Calcs!M3854^2+Sat_Data!$B$3^2-2*User_Model_Calcs!M3854*Sat_Data!$B$3*COS(RADIANS(L3854))*COS(RADIANS(I3854)))</f>
        <v>36445.38406772539</v>
      </c>
      <c r="O3854">
        <f ca="1">DEGREES(ACOS(((Earth_Data!$B$1+Sat_Data!$B$2)/User_Model_Calcs!N3854)*SQRT(1-COS(RADIANS(User_Model_Calcs!I3854))^2*COS(RADIANS(User_Model_Calcs!B3854))^2)))</f>
        <v>61.476779043530854</v>
      </c>
      <c r="P3854">
        <f t="shared" ca="1" si="590"/>
        <v>3.7056048083049484</v>
      </c>
    </row>
    <row r="3855" spans="1:16" x14ac:dyDescent="0.25">
      <c r="A3855">
        <f t="shared" ca="1" si="586"/>
        <v>106.80148279649998</v>
      </c>
      <c r="B3855">
        <f t="shared" ca="1" si="587"/>
        <v>-21.728572210400625</v>
      </c>
      <c r="C3855" s="6">
        <v>20135.9375</v>
      </c>
      <c r="D3855">
        <f t="shared" ca="1" si="588"/>
        <v>1.2</v>
      </c>
      <c r="E3855" s="1">
        <v>0.65</v>
      </c>
      <c r="F3855">
        <v>19.899999999999999</v>
      </c>
      <c r="G3855">
        <f t="shared" ca="1" si="591"/>
        <v>46.089820015575185</v>
      </c>
      <c r="H3855">
        <f t="shared" ca="1" si="589"/>
        <v>14.395947439028353</v>
      </c>
      <c r="I3855">
        <f ca="1">User_Model_Calcs!A3855-Sat_Data!$B$5</f>
        <v>-3.1985172035000176</v>
      </c>
      <c r="J3855">
        <f ca="1">(Earth_Data!$B$1/SQRT(1-Earth_Data!$B$2^2*SIN(RADIANS(User_Model_Calcs!B3855))^2))*COS(RADIANS(User_Model_Calcs!B3855))</f>
        <v>5927.6808554676436</v>
      </c>
      <c r="K3855">
        <f ca="1">((Earth_Data!$B$1*(1-Earth_Data!$B$2^2))/SQRT(1-Earth_Data!$B$2^2*SIN(RADIANS(User_Model_Calcs!B3855))^2))*SIN(RADIANS(User_Model_Calcs!B3855))</f>
        <v>-2346.5208391748074</v>
      </c>
      <c r="L3855">
        <f t="shared" ca="1" si="592"/>
        <v>-21.596540237597321</v>
      </c>
      <c r="M3855">
        <f t="shared" ca="1" si="593"/>
        <v>6375.2302211731349</v>
      </c>
      <c r="N3855">
        <f ca="1">SQRT(User_Model_Calcs!M3855^2+Sat_Data!$B$3^2-2*User_Model_Calcs!M3855*Sat_Data!$B$3*COS(RADIANS(L3855))*COS(RADIANS(I3855)))</f>
        <v>36323.07567354005</v>
      </c>
      <c r="O3855">
        <f ca="1">DEGREES(ACOS(((Earth_Data!$B$1+Sat_Data!$B$2)/User_Model_Calcs!N3855)*SQRT(1-COS(RADIANS(User_Model_Calcs!I3855))^2*COS(RADIANS(User_Model_Calcs!B3855))^2)))</f>
        <v>64.282494430721712</v>
      </c>
      <c r="P3855">
        <f t="shared" ca="1" si="590"/>
        <v>8.5839176030420461</v>
      </c>
    </row>
    <row r="3856" spans="1:16" x14ac:dyDescent="0.25">
      <c r="A3856">
        <f t="shared" ca="1" si="586"/>
        <v>106.62741326565168</v>
      </c>
      <c r="B3856">
        <f t="shared" ca="1" si="587"/>
        <v>-23.136622452152722</v>
      </c>
      <c r="C3856" s="6">
        <v>20135.9375</v>
      </c>
      <c r="D3856">
        <f t="shared" ca="1" si="588"/>
        <v>1.2</v>
      </c>
      <c r="E3856" s="1">
        <v>0.65</v>
      </c>
      <c r="F3856">
        <v>19.899999999999999</v>
      </c>
      <c r="G3856">
        <f t="shared" ca="1" si="591"/>
        <v>46.089820015575185</v>
      </c>
      <c r="H3856">
        <f t="shared" ca="1" si="589"/>
        <v>19.45899448818496</v>
      </c>
      <c r="I3856">
        <f ca="1">User_Model_Calcs!A3856-Sat_Data!$B$5</f>
        <v>-3.3725867343483173</v>
      </c>
      <c r="J3856">
        <f ca="1">(Earth_Data!$B$1/SQRT(1-Earth_Data!$B$2^2*SIN(RADIANS(User_Model_Calcs!B3856))^2))*COS(RADIANS(User_Model_Calcs!B3856))</f>
        <v>5868.1829698907404</v>
      </c>
      <c r="K3856">
        <f ca="1">((Earth_Data!$B$1*(1-Earth_Data!$B$2^2))/SQRT(1-Earth_Data!$B$2^2*SIN(RADIANS(User_Model_Calcs!B3856))^2))*SIN(RADIANS(User_Model_Calcs!B3856))</f>
        <v>-2490.6406007679689</v>
      </c>
      <c r="L3856">
        <f t="shared" ca="1" si="592"/>
        <v>-22.997887939233507</v>
      </c>
      <c r="M3856">
        <f t="shared" ca="1" si="593"/>
        <v>6374.8617216618541</v>
      </c>
      <c r="N3856">
        <f ca="1">SQRT(User_Model_Calcs!M3856^2+Sat_Data!$B$3^2-2*User_Model_Calcs!M3856*Sat_Data!$B$3*COS(RADIANS(L3856))*COS(RADIANS(I3856)))</f>
        <v>36393.087668955486</v>
      </c>
      <c r="O3856">
        <f ca="1">DEGREES(ACOS(((Earth_Data!$B$1+Sat_Data!$B$2)/User_Model_Calcs!N3856)*SQRT(1-COS(RADIANS(User_Model_Calcs!I3856))^2*COS(RADIANS(User_Model_Calcs!B3856))^2)))</f>
        <v>62.643375997630628</v>
      </c>
      <c r="P3856">
        <f t="shared" ca="1" si="590"/>
        <v>8.529635372496184</v>
      </c>
    </row>
    <row r="3857" spans="1:16" x14ac:dyDescent="0.25">
      <c r="A3857">
        <f t="shared" ca="1" si="586"/>
        <v>110.12598383511431</v>
      </c>
      <c r="B3857">
        <f t="shared" ca="1" si="587"/>
        <v>-23.66483459603333</v>
      </c>
      <c r="C3857" s="6">
        <v>20135.9375</v>
      </c>
      <c r="D3857">
        <f t="shared" ca="1" si="588"/>
        <v>3</v>
      </c>
      <c r="E3857" s="1">
        <v>0.65</v>
      </c>
      <c r="F3857">
        <v>19.899999999999999</v>
      </c>
      <c r="G3857">
        <f t="shared" ca="1" si="591"/>
        <v>54.048620189015942</v>
      </c>
      <c r="H3857">
        <f t="shared" ca="1" si="589"/>
        <v>14.701718065255349</v>
      </c>
      <c r="I3857">
        <f ca="1">User_Model_Calcs!A3857-Sat_Data!$B$5</f>
        <v>0.12598383511431166</v>
      </c>
      <c r="J3857">
        <f ca="1">(Earth_Data!$B$1/SQRT(1-Earth_Data!$B$2^2*SIN(RADIANS(User_Model_Calcs!B3857))^2))*COS(RADIANS(User_Model_Calcs!B3857))</f>
        <v>5844.9494799737167</v>
      </c>
      <c r="K3857">
        <f ca="1">((Earth_Data!$B$1*(1-Earth_Data!$B$2^2))/SQRT(1-Earth_Data!$B$2^2*SIN(RADIANS(User_Model_Calcs!B3857))^2))*SIN(RADIANS(User_Model_Calcs!B3857))</f>
        <v>-2544.3281476087022</v>
      </c>
      <c r="L3857">
        <f t="shared" ca="1" si="592"/>
        <v>-23.523670692903913</v>
      </c>
      <c r="M3857">
        <f t="shared" ca="1" si="593"/>
        <v>6374.7188287922909</v>
      </c>
      <c r="N3857">
        <f ca="1">SQRT(User_Model_Calcs!M3857^2+Sat_Data!$B$3^2-2*User_Model_Calcs!M3857*Sat_Data!$B$3*COS(RADIANS(L3857))*COS(RADIANS(I3857)))</f>
        <v>36408.218815146138</v>
      </c>
      <c r="O3857">
        <f ca="1">DEGREES(ACOS(((Earth_Data!$B$1+Sat_Data!$B$2)/User_Model_Calcs!N3857)*SQRT(1-COS(RADIANS(User_Model_Calcs!I3857))^2*COS(RADIANS(User_Model_Calcs!B3857))^2)))</f>
        <v>62.299599314149297</v>
      </c>
      <c r="P3857">
        <f t="shared" ca="1" si="590"/>
        <v>0.31386961325061102</v>
      </c>
    </row>
    <row r="3858" spans="1:16" x14ac:dyDescent="0.25">
      <c r="A3858">
        <f t="shared" ca="1" si="586"/>
        <v>108.55615768861891</v>
      </c>
      <c r="B3858">
        <f t="shared" ca="1" si="587"/>
        <v>-22.516160354696343</v>
      </c>
      <c r="C3858" s="6">
        <v>20135.9375</v>
      </c>
      <c r="D3858">
        <f t="shared" ca="1" si="588"/>
        <v>3</v>
      </c>
      <c r="E3858" s="1">
        <v>0.65</v>
      </c>
      <c r="F3858">
        <v>19.899999999999999</v>
      </c>
      <c r="G3858">
        <f t="shared" ca="1" si="591"/>
        <v>54.048620189015942</v>
      </c>
      <c r="H3858">
        <f t="shared" ca="1" si="589"/>
        <v>17.42365073481681</v>
      </c>
      <c r="I3858">
        <f ca="1">User_Model_Calcs!A3858-Sat_Data!$B$5</f>
        <v>-1.4438423113810899</v>
      </c>
      <c r="J3858">
        <f ca="1">(Earth_Data!$B$1/SQRT(1-Earth_Data!$B$2^2*SIN(RADIANS(User_Model_Calcs!B3858))^2))*COS(RADIANS(User_Model_Calcs!B3858))</f>
        <v>5894.838596959089</v>
      </c>
      <c r="K3858">
        <f ca="1">((Earth_Data!$B$1*(1-Earth_Data!$B$2^2))/SQRT(1-Earth_Data!$B$2^2*SIN(RADIANS(User_Model_Calcs!B3858))^2))*SIN(RADIANS(User_Model_Calcs!B3858))</f>
        <v>-2427.3110544937954</v>
      </c>
      <c r="L3858">
        <f t="shared" ca="1" si="592"/>
        <v>-22.380339271053636</v>
      </c>
      <c r="M3858">
        <f t="shared" ca="1" si="593"/>
        <v>6375.0263559820978</v>
      </c>
      <c r="N3858">
        <f ca="1">SQRT(User_Model_Calcs!M3858^2+Sat_Data!$B$3^2-2*User_Model_Calcs!M3858*Sat_Data!$B$3*COS(RADIANS(L3858))*COS(RADIANS(I3858)))</f>
        <v>36352.605024808785</v>
      </c>
      <c r="O3858">
        <f ca="1">DEGREES(ACOS(((Earth_Data!$B$1+Sat_Data!$B$2)/User_Model_Calcs!N3858)*SQRT(1-COS(RADIANS(User_Model_Calcs!I3858))^2*COS(RADIANS(User_Model_Calcs!B3858))^2)))</f>
        <v>63.577726663866088</v>
      </c>
      <c r="P3858">
        <f t="shared" ca="1" si="590"/>
        <v>3.7657411633901807</v>
      </c>
    </row>
    <row r="3859" spans="1:16" x14ac:dyDescent="0.25">
      <c r="A3859">
        <f t="shared" ca="1" si="586"/>
        <v>108.37082856989795</v>
      </c>
      <c r="B3859">
        <f t="shared" ca="1" si="587"/>
        <v>-23.189460254149413</v>
      </c>
      <c r="C3859" s="6">
        <v>20135.9375</v>
      </c>
      <c r="D3859">
        <f t="shared" ca="1" si="588"/>
        <v>3</v>
      </c>
      <c r="E3859" s="1">
        <v>0.65</v>
      </c>
      <c r="F3859">
        <v>19.899999999999999</v>
      </c>
      <c r="G3859">
        <f t="shared" ca="1" si="591"/>
        <v>54.048620189015942</v>
      </c>
      <c r="H3859">
        <f t="shared" ca="1" si="589"/>
        <v>19.429247603723702</v>
      </c>
      <c r="I3859">
        <f ca="1">User_Model_Calcs!A3859-Sat_Data!$B$5</f>
        <v>-1.6291714301020477</v>
      </c>
      <c r="J3859">
        <f ca="1">(Earth_Data!$B$1/SQRT(1-Earth_Data!$B$2^2*SIN(RADIANS(User_Model_Calcs!B3859))^2))*COS(RADIANS(User_Model_Calcs!B3859))</f>
        <v>5865.881252105456</v>
      </c>
      <c r="K3859">
        <f ca="1">((Earth_Data!$B$1*(1-Earth_Data!$B$2^2))/SQRT(1-Earth_Data!$B$2^2*SIN(RADIANS(User_Model_Calcs!B3859))^2))*SIN(RADIANS(User_Model_Calcs!B3859))</f>
        <v>-2496.0204922516646</v>
      </c>
      <c r="L3859">
        <f t="shared" ca="1" si="592"/>
        <v>-23.050480603974332</v>
      </c>
      <c r="M3859">
        <f t="shared" ca="1" si="593"/>
        <v>6374.8475402587092</v>
      </c>
      <c r="N3859">
        <f ca="1">SQRT(User_Model_Calcs!M3859^2+Sat_Data!$B$3^2-2*User_Model_Calcs!M3859*Sat_Data!$B$3*COS(RADIANS(L3859))*COS(RADIANS(I3859)))</f>
        <v>36386.723718158879</v>
      </c>
      <c r="O3859">
        <f ca="1">DEGREES(ACOS(((Earth_Data!$B$1+Sat_Data!$B$2)/User_Model_Calcs!N3859)*SQRT(1-COS(RADIANS(User_Model_Calcs!I3859))^2*COS(RADIANS(User_Model_Calcs!B3859))^2)))</f>
        <v>62.787037327052545</v>
      </c>
      <c r="P3859">
        <f t="shared" ca="1" si="590"/>
        <v>4.1312793017336942</v>
      </c>
    </row>
    <row r="3860" spans="1:16" x14ac:dyDescent="0.25">
      <c r="A3860">
        <f t="shared" ca="1" si="586"/>
        <v>109.34213047560795</v>
      </c>
      <c r="B3860">
        <f t="shared" ca="1" si="587"/>
        <v>-22.79949033480991</v>
      </c>
      <c r="C3860" s="6">
        <v>20135.9375</v>
      </c>
      <c r="D3860">
        <f t="shared" ca="1" si="588"/>
        <v>1.2</v>
      </c>
      <c r="E3860" s="1">
        <v>0.65</v>
      </c>
      <c r="F3860">
        <v>19.899999999999999</v>
      </c>
      <c r="G3860">
        <f t="shared" ca="1" si="591"/>
        <v>46.089820015575185</v>
      </c>
      <c r="H3860">
        <f t="shared" ca="1" si="589"/>
        <v>21.118249253302373</v>
      </c>
      <c r="I3860">
        <f ca="1">User_Model_Calcs!A3860-Sat_Data!$B$5</f>
        <v>-0.65786952439205493</v>
      </c>
      <c r="J3860">
        <f ca="1">(Earth_Data!$B$1/SQRT(1-Earth_Data!$B$2^2*SIN(RADIANS(User_Model_Calcs!B3860))^2))*COS(RADIANS(User_Model_Calcs!B3860))</f>
        <v>5882.7518219576059</v>
      </c>
      <c r="K3860">
        <f ca="1">((Earth_Data!$B$1*(1-Earth_Data!$B$2^2))/SQRT(1-Earth_Data!$B$2^2*SIN(RADIANS(User_Model_Calcs!B3860))^2))*SIN(RADIANS(User_Model_Calcs!B3860))</f>
        <v>-2456.2652658507996</v>
      </c>
      <c r="L3860">
        <f t="shared" ca="1" si="592"/>
        <v>-22.662330922143909</v>
      </c>
      <c r="M3860">
        <f t="shared" ca="1" si="593"/>
        <v>6374.9516119709197</v>
      </c>
      <c r="N3860">
        <f ca="1">SQRT(User_Model_Calcs!M3860^2+Sat_Data!$B$3^2-2*User_Model_Calcs!M3860*Sat_Data!$B$3*COS(RADIANS(L3860))*COS(RADIANS(I3860)))</f>
        <v>36364.887839752257</v>
      </c>
      <c r="O3860">
        <f ca="1">DEGREES(ACOS(((Earth_Data!$B$1+Sat_Data!$B$2)/User_Model_Calcs!N3860)*SQRT(1-COS(RADIANS(User_Model_Calcs!I3860))^2*COS(RADIANS(User_Model_Calcs!B3860))^2)))</f>
        <v>63.290167833028306</v>
      </c>
      <c r="P3860">
        <f t="shared" ca="1" si="590"/>
        <v>1.6972734151707785</v>
      </c>
    </row>
    <row r="3861" spans="1:16" x14ac:dyDescent="0.25">
      <c r="A3861">
        <f t="shared" ca="1" si="586"/>
        <v>110.0233722152425</v>
      </c>
      <c r="B3861">
        <f t="shared" ca="1" si="587"/>
        <v>-21.310799861416172</v>
      </c>
      <c r="C3861" s="6">
        <v>20135.9375</v>
      </c>
      <c r="D3861">
        <f t="shared" ca="1" si="588"/>
        <v>1.2</v>
      </c>
      <c r="E3861" s="1">
        <v>0.65</v>
      </c>
      <c r="F3861">
        <v>19.899999999999999</v>
      </c>
      <c r="G3861">
        <f t="shared" ca="1" si="591"/>
        <v>46.089820015575185</v>
      </c>
      <c r="H3861">
        <f t="shared" ca="1" si="589"/>
        <v>20.257115258411993</v>
      </c>
      <c r="I3861">
        <f ca="1">User_Model_Calcs!A3861-Sat_Data!$B$5</f>
        <v>2.3372215242503103E-2</v>
      </c>
      <c r="J3861">
        <f ca="1">(Earth_Data!$B$1/SQRT(1-Earth_Data!$B$2^2*SIN(RADIANS(User_Model_Calcs!B3861))^2))*COS(RADIANS(User_Model_Calcs!B3861))</f>
        <v>5944.6489924637517</v>
      </c>
      <c r="K3861">
        <f ca="1">((Earth_Data!$B$1*(1-Earth_Data!$B$2^2))/SQRT(1-Earth_Data!$B$2^2*SIN(RADIANS(User_Model_Calcs!B3861))^2))*SIN(RADIANS(User_Model_Calcs!B3861))</f>
        <v>-2303.4880828244245</v>
      </c>
      <c r="L3861">
        <f t="shared" ca="1" si="592"/>
        <v>-21.180818197087429</v>
      </c>
      <c r="M3861">
        <f t="shared" ca="1" si="593"/>
        <v>6375.3359904646941</v>
      </c>
      <c r="N3861">
        <f ca="1">SQRT(User_Model_Calcs!M3861^2+Sat_Data!$B$3^2-2*User_Model_Calcs!M3861*Sat_Data!$B$3*COS(RADIANS(L3861))*COS(RADIANS(I3861)))</f>
        <v>36292.666310167311</v>
      </c>
      <c r="O3861">
        <f ca="1">DEGREES(ACOS(((Earth_Data!$B$1+Sat_Data!$B$2)/User_Model_Calcs!N3861)*SQRT(1-COS(RADIANS(User_Model_Calcs!I3861))^2*COS(RADIANS(User_Model_Calcs!B3861))^2)))</f>
        <v>65.02500262318236</v>
      </c>
      <c r="P3861">
        <f t="shared" ca="1" si="590"/>
        <v>6.4310623376347256E-2</v>
      </c>
    </row>
    <row r="3862" spans="1:16" x14ac:dyDescent="0.25">
      <c r="A3862">
        <f t="shared" ca="1" si="586"/>
        <v>105.77629094495965</v>
      </c>
      <c r="B3862">
        <f t="shared" ca="1" si="587"/>
        <v>-24.485519272030384</v>
      </c>
      <c r="C3862" s="6">
        <v>20135.9375</v>
      </c>
      <c r="D3862">
        <f t="shared" ca="1" si="588"/>
        <v>3</v>
      </c>
      <c r="E3862" s="1">
        <v>0.65</v>
      </c>
      <c r="F3862">
        <v>19.899999999999999</v>
      </c>
      <c r="G3862">
        <f t="shared" ca="1" si="591"/>
        <v>54.048620189015942</v>
      </c>
      <c r="H3862">
        <f t="shared" ca="1" si="589"/>
        <v>21.283680083363436</v>
      </c>
      <c r="I3862">
        <f ca="1">User_Model_Calcs!A3862-Sat_Data!$B$5</f>
        <v>-4.2237090550403451</v>
      </c>
      <c r="J3862">
        <f ca="1">(Earth_Data!$B$1/SQRT(1-Earth_Data!$B$2^2*SIN(RADIANS(User_Model_Calcs!B3862))^2))*COS(RADIANS(User_Model_Calcs!B3862))</f>
        <v>5807.8691082095147</v>
      </c>
      <c r="K3862">
        <f ca="1">((Earth_Data!$B$1*(1-Earth_Data!$B$2^2))/SQRT(1-Earth_Data!$B$2^2*SIN(RADIANS(User_Model_Calcs!B3862))^2))*SIN(RADIANS(User_Model_Calcs!B3862))</f>
        <v>-2627.3187721596382</v>
      </c>
      <c r="L3862">
        <f t="shared" ca="1" si="592"/>
        <v>-24.340675670080429</v>
      </c>
      <c r="M3862">
        <f t="shared" ca="1" si="593"/>
        <v>6374.4919412167128</v>
      </c>
      <c r="N3862">
        <f ca="1">SQRT(User_Model_Calcs!M3862^2+Sat_Data!$B$3^2-2*User_Model_Calcs!M3862*Sat_Data!$B$3*COS(RADIANS(L3862))*COS(RADIANS(I3862)))</f>
        <v>36469.321407223077</v>
      </c>
      <c r="O3862">
        <f ca="1">DEGREES(ACOS(((Earth_Data!$B$1+Sat_Data!$B$2)/User_Model_Calcs!N3862)*SQRT(1-COS(RADIANS(User_Model_Calcs!I3862))^2*COS(RADIANS(User_Model_Calcs!B3862))^2)))</f>
        <v>60.96073263609555</v>
      </c>
      <c r="P3862">
        <f t="shared" ca="1" si="590"/>
        <v>10.103256681519529</v>
      </c>
    </row>
    <row r="3863" spans="1:16" x14ac:dyDescent="0.25">
      <c r="A3863">
        <f t="shared" ca="1" si="586"/>
        <v>105.90392449745042</v>
      </c>
      <c r="B3863">
        <f t="shared" ca="1" si="587"/>
        <v>-24.390099787030749</v>
      </c>
      <c r="C3863" s="6">
        <v>20135.9375</v>
      </c>
      <c r="D3863">
        <f t="shared" ca="1" si="588"/>
        <v>3</v>
      </c>
      <c r="E3863" s="1">
        <v>0.65</v>
      </c>
      <c r="F3863">
        <v>19.899999999999999</v>
      </c>
      <c r="G3863">
        <f t="shared" ca="1" si="591"/>
        <v>54.048620189015942</v>
      </c>
      <c r="H3863">
        <f t="shared" ca="1" si="589"/>
        <v>22.416375491483826</v>
      </c>
      <c r="I3863">
        <f ca="1">User_Model_Calcs!A3863-Sat_Data!$B$5</f>
        <v>-4.0960755025495814</v>
      </c>
      <c r="J3863">
        <f ca="1">(Earth_Data!$B$1/SQRT(1-Earth_Data!$B$2^2*SIN(RADIANS(User_Model_Calcs!B3863))^2))*COS(RADIANS(User_Model_Calcs!B3863))</f>
        <v>5812.2416019113125</v>
      </c>
      <c r="K3863">
        <f ca="1">((Earth_Data!$B$1*(1-Earth_Data!$B$2^2))/SQRT(1-Earth_Data!$B$2^2*SIN(RADIANS(User_Model_Calcs!B3863))^2))*SIN(RADIANS(User_Model_Calcs!B3863))</f>
        <v>-2617.6965466221491</v>
      </c>
      <c r="L3863">
        <f t="shared" ca="1" si="592"/>
        <v>-24.245678007699887</v>
      </c>
      <c r="M3863">
        <f t="shared" ca="1" si="593"/>
        <v>6374.5186209772819</v>
      </c>
      <c r="N3863">
        <f ca="1">SQRT(User_Model_Calcs!M3863^2+Sat_Data!$B$3^2-2*User_Model_Calcs!M3863*Sat_Data!$B$3*COS(RADIANS(L3863))*COS(RADIANS(I3863)))</f>
        <v>36463.198138178843</v>
      </c>
      <c r="O3863">
        <f ca="1">DEGREES(ACOS(((Earth_Data!$B$1+Sat_Data!$B$2)/User_Model_Calcs!N3863)*SQRT(1-COS(RADIANS(User_Model_Calcs!I3863))^2*COS(RADIANS(User_Model_Calcs!B3863))^2)))</f>
        <v>61.092332845063204</v>
      </c>
      <c r="P3863">
        <f t="shared" ca="1" si="590"/>
        <v>9.8382182309725579</v>
      </c>
    </row>
    <row r="3864" spans="1:16" x14ac:dyDescent="0.25">
      <c r="A3864">
        <f t="shared" ca="1" si="586"/>
        <v>110.17681263266229</v>
      </c>
      <c r="B3864">
        <f t="shared" ca="1" si="587"/>
        <v>-21.198631884309762</v>
      </c>
      <c r="C3864" s="6">
        <v>20135.9375</v>
      </c>
      <c r="D3864">
        <f t="shared" ca="1" si="588"/>
        <v>1.2</v>
      </c>
      <c r="E3864" s="1">
        <v>0.65</v>
      </c>
      <c r="F3864">
        <v>19.899999999999999</v>
      </c>
      <c r="G3864">
        <f t="shared" ca="1" si="591"/>
        <v>46.089820015575185</v>
      </c>
      <c r="H3864">
        <f t="shared" ca="1" si="589"/>
        <v>21.148910784921725</v>
      </c>
      <c r="I3864">
        <f ca="1">User_Model_Calcs!A3864-Sat_Data!$B$5</f>
        <v>0.17681263266229053</v>
      </c>
      <c r="J3864">
        <f ca="1">(Earth_Data!$B$1/SQRT(1-Earth_Data!$B$2^2*SIN(RADIANS(User_Model_Calcs!B3864))^2))*COS(RADIANS(User_Model_Calcs!B3864))</f>
        <v>5949.1511648959995</v>
      </c>
      <c r="K3864">
        <f ca="1">((Earth_Data!$B$1*(1-Earth_Data!$B$2^2))/SQRT(1-Earth_Data!$B$2^2*SIN(RADIANS(User_Model_Calcs!B3864))^2))*SIN(RADIANS(User_Model_Calcs!B3864))</f>
        <v>-2291.9135860398137</v>
      </c>
      <c r="L3864">
        <f t="shared" ca="1" si="592"/>
        <v>-21.069205399193457</v>
      </c>
      <c r="M3864">
        <f t="shared" ca="1" si="593"/>
        <v>6375.3641047909814</v>
      </c>
      <c r="N3864">
        <f ca="1">SQRT(User_Model_Calcs!M3864^2+Sat_Data!$B$3^2-2*User_Model_Calcs!M3864*Sat_Data!$B$3*COS(RADIANS(L3864))*COS(RADIANS(I3864)))</f>
        <v>36287.472673216842</v>
      </c>
      <c r="O3864">
        <f ca="1">DEGREES(ACOS(((Earth_Data!$B$1+Sat_Data!$B$2)/User_Model_Calcs!N3864)*SQRT(1-COS(RADIANS(User_Model_Calcs!I3864))^2*COS(RADIANS(User_Model_Calcs!B3864))^2)))</f>
        <v>65.154286783497867</v>
      </c>
      <c r="P3864">
        <f t="shared" ca="1" si="590"/>
        <v>0.48895954960719895</v>
      </c>
    </row>
    <row r="3865" spans="1:16" x14ac:dyDescent="0.25">
      <c r="A3865">
        <f t="shared" ca="1" si="586"/>
        <v>109.17272698469529</v>
      </c>
      <c r="B3865">
        <f t="shared" ca="1" si="587"/>
        <v>-22.583594141866488</v>
      </c>
      <c r="C3865" s="6">
        <v>20135.9375</v>
      </c>
      <c r="D3865">
        <f t="shared" ca="1" si="588"/>
        <v>1.2</v>
      </c>
      <c r="E3865" s="1">
        <v>0.65</v>
      </c>
      <c r="F3865">
        <v>19.899999999999999</v>
      </c>
      <c r="G3865">
        <f t="shared" ca="1" si="591"/>
        <v>46.089820015575185</v>
      </c>
      <c r="H3865">
        <f t="shared" ca="1" si="589"/>
        <v>23.559837110802668</v>
      </c>
      <c r="I3865">
        <f ca="1">User_Model_Calcs!A3865-Sat_Data!$B$5</f>
        <v>-0.82727301530471209</v>
      </c>
      <c r="J3865">
        <f ca="1">(Earth_Data!$B$1/SQRT(1-Earth_Data!$B$2^2*SIN(RADIANS(User_Model_Calcs!B3865))^2))*COS(RADIANS(User_Model_Calcs!B3865))</f>
        <v>5891.974915489468</v>
      </c>
      <c r="K3865">
        <f ca="1">((Earth_Data!$B$1*(1-Earth_Data!$B$2^2))/SQRT(1-Earth_Data!$B$2^2*SIN(RADIANS(User_Model_Calcs!B3865))^2))*SIN(RADIANS(User_Model_Calcs!B3865))</f>
        <v>-2434.2076062414449</v>
      </c>
      <c r="L3865">
        <f t="shared" ca="1" si="592"/>
        <v>-22.447453328967008</v>
      </c>
      <c r="M3865">
        <f t="shared" ca="1" si="593"/>
        <v>6375.0086333306899</v>
      </c>
      <c r="N3865">
        <f ca="1">SQRT(User_Model_Calcs!M3865^2+Sat_Data!$B$3^2-2*User_Model_Calcs!M3865*Sat_Data!$B$3*COS(RADIANS(L3865))*COS(RADIANS(I3865)))</f>
        <v>36354.464883446504</v>
      </c>
      <c r="O3865">
        <f ca="1">DEGREES(ACOS(((Earth_Data!$B$1+Sat_Data!$B$2)/User_Model_Calcs!N3865)*SQRT(1-COS(RADIANS(User_Model_Calcs!I3865))^2*COS(RADIANS(User_Model_Calcs!B3865))^2)))</f>
        <v>63.533797702941328</v>
      </c>
      <c r="P3865">
        <f t="shared" ca="1" si="590"/>
        <v>2.1533184614907568</v>
      </c>
    </row>
    <row r="3866" spans="1:16" x14ac:dyDescent="0.25">
      <c r="A3866">
        <f t="shared" ref="A3866:A3879" ca="1" si="594">107.947391934268+(RAND()*5-2.5)</f>
        <v>108.43895947072784</v>
      </c>
      <c r="B3866">
        <f t="shared" ref="B3866:B3901" ca="1" si="595">-23.1146709996734+(RAND()*5-2.5)</f>
        <v>-22.368157513569031</v>
      </c>
      <c r="C3866" s="6">
        <v>20135.9375</v>
      </c>
      <c r="D3866">
        <f t="shared" ca="1" si="588"/>
        <v>0.75</v>
      </c>
      <c r="E3866" s="1">
        <v>0.65</v>
      </c>
      <c r="F3866">
        <v>19.899999999999999</v>
      </c>
      <c r="G3866">
        <f t="shared" ca="1" si="591"/>
        <v>42.007420362456692</v>
      </c>
      <c r="H3866">
        <f t="shared" ca="1" si="589"/>
        <v>21.883082027721535</v>
      </c>
      <c r="I3866">
        <f ca="1">User_Model_Calcs!A3866-Sat_Data!$B$5</f>
        <v>-1.5610405292721623</v>
      </c>
      <c r="J3866">
        <f ca="1">(Earth_Data!$B$1/SQRT(1-Earth_Data!$B$2^2*SIN(RADIANS(User_Model_Calcs!B3866))^2))*COS(RADIANS(User_Model_Calcs!B3866))</f>
        <v>5901.0952164449336</v>
      </c>
      <c r="K3866">
        <f ca="1">((Earth_Data!$B$1*(1-Earth_Data!$B$2^2))/SQRT(1-Earth_Data!$B$2^2*SIN(RADIANS(User_Model_Calcs!B3866))^2))*SIN(RADIANS(User_Model_Calcs!B3866))</f>
        <v>-2412.1630041940039</v>
      </c>
      <c r="L3866">
        <f t="shared" ca="1" si="592"/>
        <v>-22.233040784913225</v>
      </c>
      <c r="M3866">
        <f t="shared" ca="1" si="593"/>
        <v>6375.0651065186403</v>
      </c>
      <c r="N3866">
        <f ca="1">SQRT(User_Model_Calcs!M3866^2+Sat_Data!$B$3^2-2*User_Model_Calcs!M3866*Sat_Data!$B$3*COS(RADIANS(L3866))*COS(RADIANS(I3866)))</f>
        <v>36345.723717295405</v>
      </c>
      <c r="O3866">
        <f ca="1">DEGREES(ACOS(((Earth_Data!$B$1+Sat_Data!$B$2)/User_Model_Calcs!N3866)*SQRT(1-COS(RADIANS(User_Model_Calcs!I3866))^2*COS(RADIANS(User_Model_Calcs!B3866))^2)))</f>
        <v>63.740060814937053</v>
      </c>
      <c r="P3866">
        <f t="shared" ca="1" si="590"/>
        <v>4.0960173615924136</v>
      </c>
    </row>
    <row r="3867" spans="1:16" x14ac:dyDescent="0.25">
      <c r="A3867">
        <f t="shared" ca="1" si="594"/>
        <v>106.15088246800646</v>
      </c>
      <c r="B3867">
        <f t="shared" ca="1" si="595"/>
        <v>-20.85918725120505</v>
      </c>
      <c r="C3867" s="6">
        <v>20135.9375</v>
      </c>
      <c r="D3867">
        <f t="shared" ca="1" si="588"/>
        <v>1.2</v>
      </c>
      <c r="E3867" s="1">
        <v>0.65</v>
      </c>
      <c r="F3867">
        <v>19.899999999999999</v>
      </c>
      <c r="G3867">
        <f t="shared" ca="1" si="591"/>
        <v>46.089820015575185</v>
      </c>
      <c r="H3867">
        <f t="shared" ca="1" si="589"/>
        <v>22.122920901585864</v>
      </c>
      <c r="I3867">
        <f ca="1">User_Model_Calcs!A3867-Sat_Data!$B$5</f>
        <v>-3.8491175319935422</v>
      </c>
      <c r="J3867">
        <f ca="1">(Earth_Data!$B$1/SQRT(1-Earth_Data!$B$2^2*SIN(RADIANS(User_Model_Calcs!B3867))^2))*COS(RADIANS(User_Model_Calcs!B3867))</f>
        <v>5962.6371904746793</v>
      </c>
      <c r="K3867">
        <f ca="1">((Earth_Data!$B$1*(1-Earth_Data!$B$2^2))/SQRT(1-Earth_Data!$B$2^2*SIN(RADIANS(User_Model_Calcs!B3867))^2))*SIN(RADIANS(User_Model_Calcs!B3867))</f>
        <v>-2256.8342047778237</v>
      </c>
      <c r="L3867">
        <f t="shared" ca="1" si="592"/>
        <v>-20.731452821632686</v>
      </c>
      <c r="M3867">
        <f t="shared" ca="1" si="593"/>
        <v>6375.4484464300185</v>
      </c>
      <c r="N3867">
        <f ca="1">SQRT(User_Model_Calcs!M3867^2+Sat_Data!$B$3^2-2*User_Model_Calcs!M3867*Sat_Data!$B$3*COS(RADIANS(L3867))*COS(RADIANS(I3867)))</f>
        <v>36287.412710911325</v>
      </c>
      <c r="O3867">
        <f ca="1">DEGREES(ACOS(((Earth_Data!$B$1+Sat_Data!$B$2)/User_Model_Calcs!N3867)*SQRT(1-COS(RADIANS(User_Model_Calcs!I3867))^2*COS(RADIANS(User_Model_Calcs!B3867))^2)))</f>
        <v>65.158495802370936</v>
      </c>
      <c r="P3867">
        <f t="shared" ca="1" si="590"/>
        <v>10.700066940849014</v>
      </c>
    </row>
    <row r="3868" spans="1:16" x14ac:dyDescent="0.25">
      <c r="A3868">
        <f t="shared" ca="1" si="594"/>
        <v>109.54085765167142</v>
      </c>
      <c r="B3868">
        <f t="shared" ca="1" si="595"/>
        <v>-21.163391104954549</v>
      </c>
      <c r="C3868" s="6">
        <v>20135.9375</v>
      </c>
      <c r="D3868">
        <f t="shared" ca="1" si="588"/>
        <v>0.75</v>
      </c>
      <c r="E3868" s="1">
        <v>0.65</v>
      </c>
      <c r="F3868">
        <v>19.899999999999999</v>
      </c>
      <c r="G3868">
        <f t="shared" ca="1" si="591"/>
        <v>42.007420362456692</v>
      </c>
      <c r="H3868">
        <f t="shared" ca="1" si="589"/>
        <v>15.552356312867083</v>
      </c>
      <c r="I3868">
        <f ca="1">User_Model_Calcs!A3868-Sat_Data!$B$5</f>
        <v>-0.45914234832858369</v>
      </c>
      <c r="J3868">
        <f ca="1">(Earth_Data!$B$1/SQRT(1-Earth_Data!$B$2^2*SIN(RADIANS(User_Model_Calcs!B3868))^2))*COS(RADIANS(User_Model_Calcs!B3868))</f>
        <v>5950.5609600229645</v>
      </c>
      <c r="K3868">
        <f ca="1">((Earth_Data!$B$1*(1-Earth_Data!$B$2^2))/SQRT(1-Earth_Data!$B$2^2*SIN(RADIANS(User_Model_Calcs!B3868))^2))*SIN(RADIANS(User_Model_Calcs!B3868))</f>
        <v>-2288.2753413637438</v>
      </c>
      <c r="L3868">
        <f t="shared" ca="1" si="592"/>
        <v>-21.034139452249065</v>
      </c>
      <c r="M3868">
        <f t="shared" ca="1" si="593"/>
        <v>6375.3729127669694</v>
      </c>
      <c r="N3868">
        <f ca="1">SQRT(User_Model_Calcs!M3868^2+Sat_Data!$B$3^2-2*User_Model_Calcs!M3868*Sat_Data!$B$3*COS(RADIANS(L3868))*COS(RADIANS(I3868)))</f>
        <v>36286.025173317241</v>
      </c>
      <c r="O3868">
        <f ca="1">DEGREES(ACOS(((Earth_Data!$B$1+Sat_Data!$B$2)/User_Model_Calcs!N3868)*SQRT(1-COS(RADIANS(User_Model_Calcs!I3868))^2*COS(RADIANS(User_Model_Calcs!B3868))^2)))</f>
        <v>65.190466882778637</v>
      </c>
      <c r="P3868">
        <f t="shared" ca="1" si="590"/>
        <v>1.2715794443706481</v>
      </c>
    </row>
    <row r="3869" spans="1:16" x14ac:dyDescent="0.25">
      <c r="A3869">
        <f t="shared" ca="1" si="594"/>
        <v>106.74654930842463</v>
      </c>
      <c r="B3869">
        <f t="shared" ca="1" si="595"/>
        <v>-23.512409564733534</v>
      </c>
      <c r="C3869" s="6">
        <v>20135.9375</v>
      </c>
      <c r="D3869">
        <f t="shared" ca="1" si="588"/>
        <v>0.75</v>
      </c>
      <c r="E3869" s="1">
        <v>0.65</v>
      </c>
      <c r="F3869">
        <v>19.899999999999999</v>
      </c>
      <c r="G3869">
        <f t="shared" ca="1" si="591"/>
        <v>42.007420362456692</v>
      </c>
      <c r="H3869">
        <f t="shared" ca="1" si="589"/>
        <v>17.130165944931793</v>
      </c>
      <c r="I3869">
        <f ca="1">User_Model_Calcs!A3869-Sat_Data!$B$5</f>
        <v>-3.2534506915753667</v>
      </c>
      <c r="J3869">
        <f ca="1">(Earth_Data!$B$1/SQRT(1-Earth_Data!$B$2^2*SIN(RADIANS(User_Model_Calcs!B3869))^2))*COS(RADIANS(User_Model_Calcs!B3869))</f>
        <v>5851.7048707929507</v>
      </c>
      <c r="K3869">
        <f ca="1">((Earth_Data!$B$1*(1-Earth_Data!$B$2^2))/SQRT(1-Earth_Data!$B$2^2*SIN(RADIANS(User_Model_Calcs!B3869))^2))*SIN(RADIANS(User_Model_Calcs!B3869))</f>
        <v>-2528.8572955685327</v>
      </c>
      <c r="L3869">
        <f t="shared" ca="1" si="592"/>
        <v>-23.371941849198777</v>
      </c>
      <c r="M3869">
        <f t="shared" ca="1" si="593"/>
        <v>6374.7603183344972</v>
      </c>
      <c r="N3869">
        <f ca="1">SQRT(User_Model_Calcs!M3869^2+Sat_Data!$B$3^2-2*User_Model_Calcs!M3869*Sat_Data!$B$3*COS(RADIANS(L3869))*COS(RADIANS(I3869)))</f>
        <v>36411.308724250783</v>
      </c>
      <c r="O3869">
        <f ca="1">DEGREES(ACOS(((Earth_Data!$B$1+Sat_Data!$B$2)/User_Model_Calcs!N3869)*SQRT(1-COS(RADIANS(User_Model_Calcs!I3869))^2*COS(RADIANS(User_Model_Calcs!B3869))^2)))</f>
        <v>62.231926196656332</v>
      </c>
      <c r="P3869">
        <f t="shared" ca="1" si="590"/>
        <v>8.109272323443582</v>
      </c>
    </row>
    <row r="3870" spans="1:16" x14ac:dyDescent="0.25">
      <c r="A3870">
        <f t="shared" ca="1" si="594"/>
        <v>109.22856070124539</v>
      </c>
      <c r="B3870">
        <f t="shared" ca="1" si="595"/>
        <v>-23.82487086014034</v>
      </c>
      <c r="C3870" s="6">
        <v>20135.9375</v>
      </c>
      <c r="D3870">
        <f t="shared" ca="1" si="588"/>
        <v>1.2</v>
      </c>
      <c r="E3870" s="1">
        <v>0.65</v>
      </c>
      <c r="F3870">
        <v>19.899999999999999</v>
      </c>
      <c r="G3870">
        <f t="shared" ca="1" si="591"/>
        <v>46.089820015575185</v>
      </c>
      <c r="H3870">
        <f t="shared" ca="1" si="589"/>
        <v>14.640460559352658</v>
      </c>
      <c r="I3870">
        <f ca="1">User_Model_Calcs!A3870-Sat_Data!$B$5</f>
        <v>-0.77143929875461481</v>
      </c>
      <c r="J3870">
        <f ca="1">(Earth_Data!$B$1/SQRT(1-Earth_Data!$B$2^2*SIN(RADIANS(User_Model_Calcs!B3870))^2))*COS(RADIANS(User_Model_Calcs!B3870))</f>
        <v>5837.8123549611983</v>
      </c>
      <c r="K3870">
        <f ca="1">((Earth_Data!$B$1*(1-Earth_Data!$B$2^2))/SQRT(1-Earth_Data!$B$2^2*SIN(RADIANS(User_Model_Calcs!B3870))^2))*SIN(RADIANS(User_Model_Calcs!B3870))</f>
        <v>-2560.5524515350753</v>
      </c>
      <c r="L3870">
        <f t="shared" ca="1" si="592"/>
        <v>-23.682980277352311</v>
      </c>
      <c r="M3870">
        <f t="shared" ca="1" si="593"/>
        <v>6374.6750465258929</v>
      </c>
      <c r="N3870">
        <f ca="1">SQRT(User_Model_Calcs!M3870^2+Sat_Data!$B$3^2-2*User_Model_Calcs!M3870*Sat_Data!$B$3*COS(RADIANS(L3870))*COS(RADIANS(I3870)))</f>
        <v>36417.071966657822</v>
      </c>
      <c r="O3870">
        <f ca="1">DEGREES(ACOS(((Earth_Data!$B$1+Sat_Data!$B$2)/User_Model_Calcs!N3870)*SQRT(1-COS(RADIANS(User_Model_Calcs!I3870))^2*COS(RADIANS(User_Model_Calcs!B3870))^2)))</f>
        <v>62.101484103810193</v>
      </c>
      <c r="P3870">
        <f t="shared" ca="1" si="590"/>
        <v>1.9091838858599941</v>
      </c>
    </row>
    <row r="3871" spans="1:16" x14ac:dyDescent="0.25">
      <c r="A3871">
        <f t="shared" ca="1" si="594"/>
        <v>109.75948156915145</v>
      </c>
      <c r="B3871">
        <f t="shared" ca="1" si="595"/>
        <v>-23.916448958543707</v>
      </c>
      <c r="C3871" s="6">
        <v>20135.9375</v>
      </c>
      <c r="D3871">
        <f t="shared" ca="1" si="588"/>
        <v>1.2</v>
      </c>
      <c r="E3871" s="1">
        <v>0.65</v>
      </c>
      <c r="F3871">
        <v>19.899999999999999</v>
      </c>
      <c r="G3871">
        <f t="shared" ca="1" si="591"/>
        <v>46.089820015575185</v>
      </c>
      <c r="H3871">
        <f t="shared" ca="1" si="589"/>
        <v>17.209332717682045</v>
      </c>
      <c r="I3871">
        <f ca="1">User_Model_Calcs!A3871-Sat_Data!$B$5</f>
        <v>-0.24051843084855307</v>
      </c>
      <c r="J3871">
        <f ca="1">(Earth_Data!$B$1/SQRT(1-Earth_Data!$B$2^2*SIN(RADIANS(User_Model_Calcs!B3871))^2))*COS(RADIANS(User_Model_Calcs!B3871))</f>
        <v>5833.7078100733061</v>
      </c>
      <c r="K3871">
        <f ca="1">((Earth_Data!$B$1*(1-Earth_Data!$B$2^2))/SQRT(1-Earth_Data!$B$2^2*SIN(RADIANS(User_Model_Calcs!B3871))^2))*SIN(RADIANS(User_Model_Calcs!B3871))</f>
        <v>-2569.8277036242425</v>
      </c>
      <c r="L3871">
        <f t="shared" ca="1" si="592"/>
        <v>-23.774144522303587</v>
      </c>
      <c r="M3871">
        <f t="shared" ca="1" si="593"/>
        <v>6374.649891533254</v>
      </c>
      <c r="N3871">
        <f ca="1">SQRT(User_Model_Calcs!M3871^2+Sat_Data!$B$3^2-2*User_Model_Calcs!M3871*Sat_Data!$B$3*COS(RADIANS(L3871))*COS(RADIANS(I3871)))</f>
        <v>36421.26648032049</v>
      </c>
      <c r="O3871">
        <f ca="1">DEGREES(ACOS(((Earth_Data!$B$1+Sat_Data!$B$2)/User_Model_Calcs!N3871)*SQRT(1-COS(RADIANS(User_Model_Calcs!I3871))^2*COS(RADIANS(User_Model_Calcs!B3871))^2)))</f>
        <v>62.007964519081703</v>
      </c>
      <c r="P3871">
        <f t="shared" ca="1" si="590"/>
        <v>0.59326307362067687</v>
      </c>
    </row>
    <row r="3872" spans="1:16" x14ac:dyDescent="0.25">
      <c r="A3872">
        <f t="shared" ca="1" si="594"/>
        <v>107.17850287410619</v>
      </c>
      <c r="B3872">
        <f t="shared" ca="1" si="595"/>
        <v>-22.751203773170133</v>
      </c>
      <c r="C3872" s="6">
        <v>20135.9375</v>
      </c>
      <c r="D3872">
        <f t="shared" ca="1" si="588"/>
        <v>1.2</v>
      </c>
      <c r="E3872" s="1">
        <v>0.65</v>
      </c>
      <c r="F3872">
        <v>19.899999999999999</v>
      </c>
      <c r="G3872">
        <f t="shared" ca="1" si="591"/>
        <v>46.089820015575185</v>
      </c>
      <c r="H3872">
        <f t="shared" ca="1" si="589"/>
        <v>20.687077096814971</v>
      </c>
      <c r="I3872">
        <f ca="1">User_Model_Calcs!A3872-Sat_Data!$B$5</f>
        <v>-2.8214971258938135</v>
      </c>
      <c r="J3872">
        <f ca="1">(Earth_Data!$B$1/SQRT(1-Earth_Data!$B$2^2*SIN(RADIANS(User_Model_Calcs!B3872))^2))*COS(RADIANS(User_Model_Calcs!B3872))</f>
        <v>5884.8218621340902</v>
      </c>
      <c r="K3872">
        <f ca="1">((Earth_Data!$B$1*(1-Earth_Data!$B$2^2))/SQRT(1-Earth_Data!$B$2^2*SIN(RADIANS(User_Model_Calcs!B3872))^2))*SIN(RADIANS(User_Model_Calcs!B3872))</f>
        <v>-2451.3348975388863</v>
      </c>
      <c r="L3872">
        <f t="shared" ca="1" si="592"/>
        <v>-22.614271507354061</v>
      </c>
      <c r="M3872">
        <f t="shared" ca="1" si="593"/>
        <v>6374.9644021706763</v>
      </c>
      <c r="N3872">
        <f ca="1">SQRT(User_Model_Calcs!M3872^2+Sat_Data!$B$3^2-2*User_Model_Calcs!M3872*Sat_Data!$B$3*COS(RADIANS(L3872))*COS(RADIANS(I3872)))</f>
        <v>36370.311523418364</v>
      </c>
      <c r="O3872">
        <f ca="1">DEGREES(ACOS(((Earth_Data!$B$1+Sat_Data!$B$2)/User_Model_Calcs!N3872)*SQRT(1-COS(RADIANS(User_Model_Calcs!I3872))^2*COS(RADIANS(User_Model_Calcs!B3872))^2)))</f>
        <v>63.165498995374662</v>
      </c>
      <c r="P3872">
        <f t="shared" ca="1" si="590"/>
        <v>7.2625302211867817</v>
      </c>
    </row>
    <row r="3873" spans="1:16" x14ac:dyDescent="0.25">
      <c r="A3873">
        <f t="shared" ca="1" si="594"/>
        <v>109.98053893912773</v>
      </c>
      <c r="B3873">
        <f t="shared" ca="1" si="595"/>
        <v>-21.532334914494925</v>
      </c>
      <c r="C3873" s="6">
        <v>20135.9375</v>
      </c>
      <c r="D3873">
        <f t="shared" ca="1" si="588"/>
        <v>3</v>
      </c>
      <c r="E3873" s="1">
        <v>0.65</v>
      </c>
      <c r="F3873">
        <v>19.899999999999999</v>
      </c>
      <c r="G3873">
        <f t="shared" ca="1" si="591"/>
        <v>54.048620189015942</v>
      </c>
      <c r="H3873">
        <f t="shared" ca="1" si="589"/>
        <v>16.120939473609155</v>
      </c>
      <c r="I3873">
        <f ca="1">User_Model_Calcs!A3873-Sat_Data!$B$5</f>
        <v>-1.9461060872274061E-2</v>
      </c>
      <c r="J3873">
        <f ca="1">(Earth_Data!$B$1/SQRT(1-Earth_Data!$B$2^2*SIN(RADIANS(User_Model_Calcs!B3873))^2))*COS(RADIANS(User_Model_Calcs!B3873))</f>
        <v>5935.6903628156742</v>
      </c>
      <c r="K3873">
        <f ca="1">((Earth_Data!$B$1*(1-Earth_Data!$B$2^2))/SQRT(1-Earth_Data!$B$2^2*SIN(RADIANS(User_Model_Calcs!B3873))^2))*SIN(RADIANS(User_Model_Calcs!B3873))</f>
        <v>-2326.3225057353679</v>
      </c>
      <c r="L3873">
        <f t="shared" ca="1" si="592"/>
        <v>-21.401262573898421</v>
      </c>
      <c r="M3873">
        <f t="shared" ca="1" si="593"/>
        <v>6375.2801102315307</v>
      </c>
      <c r="N3873">
        <f ca="1">SQRT(User_Model_Calcs!M3873^2+Sat_Data!$B$3^2-2*User_Model_Calcs!M3873*Sat_Data!$B$3*COS(RADIANS(L3873))*COS(RADIANS(I3873)))</f>
        <v>36303.062796248727</v>
      </c>
      <c r="O3873">
        <f ca="1">DEGREES(ACOS(((Earth_Data!$B$1+Sat_Data!$B$2)/User_Model_Calcs!N3873)*SQRT(1-COS(RADIANS(User_Model_Calcs!I3873))^2*COS(RADIANS(User_Model_Calcs!B3873))^2)))</f>
        <v>64.768146205091</v>
      </c>
      <c r="P3873">
        <f t="shared" ca="1" si="590"/>
        <v>5.3023608138618138E-2</v>
      </c>
    </row>
    <row r="3874" spans="1:16" x14ac:dyDescent="0.25">
      <c r="A3874">
        <f t="shared" ca="1" si="594"/>
        <v>106.23123740061671</v>
      </c>
      <c r="B3874">
        <f t="shared" ca="1" si="595"/>
        <v>-20.696627859546183</v>
      </c>
      <c r="C3874" s="6">
        <v>20135.9375</v>
      </c>
      <c r="D3874">
        <f t="shared" ca="1" si="588"/>
        <v>0.75</v>
      </c>
      <c r="E3874" s="1">
        <v>0.65</v>
      </c>
      <c r="F3874">
        <v>19.899999999999999</v>
      </c>
      <c r="G3874">
        <f t="shared" ca="1" si="591"/>
        <v>42.007420362456692</v>
      </c>
      <c r="H3874">
        <f t="shared" ca="1" si="589"/>
        <v>19.532983040811153</v>
      </c>
      <c r="I3874">
        <f ca="1">User_Model_Calcs!A3874-Sat_Data!$B$5</f>
        <v>-3.7687625993832938</v>
      </c>
      <c r="J3874">
        <f ca="1">(Earth_Data!$B$1/SQRT(1-Earth_Data!$B$2^2*SIN(RADIANS(User_Model_Calcs!B3874))^2))*COS(RADIANS(User_Model_Calcs!B3874))</f>
        <v>5969.0217850531571</v>
      </c>
      <c r="K3874">
        <f ca="1">((Earth_Data!$B$1*(1-Earth_Data!$B$2^2))/SQRT(1-Earth_Data!$B$2^2*SIN(RADIANS(User_Model_Calcs!B3874))^2))*SIN(RADIANS(User_Model_Calcs!B3874))</f>
        <v>-2240.0070987842473</v>
      </c>
      <c r="L3874">
        <f t="shared" ca="1" si="592"/>
        <v>-20.569710069694327</v>
      </c>
      <c r="M3874">
        <f t="shared" ca="1" si="593"/>
        <v>6375.4884419190194</v>
      </c>
      <c r="N3874">
        <f ca="1">SQRT(User_Model_Calcs!M3874^2+Sat_Data!$B$3^2-2*User_Model_Calcs!M3874*Sat_Data!$B$3*COS(RADIANS(L3874))*COS(RADIANS(I3874)))</f>
        <v>36279.370841992561</v>
      </c>
      <c r="O3874">
        <f ca="1">DEGREES(ACOS(((Earth_Data!$B$1+Sat_Data!$B$2)/User_Model_Calcs!N3874)*SQRT(1-COS(RADIANS(User_Model_Calcs!I3874))^2*COS(RADIANS(User_Model_Calcs!B3874))^2)))</f>
        <v>65.359897422266741</v>
      </c>
      <c r="P3874">
        <f t="shared" ca="1" si="590"/>
        <v>10.557958841243099</v>
      </c>
    </row>
    <row r="3875" spans="1:16" x14ac:dyDescent="0.25">
      <c r="A3875">
        <f t="shared" ca="1" si="594"/>
        <v>105.9095008360751</v>
      </c>
      <c r="B3875">
        <f t="shared" ca="1" si="595"/>
        <v>-25.00343479984431</v>
      </c>
      <c r="C3875" s="6">
        <v>20135.9375</v>
      </c>
      <c r="D3875">
        <f t="shared" ca="1" si="588"/>
        <v>3</v>
      </c>
      <c r="E3875" s="1">
        <v>0.65</v>
      </c>
      <c r="F3875">
        <v>19.899999999999999</v>
      </c>
      <c r="G3875">
        <f t="shared" ca="1" si="591"/>
        <v>54.048620189015942</v>
      </c>
      <c r="H3875">
        <f t="shared" ca="1" si="589"/>
        <v>20.017429692151133</v>
      </c>
      <c r="I3875">
        <f ca="1">User_Model_Calcs!A3875-Sat_Data!$B$5</f>
        <v>-4.0904991639249033</v>
      </c>
      <c r="J3875">
        <f ca="1">(Earth_Data!$B$1/SQRT(1-Earth_Data!$B$2^2*SIN(RADIANS(User_Model_Calcs!B3875))^2))*COS(RADIANS(User_Model_Calcs!B3875))</f>
        <v>5783.8560943846005</v>
      </c>
      <c r="K3875">
        <f ca="1">((Earth_Data!$B$1*(1-Earth_Data!$B$2^2))/SQRT(1-Earth_Data!$B$2^2*SIN(RADIANS(User_Model_Calcs!B3875))^2))*SIN(RADIANS(User_Model_Calcs!B3875))</f>
        <v>-2679.420227483407</v>
      </c>
      <c r="L3875">
        <f t="shared" ca="1" si="592"/>
        <v>-24.856329605298853</v>
      </c>
      <c r="M3875">
        <f t="shared" ca="1" si="593"/>
        <v>6374.3457763128226</v>
      </c>
      <c r="N3875">
        <f ca="1">SQRT(User_Model_Calcs!M3875^2+Sat_Data!$B$3^2-2*User_Model_Calcs!M3875*Sat_Data!$B$3*COS(RADIANS(L3875))*COS(RADIANS(I3875)))</f>
        <v>36495.846520024919</v>
      </c>
      <c r="O3875">
        <f ca="1">DEGREES(ACOS(((Earth_Data!$B$1+Sat_Data!$B$2)/User_Model_Calcs!N3875)*SQRT(1-COS(RADIANS(User_Model_Calcs!I3875))^2*COS(RADIANS(User_Model_Calcs!B3875))^2)))</f>
        <v>60.396304658747326</v>
      </c>
      <c r="P3875">
        <f t="shared" ca="1" si="590"/>
        <v>9.6032290463056089</v>
      </c>
    </row>
    <row r="3876" spans="1:16" x14ac:dyDescent="0.25">
      <c r="A3876">
        <f t="shared" ca="1" si="594"/>
        <v>105.88447462444738</v>
      </c>
      <c r="B3876">
        <f t="shared" ca="1" si="595"/>
        <v>-22.868849900468604</v>
      </c>
      <c r="C3876" s="6">
        <v>20135.9375</v>
      </c>
      <c r="D3876">
        <f t="shared" ca="1" si="588"/>
        <v>3</v>
      </c>
      <c r="E3876" s="1">
        <v>0.65</v>
      </c>
      <c r="F3876">
        <v>19.899999999999999</v>
      </c>
      <c r="G3876">
        <f t="shared" ca="1" si="591"/>
        <v>54.048620189015942</v>
      </c>
      <c r="H3876">
        <f t="shared" ca="1" si="589"/>
        <v>17.543557929416195</v>
      </c>
      <c r="I3876">
        <f ca="1">User_Model_Calcs!A3876-Sat_Data!$B$5</f>
        <v>-4.1155253755526218</v>
      </c>
      <c r="J3876">
        <f ca="1">(Earth_Data!$B$1/SQRT(1-Earth_Data!$B$2^2*SIN(RADIANS(User_Model_Calcs!B3876))^2))*COS(RADIANS(User_Model_Calcs!B3876))</f>
        <v>5879.7710929978721</v>
      </c>
      <c r="K3876">
        <f ca="1">((Earth_Data!$B$1*(1-Earth_Data!$B$2^2))/SQRT(1-Earth_Data!$B$2^2*SIN(RADIANS(User_Model_Calcs!B3876))^2))*SIN(RADIANS(User_Model_Calcs!B3876))</f>
        <v>-2463.3443188755336</v>
      </c>
      <c r="L3876">
        <f t="shared" ca="1" si="592"/>
        <v>-22.731364887770336</v>
      </c>
      <c r="M3876">
        <f t="shared" ca="1" si="593"/>
        <v>6374.9332027394421</v>
      </c>
      <c r="N3876">
        <f ca="1">SQRT(User_Model_Calcs!M3876^2+Sat_Data!$B$3^2-2*User_Model_Calcs!M3876*Sat_Data!$B$3*COS(RADIANS(L3876))*COS(RADIANS(I3876)))</f>
        <v>36385.464893390315</v>
      </c>
      <c r="O3876">
        <f ca="1">DEGREES(ACOS(((Earth_Data!$B$1+Sat_Data!$B$2)/User_Model_Calcs!N3876)*SQRT(1-COS(RADIANS(User_Model_Calcs!I3876))^2*COS(RADIANS(User_Model_Calcs!B3876))^2)))</f>
        <v>62.818134890585426</v>
      </c>
      <c r="P3876">
        <f t="shared" ca="1" si="590"/>
        <v>10.489484596339882</v>
      </c>
    </row>
    <row r="3877" spans="1:16" x14ac:dyDescent="0.25">
      <c r="A3877">
        <f t="shared" ca="1" si="594"/>
        <v>109.63954127641338</v>
      </c>
      <c r="B3877">
        <f t="shared" ca="1" si="595"/>
        <v>-21.241610367035108</v>
      </c>
      <c r="C3877" s="6">
        <v>20135.9375</v>
      </c>
      <c r="D3877">
        <f t="shared" ca="1" si="588"/>
        <v>3</v>
      </c>
      <c r="E3877" s="1">
        <v>0.65</v>
      </c>
      <c r="F3877">
        <v>19.899999999999999</v>
      </c>
      <c r="G3877">
        <f t="shared" ca="1" si="591"/>
        <v>54.048620189015942</v>
      </c>
      <c r="H3877">
        <f t="shared" ca="1" si="589"/>
        <v>14.474657792787369</v>
      </c>
      <c r="I3877">
        <f ca="1">User_Model_Calcs!A3877-Sat_Data!$B$5</f>
        <v>-0.36045872358661768</v>
      </c>
      <c r="J3877">
        <f ca="1">(Earth_Data!$B$1/SQRT(1-Earth_Data!$B$2^2*SIN(RADIANS(User_Model_Calcs!B3877))^2))*COS(RADIANS(User_Model_Calcs!B3877))</f>
        <v>5947.4287893650462</v>
      </c>
      <c r="K3877">
        <f ca="1">((Earth_Data!$B$1*(1-Earth_Data!$B$2^2))/SQRT(1-Earth_Data!$B$2^2*SIN(RADIANS(User_Model_Calcs!B3877))^2))*SIN(RADIANS(User_Model_Calcs!B3877))</f>
        <v>-2296.349514119765</v>
      </c>
      <c r="L3877">
        <f t="shared" ca="1" si="592"/>
        <v>-21.111970925259552</v>
      </c>
      <c r="M3877">
        <f t="shared" ca="1" si="593"/>
        <v>6375.3533467225379</v>
      </c>
      <c r="N3877">
        <f ca="1">SQRT(User_Model_Calcs!M3877^2+Sat_Data!$B$3^2-2*User_Model_Calcs!M3877*Sat_Data!$B$3*COS(RADIANS(L3877))*COS(RADIANS(I3877)))</f>
        <v>36289.575874498849</v>
      </c>
      <c r="O3877">
        <f ca="1">DEGREES(ACOS(((Earth_Data!$B$1+Sat_Data!$B$2)/User_Model_Calcs!N3877)*SQRT(1-COS(RADIANS(User_Model_Calcs!I3877))^2*COS(RADIANS(User_Model_Calcs!B3877))^2)))</f>
        <v>65.101874031985702</v>
      </c>
      <c r="P3877">
        <f t="shared" ca="1" si="590"/>
        <v>0.99482666185348345</v>
      </c>
    </row>
    <row r="3878" spans="1:16" x14ac:dyDescent="0.25">
      <c r="A3878">
        <f t="shared" ca="1" si="594"/>
        <v>106.06286329434823</v>
      </c>
      <c r="B3878">
        <f t="shared" ca="1" si="595"/>
        <v>-21.482508110744728</v>
      </c>
      <c r="C3878" s="6">
        <v>20135.9375</v>
      </c>
      <c r="D3878">
        <f t="shared" ca="1" si="588"/>
        <v>0.75</v>
      </c>
      <c r="E3878" s="1">
        <v>0.65</v>
      </c>
      <c r="F3878">
        <v>19.899999999999999</v>
      </c>
      <c r="G3878">
        <f t="shared" ca="1" si="591"/>
        <v>42.007420362456692</v>
      </c>
      <c r="H3878">
        <f t="shared" ca="1" si="589"/>
        <v>21.935245465109581</v>
      </c>
      <c r="I3878">
        <f ca="1">User_Model_Calcs!A3878-Sat_Data!$B$5</f>
        <v>-3.937136705651767</v>
      </c>
      <c r="J3878">
        <f ca="1">(Earth_Data!$B$1/SQRT(1-Earth_Data!$B$2^2*SIN(RADIANS(User_Model_Calcs!B3878))^2))*COS(RADIANS(User_Model_Calcs!B3878))</f>
        <v>5937.7130183404252</v>
      </c>
      <c r="K3878">
        <f ca="1">((Earth_Data!$B$1*(1-Earth_Data!$B$2^2))/SQRT(1-Earth_Data!$B$2^2*SIN(RADIANS(User_Model_Calcs!B3878))^2))*SIN(RADIANS(User_Model_Calcs!B3878))</f>
        <v>-2321.1896453862628</v>
      </c>
      <c r="L3878">
        <f t="shared" ca="1" si="592"/>
        <v>-21.351680404947981</v>
      </c>
      <c r="M3878">
        <f t="shared" ca="1" si="593"/>
        <v>6375.2927193986761</v>
      </c>
      <c r="N3878">
        <f ca="1">SQRT(User_Model_Calcs!M3878^2+Sat_Data!$B$3^2-2*User_Model_Calcs!M3878*Sat_Data!$B$3*COS(RADIANS(L3878))*COS(RADIANS(I3878)))</f>
        <v>36316.988219569881</v>
      </c>
      <c r="O3878">
        <f ca="1">DEGREES(ACOS(((Earth_Data!$B$1+Sat_Data!$B$2)/User_Model_Calcs!N3878)*SQRT(1-COS(RADIANS(User_Model_Calcs!I3878))^2*COS(RADIANS(User_Model_Calcs!B3878))^2)))</f>
        <v>64.430756392814402</v>
      </c>
      <c r="P3878">
        <f t="shared" ca="1" si="590"/>
        <v>10.64363045919805</v>
      </c>
    </row>
    <row r="3879" spans="1:16" x14ac:dyDescent="0.25">
      <c r="A3879">
        <f t="shared" ca="1" si="594"/>
        <v>110.22755156482255</v>
      </c>
      <c r="B3879">
        <f t="shared" ca="1" si="595"/>
        <v>-20.740306253625874</v>
      </c>
      <c r="C3879" s="6">
        <v>20135.9375</v>
      </c>
      <c r="D3879">
        <f t="shared" ca="1" si="588"/>
        <v>3</v>
      </c>
      <c r="E3879" s="1">
        <v>0.65</v>
      </c>
      <c r="F3879">
        <v>19.899999999999999</v>
      </c>
      <c r="G3879">
        <f t="shared" ca="1" si="591"/>
        <v>54.048620189015942</v>
      </c>
      <c r="H3879">
        <f t="shared" ca="1" si="589"/>
        <v>23.890102154306199</v>
      </c>
      <c r="I3879">
        <f ca="1">User_Model_Calcs!A3879-Sat_Data!$B$5</f>
        <v>0.2275515648225479</v>
      </c>
      <c r="J3879">
        <f ca="1">(Earth_Data!$B$1/SQRT(1-Earth_Data!$B$2^2*SIN(RADIANS(User_Model_Calcs!B3879))^2))*COS(RADIANS(User_Model_Calcs!B3879))</f>
        <v>5967.3109989020058</v>
      </c>
      <c r="K3879">
        <f ca="1">((Earth_Data!$B$1*(1-Earth_Data!$B$2^2))/SQRT(1-Earth_Data!$B$2^2*SIN(RADIANS(User_Model_Calcs!B3879))^2))*SIN(RADIANS(User_Model_Calcs!B3879))</f>
        <v>-2244.5301535176209</v>
      </c>
      <c r="L3879">
        <f t="shared" ca="1" si="592"/>
        <v>-20.61316863971911</v>
      </c>
      <c r="M3879">
        <f t="shared" ca="1" si="593"/>
        <v>6375.4777207411435</v>
      </c>
      <c r="N3879">
        <f ca="1">SQRT(User_Model_Calcs!M3879^2+Sat_Data!$B$3^2-2*User_Model_Calcs!M3879*Sat_Data!$B$3*COS(RADIANS(L3879))*COS(RADIANS(I3879)))</f>
        <v>36266.407513430859</v>
      </c>
      <c r="O3879">
        <f ca="1">DEGREES(ACOS(((Earth_Data!$B$1+Sat_Data!$B$2)/User_Model_Calcs!N3879)*SQRT(1-COS(RADIANS(User_Model_Calcs!I3879))^2*COS(RADIANS(User_Model_Calcs!B3879))^2)))</f>
        <v>65.685473752642409</v>
      </c>
      <c r="P3879">
        <f t="shared" ca="1" si="590"/>
        <v>0.64253638593267737</v>
      </c>
    </row>
    <row r="3880" spans="1:16" x14ac:dyDescent="0.25">
      <c r="A3880">
        <f ca="1">107.947391934268+(RAND()*10-5)</f>
        <v>106.13238376113199</v>
      </c>
      <c r="B3880">
        <f t="shared" ca="1" si="595"/>
        <v>-25.346600352530245</v>
      </c>
      <c r="C3880" s="6">
        <v>20135.9375</v>
      </c>
      <c r="D3880">
        <f t="shared" ca="1" si="588"/>
        <v>0.75</v>
      </c>
      <c r="E3880" s="1">
        <v>0.65</v>
      </c>
      <c r="F3880">
        <v>19.899999999999999</v>
      </c>
      <c r="G3880">
        <f t="shared" ca="1" si="591"/>
        <v>42.007420362456692</v>
      </c>
      <c r="H3880">
        <f t="shared" ca="1" si="589"/>
        <v>18.422820992938099</v>
      </c>
      <c r="I3880">
        <f ca="1">User_Model_Calcs!A3880-Sat_Data!$B$5</f>
        <v>-3.8676162388680098</v>
      </c>
      <c r="J3880">
        <f ca="1">(Earth_Data!$B$1/SQRT(1-Earth_Data!$B$2^2*SIN(RADIANS(User_Model_Calcs!B3880))^2))*COS(RADIANS(User_Model_Calcs!B3880))</f>
        <v>5767.6853939222528</v>
      </c>
      <c r="K3880">
        <f ca="1">((Earth_Data!$B$1*(1-Earth_Data!$B$2^2))/SQRT(1-Earth_Data!$B$2^2*SIN(RADIANS(User_Model_Calcs!B3880))^2))*SIN(RADIANS(User_Model_Calcs!B3880))</f>
        <v>-2713.8236422309724</v>
      </c>
      <c r="L3880">
        <f t="shared" ca="1" si="592"/>
        <v>-25.198022915056285</v>
      </c>
      <c r="M3880">
        <f t="shared" ca="1" si="593"/>
        <v>6374.2476861505684</v>
      </c>
      <c r="N3880">
        <f ca="1">SQRT(User_Model_Calcs!M3880^2+Sat_Data!$B$3^2-2*User_Model_Calcs!M3880*Sat_Data!$B$3*COS(RADIANS(L3880))*COS(RADIANS(I3880)))</f>
        <v>36512.661429623127</v>
      </c>
      <c r="O3880">
        <f ca="1">DEGREES(ACOS(((Earth_Data!$B$1+Sat_Data!$B$2)/User_Model_Calcs!N3880)*SQRT(1-COS(RADIANS(User_Model_Calcs!I3880))^2*COS(RADIANS(User_Model_Calcs!B3880))^2)))</f>
        <v>60.043621355379088</v>
      </c>
      <c r="P3880">
        <f t="shared" ca="1" si="590"/>
        <v>8.9741563591837199</v>
      </c>
    </row>
    <row r="3881" spans="1:16" x14ac:dyDescent="0.25">
      <c r="A3881">
        <f t="shared" ref="A3881:A3901" ca="1" si="596">107.947391934268+(RAND()*10-5)</f>
        <v>107.42430807615024</v>
      </c>
      <c r="B3881">
        <f t="shared" ca="1" si="595"/>
        <v>-21.054919785961587</v>
      </c>
      <c r="C3881" s="6">
        <v>20135.9375</v>
      </c>
      <c r="D3881">
        <f t="shared" ca="1" si="588"/>
        <v>3</v>
      </c>
      <c r="E3881" s="1">
        <v>0.65</v>
      </c>
      <c r="F3881">
        <v>19.899999999999999</v>
      </c>
      <c r="G3881">
        <f t="shared" ca="1" si="591"/>
        <v>54.048620189015942</v>
      </c>
      <c r="H3881">
        <f t="shared" ca="1" si="589"/>
        <v>15.50031458817466</v>
      </c>
      <c r="I3881">
        <f ca="1">User_Model_Calcs!A3881-Sat_Data!$B$5</f>
        <v>-2.5756919238497602</v>
      </c>
      <c r="J3881">
        <f ca="1">(Earth_Data!$B$1/SQRT(1-Earth_Data!$B$2^2*SIN(RADIANS(User_Model_Calcs!B3881))^2))*COS(RADIANS(User_Model_Calcs!B3881))</f>
        <v>5954.8862324254551</v>
      </c>
      <c r="K3881">
        <f ca="1">((Earth_Data!$B$1*(1-Earth_Data!$B$2^2))/SQRT(1-Earth_Data!$B$2^2*SIN(RADIANS(User_Model_Calcs!B3881))^2))*SIN(RADIANS(User_Model_Calcs!B3881))</f>
        <v>-2277.0714668092933</v>
      </c>
      <c r="L3881">
        <f t="shared" ca="1" si="592"/>
        <v>-20.926207485657997</v>
      </c>
      <c r="M3881">
        <f t="shared" ca="1" si="593"/>
        <v>6375.3999487159435</v>
      </c>
      <c r="N3881">
        <f ca="1">SQRT(User_Model_Calcs!M3881^2+Sat_Data!$B$3^2-2*User_Model_Calcs!M3881*Sat_Data!$B$3*COS(RADIANS(L3881))*COS(RADIANS(I3881)))</f>
        <v>36287.772564992651</v>
      </c>
      <c r="O3881">
        <f ca="1">DEGREES(ACOS(((Earth_Data!$B$1+Sat_Data!$B$2)/User_Model_Calcs!N3881)*SQRT(1-COS(RADIANS(User_Model_Calcs!I3881))^2*COS(RADIANS(User_Model_Calcs!B3881))^2)))</f>
        <v>65.148013067199798</v>
      </c>
      <c r="P3881">
        <f t="shared" ca="1" si="590"/>
        <v>7.1370726936082196</v>
      </c>
    </row>
    <row r="3882" spans="1:16" x14ac:dyDescent="0.25">
      <c r="A3882">
        <f t="shared" ca="1" si="596"/>
        <v>110.31104636892644</v>
      </c>
      <c r="B3882">
        <f t="shared" ca="1" si="595"/>
        <v>-25.265447078281717</v>
      </c>
      <c r="C3882" s="6">
        <v>20135.9375</v>
      </c>
      <c r="D3882">
        <f t="shared" ca="1" si="588"/>
        <v>3</v>
      </c>
      <c r="E3882" s="1">
        <v>0.65</v>
      </c>
      <c r="F3882">
        <v>19.899999999999999</v>
      </c>
      <c r="G3882">
        <f t="shared" ca="1" si="591"/>
        <v>54.048620189015942</v>
      </c>
      <c r="H3882">
        <f t="shared" ca="1" si="589"/>
        <v>15.551809082615708</v>
      </c>
      <c r="I3882">
        <f ca="1">User_Model_Calcs!A3882-Sat_Data!$B$5</f>
        <v>0.31104636892644066</v>
      </c>
      <c r="J3882">
        <f ca="1">(Earth_Data!$B$1/SQRT(1-Earth_Data!$B$2^2*SIN(RADIANS(User_Model_Calcs!B3882))^2))*COS(RADIANS(User_Model_Calcs!B3882))</f>
        <v>5771.5281769902876</v>
      </c>
      <c r="K3882">
        <f ca="1">((Earth_Data!$B$1*(1-Earth_Data!$B$2^2))/SQRT(1-Earth_Data!$B$2^2*SIN(RADIANS(User_Model_Calcs!B3882))^2))*SIN(RADIANS(User_Model_Calcs!B3882))</f>
        <v>-2705.6963834328149</v>
      </c>
      <c r="L3882">
        <f t="shared" ca="1" si="592"/>
        <v>-25.117215898605718</v>
      </c>
      <c r="M3882">
        <f t="shared" ca="1" si="593"/>
        <v>6374.2709714220846</v>
      </c>
      <c r="N3882">
        <f ca="1">SQRT(User_Model_Calcs!M3882^2+Sat_Data!$B$3^2-2*User_Model_Calcs!M3882*Sat_Data!$B$3*COS(RADIANS(L3882))*COS(RADIANS(I3882)))</f>
        <v>36493.152236851784</v>
      </c>
      <c r="O3882">
        <f ca="1">DEGREES(ACOS(((Earth_Data!$B$1+Sat_Data!$B$2)/User_Model_Calcs!N3882)*SQRT(1-COS(RADIANS(User_Model_Calcs!I3882))^2*COS(RADIANS(User_Model_Calcs!B3882))^2)))</f>
        <v>60.45076404977064</v>
      </c>
      <c r="P3882">
        <f t="shared" ca="1" si="590"/>
        <v>0.72873358340290884</v>
      </c>
    </row>
    <row r="3883" spans="1:16" x14ac:dyDescent="0.25">
      <c r="A3883">
        <f t="shared" ca="1" si="596"/>
        <v>109.40872721504537</v>
      </c>
      <c r="B3883">
        <f t="shared" ca="1" si="595"/>
        <v>-23.476015548540282</v>
      </c>
      <c r="C3883" s="6">
        <v>20135.9375</v>
      </c>
      <c r="D3883">
        <f t="shared" ca="1" si="588"/>
        <v>0.75</v>
      </c>
      <c r="E3883" s="1">
        <v>0.65</v>
      </c>
      <c r="F3883">
        <v>19.899999999999999</v>
      </c>
      <c r="G3883">
        <f t="shared" ca="1" si="591"/>
        <v>42.007420362456692</v>
      </c>
      <c r="H3883">
        <f t="shared" ca="1" si="589"/>
        <v>19.846174248197169</v>
      </c>
      <c r="I3883">
        <f ca="1">User_Model_Calcs!A3883-Sat_Data!$B$5</f>
        <v>-0.59127278495462576</v>
      </c>
      <c r="J3883">
        <f ca="1">(Earth_Data!$B$1/SQRT(1-Earth_Data!$B$2^2*SIN(RADIANS(User_Model_Calcs!B3883))^2))*COS(RADIANS(User_Model_Calcs!B3883))</f>
        <v>5853.3117249787929</v>
      </c>
      <c r="K3883">
        <f ca="1">((Earth_Data!$B$1*(1-Earth_Data!$B$2^2))/SQRT(1-Earth_Data!$B$2^2*SIN(RADIANS(User_Model_Calcs!B3883))^2))*SIN(RADIANS(User_Model_Calcs!B3883))</f>
        <v>-2525.160762908703</v>
      </c>
      <c r="L3883">
        <f t="shared" ca="1" si="592"/>
        <v>-23.335714644183842</v>
      </c>
      <c r="M3883">
        <f t="shared" ca="1" si="593"/>
        <v>6374.7701941566384</v>
      </c>
      <c r="N3883">
        <f ca="1">SQRT(User_Model_Calcs!M3883^2+Sat_Data!$B$3^2-2*User_Model_Calcs!M3883*Sat_Data!$B$3*COS(RADIANS(L3883))*COS(RADIANS(I3883)))</f>
        <v>36398.886929306107</v>
      </c>
      <c r="O3883">
        <f ca="1">DEGREES(ACOS(((Earth_Data!$B$1+Sat_Data!$B$2)/User_Model_Calcs!N3883)*SQRT(1-COS(RADIANS(User_Model_Calcs!I3883))^2*COS(RADIANS(User_Model_Calcs!B3883))^2)))</f>
        <v>62.510063638217808</v>
      </c>
      <c r="P3883">
        <f t="shared" ca="1" si="590"/>
        <v>1.4839690643522665</v>
      </c>
    </row>
    <row r="3884" spans="1:16" x14ac:dyDescent="0.25">
      <c r="A3884">
        <f t="shared" ca="1" si="596"/>
        <v>105.1859644301427</v>
      </c>
      <c r="B3884">
        <f t="shared" ca="1" si="595"/>
        <v>-24.378841552930417</v>
      </c>
      <c r="C3884" s="6">
        <v>20135.9375</v>
      </c>
      <c r="D3884">
        <f t="shared" ca="1" si="588"/>
        <v>1.2</v>
      </c>
      <c r="E3884" s="1">
        <v>0.65</v>
      </c>
      <c r="F3884">
        <v>19.899999999999999</v>
      </c>
      <c r="G3884">
        <f t="shared" ca="1" si="591"/>
        <v>46.089820015575185</v>
      </c>
      <c r="H3884">
        <f t="shared" ca="1" si="589"/>
        <v>20.198500053998981</v>
      </c>
      <c r="I3884">
        <f ca="1">User_Model_Calcs!A3884-Sat_Data!$B$5</f>
        <v>-4.8140355698572961</v>
      </c>
      <c r="J3884">
        <f ca="1">(Earth_Data!$B$1/SQRT(1-Earth_Data!$B$2^2*SIN(RADIANS(User_Model_Calcs!B3884))^2))*COS(RADIANS(User_Model_Calcs!B3884))</f>
        <v>5812.7564375107322</v>
      </c>
      <c r="K3884">
        <f ca="1">((Earth_Data!$B$1*(1-Earth_Data!$B$2^2))/SQRT(1-Earth_Data!$B$2^2*SIN(RADIANS(User_Model_Calcs!B3884))^2))*SIN(RADIANS(User_Model_Calcs!B3884))</f>
        <v>-2616.5607796822801</v>
      </c>
      <c r="L3884">
        <f t="shared" ca="1" si="592"/>
        <v>-24.234469648138408</v>
      </c>
      <c r="M3884">
        <f t="shared" ca="1" si="593"/>
        <v>6374.5217636771777</v>
      </c>
      <c r="N3884">
        <f ca="1">SQRT(User_Model_Calcs!M3884^2+Sat_Data!$B$3^2-2*User_Model_Calcs!M3884*Sat_Data!$B$3*COS(RADIANS(L3884))*COS(RADIANS(I3884)))</f>
        <v>36469.146810893224</v>
      </c>
      <c r="O3884">
        <f ca="1">DEGREES(ACOS(((Earth_Data!$B$1+Sat_Data!$B$2)/User_Model_Calcs!N3884)*SQRT(1-COS(RADIANS(User_Model_Calcs!I3884))^2*COS(RADIANS(User_Model_Calcs!B3884))^2)))</f>
        <v>60.965270739601301</v>
      </c>
      <c r="P3884">
        <f t="shared" ca="1" si="590"/>
        <v>11.532043103676516</v>
      </c>
    </row>
    <row r="3885" spans="1:16" x14ac:dyDescent="0.25">
      <c r="A3885">
        <f t="shared" ca="1" si="596"/>
        <v>104.09900640819308</v>
      </c>
      <c r="B3885">
        <f t="shared" ca="1" si="595"/>
        <v>-24.389830750070377</v>
      </c>
      <c r="C3885" s="6">
        <v>20135.9375</v>
      </c>
      <c r="D3885">
        <f t="shared" ca="1" si="588"/>
        <v>3</v>
      </c>
      <c r="E3885" s="1">
        <v>0.65</v>
      </c>
      <c r="F3885">
        <v>19.899999999999999</v>
      </c>
      <c r="G3885">
        <f t="shared" ca="1" si="591"/>
        <v>54.048620189015942</v>
      </c>
      <c r="H3885">
        <f t="shared" ca="1" si="589"/>
        <v>20.556716071046839</v>
      </c>
      <c r="I3885">
        <f ca="1">User_Model_Calcs!A3885-Sat_Data!$B$5</f>
        <v>-5.9009935918069232</v>
      </c>
      <c r="J3885">
        <f ca="1">(Earth_Data!$B$1/SQRT(1-Earth_Data!$B$2^2*SIN(RADIANS(User_Model_Calcs!B3885))^2))*COS(RADIANS(User_Model_Calcs!B3885))</f>
        <v>5812.2539075008681</v>
      </c>
      <c r="K3885">
        <f ca="1">((Earth_Data!$B$1*(1-Earth_Data!$B$2^2))/SQRT(1-Earth_Data!$B$2^2*SIN(RADIANS(User_Model_Calcs!B3885))^2))*SIN(RADIANS(User_Model_Calcs!B3885))</f>
        <v>-2617.6694064667581</v>
      </c>
      <c r="L3885">
        <f t="shared" ca="1" si="592"/>
        <v>-24.245410162328294</v>
      </c>
      <c r="M3885">
        <f t="shared" ca="1" si="593"/>
        <v>6374.5186960907986</v>
      </c>
      <c r="N3885">
        <f ca="1">SQRT(User_Model_Calcs!M3885^2+Sat_Data!$B$3^2-2*User_Model_Calcs!M3885*Sat_Data!$B$3*COS(RADIANS(L3885))*COS(RADIANS(I3885)))</f>
        <v>36481.626014948633</v>
      </c>
      <c r="O3885">
        <f ca="1">DEGREES(ACOS(((Earth_Data!$B$1+Sat_Data!$B$2)/User_Model_Calcs!N3885)*SQRT(1-COS(RADIANS(User_Model_Calcs!I3885))^2*COS(RADIANS(User_Model_Calcs!B3885))^2)))</f>
        <v>60.700167062390236</v>
      </c>
      <c r="P3885">
        <f t="shared" ca="1" si="590"/>
        <v>14.052144976885353</v>
      </c>
    </row>
    <row r="3886" spans="1:16" x14ac:dyDescent="0.25">
      <c r="A3886">
        <f t="shared" ca="1" si="596"/>
        <v>106.49577542411168</v>
      </c>
      <c r="B3886">
        <f t="shared" ca="1" si="595"/>
        <v>-22.807233440338742</v>
      </c>
      <c r="C3886" s="6">
        <v>20135.9375</v>
      </c>
      <c r="D3886">
        <f t="shared" ca="1" si="588"/>
        <v>3</v>
      </c>
      <c r="E3886" s="1">
        <v>0.65</v>
      </c>
      <c r="F3886">
        <v>19.899999999999999</v>
      </c>
      <c r="G3886">
        <f t="shared" ca="1" si="591"/>
        <v>54.048620189015942</v>
      </c>
      <c r="H3886">
        <f t="shared" ca="1" si="589"/>
        <v>23.246631848894612</v>
      </c>
      <c r="I3886">
        <f ca="1">User_Model_Calcs!A3886-Sat_Data!$B$5</f>
        <v>-3.5042245758883155</v>
      </c>
      <c r="J3886">
        <f ca="1">(Earth_Data!$B$1/SQRT(1-Earth_Data!$B$2^2*SIN(RADIANS(User_Model_Calcs!B3886))^2))*COS(RADIANS(User_Model_Calcs!B3886))</f>
        <v>5882.419488069715</v>
      </c>
      <c r="K3886">
        <f ca="1">((Earth_Data!$B$1*(1-Earth_Data!$B$2^2))/SQRT(1-Earth_Data!$B$2^2*SIN(RADIANS(User_Model_Calcs!B3886))^2))*SIN(RADIANS(User_Model_Calcs!B3886))</f>
        <v>-2457.0557270925465</v>
      </c>
      <c r="L3886">
        <f t="shared" ca="1" si="592"/>
        <v>-22.670037638984677</v>
      </c>
      <c r="M3886">
        <f t="shared" ca="1" si="593"/>
        <v>6374.9495589895178</v>
      </c>
      <c r="N3886">
        <f ca="1">SQRT(User_Model_Calcs!M3886^2+Sat_Data!$B$3^2-2*User_Model_Calcs!M3886*Sat_Data!$B$3*COS(RADIANS(L3886))*COS(RADIANS(I3886)))</f>
        <v>36377.573334018729</v>
      </c>
      <c r="O3886">
        <f ca="1">DEGREES(ACOS(((Earth_Data!$B$1+Sat_Data!$B$2)/User_Model_Calcs!N3886)*SQRT(1-COS(RADIANS(User_Model_Calcs!I3886))^2*COS(RADIANS(User_Model_Calcs!B3886))^2)))</f>
        <v>62.998501497080561</v>
      </c>
      <c r="P3886">
        <f t="shared" ca="1" si="590"/>
        <v>8.9771811043530167</v>
      </c>
    </row>
    <row r="3887" spans="1:16" x14ac:dyDescent="0.25">
      <c r="A3887">
        <f t="shared" ca="1" si="596"/>
        <v>103.78606802580246</v>
      </c>
      <c r="B3887">
        <f t="shared" ca="1" si="595"/>
        <v>-21.441090805791436</v>
      </c>
      <c r="C3887" s="6">
        <v>20135.9375</v>
      </c>
      <c r="D3887">
        <f t="shared" ref="D3887:D3950" ca="1" si="597">CHOOSE(RANDBETWEEN(1,3),0.75,1.2,3)</f>
        <v>3</v>
      </c>
      <c r="E3887" s="1">
        <v>0.65</v>
      </c>
      <c r="F3887">
        <v>19.899999999999999</v>
      </c>
      <c r="G3887">
        <f t="shared" ca="1" si="591"/>
        <v>54.048620189015942</v>
      </c>
      <c r="H3887">
        <f t="shared" ref="H3887:H3950" ca="1" si="598">RAND()*(24-14)+14</f>
        <v>16.847755124837125</v>
      </c>
      <c r="I3887">
        <f ca="1">User_Model_Calcs!A3887-Sat_Data!$B$5</f>
        <v>-6.2139319741975356</v>
      </c>
      <c r="J3887">
        <f ca="1">(Earth_Data!$B$1/SQRT(1-Earth_Data!$B$2^2*SIN(RADIANS(User_Model_Calcs!B3887))^2))*COS(RADIANS(User_Model_Calcs!B3887))</f>
        <v>5939.3908940482661</v>
      </c>
      <c r="K3887">
        <f ca="1">((Earth_Data!$B$1*(1-Earth_Data!$B$2^2))/SQRT(1-Earth_Data!$B$2^2*SIN(RADIANS(User_Model_Calcs!B3887))^2))*SIN(RADIANS(User_Model_Calcs!B3887))</f>
        <v>-2316.9217673442135</v>
      </c>
      <c r="L3887">
        <f t="shared" ca="1" si="592"/>
        <v>-21.310466745681254</v>
      </c>
      <c r="M3887">
        <f t="shared" ca="1" si="593"/>
        <v>6375.3031824609643</v>
      </c>
      <c r="N3887">
        <f ca="1">SQRT(User_Model_Calcs!M3887^2+Sat_Data!$B$3^2-2*User_Model_Calcs!M3887*Sat_Data!$B$3*COS(RADIANS(L3887))*COS(RADIANS(I3887)))</f>
        <v>36339.280154331405</v>
      </c>
      <c r="O3887">
        <f ca="1">DEGREES(ACOS(((Earth_Data!$B$1+Sat_Data!$B$2)/User_Model_Calcs!N3887)*SQRT(1-COS(RADIANS(User_Model_Calcs!I3887))^2*COS(RADIANS(User_Model_Calcs!B3887))^2)))</f>
        <v>63.899131756428503</v>
      </c>
      <c r="P3887">
        <f t="shared" ca="1" si="590"/>
        <v>16.586651646831584</v>
      </c>
    </row>
    <row r="3888" spans="1:16" x14ac:dyDescent="0.25">
      <c r="A3888">
        <f t="shared" ca="1" si="596"/>
        <v>109.04287305343787</v>
      </c>
      <c r="B3888">
        <f t="shared" ca="1" si="595"/>
        <v>-24.373948274125151</v>
      </c>
      <c r="C3888" s="6">
        <v>20135.9375</v>
      </c>
      <c r="D3888">
        <f t="shared" ca="1" si="597"/>
        <v>0.75</v>
      </c>
      <c r="E3888" s="1">
        <v>0.65</v>
      </c>
      <c r="F3888">
        <v>19.899999999999999</v>
      </c>
      <c r="G3888">
        <f t="shared" ca="1" si="591"/>
        <v>42.007420362456692</v>
      </c>
      <c r="H3888">
        <f t="shared" ca="1" si="598"/>
        <v>22.077060377777549</v>
      </c>
      <c r="I3888">
        <f ca="1">User_Model_Calcs!A3888-Sat_Data!$B$5</f>
        <v>-0.95712694656212705</v>
      </c>
      <c r="J3888">
        <f ca="1">(Earth_Data!$B$1/SQRT(1-Earth_Data!$B$2^2*SIN(RADIANS(User_Model_Calcs!B3888))^2))*COS(RADIANS(User_Model_Calcs!B3888))</f>
        <v>5812.9801358332234</v>
      </c>
      <c r="K3888">
        <f ca="1">((Earth_Data!$B$1*(1-Earth_Data!$B$2^2))/SQRT(1-Earth_Data!$B$2^2*SIN(RADIANS(User_Model_Calcs!B3888))^2))*SIN(RADIANS(User_Model_Calcs!B3888))</f>
        <v>-2616.0670989365035</v>
      </c>
      <c r="L3888">
        <f t="shared" ca="1" si="592"/>
        <v>-24.229598053708287</v>
      </c>
      <c r="M3888">
        <f t="shared" ca="1" si="593"/>
        <v>6374.5231292803146</v>
      </c>
      <c r="N3888">
        <f ca="1">SQRT(User_Model_Calcs!M3888^2+Sat_Data!$B$3^2-2*User_Model_Calcs!M3888*Sat_Data!$B$3*COS(RADIANS(L3888))*COS(RADIANS(I3888)))</f>
        <v>36446.111257105993</v>
      </c>
      <c r="O3888">
        <f ca="1">DEGREES(ACOS(((Earth_Data!$B$1+Sat_Data!$B$2)/User_Model_Calcs!N3888)*SQRT(1-COS(RADIANS(User_Model_Calcs!I3888))^2*COS(RADIANS(User_Model_Calcs!B3888))^2)))</f>
        <v>61.460685952588243</v>
      </c>
      <c r="P3888">
        <f t="shared" ca="1" si="590"/>
        <v>2.3181877138064877</v>
      </c>
    </row>
    <row r="3889" spans="1:16" x14ac:dyDescent="0.25">
      <c r="A3889">
        <f t="shared" ca="1" si="596"/>
        <v>109.43014936828624</v>
      </c>
      <c r="B3889">
        <f t="shared" ca="1" si="595"/>
        <v>-23.664206461090952</v>
      </c>
      <c r="C3889" s="6">
        <v>20135.9375</v>
      </c>
      <c r="D3889">
        <f t="shared" ca="1" si="597"/>
        <v>1.2</v>
      </c>
      <c r="E3889" s="1">
        <v>0.65</v>
      </c>
      <c r="F3889">
        <v>19.899999999999999</v>
      </c>
      <c r="G3889">
        <f t="shared" ca="1" si="591"/>
        <v>46.089820015575185</v>
      </c>
      <c r="H3889">
        <f t="shared" ca="1" si="598"/>
        <v>17.545772377836872</v>
      </c>
      <c r="I3889">
        <f ca="1">User_Model_Calcs!A3889-Sat_Data!$B$5</f>
        <v>-0.56985063171376282</v>
      </c>
      <c r="J3889">
        <f ca="1">(Earth_Data!$B$1/SQRT(1-Earth_Data!$B$2^2*SIN(RADIANS(User_Model_Calcs!B3889))^2))*COS(RADIANS(User_Model_Calcs!B3889))</f>
        <v>5844.9774032682571</v>
      </c>
      <c r="K3889">
        <f ca="1">((Earth_Data!$B$1*(1-Earth_Data!$B$2^2))/SQRT(1-Earth_Data!$B$2^2*SIN(RADIANS(User_Model_Calcs!B3889))^2))*SIN(RADIANS(User_Model_Calcs!B3889))</f>
        <v>-2544.2644293928361</v>
      </c>
      <c r="L3889">
        <f t="shared" ca="1" si="592"/>
        <v>-23.523045418780548</v>
      </c>
      <c r="M3889">
        <f t="shared" ca="1" si="593"/>
        <v>6374.7190001905337</v>
      </c>
      <c r="N3889">
        <f ca="1">SQRT(User_Model_Calcs!M3889^2+Sat_Data!$B$3^2-2*User_Model_Calcs!M3889*Sat_Data!$B$3*COS(RADIANS(L3889))*COS(RADIANS(I3889)))</f>
        <v>36408.504930630799</v>
      </c>
      <c r="O3889">
        <f ca="1">DEGREES(ACOS(((Earth_Data!$B$1+Sat_Data!$B$2)/User_Model_Calcs!N3889)*SQRT(1-COS(RADIANS(User_Model_Calcs!I3889))^2*COS(RADIANS(User_Model_Calcs!B3889))^2)))</f>
        <v>62.29322093168291</v>
      </c>
      <c r="P3889">
        <f t="shared" ca="1" si="590"/>
        <v>1.4195001463140591</v>
      </c>
    </row>
    <row r="3890" spans="1:16" x14ac:dyDescent="0.25">
      <c r="A3890">
        <f t="shared" ca="1" si="596"/>
        <v>104.07561779694163</v>
      </c>
      <c r="B3890">
        <f t="shared" ca="1" si="595"/>
        <v>-23.440386880327921</v>
      </c>
      <c r="C3890" s="6">
        <v>20135.9375</v>
      </c>
      <c r="D3890">
        <f t="shared" ca="1" si="597"/>
        <v>1.2</v>
      </c>
      <c r="E3890" s="1">
        <v>0.65</v>
      </c>
      <c r="F3890">
        <v>19.899999999999999</v>
      </c>
      <c r="G3890">
        <f t="shared" ca="1" si="591"/>
        <v>46.089820015575185</v>
      </c>
      <c r="H3890">
        <f t="shared" ca="1" si="598"/>
        <v>21.913106527937554</v>
      </c>
      <c r="I3890">
        <f ca="1">User_Model_Calcs!A3890-Sat_Data!$B$5</f>
        <v>-5.9243822030583715</v>
      </c>
      <c r="J3890">
        <f ca="1">(Earth_Data!$B$1/SQRT(1-Earth_Data!$B$2^2*SIN(RADIANS(User_Model_Calcs!B3890))^2))*COS(RADIANS(User_Model_Calcs!B3890))</f>
        <v>5854.8825057883951</v>
      </c>
      <c r="K3890">
        <f ca="1">((Earth_Data!$B$1*(1-Earth_Data!$B$2^2))/SQRT(1-Earth_Data!$B$2^2*SIN(RADIANS(User_Model_Calcs!B3890))^2))*SIN(RADIANS(User_Model_Calcs!B3890))</f>
        <v>-2521.5409952138457</v>
      </c>
      <c r="L3890">
        <f t="shared" ca="1" si="592"/>
        <v>-23.300249497027689</v>
      </c>
      <c r="M3890">
        <f t="shared" ca="1" si="593"/>
        <v>6374.7798508757169</v>
      </c>
      <c r="N3890">
        <f ca="1">SQRT(User_Model_Calcs!M3890^2+Sat_Data!$B$3^2-2*User_Model_Calcs!M3890*Sat_Data!$B$3*COS(RADIANS(L3890))*COS(RADIANS(I3890)))</f>
        <v>36432.916165718198</v>
      </c>
      <c r="O3890">
        <f ca="1">DEGREES(ACOS(((Earth_Data!$B$1+Sat_Data!$B$2)/User_Model_Calcs!N3890)*SQRT(1-COS(RADIANS(User_Model_Calcs!I3890))^2*COS(RADIANS(User_Model_Calcs!B3890))^2)))</f>
        <v>61.755408428461323</v>
      </c>
      <c r="P3890">
        <f t="shared" ca="1" si="590"/>
        <v>14.620540821903113</v>
      </c>
    </row>
    <row r="3891" spans="1:16" x14ac:dyDescent="0.25">
      <c r="A3891">
        <f t="shared" ca="1" si="596"/>
        <v>109.23508803152214</v>
      </c>
      <c r="B3891">
        <f t="shared" ca="1" si="595"/>
        <v>-23.639922013778591</v>
      </c>
      <c r="C3891" s="6">
        <v>20135.9375</v>
      </c>
      <c r="D3891">
        <f t="shared" ca="1" si="597"/>
        <v>0.75</v>
      </c>
      <c r="E3891" s="1">
        <v>0.65</v>
      </c>
      <c r="F3891">
        <v>19.899999999999999</v>
      </c>
      <c r="G3891">
        <f t="shared" ca="1" si="591"/>
        <v>42.007420362456692</v>
      </c>
      <c r="H3891">
        <f t="shared" ca="1" si="598"/>
        <v>15.412717662298737</v>
      </c>
      <c r="I3891">
        <f ca="1">User_Model_Calcs!A3891-Sat_Data!$B$5</f>
        <v>-0.76491196847786114</v>
      </c>
      <c r="J3891">
        <f ca="1">(Earth_Data!$B$1/SQRT(1-Earth_Data!$B$2^2*SIN(RADIANS(User_Model_Calcs!B3891))^2))*COS(RADIANS(User_Model_Calcs!B3891))</f>
        <v>5846.0564138726895</v>
      </c>
      <c r="K3891">
        <f ca="1">((Earth_Data!$B$1*(1-Earth_Data!$B$2^2))/SQRT(1-Earth_Data!$B$2^2*SIN(RADIANS(User_Model_Calcs!B3891))^2))*SIN(RADIANS(User_Model_Calcs!B3891))</f>
        <v>-2541.8007763797909</v>
      </c>
      <c r="L3891">
        <f t="shared" ca="1" si="592"/>
        <v>-23.498871625809599</v>
      </c>
      <c r="M3891">
        <f t="shared" ca="1" si="593"/>
        <v>6374.7256239768403</v>
      </c>
      <c r="N3891">
        <f ca="1">SQRT(User_Model_Calcs!M3891^2+Sat_Data!$B$3^2-2*User_Model_Calcs!M3891*Sat_Data!$B$3*COS(RADIANS(L3891))*COS(RADIANS(I3891)))</f>
        <v>36407.525021604706</v>
      </c>
      <c r="O3891">
        <f ca="1">DEGREES(ACOS(((Earth_Data!$B$1+Sat_Data!$B$2)/User_Model_Calcs!N3891)*SQRT(1-COS(RADIANS(User_Model_Calcs!I3891))^2*COS(RADIANS(User_Model_Calcs!B3891))^2)))</f>
        <v>62.315279251507974</v>
      </c>
      <c r="P3891">
        <f t="shared" ca="1" si="590"/>
        <v>1.9069798028805385</v>
      </c>
    </row>
    <row r="3892" spans="1:16" x14ac:dyDescent="0.25">
      <c r="A3892">
        <f t="shared" ca="1" si="596"/>
        <v>103.31323845955407</v>
      </c>
      <c r="B3892">
        <f t="shared" ca="1" si="595"/>
        <v>-21.691634888681026</v>
      </c>
      <c r="C3892" s="6">
        <v>20135.9375</v>
      </c>
      <c r="D3892">
        <f t="shared" ca="1" si="597"/>
        <v>0.75</v>
      </c>
      <c r="E3892" s="1">
        <v>0.65</v>
      </c>
      <c r="F3892">
        <v>19.899999999999999</v>
      </c>
      <c r="G3892">
        <f t="shared" ca="1" si="591"/>
        <v>42.007420362456692</v>
      </c>
      <c r="H3892">
        <f t="shared" ca="1" si="598"/>
        <v>21.963289551001953</v>
      </c>
      <c r="I3892">
        <f ca="1">User_Model_Calcs!A3892-Sat_Data!$B$5</f>
        <v>-6.6867615404459286</v>
      </c>
      <c r="J3892">
        <f ca="1">(Earth_Data!$B$1/SQRT(1-Earth_Data!$B$2^2*SIN(RADIANS(User_Model_Calcs!B3892))^2))*COS(RADIANS(User_Model_Calcs!B3892))</f>
        <v>5929.1937666506528</v>
      </c>
      <c r="K3892">
        <f ca="1">((Earth_Data!$B$1*(1-Earth_Data!$B$2^2))/SQRT(1-Earth_Data!$B$2^2*SIN(RADIANS(User_Model_Calcs!B3892))^2))*SIN(RADIANS(User_Model_Calcs!B3892))</f>
        <v>-2342.7210118363546</v>
      </c>
      <c r="L3892">
        <f t="shared" ca="1" si="592"/>
        <v>-21.559783076876517</v>
      </c>
      <c r="M3892">
        <f t="shared" ca="1" si="593"/>
        <v>6375.2396395577562</v>
      </c>
      <c r="N3892">
        <f ca="1">SQRT(User_Model_Calcs!M3892^2+Sat_Data!$B$3^2-2*User_Model_Calcs!M3892*Sat_Data!$B$3*COS(RADIANS(L3892))*COS(RADIANS(I3892)))</f>
        <v>36357.404628729724</v>
      </c>
      <c r="O3892">
        <f ca="1">DEGREES(ACOS(((Earth_Data!$B$1+Sat_Data!$B$2)/User_Model_Calcs!N3892)*SQRT(1-COS(RADIANS(User_Model_Calcs!I3892))^2*COS(RADIANS(User_Model_Calcs!B3892))^2)))</f>
        <v>63.472301679932436</v>
      </c>
      <c r="P3892">
        <f t="shared" ca="1" si="590"/>
        <v>17.598762937029086</v>
      </c>
    </row>
    <row r="3893" spans="1:16" x14ac:dyDescent="0.25">
      <c r="A3893">
        <f t="shared" ca="1" si="596"/>
        <v>107.61680331529479</v>
      </c>
      <c r="B3893">
        <f t="shared" ca="1" si="595"/>
        <v>-21.907393099042011</v>
      </c>
      <c r="C3893" s="6">
        <v>20135.9375</v>
      </c>
      <c r="D3893">
        <f t="shared" ca="1" si="597"/>
        <v>0.75</v>
      </c>
      <c r="E3893" s="1">
        <v>0.65</v>
      </c>
      <c r="F3893">
        <v>19.899999999999999</v>
      </c>
      <c r="G3893">
        <f t="shared" ca="1" si="591"/>
        <v>42.007420362456692</v>
      </c>
      <c r="H3893">
        <f t="shared" ca="1" si="598"/>
        <v>21.087398700648258</v>
      </c>
      <c r="I3893">
        <f ca="1">User_Model_Calcs!A3893-Sat_Data!$B$5</f>
        <v>-2.3831966847052115</v>
      </c>
      <c r="J3893">
        <f ca="1">(Earth_Data!$B$1/SQRT(1-Earth_Data!$B$2^2*SIN(RADIANS(User_Model_Calcs!B3893))^2))*COS(RADIANS(User_Model_Calcs!B3893))</f>
        <v>5920.3218363641909</v>
      </c>
      <c r="K3893">
        <f ca="1">((Earth_Data!$B$1*(1-Earth_Data!$B$2^2))/SQRT(1-Earth_Data!$B$2^2*SIN(RADIANS(User_Model_Calcs!B3893))^2))*SIN(RADIANS(User_Model_Calcs!B3893))</f>
        <v>-2364.9029651228966</v>
      </c>
      <c r="L3893">
        <f t="shared" ca="1" si="592"/>
        <v>-21.77449201740874</v>
      </c>
      <c r="M3893">
        <f t="shared" ca="1" si="593"/>
        <v>6375.1844428673385</v>
      </c>
      <c r="N3893">
        <f ca="1">SQRT(User_Model_Calcs!M3893^2+Sat_Data!$B$3^2-2*User_Model_Calcs!M3893*Sat_Data!$B$3*COS(RADIANS(L3893))*COS(RADIANS(I3893)))</f>
        <v>36326.834968484836</v>
      </c>
      <c r="O3893">
        <f ca="1">DEGREES(ACOS(((Earth_Data!$B$1+Sat_Data!$B$2)/User_Model_Calcs!N3893)*SQRT(1-COS(RADIANS(User_Model_Calcs!I3893))^2*COS(RADIANS(User_Model_Calcs!B3893))^2)))</f>
        <v>64.19112481184456</v>
      </c>
      <c r="P3893">
        <f t="shared" ca="1" si="590"/>
        <v>6.3648015544826526</v>
      </c>
    </row>
    <row r="3894" spans="1:16" x14ac:dyDescent="0.25">
      <c r="A3894">
        <f t="shared" ca="1" si="596"/>
        <v>111.25062563223786</v>
      </c>
      <c r="B3894">
        <f t="shared" ca="1" si="595"/>
        <v>-21.564160823749376</v>
      </c>
      <c r="C3894" s="6">
        <v>20135.9375</v>
      </c>
      <c r="D3894">
        <f t="shared" ca="1" si="597"/>
        <v>0.75</v>
      </c>
      <c r="E3894" s="1">
        <v>0.65</v>
      </c>
      <c r="F3894">
        <v>19.899999999999999</v>
      </c>
      <c r="G3894">
        <f t="shared" ca="1" si="591"/>
        <v>42.007420362456692</v>
      </c>
      <c r="H3894">
        <f t="shared" ca="1" si="598"/>
        <v>21.493667074760381</v>
      </c>
      <c r="I3894">
        <f ca="1">User_Model_Calcs!A3894-Sat_Data!$B$5</f>
        <v>1.2506256322378562</v>
      </c>
      <c r="J3894">
        <f ca="1">(Earth_Data!$B$1/SQRT(1-Earth_Data!$B$2^2*SIN(RADIANS(User_Model_Calcs!B3894))^2))*COS(RADIANS(User_Model_Calcs!B3894))</f>
        <v>5934.3960884924036</v>
      </c>
      <c r="K3894">
        <f ca="1">((Earth_Data!$B$1*(1-Earth_Data!$B$2^2))/SQRT(1-Earth_Data!$B$2^2*SIN(RADIANS(User_Model_Calcs!B3894))^2))*SIN(RADIANS(User_Model_Calcs!B3894))</f>
        <v>-2329.6001159027892</v>
      </c>
      <c r="L3894">
        <f t="shared" ca="1" si="592"/>
        <v>-21.432932433339051</v>
      </c>
      <c r="M3894">
        <f t="shared" ca="1" si="593"/>
        <v>6375.2720440094336</v>
      </c>
      <c r="N3894">
        <f ca="1">SQRT(User_Model_Calcs!M3894^2+Sat_Data!$B$3^2-2*User_Model_Calcs!M3894*Sat_Data!$B$3*COS(RADIANS(L3894))*COS(RADIANS(I3894)))</f>
        <v>36306.205948605028</v>
      </c>
      <c r="O3894">
        <f ca="1">DEGREES(ACOS(((Earth_Data!$B$1+Sat_Data!$B$2)/User_Model_Calcs!N3894)*SQRT(1-COS(RADIANS(User_Model_Calcs!I3894))^2*COS(RADIANS(User_Model_Calcs!B3894))^2)))</f>
        <v>64.691267702265932</v>
      </c>
      <c r="P3894">
        <f t="shared" ca="1" si="590"/>
        <v>3.3992125330038756</v>
      </c>
    </row>
    <row r="3895" spans="1:16" x14ac:dyDescent="0.25">
      <c r="A3895">
        <f t="shared" ca="1" si="596"/>
        <v>106.04769139749335</v>
      </c>
      <c r="B3895">
        <f t="shared" ca="1" si="595"/>
        <v>-21.836961709558626</v>
      </c>
      <c r="C3895" s="6">
        <v>20135.9375</v>
      </c>
      <c r="D3895">
        <f t="shared" ca="1" si="597"/>
        <v>0.75</v>
      </c>
      <c r="E3895" s="1">
        <v>0.65</v>
      </c>
      <c r="F3895">
        <v>19.899999999999999</v>
      </c>
      <c r="G3895">
        <f t="shared" ca="1" si="591"/>
        <v>42.007420362456692</v>
      </c>
      <c r="H3895">
        <f t="shared" ca="1" si="598"/>
        <v>16.906891378340468</v>
      </c>
      <c r="I3895">
        <f ca="1">User_Model_Calcs!A3895-Sat_Data!$B$5</f>
        <v>-3.9523086025066476</v>
      </c>
      <c r="J3895">
        <f ca="1">(Earth_Data!$B$1/SQRT(1-Earth_Data!$B$2^2*SIN(RADIANS(User_Model_Calcs!B3895))^2))*COS(RADIANS(User_Model_Calcs!B3895))</f>
        <v>5923.2271675049997</v>
      </c>
      <c r="K3895">
        <f ca="1">((Earth_Data!$B$1*(1-Earth_Data!$B$2^2))/SQRT(1-Earth_Data!$B$2^2*SIN(RADIANS(User_Model_Calcs!B3895))^2))*SIN(RADIANS(User_Model_Calcs!B3895))</f>
        <v>-2357.6655736291113</v>
      </c>
      <c r="L3895">
        <f t="shared" ca="1" si="592"/>
        <v>-21.704402328209085</v>
      </c>
      <c r="M3895">
        <f t="shared" ca="1" si="593"/>
        <v>6375.2025093282482</v>
      </c>
      <c r="N3895">
        <f ca="1">SQRT(User_Model_Calcs!M3895^2+Sat_Data!$B$3^2-2*User_Model_Calcs!M3895*Sat_Data!$B$3*COS(RADIANS(L3895))*COS(RADIANS(I3895)))</f>
        <v>36333.87216096872</v>
      </c>
      <c r="O3895">
        <f ca="1">DEGREES(ACOS(((Earth_Data!$B$1+Sat_Data!$B$2)/User_Model_Calcs!N3895)*SQRT(1-COS(RADIANS(User_Model_Calcs!I3895))^2*COS(RADIANS(User_Model_Calcs!B3895))^2)))</f>
        <v>64.024116827366754</v>
      </c>
      <c r="P3895">
        <f t="shared" ca="1" si="590"/>
        <v>10.522404816289905</v>
      </c>
    </row>
    <row r="3896" spans="1:16" x14ac:dyDescent="0.25">
      <c r="A3896">
        <f t="shared" ca="1" si="596"/>
        <v>103.04971339816585</v>
      </c>
      <c r="B3896">
        <f t="shared" ca="1" si="595"/>
        <v>-21.250500552142498</v>
      </c>
      <c r="C3896" s="6">
        <v>20135.9375</v>
      </c>
      <c r="D3896">
        <f t="shared" ca="1" si="597"/>
        <v>0.75</v>
      </c>
      <c r="E3896" s="1">
        <v>0.65</v>
      </c>
      <c r="F3896">
        <v>19.899999999999999</v>
      </c>
      <c r="G3896">
        <f t="shared" ca="1" si="591"/>
        <v>42.007420362456692</v>
      </c>
      <c r="H3896">
        <f t="shared" ca="1" si="598"/>
        <v>21.67181613739783</v>
      </c>
      <c r="I3896">
        <f ca="1">User_Model_Calcs!A3896-Sat_Data!$B$5</f>
        <v>-6.9502866018341507</v>
      </c>
      <c r="J3896">
        <f ca="1">(Earth_Data!$B$1/SQRT(1-Earth_Data!$B$2^2*SIN(RADIANS(User_Model_Calcs!B3896))^2))*COS(RADIANS(User_Model_Calcs!B3896))</f>
        <v>5947.0720961418647</v>
      </c>
      <c r="K3896">
        <f ca="1">((Earth_Data!$B$1*(1-Earth_Data!$B$2^2))/SQRT(1-Earth_Data!$B$2^2*SIN(RADIANS(User_Model_Calcs!B3896))^2))*SIN(RADIANS(User_Model_Calcs!B3896))</f>
        <v>-2297.2669361940902</v>
      </c>
      <c r="L3896">
        <f t="shared" ca="1" si="592"/>
        <v>-21.120817095990098</v>
      </c>
      <c r="M3896">
        <f t="shared" ca="1" si="593"/>
        <v>6375.351119180792</v>
      </c>
      <c r="N3896">
        <f ca="1">SQRT(User_Model_Calcs!M3896^2+Sat_Data!$B$3^2-2*User_Model_Calcs!M3896*Sat_Data!$B$3*COS(RADIANS(L3896))*COS(RADIANS(I3896)))</f>
        <v>36340.593730108521</v>
      </c>
      <c r="O3896">
        <f ca="1">DEGREES(ACOS(((Earth_Data!$B$1+Sat_Data!$B$2)/User_Model_Calcs!N3896)*SQRT(1-COS(RADIANS(User_Model_Calcs!I3896))^2*COS(RADIANS(User_Model_Calcs!B3896))^2)))</f>
        <v>63.869578544968576</v>
      </c>
      <c r="P3896">
        <f t="shared" ca="1" si="590"/>
        <v>18.589675391563368</v>
      </c>
    </row>
    <row r="3897" spans="1:16" x14ac:dyDescent="0.25">
      <c r="A3897">
        <f t="shared" ca="1" si="596"/>
        <v>109.01894764269194</v>
      </c>
      <c r="B3897">
        <f t="shared" ca="1" si="595"/>
        <v>-21.666864409362624</v>
      </c>
      <c r="C3897" s="6">
        <v>20135.9375</v>
      </c>
      <c r="D3897">
        <f t="shared" ca="1" si="597"/>
        <v>1.2</v>
      </c>
      <c r="E3897" s="1">
        <v>0.65</v>
      </c>
      <c r="F3897">
        <v>19.899999999999999</v>
      </c>
      <c r="G3897">
        <f t="shared" ca="1" si="591"/>
        <v>46.089820015575185</v>
      </c>
      <c r="H3897">
        <f t="shared" ca="1" si="598"/>
        <v>21.38758151248318</v>
      </c>
      <c r="I3897">
        <f ca="1">User_Model_Calcs!A3897-Sat_Data!$B$5</f>
        <v>-0.98105235730805873</v>
      </c>
      <c r="J3897">
        <f ca="1">(Earth_Data!$B$1/SQRT(1-Earth_Data!$B$2^2*SIN(RADIANS(User_Model_Calcs!B3897))^2))*COS(RADIANS(User_Model_Calcs!B3897))</f>
        <v>5930.2069615292839</v>
      </c>
      <c r="K3897">
        <f ca="1">((Earth_Data!$B$1*(1-Earth_Data!$B$2^2))/SQRT(1-Earth_Data!$B$2^2*SIN(RADIANS(User_Model_Calcs!B3897))^2))*SIN(RADIANS(User_Model_Calcs!B3897))</f>
        <v>-2340.1722790647509</v>
      </c>
      <c r="L3897">
        <f t="shared" ca="1" si="592"/>
        <v>-21.53513353694883</v>
      </c>
      <c r="M3897">
        <f t="shared" ca="1" si="593"/>
        <v>6375.245948375129</v>
      </c>
      <c r="N3897">
        <f ca="1">SQRT(User_Model_Calcs!M3897^2+Sat_Data!$B$3^2-2*User_Model_Calcs!M3897*Sat_Data!$B$3*COS(RADIANS(L3897))*COS(RADIANS(I3897)))</f>
        <v>36310.433983657218</v>
      </c>
      <c r="O3897">
        <f ca="1">DEGREES(ACOS(((Earth_Data!$B$1+Sat_Data!$B$2)/User_Model_Calcs!N3897)*SQRT(1-COS(RADIANS(User_Model_Calcs!I3897))^2*COS(RADIANS(User_Model_Calcs!B3897))^2)))</f>
        <v>64.587728410910941</v>
      </c>
      <c r="P3897">
        <f t="shared" ca="1" si="590"/>
        <v>2.655527530754378</v>
      </c>
    </row>
    <row r="3898" spans="1:16" x14ac:dyDescent="0.25">
      <c r="A3898">
        <f t="shared" ca="1" si="596"/>
        <v>109.71750454075811</v>
      </c>
      <c r="B3898">
        <f t="shared" ca="1" si="595"/>
        <v>-23.170894198336999</v>
      </c>
      <c r="C3898" s="6">
        <v>20135.9375</v>
      </c>
      <c r="D3898">
        <f t="shared" ca="1" si="597"/>
        <v>3</v>
      </c>
      <c r="E3898" s="1">
        <v>0.65</v>
      </c>
      <c r="F3898">
        <v>19.899999999999999</v>
      </c>
      <c r="G3898">
        <f t="shared" ca="1" si="591"/>
        <v>54.048620189015942</v>
      </c>
      <c r="H3898">
        <f t="shared" ca="1" si="598"/>
        <v>15.861380441881661</v>
      </c>
      <c r="I3898">
        <f ca="1">User_Model_Calcs!A3898-Sat_Data!$B$5</f>
        <v>-0.28249545924188624</v>
      </c>
      <c r="J3898">
        <f ca="1">(Earth_Data!$B$1/SQRT(1-Earth_Data!$B$2^2*SIN(RADIANS(User_Model_Calcs!B3898))^2))*COS(RADIANS(User_Model_Calcs!B3898))</f>
        <v>5866.6905928515771</v>
      </c>
      <c r="K3898">
        <f ca="1">((Earth_Data!$B$1*(1-Earth_Data!$B$2^2))/SQRT(1-Earth_Data!$B$2^2*SIN(RADIANS(User_Model_Calcs!B3898))^2))*SIN(RADIANS(User_Model_Calcs!B3898))</f>
        <v>-2494.1303530540704</v>
      </c>
      <c r="L3898">
        <f t="shared" ca="1" si="592"/>
        <v>-23.032000630609581</v>
      </c>
      <c r="M3898">
        <f t="shared" ca="1" si="593"/>
        <v>6374.8525261592376</v>
      </c>
      <c r="N3898">
        <f ca="1">SQRT(User_Model_Calcs!M3898^2+Sat_Data!$B$3^2-2*User_Model_Calcs!M3898*Sat_Data!$B$3*COS(RADIANS(L3898))*COS(RADIANS(I3898)))</f>
        <v>36383.121539904801</v>
      </c>
      <c r="O3898">
        <f ca="1">DEGREES(ACOS(((Earth_Data!$B$1+Sat_Data!$B$2)/User_Model_Calcs!N3898)*SQRT(1-COS(RADIANS(User_Model_Calcs!I3898))^2*COS(RADIANS(User_Model_Calcs!B3898))^2)))</f>
        <v>62.869059835523991</v>
      </c>
      <c r="P3898">
        <f t="shared" ca="1" si="590"/>
        <v>0.71791855454480635</v>
      </c>
    </row>
    <row r="3899" spans="1:16" x14ac:dyDescent="0.25">
      <c r="A3899">
        <f t="shared" ca="1" si="596"/>
        <v>112.28584357063814</v>
      </c>
      <c r="B3899">
        <f t="shared" ca="1" si="595"/>
        <v>-22.854318306165759</v>
      </c>
      <c r="C3899" s="6">
        <v>20135.9375</v>
      </c>
      <c r="D3899">
        <f t="shared" ca="1" si="597"/>
        <v>1.2</v>
      </c>
      <c r="E3899" s="1">
        <v>0.65</v>
      </c>
      <c r="F3899">
        <v>19.899999999999999</v>
      </c>
      <c r="G3899">
        <f t="shared" ca="1" si="591"/>
        <v>46.089820015575185</v>
      </c>
      <c r="H3899">
        <f t="shared" ca="1" si="598"/>
        <v>16.360476197971099</v>
      </c>
      <c r="I3899">
        <f ca="1">User_Model_Calcs!A3899-Sat_Data!$B$5</f>
        <v>2.2858435706381357</v>
      </c>
      <c r="J3899">
        <f ca="1">(Earth_Data!$B$1/SQRT(1-Earth_Data!$B$2^2*SIN(RADIANS(User_Model_Calcs!B3899))^2))*COS(RADIANS(User_Model_Calcs!B3899))</f>
        <v>5880.396300348134</v>
      </c>
      <c r="K3899">
        <f ca="1">((Earth_Data!$B$1*(1-Earth_Data!$B$2^2))/SQRT(1-Earth_Data!$B$2^2*SIN(RADIANS(User_Model_Calcs!B3899))^2))*SIN(RADIANS(User_Model_Calcs!B3899))</f>
        <v>-2461.8614729372271</v>
      </c>
      <c r="L3899">
        <f t="shared" ca="1" si="592"/>
        <v>-22.716901444063744</v>
      </c>
      <c r="M3899">
        <f t="shared" ca="1" si="593"/>
        <v>6374.9370633035023</v>
      </c>
      <c r="N3899">
        <f ca="1">SQRT(User_Model_Calcs!M3899^2+Sat_Data!$B$3^2-2*User_Model_Calcs!M3899*Sat_Data!$B$3*COS(RADIANS(L3899))*COS(RADIANS(I3899)))</f>
        <v>36372.591373752526</v>
      </c>
      <c r="O3899">
        <f ca="1">DEGREES(ACOS(((Earth_Data!$B$1+Sat_Data!$B$2)/User_Model_Calcs!N3899)*SQRT(1-COS(RADIANS(User_Model_Calcs!I3899))^2*COS(RADIANS(User_Model_Calcs!B3899))^2)))</f>
        <v>63.11228961067151</v>
      </c>
      <c r="P3899">
        <f t="shared" ca="1" si="590"/>
        <v>5.8679651077834913</v>
      </c>
    </row>
    <row r="3900" spans="1:16" x14ac:dyDescent="0.25">
      <c r="A3900">
        <f t="shared" ca="1" si="596"/>
        <v>102.98761853125035</v>
      </c>
      <c r="B3900">
        <f t="shared" ca="1" si="595"/>
        <v>-25.485636734149864</v>
      </c>
      <c r="C3900" s="6">
        <v>20135.9375</v>
      </c>
      <c r="D3900">
        <f t="shared" ca="1" si="597"/>
        <v>3</v>
      </c>
      <c r="E3900" s="1">
        <v>0.65</v>
      </c>
      <c r="F3900">
        <v>19.899999999999999</v>
      </c>
      <c r="G3900">
        <f t="shared" ca="1" si="591"/>
        <v>54.048620189015942</v>
      </c>
      <c r="H3900">
        <f t="shared" ca="1" si="598"/>
        <v>19.65616112035282</v>
      </c>
      <c r="I3900">
        <f ca="1">User_Model_Calcs!A3900-Sat_Data!$B$5</f>
        <v>-7.012381468749652</v>
      </c>
      <c r="J3900">
        <f ca="1">(Earth_Data!$B$1/SQRT(1-Earth_Data!$B$2^2*SIN(RADIANS(User_Model_Calcs!B3900))^2))*COS(RADIANS(User_Model_Calcs!B3900))</f>
        <v>5761.0748794954643</v>
      </c>
      <c r="K3900">
        <f ca="1">((Earth_Data!$B$1*(1-Earth_Data!$B$2^2))/SQRT(1-Earth_Data!$B$2^2*SIN(RADIANS(User_Model_Calcs!B3900))^2))*SIN(RADIANS(User_Model_Calcs!B3900))</f>
        <v>-2727.7352513607188</v>
      </c>
      <c r="L3900">
        <f t="shared" ca="1" si="592"/>
        <v>-25.336468823251025</v>
      </c>
      <c r="M3900">
        <f t="shared" ca="1" si="593"/>
        <v>6374.2076659510876</v>
      </c>
      <c r="N3900">
        <f ca="1">SQRT(User_Model_Calcs!M3900^2+Sat_Data!$B$3^2-2*User_Model_Calcs!M3900*Sat_Data!$B$3*COS(RADIANS(L3900))*COS(RADIANS(I3900)))</f>
        <v>36554.859259859601</v>
      </c>
      <c r="O3900">
        <f ca="1">DEGREES(ACOS(((Earth_Data!$B$1+Sat_Data!$B$2)/User_Model_Calcs!N3900)*SQRT(1-COS(RADIANS(User_Model_Calcs!I3900))^2*COS(RADIANS(User_Model_Calcs!B3900))^2)))</f>
        <v>59.180776030539604</v>
      </c>
      <c r="P3900">
        <f t="shared" ca="1" si="590"/>
        <v>15.953447185948768</v>
      </c>
    </row>
    <row r="3901" spans="1:16" x14ac:dyDescent="0.25">
      <c r="A3901">
        <f t="shared" ca="1" si="596"/>
        <v>108.65094698494693</v>
      </c>
      <c r="B3901">
        <f t="shared" ca="1" si="595"/>
        <v>-25.483021197357729</v>
      </c>
      <c r="C3901" s="6">
        <v>20135.9375</v>
      </c>
      <c r="D3901">
        <f t="shared" ca="1" si="597"/>
        <v>0.75</v>
      </c>
      <c r="E3901" s="1">
        <v>0.65</v>
      </c>
      <c r="F3901">
        <v>19.899999999999999</v>
      </c>
      <c r="G3901">
        <f t="shared" ca="1" si="591"/>
        <v>42.007420362456692</v>
      </c>
      <c r="H3901">
        <f t="shared" ca="1" si="598"/>
        <v>16.453367822247124</v>
      </c>
      <c r="I3901">
        <f ca="1">User_Model_Calcs!A3901-Sat_Data!$B$5</f>
        <v>-1.3490530150530731</v>
      </c>
      <c r="J3901">
        <f ca="1">(Earth_Data!$B$1/SQRT(1-Earth_Data!$B$2^2*SIN(RADIANS(User_Model_Calcs!B3901))^2))*COS(RADIANS(User_Model_Calcs!B3901))</f>
        <v>5761.1995484065255</v>
      </c>
      <c r="K3901">
        <f ca="1">((Earth_Data!$B$1*(1-Earth_Data!$B$2^2))/SQRT(1-Earth_Data!$B$2^2*SIN(RADIANS(User_Model_Calcs!B3901))^2))*SIN(RADIANS(User_Model_Calcs!B3901))</f>
        <v>-2727.4736934702642</v>
      </c>
      <c r="L3901">
        <f t="shared" ca="1" si="592"/>
        <v>-25.333864362201261</v>
      </c>
      <c r="M3901">
        <f t="shared" ca="1" si="593"/>
        <v>6374.2084202771312</v>
      </c>
      <c r="N3901">
        <f ca="1">SQRT(User_Model_Calcs!M3901^2+Sat_Data!$B$3^2-2*User_Model_Calcs!M3901*Sat_Data!$B$3*COS(RADIANS(L3901))*COS(RADIANS(I3901)))</f>
        <v>36506.819218496559</v>
      </c>
      <c r="O3901">
        <f ca="1">DEGREES(ACOS(((Earth_Data!$B$1+Sat_Data!$B$2)/User_Model_Calcs!N3901)*SQRT(1-COS(RADIANS(User_Model_Calcs!I3901))^2*COS(RADIANS(User_Model_Calcs!B3901))^2)))</f>
        <v>60.163762797413746</v>
      </c>
      <c r="P3901">
        <f t="shared" ca="1" si="590"/>
        <v>3.1330094057974431</v>
      </c>
    </row>
    <row r="3902" spans="1:16" x14ac:dyDescent="0.25">
      <c r="A3902">
        <f ca="1">127.694974900286+(RAND()*5-2.5)</f>
        <v>125.97095938994525</v>
      </c>
      <c r="B3902">
        <f ca="1">-13.9715365993556+(RAND()*5-2.5)</f>
        <v>-13.826940898705974</v>
      </c>
      <c r="C3902" s="6">
        <v>20135.9375</v>
      </c>
      <c r="D3902">
        <f t="shared" ca="1" si="597"/>
        <v>1.2</v>
      </c>
      <c r="E3902" s="1">
        <v>0.65</v>
      </c>
      <c r="F3902">
        <v>19.899999999999999</v>
      </c>
      <c r="G3902">
        <f t="shared" ca="1" si="591"/>
        <v>46.089820015575185</v>
      </c>
      <c r="H3902">
        <f t="shared" ca="1" si="598"/>
        <v>20.931017208700816</v>
      </c>
      <c r="I3902">
        <f ca="1">User_Model_Calcs!A3902-Sat_Data!$B$5</f>
        <v>15.97095938994525</v>
      </c>
      <c r="J3902">
        <f ca="1">(Earth_Data!$B$1/SQRT(1-Earth_Data!$B$2^2*SIN(RADIANS(User_Model_Calcs!B3902))^2))*COS(RADIANS(User_Model_Calcs!B3902))</f>
        <v>6194.4987323264941</v>
      </c>
      <c r="K3902">
        <f ca="1">((Earth_Data!$B$1*(1-Earth_Data!$B$2^2))/SQRT(1-Earth_Data!$B$2^2*SIN(RADIANS(User_Model_Calcs!B3902))^2))*SIN(RADIANS(User_Model_Calcs!B3902))</f>
        <v>-1514.3971256809411</v>
      </c>
      <c r="L3902">
        <f t="shared" ca="1" si="592"/>
        <v>-13.737894523002765</v>
      </c>
      <c r="M3902">
        <f t="shared" ca="1" si="593"/>
        <v>6376.9281945984967</v>
      </c>
      <c r="N3902">
        <f ca="1">SQRT(User_Model_Calcs!M3902^2+Sat_Data!$B$3^2-2*User_Model_Calcs!M3902*Sat_Data!$B$3*COS(RADIANS(L3902))*COS(RADIANS(I3902)))</f>
        <v>36280.454237380589</v>
      </c>
      <c r="O3902">
        <f ca="1">DEGREES(ACOS(((Earth_Data!$B$1+Sat_Data!$B$2)/User_Model_Calcs!N3902)*SQRT(1-COS(RADIANS(User_Model_Calcs!I3902))^2*COS(RADIANS(User_Model_Calcs!B3902))^2)))</f>
        <v>65.379743390388711</v>
      </c>
      <c r="P3902">
        <f t="shared" ca="1" si="590"/>
        <v>50.136275685407341</v>
      </c>
    </row>
    <row r="3903" spans="1:16" x14ac:dyDescent="0.25">
      <c r="A3903">
        <f t="shared" ref="A3903:A3966" ca="1" si="599">127.694974900286+(RAND()*5-2.5)</f>
        <v>129.94253600901084</v>
      </c>
      <c r="B3903">
        <f t="shared" ref="B3903:B3966" ca="1" si="600">-13.9715365993556+(RAND()*5-2.5)</f>
        <v>-15.351386365516326</v>
      </c>
      <c r="C3903" s="6">
        <v>20135.9375</v>
      </c>
      <c r="D3903">
        <f t="shared" ca="1" si="597"/>
        <v>1.2</v>
      </c>
      <c r="E3903" s="1">
        <v>0.65</v>
      </c>
      <c r="F3903">
        <v>19.899999999999999</v>
      </c>
      <c r="G3903">
        <f t="shared" ca="1" si="591"/>
        <v>46.089820015575185</v>
      </c>
      <c r="H3903">
        <f t="shared" ca="1" si="598"/>
        <v>21.794592181411513</v>
      </c>
      <c r="I3903">
        <f ca="1">User_Model_Calcs!A3903-Sat_Data!$B$5</f>
        <v>19.942536009010837</v>
      </c>
      <c r="J3903">
        <f ca="1">(Earth_Data!$B$1/SQRT(1-Earth_Data!$B$2^2*SIN(RADIANS(User_Model_Calcs!B3903))^2))*COS(RADIANS(User_Model_Calcs!B3903))</f>
        <v>6152.0137545330172</v>
      </c>
      <c r="K3903">
        <f ca="1">((Earth_Data!$B$1*(1-Earth_Data!$B$2^2))/SQRT(1-Earth_Data!$B$2^2*SIN(RADIANS(User_Model_Calcs!B3903))^2))*SIN(RADIANS(User_Model_Calcs!B3903))</f>
        <v>-1677.6258268176271</v>
      </c>
      <c r="L3903">
        <f t="shared" ca="1" si="592"/>
        <v>-15.253418729083343</v>
      </c>
      <c r="M3903">
        <f t="shared" ca="1" si="593"/>
        <v>6376.6528563791962</v>
      </c>
      <c r="N3903">
        <f ca="1">SQRT(User_Model_Calcs!M3903^2+Sat_Data!$B$3^2-2*User_Model_Calcs!M3903*Sat_Data!$B$3*COS(RADIANS(L3903))*COS(RADIANS(I3903)))</f>
        <v>36480.0869298135</v>
      </c>
      <c r="O3903">
        <f ca="1">DEGREES(ACOS(((Earth_Data!$B$1+Sat_Data!$B$2)/User_Model_Calcs!N3903)*SQRT(1-COS(RADIANS(User_Model_Calcs!I3903))^2*COS(RADIANS(User_Model_Calcs!B3903))^2)))</f>
        <v>60.790591693655266</v>
      </c>
      <c r="P3903">
        <f t="shared" ca="1" si="590"/>
        <v>53.884096612699864</v>
      </c>
    </row>
    <row r="3904" spans="1:16" x14ac:dyDescent="0.25">
      <c r="A3904">
        <f t="shared" ca="1" si="599"/>
        <v>126.61245725101023</v>
      </c>
      <c r="B3904">
        <f t="shared" ca="1" si="600"/>
        <v>-12.727809477765387</v>
      </c>
      <c r="C3904" s="6">
        <v>20135.9375</v>
      </c>
      <c r="D3904">
        <f t="shared" ca="1" si="597"/>
        <v>1.2</v>
      </c>
      <c r="E3904" s="1">
        <v>0.65</v>
      </c>
      <c r="F3904">
        <v>19.899999999999999</v>
      </c>
      <c r="G3904">
        <f t="shared" ca="1" si="591"/>
        <v>46.089820015575185</v>
      </c>
      <c r="H3904">
        <f t="shared" ca="1" si="598"/>
        <v>19.073476974890063</v>
      </c>
      <c r="I3904">
        <f ca="1">User_Model_Calcs!A3904-Sat_Data!$B$5</f>
        <v>16.612457251010227</v>
      </c>
      <c r="J3904">
        <f ca="1">(Earth_Data!$B$1/SQRT(1-Earth_Data!$B$2^2*SIN(RADIANS(User_Model_Calcs!B3904))^2))*COS(RADIANS(User_Model_Calcs!B3904))</f>
        <v>6222.4256685246855</v>
      </c>
      <c r="K3904">
        <f ca="1">((Earth_Data!$B$1*(1-Earth_Data!$B$2^2))/SQRT(1-Earth_Data!$B$2^2*SIN(RADIANS(User_Model_Calcs!B3904))^2))*SIN(RADIANS(User_Model_Calcs!B3904))</f>
        <v>-1396.049222780362</v>
      </c>
      <c r="L3904">
        <f t="shared" ca="1" si="592"/>
        <v>-12.64535185669131</v>
      </c>
      <c r="M3904">
        <f t="shared" ca="1" si="593"/>
        <v>6377.1102101767483</v>
      </c>
      <c r="N3904">
        <f ca="1">SQRT(User_Model_Calcs!M3904^2+Sat_Data!$B$3^2-2*User_Model_Calcs!M3904*Sat_Data!$B$3*COS(RADIANS(L3904))*COS(RADIANS(I3904)))</f>
        <v>36271.995191542286</v>
      </c>
      <c r="O3904">
        <f ca="1">DEGREES(ACOS(((Earth_Data!$B$1+Sat_Data!$B$2)/User_Model_Calcs!N3904)*SQRT(1-COS(RADIANS(User_Model_Calcs!I3904))^2*COS(RADIANS(User_Model_Calcs!B3904))^2)))</f>
        <v>65.598143459001108</v>
      </c>
      <c r="P3904">
        <f t="shared" ca="1" si="590"/>
        <v>53.555572133584683</v>
      </c>
    </row>
    <row r="3905" spans="1:16" x14ac:dyDescent="0.25">
      <c r="A3905">
        <f t="shared" ca="1" si="599"/>
        <v>126.62325254311558</v>
      </c>
      <c r="B3905">
        <f t="shared" ca="1" si="600"/>
        <v>-16.151118845608188</v>
      </c>
      <c r="C3905" s="6">
        <v>20135.9375</v>
      </c>
      <c r="D3905">
        <f t="shared" ca="1" si="597"/>
        <v>1.2</v>
      </c>
      <c r="E3905" s="1">
        <v>0.65</v>
      </c>
      <c r="F3905">
        <v>19.899999999999999</v>
      </c>
      <c r="G3905">
        <f t="shared" ca="1" si="591"/>
        <v>46.089820015575185</v>
      </c>
      <c r="H3905">
        <f t="shared" ca="1" si="598"/>
        <v>20.17610321165272</v>
      </c>
      <c r="I3905">
        <f ca="1">User_Model_Calcs!A3905-Sat_Data!$B$5</f>
        <v>16.623252543115584</v>
      </c>
      <c r="J3905">
        <f ca="1">(Earth_Data!$B$1/SQRT(1-Earth_Data!$B$2^2*SIN(RADIANS(User_Model_Calcs!B3905))^2))*COS(RADIANS(User_Model_Calcs!B3905))</f>
        <v>6127.9908599868713</v>
      </c>
      <c r="K3905">
        <f ca="1">((Earth_Data!$B$1*(1-Earth_Data!$B$2^2))/SQRT(1-Earth_Data!$B$2^2*SIN(RADIANS(User_Model_Calcs!B3905))^2))*SIN(RADIANS(User_Model_Calcs!B3905))</f>
        <v>-1762.797430540679</v>
      </c>
      <c r="L3905">
        <f t="shared" ca="1" si="592"/>
        <v>-16.048579461056413</v>
      </c>
      <c r="M3905">
        <f t="shared" ca="1" si="593"/>
        <v>6376.4980013486602</v>
      </c>
      <c r="N3905">
        <f ca="1">SQRT(User_Model_Calcs!M3905^2+Sat_Data!$B$3^2-2*User_Model_Calcs!M3905*Sat_Data!$B$3*COS(RADIANS(L3905))*COS(RADIANS(I3905)))</f>
        <v>36377.311656722588</v>
      </c>
      <c r="O3905">
        <f ca="1">DEGREES(ACOS(((Earth_Data!$B$1+Sat_Data!$B$2)/User_Model_Calcs!N3905)*SQRT(1-COS(RADIANS(User_Model_Calcs!I3905))^2*COS(RADIANS(User_Model_Calcs!B3905))^2)))</f>
        <v>63.050286522016329</v>
      </c>
      <c r="P3905">
        <f t="shared" ca="1" si="590"/>
        <v>47.024153198079532</v>
      </c>
    </row>
    <row r="3906" spans="1:16" x14ac:dyDescent="0.25">
      <c r="A3906">
        <f t="shared" ca="1" si="599"/>
        <v>125.35281954459253</v>
      </c>
      <c r="B3906">
        <f t="shared" ca="1" si="600"/>
        <v>-15.532572161783623</v>
      </c>
      <c r="C3906" s="6">
        <v>20135.9375</v>
      </c>
      <c r="D3906">
        <f t="shared" ca="1" si="597"/>
        <v>0.75</v>
      </c>
      <c r="E3906" s="1">
        <v>0.65</v>
      </c>
      <c r="F3906">
        <v>19.899999999999999</v>
      </c>
      <c r="G3906">
        <f t="shared" ca="1" si="591"/>
        <v>42.007420362456692</v>
      </c>
      <c r="H3906">
        <f t="shared" ca="1" si="598"/>
        <v>14.007918560715382</v>
      </c>
      <c r="I3906">
        <f ca="1">User_Model_Calcs!A3906-Sat_Data!$B$5</f>
        <v>15.352819544592535</v>
      </c>
      <c r="J3906">
        <f ca="1">(Earth_Data!$B$1/SQRT(1-Earth_Data!$B$2^2*SIN(RADIANS(User_Model_Calcs!B3906))^2))*COS(RADIANS(User_Model_Calcs!B3906))</f>
        <v>6146.6755236690506</v>
      </c>
      <c r="K3906">
        <f ca="1">((Earth_Data!$B$1*(1-Earth_Data!$B$2^2))/SQRT(1-Earth_Data!$B$2^2*SIN(RADIANS(User_Model_Calcs!B3906))^2))*SIN(RADIANS(User_Model_Calcs!B3906))</f>
        <v>-1696.9508363678244</v>
      </c>
      <c r="L3906">
        <f t="shared" ca="1" si="592"/>
        <v>-15.433562000454478</v>
      </c>
      <c r="M3906">
        <f t="shared" ca="1" si="593"/>
        <v>6376.6183933431093</v>
      </c>
      <c r="N3906">
        <f ca="1">SQRT(User_Model_Calcs!M3906^2+Sat_Data!$B$3^2-2*User_Model_Calcs!M3906*Sat_Data!$B$3*COS(RADIANS(L3906))*COS(RADIANS(I3906)))</f>
        <v>36313.013494578168</v>
      </c>
      <c r="O3906">
        <f ca="1">DEGREES(ACOS(((Earth_Data!$B$1+Sat_Data!$B$2)/User_Model_Calcs!N3906)*SQRT(1-COS(RADIANS(User_Model_Calcs!I3906))^2*COS(RADIANS(User_Model_Calcs!B3906))^2)))</f>
        <v>64.568451246095108</v>
      </c>
      <c r="P3906">
        <f t="shared" ref="P3906:P3969" ca="1" si="601">DEGREES(ASIN(SIN(RADIANS(ABS(I3906)))/(SIN(ACOS(COS(RADIANS(I3906))*COS(RADIANS(B3906)))))))</f>
        <v>45.715598427490931</v>
      </c>
    </row>
    <row r="3907" spans="1:16" x14ac:dyDescent="0.25">
      <c r="A3907">
        <f t="shared" ca="1" si="599"/>
        <v>128.04900317751793</v>
      </c>
      <c r="B3907">
        <f t="shared" ca="1" si="600"/>
        <v>-16.177282022894719</v>
      </c>
      <c r="C3907" s="6">
        <v>20135.9375</v>
      </c>
      <c r="D3907">
        <f t="shared" ca="1" si="597"/>
        <v>3</v>
      </c>
      <c r="E3907" s="1">
        <v>0.65</v>
      </c>
      <c r="F3907">
        <v>19.899999999999999</v>
      </c>
      <c r="G3907">
        <f t="shared" ref="G3907:G3970" ca="1" si="602">20.4+20*LOG(F3907)+20*LOG(D3907)+10*LOG(E3907)</f>
        <v>54.048620189015942</v>
      </c>
      <c r="H3907">
        <f t="shared" ca="1" si="598"/>
        <v>22.807138578612534</v>
      </c>
      <c r="I3907">
        <f ca="1">User_Model_Calcs!A3907-Sat_Data!$B$5</f>
        <v>18.049003177517932</v>
      </c>
      <c r="J3907">
        <f ca="1">(Earth_Data!$B$1/SQRT(1-Earth_Data!$B$2^2*SIN(RADIANS(User_Model_Calcs!B3907))^2))*COS(RADIANS(User_Model_Calcs!B3907))</f>
        <v>6127.1848543785991</v>
      </c>
      <c r="K3907">
        <f ca="1">((Earth_Data!$B$1*(1-Earth_Data!$B$2^2))/SQRT(1-Earth_Data!$B$2^2*SIN(RADIANS(User_Model_Calcs!B3907))^2))*SIN(RADIANS(User_Model_Calcs!B3907))</f>
        <v>-1765.5782041081163</v>
      </c>
      <c r="L3907">
        <f t="shared" ref="L3907:L3970" ca="1" si="603">DEGREES(ATAN((K3907/J3907)))</f>
        <v>-16.074594393201046</v>
      </c>
      <c r="M3907">
        <f t="shared" ref="M3907:M3970" ca="1" si="604">SQRT(J3907^2+K3907^2)</f>
        <v>6376.4928161606313</v>
      </c>
      <c r="N3907">
        <f ca="1">SQRT(User_Model_Calcs!M3907^2+Sat_Data!$B$3^2-2*User_Model_Calcs!M3907*Sat_Data!$B$3*COS(RADIANS(L3907))*COS(RADIANS(I3907)))</f>
        <v>36430.824749917279</v>
      </c>
      <c r="O3907">
        <f ca="1">DEGREES(ACOS(((Earth_Data!$B$1+Sat_Data!$B$2)/User_Model_Calcs!N3907)*SQRT(1-COS(RADIANS(User_Model_Calcs!I3907))^2*COS(RADIANS(User_Model_Calcs!B3907))^2)))</f>
        <v>61.849591622007132</v>
      </c>
      <c r="P3907">
        <f t="shared" ca="1" si="601"/>
        <v>49.470034313093898</v>
      </c>
    </row>
    <row r="3908" spans="1:16" x14ac:dyDescent="0.25">
      <c r="A3908">
        <f t="shared" ca="1" si="599"/>
        <v>126.93254926926835</v>
      </c>
      <c r="B3908">
        <f t="shared" ca="1" si="600"/>
        <v>-12.292744055511562</v>
      </c>
      <c r="C3908" s="6">
        <v>20135.9375</v>
      </c>
      <c r="D3908">
        <f t="shared" ca="1" si="597"/>
        <v>0.75</v>
      </c>
      <c r="E3908" s="1">
        <v>0.65</v>
      </c>
      <c r="F3908">
        <v>19.899999999999999</v>
      </c>
      <c r="G3908">
        <f t="shared" ca="1" si="602"/>
        <v>42.007420362456692</v>
      </c>
      <c r="H3908">
        <f t="shared" ca="1" si="598"/>
        <v>17.481539516941584</v>
      </c>
      <c r="I3908">
        <f ca="1">User_Model_Calcs!A3908-Sat_Data!$B$5</f>
        <v>16.93254926926835</v>
      </c>
      <c r="J3908">
        <f ca="1">(Earth_Data!$B$1/SQRT(1-Earth_Data!$B$2^2*SIN(RADIANS(User_Model_Calcs!B3908))^2))*COS(RADIANS(User_Model_Calcs!B3908))</f>
        <v>6232.8512543250199</v>
      </c>
      <c r="K3908">
        <f ca="1">((Earth_Data!$B$1*(1-Earth_Data!$B$2^2))/SQRT(1-Earth_Data!$B$2^2*SIN(RADIANS(User_Model_Calcs!B3908))^2))*SIN(RADIANS(User_Model_Calcs!B3908))</f>
        <v>-1349.0623337916115</v>
      </c>
      <c r="L3908">
        <f t="shared" ca="1" si="603"/>
        <v>-12.212928204046337</v>
      </c>
      <c r="M3908">
        <f t="shared" ca="1" si="604"/>
        <v>6377.1783681340012</v>
      </c>
      <c r="N3908">
        <f ca="1">SQRT(User_Model_Calcs!M3908^2+Sat_Data!$B$3^2-2*User_Model_Calcs!M3908*Sat_Data!$B$3*COS(RADIANS(L3908))*COS(RADIANS(I3908)))</f>
        <v>36272.074463245139</v>
      </c>
      <c r="O3908">
        <f ca="1">DEGREES(ACOS(((Earth_Data!$B$1+Sat_Data!$B$2)/User_Model_Calcs!N3908)*SQRT(1-COS(RADIANS(User_Model_Calcs!I3908))^2*COS(RADIANS(User_Model_Calcs!B3908))^2)))</f>
        <v>65.59838817872955</v>
      </c>
      <c r="P3908">
        <f t="shared" ca="1" si="601"/>
        <v>55.033761820150382</v>
      </c>
    </row>
    <row r="3909" spans="1:16" x14ac:dyDescent="0.25">
      <c r="A3909">
        <f t="shared" ca="1" si="599"/>
        <v>128.80494139278929</v>
      </c>
      <c r="B3909">
        <f t="shared" ca="1" si="600"/>
        <v>-13.005958328530426</v>
      </c>
      <c r="C3909" s="6">
        <v>20135.9375</v>
      </c>
      <c r="D3909">
        <f t="shared" ca="1" si="597"/>
        <v>0.75</v>
      </c>
      <c r="E3909" s="1">
        <v>0.65</v>
      </c>
      <c r="F3909">
        <v>19.899999999999999</v>
      </c>
      <c r="G3909">
        <f t="shared" ca="1" si="602"/>
        <v>42.007420362456692</v>
      </c>
      <c r="H3909">
        <f t="shared" ca="1" si="598"/>
        <v>17.117601903730932</v>
      </c>
      <c r="I3909">
        <f ca="1">User_Model_Calcs!A3909-Sat_Data!$B$5</f>
        <v>18.804941392789289</v>
      </c>
      <c r="J3909">
        <f ca="1">(Earth_Data!$B$1/SQRT(1-Earth_Data!$B$2^2*SIN(RADIANS(User_Model_Calcs!B3909))^2))*COS(RADIANS(User_Model_Calcs!B3909))</f>
        <v>6215.5732850313452</v>
      </c>
      <c r="K3909">
        <f ca="1">((Earth_Data!$B$1*(1-Earth_Data!$B$2^2))/SQRT(1-Earth_Data!$B$2^2*SIN(RADIANS(User_Model_Calcs!B3909))^2))*SIN(RADIANS(User_Model_Calcs!B3909))</f>
        <v>-1426.0479649238832</v>
      </c>
      <c r="L3909">
        <f t="shared" ca="1" si="603"/>
        <v>-12.921821591588893</v>
      </c>
      <c r="M3909">
        <f t="shared" ca="1" si="604"/>
        <v>6377.0654740138034</v>
      </c>
      <c r="N3909">
        <f ca="1">SQRT(User_Model_Calcs!M3909^2+Sat_Data!$B$3^2-2*User_Model_Calcs!M3909*Sat_Data!$B$3*COS(RADIANS(L3909))*COS(RADIANS(I3909)))</f>
        <v>36363.599205773491</v>
      </c>
      <c r="O3909">
        <f ca="1">DEGREES(ACOS(((Earth_Data!$B$1+Sat_Data!$B$2)/User_Model_Calcs!N3909)*SQRT(1-COS(RADIANS(User_Model_Calcs!I3909))^2*COS(RADIANS(User_Model_Calcs!B3909))^2)))</f>
        <v>63.383308196674307</v>
      </c>
      <c r="P3909">
        <f t="shared" ca="1" si="601"/>
        <v>56.539276781275468</v>
      </c>
    </row>
    <row r="3910" spans="1:16" x14ac:dyDescent="0.25">
      <c r="A3910">
        <f t="shared" ca="1" si="599"/>
        <v>127.66645974601145</v>
      </c>
      <c r="B3910">
        <f t="shared" ca="1" si="600"/>
        <v>-11.757864756470005</v>
      </c>
      <c r="C3910" s="6">
        <v>20135.9375</v>
      </c>
      <c r="D3910">
        <f t="shared" ca="1" si="597"/>
        <v>1.2</v>
      </c>
      <c r="E3910" s="1">
        <v>0.65</v>
      </c>
      <c r="F3910">
        <v>19.899999999999999</v>
      </c>
      <c r="G3910">
        <f t="shared" ca="1" si="602"/>
        <v>46.089820015575185</v>
      </c>
      <c r="H3910">
        <f t="shared" ca="1" si="598"/>
        <v>17.696596778306287</v>
      </c>
      <c r="I3910">
        <f ca="1">User_Model_Calcs!A3910-Sat_Data!$B$5</f>
        <v>17.666459746011455</v>
      </c>
      <c r="J3910">
        <f ca="1">(Earth_Data!$B$1/SQRT(1-Earth_Data!$B$2^2*SIN(RADIANS(User_Model_Calcs!B3910))^2))*COS(RADIANS(User_Model_Calcs!B3910))</f>
        <v>6245.1788443090745</v>
      </c>
      <c r="K3910">
        <f ca="1">((Earth_Data!$B$1*(1-Earth_Data!$B$2^2))/SQRT(1-Earth_Data!$B$2^2*SIN(RADIANS(User_Model_Calcs!B3910))^2))*SIN(RADIANS(User_Model_Calcs!B3910))</f>
        <v>-1291.1912788298337</v>
      </c>
      <c r="L3910">
        <f t="shared" ca="1" si="603"/>
        <v>-11.681321689827067</v>
      </c>
      <c r="M3910">
        <f t="shared" ca="1" si="604"/>
        <v>6377.2591068523989</v>
      </c>
      <c r="N3910">
        <f ca="1">SQRT(User_Model_Calcs!M3910^2+Sat_Data!$B$3^2-2*User_Model_Calcs!M3910*Sat_Data!$B$3*COS(RADIANS(L3910))*COS(RADIANS(I3910)))</f>
        <v>36286.029043308779</v>
      </c>
      <c r="O3910">
        <f ca="1">DEGREES(ACOS(((Earth_Data!$B$1+Sat_Data!$B$2)/User_Model_Calcs!N3910)*SQRT(1-COS(RADIANS(User_Model_Calcs!I3910))^2*COS(RADIANS(User_Model_Calcs!B3910))^2)))</f>
        <v>65.251455419195196</v>
      </c>
      <c r="P3910">
        <f t="shared" ca="1" si="601"/>
        <v>57.388566222867318</v>
      </c>
    </row>
    <row r="3911" spans="1:16" x14ac:dyDescent="0.25">
      <c r="A3911">
        <f t="shared" ca="1" si="599"/>
        <v>129.71978511396398</v>
      </c>
      <c r="B3911">
        <f t="shared" ca="1" si="600"/>
        <v>-14.625643790661339</v>
      </c>
      <c r="C3911" s="6">
        <v>20135.9375</v>
      </c>
      <c r="D3911">
        <f t="shared" ca="1" si="597"/>
        <v>1.2</v>
      </c>
      <c r="E3911" s="1">
        <v>0.65</v>
      </c>
      <c r="F3911">
        <v>19.899999999999999</v>
      </c>
      <c r="G3911">
        <f t="shared" ca="1" si="602"/>
        <v>46.089820015575185</v>
      </c>
      <c r="H3911">
        <f t="shared" ca="1" si="598"/>
        <v>23.189685392134546</v>
      </c>
      <c r="I3911">
        <f ca="1">User_Model_Calcs!A3911-Sat_Data!$B$5</f>
        <v>19.719785113963979</v>
      </c>
      <c r="J3911">
        <f ca="1">(Earth_Data!$B$1/SQRT(1-Earth_Data!$B$2^2*SIN(RADIANS(User_Model_Calcs!B3911))^2))*COS(RADIANS(User_Model_Calcs!B3911))</f>
        <v>6172.7818696679669</v>
      </c>
      <c r="K3911">
        <f ca="1">((Earth_Data!$B$1*(1-Earth_Data!$B$2^2))/SQRT(1-Earth_Data!$B$2^2*SIN(RADIANS(User_Model_Calcs!B3911))^2))*SIN(RADIANS(User_Model_Calcs!B3911))</f>
        <v>-1600.0559947187705</v>
      </c>
      <c r="L3911">
        <f t="shared" ca="1" si="603"/>
        <v>-14.531890530992454</v>
      </c>
      <c r="M3911">
        <f t="shared" ca="1" si="604"/>
        <v>6376.7872158899136</v>
      </c>
      <c r="N3911">
        <f ca="1">SQRT(User_Model_Calcs!M3911^2+Sat_Data!$B$3^2-2*User_Model_Calcs!M3911*Sat_Data!$B$3*COS(RADIANS(L3911))*COS(RADIANS(I3911)))</f>
        <v>36448.121881264473</v>
      </c>
      <c r="O3911">
        <f ca="1">DEGREES(ACOS(((Earth_Data!$B$1+Sat_Data!$B$2)/User_Model_Calcs!N3911)*SQRT(1-COS(RADIANS(User_Model_Calcs!I3911))^2*COS(RADIANS(User_Model_Calcs!B3911))^2)))</f>
        <v>61.480109274729571</v>
      </c>
      <c r="P3911">
        <f t="shared" ca="1" si="601"/>
        <v>54.837394760764731</v>
      </c>
    </row>
    <row r="3912" spans="1:16" x14ac:dyDescent="0.25">
      <c r="A3912">
        <f t="shared" ca="1" si="599"/>
        <v>128.14902733461511</v>
      </c>
      <c r="B3912">
        <f t="shared" ca="1" si="600"/>
        <v>-13.018811715633468</v>
      </c>
      <c r="C3912" s="6">
        <v>20135.9375</v>
      </c>
      <c r="D3912">
        <f t="shared" ca="1" si="597"/>
        <v>3</v>
      </c>
      <c r="E3912" s="1">
        <v>0.65</v>
      </c>
      <c r="F3912">
        <v>19.899999999999999</v>
      </c>
      <c r="G3912">
        <f t="shared" ca="1" si="602"/>
        <v>54.048620189015942</v>
      </c>
      <c r="H3912">
        <f t="shared" ca="1" si="598"/>
        <v>16.521227949417547</v>
      </c>
      <c r="I3912">
        <f ca="1">User_Model_Calcs!A3912-Sat_Data!$B$5</f>
        <v>18.149027334615113</v>
      </c>
      <c r="J3912">
        <f ca="1">(Earth_Data!$B$1/SQRT(1-Earth_Data!$B$2^2*SIN(RADIANS(User_Model_Calcs!B3912))^2))*COS(RADIANS(User_Model_Calcs!B3912))</f>
        <v>6215.2531100231372</v>
      </c>
      <c r="K3912">
        <f ca="1">((Earth_Data!$B$1*(1-Earth_Data!$B$2^2))/SQRT(1-Earth_Data!$B$2^2*SIN(RADIANS(User_Model_Calcs!B3912))^2))*SIN(RADIANS(User_Model_Calcs!B3912))</f>
        <v>-1427.4334288434882</v>
      </c>
      <c r="L3912">
        <f t="shared" ca="1" si="603"/>
        <v>-12.93459757476303</v>
      </c>
      <c r="M3912">
        <f t="shared" ca="1" si="604"/>
        <v>6377.0633849313554</v>
      </c>
      <c r="N3912">
        <f ca="1">SQRT(User_Model_Calcs!M3912^2+Sat_Data!$B$3^2-2*User_Model_Calcs!M3912*Sat_Data!$B$3*COS(RADIANS(L3912))*COS(RADIANS(I3912)))</f>
        <v>36337.794718190467</v>
      </c>
      <c r="O3912">
        <f ca="1">DEGREES(ACOS(((Earth_Data!$B$1+Sat_Data!$B$2)/User_Model_Calcs!N3912)*SQRT(1-COS(RADIANS(User_Model_Calcs!I3912))^2*COS(RADIANS(User_Model_Calcs!B3912))^2)))</f>
        <v>63.988325628578309</v>
      </c>
      <c r="P3912">
        <f t="shared" ca="1" si="601"/>
        <v>55.50216040667204</v>
      </c>
    </row>
    <row r="3913" spans="1:16" x14ac:dyDescent="0.25">
      <c r="A3913">
        <f t="shared" ca="1" si="599"/>
        <v>129.18992139603225</v>
      </c>
      <c r="B3913">
        <f t="shared" ca="1" si="600"/>
        <v>-12.139137143742873</v>
      </c>
      <c r="C3913" s="6">
        <v>20135.9375</v>
      </c>
      <c r="D3913">
        <f t="shared" ca="1" si="597"/>
        <v>3</v>
      </c>
      <c r="E3913" s="1">
        <v>0.65</v>
      </c>
      <c r="F3913">
        <v>19.899999999999999</v>
      </c>
      <c r="G3913">
        <f t="shared" ca="1" si="602"/>
        <v>54.048620189015942</v>
      </c>
      <c r="H3913">
        <f t="shared" ca="1" si="598"/>
        <v>19.701608777863907</v>
      </c>
      <c r="I3913">
        <f ca="1">User_Model_Calcs!A3913-Sat_Data!$B$5</f>
        <v>19.189921396032247</v>
      </c>
      <c r="J3913">
        <f ca="1">(Earth_Data!$B$1/SQRT(1-Earth_Data!$B$2^2*SIN(RADIANS(User_Model_Calcs!B3913))^2))*COS(RADIANS(User_Model_Calcs!B3913))</f>
        <v>6236.4468355786821</v>
      </c>
      <c r="K3913">
        <f ca="1">((Earth_Data!$B$1*(1-Earth_Data!$B$2^2))/SQRT(1-Earth_Data!$B$2^2*SIN(RADIANS(User_Model_Calcs!B3913))^2))*SIN(RADIANS(User_Model_Calcs!B3913))</f>
        <v>-1332.4544833774435</v>
      </c>
      <c r="L3913">
        <f t="shared" ca="1" si="603"/>
        <v>-12.060258400050905</v>
      </c>
      <c r="M3913">
        <f t="shared" ca="1" si="604"/>
        <v>6377.2019007768613</v>
      </c>
      <c r="N3913">
        <f ca="1">SQRT(User_Model_Calcs!M3913^2+Sat_Data!$B$3^2-2*User_Model_Calcs!M3913*Sat_Data!$B$3*COS(RADIANS(L3913))*COS(RADIANS(I3913)))</f>
        <v>36356.52779976005</v>
      </c>
      <c r="O3913">
        <f ca="1">DEGREES(ACOS(((Earth_Data!$B$1+Sat_Data!$B$2)/User_Model_Calcs!N3913)*SQRT(1-COS(RADIANS(User_Model_Calcs!I3913))^2*COS(RADIANS(User_Model_Calcs!B3913))^2)))</f>
        <v>63.551919430170791</v>
      </c>
      <c r="P3913">
        <f t="shared" ca="1" si="601"/>
        <v>58.859523248424154</v>
      </c>
    </row>
    <row r="3914" spans="1:16" x14ac:dyDescent="0.25">
      <c r="A3914">
        <f t="shared" ca="1" si="599"/>
        <v>127.5331866903462</v>
      </c>
      <c r="B3914">
        <f t="shared" ca="1" si="600"/>
        <v>-15.525400641753352</v>
      </c>
      <c r="C3914" s="6">
        <v>20135.9375</v>
      </c>
      <c r="D3914">
        <f t="shared" ca="1" si="597"/>
        <v>1.2</v>
      </c>
      <c r="E3914" s="1">
        <v>0.65</v>
      </c>
      <c r="F3914">
        <v>19.899999999999999</v>
      </c>
      <c r="G3914">
        <f t="shared" ca="1" si="602"/>
        <v>46.089820015575185</v>
      </c>
      <c r="H3914">
        <f t="shared" ca="1" si="598"/>
        <v>15.775228900727056</v>
      </c>
      <c r="I3914">
        <f ca="1">User_Model_Calcs!A3914-Sat_Data!$B$5</f>
        <v>17.533186690346199</v>
      </c>
      <c r="J3914">
        <f ca="1">(Earth_Data!$B$1/SQRT(1-Earth_Data!$B$2^2*SIN(RADIANS(User_Model_Calcs!B3914))^2))*COS(RADIANS(User_Model_Calcs!B3914))</f>
        <v>6146.8879793935148</v>
      </c>
      <c r="K3914">
        <f ca="1">((Earth_Data!$B$1*(1-Earth_Data!$B$2^2))/SQRT(1-Earth_Data!$B$2^2*SIN(RADIANS(User_Model_Calcs!B3914))^2))*SIN(RADIANS(User_Model_Calcs!B3914))</f>
        <v>-1696.1862480549273</v>
      </c>
      <c r="L3914">
        <f t="shared" ca="1" si="603"/>
        <v>-15.4264316702744</v>
      </c>
      <c r="M3914">
        <f t="shared" ca="1" si="604"/>
        <v>6376.6197643660034</v>
      </c>
      <c r="N3914">
        <f ca="1">SQRT(User_Model_Calcs!M3914^2+Sat_Data!$B$3^2-2*User_Model_Calcs!M3914*Sat_Data!$B$3*COS(RADIANS(L3914))*COS(RADIANS(I3914)))</f>
        <v>36389.572366178319</v>
      </c>
      <c r="O3914">
        <f ca="1">DEGREES(ACOS(((Earth_Data!$B$1+Sat_Data!$B$2)/User_Model_Calcs!N3914)*SQRT(1-COS(RADIANS(User_Model_Calcs!I3914))^2*COS(RADIANS(User_Model_Calcs!B3914))^2)))</f>
        <v>62.774300095023975</v>
      </c>
      <c r="P3914">
        <f t="shared" ca="1" si="601"/>
        <v>49.728219897405076</v>
      </c>
    </row>
    <row r="3915" spans="1:16" x14ac:dyDescent="0.25">
      <c r="A3915">
        <f t="shared" ca="1" si="599"/>
        <v>128.43728487184043</v>
      </c>
      <c r="B3915">
        <f t="shared" ca="1" si="600"/>
        <v>-15.812480804322432</v>
      </c>
      <c r="C3915" s="6">
        <v>20135.9375</v>
      </c>
      <c r="D3915">
        <f t="shared" ca="1" si="597"/>
        <v>3</v>
      </c>
      <c r="E3915" s="1">
        <v>0.65</v>
      </c>
      <c r="F3915">
        <v>19.899999999999999</v>
      </c>
      <c r="G3915">
        <f t="shared" ca="1" si="602"/>
        <v>54.048620189015942</v>
      </c>
      <c r="H3915">
        <f t="shared" ca="1" si="598"/>
        <v>14.093643198210602</v>
      </c>
      <c r="I3915">
        <f ca="1">User_Model_Calcs!A3915-Sat_Data!$B$5</f>
        <v>18.437284871840433</v>
      </c>
      <c r="J3915">
        <f ca="1">(Earth_Data!$B$1/SQRT(1-Earth_Data!$B$2^2*SIN(RADIANS(User_Model_Calcs!B3915))^2))*COS(RADIANS(User_Model_Calcs!B3915))</f>
        <v>6138.3084143050601</v>
      </c>
      <c r="K3915">
        <f ca="1">((Earth_Data!$B$1*(1-Earth_Data!$B$2^2))/SQRT(1-Earth_Data!$B$2^2*SIN(RADIANS(User_Model_Calcs!B3915))^2))*SIN(RADIANS(User_Model_Calcs!B3915))</f>
        <v>-1726.7726594936933</v>
      </c>
      <c r="L3915">
        <f t="shared" ca="1" si="603"/>
        <v>-15.711867809761298</v>
      </c>
      <c r="M3915">
        <f t="shared" ca="1" si="604"/>
        <v>6376.5644360190718</v>
      </c>
      <c r="N3915">
        <f ca="1">SQRT(User_Model_Calcs!M3915^2+Sat_Data!$B$3^2-2*User_Model_Calcs!M3915*Sat_Data!$B$3*COS(RADIANS(L3915))*COS(RADIANS(I3915)))</f>
        <v>36433.668186072209</v>
      </c>
      <c r="O3915">
        <f ca="1">DEGREES(ACOS(((Earth_Data!$B$1+Sat_Data!$B$2)/User_Model_Calcs!N3915)*SQRT(1-COS(RADIANS(User_Model_Calcs!I3915))^2*COS(RADIANS(User_Model_Calcs!B3915))^2)))</f>
        <v>61.789191555021659</v>
      </c>
      <c r="P3915">
        <f t="shared" ca="1" si="601"/>
        <v>50.73886350645386</v>
      </c>
    </row>
    <row r="3916" spans="1:16" x14ac:dyDescent="0.25">
      <c r="A3916">
        <f t="shared" ca="1" si="599"/>
        <v>126.08326779602159</v>
      </c>
      <c r="B3916">
        <f t="shared" ca="1" si="600"/>
        <v>-12.270765248760906</v>
      </c>
      <c r="C3916" s="6">
        <v>20135.9375</v>
      </c>
      <c r="D3916">
        <f t="shared" ca="1" si="597"/>
        <v>1.2</v>
      </c>
      <c r="E3916" s="1">
        <v>0.65</v>
      </c>
      <c r="F3916">
        <v>19.899999999999999</v>
      </c>
      <c r="G3916">
        <f t="shared" ca="1" si="602"/>
        <v>46.089820015575185</v>
      </c>
      <c r="H3916">
        <f t="shared" ca="1" si="598"/>
        <v>21.212868503195349</v>
      </c>
      <c r="I3916">
        <f ca="1">User_Model_Calcs!A3916-Sat_Data!$B$5</f>
        <v>16.083267796021588</v>
      </c>
      <c r="J3916">
        <f ca="1">(Earth_Data!$B$1/SQRT(1-Earth_Data!$B$2^2*SIN(RADIANS(User_Model_Calcs!B3916))^2))*COS(RADIANS(User_Model_Calcs!B3916))</f>
        <v>6233.3684590753883</v>
      </c>
      <c r="K3916">
        <f ca="1">((Earth_Data!$B$1*(1-Earth_Data!$B$2^2))/SQRT(1-Earth_Data!$B$2^2*SIN(RADIANS(User_Model_Calcs!B3916))^2))*SIN(RADIANS(User_Model_Calcs!B3916))</f>
        <v>-1346.6865841236215</v>
      </c>
      <c r="L3916">
        <f t="shared" ca="1" si="603"/>
        <v>-12.191083344357608</v>
      </c>
      <c r="M3916">
        <f t="shared" ca="1" si="604"/>
        <v>6377.1817523459713</v>
      </c>
      <c r="N3916">
        <f ca="1">SQRT(User_Model_Calcs!M3916^2+Sat_Data!$B$3^2-2*User_Model_Calcs!M3916*Sat_Data!$B$3*COS(RADIANS(L3916))*COS(RADIANS(I3916)))</f>
        <v>36240.968089659109</v>
      </c>
      <c r="O3916">
        <f ca="1">DEGREES(ACOS(((Earth_Data!$B$1+Sat_Data!$B$2)/User_Model_Calcs!N3916)*SQRT(1-COS(RADIANS(User_Model_Calcs!I3916))^2*COS(RADIANS(User_Model_Calcs!B3916))^2)))</f>
        <v>66.395735724106103</v>
      </c>
      <c r="P3916">
        <f t="shared" ca="1" si="601"/>
        <v>53.604525488055941</v>
      </c>
    </row>
    <row r="3917" spans="1:16" x14ac:dyDescent="0.25">
      <c r="A3917">
        <f t="shared" ca="1" si="599"/>
        <v>126.79602466444469</v>
      </c>
      <c r="B3917">
        <f t="shared" ca="1" si="600"/>
        <v>-14.715672606119373</v>
      </c>
      <c r="C3917" s="6">
        <v>20135.9375</v>
      </c>
      <c r="D3917">
        <f t="shared" ca="1" si="597"/>
        <v>1.2</v>
      </c>
      <c r="E3917" s="1">
        <v>0.65</v>
      </c>
      <c r="F3917">
        <v>19.899999999999999</v>
      </c>
      <c r="G3917">
        <f t="shared" ca="1" si="602"/>
        <v>46.089820015575185</v>
      </c>
      <c r="H3917">
        <f t="shared" ca="1" si="598"/>
        <v>16.58651939233134</v>
      </c>
      <c r="I3917">
        <f ca="1">User_Model_Calcs!A3917-Sat_Data!$B$5</f>
        <v>16.796024664444687</v>
      </c>
      <c r="J3917">
        <f ca="1">(Earth_Data!$B$1/SQRT(1-Earth_Data!$B$2^2*SIN(RADIANS(User_Model_Calcs!B3917))^2))*COS(RADIANS(User_Model_Calcs!B3917))</f>
        <v>6170.259048132014</v>
      </c>
      <c r="K3917">
        <f ca="1">((Earth_Data!$B$1*(1-Earth_Data!$B$2^2))/SQRT(1-Earth_Data!$B$2^2*SIN(RADIANS(User_Model_Calcs!B3917))^2))*SIN(RADIANS(User_Model_Calcs!B3917))</f>
        <v>-1609.6925213601271</v>
      </c>
      <c r="L3917">
        <f t="shared" ca="1" si="603"/>
        <v>-14.621393255103678</v>
      </c>
      <c r="M3917">
        <f t="shared" ca="1" si="604"/>
        <v>6376.7708704623938</v>
      </c>
      <c r="N3917">
        <f ca="1">SQRT(User_Model_Calcs!M3917^2+Sat_Data!$B$3^2-2*User_Model_Calcs!M3917*Sat_Data!$B$3*COS(RADIANS(L3917))*COS(RADIANS(I3917)))</f>
        <v>36336.592777164697</v>
      </c>
      <c r="O3917">
        <f ca="1">DEGREES(ACOS(((Earth_Data!$B$1+Sat_Data!$B$2)/User_Model_Calcs!N3917)*SQRT(1-COS(RADIANS(User_Model_Calcs!I3917))^2*COS(RADIANS(User_Model_Calcs!B3917))^2)))</f>
        <v>64.007833320067832</v>
      </c>
      <c r="P3917">
        <f t="shared" ca="1" si="601"/>
        <v>49.916899934177408</v>
      </c>
    </row>
    <row r="3918" spans="1:16" x14ac:dyDescent="0.25">
      <c r="A3918">
        <f t="shared" ca="1" si="599"/>
        <v>128.92547302848166</v>
      </c>
      <c r="B3918">
        <f t="shared" ca="1" si="600"/>
        <v>-15.178911802785933</v>
      </c>
      <c r="C3918" s="6">
        <v>20135.9375</v>
      </c>
      <c r="D3918">
        <f t="shared" ca="1" si="597"/>
        <v>1.2</v>
      </c>
      <c r="E3918" s="1">
        <v>0.65</v>
      </c>
      <c r="F3918">
        <v>19.899999999999999</v>
      </c>
      <c r="G3918">
        <f t="shared" ca="1" si="602"/>
        <v>46.089820015575185</v>
      </c>
      <c r="H3918">
        <f t="shared" ca="1" si="598"/>
        <v>19.360850336926497</v>
      </c>
      <c r="I3918">
        <f ca="1">User_Model_Calcs!A3918-Sat_Data!$B$5</f>
        <v>18.925473028481662</v>
      </c>
      <c r="J3918">
        <f ca="1">(Earth_Data!$B$1/SQRT(1-Earth_Data!$B$2^2*SIN(RADIANS(User_Model_Calcs!B3918))^2))*COS(RADIANS(User_Model_Calcs!B3918))</f>
        <v>6157.0384504247895</v>
      </c>
      <c r="K3918">
        <f ca="1">((Earth_Data!$B$1*(1-Earth_Data!$B$2^2))/SQRT(1-Earth_Data!$B$2^2*SIN(RADIANS(User_Model_Calcs!B3918))^2))*SIN(RADIANS(User_Model_Calcs!B3918))</f>
        <v>-1659.2146399097549</v>
      </c>
      <c r="L3918">
        <f t="shared" ca="1" si="603"/>
        <v>-15.081940177524928</v>
      </c>
      <c r="M3918">
        <f t="shared" ca="1" si="604"/>
        <v>6376.6853224304668</v>
      </c>
      <c r="N3918">
        <f ca="1">SQRT(User_Model_Calcs!M3918^2+Sat_Data!$B$3^2-2*User_Model_Calcs!M3918*Sat_Data!$B$3*COS(RADIANS(L3918))*COS(RADIANS(I3918)))</f>
        <v>36432.57236441892</v>
      </c>
      <c r="O3918">
        <f ca="1">DEGREES(ACOS(((Earth_Data!$B$1+Sat_Data!$B$2)/User_Model_Calcs!N3918)*SQRT(1-COS(RADIANS(User_Model_Calcs!I3918))^2*COS(RADIANS(User_Model_Calcs!B3918))^2)))</f>
        <v>61.816644818265182</v>
      </c>
      <c r="P3918">
        <f t="shared" ca="1" si="601"/>
        <v>52.632965947549309</v>
      </c>
    </row>
    <row r="3919" spans="1:16" x14ac:dyDescent="0.25">
      <c r="A3919">
        <f t="shared" ca="1" si="599"/>
        <v>127.27146048790003</v>
      </c>
      <c r="B3919">
        <f t="shared" ca="1" si="600"/>
        <v>-15.495226529441554</v>
      </c>
      <c r="C3919" s="6">
        <v>20135.9375</v>
      </c>
      <c r="D3919">
        <f t="shared" ca="1" si="597"/>
        <v>1.2</v>
      </c>
      <c r="E3919" s="1">
        <v>0.65</v>
      </c>
      <c r="F3919">
        <v>19.899999999999999</v>
      </c>
      <c r="G3919">
        <f t="shared" ca="1" si="602"/>
        <v>46.089820015575185</v>
      </c>
      <c r="H3919">
        <f t="shared" ca="1" si="598"/>
        <v>16.0606587910315</v>
      </c>
      <c r="I3919">
        <f ca="1">User_Model_Calcs!A3919-Sat_Data!$B$5</f>
        <v>17.271460487900029</v>
      </c>
      <c r="J3919">
        <f ca="1">(Earth_Data!$B$1/SQRT(1-Earth_Data!$B$2^2*SIN(RADIANS(User_Model_Calcs!B3919))^2))*COS(RADIANS(User_Model_Calcs!B3919))</f>
        <v>6147.7808351386884</v>
      </c>
      <c r="K3919">
        <f ca="1">((Earth_Data!$B$1*(1-Earth_Data!$B$2^2))/SQRT(1-Earth_Data!$B$2^2*SIN(RADIANS(User_Model_Calcs!B3919))^2))*SIN(RADIANS(User_Model_Calcs!B3919))</f>
        <v>-1692.9689632463128</v>
      </c>
      <c r="L3919">
        <f t="shared" ca="1" si="603"/>
        <v>-15.396430931253745</v>
      </c>
      <c r="M3919">
        <f t="shared" ca="1" si="604"/>
        <v>6376.6255266726967</v>
      </c>
      <c r="N3919">
        <f ca="1">SQRT(User_Model_Calcs!M3919^2+Sat_Data!$B$3^2-2*User_Model_Calcs!M3919*Sat_Data!$B$3*COS(RADIANS(L3919))*COS(RADIANS(I3919)))</f>
        <v>36378.853466531233</v>
      </c>
      <c r="O3919">
        <f ca="1">DEGREES(ACOS(((Earth_Data!$B$1+Sat_Data!$B$2)/User_Model_Calcs!N3919)*SQRT(1-COS(RADIANS(User_Model_Calcs!I3919))^2*COS(RADIANS(User_Model_Calcs!B3919))^2)))</f>
        <v>63.018750680564168</v>
      </c>
      <c r="P3919">
        <f t="shared" ca="1" si="601"/>
        <v>49.329077733433699</v>
      </c>
    </row>
    <row r="3920" spans="1:16" x14ac:dyDescent="0.25">
      <c r="A3920">
        <f t="shared" ca="1" si="599"/>
        <v>128.15744814803728</v>
      </c>
      <c r="B3920">
        <f t="shared" ca="1" si="600"/>
        <v>-15.202934527450891</v>
      </c>
      <c r="C3920" s="6">
        <v>20135.9375</v>
      </c>
      <c r="D3920">
        <f t="shared" ca="1" si="597"/>
        <v>3</v>
      </c>
      <c r="E3920" s="1">
        <v>0.65</v>
      </c>
      <c r="F3920">
        <v>19.899999999999999</v>
      </c>
      <c r="G3920">
        <f t="shared" ca="1" si="602"/>
        <v>54.048620189015942</v>
      </c>
      <c r="H3920">
        <f t="shared" ca="1" si="598"/>
        <v>19.936148212341422</v>
      </c>
      <c r="I3920">
        <f ca="1">User_Model_Calcs!A3920-Sat_Data!$B$5</f>
        <v>18.157448148037275</v>
      </c>
      <c r="J3920">
        <f ca="1">(Earth_Data!$B$1/SQRT(1-Earth_Data!$B$2^2*SIN(RADIANS(User_Model_Calcs!B3920))^2))*COS(RADIANS(User_Model_Calcs!B3920))</f>
        <v>6156.3419241912252</v>
      </c>
      <c r="K3920">
        <f ca="1">((Earth_Data!$B$1*(1-Earth_Data!$B$2^2))/SQRT(1-Earth_Data!$B$2^2*SIN(RADIANS(User_Model_Calcs!B3920))^2))*SIN(RADIANS(User_Model_Calcs!B3920))</f>
        <v>-1661.7798884452463</v>
      </c>
      <c r="L3920">
        <f t="shared" ca="1" si="603"/>
        <v>-15.105823965373638</v>
      </c>
      <c r="M3920">
        <f t="shared" ca="1" si="604"/>
        <v>6376.6808203951696</v>
      </c>
      <c r="N3920">
        <f ca="1">SQRT(User_Model_Calcs!M3920^2+Sat_Data!$B$3^2-2*User_Model_Calcs!M3920*Sat_Data!$B$3*COS(RADIANS(L3920))*COS(RADIANS(I3920)))</f>
        <v>36402.952390062368</v>
      </c>
      <c r="O3920">
        <f ca="1">DEGREES(ACOS(((Earth_Data!$B$1+Sat_Data!$B$2)/User_Model_Calcs!N3920)*SQRT(1-COS(RADIANS(User_Model_Calcs!I3920))^2*COS(RADIANS(User_Model_Calcs!B3920))^2)))</f>
        <v>62.474065322668011</v>
      </c>
      <c r="P3920">
        <f t="shared" ca="1" si="601"/>
        <v>51.354022887455791</v>
      </c>
    </row>
    <row r="3921" spans="1:16" x14ac:dyDescent="0.25">
      <c r="A3921">
        <f t="shared" ca="1" si="599"/>
        <v>127.81097923238364</v>
      </c>
      <c r="B3921">
        <f t="shared" ca="1" si="600"/>
        <v>-13.554600847572859</v>
      </c>
      <c r="C3921" s="6">
        <v>20135.9375</v>
      </c>
      <c r="D3921">
        <f t="shared" ca="1" si="597"/>
        <v>0.75</v>
      </c>
      <c r="E3921" s="1">
        <v>0.65</v>
      </c>
      <c r="F3921">
        <v>19.899999999999999</v>
      </c>
      <c r="G3921">
        <f t="shared" ca="1" si="602"/>
        <v>42.007420362456692</v>
      </c>
      <c r="H3921">
        <f t="shared" ca="1" si="598"/>
        <v>21.76408798575374</v>
      </c>
      <c r="I3921">
        <f ca="1">User_Model_Calcs!A3921-Sat_Data!$B$5</f>
        <v>17.810979232383644</v>
      </c>
      <c r="J3921">
        <f ca="1">(Earth_Data!$B$1/SQRT(1-Earth_Data!$B$2^2*SIN(RADIANS(User_Model_Calcs!B3921))^2))*COS(RADIANS(User_Model_Calcs!B3921))</f>
        <v>6201.6301242982154</v>
      </c>
      <c r="K3921">
        <f ca="1">((Earth_Data!$B$1*(1-Earth_Data!$B$2^2))/SQRT(1-Earth_Data!$B$2^2*SIN(RADIANS(User_Model_Calcs!B3921))^2))*SIN(RADIANS(User_Model_Calcs!B3921))</f>
        <v>-1485.1224886957109</v>
      </c>
      <c r="L3921">
        <f t="shared" ca="1" si="603"/>
        <v>-13.467175282003657</v>
      </c>
      <c r="M3921">
        <f t="shared" ca="1" si="604"/>
        <v>6376.9745965491229</v>
      </c>
      <c r="N3921">
        <f ca="1">SQRT(User_Model_Calcs!M3921^2+Sat_Data!$B$3^2-2*User_Model_Calcs!M3921*Sat_Data!$B$3*COS(RADIANS(L3921))*COS(RADIANS(I3921)))</f>
        <v>36339.694206913882</v>
      </c>
      <c r="O3921">
        <f ca="1">DEGREES(ACOS(((Earth_Data!$B$1+Sat_Data!$B$2)/User_Model_Calcs!N3921)*SQRT(1-COS(RADIANS(User_Model_Calcs!I3921))^2*COS(RADIANS(User_Model_Calcs!B3921))^2)))</f>
        <v>63.940597245834816</v>
      </c>
      <c r="P3921">
        <f t="shared" ca="1" si="601"/>
        <v>53.889149336700797</v>
      </c>
    </row>
    <row r="3922" spans="1:16" x14ac:dyDescent="0.25">
      <c r="A3922">
        <f t="shared" ca="1" si="599"/>
        <v>129.21356073404925</v>
      </c>
      <c r="B3922">
        <f t="shared" ca="1" si="600"/>
        <v>-13.927108810704311</v>
      </c>
      <c r="C3922" s="6">
        <v>20135.9375</v>
      </c>
      <c r="D3922">
        <f t="shared" ca="1" si="597"/>
        <v>0.75</v>
      </c>
      <c r="E3922" s="1">
        <v>0.65</v>
      </c>
      <c r="F3922">
        <v>19.899999999999999</v>
      </c>
      <c r="G3922">
        <f t="shared" ca="1" si="602"/>
        <v>42.007420362456692</v>
      </c>
      <c r="H3922">
        <f t="shared" ca="1" si="598"/>
        <v>20.547384315298928</v>
      </c>
      <c r="I3922">
        <f ca="1">User_Model_Calcs!A3922-Sat_Data!$B$5</f>
        <v>19.213560734049253</v>
      </c>
      <c r="J3922">
        <f ca="1">(Earth_Data!$B$1/SQRT(1-Earth_Data!$B$2^2*SIN(RADIANS(User_Model_Calcs!B3922))^2))*COS(RADIANS(User_Model_Calcs!B3922))</f>
        <v>6191.8407436695079</v>
      </c>
      <c r="K3922">
        <f ca="1">((Earth_Data!$B$1*(1-Earth_Data!$B$2^2))/SQRT(1-Earth_Data!$B$2^2*SIN(RADIANS(User_Model_Calcs!B3922))^2))*SIN(RADIANS(User_Model_Calcs!B3922))</f>
        <v>-1525.1560583568166</v>
      </c>
      <c r="L3922">
        <f t="shared" ca="1" si="603"/>
        <v>-13.837468292205923</v>
      </c>
      <c r="M3922">
        <f t="shared" ca="1" si="604"/>
        <v>6376.9109133896691</v>
      </c>
      <c r="N3922">
        <f ca="1">SQRT(User_Model_Calcs!M3922^2+Sat_Data!$B$3^2-2*User_Model_Calcs!M3922*Sat_Data!$B$3*COS(RADIANS(L3922))*COS(RADIANS(I3922)))</f>
        <v>36406.274149197277</v>
      </c>
      <c r="O3922">
        <f ca="1">DEGREES(ACOS(((Earth_Data!$B$1+Sat_Data!$B$2)/User_Model_Calcs!N3922)*SQRT(1-COS(RADIANS(User_Model_Calcs!I3922))^2*COS(RADIANS(User_Model_Calcs!B3922))^2)))</f>
        <v>62.406219232165505</v>
      </c>
      <c r="P3922">
        <f t="shared" ca="1" si="601"/>
        <v>55.369745168476967</v>
      </c>
    </row>
    <row r="3923" spans="1:16" x14ac:dyDescent="0.25">
      <c r="A3923">
        <f t="shared" ca="1" si="599"/>
        <v>126.60364547955487</v>
      </c>
      <c r="B3923">
        <f t="shared" ca="1" si="600"/>
        <v>-14.259869680041554</v>
      </c>
      <c r="C3923" s="6">
        <v>20135.9375</v>
      </c>
      <c r="D3923">
        <f t="shared" ca="1" si="597"/>
        <v>3</v>
      </c>
      <c r="E3923" s="1">
        <v>0.65</v>
      </c>
      <c r="F3923">
        <v>19.899999999999999</v>
      </c>
      <c r="G3923">
        <f t="shared" ca="1" si="602"/>
        <v>54.048620189015942</v>
      </c>
      <c r="H3923">
        <f t="shared" ca="1" si="598"/>
        <v>20.025561519191506</v>
      </c>
      <c r="I3923">
        <f ca="1">User_Model_Calcs!A3923-Sat_Data!$B$5</f>
        <v>16.603645479554871</v>
      </c>
      <c r="J3923">
        <f ca="1">(Earth_Data!$B$1/SQRT(1-Earth_Data!$B$2^2*SIN(RADIANS(User_Model_Calcs!B3923))^2))*COS(RADIANS(User_Model_Calcs!B3923))</f>
        <v>6182.875706595828</v>
      </c>
      <c r="K3923">
        <f ca="1">((Earth_Data!$B$1*(1-Earth_Data!$B$2^2))/SQRT(1-Earth_Data!$B$2^2*SIN(RADIANS(User_Model_Calcs!B3923))^2))*SIN(RADIANS(User_Model_Calcs!B3923))</f>
        <v>-1560.8645380954272</v>
      </c>
      <c r="L3923">
        <f t="shared" ca="1" si="603"/>
        <v>-14.168263238721007</v>
      </c>
      <c r="M3923">
        <f t="shared" ca="1" si="604"/>
        <v>6376.8526805546253</v>
      </c>
      <c r="N3923">
        <f ca="1">SQRT(User_Model_Calcs!M3923^2+Sat_Data!$B$3^2-2*User_Model_Calcs!M3923*Sat_Data!$B$3*COS(RADIANS(L3923))*COS(RADIANS(I3923)))</f>
        <v>36315.66332367649</v>
      </c>
      <c r="O3923">
        <f ca="1">DEGREES(ACOS(((Earth_Data!$B$1+Sat_Data!$B$2)/User_Model_Calcs!N3923)*SQRT(1-COS(RADIANS(User_Model_Calcs!I3923))^2*COS(RADIANS(User_Model_Calcs!B3923))^2)))</f>
        <v>64.511681515826979</v>
      </c>
      <c r="P3923">
        <f t="shared" ca="1" si="601"/>
        <v>50.440812003980362</v>
      </c>
    </row>
    <row r="3924" spans="1:16" x14ac:dyDescent="0.25">
      <c r="A3924">
        <f t="shared" ca="1" si="599"/>
        <v>127.8597838659776</v>
      </c>
      <c r="B3924">
        <f t="shared" ca="1" si="600"/>
        <v>-14.630484398770243</v>
      </c>
      <c r="C3924" s="6">
        <v>20135.9375</v>
      </c>
      <c r="D3924">
        <f t="shared" ca="1" si="597"/>
        <v>3</v>
      </c>
      <c r="E3924" s="1">
        <v>0.65</v>
      </c>
      <c r="F3924">
        <v>19.899999999999999</v>
      </c>
      <c r="G3924">
        <f t="shared" ca="1" si="602"/>
        <v>54.048620189015942</v>
      </c>
      <c r="H3924">
        <f t="shared" ca="1" si="598"/>
        <v>18.460725310772325</v>
      </c>
      <c r="I3924">
        <f ca="1">User_Model_Calcs!A3924-Sat_Data!$B$5</f>
        <v>17.859783865977604</v>
      </c>
      <c r="J3924">
        <f ca="1">(Earth_Data!$B$1/SQRT(1-Earth_Data!$B$2^2*SIN(RADIANS(User_Model_Calcs!B3924))^2))*COS(RADIANS(User_Model_Calcs!B3924))</f>
        <v>6172.6466100162143</v>
      </c>
      <c r="K3924">
        <f ca="1">((Earth_Data!$B$1*(1-Earth_Data!$B$2^2))/SQRT(1-Earth_Data!$B$2^2*SIN(RADIANS(User_Model_Calcs!B3924))^2))*SIN(RADIANS(User_Model_Calcs!B3924))</f>
        <v>-1600.5742237830768</v>
      </c>
      <c r="L3924">
        <f t="shared" ca="1" si="603"/>
        <v>-14.536702829186492</v>
      </c>
      <c r="M3924">
        <f t="shared" ca="1" si="604"/>
        <v>6376.7863393705966</v>
      </c>
      <c r="N3924">
        <f ca="1">SQRT(User_Model_Calcs!M3924^2+Sat_Data!$B$3^2-2*User_Model_Calcs!M3924*Sat_Data!$B$3*COS(RADIANS(L3924))*COS(RADIANS(I3924)))</f>
        <v>36373.531046658107</v>
      </c>
      <c r="O3924">
        <f ca="1">DEGREES(ACOS(((Earth_Data!$B$1+Sat_Data!$B$2)/User_Model_Calcs!N3924)*SQRT(1-COS(RADIANS(User_Model_Calcs!I3924))^2*COS(RADIANS(User_Model_Calcs!B3924))^2)))</f>
        <v>63.145621565431789</v>
      </c>
      <c r="P3924">
        <f t="shared" ca="1" si="601"/>
        <v>51.907225930475661</v>
      </c>
    </row>
    <row r="3925" spans="1:16" x14ac:dyDescent="0.25">
      <c r="A3925">
        <f t="shared" ca="1" si="599"/>
        <v>126.42477591399282</v>
      </c>
      <c r="B3925">
        <f t="shared" ca="1" si="600"/>
        <v>-14.300977455550306</v>
      </c>
      <c r="C3925" s="6">
        <v>20135.9375</v>
      </c>
      <c r="D3925">
        <f t="shared" ca="1" si="597"/>
        <v>1.2</v>
      </c>
      <c r="E3925" s="1">
        <v>0.65</v>
      </c>
      <c r="F3925">
        <v>19.899999999999999</v>
      </c>
      <c r="G3925">
        <f t="shared" ca="1" si="602"/>
        <v>46.089820015575185</v>
      </c>
      <c r="H3925">
        <f t="shared" ca="1" si="598"/>
        <v>23.553284036048751</v>
      </c>
      <c r="I3925">
        <f ca="1">User_Model_Calcs!A3925-Sat_Data!$B$5</f>
        <v>16.424775913992818</v>
      </c>
      <c r="J3925">
        <f ca="1">(Earth_Data!$B$1/SQRT(1-Earth_Data!$B$2^2*SIN(RADIANS(User_Model_Calcs!B3925))^2))*COS(RADIANS(User_Model_Calcs!B3925))</f>
        <v>6181.7538010911303</v>
      </c>
      <c r="K3925">
        <f ca="1">((Earth_Data!$B$1*(1-Earth_Data!$B$2^2))/SQRT(1-Earth_Data!$B$2^2*SIN(RADIANS(User_Model_Calcs!B3925))^2))*SIN(RADIANS(User_Model_Calcs!B3925))</f>
        <v>-1565.2722403077953</v>
      </c>
      <c r="L3925">
        <f t="shared" ca="1" si="603"/>
        <v>-14.209128997838004</v>
      </c>
      <c r="M3925">
        <f t="shared" ca="1" si="604"/>
        <v>6376.8453990654989</v>
      </c>
      <c r="N3925">
        <f ca="1">SQRT(User_Model_Calcs!M3925^2+Sat_Data!$B$3^2-2*User_Model_Calcs!M3925*Sat_Data!$B$3*COS(RADIANS(L3925))*COS(RADIANS(I3925)))</f>
        <v>36310.540828450437</v>
      </c>
      <c r="O3925">
        <f ca="1">DEGREES(ACOS(((Earth_Data!$B$1+Sat_Data!$B$2)/User_Model_Calcs!N3925)*SQRT(1-COS(RADIANS(User_Model_Calcs!I3925))^2*COS(RADIANS(User_Model_Calcs!B3925))^2)))</f>
        <v>64.63560931906801</v>
      </c>
      <c r="P3925">
        <f t="shared" ca="1" si="601"/>
        <v>50.038713952263741</v>
      </c>
    </row>
    <row r="3926" spans="1:16" x14ac:dyDescent="0.25">
      <c r="A3926">
        <f t="shared" ca="1" si="599"/>
        <v>128.14113550418702</v>
      </c>
      <c r="B3926">
        <f t="shared" ca="1" si="600"/>
        <v>-16.413538331143258</v>
      </c>
      <c r="C3926" s="6">
        <v>20135.9375</v>
      </c>
      <c r="D3926">
        <f t="shared" ca="1" si="597"/>
        <v>3</v>
      </c>
      <c r="E3926" s="1">
        <v>0.65</v>
      </c>
      <c r="F3926">
        <v>19.899999999999999</v>
      </c>
      <c r="G3926">
        <f t="shared" ca="1" si="602"/>
        <v>54.048620189015942</v>
      </c>
      <c r="H3926">
        <f t="shared" ca="1" si="598"/>
        <v>15.147272709078418</v>
      </c>
      <c r="I3926">
        <f ca="1">User_Model_Calcs!A3926-Sat_Data!$B$5</f>
        <v>18.141135504187019</v>
      </c>
      <c r="J3926">
        <f ca="1">(Earth_Data!$B$1/SQRT(1-Earth_Data!$B$2^2*SIN(RADIANS(User_Model_Calcs!B3926))^2))*COS(RADIANS(User_Model_Calcs!B3926))</f>
        <v>6119.8489658229655</v>
      </c>
      <c r="K3926">
        <f ca="1">((Earth_Data!$B$1*(1-Earth_Data!$B$2^2))/SQRT(1-Earth_Data!$B$2^2*SIN(RADIANS(User_Model_Calcs!B3926))^2))*SIN(RADIANS(User_Model_Calcs!B3926))</f>
        <v>-1790.6724479427735</v>
      </c>
      <c r="L3926">
        <f t="shared" ca="1" si="603"/>
        <v>-16.309515892518373</v>
      </c>
      <c r="M3926">
        <f t="shared" ca="1" si="604"/>
        <v>6376.445654148225</v>
      </c>
      <c r="N3926">
        <f ca="1">SQRT(User_Model_Calcs!M3926^2+Sat_Data!$B$3^2-2*User_Model_Calcs!M3926*Sat_Data!$B$3*COS(RADIANS(L3926))*COS(RADIANS(I3926)))</f>
        <v>36442.424744431912</v>
      </c>
      <c r="O3926">
        <f ca="1">DEGREES(ACOS(((Earth_Data!$B$1+Sat_Data!$B$2)/User_Model_Calcs!N3926)*SQRT(1-COS(RADIANS(User_Model_Calcs!I3926))^2*COS(RADIANS(User_Model_Calcs!B3926))^2)))</f>
        <v>61.594453992632936</v>
      </c>
      <c r="P3926">
        <f t="shared" ca="1" si="601"/>
        <v>49.224825091781611</v>
      </c>
    </row>
    <row r="3927" spans="1:16" x14ac:dyDescent="0.25">
      <c r="A3927">
        <f t="shared" ca="1" si="599"/>
        <v>129.89671187644879</v>
      </c>
      <c r="B3927">
        <f t="shared" ca="1" si="600"/>
        <v>-14.34550156792027</v>
      </c>
      <c r="C3927" s="6">
        <v>20135.9375</v>
      </c>
      <c r="D3927">
        <f t="shared" ca="1" si="597"/>
        <v>1.2</v>
      </c>
      <c r="E3927" s="1">
        <v>0.65</v>
      </c>
      <c r="F3927">
        <v>19.899999999999999</v>
      </c>
      <c r="G3927">
        <f t="shared" ca="1" si="602"/>
        <v>46.089820015575185</v>
      </c>
      <c r="H3927">
        <f t="shared" ca="1" si="598"/>
        <v>19.02996059215711</v>
      </c>
      <c r="I3927">
        <f ca="1">User_Model_Calcs!A3927-Sat_Data!$B$5</f>
        <v>19.896711876448791</v>
      </c>
      <c r="J3927">
        <f ca="1">(Earth_Data!$B$1/SQRT(1-Earth_Data!$B$2^2*SIN(RADIANS(User_Model_Calcs!B3927))^2))*COS(RADIANS(User_Model_Calcs!B3927))</f>
        <v>6180.5350860214594</v>
      </c>
      <c r="K3927">
        <f ca="1">((Earth_Data!$B$1*(1-Earth_Data!$B$2^2))/SQRT(1-Earth_Data!$B$2^2*SIN(RADIANS(User_Model_Calcs!B3927))^2))*SIN(RADIANS(User_Model_Calcs!B3927))</f>
        <v>-1570.0453604260276</v>
      </c>
      <c r="L3927">
        <f t="shared" ca="1" si="603"/>
        <v>-14.253391192084754</v>
      </c>
      <c r="M3927">
        <f t="shared" ca="1" si="604"/>
        <v>6376.8374907423813</v>
      </c>
      <c r="N3927">
        <f ca="1">SQRT(User_Model_Calcs!M3927^2+Sat_Data!$B$3^2-2*User_Model_Calcs!M3927*Sat_Data!$B$3*COS(RADIANS(L3927))*COS(RADIANS(I3927)))</f>
        <v>36447.169279047492</v>
      </c>
      <c r="O3927">
        <f ca="1">DEGREES(ACOS(((Earth_Data!$B$1+Sat_Data!$B$2)/User_Model_Calcs!N3927)*SQRT(1-COS(RADIANS(User_Model_Calcs!I3927))^2*COS(RADIANS(User_Model_Calcs!B3927))^2)))</f>
        <v>61.502193277768626</v>
      </c>
      <c r="P3927">
        <f t="shared" ca="1" si="601"/>
        <v>55.60540957384508</v>
      </c>
    </row>
    <row r="3928" spans="1:16" x14ac:dyDescent="0.25">
      <c r="A3928">
        <f t="shared" ca="1" si="599"/>
        <v>129.25570154115877</v>
      </c>
      <c r="B3928">
        <f t="shared" ca="1" si="600"/>
        <v>-15.373789681544862</v>
      </c>
      <c r="C3928" s="6">
        <v>20135.9375</v>
      </c>
      <c r="D3928">
        <f t="shared" ca="1" si="597"/>
        <v>0.75</v>
      </c>
      <c r="E3928" s="1">
        <v>0.65</v>
      </c>
      <c r="F3928">
        <v>19.899999999999999</v>
      </c>
      <c r="G3928">
        <f t="shared" ca="1" si="602"/>
        <v>42.007420362456692</v>
      </c>
      <c r="H3928">
        <f t="shared" ca="1" si="598"/>
        <v>15.161663006913559</v>
      </c>
      <c r="I3928">
        <f ca="1">User_Model_Calcs!A3928-Sat_Data!$B$5</f>
        <v>19.255701541158771</v>
      </c>
      <c r="J3928">
        <f ca="1">(Earth_Data!$B$1/SQRT(1-Earth_Data!$B$2^2*SIN(RADIANS(User_Model_Calcs!B3928))^2))*COS(RADIANS(User_Model_Calcs!B3928))</f>
        <v>6151.3570074013469</v>
      </c>
      <c r="K3928">
        <f ca="1">((Earth_Data!$B$1*(1-Earth_Data!$B$2^2))/SQRT(1-Earth_Data!$B$2^2*SIN(RADIANS(User_Model_Calcs!B3928))^2))*SIN(RADIANS(User_Model_Calcs!B3928))</f>
        <v>-1680.0162276719393</v>
      </c>
      <c r="L3928">
        <f t="shared" ca="1" si="603"/>
        <v>-15.275692927352932</v>
      </c>
      <c r="M3928">
        <f t="shared" ca="1" si="604"/>
        <v>6376.6486148875028</v>
      </c>
      <c r="N3928">
        <f ca="1">SQRT(User_Model_Calcs!M3928^2+Sat_Data!$B$3^2-2*User_Model_Calcs!M3928*Sat_Data!$B$3*COS(RADIANS(L3928))*COS(RADIANS(I3928)))</f>
        <v>36452.200268066626</v>
      </c>
      <c r="O3928">
        <f ca="1">DEGREES(ACOS(((Earth_Data!$B$1+Sat_Data!$B$2)/User_Model_Calcs!N3928)*SQRT(1-COS(RADIANS(User_Model_Calcs!I3928))^2*COS(RADIANS(User_Model_Calcs!B3928))^2)))</f>
        <v>61.387876371436612</v>
      </c>
      <c r="P3928">
        <f t="shared" ca="1" si="601"/>
        <v>52.804035943902349</v>
      </c>
    </row>
    <row r="3929" spans="1:16" x14ac:dyDescent="0.25">
      <c r="A3929">
        <f t="shared" ca="1" si="599"/>
        <v>128.82237314719092</v>
      </c>
      <c r="B3929">
        <f t="shared" ca="1" si="600"/>
        <v>-12.939939477656733</v>
      </c>
      <c r="C3929" s="6">
        <v>20135.9375</v>
      </c>
      <c r="D3929">
        <f t="shared" ca="1" si="597"/>
        <v>1.2</v>
      </c>
      <c r="E3929" s="1">
        <v>0.65</v>
      </c>
      <c r="F3929">
        <v>19.899999999999999</v>
      </c>
      <c r="G3929">
        <f t="shared" ca="1" si="602"/>
        <v>46.089820015575185</v>
      </c>
      <c r="H3929">
        <f t="shared" ca="1" si="598"/>
        <v>21.788099540915951</v>
      </c>
      <c r="I3929">
        <f ca="1">User_Model_Calcs!A3929-Sat_Data!$B$5</f>
        <v>18.822373147190916</v>
      </c>
      <c r="J3929">
        <f ca="1">(Earth_Data!$B$1/SQRT(1-Earth_Data!$B$2^2*SIN(RADIANS(User_Model_Calcs!B3929))^2))*COS(RADIANS(User_Model_Calcs!B3929))</f>
        <v>6217.2128964737622</v>
      </c>
      <c r="K3929">
        <f ca="1">((Earth_Data!$B$1*(1-Earth_Data!$B$2^2))/SQRT(1-Earth_Data!$B$2^2*SIN(RADIANS(User_Model_Calcs!B3929))^2))*SIN(RADIANS(User_Model_Calcs!B3929))</f>
        <v>-1418.9306984496084</v>
      </c>
      <c r="L3929">
        <f t="shared" ca="1" si="603"/>
        <v>-12.856200574673343</v>
      </c>
      <c r="M3929">
        <f t="shared" ca="1" si="604"/>
        <v>6377.0761738497649</v>
      </c>
      <c r="N3929">
        <f ca="1">SQRT(User_Model_Calcs!M3929^2+Sat_Data!$B$3^2-2*User_Model_Calcs!M3929*Sat_Data!$B$3*COS(RADIANS(L3929))*COS(RADIANS(I3929)))</f>
        <v>36362.508700661449</v>
      </c>
      <c r="O3929">
        <f ca="1">DEGREES(ACOS(((Earth_Data!$B$1+Sat_Data!$B$2)/User_Model_Calcs!N3929)*SQRT(1-COS(RADIANS(User_Model_Calcs!I3929))^2*COS(RADIANS(User_Model_Calcs!B3929))^2)))</f>
        <v>63.408932103954307</v>
      </c>
      <c r="P3929">
        <f t="shared" ca="1" si="601"/>
        <v>56.69717820395033</v>
      </c>
    </row>
    <row r="3930" spans="1:16" x14ac:dyDescent="0.25">
      <c r="A3930">
        <f t="shared" ca="1" si="599"/>
        <v>127.767973521708</v>
      </c>
      <c r="B3930">
        <f t="shared" ca="1" si="600"/>
        <v>-14.869796139472946</v>
      </c>
      <c r="C3930" s="6">
        <v>20135.9375</v>
      </c>
      <c r="D3930">
        <f t="shared" ca="1" si="597"/>
        <v>1.2</v>
      </c>
      <c r="E3930" s="1">
        <v>0.65</v>
      </c>
      <c r="F3930">
        <v>19.899999999999999</v>
      </c>
      <c r="G3930">
        <f t="shared" ca="1" si="602"/>
        <v>46.089820015575185</v>
      </c>
      <c r="H3930">
        <f t="shared" ca="1" si="598"/>
        <v>20.813502280300213</v>
      </c>
      <c r="I3930">
        <f ca="1">User_Model_Calcs!A3930-Sat_Data!$B$5</f>
        <v>17.767973521708001</v>
      </c>
      <c r="J3930">
        <f ca="1">(Earth_Data!$B$1/SQRT(1-Earth_Data!$B$2^2*SIN(RADIANS(User_Model_Calcs!B3930))^2))*COS(RADIANS(User_Model_Calcs!B3930))</f>
        <v>6165.904955699084</v>
      </c>
      <c r="K3930">
        <f ca="1">((Earth_Data!$B$1*(1-Earth_Data!$B$2^2))/SQRT(1-Earth_Data!$B$2^2*SIN(RADIANS(User_Model_Calcs!B3930))^2))*SIN(RADIANS(User_Model_Calcs!B3930))</f>
        <v>-1626.1805652105968</v>
      </c>
      <c r="L3930">
        <f t="shared" ca="1" si="603"/>
        <v>-14.774618299285839</v>
      </c>
      <c r="M3930">
        <f t="shared" ca="1" si="604"/>
        <v>6376.7426758011161</v>
      </c>
      <c r="N3930">
        <f ca="1">SQRT(User_Model_Calcs!M3930^2+Sat_Data!$B$3^2-2*User_Model_Calcs!M3930*Sat_Data!$B$3*COS(RADIANS(L3930))*COS(RADIANS(I3930)))</f>
        <v>36377.457689240349</v>
      </c>
      <c r="O3930">
        <f ca="1">DEGREES(ACOS(((Earth_Data!$B$1+Sat_Data!$B$2)/User_Model_Calcs!N3930)*SQRT(1-COS(RADIANS(User_Model_Calcs!I3930))^2*COS(RADIANS(User_Model_Calcs!B3930))^2)))</f>
        <v>63.054186600011775</v>
      </c>
      <c r="P3930">
        <f t="shared" ca="1" si="601"/>
        <v>51.311354976209508</v>
      </c>
    </row>
    <row r="3931" spans="1:16" x14ac:dyDescent="0.25">
      <c r="A3931">
        <f t="shared" ca="1" si="599"/>
        <v>127.97591136844881</v>
      </c>
      <c r="B3931">
        <f t="shared" ca="1" si="600"/>
        <v>-11.627458617626534</v>
      </c>
      <c r="C3931" s="6">
        <v>20135.9375</v>
      </c>
      <c r="D3931">
        <f t="shared" ca="1" si="597"/>
        <v>1.2</v>
      </c>
      <c r="E3931" s="1">
        <v>0.65</v>
      </c>
      <c r="F3931">
        <v>19.899999999999999</v>
      </c>
      <c r="G3931">
        <f t="shared" ca="1" si="602"/>
        <v>46.089820015575185</v>
      </c>
      <c r="H3931">
        <f t="shared" ca="1" si="598"/>
        <v>21.789030882017524</v>
      </c>
      <c r="I3931">
        <f ca="1">User_Model_Calcs!A3931-Sat_Data!$B$5</f>
        <v>17.975911368448806</v>
      </c>
      <c r="J3931">
        <f ca="1">(Earth_Data!$B$1/SQRT(1-Earth_Data!$B$2^2*SIN(RADIANS(User_Model_Calcs!B3931))^2))*COS(RADIANS(User_Model_Calcs!B3931))</f>
        <v>6248.1023463483816</v>
      </c>
      <c r="K3931">
        <f ca="1">((Earth_Data!$B$1*(1-Earth_Data!$B$2^2))/SQRT(1-Earth_Data!$B$2^2*SIN(RADIANS(User_Model_Calcs!B3931))^2))*SIN(RADIANS(User_Model_Calcs!B3931))</f>
        <v>-1277.0651106146559</v>
      </c>
      <c r="L3931">
        <f t="shared" ca="1" si="603"/>
        <v>-11.551717523507033</v>
      </c>
      <c r="M3931">
        <f t="shared" ca="1" si="604"/>
        <v>6377.2782773839635</v>
      </c>
      <c r="N3931">
        <f ca="1">SQRT(User_Model_Calcs!M3931^2+Sat_Data!$B$3^2-2*User_Model_Calcs!M3931*Sat_Data!$B$3*COS(RADIANS(L3931))*COS(RADIANS(I3931)))</f>
        <v>36294.795270398085</v>
      </c>
      <c r="O3931">
        <f ca="1">DEGREES(ACOS(((Earth_Data!$B$1+Sat_Data!$B$2)/User_Model_Calcs!N3931)*SQRT(1-COS(RADIANS(User_Model_Calcs!I3931))^2*COS(RADIANS(User_Model_Calcs!B3931))^2)))</f>
        <v>65.034884147154216</v>
      </c>
      <c r="P3931">
        <f t="shared" ca="1" si="601"/>
        <v>58.151967245599444</v>
      </c>
    </row>
    <row r="3932" spans="1:16" x14ac:dyDescent="0.25">
      <c r="A3932">
        <f t="shared" ca="1" si="599"/>
        <v>130.11426943857566</v>
      </c>
      <c r="B3932">
        <f t="shared" ca="1" si="600"/>
        <v>-15.839240084263697</v>
      </c>
      <c r="C3932" s="6">
        <v>20135.9375</v>
      </c>
      <c r="D3932">
        <f t="shared" ca="1" si="597"/>
        <v>0.75</v>
      </c>
      <c r="E3932" s="1">
        <v>0.65</v>
      </c>
      <c r="F3932">
        <v>19.899999999999999</v>
      </c>
      <c r="G3932">
        <f t="shared" ca="1" si="602"/>
        <v>42.007420362456692</v>
      </c>
      <c r="H3932">
        <f t="shared" ca="1" si="598"/>
        <v>14.145490796882559</v>
      </c>
      <c r="I3932">
        <f ca="1">User_Model_Calcs!A3932-Sat_Data!$B$5</f>
        <v>20.114269438575661</v>
      </c>
      <c r="J3932">
        <f ca="1">(Earth_Data!$B$1/SQRT(1-Earth_Data!$B$2^2*SIN(RADIANS(User_Model_Calcs!B3932))^2))*COS(RADIANS(User_Model_Calcs!B3932))</f>
        <v>6137.5008793068919</v>
      </c>
      <c r="K3932">
        <f ca="1">((Earth_Data!$B$1*(1-Earth_Data!$B$2^2))/SQRT(1-Earth_Data!$B$2^2*SIN(RADIANS(User_Model_Calcs!B3932))^2))*SIN(RADIANS(User_Model_Calcs!B3932))</f>
        <v>-1729.621519157866</v>
      </c>
      <c r="L3932">
        <f t="shared" ca="1" si="603"/>
        <v>-15.738474355084424</v>
      </c>
      <c r="M3932">
        <f t="shared" ca="1" si="604"/>
        <v>6376.5592322997236</v>
      </c>
      <c r="N3932">
        <f ca="1">SQRT(User_Model_Calcs!M3932^2+Sat_Data!$B$3^2-2*User_Model_Calcs!M3932*Sat_Data!$B$3*COS(RADIANS(L3932))*COS(RADIANS(I3932)))</f>
        <v>36503.113651072665</v>
      </c>
      <c r="O3932">
        <f ca="1">DEGREES(ACOS(((Earth_Data!$B$1+Sat_Data!$B$2)/User_Model_Calcs!N3932)*SQRT(1-COS(RADIANS(User_Model_Calcs!I3932))^2*COS(RADIANS(User_Model_Calcs!B3932))^2)))</f>
        <v>60.303459239753344</v>
      </c>
      <c r="P3932">
        <f t="shared" ca="1" si="601"/>
        <v>53.304082971764522</v>
      </c>
    </row>
    <row r="3933" spans="1:16" x14ac:dyDescent="0.25">
      <c r="A3933">
        <f t="shared" ca="1" si="599"/>
        <v>129.85890000900824</v>
      </c>
      <c r="B3933">
        <f t="shared" ca="1" si="600"/>
        <v>-12.035053775483821</v>
      </c>
      <c r="C3933" s="6">
        <v>20135.9375</v>
      </c>
      <c r="D3933">
        <f t="shared" ca="1" si="597"/>
        <v>0.75</v>
      </c>
      <c r="E3933" s="1">
        <v>0.65</v>
      </c>
      <c r="F3933">
        <v>19.899999999999999</v>
      </c>
      <c r="G3933">
        <f t="shared" ca="1" si="602"/>
        <v>42.007420362456692</v>
      </c>
      <c r="H3933">
        <f t="shared" ca="1" si="598"/>
        <v>17.411491816426413</v>
      </c>
      <c r="I3933">
        <f ca="1">User_Model_Calcs!A3933-Sat_Data!$B$5</f>
        <v>19.858900009008238</v>
      </c>
      <c r="J3933">
        <f ca="1">(Earth_Data!$B$1/SQRT(1-Earth_Data!$B$2^2*SIN(RADIANS(User_Model_Calcs!B3933))^2))*COS(RADIANS(User_Model_Calcs!B3933))</f>
        <v>6238.8578511029664</v>
      </c>
      <c r="K3933">
        <f ca="1">((Earth_Data!$B$1*(1-Earth_Data!$B$2^2))/SQRT(1-Earth_Data!$B$2^2*SIN(RADIANS(User_Model_Calcs!B3933))^2))*SIN(RADIANS(User_Model_Calcs!B3933))</f>
        <v>-1321.1957294711967</v>
      </c>
      <c r="L3933">
        <f t="shared" ca="1" si="603"/>
        <v>-11.956811290663577</v>
      </c>
      <c r="M3933">
        <f t="shared" ca="1" si="604"/>
        <v>6377.2176881334426</v>
      </c>
      <c r="N3933">
        <f ca="1">SQRT(User_Model_Calcs!M3933^2+Sat_Data!$B$3^2-2*User_Model_Calcs!M3933*Sat_Data!$B$3*COS(RADIANS(L3933))*COS(RADIANS(I3933)))</f>
        <v>36382.114657942686</v>
      </c>
      <c r="O3933">
        <f ca="1">DEGREES(ACOS(((Earth_Data!$B$1+Sat_Data!$B$2)/User_Model_Calcs!N3933)*SQRT(1-COS(RADIANS(User_Model_Calcs!I3933))^2*COS(RADIANS(User_Model_Calcs!B3933))^2)))</f>
        <v>62.961675448449405</v>
      </c>
      <c r="P3933">
        <f t="shared" ca="1" si="601"/>
        <v>60.002319329775432</v>
      </c>
    </row>
    <row r="3934" spans="1:16" x14ac:dyDescent="0.25">
      <c r="A3934">
        <f t="shared" ca="1" si="599"/>
        <v>127.8083909488911</v>
      </c>
      <c r="B3934">
        <f t="shared" ca="1" si="600"/>
        <v>-15.638397258388743</v>
      </c>
      <c r="C3934" s="6">
        <v>20135.9375</v>
      </c>
      <c r="D3934">
        <f t="shared" ca="1" si="597"/>
        <v>1.2</v>
      </c>
      <c r="E3934" s="1">
        <v>0.65</v>
      </c>
      <c r="F3934">
        <v>19.899999999999999</v>
      </c>
      <c r="G3934">
        <f t="shared" ca="1" si="602"/>
        <v>46.089820015575185</v>
      </c>
      <c r="H3934">
        <f t="shared" ca="1" si="598"/>
        <v>17.139641776412638</v>
      </c>
      <c r="I3934">
        <f ca="1">User_Model_Calcs!A3934-Sat_Data!$B$5</f>
        <v>17.808390948891102</v>
      </c>
      <c r="J3934">
        <f ca="1">(Earth_Data!$B$1/SQRT(1-Earth_Data!$B$2^2*SIN(RADIANS(User_Model_Calcs!B3934))^2))*COS(RADIANS(User_Model_Calcs!B3934))</f>
        <v>6143.5293237748519</v>
      </c>
      <c r="K3934">
        <f ca="1">((Earth_Data!$B$1*(1-Earth_Data!$B$2^2))/SQRT(1-Earth_Data!$B$2^2*SIN(RADIANS(User_Model_Calcs!B3934))^2))*SIN(RADIANS(User_Model_Calcs!B3934))</f>
        <v>-1708.2302896786578</v>
      </c>
      <c r="L3934">
        <f t="shared" ca="1" si="603"/>
        <v>-15.538780003769302</v>
      </c>
      <c r="M3934">
        <f t="shared" ca="1" si="604"/>
        <v>6376.598095744871</v>
      </c>
      <c r="N3934">
        <f ca="1">SQRT(User_Model_Calcs!M3934^2+Sat_Data!$B$3^2-2*User_Model_Calcs!M3934*Sat_Data!$B$3*COS(RADIANS(L3934))*COS(RADIANS(I3934)))</f>
        <v>36403.655375811279</v>
      </c>
      <c r="O3934">
        <f ca="1">DEGREES(ACOS(((Earth_Data!$B$1+Sat_Data!$B$2)/User_Model_Calcs!N3934)*SQRT(1-COS(RADIANS(User_Model_Calcs!I3934))^2*COS(RADIANS(User_Model_Calcs!B3934))^2)))</f>
        <v>62.455891684163333</v>
      </c>
      <c r="P3934">
        <f t="shared" ca="1" si="601"/>
        <v>49.997461492456296</v>
      </c>
    </row>
    <row r="3935" spans="1:16" x14ac:dyDescent="0.25">
      <c r="A3935">
        <f t="shared" ca="1" si="599"/>
        <v>127.05851207055609</v>
      </c>
      <c r="B3935">
        <f t="shared" ca="1" si="600"/>
        <v>-15.07671955406826</v>
      </c>
      <c r="C3935" s="6">
        <v>20135.9375</v>
      </c>
      <c r="D3935">
        <f t="shared" ca="1" si="597"/>
        <v>0.75</v>
      </c>
      <c r="E3935" s="1">
        <v>0.65</v>
      </c>
      <c r="F3935">
        <v>19.899999999999999</v>
      </c>
      <c r="G3935">
        <f t="shared" ca="1" si="602"/>
        <v>42.007420362456692</v>
      </c>
      <c r="H3935">
        <f t="shared" ca="1" si="598"/>
        <v>19.504140430462542</v>
      </c>
      <c r="I3935">
        <f ca="1">User_Model_Calcs!A3935-Sat_Data!$B$5</f>
        <v>17.058512070556091</v>
      </c>
      <c r="J3935">
        <f ca="1">(Earth_Data!$B$1/SQRT(1-Earth_Data!$B$2^2*SIN(RADIANS(User_Model_Calcs!B3935))^2))*COS(RADIANS(User_Model_Calcs!B3935))</f>
        <v>6159.989422741688</v>
      </c>
      <c r="K3935">
        <f ca="1">((Earth_Data!$B$1*(1-Earth_Data!$B$2^2))/SQRT(1-Earth_Data!$B$2^2*SIN(RADIANS(User_Model_Calcs!B3935))^2))*SIN(RADIANS(User_Model_Calcs!B3935))</f>
        <v>-1648.2989230862227</v>
      </c>
      <c r="L3935">
        <f t="shared" ca="1" si="603"/>
        <v>-14.980339717811464</v>
      </c>
      <c r="M3935">
        <f t="shared" ca="1" si="604"/>
        <v>6376.7044018157749</v>
      </c>
      <c r="N3935">
        <f ca="1">SQRT(User_Model_Calcs!M3935^2+Sat_Data!$B$3^2-2*User_Model_Calcs!M3935*Sat_Data!$B$3*COS(RADIANS(L3935))*COS(RADIANS(I3935)))</f>
        <v>36357.517734656591</v>
      </c>
      <c r="O3935">
        <f ca="1">DEGREES(ACOS(((Earth_Data!$B$1+Sat_Data!$B$2)/User_Model_Calcs!N3935)*SQRT(1-COS(RADIANS(User_Model_Calcs!I3935))^2*COS(RADIANS(User_Model_Calcs!B3935))^2)))</f>
        <v>63.513813295334863</v>
      </c>
      <c r="P3935">
        <f t="shared" ca="1" si="601"/>
        <v>49.712339308998594</v>
      </c>
    </row>
    <row r="3936" spans="1:16" x14ac:dyDescent="0.25">
      <c r="A3936">
        <f t="shared" ca="1" si="599"/>
        <v>128.53027648977539</v>
      </c>
      <c r="B3936">
        <f t="shared" ca="1" si="600"/>
        <v>-15.844070684738888</v>
      </c>
      <c r="C3936" s="6">
        <v>20135.9375</v>
      </c>
      <c r="D3936">
        <f t="shared" ca="1" si="597"/>
        <v>3</v>
      </c>
      <c r="E3936" s="1">
        <v>0.65</v>
      </c>
      <c r="F3936">
        <v>19.899999999999999</v>
      </c>
      <c r="G3936">
        <f t="shared" ca="1" si="602"/>
        <v>54.048620189015942</v>
      </c>
      <c r="H3936">
        <f t="shared" ca="1" si="598"/>
        <v>22.98125340614525</v>
      </c>
      <c r="I3936">
        <f ca="1">User_Model_Calcs!A3936-Sat_Data!$B$5</f>
        <v>18.530276489775389</v>
      </c>
      <c r="J3936">
        <f ca="1">(Earth_Data!$B$1/SQRT(1-Earth_Data!$B$2^2*SIN(RADIANS(User_Model_Calcs!B3936))^2))*COS(RADIANS(User_Model_Calcs!B3936))</f>
        <v>6137.3549606478009</v>
      </c>
      <c r="K3936">
        <f ca="1">((Earth_Data!$B$1*(1-Earth_Data!$B$2^2))/SQRT(1-Earth_Data!$B$2^2*SIN(RADIANS(User_Model_Calcs!B3936))^2))*SIN(RADIANS(User_Model_Calcs!B3936))</f>
        <v>-1730.1357574749145</v>
      </c>
      <c r="L3936">
        <f t="shared" ca="1" si="603"/>
        <v>-15.743277393103362</v>
      </c>
      <c r="M3936">
        <f t="shared" ca="1" si="604"/>
        <v>6376.5582920790011</v>
      </c>
      <c r="N3936">
        <f ca="1">SQRT(User_Model_Calcs!M3936^2+Sat_Data!$B$3^2-2*User_Model_Calcs!M3936*Sat_Data!$B$3*COS(RADIANS(L3936))*COS(RADIANS(I3936)))</f>
        <v>36438.368285807206</v>
      </c>
      <c r="O3936">
        <f ca="1">DEGREES(ACOS(((Earth_Data!$B$1+Sat_Data!$B$2)/User_Model_Calcs!N3936)*SQRT(1-COS(RADIANS(User_Model_Calcs!I3936))^2*COS(RADIANS(User_Model_Calcs!B3936))^2)))</f>
        <v>61.686123461218983</v>
      </c>
      <c r="P3936">
        <f t="shared" ca="1" si="601"/>
        <v>50.835773719094639</v>
      </c>
    </row>
    <row r="3937" spans="1:16" x14ac:dyDescent="0.25">
      <c r="A3937">
        <f t="shared" ca="1" si="599"/>
        <v>126.27649930542056</v>
      </c>
      <c r="B3937">
        <f t="shared" ca="1" si="600"/>
        <v>-12.652029300418803</v>
      </c>
      <c r="C3937" s="6">
        <v>20135.9375</v>
      </c>
      <c r="D3937">
        <f t="shared" ca="1" si="597"/>
        <v>1.2</v>
      </c>
      <c r="E3937" s="1">
        <v>0.65</v>
      </c>
      <c r="F3937">
        <v>19.899999999999999</v>
      </c>
      <c r="G3937">
        <f t="shared" ca="1" si="602"/>
        <v>46.089820015575185</v>
      </c>
      <c r="H3937">
        <f t="shared" ca="1" si="598"/>
        <v>19.634397177257817</v>
      </c>
      <c r="I3937">
        <f ca="1">User_Model_Calcs!A3937-Sat_Data!$B$5</f>
        <v>16.276499305420558</v>
      </c>
      <c r="J3937">
        <f ca="1">(Earth_Data!$B$1/SQRT(1-Earth_Data!$B$2^2*SIN(RADIANS(User_Model_Calcs!B3937))^2))*COS(RADIANS(User_Model_Calcs!B3937))</f>
        <v>6224.2672888532416</v>
      </c>
      <c r="K3937">
        <f ca="1">((Earth_Data!$B$1*(1-Earth_Data!$B$2^2))/SQRT(1-Earth_Data!$B$2^2*SIN(RADIANS(User_Model_Calcs!B3937))^2))*SIN(RADIANS(User_Model_Calcs!B3937))</f>
        <v>-1387.8705998108758</v>
      </c>
      <c r="L3937">
        <f t="shared" ca="1" si="603"/>
        <v>-12.57003048732882</v>
      </c>
      <c r="M3937">
        <f t="shared" ca="1" si="604"/>
        <v>6377.1222416469236</v>
      </c>
      <c r="N3937">
        <f ca="1">SQRT(User_Model_Calcs!M3937^2+Sat_Data!$B$3^2-2*User_Model_Calcs!M3937*Sat_Data!$B$3*COS(RADIANS(L3937))*COS(RADIANS(I3937)))</f>
        <v>36257.933234224904</v>
      </c>
      <c r="O3937">
        <f ca="1">DEGREES(ACOS(((Earth_Data!$B$1+Sat_Data!$B$2)/User_Model_Calcs!N3937)*SQRT(1-COS(RADIANS(User_Model_Calcs!I3937))^2*COS(RADIANS(User_Model_Calcs!B3937))^2)))</f>
        <v>65.955759875486038</v>
      </c>
      <c r="P3937">
        <f t="shared" ca="1" si="601"/>
        <v>53.124086490698325</v>
      </c>
    </row>
    <row r="3938" spans="1:16" x14ac:dyDescent="0.25">
      <c r="A3938">
        <f t="shared" ca="1" si="599"/>
        <v>127.17614643413422</v>
      </c>
      <c r="B3938">
        <f t="shared" ca="1" si="600"/>
        <v>-15.997168050421912</v>
      </c>
      <c r="C3938" s="6">
        <v>20135.9375</v>
      </c>
      <c r="D3938">
        <f t="shared" ca="1" si="597"/>
        <v>3</v>
      </c>
      <c r="E3938" s="1">
        <v>0.65</v>
      </c>
      <c r="F3938">
        <v>19.899999999999999</v>
      </c>
      <c r="G3938">
        <f t="shared" ca="1" si="602"/>
        <v>54.048620189015942</v>
      </c>
      <c r="H3938">
        <f t="shared" ca="1" si="598"/>
        <v>15.311844066078576</v>
      </c>
      <c r="I3938">
        <f ca="1">User_Model_Calcs!A3938-Sat_Data!$B$5</f>
        <v>17.176146434134225</v>
      </c>
      <c r="J3938">
        <f ca="1">(Earth_Data!$B$1/SQRT(1-Earth_Data!$B$2^2*SIN(RADIANS(User_Model_Calcs!B3938))^2))*COS(RADIANS(User_Model_Calcs!B3938))</f>
        <v>6132.7078364052013</v>
      </c>
      <c r="K3938">
        <f ca="1">((Earth_Data!$B$1*(1-Earth_Data!$B$2^2))/SQRT(1-Earth_Data!$B$2^2*SIN(RADIANS(User_Model_Calcs!B3938))^2))*SIN(RADIANS(User_Model_Calcs!B3938))</f>
        <v>-1746.4273592363754</v>
      </c>
      <c r="L3938">
        <f t="shared" ca="1" si="603"/>
        <v>-15.89550269149075</v>
      </c>
      <c r="M3938">
        <f t="shared" ca="1" si="604"/>
        <v>6376.5283601498322</v>
      </c>
      <c r="N3938">
        <f ca="1">SQRT(User_Model_Calcs!M3938^2+Sat_Data!$B$3^2-2*User_Model_Calcs!M3938*Sat_Data!$B$3*COS(RADIANS(L3938))*COS(RADIANS(I3938)))</f>
        <v>36392.015073095215</v>
      </c>
      <c r="O3938">
        <f ca="1">DEGREES(ACOS(((Earth_Data!$B$1+Sat_Data!$B$2)/User_Model_Calcs!N3938)*SQRT(1-COS(RADIANS(User_Model_Calcs!I3938))^2*COS(RADIANS(User_Model_Calcs!B3938))^2)))</f>
        <v>62.716254324599511</v>
      </c>
      <c r="P3938">
        <f t="shared" ca="1" si="601"/>
        <v>48.279778180296169</v>
      </c>
    </row>
    <row r="3939" spans="1:16" x14ac:dyDescent="0.25">
      <c r="A3939">
        <f t="shared" ca="1" si="599"/>
        <v>126.38447037506792</v>
      </c>
      <c r="B3939">
        <f t="shared" ca="1" si="600"/>
        <v>-12.978291541152588</v>
      </c>
      <c r="C3939" s="6">
        <v>20135.9375</v>
      </c>
      <c r="D3939">
        <f t="shared" ca="1" si="597"/>
        <v>0.75</v>
      </c>
      <c r="E3939" s="1">
        <v>0.65</v>
      </c>
      <c r="F3939">
        <v>19.899999999999999</v>
      </c>
      <c r="G3939">
        <f t="shared" ca="1" si="602"/>
        <v>42.007420362456692</v>
      </c>
      <c r="H3939">
        <f t="shared" ca="1" si="598"/>
        <v>22.710745874302674</v>
      </c>
      <c r="I3939">
        <f ca="1">User_Model_Calcs!A3939-Sat_Data!$B$5</f>
        <v>16.38447037506792</v>
      </c>
      <c r="J3939">
        <f ca="1">(Earth_Data!$B$1/SQRT(1-Earth_Data!$B$2^2*SIN(RADIANS(User_Model_Calcs!B3939))^2))*COS(RADIANS(User_Model_Calcs!B3939))</f>
        <v>6216.2614028988619</v>
      </c>
      <c r="K3939">
        <f ca="1">((Earth_Data!$B$1*(1-Earth_Data!$B$2^2))/SQRT(1-Earth_Data!$B$2^2*SIN(RADIANS(User_Model_Calcs!B3939))^2))*SIN(RADIANS(User_Model_Calcs!B3939))</f>
        <v>-1423.0655288311566</v>
      </c>
      <c r="L3939">
        <f t="shared" ca="1" si="603"/>
        <v>-12.894321472321387</v>
      </c>
      <c r="M3939">
        <f t="shared" ca="1" si="604"/>
        <v>6377.0699642169229</v>
      </c>
      <c r="N3939">
        <f ca="1">SQRT(User_Model_Calcs!M3939^2+Sat_Data!$B$3^2-2*User_Model_Calcs!M3939*Sat_Data!$B$3*COS(RADIANS(L3939))*COS(RADIANS(I3939)))</f>
        <v>36270.688967557951</v>
      </c>
      <c r="O3939">
        <f ca="1">DEGREES(ACOS(((Earth_Data!$B$1+Sat_Data!$B$2)/User_Model_Calcs!N3939)*SQRT(1-COS(RADIANS(User_Model_Calcs!I3939))^2*COS(RADIANS(User_Model_Calcs!B3939))^2)))</f>
        <v>65.629784419873488</v>
      </c>
      <c r="P3939">
        <f t="shared" ca="1" si="601"/>
        <v>52.626395072246133</v>
      </c>
    </row>
    <row r="3940" spans="1:16" x14ac:dyDescent="0.25">
      <c r="A3940">
        <f t="shared" ca="1" si="599"/>
        <v>128.0299298517665</v>
      </c>
      <c r="B3940">
        <f t="shared" ca="1" si="600"/>
        <v>-14.196567565543509</v>
      </c>
      <c r="C3940" s="6">
        <v>20135.9375</v>
      </c>
      <c r="D3940">
        <f t="shared" ca="1" si="597"/>
        <v>3</v>
      </c>
      <c r="E3940" s="1">
        <v>0.65</v>
      </c>
      <c r="F3940">
        <v>19.899999999999999</v>
      </c>
      <c r="G3940">
        <f t="shared" ca="1" si="602"/>
        <v>54.048620189015942</v>
      </c>
      <c r="H3940">
        <f t="shared" ca="1" si="598"/>
        <v>21.267807481446894</v>
      </c>
      <c r="I3940">
        <f ca="1">User_Model_Calcs!A3940-Sat_Data!$B$5</f>
        <v>18.029929851766497</v>
      </c>
      <c r="J3940">
        <f ca="1">(Earth_Data!$B$1/SQRT(1-Earth_Data!$B$2^2*SIN(RADIANS(User_Model_Calcs!B3940))^2))*COS(RADIANS(User_Model_Calcs!B3940))</f>
        <v>6184.5971430774107</v>
      </c>
      <c r="K3940">
        <f ca="1">((Earth_Data!$B$1*(1-Earth_Data!$B$2^2))/SQRT(1-Earth_Data!$B$2^2*SIN(RADIANS(User_Model_Calcs!B3940))^2))*SIN(RADIANS(User_Model_Calcs!B3940))</f>
        <v>-1554.0755490941835</v>
      </c>
      <c r="L3940">
        <f t="shared" ca="1" si="603"/>
        <v>-14.105334172183477</v>
      </c>
      <c r="M3940">
        <f t="shared" ca="1" si="604"/>
        <v>6376.863855725137</v>
      </c>
      <c r="N3940">
        <f ca="1">SQRT(User_Model_Calcs!M3940^2+Sat_Data!$B$3^2-2*User_Model_Calcs!M3940*Sat_Data!$B$3*COS(RADIANS(L3940))*COS(RADIANS(I3940)))</f>
        <v>36366.917942929744</v>
      </c>
      <c r="O3940">
        <f ca="1">DEGREES(ACOS(((Earth_Data!$B$1+Sat_Data!$B$2)/User_Model_Calcs!N3940)*SQRT(1-COS(RADIANS(User_Model_Calcs!I3940))^2*COS(RADIANS(User_Model_Calcs!B3940))^2)))</f>
        <v>63.300415038120008</v>
      </c>
      <c r="P3940">
        <f t="shared" ca="1" si="601"/>
        <v>53.00342593605783</v>
      </c>
    </row>
    <row r="3941" spans="1:16" x14ac:dyDescent="0.25">
      <c r="A3941">
        <f t="shared" ca="1" si="599"/>
        <v>129.18223464737162</v>
      </c>
      <c r="B3941">
        <f t="shared" ca="1" si="600"/>
        <v>-14.640162253937719</v>
      </c>
      <c r="C3941" s="6">
        <v>20135.9375</v>
      </c>
      <c r="D3941">
        <f t="shared" ca="1" si="597"/>
        <v>3</v>
      </c>
      <c r="E3941" s="1">
        <v>0.65</v>
      </c>
      <c r="F3941">
        <v>19.899999999999999</v>
      </c>
      <c r="G3941">
        <f t="shared" ca="1" si="602"/>
        <v>54.048620189015942</v>
      </c>
      <c r="H3941">
        <f t="shared" ca="1" si="598"/>
        <v>22.040416907886662</v>
      </c>
      <c r="I3941">
        <f ca="1">User_Model_Calcs!A3941-Sat_Data!$B$5</f>
        <v>19.182234647371615</v>
      </c>
      <c r="J3941">
        <f ca="1">(Earth_Data!$B$1/SQRT(1-Earth_Data!$B$2^2*SIN(RADIANS(User_Model_Calcs!B3941))^2))*COS(RADIANS(User_Model_Calcs!B3941))</f>
        <v>6172.3760531925273</v>
      </c>
      <c r="K3941">
        <f ca="1">((Earth_Data!$B$1*(1-Earth_Data!$B$2^2))/SQRT(1-Earth_Data!$B$2^2*SIN(RADIANS(User_Model_Calcs!B3941))^2))*SIN(RADIANS(User_Model_Calcs!B3941))</f>
        <v>-1601.6102884552895</v>
      </c>
      <c r="L3941">
        <f t="shared" ca="1" si="603"/>
        <v>-14.546324092139519</v>
      </c>
      <c r="M3941">
        <f t="shared" ca="1" si="604"/>
        <v>6376.7845861460928</v>
      </c>
      <c r="N3941">
        <f ca="1">SQRT(User_Model_Calcs!M3941^2+Sat_Data!$B$3^2-2*User_Model_Calcs!M3941*Sat_Data!$B$3*COS(RADIANS(L3941))*COS(RADIANS(I3941)))</f>
        <v>36426.248782491013</v>
      </c>
      <c r="O3941">
        <f ca="1">DEGREES(ACOS(((Earth_Data!$B$1+Sat_Data!$B$2)/User_Model_Calcs!N3941)*SQRT(1-COS(RADIANS(User_Model_Calcs!I3941))^2*COS(RADIANS(User_Model_Calcs!B3941))^2)))</f>
        <v>61.958601117728286</v>
      </c>
      <c r="P3941">
        <f t="shared" ca="1" si="601"/>
        <v>54.000936284669621</v>
      </c>
    </row>
    <row r="3942" spans="1:16" x14ac:dyDescent="0.25">
      <c r="A3942">
        <f t="shared" ca="1" si="599"/>
        <v>126.18958624151141</v>
      </c>
      <c r="B3942">
        <f t="shared" ca="1" si="600"/>
        <v>-15.887915834333588</v>
      </c>
      <c r="C3942" s="6">
        <v>20135.9375</v>
      </c>
      <c r="D3942">
        <f t="shared" ca="1" si="597"/>
        <v>1.2</v>
      </c>
      <c r="E3942" s="1">
        <v>0.65</v>
      </c>
      <c r="F3942">
        <v>19.899999999999999</v>
      </c>
      <c r="G3942">
        <f t="shared" ca="1" si="602"/>
        <v>46.089820015575185</v>
      </c>
      <c r="H3942">
        <f t="shared" ca="1" si="598"/>
        <v>21.795284168438002</v>
      </c>
      <c r="I3942">
        <f ca="1">User_Model_Calcs!A3942-Sat_Data!$B$5</f>
        <v>16.189586241511407</v>
      </c>
      <c r="J3942">
        <f ca="1">(Earth_Data!$B$1/SQRT(1-Earth_Data!$B$2^2*SIN(RADIANS(User_Model_Calcs!B3942))^2))*COS(RADIANS(User_Model_Calcs!B3942))</f>
        <v>6136.0285382946786</v>
      </c>
      <c r="K3942">
        <f ca="1">((Earth_Data!$B$1*(1-Earth_Data!$B$2^2))/SQRT(1-Earth_Data!$B$2^2*SIN(RADIANS(User_Model_Calcs!B3942))^2))*SIN(RADIANS(User_Model_Calcs!B3942))</f>
        <v>-1734.8027106638635</v>
      </c>
      <c r="L3942">
        <f t="shared" ca="1" si="603"/>
        <v>-15.78687250092845</v>
      </c>
      <c r="M3942">
        <f t="shared" ca="1" si="604"/>
        <v>6376.5497463513457</v>
      </c>
      <c r="N3942">
        <f ca="1">SQRT(User_Model_Calcs!M3942^2+Sat_Data!$B$3^2-2*User_Model_Calcs!M3942*Sat_Data!$B$3*COS(RADIANS(L3942))*COS(RADIANS(I3942)))</f>
        <v>36353.181294287853</v>
      </c>
      <c r="O3942">
        <f ca="1">DEGREES(ACOS(((Earth_Data!$B$1+Sat_Data!$B$2)/User_Model_Calcs!N3942)*SQRT(1-COS(RADIANS(User_Model_Calcs!I3942))^2*COS(RADIANS(User_Model_Calcs!B3942))^2)))</f>
        <v>63.610357732432128</v>
      </c>
      <c r="P3942">
        <f t="shared" ca="1" si="601"/>
        <v>46.682921467783608</v>
      </c>
    </row>
    <row r="3943" spans="1:16" x14ac:dyDescent="0.25">
      <c r="A3943">
        <f t="shared" ca="1" si="599"/>
        <v>125.59396135879464</v>
      </c>
      <c r="B3943">
        <f t="shared" ca="1" si="600"/>
        <v>-15.639022804518678</v>
      </c>
      <c r="C3943" s="6">
        <v>20135.9375</v>
      </c>
      <c r="D3943">
        <f t="shared" ca="1" si="597"/>
        <v>0.75</v>
      </c>
      <c r="E3943" s="1">
        <v>0.65</v>
      </c>
      <c r="F3943">
        <v>19.899999999999999</v>
      </c>
      <c r="G3943">
        <f t="shared" ca="1" si="602"/>
        <v>42.007420362456692</v>
      </c>
      <c r="H3943">
        <f t="shared" ca="1" si="598"/>
        <v>15.957861381986</v>
      </c>
      <c r="I3943">
        <f ca="1">User_Model_Calcs!A3943-Sat_Data!$B$5</f>
        <v>15.593961358794644</v>
      </c>
      <c r="J3943">
        <f ca="1">(Earth_Data!$B$1/SQRT(1-Earth_Data!$B$2^2*SIN(RADIANS(User_Model_Calcs!B3943))^2))*COS(RADIANS(User_Model_Calcs!B3943))</f>
        <v>6143.510664149182</v>
      </c>
      <c r="K3943">
        <f ca="1">((Earth_Data!$B$1*(1-Earth_Data!$B$2^2))/SQRT(1-Earth_Data!$B$2^2*SIN(RADIANS(User_Model_Calcs!B3943))^2))*SIN(RADIANS(User_Model_Calcs!B3943))</f>
        <v>-1708.2969470443522</v>
      </c>
      <c r="L3943">
        <f t="shared" ca="1" si="603"/>
        <v>-15.539401965289152</v>
      </c>
      <c r="M3943">
        <f t="shared" ca="1" si="604"/>
        <v>6376.597975393759</v>
      </c>
      <c r="N3943">
        <f ca="1">SQRT(User_Model_Calcs!M3943^2+Sat_Data!$B$3^2-2*User_Model_Calcs!M3943*Sat_Data!$B$3*COS(RADIANS(L3943))*COS(RADIANS(I3943)))</f>
        <v>36324.561479438278</v>
      </c>
      <c r="O3943">
        <f ca="1">DEGREES(ACOS(((Earth_Data!$B$1+Sat_Data!$B$2)/User_Model_Calcs!N3943)*SQRT(1-COS(RADIANS(User_Model_Calcs!I3943))^2*COS(RADIANS(User_Model_Calcs!B3943))^2)))</f>
        <v>64.289453821365043</v>
      </c>
      <c r="P3943">
        <f t="shared" ca="1" si="601"/>
        <v>45.993594657610267</v>
      </c>
    </row>
    <row r="3944" spans="1:16" x14ac:dyDescent="0.25">
      <c r="A3944">
        <f t="shared" ca="1" si="599"/>
        <v>127.40360917956788</v>
      </c>
      <c r="B3944">
        <f t="shared" ca="1" si="600"/>
        <v>-15.690590662380018</v>
      </c>
      <c r="C3944" s="6">
        <v>20135.9375</v>
      </c>
      <c r="D3944">
        <f t="shared" ca="1" si="597"/>
        <v>3</v>
      </c>
      <c r="E3944" s="1">
        <v>0.65</v>
      </c>
      <c r="F3944">
        <v>19.899999999999999</v>
      </c>
      <c r="G3944">
        <f t="shared" ca="1" si="602"/>
        <v>54.048620189015942</v>
      </c>
      <c r="H3944">
        <f t="shared" ca="1" si="598"/>
        <v>17.112713132354028</v>
      </c>
      <c r="I3944">
        <f ca="1">User_Model_Calcs!A3944-Sat_Data!$B$5</f>
        <v>17.40360917956788</v>
      </c>
      <c r="J3944">
        <f ca="1">(Earth_Data!$B$1/SQRT(1-Earth_Data!$B$2^2*SIN(RADIANS(User_Model_Calcs!B3944))^2))*COS(RADIANS(User_Model_Calcs!B3944))</f>
        <v>6141.9699229104244</v>
      </c>
      <c r="K3944">
        <f ca="1">((Earth_Data!$B$1*(1-Earth_Data!$B$2^2))/SQRT(1-Earth_Data!$B$2^2*SIN(RADIANS(User_Model_Calcs!B3944))^2))*SIN(RADIANS(User_Model_Calcs!B3944))</f>
        <v>-1713.7912612482337</v>
      </c>
      <c r="L3944">
        <f t="shared" ca="1" si="603"/>
        <v>-15.590674482413064</v>
      </c>
      <c r="M3944">
        <f t="shared" ca="1" si="604"/>
        <v>6376.5880391528426</v>
      </c>
      <c r="N3944">
        <f ca="1">SQRT(User_Model_Calcs!M3944^2+Sat_Data!$B$3^2-2*User_Model_Calcs!M3944*Sat_Data!$B$3*COS(RADIANS(L3944))*COS(RADIANS(I3944)))</f>
        <v>36390.169274957283</v>
      </c>
      <c r="O3944">
        <f ca="1">DEGREES(ACOS(((Earth_Data!$B$1+Sat_Data!$B$2)/User_Model_Calcs!N3944)*SQRT(1-COS(RADIANS(User_Model_Calcs!I3944))^2*COS(RADIANS(User_Model_Calcs!B3944))^2)))</f>
        <v>62.759829836160421</v>
      </c>
      <c r="P3944">
        <f t="shared" ca="1" si="601"/>
        <v>49.212634376304869</v>
      </c>
    </row>
    <row r="3945" spans="1:16" x14ac:dyDescent="0.25">
      <c r="A3945">
        <f t="shared" ca="1" si="599"/>
        <v>125.43652124949585</v>
      </c>
      <c r="B3945">
        <f t="shared" ca="1" si="600"/>
        <v>-13.285671826945128</v>
      </c>
      <c r="C3945" s="6">
        <v>20135.9375</v>
      </c>
      <c r="D3945">
        <f t="shared" ca="1" si="597"/>
        <v>3</v>
      </c>
      <c r="E3945" s="1">
        <v>0.65</v>
      </c>
      <c r="F3945">
        <v>19.899999999999999</v>
      </c>
      <c r="G3945">
        <f t="shared" ca="1" si="602"/>
        <v>54.048620189015942</v>
      </c>
      <c r="H3945">
        <f t="shared" ca="1" si="598"/>
        <v>16.440119495790249</v>
      </c>
      <c r="I3945">
        <f ca="1">User_Model_Calcs!A3945-Sat_Data!$B$5</f>
        <v>15.436521249495854</v>
      </c>
      <c r="J3945">
        <f ca="1">(Earth_Data!$B$1/SQRT(1-Earth_Data!$B$2^2*SIN(RADIANS(User_Model_Calcs!B3945))^2))*COS(RADIANS(User_Model_Calcs!B3945))</f>
        <v>6208.535423344576</v>
      </c>
      <c r="K3945">
        <f ca="1">((Earth_Data!$B$1*(1-Earth_Data!$B$2^2))/SQRT(1-Earth_Data!$B$2^2*SIN(RADIANS(User_Model_Calcs!B3945))^2))*SIN(RADIANS(User_Model_Calcs!B3945))</f>
        <v>-1456.1821982164656</v>
      </c>
      <c r="L3945">
        <f t="shared" ca="1" si="603"/>
        <v>-13.199854455415265</v>
      </c>
      <c r="M3945">
        <f t="shared" ca="1" si="604"/>
        <v>6377.0195779319156</v>
      </c>
      <c r="N3945">
        <f ca="1">SQRT(User_Model_Calcs!M3945^2+Sat_Data!$B$3^2-2*User_Model_Calcs!M3945*Sat_Data!$B$3*COS(RADIANS(L3945))*COS(RADIANS(I3945)))</f>
        <v>36246.554682477901</v>
      </c>
      <c r="O3945">
        <f ca="1">DEGREES(ACOS(((Earth_Data!$B$1+Sat_Data!$B$2)/User_Model_Calcs!N3945)*SQRT(1-COS(RADIANS(User_Model_Calcs!I3945))^2*COS(RADIANS(User_Model_Calcs!B3945))^2)))</f>
        <v>66.245147822504009</v>
      </c>
      <c r="P3945">
        <f t="shared" ca="1" si="601"/>
        <v>50.231609425643001</v>
      </c>
    </row>
    <row r="3946" spans="1:16" x14ac:dyDescent="0.25">
      <c r="A3946">
        <f t="shared" ca="1" si="599"/>
        <v>126.19831914491964</v>
      </c>
      <c r="B3946">
        <f t="shared" ca="1" si="600"/>
        <v>-11.888209498299725</v>
      </c>
      <c r="C3946" s="6">
        <v>20135.9375</v>
      </c>
      <c r="D3946">
        <f t="shared" ca="1" si="597"/>
        <v>0.75</v>
      </c>
      <c r="E3946" s="1">
        <v>0.65</v>
      </c>
      <c r="F3946">
        <v>19.899999999999999</v>
      </c>
      <c r="G3946">
        <f t="shared" ca="1" si="602"/>
        <v>42.007420362456692</v>
      </c>
      <c r="H3946">
        <f t="shared" ca="1" si="598"/>
        <v>16.563937533376283</v>
      </c>
      <c r="I3946">
        <f ca="1">User_Model_Calcs!A3946-Sat_Data!$B$5</f>
        <v>16.198319144919637</v>
      </c>
      <c r="J3946">
        <f ca="1">(Earth_Data!$B$1/SQRT(1-Earth_Data!$B$2^2*SIN(RADIANS(User_Model_Calcs!B3946))^2))*COS(RADIANS(User_Model_Calcs!B3946))</f>
        <v>6242.2245706559006</v>
      </c>
      <c r="K3946">
        <f ca="1">((Earth_Data!$B$1*(1-Earth_Data!$B$2^2))/SQRT(1-Earth_Data!$B$2^2*SIN(RADIANS(User_Model_Calcs!B3946))^2))*SIN(RADIANS(User_Model_Calcs!B3946))</f>
        <v>-1305.3042391678389</v>
      </c>
      <c r="L3946">
        <f t="shared" ca="1" si="603"/>
        <v>-11.810866407061802</v>
      </c>
      <c r="M3946">
        <f t="shared" ca="1" si="604"/>
        <v>6377.2397435951689</v>
      </c>
      <c r="N3946">
        <f ca="1">SQRT(User_Model_Calcs!M3946^2+Sat_Data!$B$3^2-2*User_Model_Calcs!M3946*Sat_Data!$B$3*COS(RADIANS(L3946))*COS(RADIANS(I3946)))</f>
        <v>36235.131662707783</v>
      </c>
      <c r="O3946">
        <f ca="1">DEGREES(ACOS(((Earth_Data!$B$1+Sat_Data!$B$2)/User_Model_Calcs!N3946)*SQRT(1-COS(RADIANS(User_Model_Calcs!I3946))^2*COS(RADIANS(User_Model_Calcs!B3946))^2)))</f>
        <v>66.550240480093265</v>
      </c>
      <c r="P3946">
        <f t="shared" ca="1" si="601"/>
        <v>54.657868644154888</v>
      </c>
    </row>
    <row r="3947" spans="1:16" x14ac:dyDescent="0.25">
      <c r="A3947">
        <f t="shared" ca="1" si="599"/>
        <v>128.1409366018722</v>
      </c>
      <c r="B3947">
        <f t="shared" ca="1" si="600"/>
        <v>-13.165173523790887</v>
      </c>
      <c r="C3947" s="6">
        <v>20135.9375</v>
      </c>
      <c r="D3947">
        <f t="shared" ca="1" si="597"/>
        <v>0.75</v>
      </c>
      <c r="E3947" s="1">
        <v>0.65</v>
      </c>
      <c r="F3947">
        <v>19.899999999999999</v>
      </c>
      <c r="G3947">
        <f t="shared" ca="1" si="602"/>
        <v>42.007420362456692</v>
      </c>
      <c r="H3947">
        <f t="shared" ca="1" si="598"/>
        <v>20.297161118382313</v>
      </c>
      <c r="I3947">
        <f ca="1">User_Model_Calcs!A3947-Sat_Data!$B$5</f>
        <v>18.140936601872198</v>
      </c>
      <c r="J3947">
        <f ca="1">(Earth_Data!$B$1/SQRT(1-Earth_Data!$B$2^2*SIN(RADIANS(User_Model_Calcs!B3947))^2))*COS(RADIANS(User_Model_Calcs!B3947))</f>
        <v>6211.585332100919</v>
      </c>
      <c r="K3947">
        <f ca="1">((Earth_Data!$B$1*(1-Earth_Data!$B$2^2))/SQRT(1-Earth_Data!$B$2^2*SIN(RADIANS(User_Model_Calcs!B3947))^2))*SIN(RADIANS(User_Model_Calcs!B3947))</f>
        <v>-1443.2047495275572</v>
      </c>
      <c r="L3947">
        <f t="shared" ca="1" si="603"/>
        <v>-13.080079171229416</v>
      </c>
      <c r="M3947">
        <f t="shared" ca="1" si="604"/>
        <v>6377.0394609905134</v>
      </c>
      <c r="N3947">
        <f ca="1">SQRT(User_Model_Calcs!M3947^2+Sat_Data!$B$3^2-2*User_Model_Calcs!M3947*Sat_Data!$B$3*COS(RADIANS(L3947))*COS(RADIANS(I3947)))</f>
        <v>36341.517503003815</v>
      </c>
      <c r="O3947">
        <f ca="1">DEGREES(ACOS(((Earth_Data!$B$1+Sat_Data!$B$2)/User_Model_Calcs!N3947)*SQRT(1-COS(RADIANS(User_Model_Calcs!I3947))^2*COS(RADIANS(User_Model_Calcs!B3947))^2)))</f>
        <v>63.899463525710175</v>
      </c>
      <c r="P3947">
        <f t="shared" ca="1" si="601"/>
        <v>55.195004932009482</v>
      </c>
    </row>
    <row r="3948" spans="1:16" x14ac:dyDescent="0.25">
      <c r="A3948">
        <f t="shared" ca="1" si="599"/>
        <v>127.21247778456481</v>
      </c>
      <c r="B3948">
        <f t="shared" ca="1" si="600"/>
        <v>-12.723217837863206</v>
      </c>
      <c r="C3948" s="6">
        <v>20135.9375</v>
      </c>
      <c r="D3948">
        <f t="shared" ca="1" si="597"/>
        <v>0.75</v>
      </c>
      <c r="E3948" s="1">
        <v>0.65</v>
      </c>
      <c r="F3948">
        <v>19.899999999999999</v>
      </c>
      <c r="G3948">
        <f t="shared" ca="1" si="602"/>
        <v>42.007420362456692</v>
      </c>
      <c r="H3948">
        <f t="shared" ca="1" si="598"/>
        <v>22.137693614957112</v>
      </c>
      <c r="I3948">
        <f ca="1">User_Model_Calcs!A3948-Sat_Data!$B$5</f>
        <v>17.212477784564811</v>
      </c>
      <c r="J3948">
        <f ca="1">(Earth_Data!$B$1/SQRT(1-Earth_Data!$B$2^2*SIN(RADIANS(User_Model_Calcs!B3948))^2))*COS(RADIANS(User_Model_Calcs!B3948))</f>
        <v>6222.5375633346584</v>
      </c>
      <c r="K3948">
        <f ca="1">((Earth_Data!$B$1*(1-Earth_Data!$B$2^2))/SQRT(1-Earth_Data!$B$2^2*SIN(RADIANS(User_Model_Calcs!B3948))^2))*SIN(RADIANS(User_Model_Calcs!B3948))</f>
        <v>-1395.5537352311467</v>
      </c>
      <c r="L3948">
        <f t="shared" ca="1" si="603"/>
        <v>-12.640788000445127</v>
      </c>
      <c r="M3948">
        <f t="shared" ca="1" si="604"/>
        <v>6377.1109410945983</v>
      </c>
      <c r="N3948">
        <f ca="1">SQRT(User_Model_Calcs!M3948^2+Sat_Data!$B$3^2-2*User_Model_Calcs!M3948*Sat_Data!$B$3*COS(RADIANS(L3948))*COS(RADIANS(I3948)))</f>
        <v>36293.900433278402</v>
      </c>
      <c r="O3948">
        <f ca="1">DEGREES(ACOS(((Earth_Data!$B$1+Sat_Data!$B$2)/User_Model_Calcs!N3948)*SQRT(1-COS(RADIANS(User_Model_Calcs!I3948))^2*COS(RADIANS(User_Model_Calcs!B3948))^2)))</f>
        <v>65.051588311197818</v>
      </c>
      <c r="P3948">
        <f t="shared" ca="1" si="601"/>
        <v>54.589563097158894</v>
      </c>
    </row>
    <row r="3949" spans="1:16" x14ac:dyDescent="0.25">
      <c r="A3949">
        <f t="shared" ca="1" si="599"/>
        <v>128.08112102289638</v>
      </c>
      <c r="B3949">
        <f t="shared" ca="1" si="600"/>
        <v>-15.323020800876701</v>
      </c>
      <c r="C3949" s="6">
        <v>20135.9375</v>
      </c>
      <c r="D3949">
        <f t="shared" ca="1" si="597"/>
        <v>1.2</v>
      </c>
      <c r="E3949" s="1">
        <v>0.65</v>
      </c>
      <c r="F3949">
        <v>19.899999999999999</v>
      </c>
      <c r="G3949">
        <f t="shared" ca="1" si="602"/>
        <v>46.089820015575185</v>
      </c>
      <c r="H3949">
        <f t="shared" ca="1" si="598"/>
        <v>19.805771527851608</v>
      </c>
      <c r="I3949">
        <f ca="1">User_Model_Calcs!A3949-Sat_Data!$B$5</f>
        <v>18.081121022896383</v>
      </c>
      <c r="J3949">
        <f ca="1">(Earth_Data!$B$1/SQRT(1-Earth_Data!$B$2^2*SIN(RADIANS(User_Model_Calcs!B3949))^2))*COS(RADIANS(User_Model_Calcs!B3949))</f>
        <v>6152.8439404989722</v>
      </c>
      <c r="K3949">
        <f ca="1">((Earth_Data!$B$1*(1-Earth_Data!$B$2^2))/SQRT(1-Earth_Data!$B$2^2*SIN(RADIANS(User_Model_Calcs!B3949))^2))*SIN(RADIANS(User_Model_Calcs!B3949))</f>
        <v>-1674.5989015945265</v>
      </c>
      <c r="L3949">
        <f t="shared" ca="1" si="603"/>
        <v>-15.225216729824099</v>
      </c>
      <c r="M3949">
        <f t="shared" ca="1" si="604"/>
        <v>6376.658218640584</v>
      </c>
      <c r="N3949">
        <f ca="1">SQRT(User_Model_Calcs!M3949^2+Sat_Data!$B$3^2-2*User_Model_Calcs!M3949*Sat_Data!$B$3*COS(RADIANS(L3949))*COS(RADIANS(I3949)))</f>
        <v>36403.845718311648</v>
      </c>
      <c r="O3949">
        <f ca="1">DEGREES(ACOS(((Earth_Data!$B$1+Sat_Data!$B$2)/User_Model_Calcs!N3949)*SQRT(1-COS(RADIANS(User_Model_Calcs!I3949))^2*COS(RADIANS(User_Model_Calcs!B3949))^2)))</f>
        <v>62.453359943054721</v>
      </c>
      <c r="P3949">
        <f t="shared" ca="1" si="601"/>
        <v>51.012969777454096</v>
      </c>
    </row>
    <row r="3950" spans="1:16" x14ac:dyDescent="0.25">
      <c r="A3950">
        <f t="shared" ca="1" si="599"/>
        <v>129.89056805420535</v>
      </c>
      <c r="B3950">
        <f t="shared" ca="1" si="600"/>
        <v>-12.565355677763531</v>
      </c>
      <c r="C3950" s="6">
        <v>20135.9375</v>
      </c>
      <c r="D3950">
        <f t="shared" ca="1" si="597"/>
        <v>3</v>
      </c>
      <c r="E3950" s="1">
        <v>0.65</v>
      </c>
      <c r="F3950">
        <v>19.899999999999999</v>
      </c>
      <c r="G3950">
        <f t="shared" ca="1" si="602"/>
        <v>54.048620189015942</v>
      </c>
      <c r="H3950">
        <f t="shared" ca="1" si="598"/>
        <v>20.495819459701281</v>
      </c>
      <c r="I3950">
        <f ca="1">User_Model_Calcs!A3950-Sat_Data!$B$5</f>
        <v>19.890568054205346</v>
      </c>
      <c r="J3950">
        <f ca="1">(Earth_Data!$B$1/SQRT(1-Earth_Data!$B$2^2*SIN(RADIANS(User_Model_Calcs!B3950))^2))*COS(RADIANS(User_Model_Calcs!B3950))</f>
        <v>6226.3603669176273</v>
      </c>
      <c r="K3950">
        <f ca="1">((Earth_Data!$B$1*(1-Earth_Data!$B$2^2))/SQRT(1-Earth_Data!$B$2^2*SIN(RADIANS(User_Model_Calcs!B3950))^2))*SIN(RADIANS(User_Model_Calcs!B3950))</f>
        <v>-1378.5133753745072</v>
      </c>
      <c r="L3950">
        <f t="shared" ca="1" si="603"/>
        <v>-12.483882323421053</v>
      </c>
      <c r="M3950">
        <f t="shared" ca="1" si="604"/>
        <v>6377.1359202081476</v>
      </c>
      <c r="N3950">
        <f ca="1">SQRT(User_Model_Calcs!M3950^2+Sat_Data!$B$3^2-2*User_Model_Calcs!M3950*Sat_Data!$B$3*COS(RADIANS(L3950))*COS(RADIANS(I3950)))</f>
        <v>36397.075465731461</v>
      </c>
      <c r="O3950">
        <f ca="1">DEGREES(ACOS(((Earth_Data!$B$1+Sat_Data!$B$2)/User_Model_Calcs!N3950)*SQRT(1-COS(RADIANS(User_Model_Calcs!I3950))^2*COS(RADIANS(User_Model_Calcs!B3950))^2)))</f>
        <v>62.619577879100355</v>
      </c>
      <c r="P3950">
        <f t="shared" ca="1" si="601"/>
        <v>58.981798280260804</v>
      </c>
    </row>
    <row r="3951" spans="1:16" x14ac:dyDescent="0.25">
      <c r="A3951">
        <f t="shared" ca="1" si="599"/>
        <v>125.62844805955018</v>
      </c>
      <c r="B3951">
        <f t="shared" ca="1" si="600"/>
        <v>-12.176778004080688</v>
      </c>
      <c r="C3951" s="6">
        <v>20135.9375</v>
      </c>
      <c r="D3951">
        <f t="shared" ref="D3951:D4003" ca="1" si="605">CHOOSE(RANDBETWEEN(1,3),0.75,1.2,3)</f>
        <v>0.75</v>
      </c>
      <c r="E3951" s="1">
        <v>0.65</v>
      </c>
      <c r="F3951">
        <v>19.899999999999999</v>
      </c>
      <c r="G3951">
        <f t="shared" ca="1" si="602"/>
        <v>42.007420362456692</v>
      </c>
      <c r="H3951">
        <f t="shared" ref="H3951:H4003" ca="1" si="606">RAND()*(24-14)+14</f>
        <v>17.738227503129789</v>
      </c>
      <c r="I3951">
        <f ca="1">User_Model_Calcs!A3951-Sat_Data!$B$5</f>
        <v>15.62844805955018</v>
      </c>
      <c r="J3951">
        <f ca="1">(Earth_Data!$B$1/SQRT(1-Earth_Data!$B$2^2*SIN(RADIANS(User_Model_Calcs!B3951))^2))*COS(RADIANS(User_Model_Calcs!B3951))</f>
        <v>6235.5698728194502</v>
      </c>
      <c r="K3951">
        <f ca="1">((Earth_Data!$B$1*(1-Earth_Data!$B$2^2))/SQRT(1-Earth_Data!$B$2^2*SIN(RADIANS(User_Model_Calcs!B3951))^2))*SIN(RADIANS(User_Model_Calcs!B3951))</f>
        <v>-1336.5250552338973</v>
      </c>
      <c r="L3951">
        <f t="shared" ca="1" si="603"/>
        <v>-12.09766941638544</v>
      </c>
      <c r="M3951">
        <f t="shared" ca="1" si="604"/>
        <v>6377.1961599186798</v>
      </c>
      <c r="N3951">
        <f ca="1">SQRT(User_Model_Calcs!M3951^2+Sat_Data!$B$3^2-2*User_Model_Calcs!M3951*Sat_Data!$B$3*COS(RADIANS(L3951))*COS(RADIANS(I3951)))</f>
        <v>36222.770889393512</v>
      </c>
      <c r="O3951">
        <f ca="1">DEGREES(ACOS(((Earth_Data!$B$1+Sat_Data!$B$2)/User_Model_Calcs!N3951)*SQRT(1-COS(RADIANS(User_Model_Calcs!I3951))^2*COS(RADIANS(User_Model_Calcs!B3951))^2)))</f>
        <v>66.874980095608976</v>
      </c>
      <c r="P3951">
        <f t="shared" ca="1" si="601"/>
        <v>52.983126907338189</v>
      </c>
    </row>
    <row r="3952" spans="1:16" x14ac:dyDescent="0.25">
      <c r="A3952">
        <f t="shared" ca="1" si="599"/>
        <v>129.55488696686302</v>
      </c>
      <c r="B3952">
        <f t="shared" ca="1" si="600"/>
        <v>-14.329169792036984</v>
      </c>
      <c r="C3952" s="6">
        <v>20135.9375</v>
      </c>
      <c r="D3952">
        <f t="shared" ca="1" si="605"/>
        <v>0.75</v>
      </c>
      <c r="E3952" s="1">
        <v>0.65</v>
      </c>
      <c r="F3952">
        <v>19.899999999999999</v>
      </c>
      <c r="G3952">
        <f t="shared" ca="1" si="602"/>
        <v>42.007420362456692</v>
      </c>
      <c r="H3952">
        <f t="shared" ca="1" si="606"/>
        <v>14.153104611057822</v>
      </c>
      <c r="I3952">
        <f ca="1">User_Model_Calcs!A3952-Sat_Data!$B$5</f>
        <v>19.554886966863023</v>
      </c>
      <c r="J3952">
        <f ca="1">(Earth_Data!$B$1/SQRT(1-Earth_Data!$B$2^2*SIN(RADIANS(User_Model_Calcs!B3952))^2))*COS(RADIANS(User_Model_Calcs!B3952))</f>
        <v>6180.9825510517176</v>
      </c>
      <c r="K3952">
        <f ca="1">((Earth_Data!$B$1*(1-Earth_Data!$B$2^2))/SQRT(1-Earth_Data!$B$2^2*SIN(RADIANS(User_Model_Calcs!B3952))^2))*SIN(RADIANS(User_Model_Calcs!B3952))</f>
        <v>-1568.2946523539372</v>
      </c>
      <c r="L3952">
        <f t="shared" ca="1" si="603"/>
        <v>-14.237155464141702</v>
      </c>
      <c r="M3952">
        <f t="shared" ca="1" si="604"/>
        <v>6376.8403941927036</v>
      </c>
      <c r="N3952">
        <f ca="1">SQRT(User_Model_Calcs!M3952^2+Sat_Data!$B$3^2-2*User_Model_Calcs!M3952*Sat_Data!$B$3*COS(RADIANS(L3952))*COS(RADIANS(I3952)))</f>
        <v>36432.281541125252</v>
      </c>
      <c r="O3952">
        <f ca="1">DEGREES(ACOS(((Earth_Data!$B$1+Sat_Data!$B$2)/User_Model_Calcs!N3952)*SQRT(1-COS(RADIANS(User_Model_Calcs!I3952))^2*COS(RADIANS(User_Model_Calcs!B3952))^2)))</f>
        <v>61.827407740479082</v>
      </c>
      <c r="P3952">
        <f t="shared" ca="1" si="601"/>
        <v>55.132190429927853</v>
      </c>
    </row>
    <row r="3953" spans="1:16" x14ac:dyDescent="0.25">
      <c r="A3953">
        <f t="shared" ca="1" si="599"/>
        <v>125.46438805061194</v>
      </c>
      <c r="B3953">
        <f t="shared" ca="1" si="600"/>
        <v>-15.995880530611707</v>
      </c>
      <c r="C3953" s="6">
        <v>20135.9375</v>
      </c>
      <c r="D3953">
        <f t="shared" ca="1" si="605"/>
        <v>1.2</v>
      </c>
      <c r="E3953" s="1">
        <v>0.65</v>
      </c>
      <c r="F3953">
        <v>19.899999999999999</v>
      </c>
      <c r="G3953">
        <f t="shared" ca="1" si="602"/>
        <v>46.089820015575185</v>
      </c>
      <c r="H3953">
        <f t="shared" ca="1" si="606"/>
        <v>14.229897808322599</v>
      </c>
      <c r="I3953">
        <f ca="1">User_Model_Calcs!A3953-Sat_Data!$B$5</f>
        <v>15.464388050611944</v>
      </c>
      <c r="J3953">
        <f ca="1">(Earth_Data!$B$1/SQRT(1-Earth_Data!$B$2^2*SIN(RADIANS(User_Model_Calcs!B3953))^2))*COS(RADIANS(User_Model_Calcs!B3953))</f>
        <v>6132.747099600374</v>
      </c>
      <c r="K3953">
        <f ca="1">((Earth_Data!$B$1*(1-Earth_Data!$B$2^2))/SQRT(1-Earth_Data!$B$2^2*SIN(RADIANS(User_Model_Calcs!B3953))^2))*SIN(RADIANS(User_Model_Calcs!B3953))</f>
        <v>-1746.2904008463081</v>
      </c>
      <c r="L3953">
        <f t="shared" ca="1" si="603"/>
        <v>-15.894222493632556</v>
      </c>
      <c r="M3953">
        <f t="shared" ca="1" si="604"/>
        <v>6376.5286129480173</v>
      </c>
      <c r="N3953">
        <f ca="1">SQRT(User_Model_Calcs!M3953^2+Sat_Data!$B$3^2-2*User_Model_Calcs!M3953*Sat_Data!$B$3*COS(RADIANS(L3953))*COS(RADIANS(I3953)))</f>
        <v>36332.272433785321</v>
      </c>
      <c r="O3953">
        <f ca="1">DEGREES(ACOS(((Earth_Data!$B$1+Sat_Data!$B$2)/User_Model_Calcs!N3953)*SQRT(1-COS(RADIANS(User_Model_Calcs!I3953))^2*COS(RADIANS(User_Model_Calcs!B3953))^2)))</f>
        <v>64.103053463696142</v>
      </c>
      <c r="P3953">
        <f t="shared" ca="1" si="601"/>
        <v>45.112788367693263</v>
      </c>
    </row>
    <row r="3954" spans="1:16" x14ac:dyDescent="0.25">
      <c r="A3954">
        <f t="shared" ca="1" si="599"/>
        <v>125.82196804883932</v>
      </c>
      <c r="B3954">
        <f t="shared" ca="1" si="600"/>
        <v>-16.400240046658322</v>
      </c>
      <c r="C3954" s="6">
        <v>20135.9375</v>
      </c>
      <c r="D3954">
        <f t="shared" ca="1" si="605"/>
        <v>0.75</v>
      </c>
      <c r="E3954" s="1">
        <v>0.65</v>
      </c>
      <c r="F3954">
        <v>19.899999999999999</v>
      </c>
      <c r="G3954">
        <f t="shared" ca="1" si="602"/>
        <v>42.007420362456692</v>
      </c>
      <c r="H3954">
        <f t="shared" ca="1" si="606"/>
        <v>22.605370293956454</v>
      </c>
      <c r="I3954">
        <f ca="1">User_Model_Calcs!A3954-Sat_Data!$B$5</f>
        <v>15.821968048839324</v>
      </c>
      <c r="J3954">
        <f ca="1">(Earth_Data!$B$1/SQRT(1-Earth_Data!$B$2^2*SIN(RADIANS(User_Model_Calcs!B3954))^2))*COS(RADIANS(User_Model_Calcs!B3954))</f>
        <v>6120.2646370220764</v>
      </c>
      <c r="K3954">
        <f ca="1">((Earth_Data!$B$1*(1-Earth_Data!$B$2^2))/SQRT(1-Earth_Data!$B$2^2*SIN(RADIANS(User_Model_Calcs!B3954))^2))*SIN(RADIANS(User_Model_Calcs!B3954))</f>
        <v>-1789.2607450795829</v>
      </c>
      <c r="L3954">
        <f t="shared" ca="1" si="603"/>
        <v>-16.296292555660781</v>
      </c>
      <c r="M3954">
        <f t="shared" ca="1" si="604"/>
        <v>6376.4483249741552</v>
      </c>
      <c r="N3954">
        <f ca="1">SQRT(User_Model_Calcs!M3954^2+Sat_Data!$B$3^2-2*User_Model_Calcs!M3954*Sat_Data!$B$3*COS(RADIANS(L3954))*COS(RADIANS(I3954)))</f>
        <v>36358.163398032513</v>
      </c>
      <c r="O3954">
        <f ca="1">DEGREES(ACOS(((Earth_Data!$B$1+Sat_Data!$B$2)/User_Model_Calcs!N3954)*SQRT(1-COS(RADIANS(User_Model_Calcs!I3954))^2*COS(RADIANS(User_Model_Calcs!B3954))^2)))</f>
        <v>63.491052985807919</v>
      </c>
      <c r="P3954">
        <f t="shared" ca="1" si="601"/>
        <v>45.105344799385676</v>
      </c>
    </row>
    <row r="3955" spans="1:16" x14ac:dyDescent="0.25">
      <c r="A3955">
        <f t="shared" ca="1" si="599"/>
        <v>127.48695812116082</v>
      </c>
      <c r="B3955">
        <f t="shared" ca="1" si="600"/>
        <v>-15.545447540890518</v>
      </c>
      <c r="C3955" s="6">
        <v>20135.9375</v>
      </c>
      <c r="D3955">
        <f t="shared" ca="1" si="605"/>
        <v>0.75</v>
      </c>
      <c r="E3955" s="1">
        <v>0.65</v>
      </c>
      <c r="F3955">
        <v>19.899999999999999</v>
      </c>
      <c r="G3955">
        <f t="shared" ca="1" si="602"/>
        <v>42.007420362456692</v>
      </c>
      <c r="H3955">
        <f t="shared" ca="1" si="606"/>
        <v>23.858071749097387</v>
      </c>
      <c r="I3955">
        <f ca="1">User_Model_Calcs!A3955-Sat_Data!$B$5</f>
        <v>17.486958121160825</v>
      </c>
      <c r="J3955">
        <f ca="1">(Earth_Data!$B$1/SQRT(1-Earth_Data!$B$2^2*SIN(RADIANS(User_Model_Calcs!B3955))^2))*COS(RADIANS(User_Model_Calcs!B3955))</f>
        <v>6146.2938510785689</v>
      </c>
      <c r="K3955">
        <f ca="1">((Earth_Data!$B$1*(1-Earth_Data!$B$2^2))/SQRT(1-Earth_Data!$B$2^2*SIN(RADIANS(User_Model_Calcs!B3955))^2))*SIN(RADIANS(User_Model_Calcs!B3955))</f>
        <v>-1698.323473488846</v>
      </c>
      <c r="L3955">
        <f t="shared" ca="1" si="603"/>
        <v>-15.446363444854939</v>
      </c>
      <c r="M3955">
        <f t="shared" ca="1" si="604"/>
        <v>6376.6159304453522</v>
      </c>
      <c r="N3955">
        <f ca="1">SQRT(User_Model_Calcs!M3955^2+Sat_Data!$B$3^2-2*User_Model_Calcs!M3955*Sat_Data!$B$3*COS(RADIANS(L3955))*COS(RADIANS(I3955)))</f>
        <v>36388.499279818177</v>
      </c>
      <c r="O3955">
        <f ca="1">DEGREES(ACOS(((Earth_Data!$B$1+Sat_Data!$B$2)/User_Model_Calcs!N3955)*SQRT(1-COS(RADIANS(User_Model_Calcs!I3955))^2*COS(RADIANS(User_Model_Calcs!B3955))^2)))</f>
        <v>62.798547962449945</v>
      </c>
      <c r="P3955">
        <f t="shared" ca="1" si="601"/>
        <v>49.613152952454705</v>
      </c>
    </row>
    <row r="3956" spans="1:16" x14ac:dyDescent="0.25">
      <c r="A3956">
        <f t="shared" ca="1" si="599"/>
        <v>127.2521386843181</v>
      </c>
      <c r="B3956">
        <f t="shared" ca="1" si="600"/>
        <v>-12.337392294367177</v>
      </c>
      <c r="C3956" s="6">
        <v>20135.9375</v>
      </c>
      <c r="D3956">
        <f t="shared" ca="1" si="605"/>
        <v>3</v>
      </c>
      <c r="E3956" s="1">
        <v>0.65</v>
      </c>
      <c r="F3956">
        <v>19.899999999999999</v>
      </c>
      <c r="G3956">
        <f t="shared" ca="1" si="602"/>
        <v>54.048620189015942</v>
      </c>
      <c r="H3956">
        <f t="shared" ca="1" si="606"/>
        <v>17.14733188358127</v>
      </c>
      <c r="I3956">
        <f ca="1">User_Model_Calcs!A3956-Sat_Data!$B$5</f>
        <v>17.252138684318098</v>
      </c>
      <c r="J3956">
        <f ca="1">(Earth_Data!$B$1/SQRT(1-Earth_Data!$B$2^2*SIN(RADIANS(User_Model_Calcs!B3956))^2))*COS(RADIANS(User_Model_Calcs!B3956))</f>
        <v>6231.797784608877</v>
      </c>
      <c r="K3956">
        <f ca="1">((Earth_Data!$B$1*(1-Earth_Data!$B$2^2))/SQRT(1-Earth_Data!$B$2^2*SIN(RADIANS(User_Model_Calcs!B3956))^2))*SIN(RADIANS(User_Model_Calcs!B3956))</f>
        <v>-1353.887884658702</v>
      </c>
      <c r="L3956">
        <f t="shared" ca="1" si="603"/>
        <v>-12.257304483266015</v>
      </c>
      <c r="M3956">
        <f t="shared" ca="1" si="604"/>
        <v>6377.1714758568096</v>
      </c>
      <c r="N3956">
        <f ca="1">SQRT(User_Model_Calcs!M3956^2+Sat_Data!$B$3^2-2*User_Model_Calcs!M3956*Sat_Data!$B$3*COS(RADIANS(L3956))*COS(RADIANS(I3956)))</f>
        <v>36285.118452812945</v>
      </c>
      <c r="O3956">
        <f ca="1">DEGREES(ACOS(((Earth_Data!$B$1+Sat_Data!$B$2)/User_Model_Calcs!N3956)*SQRT(1-COS(RADIANS(User_Model_Calcs!I3956))^2*COS(RADIANS(User_Model_Calcs!B3956))^2)))</f>
        <v>65.271276409603047</v>
      </c>
      <c r="P3956">
        <f t="shared" ca="1" si="601"/>
        <v>55.470758184558846</v>
      </c>
    </row>
    <row r="3957" spans="1:16" x14ac:dyDescent="0.25">
      <c r="A3957">
        <f t="shared" ca="1" si="599"/>
        <v>127.6550302946107</v>
      </c>
      <c r="B3957">
        <f t="shared" ca="1" si="600"/>
        <v>-13.257779616265342</v>
      </c>
      <c r="C3957" s="6">
        <v>20135.9375</v>
      </c>
      <c r="D3957">
        <f t="shared" ca="1" si="605"/>
        <v>1.2</v>
      </c>
      <c r="E3957" s="1">
        <v>0.65</v>
      </c>
      <c r="F3957">
        <v>19.899999999999999</v>
      </c>
      <c r="G3957">
        <f t="shared" ca="1" si="602"/>
        <v>46.089820015575185</v>
      </c>
      <c r="H3957">
        <f t="shared" ca="1" si="606"/>
        <v>14.895966176965871</v>
      </c>
      <c r="I3957">
        <f ca="1">User_Model_Calcs!A3957-Sat_Data!$B$5</f>
        <v>17.655030294610697</v>
      </c>
      <c r="J3957">
        <f ca="1">(Earth_Data!$B$1/SQRT(1-Earth_Data!$B$2^2*SIN(RADIANS(User_Model_Calcs!B3957))^2))*COS(RADIANS(User_Model_Calcs!B3957))</f>
        <v>6209.243827639124</v>
      </c>
      <c r="K3957">
        <f ca="1">((Earth_Data!$B$1*(1-Earth_Data!$B$2^2))/SQRT(1-Earth_Data!$B$2^2*SIN(RADIANS(User_Model_Calcs!B3957))^2))*SIN(RADIANS(User_Model_Calcs!B3957))</f>
        <v>-1453.1788178313195</v>
      </c>
      <c r="L3957">
        <f t="shared" ca="1" si="603"/>
        <v>-13.17212947137601</v>
      </c>
      <c r="M3957">
        <f t="shared" ca="1" si="604"/>
        <v>6377.0241953177647</v>
      </c>
      <c r="N3957">
        <f ca="1">SQRT(User_Model_Calcs!M3957^2+Sat_Data!$B$3^2-2*User_Model_Calcs!M3957*Sat_Data!$B$3*COS(RADIANS(L3957))*COS(RADIANS(I3957)))</f>
        <v>36325.316851195683</v>
      </c>
      <c r="O3957">
        <f ca="1">DEGREES(ACOS(((Earth_Data!$B$1+Sat_Data!$B$2)/User_Model_Calcs!N3957)*SQRT(1-COS(RADIANS(User_Model_Calcs!I3957))^2*COS(RADIANS(User_Model_Calcs!B3957))^2)))</f>
        <v>64.28461593496624</v>
      </c>
      <c r="P3957">
        <f t="shared" ca="1" si="601"/>
        <v>54.225518542229679</v>
      </c>
    </row>
    <row r="3958" spans="1:16" x14ac:dyDescent="0.25">
      <c r="A3958">
        <f t="shared" ca="1" si="599"/>
        <v>129.45764477436177</v>
      </c>
      <c r="B3958">
        <f t="shared" ca="1" si="600"/>
        <v>-15.527367015449586</v>
      </c>
      <c r="C3958" s="6">
        <v>20135.9375</v>
      </c>
      <c r="D3958">
        <f t="shared" ca="1" si="605"/>
        <v>0.75</v>
      </c>
      <c r="E3958" s="1">
        <v>0.65</v>
      </c>
      <c r="F3958">
        <v>19.899999999999999</v>
      </c>
      <c r="G3958">
        <f t="shared" ca="1" si="602"/>
        <v>42.007420362456692</v>
      </c>
      <c r="H3958">
        <f t="shared" ca="1" si="606"/>
        <v>15.738411709139104</v>
      </c>
      <c r="I3958">
        <f ca="1">User_Model_Calcs!A3958-Sat_Data!$B$5</f>
        <v>19.457644774361768</v>
      </c>
      <c r="J3958">
        <f ca="1">(Earth_Data!$B$1/SQRT(1-Earth_Data!$B$2^2*SIN(RADIANS(User_Model_Calcs!B3958))^2))*COS(RADIANS(User_Model_Calcs!B3958))</f>
        <v>6146.829735261831</v>
      </c>
      <c r="K3958">
        <f ca="1">((Earth_Data!$B$1*(1-Earth_Data!$B$2^2))/SQRT(1-Earth_Data!$B$2^2*SIN(RADIANS(User_Model_Calcs!B3958))^2))*SIN(RADIANS(User_Model_Calcs!B3958))</f>
        <v>-1696.3958946796906</v>
      </c>
      <c r="L3958">
        <f t="shared" ca="1" si="603"/>
        <v>-15.428386749429704</v>
      </c>
      <c r="M3958">
        <f t="shared" ca="1" si="604"/>
        <v>6376.6193884992963</v>
      </c>
      <c r="N3958">
        <f ca="1">SQRT(User_Model_Calcs!M3958^2+Sat_Data!$B$3^2-2*User_Model_Calcs!M3958*Sat_Data!$B$3*COS(RADIANS(L3958))*COS(RADIANS(I3958)))</f>
        <v>36465.442477140481</v>
      </c>
      <c r="O3958">
        <f ca="1">DEGREES(ACOS(((Earth_Data!$B$1+Sat_Data!$B$2)/User_Model_Calcs!N3958)*SQRT(1-COS(RADIANS(User_Model_Calcs!I3958))^2*COS(RADIANS(User_Model_Calcs!B3958))^2)))</f>
        <v>61.101921835573471</v>
      </c>
      <c r="P3958">
        <f t="shared" ca="1" si="601"/>
        <v>52.847433777630833</v>
      </c>
    </row>
    <row r="3959" spans="1:16" x14ac:dyDescent="0.25">
      <c r="A3959">
        <f t="shared" ca="1" si="599"/>
        <v>128.76789163507027</v>
      </c>
      <c r="B3959">
        <f t="shared" ca="1" si="600"/>
        <v>-12.395152580273297</v>
      </c>
      <c r="C3959" s="6">
        <v>20135.9375</v>
      </c>
      <c r="D3959">
        <f t="shared" ca="1" si="605"/>
        <v>3</v>
      </c>
      <c r="E3959" s="1">
        <v>0.65</v>
      </c>
      <c r="F3959">
        <v>19.899999999999999</v>
      </c>
      <c r="G3959">
        <f t="shared" ca="1" si="602"/>
        <v>54.048620189015942</v>
      </c>
      <c r="H3959">
        <f t="shared" ca="1" si="606"/>
        <v>20.517876918921715</v>
      </c>
      <c r="I3959">
        <f ca="1">User_Model_Calcs!A3959-Sat_Data!$B$5</f>
        <v>18.767891635070271</v>
      </c>
      <c r="J3959">
        <f ca="1">(Earth_Data!$B$1/SQRT(1-Earth_Data!$B$2^2*SIN(RADIANS(User_Model_Calcs!B3959))^2))*COS(RADIANS(User_Model_Calcs!B3959))</f>
        <v>6230.4293542018313</v>
      </c>
      <c r="K3959">
        <f ca="1">((Earth_Data!$B$1*(1-Earth_Data!$B$2^2))/SQRT(1-Earth_Data!$B$2^2*SIN(RADIANS(User_Model_Calcs!B3959))^2))*SIN(RADIANS(User_Model_Calcs!B3959))</f>
        <v>-1360.1293793749905</v>
      </c>
      <c r="L3959">
        <f t="shared" ca="1" si="603"/>
        <v>-12.314713228017409</v>
      </c>
      <c r="M3959">
        <f t="shared" ca="1" si="604"/>
        <v>6377.1625246922194</v>
      </c>
      <c r="N3959">
        <f ca="1">SQRT(User_Model_Calcs!M3959^2+Sat_Data!$B$3^2-2*User_Model_Calcs!M3959*Sat_Data!$B$3*COS(RADIANS(L3959))*COS(RADIANS(I3959)))</f>
        <v>36345.801106043029</v>
      </c>
      <c r="O3959">
        <f ca="1">DEGREES(ACOS(((Earth_Data!$B$1+Sat_Data!$B$2)/User_Model_Calcs!N3959)*SQRT(1-COS(RADIANS(User_Model_Calcs!I3959))^2*COS(RADIANS(User_Model_Calcs!B3959))^2)))</f>
        <v>63.802172312242</v>
      </c>
      <c r="P3959">
        <f t="shared" ca="1" si="601"/>
        <v>57.719466801699234</v>
      </c>
    </row>
    <row r="3960" spans="1:16" x14ac:dyDescent="0.25">
      <c r="A3960">
        <f t="shared" ca="1" si="599"/>
        <v>126.84103433224145</v>
      </c>
      <c r="B3960">
        <f t="shared" ca="1" si="600"/>
        <v>-15.095473860994751</v>
      </c>
      <c r="C3960" s="6">
        <v>20135.9375</v>
      </c>
      <c r="D3960">
        <f t="shared" ca="1" si="605"/>
        <v>3</v>
      </c>
      <c r="E3960" s="1">
        <v>0.65</v>
      </c>
      <c r="F3960">
        <v>19.899999999999999</v>
      </c>
      <c r="G3960">
        <f t="shared" ca="1" si="602"/>
        <v>54.048620189015942</v>
      </c>
      <c r="H3960">
        <f t="shared" ca="1" si="606"/>
        <v>22.583351968068097</v>
      </c>
      <c r="I3960">
        <f ca="1">User_Model_Calcs!A3960-Sat_Data!$B$5</f>
        <v>16.841034332241449</v>
      </c>
      <c r="J3960">
        <f ca="1">(Earth_Data!$B$1/SQRT(1-Earth_Data!$B$2^2*SIN(RADIANS(User_Model_Calcs!B3960))^2))*COS(RADIANS(User_Model_Calcs!B3960))</f>
        <v>6159.4493214225622</v>
      </c>
      <c r="K3960">
        <f ca="1">((Earth_Data!$B$1*(1-Earth_Data!$B$2^2))/SQRT(1-Earth_Data!$B$2^2*SIN(RADIANS(User_Model_Calcs!B3960))^2))*SIN(RADIANS(User_Model_Calcs!B3960))</f>
        <v>-1650.302560558104</v>
      </c>
      <c r="L3960">
        <f t="shared" ca="1" si="603"/>
        <v>-14.99898532839706</v>
      </c>
      <c r="M3960">
        <f t="shared" ca="1" si="604"/>
        <v>6376.7009091345581</v>
      </c>
      <c r="N3960">
        <f ca="1">SQRT(User_Model_Calcs!M3960^2+Sat_Data!$B$3^2-2*User_Model_Calcs!M3960*Sat_Data!$B$3*COS(RADIANS(L3960))*COS(RADIANS(I3960)))</f>
        <v>36350.210754685184</v>
      </c>
      <c r="O3960">
        <f ca="1">DEGREES(ACOS(((Earth_Data!$B$1+Sat_Data!$B$2)/User_Model_Calcs!N3960)*SQRT(1-COS(RADIANS(User_Model_Calcs!I3960))^2*COS(RADIANS(User_Model_Calcs!B3960))^2)))</f>
        <v>63.684496646290171</v>
      </c>
      <c r="P3960">
        <f t="shared" ca="1" si="601"/>
        <v>49.292858594593689</v>
      </c>
    </row>
    <row r="3961" spans="1:16" x14ac:dyDescent="0.25">
      <c r="A3961">
        <f t="shared" ca="1" si="599"/>
        <v>127.22756952591187</v>
      </c>
      <c r="B3961">
        <f t="shared" ca="1" si="600"/>
        <v>-13.877057552963686</v>
      </c>
      <c r="C3961" s="6">
        <v>20135.9375</v>
      </c>
      <c r="D3961">
        <f t="shared" ca="1" si="605"/>
        <v>1.2</v>
      </c>
      <c r="E3961" s="1">
        <v>0.65</v>
      </c>
      <c r="F3961">
        <v>19.899999999999999</v>
      </c>
      <c r="G3961">
        <f t="shared" ca="1" si="602"/>
        <v>46.089820015575185</v>
      </c>
      <c r="H3961">
        <f t="shared" ca="1" si="606"/>
        <v>18.935526985099706</v>
      </c>
      <c r="I3961">
        <f ca="1">User_Model_Calcs!A3961-Sat_Data!$B$5</f>
        <v>17.227569525911875</v>
      </c>
      <c r="J3961">
        <f ca="1">(Earth_Data!$B$1/SQRT(1-Earth_Data!$B$2^2*SIN(RADIANS(User_Model_Calcs!B3961))^2))*COS(RADIANS(User_Model_Calcs!B3961))</f>
        <v>6193.1712242314861</v>
      </c>
      <c r="K3961">
        <f ca="1">((Earth_Data!$B$1*(1-Earth_Data!$B$2^2))/SQRT(1-Earth_Data!$B$2^2*SIN(RADIANS(User_Model_Calcs!B3961))^2))*SIN(RADIANS(User_Model_Calcs!B3961))</f>
        <v>-1519.7806739635291</v>
      </c>
      <c r="L3961">
        <f t="shared" ca="1" si="603"/>
        <v>-13.787713776591046</v>
      </c>
      <c r="M3961">
        <f t="shared" ca="1" si="604"/>
        <v>6376.919562735754</v>
      </c>
      <c r="N3961">
        <f ca="1">SQRT(User_Model_Calcs!M3961^2+Sat_Data!$B$3^2-2*User_Model_Calcs!M3961*Sat_Data!$B$3*COS(RADIANS(L3961))*COS(RADIANS(I3961)))</f>
        <v>36327.000928369394</v>
      </c>
      <c r="O3961">
        <f ca="1">DEGREES(ACOS(((Earth_Data!$B$1+Sat_Data!$B$2)/User_Model_Calcs!N3961)*SQRT(1-COS(RADIANS(User_Model_Calcs!I3961))^2*COS(RADIANS(User_Model_Calcs!B3961))^2)))</f>
        <v>64.241018101702224</v>
      </c>
      <c r="P3961">
        <f t="shared" ca="1" si="601"/>
        <v>52.278838901375558</v>
      </c>
    </row>
    <row r="3962" spans="1:16" x14ac:dyDescent="0.25">
      <c r="A3962">
        <f t="shared" ca="1" si="599"/>
        <v>129.84134084488255</v>
      </c>
      <c r="B3962">
        <f t="shared" ca="1" si="600"/>
        <v>-13.83563936712927</v>
      </c>
      <c r="C3962" s="6">
        <v>20135.9375</v>
      </c>
      <c r="D3962">
        <f t="shared" ca="1" si="605"/>
        <v>1.2</v>
      </c>
      <c r="E3962" s="1">
        <v>0.65</v>
      </c>
      <c r="F3962">
        <v>19.899999999999999</v>
      </c>
      <c r="G3962">
        <f t="shared" ca="1" si="602"/>
        <v>46.089820015575185</v>
      </c>
      <c r="H3962">
        <f t="shared" ca="1" si="606"/>
        <v>16.006102738930046</v>
      </c>
      <c r="I3962">
        <f ca="1">User_Model_Calcs!A3962-Sat_Data!$B$5</f>
        <v>19.841340844882552</v>
      </c>
      <c r="J3962">
        <f ca="1">(Earth_Data!$B$1/SQRT(1-Earth_Data!$B$2^2*SIN(RADIANS(User_Model_Calcs!B3962))^2))*COS(RADIANS(User_Model_Calcs!B3962))</f>
        <v>6194.2686622684578</v>
      </c>
      <c r="K3962">
        <f ca="1">((Earth_Data!$B$1*(1-Earth_Data!$B$2^2))/SQRT(1-Earth_Data!$B$2^2*SIN(RADIANS(User_Model_Calcs!B3962))^2))*SIN(RADIANS(User_Model_Calcs!B3962))</f>
        <v>-1515.3315998287919</v>
      </c>
      <c r="L3962">
        <f t="shared" ca="1" si="603"/>
        <v>-13.746541353852379</v>
      </c>
      <c r="M3962">
        <f t="shared" ca="1" si="604"/>
        <v>6376.9266984810765</v>
      </c>
      <c r="N3962">
        <f ca="1">SQRT(User_Model_Calcs!M3962^2+Sat_Data!$B$3^2-2*User_Model_Calcs!M3962*Sat_Data!$B$3*COS(RADIANS(L3962))*COS(RADIANS(I3962)))</f>
        <v>36429.887732920652</v>
      </c>
      <c r="O3962">
        <f ca="1">DEGREES(ACOS(((Earth_Data!$B$1+Sat_Data!$B$2)/User_Model_Calcs!N3962)*SQRT(1-COS(RADIANS(User_Model_Calcs!I3962))^2*COS(RADIANS(User_Model_Calcs!B3962))^2)))</f>
        <v>61.882464123472673</v>
      </c>
      <c r="P3962">
        <f t="shared" ca="1" si="601"/>
        <v>56.466402853699073</v>
      </c>
    </row>
    <row r="3963" spans="1:16" x14ac:dyDescent="0.25">
      <c r="A3963">
        <f t="shared" ca="1" si="599"/>
        <v>129.58857916352639</v>
      </c>
      <c r="B3963">
        <f t="shared" ca="1" si="600"/>
        <v>-12.557788299072499</v>
      </c>
      <c r="C3963" s="6">
        <v>20135.9375</v>
      </c>
      <c r="D3963">
        <f t="shared" ca="1" si="605"/>
        <v>0.75</v>
      </c>
      <c r="E3963" s="1">
        <v>0.65</v>
      </c>
      <c r="F3963">
        <v>19.899999999999999</v>
      </c>
      <c r="G3963">
        <f t="shared" ca="1" si="602"/>
        <v>42.007420362456692</v>
      </c>
      <c r="H3963">
        <f t="shared" ca="1" si="606"/>
        <v>16.246846339404701</v>
      </c>
      <c r="I3963">
        <f ca="1">User_Model_Calcs!A3963-Sat_Data!$B$5</f>
        <v>19.58857916352639</v>
      </c>
      <c r="J3963">
        <f ca="1">(Earth_Data!$B$1/SQRT(1-Earth_Data!$B$2^2*SIN(RADIANS(User_Model_Calcs!B3963))^2))*COS(RADIANS(User_Model_Calcs!B3963))</f>
        <v>6226.5424386950526</v>
      </c>
      <c r="K3963">
        <f ca="1">((Earth_Data!$B$1*(1-Earth_Data!$B$2^2))/SQRT(1-Earth_Data!$B$2^2*SIN(RADIANS(User_Model_Calcs!B3963))^2))*SIN(RADIANS(User_Model_Calcs!B3963))</f>
        <v>-1377.6962591786123</v>
      </c>
      <c r="L3963">
        <f t="shared" ca="1" si="603"/>
        <v>-12.476360857101589</v>
      </c>
      <c r="M3963">
        <f t="shared" ca="1" si="604"/>
        <v>6377.1371102890107</v>
      </c>
      <c r="N3963">
        <f ca="1">SQRT(User_Model_Calcs!M3963^2+Sat_Data!$B$3^2-2*User_Model_Calcs!M3963*Sat_Data!$B$3*COS(RADIANS(L3963))*COS(RADIANS(I3963)))</f>
        <v>36384.0345263657</v>
      </c>
      <c r="O3963">
        <f ca="1">DEGREES(ACOS(((Earth_Data!$B$1+Sat_Data!$B$2)/User_Model_Calcs!N3963)*SQRT(1-COS(RADIANS(User_Model_Calcs!I3963))^2*COS(RADIANS(User_Model_Calcs!B3963))^2)))</f>
        <v>62.915477606931873</v>
      </c>
      <c r="P3963">
        <f t="shared" ca="1" si="601"/>
        <v>58.575761162436336</v>
      </c>
    </row>
    <row r="3964" spans="1:16" x14ac:dyDescent="0.25">
      <c r="A3964">
        <f t="shared" ca="1" si="599"/>
        <v>126.48816912220032</v>
      </c>
      <c r="B3964">
        <f t="shared" ca="1" si="600"/>
        <v>-11.899964469218617</v>
      </c>
      <c r="C3964" s="6">
        <v>20135.9375</v>
      </c>
      <c r="D3964">
        <f t="shared" ca="1" si="605"/>
        <v>3</v>
      </c>
      <c r="E3964" s="1">
        <v>0.65</v>
      </c>
      <c r="F3964">
        <v>19.899999999999999</v>
      </c>
      <c r="G3964">
        <f t="shared" ca="1" si="602"/>
        <v>54.048620189015942</v>
      </c>
      <c r="H3964">
        <f t="shared" ca="1" si="606"/>
        <v>23.475288978192268</v>
      </c>
      <c r="I3964">
        <f ca="1">User_Model_Calcs!A3964-Sat_Data!$B$5</f>
        <v>16.488169122200318</v>
      </c>
      <c r="J3964">
        <f ca="1">(Earth_Data!$B$1/SQRT(1-Earth_Data!$B$2^2*SIN(RADIANS(User_Model_Calcs!B3964))^2))*COS(RADIANS(User_Model_Calcs!B3964))</f>
        <v>6241.9565638497234</v>
      </c>
      <c r="K3964">
        <f ca="1">((Earth_Data!$B$1*(1-Earth_Data!$B$2^2))/SQRT(1-Earth_Data!$B$2^2*SIN(RADIANS(User_Model_Calcs!B3964))^2))*SIN(RADIANS(User_Model_Calcs!B3964))</f>
        <v>-1306.5766734098879</v>
      </c>
      <c r="L3964">
        <f t="shared" ca="1" si="603"/>
        <v>-11.822549306544737</v>
      </c>
      <c r="M3964">
        <f t="shared" ca="1" si="604"/>
        <v>6377.2379874429571</v>
      </c>
      <c r="N3964">
        <f ca="1">SQRT(User_Model_Calcs!M3964^2+Sat_Data!$B$3^2-2*User_Model_Calcs!M3964*Sat_Data!$B$3*COS(RADIANS(L3964))*COS(RADIANS(I3964)))</f>
        <v>36245.768654046165</v>
      </c>
      <c r="O3964">
        <f ca="1">DEGREES(ACOS(((Earth_Data!$B$1+Sat_Data!$B$2)/User_Model_Calcs!N3964)*SQRT(1-COS(RADIANS(User_Model_Calcs!I3964))^2*COS(RADIANS(User_Model_Calcs!B3964))^2)))</f>
        <v>66.272911751505191</v>
      </c>
      <c r="P3964">
        <f t="shared" ca="1" si="601"/>
        <v>55.136622874458183</v>
      </c>
    </row>
    <row r="3965" spans="1:16" x14ac:dyDescent="0.25">
      <c r="A3965">
        <f t="shared" ca="1" si="599"/>
        <v>127.99443062328204</v>
      </c>
      <c r="B3965">
        <f t="shared" ca="1" si="600"/>
        <v>-13.26447743499731</v>
      </c>
      <c r="C3965" s="6">
        <v>20135.9375</v>
      </c>
      <c r="D3965">
        <f t="shared" ca="1" si="605"/>
        <v>3</v>
      </c>
      <c r="E3965" s="1">
        <v>0.65</v>
      </c>
      <c r="F3965">
        <v>19.899999999999999</v>
      </c>
      <c r="G3965">
        <f t="shared" ca="1" si="602"/>
        <v>54.048620189015942</v>
      </c>
      <c r="H3965">
        <f t="shared" ca="1" si="606"/>
        <v>15.969571037050391</v>
      </c>
      <c r="I3965">
        <f ca="1">User_Model_Calcs!A3965-Sat_Data!$B$5</f>
        <v>17.994430623282042</v>
      </c>
      <c r="J3965">
        <f ca="1">(Earth_Data!$B$1/SQRT(1-Earth_Data!$B$2^2*SIN(RADIANS(User_Model_Calcs!B3965))^2))*COS(RADIANS(User_Model_Calcs!B3965))</f>
        <v>6209.0738504708825</v>
      </c>
      <c r="K3965">
        <f ca="1">((Earth_Data!$B$1*(1-Earth_Data!$B$2^2))/SQRT(1-Earth_Data!$B$2^2*SIN(RADIANS(User_Model_Calcs!B3965))^2))*SIN(RADIANS(User_Model_Calcs!B3965))</f>
        <v>-1453.9000571174388</v>
      </c>
      <c r="L3965">
        <f t="shared" ca="1" si="603"/>
        <v>-13.178787126255115</v>
      </c>
      <c r="M3965">
        <f t="shared" ca="1" si="604"/>
        <v>6377.0230873572509</v>
      </c>
      <c r="N3965">
        <f ca="1">SQRT(User_Model_Calcs!M3965^2+Sat_Data!$B$3^2-2*User_Model_Calcs!M3965*Sat_Data!$B$3*COS(RADIANS(L3965))*COS(RADIANS(I3965)))</f>
        <v>36338.570627276727</v>
      </c>
      <c r="O3965">
        <f ca="1">DEGREES(ACOS(((Earth_Data!$B$1+Sat_Data!$B$2)/User_Model_Calcs!N3965)*SQRT(1-COS(RADIANS(User_Model_Calcs!I3965))^2*COS(RADIANS(User_Model_Calcs!B3965))^2)))</f>
        <v>63.968695214711992</v>
      </c>
      <c r="P3965">
        <f t="shared" ca="1" si="601"/>
        <v>54.762737076160505</v>
      </c>
    </row>
    <row r="3966" spans="1:16" x14ac:dyDescent="0.25">
      <c r="A3966">
        <f t="shared" ca="1" si="599"/>
        <v>127.00939108584008</v>
      </c>
      <c r="B3966">
        <f t="shared" ca="1" si="600"/>
        <v>-12.767115974899392</v>
      </c>
      <c r="C3966" s="6">
        <v>20135.9375</v>
      </c>
      <c r="D3966">
        <f t="shared" ca="1" si="605"/>
        <v>0.75</v>
      </c>
      <c r="E3966" s="1">
        <v>0.65</v>
      </c>
      <c r="F3966">
        <v>19.899999999999999</v>
      </c>
      <c r="G3966">
        <f t="shared" ca="1" si="602"/>
        <v>42.007420362456692</v>
      </c>
      <c r="H3966">
        <f t="shared" ca="1" si="606"/>
        <v>16.525054809016133</v>
      </c>
      <c r="I3966">
        <f ca="1">User_Model_Calcs!A3966-Sat_Data!$B$5</f>
        <v>17.009391085840079</v>
      </c>
      <c r="J3966">
        <f ca="1">(Earth_Data!$B$1/SQRT(1-Earth_Data!$B$2^2*SIN(RADIANS(User_Model_Calcs!B3966))^2))*COS(RADIANS(User_Model_Calcs!B3966))</f>
        <v>6221.4661723756053</v>
      </c>
      <c r="K3966">
        <f ca="1">((Earth_Data!$B$1*(1-Earth_Data!$B$2^2))/SQRT(1-Earth_Data!$B$2^2*SIN(RADIANS(User_Model_Calcs!B3966))^2))*SIN(RADIANS(User_Model_Calcs!B3966))</f>
        <v>-1400.2904581348641</v>
      </c>
      <c r="L3966">
        <f t="shared" ca="1" si="603"/>
        <v>-12.68442059923709</v>
      </c>
      <c r="M3966">
        <f t="shared" ca="1" si="604"/>
        <v>6377.1039431043864</v>
      </c>
      <c r="N3966">
        <f ca="1">SQRT(User_Model_Calcs!M3966^2+Sat_Data!$B$3^2-2*User_Model_Calcs!M3966*Sat_Data!$B$3*COS(RADIANS(L3966))*COS(RADIANS(I3966)))</f>
        <v>36287.549912355309</v>
      </c>
      <c r="O3966">
        <f ca="1">DEGREES(ACOS(((Earth_Data!$B$1+Sat_Data!$B$2)/User_Model_Calcs!N3966)*SQRT(1-COS(RADIANS(User_Model_Calcs!I3966))^2*COS(RADIANS(User_Model_Calcs!B3966))^2)))</f>
        <v>65.208618613459535</v>
      </c>
      <c r="P3966">
        <f t="shared" ca="1" si="601"/>
        <v>54.155719162855981</v>
      </c>
    </row>
    <row r="3967" spans="1:16" x14ac:dyDescent="0.25">
      <c r="A3967">
        <f t="shared" ref="A3967:A3979" ca="1" si="607">127.694974900286+(RAND()*5-2.5)</f>
        <v>128.97696253397743</v>
      </c>
      <c r="B3967">
        <f t="shared" ref="B3967:B3979" ca="1" si="608">-13.9715365993556+(RAND()*5-2.5)</f>
        <v>-15.634576639874775</v>
      </c>
      <c r="C3967" s="6">
        <v>20135.9375</v>
      </c>
      <c r="D3967">
        <f t="shared" ca="1" si="605"/>
        <v>3</v>
      </c>
      <c r="E3967" s="1">
        <v>0.65</v>
      </c>
      <c r="F3967">
        <v>19.899999999999999</v>
      </c>
      <c r="G3967">
        <f t="shared" ca="1" si="602"/>
        <v>54.048620189015942</v>
      </c>
      <c r="H3967">
        <f t="shared" ca="1" si="606"/>
        <v>15.77384540697385</v>
      </c>
      <c r="I3967">
        <f ca="1">User_Model_Calcs!A3967-Sat_Data!$B$5</f>
        <v>18.976962533977428</v>
      </c>
      <c r="J3967">
        <f ca="1">(Earth_Data!$B$1/SQRT(1-Earth_Data!$B$2^2*SIN(RADIANS(User_Model_Calcs!B3967))^2))*COS(RADIANS(User_Model_Calcs!B3967))</f>
        <v>6143.6432744686253</v>
      </c>
      <c r="K3967">
        <f ca="1">((Earth_Data!$B$1*(1-Earth_Data!$B$2^2))/SQRT(1-Earth_Data!$B$2^2*SIN(RADIANS(User_Model_Calcs!B3967))^2))*SIN(RADIANS(User_Model_Calcs!B3967))</f>
        <v>-1707.8231652994762</v>
      </c>
      <c r="L3967">
        <f t="shared" ca="1" si="603"/>
        <v>-15.534981279830877</v>
      </c>
      <c r="M3967">
        <f t="shared" ca="1" si="604"/>
        <v>6376.5988307135249</v>
      </c>
      <c r="N3967">
        <f ca="1">SQRT(User_Model_Calcs!M3967^2+Sat_Data!$B$3^2-2*User_Model_Calcs!M3967*Sat_Data!$B$3*COS(RADIANS(L3967))*COS(RADIANS(I3967)))</f>
        <v>36449.292961026717</v>
      </c>
      <c r="O3967">
        <f ca="1">DEGREES(ACOS(((Earth_Data!$B$1+Sat_Data!$B$2)/User_Model_Calcs!N3967)*SQRT(1-COS(RADIANS(User_Model_Calcs!I3967))^2*COS(RADIANS(User_Model_Calcs!B3967))^2)))</f>
        <v>61.44945994721261</v>
      </c>
      <c r="P3967">
        <f t="shared" ca="1" si="601"/>
        <v>51.913799629607468</v>
      </c>
    </row>
    <row r="3968" spans="1:16" x14ac:dyDescent="0.25">
      <c r="A3968">
        <f t="shared" ca="1" si="607"/>
        <v>125.39674807361138</v>
      </c>
      <c r="B3968">
        <f t="shared" ca="1" si="608"/>
        <v>-15.081324398097355</v>
      </c>
      <c r="C3968" s="6">
        <v>20135.9375</v>
      </c>
      <c r="D3968">
        <f t="shared" ca="1" si="605"/>
        <v>1.2</v>
      </c>
      <c r="E3968" s="1">
        <v>0.65</v>
      </c>
      <c r="F3968">
        <v>19.899999999999999</v>
      </c>
      <c r="G3968">
        <f t="shared" ca="1" si="602"/>
        <v>46.089820015575185</v>
      </c>
      <c r="H3968">
        <f t="shared" ca="1" si="606"/>
        <v>22.762100023394645</v>
      </c>
      <c r="I3968">
        <f ca="1">User_Model_Calcs!A3968-Sat_Data!$B$5</f>
        <v>15.396748073611377</v>
      </c>
      <c r="J3968">
        <f ca="1">(Earth_Data!$B$1/SQRT(1-Earth_Data!$B$2^2*SIN(RADIANS(User_Model_Calcs!B3968))^2))*COS(RADIANS(User_Model_Calcs!B3968))</f>
        <v>6159.8568696417879</v>
      </c>
      <c r="K3968">
        <f ca="1">((Earth_Data!$B$1*(1-Earth_Data!$B$2^2))/SQRT(1-Earth_Data!$B$2^2*SIN(RADIANS(User_Model_Calcs!B3968))^2))*SIN(RADIANS(User_Model_Calcs!B3968))</f>
        <v>-1648.7909028431811</v>
      </c>
      <c r="L3968">
        <f t="shared" ca="1" si="603"/>
        <v>-14.984917869259492</v>
      </c>
      <c r="M3968">
        <f t="shared" ca="1" si="604"/>
        <v>6376.7035446044974</v>
      </c>
      <c r="N3968">
        <f ca="1">SQRT(User_Model_Calcs!M3968^2+Sat_Data!$B$3^2-2*User_Model_Calcs!M3968*Sat_Data!$B$3*COS(RADIANS(L3968))*COS(RADIANS(I3968)))</f>
        <v>36299.720851216043</v>
      </c>
      <c r="O3968">
        <f ca="1">DEGREES(ACOS(((Earth_Data!$B$1+Sat_Data!$B$2)/User_Model_Calcs!N3968)*SQRT(1-COS(RADIANS(User_Model_Calcs!I3968))^2*COS(RADIANS(User_Model_Calcs!B3968))^2)))</f>
        <v>64.89527762547803</v>
      </c>
      <c r="P3968">
        <f t="shared" ca="1" si="601"/>
        <v>46.625128584074318</v>
      </c>
    </row>
    <row r="3969" spans="1:16" x14ac:dyDescent="0.25">
      <c r="A3969">
        <f t="shared" ca="1" si="607"/>
        <v>128.86068338653271</v>
      </c>
      <c r="B3969">
        <f t="shared" ca="1" si="608"/>
        <v>-14.33602344921492</v>
      </c>
      <c r="C3969" s="6">
        <v>20135.9375</v>
      </c>
      <c r="D3969">
        <f t="shared" ca="1" si="605"/>
        <v>3</v>
      </c>
      <c r="E3969" s="1">
        <v>0.65</v>
      </c>
      <c r="F3969">
        <v>19.899999999999999</v>
      </c>
      <c r="G3969">
        <f t="shared" ca="1" si="602"/>
        <v>54.048620189015942</v>
      </c>
      <c r="H3969">
        <f t="shared" ca="1" si="606"/>
        <v>19.589788754203695</v>
      </c>
      <c r="I3969">
        <f ca="1">User_Model_Calcs!A3969-Sat_Data!$B$5</f>
        <v>18.860683386532713</v>
      </c>
      <c r="J3969">
        <f ca="1">(Earth_Data!$B$1/SQRT(1-Earth_Data!$B$2^2*SIN(RADIANS(User_Model_Calcs!B3969))^2))*COS(RADIANS(User_Model_Calcs!B3969))</f>
        <v>6180.7948324428698</v>
      </c>
      <c r="K3969">
        <f ca="1">((Earth_Data!$B$1*(1-Earth_Data!$B$2^2))/SQRT(1-Earth_Data!$B$2^2*SIN(RADIANS(User_Model_Calcs!B3969))^2))*SIN(RADIANS(User_Model_Calcs!B3969))</f>
        <v>-1569.0293551748982</v>
      </c>
      <c r="L3969">
        <f t="shared" ca="1" si="603"/>
        <v>-14.243968811028948</v>
      </c>
      <c r="M3969">
        <f t="shared" ca="1" si="604"/>
        <v>6376.8391761242528</v>
      </c>
      <c r="N3969">
        <f ca="1">SQRT(User_Model_Calcs!M3969^2+Sat_Data!$B$3^2-2*User_Model_Calcs!M3969*Sat_Data!$B$3*COS(RADIANS(L3969))*COS(RADIANS(I3969)))</f>
        <v>36403.96144477011</v>
      </c>
      <c r="O3969">
        <f ca="1">DEGREES(ACOS(((Earth_Data!$B$1+Sat_Data!$B$2)/User_Model_Calcs!N3969)*SQRT(1-COS(RADIANS(User_Model_Calcs!I3969))^2*COS(RADIANS(User_Model_Calcs!B3969))^2)))</f>
        <v>62.455998181375428</v>
      </c>
      <c r="P3969">
        <f t="shared" ca="1" si="601"/>
        <v>54.064384283558923</v>
      </c>
    </row>
    <row r="3970" spans="1:16" x14ac:dyDescent="0.25">
      <c r="A3970">
        <f t="shared" ca="1" si="607"/>
        <v>126.9717834623299</v>
      </c>
      <c r="B3970">
        <f t="shared" ca="1" si="608"/>
        <v>-13.517035323869507</v>
      </c>
      <c r="C3970" s="6">
        <v>20135.9375</v>
      </c>
      <c r="D3970">
        <f t="shared" ca="1" si="605"/>
        <v>1.2</v>
      </c>
      <c r="E3970" s="1">
        <v>0.65</v>
      </c>
      <c r="F3970">
        <v>19.899999999999999</v>
      </c>
      <c r="G3970">
        <f t="shared" ca="1" si="602"/>
        <v>46.089820015575185</v>
      </c>
      <c r="H3970">
        <f t="shared" ca="1" si="606"/>
        <v>14.071876562239787</v>
      </c>
      <c r="I3970">
        <f ca="1">User_Model_Calcs!A3970-Sat_Data!$B$5</f>
        <v>16.971783462329896</v>
      </c>
      <c r="J3970">
        <f ca="1">(Earth_Data!$B$1/SQRT(1-Earth_Data!$B$2^2*SIN(RADIANS(User_Model_Calcs!B3970))^2))*COS(RADIANS(User_Model_Calcs!B3970))</f>
        <v>6202.6028652532013</v>
      </c>
      <c r="K3970">
        <f ca="1">((Earth_Data!$B$1*(1-Earth_Data!$B$2^2))/SQRT(1-Earth_Data!$B$2^2*SIN(RADIANS(User_Model_Calcs!B3970))^2))*SIN(RADIANS(User_Model_Calcs!B3970))</f>
        <v>-1481.0818605594095</v>
      </c>
      <c r="L3970">
        <f t="shared" ca="1" si="603"/>
        <v>-13.429833944344093</v>
      </c>
      <c r="M3970">
        <f t="shared" ca="1" si="604"/>
        <v>6376.9809300111083</v>
      </c>
      <c r="N3970">
        <f ca="1">SQRT(User_Model_Calcs!M3970^2+Sat_Data!$B$3^2-2*User_Model_Calcs!M3970*Sat_Data!$B$3*COS(RADIANS(L3970))*COS(RADIANS(I3970)))</f>
        <v>36307.100046892498</v>
      </c>
      <c r="O3970">
        <f ca="1">DEGREES(ACOS(((Earth_Data!$B$1+Sat_Data!$B$2)/User_Model_Calcs!N3970)*SQRT(1-COS(RADIANS(User_Model_Calcs!I3970))^2*COS(RADIANS(User_Model_Calcs!B3970))^2)))</f>
        <v>64.7236343182648</v>
      </c>
      <c r="P3970">
        <f t="shared" ref="P3970:P4033" ca="1" si="609">DEGREES(ASIN(SIN(RADIANS(ABS(I3970)))/(SIN(ACOS(COS(RADIANS(I3970))*COS(RADIANS(B3970)))))))</f>
        <v>52.552950529510539</v>
      </c>
    </row>
    <row r="3971" spans="1:16" x14ac:dyDescent="0.25">
      <c r="A3971">
        <f t="shared" ca="1" si="607"/>
        <v>126.40179707656242</v>
      </c>
      <c r="B3971">
        <f t="shared" ca="1" si="608"/>
        <v>-14.585281325545205</v>
      </c>
      <c r="C3971" s="6">
        <v>20135.9375</v>
      </c>
      <c r="D3971">
        <f t="shared" ca="1" si="605"/>
        <v>3</v>
      </c>
      <c r="E3971" s="1">
        <v>0.65</v>
      </c>
      <c r="F3971">
        <v>19.899999999999999</v>
      </c>
      <c r="G3971">
        <f t="shared" ref="G3971:G4034" ca="1" si="610">20.4+20*LOG(F3971)+20*LOG(D3971)+10*LOG(E3971)</f>
        <v>54.048620189015942</v>
      </c>
      <c r="H3971">
        <f t="shared" ca="1" si="606"/>
        <v>18.973677028379534</v>
      </c>
      <c r="I3971">
        <f ca="1">User_Model_Calcs!A3971-Sat_Data!$B$5</f>
        <v>16.401797076562417</v>
      </c>
      <c r="J3971">
        <f ca="1">(Earth_Data!$B$1/SQRT(1-Earth_Data!$B$2^2*SIN(RADIANS(User_Model_Calcs!B3971))^2))*COS(RADIANS(User_Model_Calcs!B3971))</f>
        <v>6173.9079989925804</v>
      </c>
      <c r="K3971">
        <f ca="1">((Earth_Data!$B$1*(1-Earth_Data!$B$2^2))/SQRT(1-Earth_Data!$B$2^2*SIN(RADIANS(User_Model_Calcs!B3971))^2))*SIN(RADIANS(User_Model_Calcs!B3971))</f>
        <v>-1595.7344067885651</v>
      </c>
      <c r="L3971">
        <f t="shared" ref="L3971:L4034" ca="1" si="611">DEGREES(ATAN((K3971/J3971)))</f>
        <v>-14.491764225793943</v>
      </c>
      <c r="M3971">
        <f t="shared" ref="M3971:M4034" ca="1" si="612">SQRT(J3971^2+K3971^2)</f>
        <v>6376.7945142550598</v>
      </c>
      <c r="N3971">
        <f ca="1">SQRT(User_Model_Calcs!M3971^2+Sat_Data!$B$3^2-2*User_Model_Calcs!M3971*Sat_Data!$B$3*COS(RADIANS(L3971))*COS(RADIANS(I3971)))</f>
        <v>36318.457417171856</v>
      </c>
      <c r="O3971">
        <f ca="1">DEGREES(ACOS(((Earth_Data!$B$1+Sat_Data!$B$2)/User_Model_Calcs!N3971)*SQRT(1-COS(RADIANS(User_Model_Calcs!I3971))^2*COS(RADIANS(User_Model_Calcs!B3971))^2)))</f>
        <v>64.442381362515519</v>
      </c>
      <c r="P3971">
        <f t="shared" ca="1" si="609"/>
        <v>49.452533557427493</v>
      </c>
    </row>
    <row r="3972" spans="1:16" x14ac:dyDescent="0.25">
      <c r="A3972">
        <f t="shared" ca="1" si="607"/>
        <v>126.11393601215629</v>
      </c>
      <c r="B3972">
        <f t="shared" ca="1" si="608"/>
        <v>-14.908651216237844</v>
      </c>
      <c r="C3972" s="6">
        <v>20135.9375</v>
      </c>
      <c r="D3972">
        <f t="shared" ca="1" si="605"/>
        <v>3</v>
      </c>
      <c r="E3972" s="1">
        <v>0.65</v>
      </c>
      <c r="F3972">
        <v>19.899999999999999</v>
      </c>
      <c r="G3972">
        <f t="shared" ca="1" si="610"/>
        <v>54.048620189015942</v>
      </c>
      <c r="H3972">
        <f t="shared" ca="1" si="606"/>
        <v>23.623162762532722</v>
      </c>
      <c r="I3972">
        <f ca="1">User_Model_Calcs!A3972-Sat_Data!$B$5</f>
        <v>16.113936012156287</v>
      </c>
      <c r="J3972">
        <f ca="1">(Earth_Data!$B$1/SQRT(1-Earth_Data!$B$2^2*SIN(RADIANS(User_Model_Calcs!B3972))^2))*COS(RADIANS(User_Model_Calcs!B3972))</f>
        <v>6164.8002658169989</v>
      </c>
      <c r="K3972">
        <f ca="1">((Earth_Data!$B$1*(1-Earth_Data!$B$2^2))/SQRT(1-Earth_Data!$B$2^2*SIN(RADIANS(User_Model_Calcs!B3972))^2))*SIN(RADIANS(User_Model_Calcs!B3972))</f>
        <v>-1630.3354397056637</v>
      </c>
      <c r="L3972">
        <f t="shared" ca="1" si="611"/>
        <v>-14.813247293800565</v>
      </c>
      <c r="M3972">
        <f t="shared" ca="1" si="612"/>
        <v>6376.735525594393</v>
      </c>
      <c r="N3972">
        <f ca="1">SQRT(User_Model_Calcs!M3972^2+Sat_Data!$B$3^2-2*User_Model_Calcs!M3972*Sat_Data!$B$3*COS(RADIANS(L3972))*COS(RADIANS(I3972)))</f>
        <v>36318.523632896584</v>
      </c>
      <c r="O3972">
        <f ca="1">DEGREES(ACOS(((Earth_Data!$B$1+Sat_Data!$B$2)/User_Model_Calcs!N3972)*SQRT(1-COS(RADIANS(User_Model_Calcs!I3972))^2*COS(RADIANS(User_Model_Calcs!B3972))^2)))</f>
        <v>64.438935781900227</v>
      </c>
      <c r="P3972">
        <f t="shared" ca="1" si="609"/>
        <v>48.31333951731154</v>
      </c>
    </row>
    <row r="3973" spans="1:16" x14ac:dyDescent="0.25">
      <c r="A3973">
        <f t="shared" ca="1" si="607"/>
        <v>127.99557152236517</v>
      </c>
      <c r="B3973">
        <f t="shared" ca="1" si="608"/>
        <v>-16.361489884965913</v>
      </c>
      <c r="C3973" s="6">
        <v>20135.9375</v>
      </c>
      <c r="D3973">
        <f t="shared" ca="1" si="605"/>
        <v>3</v>
      </c>
      <c r="E3973" s="1">
        <v>0.65</v>
      </c>
      <c r="F3973">
        <v>19.899999999999999</v>
      </c>
      <c r="G3973">
        <f t="shared" ca="1" si="610"/>
        <v>54.048620189015942</v>
      </c>
      <c r="H3973">
        <f t="shared" ca="1" si="606"/>
        <v>15.494943175179007</v>
      </c>
      <c r="I3973">
        <f ca="1">User_Model_Calcs!A3973-Sat_Data!$B$5</f>
        <v>17.995571522365168</v>
      </c>
      <c r="J3973">
        <f ca="1">(Earth_Data!$B$1/SQRT(1-Earth_Data!$B$2^2*SIN(RADIANS(User_Model_Calcs!B3973))^2))*COS(RADIANS(User_Model_Calcs!B3973))</f>
        <v>6121.4739988498304</v>
      </c>
      <c r="K3973">
        <f ca="1">((Earth_Data!$B$1*(1-Earth_Data!$B$2^2))/SQRT(1-Earth_Data!$B$2^2*SIN(RADIANS(User_Model_Calcs!B3973))^2))*SIN(RADIANS(User_Model_Calcs!B3973))</f>
        <v>-1785.1466137719372</v>
      </c>
      <c r="L3973">
        <f t="shared" ca="1" si="611"/>
        <v>-16.257760912087065</v>
      </c>
      <c r="M3973">
        <f t="shared" ca="1" si="612"/>
        <v>6376.4560965520614</v>
      </c>
      <c r="N3973">
        <f ca="1">SQRT(User_Model_Calcs!M3973^2+Sat_Data!$B$3^2-2*User_Model_Calcs!M3973*Sat_Data!$B$3*COS(RADIANS(L3973))*COS(RADIANS(I3973)))</f>
        <v>36435.058305919345</v>
      </c>
      <c r="O3973">
        <f ca="1">DEGREES(ACOS(((Earth_Data!$B$1+Sat_Data!$B$2)/User_Model_Calcs!N3973)*SQRT(1-COS(RADIANS(User_Model_Calcs!I3973))^2*COS(RADIANS(User_Model_Calcs!B3973))^2)))</f>
        <v>61.755670743120284</v>
      </c>
      <c r="P3973">
        <f t="shared" ca="1" si="609"/>
        <v>49.068135450828841</v>
      </c>
    </row>
    <row r="3974" spans="1:16" x14ac:dyDescent="0.25">
      <c r="A3974">
        <f t="shared" ca="1" si="607"/>
        <v>129.00351279941208</v>
      </c>
      <c r="B3974">
        <f t="shared" ca="1" si="608"/>
        <v>-13.395183816421774</v>
      </c>
      <c r="C3974" s="6">
        <v>20135.9375</v>
      </c>
      <c r="D3974">
        <f t="shared" ca="1" si="605"/>
        <v>1.2</v>
      </c>
      <c r="E3974" s="1">
        <v>0.65</v>
      </c>
      <c r="F3974">
        <v>19.899999999999999</v>
      </c>
      <c r="G3974">
        <f t="shared" ca="1" si="610"/>
        <v>46.089820015575185</v>
      </c>
      <c r="H3974">
        <f t="shared" ca="1" si="606"/>
        <v>21.499345132626608</v>
      </c>
      <c r="I3974">
        <f ca="1">User_Model_Calcs!A3974-Sat_Data!$B$5</f>
        <v>19.003512799412078</v>
      </c>
      <c r="J3974">
        <f ca="1">(Earth_Data!$B$1/SQRT(1-Earth_Data!$B$2^2*SIN(RADIANS(User_Model_Calcs!B3974))^2))*COS(RADIANS(User_Model_Calcs!B3974))</f>
        <v>6205.7398936890868</v>
      </c>
      <c r="K3974">
        <f ca="1">((Earth_Data!$B$1*(1-Earth_Data!$B$2^2))/SQRT(1-Earth_Data!$B$2^2*SIN(RADIANS(User_Model_Calcs!B3974))^2))*SIN(RADIANS(User_Model_Calcs!B3974))</f>
        <v>-1467.97096008941</v>
      </c>
      <c r="L3974">
        <f t="shared" ca="1" si="611"/>
        <v>-13.308710651259657</v>
      </c>
      <c r="M3974">
        <f t="shared" ca="1" si="612"/>
        <v>6377.0013617522509</v>
      </c>
      <c r="N3974">
        <f ca="1">SQRT(User_Model_Calcs!M3974^2+Sat_Data!$B$3^2-2*User_Model_Calcs!M3974*Sat_Data!$B$3*COS(RADIANS(L3974))*COS(RADIANS(I3974)))</f>
        <v>36382.456052184323</v>
      </c>
      <c r="O3974">
        <f ca="1">DEGREES(ACOS(((Earth_Data!$B$1+Sat_Data!$B$2)/User_Model_Calcs!N3974)*SQRT(1-COS(RADIANS(User_Model_Calcs!I3974))^2*COS(RADIANS(User_Model_Calcs!B3974))^2)))</f>
        <v>62.947495288246799</v>
      </c>
      <c r="P3974">
        <f t="shared" ca="1" si="609"/>
        <v>56.072330564972781</v>
      </c>
    </row>
    <row r="3975" spans="1:16" x14ac:dyDescent="0.25">
      <c r="A3975">
        <f t="shared" ca="1" si="607"/>
        <v>129.74815947150927</v>
      </c>
      <c r="B3975">
        <f t="shared" ca="1" si="608"/>
        <v>-11.81723354387012</v>
      </c>
      <c r="C3975" s="6">
        <v>20135.9375</v>
      </c>
      <c r="D3975">
        <f t="shared" ca="1" si="605"/>
        <v>0.75</v>
      </c>
      <c r="E3975" s="1">
        <v>0.65</v>
      </c>
      <c r="F3975">
        <v>19.899999999999999</v>
      </c>
      <c r="G3975">
        <f t="shared" ca="1" si="610"/>
        <v>42.007420362456692</v>
      </c>
      <c r="H3975">
        <f t="shared" ca="1" si="606"/>
        <v>20.576541684616402</v>
      </c>
      <c r="I3975">
        <f ca="1">User_Model_Calcs!A3975-Sat_Data!$B$5</f>
        <v>19.748159471509268</v>
      </c>
      <c r="J3975">
        <f ca="1">(Earth_Data!$B$1/SQRT(1-Earth_Data!$B$2^2*SIN(RADIANS(User_Model_Calcs!B3975))^2))*COS(RADIANS(User_Model_Calcs!B3975))</f>
        <v>6243.837230987524</v>
      </c>
      <c r="K3975">
        <f ca="1">((Earth_Data!$B$1*(1-Earth_Data!$B$2^2))/SQRT(1-Earth_Data!$B$2^2*SIN(RADIANS(User_Model_Calcs!B3975))^2))*SIN(RADIANS(User_Model_Calcs!B3975))</f>
        <v>-1297.6201984516601</v>
      </c>
      <c r="L3975">
        <f t="shared" ca="1" si="611"/>
        <v>-11.740325890244669</v>
      </c>
      <c r="M3975">
        <f t="shared" ca="1" si="612"/>
        <v>6377.2503123599963</v>
      </c>
      <c r="N3975">
        <f ca="1">SQRT(User_Model_Calcs!M3975^2+Sat_Data!$B$3^2-2*User_Model_Calcs!M3975*Sat_Data!$B$3*COS(RADIANS(L3975))*COS(RADIANS(I3975)))</f>
        <v>36371.953033606122</v>
      </c>
      <c r="O3975">
        <f ca="1">DEGREES(ACOS(((Earth_Data!$B$1+Sat_Data!$B$2)/User_Model_Calcs!N3975)*SQRT(1-COS(RADIANS(User_Model_Calcs!I3975))^2*COS(RADIANS(User_Model_Calcs!B3975))^2)))</f>
        <v>63.195747875544001</v>
      </c>
      <c r="P3975">
        <f t="shared" ca="1" si="609"/>
        <v>60.297562461785056</v>
      </c>
    </row>
    <row r="3976" spans="1:16" x14ac:dyDescent="0.25">
      <c r="A3976">
        <f t="shared" ca="1" si="607"/>
        <v>130.1323726179169</v>
      </c>
      <c r="B3976">
        <f t="shared" ca="1" si="608"/>
        <v>-15.091320431315213</v>
      </c>
      <c r="C3976" s="6">
        <v>20135.9375</v>
      </c>
      <c r="D3976">
        <f t="shared" ca="1" si="605"/>
        <v>0.75</v>
      </c>
      <c r="E3976" s="1">
        <v>0.65</v>
      </c>
      <c r="F3976">
        <v>19.899999999999999</v>
      </c>
      <c r="G3976">
        <f t="shared" ca="1" si="610"/>
        <v>42.007420362456692</v>
      </c>
      <c r="H3976">
        <f t="shared" ca="1" si="606"/>
        <v>23.214674282867989</v>
      </c>
      <c r="I3976">
        <f ca="1">User_Model_Calcs!A3976-Sat_Data!$B$5</f>
        <v>20.1323726179169</v>
      </c>
      <c r="J3976">
        <f ca="1">(Earth_Data!$B$1/SQRT(1-Earth_Data!$B$2^2*SIN(RADIANS(User_Model_Calcs!B3976))^2))*COS(RADIANS(User_Model_Calcs!B3976))</f>
        <v>6159.5689917814925</v>
      </c>
      <c r="K3976">
        <f ca="1">((Earth_Data!$B$1*(1-Earth_Data!$B$2^2))/SQRT(1-Earth_Data!$B$2^2*SIN(RADIANS(User_Model_Calcs!B3976))^2))*SIN(RADIANS(User_Model_Calcs!B3976))</f>
        <v>-1649.8588391842748</v>
      </c>
      <c r="L3976">
        <f t="shared" ca="1" si="611"/>
        <v>-14.994855967661445</v>
      </c>
      <c r="M3976">
        <f t="shared" ca="1" si="612"/>
        <v>6376.7016829823979</v>
      </c>
      <c r="N3976">
        <f ca="1">SQRT(User_Model_Calcs!M3976^2+Sat_Data!$B$3^2-2*User_Model_Calcs!M3976*Sat_Data!$B$3*COS(RADIANS(L3976))*COS(RADIANS(I3976)))</f>
        <v>36479.968794312903</v>
      </c>
      <c r="O3976">
        <f ca="1">DEGREES(ACOS(((Earth_Data!$B$1+Sat_Data!$B$2)/User_Model_Calcs!N3976)*SQRT(1-COS(RADIANS(User_Model_Calcs!I3976))^2*COS(RADIANS(User_Model_Calcs!B3976))^2)))</f>
        <v>60.794423760238715</v>
      </c>
      <c r="P3976">
        <f t="shared" ca="1" si="609"/>
        <v>54.616918052643896</v>
      </c>
    </row>
    <row r="3977" spans="1:16" x14ac:dyDescent="0.25">
      <c r="A3977">
        <f t="shared" ca="1" si="607"/>
        <v>126.56437940468658</v>
      </c>
      <c r="B3977">
        <f t="shared" ca="1" si="608"/>
        <v>-15.196777859587936</v>
      </c>
      <c r="C3977" s="6">
        <v>20135.9375</v>
      </c>
      <c r="D3977">
        <f t="shared" ca="1" si="605"/>
        <v>3</v>
      </c>
      <c r="E3977" s="1">
        <v>0.65</v>
      </c>
      <c r="F3977">
        <v>19.899999999999999</v>
      </c>
      <c r="G3977">
        <f t="shared" ca="1" si="610"/>
        <v>54.048620189015942</v>
      </c>
      <c r="H3977">
        <f t="shared" ca="1" si="606"/>
        <v>16.581313130652166</v>
      </c>
      <c r="I3977">
        <f ca="1">User_Model_Calcs!A3977-Sat_Data!$B$5</f>
        <v>16.564379404686576</v>
      </c>
      <c r="J3977">
        <f ca="1">(Earth_Data!$B$1/SQRT(1-Earth_Data!$B$2^2*SIN(RADIANS(User_Model_Calcs!B3977))^2))*COS(RADIANS(User_Model_Calcs!B3977))</f>
        <v>6156.5205361709941</v>
      </c>
      <c r="K3977">
        <f ca="1">((Earth_Data!$B$1*(1-Earth_Data!$B$2^2))/SQRT(1-Earth_Data!$B$2^2*SIN(RADIANS(User_Model_Calcs!B3977))^2))*SIN(RADIANS(User_Model_Calcs!B3977))</f>
        <v>-1661.1224806249895</v>
      </c>
      <c r="L3977">
        <f t="shared" ca="1" si="611"/>
        <v>-15.099702898507561</v>
      </c>
      <c r="M3977">
        <f t="shared" ca="1" si="612"/>
        <v>6376.6819748151865</v>
      </c>
      <c r="N3977">
        <f ca="1">SQRT(User_Model_Calcs!M3977^2+Sat_Data!$B$3^2-2*User_Model_Calcs!M3977*Sat_Data!$B$3*COS(RADIANS(L3977))*COS(RADIANS(I3977)))</f>
        <v>36343.548143208987</v>
      </c>
      <c r="O3977">
        <f ca="1">DEGREES(ACOS(((Earth_Data!$B$1+Sat_Data!$B$2)/User_Model_Calcs!N3977)*SQRT(1-COS(RADIANS(User_Model_Calcs!I3977))^2*COS(RADIANS(User_Model_Calcs!B3977))^2)))</f>
        <v>63.840581831669589</v>
      </c>
      <c r="P3977">
        <f t="shared" ca="1" si="609"/>
        <v>48.609789907221327</v>
      </c>
    </row>
    <row r="3978" spans="1:16" x14ac:dyDescent="0.25">
      <c r="A3978">
        <f t="shared" ca="1" si="607"/>
        <v>129.54140912093621</v>
      </c>
      <c r="B3978">
        <f t="shared" ca="1" si="608"/>
        <v>-13.409446592282441</v>
      </c>
      <c r="C3978" s="6">
        <v>20135.9375</v>
      </c>
      <c r="D3978">
        <f t="shared" ca="1" si="605"/>
        <v>1.2</v>
      </c>
      <c r="E3978" s="1">
        <v>0.65</v>
      </c>
      <c r="F3978">
        <v>19.899999999999999</v>
      </c>
      <c r="G3978">
        <f t="shared" ca="1" si="610"/>
        <v>46.089820015575185</v>
      </c>
      <c r="H3978">
        <f t="shared" ca="1" si="606"/>
        <v>16.385153936247271</v>
      </c>
      <c r="I3978">
        <f ca="1">User_Model_Calcs!A3978-Sat_Data!$B$5</f>
        <v>19.541409120936208</v>
      </c>
      <c r="J3978">
        <f ca="1">(Earth_Data!$B$1/SQRT(1-Earth_Data!$B$2^2*SIN(RADIANS(User_Model_Calcs!B3978))^2))*COS(RADIANS(User_Model_Calcs!B3978))</f>
        <v>6205.3741455548843</v>
      </c>
      <c r="K3978">
        <f ca="1">((Earth_Data!$B$1*(1-Earth_Data!$B$2^2))/SQRT(1-Earth_Data!$B$2^2*SIN(RADIANS(User_Model_Calcs!B3978))^2))*SIN(RADIANS(User_Model_Calcs!B3978))</f>
        <v>-1469.5059349281505</v>
      </c>
      <c r="L3978">
        <f t="shared" ca="1" si="611"/>
        <v>-13.322888108919024</v>
      </c>
      <c r="M3978">
        <f t="shared" ca="1" si="612"/>
        <v>6376.9989790739401</v>
      </c>
      <c r="N3978">
        <f ca="1">SQRT(User_Model_Calcs!M3978^2+Sat_Data!$B$3^2-2*User_Model_Calcs!M3978*Sat_Data!$B$3*COS(RADIANS(L3978))*COS(RADIANS(I3978)))</f>
        <v>36405.133041133609</v>
      </c>
      <c r="O3978">
        <f ca="1">DEGREES(ACOS(((Earth_Data!$B$1+Sat_Data!$B$2)/User_Model_Calcs!N3978)*SQRT(1-COS(RADIANS(User_Model_Calcs!I3978))^2*COS(RADIANS(User_Model_Calcs!B3978))^2)))</f>
        <v>62.43433874528921</v>
      </c>
      <c r="P3978">
        <f t="shared" ca="1" si="609"/>
        <v>56.839893741054823</v>
      </c>
    </row>
    <row r="3979" spans="1:16" x14ac:dyDescent="0.25">
      <c r="A3979">
        <f t="shared" ca="1" si="607"/>
        <v>129.02813299973315</v>
      </c>
      <c r="B3979">
        <f t="shared" ca="1" si="608"/>
        <v>-14.990297887267324</v>
      </c>
      <c r="C3979" s="6">
        <v>20135.9375</v>
      </c>
      <c r="D3979">
        <f t="shared" ca="1" si="605"/>
        <v>0.75</v>
      </c>
      <c r="E3979" s="1">
        <v>0.65</v>
      </c>
      <c r="F3979">
        <v>19.899999999999999</v>
      </c>
      <c r="G3979">
        <f t="shared" ca="1" si="610"/>
        <v>42.007420362456692</v>
      </c>
      <c r="H3979">
        <f t="shared" ca="1" si="606"/>
        <v>15.382308007685419</v>
      </c>
      <c r="I3979">
        <f ca="1">User_Model_Calcs!A3979-Sat_Data!$B$5</f>
        <v>19.028132999733145</v>
      </c>
      <c r="J3979">
        <f ca="1">(Earth_Data!$B$1/SQRT(1-Earth_Data!$B$2^2*SIN(RADIANS(User_Model_Calcs!B3979))^2))*COS(RADIANS(User_Model_Calcs!B3979))</f>
        <v>6162.4697749958004</v>
      </c>
      <c r="K3979">
        <f ca="1">((Earth_Data!$B$1*(1-Earth_Data!$B$2^2))/SQRT(1-Earth_Data!$B$2^2*SIN(RADIANS(User_Model_Calcs!B3979))^2))*SIN(RADIANS(User_Model_Calcs!B3979))</f>
        <v>-1639.0637302255716</v>
      </c>
      <c r="L3979">
        <f t="shared" ca="1" si="611"/>
        <v>-14.894419462664807</v>
      </c>
      <c r="M3979">
        <f t="shared" ca="1" si="612"/>
        <v>6376.7204454545254</v>
      </c>
      <c r="N3979">
        <f ca="1">SQRT(User_Model_Calcs!M3979^2+Sat_Data!$B$3^2-2*User_Model_Calcs!M3979*Sat_Data!$B$3*COS(RADIANS(L3979))*COS(RADIANS(I3979)))</f>
        <v>36430.787935257686</v>
      </c>
      <c r="O3979">
        <f ca="1">DEGREES(ACOS(((Earth_Data!$B$1+Sat_Data!$B$2)/User_Model_Calcs!N3979)*SQRT(1-COS(RADIANS(User_Model_Calcs!I3979))^2*COS(RADIANS(User_Model_Calcs!B3979))^2)))</f>
        <v>61.856834167778985</v>
      </c>
      <c r="P3979">
        <f t="shared" ca="1" si="609"/>
        <v>53.130338795982432</v>
      </c>
    </row>
    <row r="3980" spans="1:16" x14ac:dyDescent="0.25">
      <c r="A3980">
        <f ca="1">127.694974900286+(RAND()*10-5)</f>
        <v>132.14906125055944</v>
      </c>
      <c r="B3980">
        <f ca="1">-13.9715365993556+(RAND()*10-5)</f>
        <v>-13.837916505688257</v>
      </c>
      <c r="C3980" s="6">
        <v>20135.9375</v>
      </c>
      <c r="D3980">
        <f t="shared" ca="1" si="605"/>
        <v>0.75</v>
      </c>
      <c r="E3980" s="1">
        <v>0.65</v>
      </c>
      <c r="F3980">
        <v>19.899999999999999</v>
      </c>
      <c r="G3980">
        <f t="shared" ca="1" si="610"/>
        <v>42.007420362456692</v>
      </c>
      <c r="H3980">
        <f t="shared" ca="1" si="606"/>
        <v>17.401755222474165</v>
      </c>
      <c r="I3980">
        <f ca="1">User_Model_Calcs!A3980-Sat_Data!$B$5</f>
        <v>22.149061250559441</v>
      </c>
      <c r="J3980">
        <f ca="1">(Earth_Data!$B$1/SQRT(1-Earth_Data!$B$2^2*SIN(RADIANS(User_Model_Calcs!B3980))^2))*COS(RADIANS(User_Model_Calcs!B3980))</f>
        <v>6194.208409656102</v>
      </c>
      <c r="K3980">
        <f ca="1">((Earth_Data!$B$1*(1-Earth_Data!$B$2^2))/SQRT(1-Earth_Data!$B$2^2*SIN(RADIANS(User_Model_Calcs!B3980))^2))*SIN(RADIANS(User_Model_Calcs!B3980))</f>
        <v>-1515.5762265578098</v>
      </c>
      <c r="L3980">
        <f t="shared" ca="1" si="611"/>
        <v>-13.748804975754171</v>
      </c>
      <c r="M3980">
        <f t="shared" ca="1" si="612"/>
        <v>6376.9263066748381</v>
      </c>
      <c r="N3980">
        <f ca="1">SQRT(User_Model_Calcs!M3980^2+Sat_Data!$B$3^2-2*User_Model_Calcs!M3980*Sat_Data!$B$3*COS(RADIANS(L3980))*COS(RADIANS(I3980)))</f>
        <v>36533.258109733652</v>
      </c>
      <c r="O3980">
        <f ca="1">DEGREES(ACOS(((Earth_Data!$B$1+Sat_Data!$B$2)/User_Model_Calcs!N3980)*SQRT(1-COS(RADIANS(User_Model_Calcs!I3980))^2*COS(RADIANS(User_Model_Calcs!B3980))^2)))</f>
        <v>59.689811407187022</v>
      </c>
      <c r="P3980">
        <f t="shared" ca="1" si="609"/>
        <v>59.562536907761476</v>
      </c>
    </row>
    <row r="3981" spans="1:16" x14ac:dyDescent="0.25">
      <c r="A3981">
        <f t="shared" ref="A3981:A4003" ca="1" si="613">127.694974900286+(RAND()*10-5)</f>
        <v>123.57896010180136</v>
      </c>
      <c r="B3981">
        <f t="shared" ref="B3981:B4003" ca="1" si="614">-13.9715365993556+(RAND()*10-5)</f>
        <v>-9.5667167048295561</v>
      </c>
      <c r="C3981" s="6">
        <v>20135.9375</v>
      </c>
      <c r="D3981">
        <f t="shared" ca="1" si="605"/>
        <v>1.2</v>
      </c>
      <c r="E3981" s="1">
        <v>0.65</v>
      </c>
      <c r="F3981">
        <v>19.899999999999999</v>
      </c>
      <c r="G3981">
        <f t="shared" ca="1" si="610"/>
        <v>46.089820015575185</v>
      </c>
      <c r="H3981">
        <f t="shared" ca="1" si="606"/>
        <v>22.598231812119106</v>
      </c>
      <c r="I3981">
        <f ca="1">User_Model_Calcs!A3981-Sat_Data!$B$5</f>
        <v>13.578960101801357</v>
      </c>
      <c r="J3981">
        <f ca="1">(Earth_Data!$B$1/SQRT(1-Earth_Data!$B$2^2*SIN(RADIANS(User_Model_Calcs!B3981))^2))*COS(RADIANS(User_Model_Calcs!B3981))</f>
        <v>6290.0191643603603</v>
      </c>
      <c r="K3981">
        <f ca="1">((Earth_Data!$B$1*(1-Earth_Data!$B$2^2))/SQRT(1-Earth_Data!$B$2^2*SIN(RADIANS(User_Model_Calcs!B3981))^2))*SIN(RADIANS(User_Model_Calcs!B3981))</f>
        <v>-1053.0220770599176</v>
      </c>
      <c r="L3981">
        <f t="shared" ca="1" si="611"/>
        <v>-9.5038443215616777</v>
      </c>
      <c r="M3981">
        <f t="shared" ca="1" si="612"/>
        <v>6377.5541222945485</v>
      </c>
      <c r="N3981">
        <f ca="1">SQRT(User_Model_Calcs!M3981^2+Sat_Data!$B$3^2-2*User_Model_Calcs!M3981*Sat_Data!$B$3*COS(RADIANS(L3981))*COS(RADIANS(I3981)))</f>
        <v>36095.54353464162</v>
      </c>
      <c r="O3981">
        <f ca="1">DEGREES(ACOS(((Earth_Data!$B$1+Sat_Data!$B$2)/User_Model_Calcs!N3981)*SQRT(1-COS(RADIANS(User_Model_Calcs!I3981))^2*COS(RADIANS(User_Model_Calcs!B3981))^2)))</f>
        <v>70.554446691185035</v>
      </c>
      <c r="P3981">
        <f t="shared" ca="1" si="609"/>
        <v>55.469027252585818</v>
      </c>
    </row>
    <row r="3982" spans="1:16" x14ac:dyDescent="0.25">
      <c r="A3982">
        <f t="shared" ca="1" si="613"/>
        <v>124.93279396539174</v>
      </c>
      <c r="B3982">
        <f t="shared" ca="1" si="614"/>
        <v>-17.97933292561822</v>
      </c>
      <c r="C3982" s="6">
        <v>20135.9375</v>
      </c>
      <c r="D3982">
        <f t="shared" ca="1" si="605"/>
        <v>0.75</v>
      </c>
      <c r="E3982" s="1">
        <v>0.65</v>
      </c>
      <c r="F3982">
        <v>19.899999999999999</v>
      </c>
      <c r="G3982">
        <f t="shared" ca="1" si="610"/>
        <v>42.007420362456692</v>
      </c>
      <c r="H3982">
        <f t="shared" ca="1" si="606"/>
        <v>19.107639127821439</v>
      </c>
      <c r="I3982">
        <f ca="1">User_Model_Calcs!A3982-Sat_Data!$B$5</f>
        <v>14.932793965391738</v>
      </c>
      <c r="J3982">
        <f ca="1">(Earth_Data!$B$1/SQRT(1-Earth_Data!$B$2^2*SIN(RADIANS(User_Model_Calcs!B3982))^2))*COS(RADIANS(User_Model_Calcs!B3982))</f>
        <v>6068.6178978025246</v>
      </c>
      <c r="K3982">
        <f ca="1">((Earth_Data!$B$1*(1-Earth_Data!$B$2^2))/SQRT(1-Earth_Data!$B$2^2*SIN(RADIANS(User_Model_Calcs!B3982))^2))*SIN(RADIANS(User_Model_Calcs!B3982))</f>
        <v>-1956.2095359691175</v>
      </c>
      <c r="L3982">
        <f t="shared" ca="1" si="611"/>
        <v>-17.866645551819442</v>
      </c>
      <c r="M3982">
        <f t="shared" ca="1" si="612"/>
        <v>6376.1178579246516</v>
      </c>
      <c r="N3982">
        <f ca="1">SQRT(User_Model_Calcs!M3982^2+Sat_Data!$B$3^2-2*User_Model_Calcs!M3982*Sat_Data!$B$3*COS(RADIANS(L3982))*COS(RADIANS(I3982)))</f>
        <v>36386.757429015044</v>
      </c>
      <c r="O3982">
        <f ca="1">DEGREES(ACOS(((Earth_Data!$B$1+Sat_Data!$B$2)/User_Model_Calcs!N3982)*SQRT(1-COS(RADIANS(User_Model_Calcs!I3982))^2*COS(RADIANS(User_Model_Calcs!B3982))^2)))</f>
        <v>62.823513164710882</v>
      </c>
      <c r="P3982">
        <f t="shared" ca="1" si="609"/>
        <v>40.826817637432399</v>
      </c>
    </row>
    <row r="3983" spans="1:16" x14ac:dyDescent="0.25">
      <c r="A3983">
        <f t="shared" ca="1" si="613"/>
        <v>123.54876766995928</v>
      </c>
      <c r="B3983">
        <f t="shared" ca="1" si="614"/>
        <v>-13.774957936886473</v>
      </c>
      <c r="C3983" s="6">
        <v>20135.9375</v>
      </c>
      <c r="D3983">
        <f t="shared" ca="1" si="605"/>
        <v>3</v>
      </c>
      <c r="E3983" s="1">
        <v>0.65</v>
      </c>
      <c r="F3983">
        <v>19.899999999999999</v>
      </c>
      <c r="G3983">
        <f t="shared" ca="1" si="610"/>
        <v>54.048620189015942</v>
      </c>
      <c r="H3983">
        <f t="shared" ca="1" si="606"/>
        <v>15.860512639434003</v>
      </c>
      <c r="I3983">
        <f ca="1">User_Model_Calcs!A3983-Sat_Data!$B$5</f>
        <v>13.548767669959275</v>
      </c>
      <c r="J3983">
        <f ca="1">(Earth_Data!$B$1/SQRT(1-Earth_Data!$B$2^2*SIN(RADIANS(User_Model_Calcs!B3983))^2))*COS(RADIANS(User_Model_Calcs!B3983))</f>
        <v>6195.87069430672</v>
      </c>
      <c r="K3983">
        <f ca="1">((Earth_Data!$B$1*(1-Earth_Data!$B$2^2))/SQRT(1-Earth_Data!$B$2^2*SIN(RADIANS(User_Model_Calcs!B3983))^2))*SIN(RADIANS(User_Model_Calcs!B3983))</f>
        <v>-1508.8118965887504</v>
      </c>
      <c r="L3983">
        <f t="shared" ca="1" si="611"/>
        <v>-13.686220322194917</v>
      </c>
      <c r="M3983">
        <f t="shared" ca="1" si="612"/>
        <v>6376.9371174456928</v>
      </c>
      <c r="N3983">
        <f ca="1">SQRT(User_Model_Calcs!M3983^2+Sat_Data!$B$3^2-2*User_Model_Calcs!M3983*Sat_Data!$B$3*COS(RADIANS(L3983))*COS(RADIANS(I3983)))</f>
        <v>36201.288268582684</v>
      </c>
      <c r="O3983">
        <f ca="1">DEGREES(ACOS(((Earth_Data!$B$1+Sat_Data!$B$2)/User_Model_Calcs!N3983)*SQRT(1-COS(RADIANS(User_Model_Calcs!I3983))^2*COS(RADIANS(User_Model_Calcs!B3983))^2)))</f>
        <v>67.443614825085888</v>
      </c>
      <c r="P3983">
        <f t="shared" ca="1" si="609"/>
        <v>45.343249745882197</v>
      </c>
    </row>
    <row r="3984" spans="1:16" x14ac:dyDescent="0.25">
      <c r="A3984">
        <f t="shared" ca="1" si="613"/>
        <v>123.03803851464872</v>
      </c>
      <c r="B3984">
        <f t="shared" ca="1" si="614"/>
        <v>-13.746525045823645</v>
      </c>
      <c r="C3984" s="6">
        <v>20135.9375</v>
      </c>
      <c r="D3984">
        <f t="shared" ca="1" si="605"/>
        <v>0.75</v>
      </c>
      <c r="E3984" s="1">
        <v>0.65</v>
      </c>
      <c r="F3984">
        <v>19.899999999999999</v>
      </c>
      <c r="G3984">
        <f t="shared" ca="1" si="610"/>
        <v>42.007420362456692</v>
      </c>
      <c r="H3984">
        <f t="shared" ca="1" si="606"/>
        <v>19.181391015239974</v>
      </c>
      <c r="I3984">
        <f ca="1">User_Model_Calcs!A3984-Sat_Data!$B$5</f>
        <v>13.038038514648719</v>
      </c>
      <c r="J3984">
        <f ca="1">(Earth_Data!$B$1/SQRT(1-Earth_Data!$B$2^2*SIN(RADIANS(User_Model_Calcs!B3984))^2))*COS(RADIANS(User_Model_Calcs!B3984))</f>
        <v>6196.6189638554133</v>
      </c>
      <c r="K3984">
        <f ca="1">((Earth_Data!$B$1*(1-Earth_Data!$B$2^2))/SQRT(1-Earth_Data!$B$2^2*SIN(RADIANS(User_Model_Calcs!B3984))^2))*SIN(RADIANS(User_Model_Calcs!B3984))</f>
        <v>-1505.7564525313041</v>
      </c>
      <c r="L3984">
        <f t="shared" ca="1" si="611"/>
        <v>-13.657956435354544</v>
      </c>
      <c r="M3984">
        <f t="shared" ca="1" si="612"/>
        <v>6376.9419848037032</v>
      </c>
      <c r="N3984">
        <f ca="1">SQRT(User_Model_Calcs!M3984^2+Sat_Data!$B$3^2-2*User_Model_Calcs!M3984*Sat_Data!$B$3*COS(RADIANS(L3984))*COS(RADIANS(I3984)))</f>
        <v>36185.645667763049</v>
      </c>
      <c r="O3984">
        <f ca="1">DEGREES(ACOS(((Earth_Data!$B$1+Sat_Data!$B$2)/User_Model_Calcs!N3984)*SQRT(1-COS(RADIANS(User_Model_Calcs!I3984))^2*COS(RADIANS(User_Model_Calcs!B3984))^2)))</f>
        <v>67.873648810950328</v>
      </c>
      <c r="P3984">
        <f t="shared" ca="1" si="609"/>
        <v>44.260096515726048</v>
      </c>
    </row>
    <row r="3985" spans="1:16" x14ac:dyDescent="0.25">
      <c r="A3985">
        <f t="shared" ca="1" si="613"/>
        <v>123.29765332609286</v>
      </c>
      <c r="B3985">
        <f t="shared" ca="1" si="614"/>
        <v>-16.99546297401676</v>
      </c>
      <c r="C3985" s="6">
        <v>20135.9375</v>
      </c>
      <c r="D3985">
        <f t="shared" ca="1" si="605"/>
        <v>1.2</v>
      </c>
      <c r="E3985" s="1">
        <v>0.65</v>
      </c>
      <c r="F3985">
        <v>19.899999999999999</v>
      </c>
      <c r="G3985">
        <f t="shared" ca="1" si="610"/>
        <v>46.089820015575185</v>
      </c>
      <c r="H3985">
        <f t="shared" ca="1" si="606"/>
        <v>22.705506652108294</v>
      </c>
      <c r="I3985">
        <f ca="1">User_Model_Calcs!A3985-Sat_Data!$B$5</f>
        <v>13.297653326092856</v>
      </c>
      <c r="J3985">
        <f ca="1">(Earth_Data!$B$1/SQRT(1-Earth_Data!$B$2^2*SIN(RADIANS(User_Model_Calcs!B3985))^2))*COS(RADIANS(User_Model_Calcs!B3985))</f>
        <v>6101.3383684099372</v>
      </c>
      <c r="K3985">
        <f ca="1">((Earth_Data!$B$1*(1-Earth_Data!$B$2^2))/SQRT(1-Earth_Data!$B$2^2*SIN(RADIANS(User_Model_Calcs!B3985))^2))*SIN(RADIANS(User_Model_Calcs!B3985))</f>
        <v>-1852.3538679152416</v>
      </c>
      <c r="L3985">
        <f t="shared" ca="1" si="611"/>
        <v>-16.888182863501186</v>
      </c>
      <c r="M3985">
        <f t="shared" ca="1" si="612"/>
        <v>6376.3269001684503</v>
      </c>
      <c r="N3985">
        <f ca="1">SQRT(User_Model_Calcs!M3985^2+Sat_Data!$B$3^2-2*User_Model_Calcs!M3985*Sat_Data!$B$3*COS(RADIANS(L3985))*COS(RADIANS(I3985)))</f>
        <v>36300.852760437461</v>
      </c>
      <c r="O3985">
        <f ca="1">DEGREES(ACOS(((Earth_Data!$B$1+Sat_Data!$B$2)/User_Model_Calcs!N3985)*SQRT(1-COS(RADIANS(User_Model_Calcs!I3985))^2*COS(RADIANS(User_Model_Calcs!B3985))^2)))</f>
        <v>64.855504886468466</v>
      </c>
      <c r="P3985">
        <f t="shared" ca="1" si="609"/>
        <v>38.958554613018336</v>
      </c>
    </row>
    <row r="3986" spans="1:16" x14ac:dyDescent="0.25">
      <c r="A3986">
        <f t="shared" ca="1" si="613"/>
        <v>130.15868702901852</v>
      </c>
      <c r="B3986">
        <f t="shared" ca="1" si="614"/>
        <v>-16.348125294092078</v>
      </c>
      <c r="C3986" s="6">
        <v>20135.9375</v>
      </c>
      <c r="D3986">
        <f t="shared" ca="1" si="605"/>
        <v>1.2</v>
      </c>
      <c r="E3986" s="1">
        <v>0.65</v>
      </c>
      <c r="F3986">
        <v>19.899999999999999</v>
      </c>
      <c r="G3986">
        <f t="shared" ca="1" si="610"/>
        <v>46.089820015575185</v>
      </c>
      <c r="H3986">
        <f t="shared" ca="1" si="606"/>
        <v>20.195842465026072</v>
      </c>
      <c r="I3986">
        <f ca="1">User_Model_Calcs!A3986-Sat_Data!$B$5</f>
        <v>20.158687029018523</v>
      </c>
      <c r="J3986">
        <f ca="1">(Earth_Data!$B$1/SQRT(1-Earth_Data!$B$2^2*SIN(RADIANS(User_Model_Calcs!B3986))^2))*COS(RADIANS(User_Model_Calcs!B3986))</f>
        <v>6121.8904507609568</v>
      </c>
      <c r="K3986">
        <f ca="1">((Earth_Data!$B$1*(1-Earth_Data!$B$2^2))/SQRT(1-Earth_Data!$B$2^2*SIN(RADIANS(User_Model_Calcs!B3986))^2))*SIN(RADIANS(User_Model_Calcs!B3986))</f>
        <v>-1783.7274999095666</v>
      </c>
      <c r="L3986">
        <f t="shared" ca="1" si="611"/>
        <v>-16.244471729859132</v>
      </c>
      <c r="M3986">
        <f t="shared" ca="1" si="612"/>
        <v>6376.4587731006168</v>
      </c>
      <c r="N3986">
        <f ca="1">SQRT(User_Model_Calcs!M3986^2+Sat_Data!$B$3^2-2*User_Model_Calcs!M3986*Sat_Data!$B$3*COS(RADIANS(L3986))*COS(RADIANS(I3986)))</f>
        <v>36521.910039100439</v>
      </c>
      <c r="O3986">
        <f ca="1">DEGREES(ACOS(((Earth_Data!$B$1+Sat_Data!$B$2)/User_Model_Calcs!N3986)*SQRT(1-COS(RADIANS(User_Model_Calcs!I3986))^2*COS(RADIANS(User_Model_Calcs!B3986))^2)))</f>
        <v>59.910770964281767</v>
      </c>
      <c r="P3986">
        <f t="shared" ca="1" si="609"/>
        <v>52.521672330771295</v>
      </c>
    </row>
    <row r="3987" spans="1:16" x14ac:dyDescent="0.25">
      <c r="A3987">
        <f t="shared" ca="1" si="613"/>
        <v>126.72791859138039</v>
      </c>
      <c r="B3987">
        <f t="shared" ca="1" si="614"/>
        <v>-11.623010361127651</v>
      </c>
      <c r="C3987" s="6">
        <v>20135.9375</v>
      </c>
      <c r="D3987">
        <f t="shared" ca="1" si="605"/>
        <v>0.75</v>
      </c>
      <c r="E3987" s="1">
        <v>0.65</v>
      </c>
      <c r="F3987">
        <v>19.899999999999999</v>
      </c>
      <c r="G3987">
        <f t="shared" ca="1" si="610"/>
        <v>42.007420362456692</v>
      </c>
      <c r="H3987">
        <f t="shared" ca="1" si="606"/>
        <v>21.256970384852416</v>
      </c>
      <c r="I3987">
        <f ca="1">User_Model_Calcs!A3987-Sat_Data!$B$5</f>
        <v>16.727918591380387</v>
      </c>
      <c r="J3987">
        <f ca="1">(Earth_Data!$B$1/SQRT(1-Earth_Data!$B$2^2*SIN(RADIANS(User_Model_Calcs!B3987))^2))*COS(RADIANS(User_Model_Calcs!B3987))</f>
        <v>6248.2015017421218</v>
      </c>
      <c r="K3987">
        <f ca="1">((Earth_Data!$B$1*(1-Earth_Data!$B$2^2))/SQRT(1-Earth_Data!$B$2^2*SIN(RADIANS(User_Model_Calcs!B3987))^2))*SIN(RADIANS(User_Model_Calcs!B3987))</f>
        <v>-1276.5831409783025</v>
      </c>
      <c r="L3987">
        <f t="shared" ca="1" si="611"/>
        <v>-11.547296650443968</v>
      </c>
      <c r="M3987">
        <f t="shared" ca="1" si="612"/>
        <v>6377.2789277404618</v>
      </c>
      <c r="N3987">
        <f ca="1">SQRT(User_Model_Calcs!M3987^2+Sat_Data!$B$3^2-2*User_Model_Calcs!M3987*Sat_Data!$B$3*COS(RADIANS(L3987))*COS(RADIANS(I3987)))</f>
        <v>36247.502970698428</v>
      </c>
      <c r="O3987">
        <f ca="1">DEGREES(ACOS(((Earth_Data!$B$1+Sat_Data!$B$2)/User_Model_Calcs!N3987)*SQRT(1-COS(RADIANS(User_Model_Calcs!I3987))^2*COS(RADIANS(User_Model_Calcs!B3987))^2)))</f>
        <v>66.229388006959894</v>
      </c>
      <c r="P3987">
        <f t="shared" ca="1" si="609"/>
        <v>56.16400080455756</v>
      </c>
    </row>
    <row r="3988" spans="1:16" x14ac:dyDescent="0.25">
      <c r="A3988">
        <f t="shared" ca="1" si="613"/>
        <v>124.47823030802711</v>
      </c>
      <c r="B3988">
        <f t="shared" ca="1" si="614"/>
        <v>-11.26574699364183</v>
      </c>
      <c r="C3988" s="6">
        <v>20135.9375</v>
      </c>
      <c r="D3988">
        <f t="shared" ca="1" si="605"/>
        <v>1.2</v>
      </c>
      <c r="E3988" s="1">
        <v>0.65</v>
      </c>
      <c r="F3988">
        <v>19.899999999999999</v>
      </c>
      <c r="G3988">
        <f t="shared" ca="1" si="610"/>
        <v>46.089820015575185</v>
      </c>
      <c r="H3988">
        <f t="shared" ca="1" si="606"/>
        <v>20.591693503579279</v>
      </c>
      <c r="I3988">
        <f ca="1">User_Model_Calcs!A3988-Sat_Data!$B$5</f>
        <v>14.478230308027108</v>
      </c>
      <c r="J3988">
        <f ca="1">(Earth_Data!$B$1/SQRT(1-Earth_Data!$B$2^2*SIN(RADIANS(User_Model_Calcs!B3988))^2))*COS(RADIANS(User_Model_Calcs!B3988))</f>
        <v>6256.0428671368963</v>
      </c>
      <c r="K3988">
        <f ca="1">((Earth_Data!$B$1*(1-Earth_Data!$B$2^2))/SQRT(1-Earth_Data!$B$2^2*SIN(RADIANS(User_Model_Calcs!B3988))^2))*SIN(RADIANS(User_Model_Calcs!B3988))</f>
        <v>-1237.8491693360118</v>
      </c>
      <c r="L3988">
        <f t="shared" ca="1" si="611"/>
        <v>-11.192238443049952</v>
      </c>
      <c r="M3988">
        <f t="shared" ca="1" si="612"/>
        <v>6377.3303914318485</v>
      </c>
      <c r="N3988">
        <f ca="1">SQRT(User_Model_Calcs!M3988^2+Sat_Data!$B$3^2-2*User_Model_Calcs!M3988*Sat_Data!$B$3*COS(RADIANS(L3988))*COS(RADIANS(I3988)))</f>
        <v>36161.825620630145</v>
      </c>
      <c r="O3988">
        <f ca="1">DEGREES(ACOS(((Earth_Data!$B$1+Sat_Data!$B$2)/User_Model_Calcs!N3988)*SQRT(1-COS(RADIANS(User_Model_Calcs!I3988))^2*COS(RADIANS(User_Model_Calcs!B3988))^2)))</f>
        <v>68.558986078508923</v>
      </c>
      <c r="P3988">
        <f t="shared" ca="1" si="609"/>
        <v>52.889348058787306</v>
      </c>
    </row>
    <row r="3989" spans="1:16" x14ac:dyDescent="0.25">
      <c r="A3989">
        <f t="shared" ca="1" si="613"/>
        <v>131.86990954401085</v>
      </c>
      <c r="B3989">
        <f t="shared" ca="1" si="614"/>
        <v>-18.1856063649833</v>
      </c>
      <c r="C3989" s="6">
        <v>20135.9375</v>
      </c>
      <c r="D3989">
        <f t="shared" ca="1" si="605"/>
        <v>3</v>
      </c>
      <c r="E3989" s="1">
        <v>0.65</v>
      </c>
      <c r="F3989">
        <v>19.899999999999999</v>
      </c>
      <c r="G3989">
        <f t="shared" ca="1" si="610"/>
        <v>54.048620189015942</v>
      </c>
      <c r="H3989">
        <f t="shared" ca="1" si="606"/>
        <v>22.730282217891691</v>
      </c>
      <c r="I3989">
        <f ca="1">User_Model_Calcs!A3989-Sat_Data!$B$5</f>
        <v>21.869909544010852</v>
      </c>
      <c r="J3989">
        <f ca="1">(Earth_Data!$B$1/SQRT(1-Earth_Data!$B$2^2*SIN(RADIANS(User_Model_Calcs!B3989))^2))*COS(RADIANS(User_Model_Calcs!B3989))</f>
        <v>6061.5316037211778</v>
      </c>
      <c r="K3989">
        <f ca="1">((Earth_Data!$B$1*(1-Earth_Data!$B$2^2))/SQRT(1-Earth_Data!$B$2^2*SIN(RADIANS(User_Model_Calcs!B3989))^2))*SIN(RADIANS(User_Model_Calcs!B3989))</f>
        <v>-1977.9125636975759</v>
      </c>
      <c r="L3989">
        <f t="shared" ca="1" si="611"/>
        <v>-18.071801836369669</v>
      </c>
      <c r="M3989">
        <f t="shared" ca="1" si="612"/>
        <v>6376.0727326892493</v>
      </c>
      <c r="N3989">
        <f ca="1">SQRT(User_Model_Calcs!M3989^2+Sat_Data!$B$3^2-2*User_Model_Calcs!M3989*Sat_Data!$B$3*COS(RADIANS(L3989))*COS(RADIANS(I3989)))</f>
        <v>36661.935614921407</v>
      </c>
      <c r="O3989">
        <f ca="1">DEGREES(ACOS(((Earth_Data!$B$1+Sat_Data!$B$2)/User_Model_Calcs!N3989)*SQRT(1-COS(RADIANS(User_Model_Calcs!I3989))^2*COS(RADIANS(User_Model_Calcs!B3989))^2)))</f>
        <v>57.13452644685637</v>
      </c>
      <c r="P3989">
        <f t="shared" ca="1" si="609"/>
        <v>52.133379563597515</v>
      </c>
    </row>
    <row r="3990" spans="1:16" x14ac:dyDescent="0.25">
      <c r="A3990">
        <f t="shared" ca="1" si="613"/>
        <v>123.76186492185929</v>
      </c>
      <c r="B3990">
        <f t="shared" ca="1" si="614"/>
        <v>-17.149496282002534</v>
      </c>
      <c r="C3990" s="6">
        <v>20135.9375</v>
      </c>
      <c r="D3990">
        <f t="shared" ca="1" si="605"/>
        <v>0.75</v>
      </c>
      <c r="E3990" s="1">
        <v>0.65</v>
      </c>
      <c r="F3990">
        <v>19.899999999999999</v>
      </c>
      <c r="G3990">
        <f t="shared" ca="1" si="610"/>
        <v>42.007420362456692</v>
      </c>
      <c r="H3990">
        <f t="shared" ca="1" si="606"/>
        <v>22.220792200790179</v>
      </c>
      <c r="I3990">
        <f ca="1">User_Model_Calcs!A3990-Sat_Data!$B$5</f>
        <v>13.761864921859285</v>
      </c>
      <c r="J3990">
        <f ca="1">(Earth_Data!$B$1/SQRT(1-Earth_Data!$B$2^2*SIN(RADIANS(User_Model_Calcs!B3990))^2))*COS(RADIANS(User_Model_Calcs!B3990))</f>
        <v>6096.3337265331347</v>
      </c>
      <c r="K3990">
        <f ca="1">((Earth_Data!$B$1*(1-Earth_Data!$B$2^2))/SQRT(1-Earth_Data!$B$2^2*SIN(RADIANS(User_Model_Calcs!B3990))^2))*SIN(RADIANS(User_Model_Calcs!B3990))</f>
        <v>-1868.6495568102284</v>
      </c>
      <c r="L3990">
        <f t="shared" ca="1" si="611"/>
        <v>-17.041361170550328</v>
      </c>
      <c r="M3990">
        <f t="shared" ca="1" si="612"/>
        <v>6376.294854492885</v>
      </c>
      <c r="N3990">
        <f ca="1">SQRT(User_Model_Calcs!M3990^2+Sat_Data!$B$3^2-2*User_Model_Calcs!M3990*Sat_Data!$B$3*COS(RADIANS(L3990))*COS(RADIANS(I3990)))</f>
        <v>36319.921064584749</v>
      </c>
      <c r="O3990">
        <f ca="1">DEGREES(ACOS(((Earth_Data!$B$1+Sat_Data!$B$2)/User_Model_Calcs!N3990)*SQRT(1-COS(RADIANS(User_Model_Calcs!I3990))^2*COS(RADIANS(User_Model_Calcs!B3990))^2)))</f>
        <v>64.391474250019712</v>
      </c>
      <c r="P3990">
        <f t="shared" ca="1" si="609"/>
        <v>39.71328884390504</v>
      </c>
    </row>
    <row r="3991" spans="1:16" x14ac:dyDescent="0.25">
      <c r="A3991">
        <f t="shared" ca="1" si="613"/>
        <v>125.95529943971924</v>
      </c>
      <c r="B3991">
        <f t="shared" ca="1" si="614"/>
        <v>-10.939433680995423</v>
      </c>
      <c r="C3991" s="6">
        <v>20135.9375</v>
      </c>
      <c r="D3991">
        <f t="shared" ca="1" si="605"/>
        <v>3</v>
      </c>
      <c r="E3991" s="1">
        <v>0.65</v>
      </c>
      <c r="F3991">
        <v>19.899999999999999</v>
      </c>
      <c r="G3991">
        <f t="shared" ca="1" si="610"/>
        <v>54.048620189015942</v>
      </c>
      <c r="H3991">
        <f t="shared" ca="1" si="606"/>
        <v>14.94293607464601</v>
      </c>
      <c r="I3991">
        <f ca="1">User_Model_Calcs!A3991-Sat_Data!$B$5</f>
        <v>15.955299439719241</v>
      </c>
      <c r="J3991">
        <f ca="1">(Earth_Data!$B$1/SQRT(1-Earth_Data!$B$2^2*SIN(RADIANS(User_Model_Calcs!B3991))^2))*COS(RADIANS(User_Model_Calcs!B3991))</f>
        <v>6262.9935997256316</v>
      </c>
      <c r="K3991">
        <f ca="1">((Earth_Data!$B$1*(1-Earth_Data!$B$2^2))/SQRT(1-Earth_Data!$B$2^2*SIN(RADIANS(User_Model_Calcs!B3991))^2))*SIN(RADIANS(User_Model_Calcs!B3991))</f>
        <v>-1202.4294674305356</v>
      </c>
      <c r="L3991">
        <f t="shared" ca="1" si="611"/>
        <v>-10.867949160927839</v>
      </c>
      <c r="M3991">
        <f t="shared" ca="1" si="612"/>
        <v>6377.3760634252631</v>
      </c>
      <c r="N3991">
        <f ca="1">SQRT(User_Model_Calcs!M3991^2+Sat_Data!$B$3^2-2*User_Model_Calcs!M3991*Sat_Data!$B$3*COS(RADIANS(L3991))*COS(RADIANS(I3991)))</f>
        <v>36203.373687499021</v>
      </c>
      <c r="O3991">
        <f ca="1">DEGREES(ACOS(((Earth_Data!$B$1+Sat_Data!$B$2)/User_Model_Calcs!N3991)*SQRT(1-COS(RADIANS(User_Model_Calcs!I3991))^2*COS(RADIANS(User_Model_Calcs!B3991))^2)))</f>
        <v>67.402575756473638</v>
      </c>
      <c r="P3991">
        <f t="shared" ca="1" si="609"/>
        <v>56.425187484247502</v>
      </c>
    </row>
    <row r="3992" spans="1:16" x14ac:dyDescent="0.25">
      <c r="A3992">
        <f t="shared" ca="1" si="613"/>
        <v>130.06912007532404</v>
      </c>
      <c r="B3992">
        <f t="shared" ca="1" si="614"/>
        <v>-13.959180362458735</v>
      </c>
      <c r="C3992" s="6">
        <v>20135.9375</v>
      </c>
      <c r="D3992">
        <f t="shared" ca="1" si="605"/>
        <v>0.75</v>
      </c>
      <c r="E3992" s="1">
        <v>0.65</v>
      </c>
      <c r="F3992">
        <v>19.899999999999999</v>
      </c>
      <c r="G3992">
        <f t="shared" ca="1" si="610"/>
        <v>42.007420362456692</v>
      </c>
      <c r="H3992">
        <f t="shared" ca="1" si="606"/>
        <v>21.549403953377173</v>
      </c>
      <c r="I3992">
        <f ca="1">User_Model_Calcs!A3992-Sat_Data!$B$5</f>
        <v>20.069120075324037</v>
      </c>
      <c r="J3992">
        <f ca="1">(Earth_Data!$B$1/SQRT(1-Earth_Data!$B$2^2*SIN(RADIANS(User_Model_Calcs!B3992))^2))*COS(RADIANS(User_Model_Calcs!B3992))</f>
        <v>6190.9857349997137</v>
      </c>
      <c r="K3992">
        <f ca="1">((Earth_Data!$B$1*(1-Earth_Data!$B$2^2))/SQRT(1-Earth_Data!$B$2^2*SIN(RADIANS(User_Model_Calcs!B3992))^2))*SIN(RADIANS(User_Model_Calcs!B3992))</f>
        <v>-1528.5998654641794</v>
      </c>
      <c r="L3992">
        <f t="shared" ca="1" si="611"/>
        <v>-13.869349841784354</v>
      </c>
      <c r="M3992">
        <f t="shared" ca="1" si="612"/>
        <v>6376.9053560223902</v>
      </c>
      <c r="N3992">
        <f ca="1">SQRT(User_Model_Calcs!M3992^2+Sat_Data!$B$3^2-2*User_Model_Calcs!M3992*Sat_Data!$B$3*COS(RADIANS(L3992))*COS(RADIANS(I3992)))</f>
        <v>36443.177663934468</v>
      </c>
      <c r="O3992">
        <f ca="1">DEGREES(ACOS(((Earth_Data!$B$1+Sat_Data!$B$2)/User_Model_Calcs!N3992)*SQRT(1-COS(RADIANS(User_Model_Calcs!I3992))^2*COS(RADIANS(User_Model_Calcs!B3992))^2)))</f>
        <v>61.590915464987148</v>
      </c>
      <c r="P3992">
        <f t="shared" ca="1" si="609"/>
        <v>56.563378420473036</v>
      </c>
    </row>
    <row r="3993" spans="1:16" x14ac:dyDescent="0.25">
      <c r="A3993">
        <f t="shared" ca="1" si="613"/>
        <v>127.17457964085885</v>
      </c>
      <c r="B3993">
        <f t="shared" ca="1" si="614"/>
        <v>-14.024243241394446</v>
      </c>
      <c r="C3993" s="6">
        <v>20135.9375</v>
      </c>
      <c r="D3993">
        <f t="shared" ca="1" si="605"/>
        <v>1.2</v>
      </c>
      <c r="E3993" s="1">
        <v>0.65</v>
      </c>
      <c r="F3993">
        <v>19.899999999999999</v>
      </c>
      <c r="G3993">
        <f t="shared" ca="1" si="610"/>
        <v>46.089820015575185</v>
      </c>
      <c r="H3993">
        <f t="shared" ca="1" si="606"/>
        <v>23.797067312422371</v>
      </c>
      <c r="I3993">
        <f ca="1">User_Model_Calcs!A3993-Sat_Data!$B$5</f>
        <v>17.174579640858852</v>
      </c>
      <c r="J3993">
        <f ca="1">(Earth_Data!$B$1/SQRT(1-Earth_Data!$B$2^2*SIN(RADIANS(User_Model_Calcs!B3993))^2))*COS(RADIANS(User_Model_Calcs!B3993))</f>
        <v>6189.2452686785509</v>
      </c>
      <c r="K3993">
        <f ca="1">((Earth_Data!$B$1*(1-Earth_Data!$B$2^2))/SQRT(1-Earth_Data!$B$2^2*SIN(RADIANS(User_Model_Calcs!B3993))^2))*SIN(RADIANS(User_Model_Calcs!B3993))</f>
        <v>-1535.5847989080087</v>
      </c>
      <c r="L3993">
        <f t="shared" ca="1" si="611"/>
        <v>-13.934027610377468</v>
      </c>
      <c r="M3993">
        <f t="shared" ca="1" si="612"/>
        <v>6376.8940457323879</v>
      </c>
      <c r="N3993">
        <f ca="1">SQRT(User_Model_Calcs!M3993^2+Sat_Data!$B$3^2-2*User_Model_Calcs!M3993*Sat_Data!$B$3*COS(RADIANS(L3993))*COS(RADIANS(I3993)))</f>
        <v>36329.383957985745</v>
      </c>
      <c r="O3993">
        <f ca="1">DEGREES(ACOS(((Earth_Data!$B$1+Sat_Data!$B$2)/User_Model_Calcs!N3993)*SQRT(1-COS(RADIANS(User_Model_Calcs!I3993))^2*COS(RADIANS(User_Model_Calcs!B3993))^2)))</f>
        <v>64.183248637853239</v>
      </c>
      <c r="P3993">
        <f t="shared" ca="1" si="609"/>
        <v>51.900683231789046</v>
      </c>
    </row>
    <row r="3994" spans="1:16" x14ac:dyDescent="0.25">
      <c r="A3994">
        <f t="shared" ca="1" si="613"/>
        <v>128.47882782090906</v>
      </c>
      <c r="B3994">
        <f t="shared" ca="1" si="614"/>
        <v>-15.583428726832624</v>
      </c>
      <c r="C3994" s="6">
        <v>20135.9375</v>
      </c>
      <c r="D3994">
        <f t="shared" ca="1" si="605"/>
        <v>1.2</v>
      </c>
      <c r="E3994" s="1">
        <v>0.65</v>
      </c>
      <c r="F3994">
        <v>19.899999999999999</v>
      </c>
      <c r="G3994">
        <f t="shared" ca="1" si="610"/>
        <v>46.089820015575185</v>
      </c>
      <c r="H3994">
        <f t="shared" ca="1" si="606"/>
        <v>20.685205993422269</v>
      </c>
      <c r="I3994">
        <f ca="1">User_Model_Calcs!A3994-Sat_Data!$B$5</f>
        <v>18.478827820909061</v>
      </c>
      <c r="J3994">
        <f ca="1">(Earth_Data!$B$1/SQRT(1-Earth_Data!$B$2^2*SIN(RADIANS(User_Model_Calcs!B3994))^2))*COS(RADIANS(User_Model_Calcs!B3994))</f>
        <v>6145.1661524750252</v>
      </c>
      <c r="K3994">
        <f ca="1">((Earth_Data!$B$1*(1-Earth_Data!$B$2^2))/SQRT(1-Earth_Data!$B$2^2*SIN(RADIANS(User_Model_Calcs!B3994))^2))*SIN(RADIANS(User_Model_Calcs!B3994))</f>
        <v>-1702.3721361181354</v>
      </c>
      <c r="L3994">
        <f t="shared" ca="1" si="611"/>
        <v>-15.484126645858495</v>
      </c>
      <c r="M3994">
        <f t="shared" ca="1" si="612"/>
        <v>6376.6086543989923</v>
      </c>
      <c r="N3994">
        <f ca="1">SQRT(User_Model_Calcs!M3994^2+Sat_Data!$B$3^2-2*User_Model_Calcs!M3994*Sat_Data!$B$3*COS(RADIANS(L3994))*COS(RADIANS(I3994)))</f>
        <v>36427.779038595014</v>
      </c>
      <c r="O3994">
        <f ca="1">DEGREES(ACOS(((Earth_Data!$B$1+Sat_Data!$B$2)/User_Model_Calcs!N3994)*SQRT(1-COS(RADIANS(User_Model_Calcs!I3994))^2*COS(RADIANS(User_Model_Calcs!B3994))^2)))</f>
        <v>61.919880551611818</v>
      </c>
      <c r="P3994">
        <f t="shared" ca="1" si="609"/>
        <v>51.205204636954264</v>
      </c>
    </row>
    <row r="3995" spans="1:16" x14ac:dyDescent="0.25">
      <c r="A3995">
        <f t="shared" ca="1" si="613"/>
        <v>127.70085186063123</v>
      </c>
      <c r="B3995">
        <f t="shared" ca="1" si="614"/>
        <v>-14.428841339085816</v>
      </c>
      <c r="C3995" s="6">
        <v>20135.9375</v>
      </c>
      <c r="D3995">
        <f t="shared" ca="1" si="605"/>
        <v>0.75</v>
      </c>
      <c r="E3995" s="1">
        <v>0.65</v>
      </c>
      <c r="F3995">
        <v>19.899999999999999</v>
      </c>
      <c r="G3995">
        <f t="shared" ca="1" si="610"/>
        <v>42.007420362456692</v>
      </c>
      <c r="H3995">
        <f t="shared" ca="1" si="606"/>
        <v>14.747678390950385</v>
      </c>
      <c r="I3995">
        <f ca="1">User_Model_Calcs!A3995-Sat_Data!$B$5</f>
        <v>17.700851860631232</v>
      </c>
      <c r="J3995">
        <f ca="1">(Earth_Data!$B$1/SQRT(1-Earth_Data!$B$2^2*SIN(RADIANS(User_Model_Calcs!B3995))^2))*COS(RADIANS(User_Model_Calcs!B3995))</f>
        <v>6178.2439279607297</v>
      </c>
      <c r="K3995">
        <f ca="1">((Earth_Data!$B$1*(1-Earth_Data!$B$2^2))/SQRT(1-Earth_Data!$B$2^2*SIN(RADIANS(User_Model_Calcs!B3995))^2))*SIN(RADIANS(User_Model_Calcs!B3995))</f>
        <v>-1578.977133685644</v>
      </c>
      <c r="L3995">
        <f t="shared" ca="1" si="611"/>
        <v>-14.336241300843609</v>
      </c>
      <c r="M3995">
        <f t="shared" ca="1" si="612"/>
        <v>6376.822627459992</v>
      </c>
      <c r="N3995">
        <f ca="1">SQRT(User_Model_Calcs!M3995^2+Sat_Data!$B$3^2-2*User_Model_Calcs!M3995*Sat_Data!$B$3*COS(RADIANS(L3995))*COS(RADIANS(I3995)))</f>
        <v>36361.29316550411</v>
      </c>
      <c r="O3995">
        <f ca="1">DEGREES(ACOS(((Earth_Data!$B$1+Sat_Data!$B$2)/User_Model_Calcs!N3995)*SQRT(1-COS(RADIANS(User_Model_Calcs!I3995))^2*COS(RADIANS(User_Model_Calcs!B3995))^2)))</f>
        <v>63.429537501302072</v>
      </c>
      <c r="P3995">
        <f t="shared" ca="1" si="609"/>
        <v>52.019561579300166</v>
      </c>
    </row>
    <row r="3996" spans="1:16" x14ac:dyDescent="0.25">
      <c r="A3996">
        <f t="shared" ca="1" si="613"/>
        <v>127.41357375515527</v>
      </c>
      <c r="B3996">
        <f t="shared" ca="1" si="614"/>
        <v>-14.421876985443028</v>
      </c>
      <c r="C3996" s="6">
        <v>20135.9375</v>
      </c>
      <c r="D3996">
        <f t="shared" ca="1" si="605"/>
        <v>3</v>
      </c>
      <c r="E3996" s="1">
        <v>0.65</v>
      </c>
      <c r="F3996">
        <v>19.899999999999999</v>
      </c>
      <c r="G3996">
        <f t="shared" ca="1" si="610"/>
        <v>54.048620189015942</v>
      </c>
      <c r="H3996">
        <f t="shared" ca="1" si="606"/>
        <v>23.172813590093661</v>
      </c>
      <c r="I3996">
        <f ca="1">User_Model_Calcs!A3996-Sat_Data!$B$5</f>
        <v>17.413573755155269</v>
      </c>
      <c r="J3996">
        <f ca="1">(Earth_Data!$B$1/SQRT(1-Earth_Data!$B$2^2*SIN(RADIANS(User_Model_Calcs!B3996))^2))*COS(RADIANS(User_Model_Calcs!B3996))</f>
        <v>6178.4358884523999</v>
      </c>
      <c r="K3996">
        <f ca="1">((Earth_Data!$B$1*(1-Earth_Data!$B$2^2))/SQRT(1-Earth_Data!$B$2^2*SIN(RADIANS(User_Model_Calcs!B3996))^2))*SIN(RADIANS(User_Model_Calcs!B3996))</f>
        <v>-1578.2308683188983</v>
      </c>
      <c r="L3996">
        <f t="shared" ca="1" si="611"/>
        <v>-14.329317836538767</v>
      </c>
      <c r="M3996">
        <f t="shared" ca="1" si="612"/>
        <v>6376.8238725427582</v>
      </c>
      <c r="N3996">
        <f ca="1">SQRT(User_Model_Calcs!M3996^2+Sat_Data!$B$3^2-2*User_Model_Calcs!M3996*Sat_Data!$B$3*COS(RADIANS(L3996))*COS(RADIANS(I3996)))</f>
        <v>36350.243454912226</v>
      </c>
      <c r="O3996">
        <f ca="1">DEGREES(ACOS(((Earth_Data!$B$1+Sat_Data!$B$2)/User_Model_Calcs!N3996)*SQRT(1-COS(RADIANS(User_Model_Calcs!I3996))^2*COS(RADIANS(User_Model_Calcs!B3996))^2)))</f>
        <v>63.687465892982914</v>
      </c>
      <c r="P3996">
        <f t="shared" ca="1" si="609"/>
        <v>51.547221767910173</v>
      </c>
    </row>
    <row r="3997" spans="1:16" x14ac:dyDescent="0.25">
      <c r="A3997">
        <f t="shared" ca="1" si="613"/>
        <v>130.70559787615463</v>
      </c>
      <c r="B3997">
        <f t="shared" ca="1" si="614"/>
        <v>-18.672291203243311</v>
      </c>
      <c r="C3997" s="6">
        <v>20135.9375</v>
      </c>
      <c r="D3997">
        <f t="shared" ca="1" si="605"/>
        <v>3</v>
      </c>
      <c r="E3997" s="1">
        <v>0.65</v>
      </c>
      <c r="F3997">
        <v>19.899999999999999</v>
      </c>
      <c r="G3997">
        <f t="shared" ca="1" si="610"/>
        <v>54.048620189015942</v>
      </c>
      <c r="H3997">
        <f t="shared" ca="1" si="606"/>
        <v>20.489369055128769</v>
      </c>
      <c r="I3997">
        <f ca="1">User_Model_Calcs!A3997-Sat_Data!$B$5</f>
        <v>20.705597876154627</v>
      </c>
      <c r="J3997">
        <f ca="1">(Earth_Data!$B$1/SQRT(1-Earth_Data!$B$2^2*SIN(RADIANS(User_Model_Calcs!B3997))^2))*COS(RADIANS(User_Model_Calcs!B3997))</f>
        <v>6044.5021644706285</v>
      </c>
      <c r="K3997">
        <f ca="1">((Earth_Data!$B$1*(1-Earth_Data!$B$2^2))/SQRT(1-Earth_Data!$B$2^2*SIN(RADIANS(User_Model_Calcs!B3997))^2))*SIN(RADIANS(User_Model_Calcs!B3997))</f>
        <v>-2029.0187141805338</v>
      </c>
      <c r="L3997">
        <f t="shared" ca="1" si="611"/>
        <v>-18.555874138559314</v>
      </c>
      <c r="M3997">
        <f t="shared" ca="1" si="612"/>
        <v>6375.9645041973799</v>
      </c>
      <c r="N3997">
        <f ca="1">SQRT(User_Model_Calcs!M3997^2+Sat_Data!$B$3^2-2*User_Model_Calcs!M3997*Sat_Data!$B$3*COS(RADIANS(L3997))*COS(RADIANS(I3997)))</f>
        <v>36628.791789572773</v>
      </c>
      <c r="O3997">
        <f ca="1">DEGREES(ACOS(((Earth_Data!$B$1+Sat_Data!$B$2)/User_Model_Calcs!N3997)*SQRT(1-COS(RADIANS(User_Model_Calcs!I3997))^2*COS(RADIANS(User_Model_Calcs!B3997))^2)))</f>
        <v>57.76631964988843</v>
      </c>
      <c r="P3997">
        <f t="shared" ca="1" si="609"/>
        <v>49.7349001830163</v>
      </c>
    </row>
    <row r="3998" spans="1:16" x14ac:dyDescent="0.25">
      <c r="A3998">
        <f t="shared" ca="1" si="613"/>
        <v>124.94793566107327</v>
      </c>
      <c r="B3998">
        <f t="shared" ca="1" si="614"/>
        <v>-11.847101137123463</v>
      </c>
      <c r="C3998" s="6">
        <v>20135.9375</v>
      </c>
      <c r="D3998">
        <f t="shared" ca="1" si="605"/>
        <v>0.75</v>
      </c>
      <c r="E3998" s="1">
        <v>0.65</v>
      </c>
      <c r="F3998">
        <v>19.899999999999999</v>
      </c>
      <c r="G3998">
        <f t="shared" ca="1" si="610"/>
        <v>42.007420362456692</v>
      </c>
      <c r="H3998">
        <f t="shared" ca="1" si="606"/>
        <v>21.997649970296401</v>
      </c>
      <c r="I3998">
        <f ca="1">User_Model_Calcs!A3998-Sat_Data!$B$5</f>
        <v>14.947935661073274</v>
      </c>
      <c r="J3998">
        <f ca="1">(Earth_Data!$B$1/SQRT(1-Earth_Data!$B$2^2*SIN(RADIANS(User_Model_Calcs!B3998))^2))*COS(RADIANS(User_Model_Calcs!B3998))</f>
        <v>6243.1597637924742</v>
      </c>
      <c r="K3998">
        <f ca="1">((Earth_Data!$B$1*(1-Earth_Data!$B$2^2))/SQRT(1-Earth_Data!$B$2^2*SIN(RADIANS(User_Model_Calcs!B3998))^2))*SIN(RADIANS(User_Model_Calcs!B3998))</f>
        <v>-1300.853980208514</v>
      </c>
      <c r="L3998">
        <f t="shared" ca="1" si="611"/>
        <v>-11.770010188604546</v>
      </c>
      <c r="M3998">
        <f t="shared" ca="1" si="612"/>
        <v>6377.2458721662624</v>
      </c>
      <c r="N3998">
        <f ca="1">SQRT(User_Model_Calcs!M3998^2+Sat_Data!$B$3^2-2*User_Model_Calcs!M3998*Sat_Data!$B$3*COS(RADIANS(L3998))*COS(RADIANS(I3998)))</f>
        <v>36191.499415957631</v>
      </c>
      <c r="O3998">
        <f ca="1">DEGREES(ACOS(((Earth_Data!$B$1+Sat_Data!$B$2)/User_Model_Calcs!N3998)*SQRT(1-COS(RADIANS(User_Model_Calcs!I3998))^2*COS(RADIANS(User_Model_Calcs!B3998))^2)))</f>
        <v>67.722852125922287</v>
      </c>
      <c r="P3998">
        <f t="shared" ca="1" si="609"/>
        <v>52.440184313125386</v>
      </c>
    </row>
    <row r="3999" spans="1:16" x14ac:dyDescent="0.25">
      <c r="A3999">
        <f t="shared" ca="1" si="613"/>
        <v>129.23803607302102</v>
      </c>
      <c r="B3999">
        <f t="shared" ca="1" si="614"/>
        <v>-14.396587377853372</v>
      </c>
      <c r="C3999" s="6">
        <v>20135.9375</v>
      </c>
      <c r="D3999">
        <f t="shared" ca="1" si="605"/>
        <v>3</v>
      </c>
      <c r="E3999" s="1">
        <v>0.65</v>
      </c>
      <c r="F3999">
        <v>19.899999999999999</v>
      </c>
      <c r="G3999">
        <f t="shared" ca="1" si="610"/>
        <v>54.048620189015942</v>
      </c>
      <c r="H3999">
        <f t="shared" ca="1" si="606"/>
        <v>14.62472597683414</v>
      </c>
      <c r="I3999">
        <f ca="1">User_Model_Calcs!A3999-Sat_Data!$B$5</f>
        <v>19.238036073021021</v>
      </c>
      <c r="J3999">
        <f ca="1">(Earth_Data!$B$1/SQRT(1-Earth_Data!$B$2^2*SIN(RADIANS(User_Model_Calcs!B3999))^2))*COS(RADIANS(User_Model_Calcs!B3999))</f>
        <v>6179.1321894763678</v>
      </c>
      <c r="K3999">
        <f ca="1">((Earth_Data!$B$1*(1-Earth_Data!$B$2^2))/SQRT(1-Earth_Data!$B$2^2*SIN(RADIANS(User_Model_Calcs!B3999))^2))*SIN(RADIANS(User_Model_Calcs!B3999))</f>
        <v>-1575.5207678493573</v>
      </c>
      <c r="L3999">
        <f t="shared" ca="1" si="611"/>
        <v>-14.304176755684617</v>
      </c>
      <c r="M3999">
        <f t="shared" ca="1" si="612"/>
        <v>6376.8283891718174</v>
      </c>
      <c r="N3999">
        <f ca="1">SQRT(User_Model_Calcs!M3999^2+Sat_Data!$B$3^2-2*User_Model_Calcs!M3999*Sat_Data!$B$3*COS(RADIANS(L3999))*COS(RADIANS(I3999)))</f>
        <v>36421.161952286682</v>
      </c>
      <c r="O3999">
        <f ca="1">DEGREES(ACOS(((Earth_Data!$B$1+Sat_Data!$B$2)/User_Model_Calcs!N3999)*SQRT(1-COS(RADIANS(User_Model_Calcs!I3999))^2*COS(RADIANS(User_Model_Calcs!B3999))^2)))</f>
        <v>62.072270770838536</v>
      </c>
      <c r="P3999">
        <f t="shared" ca="1" si="609"/>
        <v>54.531982820233146</v>
      </c>
    </row>
    <row r="4000" spans="1:16" x14ac:dyDescent="0.25">
      <c r="A4000">
        <f t="shared" ca="1" si="613"/>
        <v>123.45126320485225</v>
      </c>
      <c r="B4000">
        <f t="shared" ca="1" si="614"/>
        <v>-18.22190342396026</v>
      </c>
      <c r="C4000" s="6">
        <v>20135.9375</v>
      </c>
      <c r="D4000">
        <f t="shared" ca="1" si="605"/>
        <v>1.2</v>
      </c>
      <c r="E4000" s="1">
        <v>0.65</v>
      </c>
      <c r="F4000">
        <v>19.899999999999999</v>
      </c>
      <c r="G4000">
        <f t="shared" ca="1" si="610"/>
        <v>46.089820015575185</v>
      </c>
      <c r="H4000">
        <f t="shared" ca="1" si="606"/>
        <v>21.170333871818283</v>
      </c>
      <c r="I4000">
        <f ca="1">User_Model_Calcs!A4000-Sat_Data!$B$5</f>
        <v>13.451263204852253</v>
      </c>
      <c r="J4000">
        <f ca="1">(Earth_Data!$B$1/SQRT(1-Earth_Data!$B$2^2*SIN(RADIANS(User_Model_Calcs!B4000))^2))*COS(RADIANS(User_Model_Calcs!B4000))</f>
        <v>6060.2765609585276</v>
      </c>
      <c r="K4000">
        <f ca="1">((Earth_Data!$B$1*(1-Earth_Data!$B$2^2))/SQRT(1-Earth_Data!$B$2^2*SIN(RADIANS(User_Model_Calcs!B4000))^2))*SIN(RADIANS(User_Model_Calcs!B4000))</f>
        <v>-1981.7289549855359</v>
      </c>
      <c r="L4000">
        <f t="shared" ca="1" si="611"/>
        <v>-18.107902918250566</v>
      </c>
      <c r="M4000">
        <f t="shared" ca="1" si="612"/>
        <v>6376.0647460899727</v>
      </c>
      <c r="N4000">
        <f ca="1">SQRT(User_Model_Calcs!M4000^2+Sat_Data!$B$3^2-2*User_Model_Calcs!M4000*Sat_Data!$B$3*COS(RADIANS(L4000))*COS(RADIANS(I4000)))</f>
        <v>36351.551965314866</v>
      </c>
      <c r="O4000">
        <f ca="1">DEGREES(ACOS(((Earth_Data!$B$1+Sat_Data!$B$2)/User_Model_Calcs!N4000)*SQRT(1-COS(RADIANS(User_Model_Calcs!I4000))^2*COS(RADIANS(User_Model_Calcs!B4000))^2)))</f>
        <v>63.633775607427701</v>
      </c>
      <c r="P4000">
        <f t="shared" ca="1" si="609"/>
        <v>37.411975623636557</v>
      </c>
    </row>
    <row r="4001" spans="1:16" x14ac:dyDescent="0.25">
      <c r="A4001">
        <f t="shared" ca="1" si="613"/>
        <v>124.82257881992319</v>
      </c>
      <c r="B4001">
        <f t="shared" ca="1" si="614"/>
        <v>-10.765902580854005</v>
      </c>
      <c r="C4001" s="6">
        <v>20135.9375</v>
      </c>
      <c r="D4001">
        <f t="shared" ca="1" si="605"/>
        <v>0.75</v>
      </c>
      <c r="E4001" s="1">
        <v>0.65</v>
      </c>
      <c r="F4001">
        <v>19.899999999999999</v>
      </c>
      <c r="G4001">
        <f t="shared" ca="1" si="610"/>
        <v>42.007420362456692</v>
      </c>
      <c r="H4001">
        <f t="shared" ca="1" si="606"/>
        <v>21.634316468718495</v>
      </c>
      <c r="I4001">
        <f ca="1">User_Model_Calcs!A4001-Sat_Data!$B$5</f>
        <v>14.822578819923194</v>
      </c>
      <c r="J4001">
        <f ca="1">(Earth_Data!$B$1/SQRT(1-Earth_Data!$B$2^2*SIN(RADIANS(User_Model_Calcs!B4001))^2))*COS(RADIANS(User_Model_Calcs!B4001))</f>
        <v>6266.6076973577947</v>
      </c>
      <c r="K4001">
        <f ca="1">((Earth_Data!$B$1*(1-Earth_Data!$B$2^2))/SQRT(1-Earth_Data!$B$2^2*SIN(RADIANS(User_Model_Calcs!B4001))^2))*SIN(RADIANS(User_Model_Calcs!B4001))</f>
        <v>-1183.5778684672125</v>
      </c>
      <c r="L4001">
        <f t="shared" ca="1" si="611"/>
        <v>-10.695498184789097</v>
      </c>
      <c r="M4001">
        <f t="shared" ca="1" si="612"/>
        <v>6377.3998309114468</v>
      </c>
      <c r="N4001">
        <f ca="1">SQRT(User_Model_Calcs!M4001^2+Sat_Data!$B$3^2-2*User_Model_Calcs!M4001*Sat_Data!$B$3*COS(RADIANS(L4001))*COS(RADIANS(I4001)))</f>
        <v>36161.017312165561</v>
      </c>
      <c r="O4001">
        <f ca="1">DEGREES(ACOS(((Earth_Data!$B$1+Sat_Data!$B$2)/User_Model_Calcs!N4001)*SQRT(1-COS(RADIANS(User_Model_Calcs!I4001))^2*COS(RADIANS(User_Model_Calcs!B4001))^2)))</f>
        <v>68.584743891472854</v>
      </c>
      <c r="P4001">
        <f t="shared" ca="1" si="609"/>
        <v>54.782850957378862</v>
      </c>
    </row>
    <row r="4002" spans="1:16" x14ac:dyDescent="0.25">
      <c r="A4002">
        <f t="shared" ca="1" si="613"/>
        <v>126.33542162077735</v>
      </c>
      <c r="B4002">
        <f t="shared" ca="1" si="614"/>
        <v>-10.506123806614971</v>
      </c>
      <c r="C4002" s="6">
        <v>20135.9375</v>
      </c>
      <c r="D4002">
        <f t="shared" ca="1" si="605"/>
        <v>1.2</v>
      </c>
      <c r="E4002" s="1">
        <v>0.65</v>
      </c>
      <c r="F4002">
        <v>19.899999999999999</v>
      </c>
      <c r="G4002">
        <f t="shared" ca="1" si="610"/>
        <v>46.089820015575185</v>
      </c>
      <c r="H4002">
        <f t="shared" ca="1" si="606"/>
        <v>14.051650842484351</v>
      </c>
      <c r="I4002">
        <f ca="1">User_Model_Calcs!A4002-Sat_Data!$B$5</f>
        <v>16.335421620777353</v>
      </c>
      <c r="J4002">
        <f ca="1">(Earth_Data!$B$1/SQRT(1-Earth_Data!$B$2^2*SIN(RADIANS(User_Model_Calcs!B4002))^2))*COS(RADIANS(User_Model_Calcs!B4002))</f>
        <v>6271.9112297434094</v>
      </c>
      <c r="K4002">
        <f ca="1">((Earth_Data!$B$1*(1-Earth_Data!$B$2^2))/SQRT(1-Earth_Data!$B$2^2*SIN(RADIANS(User_Model_Calcs!B4002))^2))*SIN(RADIANS(User_Model_Calcs!B4002))</f>
        <v>-1155.336879082048</v>
      </c>
      <c r="L4002">
        <f t="shared" ca="1" si="611"/>
        <v>-10.437341144062014</v>
      </c>
      <c r="M4002">
        <f t="shared" ca="1" si="612"/>
        <v>6377.4347333350688</v>
      </c>
      <c r="N4002">
        <f ca="1">SQRT(User_Model_Calcs!M4002^2+Sat_Data!$B$3^2-2*User_Model_Calcs!M4002*Sat_Data!$B$3*COS(RADIANS(L4002))*COS(RADIANS(I4002)))</f>
        <v>36206.873915840959</v>
      </c>
      <c r="O4002">
        <f ca="1">DEGREES(ACOS(((Earth_Data!$B$1+Sat_Data!$B$2)/User_Model_Calcs!N4002)*SQRT(1-COS(RADIANS(User_Model_Calcs!I4002))^2*COS(RADIANS(User_Model_Calcs!B4002))^2)))</f>
        <v>67.309726542108834</v>
      </c>
      <c r="P4002">
        <f t="shared" ca="1" si="609"/>
        <v>58.11308907276949</v>
      </c>
    </row>
    <row r="4003" spans="1:16" x14ac:dyDescent="0.25">
      <c r="A4003">
        <f t="shared" ca="1" si="613"/>
        <v>123.73767379666393</v>
      </c>
      <c r="B4003">
        <f t="shared" ca="1" si="614"/>
        <v>-12.228957402300361</v>
      </c>
      <c r="C4003" s="6">
        <v>20135.9375</v>
      </c>
      <c r="D4003">
        <f t="shared" ca="1" si="605"/>
        <v>0.75</v>
      </c>
      <c r="E4003" s="1">
        <v>0.65</v>
      </c>
      <c r="F4003">
        <v>19.899999999999999</v>
      </c>
      <c r="G4003">
        <f t="shared" ca="1" si="610"/>
        <v>42.007420362456692</v>
      </c>
      <c r="H4003">
        <f t="shared" ca="1" si="606"/>
        <v>22.614593531155109</v>
      </c>
      <c r="I4003">
        <f ca="1">User_Model_Calcs!A4003-Sat_Data!$B$5</f>
        <v>13.737673796663927</v>
      </c>
      <c r="J4003">
        <f ca="1">(Earth_Data!$B$1/SQRT(1-Earth_Data!$B$2^2*SIN(RADIANS(User_Model_Calcs!B4003))^2))*COS(RADIANS(User_Model_Calcs!B4003))</f>
        <v>6234.3497623228295</v>
      </c>
      <c r="K4003">
        <f ca="1">((Earth_Data!$B$1*(1-Earth_Data!$B$2^2))/SQRT(1-Earth_Data!$B$2^2*SIN(RADIANS(User_Model_Calcs!B4003))^2))*SIN(RADIANS(User_Model_Calcs!B4003))</f>
        <v>-1342.1669226456147</v>
      </c>
      <c r="L4003">
        <f t="shared" ca="1" si="611"/>
        <v>-12.149530418749951</v>
      </c>
      <c r="M4003">
        <f t="shared" ca="1" si="612"/>
        <v>6377.1881740480831</v>
      </c>
      <c r="N4003">
        <f ca="1">SQRT(User_Model_Calcs!M4003^2+Sat_Data!$B$3^2-2*User_Model_Calcs!M4003*Sat_Data!$B$3*COS(RADIANS(L4003))*COS(RADIANS(I4003)))</f>
        <v>36163.389751561786</v>
      </c>
      <c r="O4003">
        <f ca="1">DEGREES(ACOS(((Earth_Data!$B$1+Sat_Data!$B$2)/User_Model_Calcs!N4003)*SQRT(1-COS(RADIANS(User_Model_Calcs!I4003))^2*COS(RADIANS(User_Model_Calcs!B4003))^2)))</f>
        <v>68.508934634469838</v>
      </c>
      <c r="P4003">
        <f t="shared" ca="1" si="609"/>
        <v>49.093062362101925</v>
      </c>
    </row>
    <row r="4004" spans="1:16" x14ac:dyDescent="0.25">
      <c r="A4004">
        <f ca="1">130+(RAND()*5-2.5)</f>
        <v>128.54047502483317</v>
      </c>
      <c r="B4004">
        <f ca="1">-35+(RAND()*5-2.5)</f>
        <v>-34.363058151413938</v>
      </c>
      <c r="C4004" s="6">
        <v>20135.9375</v>
      </c>
      <c r="D4004">
        <v>1.2</v>
      </c>
      <c r="E4004" s="1">
        <v>0.65</v>
      </c>
      <c r="F4004">
        <v>19.899999999999999</v>
      </c>
      <c r="G4004">
        <f t="shared" si="610"/>
        <v>46.089820015575185</v>
      </c>
      <c r="H4004">
        <f ca="1">RAND()*(24-14)+14</f>
        <v>23.010829228499237</v>
      </c>
      <c r="I4004">
        <f ca="1">User_Model_Calcs!A4004-Sat_Data!$B$5</f>
        <v>18.540475024833171</v>
      </c>
      <c r="J4004">
        <f ca="1">(Earth_Data!$B$1/SQRT(1-Earth_Data!$B$2^2*SIN(RADIANS(User_Model_Calcs!B4004))^2))*COS(RADIANS(User_Model_Calcs!B4004))</f>
        <v>5270.6352161571267</v>
      </c>
      <c r="K4004">
        <f ca="1">((Earth_Data!$B$1*(1-Earth_Data!$B$2^2))/SQRT(1-Earth_Data!$B$2^2*SIN(RADIANS(User_Model_Calcs!B4004))^2))*SIN(RADIANS(User_Model_Calcs!B4004))</f>
        <v>-3579.7636620422631</v>
      </c>
      <c r="L4004">
        <f t="shared" ca="1" si="611"/>
        <v>-34.183961876594722</v>
      </c>
      <c r="M4004">
        <f t="shared" ca="1" si="612"/>
        <v>6371.365902055376</v>
      </c>
      <c r="N4004">
        <f ca="1">SQRT(User_Model_Calcs!M4004^2+Sat_Data!$B$3^2-2*User_Model_Calcs!M4004*Sat_Data!$B$3*COS(RADIANS(L4004))*COS(RADIANS(I4004)))</f>
        <v>37376.642300411288</v>
      </c>
      <c r="O4004">
        <f ca="1">DEGREES(ACOS(((Earth_Data!$B$1+Sat_Data!$B$2)/User_Model_Calcs!N4004)*SQRT(1-COS(RADIANS(User_Model_Calcs!I4004))^2*COS(RADIANS(User_Model_Calcs!B4004))^2)))</f>
        <v>45.39512631531241</v>
      </c>
      <c r="P4004">
        <f t="shared" ca="1" si="609"/>
        <v>30.718316683123305</v>
      </c>
    </row>
    <row r="4005" spans="1:16" x14ac:dyDescent="0.25">
      <c r="A4005">
        <f t="shared" ref="A4005:A4068" ca="1" si="615">130+(RAND()*5-2.5)</f>
        <v>130.82726123448805</v>
      </c>
      <c r="B4005">
        <f t="shared" ref="B4005:B4068" ca="1" si="616">-35+(RAND()*5-2.5)</f>
        <v>-36.352473334720287</v>
      </c>
      <c r="C4005" s="6">
        <v>20135.9375</v>
      </c>
      <c r="D4005">
        <f t="shared" ref="D4005:D4068" ca="1" si="617">CHOOSE(RANDBETWEEN(1,3),0.75,1.2,3)</f>
        <v>3</v>
      </c>
      <c r="E4005" s="1">
        <v>0.65</v>
      </c>
      <c r="F4005">
        <v>19.899999999999999</v>
      </c>
      <c r="G4005">
        <f t="shared" ca="1" si="610"/>
        <v>54.048620189015942</v>
      </c>
      <c r="H4005">
        <f t="shared" ref="H4005:H4068" ca="1" si="618">RAND()*(24-14)+14</f>
        <v>19.909005183490397</v>
      </c>
      <c r="I4005">
        <f ca="1">User_Model_Calcs!A4005-Sat_Data!$B$5</f>
        <v>20.827261234488049</v>
      </c>
      <c r="J4005">
        <f ca="1">(Earth_Data!$B$1/SQRT(1-Earth_Data!$B$2^2*SIN(RADIANS(User_Model_Calcs!B4005))^2))*COS(RADIANS(User_Model_Calcs!B4005))</f>
        <v>5142.9151225913492</v>
      </c>
      <c r="K4005">
        <f ca="1">((Earth_Data!$B$1*(1-Earth_Data!$B$2^2))/SQRT(1-Earth_Data!$B$2^2*SIN(RADIANS(User_Model_Calcs!B4005))^2))*SIN(RADIANS(User_Model_Calcs!B4005))</f>
        <v>-3759.7637780627369</v>
      </c>
      <c r="L4005">
        <f t="shared" ca="1" si="611"/>
        <v>-36.168929803346309</v>
      </c>
      <c r="M4005">
        <f t="shared" ca="1" si="612"/>
        <v>6370.6671255851516</v>
      </c>
      <c r="N4005">
        <f ca="1">SQRT(User_Model_Calcs!M4005^2+Sat_Data!$B$3^2-2*User_Model_Calcs!M4005*Sat_Data!$B$3*COS(RADIANS(L4005))*COS(RADIANS(I4005)))</f>
        <v>37590.502757364578</v>
      </c>
      <c r="O4005">
        <f ca="1">DEGREES(ACOS(((Earth_Data!$B$1+Sat_Data!$B$2)/User_Model_Calcs!N4005)*SQRT(1-COS(RADIANS(User_Model_Calcs!I4005))^2*COS(RADIANS(User_Model_Calcs!B4005))^2)))</f>
        <v>42.405470755612853</v>
      </c>
      <c r="P4005">
        <f t="shared" ca="1" si="609"/>
        <v>32.691068046915035</v>
      </c>
    </row>
    <row r="4006" spans="1:16" x14ac:dyDescent="0.25">
      <c r="A4006">
        <f t="shared" ca="1" si="615"/>
        <v>130.33362762100552</v>
      </c>
      <c r="B4006">
        <f t="shared" ca="1" si="616"/>
        <v>-35.435522774033174</v>
      </c>
      <c r="C4006" s="6">
        <v>20135.9375</v>
      </c>
      <c r="D4006">
        <f t="shared" ca="1" si="617"/>
        <v>3</v>
      </c>
      <c r="E4006" s="1">
        <v>0.65</v>
      </c>
      <c r="F4006">
        <v>19.899999999999999</v>
      </c>
      <c r="G4006">
        <f t="shared" ca="1" si="610"/>
        <v>54.048620189015942</v>
      </c>
      <c r="H4006">
        <f t="shared" ca="1" si="618"/>
        <v>23.192354247202875</v>
      </c>
      <c r="I4006">
        <f ca="1">User_Model_Calcs!A4006-Sat_Data!$B$5</f>
        <v>20.333627621005519</v>
      </c>
      <c r="J4006">
        <f ca="1">(Earth_Data!$B$1/SQRT(1-Earth_Data!$B$2^2*SIN(RADIANS(User_Model_Calcs!B4006))^2))*COS(RADIANS(User_Model_Calcs!B4006))</f>
        <v>5202.5646625112868</v>
      </c>
      <c r="K4006">
        <f ca="1">((Earth_Data!$B$1*(1-Earth_Data!$B$2^2))/SQRT(1-Earth_Data!$B$2^2*SIN(RADIANS(User_Model_Calcs!B4006))^2))*SIN(RADIANS(User_Model_Calcs!B4006))</f>
        <v>-3677.3430302078664</v>
      </c>
      <c r="L4006">
        <f t="shared" ca="1" si="611"/>
        <v>-35.253920689828135</v>
      </c>
      <c r="M4006">
        <f t="shared" ca="1" si="612"/>
        <v>6370.991353739978</v>
      </c>
      <c r="N4006">
        <f ca="1">SQRT(User_Model_Calcs!M4006^2+Sat_Data!$B$3^2-2*User_Model_Calcs!M4006*Sat_Data!$B$3*COS(RADIANS(L4006))*COS(RADIANS(I4006)))</f>
        <v>37510.263671739747</v>
      </c>
      <c r="O4006">
        <f ca="1">DEGREES(ACOS(((Earth_Data!$B$1+Sat_Data!$B$2)/User_Model_Calcs!N4006)*SQRT(1-COS(RADIANS(User_Model_Calcs!I4006))^2*COS(RADIANS(User_Model_Calcs!B4006))^2)))</f>
        <v>43.508458262602147</v>
      </c>
      <c r="P4006">
        <f t="shared" ca="1" si="609"/>
        <v>32.58524836905746</v>
      </c>
    </row>
    <row r="4007" spans="1:16" x14ac:dyDescent="0.25">
      <c r="A4007">
        <f t="shared" ca="1" si="615"/>
        <v>130.39323490819584</v>
      </c>
      <c r="B4007">
        <f t="shared" ca="1" si="616"/>
        <v>-35.014584985998646</v>
      </c>
      <c r="C4007" s="6">
        <v>20135.9375</v>
      </c>
      <c r="D4007">
        <f t="shared" ca="1" si="617"/>
        <v>1.2</v>
      </c>
      <c r="E4007" s="1">
        <v>0.65</v>
      </c>
      <c r="F4007">
        <v>19.899999999999999</v>
      </c>
      <c r="G4007">
        <f t="shared" ca="1" si="610"/>
        <v>46.089820015575185</v>
      </c>
      <c r="H4007">
        <f t="shared" ca="1" si="618"/>
        <v>23.386007243739535</v>
      </c>
      <c r="I4007">
        <f ca="1">User_Model_Calcs!A4007-Sat_Data!$B$5</f>
        <v>20.393234908195836</v>
      </c>
      <c r="J4007">
        <f ca="1">(Earth_Data!$B$1/SQRT(1-Earth_Data!$B$2^2*SIN(RADIANS(User_Model_Calcs!B4007))^2))*COS(RADIANS(User_Model_Calcs!B4007))</f>
        <v>5229.501159414076</v>
      </c>
      <c r="K4007">
        <f ca="1">((Earth_Data!$B$1*(1-Earth_Data!$B$2^2))/SQRT(1-Earth_Data!$B$2^2*SIN(RADIANS(User_Model_Calcs!B4007))^2))*SIN(RADIANS(User_Model_Calcs!B4007))</f>
        <v>-3639.1935416038168</v>
      </c>
      <c r="L4007">
        <f t="shared" ca="1" si="611"/>
        <v>-34.833936373581608</v>
      </c>
      <c r="M4007">
        <f t="shared" ca="1" si="612"/>
        <v>6371.1389884042001</v>
      </c>
      <c r="N4007">
        <f ca="1">SQRT(User_Model_Calcs!M4007^2+Sat_Data!$B$3^2-2*User_Model_Calcs!M4007*Sat_Data!$B$3*COS(RADIANS(L4007))*COS(RADIANS(I4007)))</f>
        <v>37484.015895631812</v>
      </c>
      <c r="O4007">
        <f ca="1">DEGREES(ACOS(((Earth_Data!$B$1+Sat_Data!$B$2)/User_Model_Calcs!N4007)*SQRT(1-COS(RADIANS(User_Model_Calcs!I4007))^2*COS(RADIANS(User_Model_Calcs!B4007))^2)))</f>
        <v>43.874912400615358</v>
      </c>
      <c r="P4007">
        <f t="shared" ca="1" si="609"/>
        <v>32.939694947557506</v>
      </c>
    </row>
    <row r="4008" spans="1:16" x14ac:dyDescent="0.25">
      <c r="A4008">
        <f t="shared" ca="1" si="615"/>
        <v>128.43186981333281</v>
      </c>
      <c r="B4008">
        <f t="shared" ca="1" si="616"/>
        <v>-35.839475805994056</v>
      </c>
      <c r="C4008" s="6">
        <v>20135.9375</v>
      </c>
      <c r="D4008">
        <f t="shared" ca="1" si="617"/>
        <v>3</v>
      </c>
      <c r="E4008" s="1">
        <v>0.65</v>
      </c>
      <c r="F4008">
        <v>19.899999999999999</v>
      </c>
      <c r="G4008">
        <f t="shared" ca="1" si="610"/>
        <v>54.048620189015942</v>
      </c>
      <c r="H4008">
        <f t="shared" ca="1" si="618"/>
        <v>16.201587918325576</v>
      </c>
      <c r="I4008">
        <f ca="1">User_Model_Calcs!A4008-Sat_Data!$B$5</f>
        <v>18.43186981333281</v>
      </c>
      <c r="J4008">
        <f ca="1">(Earth_Data!$B$1/SQRT(1-Earth_Data!$B$2^2*SIN(RADIANS(User_Model_Calcs!B4008))^2))*COS(RADIANS(User_Model_Calcs!B4008))</f>
        <v>5176.4503887472356</v>
      </c>
      <c r="K4008">
        <f ca="1">((Earth_Data!$B$1*(1-Earth_Data!$B$2^2))/SQRT(1-Earth_Data!$B$2^2*SIN(RADIANS(User_Model_Calcs!B4008))^2))*SIN(RADIANS(User_Model_Calcs!B4008))</f>
        <v>-3713.7686679003932</v>
      </c>
      <c r="L4008">
        <f t="shared" ca="1" si="611"/>
        <v>-35.656995463260493</v>
      </c>
      <c r="M4008">
        <f t="shared" ca="1" si="612"/>
        <v>6370.8489501666936</v>
      </c>
      <c r="N4008">
        <f ca="1">SQRT(User_Model_Calcs!M4008^2+Sat_Data!$B$3^2-2*User_Model_Calcs!M4008*Sat_Data!$B$3*COS(RADIANS(L4008))*COS(RADIANS(I4008)))</f>
        <v>37473.652999492879</v>
      </c>
      <c r="O4008">
        <f ca="1">DEGREES(ACOS(((Earth_Data!$B$1+Sat_Data!$B$2)/User_Model_Calcs!N4008)*SQRT(1-COS(RADIANS(User_Model_Calcs!I4008))^2*COS(RADIANS(User_Model_Calcs!B4008))^2)))</f>
        <v>44.014670823887656</v>
      </c>
      <c r="P4008">
        <f t="shared" ca="1" si="609"/>
        <v>29.648363537424416</v>
      </c>
    </row>
    <row r="4009" spans="1:16" x14ac:dyDescent="0.25">
      <c r="A4009">
        <f t="shared" ca="1" si="615"/>
        <v>132.40014521174919</v>
      </c>
      <c r="B4009">
        <f t="shared" ca="1" si="616"/>
        <v>-34.621097824933003</v>
      </c>
      <c r="C4009" s="6">
        <v>20135.9375</v>
      </c>
      <c r="D4009">
        <f t="shared" ca="1" si="617"/>
        <v>1.2</v>
      </c>
      <c r="E4009" s="1">
        <v>0.65</v>
      </c>
      <c r="F4009">
        <v>19.899999999999999</v>
      </c>
      <c r="G4009">
        <f t="shared" ca="1" si="610"/>
        <v>46.089820015575185</v>
      </c>
      <c r="H4009">
        <f t="shared" ca="1" si="618"/>
        <v>22.736689624963759</v>
      </c>
      <c r="I4009">
        <f ca="1">User_Model_Calcs!A4009-Sat_Data!$B$5</f>
        <v>22.400145211749191</v>
      </c>
      <c r="J4009">
        <f ca="1">(Earth_Data!$B$1/SQRT(1-Earth_Data!$B$2^2*SIN(RADIANS(User_Model_Calcs!B4009))^2))*COS(RADIANS(User_Model_Calcs!B4009))</f>
        <v>5254.4252887573084</v>
      </c>
      <c r="K4009">
        <f ca="1">((Earth_Data!$B$1*(1-Earth_Data!$B$2^2))/SQRT(1-Earth_Data!$B$2^2*SIN(RADIANS(User_Model_Calcs!B4009))^2))*SIN(RADIANS(User_Model_Calcs!B4009))</f>
        <v>-3603.3562395157319</v>
      </c>
      <c r="L4009">
        <f t="shared" ca="1" si="611"/>
        <v>-34.441375656725462</v>
      </c>
      <c r="M4009">
        <f t="shared" ca="1" si="612"/>
        <v>6371.2762696330537</v>
      </c>
      <c r="N4009">
        <f ca="1">SQRT(User_Model_Calcs!M4009^2+Sat_Data!$B$3^2-2*User_Model_Calcs!M4009*Sat_Data!$B$3*COS(RADIANS(L4009))*COS(RADIANS(I4009)))</f>
        <v>37533.252506328696</v>
      </c>
      <c r="O4009">
        <f ca="1">DEGREES(ACOS(((Earth_Data!$B$1+Sat_Data!$B$2)/User_Model_Calcs!N4009)*SQRT(1-COS(RADIANS(User_Model_Calcs!I4009))^2*COS(RADIANS(User_Model_Calcs!B4009))^2)))</f>
        <v>43.196110292956327</v>
      </c>
      <c r="P4009">
        <f t="shared" ca="1" si="609"/>
        <v>35.959743067353834</v>
      </c>
    </row>
    <row r="4010" spans="1:16" x14ac:dyDescent="0.25">
      <c r="A4010">
        <f t="shared" ca="1" si="615"/>
        <v>131.70123612075329</v>
      </c>
      <c r="B4010">
        <f t="shared" ca="1" si="616"/>
        <v>-35.306005881035979</v>
      </c>
      <c r="C4010" s="6">
        <v>20135.9375</v>
      </c>
      <c r="D4010">
        <f t="shared" ca="1" si="617"/>
        <v>0.75</v>
      </c>
      <c r="E4010" s="1">
        <v>0.65</v>
      </c>
      <c r="F4010">
        <v>19.899999999999999</v>
      </c>
      <c r="G4010">
        <f t="shared" ca="1" si="610"/>
        <v>42.007420362456692</v>
      </c>
      <c r="H4010">
        <f t="shared" ca="1" si="618"/>
        <v>16.109656123755741</v>
      </c>
      <c r="I4010">
        <f ca="1">User_Model_Calcs!A4010-Sat_Data!$B$5</f>
        <v>21.701236120753293</v>
      </c>
      <c r="J4010">
        <f ca="1">(Earth_Data!$B$1/SQRT(1-Earth_Data!$B$2^2*SIN(RADIANS(User_Model_Calcs!B4010))^2))*COS(RADIANS(User_Model_Calcs!B4010))</f>
        <v>5210.8827019100409</v>
      </c>
      <c r="K4010">
        <f ca="1">((Earth_Data!$B$1*(1-Earth_Data!$B$2^2))/SQRT(1-Earth_Data!$B$2^2*SIN(RADIANS(User_Model_Calcs!B4010))^2))*SIN(RADIANS(User_Model_Calcs!B4010))</f>
        <v>-3665.6257544176301</v>
      </c>
      <c r="L4010">
        <f t="shared" ca="1" si="611"/>
        <v>-35.124693014905887</v>
      </c>
      <c r="M4010">
        <f t="shared" ca="1" si="612"/>
        <v>6371.0368625927058</v>
      </c>
      <c r="N4010">
        <f ca="1">SQRT(User_Model_Calcs!M4010^2+Sat_Data!$B$3^2-2*User_Model_Calcs!M4010*Sat_Data!$B$3*COS(RADIANS(L4010))*COS(RADIANS(I4010)))</f>
        <v>37551.623751412451</v>
      </c>
      <c r="O4010">
        <f ca="1">DEGREES(ACOS(((Earth_Data!$B$1+Sat_Data!$B$2)/User_Model_Calcs!N4010)*SQRT(1-COS(RADIANS(User_Model_Calcs!I4010))^2*COS(RADIANS(User_Model_Calcs!B4010))^2)))</f>
        <v>42.940445361387376</v>
      </c>
      <c r="P4010">
        <f t="shared" ca="1" si="609"/>
        <v>34.551409442807291</v>
      </c>
    </row>
    <row r="4011" spans="1:16" x14ac:dyDescent="0.25">
      <c r="A4011">
        <f t="shared" ca="1" si="615"/>
        <v>131.9207511645173</v>
      </c>
      <c r="B4011">
        <f t="shared" ca="1" si="616"/>
        <v>-34.756872839123339</v>
      </c>
      <c r="C4011" s="6">
        <v>20135.9375</v>
      </c>
      <c r="D4011">
        <f t="shared" ca="1" si="617"/>
        <v>3</v>
      </c>
      <c r="E4011" s="1">
        <v>0.65</v>
      </c>
      <c r="F4011">
        <v>19.899999999999999</v>
      </c>
      <c r="G4011">
        <f t="shared" ca="1" si="610"/>
        <v>54.048620189015942</v>
      </c>
      <c r="H4011">
        <f t="shared" ca="1" si="618"/>
        <v>23.81839843112634</v>
      </c>
      <c r="I4011">
        <f ca="1">User_Model_Calcs!A4011-Sat_Data!$B$5</f>
        <v>21.920751164517299</v>
      </c>
      <c r="J4011">
        <f ca="1">(Earth_Data!$B$1/SQRT(1-Earth_Data!$B$2^2*SIN(RADIANS(User_Model_Calcs!B4011))^2))*COS(RADIANS(User_Model_Calcs!B4011))</f>
        <v>5245.8530736968041</v>
      </c>
      <c r="K4011">
        <f ca="1">((Earth_Data!$B$1*(1-Earth_Data!$B$2^2))/SQRT(1-Earth_Data!$B$2^2*SIN(RADIANS(User_Model_Calcs!B4011))^2))*SIN(RADIANS(User_Model_Calcs!B4011))</f>
        <v>-3615.7411765501897</v>
      </c>
      <c r="L4011">
        <f t="shared" ca="1" si="611"/>
        <v>-34.576827169378824</v>
      </c>
      <c r="M4011">
        <f t="shared" ca="1" si="612"/>
        <v>6371.2289808650539</v>
      </c>
      <c r="N4011">
        <f ca="1">SQRT(User_Model_Calcs!M4011^2+Sat_Data!$B$3^2-2*User_Model_Calcs!M4011*Sat_Data!$B$3*COS(RADIANS(L4011))*COS(RADIANS(I4011)))</f>
        <v>37523.547646864172</v>
      </c>
      <c r="O4011">
        <f ca="1">DEGREES(ACOS(((Earth_Data!$B$1+Sat_Data!$B$2)/User_Model_Calcs!N4011)*SQRT(1-COS(RADIANS(User_Model_Calcs!I4011))^2*COS(RADIANS(User_Model_Calcs!B4011))^2)))</f>
        <v>43.328908536408356</v>
      </c>
      <c r="P4011">
        <f t="shared" ca="1" si="609"/>
        <v>35.217456380772965</v>
      </c>
    </row>
    <row r="4012" spans="1:16" x14ac:dyDescent="0.25">
      <c r="A4012">
        <f t="shared" ca="1" si="615"/>
        <v>130.189817821221</v>
      </c>
      <c r="B4012">
        <f t="shared" ca="1" si="616"/>
        <v>-34.053385700457831</v>
      </c>
      <c r="C4012" s="6">
        <v>20135.9375</v>
      </c>
      <c r="D4012">
        <f t="shared" ca="1" si="617"/>
        <v>3</v>
      </c>
      <c r="E4012" s="1">
        <v>0.65</v>
      </c>
      <c r="F4012">
        <v>19.899999999999999</v>
      </c>
      <c r="G4012">
        <f t="shared" ca="1" si="610"/>
        <v>54.048620189015942</v>
      </c>
      <c r="H4012">
        <f t="shared" ca="1" si="618"/>
        <v>20.199948105285177</v>
      </c>
      <c r="I4012">
        <f ca="1">User_Model_Calcs!A4012-Sat_Data!$B$5</f>
        <v>20.189817821220998</v>
      </c>
      <c r="J4012">
        <f ca="1">(Earth_Data!$B$1/SQRT(1-Earth_Data!$B$2^2*SIN(RADIANS(User_Model_Calcs!B4012))^2))*COS(RADIANS(User_Model_Calcs!B4012))</f>
        <v>5289.9472767723646</v>
      </c>
      <c r="K4012">
        <f ca="1">((Earth_Data!$B$1*(1-Earth_Data!$B$2^2))/SQRT(1-Earth_Data!$B$2^2*SIN(RADIANS(User_Model_Calcs!B4012))^2))*SIN(RADIANS(User_Model_Calcs!B4012))</f>
        <v>-3551.3555989152987</v>
      </c>
      <c r="L4012">
        <f t="shared" ca="1" si="611"/>
        <v>-33.875059665069692</v>
      </c>
      <c r="M4012">
        <f t="shared" ca="1" si="612"/>
        <v>6371.4730463981714</v>
      </c>
      <c r="N4012">
        <f ca="1">SQRT(User_Model_Calcs!M4012^2+Sat_Data!$B$3^2-2*User_Model_Calcs!M4012*Sat_Data!$B$3*COS(RADIANS(L4012))*COS(RADIANS(I4012)))</f>
        <v>37412.947335176577</v>
      </c>
      <c r="O4012">
        <f ca="1">DEGREES(ACOS(((Earth_Data!$B$1+Sat_Data!$B$2)/User_Model_Calcs!N4012)*SQRT(1-COS(RADIANS(User_Model_Calcs!I4012))^2*COS(RADIANS(User_Model_Calcs!B4012))^2)))</f>
        <v>44.879117768194455</v>
      </c>
      <c r="P4012">
        <f t="shared" ca="1" si="609"/>
        <v>33.292727913585246</v>
      </c>
    </row>
    <row r="4013" spans="1:16" x14ac:dyDescent="0.25">
      <c r="A4013">
        <f t="shared" ca="1" si="615"/>
        <v>130.74755125282761</v>
      </c>
      <c r="B4013">
        <f t="shared" ca="1" si="616"/>
        <v>-36.949369050152548</v>
      </c>
      <c r="C4013" s="6">
        <v>20135.9375</v>
      </c>
      <c r="D4013">
        <f t="shared" ca="1" si="617"/>
        <v>1.2</v>
      </c>
      <c r="E4013" s="1">
        <v>0.65</v>
      </c>
      <c r="F4013">
        <v>19.899999999999999</v>
      </c>
      <c r="G4013">
        <f t="shared" ca="1" si="610"/>
        <v>46.089820015575185</v>
      </c>
      <c r="H4013">
        <f t="shared" ca="1" si="618"/>
        <v>19.105702757764071</v>
      </c>
      <c r="I4013">
        <f ca="1">User_Model_Calcs!A4013-Sat_Data!$B$5</f>
        <v>20.747551252827606</v>
      </c>
      <c r="J4013">
        <f ca="1">(Earth_Data!$B$1/SQRT(1-Earth_Data!$B$2^2*SIN(RADIANS(User_Model_Calcs!B4013))^2))*COS(RADIANS(User_Model_Calcs!B4013))</f>
        <v>5103.3751830783121</v>
      </c>
      <c r="K4013">
        <f ca="1">((Earth_Data!$B$1*(1-Earth_Data!$B$2^2))/SQRT(1-Earth_Data!$B$2^2*SIN(RADIANS(User_Model_Calcs!B4013))^2))*SIN(RADIANS(User_Model_Calcs!B4013))</f>
        <v>-3812.9056068046912</v>
      </c>
      <c r="L4013">
        <f t="shared" ca="1" si="611"/>
        <v>-36.764662328866869</v>
      </c>
      <c r="M4013">
        <f t="shared" ca="1" si="612"/>
        <v>6370.454255833115</v>
      </c>
      <c r="N4013">
        <f ca="1">SQRT(User_Model_Calcs!M4013^2+Sat_Data!$B$3^2-2*User_Model_Calcs!M4013*Sat_Data!$B$3*COS(RADIANS(L4013))*COS(RADIANS(I4013)))</f>
        <v>37629.073314879657</v>
      </c>
      <c r="O4013">
        <f ca="1">DEGREES(ACOS(((Earth_Data!$B$1+Sat_Data!$B$2)/User_Model_Calcs!N4013)*SQRT(1-COS(RADIANS(User_Model_Calcs!I4013))^2*COS(RADIANS(User_Model_Calcs!B4013))^2)))</f>
        <v>41.882208721346892</v>
      </c>
      <c r="P4013">
        <f t="shared" ca="1" si="609"/>
        <v>32.219015041268186</v>
      </c>
    </row>
    <row r="4014" spans="1:16" x14ac:dyDescent="0.25">
      <c r="A4014">
        <f t="shared" ca="1" si="615"/>
        <v>131.69929815038807</v>
      </c>
      <c r="B4014">
        <f t="shared" ca="1" si="616"/>
        <v>-35.759617342483594</v>
      </c>
      <c r="C4014" s="6">
        <v>20135.9375</v>
      </c>
      <c r="D4014">
        <f t="shared" ca="1" si="617"/>
        <v>1.2</v>
      </c>
      <c r="E4014" s="1">
        <v>0.65</v>
      </c>
      <c r="F4014">
        <v>19.899999999999999</v>
      </c>
      <c r="G4014">
        <f t="shared" ca="1" si="610"/>
        <v>46.089820015575185</v>
      </c>
      <c r="H4014">
        <f t="shared" ca="1" si="618"/>
        <v>19.927041944547703</v>
      </c>
      <c r="I4014">
        <f ca="1">User_Model_Calcs!A4014-Sat_Data!$B$5</f>
        <v>21.699298150388074</v>
      </c>
      <c r="J4014">
        <f ca="1">(Earth_Data!$B$1/SQRT(1-Earth_Data!$B$2^2*SIN(RADIANS(User_Model_Calcs!B4014))^2))*COS(RADIANS(User_Model_Calcs!B4014))</f>
        <v>5181.633479098472</v>
      </c>
      <c r="K4014">
        <f ca="1">((Earth_Data!$B$1*(1-Earth_Data!$B$2^2))/SQRT(1-Earth_Data!$B$2^2*SIN(RADIANS(User_Model_Calcs!B4014))^2))*SIN(RADIANS(User_Model_Calcs!B4014))</f>
        <v>-3706.5820160412318</v>
      </c>
      <c r="L4014">
        <f t="shared" ca="1" si="611"/>
        <v>-35.577307762256936</v>
      </c>
      <c r="M4014">
        <f t="shared" ca="1" si="612"/>
        <v>6370.8771572958785</v>
      </c>
      <c r="N4014">
        <f ca="1">SQRT(User_Model_Calcs!M4014^2+Sat_Data!$B$3^2-2*User_Model_Calcs!M4014*Sat_Data!$B$3*COS(RADIANS(L4014))*COS(RADIANS(I4014)))</f>
        <v>37582.025843298718</v>
      </c>
      <c r="O4014">
        <f ca="1">DEGREES(ACOS(((Earth_Data!$B$1+Sat_Data!$B$2)/User_Model_Calcs!N4014)*SQRT(1-COS(RADIANS(User_Model_Calcs!I4014))^2*COS(RADIANS(User_Model_Calcs!B4014))^2)))</f>
        <v>42.523674940596933</v>
      </c>
      <c r="P4014">
        <f t="shared" ca="1" si="609"/>
        <v>34.25267661537405</v>
      </c>
    </row>
    <row r="4015" spans="1:16" x14ac:dyDescent="0.25">
      <c r="A4015">
        <f t="shared" ca="1" si="615"/>
        <v>128.81479129054591</v>
      </c>
      <c r="B4015">
        <f t="shared" ca="1" si="616"/>
        <v>-34.22108782913746</v>
      </c>
      <c r="C4015" s="6">
        <v>20135.9375</v>
      </c>
      <c r="D4015">
        <f t="shared" ca="1" si="617"/>
        <v>1.2</v>
      </c>
      <c r="E4015" s="1">
        <v>0.65</v>
      </c>
      <c r="F4015">
        <v>19.899999999999999</v>
      </c>
      <c r="G4015">
        <f t="shared" ca="1" si="610"/>
        <v>46.089820015575185</v>
      </c>
      <c r="H4015">
        <f t="shared" ca="1" si="618"/>
        <v>17.602267095819187</v>
      </c>
      <c r="I4015">
        <f ca="1">User_Model_Calcs!A4015-Sat_Data!$B$5</f>
        <v>18.814791290545912</v>
      </c>
      <c r="J4015">
        <f ca="1">(Earth_Data!$B$1/SQRT(1-Earth_Data!$B$2^2*SIN(RADIANS(User_Model_Calcs!B4015))^2))*COS(RADIANS(User_Model_Calcs!B4015))</f>
        <v>5279.5080722141329</v>
      </c>
      <c r="K4015">
        <f ca="1">((Earth_Data!$B$1*(1-Earth_Data!$B$2^2))/SQRT(1-Earth_Data!$B$2^2*SIN(RADIANS(User_Model_Calcs!B4015))^2))*SIN(RADIANS(User_Model_Calcs!B4015))</f>
        <v>-3566.7526751871446</v>
      </c>
      <c r="L4015">
        <f t="shared" ca="1" si="611"/>
        <v>-34.042342090282531</v>
      </c>
      <c r="M4015">
        <f t="shared" ca="1" si="612"/>
        <v>6371.4150806966618</v>
      </c>
      <c r="N4015">
        <f ca="1">SQRT(User_Model_Calcs!M4015^2+Sat_Data!$B$3^2-2*User_Model_Calcs!M4015*Sat_Data!$B$3*COS(RADIANS(L4015))*COS(RADIANS(I4015)))</f>
        <v>37376.292370461</v>
      </c>
      <c r="O4015">
        <f ca="1">DEGREES(ACOS(((Earth_Data!$B$1+Sat_Data!$B$2)/User_Model_Calcs!N4015)*SQRT(1-COS(RADIANS(User_Model_Calcs!I4015))^2*COS(RADIANS(User_Model_Calcs!B4015))^2)))</f>
        <v>45.400966903892389</v>
      </c>
      <c r="P4015">
        <f t="shared" ca="1" si="609"/>
        <v>31.209073745177026</v>
      </c>
    </row>
    <row r="4016" spans="1:16" x14ac:dyDescent="0.25">
      <c r="A4016">
        <f t="shared" ca="1" si="615"/>
        <v>131.87203450734415</v>
      </c>
      <c r="B4016">
        <f t="shared" ca="1" si="616"/>
        <v>-35.754427144951272</v>
      </c>
      <c r="C4016" s="6">
        <v>20135.9375</v>
      </c>
      <c r="D4016">
        <f t="shared" ca="1" si="617"/>
        <v>1.2</v>
      </c>
      <c r="E4016" s="1">
        <v>0.65</v>
      </c>
      <c r="F4016">
        <v>19.899999999999999</v>
      </c>
      <c r="G4016">
        <f t="shared" ca="1" si="610"/>
        <v>46.089820015575185</v>
      </c>
      <c r="H4016">
        <f t="shared" ca="1" si="618"/>
        <v>15.661132430666573</v>
      </c>
      <c r="I4016">
        <f ca="1">User_Model_Calcs!A4016-Sat_Data!$B$5</f>
        <v>21.872034507344154</v>
      </c>
      <c r="J4016">
        <f ca="1">(Earth_Data!$B$1/SQRT(1-Earth_Data!$B$2^2*SIN(RADIANS(User_Model_Calcs!B4016))^2))*COS(RADIANS(User_Model_Calcs!B4016))</f>
        <v>5181.9699917490589</v>
      </c>
      <c r="K4016">
        <f ca="1">((Earth_Data!$B$1*(1-Earth_Data!$B$2^2))/SQRT(1-Earth_Data!$B$2^2*SIN(RADIANS(User_Model_Calcs!B4016))^2))*SIN(RADIANS(User_Model_Calcs!B4016))</f>
        <v>-3706.1146912864651</v>
      </c>
      <c r="L4016">
        <f t="shared" ca="1" si="611"/>
        <v>-35.572128711884254</v>
      </c>
      <c r="M4016">
        <f t="shared" ca="1" si="612"/>
        <v>6370.8789896180824</v>
      </c>
      <c r="N4016">
        <f ca="1">SQRT(User_Model_Calcs!M4016^2+Sat_Data!$B$3^2-2*User_Model_Calcs!M4016*Sat_Data!$B$3*COS(RADIANS(L4016))*COS(RADIANS(I4016)))</f>
        <v>37588.179924764052</v>
      </c>
      <c r="O4016">
        <f ca="1">DEGREES(ACOS(((Earth_Data!$B$1+Sat_Data!$B$2)/User_Model_Calcs!N4016)*SQRT(1-COS(RADIANS(User_Model_Calcs!I4016))^2*COS(RADIANS(User_Model_Calcs!B4016))^2)))</f>
        <v>42.44022616715489</v>
      </c>
      <c r="P4016">
        <f t="shared" ca="1" si="609"/>
        <v>34.489595989310246</v>
      </c>
    </row>
    <row r="4017" spans="1:16" x14ac:dyDescent="0.25">
      <c r="A4017">
        <f t="shared" ca="1" si="615"/>
        <v>132.4323637200452</v>
      </c>
      <c r="B4017">
        <f t="shared" ca="1" si="616"/>
        <v>-36.612424842122373</v>
      </c>
      <c r="C4017" s="6">
        <v>20135.9375</v>
      </c>
      <c r="D4017">
        <f t="shared" ca="1" si="617"/>
        <v>3</v>
      </c>
      <c r="E4017" s="1">
        <v>0.65</v>
      </c>
      <c r="F4017">
        <v>19.899999999999999</v>
      </c>
      <c r="G4017">
        <f t="shared" ca="1" si="610"/>
        <v>54.048620189015942</v>
      </c>
      <c r="H4017">
        <f t="shared" ca="1" si="618"/>
        <v>14.704927937871414</v>
      </c>
      <c r="I4017">
        <f ca="1">User_Model_Calcs!A4017-Sat_Data!$B$5</f>
        <v>22.432363720045203</v>
      </c>
      <c r="J4017">
        <f ca="1">(Earth_Data!$B$1/SQRT(1-Earth_Data!$B$2^2*SIN(RADIANS(User_Model_Calcs!B4017))^2))*COS(RADIANS(User_Model_Calcs!B4017))</f>
        <v>5125.7638026563709</v>
      </c>
      <c r="K4017">
        <f ca="1">((Earth_Data!$B$1*(1-Earth_Data!$B$2^2))/SQRT(1-Earth_Data!$B$2^2*SIN(RADIANS(User_Model_Calcs!B4017))^2))*SIN(RADIANS(User_Model_Calcs!B4017))</f>
        <v>-3782.9573110873498</v>
      </c>
      <c r="L4017">
        <f t="shared" ca="1" si="611"/>
        <v>-36.428364939118886</v>
      </c>
      <c r="M4017">
        <f t="shared" ca="1" si="612"/>
        <v>6370.5745877535674</v>
      </c>
      <c r="N4017">
        <f ca="1">SQRT(User_Model_Calcs!M4017^2+Sat_Data!$B$3^2-2*User_Model_Calcs!M4017*Sat_Data!$B$3*COS(RADIANS(L4017))*COS(RADIANS(I4017)))</f>
        <v>37667.757043616293</v>
      </c>
      <c r="O4017">
        <f ca="1">DEGREES(ACOS(((Earth_Data!$B$1+Sat_Data!$B$2)/User_Model_Calcs!N4017)*SQRT(1-COS(RADIANS(User_Model_Calcs!I4017))^2*COS(RADIANS(User_Model_Calcs!B4017))^2)))</f>
        <v>41.367326658282607</v>
      </c>
      <c r="P4017">
        <f t="shared" ca="1" si="609"/>
        <v>34.691233366042454</v>
      </c>
    </row>
    <row r="4018" spans="1:16" x14ac:dyDescent="0.25">
      <c r="A4018">
        <f t="shared" ca="1" si="615"/>
        <v>128.38004676376153</v>
      </c>
      <c r="B4018">
        <f t="shared" ca="1" si="616"/>
        <v>-36.913123320706298</v>
      </c>
      <c r="C4018" s="6">
        <v>20135.9375</v>
      </c>
      <c r="D4018">
        <f t="shared" ca="1" si="617"/>
        <v>3</v>
      </c>
      <c r="E4018" s="1">
        <v>0.65</v>
      </c>
      <c r="F4018">
        <v>19.899999999999999</v>
      </c>
      <c r="G4018">
        <f t="shared" ca="1" si="610"/>
        <v>54.048620189015942</v>
      </c>
      <c r="H4018">
        <f t="shared" ca="1" si="618"/>
        <v>19.340256102496248</v>
      </c>
      <c r="I4018">
        <f ca="1">User_Model_Calcs!A4018-Sat_Data!$B$5</f>
        <v>18.380046763761527</v>
      </c>
      <c r="J4018">
        <f ca="1">(Earth_Data!$B$1/SQRT(1-Earth_Data!$B$2^2*SIN(RADIANS(User_Model_Calcs!B4018))^2))*COS(RADIANS(User_Model_Calcs!B4018))</f>
        <v>5105.7920795399396</v>
      </c>
      <c r="K4018">
        <f ca="1">((Earth_Data!$B$1*(1-Earth_Data!$B$2^2))/SQRT(1-Earth_Data!$B$2^2*SIN(RADIANS(User_Model_Calcs!B4018))^2))*SIN(RADIANS(User_Model_Calcs!B4018))</f>
        <v>-3809.6902564273191</v>
      </c>
      <c r="L4018">
        <f t="shared" ca="1" si="611"/>
        <v>-36.728484957500413</v>
      </c>
      <c r="M4018">
        <f t="shared" ca="1" si="612"/>
        <v>6370.4672206526602</v>
      </c>
      <c r="N4018">
        <f ca="1">SQRT(User_Model_Calcs!M4018^2+Sat_Data!$B$3^2-2*User_Model_Calcs!M4018*Sat_Data!$B$3*COS(RADIANS(L4018))*COS(RADIANS(I4018)))</f>
        <v>37547.299055790449</v>
      </c>
      <c r="O4018">
        <f ca="1">DEGREES(ACOS(((Earth_Data!$B$1+Sat_Data!$B$2)/User_Model_Calcs!N4018)*SQRT(1-COS(RADIANS(User_Model_Calcs!I4018))^2*COS(RADIANS(User_Model_Calcs!B4018))^2)))</f>
        <v>42.99067959122727</v>
      </c>
      <c r="P4018">
        <f t="shared" ca="1" si="609"/>
        <v>28.952478528474408</v>
      </c>
    </row>
    <row r="4019" spans="1:16" x14ac:dyDescent="0.25">
      <c r="A4019">
        <f t="shared" ca="1" si="615"/>
        <v>131.3254518197171</v>
      </c>
      <c r="B4019">
        <f t="shared" ca="1" si="616"/>
        <v>-36.211493641800033</v>
      </c>
      <c r="C4019" s="6">
        <v>20135.9375</v>
      </c>
      <c r="D4019">
        <f t="shared" ca="1" si="617"/>
        <v>3</v>
      </c>
      <c r="E4019" s="1">
        <v>0.65</v>
      </c>
      <c r="F4019">
        <v>19.899999999999999</v>
      </c>
      <c r="G4019">
        <f t="shared" ca="1" si="610"/>
        <v>54.048620189015942</v>
      </c>
      <c r="H4019">
        <f t="shared" ca="1" si="618"/>
        <v>21.060795889479039</v>
      </c>
      <c r="I4019">
        <f ca="1">User_Model_Calcs!A4019-Sat_Data!$B$5</f>
        <v>21.325451819717102</v>
      </c>
      <c r="J4019">
        <f ca="1">(Earth_Data!$B$1/SQRT(1-Earth_Data!$B$2^2*SIN(RADIANS(User_Model_Calcs!B4019))^2))*COS(RADIANS(User_Model_Calcs!B4019))</f>
        <v>5152.172438100637</v>
      </c>
      <c r="K4019">
        <f ca="1">((Earth_Data!$B$1*(1-Earth_Data!$B$2^2))/SQRT(1-Earth_Data!$B$2^2*SIN(RADIANS(User_Model_Calcs!B4019))^2))*SIN(RADIANS(User_Model_Calcs!B4019))</f>
        <v>-3747.1531611006485</v>
      </c>
      <c r="L4019">
        <f t="shared" ca="1" si="611"/>
        <v>-36.028236458837888</v>
      </c>
      <c r="M4019">
        <f t="shared" ca="1" si="612"/>
        <v>6370.71720018009</v>
      </c>
      <c r="N4019">
        <f ca="1">SQRT(User_Model_Calcs!M4019^2+Sat_Data!$B$3^2-2*User_Model_Calcs!M4019*Sat_Data!$B$3*COS(RADIANS(L4019))*COS(RADIANS(I4019)))</f>
        <v>37598.875277098705</v>
      </c>
      <c r="O4019">
        <f ca="1">DEGREES(ACOS(((Earth_Data!$B$1+Sat_Data!$B$2)/User_Model_Calcs!N4019)*SQRT(1-COS(RADIANS(User_Model_Calcs!I4019))^2*COS(RADIANS(User_Model_Calcs!B4019))^2)))</f>
        <v>42.292950729600207</v>
      </c>
      <c r="P4019">
        <f t="shared" ca="1" si="609"/>
        <v>33.457831982803349</v>
      </c>
    </row>
    <row r="4020" spans="1:16" x14ac:dyDescent="0.25">
      <c r="A4020">
        <f t="shared" ca="1" si="615"/>
        <v>129.48142136027752</v>
      </c>
      <c r="B4020">
        <f t="shared" ca="1" si="616"/>
        <v>-34.725607212005301</v>
      </c>
      <c r="C4020" s="6">
        <v>20135.9375</v>
      </c>
      <c r="D4020">
        <f t="shared" ca="1" si="617"/>
        <v>3</v>
      </c>
      <c r="E4020" s="1">
        <v>0.65</v>
      </c>
      <c r="F4020">
        <v>19.899999999999999</v>
      </c>
      <c r="G4020">
        <f t="shared" ca="1" si="610"/>
        <v>54.048620189015942</v>
      </c>
      <c r="H4020">
        <f t="shared" ca="1" si="618"/>
        <v>17.51018105602018</v>
      </c>
      <c r="I4020">
        <f ca="1">User_Model_Calcs!A4020-Sat_Data!$B$5</f>
        <v>19.481421360277523</v>
      </c>
      <c r="J4020">
        <f ca="1">(Earth_Data!$B$1/SQRT(1-Earth_Data!$B$2^2*SIN(RADIANS(User_Model_Calcs!B4020))^2))*COS(RADIANS(User_Model_Calcs!B4020))</f>
        <v>5247.8296603822027</v>
      </c>
      <c r="K4020">
        <f ca="1">((Earth_Data!$B$1*(1-Earth_Data!$B$2^2))/SQRT(1-Earth_Data!$B$2^2*SIN(RADIANS(User_Model_Calcs!B4020))^2))*SIN(RADIANS(User_Model_Calcs!B4020))</f>
        <v>-3612.8910082672705</v>
      </c>
      <c r="L4020">
        <f t="shared" ca="1" si="611"/>
        <v>-34.545635679784006</v>
      </c>
      <c r="M4020">
        <f t="shared" ca="1" si="612"/>
        <v>6371.2398779205978</v>
      </c>
      <c r="N4020">
        <f ca="1">SQRT(User_Model_Calcs!M4020^2+Sat_Data!$B$3^2-2*User_Model_Calcs!M4020*Sat_Data!$B$3*COS(RADIANS(L4020))*COS(RADIANS(I4020)))</f>
        <v>37432.639932350889</v>
      </c>
      <c r="O4020">
        <f ca="1">DEGREES(ACOS(((Earth_Data!$B$1+Sat_Data!$B$2)/User_Model_Calcs!N4020)*SQRT(1-COS(RADIANS(User_Model_Calcs!I4020))^2*COS(RADIANS(User_Model_Calcs!B4020))^2)))</f>
        <v>44.596598588088845</v>
      </c>
      <c r="P4020">
        <f t="shared" ca="1" si="609"/>
        <v>31.840496194254502</v>
      </c>
    </row>
    <row r="4021" spans="1:16" x14ac:dyDescent="0.25">
      <c r="A4021">
        <f t="shared" ca="1" si="615"/>
        <v>128.54604369386988</v>
      </c>
      <c r="B4021">
        <f t="shared" ca="1" si="616"/>
        <v>-36.40605376331763</v>
      </c>
      <c r="C4021" s="6">
        <v>20135.9375</v>
      </c>
      <c r="D4021">
        <f t="shared" ca="1" si="617"/>
        <v>0.75</v>
      </c>
      <c r="E4021" s="1">
        <v>0.65</v>
      </c>
      <c r="F4021">
        <v>19.899999999999999</v>
      </c>
      <c r="G4021">
        <f t="shared" ca="1" si="610"/>
        <v>42.007420362456692</v>
      </c>
      <c r="H4021">
        <f t="shared" ca="1" si="618"/>
        <v>16.455902113353179</v>
      </c>
      <c r="I4021">
        <f ca="1">User_Model_Calcs!A4021-Sat_Data!$B$5</f>
        <v>18.546043693869876</v>
      </c>
      <c r="J4021">
        <f ca="1">(Earth_Data!$B$1/SQRT(1-Earth_Data!$B$2^2*SIN(RADIANS(User_Model_Calcs!B4021))^2))*COS(RADIANS(User_Model_Calcs!B4021))</f>
        <v>5139.3886172270613</v>
      </c>
      <c r="K4021">
        <f ca="1">((Earth_Data!$B$1*(1-Earth_Data!$B$2^2))/SQRT(1-Earth_Data!$B$2^2*SIN(RADIANS(User_Model_Calcs!B4021))^2))*SIN(RADIANS(User_Model_Calcs!B4021))</f>
        <v>-3764.5506397306804</v>
      </c>
      <c r="L4021">
        <f t="shared" ca="1" si="611"/>
        <v>-36.222402564792432</v>
      </c>
      <c r="M4021">
        <f t="shared" ca="1" si="612"/>
        <v>6370.6480736248304</v>
      </c>
      <c r="N4021">
        <f ca="1">SQRT(User_Model_Calcs!M4021^2+Sat_Data!$B$3^2-2*User_Model_Calcs!M4021*Sat_Data!$B$3*COS(RADIANS(L4021))*COS(RADIANS(I4021)))</f>
        <v>37516.809724348139</v>
      </c>
      <c r="O4021">
        <f ca="1">DEGREES(ACOS(((Earth_Data!$B$1+Sat_Data!$B$2)/User_Model_Calcs!N4021)*SQRT(1-COS(RADIANS(User_Model_Calcs!I4021))^2*COS(RADIANS(User_Model_Calcs!B4021))^2)))</f>
        <v>43.412588593792385</v>
      </c>
      <c r="P4021">
        <f t="shared" ca="1" si="609"/>
        <v>29.478113197786104</v>
      </c>
    </row>
    <row r="4022" spans="1:16" x14ac:dyDescent="0.25">
      <c r="A4022">
        <f t="shared" ca="1" si="615"/>
        <v>127.74697808087164</v>
      </c>
      <c r="B4022">
        <f t="shared" ca="1" si="616"/>
        <v>-36.000309788222815</v>
      </c>
      <c r="C4022" s="6">
        <v>20135.9375</v>
      </c>
      <c r="D4022">
        <f t="shared" ca="1" si="617"/>
        <v>0.75</v>
      </c>
      <c r="E4022" s="1">
        <v>0.65</v>
      </c>
      <c r="F4022">
        <v>19.899999999999999</v>
      </c>
      <c r="G4022">
        <f t="shared" ca="1" si="610"/>
        <v>42.007420362456692</v>
      </c>
      <c r="H4022">
        <f t="shared" ca="1" si="618"/>
        <v>22.228961148431953</v>
      </c>
      <c r="I4022">
        <f ca="1">User_Model_Calcs!A4022-Sat_Data!$B$5</f>
        <v>17.746978080871642</v>
      </c>
      <c r="J4022">
        <f ca="1">(Earth_Data!$B$1/SQRT(1-Earth_Data!$B$2^2*SIN(RADIANS(User_Model_Calcs!B4022))^2))*COS(RADIANS(User_Model_Calcs!B4022))</f>
        <v>5165.9811213185794</v>
      </c>
      <c r="K4022">
        <f ca="1">((Earth_Data!$B$1*(1-Earth_Data!$B$2^2))/SQRT(1-Earth_Data!$B$2^2*SIN(RADIANS(User_Model_Calcs!B4022))^2))*SIN(RADIANS(User_Model_Calcs!B4022))</f>
        <v>-3728.2208268475347</v>
      </c>
      <c r="L4022">
        <f t="shared" ca="1" si="611"/>
        <v>-35.817489823210174</v>
      </c>
      <c r="M4022">
        <f t="shared" ca="1" si="612"/>
        <v>6370.7920606122188</v>
      </c>
      <c r="N4022">
        <f ca="1">SQRT(User_Model_Calcs!M4022^2+Sat_Data!$B$3^2-2*User_Model_Calcs!M4022*Sat_Data!$B$3*COS(RADIANS(L4022))*COS(RADIANS(I4022)))</f>
        <v>37463.243316668078</v>
      </c>
      <c r="O4022">
        <f ca="1">DEGREES(ACOS(((Earth_Data!$B$1+Sat_Data!$B$2)/User_Model_Calcs!N4022)*SQRT(1-COS(RADIANS(User_Model_Calcs!I4022))^2*COS(RADIANS(User_Model_Calcs!B4022))^2)))</f>
        <v>44.159224682831223</v>
      </c>
      <c r="P4022">
        <f t="shared" ca="1" si="609"/>
        <v>28.567760195019492</v>
      </c>
    </row>
    <row r="4023" spans="1:16" x14ac:dyDescent="0.25">
      <c r="A4023">
        <f t="shared" ca="1" si="615"/>
        <v>132.16069174315354</v>
      </c>
      <c r="B4023">
        <f t="shared" ca="1" si="616"/>
        <v>-34.238848454798209</v>
      </c>
      <c r="C4023" s="6">
        <v>20135.9375</v>
      </c>
      <c r="D4023">
        <f t="shared" ca="1" si="617"/>
        <v>3</v>
      </c>
      <c r="E4023" s="1">
        <v>0.65</v>
      </c>
      <c r="F4023">
        <v>19.899999999999999</v>
      </c>
      <c r="G4023">
        <f t="shared" ca="1" si="610"/>
        <v>54.048620189015942</v>
      </c>
      <c r="H4023">
        <f t="shared" ca="1" si="618"/>
        <v>21.179783882748136</v>
      </c>
      <c r="I4023">
        <f ca="1">User_Model_Calcs!A4023-Sat_Data!$B$5</f>
        <v>22.160691743153535</v>
      </c>
      <c r="J4023">
        <f ca="1">(Earth_Data!$B$1/SQRT(1-Earth_Data!$B$2^2*SIN(RADIANS(User_Model_Calcs!B4023))^2))*COS(RADIANS(User_Model_Calcs!B4023))</f>
        <v>5278.3998452120813</v>
      </c>
      <c r="K4023">
        <f ca="1">((Earth_Data!$B$1*(1-Earth_Data!$B$2^2))/SQRT(1-Earth_Data!$B$2^2*SIN(RADIANS(User_Model_Calcs!B4023))^2))*SIN(RADIANS(User_Model_Calcs!B4023))</f>
        <v>-3568.3815484136503</v>
      </c>
      <c r="L4023">
        <f t="shared" ca="1" si="611"/>
        <v>-34.060058624031761</v>
      </c>
      <c r="M4023">
        <f t="shared" ca="1" si="612"/>
        <v>6371.4089337440837</v>
      </c>
      <c r="N4023">
        <f ca="1">SQRT(User_Model_Calcs!M4023^2+Sat_Data!$B$3^2-2*User_Model_Calcs!M4023*Sat_Data!$B$3*COS(RADIANS(L4023))*COS(RADIANS(I4023)))</f>
        <v>37498.963343872987</v>
      </c>
      <c r="O4023">
        <f ca="1">DEGREES(ACOS(((Earth_Data!$B$1+Sat_Data!$B$2)/User_Model_Calcs!N4023)*SQRT(1-COS(RADIANS(User_Model_Calcs!I4023))^2*COS(RADIANS(User_Model_Calcs!B4023))^2)))</f>
        <v>43.671580369500198</v>
      </c>
      <c r="P4023">
        <f t="shared" ca="1" si="609"/>
        <v>35.90040037658401</v>
      </c>
    </row>
    <row r="4024" spans="1:16" x14ac:dyDescent="0.25">
      <c r="A4024">
        <f t="shared" ca="1" si="615"/>
        <v>129.41726353804319</v>
      </c>
      <c r="B4024">
        <f t="shared" ca="1" si="616"/>
        <v>-34.850359661601367</v>
      </c>
      <c r="C4024" s="6">
        <v>20135.9375</v>
      </c>
      <c r="D4024">
        <f t="shared" ca="1" si="617"/>
        <v>1.2</v>
      </c>
      <c r="E4024" s="1">
        <v>0.65</v>
      </c>
      <c r="F4024">
        <v>19.899999999999999</v>
      </c>
      <c r="G4024">
        <f t="shared" ca="1" si="610"/>
        <v>46.089820015575185</v>
      </c>
      <c r="H4024">
        <f t="shared" ca="1" si="618"/>
        <v>20.223261567497733</v>
      </c>
      <c r="I4024">
        <f ca="1">User_Model_Calcs!A4024-Sat_Data!$B$5</f>
        <v>19.417263538043187</v>
      </c>
      <c r="J4024">
        <f ca="1">(Earth_Data!$B$1/SQRT(1-Earth_Data!$B$2^2*SIN(RADIANS(User_Model_Calcs!B4024))^2))*COS(RADIANS(User_Model_Calcs!B4024))</f>
        <v>5239.9335806939835</v>
      </c>
      <c r="K4024">
        <f ca="1">((Earth_Data!$B$1*(1-Earth_Data!$B$2^2))/SQRT(1-Earth_Data!$B$2^2*SIN(RADIANS(User_Model_Calcs!B4024))^2))*SIN(RADIANS(User_Model_Calcs!B4024))</f>
        <v>-3624.2570638029665</v>
      </c>
      <c r="L4024">
        <f t="shared" ca="1" si="611"/>
        <v>-34.670093589606871</v>
      </c>
      <c r="M4024">
        <f t="shared" ca="1" si="612"/>
        <v>6371.1963707462492</v>
      </c>
      <c r="N4024">
        <f ca="1">SQRT(User_Model_Calcs!M4024^2+Sat_Data!$B$3^2-2*User_Model_Calcs!M4024*Sat_Data!$B$3*COS(RADIANS(L4024))*COS(RADIANS(I4024)))</f>
        <v>37438.816302003615</v>
      </c>
      <c r="O4024">
        <f ca="1">DEGREES(ACOS(((Earth_Data!$B$1+Sat_Data!$B$2)/User_Model_Calcs!N4024)*SQRT(1-COS(RADIANS(User_Model_Calcs!I4024))^2*COS(RADIANS(User_Model_Calcs!B4024))^2)))</f>
        <v>44.508794536782951</v>
      </c>
      <c r="P4024">
        <f t="shared" ca="1" si="609"/>
        <v>31.668692094704021</v>
      </c>
    </row>
    <row r="4025" spans="1:16" x14ac:dyDescent="0.25">
      <c r="A4025">
        <f t="shared" ca="1" si="615"/>
        <v>128.12218897289159</v>
      </c>
      <c r="B4025">
        <f t="shared" ca="1" si="616"/>
        <v>-34.746430083351939</v>
      </c>
      <c r="C4025" s="6">
        <v>20135.9375</v>
      </c>
      <c r="D4025">
        <f t="shared" ca="1" si="617"/>
        <v>0.75</v>
      </c>
      <c r="E4025" s="1">
        <v>0.65</v>
      </c>
      <c r="F4025">
        <v>19.899999999999999</v>
      </c>
      <c r="G4025">
        <f t="shared" ca="1" si="610"/>
        <v>42.007420362456692</v>
      </c>
      <c r="H4025">
        <f t="shared" ca="1" si="618"/>
        <v>14.249420080774298</v>
      </c>
      <c r="I4025">
        <f ca="1">User_Model_Calcs!A4025-Sat_Data!$B$5</f>
        <v>18.122188972891593</v>
      </c>
      <c r="J4025">
        <f ca="1">(Earth_Data!$B$1/SQRT(1-Earth_Data!$B$2^2*SIN(RADIANS(User_Model_Calcs!B4025))^2))*COS(RADIANS(User_Model_Calcs!B4025))</f>
        <v>5246.513430056877</v>
      </c>
      <c r="K4025">
        <f ca="1">((Earth_Data!$B$1*(1-Earth_Data!$B$2^2))/SQRT(1-Earth_Data!$B$2^2*SIN(RADIANS(User_Model_Calcs!B4025))^2))*SIN(RADIANS(User_Model_Calcs!B4025))</f>
        <v>-3614.7893353723989</v>
      </c>
      <c r="L4025">
        <f t="shared" ca="1" si="611"/>
        <v>-34.566409151863397</v>
      </c>
      <c r="M4025">
        <f t="shared" ca="1" si="612"/>
        <v>6371.2326209995827</v>
      </c>
      <c r="N4025">
        <f ca="1">SQRT(User_Model_Calcs!M4025^2+Sat_Data!$B$3^2-2*User_Model_Calcs!M4025*Sat_Data!$B$3*COS(RADIANS(L4025))*COS(RADIANS(I4025)))</f>
        <v>37388.827397044894</v>
      </c>
      <c r="O4025">
        <f ca="1">DEGREES(ACOS(((Earth_Data!$B$1+Sat_Data!$B$2)/User_Model_Calcs!N4025)*SQRT(1-COS(RADIANS(User_Model_Calcs!I4025))^2*COS(RADIANS(User_Model_Calcs!B4025))^2)))</f>
        <v>45.218533528327157</v>
      </c>
      <c r="P4025">
        <f t="shared" ca="1" si="609"/>
        <v>29.865677389302398</v>
      </c>
    </row>
    <row r="4026" spans="1:16" x14ac:dyDescent="0.25">
      <c r="A4026">
        <f t="shared" ca="1" si="615"/>
        <v>131.39326951952469</v>
      </c>
      <c r="B4026">
        <f t="shared" ca="1" si="616"/>
        <v>-33.36466831759995</v>
      </c>
      <c r="C4026" s="6">
        <v>20135.9375</v>
      </c>
      <c r="D4026">
        <f t="shared" ca="1" si="617"/>
        <v>0.75</v>
      </c>
      <c r="E4026" s="1">
        <v>0.65</v>
      </c>
      <c r="F4026">
        <v>19.899999999999999</v>
      </c>
      <c r="G4026">
        <f t="shared" ca="1" si="610"/>
        <v>42.007420362456692</v>
      </c>
      <c r="H4026">
        <f t="shared" ca="1" si="618"/>
        <v>21.896952596777869</v>
      </c>
      <c r="I4026">
        <f ca="1">User_Model_Calcs!A4026-Sat_Data!$B$5</f>
        <v>21.393269519524694</v>
      </c>
      <c r="J4026">
        <f ca="1">(Earth_Data!$B$1/SQRT(1-Earth_Data!$B$2^2*SIN(RADIANS(User_Model_Calcs!B4026))^2))*COS(RADIANS(User_Model_Calcs!B4026))</f>
        <v>5332.3419383131031</v>
      </c>
      <c r="K4026">
        <f ca="1">((Earth_Data!$B$1*(1-Earth_Data!$B$2^2))/SQRT(1-Earth_Data!$B$2^2*SIN(RADIANS(User_Model_Calcs!B4026))^2))*SIN(RADIANS(User_Model_Calcs!B4026))</f>
        <v>-3487.8091924085202</v>
      </c>
      <c r="L4026">
        <f t="shared" ca="1" si="611"/>
        <v>-33.188129592086248</v>
      </c>
      <c r="M4026">
        <f t="shared" ca="1" si="612"/>
        <v>6371.7096222083219</v>
      </c>
      <c r="N4026">
        <f ca="1">SQRT(User_Model_Calcs!M4026^2+Sat_Data!$B$3^2-2*User_Model_Calcs!M4026*Sat_Data!$B$3*COS(RADIANS(L4026))*COS(RADIANS(I4026)))</f>
        <v>37412.950039903953</v>
      </c>
      <c r="O4026">
        <f ca="1">DEGREES(ACOS(((Earth_Data!$B$1+Sat_Data!$B$2)/User_Model_Calcs!N4026)*SQRT(1-COS(RADIANS(User_Model_Calcs!I4026))^2*COS(RADIANS(User_Model_Calcs!B4026))^2)))</f>
        <v>44.882989457201937</v>
      </c>
      <c r="P4026">
        <f t="shared" ca="1" si="609"/>
        <v>35.463622306460934</v>
      </c>
    </row>
    <row r="4027" spans="1:16" x14ac:dyDescent="0.25">
      <c r="A4027">
        <f t="shared" ca="1" si="615"/>
        <v>131.71093955937982</v>
      </c>
      <c r="B4027">
        <f t="shared" ca="1" si="616"/>
        <v>-33.306937688701382</v>
      </c>
      <c r="C4027" s="6">
        <v>20135.9375</v>
      </c>
      <c r="D4027">
        <f t="shared" ca="1" si="617"/>
        <v>0.75</v>
      </c>
      <c r="E4027" s="1">
        <v>0.65</v>
      </c>
      <c r="F4027">
        <v>19.899999999999999</v>
      </c>
      <c r="G4027">
        <f t="shared" ca="1" si="610"/>
        <v>42.007420362456692</v>
      </c>
      <c r="H4027">
        <f t="shared" ca="1" si="618"/>
        <v>20.965122387080534</v>
      </c>
      <c r="I4027">
        <f ca="1">User_Model_Calcs!A4027-Sat_Data!$B$5</f>
        <v>21.710939559379824</v>
      </c>
      <c r="J4027">
        <f ca="1">(Earth_Data!$B$1/SQRT(1-Earth_Data!$B$2^2*SIN(RADIANS(User_Model_Calcs!B4027))^2))*COS(RADIANS(User_Model_Calcs!B4027))</f>
        <v>5335.8606376048738</v>
      </c>
      <c r="K4027">
        <f ca="1">((Earth_Data!$B$1*(1-Earth_Data!$B$2^2))/SQRT(1-Earth_Data!$B$2^2*SIN(RADIANS(User_Model_Calcs!B4027))^2))*SIN(RADIANS(User_Model_Calcs!B4027))</f>
        <v>-3482.459772305388</v>
      </c>
      <c r="L4027">
        <f t="shared" ca="1" si="611"/>
        <v>-33.130553412628835</v>
      </c>
      <c r="M4027">
        <f t="shared" ca="1" si="612"/>
        <v>6371.7293421540107</v>
      </c>
      <c r="N4027">
        <f ca="1">SQRT(User_Model_Calcs!M4027^2+Sat_Data!$B$3^2-2*User_Model_Calcs!M4027*Sat_Data!$B$3*COS(RADIANS(L4027))*COS(RADIANS(I4027)))</f>
        <v>37421.507830051851</v>
      </c>
      <c r="O4027">
        <f ca="1">DEGREES(ACOS(((Earth_Data!$B$1+Sat_Data!$B$2)/User_Model_Calcs!N4027)*SQRT(1-COS(RADIANS(User_Model_Calcs!I4027))^2*COS(RADIANS(User_Model_Calcs!B4027))^2)))</f>
        <v>44.762004698831014</v>
      </c>
      <c r="P4027">
        <f t="shared" ca="1" si="609"/>
        <v>35.945846141151669</v>
      </c>
    </row>
    <row r="4028" spans="1:16" x14ac:dyDescent="0.25">
      <c r="A4028">
        <f t="shared" ca="1" si="615"/>
        <v>128.55855220428171</v>
      </c>
      <c r="B4028">
        <f t="shared" ca="1" si="616"/>
        <v>-33.750505557708969</v>
      </c>
      <c r="C4028" s="6">
        <v>20135.9375</v>
      </c>
      <c r="D4028">
        <f t="shared" ca="1" si="617"/>
        <v>0.75</v>
      </c>
      <c r="E4028" s="1">
        <v>0.65</v>
      </c>
      <c r="F4028">
        <v>19.899999999999999</v>
      </c>
      <c r="G4028">
        <f t="shared" ca="1" si="610"/>
        <v>42.007420362456692</v>
      </c>
      <c r="H4028">
        <f t="shared" ca="1" si="618"/>
        <v>20.938795967213014</v>
      </c>
      <c r="I4028">
        <f ca="1">User_Model_Calcs!A4028-Sat_Data!$B$5</f>
        <v>18.55855220428171</v>
      </c>
      <c r="J4028">
        <f ca="1">(Earth_Data!$B$1/SQRT(1-Earth_Data!$B$2^2*SIN(RADIANS(User_Model_Calcs!B4028))^2))*COS(RADIANS(User_Model_Calcs!B4028))</f>
        <v>5308.6860207107393</v>
      </c>
      <c r="K4028">
        <f ca="1">((Earth_Data!$B$1*(1-Earth_Data!$B$2^2))/SQRT(1-Earth_Data!$B$2^2*SIN(RADIANS(User_Model_Calcs!B4028))^2))*SIN(RADIANS(User_Model_Calcs!B4028))</f>
        <v>-3523.4714527904325</v>
      </c>
      <c r="L4028">
        <f t="shared" ca="1" si="611"/>
        <v>-33.572952948251789</v>
      </c>
      <c r="M4028">
        <f t="shared" ca="1" si="612"/>
        <v>6371.5773828086512</v>
      </c>
      <c r="N4028">
        <f ca="1">SQRT(User_Model_Calcs!M4028^2+Sat_Data!$B$3^2-2*User_Model_Calcs!M4028*Sat_Data!$B$3*COS(RADIANS(L4028))*COS(RADIANS(I4028)))</f>
        <v>37336.561109938775</v>
      </c>
      <c r="O4028">
        <f ca="1">DEGREES(ACOS(((Earth_Data!$B$1+Sat_Data!$B$2)/User_Model_Calcs!N4028)*SQRT(1-COS(RADIANS(User_Model_Calcs!I4028))^2*COS(RADIANS(User_Model_Calcs!B4028))^2)))</f>
        <v>45.97658555195612</v>
      </c>
      <c r="P4028">
        <f t="shared" ca="1" si="609"/>
        <v>31.144305886485331</v>
      </c>
    </row>
    <row r="4029" spans="1:16" x14ac:dyDescent="0.25">
      <c r="A4029">
        <f t="shared" ca="1" si="615"/>
        <v>130.87072020267664</v>
      </c>
      <c r="B4029">
        <f t="shared" ca="1" si="616"/>
        <v>-34.133230236239136</v>
      </c>
      <c r="C4029" s="6">
        <v>20135.9375</v>
      </c>
      <c r="D4029">
        <f t="shared" ca="1" si="617"/>
        <v>3</v>
      </c>
      <c r="E4029" s="1">
        <v>0.65</v>
      </c>
      <c r="F4029">
        <v>19.899999999999999</v>
      </c>
      <c r="G4029">
        <f t="shared" ca="1" si="610"/>
        <v>54.048620189015942</v>
      </c>
      <c r="H4029">
        <f t="shared" ca="1" si="618"/>
        <v>20.627888987986257</v>
      </c>
      <c r="I4029">
        <f ca="1">User_Model_Calcs!A4029-Sat_Data!$B$5</f>
        <v>20.870720202676637</v>
      </c>
      <c r="J4029">
        <f ca="1">(Earth_Data!$B$1/SQRT(1-Earth_Data!$B$2^2*SIN(RADIANS(User_Model_Calcs!B4029))^2))*COS(RADIANS(User_Model_Calcs!B4029))</f>
        <v>5284.9827310183882</v>
      </c>
      <c r="K4029">
        <f ca="1">((Earth_Data!$B$1*(1-Earth_Data!$B$2^2))/SQRT(1-Earth_Data!$B$2^2*SIN(RADIANS(User_Model_Calcs!B4029))^2))*SIN(RADIANS(User_Model_Calcs!B4029))</f>
        <v>-3558.6900474420886</v>
      </c>
      <c r="L4029">
        <f t="shared" ca="1" si="611"/>
        <v>-33.954703615998945</v>
      </c>
      <c r="M4029">
        <f t="shared" ca="1" si="612"/>
        <v>6371.4454655851805</v>
      </c>
      <c r="N4029">
        <f ca="1">SQRT(User_Model_Calcs!M4029^2+Sat_Data!$B$3^2-2*User_Model_Calcs!M4029*Sat_Data!$B$3*COS(RADIANS(L4029))*COS(RADIANS(I4029)))</f>
        <v>37443.005284524654</v>
      </c>
      <c r="O4029">
        <f ca="1">DEGREES(ACOS(((Earth_Data!$B$1+Sat_Data!$B$2)/User_Model_Calcs!N4029)*SQRT(1-COS(RADIANS(User_Model_Calcs!I4029))^2*COS(RADIANS(User_Model_Calcs!B4029))^2)))</f>
        <v>44.453880102748712</v>
      </c>
      <c r="P4029">
        <f t="shared" ca="1" si="609"/>
        <v>34.195896150925179</v>
      </c>
    </row>
    <row r="4030" spans="1:16" x14ac:dyDescent="0.25">
      <c r="A4030">
        <f t="shared" ca="1" si="615"/>
        <v>129.94892672933048</v>
      </c>
      <c r="B4030">
        <f t="shared" ca="1" si="616"/>
        <v>-34.063862162140062</v>
      </c>
      <c r="C4030" s="6">
        <v>20135.9375</v>
      </c>
      <c r="D4030">
        <f t="shared" ca="1" si="617"/>
        <v>3</v>
      </c>
      <c r="E4030" s="1">
        <v>0.65</v>
      </c>
      <c r="F4030">
        <v>19.899999999999999</v>
      </c>
      <c r="G4030">
        <f t="shared" ca="1" si="610"/>
        <v>54.048620189015942</v>
      </c>
      <c r="H4030">
        <f t="shared" ca="1" si="618"/>
        <v>16.540726596370718</v>
      </c>
      <c r="I4030">
        <f ca="1">User_Model_Calcs!A4030-Sat_Data!$B$5</f>
        <v>19.948926729330481</v>
      </c>
      <c r="J4030">
        <f ca="1">(Earth_Data!$B$1/SQRT(1-Earth_Data!$B$2^2*SIN(RADIANS(User_Model_Calcs!B4030))^2))*COS(RADIANS(User_Model_Calcs!B4030))</f>
        <v>5289.2964612979677</v>
      </c>
      <c r="K4030">
        <f ca="1">((Earth_Data!$B$1*(1-Earth_Data!$B$2^2))/SQRT(1-Earth_Data!$B$2^2*SIN(RADIANS(User_Model_Calcs!B4030))^2))*SIN(RADIANS(User_Model_Calcs!B4030))</f>
        <v>-3552.3183462147631</v>
      </c>
      <c r="L4030">
        <f t="shared" ca="1" si="611"/>
        <v>-33.88550972917232</v>
      </c>
      <c r="M4030">
        <f t="shared" ca="1" si="612"/>
        <v>6371.4694292881286</v>
      </c>
      <c r="N4030">
        <f ca="1">SQRT(User_Model_Calcs!M4030^2+Sat_Data!$B$3^2-2*User_Model_Calcs!M4030*Sat_Data!$B$3*COS(RADIANS(L4030))*COS(RADIANS(I4030)))</f>
        <v>37405.034036118639</v>
      </c>
      <c r="O4030">
        <f ca="1">DEGREES(ACOS(((Earth_Data!$B$1+Sat_Data!$B$2)/User_Model_Calcs!N4030)*SQRT(1-COS(RADIANS(User_Model_Calcs!I4030))^2*COS(RADIANS(User_Model_Calcs!B4030))^2)))</f>
        <v>44.991475323950681</v>
      </c>
      <c r="P4030">
        <f t="shared" ca="1" si="609"/>
        <v>32.943634936059034</v>
      </c>
    </row>
    <row r="4031" spans="1:16" x14ac:dyDescent="0.25">
      <c r="A4031">
        <f t="shared" ca="1" si="615"/>
        <v>131.87922238281985</v>
      </c>
      <c r="B4031">
        <f t="shared" ca="1" si="616"/>
        <v>-37.38860850930228</v>
      </c>
      <c r="C4031" s="6">
        <v>20135.9375</v>
      </c>
      <c r="D4031">
        <f t="shared" ca="1" si="617"/>
        <v>1.2</v>
      </c>
      <c r="E4031" s="1">
        <v>0.65</v>
      </c>
      <c r="F4031">
        <v>19.899999999999999</v>
      </c>
      <c r="G4031">
        <f t="shared" ca="1" si="610"/>
        <v>46.089820015575185</v>
      </c>
      <c r="H4031">
        <f t="shared" ca="1" si="618"/>
        <v>20.333830758571771</v>
      </c>
      <c r="I4031">
        <f ca="1">User_Model_Calcs!A4031-Sat_Data!$B$5</f>
        <v>21.879222382819847</v>
      </c>
      <c r="J4031">
        <f ca="1">(Earth_Data!$B$1/SQRT(1-Earth_Data!$B$2^2*SIN(RADIANS(User_Model_Calcs!B4031))^2))*COS(RADIANS(User_Model_Calcs!B4031))</f>
        <v>5073.9237761940421</v>
      </c>
      <c r="K4031">
        <f ca="1">((Earth_Data!$B$1*(1-Earth_Data!$B$2^2))/SQRT(1-Earth_Data!$B$2^2*SIN(RADIANS(User_Model_Calcs!B4031))^2))*SIN(RADIANS(User_Model_Calcs!B4031))</f>
        <v>-3851.7500378644036</v>
      </c>
      <c r="L4031">
        <f t="shared" ca="1" si="611"/>
        <v>-37.203096867498182</v>
      </c>
      <c r="M4031">
        <f t="shared" ca="1" si="612"/>
        <v>6370.2967623820832</v>
      </c>
      <c r="N4031">
        <f ca="1">SQRT(User_Model_Calcs!M4031^2+Sat_Data!$B$3^2-2*User_Model_Calcs!M4031*Sat_Data!$B$3*COS(RADIANS(L4031))*COS(RADIANS(I4031)))</f>
        <v>37700.654527223262</v>
      </c>
      <c r="O4031">
        <f ca="1">DEGREES(ACOS(((Earth_Data!$B$1+Sat_Data!$B$2)/User_Model_Calcs!N4031)*SQRT(1-COS(RADIANS(User_Model_Calcs!I4031))^2*COS(RADIANS(User_Model_Calcs!B4031))^2)))</f>
        <v>40.927418215892914</v>
      </c>
      <c r="P4031">
        <f t="shared" ca="1" si="609"/>
        <v>33.478177705876156</v>
      </c>
    </row>
    <row r="4032" spans="1:16" x14ac:dyDescent="0.25">
      <c r="A4032">
        <f t="shared" ca="1" si="615"/>
        <v>128.69136008810506</v>
      </c>
      <c r="B4032">
        <f t="shared" ca="1" si="616"/>
        <v>-34.722842567824991</v>
      </c>
      <c r="C4032" s="6">
        <v>20135.9375</v>
      </c>
      <c r="D4032">
        <f t="shared" ca="1" si="617"/>
        <v>1.2</v>
      </c>
      <c r="E4032" s="1">
        <v>0.65</v>
      </c>
      <c r="F4032">
        <v>19.899999999999999</v>
      </c>
      <c r="G4032">
        <f t="shared" ca="1" si="610"/>
        <v>46.089820015575185</v>
      </c>
      <c r="H4032">
        <f t="shared" ca="1" si="618"/>
        <v>18.041020493416333</v>
      </c>
      <c r="I4032">
        <f ca="1">User_Model_Calcs!A4032-Sat_Data!$B$5</f>
        <v>18.691360088105057</v>
      </c>
      <c r="J4032">
        <f ca="1">(Earth_Data!$B$1/SQRT(1-Earth_Data!$B$2^2*SIN(RADIANS(User_Model_Calcs!B4032))^2))*COS(RADIANS(User_Model_Calcs!B4032))</f>
        <v>5248.0043635268721</v>
      </c>
      <c r="K4032">
        <f ca="1">((Earth_Data!$B$1*(1-Earth_Data!$B$2^2))/SQRT(1-Earth_Data!$B$2^2*SIN(RADIANS(User_Model_Calcs!B4032))^2))*SIN(RADIANS(User_Model_Calcs!B4032))</f>
        <v>-3612.6389326690442</v>
      </c>
      <c r="L4032">
        <f t="shared" ca="1" si="611"/>
        <v>-34.542877601449582</v>
      </c>
      <c r="M4032">
        <f t="shared" ca="1" si="612"/>
        <v>6371.2408412673594</v>
      </c>
      <c r="N4032">
        <f ca="1">SQRT(User_Model_Calcs!M4032^2+Sat_Data!$B$3^2-2*User_Model_Calcs!M4032*Sat_Data!$B$3*COS(RADIANS(L4032))*COS(RADIANS(I4032)))</f>
        <v>37405.791050760257</v>
      </c>
      <c r="O4032">
        <f ca="1">DEGREES(ACOS(((Earth_Data!$B$1+Sat_Data!$B$2)/User_Model_Calcs!N4032)*SQRT(1-COS(RADIANS(User_Model_Calcs!I4032))^2*COS(RADIANS(User_Model_Calcs!B4032))^2)))</f>
        <v>44.976922760890822</v>
      </c>
      <c r="P4032">
        <f t="shared" ca="1" si="609"/>
        <v>30.70782513178148</v>
      </c>
    </row>
    <row r="4033" spans="1:16" x14ac:dyDescent="0.25">
      <c r="A4033">
        <f t="shared" ca="1" si="615"/>
        <v>131.21878982657427</v>
      </c>
      <c r="B4033">
        <f t="shared" ca="1" si="616"/>
        <v>-36.724647252447667</v>
      </c>
      <c r="C4033" s="6">
        <v>20135.9375</v>
      </c>
      <c r="D4033">
        <f t="shared" ca="1" si="617"/>
        <v>3</v>
      </c>
      <c r="E4033" s="1">
        <v>0.65</v>
      </c>
      <c r="F4033">
        <v>19.899999999999999</v>
      </c>
      <c r="G4033">
        <f t="shared" ca="1" si="610"/>
        <v>54.048620189015942</v>
      </c>
      <c r="H4033">
        <f t="shared" ca="1" si="618"/>
        <v>20.633062057175596</v>
      </c>
      <c r="I4033">
        <f ca="1">User_Model_Calcs!A4033-Sat_Data!$B$5</f>
        <v>21.218789826574266</v>
      </c>
      <c r="J4033">
        <f ca="1">(Earth_Data!$B$1/SQRT(1-Earth_Data!$B$2^2*SIN(RADIANS(User_Model_Calcs!B4033))^2))*COS(RADIANS(User_Model_Calcs!B4033))</f>
        <v>5118.3267707534606</v>
      </c>
      <c r="K4033">
        <f ca="1">((Earth_Data!$B$1*(1-Earth_Data!$B$2^2))/SQRT(1-Earth_Data!$B$2^2*SIN(RADIANS(User_Model_Calcs!B4033))^2))*SIN(RADIANS(User_Model_Calcs!B4033))</f>
        <v>-3792.9462981020283</v>
      </c>
      <c r="L4033">
        <f t="shared" ca="1" si="611"/>
        <v>-36.540369096356613</v>
      </c>
      <c r="M4033">
        <f t="shared" ca="1" si="612"/>
        <v>6370.5345578293063</v>
      </c>
      <c r="N4033">
        <f ca="1">SQRT(User_Model_Calcs!M4033^2+Sat_Data!$B$3^2-2*User_Model_Calcs!M4033*Sat_Data!$B$3*COS(RADIANS(L4033))*COS(RADIANS(I4033)))</f>
        <v>37630.311029531054</v>
      </c>
      <c r="O4033">
        <f ca="1">DEGREES(ACOS(((Earth_Data!$B$1+Sat_Data!$B$2)/User_Model_Calcs!N4033)*SQRT(1-COS(RADIANS(User_Model_Calcs!I4033))^2*COS(RADIANS(User_Model_Calcs!B4033))^2)))</f>
        <v>41.866829035431337</v>
      </c>
      <c r="P4033">
        <f t="shared" ca="1" si="609"/>
        <v>32.99497962296838</v>
      </c>
    </row>
    <row r="4034" spans="1:16" x14ac:dyDescent="0.25">
      <c r="A4034">
        <f t="shared" ca="1" si="615"/>
        <v>130.82845535148468</v>
      </c>
      <c r="B4034">
        <f t="shared" ca="1" si="616"/>
        <v>-34.932493408483069</v>
      </c>
      <c r="C4034" s="6">
        <v>20135.9375</v>
      </c>
      <c r="D4034">
        <f t="shared" ca="1" si="617"/>
        <v>0.75</v>
      </c>
      <c r="E4034" s="1">
        <v>0.65</v>
      </c>
      <c r="F4034">
        <v>19.899999999999999</v>
      </c>
      <c r="G4034">
        <f t="shared" ca="1" si="610"/>
        <v>42.007420362456692</v>
      </c>
      <c r="H4034">
        <f t="shared" ca="1" si="618"/>
        <v>18.962045311160196</v>
      </c>
      <c r="I4034">
        <f ca="1">User_Model_Calcs!A4034-Sat_Data!$B$5</f>
        <v>20.828455351484678</v>
      </c>
      <c r="J4034">
        <f ca="1">(Earth_Data!$B$1/SQRT(1-Earth_Data!$B$2^2*SIN(RADIANS(User_Model_Calcs!B4034))^2))*COS(RADIANS(User_Model_Calcs!B4034))</f>
        <v>5234.7214174682922</v>
      </c>
      <c r="K4034">
        <f ca="1">((Earth_Data!$B$1*(1-Earth_Data!$B$2^2))/SQRT(1-Earth_Data!$B$2^2*SIN(RADIANS(User_Model_Calcs!B4034))^2))*SIN(RADIANS(User_Model_Calcs!B4034))</f>
        <v>-3631.7309075852791</v>
      </c>
      <c r="L4034">
        <f t="shared" ca="1" si="611"/>
        <v>-34.752035278471133</v>
      </c>
      <c r="M4034">
        <f t="shared" ca="1" si="612"/>
        <v>6371.167687607307</v>
      </c>
      <c r="N4034">
        <f ca="1">SQRT(User_Model_Calcs!M4034^2+Sat_Data!$B$3^2-2*User_Model_Calcs!M4034*Sat_Data!$B$3*COS(RADIANS(L4034))*COS(RADIANS(I4034)))</f>
        <v>37494.260356758023</v>
      </c>
      <c r="O4034">
        <f ca="1">DEGREES(ACOS(((Earth_Data!$B$1+Sat_Data!$B$2)/User_Model_Calcs!N4034)*SQRT(1-COS(RADIANS(User_Model_Calcs!I4034))^2*COS(RADIANS(User_Model_Calcs!B4034))^2)))</f>
        <v>43.732967468850632</v>
      </c>
      <c r="P4034">
        <f t="shared" ref="P4034:P4097" ca="1" si="619">DEGREES(ASIN(SIN(RADIANS(ABS(I4034)))/(SIN(ACOS(COS(RADIANS(I4034))*COS(RADIANS(B4034)))))))</f>
        <v>33.599375321458027</v>
      </c>
    </row>
    <row r="4035" spans="1:16" x14ac:dyDescent="0.25">
      <c r="A4035">
        <f t="shared" ca="1" si="615"/>
        <v>130.75280712547723</v>
      </c>
      <c r="B4035">
        <f t="shared" ca="1" si="616"/>
        <v>-33.383937715787475</v>
      </c>
      <c r="C4035" s="6">
        <v>20135.9375</v>
      </c>
      <c r="D4035">
        <f t="shared" ca="1" si="617"/>
        <v>0.75</v>
      </c>
      <c r="E4035" s="1">
        <v>0.65</v>
      </c>
      <c r="F4035">
        <v>19.899999999999999</v>
      </c>
      <c r="G4035">
        <f t="shared" ref="G4035:G4098" ca="1" si="620">20.4+20*LOG(F4035)+20*LOG(D4035)+10*LOG(E4035)</f>
        <v>42.007420362456692</v>
      </c>
      <c r="H4035">
        <f t="shared" ca="1" si="618"/>
        <v>18.75933959487703</v>
      </c>
      <c r="I4035">
        <f ca="1">User_Model_Calcs!A4035-Sat_Data!$B$5</f>
        <v>20.752807125477233</v>
      </c>
      <c r="J4035">
        <f ca="1">(Earth_Data!$B$1/SQRT(1-Earth_Data!$B$2^2*SIN(RADIANS(User_Model_Calcs!B4035))^2))*COS(RADIANS(User_Model_Calcs!B4035))</f>
        <v>5331.1662557925401</v>
      </c>
      <c r="K4035">
        <f ca="1">((Earth_Data!$B$1*(1-Earth_Data!$B$2^2))/SQRT(1-Earth_Data!$B$2^2*SIN(RADIANS(User_Model_Calcs!B4035))^2))*SIN(RADIANS(User_Model_Calcs!B4035))</f>
        <v>-3489.5939497894697</v>
      </c>
      <c r="L4035">
        <f t="shared" ref="L4035:L4098" ca="1" si="621">DEGREES(ATAN((K4035/J4035)))</f>
        <v>-33.207347596867628</v>
      </c>
      <c r="M4035">
        <f t="shared" ref="M4035:M4098" ca="1" si="622">SQRT(J4035^2+K4035^2)</f>
        <v>6371.7030361833658</v>
      </c>
      <c r="N4035">
        <f ca="1">SQRT(User_Model_Calcs!M4035^2+Sat_Data!$B$3^2-2*User_Model_Calcs!M4035*Sat_Data!$B$3*COS(RADIANS(L4035))*COS(RADIANS(I4035)))</f>
        <v>37390.027603182658</v>
      </c>
      <c r="O4035">
        <f ca="1">DEGREES(ACOS(((Earth_Data!$B$1+Sat_Data!$B$2)/User_Model_Calcs!N4035)*SQRT(1-COS(RADIANS(User_Model_Calcs!I4035))^2*COS(RADIANS(User_Model_Calcs!B4035))^2)))</f>
        <v>45.209234336060376</v>
      </c>
      <c r="P4035">
        <f t="shared" ca="1" si="619"/>
        <v>34.552871342304726</v>
      </c>
    </row>
    <row r="4036" spans="1:16" x14ac:dyDescent="0.25">
      <c r="A4036">
        <f t="shared" ca="1" si="615"/>
        <v>129.20106867480038</v>
      </c>
      <c r="B4036">
        <f t="shared" ca="1" si="616"/>
        <v>-37.132556179814195</v>
      </c>
      <c r="C4036" s="6">
        <v>20135.9375</v>
      </c>
      <c r="D4036">
        <f t="shared" ca="1" si="617"/>
        <v>1.2</v>
      </c>
      <c r="E4036" s="1">
        <v>0.65</v>
      </c>
      <c r="F4036">
        <v>19.899999999999999</v>
      </c>
      <c r="G4036">
        <f t="shared" ca="1" si="620"/>
        <v>46.089820015575185</v>
      </c>
      <c r="H4036">
        <f t="shared" ca="1" si="618"/>
        <v>20.503376495840165</v>
      </c>
      <c r="I4036">
        <f ca="1">User_Model_Calcs!A4036-Sat_Data!$B$5</f>
        <v>19.201068674800382</v>
      </c>
      <c r="J4036">
        <f ca="1">(Earth_Data!$B$1/SQRT(1-Earth_Data!$B$2^2*SIN(RADIANS(User_Model_Calcs!B4036))^2))*COS(RADIANS(User_Model_Calcs!B4036))</f>
        <v>5091.1287895926644</v>
      </c>
      <c r="K4036">
        <f ca="1">((Earth_Data!$B$1*(1-Earth_Data!$B$2^2))/SQRT(1-Earth_Data!$B$2^2*SIN(RADIANS(User_Model_Calcs!B4036))^2))*SIN(RADIANS(User_Model_Calcs!B4036))</f>
        <v>-3829.1329685674559</v>
      </c>
      <c r="L4036">
        <f t="shared" ca="1" si="621"/>
        <v>-36.947508487463175</v>
      </c>
      <c r="M4036">
        <f t="shared" ca="1" si="622"/>
        <v>6370.3886571534622</v>
      </c>
      <c r="N4036">
        <f ca="1">SQRT(User_Model_Calcs!M4036^2+Sat_Data!$B$3^2-2*User_Model_Calcs!M4036*Sat_Data!$B$3*COS(RADIANS(L4036))*COS(RADIANS(I4036)))</f>
        <v>37589.276808401126</v>
      </c>
      <c r="O4036">
        <f ca="1">DEGREES(ACOS(((Earth_Data!$B$1+Sat_Data!$B$2)/User_Model_Calcs!N4036)*SQRT(1-COS(RADIANS(User_Model_Calcs!I4036))^2*COS(RADIANS(User_Model_Calcs!B4036))^2)))</f>
        <v>42.417766887884142</v>
      </c>
      <c r="P4036">
        <f t="shared" ca="1" si="619"/>
        <v>29.981051577633959</v>
      </c>
    </row>
    <row r="4037" spans="1:16" x14ac:dyDescent="0.25">
      <c r="A4037">
        <f t="shared" ca="1" si="615"/>
        <v>129.43409511619282</v>
      </c>
      <c r="B4037">
        <f t="shared" ca="1" si="616"/>
        <v>-36.397172819076907</v>
      </c>
      <c r="C4037" s="6">
        <v>20135.9375</v>
      </c>
      <c r="D4037">
        <f t="shared" ca="1" si="617"/>
        <v>1.2</v>
      </c>
      <c r="E4037" s="1">
        <v>0.65</v>
      </c>
      <c r="F4037">
        <v>19.899999999999999</v>
      </c>
      <c r="G4037">
        <f t="shared" ca="1" si="620"/>
        <v>46.089820015575185</v>
      </c>
      <c r="H4037">
        <f t="shared" ca="1" si="618"/>
        <v>14.570895502956416</v>
      </c>
      <c r="I4037">
        <f ca="1">User_Model_Calcs!A4037-Sat_Data!$B$5</f>
        <v>19.434095116192822</v>
      </c>
      <c r="J4037">
        <f ca="1">(Earth_Data!$B$1/SQRT(1-Earth_Data!$B$2^2*SIN(RADIANS(User_Model_Calcs!B4037))^2))*COS(RADIANS(User_Model_Calcs!B4037))</f>
        <v>5139.973446378538</v>
      </c>
      <c r="K4037">
        <f ca="1">((Earth_Data!$B$1*(1-Earth_Data!$B$2^2))/SQRT(1-Earth_Data!$B$2^2*SIN(RADIANS(User_Model_Calcs!B4037))^2))*SIN(RADIANS(User_Model_Calcs!B4037))</f>
        <v>-3763.75744352723</v>
      </c>
      <c r="L4037">
        <f t="shared" ca="1" si="621"/>
        <v>-36.213539422085859</v>
      </c>
      <c r="M4037">
        <f t="shared" ca="1" si="622"/>
        <v>6370.6512322668477</v>
      </c>
      <c r="N4037">
        <f ca="1">SQRT(User_Model_Calcs!M4037^2+Sat_Data!$B$3^2-2*User_Model_Calcs!M4037*Sat_Data!$B$3*COS(RADIANS(L4037))*COS(RADIANS(I4037)))</f>
        <v>37545.311131746341</v>
      </c>
      <c r="O4037">
        <f ca="1">DEGREES(ACOS(((Earth_Data!$B$1+Sat_Data!$B$2)/User_Model_Calcs!N4037)*SQRT(1-COS(RADIANS(User_Model_Calcs!I4037))^2*COS(RADIANS(User_Model_Calcs!B4037))^2)))</f>
        <v>43.020796531066601</v>
      </c>
      <c r="P4037">
        <f t="shared" ca="1" si="619"/>
        <v>30.735812491264838</v>
      </c>
    </row>
    <row r="4038" spans="1:16" x14ac:dyDescent="0.25">
      <c r="A4038">
        <f t="shared" ca="1" si="615"/>
        <v>130.6552046218971</v>
      </c>
      <c r="B4038">
        <f t="shared" ca="1" si="616"/>
        <v>-35.278654996699302</v>
      </c>
      <c r="C4038" s="6">
        <v>20135.9375</v>
      </c>
      <c r="D4038">
        <f t="shared" ca="1" si="617"/>
        <v>0.75</v>
      </c>
      <c r="E4038" s="1">
        <v>0.65</v>
      </c>
      <c r="F4038">
        <v>19.899999999999999</v>
      </c>
      <c r="G4038">
        <f t="shared" ca="1" si="620"/>
        <v>42.007420362456692</v>
      </c>
      <c r="H4038">
        <f t="shared" ca="1" si="618"/>
        <v>20.772321102629494</v>
      </c>
      <c r="I4038">
        <f ca="1">User_Model_Calcs!A4038-Sat_Data!$B$5</f>
        <v>20.655204621897099</v>
      </c>
      <c r="J4038">
        <f ca="1">(Earth_Data!$B$1/SQRT(1-Earth_Data!$B$2^2*SIN(RADIANS(User_Model_Calcs!B4038))^2))*COS(RADIANS(User_Model_Calcs!B4038))</f>
        <v>5212.635862415631</v>
      </c>
      <c r="K4038">
        <f ca="1">((Earth_Data!$B$1*(1-Earth_Data!$B$2^2))/SQRT(1-Earth_Data!$B$2^2*SIN(RADIANS(User_Model_Calcs!B4038))^2))*SIN(RADIANS(User_Model_Calcs!B4038))</f>
        <v>-3663.1489741163705</v>
      </c>
      <c r="L4038">
        <f t="shared" ca="1" si="621"/>
        <v>-35.097403679084962</v>
      </c>
      <c r="M4038">
        <f t="shared" ca="1" si="622"/>
        <v>6371.0464635498747</v>
      </c>
      <c r="N4038">
        <f ca="1">SQRT(User_Model_Calcs!M4038^2+Sat_Data!$B$3^2-2*User_Model_Calcs!M4038*Sat_Data!$B$3*COS(RADIANS(L4038))*COS(RADIANS(I4038)))</f>
        <v>37511.171693514894</v>
      </c>
      <c r="O4038">
        <f ca="1">DEGREES(ACOS(((Earth_Data!$B$1+Sat_Data!$B$2)/User_Model_Calcs!N4038)*SQRT(1-COS(RADIANS(User_Model_Calcs!I4038))^2*COS(RADIANS(User_Model_Calcs!B4038))^2)))</f>
        <v>43.496785464751021</v>
      </c>
      <c r="P4038">
        <f t="shared" ca="1" si="619"/>
        <v>33.132910406073307</v>
      </c>
    </row>
    <row r="4039" spans="1:16" x14ac:dyDescent="0.25">
      <c r="A4039">
        <f t="shared" ca="1" si="615"/>
        <v>130.7268883873771</v>
      </c>
      <c r="B4039">
        <f t="shared" ca="1" si="616"/>
        <v>-34.336455753790929</v>
      </c>
      <c r="C4039" s="6">
        <v>20135.9375</v>
      </c>
      <c r="D4039">
        <f t="shared" ca="1" si="617"/>
        <v>3</v>
      </c>
      <c r="E4039" s="1">
        <v>0.65</v>
      </c>
      <c r="F4039">
        <v>19.899999999999999</v>
      </c>
      <c r="G4039">
        <f t="shared" ca="1" si="620"/>
        <v>54.048620189015942</v>
      </c>
      <c r="H4039">
        <f t="shared" ca="1" si="618"/>
        <v>22.039179295484498</v>
      </c>
      <c r="I4039">
        <f ca="1">User_Model_Calcs!A4039-Sat_Data!$B$5</f>
        <v>20.726888387377102</v>
      </c>
      <c r="J4039">
        <f ca="1">(Earth_Data!$B$1/SQRT(1-Earth_Data!$B$2^2*SIN(RADIANS(User_Model_Calcs!B4039))^2))*COS(RADIANS(User_Model_Calcs!B4039))</f>
        <v>5272.3002816203561</v>
      </c>
      <c r="K4039">
        <f ca="1">((Earth_Data!$B$1*(1-Earth_Data!$B$2^2))/SQRT(1-Earth_Data!$B$2^2*SIN(RADIANS(User_Model_Calcs!B4039))^2))*SIN(RADIANS(User_Model_Calcs!B4039))</f>
        <v>-3577.3273149528686</v>
      </c>
      <c r="L4039">
        <f t="shared" ca="1" si="621"/>
        <v>-34.157424829020833</v>
      </c>
      <c r="M4039">
        <f t="shared" ca="1" si="622"/>
        <v>6371.3751245615713</v>
      </c>
      <c r="N4039">
        <f ca="1">SQRT(User_Model_Calcs!M4039^2+Sat_Data!$B$3^2-2*User_Model_Calcs!M4039*Sat_Data!$B$3*COS(RADIANS(L4039))*COS(RADIANS(I4039)))</f>
        <v>37451.044703750114</v>
      </c>
      <c r="O4039">
        <f ca="1">DEGREES(ACOS(((Earth_Data!$B$1+Sat_Data!$B$2)/User_Model_Calcs!N4039)*SQRT(1-COS(RADIANS(User_Model_Calcs!I4039))^2*COS(RADIANS(User_Model_Calcs!B4039))^2)))</f>
        <v>44.339707564807114</v>
      </c>
      <c r="P4039">
        <f t="shared" ca="1" si="619"/>
        <v>33.856449451920803</v>
      </c>
    </row>
    <row r="4040" spans="1:16" x14ac:dyDescent="0.25">
      <c r="A4040">
        <f t="shared" ca="1" si="615"/>
        <v>129.96556974636565</v>
      </c>
      <c r="B4040">
        <f t="shared" ca="1" si="616"/>
        <v>-32.991310157942699</v>
      </c>
      <c r="C4040" s="6">
        <v>20135.9375</v>
      </c>
      <c r="D4040">
        <f t="shared" ca="1" si="617"/>
        <v>3</v>
      </c>
      <c r="E4040" s="1">
        <v>0.65</v>
      </c>
      <c r="F4040">
        <v>19.899999999999999</v>
      </c>
      <c r="G4040">
        <f t="shared" ca="1" si="620"/>
        <v>54.048620189015942</v>
      </c>
      <c r="H4040">
        <f t="shared" ca="1" si="618"/>
        <v>22.730126650943838</v>
      </c>
      <c r="I4040">
        <f ca="1">User_Model_Calcs!A4040-Sat_Data!$B$5</f>
        <v>19.965569746365645</v>
      </c>
      <c r="J4040">
        <f ca="1">(Earth_Data!$B$1/SQRT(1-Earth_Data!$B$2^2*SIN(RADIANS(User_Model_Calcs!B4040))^2))*COS(RADIANS(User_Model_Calcs!B4040))</f>
        <v>5355.002240939295</v>
      </c>
      <c r="K4040">
        <f ca="1">((Earth_Data!$B$1*(1-Earth_Data!$B$2^2))/SQRT(1-Earth_Data!$B$2^2*SIN(RADIANS(User_Model_Calcs!B4040))^2))*SIN(RADIANS(User_Model_Calcs!B4040))</f>
        <v>-3453.1515715265596</v>
      </c>
      <c r="L4040">
        <f t="shared" ca="1" si="621"/>
        <v>-32.815782890367622</v>
      </c>
      <c r="M4040">
        <f t="shared" ca="1" si="622"/>
        <v>6371.836844772567</v>
      </c>
      <c r="N4040">
        <f ca="1">SQRT(User_Model_Calcs!M4040^2+Sat_Data!$B$3^2-2*User_Model_Calcs!M4040*Sat_Data!$B$3*COS(RADIANS(L4040))*COS(RADIANS(I4040)))</f>
        <v>37336.009920918106</v>
      </c>
      <c r="O4040">
        <f ca="1">DEGREES(ACOS(((Earth_Data!$B$1+Sat_Data!$B$2)/User_Model_Calcs!N4040)*SQRT(1-COS(RADIANS(User_Model_Calcs!I4040))^2*COS(RADIANS(User_Model_Calcs!B4040))^2)))</f>
        <v>45.988998061100268</v>
      </c>
      <c r="P4040">
        <f t="shared" ca="1" si="619"/>
        <v>33.710603269765151</v>
      </c>
    </row>
    <row r="4041" spans="1:16" x14ac:dyDescent="0.25">
      <c r="A4041">
        <f t="shared" ca="1" si="615"/>
        <v>132.09786321798921</v>
      </c>
      <c r="B4041">
        <f t="shared" ca="1" si="616"/>
        <v>-33.290221677605217</v>
      </c>
      <c r="C4041" s="6">
        <v>20135.9375</v>
      </c>
      <c r="D4041">
        <f t="shared" ca="1" si="617"/>
        <v>1.2</v>
      </c>
      <c r="E4041" s="1">
        <v>0.65</v>
      </c>
      <c r="F4041">
        <v>19.899999999999999</v>
      </c>
      <c r="G4041">
        <f t="shared" ca="1" si="620"/>
        <v>46.089820015575185</v>
      </c>
      <c r="H4041">
        <f t="shared" ca="1" si="618"/>
        <v>16.289920080049402</v>
      </c>
      <c r="I4041">
        <f ca="1">User_Model_Calcs!A4041-Sat_Data!$B$5</f>
        <v>22.097863217989214</v>
      </c>
      <c r="J4041">
        <f ca="1">(Earth_Data!$B$1/SQRT(1-Earth_Data!$B$2^2*SIN(RADIANS(User_Model_Calcs!B4041))^2))*COS(RADIANS(User_Model_Calcs!B4041))</f>
        <v>5336.8784709564443</v>
      </c>
      <c r="K4041">
        <f ca="1">((Earth_Data!$B$1*(1-Earth_Data!$B$2^2))/SQRT(1-Earth_Data!$B$2^2*SIN(RADIANS(User_Model_Calcs!B4041))^2))*SIN(RADIANS(User_Model_Calcs!B4041))</f>
        <v>-3480.9101854060514</v>
      </c>
      <c r="L4041">
        <f t="shared" ca="1" si="621"/>
        <v>-33.11388225587519</v>
      </c>
      <c r="M4041">
        <f t="shared" ca="1" si="622"/>
        <v>6371.7350488404636</v>
      </c>
      <c r="N4041">
        <f ca="1">SQRT(User_Model_Calcs!M4041^2+Sat_Data!$B$3^2-2*User_Model_Calcs!M4041*Sat_Data!$B$3*COS(RADIANS(L4041))*COS(RADIANS(I4041)))</f>
        <v>37435.589841910267</v>
      </c>
      <c r="O4041">
        <f ca="1">DEGREES(ACOS(((Earth_Data!$B$1+Sat_Data!$B$2)/User_Model_Calcs!N4041)*SQRT(1-COS(RADIANS(User_Model_Calcs!I4041))^2*COS(RADIANS(User_Model_Calcs!B4041))^2)))</f>
        <v>44.56309777026167</v>
      </c>
      <c r="P4041">
        <f t="shared" ca="1" si="619"/>
        <v>36.490858407897996</v>
      </c>
    </row>
    <row r="4042" spans="1:16" x14ac:dyDescent="0.25">
      <c r="A4042">
        <f t="shared" ca="1" si="615"/>
        <v>132.46712099082652</v>
      </c>
      <c r="B4042">
        <f t="shared" ca="1" si="616"/>
        <v>-34.44472777829786</v>
      </c>
      <c r="C4042" s="6">
        <v>20135.9375</v>
      </c>
      <c r="D4042">
        <f t="shared" ca="1" si="617"/>
        <v>3</v>
      </c>
      <c r="E4042" s="1">
        <v>0.65</v>
      </c>
      <c r="F4042">
        <v>19.899999999999999</v>
      </c>
      <c r="G4042">
        <f t="shared" ca="1" si="620"/>
        <v>54.048620189015942</v>
      </c>
      <c r="H4042">
        <f t="shared" ca="1" si="618"/>
        <v>16.016132898716098</v>
      </c>
      <c r="I4042">
        <f ca="1">User_Model_Calcs!A4042-Sat_Data!$B$5</f>
        <v>22.467120990826515</v>
      </c>
      <c r="J4042">
        <f ca="1">(Earth_Data!$B$1/SQRT(1-Earth_Data!$B$2^2*SIN(RADIANS(User_Model_Calcs!B4042))^2))*COS(RADIANS(User_Model_Calcs!B4042))</f>
        <v>5265.516338696023</v>
      </c>
      <c r="K4042">
        <f ca="1">((Earth_Data!$B$1*(1-Earth_Data!$B$2^2))/SQRT(1-Earth_Data!$B$2^2*SIN(RADIANS(User_Model_Calcs!B4042))^2))*SIN(RADIANS(User_Model_Calcs!B4042))</f>
        <v>-3587.2385044575617</v>
      </c>
      <c r="L4042">
        <f t="shared" ca="1" si="621"/>
        <v>-34.265431839700057</v>
      </c>
      <c r="M4042">
        <f t="shared" ca="1" si="622"/>
        <v>6371.3375676491742</v>
      </c>
      <c r="N4042">
        <f ca="1">SQRT(User_Model_Calcs!M4042^2+Sat_Data!$B$3^2-2*User_Model_Calcs!M4042*Sat_Data!$B$3*COS(RADIANS(L4042))*COS(RADIANS(I4042)))</f>
        <v>37524.381195655224</v>
      </c>
      <c r="O4042">
        <f ca="1">DEGREES(ACOS(((Earth_Data!$B$1+Sat_Data!$B$2)/User_Model_Calcs!N4042)*SQRT(1-COS(RADIANS(User_Model_Calcs!I4042))^2*COS(RADIANS(User_Model_Calcs!B4042))^2)))</f>
        <v>43.319147095653165</v>
      </c>
      <c r="P4042">
        <f t="shared" ca="1" si="619"/>
        <v>36.172072541606433</v>
      </c>
    </row>
    <row r="4043" spans="1:16" x14ac:dyDescent="0.25">
      <c r="A4043">
        <f t="shared" ca="1" si="615"/>
        <v>129.32039811885272</v>
      </c>
      <c r="B4043">
        <f t="shared" ca="1" si="616"/>
        <v>-34.202743929625555</v>
      </c>
      <c r="C4043" s="6">
        <v>20135.9375</v>
      </c>
      <c r="D4043">
        <f t="shared" ca="1" si="617"/>
        <v>1.2</v>
      </c>
      <c r="E4043" s="1">
        <v>0.65</v>
      </c>
      <c r="F4043">
        <v>19.899999999999999</v>
      </c>
      <c r="G4043">
        <f t="shared" ca="1" si="620"/>
        <v>46.089820015575185</v>
      </c>
      <c r="H4043">
        <f t="shared" ca="1" si="618"/>
        <v>16.633257589176406</v>
      </c>
      <c r="I4043">
        <f ca="1">User_Model_Calcs!A4043-Sat_Data!$B$5</f>
        <v>19.320398118852722</v>
      </c>
      <c r="J4043">
        <f ca="1">(Earth_Data!$B$1/SQRT(1-Earth_Data!$B$2^2*SIN(RADIANS(User_Model_Calcs!B4043))^2))*COS(RADIANS(User_Model_Calcs!B4043))</f>
        <v>5280.652160824463</v>
      </c>
      <c r="K4043">
        <f ca="1">((Earth_Data!$B$1*(1-Earth_Data!$B$2^2))/SQRT(1-Earth_Data!$B$2^2*SIN(RADIANS(User_Model_Calcs!B4043))^2))*SIN(RADIANS(User_Model_Calcs!B4043))</f>
        <v>-3565.0699528052069</v>
      </c>
      <c r="L4043">
        <f t="shared" ca="1" si="621"/>
        <v>-34.024043802551986</v>
      </c>
      <c r="M4043">
        <f t="shared" ca="1" si="622"/>
        <v>6371.4214279087355</v>
      </c>
      <c r="N4043">
        <f ca="1">SQRT(User_Model_Calcs!M4043^2+Sat_Data!$B$3^2-2*User_Model_Calcs!M4043*Sat_Data!$B$3*COS(RADIANS(L4043))*COS(RADIANS(I4043)))</f>
        <v>37392.24154233811</v>
      </c>
      <c r="O4043">
        <f ca="1">DEGREES(ACOS(((Earth_Data!$B$1+Sat_Data!$B$2)/User_Model_Calcs!N4043)*SQRT(1-COS(RADIANS(User_Model_Calcs!I4043))^2*COS(RADIANS(User_Model_Calcs!B4043))^2)))</f>
        <v>45.172931459457267</v>
      </c>
      <c r="P4043">
        <f t="shared" ca="1" si="619"/>
        <v>31.951690022689345</v>
      </c>
    </row>
    <row r="4044" spans="1:16" x14ac:dyDescent="0.25">
      <c r="A4044">
        <f t="shared" ca="1" si="615"/>
        <v>129.13656374601706</v>
      </c>
      <c r="B4044">
        <f t="shared" ca="1" si="616"/>
        <v>-34.177654856480551</v>
      </c>
      <c r="C4044" s="6">
        <v>20135.9375</v>
      </c>
      <c r="D4044">
        <f t="shared" ca="1" si="617"/>
        <v>1.2</v>
      </c>
      <c r="E4044" s="1">
        <v>0.65</v>
      </c>
      <c r="F4044">
        <v>19.899999999999999</v>
      </c>
      <c r="G4044">
        <f t="shared" ca="1" si="620"/>
        <v>46.089820015575185</v>
      </c>
      <c r="H4044">
        <f t="shared" ca="1" si="618"/>
        <v>19.243949855025548</v>
      </c>
      <c r="I4044">
        <f ca="1">User_Model_Calcs!A4044-Sat_Data!$B$5</f>
        <v>19.13656374601706</v>
      </c>
      <c r="J4044">
        <f ca="1">(Earth_Data!$B$1/SQRT(1-Earth_Data!$B$2^2*SIN(RADIANS(User_Model_Calcs!B4044))^2))*COS(RADIANS(User_Model_Calcs!B4044))</f>
        <v>5282.2160604351056</v>
      </c>
      <c r="K4044">
        <f ca="1">((Earth_Data!$B$1*(1-Earth_Data!$B$2^2))/SQRT(1-Earth_Data!$B$2^2*SIN(RADIANS(User_Model_Calcs!B4044))^2))*SIN(RADIANS(User_Model_Calcs!B4044))</f>
        <v>-3562.767897481358</v>
      </c>
      <c r="L4044">
        <f t="shared" ca="1" si="621"/>
        <v>-33.999017231132548</v>
      </c>
      <c r="M4044">
        <f t="shared" ca="1" si="622"/>
        <v>6371.4301063766134</v>
      </c>
      <c r="N4044">
        <f ca="1">SQRT(User_Model_Calcs!M4044^2+Sat_Data!$B$3^2-2*User_Model_Calcs!M4044*Sat_Data!$B$3*COS(RADIANS(L4044))*COS(RADIANS(I4044)))</f>
        <v>37384.284089756919</v>
      </c>
      <c r="O4044">
        <f ca="1">DEGREES(ACOS(((Earth_Data!$B$1+Sat_Data!$B$2)/User_Model_Calcs!N4044)*SQRT(1-COS(RADIANS(User_Model_Calcs!I4044))^2*COS(RADIANS(User_Model_Calcs!B4044))^2)))</f>
        <v>45.286774130586927</v>
      </c>
      <c r="P4044">
        <f t="shared" ca="1" si="619"/>
        <v>31.703348691265788</v>
      </c>
    </row>
    <row r="4045" spans="1:16" x14ac:dyDescent="0.25">
      <c r="A4045">
        <f t="shared" ca="1" si="615"/>
        <v>128.73962302854102</v>
      </c>
      <c r="B4045">
        <f t="shared" ca="1" si="616"/>
        <v>-34.163002257398006</v>
      </c>
      <c r="C4045" s="6">
        <v>20135.9375</v>
      </c>
      <c r="D4045">
        <f t="shared" ca="1" si="617"/>
        <v>3</v>
      </c>
      <c r="E4045" s="1">
        <v>0.65</v>
      </c>
      <c r="F4045">
        <v>19.899999999999999</v>
      </c>
      <c r="G4045">
        <f t="shared" ca="1" si="620"/>
        <v>54.048620189015942</v>
      </c>
      <c r="H4045">
        <f t="shared" ca="1" si="618"/>
        <v>22.304214632830352</v>
      </c>
      <c r="I4045">
        <f ca="1">User_Model_Calcs!A4045-Sat_Data!$B$5</f>
        <v>18.739623028541018</v>
      </c>
      <c r="J4045">
        <f ca="1">(Earth_Data!$B$1/SQRT(1-Earth_Data!$B$2^2*SIN(RADIANS(User_Model_Calcs!B4045))^2))*COS(RADIANS(User_Model_Calcs!B4045))</f>
        <v>5283.1289447005156</v>
      </c>
      <c r="K4045">
        <f ca="1">((Earth_Data!$B$1*(1-Earth_Data!$B$2^2))/SQRT(1-Earth_Data!$B$2^2*SIN(RADIANS(User_Model_Calcs!B4045))^2))*SIN(RADIANS(User_Model_Calcs!B4045))</f>
        <v>-3561.4231315952475</v>
      </c>
      <c r="L4045">
        <f t="shared" ca="1" si="621"/>
        <v>-33.984401197645063</v>
      </c>
      <c r="M4045">
        <f t="shared" ca="1" si="622"/>
        <v>6371.4351733808044</v>
      </c>
      <c r="N4045">
        <f ca="1">SQRT(User_Model_Calcs!M4045^2+Sat_Data!$B$3^2-2*User_Model_Calcs!M4045*Sat_Data!$B$3*COS(RADIANS(L4045))*COS(RADIANS(I4045)))</f>
        <v>37369.911967699278</v>
      </c>
      <c r="O4045">
        <f ca="1">DEGREES(ACOS(((Earth_Data!$B$1+Sat_Data!$B$2)/User_Model_Calcs!N4045)*SQRT(1-COS(RADIANS(User_Model_Calcs!I4045))^2*COS(RADIANS(User_Model_Calcs!B4045))^2)))</f>
        <v>45.492859919422081</v>
      </c>
      <c r="P4045">
        <f t="shared" ca="1" si="619"/>
        <v>31.137700851001512</v>
      </c>
    </row>
    <row r="4046" spans="1:16" x14ac:dyDescent="0.25">
      <c r="A4046">
        <f t="shared" ca="1" si="615"/>
        <v>128.81694898112139</v>
      </c>
      <c r="B4046">
        <f t="shared" ca="1" si="616"/>
        <v>-36.193841431164742</v>
      </c>
      <c r="C4046" s="6">
        <v>20135.9375</v>
      </c>
      <c r="D4046">
        <f t="shared" ca="1" si="617"/>
        <v>1.2</v>
      </c>
      <c r="E4046" s="1">
        <v>0.65</v>
      </c>
      <c r="F4046">
        <v>19.899999999999999</v>
      </c>
      <c r="G4046">
        <f t="shared" ca="1" si="620"/>
        <v>46.089820015575185</v>
      </c>
      <c r="H4046">
        <f t="shared" ca="1" si="618"/>
        <v>23.820220682550392</v>
      </c>
      <c r="I4046">
        <f ca="1">User_Model_Calcs!A4046-Sat_Data!$B$5</f>
        <v>18.816948981121385</v>
      </c>
      <c r="J4046">
        <f ca="1">(Earth_Data!$B$1/SQRT(1-Earth_Data!$B$2^2*SIN(RADIANS(User_Model_Calcs!B4046))^2))*COS(RADIANS(User_Model_Calcs!B4046))</f>
        <v>5153.3293539474407</v>
      </c>
      <c r="K4046">
        <f ca="1">((Earth_Data!$B$1*(1-Earth_Data!$B$2^2))/SQRT(1-Earth_Data!$B$2^2*SIN(RADIANS(User_Model_Calcs!B4046))^2))*SIN(RADIANS(User_Model_Calcs!B4046))</f>
        <v>-3745.5725904588317</v>
      </c>
      <c r="L4046">
        <f t="shared" ca="1" si="621"/>
        <v>-36.010620414000364</v>
      </c>
      <c r="M4046">
        <f t="shared" ca="1" si="622"/>
        <v>6370.7234644624805</v>
      </c>
      <c r="N4046">
        <f ca="1">SQRT(User_Model_Calcs!M4046^2+Sat_Data!$B$3^2-2*User_Model_Calcs!M4046*Sat_Data!$B$3*COS(RADIANS(L4046))*COS(RADIANS(I4046)))</f>
        <v>37510.739404577871</v>
      </c>
      <c r="O4046">
        <f ca="1">DEGREES(ACOS(((Earth_Data!$B$1+Sat_Data!$B$2)/User_Model_Calcs!N4046)*SQRT(1-COS(RADIANS(User_Model_Calcs!I4046))^2*COS(RADIANS(User_Model_Calcs!B4046))^2)))</f>
        <v>43.497614970846925</v>
      </c>
      <c r="P4046">
        <f t="shared" ca="1" si="619"/>
        <v>29.987019019596158</v>
      </c>
    </row>
    <row r="4047" spans="1:16" x14ac:dyDescent="0.25">
      <c r="A4047">
        <f t="shared" ca="1" si="615"/>
        <v>127.97481353617725</v>
      </c>
      <c r="B4047">
        <f t="shared" ca="1" si="616"/>
        <v>-37.194261381740858</v>
      </c>
      <c r="C4047" s="6">
        <v>20135.9375</v>
      </c>
      <c r="D4047">
        <f t="shared" ca="1" si="617"/>
        <v>1.2</v>
      </c>
      <c r="E4047" s="1">
        <v>0.65</v>
      </c>
      <c r="F4047">
        <v>19.899999999999999</v>
      </c>
      <c r="G4047">
        <f t="shared" ca="1" si="620"/>
        <v>46.089820015575185</v>
      </c>
      <c r="H4047">
        <f t="shared" ca="1" si="618"/>
        <v>21.958470468056991</v>
      </c>
      <c r="I4047">
        <f ca="1">User_Model_Calcs!A4047-Sat_Data!$B$5</f>
        <v>17.974813536177251</v>
      </c>
      <c r="J4047">
        <f ca="1">(Earth_Data!$B$1/SQRT(1-Earth_Data!$B$2^2*SIN(RADIANS(User_Model_Calcs!B4047))^2))*COS(RADIANS(User_Model_Calcs!B4047))</f>
        <v>5086.9919252010222</v>
      </c>
      <c r="K4047">
        <f ca="1">((Earth_Data!$B$1*(1-Earth_Data!$B$2^2))/SQRT(1-Earth_Data!$B$2^2*SIN(RADIANS(User_Model_Calcs!B4047))^2))*SIN(RADIANS(User_Model_Calcs!B4047))</f>
        <v>-3834.5903197476914</v>
      </c>
      <c r="L4047">
        <f t="shared" ca="1" si="621"/>
        <v>-37.009100534044215</v>
      </c>
      <c r="M4047">
        <f t="shared" ca="1" si="622"/>
        <v>6370.3665332038081</v>
      </c>
      <c r="N4047">
        <f ca="1">SQRT(User_Model_Calcs!M4047^2+Sat_Data!$B$3^2-2*User_Model_Calcs!M4047*Sat_Data!$B$3*COS(RADIANS(L4047))*COS(RADIANS(I4047)))</f>
        <v>37554.712114630762</v>
      </c>
      <c r="O4047">
        <f ca="1">DEGREES(ACOS(((Earth_Data!$B$1+Sat_Data!$B$2)/User_Model_Calcs!N4047)*SQRT(1-COS(RADIANS(User_Model_Calcs!I4047))^2*COS(RADIANS(User_Model_Calcs!B4047))^2)))</f>
        <v>42.887707025035127</v>
      </c>
      <c r="P4047">
        <f t="shared" ca="1" si="619"/>
        <v>28.221590304789014</v>
      </c>
    </row>
    <row r="4048" spans="1:16" x14ac:dyDescent="0.25">
      <c r="A4048">
        <f t="shared" ca="1" si="615"/>
        <v>129.48986063561293</v>
      </c>
      <c r="B4048">
        <f t="shared" ca="1" si="616"/>
        <v>-36.486510067458219</v>
      </c>
      <c r="C4048" s="6">
        <v>20135.9375</v>
      </c>
      <c r="D4048">
        <f t="shared" ca="1" si="617"/>
        <v>3</v>
      </c>
      <c r="E4048" s="1">
        <v>0.65</v>
      </c>
      <c r="F4048">
        <v>19.899999999999999</v>
      </c>
      <c r="G4048">
        <f t="shared" ca="1" si="620"/>
        <v>54.048620189015942</v>
      </c>
      <c r="H4048">
        <f t="shared" ca="1" si="618"/>
        <v>22.639684116670985</v>
      </c>
      <c r="I4048">
        <f ca="1">User_Model_Calcs!A4048-Sat_Data!$B$5</f>
        <v>19.489860635612928</v>
      </c>
      <c r="J4048">
        <f ca="1">(Earth_Data!$B$1/SQRT(1-Earth_Data!$B$2^2*SIN(RADIANS(User_Model_Calcs!B4048))^2))*COS(RADIANS(User_Model_Calcs!B4048))</f>
        <v>5134.0847577333489</v>
      </c>
      <c r="K4048">
        <f ca="1">((Earth_Data!$B$1*(1-Earth_Data!$B$2^2))/SQRT(1-Earth_Data!$B$2^2*SIN(RADIANS(User_Model_Calcs!B4048))^2))*SIN(RADIANS(User_Model_Calcs!B4048))</f>
        <v>-3771.7324667461189</v>
      </c>
      <c r="L4048">
        <f t="shared" ca="1" si="621"/>
        <v>-36.302698399172769</v>
      </c>
      <c r="M4048">
        <f t="shared" ca="1" si="622"/>
        <v>6370.6194440020245</v>
      </c>
      <c r="N4048">
        <f ca="1">SQRT(User_Model_Calcs!M4048^2+Sat_Data!$B$3^2-2*User_Model_Calcs!M4048*Sat_Data!$B$3*COS(RADIANS(L4048))*COS(RADIANS(I4048)))</f>
        <v>37553.410906566809</v>
      </c>
      <c r="O4048">
        <f ca="1">DEGREES(ACOS(((Earth_Data!$B$1+Sat_Data!$B$2)/User_Model_Calcs!N4048)*SQRT(1-COS(RADIANS(User_Model_Calcs!I4048))^2*COS(RADIANS(User_Model_Calcs!B4048))^2)))</f>
        <v>42.909456654556728</v>
      </c>
      <c r="P4048">
        <f t="shared" ca="1" si="619"/>
        <v>30.760649976030432</v>
      </c>
    </row>
    <row r="4049" spans="1:16" x14ac:dyDescent="0.25">
      <c r="A4049">
        <f t="shared" ca="1" si="615"/>
        <v>128.3759636878282</v>
      </c>
      <c r="B4049">
        <f t="shared" ca="1" si="616"/>
        <v>-34.585994196658319</v>
      </c>
      <c r="C4049" s="6">
        <v>20135.9375</v>
      </c>
      <c r="D4049">
        <f t="shared" ca="1" si="617"/>
        <v>0.75</v>
      </c>
      <c r="E4049" s="1">
        <v>0.65</v>
      </c>
      <c r="F4049">
        <v>19.899999999999999</v>
      </c>
      <c r="G4049">
        <f t="shared" ca="1" si="620"/>
        <v>42.007420362456692</v>
      </c>
      <c r="H4049">
        <f t="shared" ca="1" si="618"/>
        <v>20.001479788659161</v>
      </c>
      <c r="I4049">
        <f ca="1">User_Model_Calcs!A4049-Sat_Data!$B$5</f>
        <v>18.375963687828204</v>
      </c>
      <c r="J4049">
        <f ca="1">(Earth_Data!$B$1/SQRT(1-Earth_Data!$B$2^2*SIN(RADIANS(User_Model_Calcs!B4049))^2))*COS(RADIANS(User_Model_Calcs!B4049))</f>
        <v>5256.6367638173624</v>
      </c>
      <c r="K4049">
        <f ca="1">((Earth_Data!$B$1*(1-Earth_Data!$B$2^2))/SQRT(1-Earth_Data!$B$2^2*SIN(RADIANS(User_Model_Calcs!B4049))^2))*SIN(RADIANS(User_Model_Calcs!B4049))</f>
        <v>-3600.1509483478067</v>
      </c>
      <c r="L4049">
        <f t="shared" ca="1" si="621"/>
        <v>-34.406356322117354</v>
      </c>
      <c r="M4049">
        <f t="shared" ca="1" si="622"/>
        <v>6371.2884817441663</v>
      </c>
      <c r="N4049">
        <f ca="1">SQRT(User_Model_Calcs!M4049^2+Sat_Data!$B$3^2-2*User_Model_Calcs!M4049*Sat_Data!$B$3*COS(RADIANS(L4049))*COS(RADIANS(I4049)))</f>
        <v>37386.208980020776</v>
      </c>
      <c r="O4049">
        <f ca="1">DEGREES(ACOS(((Earth_Data!$B$1+Sat_Data!$B$2)/User_Model_Calcs!N4049)*SQRT(1-COS(RADIANS(User_Model_Calcs!I4049))^2*COS(RADIANS(User_Model_Calcs!B4049))^2)))</f>
        <v>45.256883124119305</v>
      </c>
      <c r="P4049">
        <f t="shared" ca="1" si="619"/>
        <v>30.336580863881203</v>
      </c>
    </row>
    <row r="4050" spans="1:16" x14ac:dyDescent="0.25">
      <c r="A4050">
        <f t="shared" ca="1" si="615"/>
        <v>129.67679910471048</v>
      </c>
      <c r="B4050">
        <f t="shared" ca="1" si="616"/>
        <v>-33.875302307594687</v>
      </c>
      <c r="C4050" s="6">
        <v>20135.9375</v>
      </c>
      <c r="D4050">
        <f t="shared" ca="1" si="617"/>
        <v>3</v>
      </c>
      <c r="E4050" s="1">
        <v>0.65</v>
      </c>
      <c r="F4050">
        <v>19.899999999999999</v>
      </c>
      <c r="G4050">
        <f t="shared" ca="1" si="620"/>
        <v>54.048620189015942</v>
      </c>
      <c r="H4050">
        <f t="shared" ca="1" si="618"/>
        <v>23.69124209151914</v>
      </c>
      <c r="I4050">
        <f ca="1">User_Model_Calcs!A4050-Sat_Data!$B$5</f>
        <v>19.676799104710483</v>
      </c>
      <c r="J4050">
        <f ca="1">(Earth_Data!$B$1/SQRT(1-Earth_Data!$B$2^2*SIN(RADIANS(User_Model_Calcs!B4050))^2))*COS(RADIANS(User_Model_Calcs!B4050))</f>
        <v>5300.9830000438724</v>
      </c>
      <c r="K4050">
        <f ca="1">((Earth_Data!$B$1*(1-Earth_Data!$B$2^2))/SQRT(1-Earth_Data!$B$2^2*SIN(RADIANS(User_Model_Calcs!B4050))^2))*SIN(RADIANS(User_Model_Calcs!B4050))</f>
        <v>-3534.9724835278039</v>
      </c>
      <c r="L4050">
        <f t="shared" ca="1" si="621"/>
        <v>-33.697428621023128</v>
      </c>
      <c r="M4050">
        <f t="shared" ca="1" si="622"/>
        <v>6371.5344483140689</v>
      </c>
      <c r="N4050">
        <f ca="1">SQRT(User_Model_Calcs!M4050^2+Sat_Data!$B$3^2-2*User_Model_Calcs!M4050*Sat_Data!$B$3*COS(RADIANS(L4050))*COS(RADIANS(I4050)))</f>
        <v>37383.03612278778</v>
      </c>
      <c r="O4050">
        <f ca="1">DEGREES(ACOS(((Earth_Data!$B$1+Sat_Data!$B$2)/User_Model_Calcs!N4050)*SQRT(1-COS(RADIANS(User_Model_Calcs!I4050))^2*COS(RADIANS(User_Model_Calcs!B4050))^2)))</f>
        <v>45.30637274245732</v>
      </c>
      <c r="P4050">
        <f t="shared" ca="1" si="619"/>
        <v>32.682438173489743</v>
      </c>
    </row>
    <row r="4051" spans="1:16" x14ac:dyDescent="0.25">
      <c r="A4051">
        <f t="shared" ca="1" si="615"/>
        <v>129.6101486678136</v>
      </c>
      <c r="B4051">
        <f t="shared" ca="1" si="616"/>
        <v>-33.581804344259012</v>
      </c>
      <c r="C4051" s="6">
        <v>20135.9375</v>
      </c>
      <c r="D4051">
        <f t="shared" ca="1" si="617"/>
        <v>3</v>
      </c>
      <c r="E4051" s="1">
        <v>0.65</v>
      </c>
      <c r="F4051">
        <v>19.899999999999999</v>
      </c>
      <c r="G4051">
        <f t="shared" ca="1" si="620"/>
        <v>54.048620189015942</v>
      </c>
      <c r="H4051">
        <f t="shared" ca="1" si="618"/>
        <v>15.921826557140141</v>
      </c>
      <c r="I4051">
        <f ca="1">User_Model_Calcs!A4051-Sat_Data!$B$5</f>
        <v>19.610148667813604</v>
      </c>
      <c r="J4051">
        <f ca="1">(Earth_Data!$B$1/SQRT(1-Earth_Data!$B$2^2*SIN(RADIANS(User_Model_Calcs!B4051))^2))*COS(RADIANS(User_Model_Calcs!B4051))</f>
        <v>5319.0589207664561</v>
      </c>
      <c r="K4051">
        <f ca="1">((Earth_Data!$B$1*(1-Earth_Data!$B$2^2))/SQRT(1-Earth_Data!$B$2^2*SIN(RADIANS(User_Model_Calcs!B4051))^2))*SIN(RADIANS(User_Model_Calcs!B4051))</f>
        <v>-3507.8980243401334</v>
      </c>
      <c r="L4051">
        <f t="shared" ca="1" si="621"/>
        <v>-33.404691103347645</v>
      </c>
      <c r="M4051">
        <f t="shared" ca="1" si="622"/>
        <v>6371.6352965117694</v>
      </c>
      <c r="N4051">
        <f ca="1">SQRT(User_Model_Calcs!M4051^2+Sat_Data!$B$3^2-2*User_Model_Calcs!M4051*Sat_Data!$B$3*COS(RADIANS(L4051))*COS(RADIANS(I4051)))</f>
        <v>37361.503817614837</v>
      </c>
      <c r="O4051">
        <f ca="1">DEGREES(ACOS(((Earth_Data!$B$1+Sat_Data!$B$2)/User_Model_Calcs!N4051)*SQRT(1-COS(RADIANS(User_Model_Calcs!I4051))^2*COS(RADIANS(User_Model_Calcs!B4051))^2)))</f>
        <v>45.617141465803464</v>
      </c>
      <c r="P4051">
        <f t="shared" ca="1" si="619"/>
        <v>32.786644840312114</v>
      </c>
    </row>
    <row r="4052" spans="1:16" x14ac:dyDescent="0.25">
      <c r="A4052">
        <f t="shared" ca="1" si="615"/>
        <v>130.79417825657333</v>
      </c>
      <c r="B4052">
        <f t="shared" ca="1" si="616"/>
        <v>-34.280425177855498</v>
      </c>
      <c r="C4052" s="6">
        <v>20135.9375</v>
      </c>
      <c r="D4052">
        <f t="shared" ca="1" si="617"/>
        <v>0.75</v>
      </c>
      <c r="E4052" s="1">
        <v>0.65</v>
      </c>
      <c r="F4052">
        <v>19.899999999999999</v>
      </c>
      <c r="G4052">
        <f t="shared" ca="1" si="620"/>
        <v>42.007420362456692</v>
      </c>
      <c r="H4052">
        <f t="shared" ca="1" si="618"/>
        <v>21.528767905681736</v>
      </c>
      <c r="I4052">
        <f ca="1">User_Model_Calcs!A4052-Sat_Data!$B$5</f>
        <v>20.794178256573332</v>
      </c>
      <c r="J4052">
        <f ca="1">(Earth_Data!$B$1/SQRT(1-Earth_Data!$B$2^2*SIN(RADIANS(User_Model_Calcs!B4052))^2))*COS(RADIANS(User_Model_Calcs!B4052))</f>
        <v>5275.8035553761729</v>
      </c>
      <c r="K4052">
        <f ca="1">((Earth_Data!$B$1*(1-Earth_Data!$B$2^2))/SQRT(1-Earth_Data!$B$2^2*SIN(RADIANS(User_Model_Calcs!B4052))^2))*SIN(RADIANS(User_Model_Calcs!B4052))</f>
        <v>-3572.1933324749152</v>
      </c>
      <c r="L4052">
        <f t="shared" ca="1" si="621"/>
        <v>-34.101532397918113</v>
      </c>
      <c r="M4052">
        <f t="shared" ca="1" si="622"/>
        <v>6371.394538050371</v>
      </c>
      <c r="N4052">
        <f ca="1">SQRT(User_Model_Calcs!M4052^2+Sat_Data!$B$3^2-2*User_Model_Calcs!M4052*Sat_Data!$B$3*COS(RADIANS(L4052))*COS(RADIANS(I4052)))</f>
        <v>37449.831778202424</v>
      </c>
      <c r="O4052">
        <f ca="1">DEGREES(ACOS(((Earth_Data!$B$1+Sat_Data!$B$2)/User_Model_Calcs!N4052)*SQRT(1-COS(RADIANS(User_Model_Calcs!I4052))^2*COS(RADIANS(User_Model_Calcs!B4052))^2)))</f>
        <v>44.357060336140577</v>
      </c>
      <c r="P4052">
        <f t="shared" ca="1" si="619"/>
        <v>33.988488252673932</v>
      </c>
    </row>
    <row r="4053" spans="1:16" x14ac:dyDescent="0.25">
      <c r="A4053">
        <f t="shared" ca="1" si="615"/>
        <v>130.32887814425874</v>
      </c>
      <c r="B4053">
        <f t="shared" ca="1" si="616"/>
        <v>-36.945167628702272</v>
      </c>
      <c r="C4053" s="6">
        <v>20135.9375</v>
      </c>
      <c r="D4053">
        <f t="shared" ca="1" si="617"/>
        <v>0.75</v>
      </c>
      <c r="E4053" s="1">
        <v>0.65</v>
      </c>
      <c r="F4053">
        <v>19.899999999999999</v>
      </c>
      <c r="G4053">
        <f t="shared" ca="1" si="620"/>
        <v>42.007420362456692</v>
      </c>
      <c r="H4053">
        <f t="shared" ca="1" si="618"/>
        <v>14.793698732864044</v>
      </c>
      <c r="I4053">
        <f ca="1">User_Model_Calcs!A4053-Sat_Data!$B$5</f>
        <v>20.328878144258738</v>
      </c>
      <c r="J4053">
        <f ca="1">(Earth_Data!$B$1/SQRT(1-Earth_Data!$B$2^2*SIN(RADIANS(User_Model_Calcs!B4053))^2))*COS(RADIANS(User_Model_Calcs!B4053))</f>
        <v>5103.6554424546912</v>
      </c>
      <c r="K4053">
        <f ca="1">((Earth_Data!$B$1*(1-Earth_Data!$B$2^2))/SQRT(1-Earth_Data!$B$2^2*SIN(RADIANS(User_Model_Calcs!B4053))^2))*SIN(RADIANS(User_Model_Calcs!B4053))</f>
        <v>-3812.5329770107433</v>
      </c>
      <c r="L4053">
        <f t="shared" ca="1" si="621"/>
        <v>-36.760468816033871</v>
      </c>
      <c r="M4053">
        <f t="shared" ca="1" si="622"/>
        <v>6370.4557588991847</v>
      </c>
      <c r="N4053">
        <f ca="1">SQRT(User_Model_Calcs!M4053^2+Sat_Data!$B$3^2-2*User_Model_Calcs!M4053*Sat_Data!$B$3*COS(RADIANS(L4053))*COS(RADIANS(I4053)))</f>
        <v>37614.116324235198</v>
      </c>
      <c r="O4053">
        <f ca="1">DEGREES(ACOS(((Earth_Data!$B$1+Sat_Data!$B$2)/User_Model_Calcs!N4053)*SQRT(1-COS(RADIANS(User_Model_Calcs!I4053))^2*COS(RADIANS(User_Model_Calcs!B4053))^2)))</f>
        <v>42.083290148560103</v>
      </c>
      <c r="P4053">
        <f t="shared" ca="1" si="619"/>
        <v>31.649461243813647</v>
      </c>
    </row>
    <row r="4054" spans="1:16" x14ac:dyDescent="0.25">
      <c r="A4054">
        <f t="shared" ca="1" si="615"/>
        <v>130.5454893906365</v>
      </c>
      <c r="B4054">
        <f t="shared" ca="1" si="616"/>
        <v>-36.132382368782835</v>
      </c>
      <c r="C4054" s="6">
        <v>20135.9375</v>
      </c>
      <c r="D4054">
        <f t="shared" ca="1" si="617"/>
        <v>3</v>
      </c>
      <c r="E4054" s="1">
        <v>0.65</v>
      </c>
      <c r="F4054">
        <v>19.899999999999999</v>
      </c>
      <c r="G4054">
        <f t="shared" ca="1" si="620"/>
        <v>54.048620189015942</v>
      </c>
      <c r="H4054">
        <f t="shared" ca="1" si="618"/>
        <v>18.858776750978112</v>
      </c>
      <c r="I4054">
        <f ca="1">User_Model_Calcs!A4054-Sat_Data!$B$5</f>
        <v>20.545489390636504</v>
      </c>
      <c r="J4054">
        <f ca="1">(Earth_Data!$B$1/SQRT(1-Earth_Data!$B$2^2*SIN(RADIANS(User_Model_Calcs!B4054))^2))*COS(RADIANS(User_Model_Calcs!B4054))</f>
        <v>5157.3535190156872</v>
      </c>
      <c r="K4054">
        <f ca="1">((Earth_Data!$B$1*(1-Earth_Data!$B$2^2))/SQRT(1-Earth_Data!$B$2^2*SIN(RADIANS(User_Model_Calcs!B4054))^2))*SIN(RADIANS(User_Model_Calcs!B4054))</f>
        <v>-3740.0668320927648</v>
      </c>
      <c r="L4054">
        <f t="shared" ca="1" si="621"/>
        <v>-35.949287809739431</v>
      </c>
      <c r="M4054">
        <f t="shared" ca="1" si="622"/>
        <v>6370.7452647727096</v>
      </c>
      <c r="N4054">
        <f ca="1">SQRT(User_Model_Calcs!M4054^2+Sat_Data!$B$3^2-2*User_Model_Calcs!M4054*Sat_Data!$B$3*COS(RADIANS(L4054))*COS(RADIANS(I4054)))</f>
        <v>37565.321026509082</v>
      </c>
      <c r="O4054">
        <f ca="1">DEGREES(ACOS(((Earth_Data!$B$1+Sat_Data!$B$2)/User_Model_Calcs!N4054)*SQRT(1-COS(RADIANS(User_Model_Calcs!I4054))^2*COS(RADIANS(User_Model_Calcs!B4054))^2)))</f>
        <v>42.748848634610063</v>
      </c>
      <c r="P4054">
        <f t="shared" ca="1" si="619"/>
        <v>32.440487728287586</v>
      </c>
    </row>
    <row r="4055" spans="1:16" x14ac:dyDescent="0.25">
      <c r="A4055">
        <f t="shared" ca="1" si="615"/>
        <v>128.95954280290749</v>
      </c>
      <c r="B4055">
        <f t="shared" ca="1" si="616"/>
        <v>-35.895100077477963</v>
      </c>
      <c r="C4055" s="6">
        <v>20135.9375</v>
      </c>
      <c r="D4055">
        <f t="shared" ca="1" si="617"/>
        <v>3</v>
      </c>
      <c r="E4055" s="1">
        <v>0.65</v>
      </c>
      <c r="F4055">
        <v>19.899999999999999</v>
      </c>
      <c r="G4055">
        <f t="shared" ca="1" si="620"/>
        <v>54.048620189015942</v>
      </c>
      <c r="H4055">
        <f t="shared" ca="1" si="618"/>
        <v>23.20666141760536</v>
      </c>
      <c r="I4055">
        <f ca="1">User_Model_Calcs!A4055-Sat_Data!$B$5</f>
        <v>18.959542802907492</v>
      </c>
      <c r="J4055">
        <f ca="1">(Earth_Data!$B$1/SQRT(1-Earth_Data!$B$2^2*SIN(RADIANS(User_Model_Calcs!B4055))^2))*COS(RADIANS(User_Model_Calcs!B4055))</f>
        <v>5172.8342244082432</v>
      </c>
      <c r="K4055">
        <f ca="1">((Earth_Data!$B$1*(1-Earth_Data!$B$2^2))/SQRT(1-Earth_Data!$B$2^2*SIN(RADIANS(User_Model_Calcs!B4055))^2))*SIN(RADIANS(User_Model_Calcs!B4055))</f>
        <v>-3718.7702123711815</v>
      </c>
      <c r="L4055">
        <f t="shared" ca="1" si="621"/>
        <v>-35.712501627624675</v>
      </c>
      <c r="M4055">
        <f t="shared" ca="1" si="622"/>
        <v>6370.8292871201966</v>
      </c>
      <c r="N4055">
        <f ca="1">SQRT(User_Model_Calcs!M4055^2+Sat_Data!$B$3^2-2*User_Model_Calcs!M4055*Sat_Data!$B$3*COS(RADIANS(L4055))*COS(RADIANS(I4055)))</f>
        <v>37494.685726654941</v>
      </c>
      <c r="O4055">
        <f ca="1">DEGREES(ACOS(((Earth_Data!$B$1+Sat_Data!$B$2)/User_Model_Calcs!N4055)*SQRT(1-COS(RADIANS(User_Model_Calcs!I4055))^2*COS(RADIANS(User_Model_Calcs!B4055))^2)))</f>
        <v>43.721639958459278</v>
      </c>
      <c r="P4055">
        <f t="shared" ca="1" si="619"/>
        <v>30.367710844257569</v>
      </c>
    </row>
    <row r="4056" spans="1:16" x14ac:dyDescent="0.25">
      <c r="A4056">
        <f t="shared" ca="1" si="615"/>
        <v>130.80733196955157</v>
      </c>
      <c r="B4056">
        <f t="shared" ca="1" si="616"/>
        <v>-36.466277820625642</v>
      </c>
      <c r="C4056" s="6">
        <v>20135.9375</v>
      </c>
      <c r="D4056">
        <f t="shared" ca="1" si="617"/>
        <v>0.75</v>
      </c>
      <c r="E4056" s="1">
        <v>0.65</v>
      </c>
      <c r="F4056">
        <v>19.899999999999999</v>
      </c>
      <c r="G4056">
        <f t="shared" ca="1" si="620"/>
        <v>42.007420362456692</v>
      </c>
      <c r="H4056">
        <f t="shared" ca="1" si="618"/>
        <v>17.500529735555329</v>
      </c>
      <c r="I4056">
        <f ca="1">User_Model_Calcs!A4056-Sat_Data!$B$5</f>
        <v>20.807331969551569</v>
      </c>
      <c r="J4056">
        <f ca="1">(Earth_Data!$B$1/SQRT(1-Earth_Data!$B$2^2*SIN(RADIANS(User_Model_Calcs!B4056))^2))*COS(RADIANS(User_Model_Calcs!B4056))</f>
        <v>5135.4194685077837</v>
      </c>
      <c r="K4056">
        <f ca="1">((Earth_Data!$B$1*(1-Earth_Data!$B$2^2))/SQRT(1-Earth_Data!$B$2^2*SIN(RADIANS(User_Model_Calcs!B4056))^2))*SIN(RADIANS(User_Model_Calcs!B4056))</f>
        <v>-3769.927153570814</v>
      </c>
      <c r="L4056">
        <f t="shared" ca="1" si="621"/>
        <v>-36.282506369478533</v>
      </c>
      <c r="M4056">
        <f t="shared" ca="1" si="622"/>
        <v>6370.6266458457058</v>
      </c>
      <c r="N4056">
        <f ca="1">SQRT(User_Model_Calcs!M4056^2+Sat_Data!$B$3^2-2*User_Model_Calcs!M4056*Sat_Data!$B$3*COS(RADIANS(L4056))*COS(RADIANS(I4056)))</f>
        <v>37597.641429812953</v>
      </c>
      <c r="O4056">
        <f ca="1">DEGREES(ACOS(((Earth_Data!$B$1+Sat_Data!$B$2)/User_Model_Calcs!N4056)*SQRT(1-COS(RADIANS(User_Model_Calcs!I4056))^2*COS(RADIANS(User_Model_Calcs!B4056))^2)))</f>
        <v>42.308233974879428</v>
      </c>
      <c r="P4056">
        <f t="shared" ca="1" si="619"/>
        <v>32.593732563280973</v>
      </c>
    </row>
    <row r="4057" spans="1:16" x14ac:dyDescent="0.25">
      <c r="A4057">
        <f t="shared" ca="1" si="615"/>
        <v>130.01993578758299</v>
      </c>
      <c r="B4057">
        <f t="shared" ca="1" si="616"/>
        <v>-36.16607386223302</v>
      </c>
      <c r="C4057" s="6">
        <v>20135.9375</v>
      </c>
      <c r="D4057">
        <f t="shared" ca="1" si="617"/>
        <v>3</v>
      </c>
      <c r="E4057" s="1">
        <v>0.65</v>
      </c>
      <c r="F4057">
        <v>19.899999999999999</v>
      </c>
      <c r="G4057">
        <f t="shared" ca="1" si="620"/>
        <v>54.048620189015942</v>
      </c>
      <c r="H4057">
        <f t="shared" ca="1" si="618"/>
        <v>20.857396594455249</v>
      </c>
      <c r="I4057">
        <f ca="1">User_Model_Calcs!A4057-Sat_Data!$B$5</f>
        <v>20.019935787582995</v>
      </c>
      <c r="J4057">
        <f ca="1">(Earth_Data!$B$1/SQRT(1-Earth_Data!$B$2^2*SIN(RADIANS(User_Model_Calcs!B4057))^2))*COS(RADIANS(User_Model_Calcs!B4057))</f>
        <v>5155.1482320816949</v>
      </c>
      <c r="K4057">
        <f ca="1">((Earth_Data!$B$1*(1-Earth_Data!$B$2^2))/SQRT(1-Earth_Data!$B$2^2*SIN(RADIANS(User_Model_Calcs!B4057))^2))*SIN(RADIANS(User_Model_Calcs!B4057))</f>
        <v>-3743.0855837287577</v>
      </c>
      <c r="L4057">
        <f t="shared" ca="1" si="621"/>
        <v>-35.982909875525934</v>
      </c>
      <c r="M4057">
        <f t="shared" ca="1" si="622"/>
        <v>6370.7333158634947</v>
      </c>
      <c r="N4057">
        <f ca="1">SQRT(User_Model_Calcs!M4057^2+Sat_Data!$B$3^2-2*User_Model_Calcs!M4057*Sat_Data!$B$3*COS(RADIANS(L4057))*COS(RADIANS(I4057)))</f>
        <v>37549.23477997927</v>
      </c>
      <c r="O4057">
        <f ca="1">DEGREES(ACOS(((Earth_Data!$B$1+Sat_Data!$B$2)/User_Model_Calcs!N4057)*SQRT(1-COS(RADIANS(User_Model_Calcs!I4057))^2*COS(RADIANS(User_Model_Calcs!B4057))^2)))</f>
        <v>42.968364589863377</v>
      </c>
      <c r="P4057">
        <f t="shared" ca="1" si="619"/>
        <v>31.692549507098025</v>
      </c>
    </row>
    <row r="4058" spans="1:16" x14ac:dyDescent="0.25">
      <c r="A4058">
        <f t="shared" ca="1" si="615"/>
        <v>127.5646008864628</v>
      </c>
      <c r="B4058">
        <f t="shared" ca="1" si="616"/>
        <v>-36.542763886579188</v>
      </c>
      <c r="C4058" s="6">
        <v>20135.9375</v>
      </c>
      <c r="D4058">
        <f t="shared" ca="1" si="617"/>
        <v>3</v>
      </c>
      <c r="E4058" s="1">
        <v>0.65</v>
      </c>
      <c r="F4058">
        <v>19.899999999999999</v>
      </c>
      <c r="G4058">
        <f t="shared" ca="1" si="620"/>
        <v>54.048620189015942</v>
      </c>
      <c r="H4058">
        <f t="shared" ca="1" si="618"/>
        <v>20.333092166212197</v>
      </c>
      <c r="I4058">
        <f ca="1">User_Model_Calcs!A4058-Sat_Data!$B$5</f>
        <v>17.564600886462799</v>
      </c>
      <c r="J4058">
        <f ca="1">(Earth_Data!$B$1/SQRT(1-Earth_Data!$B$2^2*SIN(RADIANS(User_Model_Calcs!B4058))^2))*COS(RADIANS(User_Model_Calcs!B4058))</f>
        <v>5130.3703493561616</v>
      </c>
      <c r="K4058">
        <f ca="1">((Earth_Data!$B$1*(1-Earth_Data!$B$2^2))/SQRT(1-Earth_Data!$B$2^2*SIN(RADIANS(User_Model_Calcs!B4058))^2))*SIN(RADIANS(User_Model_Calcs!B4058))</f>
        <v>-3776.7495205842356</v>
      </c>
      <c r="L4058">
        <f t="shared" ca="1" si="621"/>
        <v>-36.358840878863035</v>
      </c>
      <c r="M4058">
        <f t="shared" ca="1" si="622"/>
        <v>6370.59941157707</v>
      </c>
      <c r="N4058">
        <f ca="1">SQRT(User_Model_Calcs!M4058^2+Sat_Data!$B$3^2-2*User_Model_Calcs!M4058*Sat_Data!$B$3*COS(RADIANS(L4058))*COS(RADIANS(I4058)))</f>
        <v>37495.793869333429</v>
      </c>
      <c r="O4058">
        <f ca="1">DEGREES(ACOS(((Earth_Data!$B$1+Sat_Data!$B$2)/User_Model_Calcs!N4058)*SQRT(1-COS(RADIANS(User_Model_Calcs!I4058))^2*COS(RADIANS(User_Model_Calcs!B4058))^2)))</f>
        <v>43.702581223871832</v>
      </c>
      <c r="P4058">
        <f t="shared" ca="1" si="619"/>
        <v>27.99602437453688</v>
      </c>
    </row>
    <row r="4059" spans="1:16" x14ac:dyDescent="0.25">
      <c r="A4059">
        <f t="shared" ca="1" si="615"/>
        <v>129.5757439071231</v>
      </c>
      <c r="B4059">
        <f t="shared" ca="1" si="616"/>
        <v>-33.230854141244713</v>
      </c>
      <c r="C4059" s="6">
        <v>20135.9375</v>
      </c>
      <c r="D4059">
        <f t="shared" ca="1" si="617"/>
        <v>1.2</v>
      </c>
      <c r="E4059" s="1">
        <v>0.65</v>
      </c>
      <c r="F4059">
        <v>19.899999999999999</v>
      </c>
      <c r="G4059">
        <f t="shared" ca="1" si="620"/>
        <v>46.089820015575185</v>
      </c>
      <c r="H4059">
        <f t="shared" ca="1" si="618"/>
        <v>14.16597979510666</v>
      </c>
      <c r="I4059">
        <f ca="1">User_Model_Calcs!A4059-Sat_Data!$B$5</f>
        <v>19.575743907123098</v>
      </c>
      <c r="J4059">
        <f ca="1">(Earth_Data!$B$1/SQRT(1-Earth_Data!$B$2^2*SIN(RADIANS(User_Model_Calcs!B4059))^2))*COS(RADIANS(User_Model_Calcs!B4059))</f>
        <v>5340.4896669456748</v>
      </c>
      <c r="K4059">
        <f ca="1">((Earth_Data!$B$1*(1-Earth_Data!$B$2^2))/SQRT(1-Earth_Data!$B$2^2*SIN(RADIANS(User_Model_Calcs!B4059))^2))*SIN(RADIANS(User_Model_Calcs!B4059))</f>
        <v>-3475.4044048627597</v>
      </c>
      <c r="L4059">
        <f t="shared" ca="1" si="621"/>
        <v>-33.054674504584931</v>
      </c>
      <c r="M4059">
        <f t="shared" ca="1" si="622"/>
        <v>6371.7553044740343</v>
      </c>
      <c r="N4059">
        <f ca="1">SQRT(User_Model_Calcs!M4059^2+Sat_Data!$B$3^2-2*User_Model_Calcs!M4059*Sat_Data!$B$3*COS(RADIANS(L4059))*COS(RADIANS(I4059)))</f>
        <v>37337.520234256226</v>
      </c>
      <c r="O4059">
        <f ca="1">DEGREES(ACOS(((Earth_Data!$B$1+Sat_Data!$B$2)/User_Model_Calcs!N4059)*SQRT(1-COS(RADIANS(User_Model_Calcs!I4059))^2*COS(RADIANS(User_Model_Calcs!B4059))^2)))</f>
        <v>45.965705999128829</v>
      </c>
      <c r="P4059">
        <f t="shared" ca="1" si="619"/>
        <v>32.979605938558414</v>
      </c>
    </row>
    <row r="4060" spans="1:16" x14ac:dyDescent="0.25">
      <c r="A4060">
        <f t="shared" ca="1" si="615"/>
        <v>132.06640094105737</v>
      </c>
      <c r="B4060">
        <f t="shared" ca="1" si="616"/>
        <v>-35.005479961164561</v>
      </c>
      <c r="C4060" s="6">
        <v>20135.9375</v>
      </c>
      <c r="D4060">
        <f t="shared" ca="1" si="617"/>
        <v>3</v>
      </c>
      <c r="E4060" s="1">
        <v>0.65</v>
      </c>
      <c r="F4060">
        <v>19.899999999999999</v>
      </c>
      <c r="G4060">
        <f t="shared" ca="1" si="620"/>
        <v>54.048620189015942</v>
      </c>
      <c r="H4060">
        <f t="shared" ca="1" si="618"/>
        <v>15.83710694511195</v>
      </c>
      <c r="I4060">
        <f ca="1">User_Model_Calcs!A4060-Sat_Data!$B$5</f>
        <v>22.066400941057367</v>
      </c>
      <c r="J4060">
        <f ca="1">(Earth_Data!$B$1/SQRT(1-Earth_Data!$B$2^2*SIN(RADIANS(User_Model_Calcs!B4060))^2))*COS(RADIANS(User_Model_Calcs!B4060))</f>
        <v>5230.0806846109808</v>
      </c>
      <c r="K4060">
        <f ca="1">((Earth_Data!$B$1*(1-Earth_Data!$B$2^2))/SQRT(1-Earth_Data!$B$2^2*SIN(RADIANS(User_Model_Calcs!B4060))^2))*SIN(RADIANS(User_Model_Calcs!B4060))</f>
        <v>-3638.3662022150643</v>
      </c>
      <c r="L4060">
        <f t="shared" ca="1" si="621"/>
        <v>-34.824852402870683</v>
      </c>
      <c r="M4060">
        <f t="shared" ca="1" si="622"/>
        <v>6371.1421730300235</v>
      </c>
      <c r="N4060">
        <f ca="1">SQRT(User_Model_Calcs!M4060^2+Sat_Data!$B$3^2-2*User_Model_Calcs!M4060*Sat_Data!$B$3*COS(RADIANS(L4060))*COS(RADIANS(I4060)))</f>
        <v>37545.56294697753</v>
      </c>
      <c r="O4060">
        <f ca="1">DEGREES(ACOS(((Earth_Data!$B$1+Sat_Data!$B$2)/User_Model_Calcs!N4060)*SQRT(1-COS(RADIANS(User_Model_Calcs!I4060))^2*COS(RADIANS(User_Model_Calcs!B4060))^2)))</f>
        <v>43.025070440712113</v>
      </c>
      <c r="P4060">
        <f t="shared" ca="1" si="619"/>
        <v>35.247058116481043</v>
      </c>
    </row>
    <row r="4061" spans="1:16" x14ac:dyDescent="0.25">
      <c r="A4061">
        <f t="shared" ca="1" si="615"/>
        <v>132.01315941174605</v>
      </c>
      <c r="B4061">
        <f t="shared" ca="1" si="616"/>
        <v>-32.76233494876714</v>
      </c>
      <c r="C4061" s="6">
        <v>20135.9375</v>
      </c>
      <c r="D4061">
        <f t="shared" ca="1" si="617"/>
        <v>1.2</v>
      </c>
      <c r="E4061" s="1">
        <v>0.65</v>
      </c>
      <c r="F4061">
        <v>19.899999999999999</v>
      </c>
      <c r="G4061">
        <f t="shared" ca="1" si="620"/>
        <v>46.089820015575185</v>
      </c>
      <c r="H4061">
        <f t="shared" ca="1" si="618"/>
        <v>15.305218136639967</v>
      </c>
      <c r="I4061">
        <f ca="1">User_Model_Calcs!A4061-Sat_Data!$B$5</f>
        <v>22.013159411746045</v>
      </c>
      <c r="J4061">
        <f ca="1">(Earth_Data!$B$1/SQRT(1-Earth_Data!$B$2^2*SIN(RADIANS(User_Model_Calcs!B4061))^2))*COS(RADIANS(User_Model_Calcs!B4061))</f>
        <v>5368.7869128554566</v>
      </c>
      <c r="K4061">
        <f ca="1">((Earth_Data!$B$1*(1-Earth_Data!$B$2^2))/SQRT(1-Earth_Data!$B$2^2*SIN(RADIANS(User_Model_Calcs!B4061))^2))*SIN(RADIANS(User_Model_Calcs!B4061))</f>
        <v>-3431.8248017325132</v>
      </c>
      <c r="L4061">
        <f t="shared" ca="1" si="621"/>
        <v>-32.587442693012818</v>
      </c>
      <c r="M4061">
        <f t="shared" ca="1" si="622"/>
        <v>6371.9144992250503</v>
      </c>
      <c r="N4061">
        <f ca="1">SQRT(User_Model_Calcs!M4061^2+Sat_Data!$B$3^2-2*User_Model_Calcs!M4061*Sat_Data!$B$3*COS(RADIANS(L4061))*COS(RADIANS(I4061)))</f>
        <v>37398.946737155507</v>
      </c>
      <c r="O4061">
        <f ca="1">DEGREES(ACOS(((Earth_Data!$B$1+Sat_Data!$B$2)/User_Model_Calcs!N4061)*SQRT(1-COS(RADIANS(User_Model_Calcs!I4061))^2*COS(RADIANS(User_Model_Calcs!B4061))^2)))</f>
        <v>45.085516438155786</v>
      </c>
      <c r="P4061">
        <f t="shared" ca="1" si="619"/>
        <v>36.763145363256669</v>
      </c>
    </row>
    <row r="4062" spans="1:16" x14ac:dyDescent="0.25">
      <c r="A4062">
        <f t="shared" ca="1" si="615"/>
        <v>130.86840089342553</v>
      </c>
      <c r="B4062">
        <f t="shared" ca="1" si="616"/>
        <v>-34.290505337943692</v>
      </c>
      <c r="C4062" s="6">
        <v>20135.9375</v>
      </c>
      <c r="D4062">
        <f t="shared" ca="1" si="617"/>
        <v>0.75</v>
      </c>
      <c r="E4062" s="1">
        <v>0.65</v>
      </c>
      <c r="F4062">
        <v>19.899999999999999</v>
      </c>
      <c r="G4062">
        <f t="shared" ca="1" si="620"/>
        <v>42.007420362456692</v>
      </c>
      <c r="H4062">
        <f t="shared" ca="1" si="618"/>
        <v>17.135948095405837</v>
      </c>
      <c r="I4062">
        <f ca="1">User_Model_Calcs!A4062-Sat_Data!$B$5</f>
        <v>20.86840089342553</v>
      </c>
      <c r="J4062">
        <f ca="1">(Earth_Data!$B$1/SQRT(1-Earth_Data!$B$2^2*SIN(RADIANS(User_Model_Calcs!B4062))^2))*COS(RADIANS(User_Model_Calcs!B4062))</f>
        <v>5275.1736729655549</v>
      </c>
      <c r="K4062">
        <f ca="1">((Earth_Data!$B$1*(1-Earth_Data!$B$2^2))/SQRT(1-Earth_Data!$B$2^2*SIN(RADIANS(User_Model_Calcs!B4062))^2))*SIN(RADIANS(User_Model_Calcs!B4062))</f>
        <v>-3573.1172089167185</v>
      </c>
      <c r="L4062">
        <f t="shared" ca="1" si="621"/>
        <v>-34.111587654800587</v>
      </c>
      <c r="M4062">
        <f t="shared" ca="1" si="622"/>
        <v>6371.3910465930203</v>
      </c>
      <c r="N4062">
        <f ca="1">SQRT(User_Model_Calcs!M4062^2+Sat_Data!$B$3^2-2*User_Model_Calcs!M4062*Sat_Data!$B$3*COS(RADIANS(L4062))*COS(RADIANS(I4062)))</f>
        <v>37453.230077728091</v>
      </c>
      <c r="O4062">
        <f ca="1">DEGREES(ACOS(((Earth_Data!$B$1+Sat_Data!$B$2)/User_Model_Calcs!N4062)*SQRT(1-COS(RADIANS(User_Model_Calcs!I4062))^2*COS(RADIANS(User_Model_Calcs!B4062))^2)))</f>
        <v>44.309285641849407</v>
      </c>
      <c r="P4062">
        <f t="shared" ca="1" si="619"/>
        <v>34.085210074785877</v>
      </c>
    </row>
    <row r="4063" spans="1:16" x14ac:dyDescent="0.25">
      <c r="A4063">
        <f t="shared" ca="1" si="615"/>
        <v>130.43808152770774</v>
      </c>
      <c r="B4063">
        <f t="shared" ca="1" si="616"/>
        <v>-36.698250445574594</v>
      </c>
      <c r="C4063" s="6">
        <v>20135.9375</v>
      </c>
      <c r="D4063">
        <f t="shared" ca="1" si="617"/>
        <v>1.2</v>
      </c>
      <c r="E4063" s="1">
        <v>0.65</v>
      </c>
      <c r="F4063">
        <v>19.899999999999999</v>
      </c>
      <c r="G4063">
        <f t="shared" ca="1" si="620"/>
        <v>46.089820015575185</v>
      </c>
      <c r="H4063">
        <f t="shared" ca="1" si="618"/>
        <v>18.415834984287272</v>
      </c>
      <c r="I4063">
        <f ca="1">User_Model_Calcs!A4063-Sat_Data!$B$5</f>
        <v>20.438081527707737</v>
      </c>
      <c r="J4063">
        <f ca="1">(Earth_Data!$B$1/SQRT(1-Earth_Data!$B$2^2*SIN(RADIANS(User_Model_Calcs!B4063))^2))*COS(RADIANS(User_Model_Calcs!B4063))</f>
        <v>5120.0778717491557</v>
      </c>
      <c r="K4063">
        <f ca="1">((Earth_Data!$B$1*(1-Earth_Data!$B$2^2))/SQRT(1-Earth_Data!$B$2^2*SIN(RADIANS(User_Model_Calcs!B4063))^2))*SIN(RADIANS(User_Model_Calcs!B4063))</f>
        <v>-3790.5979953244205</v>
      </c>
      <c r="L4063">
        <f t="shared" ca="1" si="621"/>
        <v>-36.514023373201965</v>
      </c>
      <c r="M4063">
        <f t="shared" ca="1" si="622"/>
        <v>6370.5439779451235</v>
      </c>
      <c r="N4063">
        <f ca="1">SQRT(User_Model_Calcs!M4063^2+Sat_Data!$B$3^2-2*User_Model_Calcs!M4063*Sat_Data!$B$3*COS(RADIANS(L4063))*COS(RADIANS(I4063)))</f>
        <v>37600.676619322643</v>
      </c>
      <c r="O4063">
        <f ca="1">DEGREES(ACOS(((Earth_Data!$B$1+Sat_Data!$B$2)/User_Model_Calcs!N4063)*SQRT(1-COS(RADIANS(User_Model_Calcs!I4063))^2*COS(RADIANS(User_Model_Calcs!B4063))^2)))</f>
        <v>42.265933570530194</v>
      </c>
      <c r="P4063">
        <f t="shared" ca="1" si="619"/>
        <v>31.946950591856918</v>
      </c>
    </row>
    <row r="4064" spans="1:16" x14ac:dyDescent="0.25">
      <c r="A4064">
        <f t="shared" ca="1" si="615"/>
        <v>127.88922908856745</v>
      </c>
      <c r="B4064">
        <f t="shared" ca="1" si="616"/>
        <v>-32.761702826316593</v>
      </c>
      <c r="C4064" s="6">
        <v>20135.9375</v>
      </c>
      <c r="D4064">
        <f t="shared" ca="1" si="617"/>
        <v>0.75</v>
      </c>
      <c r="E4064" s="1">
        <v>0.65</v>
      </c>
      <c r="F4064">
        <v>19.899999999999999</v>
      </c>
      <c r="G4064">
        <f t="shared" ca="1" si="620"/>
        <v>42.007420362456692</v>
      </c>
      <c r="H4064">
        <f t="shared" ca="1" si="618"/>
        <v>16.888514464620272</v>
      </c>
      <c r="I4064">
        <f ca="1">User_Model_Calcs!A4064-Sat_Data!$B$5</f>
        <v>17.889229088567447</v>
      </c>
      <c r="J4064">
        <f ca="1">(Earth_Data!$B$1/SQRT(1-Earth_Data!$B$2^2*SIN(RADIANS(User_Model_Calcs!B4064))^2))*COS(RADIANS(User_Model_Calcs!B4064))</f>
        <v>5368.8248489142097</v>
      </c>
      <c r="K4064">
        <f ca="1">((Earth_Data!$B$1*(1-Earth_Data!$B$2^2))/SQRT(1-Earth_Data!$B$2^2*SIN(RADIANS(User_Model_Calcs!B4064))^2))*SIN(RADIANS(User_Model_Calcs!B4064))</f>
        <v>-3431.7658507066467</v>
      </c>
      <c r="L4064">
        <f t="shared" ca="1" si="621"/>
        <v>-32.586812339032285</v>
      </c>
      <c r="M4064">
        <f t="shared" ca="1" si="622"/>
        <v>6371.9147132078751</v>
      </c>
      <c r="N4064">
        <f ca="1">SQRT(User_Model_Calcs!M4064^2+Sat_Data!$B$3^2-2*User_Model_Calcs!M4064*Sat_Data!$B$3*COS(RADIANS(L4064))*COS(RADIANS(I4064)))</f>
        <v>37249.985424840386</v>
      </c>
      <c r="O4064">
        <f ca="1">DEGREES(ACOS(((Earth_Data!$B$1+Sat_Data!$B$2)/User_Model_Calcs!N4064)*SQRT(1-COS(RADIANS(User_Model_Calcs!I4064))^2*COS(RADIANS(User_Model_Calcs!B4064))^2)))</f>
        <v>47.254399595777357</v>
      </c>
      <c r="P4064">
        <f t="shared" ca="1" si="619"/>
        <v>30.815285961013227</v>
      </c>
    </row>
    <row r="4065" spans="1:16" x14ac:dyDescent="0.25">
      <c r="A4065">
        <f t="shared" ca="1" si="615"/>
        <v>130.94552540957628</v>
      </c>
      <c r="B4065">
        <f t="shared" ca="1" si="616"/>
        <v>-35.80184747099532</v>
      </c>
      <c r="C4065" s="6">
        <v>20135.9375</v>
      </c>
      <c r="D4065">
        <f t="shared" ca="1" si="617"/>
        <v>3</v>
      </c>
      <c r="E4065" s="1">
        <v>0.65</v>
      </c>
      <c r="F4065">
        <v>19.899999999999999</v>
      </c>
      <c r="G4065">
        <f t="shared" ca="1" si="620"/>
        <v>54.048620189015942</v>
      </c>
      <c r="H4065">
        <f t="shared" ca="1" si="618"/>
        <v>14.82514789017781</v>
      </c>
      <c r="I4065">
        <f ca="1">User_Model_Calcs!A4065-Sat_Data!$B$5</f>
        <v>20.945525409576277</v>
      </c>
      <c r="J4065">
        <f ca="1">(Earth_Data!$B$1/SQRT(1-Earth_Data!$B$2^2*SIN(RADIANS(User_Model_Calcs!B4065))^2))*COS(RADIANS(User_Model_Calcs!B4065))</f>
        <v>5178.8938542835904</v>
      </c>
      <c r="K4065">
        <f ca="1">((Earth_Data!$B$1*(1-Earth_Data!$B$2^2))/SQRT(1-Earth_Data!$B$2^2*SIN(RADIANS(User_Model_Calcs!B4065))^2))*SIN(RADIANS(User_Model_Calcs!B4065))</f>
        <v>-3710.3832932273672</v>
      </c>
      <c r="L4065">
        <f t="shared" ca="1" si="621"/>
        <v>-35.619447413460669</v>
      </c>
      <c r="M4065">
        <f t="shared" ca="1" si="622"/>
        <v>6370.862244358852</v>
      </c>
      <c r="N4065">
        <f ca="1">SQRT(User_Model_Calcs!M4065^2+Sat_Data!$B$3^2-2*User_Model_Calcs!M4065*Sat_Data!$B$3*COS(RADIANS(L4065))*COS(RADIANS(I4065)))</f>
        <v>37557.076475093621</v>
      </c>
      <c r="O4065">
        <f ca="1">DEGREES(ACOS(((Earth_Data!$B$1+Sat_Data!$B$2)/User_Model_Calcs!N4065)*SQRT(1-COS(RADIANS(User_Model_Calcs!I4065))^2*COS(RADIANS(User_Model_Calcs!B4065))^2)))</f>
        <v>42.863173546127683</v>
      </c>
      <c r="P4065">
        <f t="shared" ca="1" si="619"/>
        <v>33.198003351680967</v>
      </c>
    </row>
    <row r="4066" spans="1:16" x14ac:dyDescent="0.25">
      <c r="A4066">
        <f t="shared" ca="1" si="615"/>
        <v>132.38326775722638</v>
      </c>
      <c r="B4066">
        <f t="shared" ca="1" si="616"/>
        <v>-33.329132031203642</v>
      </c>
      <c r="C4066" s="6">
        <v>20135.9375</v>
      </c>
      <c r="D4066">
        <f t="shared" ca="1" si="617"/>
        <v>1.2</v>
      </c>
      <c r="E4066" s="1">
        <v>0.65</v>
      </c>
      <c r="F4066">
        <v>19.899999999999999</v>
      </c>
      <c r="G4066">
        <f t="shared" ca="1" si="620"/>
        <v>46.089820015575185</v>
      </c>
      <c r="H4066">
        <f t="shared" ca="1" si="618"/>
        <v>17.341659936153739</v>
      </c>
      <c r="I4066">
        <f ca="1">User_Model_Calcs!A4066-Sat_Data!$B$5</f>
        <v>22.383267757226378</v>
      </c>
      <c r="J4066">
        <f ca="1">(Earth_Data!$B$1/SQRT(1-Earth_Data!$B$2^2*SIN(RADIANS(User_Model_Calcs!B4066))^2))*COS(RADIANS(User_Model_Calcs!B4066))</f>
        <v>5334.5085273756122</v>
      </c>
      <c r="K4066">
        <f ca="1">((Earth_Data!$B$1*(1-Earth_Data!$B$2^2))/SQRT(1-Earth_Data!$B$2^2*SIN(RADIANS(User_Model_Calcs!B4066))^2))*SIN(RADIANS(User_Model_Calcs!B4066))</f>
        <v>-3484.5167521254943</v>
      </c>
      <c r="L4066">
        <f t="shared" ca="1" si="621"/>
        <v>-33.152688293124278</v>
      </c>
      <c r="M4066">
        <f t="shared" ca="1" si="622"/>
        <v>6371.7217629527995</v>
      </c>
      <c r="N4066">
        <f ca="1">SQRT(User_Model_Calcs!M4066^2+Sat_Data!$B$3^2-2*User_Model_Calcs!M4066*Sat_Data!$B$3*COS(RADIANS(L4066))*COS(RADIANS(I4066)))</f>
        <v>37449.386229762393</v>
      </c>
      <c r="O4066">
        <f ca="1">DEGREES(ACOS(((Earth_Data!$B$1+Sat_Data!$B$2)/User_Model_Calcs!N4066)*SQRT(1-COS(RADIANS(User_Model_Calcs!I4066))^2*COS(RADIANS(User_Model_Calcs!B4066))^2)))</f>
        <v>44.368654283191361</v>
      </c>
      <c r="P4066">
        <f t="shared" ca="1" si="619"/>
        <v>36.852733248846356</v>
      </c>
    </row>
    <row r="4067" spans="1:16" x14ac:dyDescent="0.25">
      <c r="A4067">
        <f t="shared" ca="1" si="615"/>
        <v>127.96359868499817</v>
      </c>
      <c r="B4067">
        <f t="shared" ca="1" si="616"/>
        <v>-36.238587416287004</v>
      </c>
      <c r="C4067" s="6">
        <v>20135.9375</v>
      </c>
      <c r="D4067">
        <f t="shared" ca="1" si="617"/>
        <v>3</v>
      </c>
      <c r="E4067" s="1">
        <v>0.65</v>
      </c>
      <c r="F4067">
        <v>19.899999999999999</v>
      </c>
      <c r="G4067">
        <f t="shared" ca="1" si="620"/>
        <v>54.048620189015942</v>
      </c>
      <c r="H4067">
        <f t="shared" ca="1" si="618"/>
        <v>14.669045567853489</v>
      </c>
      <c r="I4067">
        <f ca="1">User_Model_Calcs!A4067-Sat_Data!$B$5</f>
        <v>17.963598684998175</v>
      </c>
      <c r="J4067">
        <f ca="1">(Earth_Data!$B$1/SQRT(1-Earth_Data!$B$2^2*SIN(RADIANS(User_Model_Calcs!B4067))^2))*COS(RADIANS(User_Model_Calcs!B4067))</f>
        <v>5150.3957737195833</v>
      </c>
      <c r="K4067">
        <f ca="1">((Earth_Data!$B$1*(1-Earth_Data!$B$2^2))/SQRT(1-Earth_Data!$B$2^2*SIN(RADIANS(User_Model_Calcs!B4067))^2))*SIN(RADIANS(User_Model_Calcs!B4067))</f>
        <v>-3749.5784404367414</v>
      </c>
      <c r="L4067">
        <f t="shared" ca="1" si="621"/>
        <v>-36.055274858622042</v>
      </c>
      <c r="M4067">
        <f t="shared" ca="1" si="622"/>
        <v>6370.7075829091837</v>
      </c>
      <c r="N4067">
        <f ca="1">SQRT(User_Model_Calcs!M4067^2+Sat_Data!$B$3^2-2*User_Model_Calcs!M4067*Sat_Data!$B$3*COS(RADIANS(L4067))*COS(RADIANS(I4067)))</f>
        <v>37486.647556776945</v>
      </c>
      <c r="O4067">
        <f ca="1">DEGREES(ACOS(((Earth_Data!$B$1+Sat_Data!$B$2)/User_Model_Calcs!N4067)*SQRT(1-COS(RADIANS(User_Model_Calcs!I4067))^2*COS(RADIANS(User_Model_Calcs!B4067))^2)))</f>
        <v>43.831360884922098</v>
      </c>
      <c r="P4067">
        <f t="shared" ca="1" si="619"/>
        <v>28.742698273381162</v>
      </c>
    </row>
    <row r="4068" spans="1:16" x14ac:dyDescent="0.25">
      <c r="A4068">
        <f t="shared" ca="1" si="615"/>
        <v>129.04176919859114</v>
      </c>
      <c r="B4068">
        <f t="shared" ca="1" si="616"/>
        <v>-36.668085005666569</v>
      </c>
      <c r="C4068" s="6">
        <v>20135.9375</v>
      </c>
      <c r="D4068">
        <f t="shared" ca="1" si="617"/>
        <v>0.75</v>
      </c>
      <c r="E4068" s="1">
        <v>0.65</v>
      </c>
      <c r="F4068">
        <v>19.899999999999999</v>
      </c>
      <c r="G4068">
        <f t="shared" ca="1" si="620"/>
        <v>42.007420362456692</v>
      </c>
      <c r="H4068">
        <f t="shared" ca="1" si="618"/>
        <v>18.075643957253792</v>
      </c>
      <c r="I4068">
        <f ca="1">User_Model_Calcs!A4068-Sat_Data!$B$5</f>
        <v>19.04176919859114</v>
      </c>
      <c r="J4068">
        <f ca="1">(Earth_Data!$B$1/SQRT(1-Earth_Data!$B$2^2*SIN(RADIANS(User_Model_Calcs!B4068))^2))*COS(RADIANS(User_Model_Calcs!B4068))</f>
        <v>5122.0776404659655</v>
      </c>
      <c r="K4068">
        <f ca="1">((Earth_Data!$B$1*(1-Earth_Data!$B$2^2))/SQRT(1-Earth_Data!$B$2^2*SIN(RADIANS(User_Model_Calcs!B4068))^2))*SIN(RADIANS(User_Model_Calcs!B4068))</f>
        <v>-3787.9134542103025</v>
      </c>
      <c r="L4068">
        <f t="shared" ca="1" si="621"/>
        <v>-36.483916501103401</v>
      </c>
      <c r="M4068">
        <f t="shared" ca="1" si="622"/>
        <v>6370.5547397027221</v>
      </c>
      <c r="N4068">
        <f ca="1">SQRT(User_Model_Calcs!M4068^2+Sat_Data!$B$3^2-2*User_Model_Calcs!M4068*Sat_Data!$B$3*COS(RADIANS(L4068))*COS(RADIANS(I4068)))</f>
        <v>37551.268764711749</v>
      </c>
      <c r="O4068">
        <f ca="1">DEGREES(ACOS(((Earth_Data!$B$1+Sat_Data!$B$2)/User_Model_Calcs!N4068)*SQRT(1-COS(RADIANS(User_Model_Calcs!I4068))^2*COS(RADIANS(User_Model_Calcs!B4068))^2)))</f>
        <v>42.937732824816891</v>
      </c>
      <c r="P4068">
        <f t="shared" ca="1" si="619"/>
        <v>30.026050855878143</v>
      </c>
    </row>
    <row r="4069" spans="1:16" x14ac:dyDescent="0.25">
      <c r="A4069">
        <f t="shared" ref="A4069:A4091" ca="1" si="623">130+(RAND()*5-2.5)</f>
        <v>130.67701142296298</v>
      </c>
      <c r="B4069">
        <f t="shared" ref="B4069:B4092" ca="1" si="624">-35+(RAND()*5-2.5)</f>
        <v>-34.48597137613443</v>
      </c>
      <c r="C4069" s="6">
        <v>20135.9375</v>
      </c>
      <c r="D4069">
        <f t="shared" ref="D4069:D4132" ca="1" si="625">CHOOSE(RANDBETWEEN(1,3),0.75,1.2,3)</f>
        <v>1.2</v>
      </c>
      <c r="E4069" s="1">
        <v>0.65</v>
      </c>
      <c r="F4069">
        <v>19.899999999999999</v>
      </c>
      <c r="G4069">
        <f t="shared" ca="1" si="620"/>
        <v>46.089820015575185</v>
      </c>
      <c r="H4069">
        <f t="shared" ref="H4069:H4132" ca="1" si="626">RAND()*(24-14)+14</f>
        <v>15.008405890140891</v>
      </c>
      <c r="I4069">
        <f ca="1">User_Model_Calcs!A4069-Sat_Data!$B$5</f>
        <v>20.677011422962977</v>
      </c>
      <c r="J4069">
        <f ca="1">(Earth_Data!$B$1/SQRT(1-Earth_Data!$B$2^2*SIN(RADIANS(User_Model_Calcs!B4069))^2))*COS(RADIANS(User_Model_Calcs!B4069))</f>
        <v>5262.9272045316975</v>
      </c>
      <c r="K4069">
        <f ca="1">((Earth_Data!$B$1*(1-Earth_Data!$B$2^2))/SQRT(1-Earth_Data!$B$2^2*SIN(RADIANS(User_Model_Calcs!B4069))^2))*SIN(RADIANS(User_Model_Calcs!B4069))</f>
        <v>-3591.0106030647053</v>
      </c>
      <c r="L4069">
        <f t="shared" ca="1" si="621"/>
        <v>-34.306575157883969</v>
      </c>
      <c r="M4069">
        <f t="shared" ca="1" si="622"/>
        <v>6371.3232465103329</v>
      </c>
      <c r="N4069">
        <f ca="1">SQRT(User_Model_Calcs!M4069^2+Sat_Data!$B$3^2-2*User_Model_Calcs!M4069*Sat_Data!$B$3*COS(RADIANS(L4069))*COS(RADIANS(I4069)))</f>
        <v>37459.081277992496</v>
      </c>
      <c r="O4069">
        <f ca="1">DEGREES(ACOS(((Earth_Data!$B$1+Sat_Data!$B$2)/User_Model_Calcs!N4069)*SQRT(1-COS(RADIANS(User_Model_Calcs!I4069))^2*COS(RADIANS(User_Model_Calcs!B4069))^2)))</f>
        <v>44.226125843839206</v>
      </c>
      <c r="P4069">
        <f t="shared" ca="1" si="619"/>
        <v>33.685894883780094</v>
      </c>
    </row>
    <row r="4070" spans="1:16" x14ac:dyDescent="0.25">
      <c r="A4070">
        <f t="shared" ca="1" si="623"/>
        <v>130.08567872125269</v>
      </c>
      <c r="B4070">
        <f t="shared" ca="1" si="624"/>
        <v>-35.780492789223018</v>
      </c>
      <c r="C4070" s="6">
        <v>20135.9375</v>
      </c>
      <c r="D4070">
        <f t="shared" ca="1" si="625"/>
        <v>1.2</v>
      </c>
      <c r="E4070" s="1">
        <v>0.65</v>
      </c>
      <c r="F4070">
        <v>19.899999999999999</v>
      </c>
      <c r="G4070">
        <f t="shared" ca="1" si="620"/>
        <v>46.089820015575185</v>
      </c>
      <c r="H4070">
        <f t="shared" ca="1" si="626"/>
        <v>16.350114421006822</v>
      </c>
      <c r="I4070">
        <f ca="1">User_Model_Calcs!A4070-Sat_Data!$B$5</f>
        <v>20.085678721252691</v>
      </c>
      <c r="J4070">
        <f ca="1">(Earth_Data!$B$1/SQRT(1-Earth_Data!$B$2^2*SIN(RADIANS(User_Model_Calcs!B4070))^2))*COS(RADIANS(User_Model_Calcs!B4070))</f>
        <v>5180.2795641502598</v>
      </c>
      <c r="K4070">
        <f ca="1">((Earth_Data!$B$1*(1-Earth_Data!$B$2^2))/SQRT(1-Earth_Data!$B$2^2*SIN(RADIANS(User_Model_Calcs!B4070))^2))*SIN(RADIANS(User_Model_Calcs!B4070))</f>
        <v>-3708.4613348786484</v>
      </c>
      <c r="L4070">
        <f t="shared" ca="1" si="621"/>
        <v>-35.598138434351867</v>
      </c>
      <c r="M4070">
        <f t="shared" ca="1" si="622"/>
        <v>6370.8697863826046</v>
      </c>
      <c r="N4070">
        <f ca="1">SQRT(User_Model_Calcs!M4070^2+Sat_Data!$B$3^2-2*User_Model_Calcs!M4070*Sat_Data!$B$3*COS(RADIANS(L4070))*COS(RADIANS(I4070)))</f>
        <v>37525.023932285978</v>
      </c>
      <c r="O4070">
        <f ca="1">DEGREES(ACOS(((Earth_Data!$B$1+Sat_Data!$B$2)/User_Model_Calcs!N4070)*SQRT(1-COS(RADIANS(User_Model_Calcs!I4070))^2*COS(RADIANS(User_Model_Calcs!B4070))^2)))</f>
        <v>43.30287928335931</v>
      </c>
      <c r="P4070">
        <f t="shared" ca="1" si="619"/>
        <v>32.022200430065517</v>
      </c>
    </row>
    <row r="4071" spans="1:16" x14ac:dyDescent="0.25">
      <c r="A4071">
        <f t="shared" ca="1" si="623"/>
        <v>128.62394995363661</v>
      </c>
      <c r="B4071">
        <f t="shared" ca="1" si="624"/>
        <v>-36.456827393489462</v>
      </c>
      <c r="C4071" s="6">
        <v>20135.9375</v>
      </c>
      <c r="D4071">
        <f t="shared" ca="1" si="625"/>
        <v>0.75</v>
      </c>
      <c r="E4071" s="1">
        <v>0.65</v>
      </c>
      <c r="F4071">
        <v>19.899999999999999</v>
      </c>
      <c r="G4071">
        <f t="shared" ca="1" si="620"/>
        <v>42.007420362456692</v>
      </c>
      <c r="H4071">
        <f t="shared" ca="1" si="626"/>
        <v>16.195664301439454</v>
      </c>
      <c r="I4071">
        <f ca="1">User_Model_Calcs!A4071-Sat_Data!$B$5</f>
        <v>18.623949953636611</v>
      </c>
      <c r="J4071">
        <f ca="1">(Earth_Data!$B$1/SQRT(1-Earth_Data!$B$2^2*SIN(RADIANS(User_Model_Calcs!B4071))^2))*COS(RADIANS(User_Model_Calcs!B4071))</f>
        <v>5136.0426882576512</v>
      </c>
      <c r="K4071">
        <f ca="1">((Earth_Data!$B$1*(1-Earth_Data!$B$2^2))/SQRT(1-Earth_Data!$B$2^2*SIN(RADIANS(User_Model_Calcs!B4071))^2))*SIN(RADIANS(User_Model_Calcs!B4071))</f>
        <v>-3769.0837373636768</v>
      </c>
      <c r="L4071">
        <f t="shared" ca="1" si="621"/>
        <v>-36.273074758971646</v>
      </c>
      <c r="M4071">
        <f t="shared" ca="1" si="622"/>
        <v>6370.6300092584424</v>
      </c>
      <c r="N4071">
        <f ca="1">SQRT(User_Model_Calcs!M4071^2+Sat_Data!$B$3^2-2*User_Model_Calcs!M4071*Sat_Data!$B$3*COS(RADIANS(L4071))*COS(RADIANS(I4071)))</f>
        <v>37522.872739428436</v>
      </c>
      <c r="O4071">
        <f ca="1">DEGREES(ACOS(((Earth_Data!$B$1+Sat_Data!$B$2)/User_Model_Calcs!N4071)*SQRT(1-COS(RADIANS(User_Model_Calcs!I4071))^2*COS(RADIANS(User_Model_Calcs!B4071))^2)))</f>
        <v>43.328707975949143</v>
      </c>
      <c r="P4071">
        <f t="shared" ca="1" si="619"/>
        <v>29.559190786673309</v>
      </c>
    </row>
    <row r="4072" spans="1:16" x14ac:dyDescent="0.25">
      <c r="A4072">
        <f t="shared" ca="1" si="623"/>
        <v>127.650076078995</v>
      </c>
      <c r="B4072">
        <f t="shared" ca="1" si="624"/>
        <v>-34.782484644571049</v>
      </c>
      <c r="C4072" s="6">
        <v>20135.9375</v>
      </c>
      <c r="D4072">
        <f t="shared" ca="1" si="625"/>
        <v>3</v>
      </c>
      <c r="E4072" s="1">
        <v>0.65</v>
      </c>
      <c r="F4072">
        <v>19.899999999999999</v>
      </c>
      <c r="G4072">
        <f t="shared" ca="1" si="620"/>
        <v>54.048620189015942</v>
      </c>
      <c r="H4072">
        <f t="shared" ca="1" si="626"/>
        <v>19.290606882555259</v>
      </c>
      <c r="I4072">
        <f ca="1">User_Model_Calcs!A4072-Sat_Data!$B$5</f>
        <v>17.650076078994999</v>
      </c>
      <c r="J4072">
        <f ca="1">(Earth_Data!$B$1/SQRT(1-Earth_Data!$B$2^2*SIN(RADIANS(User_Model_Calcs!B4072))^2))*COS(RADIANS(User_Model_Calcs!B4072))</f>
        <v>5244.2327506202282</v>
      </c>
      <c r="K4072">
        <f ca="1">((Earth_Data!$B$1*(1-Earth_Data!$B$2^2))/SQRT(1-Earth_Data!$B$2^2*SIN(RADIANS(User_Model_Calcs!B4072))^2))*SIN(RADIANS(User_Model_Calcs!B4072))</f>
        <v>-3618.075150561825</v>
      </c>
      <c r="L4072">
        <f t="shared" ca="1" si="621"/>
        <v>-34.60237840294856</v>
      </c>
      <c r="M4072">
        <f t="shared" ca="1" si="622"/>
        <v>6371.2200509628283</v>
      </c>
      <c r="N4072">
        <f ca="1">SQRT(User_Model_Calcs!M4072^2+Sat_Data!$B$3^2-2*User_Model_Calcs!M4072*Sat_Data!$B$3*COS(RADIANS(L4072))*COS(RADIANS(I4072)))</f>
        <v>37376.300970995049</v>
      </c>
      <c r="O4072">
        <f ca="1">DEGREES(ACOS(((Earth_Data!$B$1+Sat_Data!$B$2)/User_Model_Calcs!N4072)*SQRT(1-COS(RADIANS(User_Model_Calcs!I4072))^2*COS(RADIANS(User_Model_Calcs!B4072))^2)))</f>
        <v>45.397575313508867</v>
      </c>
      <c r="P4072">
        <f t="shared" ca="1" si="619"/>
        <v>29.151008712844138</v>
      </c>
    </row>
    <row r="4073" spans="1:16" x14ac:dyDescent="0.25">
      <c r="A4073">
        <f t="shared" ca="1" si="623"/>
        <v>131.18797242004641</v>
      </c>
      <c r="B4073">
        <f t="shared" ca="1" si="624"/>
        <v>-34.144673736038705</v>
      </c>
      <c r="C4073" s="6">
        <v>20135.9375</v>
      </c>
      <c r="D4073">
        <f t="shared" ca="1" si="625"/>
        <v>1.2</v>
      </c>
      <c r="E4073" s="1">
        <v>0.65</v>
      </c>
      <c r="F4073">
        <v>19.899999999999999</v>
      </c>
      <c r="G4073">
        <f t="shared" ca="1" si="620"/>
        <v>46.089820015575185</v>
      </c>
      <c r="H4073">
        <f t="shared" ca="1" si="626"/>
        <v>14.097755037637409</v>
      </c>
      <c r="I4073">
        <f ca="1">User_Model_Calcs!A4073-Sat_Data!$B$5</f>
        <v>21.187972420046407</v>
      </c>
      <c r="J4073">
        <f ca="1">(Earth_Data!$B$1/SQRT(1-Earth_Data!$B$2^2*SIN(RADIANS(User_Model_Calcs!B4073))^2))*COS(RADIANS(User_Model_Calcs!B4073))</f>
        <v>5284.2703585207601</v>
      </c>
      <c r="K4073">
        <f ca="1">((Earth_Data!$B$1*(1-Earth_Data!$B$2^2))/SQRT(1-Earth_Data!$B$2^2*SIN(RADIANS(User_Model_Calcs!B4073))^2))*SIN(RADIANS(User_Model_Calcs!B4073))</f>
        <v>-3559.7406779650878</v>
      </c>
      <c r="L4073">
        <f t="shared" ca="1" si="621"/>
        <v>-33.966118480681409</v>
      </c>
      <c r="M4073">
        <f t="shared" ca="1" si="622"/>
        <v>6371.4415100745027</v>
      </c>
      <c r="N4073">
        <f ca="1">SQRT(User_Model_Calcs!M4073^2+Sat_Data!$B$3^2-2*User_Model_Calcs!M4073*Sat_Data!$B$3*COS(RADIANS(L4073))*COS(RADIANS(I4073)))</f>
        <v>37455.575593862595</v>
      </c>
      <c r="O4073">
        <f ca="1">DEGREES(ACOS(((Earth_Data!$B$1+Sat_Data!$B$2)/User_Model_Calcs!N4073)*SQRT(1-COS(RADIANS(User_Model_Calcs!I4073))^2*COS(RADIANS(User_Model_Calcs!B4073))^2)))</f>
        <v>44.277196762857081</v>
      </c>
      <c r="P4073">
        <f t="shared" ca="1" si="619"/>
        <v>34.6296428219066</v>
      </c>
    </row>
    <row r="4074" spans="1:16" x14ac:dyDescent="0.25">
      <c r="A4074">
        <f t="shared" ca="1" si="623"/>
        <v>132.49740329834788</v>
      </c>
      <c r="B4074">
        <f t="shared" ca="1" si="624"/>
        <v>-35.589207929961283</v>
      </c>
      <c r="C4074" s="6">
        <v>20135.9375</v>
      </c>
      <c r="D4074">
        <f t="shared" ca="1" si="625"/>
        <v>3</v>
      </c>
      <c r="E4074" s="1">
        <v>0.65</v>
      </c>
      <c r="F4074">
        <v>19.899999999999999</v>
      </c>
      <c r="G4074">
        <f t="shared" ca="1" si="620"/>
        <v>54.048620189015942</v>
      </c>
      <c r="H4074">
        <f t="shared" ca="1" si="626"/>
        <v>18.981721688673282</v>
      </c>
      <c r="I4074">
        <f ca="1">User_Model_Calcs!A4074-Sat_Data!$B$5</f>
        <v>22.497403298347876</v>
      </c>
      <c r="J4074">
        <f ca="1">(Earth_Data!$B$1/SQRT(1-Earth_Data!$B$2^2*SIN(RADIANS(User_Model_Calcs!B4074))^2))*COS(RADIANS(User_Model_Calcs!B4074))</f>
        <v>5192.6598870180478</v>
      </c>
      <c r="K4074">
        <f ca="1">((Earth_Data!$B$1*(1-Earth_Data!$B$2^2))/SQRT(1-Earth_Data!$B$2^2*SIN(RADIANS(User_Model_Calcs!B4074))^2))*SIN(RADIANS(User_Model_Calcs!B4074))</f>
        <v>-3691.2226760724679</v>
      </c>
      <c r="L4074">
        <f t="shared" ca="1" si="621"/>
        <v>-35.407267458564817</v>
      </c>
      <c r="M4074">
        <f t="shared" ca="1" si="622"/>
        <v>6370.9372580961644</v>
      </c>
      <c r="N4074">
        <f ca="1">SQRT(User_Model_Calcs!M4074^2+Sat_Data!$B$3^2-2*User_Model_Calcs!M4074*Sat_Data!$B$3*COS(RADIANS(L4074))*COS(RADIANS(I4074)))</f>
        <v>37601.065378162617</v>
      </c>
      <c r="O4074">
        <f ca="1">DEGREES(ACOS(((Earth_Data!$B$1+Sat_Data!$B$2)/User_Model_Calcs!N4074)*SQRT(1-COS(RADIANS(User_Model_Calcs!I4074))^2*COS(RADIANS(User_Model_Calcs!B4074))^2)))</f>
        <v>42.26674745668204</v>
      </c>
      <c r="P4074">
        <f t="shared" ca="1" si="619"/>
        <v>35.437664537105903</v>
      </c>
    </row>
    <row r="4075" spans="1:16" x14ac:dyDescent="0.25">
      <c r="A4075">
        <f t="shared" ca="1" si="623"/>
        <v>129.45153203347107</v>
      </c>
      <c r="B4075">
        <f t="shared" ca="1" si="624"/>
        <v>-35.699859163343206</v>
      </c>
      <c r="C4075" s="6">
        <v>20135.9375</v>
      </c>
      <c r="D4075">
        <f t="shared" ca="1" si="625"/>
        <v>1.2</v>
      </c>
      <c r="E4075" s="1">
        <v>0.65</v>
      </c>
      <c r="F4075">
        <v>19.899999999999999</v>
      </c>
      <c r="G4075">
        <f t="shared" ca="1" si="620"/>
        <v>46.089820015575185</v>
      </c>
      <c r="H4075">
        <f t="shared" ca="1" si="626"/>
        <v>15.234977532220075</v>
      </c>
      <c r="I4075">
        <f ca="1">User_Model_Calcs!A4075-Sat_Data!$B$5</f>
        <v>19.451532033471068</v>
      </c>
      <c r="J4075">
        <f ca="1">(Earth_Data!$B$1/SQRT(1-Earth_Data!$B$2^2*SIN(RADIANS(User_Model_Calcs!B4075))^2))*COS(RADIANS(User_Model_Calcs!B4075))</f>
        <v>5185.50539152273</v>
      </c>
      <c r="K4075">
        <f ca="1">((Earth_Data!$B$1*(1-Earth_Data!$B$2^2))/SQRT(1-Earth_Data!$B$2^2*SIN(RADIANS(User_Model_Calcs!B4075))^2))*SIN(RADIANS(User_Model_Calcs!B4075))</f>
        <v>-3701.1995771570737</v>
      </c>
      <c r="L4075">
        <f t="shared" ca="1" si="621"/>
        <v>-35.517678288667774</v>
      </c>
      <c r="M4075">
        <f t="shared" ca="1" si="622"/>
        <v>6370.8982471437257</v>
      </c>
      <c r="N4075">
        <f ca="1">SQRT(User_Model_Calcs!M4075^2+Sat_Data!$B$3^2-2*User_Model_Calcs!M4075*Sat_Data!$B$3*COS(RADIANS(L4075))*COS(RADIANS(I4075)))</f>
        <v>37497.692808513697</v>
      </c>
      <c r="O4075">
        <f ca="1">DEGREES(ACOS(((Earth_Data!$B$1+Sat_Data!$B$2)/User_Model_Calcs!N4075)*SQRT(1-COS(RADIANS(User_Model_Calcs!I4075))^2*COS(RADIANS(User_Model_Calcs!B4075))^2)))</f>
        <v>43.681025711176126</v>
      </c>
      <c r="P4075">
        <f t="shared" ca="1" si="619"/>
        <v>31.182967153990475</v>
      </c>
    </row>
    <row r="4076" spans="1:16" x14ac:dyDescent="0.25">
      <c r="A4076">
        <f t="shared" ca="1" si="623"/>
        <v>132.43032094515473</v>
      </c>
      <c r="B4076">
        <f t="shared" ca="1" si="624"/>
        <v>-35.777631320024057</v>
      </c>
      <c r="C4076" s="6">
        <v>20135.9375</v>
      </c>
      <c r="D4076">
        <f t="shared" ca="1" si="625"/>
        <v>0.75</v>
      </c>
      <c r="E4076" s="1">
        <v>0.65</v>
      </c>
      <c r="F4076">
        <v>19.899999999999999</v>
      </c>
      <c r="G4076">
        <f t="shared" ca="1" si="620"/>
        <v>42.007420362456692</v>
      </c>
      <c r="H4076">
        <f t="shared" ca="1" si="626"/>
        <v>18.695628556054213</v>
      </c>
      <c r="I4076">
        <f ca="1">User_Model_Calcs!A4076-Sat_Data!$B$5</f>
        <v>22.430320945154733</v>
      </c>
      <c r="J4076">
        <f ca="1">(Earth_Data!$B$1/SQRT(1-Earth_Data!$B$2^2*SIN(RADIANS(User_Model_Calcs!B4076))^2))*COS(RADIANS(User_Model_Calcs!B4076))</f>
        <v>5180.4651906965319</v>
      </c>
      <c r="K4076">
        <f ca="1">((Earth_Data!$B$1*(1-Earth_Data!$B$2^2))/SQRT(1-Earth_Data!$B$2^2*SIN(RADIANS(User_Model_Calcs!B4076))^2))*SIN(RADIANS(User_Model_Calcs!B4076))</f>
        <v>-3708.2037589790625</v>
      </c>
      <c r="L4076">
        <f t="shared" ca="1" si="621"/>
        <v>-35.595283096859525</v>
      </c>
      <c r="M4076">
        <f t="shared" ca="1" si="622"/>
        <v>6370.8707968475474</v>
      </c>
      <c r="N4076">
        <f ca="1">SQRT(User_Model_Calcs!M4076^2+Sat_Data!$B$3^2-2*User_Model_Calcs!M4076*Sat_Data!$B$3*COS(RADIANS(L4076))*COS(RADIANS(I4076)))</f>
        <v>37611.087871616619</v>
      </c>
      <c r="O4076">
        <f ca="1">DEGREES(ACOS(((Earth_Data!$B$1+Sat_Data!$B$2)/User_Model_Calcs!N4076)*SQRT(1-COS(RADIANS(User_Model_Calcs!I4076))^2*COS(RADIANS(User_Model_Calcs!B4076))^2)))</f>
        <v>42.130467349333252</v>
      </c>
      <c r="P4076">
        <f t="shared" ca="1" si="619"/>
        <v>35.224247289495054</v>
      </c>
    </row>
    <row r="4077" spans="1:16" x14ac:dyDescent="0.25">
      <c r="A4077">
        <f t="shared" ca="1" si="623"/>
        <v>127.81020647247026</v>
      </c>
      <c r="B4077">
        <f t="shared" ca="1" si="624"/>
        <v>-33.58306146066014</v>
      </c>
      <c r="C4077" s="6">
        <v>20135.9375</v>
      </c>
      <c r="D4077">
        <f t="shared" ca="1" si="625"/>
        <v>1.2</v>
      </c>
      <c r="E4077" s="1">
        <v>0.65</v>
      </c>
      <c r="F4077">
        <v>19.899999999999999</v>
      </c>
      <c r="G4077">
        <f t="shared" ca="1" si="620"/>
        <v>46.089820015575185</v>
      </c>
      <c r="H4077">
        <f t="shared" ca="1" si="626"/>
        <v>15.727307662317394</v>
      </c>
      <c r="I4077">
        <f ca="1">User_Model_Calcs!A4077-Sat_Data!$B$5</f>
        <v>17.810206472470256</v>
      </c>
      <c r="J4077">
        <f ca="1">(Earth_Data!$B$1/SQRT(1-Earth_Data!$B$2^2*SIN(RADIANS(User_Model_Calcs!B4077))^2))*COS(RADIANS(User_Model_Calcs!B4077))</f>
        <v>5318.981795359874</v>
      </c>
      <c r="K4077">
        <f ca="1">((Earth_Data!$B$1*(1-Earth_Data!$B$2^2))/SQRT(1-Earth_Data!$B$2^2*SIN(RADIANS(User_Model_Calcs!B4077))^2))*SIN(RADIANS(User_Model_Calcs!B4077))</f>
        <v>-3508.0141846611323</v>
      </c>
      <c r="L4077">
        <f t="shared" ca="1" si="621"/>
        <v>-33.40594492304821</v>
      </c>
      <c r="M4077">
        <f t="shared" ca="1" si="622"/>
        <v>6371.6348654920157</v>
      </c>
      <c r="N4077">
        <f ca="1">SQRT(User_Model_Calcs!M4077^2+Sat_Data!$B$3^2-2*User_Model_Calcs!M4077*Sat_Data!$B$3*COS(RADIANS(L4077))*COS(RADIANS(I4077)))</f>
        <v>37301.04809740038</v>
      </c>
      <c r="O4077">
        <f ca="1">DEGREES(ACOS(((Earth_Data!$B$1+Sat_Data!$B$2)/User_Model_Calcs!N4077)*SQRT(1-COS(RADIANS(User_Model_Calcs!I4077))^2*COS(RADIANS(User_Model_Calcs!B4077))^2)))</f>
        <v>46.495294482823397</v>
      </c>
      <c r="P4077">
        <f t="shared" ca="1" si="619"/>
        <v>30.14760188600669</v>
      </c>
    </row>
    <row r="4078" spans="1:16" x14ac:dyDescent="0.25">
      <c r="A4078">
        <f t="shared" ca="1" si="623"/>
        <v>128.78203483116511</v>
      </c>
      <c r="B4078">
        <f t="shared" ca="1" si="624"/>
        <v>-36.230717766509422</v>
      </c>
      <c r="C4078" s="6">
        <v>20135.9375</v>
      </c>
      <c r="D4078">
        <f t="shared" ca="1" si="625"/>
        <v>0.75</v>
      </c>
      <c r="E4078" s="1">
        <v>0.65</v>
      </c>
      <c r="F4078">
        <v>19.899999999999999</v>
      </c>
      <c r="G4078">
        <f t="shared" ca="1" si="620"/>
        <v>42.007420362456692</v>
      </c>
      <c r="H4078">
        <f t="shared" ca="1" si="626"/>
        <v>17.792586091809898</v>
      </c>
      <c r="I4078">
        <f ca="1">User_Model_Calcs!A4078-Sat_Data!$B$5</f>
        <v>18.782034831165106</v>
      </c>
      <c r="J4078">
        <f ca="1">(Earth_Data!$B$1/SQRT(1-Earth_Data!$B$2^2*SIN(RADIANS(User_Model_Calcs!B4078))^2))*COS(RADIANS(User_Model_Calcs!B4078))</f>
        <v>5150.9119421411533</v>
      </c>
      <c r="K4078">
        <f ca="1">((Earth_Data!$B$1*(1-Earth_Data!$B$2^2))/SQRT(1-Earth_Data!$B$2^2*SIN(RADIANS(User_Model_Calcs!B4078))^2))*SIN(RADIANS(User_Model_Calcs!B4078))</f>
        <v>-3748.8740799566472</v>
      </c>
      <c r="L4078">
        <f t="shared" ca="1" si="621"/>
        <v>-36.047421276122449</v>
      </c>
      <c r="M4078">
        <f t="shared" ca="1" si="622"/>
        <v>6370.7103766427135</v>
      </c>
      <c r="N4078">
        <f ca="1">SQRT(User_Model_Calcs!M4078^2+Sat_Data!$B$3^2-2*User_Model_Calcs!M4078*Sat_Data!$B$3*COS(RADIANS(L4078))*COS(RADIANS(I4078)))</f>
        <v>37512.172247908762</v>
      </c>
      <c r="O4078">
        <f ca="1">DEGREES(ACOS(((Earth_Data!$B$1+Sat_Data!$B$2)/User_Model_Calcs!N4078)*SQRT(1-COS(RADIANS(User_Model_Calcs!I4078))^2*COS(RADIANS(User_Model_Calcs!B4078))^2)))</f>
        <v>43.477607901446945</v>
      </c>
      <c r="P4078">
        <f t="shared" ca="1" si="619"/>
        <v>29.915724039206339</v>
      </c>
    </row>
    <row r="4079" spans="1:16" x14ac:dyDescent="0.25">
      <c r="A4079">
        <f t="shared" ca="1" si="623"/>
        <v>130.45808762273981</v>
      </c>
      <c r="B4079">
        <f t="shared" ca="1" si="624"/>
        <v>-37.030521543743326</v>
      </c>
      <c r="C4079" s="6">
        <v>20135.9375</v>
      </c>
      <c r="D4079">
        <f t="shared" ca="1" si="625"/>
        <v>3</v>
      </c>
      <c r="E4079" s="1">
        <v>0.65</v>
      </c>
      <c r="F4079">
        <v>19.899999999999999</v>
      </c>
      <c r="G4079">
        <f t="shared" ca="1" si="620"/>
        <v>54.048620189015942</v>
      </c>
      <c r="H4079">
        <f t="shared" ca="1" si="626"/>
        <v>20.06150232772201</v>
      </c>
      <c r="I4079">
        <f ca="1">User_Model_Calcs!A4079-Sat_Data!$B$5</f>
        <v>20.458087622739811</v>
      </c>
      <c r="J4079">
        <f ca="1">(Earth_Data!$B$1/SQRT(1-Earth_Data!$B$2^2*SIN(RADIANS(User_Model_Calcs!B4079))^2))*COS(RADIANS(User_Model_Calcs!B4079))</f>
        <v>5097.956439054532</v>
      </c>
      <c r="K4079">
        <f ca="1">((Earth_Data!$B$1*(1-Earth_Data!$B$2^2))/SQRT(1-Earth_Data!$B$2^2*SIN(RADIANS(User_Model_Calcs!B4079))^2))*SIN(RADIANS(User_Model_Calcs!B4079))</f>
        <v>-3820.0991491319392</v>
      </c>
      <c r="L4079">
        <f t="shared" ca="1" si="621"/>
        <v>-36.845662841149128</v>
      </c>
      <c r="M4079">
        <f t="shared" ca="1" si="622"/>
        <v>6370.425210588076</v>
      </c>
      <c r="N4079">
        <f ca="1">SQRT(User_Model_Calcs!M4079^2+Sat_Data!$B$3^2-2*User_Model_Calcs!M4079*Sat_Data!$B$3*COS(RADIANS(L4079))*COS(RADIANS(I4079)))</f>
        <v>37624.590932903287</v>
      </c>
      <c r="O4079">
        <f ca="1">DEGREES(ACOS(((Earth_Data!$B$1+Sat_Data!$B$2)/User_Model_Calcs!N4079)*SQRT(1-COS(RADIANS(User_Model_Calcs!I4079))^2*COS(RADIANS(User_Model_Calcs!B4079))^2)))</f>
        <v>41.941942793112972</v>
      </c>
      <c r="P4079">
        <f t="shared" ca="1" si="619"/>
        <v>31.77568677448776</v>
      </c>
    </row>
    <row r="4080" spans="1:16" x14ac:dyDescent="0.25">
      <c r="A4080">
        <f t="shared" ca="1" si="623"/>
        <v>132.44518793074585</v>
      </c>
      <c r="B4080">
        <f t="shared" ca="1" si="624"/>
        <v>-32.598658217207891</v>
      </c>
      <c r="C4080" s="6">
        <v>20135.9375</v>
      </c>
      <c r="D4080">
        <f t="shared" ca="1" si="625"/>
        <v>0.75</v>
      </c>
      <c r="E4080" s="1">
        <v>0.65</v>
      </c>
      <c r="F4080">
        <v>19.899999999999999</v>
      </c>
      <c r="G4080">
        <f t="shared" ca="1" si="620"/>
        <v>42.007420362456692</v>
      </c>
      <c r="H4080">
        <f t="shared" ca="1" si="626"/>
        <v>16.923216883031671</v>
      </c>
      <c r="I4080">
        <f ca="1">User_Model_Calcs!A4080-Sat_Data!$B$5</f>
        <v>22.445187930745846</v>
      </c>
      <c r="J4080">
        <f ca="1">(Earth_Data!$B$1/SQRT(1-Earth_Data!$B$2^2*SIN(RADIANS(User_Model_Calcs!B4080))^2))*COS(RADIANS(User_Model_Calcs!B4080))</f>
        <v>5378.5879131749089</v>
      </c>
      <c r="K4080">
        <f ca="1">((Earth_Data!$B$1*(1-Earth_Data!$B$2^2))/SQRT(1-Earth_Data!$B$2^2*SIN(RADIANS(User_Model_Calcs!B4080))^2))*SIN(RADIANS(User_Model_Calcs!B4080))</f>
        <v>-3416.54673790777</v>
      </c>
      <c r="L4080">
        <f t="shared" ca="1" si="621"/>
        <v>-32.424226703956691</v>
      </c>
      <c r="M4080">
        <f t="shared" ca="1" si="622"/>
        <v>6371.9698329527146</v>
      </c>
      <c r="N4080">
        <f ca="1">SQRT(User_Model_Calcs!M4080^2+Sat_Data!$B$3^2-2*User_Model_Calcs!M4080*Sat_Data!$B$3*COS(RADIANS(L4080))*COS(RADIANS(I4080)))</f>
        <v>37406.009069688356</v>
      </c>
      <c r="O4080">
        <f ca="1">DEGREES(ACOS(((Earth_Data!$B$1+Sat_Data!$B$2)/User_Model_Calcs!N4080)*SQRT(1-COS(RADIANS(User_Model_Calcs!I4080))^2*COS(RADIANS(User_Model_Calcs!B4080))^2)))</f>
        <v>44.985903823000847</v>
      </c>
      <c r="P4080">
        <f t="shared" ca="1" si="619"/>
        <v>37.479578194112001</v>
      </c>
    </row>
    <row r="4081" spans="1:16" x14ac:dyDescent="0.25">
      <c r="A4081">
        <f t="shared" ca="1" si="623"/>
        <v>129.63845138931828</v>
      </c>
      <c r="B4081">
        <f t="shared" ca="1" si="624"/>
        <v>-36.934957964187163</v>
      </c>
      <c r="C4081" s="6">
        <v>20135.9375</v>
      </c>
      <c r="D4081">
        <f t="shared" ca="1" si="625"/>
        <v>3</v>
      </c>
      <c r="E4081" s="1">
        <v>0.65</v>
      </c>
      <c r="F4081">
        <v>19.899999999999999</v>
      </c>
      <c r="G4081">
        <f t="shared" ca="1" si="620"/>
        <v>54.048620189015942</v>
      </c>
      <c r="H4081">
        <f t="shared" ca="1" si="626"/>
        <v>17.320419912700658</v>
      </c>
      <c r="I4081">
        <f ca="1">User_Model_Calcs!A4081-Sat_Data!$B$5</f>
        <v>19.638451389318277</v>
      </c>
      <c r="J4081">
        <f ca="1">(Earth_Data!$B$1/SQRT(1-Earth_Data!$B$2^2*SIN(RADIANS(User_Model_Calcs!B4081))^2))*COS(RADIANS(User_Model_Calcs!B4081))</f>
        <v>5104.3363720621192</v>
      </c>
      <c r="K4081">
        <f ca="1">((Earth_Data!$B$1*(1-Earth_Data!$B$2^2))/SQRT(1-Earth_Data!$B$2^2*SIN(RADIANS(User_Model_Calcs!B4081))^2))*SIN(RADIANS(User_Model_Calcs!B4081))</f>
        <v>-3811.6273834126914</v>
      </c>
      <c r="L4081">
        <f t="shared" ca="1" si="621"/>
        <v>-36.750278386363853</v>
      </c>
      <c r="M4081">
        <f t="shared" ca="1" si="622"/>
        <v>6370.4594111522101</v>
      </c>
      <c r="N4081">
        <f ca="1">SQRT(User_Model_Calcs!M4081^2+Sat_Data!$B$3^2-2*User_Model_Calcs!M4081*Sat_Data!$B$3*COS(RADIANS(L4081))*COS(RADIANS(I4081)))</f>
        <v>37589.830086893991</v>
      </c>
      <c r="O4081">
        <f ca="1">DEGREES(ACOS(((Earth_Data!$B$1+Sat_Data!$B$2)/User_Model_Calcs!N4081)*SQRT(1-COS(RADIANS(User_Model_Calcs!I4081))^2*COS(RADIANS(User_Model_Calcs!B4081))^2)))</f>
        <v>42.411366993654525</v>
      </c>
      <c r="P4081">
        <f t="shared" ca="1" si="619"/>
        <v>30.703333178085266</v>
      </c>
    </row>
    <row r="4082" spans="1:16" x14ac:dyDescent="0.25">
      <c r="A4082">
        <f t="shared" ca="1" si="623"/>
        <v>128.76777836128053</v>
      </c>
      <c r="B4082">
        <f t="shared" ca="1" si="624"/>
        <v>-34.126578653464641</v>
      </c>
      <c r="C4082" s="6">
        <v>20135.9375</v>
      </c>
      <c r="D4082">
        <f t="shared" ca="1" si="625"/>
        <v>3</v>
      </c>
      <c r="E4082" s="1">
        <v>0.65</v>
      </c>
      <c r="F4082">
        <v>19.899999999999999</v>
      </c>
      <c r="G4082">
        <f t="shared" ca="1" si="620"/>
        <v>54.048620189015942</v>
      </c>
      <c r="H4082">
        <f t="shared" ca="1" si="626"/>
        <v>14.710868946456618</v>
      </c>
      <c r="I4082">
        <f ca="1">User_Model_Calcs!A4082-Sat_Data!$B$5</f>
        <v>18.767778361280534</v>
      </c>
      <c r="J4082">
        <f ca="1">(Earth_Data!$B$1/SQRT(1-Earth_Data!$B$2^2*SIN(RADIANS(User_Model_Calcs!B4082))^2))*COS(RADIANS(User_Model_Calcs!B4082))</f>
        <v>5285.3967035043788</v>
      </c>
      <c r="K4082">
        <f ca="1">((Earth_Data!$B$1*(1-Earth_Data!$B$2^2))/SQRT(1-Earth_Data!$B$2^2*SIN(RADIANS(User_Model_Calcs!B4082))^2))*SIN(RADIANS(User_Model_Calcs!B4082))</f>
        <v>-3558.0792995193342</v>
      </c>
      <c r="L4082">
        <f t="shared" ca="1" si="621"/>
        <v>-33.94806869054991</v>
      </c>
      <c r="M4082">
        <f t="shared" ca="1" si="622"/>
        <v>6371.4477644474928</v>
      </c>
      <c r="N4082">
        <f ca="1">SQRT(User_Model_Calcs!M4082^2+Sat_Data!$B$3^2-2*User_Model_Calcs!M4082*Sat_Data!$B$3*COS(RADIANS(L4082))*COS(RADIANS(I4082)))</f>
        <v>37368.433180459077</v>
      </c>
      <c r="O4082">
        <f ca="1">DEGREES(ACOS(((Earth_Data!$B$1+Sat_Data!$B$2)/User_Model_Calcs!N4082)*SQRT(1-COS(RADIANS(User_Model_Calcs!I4082))^2*COS(RADIANS(User_Model_Calcs!B4082))^2)))</f>
        <v>45.514315318986228</v>
      </c>
      <c r="P4082">
        <f t="shared" ca="1" si="619"/>
        <v>31.202443259560269</v>
      </c>
    </row>
    <row r="4083" spans="1:16" x14ac:dyDescent="0.25">
      <c r="A4083">
        <f t="shared" ca="1" si="623"/>
        <v>129.68854867588044</v>
      </c>
      <c r="B4083">
        <f t="shared" ca="1" si="624"/>
        <v>-36.682471663675528</v>
      </c>
      <c r="C4083" s="6">
        <v>20135.9375</v>
      </c>
      <c r="D4083">
        <f t="shared" ca="1" si="625"/>
        <v>1.2</v>
      </c>
      <c r="E4083" s="1">
        <v>0.65</v>
      </c>
      <c r="F4083">
        <v>19.899999999999999</v>
      </c>
      <c r="G4083">
        <f t="shared" ca="1" si="620"/>
        <v>46.089820015575185</v>
      </c>
      <c r="H4083">
        <f t="shared" ca="1" si="626"/>
        <v>22.413254228277577</v>
      </c>
      <c r="I4083">
        <f ca="1">User_Model_Calcs!A4083-Sat_Data!$B$5</f>
        <v>19.68854867588044</v>
      </c>
      <c r="J4083">
        <f ca="1">(Earth_Data!$B$1/SQRT(1-Earth_Data!$B$2^2*SIN(RADIANS(User_Model_Calcs!B4083))^2))*COS(RADIANS(User_Model_Calcs!B4083))</f>
        <v>5121.1240779633072</v>
      </c>
      <c r="K4083">
        <f ca="1">((Earth_Data!$B$1*(1-Earth_Data!$B$2^2))/SQRT(1-Earth_Data!$B$2^2*SIN(RADIANS(User_Model_Calcs!B4083))^2))*SIN(RADIANS(User_Model_Calcs!B4083))</f>
        <v>-3789.1939091028394</v>
      </c>
      <c r="L4083">
        <f t="shared" ca="1" si="621"/>
        <v>-36.498275201248795</v>
      </c>
      <c r="M4083">
        <f t="shared" ca="1" si="622"/>
        <v>6370.5496075831315</v>
      </c>
      <c r="N4083">
        <f ca="1">SQRT(User_Model_Calcs!M4083^2+Sat_Data!$B$3^2-2*User_Model_Calcs!M4083*Sat_Data!$B$3*COS(RADIANS(L4083))*COS(RADIANS(I4083)))</f>
        <v>37573.79677283053</v>
      </c>
      <c r="O4083">
        <f ca="1">DEGREES(ACOS(((Earth_Data!$B$1+Sat_Data!$B$2)/User_Model_Calcs!N4083)*SQRT(1-COS(RADIANS(User_Model_Calcs!I4083))^2*COS(RADIANS(User_Model_Calcs!B4083))^2)))</f>
        <v>42.63039576111607</v>
      </c>
      <c r="P4083">
        <f t="shared" ca="1" si="619"/>
        <v>30.921315546877491</v>
      </c>
    </row>
    <row r="4084" spans="1:16" x14ac:dyDescent="0.25">
      <c r="A4084">
        <f t="shared" ca="1" si="623"/>
        <v>128.9323146534372</v>
      </c>
      <c r="B4084">
        <f t="shared" ca="1" si="624"/>
        <v>-34.59455866351486</v>
      </c>
      <c r="C4084" s="6">
        <v>20135.9375</v>
      </c>
      <c r="D4084">
        <f t="shared" ca="1" si="625"/>
        <v>0.75</v>
      </c>
      <c r="E4084" s="1">
        <v>0.65</v>
      </c>
      <c r="F4084">
        <v>19.899999999999999</v>
      </c>
      <c r="G4084">
        <f t="shared" ca="1" si="620"/>
        <v>42.007420362456692</v>
      </c>
      <c r="H4084">
        <f t="shared" ca="1" si="626"/>
        <v>22.93786434395976</v>
      </c>
      <c r="I4084">
        <f ca="1">User_Model_Calcs!A4084-Sat_Data!$B$5</f>
        <v>18.932314653437203</v>
      </c>
      <c r="J4084">
        <f ca="1">(Earth_Data!$B$1/SQRT(1-Earth_Data!$B$2^2*SIN(RADIANS(User_Model_Calcs!B4084))^2))*COS(RADIANS(User_Model_Calcs!B4084))</f>
        <v>5256.0973977585763</v>
      </c>
      <c r="K4084">
        <f ca="1">((Earth_Data!$B$1*(1-Earth_Data!$B$2^2))/SQRT(1-Earth_Data!$B$2^2*SIN(RADIANS(User_Model_Calcs!B4084))^2))*SIN(RADIANS(User_Model_Calcs!B4084))</f>
        <v>-3600.9330879060949</v>
      </c>
      <c r="L4084">
        <f t="shared" ca="1" si="621"/>
        <v>-34.414900198493804</v>
      </c>
      <c r="M4084">
        <f t="shared" ca="1" si="622"/>
        <v>6371.2855028087861</v>
      </c>
      <c r="N4084">
        <f ca="1">SQRT(User_Model_Calcs!M4084^2+Sat_Data!$B$3^2-2*User_Model_Calcs!M4084*Sat_Data!$B$3*COS(RADIANS(L4084))*COS(RADIANS(I4084)))</f>
        <v>37405.19172463748</v>
      </c>
      <c r="O4084">
        <f ca="1">DEGREES(ACOS(((Earth_Data!$B$1+Sat_Data!$B$2)/User_Model_Calcs!N4084)*SQRT(1-COS(RADIANS(User_Model_Calcs!I4084))^2*COS(RADIANS(User_Model_Calcs!B4084))^2)))</f>
        <v>44.986184404111562</v>
      </c>
      <c r="P4084">
        <f t="shared" ca="1" si="619"/>
        <v>31.137621399880967</v>
      </c>
    </row>
    <row r="4085" spans="1:16" x14ac:dyDescent="0.25">
      <c r="A4085">
        <f t="shared" ca="1" si="623"/>
        <v>129.86188806914319</v>
      </c>
      <c r="B4085">
        <f t="shared" ca="1" si="624"/>
        <v>-32.651567568928911</v>
      </c>
      <c r="C4085" s="6">
        <v>20135.9375</v>
      </c>
      <c r="D4085">
        <f t="shared" ca="1" si="625"/>
        <v>0.75</v>
      </c>
      <c r="E4085" s="1">
        <v>0.65</v>
      </c>
      <c r="F4085">
        <v>19.899999999999999</v>
      </c>
      <c r="G4085">
        <f t="shared" ca="1" si="620"/>
        <v>42.007420362456692</v>
      </c>
      <c r="H4085">
        <f t="shared" ca="1" si="626"/>
        <v>22.173493180558893</v>
      </c>
      <c r="I4085">
        <f ca="1">User_Model_Calcs!A4085-Sat_Data!$B$5</f>
        <v>19.861888069143191</v>
      </c>
      <c r="J4085">
        <f ca="1">(Earth_Data!$B$1/SQRT(1-Earth_Data!$B$2^2*SIN(RADIANS(User_Model_Calcs!B4085))^2))*COS(RADIANS(User_Model_Calcs!B4085))</f>
        <v>5375.4244914304481</v>
      </c>
      <c r="K4085">
        <f ca="1">((Earth_Data!$B$1*(1-Earth_Data!$B$2^2))/SQRT(1-Earth_Data!$B$2^2*SIN(RADIANS(User_Model_Calcs!B4085))^2))*SIN(RADIANS(User_Model_Calcs!B4085))</f>
        <v>-3421.4884692456112</v>
      </c>
      <c r="L4085">
        <f t="shared" ca="1" si="621"/>
        <v>-32.476986497370724</v>
      </c>
      <c r="M4085">
        <f t="shared" ca="1" si="622"/>
        <v>6371.9519621738336</v>
      </c>
      <c r="N4085">
        <f ca="1">SQRT(User_Model_Calcs!M4085^2+Sat_Data!$B$3^2-2*User_Model_Calcs!M4085*Sat_Data!$B$3*COS(RADIANS(L4085))*COS(RADIANS(I4085)))</f>
        <v>37310.602290447605</v>
      </c>
      <c r="O4085">
        <f ca="1">DEGREES(ACOS(((Earth_Data!$B$1+Sat_Data!$B$2)/User_Model_Calcs!N4085)*SQRT(1-COS(RADIANS(User_Model_Calcs!I4085))^2*COS(RADIANS(User_Model_Calcs!B4085))^2)))</f>
        <v>46.360927185175299</v>
      </c>
      <c r="P4085">
        <f t="shared" ca="1" si="619"/>
        <v>33.804380390172625</v>
      </c>
    </row>
    <row r="4086" spans="1:16" x14ac:dyDescent="0.25">
      <c r="A4086">
        <f t="shared" ca="1" si="623"/>
        <v>130.93835135132474</v>
      </c>
      <c r="B4086">
        <f t="shared" ca="1" si="624"/>
        <v>-35.980552811145508</v>
      </c>
      <c r="C4086" s="6">
        <v>20135.9375</v>
      </c>
      <c r="D4086">
        <f t="shared" ca="1" si="625"/>
        <v>0.75</v>
      </c>
      <c r="E4086" s="1">
        <v>0.65</v>
      </c>
      <c r="F4086">
        <v>19.899999999999999</v>
      </c>
      <c r="G4086">
        <f t="shared" ca="1" si="620"/>
        <v>42.007420362456692</v>
      </c>
      <c r="H4086">
        <f t="shared" ca="1" si="626"/>
        <v>23.146252478723415</v>
      </c>
      <c r="I4086">
        <f ca="1">User_Model_Calcs!A4086-Sat_Data!$B$5</f>
        <v>20.938351351324741</v>
      </c>
      <c r="J4086">
        <f ca="1">(Earth_Data!$B$1/SQRT(1-Earth_Data!$B$2^2*SIN(RADIANS(User_Model_Calcs!B4086))^2))*COS(RADIANS(User_Model_Calcs!B4086))</f>
        <v>5167.2693748809834</v>
      </c>
      <c r="K4086">
        <f ca="1">((Earth_Data!$B$1*(1-Earth_Data!$B$2^2))/SQRT(1-Earth_Data!$B$2^2*SIN(RADIANS(User_Model_Calcs!B4086))^2))*SIN(RADIANS(User_Model_Calcs!B4086))</f>
        <v>-3726.4470750702994</v>
      </c>
      <c r="L4086">
        <f t="shared" ca="1" si="621"/>
        <v>-35.797774256358082</v>
      </c>
      <c r="M4086">
        <f t="shared" ca="1" si="622"/>
        <v>6370.7990547405352</v>
      </c>
      <c r="N4086">
        <f ca="1">SQRT(User_Model_Calcs!M4086^2+Sat_Data!$B$3^2-2*User_Model_Calcs!M4086*Sat_Data!$B$3*COS(RADIANS(L4086))*COS(RADIANS(I4086)))</f>
        <v>37568.992318868448</v>
      </c>
      <c r="O4086">
        <f ca="1">DEGREES(ACOS(((Earth_Data!$B$1+Sat_Data!$B$2)/User_Model_Calcs!N4086)*SQRT(1-COS(RADIANS(User_Model_Calcs!I4086))^2*COS(RADIANS(User_Model_Calcs!B4086))^2)))</f>
        <v>42.699669410578196</v>
      </c>
      <c r="P4086">
        <f t="shared" ca="1" si="619"/>
        <v>33.07512695466886</v>
      </c>
    </row>
    <row r="4087" spans="1:16" x14ac:dyDescent="0.25">
      <c r="A4087">
        <f t="shared" ca="1" si="623"/>
        <v>128.54767203716702</v>
      </c>
      <c r="B4087">
        <f t="shared" ca="1" si="624"/>
        <v>-32.80913442930644</v>
      </c>
      <c r="C4087" s="6">
        <v>20135.9375</v>
      </c>
      <c r="D4087">
        <f t="shared" ca="1" si="625"/>
        <v>0.75</v>
      </c>
      <c r="E4087" s="1">
        <v>0.65</v>
      </c>
      <c r="F4087">
        <v>19.899999999999999</v>
      </c>
      <c r="G4087">
        <f t="shared" ca="1" si="620"/>
        <v>42.007420362456692</v>
      </c>
      <c r="H4087">
        <f t="shared" ca="1" si="626"/>
        <v>21.854075239582595</v>
      </c>
      <c r="I4087">
        <f ca="1">User_Model_Calcs!A4087-Sat_Data!$B$5</f>
        <v>18.547672037167018</v>
      </c>
      <c r="J4087">
        <f ca="1">(Earth_Data!$B$1/SQRT(1-Earth_Data!$B$2^2*SIN(RADIANS(User_Model_Calcs!B4087))^2))*COS(RADIANS(User_Model_Calcs!B4087))</f>
        <v>5365.976482173267</v>
      </c>
      <c r="K4087">
        <f ca="1">((Earth_Data!$B$1*(1-Earth_Data!$B$2^2))/SQRT(1-Earth_Data!$B$2^2*SIN(RADIANS(User_Model_Calcs!B4087))^2))*SIN(RADIANS(User_Model_Calcs!B4087))</f>
        <v>-3436.1881219439365</v>
      </c>
      <c r="L4087">
        <f t="shared" ca="1" si="621"/>
        <v>-32.634111479635145</v>
      </c>
      <c r="M4087">
        <f t="shared" ca="1" si="622"/>
        <v>6371.898650843812</v>
      </c>
      <c r="N4087">
        <f ca="1">SQRT(User_Model_Calcs!M4087^2+Sat_Data!$B$3^2-2*User_Model_Calcs!M4087*Sat_Data!$B$3*COS(RADIANS(L4087))*COS(RADIANS(I4087)))</f>
        <v>37274.865132689549</v>
      </c>
      <c r="O4087">
        <f ca="1">DEGREES(ACOS(((Earth_Data!$B$1+Sat_Data!$B$2)/User_Model_Calcs!N4087)*SQRT(1-COS(RADIANS(User_Model_Calcs!I4087))^2*COS(RADIANS(User_Model_Calcs!B4087))^2)))</f>
        <v>46.88514053817368</v>
      </c>
      <c r="P4087">
        <f t="shared" ca="1" si="619"/>
        <v>31.766713668949063</v>
      </c>
    </row>
    <row r="4088" spans="1:16" x14ac:dyDescent="0.25">
      <c r="A4088">
        <f t="shared" ca="1" si="623"/>
        <v>131.4105729441751</v>
      </c>
      <c r="B4088">
        <f t="shared" ca="1" si="624"/>
        <v>-34.318654305636301</v>
      </c>
      <c r="C4088" s="6">
        <v>20135.9375</v>
      </c>
      <c r="D4088">
        <f t="shared" ca="1" si="625"/>
        <v>3</v>
      </c>
      <c r="E4088" s="1">
        <v>0.65</v>
      </c>
      <c r="F4088">
        <v>19.899999999999999</v>
      </c>
      <c r="G4088">
        <f t="shared" ca="1" si="620"/>
        <v>54.048620189015942</v>
      </c>
      <c r="H4088">
        <f t="shared" ca="1" si="626"/>
        <v>15.786751580216116</v>
      </c>
      <c r="I4088">
        <f ca="1">User_Model_Calcs!A4088-Sat_Data!$B$5</f>
        <v>21.410572944175101</v>
      </c>
      <c r="J4088">
        <f ca="1">(Earth_Data!$B$1/SQRT(1-Earth_Data!$B$2^2*SIN(RADIANS(User_Model_Calcs!B4088))^2))*COS(RADIANS(User_Model_Calcs!B4088))</f>
        <v>5273.4138527096729</v>
      </c>
      <c r="K4088">
        <f ca="1">((Earth_Data!$B$1*(1-Earth_Data!$B$2^2))/SQRT(1-Earth_Data!$B$2^2*SIN(RADIANS(User_Model_Calcs!B4088))^2))*SIN(RADIANS(User_Model_Calcs!B4088))</f>
        <v>-3575.696566025219</v>
      </c>
      <c r="L4088">
        <f t="shared" ca="1" si="621"/>
        <v>-34.139667196868487</v>
      </c>
      <c r="M4088">
        <f t="shared" ca="1" si="622"/>
        <v>6371.381294055067</v>
      </c>
      <c r="N4088">
        <f ca="1">SQRT(User_Model_Calcs!M4088^2+Sat_Data!$B$3^2-2*User_Model_Calcs!M4088*Sat_Data!$B$3*COS(RADIANS(L4088))*COS(RADIANS(I4088)))</f>
        <v>37475.332769664317</v>
      </c>
      <c r="O4088">
        <f ca="1">DEGREES(ACOS(((Earth_Data!$B$1+Sat_Data!$B$2)/User_Model_Calcs!N4088)*SQRT(1-COS(RADIANS(User_Model_Calcs!I4088))^2*COS(RADIANS(User_Model_Calcs!B4088))^2)))</f>
        <v>43.999825790950304</v>
      </c>
      <c r="P4088">
        <f t="shared" ca="1" si="619"/>
        <v>34.817873140876927</v>
      </c>
    </row>
    <row r="4089" spans="1:16" x14ac:dyDescent="0.25">
      <c r="A4089">
        <f t="shared" ca="1" si="623"/>
        <v>128.77876470785031</v>
      </c>
      <c r="B4089">
        <f t="shared" ca="1" si="624"/>
        <v>-32.971647699650191</v>
      </c>
      <c r="C4089" s="6">
        <v>20135.9375</v>
      </c>
      <c r="D4089">
        <f t="shared" ca="1" si="625"/>
        <v>3</v>
      </c>
      <c r="E4089" s="1">
        <v>0.65</v>
      </c>
      <c r="F4089">
        <v>19.899999999999999</v>
      </c>
      <c r="G4089">
        <f t="shared" ca="1" si="620"/>
        <v>54.048620189015942</v>
      </c>
      <c r="H4089">
        <f t="shared" ca="1" si="626"/>
        <v>19.437224488735858</v>
      </c>
      <c r="I4089">
        <f ca="1">User_Model_Calcs!A4089-Sat_Data!$B$5</f>
        <v>18.778764707850314</v>
      </c>
      <c r="J4089">
        <f ca="1">(Earth_Data!$B$1/SQRT(1-Earth_Data!$B$2^2*SIN(RADIANS(User_Model_Calcs!B4089))^2))*COS(RADIANS(User_Model_Calcs!B4089))</f>
        <v>5356.1893160653881</v>
      </c>
      <c r="K4089">
        <f ca="1">((Earth_Data!$B$1*(1-Earth_Data!$B$2^2))/SQRT(1-Earth_Data!$B$2^2*SIN(RADIANS(User_Model_Calcs!B4089))^2))*SIN(RADIANS(User_Model_Calcs!B4089))</f>
        <v>-3451.3223418742282</v>
      </c>
      <c r="L4089">
        <f t="shared" ca="1" si="621"/>
        <v>-32.796174523813605</v>
      </c>
      <c r="M4089">
        <f t="shared" ca="1" si="622"/>
        <v>6371.8435242128489</v>
      </c>
      <c r="N4089">
        <f ca="1">SQRT(User_Model_Calcs!M4089^2+Sat_Data!$B$3^2-2*User_Model_Calcs!M4089*Sat_Data!$B$3*COS(RADIANS(L4089))*COS(RADIANS(I4089)))</f>
        <v>37293.167045441187</v>
      </c>
      <c r="O4089">
        <f ca="1">DEGREES(ACOS(((Earth_Data!$B$1+Sat_Data!$B$2)/User_Model_Calcs!N4089)*SQRT(1-COS(RADIANS(User_Model_Calcs!I4089))^2*COS(RADIANS(User_Model_Calcs!B4089))^2)))</f>
        <v>46.614546728439457</v>
      </c>
      <c r="P4089">
        <f t="shared" ca="1" si="619"/>
        <v>31.995863441870195</v>
      </c>
    </row>
    <row r="4090" spans="1:16" x14ac:dyDescent="0.25">
      <c r="A4090">
        <f t="shared" ca="1" si="623"/>
        <v>130.5217515867248</v>
      </c>
      <c r="B4090">
        <f t="shared" ca="1" si="624"/>
        <v>-36.238414084765971</v>
      </c>
      <c r="C4090" s="6">
        <v>20135.9375</v>
      </c>
      <c r="D4090">
        <f t="shared" ca="1" si="625"/>
        <v>1.2</v>
      </c>
      <c r="E4090" s="1">
        <v>0.65</v>
      </c>
      <c r="F4090">
        <v>19.899999999999999</v>
      </c>
      <c r="G4090">
        <f t="shared" ca="1" si="620"/>
        <v>46.089820015575185</v>
      </c>
      <c r="H4090">
        <f t="shared" ca="1" si="626"/>
        <v>14.459432654417192</v>
      </c>
      <c r="I4090">
        <f ca="1">User_Model_Calcs!A4090-Sat_Data!$B$5</f>
        <v>20.521751586724804</v>
      </c>
      <c r="J4090">
        <f ca="1">(Earth_Data!$B$1/SQRT(1-Earth_Data!$B$2^2*SIN(RADIANS(User_Model_Calcs!B4090))^2))*COS(RADIANS(User_Model_Calcs!B4090))</f>
        <v>5150.4071435413007</v>
      </c>
      <c r="K4090">
        <f ca="1">((Earth_Data!$B$1*(1-Earth_Data!$B$2^2))/SQRT(1-Earth_Data!$B$2^2*SIN(RADIANS(User_Model_Calcs!B4090))^2))*SIN(RADIANS(User_Model_Calcs!B4090))</f>
        <v>-3749.5629274283638</v>
      </c>
      <c r="L4090">
        <f t="shared" ca="1" si="621"/>
        <v>-36.055101880839366</v>
      </c>
      <c r="M4090">
        <f t="shared" ca="1" si="622"/>
        <v>6370.7076444447221</v>
      </c>
      <c r="N4090">
        <f ca="1">SQRT(User_Model_Calcs!M4090^2+Sat_Data!$B$3^2-2*User_Model_Calcs!M4090*Sat_Data!$B$3*COS(RADIANS(L4090))*COS(RADIANS(I4090)))</f>
        <v>37571.774851651251</v>
      </c>
      <c r="O4090">
        <f ca="1">DEGREES(ACOS(((Earth_Data!$B$1+Sat_Data!$B$2)/User_Model_Calcs!N4090)*SQRT(1-COS(RADIANS(User_Model_Calcs!I4090))^2*COS(RADIANS(User_Model_Calcs!B4090))^2)))</f>
        <v>42.660364729354043</v>
      </c>
      <c r="P4090">
        <f t="shared" ca="1" si="619"/>
        <v>32.342228975569824</v>
      </c>
    </row>
    <row r="4091" spans="1:16" x14ac:dyDescent="0.25">
      <c r="A4091">
        <f t="shared" ca="1" si="623"/>
        <v>130.35388124545889</v>
      </c>
      <c r="B4091">
        <f t="shared" ca="1" si="624"/>
        <v>-36.540840156139552</v>
      </c>
      <c r="C4091" s="6">
        <v>20135.9375</v>
      </c>
      <c r="D4091">
        <f t="shared" ca="1" si="625"/>
        <v>1.2</v>
      </c>
      <c r="E4091" s="1">
        <v>0.65</v>
      </c>
      <c r="F4091">
        <v>19.899999999999999</v>
      </c>
      <c r="G4091">
        <f t="shared" ca="1" si="620"/>
        <v>46.089820015575185</v>
      </c>
      <c r="H4091">
        <f t="shared" ca="1" si="626"/>
        <v>14.064835855966335</v>
      </c>
      <c r="I4091">
        <f ca="1">User_Model_Calcs!A4091-Sat_Data!$B$5</f>
        <v>20.353881245458894</v>
      </c>
      <c r="J4091">
        <f ca="1">(Earth_Data!$B$1/SQRT(1-Earth_Data!$B$2^2*SIN(RADIANS(User_Model_Calcs!B4091))^2))*COS(RADIANS(User_Model_Calcs!B4091))</f>
        <v>5130.4974541222491</v>
      </c>
      <c r="K4091">
        <f ca="1">((Earth_Data!$B$1*(1-Earth_Data!$B$2^2))/SQRT(1-Earth_Data!$B$2^2*SIN(RADIANS(User_Model_Calcs!B4091))^2))*SIN(RADIANS(User_Model_Calcs!B4091))</f>
        <v>-3776.578010189799</v>
      </c>
      <c r="L4091">
        <f t="shared" ca="1" si="621"/>
        <v>-36.356920944260494</v>
      </c>
      <c r="M4091">
        <f t="shared" ca="1" si="622"/>
        <v>6370.6000968357785</v>
      </c>
      <c r="N4091">
        <f ca="1">SQRT(User_Model_Calcs!M4091^2+Sat_Data!$B$3^2-2*User_Model_Calcs!M4091*Sat_Data!$B$3*COS(RADIANS(L4091))*COS(RADIANS(I4091)))</f>
        <v>37586.788394480944</v>
      </c>
      <c r="O4091">
        <f ca="1">DEGREES(ACOS(((Earth_Data!$B$1+Sat_Data!$B$2)/User_Model_Calcs!N4091)*SQRT(1-COS(RADIANS(User_Model_Calcs!I4091))^2*COS(RADIANS(User_Model_Calcs!B4091))^2)))</f>
        <v>42.454767217984291</v>
      </c>
      <c r="P4091">
        <f t="shared" ca="1" si="619"/>
        <v>31.926318076605281</v>
      </c>
    </row>
    <row r="4092" spans="1:16" x14ac:dyDescent="0.25">
      <c r="A4092">
        <f ca="1">130+(RAND()*10-5)</f>
        <v>134.94021959617095</v>
      </c>
      <c r="B4092">
        <f t="shared" ca="1" si="624"/>
        <v>-32.722632469988952</v>
      </c>
      <c r="C4092" s="6">
        <v>20135.9375</v>
      </c>
      <c r="D4092">
        <f t="shared" ca="1" si="625"/>
        <v>0.75</v>
      </c>
      <c r="E4092" s="1">
        <v>0.65</v>
      </c>
      <c r="F4092">
        <v>19.899999999999999</v>
      </c>
      <c r="G4092">
        <f t="shared" ca="1" si="620"/>
        <v>42.007420362456692</v>
      </c>
      <c r="H4092">
        <f t="shared" ca="1" si="626"/>
        <v>20.118043213798384</v>
      </c>
      <c r="I4092">
        <f ca="1">User_Model_Calcs!A4092-Sat_Data!$B$5</f>
        <v>24.940219596170948</v>
      </c>
      <c r="J4092">
        <f ca="1">(Earth_Data!$B$1/SQRT(1-Earth_Data!$B$2^2*SIN(RADIANS(User_Model_Calcs!B4092))^2))*COS(RADIANS(User_Model_Calcs!B4092))</f>
        <v>5371.1683387150142</v>
      </c>
      <c r="K4092">
        <f ca="1">((Earth_Data!$B$1*(1-Earth_Data!$B$2^2))/SQRT(1-Earth_Data!$B$2^2*SIN(RADIANS(User_Model_Calcs!B4092))^2))*SIN(RADIANS(User_Model_Calcs!B4092))</f>
        <v>-3428.1213928615116</v>
      </c>
      <c r="L4092">
        <f t="shared" ca="1" si="621"/>
        <v>-32.547851453220233</v>
      </c>
      <c r="M4092">
        <f t="shared" ca="1" si="622"/>
        <v>6371.9279348568716</v>
      </c>
      <c r="N4092">
        <f ca="1">SQRT(User_Model_Calcs!M4092^2+Sat_Data!$B$3^2-2*User_Model_Calcs!M4092*Sat_Data!$B$3*COS(RADIANS(L4092))*COS(RADIANS(I4092)))</f>
        <v>37519.49309508071</v>
      </c>
      <c r="O4092">
        <f ca="1">DEGREES(ACOS(((Earth_Data!$B$1+Sat_Data!$B$2)/User_Model_Calcs!N4092)*SQRT(1-COS(RADIANS(User_Model_Calcs!I4092))^2*COS(RADIANS(User_Model_Calcs!B4092))^2)))</f>
        <v>43.395905198777648</v>
      </c>
      <c r="P4092">
        <f t="shared" ca="1" si="619"/>
        <v>40.704396738082949</v>
      </c>
    </row>
    <row r="4093" spans="1:16" x14ac:dyDescent="0.25">
      <c r="A4093">
        <f t="shared" ref="A4093:A4102" ca="1" si="627">130+(RAND()*10-5)</f>
        <v>130.31454170435339</v>
      </c>
      <c r="B4093">
        <f ca="1">-35+(RAND()*10-5)</f>
        <v>-39.218414248543702</v>
      </c>
      <c r="C4093" s="6">
        <v>20135.9375</v>
      </c>
      <c r="D4093">
        <f t="shared" ca="1" si="625"/>
        <v>0.75</v>
      </c>
      <c r="E4093" s="1">
        <v>0.65</v>
      </c>
      <c r="F4093">
        <v>19.899999999999999</v>
      </c>
      <c r="G4093">
        <f t="shared" ca="1" si="620"/>
        <v>42.007420362456692</v>
      </c>
      <c r="H4093">
        <f t="shared" ca="1" si="626"/>
        <v>22.681832037114951</v>
      </c>
      <c r="I4093">
        <f ca="1">User_Model_Calcs!A4093-Sat_Data!$B$5</f>
        <v>20.314541704353388</v>
      </c>
      <c r="J4093">
        <f ca="1">(Earth_Data!$B$1/SQRT(1-Earth_Data!$B$2^2*SIN(RADIANS(User_Model_Calcs!B4093))^2))*COS(RADIANS(User_Model_Calcs!B4093))</f>
        <v>4948.0342702564512</v>
      </c>
      <c r="K4093">
        <f ca="1">((Earth_Data!$B$1*(1-Earth_Data!$B$2^2))/SQRT(1-Earth_Data!$B$2^2*SIN(RADIANS(User_Model_Calcs!B4093))^2))*SIN(RADIANS(User_Model_Calcs!B4093))</f>
        <v>-4011.1334441826198</v>
      </c>
      <c r="L4093">
        <f t="shared" ca="1" si="621"/>
        <v>-39.030019454913777</v>
      </c>
      <c r="M4093">
        <f t="shared" ca="1" si="622"/>
        <v>6369.6337921950126</v>
      </c>
      <c r="N4093">
        <f ca="1">SQRT(User_Model_Calcs!M4093^2+Sat_Data!$B$3^2-2*User_Model_Calcs!M4093*Sat_Data!$B$3*COS(RADIANS(L4093))*COS(RADIANS(I4093)))</f>
        <v>37776.724119067621</v>
      </c>
      <c r="O4093">
        <f ca="1">DEGREES(ACOS(((Earth_Data!$B$1+Sat_Data!$B$2)/User_Model_Calcs!N4093)*SQRT(1-COS(RADIANS(User_Model_Calcs!I4093))^2*COS(RADIANS(User_Model_Calcs!B4093))^2)))</f>
        <v>39.922620956175784</v>
      </c>
      <c r="P4093">
        <f t="shared" ca="1" si="619"/>
        <v>30.349028867128954</v>
      </c>
    </row>
    <row r="4094" spans="1:16" x14ac:dyDescent="0.25">
      <c r="A4094">
        <f t="shared" ca="1" si="627"/>
        <v>133.04113618742454</v>
      </c>
      <c r="B4094">
        <f t="shared" ref="B4094:B4102" ca="1" si="628">-35+(RAND()*10-5)</f>
        <v>-36.316047736156001</v>
      </c>
      <c r="C4094" s="6">
        <v>20135.9375</v>
      </c>
      <c r="D4094">
        <f t="shared" ca="1" si="625"/>
        <v>3</v>
      </c>
      <c r="E4094" s="1">
        <v>0.65</v>
      </c>
      <c r="F4094">
        <v>19.899999999999999</v>
      </c>
      <c r="G4094">
        <f t="shared" ca="1" si="620"/>
        <v>54.048620189015942</v>
      </c>
      <c r="H4094">
        <f t="shared" ca="1" si="626"/>
        <v>16.144531960270434</v>
      </c>
      <c r="I4094">
        <f ca="1">User_Model_Calcs!A4094-Sat_Data!$B$5</f>
        <v>23.041136187424542</v>
      </c>
      <c r="J4094">
        <f ca="1">(Earth_Data!$B$1/SQRT(1-Earth_Data!$B$2^2*SIN(RADIANS(User_Model_Calcs!B4094))^2))*COS(RADIANS(User_Model_Calcs!B4094))</f>
        <v>5145.3099729443356</v>
      </c>
      <c r="K4094">
        <f ca="1">((Earth_Data!$B$1*(1-Earth_Data!$B$2^2))/SQRT(1-Earth_Data!$B$2^2*SIN(RADIANS(User_Model_Calcs!B4094))^2))*SIN(RADIANS(User_Model_Calcs!B4094))</f>
        <v>-3756.5076669443852</v>
      </c>
      <c r="L4094">
        <f t="shared" ca="1" si="621"/>
        <v>-36.132577765698571</v>
      </c>
      <c r="M4094">
        <f t="shared" ca="1" si="622"/>
        <v>6370.6800711927435</v>
      </c>
      <c r="N4094">
        <f ca="1">SQRT(User_Model_Calcs!M4094^2+Sat_Data!$B$3^2-2*User_Model_Calcs!M4094*Sat_Data!$B$3*COS(RADIANS(L4094))*COS(RADIANS(I4094)))</f>
        <v>37671.202631902568</v>
      </c>
      <c r="O4094">
        <f ca="1">DEGREES(ACOS(((Earth_Data!$B$1+Sat_Data!$B$2)/User_Model_Calcs!N4094)*SQRT(1-COS(RADIANS(User_Model_Calcs!I4094))^2*COS(RADIANS(User_Model_Calcs!B4094))^2)))</f>
        <v>41.323117848148449</v>
      </c>
      <c r="P4094">
        <f t="shared" ca="1" si="619"/>
        <v>35.684403228235034</v>
      </c>
    </row>
    <row r="4095" spans="1:16" x14ac:dyDescent="0.25">
      <c r="A4095">
        <f t="shared" ca="1" si="627"/>
        <v>134.58931977835158</v>
      </c>
      <c r="B4095">
        <f t="shared" ca="1" si="628"/>
        <v>-30.738379221347735</v>
      </c>
      <c r="C4095" s="6">
        <v>20135.9375</v>
      </c>
      <c r="D4095">
        <f t="shared" ca="1" si="625"/>
        <v>3</v>
      </c>
      <c r="E4095" s="1">
        <v>0.65</v>
      </c>
      <c r="F4095">
        <v>19.899999999999999</v>
      </c>
      <c r="G4095">
        <f t="shared" ca="1" si="620"/>
        <v>54.048620189015942</v>
      </c>
      <c r="H4095">
        <f t="shared" ca="1" si="626"/>
        <v>23.430299673426603</v>
      </c>
      <c r="I4095">
        <f ca="1">User_Model_Calcs!A4095-Sat_Data!$B$5</f>
        <v>24.58931977835158</v>
      </c>
      <c r="J4095">
        <f ca="1">(Earth_Data!$B$1/SQRT(1-Earth_Data!$B$2^2*SIN(RADIANS(User_Model_Calcs!B4095))^2))*COS(RADIANS(User_Model_Calcs!B4095))</f>
        <v>5486.8757875481015</v>
      </c>
      <c r="K4095">
        <f ca="1">((Earth_Data!$B$1*(1-Earth_Data!$B$2^2))/SQRT(1-Earth_Data!$B$2^2*SIN(RADIANS(User_Model_Calcs!B4095))^2))*SIN(RADIANS(User_Model_Calcs!B4095))</f>
        <v>-3240.9983637400965</v>
      </c>
      <c r="L4095">
        <f t="shared" ca="1" si="621"/>
        <v>-30.569578873827336</v>
      </c>
      <c r="M4095">
        <f t="shared" ca="1" si="622"/>
        <v>6372.587881053315</v>
      </c>
      <c r="N4095">
        <f ca="1">SQRT(User_Model_Calcs!M4095^2+Sat_Data!$B$3^2-2*User_Model_Calcs!M4095*Sat_Data!$B$3*COS(RADIANS(L4095))*COS(RADIANS(I4095)))</f>
        <v>37385.641990914388</v>
      </c>
      <c r="O4095">
        <f ca="1">DEGREES(ACOS(((Earth_Data!$B$1+Sat_Data!$B$2)/User_Model_Calcs!N4095)*SQRT(1-COS(RADIANS(User_Model_Calcs!I4095))^2*COS(RADIANS(User_Model_Calcs!B4095))^2)))</f>
        <v>45.286696829136275</v>
      </c>
      <c r="P4095">
        <f t="shared" ca="1" si="619"/>
        <v>41.838436928423526</v>
      </c>
    </row>
    <row r="4096" spans="1:16" x14ac:dyDescent="0.25">
      <c r="A4096">
        <f t="shared" ca="1" si="627"/>
        <v>131.76625009110367</v>
      </c>
      <c r="B4096">
        <f t="shared" ca="1" si="628"/>
        <v>-30.875853669680627</v>
      </c>
      <c r="C4096" s="6">
        <v>20135.9375</v>
      </c>
      <c r="D4096">
        <f t="shared" ca="1" si="625"/>
        <v>1.2</v>
      </c>
      <c r="E4096" s="1">
        <v>0.65</v>
      </c>
      <c r="F4096">
        <v>19.899999999999999</v>
      </c>
      <c r="G4096">
        <f t="shared" ca="1" si="620"/>
        <v>46.089820015575185</v>
      </c>
      <c r="H4096">
        <f t="shared" ca="1" si="626"/>
        <v>15.577871411101089</v>
      </c>
      <c r="I4096">
        <f ca="1">User_Model_Calcs!A4096-Sat_Data!$B$5</f>
        <v>21.766250091103672</v>
      </c>
      <c r="J4096">
        <f ca="1">(Earth_Data!$B$1/SQRT(1-Earth_Data!$B$2^2*SIN(RADIANS(User_Model_Calcs!B4096))^2))*COS(RADIANS(User_Model_Calcs!B4096))</f>
        <v>5479.0699800756011</v>
      </c>
      <c r="K4096">
        <f ca="1">((Earth_Data!$B$1*(1-Earth_Data!$B$2^2))/SQRT(1-Earth_Data!$B$2^2*SIN(RADIANS(User_Model_Calcs!B4096))^2))*SIN(RADIANS(User_Model_Calcs!B4096))</f>
        <v>-3254.0890304197846</v>
      </c>
      <c r="L4096">
        <f t="shared" ca="1" si="621"/>
        <v>-30.70661263662981</v>
      </c>
      <c r="M4096">
        <f t="shared" ca="1" si="622"/>
        <v>6372.5429197820249</v>
      </c>
      <c r="N4096">
        <f ca="1">SQRT(User_Model_Calcs!M4096^2+Sat_Data!$B$3^2-2*User_Model_Calcs!M4096*Sat_Data!$B$3*COS(RADIANS(L4096))*COS(RADIANS(I4096)))</f>
        <v>37273.648964124659</v>
      </c>
      <c r="O4096">
        <f ca="1">DEGREES(ACOS(((Earth_Data!$B$1+Sat_Data!$B$2)/User_Model_Calcs!N4096)*SQRT(1-COS(RADIANS(User_Model_Calcs!I4096))^2*COS(RADIANS(User_Model_Calcs!B4096))^2)))</f>
        <v>46.914365364010408</v>
      </c>
      <c r="P4096">
        <f t="shared" ca="1" si="619"/>
        <v>37.88532403997332</v>
      </c>
    </row>
    <row r="4097" spans="1:16" x14ac:dyDescent="0.25">
      <c r="A4097">
        <f t="shared" ca="1" si="627"/>
        <v>134.56740656432518</v>
      </c>
      <c r="B4097">
        <f t="shared" ca="1" si="628"/>
        <v>-37.866634480484777</v>
      </c>
      <c r="C4097" s="6">
        <v>20135.9375</v>
      </c>
      <c r="D4097">
        <f t="shared" ca="1" si="625"/>
        <v>3</v>
      </c>
      <c r="E4097" s="1">
        <v>0.65</v>
      </c>
      <c r="F4097">
        <v>19.899999999999999</v>
      </c>
      <c r="G4097">
        <f t="shared" ca="1" si="620"/>
        <v>54.048620189015942</v>
      </c>
      <c r="H4097">
        <f t="shared" ca="1" si="626"/>
        <v>22.786839452709522</v>
      </c>
      <c r="I4097">
        <f ca="1">User_Model_Calcs!A4097-Sat_Data!$B$5</f>
        <v>24.567406564325182</v>
      </c>
      <c r="J4097">
        <f ca="1">(Earth_Data!$B$1/SQRT(1-Earth_Data!$B$2^2*SIN(RADIANS(User_Model_Calcs!B4097))^2))*COS(RADIANS(User_Model_Calcs!B4097))</f>
        <v>5041.5318313061989</v>
      </c>
      <c r="K4097">
        <f ca="1">((Earth_Data!$B$1*(1-Earth_Data!$B$2^2))/SQRT(1-Earth_Data!$B$2^2*SIN(RADIANS(User_Model_Calcs!B4097))^2))*SIN(RADIANS(User_Model_Calcs!B4097))</f>
        <v>-3893.769910462785</v>
      </c>
      <c r="L4097">
        <f t="shared" ca="1" si="621"/>
        <v>-37.680296270342176</v>
      </c>
      <c r="M4097">
        <f t="shared" ca="1" si="622"/>
        <v>6370.1245923214874</v>
      </c>
      <c r="N4097">
        <f ca="1">SQRT(User_Model_Calcs!M4097^2+Sat_Data!$B$3^2-2*User_Model_Calcs!M4097*Sat_Data!$B$3*COS(RADIANS(L4097))*COS(RADIANS(I4097)))</f>
        <v>37838.294943110326</v>
      </c>
      <c r="O4097">
        <f ca="1">DEGREES(ACOS(((Earth_Data!$B$1+Sat_Data!$B$2)/User_Model_Calcs!N4097)*SQRT(1-COS(RADIANS(User_Model_Calcs!I4097))^2*COS(RADIANS(User_Model_Calcs!B4097))^2)))</f>
        <v>39.136377923284726</v>
      </c>
      <c r="P4097">
        <f t="shared" ca="1" si="619"/>
        <v>36.676971362803592</v>
      </c>
    </row>
    <row r="4098" spans="1:16" x14ac:dyDescent="0.25">
      <c r="A4098">
        <f t="shared" ca="1" si="627"/>
        <v>127.38316515736668</v>
      </c>
      <c r="B4098">
        <f t="shared" ca="1" si="628"/>
        <v>-37.714108704447327</v>
      </c>
      <c r="C4098" s="6">
        <v>20135.9375</v>
      </c>
      <c r="D4098">
        <f t="shared" ca="1" si="625"/>
        <v>3</v>
      </c>
      <c r="E4098" s="1">
        <v>0.65</v>
      </c>
      <c r="F4098">
        <v>19.899999999999999</v>
      </c>
      <c r="G4098">
        <f t="shared" ca="1" si="620"/>
        <v>54.048620189015942</v>
      </c>
      <c r="H4098">
        <f t="shared" ca="1" si="626"/>
        <v>21.224003546994279</v>
      </c>
      <c r="I4098">
        <f ca="1">User_Model_Calcs!A4098-Sat_Data!$B$5</f>
        <v>17.383165157366676</v>
      </c>
      <c r="J4098">
        <f ca="1">(Earth_Data!$B$1/SQRT(1-Earth_Data!$B$2^2*SIN(RADIANS(User_Model_Calcs!B4098))^2))*COS(RADIANS(User_Model_Calcs!B4098))</f>
        <v>5051.9056224407623</v>
      </c>
      <c r="K4098">
        <f ca="1">((Earth_Data!$B$1*(1-Earth_Data!$B$2^2))/SQRT(1-Earth_Data!$B$2^2*SIN(RADIANS(User_Model_Calcs!B4098))^2))*SIN(RADIANS(User_Model_Calcs!B4098))</f>
        <v>-3880.3914580077294</v>
      </c>
      <c r="L4098">
        <f t="shared" ca="1" si="621"/>
        <v>-37.5280286201832</v>
      </c>
      <c r="M4098">
        <f t="shared" ca="1" si="622"/>
        <v>6370.1796117086014</v>
      </c>
      <c r="N4098">
        <f ca="1">SQRT(User_Model_Calcs!M4098^2+Sat_Data!$B$3^2-2*User_Model_Calcs!M4098*Sat_Data!$B$3*COS(RADIANS(L4098))*COS(RADIANS(I4098)))</f>
        <v>37574.358688622626</v>
      </c>
      <c r="O4098">
        <f ca="1">DEGREES(ACOS(((Earth_Data!$B$1+Sat_Data!$B$2)/User_Model_Calcs!N4098)*SQRT(1-COS(RADIANS(User_Model_Calcs!I4098))^2*COS(RADIANS(User_Model_Calcs!B4098))^2)))</f>
        <v>42.61699473506976</v>
      </c>
      <c r="P4098">
        <f t="shared" ref="P4098:P4161" ca="1" si="629">DEGREES(ASIN(SIN(RADIANS(ABS(I4098)))/(SIN(ACOS(COS(RADIANS(I4098))*COS(RADIANS(B4098)))))))</f>
        <v>27.101815997242468</v>
      </c>
    </row>
    <row r="4099" spans="1:16" x14ac:dyDescent="0.25">
      <c r="A4099">
        <f t="shared" ca="1" si="627"/>
        <v>133.95216440214844</v>
      </c>
      <c r="B4099">
        <f t="shared" ca="1" si="628"/>
        <v>-33.373967550971791</v>
      </c>
      <c r="C4099" s="6">
        <v>20135.9375</v>
      </c>
      <c r="D4099">
        <f t="shared" ca="1" si="625"/>
        <v>1.2</v>
      </c>
      <c r="E4099" s="1">
        <v>0.65</v>
      </c>
      <c r="F4099">
        <v>19.899999999999999</v>
      </c>
      <c r="G4099">
        <f t="shared" ref="G4099:G4162" ca="1" si="630">20.4+20*LOG(F4099)+20*LOG(D4099)+10*LOG(E4099)</f>
        <v>46.089820015575185</v>
      </c>
      <c r="H4099">
        <f t="shared" ca="1" si="626"/>
        <v>16.922830587488171</v>
      </c>
      <c r="I4099">
        <f ca="1">User_Model_Calcs!A4099-Sat_Data!$B$5</f>
        <v>23.952164402148441</v>
      </c>
      <c r="J4099">
        <f ca="1">(Earth_Data!$B$1/SQRT(1-Earth_Data!$B$2^2*SIN(RADIANS(User_Model_Calcs!B4099))^2))*COS(RADIANS(User_Model_Calcs!B4099))</f>
        <v>5331.7746401962531</v>
      </c>
      <c r="K4099">
        <f ca="1">((Earth_Data!$B$1*(1-Earth_Data!$B$2^2))/SQRT(1-Earth_Data!$B$2^2*SIN(RADIANS(User_Model_Calcs!B4099))^2))*SIN(RADIANS(User_Model_Calcs!B4099))</f>
        <v>-3488.6705484880558</v>
      </c>
      <c r="L4099">
        <f t="shared" ref="L4099:L4162" ca="1" si="631">DEGREES(ATAN((K4099/J4099)))</f>
        <v>-33.197404013542126</v>
      </c>
      <c r="M4099">
        <f t="shared" ref="M4099:M4162" ca="1" si="632">SQRT(J4099^2+K4099^2)</f>
        <v>6371.7064440954773</v>
      </c>
      <c r="N4099">
        <f ca="1">SQRT(User_Model_Calcs!M4099^2+Sat_Data!$B$3^2-2*User_Model_Calcs!M4099*Sat_Data!$B$3*COS(RADIANS(L4099))*COS(RADIANS(I4099)))</f>
        <v>37516.837018059501</v>
      </c>
      <c r="O4099">
        <f ca="1">DEGREES(ACOS(((Earth_Data!$B$1+Sat_Data!$B$2)/User_Model_Calcs!N4099)*SQRT(1-COS(RADIANS(User_Model_Calcs!I4099))^2*COS(RADIANS(User_Model_Calcs!B4099))^2)))</f>
        <v>43.429038271950454</v>
      </c>
      <c r="P4099">
        <f t="shared" ca="1" si="629"/>
        <v>38.92224996715639</v>
      </c>
    </row>
    <row r="4100" spans="1:16" x14ac:dyDescent="0.25">
      <c r="A4100">
        <f t="shared" ca="1" si="627"/>
        <v>134.27487503831824</v>
      </c>
      <c r="B4100">
        <f t="shared" ca="1" si="628"/>
        <v>-32.534687032032217</v>
      </c>
      <c r="C4100" s="6">
        <v>20135.9375</v>
      </c>
      <c r="D4100">
        <f t="shared" ca="1" si="625"/>
        <v>0.75</v>
      </c>
      <c r="E4100" s="1">
        <v>0.65</v>
      </c>
      <c r="F4100">
        <v>19.899999999999999</v>
      </c>
      <c r="G4100">
        <f t="shared" ca="1" si="630"/>
        <v>42.007420362456692</v>
      </c>
      <c r="H4100">
        <f t="shared" ca="1" si="626"/>
        <v>14.646494683134918</v>
      </c>
      <c r="I4100">
        <f ca="1">User_Model_Calcs!A4100-Sat_Data!$B$5</f>
        <v>24.274875038318243</v>
      </c>
      <c r="J4100">
        <f ca="1">(Earth_Data!$B$1/SQRT(1-Earth_Data!$B$2^2*SIN(RADIANS(User_Model_Calcs!B4100))^2))*COS(RADIANS(User_Model_Calcs!B4100))</f>
        <v>5382.4065841286501</v>
      </c>
      <c r="K4100">
        <f ca="1">((Earth_Data!$B$1*(1-Earth_Data!$B$2^2))/SQRT(1-Earth_Data!$B$2^2*SIN(RADIANS(User_Model_Calcs!B4100))^2))*SIN(RADIANS(User_Model_Calcs!B4100))</f>
        <v>-3410.5679894642813</v>
      </c>
      <c r="L4100">
        <f t="shared" ca="1" si="631"/>
        <v>-32.360437136614927</v>
      </c>
      <c r="M4100">
        <f t="shared" ca="1" si="632"/>
        <v>6371.9914192997676</v>
      </c>
      <c r="N4100">
        <f ca="1">SQRT(User_Model_Calcs!M4100^2+Sat_Data!$B$3^2-2*User_Model_Calcs!M4100*Sat_Data!$B$3*COS(RADIANS(L4100))*COS(RADIANS(I4100)))</f>
        <v>37478.78208567296</v>
      </c>
      <c r="O4100">
        <f ca="1">DEGREES(ACOS(((Earth_Data!$B$1+Sat_Data!$B$2)/User_Model_Calcs!N4100)*SQRT(1-COS(RADIANS(User_Model_Calcs!I4100))^2*COS(RADIANS(User_Model_Calcs!B4100))^2)))</f>
        <v>43.961559829610337</v>
      </c>
      <c r="P4100">
        <f t="shared" ca="1" si="629"/>
        <v>39.982068253334248</v>
      </c>
    </row>
    <row r="4101" spans="1:16" x14ac:dyDescent="0.25">
      <c r="A4101">
        <f t="shared" ca="1" si="627"/>
        <v>127.41135703082404</v>
      </c>
      <c r="B4101">
        <f t="shared" ca="1" si="628"/>
        <v>-31.222146835234184</v>
      </c>
      <c r="C4101" s="6">
        <v>20135.9375</v>
      </c>
      <c r="D4101">
        <f t="shared" ca="1" si="625"/>
        <v>3</v>
      </c>
      <c r="E4101" s="1">
        <v>0.65</v>
      </c>
      <c r="F4101">
        <v>19.899999999999999</v>
      </c>
      <c r="G4101">
        <f t="shared" ca="1" si="630"/>
        <v>54.048620189015942</v>
      </c>
      <c r="H4101">
        <f t="shared" ca="1" si="626"/>
        <v>22.78437483939603</v>
      </c>
      <c r="I4101">
        <f ca="1">User_Model_Calcs!A4101-Sat_Data!$B$5</f>
        <v>17.411357030824036</v>
      </c>
      <c r="J4101">
        <f ca="1">(Earth_Data!$B$1/SQRT(1-Earth_Data!$B$2^2*SIN(RADIANS(User_Model_Calcs!B4101))^2))*COS(RADIANS(User_Model_Calcs!B4101))</f>
        <v>5459.2676825705539</v>
      </c>
      <c r="K4101">
        <f ca="1">((Earth_Data!$B$1*(1-Earth_Data!$B$2^2))/SQRT(1-Earth_Data!$B$2^2*SIN(RADIANS(User_Model_Calcs!B4101))^2))*SIN(RADIANS(User_Model_Calcs!B4101))</f>
        <v>-3286.9818336721596</v>
      </c>
      <c r="L4101">
        <f t="shared" ca="1" si="631"/>
        <v>-31.051812944621222</v>
      </c>
      <c r="M4101">
        <f t="shared" ca="1" si="632"/>
        <v>6372.4291447492815</v>
      </c>
      <c r="N4101">
        <f ca="1">SQRT(User_Model_Calcs!M4101^2+Sat_Data!$B$3^2-2*User_Model_Calcs!M4101*Sat_Data!$B$3*COS(RADIANS(L4101))*COS(RADIANS(I4101)))</f>
        <v>37136.849737898578</v>
      </c>
      <c r="O4101">
        <f ca="1">DEGREES(ACOS(((Earth_Data!$B$1+Sat_Data!$B$2)/User_Model_Calcs!N4101)*SQRT(1-COS(RADIANS(User_Model_Calcs!I4101))^2*COS(RADIANS(User_Model_Calcs!B4101))^2)))</f>
        <v>48.979119214497466</v>
      </c>
      <c r="P4101">
        <f t="shared" ca="1" si="629"/>
        <v>31.173319528616414</v>
      </c>
    </row>
    <row r="4102" spans="1:16" x14ac:dyDescent="0.25">
      <c r="A4102">
        <f t="shared" ca="1" si="627"/>
        <v>129.36586495587272</v>
      </c>
      <c r="B4102">
        <f t="shared" ca="1" si="628"/>
        <v>-39.431592384818074</v>
      </c>
      <c r="C4102" s="6">
        <v>20135.9375</v>
      </c>
      <c r="D4102">
        <f t="shared" ca="1" si="625"/>
        <v>0.75</v>
      </c>
      <c r="E4102" s="1">
        <v>0.65</v>
      </c>
      <c r="F4102">
        <v>19.899999999999999</v>
      </c>
      <c r="G4102">
        <f t="shared" ca="1" si="630"/>
        <v>42.007420362456692</v>
      </c>
      <c r="H4102">
        <f t="shared" ca="1" si="626"/>
        <v>20.573968784063489</v>
      </c>
      <c r="I4102">
        <f ca="1">User_Model_Calcs!A4102-Sat_Data!$B$5</f>
        <v>19.365864955872723</v>
      </c>
      <c r="J4102">
        <f ca="1">(Earth_Data!$B$1/SQRT(1-Earth_Data!$B$2^2*SIN(RADIANS(User_Model_Calcs!B4102))^2))*COS(RADIANS(User_Model_Calcs!B4102))</f>
        <v>4933.0358048531471</v>
      </c>
      <c r="K4102">
        <f ca="1">((Earth_Data!$B$1*(1-Earth_Data!$B$2^2))/SQRT(1-Earth_Data!$B$2^2*SIN(RADIANS(User_Model_Calcs!B4102))^2))*SIN(RADIANS(User_Model_Calcs!B4102))</f>
        <v>-4029.4416811798228</v>
      </c>
      <c r="L4102">
        <f t="shared" ca="1" si="631"/>
        <v>-39.242911360752011</v>
      </c>
      <c r="M4102">
        <f t="shared" ca="1" si="632"/>
        <v>6369.5559118350166</v>
      </c>
      <c r="N4102">
        <f ca="1">SQRT(User_Model_Calcs!M4102^2+Sat_Data!$B$3^2-2*User_Model_Calcs!M4102*Sat_Data!$B$3*COS(RADIANS(L4102))*COS(RADIANS(I4102)))</f>
        <v>37761.466146879495</v>
      </c>
      <c r="O4102">
        <f ca="1">DEGREES(ACOS(((Earth_Data!$B$1+Sat_Data!$B$2)/User_Model_Calcs!N4102)*SQRT(1-COS(RADIANS(User_Model_Calcs!I4102))^2*COS(RADIANS(User_Model_Calcs!B4102))^2)))</f>
        <v>40.119696490603445</v>
      </c>
      <c r="P4102">
        <f t="shared" ca="1" si="629"/>
        <v>28.95948400765824</v>
      </c>
    </row>
    <row r="4103" spans="1:16" x14ac:dyDescent="0.25">
      <c r="A4103" s="5">
        <f ca="1">142.56313432703+(RAND()*5-2.5)</f>
        <v>143.10333914190551</v>
      </c>
      <c r="B4103">
        <f ca="1">-34.4534087301148+(RAND()*5-2.5)</f>
        <v>-35.180870327366357</v>
      </c>
      <c r="C4103" s="6">
        <v>20135.9375</v>
      </c>
      <c r="D4103">
        <f t="shared" ca="1" si="625"/>
        <v>1.2</v>
      </c>
      <c r="E4103" s="1">
        <v>0.65</v>
      </c>
      <c r="F4103">
        <v>19.899999999999999</v>
      </c>
      <c r="G4103">
        <f t="shared" ca="1" si="630"/>
        <v>46.089820015575185</v>
      </c>
      <c r="H4103">
        <f t="shared" ca="1" si="626"/>
        <v>23.434438823559255</v>
      </c>
      <c r="I4103">
        <f ca="1">User_Model_Calcs!A4103-Sat_Data!$B$5</f>
        <v>33.103339141905508</v>
      </c>
      <c r="J4103">
        <f ca="1">(Earth_Data!$B$1/SQRT(1-Earth_Data!$B$2^2*SIN(RADIANS(User_Model_Calcs!B4103))^2))*COS(RADIANS(User_Model_Calcs!B4103))</f>
        <v>5218.8940092454177</v>
      </c>
      <c r="K4103">
        <f ca="1">((Earth_Data!$B$1*(1-Earth_Data!$B$2^2))/SQRT(1-Earth_Data!$B$2^2*SIN(RADIANS(User_Model_Calcs!B4103))^2))*SIN(RADIANS(User_Model_Calcs!B4103))</f>
        <v>-3654.2872618935417</v>
      </c>
      <c r="L4103">
        <f t="shared" ca="1" si="631"/>
        <v>-34.999840403757005</v>
      </c>
      <c r="M4103">
        <f t="shared" ca="1" si="632"/>
        <v>6371.0807617055925</v>
      </c>
      <c r="N4103">
        <f ca="1">SQRT(User_Model_Calcs!M4103^2+Sat_Data!$B$3^2-2*User_Model_Calcs!M4103*Sat_Data!$B$3*COS(RADIANS(L4103))*COS(RADIANS(I4103)))</f>
        <v>38075.43925643502</v>
      </c>
      <c r="O4103">
        <f ca="1">DEGREES(ACOS(((Earth_Data!$B$1+Sat_Data!$B$2)/User_Model_Calcs!N4103)*SQRT(1-COS(RADIANS(User_Model_Calcs!I4103))^2*COS(RADIANS(User_Model_Calcs!B4103))^2)))</f>
        <v>36.18473210356553</v>
      </c>
      <c r="P4103">
        <f t="shared" ca="1" si="629"/>
        <v>48.532509696822835</v>
      </c>
    </row>
    <row r="4104" spans="1:16" x14ac:dyDescent="0.25">
      <c r="A4104" s="5">
        <f t="shared" ref="A4104:A4167" ca="1" si="633">142.56313432703+(RAND()*5-2.5)</f>
        <v>144.02355959150717</v>
      </c>
      <c r="B4104">
        <f t="shared" ref="B4104:B4167" ca="1" si="634">-34.4534087301148+(RAND()*5-2.5)</f>
        <v>-34.154568705475107</v>
      </c>
      <c r="C4104" s="6">
        <v>20135.9375</v>
      </c>
      <c r="D4104">
        <f t="shared" ca="1" si="625"/>
        <v>3</v>
      </c>
      <c r="E4104" s="1">
        <v>0.65</v>
      </c>
      <c r="F4104">
        <v>19.899999999999999</v>
      </c>
      <c r="G4104">
        <f t="shared" ca="1" si="630"/>
        <v>54.048620189015942</v>
      </c>
      <c r="H4104">
        <f t="shared" ca="1" si="626"/>
        <v>16.344388478337383</v>
      </c>
      <c r="I4104">
        <f ca="1">User_Model_Calcs!A4104-Sat_Data!$B$5</f>
        <v>34.023559591507166</v>
      </c>
      <c r="J4104">
        <f ca="1">(Earth_Data!$B$1/SQRT(1-Earth_Data!$B$2^2*SIN(RADIANS(User_Model_Calcs!B4104))^2))*COS(RADIANS(User_Model_Calcs!B4104))</f>
        <v>5283.6542137891938</v>
      </c>
      <c r="K4104">
        <f ca="1">((Earth_Data!$B$1*(1-Earth_Data!$B$2^2))/SQRT(1-Earth_Data!$B$2^2*SIN(RADIANS(User_Model_Calcs!B4104))^2))*SIN(RADIANS(User_Model_Calcs!B4104))</f>
        <v>-3560.6490243990529</v>
      </c>
      <c r="L4104">
        <f t="shared" ca="1" si="631"/>
        <v>-33.975988712777102</v>
      </c>
      <c r="M4104">
        <f t="shared" ca="1" si="632"/>
        <v>6371.4380893049747</v>
      </c>
      <c r="N4104">
        <f ca="1">SQRT(User_Model_Calcs!M4104^2+Sat_Data!$B$3^2-2*User_Model_Calcs!M4104*Sat_Data!$B$3*COS(RADIANS(L4104))*COS(RADIANS(I4104)))</f>
        <v>38067.377187373757</v>
      </c>
      <c r="O4104">
        <f ca="1">DEGREES(ACOS(((Earth_Data!$B$1+Sat_Data!$B$2)/User_Model_Calcs!N4104)*SQRT(1-COS(RADIANS(User_Model_Calcs!I4104))^2*COS(RADIANS(User_Model_Calcs!B4104))^2)))</f>
        <v>36.288077037975285</v>
      </c>
      <c r="P4104">
        <f t="shared" ca="1" si="629"/>
        <v>50.252665885352009</v>
      </c>
    </row>
    <row r="4105" spans="1:16" x14ac:dyDescent="0.25">
      <c r="A4105" s="5">
        <f t="shared" ca="1" si="633"/>
        <v>144.019967817045</v>
      </c>
      <c r="B4105">
        <f t="shared" ca="1" si="634"/>
        <v>-32.711376829627454</v>
      </c>
      <c r="C4105" s="6">
        <v>20135.9375</v>
      </c>
      <c r="D4105">
        <f t="shared" ca="1" si="625"/>
        <v>3</v>
      </c>
      <c r="E4105" s="1">
        <v>0.65</v>
      </c>
      <c r="F4105">
        <v>19.899999999999999</v>
      </c>
      <c r="G4105">
        <f t="shared" ca="1" si="630"/>
        <v>54.048620189015942</v>
      </c>
      <c r="H4105">
        <f t="shared" ca="1" si="626"/>
        <v>18.740243500230022</v>
      </c>
      <c r="I4105">
        <f ca="1">User_Model_Calcs!A4105-Sat_Data!$B$5</f>
        <v>34.019967817045</v>
      </c>
      <c r="J4105">
        <f ca="1">(Earth_Data!$B$1/SQRT(1-Earth_Data!$B$2^2*SIN(RADIANS(User_Model_Calcs!B4105))^2))*COS(RADIANS(User_Model_Calcs!B4105))</f>
        <v>5371.8430025128901</v>
      </c>
      <c r="K4105">
        <f ca="1">((Earth_Data!$B$1*(1-Earth_Data!$B$2^2))/SQRT(1-Earth_Data!$B$2^2*SIN(RADIANS(User_Model_Calcs!B4105))^2))*SIN(RADIANS(User_Model_Calcs!B4105))</f>
        <v>-3427.0711817320853</v>
      </c>
      <c r="L4105">
        <f t="shared" ca="1" si="631"/>
        <v>-32.536627409904163</v>
      </c>
      <c r="M4105">
        <f t="shared" ca="1" si="632"/>
        <v>6371.9317422823397</v>
      </c>
      <c r="N4105">
        <f ca="1">SQRT(User_Model_Calcs!M4105^2+Sat_Data!$B$3^2-2*User_Model_Calcs!M4105*Sat_Data!$B$3*COS(RADIANS(L4105))*COS(RADIANS(I4105)))</f>
        <v>37986.207030183374</v>
      </c>
      <c r="O4105">
        <f ca="1">DEGREES(ACOS(((Earth_Data!$B$1+Sat_Data!$B$2)/User_Model_Calcs!N4105)*SQRT(1-COS(RADIANS(User_Model_Calcs!I4105))^2*COS(RADIANS(User_Model_Calcs!B4105))^2)))</f>
        <v>37.2959434126304</v>
      </c>
      <c r="P4105">
        <f t="shared" ca="1" si="629"/>
        <v>51.319761738353328</v>
      </c>
    </row>
    <row r="4106" spans="1:16" x14ac:dyDescent="0.25">
      <c r="A4106" s="5">
        <f t="shared" ca="1" si="633"/>
        <v>143.0466073435972</v>
      </c>
      <c r="B4106">
        <f t="shared" ca="1" si="634"/>
        <v>-35.008024753385854</v>
      </c>
      <c r="C4106" s="6">
        <v>20135.9375</v>
      </c>
      <c r="D4106">
        <f t="shared" ca="1" si="625"/>
        <v>0.75</v>
      </c>
      <c r="E4106" s="1">
        <v>0.65</v>
      </c>
      <c r="F4106">
        <v>19.899999999999999</v>
      </c>
      <c r="G4106">
        <f t="shared" ca="1" si="630"/>
        <v>42.007420362456692</v>
      </c>
      <c r="H4106">
        <f t="shared" ca="1" si="626"/>
        <v>17.539394141368714</v>
      </c>
      <c r="I4106">
        <f ca="1">User_Model_Calcs!A4106-Sat_Data!$B$5</f>
        <v>33.046607343597202</v>
      </c>
      <c r="J4106">
        <f ca="1">(Earth_Data!$B$1/SQRT(1-Earth_Data!$B$2^2*SIN(RADIANS(User_Model_Calcs!B4106))^2))*COS(RADIANS(User_Model_Calcs!B4106))</f>
        <v>5229.9187246044548</v>
      </c>
      <c r="K4106">
        <f ca="1">((Earth_Data!$B$1*(1-Earth_Data!$B$2^2))/SQRT(1-Earth_Data!$B$2^2*SIN(RADIANS(User_Model_Calcs!B4106))^2))*SIN(RADIANS(User_Model_Calcs!B4106))</f>
        <v>-3638.5974470679585</v>
      </c>
      <c r="L4106">
        <f t="shared" ca="1" si="631"/>
        <v>-34.827391308777564</v>
      </c>
      <c r="M4106">
        <f t="shared" ca="1" si="632"/>
        <v>6371.1412829867268</v>
      </c>
      <c r="N4106">
        <f ca="1">SQRT(User_Model_Calcs!M4106^2+Sat_Data!$B$3^2-2*User_Model_Calcs!M4106*Sat_Data!$B$3*COS(RADIANS(L4106))*COS(RADIANS(I4106)))</f>
        <v>38062.090528295179</v>
      </c>
      <c r="O4106">
        <f ca="1">DEGREES(ACOS(((Earth_Data!$B$1+Sat_Data!$B$2)/User_Model_Calcs!N4106)*SQRT(1-COS(RADIANS(User_Model_Calcs!I4106))^2*COS(RADIANS(User_Model_Calcs!B4106))^2)))</f>
        <v>36.3488643874838</v>
      </c>
      <c r="P4106">
        <f t="shared" ca="1" si="629"/>
        <v>48.593003014965682</v>
      </c>
    </row>
    <row r="4107" spans="1:16" x14ac:dyDescent="0.25">
      <c r="A4107" s="5">
        <f t="shared" ca="1" si="633"/>
        <v>144.88773667418488</v>
      </c>
      <c r="B4107">
        <f t="shared" ca="1" si="634"/>
        <v>-33.078665986024774</v>
      </c>
      <c r="C4107" s="6">
        <v>20135.9375</v>
      </c>
      <c r="D4107">
        <f t="shared" ca="1" si="625"/>
        <v>1.2</v>
      </c>
      <c r="E4107" s="1">
        <v>0.65</v>
      </c>
      <c r="F4107">
        <v>19.899999999999999</v>
      </c>
      <c r="G4107">
        <f t="shared" ca="1" si="630"/>
        <v>46.089820015575185</v>
      </c>
      <c r="H4107">
        <f t="shared" ca="1" si="626"/>
        <v>20.6089420933477</v>
      </c>
      <c r="I4107">
        <f ca="1">User_Model_Calcs!A4107-Sat_Data!$B$5</f>
        <v>34.887736674184879</v>
      </c>
      <c r="J4107">
        <f ca="1">(Earth_Data!$B$1/SQRT(1-Earth_Data!$B$2^2*SIN(RADIANS(User_Model_Calcs!B4107))^2))*COS(RADIANS(User_Model_Calcs!B4107))</f>
        <v>5349.720703939206</v>
      </c>
      <c r="K4107">
        <f ca="1">((Earth_Data!$B$1*(1-Earth_Data!$B$2^2))/SQRT(1-Earth_Data!$B$2^2*SIN(RADIANS(User_Model_Calcs!B4107))^2))*SIN(RADIANS(User_Model_Calcs!B4107))</f>
        <v>-3461.2735627200791</v>
      </c>
      <c r="L4107">
        <f t="shared" ca="1" si="631"/>
        <v>-32.902899397128927</v>
      </c>
      <c r="M4107">
        <f t="shared" ca="1" si="632"/>
        <v>6371.8071444560164</v>
      </c>
      <c r="N4107">
        <f ca="1">SQRT(User_Model_Calcs!M4107^2+Sat_Data!$B$3^2-2*User_Model_Calcs!M4107*Sat_Data!$B$3*COS(RADIANS(L4107))*COS(RADIANS(I4107)))</f>
        <v>38057.351770412773</v>
      </c>
      <c r="O4107">
        <f ca="1">DEGREES(ACOS(((Earth_Data!$B$1+Sat_Data!$B$2)/User_Model_Calcs!N4107)*SQRT(1-COS(RADIANS(User_Model_Calcs!I4107))^2*COS(RADIANS(User_Model_Calcs!B4107))^2)))</f>
        <v>36.415823862903672</v>
      </c>
      <c r="P4107">
        <f t="shared" ca="1" si="629"/>
        <v>51.948697674208304</v>
      </c>
    </row>
    <row r="4108" spans="1:16" x14ac:dyDescent="0.25">
      <c r="A4108" s="5">
        <f t="shared" ca="1" si="633"/>
        <v>142.69009686386227</v>
      </c>
      <c r="B4108">
        <f t="shared" ca="1" si="634"/>
        <v>-35.906864430385653</v>
      </c>
      <c r="C4108" s="6">
        <v>20135.9375</v>
      </c>
      <c r="D4108">
        <f t="shared" ca="1" si="625"/>
        <v>0.75</v>
      </c>
      <c r="E4108" s="1">
        <v>0.65</v>
      </c>
      <c r="F4108">
        <v>19.899999999999999</v>
      </c>
      <c r="G4108">
        <f t="shared" ca="1" si="630"/>
        <v>42.007420362456692</v>
      </c>
      <c r="H4108">
        <f t="shared" ca="1" si="626"/>
        <v>14.382179073497166</v>
      </c>
      <c r="I4108">
        <f ca="1">User_Model_Calcs!A4108-Sat_Data!$B$5</f>
        <v>32.690096863862266</v>
      </c>
      <c r="J4108">
        <f ca="1">(Earth_Data!$B$1/SQRT(1-Earth_Data!$B$2^2*SIN(RADIANS(User_Model_Calcs!B4108))^2))*COS(RADIANS(User_Model_Calcs!B4108))</f>
        <v>5172.0687911134337</v>
      </c>
      <c r="K4108">
        <f ca="1">((Earth_Data!$B$1*(1-Earth_Data!$B$2^2))/SQRT(1-Earth_Data!$B$2^2*SIN(RADIANS(User_Model_Calcs!B4108))^2))*SIN(RADIANS(User_Model_Calcs!B4108))</f>
        <v>-3719.8275788319911</v>
      </c>
      <c r="L4108">
        <f t="shared" ca="1" si="631"/>
        <v>-35.724241089158369</v>
      </c>
      <c r="M4108">
        <f t="shared" ca="1" si="632"/>
        <v>6370.8251267986197</v>
      </c>
      <c r="N4108">
        <f ca="1">SQRT(User_Model_Calcs!M4108^2+Sat_Data!$B$3^2-2*User_Model_Calcs!M4108*Sat_Data!$B$3*COS(RADIANS(L4108))*COS(RADIANS(I4108)))</f>
        <v>38096.391759868886</v>
      </c>
      <c r="O4108">
        <f ca="1">DEGREES(ACOS(((Earth_Data!$B$1+Sat_Data!$B$2)/User_Model_Calcs!N4108)*SQRT(1-COS(RADIANS(User_Model_Calcs!I4108))^2*COS(RADIANS(User_Model_Calcs!B4108))^2)))</f>
        <v>35.925810238640651</v>
      </c>
      <c r="P4108">
        <f t="shared" ca="1" si="629"/>
        <v>47.576828333856056</v>
      </c>
    </row>
    <row r="4109" spans="1:16" x14ac:dyDescent="0.25">
      <c r="A4109" s="5">
        <f t="shared" ca="1" si="633"/>
        <v>145.05455270927558</v>
      </c>
      <c r="B4109">
        <f t="shared" ca="1" si="634"/>
        <v>-32.345568511163044</v>
      </c>
      <c r="C4109" s="6">
        <v>20135.9375</v>
      </c>
      <c r="D4109">
        <f t="shared" ca="1" si="625"/>
        <v>0.75</v>
      </c>
      <c r="E4109" s="1">
        <v>0.65</v>
      </c>
      <c r="F4109">
        <v>19.899999999999999</v>
      </c>
      <c r="G4109">
        <f t="shared" ca="1" si="630"/>
        <v>42.007420362456692</v>
      </c>
      <c r="H4109">
        <f t="shared" ca="1" si="626"/>
        <v>21.685368913082684</v>
      </c>
      <c r="I4109">
        <f ca="1">User_Model_Calcs!A4109-Sat_Data!$B$5</f>
        <v>35.054552709275583</v>
      </c>
      <c r="J4109">
        <f ca="1">(Earth_Data!$B$1/SQRT(1-Earth_Data!$B$2^2*SIN(RADIANS(User_Model_Calcs!B4109))^2))*COS(RADIANS(User_Model_Calcs!B4109))</f>
        <v>5393.6564553624003</v>
      </c>
      <c r="K4109">
        <f ca="1">((Earth_Data!$B$1*(1-Earth_Data!$B$2^2))/SQRT(1-Earth_Data!$B$2^2*SIN(RADIANS(User_Model_Calcs!B4109))^2))*SIN(RADIANS(User_Model_Calcs!B4109))</f>
        <v>-3392.8684413566762</v>
      </c>
      <c r="L4109">
        <f t="shared" ca="1" si="631"/>
        <v>-32.171860589997117</v>
      </c>
      <c r="M4109">
        <f t="shared" ca="1" si="632"/>
        <v>6372.0551016784666</v>
      </c>
      <c r="N4109">
        <f ca="1">SQRT(User_Model_Calcs!M4109^2+Sat_Data!$B$3^2-2*User_Model_Calcs!M4109*Sat_Data!$B$3*COS(RADIANS(L4109))*COS(RADIANS(I4109)))</f>
        <v>38027.425112087592</v>
      </c>
      <c r="O4109">
        <f ca="1">DEGREES(ACOS(((Earth_Data!$B$1+Sat_Data!$B$2)/User_Model_Calcs!N4109)*SQRT(1-COS(RADIANS(User_Model_Calcs!I4109))^2*COS(RADIANS(User_Model_Calcs!B4109))^2)))</f>
        <v>36.787218635920354</v>
      </c>
      <c r="P4109">
        <f t="shared" ca="1" si="629"/>
        <v>52.67274858010564</v>
      </c>
    </row>
    <row r="4110" spans="1:16" x14ac:dyDescent="0.25">
      <c r="A4110" s="5">
        <f t="shared" ca="1" si="633"/>
        <v>142.79705180687566</v>
      </c>
      <c r="B4110">
        <f t="shared" ca="1" si="634"/>
        <v>-35.424762097961619</v>
      </c>
      <c r="C4110" s="6">
        <v>20135.9375</v>
      </c>
      <c r="D4110">
        <f t="shared" ca="1" si="625"/>
        <v>1.2</v>
      </c>
      <c r="E4110" s="1">
        <v>0.65</v>
      </c>
      <c r="F4110">
        <v>19.899999999999999</v>
      </c>
      <c r="G4110">
        <f t="shared" ca="1" si="630"/>
        <v>46.089820015575185</v>
      </c>
      <c r="H4110">
        <f t="shared" ca="1" si="626"/>
        <v>21.727985755695549</v>
      </c>
      <c r="I4110">
        <f ca="1">User_Model_Calcs!A4110-Sat_Data!$B$5</f>
        <v>32.797051806875658</v>
      </c>
      <c r="J4110">
        <f ca="1">(Earth_Data!$B$1/SQRT(1-Earth_Data!$B$2^2*SIN(RADIANS(User_Model_Calcs!B4110))^2))*COS(RADIANS(User_Model_Calcs!B4110))</f>
        <v>5203.2567671999441</v>
      </c>
      <c r="K4110">
        <f ca="1">((Earth_Data!$B$1*(1-Earth_Data!$B$2^2))/SQRT(1-Earth_Data!$B$2^2*SIN(RADIANS(User_Model_Calcs!B4110))^2))*SIN(RADIANS(User_Model_Calcs!B4110))</f>
        <v>-3676.3702285468407</v>
      </c>
      <c r="L4110">
        <f t="shared" ca="1" si="631"/>
        <v>-35.243183902083878</v>
      </c>
      <c r="M4110">
        <f t="shared" ca="1" si="632"/>
        <v>6370.9951375556366</v>
      </c>
      <c r="N4110">
        <f ca="1">SQRT(User_Model_Calcs!M4110^2+Sat_Data!$B$3^2-2*User_Model_Calcs!M4110*Sat_Data!$B$3*COS(RADIANS(L4110))*COS(RADIANS(I4110)))</f>
        <v>38073.177080991401</v>
      </c>
      <c r="O4110">
        <f ca="1">DEGREES(ACOS(((Earth_Data!$B$1+Sat_Data!$B$2)/User_Model_Calcs!N4110)*SQRT(1-COS(RADIANS(User_Model_Calcs!I4110))^2*COS(RADIANS(User_Model_Calcs!B4110))^2)))</f>
        <v>36.21124588800344</v>
      </c>
      <c r="P4110">
        <f t="shared" ca="1" si="629"/>
        <v>48.028092479362797</v>
      </c>
    </row>
    <row r="4111" spans="1:16" x14ac:dyDescent="0.25">
      <c r="A4111" s="5">
        <f t="shared" ca="1" si="633"/>
        <v>144.39145973432275</v>
      </c>
      <c r="B4111">
        <f t="shared" ca="1" si="634"/>
        <v>-34.110482495385646</v>
      </c>
      <c r="C4111" s="6">
        <v>20135.9375</v>
      </c>
      <c r="D4111">
        <f t="shared" ca="1" si="625"/>
        <v>3</v>
      </c>
      <c r="E4111" s="1">
        <v>0.65</v>
      </c>
      <c r="F4111">
        <v>19.899999999999999</v>
      </c>
      <c r="G4111">
        <f t="shared" ca="1" si="630"/>
        <v>54.048620189015942</v>
      </c>
      <c r="H4111">
        <f t="shared" ca="1" si="626"/>
        <v>20.317157726040545</v>
      </c>
      <c r="I4111">
        <f ca="1">User_Model_Calcs!A4111-Sat_Data!$B$5</f>
        <v>34.391459734322751</v>
      </c>
      <c r="J4111">
        <f ca="1">(Earth_Data!$B$1/SQRT(1-Earth_Data!$B$2^2*SIN(RADIANS(User_Model_Calcs!B4111))^2))*COS(RADIANS(User_Model_Calcs!B4111))</f>
        <v>5286.3981798125778</v>
      </c>
      <c r="K4111">
        <f ca="1">((Earth_Data!$B$1*(1-Earth_Data!$B$2^2))/SQRT(1-Earth_Data!$B$2^2*SIN(RADIANS(User_Model_Calcs!B4111))^2))*SIN(RADIANS(User_Model_Calcs!B4111))</f>
        <v>-3556.6011551834054</v>
      </c>
      <c r="L4111">
        <f t="shared" ca="1" si="631"/>
        <v>-33.932012881184491</v>
      </c>
      <c r="M4111">
        <f t="shared" ca="1" si="632"/>
        <v>6371.4533265635455</v>
      </c>
      <c r="N4111">
        <f ca="1">SQRT(User_Model_Calcs!M4111^2+Sat_Data!$B$3^2-2*User_Model_Calcs!M4111*Sat_Data!$B$3*COS(RADIANS(L4111))*COS(RADIANS(I4111)))</f>
        <v>38085.993114348603</v>
      </c>
      <c r="O4111">
        <f ca="1">DEGREES(ACOS(((Earth_Data!$B$1+Sat_Data!$B$2)/User_Model_Calcs!N4111)*SQRT(1-COS(RADIANS(User_Model_Calcs!I4111))^2*COS(RADIANS(User_Model_Calcs!B4111))^2)))</f>
        <v>36.060813228440658</v>
      </c>
      <c r="P4111">
        <f t="shared" ca="1" si="629"/>
        <v>50.673067670384768</v>
      </c>
    </row>
    <row r="4112" spans="1:16" x14ac:dyDescent="0.25">
      <c r="A4112" s="5">
        <f t="shared" ca="1" si="633"/>
        <v>144.37541047577727</v>
      </c>
      <c r="B4112">
        <f t="shared" ca="1" si="634"/>
        <v>-35.204149597727103</v>
      </c>
      <c r="C4112" s="6">
        <v>20135.9375</v>
      </c>
      <c r="D4112">
        <f t="shared" ca="1" si="625"/>
        <v>3</v>
      </c>
      <c r="E4112" s="1">
        <v>0.65</v>
      </c>
      <c r="F4112">
        <v>19.899999999999999</v>
      </c>
      <c r="G4112">
        <f t="shared" ca="1" si="630"/>
        <v>54.048620189015942</v>
      </c>
      <c r="H4112">
        <f t="shared" ca="1" si="626"/>
        <v>23.178888710419873</v>
      </c>
      <c r="I4112">
        <f ca="1">User_Model_Calcs!A4112-Sat_Data!$B$5</f>
        <v>34.375410475777272</v>
      </c>
      <c r="J4112">
        <f ca="1">(Earth_Data!$B$1/SQRT(1-Earth_Data!$B$2^2*SIN(RADIANS(User_Model_Calcs!B4112))^2))*COS(RADIANS(User_Model_Calcs!B4112))</f>
        <v>5217.405534087331</v>
      </c>
      <c r="K4112">
        <f ca="1">((Earth_Data!$B$1*(1-Earth_Data!$B$2^2))/SQRT(1-Earth_Data!$B$2^2*SIN(RADIANS(User_Model_Calcs!B4112))^2))*SIN(RADIANS(User_Model_Calcs!B4112))</f>
        <v>-3656.3978956534288</v>
      </c>
      <c r="L4112">
        <f t="shared" ca="1" si="631"/>
        <v>-35.023066776847429</v>
      </c>
      <c r="M4112">
        <f t="shared" ca="1" si="632"/>
        <v>6371.0726003133832</v>
      </c>
      <c r="N4112">
        <f ca="1">SQRT(User_Model_Calcs!M4112^2+Sat_Data!$B$3^2-2*User_Model_Calcs!M4112*Sat_Data!$B$3*COS(RADIANS(L4112))*COS(RADIANS(I4112)))</f>
        <v>38147.994017053912</v>
      </c>
      <c r="O4112">
        <f ca="1">DEGREES(ACOS(((Earth_Data!$B$1+Sat_Data!$B$2)/User_Model_Calcs!N4112)*SQRT(1-COS(RADIANS(User_Model_Calcs!I4112))^2*COS(RADIANS(User_Model_Calcs!B4112))^2)))</f>
        <v>35.303822353320847</v>
      </c>
      <c r="P4112">
        <f t="shared" ca="1" si="629"/>
        <v>49.878483739261803</v>
      </c>
    </row>
    <row r="4113" spans="1:16" x14ac:dyDescent="0.25">
      <c r="A4113" s="5">
        <f t="shared" ca="1" si="633"/>
        <v>144.79564984071737</v>
      </c>
      <c r="B4113">
        <f t="shared" ca="1" si="634"/>
        <v>-36.8460159873324</v>
      </c>
      <c r="C4113" s="6">
        <v>20135.9375</v>
      </c>
      <c r="D4113">
        <f t="shared" ca="1" si="625"/>
        <v>1.2</v>
      </c>
      <c r="E4113" s="1">
        <v>0.65</v>
      </c>
      <c r="F4113">
        <v>19.899999999999999</v>
      </c>
      <c r="G4113">
        <f t="shared" ca="1" si="630"/>
        <v>46.089820015575185</v>
      </c>
      <c r="H4113">
        <f t="shared" ca="1" si="626"/>
        <v>16.61917419919779</v>
      </c>
      <c r="I4113">
        <f ca="1">User_Model_Calcs!A4113-Sat_Data!$B$5</f>
        <v>34.795649840717374</v>
      </c>
      <c r="J4113">
        <f ca="1">(Earth_Data!$B$1/SQRT(1-Earth_Data!$B$2^2*SIN(RADIANS(User_Model_Calcs!B4113))^2))*COS(RADIANS(User_Model_Calcs!B4113))</f>
        <v>5110.2614441414007</v>
      </c>
      <c r="K4113">
        <f ca="1">((Earth_Data!$B$1*(1-Earth_Data!$B$2^2))/SQRT(1-Earth_Data!$B$2^2*SIN(RADIANS(User_Model_Calcs!B4113))^2))*SIN(RADIANS(User_Model_Calcs!B4113))</f>
        <v>-3803.7331989070394</v>
      </c>
      <c r="L4113">
        <f t="shared" ca="1" si="631"/>
        <v>-36.661504963924934</v>
      </c>
      <c r="M4113">
        <f t="shared" ca="1" si="632"/>
        <v>6370.4912115115376</v>
      </c>
      <c r="N4113">
        <f ca="1">SQRT(User_Model_Calcs!M4113^2+Sat_Data!$B$3^2-2*User_Model_Calcs!M4113*Sat_Data!$B$3*COS(RADIANS(L4113))*COS(RADIANS(I4113)))</f>
        <v>38268.962762589326</v>
      </c>
      <c r="O4113">
        <f ca="1">DEGREES(ACOS(((Earth_Data!$B$1+Sat_Data!$B$2)/User_Model_Calcs!N4113)*SQRT(1-COS(RADIANS(User_Model_Calcs!I4113))^2*COS(RADIANS(User_Model_Calcs!B4113))^2)))</f>
        <v>33.852774198556915</v>
      </c>
      <c r="P4113">
        <f t="shared" ca="1" si="629"/>
        <v>49.207553448328923</v>
      </c>
    </row>
    <row r="4114" spans="1:16" x14ac:dyDescent="0.25">
      <c r="A4114" s="5">
        <f t="shared" ca="1" si="633"/>
        <v>142.4791702728788</v>
      </c>
      <c r="B4114">
        <f t="shared" ca="1" si="634"/>
        <v>-35.470620294390677</v>
      </c>
      <c r="C4114" s="6">
        <v>20135.9375</v>
      </c>
      <c r="D4114">
        <f t="shared" ca="1" si="625"/>
        <v>3</v>
      </c>
      <c r="E4114" s="1">
        <v>0.65</v>
      </c>
      <c r="F4114">
        <v>19.899999999999999</v>
      </c>
      <c r="G4114">
        <f t="shared" ca="1" si="630"/>
        <v>54.048620189015942</v>
      </c>
      <c r="H4114">
        <f t="shared" ca="1" si="626"/>
        <v>23.799262401923695</v>
      </c>
      <c r="I4114">
        <f ca="1">User_Model_Calcs!A4114-Sat_Data!$B$5</f>
        <v>32.479170272878804</v>
      </c>
      <c r="J4114">
        <f ca="1">(Earth_Data!$B$1/SQRT(1-Earth_Data!$B$2^2*SIN(RADIANS(User_Model_Calcs!B4114))^2))*COS(RADIANS(User_Model_Calcs!B4114))</f>
        <v>5200.3059835908043</v>
      </c>
      <c r="K4114">
        <f ca="1">((Earth_Data!$B$1*(1-Earth_Data!$B$2^2))/SQRT(1-Earth_Data!$B$2^2*SIN(RADIANS(User_Model_Calcs!B4114))^2))*SIN(RADIANS(User_Model_Calcs!B4114))</f>
        <v>-3680.5150736290789</v>
      </c>
      <c r="L4114">
        <f t="shared" ca="1" si="631"/>
        <v>-35.288940472408662</v>
      </c>
      <c r="M4114">
        <f t="shared" ca="1" si="632"/>
        <v>6370.9790087694673</v>
      </c>
      <c r="N4114">
        <f ca="1">SQRT(User_Model_Calcs!M4114^2+Sat_Data!$B$3^2-2*User_Model_Calcs!M4114*Sat_Data!$B$3*COS(RADIANS(L4114))*COS(RADIANS(I4114)))</f>
        <v>38058.685967348269</v>
      </c>
      <c r="O4114">
        <f ca="1">DEGREES(ACOS(((Earth_Data!$B$1+Sat_Data!$B$2)/User_Model_Calcs!N4114)*SQRT(1-COS(RADIANS(User_Model_Calcs!I4114))^2*COS(RADIANS(User_Model_Calcs!B4114))^2)))</f>
        <v>36.388423184652993</v>
      </c>
      <c r="P4114">
        <f t="shared" ca="1" si="629"/>
        <v>47.647798075700621</v>
      </c>
    </row>
    <row r="4115" spans="1:16" x14ac:dyDescent="0.25">
      <c r="A4115" s="5">
        <f t="shared" ca="1" si="633"/>
        <v>140.52729966069177</v>
      </c>
      <c r="B4115">
        <f t="shared" ca="1" si="634"/>
        <v>-33.887385514849775</v>
      </c>
      <c r="C4115" s="6">
        <v>20135.9375</v>
      </c>
      <c r="D4115">
        <f t="shared" ca="1" si="625"/>
        <v>3</v>
      </c>
      <c r="E4115" s="1">
        <v>0.65</v>
      </c>
      <c r="F4115">
        <v>19.899999999999999</v>
      </c>
      <c r="G4115">
        <f t="shared" ca="1" si="630"/>
        <v>54.048620189015942</v>
      </c>
      <c r="H4115">
        <f t="shared" ca="1" si="626"/>
        <v>17.728179178692134</v>
      </c>
      <c r="I4115">
        <f ca="1">User_Model_Calcs!A4115-Sat_Data!$B$5</f>
        <v>30.527299660691767</v>
      </c>
      <c r="J4115">
        <f ca="1">(Earth_Data!$B$1/SQRT(1-Earth_Data!$B$2^2*SIN(RADIANS(User_Model_Calcs!B4115))^2))*COS(RADIANS(User_Model_Calcs!B4115))</f>
        <v>5300.2358316868467</v>
      </c>
      <c r="K4115">
        <f ca="1">((Earth_Data!$B$1*(1-Earth_Data!$B$2^2))/SQRT(1-Earth_Data!$B$2^2*SIN(RADIANS(User_Model_Calcs!B4115))^2))*SIN(RADIANS(User_Model_Calcs!B4115))</f>
        <v>-3536.0851697921794</v>
      </c>
      <c r="L4115">
        <f t="shared" ca="1" si="631"/>
        <v>-33.709480919046428</v>
      </c>
      <c r="M4115">
        <f t="shared" ca="1" si="632"/>
        <v>6371.5302871069634</v>
      </c>
      <c r="N4115">
        <f ca="1">SQRT(User_Model_Calcs!M4115^2+Sat_Data!$B$3^2-2*User_Model_Calcs!M4115*Sat_Data!$B$3*COS(RADIANS(L4115))*COS(RADIANS(I4115)))</f>
        <v>37860.344134569859</v>
      </c>
      <c r="O4115">
        <f ca="1">DEGREES(ACOS(((Earth_Data!$B$1+Sat_Data!$B$2)/User_Model_Calcs!N4115)*SQRT(1-COS(RADIANS(User_Model_Calcs!I4115))^2*COS(RADIANS(User_Model_Calcs!B4115))^2)))</f>
        <v>38.87467367748858</v>
      </c>
      <c r="P4115">
        <f t="shared" ca="1" si="629"/>
        <v>46.603945107415086</v>
      </c>
    </row>
    <row r="4116" spans="1:16" x14ac:dyDescent="0.25">
      <c r="A4116" s="5">
        <f t="shared" ca="1" si="633"/>
        <v>140.23153422911105</v>
      </c>
      <c r="B4116">
        <f t="shared" ca="1" si="634"/>
        <v>-32.015043911815567</v>
      </c>
      <c r="C4116" s="6">
        <v>20135.9375</v>
      </c>
      <c r="D4116">
        <f t="shared" ca="1" si="625"/>
        <v>3</v>
      </c>
      <c r="E4116" s="1">
        <v>0.65</v>
      </c>
      <c r="F4116">
        <v>19.899999999999999</v>
      </c>
      <c r="G4116">
        <f t="shared" ca="1" si="630"/>
        <v>54.048620189015942</v>
      </c>
      <c r="H4116">
        <f t="shared" ca="1" si="626"/>
        <v>14.207998726651033</v>
      </c>
      <c r="I4116">
        <f ca="1">User_Model_Calcs!A4116-Sat_Data!$B$5</f>
        <v>30.231534229111048</v>
      </c>
      <c r="J4116">
        <f ca="1">(Earth_Data!$B$1/SQRT(1-Earth_Data!$B$2^2*SIN(RADIANS(User_Model_Calcs!B4116))^2))*COS(RADIANS(User_Model_Calcs!B4116))</f>
        <v>5413.1766836308998</v>
      </c>
      <c r="K4116">
        <f ca="1">((Earth_Data!$B$1*(1-Earth_Data!$B$2^2))/SQRT(1-Earth_Data!$B$2^2*SIN(RADIANS(User_Model_Calcs!B4116))^2))*SIN(RADIANS(User_Model_Calcs!B4116))</f>
        <v>-3361.8472050935306</v>
      </c>
      <c r="L4116">
        <f t="shared" ca="1" si="631"/>
        <v>-31.842301288729043</v>
      </c>
      <c r="M4116">
        <f t="shared" ca="1" si="632"/>
        <v>6372.1659142398685</v>
      </c>
      <c r="N4116">
        <f ca="1">SQRT(User_Model_Calcs!M4116^2+Sat_Data!$B$3^2-2*User_Model_Calcs!M4116*Sat_Data!$B$3*COS(RADIANS(L4116))*COS(RADIANS(I4116)))</f>
        <v>37736.164664541771</v>
      </c>
      <c r="O4116">
        <f ca="1">DEGREES(ACOS(((Earth_Data!$B$1+Sat_Data!$B$2)/User_Model_Calcs!N4116)*SQRT(1-COS(RADIANS(User_Model_Calcs!I4116))^2*COS(RADIANS(User_Model_Calcs!B4116))^2)))</f>
        <v>40.488305912333495</v>
      </c>
      <c r="P4116">
        <f t="shared" ca="1" si="629"/>
        <v>47.706489752883741</v>
      </c>
    </row>
    <row r="4117" spans="1:16" x14ac:dyDescent="0.25">
      <c r="A4117" s="5">
        <f t="shared" ca="1" si="633"/>
        <v>140.66488738518041</v>
      </c>
      <c r="B4117">
        <f t="shared" ca="1" si="634"/>
        <v>-35.371115014210361</v>
      </c>
      <c r="C4117" s="6">
        <v>20135.9375</v>
      </c>
      <c r="D4117">
        <f t="shared" ca="1" si="625"/>
        <v>1.2</v>
      </c>
      <c r="E4117" s="1">
        <v>0.65</v>
      </c>
      <c r="F4117">
        <v>19.899999999999999</v>
      </c>
      <c r="G4117">
        <f t="shared" ca="1" si="630"/>
        <v>46.089820015575185</v>
      </c>
      <c r="H4117">
        <f t="shared" ca="1" si="626"/>
        <v>20.891149927421409</v>
      </c>
      <c r="I4117">
        <f ca="1">User_Model_Calcs!A4117-Sat_Data!$B$5</f>
        <v>30.664887385180407</v>
      </c>
      <c r="J4117">
        <f ca="1">(Earth_Data!$B$1/SQRT(1-Earth_Data!$B$2^2*SIN(RADIANS(User_Model_Calcs!B4117))^2))*COS(RADIANS(User_Model_Calcs!B4117))</f>
        <v>5206.7044929408685</v>
      </c>
      <c r="K4117">
        <f ca="1">((Earth_Data!$B$1*(1-Earth_Data!$B$2^2))/SQRT(1-Earth_Data!$B$2^2*SIN(RADIANS(User_Model_Calcs!B4117))^2))*SIN(RADIANS(User_Model_Calcs!B4117))</f>
        <v>-3671.5184374622927</v>
      </c>
      <c r="L4117">
        <f t="shared" ca="1" si="631"/>
        <v>-35.189656293893357</v>
      </c>
      <c r="M4117">
        <f t="shared" ca="1" si="632"/>
        <v>6371.0139941328162</v>
      </c>
      <c r="N4117">
        <f ca="1">SQRT(User_Model_Calcs!M4117^2+Sat_Data!$B$3^2-2*User_Model_Calcs!M4117*Sat_Data!$B$3*COS(RADIANS(L4117))*COS(RADIANS(I4117)))</f>
        <v>37956.946487805304</v>
      </c>
      <c r="O4117">
        <f ca="1">DEGREES(ACOS(((Earth_Data!$B$1+Sat_Data!$B$2)/User_Model_Calcs!N4117)*SQRT(1-COS(RADIANS(User_Model_Calcs!I4117))^2*COS(RADIANS(User_Model_Calcs!B4117))^2)))</f>
        <v>37.648128913770968</v>
      </c>
      <c r="P4117">
        <f t="shared" ca="1" si="629"/>
        <v>45.687332012687797</v>
      </c>
    </row>
    <row r="4118" spans="1:16" x14ac:dyDescent="0.25">
      <c r="A4118" s="5">
        <f t="shared" ca="1" si="633"/>
        <v>143.0003077645089</v>
      </c>
      <c r="B4118">
        <f t="shared" ca="1" si="634"/>
        <v>-34.860652160949158</v>
      </c>
      <c r="C4118" s="6">
        <v>20135.9375</v>
      </c>
      <c r="D4118">
        <f t="shared" ca="1" si="625"/>
        <v>0.75</v>
      </c>
      <c r="E4118" s="1">
        <v>0.65</v>
      </c>
      <c r="F4118">
        <v>19.899999999999999</v>
      </c>
      <c r="G4118">
        <f t="shared" ca="1" si="630"/>
        <v>42.007420362456692</v>
      </c>
      <c r="H4118">
        <f t="shared" ca="1" si="626"/>
        <v>18.369307026850432</v>
      </c>
      <c r="I4118">
        <f ca="1">User_Model_Calcs!A4118-Sat_Data!$B$5</f>
        <v>33.000307764508904</v>
      </c>
      <c r="J4118">
        <f ca="1">(Earth_Data!$B$1/SQRT(1-Earth_Data!$B$2^2*SIN(RADIANS(User_Model_Calcs!B4118))^2))*COS(RADIANS(User_Model_Calcs!B4118))</f>
        <v>5239.2810153519504</v>
      </c>
      <c r="K4118">
        <f ca="1">((Earth_Data!$B$1*(1-Earth_Data!$B$2^2))/SQRT(1-Earth_Data!$B$2^2*SIN(RADIANS(User_Model_Calcs!B4118))^2))*SIN(RADIANS(User_Model_Calcs!B4118))</f>
        <v>-3625.1940440774933</v>
      </c>
      <c r="L4118">
        <f t="shared" ca="1" si="631"/>
        <v>-34.680361940462554</v>
      </c>
      <c r="M4118">
        <f t="shared" ca="1" si="632"/>
        <v>6371.1927780473179</v>
      </c>
      <c r="N4118">
        <f ca="1">SQRT(User_Model_Calcs!M4118^2+Sat_Data!$B$3^2-2*User_Model_Calcs!M4118*Sat_Data!$B$3*COS(RADIANS(L4118))*COS(RADIANS(I4118)))</f>
        <v>38050.848000667596</v>
      </c>
      <c r="O4118">
        <f ca="1">DEGREES(ACOS(((Earth_Data!$B$1+Sat_Data!$B$2)/User_Model_Calcs!N4118)*SQRT(1-COS(RADIANS(User_Model_Calcs!I4118))^2*COS(RADIANS(User_Model_Calcs!B4118))^2)))</f>
        <v>36.48742599996099</v>
      </c>
      <c r="P4118">
        <f t="shared" ca="1" si="629"/>
        <v>48.64739526285301</v>
      </c>
    </row>
    <row r="4119" spans="1:16" x14ac:dyDescent="0.25">
      <c r="A4119" s="5">
        <f t="shared" ca="1" si="633"/>
        <v>144.8011258932643</v>
      </c>
      <c r="B4119">
        <f t="shared" ca="1" si="634"/>
        <v>-32.447217139079079</v>
      </c>
      <c r="C4119" s="6">
        <v>20135.9375</v>
      </c>
      <c r="D4119">
        <f t="shared" ca="1" si="625"/>
        <v>3</v>
      </c>
      <c r="E4119" s="1">
        <v>0.65</v>
      </c>
      <c r="F4119">
        <v>19.899999999999999</v>
      </c>
      <c r="G4119">
        <f t="shared" ca="1" si="630"/>
        <v>54.048620189015942</v>
      </c>
      <c r="H4119">
        <f t="shared" ca="1" si="626"/>
        <v>20.425315050204254</v>
      </c>
      <c r="I4119">
        <f ca="1">User_Model_Calcs!A4119-Sat_Data!$B$5</f>
        <v>34.801125893264299</v>
      </c>
      <c r="J4119">
        <f ca="1">(Earth_Data!$B$1/SQRT(1-Earth_Data!$B$2^2*SIN(RADIANS(User_Model_Calcs!B4119))^2))*COS(RADIANS(User_Model_Calcs!B4119))</f>
        <v>5387.6171063910606</v>
      </c>
      <c r="K4119">
        <f ca="1">((Earth_Data!$B$1*(1-Earth_Data!$B$2^2))/SQRT(1-Earth_Data!$B$2^2*SIN(RADIANS(User_Model_Calcs!B4119))^2))*SIN(RADIANS(User_Model_Calcs!B4119))</f>
        <v>-3402.3862569533699</v>
      </c>
      <c r="L4119">
        <f t="shared" ca="1" si="631"/>
        <v>-32.273216975727856</v>
      </c>
      <c r="M4119">
        <f t="shared" ca="1" si="632"/>
        <v>6372.0208981596052</v>
      </c>
      <c r="N4119">
        <f ca="1">SQRT(User_Model_Calcs!M4119^2+Sat_Data!$B$3^2-2*User_Model_Calcs!M4119*Sat_Data!$B$3*COS(RADIANS(L4119))*COS(RADIANS(I4119)))</f>
        <v>38017.771795971617</v>
      </c>
      <c r="O4119">
        <f ca="1">DEGREES(ACOS(((Earth_Data!$B$1+Sat_Data!$B$2)/User_Model_Calcs!N4119)*SQRT(1-COS(RADIANS(User_Model_Calcs!I4119))^2*COS(RADIANS(User_Model_Calcs!B4119))^2)))</f>
        <v>36.90593366340994</v>
      </c>
      <c r="P4119">
        <f t="shared" ca="1" si="629"/>
        <v>52.334651628669029</v>
      </c>
    </row>
    <row r="4120" spans="1:16" x14ac:dyDescent="0.25">
      <c r="A4120" s="5">
        <f t="shared" ca="1" si="633"/>
        <v>141.64597440218961</v>
      </c>
      <c r="B4120">
        <f t="shared" ca="1" si="634"/>
        <v>-32.399475030793084</v>
      </c>
      <c r="C4120" s="6">
        <v>20135.9375</v>
      </c>
      <c r="D4120">
        <f t="shared" ca="1" si="625"/>
        <v>1.2</v>
      </c>
      <c r="E4120" s="1">
        <v>0.65</v>
      </c>
      <c r="F4120">
        <v>19.899999999999999</v>
      </c>
      <c r="G4120">
        <f t="shared" ca="1" si="630"/>
        <v>46.089820015575185</v>
      </c>
      <c r="H4120">
        <f t="shared" ca="1" si="626"/>
        <v>17.237955485198992</v>
      </c>
      <c r="I4120">
        <f ca="1">User_Model_Calcs!A4120-Sat_Data!$B$5</f>
        <v>31.645974402189609</v>
      </c>
      <c r="J4120">
        <f ca="1">(Earth_Data!$B$1/SQRT(1-Earth_Data!$B$2^2*SIN(RADIANS(User_Model_Calcs!B4120))^2))*COS(RADIANS(User_Model_Calcs!B4120))</f>
        <v>5390.4557698478229</v>
      </c>
      <c r="K4120">
        <f ca="1">((Earth_Data!$B$1*(1-Earth_Data!$B$2^2))/SQRT(1-Earth_Data!$B$2^2*SIN(RADIANS(User_Model_Calcs!B4120))^2))*SIN(RADIANS(User_Model_Calcs!B4120))</f>
        <v>-3397.9172651282943</v>
      </c>
      <c r="L4120">
        <f t="shared" ca="1" si="631"/>
        <v>-32.22561185569802</v>
      </c>
      <c r="M4120">
        <f t="shared" ca="1" si="632"/>
        <v>6372.036970023215</v>
      </c>
      <c r="N4120">
        <f ca="1">SQRT(User_Model_Calcs!M4120^2+Sat_Data!$B$3^2-2*User_Model_Calcs!M4120*Sat_Data!$B$3*COS(RADIANS(L4120))*COS(RADIANS(I4120)))</f>
        <v>37834.390591989737</v>
      </c>
      <c r="O4120">
        <f ca="1">DEGREES(ACOS(((Earth_Data!$B$1+Sat_Data!$B$2)/User_Model_Calcs!N4120)*SQRT(1-COS(RADIANS(User_Model_Calcs!I4120))^2*COS(RADIANS(User_Model_Calcs!B4120))^2)))</f>
        <v>39.213678331957325</v>
      </c>
      <c r="P4120">
        <f t="shared" ca="1" si="629"/>
        <v>48.996383564528898</v>
      </c>
    </row>
    <row r="4121" spans="1:16" x14ac:dyDescent="0.25">
      <c r="A4121" s="5">
        <f t="shared" ca="1" si="633"/>
        <v>141.87708794690903</v>
      </c>
      <c r="B4121">
        <f t="shared" ca="1" si="634"/>
        <v>-33.774631233183669</v>
      </c>
      <c r="C4121" s="6">
        <v>20135.9375</v>
      </c>
      <c r="D4121">
        <f t="shared" ca="1" si="625"/>
        <v>3</v>
      </c>
      <c r="E4121" s="1">
        <v>0.65</v>
      </c>
      <c r="F4121">
        <v>19.899999999999999</v>
      </c>
      <c r="G4121">
        <f t="shared" ca="1" si="630"/>
        <v>54.048620189015942</v>
      </c>
      <c r="H4121">
        <f t="shared" ca="1" si="626"/>
        <v>15.164103014987806</v>
      </c>
      <c r="I4121">
        <f ca="1">User_Model_Calcs!A4121-Sat_Data!$B$5</f>
        <v>31.877087946909029</v>
      </c>
      <c r="J4121">
        <f ca="1">(Earth_Data!$B$1/SQRT(1-Earth_Data!$B$2^2*SIN(RADIANS(User_Model_Calcs!B4121))^2))*COS(RADIANS(User_Model_Calcs!B4121))</f>
        <v>5307.1988404806016</v>
      </c>
      <c r="K4121">
        <f ca="1">((Earth_Data!$B$1*(1-Earth_Data!$B$2^2))/SQRT(1-Earth_Data!$B$2^2*SIN(RADIANS(User_Model_Calcs!B4121))^2))*SIN(RADIANS(User_Model_Calcs!B4121))</f>
        <v>-3525.6961187173338</v>
      </c>
      <c r="L4121">
        <f t="shared" ca="1" si="631"/>
        <v>-33.597016291284433</v>
      </c>
      <c r="M4121">
        <f t="shared" ca="1" si="632"/>
        <v>6371.569088845943</v>
      </c>
      <c r="N4121">
        <f ca="1">SQRT(User_Model_Calcs!M4121^2+Sat_Data!$B$3^2-2*User_Model_Calcs!M4121*Sat_Data!$B$3*COS(RADIANS(L4121))*COS(RADIANS(I4121)))</f>
        <v>37925.747996958409</v>
      </c>
      <c r="O4121">
        <f ca="1">DEGREES(ACOS(((Earth_Data!$B$1+Sat_Data!$B$2)/User_Model_Calcs!N4121)*SQRT(1-COS(RADIANS(User_Model_Calcs!I4121))^2*COS(RADIANS(User_Model_Calcs!B4121))^2)))</f>
        <v>38.046995866968629</v>
      </c>
      <c r="P4121">
        <f t="shared" ca="1" si="629"/>
        <v>48.205460927119397</v>
      </c>
    </row>
    <row r="4122" spans="1:16" x14ac:dyDescent="0.25">
      <c r="A4122" s="5">
        <f t="shared" ca="1" si="633"/>
        <v>142.9776639312723</v>
      </c>
      <c r="B4122">
        <f t="shared" ca="1" si="634"/>
        <v>-33.481145463807295</v>
      </c>
      <c r="C4122" s="6">
        <v>20135.9375</v>
      </c>
      <c r="D4122">
        <f t="shared" ca="1" si="625"/>
        <v>0.75</v>
      </c>
      <c r="E4122" s="1">
        <v>0.65</v>
      </c>
      <c r="F4122">
        <v>19.899999999999999</v>
      </c>
      <c r="G4122">
        <f t="shared" ca="1" si="630"/>
        <v>42.007420362456692</v>
      </c>
      <c r="H4122">
        <f t="shared" ca="1" si="626"/>
        <v>19.262073505743011</v>
      </c>
      <c r="I4122">
        <f ca="1">User_Model_Calcs!A4122-Sat_Data!$B$5</f>
        <v>32.977663931272303</v>
      </c>
      <c r="J4122">
        <f ca="1">(Earth_Data!$B$1/SQRT(1-Earth_Data!$B$2^2*SIN(RADIANS(User_Model_Calcs!B4122))^2))*COS(RADIANS(User_Model_Calcs!B4122))</f>
        <v>5325.2261220930341</v>
      </c>
      <c r="K4122">
        <f ca="1">((Earth_Data!$B$1*(1-Earth_Data!$B$2^2))/SQRT(1-Earth_Data!$B$2^2*SIN(RADIANS(User_Model_Calcs!B4122))^2))*SIN(RADIANS(User_Model_Calcs!B4122))</f>
        <v>-3498.5915115377297</v>
      </c>
      <c r="L4122">
        <f t="shared" ca="1" si="631"/>
        <v>-33.304297295882733</v>
      </c>
      <c r="M4122">
        <f t="shared" ca="1" si="632"/>
        <v>6371.6697824060111</v>
      </c>
      <c r="N4122">
        <f ca="1">SQRT(User_Model_Calcs!M4122^2+Sat_Data!$B$3^2-2*User_Model_Calcs!M4122*Sat_Data!$B$3*COS(RADIANS(L4122))*COS(RADIANS(I4122)))</f>
        <v>37969.700424324306</v>
      </c>
      <c r="O4122">
        <f ca="1">DEGREES(ACOS(((Earth_Data!$B$1+Sat_Data!$B$2)/User_Model_Calcs!N4122)*SQRT(1-COS(RADIANS(User_Model_Calcs!I4122))^2*COS(RADIANS(User_Model_Calcs!B4122))^2)))</f>
        <v>37.497891821163954</v>
      </c>
      <c r="P4122">
        <f t="shared" ca="1" si="629"/>
        <v>49.62843683134318</v>
      </c>
    </row>
    <row r="4123" spans="1:16" x14ac:dyDescent="0.25">
      <c r="A4123" s="5">
        <f t="shared" ca="1" si="633"/>
        <v>141.94684576240959</v>
      </c>
      <c r="B4123">
        <f t="shared" ca="1" si="634"/>
        <v>-33.834145121968817</v>
      </c>
      <c r="C4123" s="6">
        <v>20135.9375</v>
      </c>
      <c r="D4123">
        <f t="shared" ca="1" si="625"/>
        <v>3</v>
      </c>
      <c r="E4123" s="1">
        <v>0.65</v>
      </c>
      <c r="F4123">
        <v>19.899999999999999</v>
      </c>
      <c r="G4123">
        <f t="shared" ca="1" si="630"/>
        <v>54.048620189015942</v>
      </c>
      <c r="H4123">
        <f t="shared" ca="1" si="626"/>
        <v>21.094350602509834</v>
      </c>
      <c r="I4123">
        <f ca="1">User_Model_Calcs!A4123-Sat_Data!$B$5</f>
        <v>31.946845762409595</v>
      </c>
      <c r="J4123">
        <f ca="1">(Earth_Data!$B$1/SQRT(1-Earth_Data!$B$2^2*SIN(RADIANS(User_Model_Calcs!B4123))^2))*COS(RADIANS(User_Model_Calcs!B4123))</f>
        <v>5303.5261934544442</v>
      </c>
      <c r="K4123">
        <f ca="1">((Earth_Data!$B$1*(1-Earth_Data!$B$2^2))/SQRT(1-Earth_Data!$B$2^2*SIN(RADIANS(User_Model_Calcs!B4123))^2))*SIN(RADIANS(User_Model_Calcs!B4123))</f>
        <v>-3531.1813445118614</v>
      </c>
      <c r="L4123">
        <f t="shared" ca="1" si="631"/>
        <v>-33.656376953310676</v>
      </c>
      <c r="M4123">
        <f t="shared" ca="1" si="632"/>
        <v>6371.5486165049379</v>
      </c>
      <c r="N4123">
        <f ca="1">SQRT(User_Model_Calcs!M4123^2+Sat_Data!$B$3^2-2*User_Model_Calcs!M4123*Sat_Data!$B$3*COS(RADIANS(L4123))*COS(RADIANS(I4123)))</f>
        <v>37933.005905644306</v>
      </c>
      <c r="O4123">
        <f ca="1">DEGREES(ACOS(((Earth_Data!$B$1+Sat_Data!$B$2)/User_Model_Calcs!N4123)*SQRT(1-COS(RADIANS(User_Model_Calcs!I4123))^2*COS(RADIANS(User_Model_Calcs!B4123))^2)))</f>
        <v>37.955478949866638</v>
      </c>
      <c r="P4123">
        <f t="shared" ca="1" si="629"/>
        <v>48.238537154677225</v>
      </c>
    </row>
    <row r="4124" spans="1:16" x14ac:dyDescent="0.25">
      <c r="A4124" s="5">
        <f t="shared" ca="1" si="633"/>
        <v>140.3934770984543</v>
      </c>
      <c r="B4124">
        <f t="shared" ca="1" si="634"/>
        <v>-33.397363828762813</v>
      </c>
      <c r="C4124" s="6">
        <v>20135.9375</v>
      </c>
      <c r="D4124">
        <f t="shared" ca="1" si="625"/>
        <v>0.75</v>
      </c>
      <c r="E4124" s="1">
        <v>0.65</v>
      </c>
      <c r="F4124">
        <v>19.899999999999999</v>
      </c>
      <c r="G4124">
        <f t="shared" ca="1" si="630"/>
        <v>42.007420362456692</v>
      </c>
      <c r="H4124">
        <f t="shared" ca="1" si="626"/>
        <v>18.493654261136935</v>
      </c>
      <c r="I4124">
        <f ca="1">User_Model_Calcs!A4124-Sat_Data!$B$5</f>
        <v>30.393477098454298</v>
      </c>
      <c r="J4124">
        <f ca="1">(Earth_Data!$B$1/SQRT(1-Earth_Data!$B$2^2*SIN(RADIANS(User_Model_Calcs!B4124))^2))*COS(RADIANS(User_Model_Calcs!B4124))</f>
        <v>5330.346732305833</v>
      </c>
      <c r="K4124">
        <f ca="1">((Earth_Data!$B$1*(1-Earth_Data!$B$2^2))/SQRT(1-Earth_Data!$B$2^2*SIN(RADIANS(User_Model_Calcs!B4124))^2))*SIN(RADIANS(User_Model_Calcs!B4124))</f>
        <v>-3490.8372638004762</v>
      </c>
      <c r="L4124">
        <f t="shared" ca="1" si="631"/>
        <v>-33.220737948098083</v>
      </c>
      <c r="M4124">
        <f t="shared" ca="1" si="632"/>
        <v>6371.6984461712773</v>
      </c>
      <c r="N4124">
        <f ca="1">SQRT(User_Model_Calcs!M4124^2+Sat_Data!$B$3^2-2*User_Model_Calcs!M4124*Sat_Data!$B$3*COS(RADIANS(L4124))*COS(RADIANS(I4124)))</f>
        <v>37824.441073161935</v>
      </c>
      <c r="O4124">
        <f ca="1">DEGREES(ACOS(((Earth_Data!$B$1+Sat_Data!$B$2)/User_Model_Calcs!N4124)*SQRT(1-COS(RADIANS(User_Model_Calcs!I4124))^2*COS(RADIANS(User_Model_Calcs!B4124))^2)))</f>
        <v>39.336519043730831</v>
      </c>
      <c r="P4124">
        <f t="shared" ca="1" si="629"/>
        <v>46.818623940230744</v>
      </c>
    </row>
    <row r="4125" spans="1:16" x14ac:dyDescent="0.25">
      <c r="A4125" s="5">
        <f t="shared" ca="1" si="633"/>
        <v>144.33249927860629</v>
      </c>
      <c r="B4125">
        <f t="shared" ca="1" si="634"/>
        <v>-33.022533350913434</v>
      </c>
      <c r="C4125" s="6">
        <v>20135.9375</v>
      </c>
      <c r="D4125">
        <f t="shared" ca="1" si="625"/>
        <v>3</v>
      </c>
      <c r="E4125" s="1">
        <v>0.65</v>
      </c>
      <c r="F4125">
        <v>19.899999999999999</v>
      </c>
      <c r="G4125">
        <f t="shared" ca="1" si="630"/>
        <v>54.048620189015942</v>
      </c>
      <c r="H4125">
        <f t="shared" ca="1" si="626"/>
        <v>20.049010953799907</v>
      </c>
      <c r="I4125">
        <f ca="1">User_Model_Calcs!A4125-Sat_Data!$B$5</f>
        <v>34.332499278606292</v>
      </c>
      <c r="J4125">
        <f ca="1">(Earth_Data!$B$1/SQRT(1-Earth_Data!$B$2^2*SIN(RADIANS(User_Model_Calcs!B4125))^2))*COS(RADIANS(User_Model_Calcs!B4125))</f>
        <v>5353.1159159989465</v>
      </c>
      <c r="K4125">
        <f ca="1">((Earth_Data!$B$1*(1-Earth_Data!$B$2^2))/SQRT(1-Earth_Data!$B$2^2*SIN(RADIANS(User_Model_Calcs!B4125))^2))*SIN(RADIANS(User_Model_Calcs!B4125))</f>
        <v>-3456.0554891217616</v>
      </c>
      <c r="L4125">
        <f t="shared" ca="1" si="631"/>
        <v>-32.846920357047516</v>
      </c>
      <c r="M4125">
        <f t="shared" ca="1" si="632"/>
        <v>6371.8262338210307</v>
      </c>
      <c r="N4125">
        <f ca="1">SQRT(User_Model_Calcs!M4125^2+Sat_Data!$B$3^2-2*User_Model_Calcs!M4125*Sat_Data!$B$3*COS(RADIANS(L4125))*COS(RADIANS(I4125)))</f>
        <v>38021.608469380699</v>
      </c>
      <c r="O4125">
        <f ca="1">DEGREES(ACOS(((Earth_Data!$B$1+Sat_Data!$B$2)/User_Model_Calcs!N4125)*SQRT(1-COS(RADIANS(User_Model_Calcs!I4125))^2*COS(RADIANS(User_Model_Calcs!B4125))^2)))</f>
        <v>36.855916996358445</v>
      </c>
      <c r="P4125">
        <f t="shared" ca="1" si="629"/>
        <v>51.412869466901974</v>
      </c>
    </row>
    <row r="4126" spans="1:16" x14ac:dyDescent="0.25">
      <c r="A4126" s="5">
        <f t="shared" ca="1" si="633"/>
        <v>142.32260430912046</v>
      </c>
      <c r="B4126">
        <f t="shared" ca="1" si="634"/>
        <v>-33.528631843029309</v>
      </c>
      <c r="C4126" s="6">
        <v>20135.9375</v>
      </c>
      <c r="D4126">
        <f t="shared" ca="1" si="625"/>
        <v>3</v>
      </c>
      <c r="E4126" s="1">
        <v>0.65</v>
      </c>
      <c r="F4126">
        <v>19.899999999999999</v>
      </c>
      <c r="G4126">
        <f t="shared" ca="1" si="630"/>
        <v>54.048620189015942</v>
      </c>
      <c r="H4126">
        <f t="shared" ca="1" si="626"/>
        <v>20.369239621924564</v>
      </c>
      <c r="I4126">
        <f ca="1">User_Model_Calcs!A4126-Sat_Data!$B$5</f>
        <v>32.322604309120464</v>
      </c>
      <c r="J4126">
        <f ca="1">(Earth_Data!$B$1/SQRT(1-Earth_Data!$B$2^2*SIN(RADIANS(User_Model_Calcs!B4126))^2))*COS(RADIANS(User_Model_Calcs!B4126))</f>
        <v>5322.3187607786203</v>
      </c>
      <c r="K4126">
        <f ca="1">((Earth_Data!$B$1*(1-Earth_Data!$B$2^2))/SQRT(1-Earth_Data!$B$2^2*SIN(RADIANS(User_Model_Calcs!B4126))^2))*SIN(RADIANS(User_Model_Calcs!B4126))</f>
        <v>-3502.9832411278812</v>
      </c>
      <c r="L4126">
        <f t="shared" ca="1" si="631"/>
        <v>-33.351658354296461</v>
      </c>
      <c r="M4126">
        <f t="shared" ca="1" si="632"/>
        <v>6371.6535200023918</v>
      </c>
      <c r="N4126">
        <f ca="1">SQRT(User_Model_Calcs!M4126^2+Sat_Data!$B$3^2-2*User_Model_Calcs!M4126*Sat_Data!$B$3*COS(RADIANS(L4126))*COS(RADIANS(I4126)))</f>
        <v>37935.935760743094</v>
      </c>
      <c r="O4126">
        <f ca="1">DEGREES(ACOS(((Earth_Data!$B$1+Sat_Data!$B$2)/User_Model_Calcs!N4126)*SQRT(1-COS(RADIANS(User_Model_Calcs!I4126))^2*COS(RADIANS(User_Model_Calcs!B4126))^2)))</f>
        <v>37.920139046995267</v>
      </c>
      <c r="P4126">
        <f t="shared" ca="1" si="629"/>
        <v>48.879875393328284</v>
      </c>
    </row>
    <row r="4127" spans="1:16" x14ac:dyDescent="0.25">
      <c r="A4127" s="5">
        <f t="shared" ca="1" si="633"/>
        <v>140.21734151698777</v>
      </c>
      <c r="B4127">
        <f t="shared" ca="1" si="634"/>
        <v>-34.628446129818514</v>
      </c>
      <c r="C4127" s="6">
        <v>20135.9375</v>
      </c>
      <c r="D4127">
        <f t="shared" ca="1" si="625"/>
        <v>0.75</v>
      </c>
      <c r="E4127" s="1">
        <v>0.65</v>
      </c>
      <c r="F4127">
        <v>19.899999999999999</v>
      </c>
      <c r="G4127">
        <f t="shared" ca="1" si="630"/>
        <v>42.007420362456692</v>
      </c>
      <c r="H4127">
        <f t="shared" ca="1" si="626"/>
        <v>19.662741665643541</v>
      </c>
      <c r="I4127">
        <f ca="1">User_Model_Calcs!A4127-Sat_Data!$B$5</f>
        <v>30.217341516987773</v>
      </c>
      <c r="J4127">
        <f ca="1">(Earth_Data!$B$1/SQRT(1-Earth_Data!$B$2^2*SIN(RADIANS(User_Model_Calcs!B4127))^2))*COS(RADIANS(User_Model_Calcs!B4127))</f>
        <v>5253.962106594432</v>
      </c>
      <c r="K4127">
        <f ca="1">((Earth_Data!$B$1*(1-Earth_Data!$B$2^2))/SQRT(1-Earth_Data!$B$2^2*SIN(RADIANS(User_Model_Calcs!B4127))^2))*SIN(RADIANS(User_Model_Calcs!B4127))</f>
        <v>-3604.0270396148417</v>
      </c>
      <c r="L4127">
        <f t="shared" ca="1" si="631"/>
        <v>-34.448706350297336</v>
      </c>
      <c r="M4127">
        <f t="shared" ca="1" si="632"/>
        <v>6371.273712516605</v>
      </c>
      <c r="N4127">
        <f ca="1">SQRT(User_Model_Calcs!M4127^2+Sat_Data!$B$3^2-2*User_Model_Calcs!M4127*Sat_Data!$B$3*COS(RADIANS(L4127))*COS(RADIANS(I4127)))</f>
        <v>37888.67632580729</v>
      </c>
      <c r="O4127">
        <f ca="1">DEGREES(ACOS(((Earth_Data!$B$1+Sat_Data!$B$2)/User_Model_Calcs!N4127)*SQRT(1-COS(RADIANS(User_Model_Calcs!I4127))^2*COS(RADIANS(User_Model_Calcs!B4127))^2)))</f>
        <v>38.510938058478786</v>
      </c>
      <c r="P4127">
        <f t="shared" ca="1" si="629"/>
        <v>45.705377514401029</v>
      </c>
    </row>
    <row r="4128" spans="1:16" x14ac:dyDescent="0.25">
      <c r="A4128" s="5">
        <f t="shared" ca="1" si="633"/>
        <v>140.69689335902078</v>
      </c>
      <c r="B4128">
        <f t="shared" ca="1" si="634"/>
        <v>-35.362673252289255</v>
      </c>
      <c r="C4128" s="6">
        <v>20135.9375</v>
      </c>
      <c r="D4128">
        <f t="shared" ca="1" si="625"/>
        <v>1.2</v>
      </c>
      <c r="E4128" s="1">
        <v>0.65</v>
      </c>
      <c r="F4128">
        <v>19.899999999999999</v>
      </c>
      <c r="G4128">
        <f t="shared" ca="1" si="630"/>
        <v>46.089820015575185</v>
      </c>
      <c r="H4128">
        <f t="shared" ca="1" si="626"/>
        <v>17.437064852170355</v>
      </c>
      <c r="I4128">
        <f ca="1">User_Model_Calcs!A4128-Sat_Data!$B$5</f>
        <v>30.696893359020777</v>
      </c>
      <c r="J4128">
        <f ca="1">(Earth_Data!$B$1/SQRT(1-Earth_Data!$B$2^2*SIN(RADIANS(User_Model_Calcs!B4128))^2))*COS(RADIANS(User_Model_Calcs!B4128))</f>
        <v>5207.2466013435533</v>
      </c>
      <c r="K4128">
        <f ca="1">((Earth_Data!$B$1*(1-Earth_Data!$B$2^2))/SQRT(1-Earth_Data!$B$2^2*SIN(RADIANS(User_Model_Calcs!B4128))^2))*SIN(RADIANS(User_Model_Calcs!B4128))</f>
        <v>-3670.754682628306</v>
      </c>
      <c r="L4128">
        <f t="shared" ca="1" si="631"/>
        <v>-35.181233390088963</v>
      </c>
      <c r="M4128">
        <f t="shared" ca="1" si="632"/>
        <v>6371.0169602067162</v>
      </c>
      <c r="N4128">
        <f ca="1">SQRT(User_Model_Calcs!M4128^2+Sat_Data!$B$3^2-2*User_Model_Calcs!M4128*Sat_Data!$B$3*COS(RADIANS(L4128))*COS(RADIANS(I4128)))</f>
        <v>37958.077737928375</v>
      </c>
      <c r="O4128">
        <f ca="1">DEGREES(ACOS(((Earth_Data!$B$1+Sat_Data!$B$2)/User_Model_Calcs!N4128)*SQRT(1-COS(RADIANS(User_Model_Calcs!I4128))^2*COS(RADIANS(User_Model_Calcs!B4128))^2)))</f>
        <v>37.634031469992344</v>
      </c>
      <c r="P4128">
        <f t="shared" ca="1" si="629"/>
        <v>45.729732921491717</v>
      </c>
    </row>
    <row r="4129" spans="1:16" x14ac:dyDescent="0.25">
      <c r="A4129" s="5">
        <f t="shared" ca="1" si="633"/>
        <v>140.42614265887323</v>
      </c>
      <c r="B4129">
        <f t="shared" ca="1" si="634"/>
        <v>-32.310312526873389</v>
      </c>
      <c r="C4129" s="6">
        <v>20135.9375</v>
      </c>
      <c r="D4129">
        <f t="shared" ca="1" si="625"/>
        <v>1.2</v>
      </c>
      <c r="E4129" s="1">
        <v>0.65</v>
      </c>
      <c r="F4129">
        <v>19.899999999999999</v>
      </c>
      <c r="G4129">
        <f t="shared" ca="1" si="630"/>
        <v>46.089820015575185</v>
      </c>
      <c r="H4129">
        <f t="shared" ca="1" si="626"/>
        <v>17.397906272369291</v>
      </c>
      <c r="I4129">
        <f ca="1">User_Model_Calcs!A4129-Sat_Data!$B$5</f>
        <v>30.426142658873232</v>
      </c>
      <c r="J4129">
        <f ca="1">(Earth_Data!$B$1/SQRT(1-Earth_Data!$B$2^2*SIN(RADIANS(User_Model_Calcs!B4129))^2))*COS(RADIANS(User_Model_Calcs!B4129))</f>
        <v>5395.7471855474932</v>
      </c>
      <c r="K4129">
        <f ca="1">((Earth_Data!$B$1*(1-Earth_Data!$B$2^2))/SQRT(1-Earth_Data!$B$2^2*SIN(RADIANS(User_Model_Calcs!B4129))^2))*SIN(RADIANS(User_Model_Calcs!B4129))</f>
        <v>-3389.5648011947796</v>
      </c>
      <c r="L4129">
        <f t="shared" ca="1" si="631"/>
        <v>-32.136706476275712</v>
      </c>
      <c r="M4129">
        <f t="shared" ca="1" si="632"/>
        <v>6372.0669512994209</v>
      </c>
      <c r="N4129">
        <f ca="1">SQRT(User_Model_Calcs!M4129^2+Sat_Data!$B$3^2-2*User_Model_Calcs!M4129*Sat_Data!$B$3*COS(RADIANS(L4129))*COS(RADIANS(I4129)))</f>
        <v>37763.304613818313</v>
      </c>
      <c r="O4129">
        <f ca="1">DEGREES(ACOS(((Earth_Data!$B$1+Sat_Data!$B$2)/User_Model_Calcs!N4129)*SQRT(1-COS(RADIANS(User_Model_Calcs!I4129))^2*COS(RADIANS(User_Model_Calcs!B4129))^2)))</f>
        <v>40.132448939396483</v>
      </c>
      <c r="P4129">
        <f t="shared" ca="1" si="629"/>
        <v>47.695011178033084</v>
      </c>
    </row>
    <row r="4130" spans="1:16" x14ac:dyDescent="0.25">
      <c r="A4130" s="5">
        <f t="shared" ca="1" si="633"/>
        <v>144.42759224923276</v>
      </c>
      <c r="B4130">
        <f t="shared" ca="1" si="634"/>
        <v>-36.285367383625044</v>
      </c>
      <c r="C4130" s="6">
        <v>20135.9375</v>
      </c>
      <c r="D4130">
        <f t="shared" ca="1" si="625"/>
        <v>1.2</v>
      </c>
      <c r="E4130" s="1">
        <v>0.65</v>
      </c>
      <c r="F4130">
        <v>19.899999999999999</v>
      </c>
      <c r="G4130">
        <f t="shared" ca="1" si="630"/>
        <v>46.089820015575185</v>
      </c>
      <c r="H4130">
        <f t="shared" ca="1" si="626"/>
        <v>19.624829950630783</v>
      </c>
      <c r="I4130">
        <f ca="1">User_Model_Calcs!A4130-Sat_Data!$B$5</f>
        <v>34.42759224923276</v>
      </c>
      <c r="J4130">
        <f ca="1">(Earth_Data!$B$1/SQRT(1-Earth_Data!$B$2^2*SIN(RADIANS(User_Model_Calcs!B4130))^2))*COS(RADIANS(User_Model_Calcs!B4130))</f>
        <v>5147.3254765759357</v>
      </c>
      <c r="K4130">
        <f ca="1">((Earth_Data!$B$1*(1-Earth_Data!$B$2^2))/SQRT(1-Earth_Data!$B$2^2*SIN(RADIANS(User_Model_Calcs!B4130))^2))*SIN(RADIANS(User_Model_Calcs!B4130))</f>
        <v>-3753.7639622518809</v>
      </c>
      <c r="L4130">
        <f t="shared" ca="1" si="631"/>
        <v>-36.101959601087813</v>
      </c>
      <c r="M4130">
        <f t="shared" ca="1" si="632"/>
        <v>6370.6909708530538</v>
      </c>
      <c r="N4130">
        <f ca="1">SQRT(User_Model_Calcs!M4130^2+Sat_Data!$B$3^2-2*User_Model_Calcs!M4130*Sat_Data!$B$3*COS(RADIANS(L4130))*COS(RADIANS(I4130)))</f>
        <v>38214.729730900159</v>
      </c>
      <c r="O4130">
        <f ca="1">DEGREES(ACOS(((Earth_Data!$B$1+Sat_Data!$B$2)/User_Model_Calcs!N4130)*SQRT(1-COS(RADIANS(User_Model_Calcs!I4130))^2*COS(RADIANS(User_Model_Calcs!B4130))^2)))</f>
        <v>34.498766606649603</v>
      </c>
      <c r="P4130">
        <f t="shared" ca="1" si="629"/>
        <v>49.19199941132451</v>
      </c>
    </row>
    <row r="4131" spans="1:16" x14ac:dyDescent="0.25">
      <c r="A4131" s="5">
        <f t="shared" ca="1" si="633"/>
        <v>142.82836241617389</v>
      </c>
      <c r="B4131">
        <f t="shared" ca="1" si="634"/>
        <v>-35.911637620760558</v>
      </c>
      <c r="C4131" s="6">
        <v>20135.9375</v>
      </c>
      <c r="D4131">
        <f t="shared" ca="1" si="625"/>
        <v>1.2</v>
      </c>
      <c r="E4131" s="1">
        <v>0.65</v>
      </c>
      <c r="F4131">
        <v>19.899999999999999</v>
      </c>
      <c r="G4131">
        <f t="shared" ca="1" si="630"/>
        <v>46.089820015575185</v>
      </c>
      <c r="H4131">
        <f t="shared" ca="1" si="626"/>
        <v>17.340455745131546</v>
      </c>
      <c r="I4131">
        <f ca="1">User_Model_Calcs!A4131-Sat_Data!$B$5</f>
        <v>32.828362416173889</v>
      </c>
      <c r="J4131">
        <f ca="1">(Earth_Data!$B$1/SQRT(1-Earth_Data!$B$2^2*SIN(RADIANS(User_Model_Calcs!B4131))^2))*COS(RADIANS(User_Model_Calcs!B4131))</f>
        <v>5171.7581669554365</v>
      </c>
      <c r="K4131">
        <f ca="1">((Earth_Data!$B$1*(1-Earth_Data!$B$2^2))/SQRT(1-Earth_Data!$B$2^2*SIN(RADIANS(User_Model_Calcs!B4131))^2))*SIN(RADIANS(User_Model_Calcs!B4131))</f>
        <v>-3720.2565434423022</v>
      </c>
      <c r="L4131">
        <f t="shared" ca="1" si="631"/>
        <v>-35.729004189027094</v>
      </c>
      <c r="M4131">
        <f t="shared" ca="1" si="632"/>
        <v>6370.8234386533995</v>
      </c>
      <c r="N4131">
        <f ca="1">SQRT(User_Model_Calcs!M4131^2+Sat_Data!$B$3^2-2*User_Model_Calcs!M4131*Sat_Data!$B$3*COS(RADIANS(L4131))*COS(RADIANS(I4131)))</f>
        <v>38104.154389094969</v>
      </c>
      <c r="O4131">
        <f ca="1">DEGREES(ACOS(((Earth_Data!$B$1+Sat_Data!$B$2)/User_Model_Calcs!N4131)*SQRT(1-COS(RADIANS(User_Model_Calcs!I4131))^2*COS(RADIANS(User_Model_Calcs!B4131))^2)))</f>
        <v>35.831365181482205</v>
      </c>
      <c r="P4131">
        <f t="shared" ca="1" si="629"/>
        <v>47.724821051638223</v>
      </c>
    </row>
    <row r="4132" spans="1:16" x14ac:dyDescent="0.25">
      <c r="A4132" s="5">
        <f t="shared" ca="1" si="633"/>
        <v>140.7943611286118</v>
      </c>
      <c r="B4132">
        <f t="shared" ca="1" si="634"/>
        <v>-34.958255347904029</v>
      </c>
      <c r="C4132" s="6">
        <v>20135.9375</v>
      </c>
      <c r="D4132">
        <f t="shared" ca="1" si="625"/>
        <v>0.75</v>
      </c>
      <c r="E4132" s="1">
        <v>0.65</v>
      </c>
      <c r="F4132">
        <v>19.899999999999999</v>
      </c>
      <c r="G4132">
        <f t="shared" ca="1" si="630"/>
        <v>42.007420362456692</v>
      </c>
      <c r="H4132">
        <f t="shared" ca="1" si="626"/>
        <v>15.601125721006994</v>
      </c>
      <c r="I4132">
        <f ca="1">User_Model_Calcs!A4132-Sat_Data!$B$5</f>
        <v>30.794361128611797</v>
      </c>
      <c r="J4132">
        <f ca="1">(Earth_Data!$B$1/SQRT(1-Earth_Data!$B$2^2*SIN(RADIANS(User_Model_Calcs!B4132))^2))*COS(RADIANS(User_Model_Calcs!B4132))</f>
        <v>5233.0843574907103</v>
      </c>
      <c r="K4132">
        <f ca="1">((Earth_Data!$B$1*(1-Earth_Data!$B$2^2))/SQRT(1-Earth_Data!$B$2^2*SIN(RADIANS(User_Model_Calcs!B4132))^2))*SIN(RADIANS(User_Model_Calcs!B4132))</f>
        <v>-3634.0736221191064</v>
      </c>
      <c r="L4132">
        <f t="shared" ca="1" si="631"/>
        <v>-34.777737281733586</v>
      </c>
      <c r="M4132">
        <f t="shared" ca="1" si="632"/>
        <v>6371.1586845405009</v>
      </c>
      <c r="N4132">
        <f ca="1">SQRT(User_Model_Calcs!M4132^2+Sat_Data!$B$3^2-2*User_Model_Calcs!M4132*Sat_Data!$B$3*COS(RADIANS(L4132))*COS(RADIANS(I4132)))</f>
        <v>37938.472557669527</v>
      </c>
      <c r="O4132">
        <f ca="1">DEGREES(ACOS(((Earth_Data!$B$1+Sat_Data!$B$2)/User_Model_Calcs!N4132)*SQRT(1-COS(RADIANS(User_Model_Calcs!I4132))^2*COS(RADIANS(User_Model_Calcs!B4132))^2)))</f>
        <v>37.881460482356019</v>
      </c>
      <c r="P4132">
        <f t="shared" ca="1" si="629"/>
        <v>46.127511227391537</v>
      </c>
    </row>
    <row r="4133" spans="1:16" x14ac:dyDescent="0.25">
      <c r="A4133" s="5">
        <f t="shared" ca="1" si="633"/>
        <v>140.12540722195516</v>
      </c>
      <c r="B4133">
        <f t="shared" ca="1" si="634"/>
        <v>-33.073071341314098</v>
      </c>
      <c r="C4133" s="6">
        <v>20135.9375</v>
      </c>
      <c r="D4133">
        <f t="shared" ref="D4133:D4196" ca="1" si="635">CHOOSE(RANDBETWEEN(1,3),0.75,1.2,3)</f>
        <v>1.2</v>
      </c>
      <c r="E4133" s="1">
        <v>0.65</v>
      </c>
      <c r="F4133">
        <v>19.899999999999999</v>
      </c>
      <c r="G4133">
        <f t="shared" ca="1" si="630"/>
        <v>46.089820015575185</v>
      </c>
      <c r="H4133">
        <f t="shared" ref="H4133:H4196" ca="1" si="636">RAND()*(24-14)+14</f>
        <v>22.108467862795678</v>
      </c>
      <c r="I4133">
        <f ca="1">User_Model_Calcs!A4133-Sat_Data!$B$5</f>
        <v>30.125407221955157</v>
      </c>
      <c r="J4133">
        <f ca="1">(Earth_Data!$B$1/SQRT(1-Earth_Data!$B$2^2*SIN(RADIANS(User_Model_Calcs!B4133))^2))*COS(RADIANS(User_Model_Calcs!B4133))</f>
        <v>5350.0593296991947</v>
      </c>
      <c r="K4133">
        <f ca="1">((Earth_Data!$B$1*(1-Earth_Data!$B$2^2))/SQRT(1-Earth_Data!$B$2^2*SIN(RADIANS(User_Model_Calcs!B4133))^2))*SIN(RADIANS(User_Model_Calcs!B4133))</f>
        <v>-3460.7536333200951</v>
      </c>
      <c r="L4133">
        <f t="shared" ca="1" si="631"/>
        <v>-32.89732003083158</v>
      </c>
      <c r="M4133">
        <f t="shared" ca="1" si="632"/>
        <v>6371.8090478167687</v>
      </c>
      <c r="N4133">
        <f ca="1">SQRT(User_Model_Calcs!M4133^2+Sat_Data!$B$3^2-2*User_Model_Calcs!M4133*Sat_Data!$B$3*COS(RADIANS(L4133))*COS(RADIANS(I4133)))</f>
        <v>37791.430032389762</v>
      </c>
      <c r="O4133">
        <f ca="1">DEGREES(ACOS(((Earth_Data!$B$1+Sat_Data!$B$2)/User_Model_Calcs!N4133)*SQRT(1-COS(RADIANS(User_Model_Calcs!I4133))^2*COS(RADIANS(User_Model_Calcs!B4133))^2)))</f>
        <v>39.763679522931469</v>
      </c>
      <c r="P4133">
        <f t="shared" ca="1" si="629"/>
        <v>46.758252513410206</v>
      </c>
    </row>
    <row r="4134" spans="1:16" x14ac:dyDescent="0.25">
      <c r="A4134" s="5">
        <f t="shared" ca="1" si="633"/>
        <v>140.30020394927089</v>
      </c>
      <c r="B4134">
        <f t="shared" ca="1" si="634"/>
        <v>-35.995617672544668</v>
      </c>
      <c r="C4134" s="6">
        <v>20135.9375</v>
      </c>
      <c r="D4134">
        <f t="shared" ca="1" si="635"/>
        <v>0.75</v>
      </c>
      <c r="E4134" s="1">
        <v>0.65</v>
      </c>
      <c r="F4134">
        <v>19.899999999999999</v>
      </c>
      <c r="G4134">
        <f t="shared" ca="1" si="630"/>
        <v>42.007420362456692</v>
      </c>
      <c r="H4134">
        <f t="shared" ca="1" si="636"/>
        <v>21.966906970160075</v>
      </c>
      <c r="I4134">
        <f ca="1">User_Model_Calcs!A4134-Sat_Data!$B$5</f>
        <v>30.300203949270895</v>
      </c>
      <c r="J4134">
        <f ca="1">(Earth_Data!$B$1/SQRT(1-Earth_Data!$B$2^2*SIN(RADIANS(User_Model_Calcs!B4134))^2))*COS(RADIANS(User_Model_Calcs!B4134))</f>
        <v>5166.2871264548758</v>
      </c>
      <c r="K4134">
        <f ca="1">((Earth_Data!$B$1*(1-Earth_Data!$B$2^2))/SQRT(1-Earth_Data!$B$2^2*SIN(RADIANS(User_Model_Calcs!B4134))^2))*SIN(RADIANS(User_Model_Calcs!B4134))</f>
        <v>-3727.7996154310563</v>
      </c>
      <c r="L4134">
        <f t="shared" ca="1" si="631"/>
        <v>-35.812807534264195</v>
      </c>
      <c r="M4134">
        <f t="shared" ca="1" si="632"/>
        <v>6370.793721804318</v>
      </c>
      <c r="N4134">
        <f ca="1">SQRT(User_Model_Calcs!M4134^2+Sat_Data!$B$3^2-2*User_Model_Calcs!M4134*Sat_Data!$B$3*COS(RADIANS(L4134))*COS(RADIANS(I4134)))</f>
        <v>37976.993629661571</v>
      </c>
      <c r="O4134">
        <f ca="1">DEGREES(ACOS(((Earth_Data!$B$1+Sat_Data!$B$2)/User_Model_Calcs!N4134)*SQRT(1-COS(RADIANS(User_Model_Calcs!I4134))^2*COS(RADIANS(User_Model_Calcs!B4134))^2)))</f>
        <v>37.39503936230998</v>
      </c>
      <c r="P4134">
        <f t="shared" ca="1" si="629"/>
        <v>44.835468406238761</v>
      </c>
    </row>
    <row r="4135" spans="1:16" x14ac:dyDescent="0.25">
      <c r="A4135" s="5">
        <f t="shared" ca="1" si="633"/>
        <v>143.49807668125527</v>
      </c>
      <c r="B4135">
        <f t="shared" ca="1" si="634"/>
        <v>-36.625645320350003</v>
      </c>
      <c r="C4135" s="6">
        <v>20135.9375</v>
      </c>
      <c r="D4135">
        <f t="shared" ca="1" si="635"/>
        <v>1.2</v>
      </c>
      <c r="E4135" s="1">
        <v>0.65</v>
      </c>
      <c r="F4135">
        <v>19.899999999999999</v>
      </c>
      <c r="G4135">
        <f t="shared" ca="1" si="630"/>
        <v>46.089820015575185</v>
      </c>
      <c r="H4135">
        <f t="shared" ca="1" si="636"/>
        <v>19.958314870801786</v>
      </c>
      <c r="I4135">
        <f ca="1">User_Model_Calcs!A4135-Sat_Data!$B$5</f>
        <v>33.49807668125527</v>
      </c>
      <c r="J4135">
        <f ca="1">(Earth_Data!$B$1/SQRT(1-Earth_Data!$B$2^2*SIN(RADIANS(User_Model_Calcs!B4135))^2))*COS(RADIANS(User_Model_Calcs!B4135))</f>
        <v>5124.8886994997592</v>
      </c>
      <c r="K4135">
        <f ca="1">((Earth_Data!$B$1*(1-Earth_Data!$B$2^2))/SQRT(1-Earth_Data!$B$2^2*SIN(RADIANS(User_Model_Calcs!B4135))^2))*SIN(RADIANS(User_Model_Calcs!B4135))</f>
        <v>-3784.1348210075744</v>
      </c>
      <c r="L4135">
        <f t="shared" ca="1" si="631"/>
        <v>-36.441559559407715</v>
      </c>
      <c r="M4135">
        <f t="shared" ca="1" si="632"/>
        <v>6370.5698744949314</v>
      </c>
      <c r="N4135">
        <f ca="1">SQRT(User_Model_Calcs!M4135^2+Sat_Data!$B$3^2-2*User_Model_Calcs!M4135*Sat_Data!$B$3*COS(RADIANS(L4135))*COS(RADIANS(I4135)))</f>
        <v>38183.869331615635</v>
      </c>
      <c r="O4135">
        <f ca="1">DEGREES(ACOS(((Earth_Data!$B$1+Sat_Data!$B$2)/User_Model_Calcs!N4135)*SQRT(1-COS(RADIANS(User_Model_Calcs!I4135))^2*COS(RADIANS(User_Model_Calcs!B4135))^2)))</f>
        <v>34.866041823864769</v>
      </c>
      <c r="P4135">
        <f t="shared" ca="1" si="629"/>
        <v>47.968309106383188</v>
      </c>
    </row>
    <row r="4136" spans="1:16" x14ac:dyDescent="0.25">
      <c r="A4136" s="5">
        <f t="shared" ca="1" si="633"/>
        <v>141.57969808855816</v>
      </c>
      <c r="B4136">
        <f t="shared" ca="1" si="634"/>
        <v>-36.710132075542106</v>
      </c>
      <c r="C4136" s="6">
        <v>20135.9375</v>
      </c>
      <c r="D4136">
        <f t="shared" ca="1" si="635"/>
        <v>0.75</v>
      </c>
      <c r="E4136" s="1">
        <v>0.65</v>
      </c>
      <c r="F4136">
        <v>19.899999999999999</v>
      </c>
      <c r="G4136">
        <f t="shared" ca="1" si="630"/>
        <v>42.007420362456692</v>
      </c>
      <c r="H4136">
        <f t="shared" ca="1" si="636"/>
        <v>14.88495923990037</v>
      </c>
      <c r="I4136">
        <f ca="1">User_Model_Calcs!A4136-Sat_Data!$B$5</f>
        <v>31.57969808855816</v>
      </c>
      <c r="J4136">
        <f ca="1">(Earth_Data!$B$1/SQRT(1-Earth_Data!$B$2^2*SIN(RADIANS(User_Model_Calcs!B4136))^2))*COS(RADIANS(User_Model_Calcs!B4136))</f>
        <v>5119.2898077060045</v>
      </c>
      <c r="K4136">
        <f ca="1">((Earth_Data!$B$1*(1-Earth_Data!$B$2^2))/SQRT(1-Earth_Data!$B$2^2*SIN(RADIANS(User_Model_Calcs!B4136))^2))*SIN(RADIANS(User_Model_Calcs!B4136))</f>
        <v>-3791.6551029559719</v>
      </c>
      <c r="L4136">
        <f t="shared" ca="1" si="631"/>
        <v>-36.525881990257666</v>
      </c>
      <c r="M4136">
        <f t="shared" ca="1" si="632"/>
        <v>6370.539738126954</v>
      </c>
      <c r="N4136">
        <f ca="1">SQRT(User_Model_Calcs!M4136^2+Sat_Data!$B$3^2-2*User_Model_Calcs!M4136*Sat_Data!$B$3*COS(RADIANS(L4136))*COS(RADIANS(I4136)))</f>
        <v>38087.098359249416</v>
      </c>
      <c r="O4136">
        <f ca="1">DEGREES(ACOS(((Earth_Data!$B$1+Sat_Data!$B$2)/User_Model_Calcs!N4136)*SQRT(1-COS(RADIANS(User_Model_Calcs!I4136))^2*COS(RADIANS(User_Model_Calcs!B4136))^2)))</f>
        <v>36.035257881446491</v>
      </c>
      <c r="P4136">
        <f t="shared" ca="1" si="629"/>
        <v>45.800864319129509</v>
      </c>
    </row>
    <row r="4137" spans="1:16" x14ac:dyDescent="0.25">
      <c r="A4137" s="5">
        <f t="shared" ca="1" si="633"/>
        <v>144.44242524651932</v>
      </c>
      <c r="B4137">
        <f t="shared" ca="1" si="634"/>
        <v>-32.214228379414045</v>
      </c>
      <c r="C4137" s="6">
        <v>20135.9375</v>
      </c>
      <c r="D4137">
        <f t="shared" ca="1" si="635"/>
        <v>3</v>
      </c>
      <c r="E4137" s="1">
        <v>0.65</v>
      </c>
      <c r="F4137">
        <v>19.899999999999999</v>
      </c>
      <c r="G4137">
        <f t="shared" ca="1" si="630"/>
        <v>54.048620189015942</v>
      </c>
      <c r="H4137">
        <f t="shared" ca="1" si="636"/>
        <v>22.190319095988571</v>
      </c>
      <c r="I4137">
        <f ca="1">User_Model_Calcs!A4137-Sat_Data!$B$5</f>
        <v>34.442425246519321</v>
      </c>
      <c r="J4137">
        <f ca="1">(Earth_Data!$B$1/SQRT(1-Earth_Data!$B$2^2*SIN(RADIANS(User_Model_Calcs!B4137))^2))*COS(RADIANS(User_Model_Calcs!B4137))</f>
        <v>5401.4347296367559</v>
      </c>
      <c r="K4137">
        <f ca="1">((Earth_Data!$B$1*(1-Earth_Data!$B$2^2))/SQRT(1-Earth_Data!$B$2^2*SIN(RADIANS(User_Model_Calcs!B4137))^2))*SIN(RADIANS(User_Model_Calcs!B4137))</f>
        <v>-3380.5548656438841</v>
      </c>
      <c r="L4137">
        <f t="shared" ca="1" si="631"/>
        <v>-32.040901288109495</v>
      </c>
      <c r="M4137">
        <f t="shared" ca="1" si="632"/>
        <v>6372.0992096917817</v>
      </c>
      <c r="N4137">
        <f ca="1">SQRT(User_Model_Calcs!M4137^2+Sat_Data!$B$3^2-2*User_Model_Calcs!M4137*Sat_Data!$B$3*COS(RADIANS(L4137))*COS(RADIANS(I4137)))</f>
        <v>37983.878185870439</v>
      </c>
      <c r="O4137">
        <f ca="1">DEGREES(ACOS(((Earth_Data!$B$1+Sat_Data!$B$2)/User_Model_Calcs!N4137)*SQRT(1-COS(RADIANS(User_Model_Calcs!I4137))^2*COS(RADIANS(User_Model_Calcs!B4137))^2)))</f>
        <v>37.327185364401863</v>
      </c>
      <c r="P4137">
        <f t="shared" ca="1" si="629"/>
        <v>52.141444148556602</v>
      </c>
    </row>
    <row r="4138" spans="1:16" x14ac:dyDescent="0.25">
      <c r="A4138" s="5">
        <f t="shared" ca="1" si="633"/>
        <v>143.20110177709074</v>
      </c>
      <c r="B4138">
        <f t="shared" ca="1" si="634"/>
        <v>-33.009681621528216</v>
      </c>
      <c r="C4138" s="6">
        <v>20135.9375</v>
      </c>
      <c r="D4138">
        <f t="shared" ca="1" si="635"/>
        <v>0.75</v>
      </c>
      <c r="E4138" s="1">
        <v>0.65</v>
      </c>
      <c r="F4138">
        <v>19.899999999999999</v>
      </c>
      <c r="G4138">
        <f t="shared" ca="1" si="630"/>
        <v>42.007420362456692</v>
      </c>
      <c r="H4138">
        <f t="shared" ca="1" si="636"/>
        <v>21.903223976526849</v>
      </c>
      <c r="I4138">
        <f ca="1">User_Model_Calcs!A4138-Sat_Data!$B$5</f>
        <v>33.201101777090742</v>
      </c>
      <c r="J4138">
        <f ca="1">(Earth_Data!$B$1/SQRT(1-Earth_Data!$B$2^2*SIN(RADIANS(User_Model_Calcs!B4138))^2))*COS(RADIANS(User_Model_Calcs!B4138))</f>
        <v>5353.8925360136036</v>
      </c>
      <c r="K4138">
        <f ca="1">((Earth_Data!$B$1*(1-Earth_Data!$B$2^2))/SQRT(1-Earth_Data!$B$2^2*SIN(RADIANS(User_Model_Calcs!B4138))^2))*SIN(RADIANS(User_Model_Calcs!B4138))</f>
        <v>-3454.8603348837587</v>
      </c>
      <c r="L4138">
        <f t="shared" ca="1" si="631"/>
        <v>-32.834103888174987</v>
      </c>
      <c r="M4138">
        <f t="shared" ca="1" si="632"/>
        <v>6371.8306020118962</v>
      </c>
      <c r="N4138">
        <f ca="1">SQRT(User_Model_Calcs!M4138^2+Sat_Data!$B$3^2-2*User_Model_Calcs!M4138*Sat_Data!$B$3*COS(RADIANS(L4138))*COS(RADIANS(I4138)))</f>
        <v>37955.678396530675</v>
      </c>
      <c r="O4138">
        <f ca="1">DEGREES(ACOS(((Earth_Data!$B$1+Sat_Data!$B$2)/User_Model_Calcs!N4138)*SQRT(1-COS(RADIANS(User_Model_Calcs!I4138))^2*COS(RADIANS(User_Model_Calcs!B4138))^2)))</f>
        <v>37.675208756310127</v>
      </c>
      <c r="P4138">
        <f t="shared" ca="1" si="629"/>
        <v>50.223386997300935</v>
      </c>
    </row>
    <row r="4139" spans="1:16" x14ac:dyDescent="0.25">
      <c r="A4139" s="5">
        <f t="shared" ca="1" si="633"/>
        <v>142.90882726103757</v>
      </c>
      <c r="B4139">
        <f t="shared" ca="1" si="634"/>
        <v>-36.321195473355537</v>
      </c>
      <c r="C4139" s="6">
        <v>20135.9375</v>
      </c>
      <c r="D4139">
        <f t="shared" ca="1" si="635"/>
        <v>3</v>
      </c>
      <c r="E4139" s="1">
        <v>0.65</v>
      </c>
      <c r="F4139">
        <v>19.899999999999999</v>
      </c>
      <c r="G4139">
        <f t="shared" ca="1" si="630"/>
        <v>54.048620189015942</v>
      </c>
      <c r="H4139">
        <f t="shared" ca="1" si="636"/>
        <v>17.060022552945696</v>
      </c>
      <c r="I4139">
        <f ca="1">User_Model_Calcs!A4139-Sat_Data!$B$5</f>
        <v>32.908827261037572</v>
      </c>
      <c r="J4139">
        <f ca="1">(Earth_Data!$B$1/SQRT(1-Earth_Data!$B$2^2*SIN(RADIANS(User_Model_Calcs!B4139))^2))*COS(RADIANS(User_Model_Calcs!B4139))</f>
        <v>5144.9716544797984</v>
      </c>
      <c r="K4139">
        <f ca="1">((Earth_Data!$B$1*(1-Earth_Data!$B$2^2))/SQRT(1-Earth_Data!$B$2^2*SIN(RADIANS(User_Model_Calcs!B4139))^2))*SIN(RADIANS(User_Model_Calcs!B4139))</f>
        <v>-3756.9679181313222</v>
      </c>
      <c r="L4139">
        <f t="shared" ca="1" si="631"/>
        <v>-36.137715089179345</v>
      </c>
      <c r="M4139">
        <f t="shared" ca="1" si="632"/>
        <v>6370.6782420138434</v>
      </c>
      <c r="N4139">
        <f ca="1">SQRT(User_Model_Calcs!M4139^2+Sat_Data!$B$3^2-2*User_Model_Calcs!M4139*Sat_Data!$B$3*COS(RADIANS(L4139))*COS(RADIANS(I4139)))</f>
        <v>38133.365058668831</v>
      </c>
      <c r="O4139">
        <f ca="1">DEGREES(ACOS(((Earth_Data!$B$1+Sat_Data!$B$2)/User_Model_Calcs!N4139)*SQRT(1-COS(RADIANS(User_Model_Calcs!I4139))^2*COS(RADIANS(User_Model_Calcs!B4139))^2)))</f>
        <v>35.47534661810986</v>
      </c>
      <c r="P4139">
        <f t="shared" ca="1" si="629"/>
        <v>47.533235466753354</v>
      </c>
    </row>
    <row r="4140" spans="1:16" x14ac:dyDescent="0.25">
      <c r="A4140" s="5">
        <f t="shared" ca="1" si="633"/>
        <v>142.55632591655734</v>
      </c>
      <c r="B4140">
        <f t="shared" ca="1" si="634"/>
        <v>-33.006816899930826</v>
      </c>
      <c r="C4140" s="6">
        <v>20135.9375</v>
      </c>
      <c r="D4140">
        <f t="shared" ca="1" si="635"/>
        <v>1.2</v>
      </c>
      <c r="E4140" s="1">
        <v>0.65</v>
      </c>
      <c r="F4140">
        <v>19.899999999999999</v>
      </c>
      <c r="G4140">
        <f t="shared" ca="1" si="630"/>
        <v>46.089820015575185</v>
      </c>
      <c r="H4140">
        <f t="shared" ca="1" si="636"/>
        <v>18.708007242097118</v>
      </c>
      <c r="I4140">
        <f ca="1">User_Model_Calcs!A4140-Sat_Data!$B$5</f>
        <v>32.556325916557341</v>
      </c>
      <c r="J4140">
        <f ca="1">(Earth_Data!$B$1/SQRT(1-Earth_Data!$B$2^2*SIN(RADIANS(User_Model_Calcs!B4140))^2))*COS(RADIANS(User_Model_Calcs!B4140))</f>
        <v>5354.0656121547509</v>
      </c>
      <c r="K4140">
        <f ca="1">((Earth_Data!$B$1*(1-Earth_Data!$B$2^2))/SQRT(1-Earth_Data!$B$2^2*SIN(RADIANS(User_Model_Calcs!B4140))^2))*SIN(RADIANS(User_Model_Calcs!B4140))</f>
        <v>-3454.593904985657</v>
      </c>
      <c r="L4140">
        <f t="shared" ca="1" si="631"/>
        <v>-32.831247031137508</v>
      </c>
      <c r="M4140">
        <f t="shared" ca="1" si="632"/>
        <v>6371.8315755850044</v>
      </c>
      <c r="N4140">
        <f ca="1">SQRT(User_Model_Calcs!M4140^2+Sat_Data!$B$3^2-2*User_Model_Calcs!M4140*Sat_Data!$B$3*COS(RADIANS(L4140))*COS(RADIANS(I4140)))</f>
        <v>37919.165227330966</v>
      </c>
      <c r="O4140">
        <f ca="1">DEGREES(ACOS(((Earth_Data!$B$1+Sat_Data!$B$2)/User_Model_Calcs!N4140)*SQRT(1-COS(RADIANS(User_Model_Calcs!I4140))^2*COS(RADIANS(User_Model_Calcs!B4140))^2)))</f>
        <v>38.133507937057473</v>
      </c>
      <c r="P4140">
        <f t="shared" ca="1" si="629"/>
        <v>49.528641183172233</v>
      </c>
    </row>
    <row r="4141" spans="1:16" x14ac:dyDescent="0.25">
      <c r="A4141" s="5">
        <f t="shared" ca="1" si="633"/>
        <v>143.91570664413786</v>
      </c>
      <c r="B4141">
        <f t="shared" ca="1" si="634"/>
        <v>-32.830741457585326</v>
      </c>
      <c r="C4141" s="6">
        <v>20135.9375</v>
      </c>
      <c r="D4141">
        <f t="shared" ca="1" si="635"/>
        <v>3</v>
      </c>
      <c r="E4141" s="1">
        <v>0.65</v>
      </c>
      <c r="F4141">
        <v>19.899999999999999</v>
      </c>
      <c r="G4141">
        <f t="shared" ca="1" si="630"/>
        <v>54.048620189015942</v>
      </c>
      <c r="H4141">
        <f t="shared" ca="1" si="636"/>
        <v>16.888642816451672</v>
      </c>
      <c r="I4141">
        <f ca="1">User_Model_Calcs!A4141-Sat_Data!$B$5</f>
        <v>33.915706644137856</v>
      </c>
      <c r="J4141">
        <f ca="1">(Earth_Data!$B$1/SQRT(1-Earth_Data!$B$2^2*SIN(RADIANS(User_Model_Calcs!B4141))^2))*COS(RADIANS(User_Model_Calcs!B4141))</f>
        <v>5364.6777143700419</v>
      </c>
      <c r="K4141">
        <f ca="1">((Earth_Data!$B$1*(1-Earth_Data!$B$2^2))/SQRT(1-Earth_Data!$B$2^2*SIN(RADIANS(User_Model_Calcs!B4141))^2))*SIN(RADIANS(User_Model_Calcs!B4141))</f>
        <v>-3438.2018757828118</v>
      </c>
      <c r="L4141">
        <f t="shared" ca="1" si="631"/>
        <v>-32.655658324274135</v>
      </c>
      <c r="M4141">
        <f t="shared" ca="1" si="632"/>
        <v>6371.8913297148301</v>
      </c>
      <c r="N4141">
        <f ca="1">SQRT(User_Model_Calcs!M4141^2+Sat_Data!$B$3^2-2*User_Model_Calcs!M4141*Sat_Data!$B$3*COS(RADIANS(L4141))*COS(RADIANS(I4141)))</f>
        <v>37986.738079359639</v>
      </c>
      <c r="O4141">
        <f ca="1">DEGREES(ACOS(((Earth_Data!$B$1+Sat_Data!$B$2)/User_Model_Calcs!N4141)*SQRT(1-COS(RADIANS(User_Model_Calcs!I4141))^2*COS(RADIANS(User_Model_Calcs!B4141))^2)))</f>
        <v>37.288791278002897</v>
      </c>
      <c r="P4141">
        <f t="shared" ca="1" si="629"/>
        <v>51.119367230984182</v>
      </c>
    </row>
    <row r="4142" spans="1:16" x14ac:dyDescent="0.25">
      <c r="A4142" s="5">
        <f t="shared" ca="1" si="633"/>
        <v>144.1377511340512</v>
      </c>
      <c r="B4142">
        <f t="shared" ca="1" si="634"/>
        <v>-32.763514331579088</v>
      </c>
      <c r="C4142" s="6">
        <v>20135.9375</v>
      </c>
      <c r="D4142">
        <f t="shared" ca="1" si="635"/>
        <v>1.2</v>
      </c>
      <c r="E4142" s="1">
        <v>0.65</v>
      </c>
      <c r="F4142">
        <v>19.899999999999999</v>
      </c>
      <c r="G4142">
        <f t="shared" ca="1" si="630"/>
        <v>46.089820015575185</v>
      </c>
      <c r="H4142">
        <f t="shared" ca="1" si="636"/>
        <v>19.163905680782918</v>
      </c>
      <c r="I4142">
        <f ca="1">User_Model_Calcs!A4142-Sat_Data!$B$5</f>
        <v>34.1377511340512</v>
      </c>
      <c r="J4142">
        <f ca="1">(Earth_Data!$B$1/SQRT(1-Earth_Data!$B$2^2*SIN(RADIANS(User_Model_Calcs!B4142))^2))*COS(RADIANS(User_Model_Calcs!B4142))</f>
        <v>5368.7161318838798</v>
      </c>
      <c r="K4142">
        <f ca="1">((Earth_Data!$B$1*(1-Earth_Data!$B$2^2))/SQRT(1-Earth_Data!$B$2^2*SIN(RADIANS(User_Model_Calcs!B4142))^2))*SIN(RADIANS(User_Model_Calcs!B4142))</f>
        <v>-3431.9347885386528</v>
      </c>
      <c r="L4142">
        <f t="shared" ca="1" si="631"/>
        <v>-32.588618776527532</v>
      </c>
      <c r="M4142">
        <f t="shared" ca="1" si="632"/>
        <v>6371.9140999806377</v>
      </c>
      <c r="N4142">
        <f ca="1">SQRT(User_Model_Calcs!M4142^2+Sat_Data!$B$3^2-2*User_Model_Calcs!M4142*Sat_Data!$B$3*COS(RADIANS(L4142))*COS(RADIANS(I4142)))</f>
        <v>37995.943840153494</v>
      </c>
      <c r="O4142">
        <f ca="1">DEGREES(ACOS(((Earth_Data!$B$1+Sat_Data!$B$2)/User_Model_Calcs!N4142)*SQRT(1-COS(RADIANS(User_Model_Calcs!I4142))^2*COS(RADIANS(User_Model_Calcs!B4142))^2)))</f>
        <v>37.17477221481289</v>
      </c>
      <c r="P4142">
        <f t="shared" ca="1" si="629"/>
        <v>51.40398628704483</v>
      </c>
    </row>
    <row r="4143" spans="1:16" x14ac:dyDescent="0.25">
      <c r="A4143" s="5">
        <f t="shared" ca="1" si="633"/>
        <v>142.05694658981218</v>
      </c>
      <c r="B4143">
        <f t="shared" ca="1" si="634"/>
        <v>-33.155422541888257</v>
      </c>
      <c r="C4143" s="6">
        <v>20135.9375</v>
      </c>
      <c r="D4143">
        <f t="shared" ca="1" si="635"/>
        <v>0.75</v>
      </c>
      <c r="E4143" s="1">
        <v>0.65</v>
      </c>
      <c r="F4143">
        <v>19.899999999999999</v>
      </c>
      <c r="G4143">
        <f t="shared" ca="1" si="630"/>
        <v>42.007420362456692</v>
      </c>
      <c r="H4143">
        <f t="shared" ca="1" si="636"/>
        <v>19.962701958102947</v>
      </c>
      <c r="I4143">
        <f ca="1">User_Model_Calcs!A4143-Sat_Data!$B$5</f>
        <v>32.056946589812185</v>
      </c>
      <c r="J4143">
        <f ca="1">(Earth_Data!$B$1/SQRT(1-Earth_Data!$B$2^2*SIN(RADIANS(User_Model_Calcs!B4143))^2))*COS(RADIANS(User_Model_Calcs!B4143))</f>
        <v>5345.0697221804376</v>
      </c>
      <c r="K4143">
        <f ca="1">((Earth_Data!$B$1*(1-Earth_Data!$B$2^2))/SQRT(1-Earth_Data!$B$2^2*SIN(RADIANS(User_Model_Calcs!B4143))^2))*SIN(RADIANS(User_Model_Calcs!B4143))</f>
        <v>-3468.4035171224159</v>
      </c>
      <c r="L4143">
        <f t="shared" ca="1" si="631"/>
        <v>-32.979447012897793</v>
      </c>
      <c r="M4143">
        <f t="shared" ca="1" si="632"/>
        <v>6371.7810141715645</v>
      </c>
      <c r="N4143">
        <f ca="1">SQRT(User_Model_Calcs!M4143^2+Sat_Data!$B$3^2-2*User_Model_Calcs!M4143*Sat_Data!$B$3*COS(RADIANS(L4143))*COS(RADIANS(I4143)))</f>
        <v>37899.897504266875</v>
      </c>
      <c r="O4143">
        <f ca="1">DEGREES(ACOS(((Earth_Data!$B$1+Sat_Data!$B$2)/User_Model_Calcs!N4143)*SQRT(1-COS(RADIANS(User_Model_Calcs!I4143))^2*COS(RADIANS(User_Model_Calcs!B4143))^2)))</f>
        <v>38.375991849716307</v>
      </c>
      <c r="P4143">
        <f t="shared" ca="1" si="629"/>
        <v>48.868976603102546</v>
      </c>
    </row>
    <row r="4144" spans="1:16" x14ac:dyDescent="0.25">
      <c r="A4144" s="5">
        <f t="shared" ca="1" si="633"/>
        <v>142.43792576869225</v>
      </c>
      <c r="B4144">
        <f t="shared" ca="1" si="634"/>
        <v>-32.538932941912833</v>
      </c>
      <c r="C4144" s="6">
        <v>20135.9375</v>
      </c>
      <c r="D4144">
        <f t="shared" ca="1" si="635"/>
        <v>3</v>
      </c>
      <c r="E4144" s="1">
        <v>0.65</v>
      </c>
      <c r="F4144">
        <v>19.899999999999999</v>
      </c>
      <c r="G4144">
        <f t="shared" ca="1" si="630"/>
        <v>54.048620189015942</v>
      </c>
      <c r="H4144">
        <f t="shared" ca="1" si="636"/>
        <v>16.558553401525046</v>
      </c>
      <c r="I4144">
        <f ca="1">User_Model_Calcs!A4144-Sat_Data!$B$5</f>
        <v>32.437925768692253</v>
      </c>
      <c r="J4144">
        <f ca="1">(Earth_Data!$B$1/SQRT(1-Earth_Data!$B$2^2*SIN(RADIANS(User_Model_Calcs!B4144))^2))*COS(RADIANS(User_Model_Calcs!B4144))</f>
        <v>5382.1533384928271</v>
      </c>
      <c r="K4144">
        <f ca="1">((Earth_Data!$B$1*(1-Earth_Data!$B$2^2))/SQRT(1-Earth_Data!$B$2^2*SIN(RADIANS(User_Model_Calcs!B4144))^2))*SIN(RADIANS(User_Model_Calcs!B4144))</f>
        <v>-3410.9649424786817</v>
      </c>
      <c r="L4144">
        <f t="shared" ca="1" si="631"/>
        <v>-32.364670965299744</v>
      </c>
      <c r="M4144">
        <f t="shared" ca="1" si="632"/>
        <v>6371.989987269917</v>
      </c>
      <c r="N4144">
        <f ca="1">SQRT(User_Model_Calcs!M4144^2+Sat_Data!$B$3^2-2*User_Model_Calcs!M4144*Sat_Data!$B$3*COS(RADIANS(L4144))*COS(RADIANS(I4144)))</f>
        <v>37886.208807722171</v>
      </c>
      <c r="O4144">
        <f ca="1">DEGREES(ACOS(((Earth_Data!$B$1+Sat_Data!$B$2)/User_Model_Calcs!N4144)*SQRT(1-COS(RADIANS(User_Model_Calcs!I4144))^2*COS(RADIANS(User_Model_Calcs!B4144))^2)))</f>
        <v>38.552279771164145</v>
      </c>
      <c r="P4144">
        <f t="shared" ca="1" si="629"/>
        <v>49.758334939632007</v>
      </c>
    </row>
    <row r="4145" spans="1:16" x14ac:dyDescent="0.25">
      <c r="A4145" s="5">
        <f t="shared" ca="1" si="633"/>
        <v>143.67688708104075</v>
      </c>
      <c r="B4145">
        <f t="shared" ca="1" si="634"/>
        <v>-35.67520534475284</v>
      </c>
      <c r="C4145" s="6">
        <v>20135.9375</v>
      </c>
      <c r="D4145">
        <f t="shared" ca="1" si="635"/>
        <v>3</v>
      </c>
      <c r="E4145" s="1">
        <v>0.65</v>
      </c>
      <c r="F4145">
        <v>19.899999999999999</v>
      </c>
      <c r="G4145">
        <f t="shared" ca="1" si="630"/>
        <v>54.048620189015942</v>
      </c>
      <c r="H4145">
        <f t="shared" ca="1" si="636"/>
        <v>15.749462044630558</v>
      </c>
      <c r="I4145">
        <f ca="1">User_Model_Calcs!A4145-Sat_Data!$B$5</f>
        <v>33.676887081040746</v>
      </c>
      <c r="J4145">
        <f ca="1">(Earth_Data!$B$1/SQRT(1-Earth_Data!$B$2^2*SIN(RADIANS(User_Model_Calcs!B4145))^2))*COS(RADIANS(User_Model_Calcs!B4145))</f>
        <v>5187.1011393475392</v>
      </c>
      <c r="K4145">
        <f ca="1">((Earth_Data!$B$1*(1-Earth_Data!$B$2^2))/SQRT(1-Earth_Data!$B$2^2*SIN(RADIANS(User_Model_Calcs!B4145))^2))*SIN(RADIANS(User_Model_Calcs!B4145))</f>
        <v>-3698.9778390304295</v>
      </c>
      <c r="L4145">
        <f t="shared" ca="1" si="631"/>
        <v>-35.493077799071997</v>
      </c>
      <c r="M4145">
        <f t="shared" ca="1" si="632"/>
        <v>6370.9069435566844</v>
      </c>
      <c r="N4145">
        <f ca="1">SQRT(User_Model_Calcs!M4145^2+Sat_Data!$B$3^2-2*User_Model_Calcs!M4145*Sat_Data!$B$3*COS(RADIANS(L4145))*COS(RADIANS(I4145)))</f>
        <v>38136.497984594302</v>
      </c>
      <c r="O4145">
        <f ca="1">DEGREES(ACOS(((Earth_Data!$B$1+Sat_Data!$B$2)/User_Model_Calcs!N4145)*SQRT(1-COS(RADIANS(User_Model_Calcs!I4145))^2*COS(RADIANS(User_Model_Calcs!B4145))^2)))</f>
        <v>35.440457108172701</v>
      </c>
      <c r="P4145">
        <f t="shared" ca="1" si="629"/>
        <v>48.806911861542289</v>
      </c>
    </row>
    <row r="4146" spans="1:16" x14ac:dyDescent="0.25">
      <c r="A4146" s="5">
        <f t="shared" ca="1" si="633"/>
        <v>143.34783041811264</v>
      </c>
      <c r="B4146">
        <f t="shared" ca="1" si="634"/>
        <v>-36.874545201276341</v>
      </c>
      <c r="C4146" s="6">
        <v>20135.9375</v>
      </c>
      <c r="D4146">
        <f t="shared" ca="1" si="635"/>
        <v>0.75</v>
      </c>
      <c r="E4146" s="1">
        <v>0.65</v>
      </c>
      <c r="F4146">
        <v>19.899999999999999</v>
      </c>
      <c r="G4146">
        <f t="shared" ca="1" si="630"/>
        <v>42.007420362456692</v>
      </c>
      <c r="H4146">
        <f t="shared" ca="1" si="636"/>
        <v>15.426300159847575</v>
      </c>
      <c r="I4146">
        <f ca="1">User_Model_Calcs!A4146-Sat_Data!$B$5</f>
        <v>33.347830418112636</v>
      </c>
      <c r="J4146">
        <f ca="1">(Earth_Data!$B$1/SQRT(1-Earth_Data!$B$2^2*SIN(RADIANS(User_Model_Calcs!B4146))^2))*COS(RADIANS(User_Model_Calcs!B4146))</f>
        <v>5108.3622503959077</v>
      </c>
      <c r="K4146">
        <f ca="1">((Earth_Data!$B$1*(1-Earth_Data!$B$2^2))/SQRT(1-Earth_Data!$B$2^2*SIN(RADIANS(User_Model_Calcs!B4146))^2))*SIN(RADIANS(User_Model_Calcs!B4146))</f>
        <v>-3806.2663429264712</v>
      </c>
      <c r="L4146">
        <f t="shared" ca="1" si="631"/>
        <v>-36.689979918732405</v>
      </c>
      <c r="M4146">
        <f t="shared" ca="1" si="632"/>
        <v>6370.4810143791183</v>
      </c>
      <c r="N4146">
        <f ca="1">SQRT(User_Model_Calcs!M4146^2+Sat_Data!$B$3^2-2*User_Model_Calcs!M4146*Sat_Data!$B$3*COS(RADIANS(L4146))*COS(RADIANS(I4146)))</f>
        <v>38190.924268575989</v>
      </c>
      <c r="O4146">
        <f ca="1">DEGREES(ACOS(((Earth_Data!$B$1+Sat_Data!$B$2)/User_Model_Calcs!N4146)*SQRT(1-COS(RADIANS(User_Model_Calcs!I4146))^2*COS(RADIANS(User_Model_Calcs!B4146))^2)))</f>
        <v>34.780413735044789</v>
      </c>
      <c r="P4146">
        <f t="shared" ca="1" si="629"/>
        <v>47.639822980837245</v>
      </c>
    </row>
    <row r="4147" spans="1:16" x14ac:dyDescent="0.25">
      <c r="A4147" s="5">
        <f t="shared" ca="1" si="633"/>
        <v>143.56845937517082</v>
      </c>
      <c r="B4147">
        <f t="shared" ca="1" si="634"/>
        <v>-33.131372260397171</v>
      </c>
      <c r="C4147" s="6">
        <v>20135.9375</v>
      </c>
      <c r="D4147">
        <f t="shared" ca="1" si="635"/>
        <v>3</v>
      </c>
      <c r="E4147" s="1">
        <v>0.65</v>
      </c>
      <c r="F4147">
        <v>19.899999999999999</v>
      </c>
      <c r="G4147">
        <f t="shared" ca="1" si="630"/>
        <v>54.048620189015942</v>
      </c>
      <c r="H4147">
        <f t="shared" ca="1" si="636"/>
        <v>23.152366799138239</v>
      </c>
      <c r="I4147">
        <f ca="1">User_Model_Calcs!A4147-Sat_Data!$B$5</f>
        <v>33.568459375170818</v>
      </c>
      <c r="J4147">
        <f ca="1">(Earth_Data!$B$1/SQRT(1-Earth_Data!$B$2^2*SIN(RADIANS(User_Model_Calcs!B4147))^2))*COS(RADIANS(User_Model_Calcs!B4147))</f>
        <v>5346.5280570387022</v>
      </c>
      <c r="K4147">
        <f ca="1">((Earth_Data!$B$1*(1-Earth_Data!$B$2^2))/SQRT(1-Earth_Data!$B$2^2*SIN(RADIANS(User_Model_Calcs!B4147))^2))*SIN(RADIANS(User_Model_Calcs!B4147))</f>
        <v>-3466.1701354985594</v>
      </c>
      <c r="L4147">
        <f t="shared" ca="1" si="631"/>
        <v>-32.955462063738445</v>
      </c>
      <c r="M4147">
        <f t="shared" ca="1" si="632"/>
        <v>6371.7892049976153</v>
      </c>
      <c r="N4147">
        <f ca="1">SQRT(User_Model_Calcs!M4147^2+Sat_Data!$B$3^2-2*User_Model_Calcs!M4147*Sat_Data!$B$3*COS(RADIANS(L4147))*COS(RADIANS(I4147)))</f>
        <v>37983.460996444213</v>
      </c>
      <c r="O4147">
        <f ca="1">DEGREES(ACOS(((Earth_Data!$B$1+Sat_Data!$B$2)/User_Model_Calcs!N4147)*SQRT(1-COS(RADIANS(User_Model_Calcs!I4147))^2*COS(RADIANS(User_Model_Calcs!B4147))^2)))</f>
        <v>37.328146611745666</v>
      </c>
      <c r="P4147">
        <f t="shared" ca="1" si="629"/>
        <v>50.524342320930167</v>
      </c>
    </row>
    <row r="4148" spans="1:16" x14ac:dyDescent="0.25">
      <c r="A4148" s="5">
        <f t="shared" ca="1" si="633"/>
        <v>144.02870829478221</v>
      </c>
      <c r="B4148">
        <f t="shared" ca="1" si="634"/>
        <v>-36.018784334565183</v>
      </c>
      <c r="C4148" s="6">
        <v>20135.9375</v>
      </c>
      <c r="D4148">
        <f t="shared" ca="1" si="635"/>
        <v>1.2</v>
      </c>
      <c r="E4148" s="1">
        <v>0.65</v>
      </c>
      <c r="F4148">
        <v>19.899999999999999</v>
      </c>
      <c r="G4148">
        <f t="shared" ca="1" si="630"/>
        <v>46.089820015575185</v>
      </c>
      <c r="H4148">
        <f t="shared" ca="1" si="636"/>
        <v>22.60950223860069</v>
      </c>
      <c r="I4148">
        <f ca="1">User_Model_Calcs!A4148-Sat_Data!$B$5</f>
        <v>34.028708294782206</v>
      </c>
      <c r="J4148">
        <f ca="1">(Earth_Data!$B$1/SQRT(1-Earth_Data!$B$2^2*SIN(RADIANS(User_Model_Calcs!B4148))^2))*COS(RADIANS(User_Model_Calcs!B4148))</f>
        <v>5164.775931491934</v>
      </c>
      <c r="K4148">
        <f ca="1">((Earth_Data!$B$1*(1-Earth_Data!$B$2^2))/SQRT(1-Earth_Data!$B$2^2*SIN(RADIANS(User_Model_Calcs!B4148))^2))*SIN(RADIANS(User_Model_Calcs!B4148))</f>
        <v>-3729.8790472156961</v>
      </c>
      <c r="L4148">
        <f t="shared" ca="1" si="631"/>
        <v>-35.835925725698246</v>
      </c>
      <c r="M4148">
        <f t="shared" ca="1" si="632"/>
        <v>6370.7855190217351</v>
      </c>
      <c r="N4148">
        <f ca="1">SQRT(User_Model_Calcs!M4148^2+Sat_Data!$B$3^2-2*User_Model_Calcs!M4148*Sat_Data!$B$3*COS(RADIANS(L4148))*COS(RADIANS(I4148)))</f>
        <v>38176.529730588707</v>
      </c>
      <c r="O4148">
        <f ca="1">DEGREES(ACOS(((Earth_Data!$B$1+Sat_Data!$B$2)/User_Model_Calcs!N4148)*SQRT(1-COS(RADIANS(User_Model_Calcs!I4148))^2*COS(RADIANS(User_Model_Calcs!B4148))^2)))</f>
        <v>34.956826795583154</v>
      </c>
      <c r="P4148">
        <f t="shared" ca="1" si="629"/>
        <v>48.948074983996086</v>
      </c>
    </row>
    <row r="4149" spans="1:16" x14ac:dyDescent="0.25">
      <c r="A4149" s="5">
        <f t="shared" ca="1" si="633"/>
        <v>140.32178551483349</v>
      </c>
      <c r="B4149">
        <f t="shared" ca="1" si="634"/>
        <v>-35.627387393322898</v>
      </c>
      <c r="C4149" s="6">
        <v>20135.9375</v>
      </c>
      <c r="D4149">
        <f t="shared" ca="1" si="635"/>
        <v>3</v>
      </c>
      <c r="E4149" s="1">
        <v>0.65</v>
      </c>
      <c r="F4149">
        <v>19.899999999999999</v>
      </c>
      <c r="G4149">
        <f t="shared" ca="1" si="630"/>
        <v>54.048620189015942</v>
      </c>
      <c r="H4149">
        <f t="shared" ca="1" si="636"/>
        <v>15.065727191047898</v>
      </c>
      <c r="I4149">
        <f ca="1">User_Model_Calcs!A4149-Sat_Data!$B$5</f>
        <v>30.321785514833493</v>
      </c>
      <c r="J4149">
        <f ca="1">(Earth_Data!$B$1/SQRT(1-Earth_Data!$B$2^2*SIN(RADIANS(User_Model_Calcs!B4149))^2))*COS(RADIANS(User_Model_Calcs!B4149))</f>
        <v>5190.1934686684444</v>
      </c>
      <c r="K4149">
        <f ca="1">((Earth_Data!$B$1*(1-Earth_Data!$B$2^2))/SQRT(1-Earth_Data!$B$2^2*SIN(RADIANS(User_Model_Calcs!B4149))^2))*SIN(RADIANS(User_Model_Calcs!B4149))</f>
        <v>-3694.6666789084015</v>
      </c>
      <c r="L4149">
        <f t="shared" ca="1" si="631"/>
        <v>-35.445363666510509</v>
      </c>
      <c r="M4149">
        <f t="shared" ca="1" si="632"/>
        <v>6370.9238035346661</v>
      </c>
      <c r="N4149">
        <f ca="1">SQRT(User_Model_Calcs!M4149^2+Sat_Data!$B$3^2-2*User_Model_Calcs!M4149*Sat_Data!$B$3*COS(RADIANS(L4149))*COS(RADIANS(I4149)))</f>
        <v>37955.188334814062</v>
      </c>
      <c r="O4149">
        <f ca="1">DEGREES(ACOS(((Earth_Data!$B$1+Sat_Data!$B$2)/User_Model_Calcs!N4149)*SQRT(1-COS(RADIANS(User_Model_Calcs!I4149))^2*COS(RADIANS(User_Model_Calcs!B4149))^2)))</f>
        <v>37.668868428171137</v>
      </c>
      <c r="P4149">
        <f t="shared" ca="1" si="629"/>
        <v>45.115410182976269</v>
      </c>
    </row>
    <row r="4150" spans="1:16" x14ac:dyDescent="0.25">
      <c r="A4150" s="5">
        <f t="shared" ca="1" si="633"/>
        <v>141.3873002865775</v>
      </c>
      <c r="B4150">
        <f t="shared" ca="1" si="634"/>
        <v>-36.251585014110681</v>
      </c>
      <c r="C4150" s="6">
        <v>20135.9375</v>
      </c>
      <c r="D4150">
        <f t="shared" ca="1" si="635"/>
        <v>3</v>
      </c>
      <c r="E4150" s="1">
        <v>0.65</v>
      </c>
      <c r="F4150">
        <v>19.899999999999999</v>
      </c>
      <c r="G4150">
        <f t="shared" ca="1" si="630"/>
        <v>54.048620189015942</v>
      </c>
      <c r="H4150">
        <f t="shared" ca="1" si="636"/>
        <v>16.638603994560825</v>
      </c>
      <c r="I4150">
        <f ca="1">User_Model_Calcs!A4150-Sat_Data!$B$5</f>
        <v>31.387300286577499</v>
      </c>
      <c r="J4150">
        <f ca="1">(Earth_Data!$B$1/SQRT(1-Earth_Data!$B$2^2*SIN(RADIANS(User_Model_Calcs!B4150))^2))*COS(RADIANS(User_Model_Calcs!B4150))</f>
        <v>5149.5430511097857</v>
      </c>
      <c r="K4150">
        <f ca="1">((Earth_Data!$B$1*(1-Earth_Data!$B$2^2))/SQRT(1-Earth_Data!$B$2^2*SIN(RADIANS(User_Model_Calcs!B4150))^2))*SIN(RADIANS(User_Model_Calcs!B4150))</f>
        <v>-3750.7416165157583</v>
      </c>
      <c r="L4150">
        <f t="shared" ca="1" si="631"/>
        <v>-36.068245949755834</v>
      </c>
      <c r="M4150">
        <f t="shared" ca="1" si="632"/>
        <v>6370.7029682050252</v>
      </c>
      <c r="N4150">
        <f ca="1">SQRT(User_Model_Calcs!M4150^2+Sat_Data!$B$3^2-2*User_Model_Calcs!M4150*Sat_Data!$B$3*COS(RADIANS(L4150))*COS(RADIANS(I4150)))</f>
        <v>38048.57665523552</v>
      </c>
      <c r="O4150">
        <f ca="1">DEGREES(ACOS(((Earth_Data!$B$1+Sat_Data!$B$2)/User_Model_Calcs!N4150)*SQRT(1-COS(RADIANS(User_Model_Calcs!I4150))^2*COS(RADIANS(User_Model_Calcs!B4150))^2)))</f>
        <v>36.508769181189905</v>
      </c>
      <c r="P4150">
        <f t="shared" ca="1" si="629"/>
        <v>45.894892594574429</v>
      </c>
    </row>
    <row r="4151" spans="1:16" x14ac:dyDescent="0.25">
      <c r="A4151" s="5">
        <f t="shared" ca="1" si="633"/>
        <v>144.1067598547736</v>
      </c>
      <c r="B4151">
        <f t="shared" ca="1" si="634"/>
        <v>-33.87271463375393</v>
      </c>
      <c r="C4151" s="6">
        <v>20135.9375</v>
      </c>
      <c r="D4151">
        <f t="shared" ca="1" si="635"/>
        <v>0.75</v>
      </c>
      <c r="E4151" s="1">
        <v>0.65</v>
      </c>
      <c r="F4151">
        <v>19.899999999999999</v>
      </c>
      <c r="G4151">
        <f t="shared" ca="1" si="630"/>
        <v>42.007420362456692</v>
      </c>
      <c r="H4151">
        <f t="shared" ca="1" si="636"/>
        <v>17.802661970170327</v>
      </c>
      <c r="I4151">
        <f ca="1">User_Model_Calcs!A4151-Sat_Data!$B$5</f>
        <v>34.1067598547736</v>
      </c>
      <c r="J4151">
        <f ca="1">(Earth_Data!$B$1/SQRT(1-Earth_Data!$B$2^2*SIN(RADIANS(User_Model_Calcs!B4151))^2))*COS(RADIANS(User_Model_Calcs!B4151))</f>
        <v>5301.1429788498181</v>
      </c>
      <c r="K4151">
        <f ca="1">((Earth_Data!$B$1*(1-Earth_Data!$B$2^2))/SQRT(1-Earth_Data!$B$2^2*SIN(RADIANS(User_Model_Calcs!B4151))^2))*SIN(RADIANS(User_Model_Calcs!B4151))</f>
        <v>-3534.7341764990028</v>
      </c>
      <c r="L4151">
        <f t="shared" ca="1" si="631"/>
        <v>-33.69484757063347</v>
      </c>
      <c r="M4151">
        <f t="shared" ca="1" si="632"/>
        <v>6371.5353393604282</v>
      </c>
      <c r="N4151">
        <f ca="1">SQRT(User_Model_Calcs!M4151^2+Sat_Data!$B$3^2-2*User_Model_Calcs!M4151*Sat_Data!$B$3*COS(RADIANS(L4151))*COS(RADIANS(I4151)))</f>
        <v>38056.112958608821</v>
      </c>
      <c r="O4151">
        <f ca="1">DEGREES(ACOS(((Earth_Data!$B$1+Sat_Data!$B$2)/User_Model_Calcs!N4151)*SQRT(1-COS(RADIANS(User_Model_Calcs!I4151))^2*COS(RADIANS(User_Model_Calcs!B4151))^2)))</f>
        <v>36.427391776369568</v>
      </c>
      <c r="P4151">
        <f t="shared" ca="1" si="629"/>
        <v>50.545858328696518</v>
      </c>
    </row>
    <row r="4152" spans="1:16" x14ac:dyDescent="0.25">
      <c r="A4152" s="5">
        <f t="shared" ca="1" si="633"/>
        <v>143.91153258124771</v>
      </c>
      <c r="B4152">
        <f t="shared" ca="1" si="634"/>
        <v>-32.596149364321107</v>
      </c>
      <c r="C4152" s="6">
        <v>20135.9375</v>
      </c>
      <c r="D4152">
        <f t="shared" ca="1" si="635"/>
        <v>1.2</v>
      </c>
      <c r="E4152" s="1">
        <v>0.65</v>
      </c>
      <c r="F4152">
        <v>19.899999999999999</v>
      </c>
      <c r="G4152">
        <f t="shared" ca="1" si="630"/>
        <v>46.089820015575185</v>
      </c>
      <c r="H4152">
        <f t="shared" ca="1" si="636"/>
        <v>15.393403476227475</v>
      </c>
      <c r="I4152">
        <f ca="1">User_Model_Calcs!A4152-Sat_Data!$B$5</f>
        <v>33.911532581247712</v>
      </c>
      <c r="J4152">
        <f ca="1">(Earth_Data!$B$1/SQRT(1-Earth_Data!$B$2^2*SIN(RADIANS(User_Model_Calcs!B4152))^2))*COS(RADIANS(User_Model_Calcs!B4152))</f>
        <v>5378.7378021440154</v>
      </c>
      <c r="K4152">
        <f ca="1">((Earth_Data!$B$1*(1-Earth_Data!$B$2^2))/SQRT(1-Earth_Data!$B$2^2*SIN(RADIANS(User_Model_Calcs!B4152))^2))*SIN(RADIANS(User_Model_Calcs!B4152))</f>
        <v>-3416.3123396592528</v>
      </c>
      <c r="L4152">
        <f t="shared" ca="1" si="631"/>
        <v>-32.421724957534686</v>
      </c>
      <c r="M4152">
        <f t="shared" ca="1" si="632"/>
        <v>6371.970679964018</v>
      </c>
      <c r="N4152">
        <f ca="1">SQRT(User_Model_Calcs!M4152^2+Sat_Data!$B$3^2-2*User_Model_Calcs!M4152*Sat_Data!$B$3*COS(RADIANS(L4152))*COS(RADIANS(I4152)))</f>
        <v>37973.555417566909</v>
      </c>
      <c r="O4152">
        <f ca="1">DEGREES(ACOS(((Earth_Data!$B$1+Sat_Data!$B$2)/User_Model_Calcs!N4152)*SQRT(1-COS(RADIANS(User_Model_Calcs!I4152))^2*COS(RADIANS(User_Model_Calcs!B4152))^2)))</f>
        <v>37.45395122890487</v>
      </c>
      <c r="P4152">
        <f t="shared" ca="1" si="629"/>
        <v>51.293310233925155</v>
      </c>
    </row>
    <row r="4153" spans="1:16" x14ac:dyDescent="0.25">
      <c r="A4153" s="5">
        <f t="shared" ca="1" si="633"/>
        <v>144.26615993297239</v>
      </c>
      <c r="B4153">
        <f t="shared" ca="1" si="634"/>
        <v>-35.033301150237151</v>
      </c>
      <c r="C4153" s="6">
        <v>20135.9375</v>
      </c>
      <c r="D4153">
        <f t="shared" ca="1" si="635"/>
        <v>0.75</v>
      </c>
      <c r="E4153" s="1">
        <v>0.65</v>
      </c>
      <c r="F4153">
        <v>19.899999999999999</v>
      </c>
      <c r="G4153">
        <f t="shared" ca="1" si="630"/>
        <v>42.007420362456692</v>
      </c>
      <c r="H4153">
        <f t="shared" ca="1" si="636"/>
        <v>14.230792872146855</v>
      </c>
      <c r="I4153">
        <f ca="1">User_Model_Calcs!A4153-Sat_Data!$B$5</f>
        <v>34.266159932972386</v>
      </c>
      <c r="J4153">
        <f ca="1">(Earth_Data!$B$1/SQRT(1-Earth_Data!$B$2^2*SIN(RADIANS(User_Model_Calcs!B4153))^2))*COS(RADIANS(User_Model_Calcs!B4153))</f>
        <v>5228.3094797679651</v>
      </c>
      <c r="K4153">
        <f ca="1">((Earth_Data!$B$1*(1-Earth_Data!$B$2^2))/SQRT(1-Earth_Data!$B$2^2*SIN(RADIANS(User_Model_Calcs!B4153))^2))*SIN(RADIANS(User_Model_Calcs!B4153))</f>
        <v>-3640.8939237374707</v>
      </c>
      <c r="L4153">
        <f t="shared" ca="1" si="631"/>
        <v>-34.852609316364763</v>
      </c>
      <c r="M4153">
        <f t="shared" ca="1" si="632"/>
        <v>6371.1324409511381</v>
      </c>
      <c r="N4153">
        <f ca="1">SQRT(User_Model_Calcs!M4153^2+Sat_Data!$B$3^2-2*User_Model_Calcs!M4153*Sat_Data!$B$3*COS(RADIANS(L4153))*COS(RADIANS(I4153)))</f>
        <v>38131.840816900294</v>
      </c>
      <c r="O4153">
        <f ca="1">DEGREES(ACOS(((Earth_Data!$B$1+Sat_Data!$B$2)/User_Model_Calcs!N4153)*SQRT(1-COS(RADIANS(User_Model_Calcs!I4153))^2*COS(RADIANS(User_Model_Calcs!B4153))^2)))</f>
        <v>35.499703967945713</v>
      </c>
      <c r="P4153">
        <f t="shared" ca="1" si="629"/>
        <v>49.882578580579569</v>
      </c>
    </row>
    <row r="4154" spans="1:16" x14ac:dyDescent="0.25">
      <c r="A4154" s="5">
        <f t="shared" ca="1" si="633"/>
        <v>142.71135033345718</v>
      </c>
      <c r="B4154">
        <f t="shared" ca="1" si="634"/>
        <v>-32.060709970009881</v>
      </c>
      <c r="C4154" s="6">
        <v>20135.9375</v>
      </c>
      <c r="D4154">
        <f t="shared" ca="1" si="635"/>
        <v>1.2</v>
      </c>
      <c r="E4154" s="1">
        <v>0.65</v>
      </c>
      <c r="F4154">
        <v>19.899999999999999</v>
      </c>
      <c r="G4154">
        <f t="shared" ca="1" si="630"/>
        <v>46.089820015575185</v>
      </c>
      <c r="H4154">
        <f t="shared" ca="1" si="636"/>
        <v>17.953211338839992</v>
      </c>
      <c r="I4154">
        <f ca="1">User_Model_Calcs!A4154-Sat_Data!$B$5</f>
        <v>32.711350333457176</v>
      </c>
      <c r="J4154">
        <f ca="1">(Earth_Data!$B$1/SQRT(1-Earth_Data!$B$2^2*SIN(RADIANS(User_Model_Calcs!B4154))^2))*COS(RADIANS(User_Model_Calcs!B4154))</f>
        <v>5410.490442469375</v>
      </c>
      <c r="K4154">
        <f ca="1">((Earth_Data!$B$1*(1-Earth_Data!$B$2^2))/SQRT(1-Earth_Data!$B$2^2*SIN(RADIANS(User_Model_Calcs!B4154))^2))*SIN(RADIANS(User_Model_Calcs!B4154))</f>
        <v>-3366.1397724593662</v>
      </c>
      <c r="L4154">
        <f t="shared" ca="1" si="631"/>
        <v>-31.887832613150731</v>
      </c>
      <c r="M4154">
        <f t="shared" ca="1" si="632"/>
        <v>6372.1506413286597</v>
      </c>
      <c r="N4154">
        <f ca="1">SQRT(User_Model_Calcs!M4154^2+Sat_Data!$B$3^2-2*User_Model_Calcs!M4154*Sat_Data!$B$3*COS(RADIANS(L4154))*COS(RADIANS(I4154)))</f>
        <v>37875.088923569107</v>
      </c>
      <c r="O4154">
        <f ca="1">DEGREES(ACOS(((Earth_Data!$B$1+Sat_Data!$B$2)/User_Model_Calcs!N4154)*SQRT(1-COS(RADIANS(User_Model_Calcs!I4154))^2*COS(RADIANS(User_Model_Calcs!B4154))^2)))</f>
        <v>38.695734813694493</v>
      </c>
      <c r="P4154">
        <f t="shared" ca="1" si="629"/>
        <v>50.427183375111973</v>
      </c>
    </row>
    <row r="4155" spans="1:16" x14ac:dyDescent="0.25">
      <c r="A4155" s="5">
        <f t="shared" ca="1" si="633"/>
        <v>140.78583860475777</v>
      </c>
      <c r="B4155">
        <f t="shared" ca="1" si="634"/>
        <v>-36.594431745076122</v>
      </c>
      <c r="C4155" s="6">
        <v>20135.9375</v>
      </c>
      <c r="D4155">
        <f t="shared" ca="1" si="635"/>
        <v>3</v>
      </c>
      <c r="E4155" s="1">
        <v>0.65</v>
      </c>
      <c r="F4155">
        <v>19.899999999999999</v>
      </c>
      <c r="G4155">
        <f t="shared" ca="1" si="630"/>
        <v>54.048620189015942</v>
      </c>
      <c r="H4155">
        <f t="shared" ca="1" si="636"/>
        <v>14.485233990262298</v>
      </c>
      <c r="I4155">
        <f ca="1">User_Model_Calcs!A4155-Sat_Data!$B$5</f>
        <v>30.785838604757771</v>
      </c>
      <c r="J4155">
        <f ca="1">(Earth_Data!$B$1/SQRT(1-Earth_Data!$B$2^2*SIN(RADIANS(User_Model_Calcs!B4155))^2))*COS(RADIANS(User_Model_Calcs!B4155))</f>
        <v>5126.9543800834854</v>
      </c>
      <c r="K4155">
        <f ca="1">((Earth_Data!$B$1*(1-Earth_Data!$B$2^2))/SQRT(1-Earth_Data!$B$2^2*SIN(RADIANS(User_Model_Calcs!B4155))^2))*SIN(RADIANS(User_Model_Calcs!B4155))</f>
        <v>-3781.3543976036476</v>
      </c>
      <c r="L4155">
        <f t="shared" ca="1" si="631"/>
        <v>-36.410407097571522</v>
      </c>
      <c r="M4155">
        <f t="shared" ca="1" si="632"/>
        <v>6370.5810014262961</v>
      </c>
      <c r="N4155">
        <f ca="1">SQRT(User_Model_Calcs!M4155^2+Sat_Data!$B$3^2-2*User_Model_Calcs!M4155*Sat_Data!$B$3*COS(RADIANS(L4155))*COS(RADIANS(I4155)))</f>
        <v>38039.129248410834</v>
      </c>
      <c r="O4155">
        <f ca="1">DEGREES(ACOS(((Earth_Data!$B$1+Sat_Data!$B$2)/User_Model_Calcs!N4155)*SQRT(1-COS(RADIANS(User_Model_Calcs!I4155))^2*COS(RADIANS(User_Model_Calcs!B4155))^2)))</f>
        <v>36.623251068993163</v>
      </c>
      <c r="P4155">
        <f t="shared" ca="1" si="629"/>
        <v>44.982591295093748</v>
      </c>
    </row>
    <row r="4156" spans="1:16" x14ac:dyDescent="0.25">
      <c r="A4156" s="5">
        <f t="shared" ca="1" si="633"/>
        <v>144.33048537249732</v>
      </c>
      <c r="B4156">
        <f t="shared" ca="1" si="634"/>
        <v>-35.768715823529107</v>
      </c>
      <c r="C4156" s="6">
        <v>20135.9375</v>
      </c>
      <c r="D4156">
        <f t="shared" ca="1" si="635"/>
        <v>3</v>
      </c>
      <c r="E4156" s="1">
        <v>0.65</v>
      </c>
      <c r="F4156">
        <v>19.899999999999999</v>
      </c>
      <c r="G4156">
        <f t="shared" ca="1" si="630"/>
        <v>54.048620189015942</v>
      </c>
      <c r="H4156">
        <f t="shared" ca="1" si="636"/>
        <v>14.80167241053395</v>
      </c>
      <c r="I4156">
        <f ca="1">User_Model_Calcs!A4156-Sat_Data!$B$5</f>
        <v>34.330485372497321</v>
      </c>
      <c r="J4156">
        <f ca="1">(Earth_Data!$B$1/SQRT(1-Earth_Data!$B$2^2*SIN(RADIANS(User_Model_Calcs!B4156))^2))*COS(RADIANS(User_Model_Calcs!B4156))</f>
        <v>5181.0434653740231</v>
      </c>
      <c r="K4156">
        <f ca="1">((Earth_Data!$B$1*(1-Earth_Data!$B$2^2))/SQRT(1-Earth_Data!$B$2^2*SIN(RADIANS(User_Model_Calcs!B4156))^2))*SIN(RADIANS(User_Model_Calcs!B4156))</f>
        <v>-3707.401169579111</v>
      </c>
      <c r="L4156">
        <f t="shared" ca="1" si="631"/>
        <v>-35.586386716585885</v>
      </c>
      <c r="M4156">
        <f t="shared" ca="1" si="632"/>
        <v>6370.8739449381219</v>
      </c>
      <c r="N4156">
        <f ca="1">SQRT(User_Model_Calcs!M4156^2+Sat_Data!$B$3^2-2*User_Model_Calcs!M4156*Sat_Data!$B$3*COS(RADIANS(L4156))*COS(RADIANS(I4156)))</f>
        <v>38178.586078423948</v>
      </c>
      <c r="O4156">
        <f ca="1">DEGREES(ACOS(((Earth_Data!$B$1+Sat_Data!$B$2)/User_Model_Calcs!N4156)*SQRT(1-COS(RADIANS(User_Model_Calcs!I4156))^2*COS(RADIANS(User_Model_Calcs!B4156))^2)))</f>
        <v>34.933294819283688</v>
      </c>
      <c r="P4156">
        <f t="shared" ca="1" si="629"/>
        <v>49.440178889709806</v>
      </c>
    </row>
    <row r="4157" spans="1:16" x14ac:dyDescent="0.25">
      <c r="A4157" s="5">
        <f t="shared" ca="1" si="633"/>
        <v>142.2632186862827</v>
      </c>
      <c r="B4157">
        <f t="shared" ca="1" si="634"/>
        <v>-32.060493262171278</v>
      </c>
      <c r="C4157" s="6">
        <v>20135.9375</v>
      </c>
      <c r="D4157">
        <f t="shared" ca="1" si="635"/>
        <v>3</v>
      </c>
      <c r="E4157" s="1">
        <v>0.65</v>
      </c>
      <c r="F4157">
        <v>19.899999999999999</v>
      </c>
      <c r="G4157">
        <f t="shared" ca="1" si="630"/>
        <v>54.048620189015942</v>
      </c>
      <c r="H4157">
        <f t="shared" ca="1" si="636"/>
        <v>22.279110445744667</v>
      </c>
      <c r="I4157">
        <f ca="1">User_Model_Calcs!A4157-Sat_Data!$B$5</f>
        <v>32.263218686282698</v>
      </c>
      <c r="J4157">
        <f ca="1">(Earth_Data!$B$1/SQRT(1-Earth_Data!$B$2^2*SIN(RADIANS(User_Model_Calcs!B4157))^2))*COS(RADIANS(User_Model_Calcs!B4157))</f>
        <v>5410.5031981252914</v>
      </c>
      <c r="K4157">
        <f ca="1">((Earth_Data!$B$1*(1-Earth_Data!$B$2^2))/SQRT(1-Earth_Data!$B$2^2*SIN(RADIANS(User_Model_Calcs!B4157))^2))*SIN(RADIANS(User_Model_Calcs!B4157))</f>
        <v>-3366.1194071062355</v>
      </c>
      <c r="L4157">
        <f t="shared" ca="1" si="631"/>
        <v>-31.887616543657437</v>
      </c>
      <c r="M4157">
        <f t="shared" ca="1" si="632"/>
        <v>6372.1507138344768</v>
      </c>
      <c r="N4157">
        <f ca="1">SQRT(User_Model_Calcs!M4157^2+Sat_Data!$B$3^2-2*User_Model_Calcs!M4157*Sat_Data!$B$3*COS(RADIANS(L4157))*COS(RADIANS(I4157)))</f>
        <v>37849.76538788325</v>
      </c>
      <c r="O4157">
        <f ca="1">DEGREES(ACOS(((Earth_Data!$B$1+Sat_Data!$B$2)/User_Model_Calcs!N4157)*SQRT(1-COS(RADIANS(User_Model_Calcs!I4157))^2*COS(RADIANS(User_Model_Calcs!B4157))^2)))</f>
        <v>39.018503663792679</v>
      </c>
      <c r="P4157">
        <f t="shared" ca="1" si="629"/>
        <v>49.940866881246073</v>
      </c>
    </row>
    <row r="4158" spans="1:16" x14ac:dyDescent="0.25">
      <c r="A4158" s="5">
        <f t="shared" ca="1" si="633"/>
        <v>142.9879983541156</v>
      </c>
      <c r="B4158">
        <f t="shared" ca="1" si="634"/>
        <v>-34.744812893516361</v>
      </c>
      <c r="C4158" s="6">
        <v>20135.9375</v>
      </c>
      <c r="D4158">
        <f t="shared" ca="1" si="635"/>
        <v>3</v>
      </c>
      <c r="E4158" s="1">
        <v>0.65</v>
      </c>
      <c r="F4158">
        <v>19.899999999999999</v>
      </c>
      <c r="G4158">
        <f t="shared" ca="1" si="630"/>
        <v>54.048620189015942</v>
      </c>
      <c r="H4158">
        <f t="shared" ca="1" si="636"/>
        <v>21.38479116308271</v>
      </c>
      <c r="I4158">
        <f ca="1">User_Model_Calcs!A4158-Sat_Data!$B$5</f>
        <v>32.987998354115604</v>
      </c>
      <c r="J4158">
        <f ca="1">(Earth_Data!$B$1/SQRT(1-Earth_Data!$B$2^2*SIN(RADIANS(User_Model_Calcs!B4158))^2))*COS(RADIANS(User_Model_Calcs!B4158))</f>
        <v>5246.6156787881282</v>
      </c>
      <c r="K4158">
        <f ca="1">((Earth_Data!$B$1*(1-Earth_Data!$B$2^2))/SQRT(1-Earth_Data!$B$2^2*SIN(RADIANS(User_Model_Calcs!B4158))^2))*SIN(RADIANS(User_Model_Calcs!B4158))</f>
        <v>-3614.6419203826149</v>
      </c>
      <c r="L4158">
        <f t="shared" ca="1" si="631"/>
        <v>-34.564795795184104</v>
      </c>
      <c r="M4158">
        <f t="shared" ca="1" si="632"/>
        <v>6371.2331846741199</v>
      </c>
      <c r="N4158">
        <f ca="1">SQRT(User_Model_Calcs!M4158^2+Sat_Data!$B$3^2-2*User_Model_Calcs!M4158*Sat_Data!$B$3*COS(RADIANS(L4158))*COS(RADIANS(I4158)))</f>
        <v>38043.357561103949</v>
      </c>
      <c r="O4158">
        <f ca="1">DEGREES(ACOS(((Earth_Data!$B$1+Sat_Data!$B$2)/User_Model_Calcs!N4158)*SQRT(1-COS(RADIANS(User_Model_Calcs!I4158))^2*COS(RADIANS(User_Model_Calcs!B4158))^2)))</f>
        <v>36.579989137435746</v>
      </c>
      <c r="P4158">
        <f t="shared" ca="1" si="629"/>
        <v>48.716670578850611</v>
      </c>
    </row>
    <row r="4159" spans="1:16" x14ac:dyDescent="0.25">
      <c r="A4159" s="5">
        <f t="shared" ca="1" si="633"/>
        <v>142.98231027760994</v>
      </c>
      <c r="B4159">
        <f t="shared" ca="1" si="634"/>
        <v>-35.438877257522286</v>
      </c>
      <c r="C4159" s="6">
        <v>20135.9375</v>
      </c>
      <c r="D4159">
        <f t="shared" ca="1" si="635"/>
        <v>0.75</v>
      </c>
      <c r="E4159" s="1">
        <v>0.65</v>
      </c>
      <c r="F4159">
        <v>19.899999999999999</v>
      </c>
      <c r="G4159">
        <f t="shared" ca="1" si="630"/>
        <v>42.007420362456692</v>
      </c>
      <c r="H4159">
        <f t="shared" ca="1" si="636"/>
        <v>19.621837605796742</v>
      </c>
      <c r="I4159">
        <f ca="1">User_Model_Calcs!A4159-Sat_Data!$B$5</f>
        <v>32.98231027760994</v>
      </c>
      <c r="J4159">
        <f ca="1">(Earth_Data!$B$1/SQRT(1-Earth_Data!$B$2^2*SIN(RADIANS(User_Model_Calcs!B4159))^2))*COS(RADIANS(User_Model_Calcs!B4159))</f>
        <v>5202.3488713843444</v>
      </c>
      <c r="K4159">
        <f ca="1">((Earth_Data!$B$1*(1-Earth_Data!$B$2^2))/SQRT(1-Earth_Data!$B$2^2*SIN(RADIANS(User_Model_Calcs!B4159))^2))*SIN(RADIANS(User_Model_Calcs!B4159))</f>
        <v>-3677.6462606845589</v>
      </c>
      <c r="L4159">
        <f t="shared" ca="1" si="631"/>
        <v>-35.257267731701404</v>
      </c>
      <c r="M4159">
        <f t="shared" ca="1" si="632"/>
        <v>6370.9901740876267</v>
      </c>
      <c r="N4159">
        <f ca="1">SQRT(User_Model_Calcs!M4159^2+Sat_Data!$B$3^2-2*User_Model_Calcs!M4159*Sat_Data!$B$3*COS(RADIANS(L4159))*COS(RADIANS(I4159)))</f>
        <v>38084.135579113325</v>
      </c>
      <c r="O4159">
        <f ca="1">DEGREES(ACOS(((Earth_Data!$B$1+Sat_Data!$B$2)/User_Model_Calcs!N4159)*SQRT(1-COS(RADIANS(User_Model_Calcs!I4159))^2*COS(RADIANS(User_Model_Calcs!B4159))^2)))</f>
        <v>36.077347569429953</v>
      </c>
      <c r="P4159">
        <f t="shared" ca="1" si="629"/>
        <v>48.220165930074415</v>
      </c>
    </row>
    <row r="4160" spans="1:16" x14ac:dyDescent="0.25">
      <c r="A4160" s="5">
        <f t="shared" ca="1" si="633"/>
        <v>142.25899124304706</v>
      </c>
      <c r="B4160">
        <f t="shared" ca="1" si="634"/>
        <v>-34.380246955697011</v>
      </c>
      <c r="C4160" s="6">
        <v>20135.9375</v>
      </c>
      <c r="D4160">
        <f t="shared" ca="1" si="635"/>
        <v>0.75</v>
      </c>
      <c r="E4160" s="1">
        <v>0.65</v>
      </c>
      <c r="F4160">
        <v>19.899999999999999</v>
      </c>
      <c r="G4160">
        <f t="shared" ca="1" si="630"/>
        <v>42.007420362456692</v>
      </c>
      <c r="H4160">
        <f t="shared" ca="1" si="636"/>
        <v>19.377239792633077</v>
      </c>
      <c r="I4160">
        <f ca="1">User_Model_Calcs!A4160-Sat_Data!$B$5</f>
        <v>32.258991243047063</v>
      </c>
      <c r="J4160">
        <f ca="1">(Earth_Data!$B$1/SQRT(1-Earth_Data!$B$2^2*SIN(RADIANS(User_Model_Calcs!B4160))^2))*COS(RADIANS(User_Model_Calcs!B4160))</f>
        <v>5269.5587497011438</v>
      </c>
      <c r="K4160">
        <f ca="1">((Earth_Data!$B$1*(1-Earth_Data!$B$2^2))/SQRT(1-Earth_Data!$B$2^2*SIN(RADIANS(User_Model_Calcs!B4160))^2))*SIN(RADIANS(User_Model_Calcs!B4160))</f>
        <v>-3581.337471431325</v>
      </c>
      <c r="L4160">
        <f t="shared" ca="1" si="631"/>
        <v>-34.201108537591381</v>
      </c>
      <c r="M4160">
        <f t="shared" ca="1" si="632"/>
        <v>6371.3599412393896</v>
      </c>
      <c r="N4160">
        <f ca="1">SQRT(User_Model_Calcs!M4160^2+Sat_Data!$B$3^2-2*User_Model_Calcs!M4160*Sat_Data!$B$3*COS(RADIANS(L4160))*COS(RADIANS(I4160)))</f>
        <v>37981.93890815074</v>
      </c>
      <c r="O4160">
        <f ca="1">DEGREES(ACOS(((Earth_Data!$B$1+Sat_Data!$B$2)/User_Model_Calcs!N4160)*SQRT(1-COS(RADIANS(User_Model_Calcs!I4160))^2*COS(RADIANS(User_Model_Calcs!B4160))^2)))</f>
        <v>37.341225057704136</v>
      </c>
      <c r="P4160">
        <f t="shared" ca="1" si="629"/>
        <v>48.182387421692233</v>
      </c>
    </row>
    <row r="4161" spans="1:16" x14ac:dyDescent="0.25">
      <c r="A4161" s="5">
        <f t="shared" ca="1" si="633"/>
        <v>143.74532309586877</v>
      </c>
      <c r="B4161">
        <f t="shared" ca="1" si="634"/>
        <v>-35.586156646642863</v>
      </c>
      <c r="C4161" s="6">
        <v>20135.9375</v>
      </c>
      <c r="D4161">
        <f t="shared" ca="1" si="635"/>
        <v>3</v>
      </c>
      <c r="E4161" s="1">
        <v>0.65</v>
      </c>
      <c r="F4161">
        <v>19.899999999999999</v>
      </c>
      <c r="G4161">
        <f t="shared" ca="1" si="630"/>
        <v>54.048620189015942</v>
      </c>
      <c r="H4161">
        <f t="shared" ca="1" si="636"/>
        <v>22.383272256496767</v>
      </c>
      <c r="I4161">
        <f ca="1">User_Model_Calcs!A4161-Sat_Data!$B$5</f>
        <v>33.74532309586877</v>
      </c>
      <c r="J4161">
        <f ca="1">(Earth_Data!$B$1/SQRT(1-Earth_Data!$B$2^2*SIN(RADIANS(User_Model_Calcs!B4161))^2))*COS(RADIANS(User_Model_Calcs!B4161))</f>
        <v>5192.8569022009833</v>
      </c>
      <c r="K4161">
        <f ca="1">((Earth_Data!$B$1*(1-Earth_Data!$B$2^2))/SQRT(1-Earth_Data!$B$2^2*SIN(RADIANS(User_Model_Calcs!B4161))^2))*SIN(RADIANS(User_Model_Calcs!B4161))</f>
        <v>-3690.9473631485685</v>
      </c>
      <c r="L4161">
        <f t="shared" ca="1" si="631"/>
        <v>-35.404222842878305</v>
      </c>
      <c r="M4161">
        <f t="shared" ca="1" si="632"/>
        <v>6370.9383331083782</v>
      </c>
      <c r="N4161">
        <f ca="1">SQRT(User_Model_Calcs!M4161^2+Sat_Data!$B$3^2-2*User_Model_Calcs!M4161*Sat_Data!$B$3*COS(RADIANS(L4161))*COS(RADIANS(I4161)))</f>
        <v>38135.013517861298</v>
      </c>
      <c r="O4161">
        <f ca="1">DEGREES(ACOS(((Earth_Data!$B$1+Sat_Data!$B$2)/User_Model_Calcs!N4161)*SQRT(1-COS(RADIANS(User_Model_Calcs!I4161))^2*COS(RADIANS(User_Model_Calcs!B4161))^2)))</f>
        <v>35.458808244382823</v>
      </c>
      <c r="P4161">
        <f t="shared" ca="1" si="629"/>
        <v>48.941904773713155</v>
      </c>
    </row>
    <row r="4162" spans="1:16" x14ac:dyDescent="0.25">
      <c r="A4162" s="5">
        <f t="shared" ca="1" si="633"/>
        <v>143.7261626474228</v>
      </c>
      <c r="B4162">
        <f t="shared" ca="1" si="634"/>
        <v>-32.573044756360474</v>
      </c>
      <c r="C4162" s="6">
        <v>20135.9375</v>
      </c>
      <c r="D4162">
        <f t="shared" ca="1" si="635"/>
        <v>0.75</v>
      </c>
      <c r="E4162" s="1">
        <v>0.65</v>
      </c>
      <c r="F4162">
        <v>19.899999999999999</v>
      </c>
      <c r="G4162">
        <f t="shared" ca="1" si="630"/>
        <v>42.007420362456692</v>
      </c>
      <c r="H4162">
        <f t="shared" ca="1" si="636"/>
        <v>16.801814983569585</v>
      </c>
      <c r="I4162">
        <f ca="1">User_Model_Calcs!A4162-Sat_Data!$B$5</f>
        <v>33.726162647422797</v>
      </c>
      <c r="J4162">
        <f ca="1">(Earth_Data!$B$1/SQRT(1-Earth_Data!$B$2^2*SIN(RADIANS(User_Model_Calcs!B4162))^2))*COS(RADIANS(User_Model_Calcs!B4162))</f>
        <v>5380.1176790595409</v>
      </c>
      <c r="K4162">
        <f ca="1">((Earth_Data!$B$1*(1-Earth_Data!$B$2^2))/SQRT(1-Earth_Data!$B$2^2*SIN(RADIANS(User_Model_Calcs!B4162))^2))*SIN(RADIANS(User_Model_Calcs!B4162))</f>
        <v>-3414.1534077760875</v>
      </c>
      <c r="L4162">
        <f t="shared" ca="1" si="631"/>
        <v>-32.398685857268731</v>
      </c>
      <c r="M4162">
        <f t="shared" ca="1" si="632"/>
        <v>6371.9784786483779</v>
      </c>
      <c r="N4162">
        <f ca="1">SQRT(User_Model_Calcs!M4162^2+Sat_Data!$B$3^2-2*User_Model_Calcs!M4162*Sat_Data!$B$3*COS(RADIANS(L4162))*COS(RADIANS(I4162)))</f>
        <v>37961.526335333627</v>
      </c>
      <c r="O4162">
        <f ca="1">DEGREES(ACOS(((Earth_Data!$B$1+Sat_Data!$B$2)/User_Model_Calcs!N4162)*SQRT(1-COS(RADIANS(User_Model_Calcs!I4162))^2*COS(RADIANS(User_Model_Calcs!B4162))^2)))</f>
        <v>37.604148053746968</v>
      </c>
      <c r="P4162">
        <f t="shared" ref="P4162:P4225" ca="1" si="637">DEGREES(ASIN(SIN(RADIANS(ABS(I4162)))/(SIN(ACOS(COS(RADIANS(I4162))*COS(RADIANS(B4162)))))))</f>
        <v>51.115200696515807</v>
      </c>
    </row>
    <row r="4163" spans="1:16" x14ac:dyDescent="0.25">
      <c r="A4163" s="5">
        <f t="shared" ca="1" si="633"/>
        <v>142.52027309611191</v>
      </c>
      <c r="B4163">
        <f t="shared" ca="1" si="634"/>
        <v>-35.249644215023736</v>
      </c>
      <c r="C4163" s="6">
        <v>20135.9375</v>
      </c>
      <c r="D4163">
        <f t="shared" ca="1" si="635"/>
        <v>3</v>
      </c>
      <c r="E4163" s="1">
        <v>0.65</v>
      </c>
      <c r="F4163">
        <v>19.899999999999999</v>
      </c>
      <c r="G4163">
        <f t="shared" ref="G4163:G4226" ca="1" si="638">20.4+20*LOG(F4163)+20*LOG(D4163)+10*LOG(E4163)</f>
        <v>54.048620189015942</v>
      </c>
      <c r="H4163">
        <f t="shared" ca="1" si="636"/>
        <v>14.919045624845587</v>
      </c>
      <c r="I4163">
        <f ca="1">User_Model_Calcs!A4163-Sat_Data!$B$5</f>
        <v>32.520273096111907</v>
      </c>
      <c r="J4163">
        <f ca="1">(Earth_Data!$B$1/SQRT(1-Earth_Data!$B$2^2*SIN(RADIANS(User_Model_Calcs!B4163))^2))*COS(RADIANS(User_Model_Calcs!B4163))</f>
        <v>5214.4941194158127</v>
      </c>
      <c r="K4163">
        <f ca="1">((Earth_Data!$B$1*(1-Earth_Data!$B$2^2))/SQRT(1-Earth_Data!$B$2^2*SIN(RADIANS(User_Model_Calcs!B4163))^2))*SIN(RADIANS(User_Model_Calcs!B4163))</f>
        <v>-3660.5209785063034</v>
      </c>
      <c r="L4163">
        <f t="shared" ref="L4163:L4226" ca="1" si="639">DEGREES(ATAN((K4163/J4163)))</f>
        <v>-35.068458361186273</v>
      </c>
      <c r="M4163">
        <f t="shared" ref="M4163:M4226" ca="1" si="640">SQRT(J4163^2+K4163^2)</f>
        <v>6371.0566435644605</v>
      </c>
      <c r="N4163">
        <f ca="1">SQRT(User_Model_Calcs!M4163^2+Sat_Data!$B$3^2-2*User_Model_Calcs!M4163*Sat_Data!$B$3*COS(RADIANS(L4163))*COS(RADIANS(I4163)))</f>
        <v>38047.664047714148</v>
      </c>
      <c r="O4163">
        <f ca="1">DEGREES(ACOS(((Earth_Data!$B$1+Sat_Data!$B$2)/User_Model_Calcs!N4163)*SQRT(1-COS(RADIANS(User_Model_Calcs!I4163))^2*COS(RADIANS(User_Model_Calcs!B4163))^2)))</f>
        <v>36.524705540658758</v>
      </c>
      <c r="P4163">
        <f t="shared" ca="1" si="637"/>
        <v>47.847927326534602</v>
      </c>
    </row>
    <row r="4164" spans="1:16" x14ac:dyDescent="0.25">
      <c r="A4164" s="5">
        <f t="shared" ca="1" si="633"/>
        <v>140.40071201559599</v>
      </c>
      <c r="B4164">
        <f t="shared" ca="1" si="634"/>
        <v>-34.999030352606852</v>
      </c>
      <c r="C4164" s="6">
        <v>20135.9375</v>
      </c>
      <c r="D4164">
        <f t="shared" ca="1" si="635"/>
        <v>1.2</v>
      </c>
      <c r="E4164" s="1">
        <v>0.65</v>
      </c>
      <c r="F4164">
        <v>19.899999999999999</v>
      </c>
      <c r="G4164">
        <f t="shared" ca="1" si="638"/>
        <v>46.089820015575185</v>
      </c>
      <c r="H4164">
        <f t="shared" ca="1" si="636"/>
        <v>23.692134075330475</v>
      </c>
      <c r="I4164">
        <f ca="1">User_Model_Calcs!A4164-Sat_Data!$B$5</f>
        <v>30.400712015595985</v>
      </c>
      <c r="J4164">
        <f ca="1">(Earth_Data!$B$1/SQRT(1-Earth_Data!$B$2^2*SIN(RADIANS(User_Model_Calcs!B4164))^2))*COS(RADIANS(User_Model_Calcs!B4164))</f>
        <v>5230.4911152905079</v>
      </c>
      <c r="K4164">
        <f ca="1">((Earth_Data!$B$1*(1-Earth_Data!$B$2^2))/SQRT(1-Earth_Data!$B$2^2*SIN(RADIANS(User_Model_Calcs!B4164))^2))*SIN(RADIANS(User_Model_Calcs!B4164))</f>
        <v>-3637.7800955588191</v>
      </c>
      <c r="L4164">
        <f t="shared" ca="1" si="639"/>
        <v>-34.818417719151306</v>
      </c>
      <c r="M4164">
        <f t="shared" ca="1" si="640"/>
        <v>6371.1444286546248</v>
      </c>
      <c r="N4164">
        <f ca="1">SQRT(User_Model_Calcs!M4164^2+Sat_Data!$B$3^2-2*User_Model_Calcs!M4164*Sat_Data!$B$3*COS(RADIANS(L4164))*COS(RADIANS(I4164)))</f>
        <v>37920.612830259459</v>
      </c>
      <c r="O4164">
        <f ca="1">DEGREES(ACOS(((Earth_Data!$B$1+Sat_Data!$B$2)/User_Model_Calcs!N4164)*SQRT(1-COS(RADIANS(User_Model_Calcs!I4164))^2*COS(RADIANS(User_Model_Calcs!B4164))^2)))</f>
        <v>38.105724634425684</v>
      </c>
      <c r="P4164">
        <f t="shared" ca="1" si="637"/>
        <v>45.649366550662229</v>
      </c>
    </row>
    <row r="4165" spans="1:16" x14ac:dyDescent="0.25">
      <c r="A4165" s="5">
        <f t="shared" ca="1" si="633"/>
        <v>140.47323747470358</v>
      </c>
      <c r="B4165">
        <f t="shared" ca="1" si="634"/>
        <v>-32.753286677329534</v>
      </c>
      <c r="C4165" s="6">
        <v>20135.9375</v>
      </c>
      <c r="D4165">
        <f t="shared" ca="1" si="635"/>
        <v>0.75</v>
      </c>
      <c r="E4165" s="1">
        <v>0.65</v>
      </c>
      <c r="F4165">
        <v>19.899999999999999</v>
      </c>
      <c r="G4165">
        <f t="shared" ca="1" si="638"/>
        <v>42.007420362456692</v>
      </c>
      <c r="H4165">
        <f t="shared" ca="1" si="636"/>
        <v>17.728591937806417</v>
      </c>
      <c r="I4165">
        <f ca="1">User_Model_Calcs!A4165-Sat_Data!$B$5</f>
        <v>30.473237474703581</v>
      </c>
      <c r="J4165">
        <f ca="1">(Earth_Data!$B$1/SQRT(1-Earth_Data!$B$2^2*SIN(RADIANS(User_Model_Calcs!B4165))^2))*COS(RADIANS(User_Model_Calcs!B4165))</f>
        <v>5369.3298715000665</v>
      </c>
      <c r="K4165">
        <f ca="1">((Earth_Data!$B$1*(1-Earth_Data!$B$2^2))/SQRT(1-Earth_Data!$B$2^2*SIN(RADIANS(User_Model_Calcs!B4165))^2))*SIN(RADIANS(User_Model_Calcs!B4165))</f>
        <v>-3430.9809308453187</v>
      </c>
      <c r="L4165">
        <f t="shared" ca="1" si="639"/>
        <v>-32.578419743732411</v>
      </c>
      <c r="M4165">
        <f t="shared" ca="1" si="640"/>
        <v>6371.9175619908274</v>
      </c>
      <c r="N4165">
        <f ca="1">SQRT(User_Model_Calcs!M4165^2+Sat_Data!$B$3^2-2*User_Model_Calcs!M4165*Sat_Data!$B$3*COS(RADIANS(L4165))*COS(RADIANS(I4165)))</f>
        <v>37791.20018773905</v>
      </c>
      <c r="O4165">
        <f ca="1">DEGREES(ACOS(((Earth_Data!$B$1+Sat_Data!$B$2)/User_Model_Calcs!N4165)*SQRT(1-COS(RADIANS(User_Model_Calcs!I4165))^2*COS(RADIANS(User_Model_Calcs!B4165))^2)))</f>
        <v>39.76822482679534</v>
      </c>
      <c r="P4165">
        <f t="shared" ca="1" si="637"/>
        <v>47.402825821022979</v>
      </c>
    </row>
    <row r="4166" spans="1:16" x14ac:dyDescent="0.25">
      <c r="A4166" s="5">
        <f t="shared" ca="1" si="633"/>
        <v>141.17645125555507</v>
      </c>
      <c r="B4166">
        <f t="shared" ca="1" si="634"/>
        <v>-33.657501792529267</v>
      </c>
      <c r="C4166" s="6">
        <v>20135.9375</v>
      </c>
      <c r="D4166">
        <f t="shared" ca="1" si="635"/>
        <v>1.2</v>
      </c>
      <c r="E4166" s="1">
        <v>0.65</v>
      </c>
      <c r="F4166">
        <v>19.899999999999999</v>
      </c>
      <c r="G4166">
        <f t="shared" ca="1" si="638"/>
        <v>46.089820015575185</v>
      </c>
      <c r="H4166">
        <f t="shared" ca="1" si="636"/>
        <v>17.471492920153675</v>
      </c>
      <c r="I4166">
        <f ca="1">User_Model_Calcs!A4166-Sat_Data!$B$5</f>
        <v>31.176451255555065</v>
      </c>
      <c r="J4166">
        <f ca="1">(Earth_Data!$B$1/SQRT(1-Earth_Data!$B$2^2*SIN(RADIANS(User_Model_Calcs!B4166))^2))*COS(RADIANS(User_Model_Calcs!B4166))</f>
        <v>5314.4102326026641</v>
      </c>
      <c r="K4166">
        <f ca="1">((Earth_Data!$B$1*(1-Earth_Data!$B$2^2))/SQRT(1-Earth_Data!$B$2^2*SIN(RADIANS(User_Model_Calcs!B4166))^2))*SIN(RADIANS(User_Model_Calcs!B4166))</f>
        <v>-3514.8896583468063</v>
      </c>
      <c r="L4166">
        <f t="shared" ca="1" si="639"/>
        <v>-33.480190646187395</v>
      </c>
      <c r="M4166">
        <f t="shared" ca="1" si="640"/>
        <v>6371.6093281639005</v>
      </c>
      <c r="N4166">
        <f ca="1">SQRT(User_Model_Calcs!M4166^2+Sat_Data!$B$3^2-2*User_Model_Calcs!M4166*Sat_Data!$B$3*COS(RADIANS(L4166))*COS(RADIANS(I4166)))</f>
        <v>37881.141605165933</v>
      </c>
      <c r="O4166">
        <f ca="1">DEGREES(ACOS(((Earth_Data!$B$1+Sat_Data!$B$2)/User_Model_Calcs!N4166)*SQRT(1-COS(RADIANS(User_Model_Calcs!I4166))^2*COS(RADIANS(User_Model_Calcs!B4166))^2)))</f>
        <v>38.611221043255703</v>
      </c>
      <c r="P4166">
        <f t="shared" ca="1" si="637"/>
        <v>47.510712371461977</v>
      </c>
    </row>
    <row r="4167" spans="1:16" x14ac:dyDescent="0.25">
      <c r="A4167" s="5">
        <f t="shared" ca="1" si="633"/>
        <v>142.98132096620884</v>
      </c>
      <c r="B4167">
        <f t="shared" ca="1" si="634"/>
        <v>-33.154092541737619</v>
      </c>
      <c r="C4167" s="6">
        <v>20135.9375</v>
      </c>
      <c r="D4167">
        <f t="shared" ca="1" si="635"/>
        <v>0.75</v>
      </c>
      <c r="E4167" s="1">
        <v>0.65</v>
      </c>
      <c r="F4167">
        <v>19.899999999999999</v>
      </c>
      <c r="G4167">
        <f t="shared" ca="1" si="638"/>
        <v>42.007420362456692</v>
      </c>
      <c r="H4167">
        <f t="shared" ca="1" si="636"/>
        <v>23.499759471335224</v>
      </c>
      <c r="I4167">
        <f ca="1">User_Model_Calcs!A4167-Sat_Data!$B$5</f>
        <v>32.981320966208841</v>
      </c>
      <c r="J4167">
        <f ca="1">(Earth_Data!$B$1/SQRT(1-Earth_Data!$B$2^2*SIN(RADIANS(User_Model_Calcs!B4167))^2))*COS(RADIANS(User_Model_Calcs!B4167))</f>
        <v>5345.1503939200975</v>
      </c>
      <c r="K4167">
        <f ca="1">((Earth_Data!$B$1*(1-Earth_Data!$B$2^2))/SQRT(1-Earth_Data!$B$2^2*SIN(RADIANS(User_Model_Calcs!B4167))^2))*SIN(RADIANS(User_Model_Calcs!B4167))</f>
        <v>-3468.2800250659575</v>
      </c>
      <c r="L4167">
        <f t="shared" ca="1" si="639"/>
        <v>-32.978120622452209</v>
      </c>
      <c r="M4167">
        <f t="shared" ca="1" si="640"/>
        <v>6371.7814672111672</v>
      </c>
      <c r="N4167">
        <f ca="1">SQRT(User_Model_Calcs!M4167^2+Sat_Data!$B$3^2-2*User_Model_Calcs!M4167*Sat_Data!$B$3*COS(RADIANS(L4167))*COS(RADIANS(I4167)))</f>
        <v>37951.360455135051</v>
      </c>
      <c r="O4167">
        <f ca="1">DEGREES(ACOS(((Earth_Data!$B$1+Sat_Data!$B$2)/User_Model_Calcs!N4167)*SQRT(1-COS(RADIANS(User_Model_Calcs!I4167))^2*COS(RADIANS(User_Model_Calcs!B4167))^2)))</f>
        <v>37.728554382837878</v>
      </c>
      <c r="P4167">
        <f t="shared" ca="1" si="637"/>
        <v>49.877749833446074</v>
      </c>
    </row>
    <row r="4168" spans="1:16" x14ac:dyDescent="0.25">
      <c r="A4168" s="5">
        <f t="shared" ref="A4168:A4181" ca="1" si="641">142.56313432703+(RAND()*5-2.5)</f>
        <v>141.51927752708761</v>
      </c>
      <c r="B4168">
        <f t="shared" ref="B4168:B4181" ca="1" si="642">-34.4534087301148+(RAND()*5-2.5)</f>
        <v>-33.977161081146619</v>
      </c>
      <c r="C4168" s="6">
        <v>20135.9375</v>
      </c>
      <c r="D4168">
        <f t="shared" ca="1" si="635"/>
        <v>1.2</v>
      </c>
      <c r="E4168" s="1">
        <v>0.65</v>
      </c>
      <c r="F4168">
        <v>19.899999999999999</v>
      </c>
      <c r="G4168">
        <f t="shared" ca="1" si="638"/>
        <v>46.089820015575185</v>
      </c>
      <c r="H4168">
        <f t="shared" ca="1" si="636"/>
        <v>18.168171519987336</v>
      </c>
      <c r="I4168">
        <f ca="1">User_Model_Calcs!A4168-Sat_Data!$B$5</f>
        <v>31.51927752708761</v>
      </c>
      <c r="J4168">
        <f ca="1">(Earth_Data!$B$1/SQRT(1-Earth_Data!$B$2^2*SIN(RADIANS(User_Model_Calcs!B4168))^2))*COS(RADIANS(User_Model_Calcs!B4168))</f>
        <v>5294.6771437643711</v>
      </c>
      <c r="K4168">
        <f ca="1">((Earth_Data!$B$1*(1-Earth_Data!$B$2^2))/SQRT(1-Earth_Data!$B$2^2*SIN(RADIANS(User_Model_Calcs!B4168))^2))*SIN(RADIANS(User_Model_Calcs!B4168))</f>
        <v>-3544.3473133211801</v>
      </c>
      <c r="L4168">
        <f t="shared" ca="1" si="639"/>
        <v>-33.799027824270311</v>
      </c>
      <c r="M4168">
        <f t="shared" ca="1" si="640"/>
        <v>6371.4993474179919</v>
      </c>
      <c r="N4168">
        <f ca="1">SQRT(User_Model_Calcs!M4168^2+Sat_Data!$B$3^2-2*User_Model_Calcs!M4168*Sat_Data!$B$3*COS(RADIANS(L4168))*COS(RADIANS(I4168)))</f>
        <v>37918.241596501153</v>
      </c>
      <c r="O4168">
        <f ca="1">DEGREES(ACOS(((Earth_Data!$B$1+Sat_Data!$B$2)/User_Model_Calcs!N4168)*SQRT(1-COS(RADIANS(User_Model_Calcs!I4168))^2*COS(RADIANS(User_Model_Calcs!B4168))^2)))</f>
        <v>38.140522711008138</v>
      </c>
      <c r="P4168">
        <f t="shared" ca="1" si="637"/>
        <v>47.657333053553863</v>
      </c>
    </row>
    <row r="4169" spans="1:16" x14ac:dyDescent="0.25">
      <c r="A4169" s="5">
        <f t="shared" ca="1" si="641"/>
        <v>144.12221285344793</v>
      </c>
      <c r="B4169">
        <f t="shared" ca="1" si="642"/>
        <v>-32.834837110864221</v>
      </c>
      <c r="C4169" s="6">
        <v>20135.9375</v>
      </c>
      <c r="D4169">
        <f t="shared" ca="1" si="635"/>
        <v>1.2</v>
      </c>
      <c r="E4169" s="1">
        <v>0.65</v>
      </c>
      <c r="F4169">
        <v>19.899999999999999</v>
      </c>
      <c r="G4169">
        <f t="shared" ca="1" si="638"/>
        <v>46.089820015575185</v>
      </c>
      <c r="H4169">
        <f t="shared" ca="1" si="636"/>
        <v>20.073257443923396</v>
      </c>
      <c r="I4169">
        <f ca="1">User_Model_Calcs!A4169-Sat_Data!$B$5</f>
        <v>34.122212853447934</v>
      </c>
      <c r="J4169">
        <f ca="1">(Earth_Data!$B$1/SQRT(1-Earth_Data!$B$2^2*SIN(RADIANS(User_Model_Calcs!B4169))^2))*COS(RADIANS(User_Model_Calcs!B4169))</f>
        <v>5364.431444345787</v>
      </c>
      <c r="K4169">
        <f ca="1">((Earth_Data!$B$1*(1-Earth_Data!$B$2^2))/SQRT(1-Earth_Data!$B$2^2*SIN(RADIANS(User_Model_Calcs!B4169))^2))*SIN(RADIANS(User_Model_Calcs!B4169))</f>
        <v>-3438.5835322092198</v>
      </c>
      <c r="L4169">
        <f t="shared" ca="1" si="639"/>
        <v>-32.65974258081058</v>
      </c>
      <c r="M4169">
        <f t="shared" ca="1" si="640"/>
        <v>6371.8899416943996</v>
      </c>
      <c r="N4169">
        <f ca="1">SQRT(User_Model_Calcs!M4169^2+Sat_Data!$B$3^2-2*User_Model_Calcs!M4169*Sat_Data!$B$3*COS(RADIANS(L4169))*COS(RADIANS(I4169)))</f>
        <v>37998.969315478709</v>
      </c>
      <c r="O4169">
        <f ca="1">DEGREES(ACOS(((Earth_Data!$B$1+Sat_Data!$B$2)/User_Model_Calcs!N4169)*SQRT(1-COS(RADIANS(User_Model_Calcs!I4169))^2*COS(RADIANS(User_Model_Calcs!B4169))^2)))</f>
        <v>37.136914285501227</v>
      </c>
      <c r="P4169">
        <f t="shared" ca="1" si="637"/>
        <v>51.333694355989131</v>
      </c>
    </row>
    <row r="4170" spans="1:16" x14ac:dyDescent="0.25">
      <c r="A4170" s="5">
        <f t="shared" ca="1" si="641"/>
        <v>140.83472297457834</v>
      </c>
      <c r="B4170">
        <f t="shared" ca="1" si="642"/>
        <v>-32.106000526396727</v>
      </c>
      <c r="C4170" s="6">
        <v>20135.9375</v>
      </c>
      <c r="D4170">
        <f t="shared" ca="1" si="635"/>
        <v>1.2</v>
      </c>
      <c r="E4170" s="1">
        <v>0.65</v>
      </c>
      <c r="F4170">
        <v>19.899999999999999</v>
      </c>
      <c r="G4170">
        <f t="shared" ca="1" si="638"/>
        <v>46.089820015575185</v>
      </c>
      <c r="H4170">
        <f t="shared" ca="1" si="636"/>
        <v>14.591432357482638</v>
      </c>
      <c r="I4170">
        <f ca="1">User_Model_Calcs!A4170-Sat_Data!$B$5</f>
        <v>30.834722974578341</v>
      </c>
      <c r="J4170">
        <f ca="1">(Earth_Data!$B$1/SQRT(1-Earth_Data!$B$2^2*SIN(RADIANS(User_Model_Calcs!B4170))^2))*COS(RADIANS(User_Model_Calcs!B4170))</f>
        <v>5407.8228921498057</v>
      </c>
      <c r="K4170">
        <f ca="1">((Earth_Data!$B$1*(1-Earth_Data!$B$2^2))/SQRT(1-Earth_Data!$B$2^2*SIN(RADIANS(User_Model_Calcs!B4170))^2))*SIN(RADIANS(User_Model_Calcs!B4170))</f>
        <v>-3370.3949575741553</v>
      </c>
      <c r="L4170">
        <f t="shared" ca="1" si="639"/>
        <v>-31.932989975610969</v>
      </c>
      <c r="M4170">
        <f t="shared" ca="1" si="640"/>
        <v>6372.1354821520217</v>
      </c>
      <c r="N4170">
        <f ca="1">SQRT(User_Model_Calcs!M4170^2+Sat_Data!$B$3^2-2*User_Model_Calcs!M4170*Sat_Data!$B$3*COS(RADIANS(L4170))*COS(RADIANS(I4170)))</f>
        <v>37773.626401842208</v>
      </c>
      <c r="O4170">
        <f ca="1">DEGREES(ACOS(((Earth_Data!$B$1+Sat_Data!$B$2)/User_Model_Calcs!N4170)*SQRT(1-COS(RADIANS(User_Model_Calcs!I4170))^2*COS(RADIANS(User_Model_Calcs!B4170))^2)))</f>
        <v>39.99922162962902</v>
      </c>
      <c r="P4170">
        <f t="shared" ca="1" si="637"/>
        <v>48.319698020205038</v>
      </c>
    </row>
    <row r="4171" spans="1:16" x14ac:dyDescent="0.25">
      <c r="A4171" s="5">
        <f t="shared" ca="1" si="641"/>
        <v>144.28195534576653</v>
      </c>
      <c r="B4171">
        <f t="shared" ca="1" si="642"/>
        <v>-34.600201835211998</v>
      </c>
      <c r="C4171" s="6">
        <v>20135.9375</v>
      </c>
      <c r="D4171">
        <f t="shared" ca="1" si="635"/>
        <v>1.2</v>
      </c>
      <c r="E4171" s="1">
        <v>0.65</v>
      </c>
      <c r="F4171">
        <v>19.899999999999999</v>
      </c>
      <c r="G4171">
        <f t="shared" ca="1" si="638"/>
        <v>46.089820015575185</v>
      </c>
      <c r="H4171">
        <f t="shared" ca="1" si="636"/>
        <v>22.868537695777523</v>
      </c>
      <c r="I4171">
        <f ca="1">User_Model_Calcs!A4171-Sat_Data!$B$5</f>
        <v>34.281955345766534</v>
      </c>
      <c r="J4171">
        <f ca="1">(Earth_Data!$B$1/SQRT(1-Earth_Data!$B$2^2*SIN(RADIANS(User_Model_Calcs!B4171))^2))*COS(RADIANS(User_Model_Calcs!B4171))</f>
        <v>5255.7419423524507</v>
      </c>
      <c r="K4171">
        <f ca="1">((Earth_Data!$B$1*(1-Earth_Data!$B$2^2))/SQRT(1-Earth_Data!$B$2^2*SIN(RADIANS(User_Model_Calcs!B4171))^2))*SIN(RADIANS(User_Model_Calcs!B4171))</f>
        <v>-3601.4484002577683</v>
      </c>
      <c r="L4171">
        <f t="shared" ca="1" si="639"/>
        <v>-34.420529811760566</v>
      </c>
      <c r="M4171">
        <f t="shared" ca="1" si="640"/>
        <v>6371.2835397839535</v>
      </c>
      <c r="N4171">
        <f ca="1">SQRT(User_Model_Calcs!M4171^2+Sat_Data!$B$3^2-2*User_Model_Calcs!M4171*Sat_Data!$B$3*COS(RADIANS(L4171))*COS(RADIANS(I4171)))</f>
        <v>38107.692245253878</v>
      </c>
      <c r="O4171">
        <f ca="1">DEGREES(ACOS(((Earth_Data!$B$1+Sat_Data!$B$2)/User_Model_Calcs!N4171)*SQRT(1-COS(RADIANS(User_Model_Calcs!I4171))^2*COS(RADIANS(User_Model_Calcs!B4171))^2)))</f>
        <v>35.794420815429788</v>
      </c>
      <c r="P4171">
        <f t="shared" ca="1" si="637"/>
        <v>50.205855367308715</v>
      </c>
    </row>
    <row r="4172" spans="1:16" x14ac:dyDescent="0.25">
      <c r="A4172" s="5">
        <f t="shared" ca="1" si="641"/>
        <v>144.80187808702837</v>
      </c>
      <c r="B4172">
        <f t="shared" ca="1" si="642"/>
        <v>-32.393744355793395</v>
      </c>
      <c r="C4172" s="6">
        <v>20135.9375</v>
      </c>
      <c r="D4172">
        <f t="shared" ca="1" si="635"/>
        <v>0.75</v>
      </c>
      <c r="E4172" s="1">
        <v>0.65</v>
      </c>
      <c r="F4172">
        <v>19.899999999999999</v>
      </c>
      <c r="G4172">
        <f t="shared" ca="1" si="638"/>
        <v>42.007420362456692</v>
      </c>
      <c r="H4172">
        <f t="shared" ca="1" si="636"/>
        <v>20.243584385468022</v>
      </c>
      <c r="I4172">
        <f ca="1">User_Model_Calcs!A4172-Sat_Data!$B$5</f>
        <v>34.801878087028371</v>
      </c>
      <c r="J4172">
        <f ca="1">(Earth_Data!$B$1/SQRT(1-Earth_Data!$B$2^2*SIN(RADIANS(User_Model_Calcs!B4172))^2))*COS(RADIANS(User_Model_Calcs!B4172))</f>
        <v>5390.7962541108391</v>
      </c>
      <c r="K4172">
        <f ca="1">((Earth_Data!$B$1*(1-Earth_Data!$B$2^2))/SQRT(1-Earth_Data!$B$2^2*SIN(RADIANS(User_Model_Calcs!B4172))^2))*SIN(RADIANS(User_Model_Calcs!B4172))</f>
        <v>-3397.3806776008478</v>
      </c>
      <c r="L4172">
        <f t="shared" ca="1" si="639"/>
        <v>-32.219897656269744</v>
      </c>
      <c r="M4172">
        <f t="shared" ca="1" si="640"/>
        <v>6372.0388983331741</v>
      </c>
      <c r="N4172">
        <f ca="1">SQRT(User_Model_Calcs!M4172^2+Sat_Data!$B$3^2-2*User_Model_Calcs!M4172*Sat_Data!$B$3*COS(RADIANS(L4172))*COS(RADIANS(I4172)))</f>
        <v>38014.924271029493</v>
      </c>
      <c r="O4172">
        <f ca="1">DEGREES(ACOS(((Earth_Data!$B$1+Sat_Data!$B$2)/User_Model_Calcs!N4172)*SQRT(1-COS(RADIANS(User_Model_Calcs!I4172))^2*COS(RADIANS(User_Model_Calcs!B4172))^2)))</f>
        <v>36.941372952430818</v>
      </c>
      <c r="P4172">
        <f t="shared" ca="1" si="637"/>
        <v>52.376144454873021</v>
      </c>
    </row>
    <row r="4173" spans="1:16" x14ac:dyDescent="0.25">
      <c r="A4173" s="5">
        <f t="shared" ca="1" si="641"/>
        <v>145.05007064773631</v>
      </c>
      <c r="B4173">
        <f t="shared" ca="1" si="642"/>
        <v>-32.179708237182886</v>
      </c>
      <c r="C4173" s="6">
        <v>20135.9375</v>
      </c>
      <c r="D4173">
        <f t="shared" ca="1" si="635"/>
        <v>1.2</v>
      </c>
      <c r="E4173" s="1">
        <v>0.65</v>
      </c>
      <c r="F4173">
        <v>19.899999999999999</v>
      </c>
      <c r="G4173">
        <f t="shared" ca="1" si="638"/>
        <v>46.089820015575185</v>
      </c>
      <c r="H4173">
        <f t="shared" ca="1" si="636"/>
        <v>15.573282454285863</v>
      </c>
      <c r="I4173">
        <f ca="1">User_Model_Calcs!A4173-Sat_Data!$B$5</f>
        <v>35.050070647736305</v>
      </c>
      <c r="J4173">
        <f ca="1">(Earth_Data!$B$1/SQRT(1-Earth_Data!$B$2^2*SIN(RADIANS(User_Model_Calcs!B4173))^2))*COS(RADIANS(User_Model_Calcs!B4173))</f>
        <v>5403.4743814862368</v>
      </c>
      <c r="K4173">
        <f ca="1">((Earth_Data!$B$1*(1-Earth_Data!$B$2^2))/SQRT(1-Earth_Data!$B$2^2*SIN(RADIANS(User_Model_Calcs!B4173))^2))*SIN(RADIANS(User_Model_Calcs!B4173))</f>
        <v>-3377.3155733708936</v>
      </c>
      <c r="L4173">
        <f t="shared" ca="1" si="639"/>
        <v>-32.006481841726789</v>
      </c>
      <c r="M4173">
        <f t="shared" ca="1" si="640"/>
        <v>6372.110786349499</v>
      </c>
      <c r="N4173">
        <f ca="1">SQRT(User_Model_Calcs!M4173^2+Sat_Data!$B$3^2-2*User_Model_Calcs!M4173*Sat_Data!$B$3*COS(RADIANS(L4173))*COS(RADIANS(I4173)))</f>
        <v>38018.25286958355</v>
      </c>
      <c r="O4173">
        <f ca="1">DEGREES(ACOS(((Earth_Data!$B$1+Sat_Data!$B$2)/User_Model_Calcs!N4173)*SQRT(1-COS(RADIANS(User_Model_Calcs!I4173))^2*COS(RADIANS(User_Model_Calcs!B4173))^2)))</f>
        <v>36.901202654032012</v>
      </c>
      <c r="P4173">
        <f t="shared" ca="1" si="637"/>
        <v>52.794768900988373</v>
      </c>
    </row>
    <row r="4174" spans="1:16" x14ac:dyDescent="0.25">
      <c r="A4174" s="5">
        <f t="shared" ca="1" si="641"/>
        <v>144.84896984519301</v>
      </c>
      <c r="B4174">
        <f t="shared" ca="1" si="642"/>
        <v>-35.462851328352798</v>
      </c>
      <c r="C4174" s="6">
        <v>20135.9375</v>
      </c>
      <c r="D4174">
        <f t="shared" ca="1" si="635"/>
        <v>0.75</v>
      </c>
      <c r="E4174" s="1">
        <v>0.65</v>
      </c>
      <c r="F4174">
        <v>19.899999999999999</v>
      </c>
      <c r="G4174">
        <f t="shared" ca="1" si="638"/>
        <v>42.007420362456692</v>
      </c>
      <c r="H4174">
        <f t="shared" ca="1" si="636"/>
        <v>15.205893569631568</v>
      </c>
      <c r="I4174">
        <f ca="1">User_Model_Calcs!A4174-Sat_Data!$B$5</f>
        <v>34.848969845193011</v>
      </c>
      <c r="J4174">
        <f ca="1">(Earth_Data!$B$1/SQRT(1-Earth_Data!$B$2^2*SIN(RADIANS(User_Model_Calcs!B4174))^2))*COS(RADIANS(User_Model_Calcs!B4174))</f>
        <v>5200.8061191092265</v>
      </c>
      <c r="K4174">
        <f ca="1">((Earth_Data!$B$1*(1-Earth_Data!$B$2^2))/SQRT(1-Earth_Data!$B$2^2*SIN(RADIANS(User_Model_Calcs!B4174))^2))*SIN(RADIANS(User_Model_Calcs!B4174))</f>
        <v>-3679.8130477295149</v>
      </c>
      <c r="L4174">
        <f t="shared" ca="1" si="639"/>
        <v>-35.281188690497252</v>
      </c>
      <c r="M4174">
        <f t="shared" ca="1" si="640"/>
        <v>6370.9817418357397</v>
      </c>
      <c r="N4174">
        <f ca="1">SQRT(User_Model_Calcs!M4174^2+Sat_Data!$B$3^2-2*User_Model_Calcs!M4174*Sat_Data!$B$3*COS(RADIANS(L4174))*COS(RADIANS(I4174)))</f>
        <v>38190.0854574599</v>
      </c>
      <c r="O4174">
        <f ca="1">DEGREES(ACOS(((Earth_Data!$B$1+Sat_Data!$B$2)/User_Model_Calcs!N4174)*SQRT(1-COS(RADIANS(User_Model_Calcs!I4174))^2*COS(RADIANS(User_Model_Calcs!B4174))^2)))</f>
        <v>34.796877801842527</v>
      </c>
      <c r="P4174">
        <f t="shared" ca="1" si="637"/>
        <v>50.197521470465659</v>
      </c>
    </row>
    <row r="4175" spans="1:16" x14ac:dyDescent="0.25">
      <c r="A4175" s="5">
        <f t="shared" ca="1" si="641"/>
        <v>144.62990355047879</v>
      </c>
      <c r="B4175">
        <f t="shared" ca="1" si="642"/>
        <v>-32.323464644519596</v>
      </c>
      <c r="C4175" s="6">
        <v>20135.9375</v>
      </c>
      <c r="D4175">
        <f t="shared" ca="1" si="635"/>
        <v>3</v>
      </c>
      <c r="E4175" s="1">
        <v>0.65</v>
      </c>
      <c r="F4175">
        <v>19.899999999999999</v>
      </c>
      <c r="G4175">
        <f t="shared" ca="1" si="638"/>
        <v>54.048620189015942</v>
      </c>
      <c r="H4175">
        <f t="shared" ca="1" si="636"/>
        <v>16.900371616194853</v>
      </c>
      <c r="I4175">
        <f ca="1">User_Model_Calcs!A4175-Sat_Data!$B$5</f>
        <v>34.629903550478787</v>
      </c>
      <c r="J4175">
        <f ca="1">(Earth_Data!$B$1/SQRT(1-Earth_Data!$B$2^2*SIN(RADIANS(User_Model_Calcs!B4175))^2))*COS(RADIANS(User_Model_Calcs!B4175))</f>
        <v>5394.9674852953203</v>
      </c>
      <c r="K4175">
        <f ca="1">((Earth_Data!$B$1*(1-Earth_Data!$B$2^2))/SQRT(1-Earth_Data!$B$2^2*SIN(RADIANS(User_Model_Calcs!B4175))^2))*SIN(RADIANS(User_Model_Calcs!B4175))</f>
        <v>-3390.7973605060597</v>
      </c>
      <c r="L4175">
        <f t="shared" ca="1" si="639"/>
        <v>-32.14982056085131</v>
      </c>
      <c r="M4175">
        <f t="shared" ca="1" si="640"/>
        <v>6372.0625316618307</v>
      </c>
      <c r="N4175">
        <f ca="1">SQRT(User_Model_Calcs!M4175^2+Sat_Data!$B$3^2-2*User_Model_Calcs!M4175*Sat_Data!$B$3*COS(RADIANS(L4175))*COS(RADIANS(I4175)))</f>
        <v>38000.898016958425</v>
      </c>
      <c r="O4175">
        <f ca="1">DEGREES(ACOS(((Earth_Data!$B$1+Sat_Data!$B$2)/User_Model_Calcs!N4175)*SQRT(1-COS(RADIANS(User_Model_Calcs!I4175))^2*COS(RADIANS(User_Model_Calcs!B4175))^2)))</f>
        <v>37.115342581560569</v>
      </c>
      <c r="P4175">
        <f t="shared" ca="1" si="637"/>
        <v>52.252077178239176</v>
      </c>
    </row>
    <row r="4176" spans="1:16" x14ac:dyDescent="0.25">
      <c r="A4176" s="5">
        <f t="shared" ca="1" si="641"/>
        <v>143.70626034201129</v>
      </c>
      <c r="B4176">
        <f t="shared" ca="1" si="642"/>
        <v>-35.178214510374815</v>
      </c>
      <c r="C4176" s="6">
        <v>20135.9375</v>
      </c>
      <c r="D4176">
        <f t="shared" ca="1" si="635"/>
        <v>1.2</v>
      </c>
      <c r="E4176" s="1">
        <v>0.65</v>
      </c>
      <c r="F4176">
        <v>19.899999999999999</v>
      </c>
      <c r="G4176">
        <f t="shared" ca="1" si="638"/>
        <v>46.089820015575185</v>
      </c>
      <c r="H4176">
        <f t="shared" ca="1" si="636"/>
        <v>18.37639081486617</v>
      </c>
      <c r="I4176">
        <f ca="1">User_Model_Calcs!A4176-Sat_Data!$B$5</f>
        <v>33.706260342011291</v>
      </c>
      <c r="J4176">
        <f ca="1">(Earth_Data!$B$1/SQRT(1-Earth_Data!$B$2^2*SIN(RADIANS(User_Model_Calcs!B4176))^2))*COS(RADIANS(User_Model_Calcs!B4176))</f>
        <v>5219.0637671604582</v>
      </c>
      <c r="K4176">
        <f ca="1">((Earth_Data!$B$1*(1-Earth_Data!$B$2^2))/SQRT(1-Earth_Data!$B$2^2*SIN(RADIANS(User_Model_Calcs!B4176))^2))*SIN(RADIANS(User_Model_Calcs!B4176))</f>
        <v>-3654.0464321992731</v>
      </c>
      <c r="L4176">
        <f t="shared" ca="1" si="639"/>
        <v>-34.997190629125221</v>
      </c>
      <c r="M4176">
        <f t="shared" ca="1" si="640"/>
        <v>6371.081692644927</v>
      </c>
      <c r="N4176">
        <f ca="1">SQRT(User_Model_Calcs!M4176^2+Sat_Data!$B$3^2-2*User_Model_Calcs!M4176*Sat_Data!$B$3*COS(RADIANS(L4176))*COS(RADIANS(I4176)))</f>
        <v>38108.750349541333</v>
      </c>
      <c r="O4176">
        <f ca="1">DEGREES(ACOS(((Earth_Data!$B$1+Sat_Data!$B$2)/User_Model_Calcs!N4176)*SQRT(1-COS(RADIANS(User_Model_Calcs!I4176))^2*COS(RADIANS(User_Model_Calcs!B4176))^2)))</f>
        <v>35.778915602520819</v>
      </c>
      <c r="P4176">
        <f t="shared" ca="1" si="637"/>
        <v>49.184356676736861</v>
      </c>
    </row>
    <row r="4177" spans="1:16" x14ac:dyDescent="0.25">
      <c r="A4177" s="5">
        <f t="shared" ca="1" si="641"/>
        <v>140.76865021938616</v>
      </c>
      <c r="B4177">
        <f t="shared" ca="1" si="642"/>
        <v>-35.815186291108141</v>
      </c>
      <c r="C4177" s="6">
        <v>20135.9375</v>
      </c>
      <c r="D4177">
        <f t="shared" ca="1" si="635"/>
        <v>0.75</v>
      </c>
      <c r="E4177" s="1">
        <v>0.65</v>
      </c>
      <c r="F4177">
        <v>19.899999999999999</v>
      </c>
      <c r="G4177">
        <f t="shared" ca="1" si="638"/>
        <v>42.007420362456692</v>
      </c>
      <c r="H4177">
        <f t="shared" ca="1" si="636"/>
        <v>19.560523074808025</v>
      </c>
      <c r="I4177">
        <f ca="1">User_Model_Calcs!A4177-Sat_Data!$B$5</f>
        <v>30.76865021938616</v>
      </c>
      <c r="J4177">
        <f ca="1">(Earth_Data!$B$1/SQRT(1-Earth_Data!$B$2^2*SIN(RADIANS(User_Model_Calcs!B4177))^2))*COS(RADIANS(User_Model_Calcs!B4177))</f>
        <v>5178.0279294610837</v>
      </c>
      <c r="K4177">
        <f ca="1">((Earth_Data!$B$1*(1-Earth_Data!$B$2^2))/SQRT(1-Earth_Data!$B$2^2*SIN(RADIANS(User_Model_Calcs!B4177))^2))*SIN(RADIANS(User_Model_Calcs!B4177))</f>
        <v>-3711.5835515070521</v>
      </c>
      <c r="L4177">
        <f t="shared" ca="1" si="639"/>
        <v>-35.632757737480809</v>
      </c>
      <c r="M4177">
        <f t="shared" ca="1" si="640"/>
        <v>6370.8575323967762</v>
      </c>
      <c r="N4177">
        <f ca="1">SQRT(User_Model_Calcs!M4177^2+Sat_Data!$B$3^2-2*User_Model_Calcs!M4177*Sat_Data!$B$3*COS(RADIANS(L4177))*COS(RADIANS(I4177)))</f>
        <v>37989.627664702362</v>
      </c>
      <c r="O4177">
        <f ca="1">DEGREES(ACOS(((Earth_Data!$B$1+Sat_Data!$B$2)/User_Model_Calcs!N4177)*SQRT(1-COS(RADIANS(User_Model_Calcs!I4177))^2*COS(RADIANS(User_Model_Calcs!B4177))^2)))</f>
        <v>37.23881504135538</v>
      </c>
      <c r="P4177">
        <f t="shared" ca="1" si="637"/>
        <v>45.495299877398004</v>
      </c>
    </row>
    <row r="4178" spans="1:16" x14ac:dyDescent="0.25">
      <c r="A4178" s="5">
        <f t="shared" ca="1" si="641"/>
        <v>144.46985341845325</v>
      </c>
      <c r="B4178">
        <f t="shared" ca="1" si="642"/>
        <v>-35.511497169406091</v>
      </c>
      <c r="C4178" s="6">
        <v>20135.9375</v>
      </c>
      <c r="D4178">
        <f t="shared" ca="1" si="635"/>
        <v>0.75</v>
      </c>
      <c r="E4178" s="1">
        <v>0.65</v>
      </c>
      <c r="F4178">
        <v>19.899999999999999</v>
      </c>
      <c r="G4178">
        <f t="shared" ca="1" si="638"/>
        <v>42.007420362456692</v>
      </c>
      <c r="H4178">
        <f t="shared" ca="1" si="636"/>
        <v>19.698614003614146</v>
      </c>
      <c r="I4178">
        <f ca="1">User_Model_Calcs!A4178-Sat_Data!$B$5</f>
        <v>34.469853418453255</v>
      </c>
      <c r="J4178">
        <f ca="1">(Earth_Data!$B$1/SQRT(1-Earth_Data!$B$2^2*SIN(RADIANS(User_Model_Calcs!B4178))^2))*COS(RADIANS(User_Model_Calcs!B4178))</f>
        <v>5197.6729125364564</v>
      </c>
      <c r="K4178">
        <f ca="1">((Earth_Data!$B$1*(1-Earth_Data!$B$2^2))/SQRT(1-Earth_Data!$B$2^2*SIN(RADIANS(User_Model_Calcs!B4178))^2))*SIN(RADIANS(User_Model_Calcs!B4178))</f>
        <v>-3684.2077218817712</v>
      </c>
      <c r="L4178">
        <f t="shared" ca="1" si="639"/>
        <v>-35.329727151523635</v>
      </c>
      <c r="M4178">
        <f t="shared" ca="1" si="640"/>
        <v>6370.9646242691133</v>
      </c>
      <c r="N4178">
        <f ca="1">SQRT(User_Model_Calcs!M4178^2+Sat_Data!$B$3^2-2*User_Model_Calcs!M4178*Sat_Data!$B$3*COS(RADIANS(L4178))*COS(RADIANS(I4178)))</f>
        <v>38171.322934532247</v>
      </c>
      <c r="O4178">
        <f ca="1">DEGREES(ACOS(((Earth_Data!$B$1+Sat_Data!$B$2)/User_Model_Calcs!N4178)*SQRT(1-COS(RADIANS(User_Model_Calcs!I4178))^2*COS(RADIANS(User_Model_Calcs!B4178))^2)))</f>
        <v>35.021643398519494</v>
      </c>
      <c r="P4178">
        <f t="shared" ca="1" si="637"/>
        <v>49.764801660698659</v>
      </c>
    </row>
    <row r="4179" spans="1:16" x14ac:dyDescent="0.25">
      <c r="A4179" s="5">
        <f t="shared" ca="1" si="641"/>
        <v>142.70606794024937</v>
      </c>
      <c r="B4179">
        <f t="shared" ca="1" si="642"/>
        <v>-35.520096914811205</v>
      </c>
      <c r="C4179" s="6">
        <v>20135.9375</v>
      </c>
      <c r="D4179">
        <f t="shared" ca="1" si="635"/>
        <v>3</v>
      </c>
      <c r="E4179" s="1">
        <v>0.65</v>
      </c>
      <c r="F4179">
        <v>19.899999999999999</v>
      </c>
      <c r="G4179">
        <f t="shared" ca="1" si="638"/>
        <v>54.048620189015942</v>
      </c>
      <c r="H4179">
        <f t="shared" ca="1" si="636"/>
        <v>21.960409739640468</v>
      </c>
      <c r="I4179">
        <f ca="1">User_Model_Calcs!A4179-Sat_Data!$B$5</f>
        <v>32.706067940249369</v>
      </c>
      <c r="J4179">
        <f ca="1">(Earth_Data!$B$1/SQRT(1-Earth_Data!$B$2^2*SIN(RADIANS(User_Model_Calcs!B4179))^2))*COS(RADIANS(User_Model_Calcs!B4179))</f>
        <v>5197.1186249794955</v>
      </c>
      <c r="K4179">
        <f ca="1">((Earth_Data!$B$1*(1-Earth_Data!$B$2^2))/SQRT(1-Earth_Data!$B$2^2*SIN(RADIANS(User_Model_Calcs!B4179))^2))*SIN(RADIANS(User_Model_Calcs!B4179))</f>
        <v>-3684.9843513620895</v>
      </c>
      <c r="L4179">
        <f t="shared" ca="1" si="639"/>
        <v>-35.338307968321168</v>
      </c>
      <c r="M4179">
        <f t="shared" ca="1" si="640"/>
        <v>6370.9615971132835</v>
      </c>
      <c r="N4179">
        <f ca="1">SQRT(User_Model_Calcs!M4179^2+Sat_Data!$B$3^2-2*User_Model_Calcs!M4179*Sat_Data!$B$3*COS(RADIANS(L4179))*COS(RADIANS(I4179)))</f>
        <v>38073.941043685692</v>
      </c>
      <c r="O4179">
        <f ca="1">DEGREES(ACOS(((Earth_Data!$B$1+Sat_Data!$B$2)/User_Model_Calcs!N4179)*SQRT(1-COS(RADIANS(User_Model_Calcs!I4179))^2*COS(RADIANS(User_Model_Calcs!B4179))^2)))</f>
        <v>36.201462073249985</v>
      </c>
      <c r="P4179">
        <f t="shared" ca="1" si="637"/>
        <v>47.862094313489088</v>
      </c>
    </row>
    <row r="4180" spans="1:16" x14ac:dyDescent="0.25">
      <c r="A4180" s="5">
        <f t="shared" ca="1" si="641"/>
        <v>141.29507340066877</v>
      </c>
      <c r="B4180">
        <f t="shared" ca="1" si="642"/>
        <v>-34.892793873665894</v>
      </c>
      <c r="C4180" s="6">
        <v>20135.9375</v>
      </c>
      <c r="D4180">
        <f t="shared" ca="1" si="635"/>
        <v>0.75</v>
      </c>
      <c r="E4180" s="1">
        <v>0.65</v>
      </c>
      <c r="F4180">
        <v>19.899999999999999</v>
      </c>
      <c r="G4180">
        <f t="shared" ca="1" si="638"/>
        <v>42.007420362456692</v>
      </c>
      <c r="H4180">
        <f t="shared" ca="1" si="636"/>
        <v>23.274306136068532</v>
      </c>
      <c r="I4180">
        <f ca="1">User_Model_Calcs!A4180-Sat_Data!$B$5</f>
        <v>31.29507340066877</v>
      </c>
      <c r="J4180">
        <f ca="1">(Earth_Data!$B$1/SQRT(1-Earth_Data!$B$2^2*SIN(RADIANS(User_Model_Calcs!B4180))^2))*COS(RADIANS(User_Model_Calcs!B4180))</f>
        <v>5237.2420750523925</v>
      </c>
      <c r="K4180">
        <f ca="1">((Earth_Data!$B$1*(1-Earth_Data!$B$2^2))/SQRT(1-Earth_Data!$B$2^2*SIN(RADIANS(User_Model_Calcs!B4180))^2))*SIN(RADIANS(User_Model_Calcs!B4180))</f>
        <v>-3628.1193283613884</v>
      </c>
      <c r="L4180">
        <f t="shared" ca="1" si="639"/>
        <v>-34.712428390873079</v>
      </c>
      <c r="M4180">
        <f t="shared" ca="1" si="640"/>
        <v>6371.1815555302283</v>
      </c>
      <c r="N4180">
        <f ca="1">SQRT(User_Model_Calcs!M4180^2+Sat_Data!$B$3^2-2*User_Model_Calcs!M4180*Sat_Data!$B$3*COS(RADIANS(L4180))*COS(RADIANS(I4180)))</f>
        <v>37960.732651973631</v>
      </c>
      <c r="O4180">
        <f ca="1">DEGREES(ACOS(((Earth_Data!$B$1+Sat_Data!$B$2)/User_Model_Calcs!N4180)*SQRT(1-COS(RADIANS(User_Model_Calcs!I4180))^2*COS(RADIANS(User_Model_Calcs!B4180))^2)))</f>
        <v>37.603122188764623</v>
      </c>
      <c r="P4180">
        <f t="shared" ca="1" si="637"/>
        <v>46.740238492629381</v>
      </c>
    </row>
    <row r="4181" spans="1:16" x14ac:dyDescent="0.25">
      <c r="A4181" s="5">
        <f t="shared" ca="1" si="641"/>
        <v>144.82473098103992</v>
      </c>
      <c r="B4181">
        <f t="shared" ca="1" si="642"/>
        <v>-33.495267727101201</v>
      </c>
      <c r="C4181" s="6">
        <v>20135.9375</v>
      </c>
      <c r="D4181">
        <f t="shared" ca="1" si="635"/>
        <v>3</v>
      </c>
      <c r="E4181" s="1">
        <v>0.65</v>
      </c>
      <c r="F4181">
        <v>19.899999999999999</v>
      </c>
      <c r="G4181">
        <f t="shared" ca="1" si="638"/>
        <v>54.048620189015942</v>
      </c>
      <c r="H4181">
        <f t="shared" ca="1" si="636"/>
        <v>16.295994993691114</v>
      </c>
      <c r="I4181">
        <f ca="1">User_Model_Calcs!A4181-Sat_Data!$B$5</f>
        <v>34.82473098103992</v>
      </c>
      <c r="J4181">
        <f ca="1">(Earth_Data!$B$1/SQRT(1-Earth_Data!$B$2^2*SIN(RADIANS(User_Model_Calcs!B4181))^2))*COS(RADIANS(User_Model_Calcs!B4181))</f>
        <v>5324.361866839643</v>
      </c>
      <c r="K4181">
        <f ca="1">((Earth_Data!$B$1*(1-Earth_Data!$B$2^2))/SQRT(1-Earth_Data!$B$2^2*SIN(RADIANS(User_Model_Calcs!B4181))^2))*SIN(RADIANS(User_Model_Calcs!B4181))</f>
        <v>-3499.8978429276412</v>
      </c>
      <c r="L4181">
        <f t="shared" ca="1" si="639"/>
        <v>-33.318382238678431</v>
      </c>
      <c r="M4181">
        <f t="shared" ca="1" si="640"/>
        <v>6371.6649472477511</v>
      </c>
      <c r="N4181">
        <f ca="1">SQRT(User_Model_Calcs!M4181^2+Sat_Data!$B$3^2-2*User_Model_Calcs!M4181*Sat_Data!$B$3*COS(RADIANS(L4181))*COS(RADIANS(I4181)))</f>
        <v>38076.661614166733</v>
      </c>
      <c r="O4181">
        <f ca="1">DEGREES(ACOS(((Earth_Data!$B$1+Sat_Data!$B$2)/User_Model_Calcs!N4181)*SQRT(1-COS(RADIANS(User_Model_Calcs!I4181))^2*COS(RADIANS(User_Model_Calcs!B4181))^2)))</f>
        <v>36.177542952301955</v>
      </c>
      <c r="P4181">
        <f t="shared" ca="1" si="637"/>
        <v>51.574917356845447</v>
      </c>
    </row>
    <row r="4182" spans="1:16" x14ac:dyDescent="0.25">
      <c r="A4182" s="5">
        <f ca="1">142.56313432703+(RAND()*8-4)</f>
        <v>142.37159810295725</v>
      </c>
      <c r="B4182">
        <f ca="1">-34.4534087301148+(RAND()*8-4)</f>
        <v>-35.091016221580432</v>
      </c>
      <c r="C4182" s="6">
        <v>20135.9375</v>
      </c>
      <c r="D4182">
        <f t="shared" ca="1" si="635"/>
        <v>0.75</v>
      </c>
      <c r="E4182" s="1">
        <v>0.65</v>
      </c>
      <c r="F4182">
        <v>19.899999999999999</v>
      </c>
      <c r="G4182">
        <f t="shared" ca="1" si="638"/>
        <v>42.007420362456692</v>
      </c>
      <c r="H4182">
        <f t="shared" ca="1" si="636"/>
        <v>14.460317309749819</v>
      </c>
      <c r="I4182">
        <f ca="1">User_Model_Calcs!A4182-Sat_Data!$B$5</f>
        <v>32.37159810295725</v>
      </c>
      <c r="J4182">
        <f ca="1">(Earth_Data!$B$1/SQRT(1-Earth_Data!$B$2^2*SIN(RADIANS(User_Model_Calcs!B4182))^2))*COS(RADIANS(User_Model_Calcs!B4182))</f>
        <v>5224.6311753745958</v>
      </c>
      <c r="K4182">
        <f ca="1">((Earth_Data!$B$1*(1-Earth_Data!$B$2^2))/SQRT(1-Earth_Data!$B$2^2*SIN(RADIANS(User_Model_Calcs!B4182))^2))*SIN(RADIANS(User_Model_Calcs!B4182))</f>
        <v>-3646.1349760374537</v>
      </c>
      <c r="L4182">
        <f t="shared" ca="1" si="639"/>
        <v>-34.910191589633577</v>
      </c>
      <c r="M4182">
        <f t="shared" ca="1" si="640"/>
        <v>6371.1122405887481</v>
      </c>
      <c r="N4182">
        <f ca="1">SQRT(User_Model_Calcs!M4182^2+Sat_Data!$B$3^2-2*User_Model_Calcs!M4182*Sat_Data!$B$3*COS(RADIANS(L4182))*COS(RADIANS(I4182)))</f>
        <v>38030.136518635176</v>
      </c>
      <c r="O4182">
        <f ca="1">DEGREES(ACOS(((Earth_Data!$B$1+Sat_Data!$B$2)/User_Model_Calcs!N4182)*SQRT(1-COS(RADIANS(User_Model_Calcs!I4182))^2*COS(RADIANS(User_Model_Calcs!B4182))^2)))</f>
        <v>36.741106225096324</v>
      </c>
      <c r="P4182">
        <f t="shared" ca="1" si="637"/>
        <v>47.796546595414355</v>
      </c>
    </row>
    <row r="4183" spans="1:16" x14ac:dyDescent="0.25">
      <c r="A4183" s="5">
        <f t="shared" ref="A4183:A4202" ca="1" si="643">142.56313432703+(RAND()*8-4)</f>
        <v>145.60700385190592</v>
      </c>
      <c r="B4183">
        <f t="shared" ref="B4183:B4203" ca="1" si="644">-34.4534087301148+(RAND()*8-4)</f>
        <v>-37.426673447538285</v>
      </c>
      <c r="C4183" s="6">
        <v>20135.9375</v>
      </c>
      <c r="D4183">
        <f t="shared" ca="1" si="635"/>
        <v>0.75</v>
      </c>
      <c r="E4183" s="1">
        <v>0.65</v>
      </c>
      <c r="F4183">
        <v>19.899999999999999</v>
      </c>
      <c r="G4183">
        <f t="shared" ca="1" si="638"/>
        <v>42.007420362456692</v>
      </c>
      <c r="H4183">
        <f t="shared" ca="1" si="636"/>
        <v>17.472836681989715</v>
      </c>
      <c r="I4183">
        <f ca="1">User_Model_Calcs!A4183-Sat_Data!$B$5</f>
        <v>35.607003851905915</v>
      </c>
      <c r="J4183">
        <f ca="1">(Earth_Data!$B$1/SQRT(1-Earth_Data!$B$2^2*SIN(RADIANS(User_Model_Calcs!B4183))^2))*COS(RADIANS(User_Model_Calcs!B4183))</f>
        <v>5071.3573781993973</v>
      </c>
      <c r="K4183">
        <f ca="1">((Earth_Data!$B$1*(1-Earth_Data!$B$2^2))/SQRT(1-Earth_Data!$B$2^2*SIN(RADIANS(User_Model_Calcs!B4183))^2))*SIN(RADIANS(User_Model_Calcs!B4183))</f>
        <v>-3855.1058194973307</v>
      </c>
      <c r="L4183">
        <f t="shared" ca="1" si="639"/>
        <v>-37.241094095673937</v>
      </c>
      <c r="M4183">
        <f t="shared" ca="1" si="640"/>
        <v>6370.2830813818355</v>
      </c>
      <c r="N4183">
        <f ca="1">SQRT(User_Model_Calcs!M4183^2+Sat_Data!$B$3^2-2*User_Model_Calcs!M4183*Sat_Data!$B$3*COS(RADIANS(L4183))*COS(RADIANS(I4183)))</f>
        <v>38349.653329372537</v>
      </c>
      <c r="O4183">
        <f ca="1">DEGREES(ACOS(((Earth_Data!$B$1+Sat_Data!$B$2)/User_Model_Calcs!N4183)*SQRT(1-COS(RADIANS(User_Model_Calcs!I4183))^2*COS(RADIANS(User_Model_Calcs!B4183))^2)))</f>
        <v>32.903510130746255</v>
      </c>
      <c r="P4183">
        <f t="shared" ca="1" si="637"/>
        <v>49.679703051085717</v>
      </c>
    </row>
    <row r="4184" spans="1:16" x14ac:dyDescent="0.25">
      <c r="A4184" s="5">
        <f t="shared" ca="1" si="643"/>
        <v>139.83649904701846</v>
      </c>
      <c r="B4184">
        <f t="shared" ca="1" si="644"/>
        <v>-36.886358143835821</v>
      </c>
      <c r="C4184" s="6">
        <v>20135.9375</v>
      </c>
      <c r="D4184">
        <f t="shared" ca="1" si="635"/>
        <v>0.75</v>
      </c>
      <c r="E4184" s="1">
        <v>0.65</v>
      </c>
      <c r="F4184">
        <v>19.899999999999999</v>
      </c>
      <c r="G4184">
        <f t="shared" ca="1" si="638"/>
        <v>42.007420362456692</v>
      </c>
      <c r="H4184">
        <f t="shared" ca="1" si="636"/>
        <v>21.534407512566077</v>
      </c>
      <c r="I4184">
        <f ca="1">User_Model_Calcs!A4184-Sat_Data!$B$5</f>
        <v>29.836499047018464</v>
      </c>
      <c r="J4184">
        <f ca="1">(Earth_Data!$B$1/SQRT(1-Earth_Data!$B$2^2*SIN(RADIANS(User_Model_Calcs!B4184))^2))*COS(RADIANS(User_Model_Calcs!B4184))</f>
        <v>5107.5754892681543</v>
      </c>
      <c r="K4184">
        <f ca="1">((Earth_Data!$B$1*(1-Earth_Data!$B$2^2))/SQRT(1-Earth_Data!$B$2^2*SIN(RADIANS(User_Model_Calcs!B4184))^2))*SIN(RADIANS(User_Model_Calcs!B4184))</f>
        <v>-3807.3149552973023</v>
      </c>
      <c r="L4184">
        <f t="shared" ca="1" si="639"/>
        <v>-36.70177044792532</v>
      </c>
      <c r="M4184">
        <f t="shared" ca="1" si="640"/>
        <v>6370.4767912145571</v>
      </c>
      <c r="N4184">
        <f ca="1">SQRT(User_Model_Calcs!M4184^2+Sat_Data!$B$3^2-2*User_Model_Calcs!M4184*Sat_Data!$B$3*COS(RADIANS(L4184))*COS(RADIANS(I4184)))</f>
        <v>38010.211785798492</v>
      </c>
      <c r="O4184">
        <f ca="1">DEGREES(ACOS(((Earth_Data!$B$1+Sat_Data!$B$2)/User_Model_Calcs!N4184)*SQRT(1-COS(RADIANS(User_Model_Calcs!I4184))^2*COS(RADIANS(User_Model_Calcs!B4184))^2)))</f>
        <v>36.97853831861979</v>
      </c>
      <c r="P4184">
        <f t="shared" ca="1" si="637"/>
        <v>43.697984979231052</v>
      </c>
    </row>
    <row r="4185" spans="1:16" x14ac:dyDescent="0.25">
      <c r="A4185" s="5">
        <f t="shared" ca="1" si="643"/>
        <v>142.39971450967005</v>
      </c>
      <c r="B4185">
        <f t="shared" ca="1" si="644"/>
        <v>-31.250920922979297</v>
      </c>
      <c r="C4185" s="6">
        <v>20135.9375</v>
      </c>
      <c r="D4185">
        <f t="shared" ca="1" si="635"/>
        <v>1.2</v>
      </c>
      <c r="E4185" s="1">
        <v>0.65</v>
      </c>
      <c r="F4185">
        <v>19.899999999999999</v>
      </c>
      <c r="G4185">
        <f t="shared" ca="1" si="638"/>
        <v>46.089820015575185</v>
      </c>
      <c r="H4185">
        <f t="shared" ca="1" si="636"/>
        <v>22.133453459583087</v>
      </c>
      <c r="I4185">
        <f ca="1">User_Model_Calcs!A4185-Sat_Data!$B$5</f>
        <v>32.399714509670048</v>
      </c>
      <c r="J4185">
        <f ca="1">(Earth_Data!$B$1/SQRT(1-Earth_Data!$B$2^2*SIN(RADIANS(User_Model_Calcs!B4185))^2))*COS(RADIANS(User_Model_Calcs!B4185))</f>
        <v>5457.6132884996459</v>
      </c>
      <c r="K4185">
        <f ca="1">((Earth_Data!$B$1*(1-Earth_Data!$B$2^2))/SQRT(1-Earth_Data!$B$2^2*SIN(RADIANS(User_Model_Calcs!B4185))^2))*SIN(RADIANS(User_Model_Calcs!B4185))</f>
        <v>-3289.7096360678397</v>
      </c>
      <c r="L4185">
        <f t="shared" ca="1" si="639"/>
        <v>-31.080497337475375</v>
      </c>
      <c r="M4185">
        <f t="shared" ca="1" si="640"/>
        <v>6372.4196579043282</v>
      </c>
      <c r="N4185">
        <f ca="1">SQRT(User_Model_Calcs!M4185^2+Sat_Data!$B$3^2-2*User_Model_Calcs!M4185*Sat_Data!$B$3*COS(RADIANS(L4185))*COS(RADIANS(I4185)))</f>
        <v>37813.161736360773</v>
      </c>
      <c r="O4185">
        <f ca="1">DEGREES(ACOS(((Earth_Data!$B$1+Sat_Data!$B$2)/User_Model_Calcs!N4185)*SQRT(1-COS(RADIANS(User_Model_Calcs!I4185))^2*COS(RADIANS(User_Model_Calcs!B4185))^2)))</f>
        <v>39.491959386291988</v>
      </c>
      <c r="P4185">
        <f t="shared" ca="1" si="637"/>
        <v>50.734464854137187</v>
      </c>
    </row>
    <row r="4186" spans="1:16" x14ac:dyDescent="0.25">
      <c r="A4186" s="5">
        <f t="shared" ca="1" si="643"/>
        <v>142.44929266508882</v>
      </c>
      <c r="B4186">
        <f t="shared" ca="1" si="644"/>
        <v>-37.740388348977135</v>
      </c>
      <c r="C4186" s="6">
        <v>20135.9375</v>
      </c>
      <c r="D4186">
        <f t="shared" ca="1" si="635"/>
        <v>1.2</v>
      </c>
      <c r="E4186" s="1">
        <v>0.65</v>
      </c>
      <c r="F4186">
        <v>19.899999999999999</v>
      </c>
      <c r="G4186">
        <f t="shared" ca="1" si="638"/>
        <v>46.089820015575185</v>
      </c>
      <c r="H4186">
        <f t="shared" ca="1" si="636"/>
        <v>20.636918171251786</v>
      </c>
      <c r="I4186">
        <f ca="1">User_Model_Calcs!A4186-Sat_Data!$B$5</f>
        <v>32.449292665088819</v>
      </c>
      <c r="J4186">
        <f ca="1">(Earth_Data!$B$1/SQRT(1-Earth_Data!$B$2^2*SIN(RADIANS(User_Model_Calcs!B4186))^2))*COS(RADIANS(User_Model_Calcs!B4186))</f>
        <v>5050.1208146607614</v>
      </c>
      <c r="K4186">
        <f ca="1">((Earth_Data!$B$1*(1-Earth_Data!$B$2^2))/SQRT(1-Earth_Data!$B$2^2*SIN(RADIANS(User_Model_Calcs!B4186))^2))*SIN(RADIANS(User_Model_Calcs!B4186))</f>
        <v>-3882.6984610609961</v>
      </c>
      <c r="L4186">
        <f t="shared" ca="1" si="639"/>
        <v>-37.554263415183655</v>
      </c>
      <c r="M4186">
        <f t="shared" ca="1" si="640"/>
        <v>6370.1701376176206</v>
      </c>
      <c r="N4186">
        <f ca="1">SQRT(User_Model_Calcs!M4186^2+Sat_Data!$B$3^2-2*User_Model_Calcs!M4186*Sat_Data!$B$3*COS(RADIANS(L4186))*COS(RADIANS(I4186)))</f>
        <v>38197.093781626572</v>
      </c>
      <c r="O4186">
        <f ca="1">DEGREES(ACOS(((Earth_Data!$B$1+Sat_Data!$B$2)/User_Model_Calcs!N4186)*SQRT(1-COS(RADIANS(User_Model_Calcs!I4186))^2*COS(RADIANS(User_Model_Calcs!B4186))^2)))</f>
        <v>34.702635969487829</v>
      </c>
      <c r="P4186">
        <f t="shared" ca="1" si="637"/>
        <v>46.089949140239931</v>
      </c>
    </row>
    <row r="4187" spans="1:16" x14ac:dyDescent="0.25">
      <c r="A4187" s="5">
        <f t="shared" ca="1" si="643"/>
        <v>140.15556099132596</v>
      </c>
      <c r="B4187">
        <f t="shared" ca="1" si="644"/>
        <v>-30.808032981290971</v>
      </c>
      <c r="C4187" s="6">
        <v>20135.9375</v>
      </c>
      <c r="D4187">
        <f t="shared" ca="1" si="635"/>
        <v>0.75</v>
      </c>
      <c r="E4187" s="1">
        <v>0.65</v>
      </c>
      <c r="F4187">
        <v>19.899999999999999</v>
      </c>
      <c r="G4187">
        <f t="shared" ca="1" si="638"/>
        <v>42.007420362456692</v>
      </c>
      <c r="H4187">
        <f t="shared" ca="1" si="636"/>
        <v>14.468594415091225</v>
      </c>
      <c r="I4187">
        <f ca="1">User_Model_Calcs!A4187-Sat_Data!$B$5</f>
        <v>30.155560991325956</v>
      </c>
      <c r="J4187">
        <f ca="1">(Earth_Data!$B$1/SQRT(1-Earth_Data!$B$2^2*SIN(RADIANS(User_Model_Calcs!B4187))^2))*COS(RADIANS(User_Model_Calcs!B4187))</f>
        <v>5482.9247890492152</v>
      </c>
      <c r="K4187">
        <f ca="1">((Earth_Data!$B$1*(1-Earth_Data!$B$2^2))/SQRT(1-Earth_Data!$B$2^2*SIN(RADIANS(User_Model_Calcs!B4187))^2))*SIN(RADIANS(User_Model_Calcs!B4187))</f>
        <v>-3247.6332779517043</v>
      </c>
      <c r="L4187">
        <f t="shared" ca="1" si="639"/>
        <v>-30.63900886886411</v>
      </c>
      <c r="M4187">
        <f t="shared" ca="1" si="640"/>
        <v>6372.5651154326943</v>
      </c>
      <c r="N4187">
        <f ca="1">SQRT(User_Model_Calcs!M4187^2+Sat_Data!$B$3^2-2*User_Model_Calcs!M4187*Sat_Data!$B$3*COS(RADIANS(L4187))*COS(RADIANS(I4187)))</f>
        <v>37664.745669985918</v>
      </c>
      <c r="O4187">
        <f ca="1">DEGREES(ACOS(((Earth_Data!$B$1+Sat_Data!$B$2)/User_Model_Calcs!N4187)*SQRT(1-COS(RADIANS(User_Model_Calcs!I4187))^2*COS(RADIANS(User_Model_Calcs!B4187))^2)))</f>
        <v>41.43743803558143</v>
      </c>
      <c r="P4187">
        <f t="shared" ca="1" si="637"/>
        <v>48.601996722080401</v>
      </c>
    </row>
    <row r="4188" spans="1:16" x14ac:dyDescent="0.25">
      <c r="A4188" s="5">
        <f t="shared" ca="1" si="643"/>
        <v>144.76921691677697</v>
      </c>
      <c r="B4188">
        <f t="shared" ca="1" si="644"/>
        <v>-37.237607041027125</v>
      </c>
      <c r="C4188" s="6">
        <v>20135.9375</v>
      </c>
      <c r="D4188">
        <f t="shared" ca="1" si="635"/>
        <v>0.75</v>
      </c>
      <c r="E4188" s="1">
        <v>0.65</v>
      </c>
      <c r="F4188">
        <v>19.899999999999999</v>
      </c>
      <c r="G4188">
        <f t="shared" ca="1" si="638"/>
        <v>42.007420362456692</v>
      </c>
      <c r="H4188">
        <f t="shared" ca="1" si="636"/>
        <v>18.559283268876662</v>
      </c>
      <c r="I4188">
        <f ca="1">User_Model_Calcs!A4188-Sat_Data!$B$5</f>
        <v>34.769216916776969</v>
      </c>
      <c r="J4188">
        <f ca="1">(Earth_Data!$B$1/SQRT(1-Earth_Data!$B$2^2*SIN(RADIANS(User_Model_Calcs!B4188))^2))*COS(RADIANS(User_Model_Calcs!B4188))</f>
        <v>5084.0823893625511</v>
      </c>
      <c r="K4188">
        <f ca="1">((Earth_Data!$B$1*(1-Earth_Data!$B$2^2))/SQRT(1-Earth_Data!$B$2^2*SIN(RADIANS(User_Model_Calcs!B4188))^2))*SIN(RADIANS(User_Model_Calcs!B4188))</f>
        <v>-3838.421278875825</v>
      </c>
      <c r="L4188">
        <f t="shared" ca="1" si="639"/>
        <v>-37.052367218044097</v>
      </c>
      <c r="M4188">
        <f t="shared" ca="1" si="640"/>
        <v>6370.3509837334041</v>
      </c>
      <c r="N4188">
        <f ca="1">SQRT(User_Model_Calcs!M4188^2+Sat_Data!$B$3^2-2*User_Model_Calcs!M4188*Sat_Data!$B$3*COS(RADIANS(L4188))*COS(RADIANS(I4188)))</f>
        <v>38291.144991032408</v>
      </c>
      <c r="O4188">
        <f ca="1">DEGREES(ACOS(((Earth_Data!$B$1+Sat_Data!$B$2)/User_Model_Calcs!N4188)*SQRT(1-COS(RADIANS(User_Model_Calcs!I4188))^2*COS(RADIANS(User_Model_Calcs!B4188))^2)))</f>
        <v>33.589523467286391</v>
      </c>
      <c r="P4188">
        <f t="shared" ca="1" si="637"/>
        <v>48.922799618408796</v>
      </c>
    </row>
    <row r="4189" spans="1:16" x14ac:dyDescent="0.25">
      <c r="A4189" s="5">
        <f t="shared" ca="1" si="643"/>
        <v>141.93089829585725</v>
      </c>
      <c r="B4189">
        <f t="shared" ca="1" si="644"/>
        <v>-36.265311481387123</v>
      </c>
      <c r="C4189" s="6">
        <v>20135.9375</v>
      </c>
      <c r="D4189">
        <f t="shared" ca="1" si="635"/>
        <v>1.2</v>
      </c>
      <c r="E4189" s="1">
        <v>0.65</v>
      </c>
      <c r="F4189">
        <v>19.899999999999999</v>
      </c>
      <c r="G4189">
        <f t="shared" ca="1" si="638"/>
        <v>46.089820015575185</v>
      </c>
      <c r="H4189">
        <f t="shared" ca="1" si="636"/>
        <v>21.228920875728413</v>
      </c>
      <c r="I4189">
        <f ca="1">User_Model_Calcs!A4189-Sat_Data!$B$5</f>
        <v>31.930898295857247</v>
      </c>
      <c r="J4189">
        <f ca="1">(Earth_Data!$B$1/SQRT(1-Earth_Data!$B$2^2*SIN(RADIANS(User_Model_Calcs!B4189))^2))*COS(RADIANS(User_Model_Calcs!B4189))</f>
        <v>5148.6422216970404</v>
      </c>
      <c r="K4189">
        <f ca="1">((Earth_Data!$B$1*(1-Earth_Data!$B$2^2))/SQRT(1-Earth_Data!$B$2^2*SIN(RADIANS(User_Model_Calcs!B4189))^2))*SIN(RADIANS(User_Model_Calcs!B4189))</f>
        <v>-3751.9698130019601</v>
      </c>
      <c r="L4189">
        <f t="shared" ca="1" si="639"/>
        <v>-36.081944464768689</v>
      </c>
      <c r="M4189">
        <f t="shared" ca="1" si="640"/>
        <v>6370.6980939861996</v>
      </c>
      <c r="N4189">
        <f ca="1">SQRT(User_Model_Calcs!M4189^2+Sat_Data!$B$3^2-2*User_Model_Calcs!M4189*Sat_Data!$B$3*COS(RADIANS(L4189))*COS(RADIANS(I4189)))</f>
        <v>38077.828537973634</v>
      </c>
      <c r="O4189">
        <f ca="1">DEGREES(ACOS(((Earth_Data!$B$1+Sat_Data!$B$2)/User_Model_Calcs!N4189)*SQRT(1-COS(RADIANS(User_Model_Calcs!I4189))^2*COS(RADIANS(User_Model_Calcs!B4189))^2)))</f>
        <v>36.150469799631225</v>
      </c>
      <c r="P4189">
        <f t="shared" ca="1" si="637"/>
        <v>46.493399844574945</v>
      </c>
    </row>
    <row r="4190" spans="1:16" x14ac:dyDescent="0.25">
      <c r="A4190" s="5">
        <f t="shared" ca="1" si="643"/>
        <v>145.47559478667108</v>
      </c>
      <c r="B4190">
        <f t="shared" ca="1" si="644"/>
        <v>-37.200619600969546</v>
      </c>
      <c r="C4190" s="6">
        <v>20135.9375</v>
      </c>
      <c r="D4190">
        <f t="shared" ca="1" si="635"/>
        <v>3</v>
      </c>
      <c r="E4190" s="1">
        <v>0.65</v>
      </c>
      <c r="F4190">
        <v>19.899999999999999</v>
      </c>
      <c r="G4190">
        <f t="shared" ca="1" si="638"/>
        <v>54.048620189015942</v>
      </c>
      <c r="H4190">
        <f t="shared" ca="1" si="636"/>
        <v>23.897866392179015</v>
      </c>
      <c r="I4190">
        <f ca="1">User_Model_Calcs!A4190-Sat_Data!$B$5</f>
        <v>35.475594786671081</v>
      </c>
      <c r="J4190">
        <f ca="1">(Earth_Data!$B$1/SQRT(1-Earth_Data!$B$2^2*SIN(RADIANS(User_Model_Calcs!B4190))^2))*COS(RADIANS(User_Model_Calcs!B4190))</f>
        <v>5086.565318560587</v>
      </c>
      <c r="K4190">
        <f ca="1">((Earth_Data!$B$1*(1-Earth_Data!$B$2^2))/SQRT(1-Earth_Data!$B$2^2*SIN(RADIANS(User_Model_Calcs!B4190))^2))*SIN(RADIANS(User_Model_Calcs!B4190))</f>
        <v>-3835.152405378316</v>
      </c>
      <c r="L4190">
        <f t="shared" ca="1" si="639"/>
        <v>-37.015447142210434</v>
      </c>
      <c r="M4190">
        <f t="shared" ca="1" si="640"/>
        <v>6370.3642527301727</v>
      </c>
      <c r="N4190">
        <f ca="1">SQRT(User_Model_Calcs!M4190^2+Sat_Data!$B$3^2-2*User_Model_Calcs!M4190*Sat_Data!$B$3*COS(RADIANS(L4190))*COS(RADIANS(I4190)))</f>
        <v>38328.610760063937</v>
      </c>
      <c r="O4190">
        <f ca="1">DEGREES(ACOS(((Earth_Data!$B$1+Sat_Data!$B$2)/User_Model_Calcs!N4190)*SQRT(1-COS(RADIANS(User_Model_Calcs!I4190))^2*COS(RADIANS(User_Model_Calcs!B4190))^2)))</f>
        <v>33.150185757513718</v>
      </c>
      <c r="P4190">
        <f t="shared" ca="1" si="637"/>
        <v>49.688961878639446</v>
      </c>
    </row>
    <row r="4191" spans="1:16" x14ac:dyDescent="0.25">
      <c r="A4191" s="5">
        <f t="shared" ca="1" si="643"/>
        <v>139.30688692673127</v>
      </c>
      <c r="B4191">
        <f t="shared" ca="1" si="644"/>
        <v>-37.40172573703741</v>
      </c>
      <c r="C4191" s="6">
        <v>20135.9375</v>
      </c>
      <c r="D4191">
        <f t="shared" ca="1" si="635"/>
        <v>3</v>
      </c>
      <c r="E4191" s="1">
        <v>0.65</v>
      </c>
      <c r="F4191">
        <v>19.899999999999999</v>
      </c>
      <c r="G4191">
        <f t="shared" ca="1" si="638"/>
        <v>54.048620189015942</v>
      </c>
      <c r="H4191">
        <f t="shared" ca="1" si="636"/>
        <v>15.391426768768412</v>
      </c>
      <c r="I4191">
        <f ca="1">User_Model_Calcs!A4191-Sat_Data!$B$5</f>
        <v>29.306886926731266</v>
      </c>
      <c r="J4191">
        <f ca="1">(Earth_Data!$B$1/SQRT(1-Earth_Data!$B$2^2*SIN(RADIANS(User_Model_Calcs!B4191))^2))*COS(RADIANS(User_Model_Calcs!B4191))</f>
        <v>5073.0396457108391</v>
      </c>
      <c r="K4191">
        <f ca="1">((Earth_Data!$B$1*(1-Earth_Data!$B$2^2))/SQRT(1-Earth_Data!$B$2^2*SIN(RADIANS(User_Model_Calcs!B4191))^2))*SIN(RADIANS(User_Model_Calcs!B4191))</f>
        <v>-3852.9066347092371</v>
      </c>
      <c r="L4191">
        <f t="shared" ca="1" si="639"/>
        <v>-37.216190725364797</v>
      </c>
      <c r="M4191">
        <f t="shared" ca="1" si="640"/>
        <v>6370.292048465315</v>
      </c>
      <c r="N4191">
        <f ca="1">SQRT(User_Model_Calcs!M4191^2+Sat_Data!$B$3^2-2*User_Model_Calcs!M4191*Sat_Data!$B$3*COS(RADIANS(L4191))*COS(RADIANS(I4191)))</f>
        <v>38017.741098966049</v>
      </c>
      <c r="O4191">
        <f ca="1">DEGREES(ACOS(((Earth_Data!$B$1+Sat_Data!$B$2)/User_Model_Calcs!N4191)*SQRT(1-COS(RADIANS(User_Model_Calcs!I4191))^2*COS(RADIANS(User_Model_Calcs!B4191))^2)))</f>
        <v>36.882987731854691</v>
      </c>
      <c r="P4191">
        <f t="shared" ca="1" si="637"/>
        <v>42.742741764872733</v>
      </c>
    </row>
    <row r="4192" spans="1:16" x14ac:dyDescent="0.25">
      <c r="A4192" s="5">
        <f t="shared" ca="1" si="643"/>
        <v>142.23386004335777</v>
      </c>
      <c r="B4192">
        <f t="shared" ca="1" si="644"/>
        <v>-33.001916033892115</v>
      </c>
      <c r="C4192" s="6">
        <v>20135.9375</v>
      </c>
      <c r="D4192">
        <f t="shared" ca="1" si="635"/>
        <v>0.75</v>
      </c>
      <c r="E4192" s="1">
        <v>0.65</v>
      </c>
      <c r="F4192">
        <v>19.899999999999999</v>
      </c>
      <c r="G4192">
        <f t="shared" ca="1" si="638"/>
        <v>42.007420362456692</v>
      </c>
      <c r="H4192">
        <f t="shared" ca="1" si="636"/>
        <v>22.74666596850021</v>
      </c>
      <c r="I4192">
        <f ca="1">User_Model_Calcs!A4192-Sat_Data!$B$5</f>
        <v>32.233860043357765</v>
      </c>
      <c r="J4192">
        <f ca="1">(Earth_Data!$B$1/SQRT(1-Earth_Data!$B$2^2*SIN(RADIANS(User_Model_Calcs!B4192))^2))*COS(RADIANS(User_Model_Calcs!B4192))</f>
        <v>5354.3616737217681</v>
      </c>
      <c r="K4192">
        <f ca="1">((Earth_Data!$B$1*(1-Earth_Data!$B$2^2))/SQRT(1-Earth_Data!$B$2^2*SIN(RADIANS(User_Model_Calcs!B4192))^2))*SIN(RADIANS(User_Model_Calcs!B4192))</f>
        <v>-3454.1380862053106</v>
      </c>
      <c r="L4192">
        <f t="shared" ca="1" si="639"/>
        <v>-32.826359623568287</v>
      </c>
      <c r="M4192">
        <f t="shared" ca="1" si="640"/>
        <v>6371.8332410378298</v>
      </c>
      <c r="N4192">
        <f ca="1">SQRT(User_Model_Calcs!M4192^2+Sat_Data!$B$3^2-2*User_Model_Calcs!M4192*Sat_Data!$B$3*COS(RADIANS(L4192))*COS(RADIANS(I4192)))</f>
        <v>37900.931412516315</v>
      </c>
      <c r="O4192">
        <f ca="1">DEGREES(ACOS(((Earth_Data!$B$1+Sat_Data!$B$2)/User_Model_Calcs!N4192)*SQRT(1-COS(RADIANS(User_Model_Calcs!I4192))^2*COS(RADIANS(User_Model_Calcs!B4192))^2)))</f>
        <v>38.363648729381111</v>
      </c>
      <c r="P4192">
        <f t="shared" ca="1" si="637"/>
        <v>49.180066362439199</v>
      </c>
    </row>
    <row r="4193" spans="1:16" x14ac:dyDescent="0.25">
      <c r="A4193" s="5">
        <f t="shared" ca="1" si="643"/>
        <v>139.14253997939053</v>
      </c>
      <c r="B4193">
        <f t="shared" ca="1" si="644"/>
        <v>-36.955227433647458</v>
      </c>
      <c r="C4193" s="6">
        <v>20135.9375</v>
      </c>
      <c r="D4193">
        <f t="shared" ca="1" si="635"/>
        <v>3</v>
      </c>
      <c r="E4193" s="1">
        <v>0.65</v>
      </c>
      <c r="F4193">
        <v>19.899999999999999</v>
      </c>
      <c r="G4193">
        <f t="shared" ca="1" si="638"/>
        <v>54.048620189015942</v>
      </c>
      <c r="H4193">
        <f t="shared" ca="1" si="636"/>
        <v>14.703585872939819</v>
      </c>
      <c r="I4193">
        <f ca="1">User_Model_Calcs!A4193-Sat_Data!$B$5</f>
        <v>29.142539979390534</v>
      </c>
      <c r="J4193">
        <f ca="1">(Earth_Data!$B$1/SQRT(1-Earth_Data!$B$2^2*SIN(RADIANS(User_Model_Calcs!B4193))^2))*COS(RADIANS(User_Model_Calcs!B4193))</f>
        <v>5102.984348701305</v>
      </c>
      <c r="K4193">
        <f ca="1">((Earth_Data!$B$1*(1-Earth_Data!$B$2^2))/SQRT(1-Earth_Data!$B$2^2*SIN(RADIANS(User_Model_Calcs!B4193))^2))*SIN(RADIANS(User_Model_Calcs!B4193))</f>
        <v>-3813.4251609527441</v>
      </c>
      <c r="L4193">
        <f t="shared" ca="1" si="639"/>
        <v>-36.770509691346938</v>
      </c>
      <c r="M4193">
        <f t="shared" ca="1" si="640"/>
        <v>6370.4521598767178</v>
      </c>
      <c r="N4193">
        <f ca="1">SQRT(User_Model_Calcs!M4193^2+Sat_Data!$B$3^2-2*User_Model_Calcs!M4193*Sat_Data!$B$3*COS(RADIANS(L4193))*COS(RADIANS(I4193)))</f>
        <v>37980.864112576157</v>
      </c>
      <c r="O4193">
        <f ca="1">DEGREES(ACOS(((Earth_Data!$B$1+Sat_Data!$B$2)/User_Model_Calcs!N4193)*SQRT(1-COS(RADIANS(User_Model_Calcs!I4193))^2*COS(RADIANS(User_Model_Calcs!B4193))^2)))</f>
        <v>37.342214632338631</v>
      </c>
      <c r="P4193">
        <f t="shared" ca="1" si="637"/>
        <v>42.843938767906295</v>
      </c>
    </row>
    <row r="4194" spans="1:16" x14ac:dyDescent="0.25">
      <c r="A4194" s="5">
        <f t="shared" ca="1" si="643"/>
        <v>145.60523558210818</v>
      </c>
      <c r="B4194">
        <f t="shared" ca="1" si="644"/>
        <v>-31.838081140747573</v>
      </c>
      <c r="C4194" s="6">
        <v>20135.9375</v>
      </c>
      <c r="D4194">
        <f t="shared" ca="1" si="635"/>
        <v>1.2</v>
      </c>
      <c r="E4194" s="1">
        <v>0.65</v>
      </c>
      <c r="F4194">
        <v>19.899999999999999</v>
      </c>
      <c r="G4194">
        <f t="shared" ca="1" si="638"/>
        <v>46.089820015575185</v>
      </c>
      <c r="H4194">
        <f t="shared" ca="1" si="636"/>
        <v>18.955312163823024</v>
      </c>
      <c r="I4194">
        <f ca="1">User_Model_Calcs!A4194-Sat_Data!$B$5</f>
        <v>35.605235582108179</v>
      </c>
      <c r="J4194">
        <f ca="1">(Earth_Data!$B$1/SQRT(1-Earth_Data!$B$2^2*SIN(RADIANS(User_Model_Calcs!B4194))^2))*COS(RADIANS(User_Model_Calcs!B4194))</f>
        <v>5423.5537450537313</v>
      </c>
      <c r="K4194">
        <f ca="1">((Earth_Data!$B$1*(1-Earth_Data!$B$2^2))/SQRT(1-Earth_Data!$B$2^2*SIN(RADIANS(User_Model_Calcs!B4194))^2))*SIN(RADIANS(User_Model_Calcs!B4194))</f>
        <v>-3345.1929740914006</v>
      </c>
      <c r="L4194">
        <f t="shared" ca="1" si="639"/>
        <v>-31.665864755747503</v>
      </c>
      <c r="M4194">
        <f t="shared" ca="1" si="640"/>
        <v>6372.2249849951795</v>
      </c>
      <c r="N4194">
        <f ca="1">SQRT(User_Model_Calcs!M4194^2+Sat_Data!$B$3^2-2*User_Model_Calcs!M4194*Sat_Data!$B$3*COS(RADIANS(L4194))*COS(RADIANS(I4194)))</f>
        <v>38033.739833384469</v>
      </c>
      <c r="O4194">
        <f ca="1">DEGREES(ACOS(((Earth_Data!$B$1+Sat_Data!$B$2)/User_Model_Calcs!N4194)*SQRT(1-COS(RADIANS(User_Model_Calcs!I4194))^2*COS(RADIANS(User_Model_Calcs!B4194))^2)))</f>
        <v>36.711659707386531</v>
      </c>
      <c r="P4194">
        <f t="shared" ca="1" si="637"/>
        <v>53.621271664889669</v>
      </c>
    </row>
    <row r="4195" spans="1:16" x14ac:dyDescent="0.25">
      <c r="A4195" s="5">
        <f t="shared" ca="1" si="643"/>
        <v>142.10794380020295</v>
      </c>
      <c r="B4195">
        <f t="shared" ca="1" si="644"/>
        <v>-37.943644532268678</v>
      </c>
      <c r="C4195" s="6">
        <v>20135.9375</v>
      </c>
      <c r="D4195">
        <f t="shared" ca="1" si="635"/>
        <v>0.75</v>
      </c>
      <c r="E4195" s="1">
        <v>0.65</v>
      </c>
      <c r="F4195">
        <v>19.899999999999999</v>
      </c>
      <c r="G4195">
        <f t="shared" ca="1" si="638"/>
        <v>42.007420362456692</v>
      </c>
      <c r="H4195">
        <f t="shared" ca="1" si="636"/>
        <v>23.766695913623657</v>
      </c>
      <c r="I4195">
        <f ca="1">User_Model_Calcs!A4195-Sat_Data!$B$5</f>
        <v>32.107943800202946</v>
      </c>
      <c r="J4195">
        <f ca="1">(Earth_Data!$B$1/SQRT(1-Earth_Data!$B$2^2*SIN(RADIANS(User_Model_Calcs!B4195))^2))*COS(RADIANS(User_Model_Calcs!B4195))</f>
        <v>5036.2804950887248</v>
      </c>
      <c r="K4195">
        <f ca="1">((Earth_Data!$B$1*(1-Earth_Data!$B$2^2))/SQRT(1-Earth_Data!$B$2^2*SIN(RADIANS(User_Model_Calcs!B4195))^2))*SIN(RADIANS(User_Model_Calcs!B4195))</f>
        <v>-3900.5143006571279</v>
      </c>
      <c r="L4195">
        <f t="shared" ca="1" si="639"/>
        <v>-37.757177995933596</v>
      </c>
      <c r="M4195">
        <f t="shared" ca="1" si="640"/>
        <v>6370.0967837892304</v>
      </c>
      <c r="N4195">
        <f ca="1">SQRT(User_Model_Calcs!M4195^2+Sat_Data!$B$3^2-2*User_Model_Calcs!M4195*Sat_Data!$B$3*COS(RADIANS(L4195))*COS(RADIANS(I4195)))</f>
        <v>38192.286003951944</v>
      </c>
      <c r="O4195">
        <f ca="1">DEGREES(ACOS(((Earth_Data!$B$1+Sat_Data!$B$2)/User_Model_Calcs!N4195)*SQRT(1-COS(RADIANS(User_Model_Calcs!I4195))^2*COS(RADIANS(User_Model_Calcs!B4195))^2)))</f>
        <v>34.759192974876001</v>
      </c>
      <c r="P4195">
        <f t="shared" ca="1" si="637"/>
        <v>45.581338508254554</v>
      </c>
    </row>
    <row r="4196" spans="1:16" x14ac:dyDescent="0.25">
      <c r="A4196" s="5">
        <f t="shared" ca="1" si="643"/>
        <v>140.52188696051076</v>
      </c>
      <c r="B4196">
        <f t="shared" ca="1" si="644"/>
        <v>-32.904936777491521</v>
      </c>
      <c r="C4196" s="6">
        <v>20135.9375</v>
      </c>
      <c r="D4196">
        <f t="shared" ca="1" si="635"/>
        <v>3</v>
      </c>
      <c r="E4196" s="1">
        <v>0.65</v>
      </c>
      <c r="F4196">
        <v>19.899999999999999</v>
      </c>
      <c r="G4196">
        <f t="shared" ca="1" si="638"/>
        <v>54.048620189015942</v>
      </c>
      <c r="H4196">
        <f t="shared" ca="1" si="636"/>
        <v>18.874600566341911</v>
      </c>
      <c r="I4196">
        <f ca="1">User_Model_Calcs!A4196-Sat_Data!$B$5</f>
        <v>30.521886960510756</v>
      </c>
      <c r="J4196">
        <f ca="1">(Earth_Data!$B$1/SQRT(1-Earth_Data!$B$2^2*SIN(RADIANS(User_Model_Calcs!B4196))^2))*COS(RADIANS(User_Model_Calcs!B4196))</f>
        <v>5360.21212548519</v>
      </c>
      <c r="K4196">
        <f ca="1">((Earth_Data!$B$1*(1-Earth_Data!$B$2^2))/SQRT(1-Earth_Data!$B$2^2*SIN(RADIANS(User_Model_Calcs!B4196))^2))*SIN(RADIANS(User_Model_Calcs!B4196))</f>
        <v>-3445.113128411976</v>
      </c>
      <c r="L4196">
        <f t="shared" ca="1" si="639"/>
        <v>-32.729647737767259</v>
      </c>
      <c r="M4196">
        <f t="shared" ca="1" si="640"/>
        <v>6371.8661707348356</v>
      </c>
      <c r="N4196">
        <f ca="1">SQRT(User_Model_Calcs!M4196^2+Sat_Data!$B$3^2-2*User_Model_Calcs!M4196*Sat_Data!$B$3*COS(RADIANS(L4196))*COS(RADIANS(I4196)))</f>
        <v>37802.534484258613</v>
      </c>
      <c r="O4196">
        <f ca="1">DEGREES(ACOS(((Earth_Data!$B$1+Sat_Data!$B$2)/User_Model_Calcs!N4196)*SQRT(1-COS(RADIANS(User_Model_Calcs!I4196))^2*COS(RADIANS(User_Model_Calcs!B4196))^2)))</f>
        <v>39.621008739506543</v>
      </c>
      <c r="P4196">
        <f t="shared" ca="1" si="637"/>
        <v>47.341137617273503</v>
      </c>
    </row>
    <row r="4197" spans="1:16" x14ac:dyDescent="0.25">
      <c r="A4197" s="5">
        <f t="shared" ca="1" si="643"/>
        <v>145.31379606402479</v>
      </c>
      <c r="B4197">
        <f t="shared" ca="1" si="644"/>
        <v>-36.879952986678767</v>
      </c>
      <c r="C4197" s="6">
        <v>20135.9375</v>
      </c>
      <c r="D4197">
        <f t="shared" ref="D4197:D4260" ca="1" si="645">CHOOSE(RANDBETWEEN(1,3),0.75,1.2,3)</f>
        <v>0.75</v>
      </c>
      <c r="E4197" s="1">
        <v>0.65</v>
      </c>
      <c r="F4197">
        <v>19.899999999999999</v>
      </c>
      <c r="G4197">
        <f t="shared" ca="1" si="638"/>
        <v>42.007420362456692</v>
      </c>
      <c r="H4197">
        <f t="shared" ref="H4197:H4260" ca="1" si="646">RAND()*(24-14)+14</f>
        <v>18.065255050749901</v>
      </c>
      <c r="I4197">
        <f ca="1">User_Model_Calcs!A4197-Sat_Data!$B$5</f>
        <v>35.313796064024785</v>
      </c>
      <c r="J4197">
        <f ca="1">(Earth_Data!$B$1/SQRT(1-Earth_Data!$B$2^2*SIN(RADIANS(User_Model_Calcs!B4197))^2))*COS(RADIANS(User_Model_Calcs!B4197))</f>
        <v>5108.0021101466673</v>
      </c>
      <c r="K4197">
        <f ca="1">((Earth_Data!$B$1*(1-Earth_Data!$B$2^2))/SQRT(1-Earth_Data!$B$2^2*SIN(RADIANS(User_Model_Calcs!B4197))^2))*SIN(RADIANS(User_Model_Calcs!B4197))</f>
        <v>-3806.7464015904457</v>
      </c>
      <c r="L4197">
        <f t="shared" ca="1" si="639"/>
        <v>-36.695377439752619</v>
      </c>
      <c r="M4197">
        <f t="shared" ca="1" si="640"/>
        <v>6370.4790811433177</v>
      </c>
      <c r="N4197">
        <f ca="1">SQRT(User_Model_Calcs!M4197^2+Sat_Data!$B$3^2-2*User_Model_Calcs!M4197*Sat_Data!$B$3*COS(RADIANS(L4197))*COS(RADIANS(I4197)))</f>
        <v>38300.224195330207</v>
      </c>
      <c r="O4197">
        <f ca="1">DEGREES(ACOS(((Earth_Data!$B$1+Sat_Data!$B$2)/User_Model_Calcs!N4197)*SQRT(1-COS(RADIANS(User_Model_Calcs!I4197))^2*COS(RADIANS(User_Model_Calcs!B4197))^2)))</f>
        <v>33.484364329040801</v>
      </c>
      <c r="P4197">
        <f t="shared" ca="1" si="637"/>
        <v>49.729527611301592</v>
      </c>
    </row>
    <row r="4198" spans="1:16" x14ac:dyDescent="0.25">
      <c r="A4198" s="5">
        <f t="shared" ca="1" si="643"/>
        <v>138.755600869739</v>
      </c>
      <c r="B4198">
        <f t="shared" ca="1" si="644"/>
        <v>-34.371001906051795</v>
      </c>
      <c r="C4198" s="6">
        <v>20135.9375</v>
      </c>
      <c r="D4198">
        <f t="shared" ca="1" si="645"/>
        <v>1.2</v>
      </c>
      <c r="E4198" s="1">
        <v>0.65</v>
      </c>
      <c r="F4198">
        <v>19.899999999999999</v>
      </c>
      <c r="G4198">
        <f t="shared" ca="1" si="638"/>
        <v>46.089820015575185</v>
      </c>
      <c r="H4198">
        <f t="shared" ca="1" si="646"/>
        <v>18.507941007205716</v>
      </c>
      <c r="I4198">
        <f ca="1">User_Model_Calcs!A4198-Sat_Data!$B$5</f>
        <v>28.755600869738998</v>
      </c>
      <c r="J4198">
        <f ca="1">(Earth_Data!$B$1/SQRT(1-Earth_Data!$B$2^2*SIN(RADIANS(User_Model_Calcs!B4198))^2))*COS(RADIANS(User_Model_Calcs!B4198))</f>
        <v>5270.1377894512098</v>
      </c>
      <c r="K4198">
        <f ca="1">((Earth_Data!$B$1*(1-Earth_Data!$B$2^2))/SQRT(1-Earth_Data!$B$2^2*SIN(RADIANS(User_Model_Calcs!B4198))^2))*SIN(RADIANS(User_Model_Calcs!B4198))</f>
        <v>-3580.4910329436393</v>
      </c>
      <c r="L4198">
        <f t="shared" ca="1" si="639"/>
        <v>-34.191886146853747</v>
      </c>
      <c r="M4198">
        <f t="shared" ca="1" si="640"/>
        <v>6371.3631474584381</v>
      </c>
      <c r="N4198">
        <f ca="1">SQRT(User_Model_Calcs!M4198^2+Sat_Data!$B$3^2-2*User_Model_Calcs!M4198*Sat_Data!$B$3*COS(RADIANS(L4198))*COS(RADIANS(I4198)))</f>
        <v>37799.385077884297</v>
      </c>
      <c r="O4198">
        <f ca="1">DEGREES(ACOS(((Earth_Data!$B$1+Sat_Data!$B$2)/User_Model_Calcs!N4198)*SQRT(1-COS(RADIANS(User_Model_Calcs!I4198))^2*COS(RADIANS(User_Model_Calcs!B4198))^2)))</f>
        <v>39.654407715670729</v>
      </c>
      <c r="P4198">
        <f t="shared" ca="1" si="637"/>
        <v>44.186734079992853</v>
      </c>
    </row>
    <row r="4199" spans="1:16" x14ac:dyDescent="0.25">
      <c r="A4199" s="5">
        <f t="shared" ca="1" si="643"/>
        <v>141.6894218606231</v>
      </c>
      <c r="B4199">
        <f t="shared" ca="1" si="644"/>
        <v>-35.778240933823916</v>
      </c>
      <c r="C4199" s="6">
        <v>20135.9375</v>
      </c>
      <c r="D4199">
        <f t="shared" ca="1" si="645"/>
        <v>3</v>
      </c>
      <c r="E4199" s="1">
        <v>0.65</v>
      </c>
      <c r="F4199">
        <v>19.899999999999999</v>
      </c>
      <c r="G4199">
        <f t="shared" ca="1" si="638"/>
        <v>54.048620189015942</v>
      </c>
      <c r="H4199">
        <f t="shared" ca="1" si="646"/>
        <v>22.336919513661574</v>
      </c>
      <c r="I4199">
        <f ca="1">User_Model_Calcs!A4199-Sat_Data!$B$5</f>
        <v>31.689421860623099</v>
      </c>
      <c r="J4199">
        <f ca="1">(Earth_Data!$B$1/SQRT(1-Earth_Data!$B$2^2*SIN(RADIANS(User_Model_Calcs!B4199))^2))*COS(RADIANS(User_Model_Calcs!B4199))</f>
        <v>5180.4256454875995</v>
      </c>
      <c r="K4199">
        <f ca="1">((Earth_Data!$B$1*(1-Earth_Data!$B$2^2))/SQRT(1-Earth_Data!$B$2^2*SIN(RADIANS(User_Model_Calcs!B4199))^2))*SIN(RADIANS(User_Model_Calcs!B4199))</f>
        <v>-3708.2586342917912</v>
      </c>
      <c r="L4199">
        <f t="shared" ca="1" si="639"/>
        <v>-35.595891404194873</v>
      </c>
      <c r="M4199">
        <f t="shared" ca="1" si="640"/>
        <v>6370.8705815787243</v>
      </c>
      <c r="N4199">
        <f ca="1">SQRT(User_Model_Calcs!M4199^2+Sat_Data!$B$3^2-2*User_Model_Calcs!M4199*Sat_Data!$B$3*COS(RADIANS(L4199))*COS(RADIANS(I4199)))</f>
        <v>38035.221228191018</v>
      </c>
      <c r="O4199">
        <f ca="1">DEGREES(ACOS(((Earth_Data!$B$1+Sat_Data!$B$2)/User_Model_Calcs!N4199)*SQRT(1-COS(RADIANS(User_Model_Calcs!I4199))^2*COS(RADIANS(User_Model_Calcs!B4199))^2)))</f>
        <v>36.675227896174619</v>
      </c>
      <c r="P4199">
        <f t="shared" ca="1" si="637"/>
        <v>46.558697259250984</v>
      </c>
    </row>
    <row r="4200" spans="1:16" x14ac:dyDescent="0.25">
      <c r="A4200" s="5">
        <f t="shared" ca="1" si="643"/>
        <v>141.18398803517715</v>
      </c>
      <c r="B4200">
        <f t="shared" ca="1" si="644"/>
        <v>-33.174663833782162</v>
      </c>
      <c r="C4200" s="6">
        <v>20135.9375</v>
      </c>
      <c r="D4200">
        <f t="shared" ca="1" si="645"/>
        <v>1.2</v>
      </c>
      <c r="E4200" s="1">
        <v>0.65</v>
      </c>
      <c r="F4200">
        <v>19.899999999999999</v>
      </c>
      <c r="G4200">
        <f t="shared" ca="1" si="638"/>
        <v>46.089820015575185</v>
      </c>
      <c r="H4200">
        <f t="shared" ca="1" si="646"/>
        <v>20.887279674407477</v>
      </c>
      <c r="I4200">
        <f ca="1">User_Model_Calcs!A4200-Sat_Data!$B$5</f>
        <v>31.183988035177151</v>
      </c>
      <c r="J4200">
        <f ca="1">(Earth_Data!$B$1/SQRT(1-Earth_Data!$B$2^2*SIN(RADIANS(User_Model_Calcs!B4200))^2))*COS(RADIANS(User_Model_Calcs!B4200))</f>
        <v>5343.9023105917458</v>
      </c>
      <c r="K4200">
        <f ca="1">((Earth_Data!$B$1*(1-Earth_Data!$B$2^2))/SQRT(1-Earth_Data!$B$2^2*SIN(RADIANS(User_Model_Calcs!B4200))^2))*SIN(RADIANS(User_Model_Calcs!B4200))</f>
        <v>-3470.1898867938385</v>
      </c>
      <c r="L4200">
        <f t="shared" ca="1" si="639"/>
        <v>-32.998636124968179</v>
      </c>
      <c r="M4200">
        <f t="shared" ca="1" si="640"/>
        <v>6371.7744589363829</v>
      </c>
      <c r="N4200">
        <f ca="1">SQRT(User_Model_Calcs!M4200^2+Sat_Data!$B$3^2-2*User_Model_Calcs!M4200*Sat_Data!$B$3*COS(RADIANS(L4200))*COS(RADIANS(I4200)))</f>
        <v>37853.478700363346</v>
      </c>
      <c r="O4200">
        <f ca="1">DEGREES(ACOS(((Earth_Data!$B$1+Sat_Data!$B$2)/User_Model_Calcs!N4200)*SQRT(1-COS(RADIANS(User_Model_Calcs!I4200))^2*COS(RADIANS(User_Model_Calcs!B4200))^2)))</f>
        <v>38.965726044482196</v>
      </c>
      <c r="P4200">
        <f t="shared" ca="1" si="637"/>
        <v>47.883473918349253</v>
      </c>
    </row>
    <row r="4201" spans="1:16" x14ac:dyDescent="0.25">
      <c r="A4201" s="5">
        <f t="shared" ca="1" si="643"/>
        <v>141.44798286694987</v>
      </c>
      <c r="B4201">
        <f t="shared" ca="1" si="644"/>
        <v>-33.392806042875392</v>
      </c>
      <c r="C4201" s="6">
        <v>20135.9375</v>
      </c>
      <c r="D4201">
        <f t="shared" ca="1" si="645"/>
        <v>3</v>
      </c>
      <c r="E4201" s="1">
        <v>0.65</v>
      </c>
      <c r="F4201">
        <v>19.899999999999999</v>
      </c>
      <c r="G4201">
        <f t="shared" ca="1" si="638"/>
        <v>54.048620189015942</v>
      </c>
      <c r="H4201">
        <f t="shared" ca="1" si="646"/>
        <v>15.717480511590598</v>
      </c>
      <c r="I4201">
        <f ca="1">User_Model_Calcs!A4201-Sat_Data!$B$5</f>
        <v>31.447982866949872</v>
      </c>
      <c r="J4201">
        <f ca="1">(Earth_Data!$B$1/SQRT(1-Earth_Data!$B$2^2*SIN(RADIANS(User_Model_Calcs!B4201))^2))*COS(RADIANS(User_Model_Calcs!B4201))</f>
        <v>5330.624970230193</v>
      </c>
      <c r="K4201">
        <f ca="1">((Earth_Data!$B$1*(1-Earth_Data!$B$2^2))/SQRT(1-Earth_Data!$B$2^2*SIN(RADIANS(User_Model_Calcs!B4201))^2))*SIN(RADIANS(User_Model_Calcs!B4201))</f>
        <v>-3490.4152150628879</v>
      </c>
      <c r="L4201">
        <f t="shared" ca="1" si="639"/>
        <v>-33.216192297980591</v>
      </c>
      <c r="M4201">
        <f t="shared" ca="1" si="640"/>
        <v>6371.7000044559654</v>
      </c>
      <c r="N4201">
        <f ca="1">SQRT(User_Model_Calcs!M4201^2+Sat_Data!$B$3^2-2*User_Model_Calcs!M4201*Sat_Data!$B$3*COS(RADIANS(L4201))*COS(RADIANS(I4201)))</f>
        <v>37880.328695661723</v>
      </c>
      <c r="O4201">
        <f ca="1">DEGREES(ACOS(((Earth_Data!$B$1+Sat_Data!$B$2)/User_Model_Calcs!N4201)*SQRT(1-COS(RADIANS(User_Model_Calcs!I4201))^2*COS(RADIANS(User_Model_Calcs!B4201))^2)))</f>
        <v>38.62281731051705</v>
      </c>
      <c r="P4201">
        <f t="shared" ca="1" si="637"/>
        <v>48.013900508151828</v>
      </c>
    </row>
    <row r="4202" spans="1:16" x14ac:dyDescent="0.25">
      <c r="A4202" s="5">
        <f t="shared" ca="1" si="643"/>
        <v>145.58912155494821</v>
      </c>
      <c r="B4202">
        <f t="shared" ca="1" si="644"/>
        <v>-33.487636344251172</v>
      </c>
      <c r="C4202" s="6">
        <v>20135.9375</v>
      </c>
      <c r="D4202">
        <f t="shared" ca="1" si="645"/>
        <v>1.2</v>
      </c>
      <c r="E4202" s="1">
        <v>0.65</v>
      </c>
      <c r="F4202">
        <v>19.899999999999999</v>
      </c>
      <c r="G4202">
        <f t="shared" ca="1" si="638"/>
        <v>46.089820015575185</v>
      </c>
      <c r="H4202">
        <f t="shared" ca="1" si="646"/>
        <v>22.256774001905246</v>
      </c>
      <c r="I4202">
        <f ca="1">User_Model_Calcs!A4202-Sat_Data!$B$5</f>
        <v>35.589121554948207</v>
      </c>
      <c r="J4202">
        <f ca="1">(Earth_Data!$B$1/SQRT(1-Earth_Data!$B$2^2*SIN(RADIANS(User_Model_Calcs!B4202))^2))*COS(RADIANS(User_Model_Calcs!B4202))</f>
        <v>5324.8289329698491</v>
      </c>
      <c r="K4202">
        <f ca="1">((Earth_Data!$B$1*(1-Earth_Data!$B$2^2))/SQRT(1-Earth_Data!$B$2^2*SIN(RADIANS(User_Model_Calcs!B4202))^2))*SIN(RADIANS(User_Model_Calcs!B4202))</f>
        <v>-3499.1919541902339</v>
      </c>
      <c r="L4202">
        <f t="shared" ca="1" si="639"/>
        <v>-33.310771017747562</v>
      </c>
      <c r="M4202">
        <f t="shared" ca="1" si="640"/>
        <v>6371.6675601966626</v>
      </c>
      <c r="N4202">
        <f ca="1">SQRT(User_Model_Calcs!M4202^2+Sat_Data!$B$3^2-2*User_Model_Calcs!M4202*Sat_Data!$B$3*COS(RADIANS(L4202))*COS(RADIANS(I4202)))</f>
        <v>38121.563606911281</v>
      </c>
      <c r="O4202">
        <f ca="1">DEGREES(ACOS(((Earth_Data!$B$1+Sat_Data!$B$2)/User_Model_Calcs!N4202)*SQRT(1-COS(RADIANS(User_Model_Calcs!I4202))^2*COS(RADIANS(User_Model_Calcs!B4202))^2)))</f>
        <v>35.631133840861104</v>
      </c>
      <c r="P4202">
        <f t="shared" ca="1" si="637"/>
        <v>52.367945885852869</v>
      </c>
    </row>
    <row r="4203" spans="1:16" x14ac:dyDescent="0.25">
      <c r="A4203" s="5">
        <f ca="1">142.56313432703+(RAND()*8-4)</f>
        <v>143.578905188563</v>
      </c>
      <c r="B4203">
        <f t="shared" ca="1" si="644"/>
        <v>-31.632779812764582</v>
      </c>
      <c r="C4203" s="6">
        <v>20135.9375</v>
      </c>
      <c r="D4203">
        <f t="shared" ca="1" si="645"/>
        <v>0.75</v>
      </c>
      <c r="E4203" s="1">
        <v>0.65</v>
      </c>
      <c r="F4203">
        <v>19.899999999999999</v>
      </c>
      <c r="G4203">
        <f t="shared" ca="1" si="638"/>
        <v>42.007420362456692</v>
      </c>
      <c r="H4203">
        <f t="shared" ca="1" si="646"/>
        <v>22.483267355248561</v>
      </c>
      <c r="I4203">
        <f ca="1">User_Model_Calcs!A4203-Sat_Data!$B$5</f>
        <v>33.578905188562999</v>
      </c>
      <c r="J4203">
        <f ca="1">(Earth_Data!$B$1/SQRT(1-Earth_Data!$B$2^2*SIN(RADIANS(User_Model_Calcs!B4203))^2))*COS(RADIANS(User_Model_Calcs!B4203))</f>
        <v>5435.5276918585441</v>
      </c>
      <c r="K4203">
        <f ca="1">((Earth_Data!$B$1*(1-Earth_Data!$B$2^2))/SQRT(1-Earth_Data!$B$2^2*SIN(RADIANS(User_Model_Calcs!B4203))^2))*SIN(RADIANS(User_Model_Calcs!B4203))</f>
        <v>-3325.8322915519961</v>
      </c>
      <c r="L4203">
        <f t="shared" ca="1" si="639"/>
        <v>-31.461182132613896</v>
      </c>
      <c r="M4203">
        <f t="shared" ca="1" si="640"/>
        <v>6372.2932858187778</v>
      </c>
      <c r="N4203">
        <f ca="1">SQRT(User_Model_Calcs!M4203^2+Sat_Data!$B$3^2-2*User_Model_Calcs!M4203*Sat_Data!$B$3*COS(RADIANS(L4203))*COS(RADIANS(I4203)))</f>
        <v>37901.747087052638</v>
      </c>
      <c r="O4203">
        <f ca="1">DEGREES(ACOS(((Earth_Data!$B$1+Sat_Data!$B$2)/User_Model_Calcs!N4203)*SQRT(1-COS(RADIANS(User_Model_Calcs!I4203))^2*COS(RADIANS(User_Model_Calcs!B4203))^2)))</f>
        <v>38.359770325674369</v>
      </c>
      <c r="P4203">
        <f t="shared" ca="1" si="637"/>
        <v>51.69033405023292</v>
      </c>
    </row>
    <row r="4204" spans="1:16" x14ac:dyDescent="0.25">
      <c r="A4204">
        <f ca="1">108.049394295518+(RAND()*5-2.5)</f>
        <v>106.58868249870885</v>
      </c>
      <c r="B4204">
        <f ca="1">-31.6714359012002+(RAND()*5-2.5)</f>
        <v>-30.130107428725751</v>
      </c>
      <c r="C4204" s="6">
        <v>20135.9375</v>
      </c>
      <c r="D4204">
        <f t="shared" ca="1" si="645"/>
        <v>1.2</v>
      </c>
      <c r="E4204" s="1">
        <v>0.65</v>
      </c>
      <c r="F4204">
        <v>19.899999999999999</v>
      </c>
      <c r="G4204">
        <f t="shared" ca="1" si="638"/>
        <v>46.089820015575185</v>
      </c>
      <c r="H4204">
        <f t="shared" ca="1" si="646"/>
        <v>15.106583247931194</v>
      </c>
      <c r="I4204">
        <f ca="1">User_Model_Calcs!A4204-Sat_Data!$B$5</f>
        <v>-3.4113175012911512</v>
      </c>
      <c r="J4204">
        <f ca="1">(Earth_Data!$B$1/SQRT(1-Earth_Data!$B$2^2*SIN(RADIANS(User_Model_Calcs!B4204))^2))*COS(RADIANS(User_Model_Calcs!B4204))</f>
        <v>5521.0337182303738</v>
      </c>
      <c r="K4204">
        <f ca="1">((Earth_Data!$B$1*(1-Earth_Data!$B$2^2))/SQRT(1-Earth_Data!$B$2^2*SIN(RADIANS(User_Model_Calcs!B4204))^2))*SIN(RADIANS(User_Model_Calcs!B4204))</f>
        <v>-3182.8572337097762</v>
      </c>
      <c r="L4204">
        <f t="shared" ca="1" si="639"/>
        <v>-29.963303227881521</v>
      </c>
      <c r="M4204">
        <f t="shared" ca="1" si="640"/>
        <v>6372.7853790956551</v>
      </c>
      <c r="N4204">
        <f ca="1">SQRT(User_Model_Calcs!M4204^2+Sat_Data!$B$3^2-2*User_Model_Calcs!M4204*Sat_Data!$B$3*COS(RADIANS(L4204))*COS(RADIANS(I4204)))</f>
        <v>36792.29241233931</v>
      </c>
      <c r="O4204">
        <f ca="1">DEGREES(ACOS(((Earth_Data!$B$1+Sat_Data!$B$2)/User_Model_Calcs!N4204)*SQRT(1-COS(RADIANS(User_Model_Calcs!I4204))^2*COS(RADIANS(User_Model_Calcs!B4204))^2)))</f>
        <v>54.671043440216387</v>
      </c>
      <c r="P4204">
        <f t="shared" ca="1" si="637"/>
        <v>6.7722496720401537</v>
      </c>
    </row>
    <row r="4205" spans="1:16" x14ac:dyDescent="0.25">
      <c r="A4205">
        <f t="shared" ref="A4205:A4268" ca="1" si="647">108.049394295518+(RAND()*5-2.5)</f>
        <v>106.02605632415138</v>
      </c>
      <c r="B4205">
        <f t="shared" ref="B4205:B4268" ca="1" si="648">-31.6714359012002+(RAND()*5-2.5)</f>
        <v>-33.984999314826943</v>
      </c>
      <c r="C4205" s="6">
        <v>20135.9375</v>
      </c>
      <c r="D4205">
        <f t="shared" ca="1" si="645"/>
        <v>0.75</v>
      </c>
      <c r="E4205" s="1">
        <v>0.65</v>
      </c>
      <c r="F4205">
        <v>19.899999999999999</v>
      </c>
      <c r="G4205">
        <f t="shared" ca="1" si="638"/>
        <v>42.007420362456692</v>
      </c>
      <c r="H4205">
        <f t="shared" ca="1" si="646"/>
        <v>15.426341131072284</v>
      </c>
      <c r="I4205">
        <f ca="1">User_Model_Calcs!A4205-Sat_Data!$B$5</f>
        <v>-3.9739436758486164</v>
      </c>
      <c r="J4205">
        <f ca="1">(Earth_Data!$B$1/SQRT(1-Earth_Data!$B$2^2*SIN(RADIANS(User_Model_Calcs!B4205))^2))*COS(RADIANS(User_Model_Calcs!B4205))</f>
        <v>5294.1912009024973</v>
      </c>
      <c r="K4205">
        <f ca="1">((Earth_Data!$B$1*(1-Earth_Data!$B$2^2))/SQRT(1-Earth_Data!$B$2^2*SIN(RADIANS(User_Model_Calcs!B4205))^2))*SIN(RADIANS(User_Model_Calcs!B4205))</f>
        <v>-3545.0682666560842</v>
      </c>
      <c r="L4205">
        <f t="shared" ca="1" si="639"/>
        <v>-33.806846176419377</v>
      </c>
      <c r="M4205">
        <f t="shared" ca="1" si="640"/>
        <v>6371.4966441932156</v>
      </c>
      <c r="N4205">
        <f ca="1">SQRT(User_Model_Calcs!M4205^2+Sat_Data!$B$3^2-2*User_Model_Calcs!M4205*Sat_Data!$B$3*COS(RADIANS(L4205))*COS(RADIANS(I4205)))</f>
        <v>37054.474043108603</v>
      </c>
      <c r="O4205">
        <f ca="1">DEGREES(ACOS(((Earth_Data!$B$1+Sat_Data!$B$2)/User_Model_Calcs!N4205)*SQRT(1-COS(RADIANS(User_Model_Calcs!I4205))^2*COS(RADIANS(User_Model_Calcs!B4205))^2)))</f>
        <v>50.252259956668212</v>
      </c>
      <c r="P4205">
        <f t="shared" ca="1" si="637"/>
        <v>7.0844265128263668</v>
      </c>
    </row>
    <row r="4206" spans="1:16" x14ac:dyDescent="0.25">
      <c r="A4206">
        <f t="shared" ca="1" si="647"/>
        <v>106.63246676452806</v>
      </c>
      <c r="B4206">
        <f t="shared" ca="1" si="648"/>
        <v>-30.252197037362723</v>
      </c>
      <c r="C4206" s="6">
        <v>20135.9375</v>
      </c>
      <c r="D4206">
        <f t="shared" ca="1" si="645"/>
        <v>1.2</v>
      </c>
      <c r="E4206" s="1">
        <v>0.65</v>
      </c>
      <c r="F4206">
        <v>19.899999999999999</v>
      </c>
      <c r="G4206">
        <f t="shared" ca="1" si="638"/>
        <v>46.089820015575185</v>
      </c>
      <c r="H4206">
        <f t="shared" ca="1" si="646"/>
        <v>20.616076417438993</v>
      </c>
      <c r="I4206">
        <f ca="1">User_Model_Calcs!A4206-Sat_Data!$B$5</f>
        <v>-3.3675332354719387</v>
      </c>
      <c r="J4206">
        <f ca="1">(Earth_Data!$B$1/SQRT(1-Earth_Data!$B$2^2*SIN(RADIANS(User_Model_Calcs!B4206))^2))*COS(RADIANS(User_Model_Calcs!B4206))</f>
        <v>5514.2274876107367</v>
      </c>
      <c r="K4206">
        <f ca="1">((Earth_Data!$B$1*(1-Earth_Data!$B$2^2))/SQRT(1-Earth_Data!$B$2^2*SIN(RADIANS(User_Model_Calcs!B4206))^2))*SIN(RADIANS(User_Model_Calcs!B4206))</f>
        <v>-3194.5556636079959</v>
      </c>
      <c r="L4206">
        <f t="shared" ca="1" si="639"/>
        <v>-30.084986147467049</v>
      </c>
      <c r="M4206">
        <f t="shared" ca="1" si="640"/>
        <v>6372.74592879802</v>
      </c>
      <c r="N4206">
        <f ca="1">SQRT(User_Model_Calcs!M4206^2+Sat_Data!$B$3^2-2*User_Model_Calcs!M4206*Sat_Data!$B$3*COS(RADIANS(L4206))*COS(RADIANS(I4206)))</f>
        <v>36799.785460721905</v>
      </c>
      <c r="O4206">
        <f ca="1">DEGREES(ACOS(((Earth_Data!$B$1+Sat_Data!$B$2)/User_Model_Calcs!N4206)*SQRT(1-COS(RADIANS(User_Model_Calcs!I4206))^2*COS(RADIANS(User_Model_Calcs!B4206))^2)))</f>
        <v>54.537637127746748</v>
      </c>
      <c r="P4206">
        <f t="shared" ca="1" si="637"/>
        <v>6.6616975333901403</v>
      </c>
    </row>
    <row r="4207" spans="1:16" x14ac:dyDescent="0.25">
      <c r="A4207">
        <f t="shared" ca="1" si="647"/>
        <v>108.06538652978543</v>
      </c>
      <c r="B4207">
        <f t="shared" ca="1" si="648"/>
        <v>-30.650101061658678</v>
      </c>
      <c r="C4207" s="6">
        <v>20135.9375</v>
      </c>
      <c r="D4207">
        <f t="shared" ca="1" si="645"/>
        <v>1.2</v>
      </c>
      <c r="E4207" s="1">
        <v>0.65</v>
      </c>
      <c r="F4207">
        <v>19.899999999999999</v>
      </c>
      <c r="G4207">
        <f t="shared" ca="1" si="638"/>
        <v>46.089820015575185</v>
      </c>
      <c r="H4207">
        <f t="shared" ca="1" si="646"/>
        <v>20.270380561950972</v>
      </c>
      <c r="I4207">
        <f ca="1">User_Model_Calcs!A4207-Sat_Data!$B$5</f>
        <v>-1.9346134702145719</v>
      </c>
      <c r="J4207">
        <f ca="1">(Earth_Data!$B$1/SQRT(1-Earth_Data!$B$2^2*SIN(RADIANS(User_Model_Calcs!B4207))^2))*COS(RADIANS(User_Model_Calcs!B4207))</f>
        <v>5491.8715702434756</v>
      </c>
      <c r="K4207">
        <f ca="1">((Earth_Data!$B$1*(1-Earth_Data!$B$2^2))/SQRT(1-Earth_Data!$B$2^2*SIN(RADIANS(User_Model_Calcs!B4207))^2))*SIN(RADIANS(User_Model_Calcs!B4207))</f>
        <v>-3232.582579693812</v>
      </c>
      <c r="L4207">
        <f t="shared" ca="1" si="639"/>
        <v>-30.481585737208228</v>
      </c>
      <c r="M4207">
        <f t="shared" ca="1" si="640"/>
        <v>6372.6166900723319</v>
      </c>
      <c r="N4207">
        <f ca="1">SQRT(User_Model_Calcs!M4207^2+Sat_Data!$B$3^2-2*User_Model_Calcs!M4207*Sat_Data!$B$3*COS(RADIANS(L4207))*COS(RADIANS(I4207)))</f>
        <v>36818.050444923647</v>
      </c>
      <c r="O4207">
        <f ca="1">DEGREES(ACOS(((Earth_Data!$B$1+Sat_Data!$B$2)/User_Model_Calcs!N4207)*SQRT(1-COS(RADIANS(User_Model_Calcs!I4207))^2*COS(RADIANS(User_Model_Calcs!B4207))^2)))</f>
        <v>54.213674628695578</v>
      </c>
      <c r="P4207">
        <f t="shared" ca="1" si="637"/>
        <v>3.7907953667786907</v>
      </c>
    </row>
    <row r="4208" spans="1:16" x14ac:dyDescent="0.25">
      <c r="A4208">
        <f t="shared" ca="1" si="647"/>
        <v>108.31968715879242</v>
      </c>
      <c r="B4208">
        <f t="shared" ca="1" si="648"/>
        <v>-29.720356440839332</v>
      </c>
      <c r="C4208" s="6">
        <v>20135.9375</v>
      </c>
      <c r="D4208">
        <f t="shared" ca="1" si="645"/>
        <v>1.2</v>
      </c>
      <c r="E4208" s="1">
        <v>0.65</v>
      </c>
      <c r="F4208">
        <v>19.899999999999999</v>
      </c>
      <c r="G4208">
        <f t="shared" ca="1" si="638"/>
        <v>46.089820015575185</v>
      </c>
      <c r="H4208">
        <f t="shared" ca="1" si="646"/>
        <v>18.270639312470504</v>
      </c>
      <c r="I4208">
        <f ca="1">User_Model_Calcs!A4208-Sat_Data!$B$5</f>
        <v>-1.6803128412075807</v>
      </c>
      <c r="J4208">
        <f ca="1">(Earth_Data!$B$1/SQRT(1-Earth_Data!$B$2^2*SIN(RADIANS(User_Model_Calcs!B4208))^2))*COS(RADIANS(User_Model_Calcs!B4208))</f>
        <v>5543.6930207195937</v>
      </c>
      <c r="K4208">
        <f ca="1">((Earth_Data!$B$1*(1-Earth_Data!$B$2^2))/SQRT(1-Earth_Data!$B$2^2*SIN(RADIANS(User_Model_Calcs!B4208))^2))*SIN(RADIANS(User_Model_Calcs!B4208))</f>
        <v>-3143.4916289738399</v>
      </c>
      <c r="L4208">
        <f t="shared" ca="1" si="639"/>
        <v>-29.554939141012365</v>
      </c>
      <c r="M4208">
        <f t="shared" ca="1" si="640"/>
        <v>6372.9170659442707</v>
      </c>
      <c r="N4208">
        <f ca="1">SQRT(User_Model_Calcs!M4208^2+Sat_Data!$B$3^2-2*User_Model_Calcs!M4208*Sat_Data!$B$3*COS(RADIANS(L4208))*COS(RADIANS(I4208)))</f>
        <v>36757.852220279266</v>
      </c>
      <c r="O4208">
        <f ca="1">DEGREES(ACOS(((Earth_Data!$B$1+Sat_Data!$B$2)/User_Model_Calcs!N4208)*SQRT(1-COS(RADIANS(User_Model_Calcs!I4208))^2*COS(RADIANS(User_Model_Calcs!B4208))^2)))</f>
        <v>55.289257630776682</v>
      </c>
      <c r="P4208">
        <f t="shared" ca="1" si="637"/>
        <v>3.386341462766123</v>
      </c>
    </row>
    <row r="4209" spans="1:16" x14ac:dyDescent="0.25">
      <c r="A4209">
        <f t="shared" ca="1" si="647"/>
        <v>106.42461216145809</v>
      </c>
      <c r="B4209">
        <f t="shared" ca="1" si="648"/>
        <v>-30.791993760110834</v>
      </c>
      <c r="C4209" s="6">
        <v>20135.9375</v>
      </c>
      <c r="D4209">
        <f t="shared" ca="1" si="645"/>
        <v>1.2</v>
      </c>
      <c r="E4209" s="1">
        <v>0.65</v>
      </c>
      <c r="F4209">
        <v>19.899999999999999</v>
      </c>
      <c r="G4209">
        <f t="shared" ca="1" si="638"/>
        <v>46.089820015575185</v>
      </c>
      <c r="H4209">
        <f t="shared" ca="1" si="646"/>
        <v>14.642229687677746</v>
      </c>
      <c r="I4209">
        <f ca="1">User_Model_Calcs!A4209-Sat_Data!$B$5</f>
        <v>-3.5753878385419142</v>
      </c>
      <c r="J4209">
        <f ca="1">(Earth_Data!$B$1/SQRT(1-Earth_Data!$B$2^2*SIN(RADIANS(User_Model_Calcs!B4209))^2))*COS(RADIANS(User_Model_Calcs!B4209))</f>
        <v>5483.8353068548568</v>
      </c>
      <c r="K4209">
        <f ca="1">((Earth_Data!$B$1*(1-Earth_Data!$B$2^2))/SQRT(1-Earth_Data!$B$2^2*SIN(RADIANS(User_Model_Calcs!B4209))^2))*SIN(RADIANS(User_Model_Calcs!B4209))</f>
        <v>-3246.1058709335143</v>
      </c>
      <c r="L4209">
        <f t="shared" ca="1" si="639"/>
        <v>-30.623021086110658</v>
      </c>
      <c r="M4209">
        <f t="shared" ca="1" si="640"/>
        <v>6372.5703603818238</v>
      </c>
      <c r="N4209">
        <f ca="1">SQRT(User_Model_Calcs!M4209^2+Sat_Data!$B$3^2-2*User_Model_Calcs!M4209*Sat_Data!$B$3*COS(RADIANS(L4209))*COS(RADIANS(I4209)))</f>
        <v>36835.879920288033</v>
      </c>
      <c r="O4209">
        <f ca="1">DEGREES(ACOS(((Earth_Data!$B$1+Sat_Data!$B$2)/User_Model_Calcs!N4209)*SQRT(1-COS(RADIANS(User_Model_Calcs!I4209))^2*COS(RADIANS(User_Model_Calcs!B4209))^2)))</f>
        <v>53.901764476474497</v>
      </c>
      <c r="P4209">
        <f t="shared" ca="1" si="637"/>
        <v>6.9588907644411151</v>
      </c>
    </row>
    <row r="4210" spans="1:16" x14ac:dyDescent="0.25">
      <c r="A4210">
        <f t="shared" ca="1" si="647"/>
        <v>106.90066874796672</v>
      </c>
      <c r="B4210">
        <f t="shared" ca="1" si="648"/>
        <v>-32.298787475910352</v>
      </c>
      <c r="C4210" s="6">
        <v>20135.9375</v>
      </c>
      <c r="D4210">
        <f t="shared" ca="1" si="645"/>
        <v>1.2</v>
      </c>
      <c r="E4210" s="1">
        <v>0.65</v>
      </c>
      <c r="F4210">
        <v>19.899999999999999</v>
      </c>
      <c r="G4210">
        <f t="shared" ca="1" si="638"/>
        <v>46.089820015575185</v>
      </c>
      <c r="H4210">
        <f t="shared" ca="1" si="646"/>
        <v>18.777159851405891</v>
      </c>
      <c r="I4210">
        <f ca="1">User_Model_Calcs!A4210-Sat_Data!$B$5</f>
        <v>-3.0993312520332807</v>
      </c>
      <c r="J4210">
        <f ca="1">(Earth_Data!$B$1/SQRT(1-Earth_Data!$B$2^2*SIN(RADIANS(User_Model_Calcs!B4210))^2))*COS(RADIANS(User_Model_Calcs!B4210))</f>
        <v>5396.4301940558826</v>
      </c>
      <c r="K4210">
        <f ca="1">((Earth_Data!$B$1*(1-Earth_Data!$B$2^2))/SQRT(1-Earth_Data!$B$2^2*SIN(RADIANS(User_Model_Calcs!B4210))^2))*SIN(RADIANS(User_Model_Calcs!B4210))</f>
        <v>-3388.4845785059301</v>
      </c>
      <c r="L4210">
        <f t="shared" ca="1" si="639"/>
        <v>-32.125214783210104</v>
      </c>
      <c r="M4210">
        <f t="shared" ca="1" si="640"/>
        <v>6372.0708233737105</v>
      </c>
      <c r="N4210">
        <f ca="1">SQRT(User_Model_Calcs!M4210^2+Sat_Data!$B$3^2-2*User_Model_Calcs!M4210*Sat_Data!$B$3*COS(RADIANS(L4210))*COS(RADIANS(I4210)))</f>
        <v>36932.532336550983</v>
      </c>
      <c r="O4210">
        <f ca="1">DEGREES(ACOS(((Earth_Data!$B$1+Sat_Data!$B$2)/User_Model_Calcs!N4210)*SQRT(1-COS(RADIANS(User_Model_Calcs!I4210))^2*COS(RADIANS(User_Model_Calcs!B4210))^2)))</f>
        <v>52.247498648898656</v>
      </c>
      <c r="P4210">
        <f t="shared" ca="1" si="637"/>
        <v>5.7862705543329405</v>
      </c>
    </row>
    <row r="4211" spans="1:16" x14ac:dyDescent="0.25">
      <c r="A4211">
        <f t="shared" ca="1" si="647"/>
        <v>110.49182193609778</v>
      </c>
      <c r="B4211">
        <f t="shared" ca="1" si="648"/>
        <v>-33.703447423929909</v>
      </c>
      <c r="C4211" s="6">
        <v>20135.9375</v>
      </c>
      <c r="D4211">
        <f t="shared" ca="1" si="645"/>
        <v>0.75</v>
      </c>
      <c r="E4211" s="1">
        <v>0.65</v>
      </c>
      <c r="F4211">
        <v>19.899999999999999</v>
      </c>
      <c r="G4211">
        <f t="shared" ca="1" si="638"/>
        <v>42.007420362456692</v>
      </c>
      <c r="H4211">
        <f t="shared" ca="1" si="646"/>
        <v>14.069686704538682</v>
      </c>
      <c r="I4211">
        <f ca="1">User_Model_Calcs!A4211-Sat_Data!$B$5</f>
        <v>0.49182193609777869</v>
      </c>
      <c r="J4211">
        <f ca="1">(Earth_Data!$B$1/SQRT(1-Earth_Data!$B$2^2*SIN(RADIANS(User_Model_Calcs!B4211))^2))*COS(RADIANS(User_Model_Calcs!B4211))</f>
        <v>5311.5841147144893</v>
      </c>
      <c r="K4211">
        <f ca="1">((Earth_Data!$B$1*(1-Earth_Data!$B$2^2))/SQRT(1-Earth_Data!$B$2^2*SIN(RADIANS(User_Model_Calcs!B4211))^2))*SIN(RADIANS(User_Model_Calcs!B4211))</f>
        <v>-3519.130373367424</v>
      </c>
      <c r="L4211">
        <f t="shared" ca="1" si="639"/>
        <v>-33.526016757399397</v>
      </c>
      <c r="M4211">
        <f t="shared" ca="1" si="640"/>
        <v>6371.5935520436678</v>
      </c>
      <c r="N4211">
        <f ca="1">SQRT(User_Model_Calcs!M4211^2+Sat_Data!$B$3^2-2*User_Model_Calcs!M4211*Sat_Data!$B$3*COS(RADIANS(L4211))*COS(RADIANS(I4211)))</f>
        <v>37020.422145204131</v>
      </c>
      <c r="O4211">
        <f ca="1">DEGREES(ACOS(((Earth_Data!$B$1+Sat_Data!$B$2)/User_Model_Calcs!N4211)*SQRT(1-COS(RADIANS(User_Model_Calcs!I4211))^2*COS(RADIANS(User_Model_Calcs!B4211))^2)))</f>
        <v>50.798812730459531</v>
      </c>
      <c r="P4211">
        <f t="shared" ca="1" si="637"/>
        <v>0.88628523312383223</v>
      </c>
    </row>
    <row r="4212" spans="1:16" x14ac:dyDescent="0.25">
      <c r="A4212">
        <f t="shared" ca="1" si="647"/>
        <v>109.81633560307505</v>
      </c>
      <c r="B4212">
        <f t="shared" ca="1" si="648"/>
        <v>-31.785124555069039</v>
      </c>
      <c r="C4212" s="6">
        <v>20135.9375</v>
      </c>
      <c r="D4212">
        <f t="shared" ca="1" si="645"/>
        <v>0.75</v>
      </c>
      <c r="E4212" s="1">
        <v>0.65</v>
      </c>
      <c r="F4212">
        <v>19.899999999999999</v>
      </c>
      <c r="G4212">
        <f t="shared" ca="1" si="638"/>
        <v>42.007420362456692</v>
      </c>
      <c r="H4212">
        <f t="shared" ca="1" si="646"/>
        <v>22.253462650434969</v>
      </c>
      <c r="I4212">
        <f ca="1">User_Model_Calcs!A4212-Sat_Data!$B$5</f>
        <v>-0.18366439692495362</v>
      </c>
      <c r="J4212">
        <f ca="1">(Earth_Data!$B$1/SQRT(1-Earth_Data!$B$2^2*SIN(RADIANS(User_Model_Calcs!B4212))^2))*COS(RADIANS(User_Model_Calcs!B4212))</f>
        <v>5426.6490477564366</v>
      </c>
      <c r="K4212">
        <f ca="1">((Earth_Data!$B$1*(1-Earth_Data!$B$2^2))/SQRT(1-Earth_Data!$B$2^2*SIN(RADIANS(User_Model_Calcs!B4212))^2))*SIN(RADIANS(User_Model_Calcs!B4212))</f>
        <v>-3340.2030185031235</v>
      </c>
      <c r="L4212">
        <f t="shared" ca="1" si="639"/>
        <v>-31.613066920917429</v>
      </c>
      <c r="M4212">
        <f t="shared" ca="1" si="640"/>
        <v>6372.2426266058965</v>
      </c>
      <c r="N4212">
        <f ca="1">SQRT(User_Model_Calcs!M4212^2+Sat_Data!$B$3^2-2*User_Model_Calcs!M4212*Sat_Data!$B$3*COS(RADIANS(L4212))*COS(RADIANS(I4212)))</f>
        <v>36889.057304509413</v>
      </c>
      <c r="O4212">
        <f ca="1">DEGREES(ACOS(((Earth_Data!$B$1+Sat_Data!$B$2)/User_Model_Calcs!N4212)*SQRT(1-COS(RADIANS(User_Model_Calcs!I4212))^2*COS(RADIANS(User_Model_Calcs!B4212))^2)))</f>
        <v>52.982024375511884</v>
      </c>
      <c r="P4212">
        <f t="shared" ca="1" si="637"/>
        <v>0.34868143458903234</v>
      </c>
    </row>
    <row r="4213" spans="1:16" x14ac:dyDescent="0.25">
      <c r="A4213">
        <f t="shared" ca="1" si="647"/>
        <v>106.99832043777138</v>
      </c>
      <c r="B4213">
        <f t="shared" ca="1" si="648"/>
        <v>-29.532074563756304</v>
      </c>
      <c r="C4213" s="6">
        <v>20135.9375</v>
      </c>
      <c r="D4213">
        <f t="shared" ca="1" si="645"/>
        <v>3</v>
      </c>
      <c r="E4213" s="1">
        <v>0.65</v>
      </c>
      <c r="F4213">
        <v>19.899999999999999</v>
      </c>
      <c r="G4213">
        <f t="shared" ca="1" si="638"/>
        <v>54.048620189015942</v>
      </c>
      <c r="H4213">
        <f t="shared" ca="1" si="646"/>
        <v>15.725479361766817</v>
      </c>
      <c r="I4213">
        <f ca="1">User_Model_Calcs!A4213-Sat_Data!$B$5</f>
        <v>-3.0016795622286168</v>
      </c>
      <c r="J4213">
        <f ca="1">(Earth_Data!$B$1/SQRT(1-Earth_Data!$B$2^2*SIN(RADIANS(User_Model_Calcs!B4213))^2))*COS(RADIANS(User_Model_Calcs!B4213))</f>
        <v>5554.0100491119119</v>
      </c>
      <c r="K4213">
        <f ca="1">((Earth_Data!$B$1*(1-Earth_Data!$B$2^2))/SQRT(1-Earth_Data!$B$2^2*SIN(RADIANS(User_Model_Calcs!B4213))^2))*SIN(RADIANS(User_Model_Calcs!B4213))</f>
        <v>-3125.3497074873817</v>
      </c>
      <c r="L4213">
        <f t="shared" ca="1" si="639"/>
        <v>-29.367305855970013</v>
      </c>
      <c r="M4213">
        <f t="shared" ca="1" si="640"/>
        <v>6372.9772021973813</v>
      </c>
      <c r="N4213">
        <f ca="1">SQRT(User_Model_Calcs!M4213^2+Sat_Data!$B$3^2-2*User_Model_Calcs!M4213*Sat_Data!$B$3*COS(RADIANS(L4213))*COS(RADIANS(I4213)))</f>
        <v>36752.03417254021</v>
      </c>
      <c r="O4213">
        <f ca="1">DEGREES(ACOS(((Earth_Data!$B$1+Sat_Data!$B$2)/User_Model_Calcs!N4213)*SQRT(1-COS(RADIANS(User_Model_Calcs!I4213))^2*COS(RADIANS(User_Model_Calcs!B4213))^2)))</f>
        <v>55.395564692597866</v>
      </c>
      <c r="P4213">
        <f t="shared" ca="1" si="637"/>
        <v>6.0724407458394047</v>
      </c>
    </row>
    <row r="4214" spans="1:16" x14ac:dyDescent="0.25">
      <c r="A4214">
        <f t="shared" ca="1" si="647"/>
        <v>106.245967551978</v>
      </c>
      <c r="B4214">
        <f t="shared" ca="1" si="648"/>
        <v>-32.320942608549487</v>
      </c>
      <c r="C4214" s="6">
        <v>20135.9375</v>
      </c>
      <c r="D4214">
        <f t="shared" ca="1" si="645"/>
        <v>3</v>
      </c>
      <c r="E4214" s="1">
        <v>0.65</v>
      </c>
      <c r="F4214">
        <v>19.899999999999999</v>
      </c>
      <c r="G4214">
        <f t="shared" ca="1" si="638"/>
        <v>54.048620189015942</v>
      </c>
      <c r="H4214">
        <f t="shared" ca="1" si="646"/>
        <v>18.945581929726188</v>
      </c>
      <c r="I4214">
        <f ca="1">User_Model_Calcs!A4214-Sat_Data!$B$5</f>
        <v>-3.7540324480220022</v>
      </c>
      <c r="J4214">
        <f ca="1">(Earth_Data!$B$1/SQRT(1-Earth_Data!$B$2^2*SIN(RADIANS(User_Model_Calcs!B4214))^2))*COS(RADIANS(User_Model_Calcs!B4214))</f>
        <v>5395.117021830376</v>
      </c>
      <c r="K4214">
        <f ca="1">((Earth_Data!$B$1*(1-Earth_Data!$B$2^2))/SQRT(1-Earth_Data!$B$2^2*SIN(RADIANS(User_Model_Calcs!B4214))^2))*SIN(RADIANS(User_Model_Calcs!B4214))</f>
        <v>-3390.5610199257308</v>
      </c>
      <c r="L4214">
        <f t="shared" ca="1" si="639"/>
        <v>-32.147305815238369</v>
      </c>
      <c r="M4214">
        <f t="shared" ca="1" si="640"/>
        <v>6372.063379242526</v>
      </c>
      <c r="N4214">
        <f ca="1">SQRT(User_Model_Calcs!M4214^2+Sat_Data!$B$3^2-2*User_Model_Calcs!M4214*Sat_Data!$B$3*COS(RADIANS(L4214))*COS(RADIANS(I4214)))</f>
        <v>36938.234343562151</v>
      </c>
      <c r="O4214">
        <f ca="1">DEGREES(ACOS(((Earth_Data!$B$1+Sat_Data!$B$2)/User_Model_Calcs!N4214)*SQRT(1-COS(RADIANS(User_Model_Calcs!I4214))^2*COS(RADIANS(User_Model_Calcs!B4214))^2)))</f>
        <v>52.152444218512592</v>
      </c>
      <c r="P4214">
        <f t="shared" ca="1" si="637"/>
        <v>6.9964100787361039</v>
      </c>
    </row>
    <row r="4215" spans="1:16" x14ac:dyDescent="0.25">
      <c r="A4215">
        <f t="shared" ca="1" si="647"/>
        <v>106.34220264020192</v>
      </c>
      <c r="B4215">
        <f t="shared" ca="1" si="648"/>
        <v>-31.93466410732773</v>
      </c>
      <c r="C4215" s="6">
        <v>20135.9375</v>
      </c>
      <c r="D4215">
        <f t="shared" ca="1" si="645"/>
        <v>3</v>
      </c>
      <c r="E4215" s="1">
        <v>0.65</v>
      </c>
      <c r="F4215">
        <v>19.899999999999999</v>
      </c>
      <c r="G4215">
        <f t="shared" ca="1" si="638"/>
        <v>54.048620189015942</v>
      </c>
      <c r="H4215">
        <f t="shared" ca="1" si="646"/>
        <v>21.996301927449949</v>
      </c>
      <c r="I4215">
        <f ca="1">User_Model_Calcs!A4215-Sat_Data!$B$5</f>
        <v>-3.6577973597980815</v>
      </c>
      <c r="J4215">
        <f ca="1">(Earth_Data!$B$1/SQRT(1-Earth_Data!$B$2^2*SIN(RADIANS(User_Model_Calcs!B4215))^2))*COS(RADIANS(User_Model_Calcs!B4215))</f>
        <v>5417.8965507945541</v>
      </c>
      <c r="K4215">
        <f ca="1">((Earth_Data!$B$1*(1-Earth_Data!$B$2^2))/SQRT(1-Earth_Data!$B$2^2*SIN(RADIANS(User_Model_Calcs!B4215))^2))*SIN(RADIANS(User_Model_Calcs!B4215))</f>
        <v>-3354.2864569348139</v>
      </c>
      <c r="L4215">
        <f t="shared" ca="1" si="639"/>
        <v>-31.762159699251921</v>
      </c>
      <c r="M4215">
        <f t="shared" ca="1" si="640"/>
        <v>6372.1927678223792</v>
      </c>
      <c r="N4215">
        <f ca="1">SQRT(User_Model_Calcs!M4215^2+Sat_Data!$B$3^2-2*User_Model_Calcs!M4215*Sat_Data!$B$3*COS(RADIANS(L4215))*COS(RADIANS(I4215)))</f>
        <v>36911.629174411566</v>
      </c>
      <c r="O4215">
        <f ca="1">DEGREES(ACOS(((Earth_Data!$B$1+Sat_Data!$B$2)/User_Model_Calcs!N4215)*SQRT(1-COS(RADIANS(User_Model_Calcs!I4215))^2*COS(RADIANS(User_Model_Calcs!B4215))^2)))</f>
        <v>52.599812434762967</v>
      </c>
      <c r="P4215">
        <f t="shared" ca="1" si="637"/>
        <v>6.8911678611716347</v>
      </c>
    </row>
    <row r="4216" spans="1:16" x14ac:dyDescent="0.25">
      <c r="A4216">
        <f t="shared" ca="1" si="647"/>
        <v>109.26917544132357</v>
      </c>
      <c r="B4216">
        <f t="shared" ca="1" si="648"/>
        <v>-30.873753771514235</v>
      </c>
      <c r="C4216" s="6">
        <v>20135.9375</v>
      </c>
      <c r="D4216">
        <f t="shared" ca="1" si="645"/>
        <v>0.75</v>
      </c>
      <c r="E4216" s="1">
        <v>0.65</v>
      </c>
      <c r="F4216">
        <v>19.899999999999999</v>
      </c>
      <c r="G4216">
        <f t="shared" ca="1" si="638"/>
        <v>42.007420362456692</v>
      </c>
      <c r="H4216">
        <f t="shared" ca="1" si="646"/>
        <v>19.62313032641293</v>
      </c>
      <c r="I4216">
        <f ca="1">User_Model_Calcs!A4216-Sat_Data!$B$5</f>
        <v>-0.73082455867643148</v>
      </c>
      <c r="J4216">
        <f ca="1">(Earth_Data!$B$1/SQRT(1-Earth_Data!$B$2^2*SIN(RADIANS(User_Model_Calcs!B4216))^2))*COS(RADIANS(User_Model_Calcs!B4216))</f>
        <v>5479.1894498374595</v>
      </c>
      <c r="K4216">
        <f ca="1">((Earth_Data!$B$1*(1-Earth_Data!$B$2^2))/SQRT(1-Earth_Data!$B$2^2*SIN(RADIANS(User_Model_Calcs!B4216))^2))*SIN(RADIANS(User_Model_Calcs!B4216))</f>
        <v>-3253.8892116327438</v>
      </c>
      <c r="L4216">
        <f t="shared" ca="1" si="639"/>
        <v>-30.704519440713348</v>
      </c>
      <c r="M4216">
        <f t="shared" ca="1" si="640"/>
        <v>6372.5436074451536</v>
      </c>
      <c r="N4216">
        <f ca="1">SQRT(User_Model_Calcs!M4216^2+Sat_Data!$B$3^2-2*User_Model_Calcs!M4216*Sat_Data!$B$3*COS(RADIANS(L4216))*COS(RADIANS(I4216)))</f>
        <v>36829.485179824347</v>
      </c>
      <c r="O4216">
        <f ca="1">DEGREES(ACOS(((Earth_Data!$B$1+Sat_Data!$B$2)/User_Model_Calcs!N4216)*SQRT(1-COS(RADIANS(User_Model_Calcs!I4216))^2*COS(RADIANS(User_Model_Calcs!B4216))^2)))</f>
        <v>54.01241209857983</v>
      </c>
      <c r="P4216">
        <f t="shared" ca="1" si="637"/>
        <v>1.4239820086330266</v>
      </c>
    </row>
    <row r="4217" spans="1:16" x14ac:dyDescent="0.25">
      <c r="A4217">
        <f t="shared" ca="1" si="647"/>
        <v>105.77871798804398</v>
      </c>
      <c r="B4217">
        <f t="shared" ca="1" si="648"/>
        <v>-29.603633207064551</v>
      </c>
      <c r="C4217" s="6">
        <v>20135.9375</v>
      </c>
      <c r="D4217">
        <f t="shared" ca="1" si="645"/>
        <v>1.2</v>
      </c>
      <c r="E4217" s="1">
        <v>0.65</v>
      </c>
      <c r="F4217">
        <v>19.899999999999999</v>
      </c>
      <c r="G4217">
        <f t="shared" ca="1" si="638"/>
        <v>46.089820015575185</v>
      </c>
      <c r="H4217">
        <f t="shared" ca="1" si="646"/>
        <v>21.775264854017756</v>
      </c>
      <c r="I4217">
        <f ca="1">User_Model_Calcs!A4217-Sat_Data!$B$5</f>
        <v>-4.2212820119560206</v>
      </c>
      <c r="J4217">
        <f ca="1">(Earth_Data!$B$1/SQRT(1-Earth_Data!$B$2^2*SIN(RADIANS(User_Model_Calcs!B4217))^2))*COS(RADIANS(User_Model_Calcs!B4217))</f>
        <v>5550.0960048639081</v>
      </c>
      <c r="K4217">
        <f ca="1">((Earth_Data!$B$1*(1-Earth_Data!$B$2^2))/SQRT(1-Earth_Data!$B$2^2*SIN(RADIANS(User_Model_Calcs!B4217))^2))*SIN(RADIANS(User_Model_Calcs!B4217))</f>
        <v>-3132.2486810396858</v>
      </c>
      <c r="L4217">
        <f t="shared" ca="1" si="639"/>
        <v>-29.438617158943899</v>
      </c>
      <c r="M4217">
        <f t="shared" ca="1" si="640"/>
        <v>6372.9543747842072</v>
      </c>
      <c r="N4217">
        <f ca="1">SQRT(User_Model_Calcs!M4217^2+Sat_Data!$B$3^2-2*User_Model_Calcs!M4217*Sat_Data!$B$3*COS(RADIANS(L4217))*COS(RADIANS(I4217)))</f>
        <v>36765.049560375664</v>
      </c>
      <c r="O4217">
        <f ca="1">DEGREES(ACOS(((Earth_Data!$B$1+Sat_Data!$B$2)/User_Model_Calcs!N4217)*SQRT(1-COS(RADIANS(User_Model_Calcs!I4217))^2*COS(RADIANS(User_Model_Calcs!B4217))^2)))</f>
        <v>55.160663262937348</v>
      </c>
      <c r="P4217">
        <f t="shared" ca="1" si="637"/>
        <v>8.4977896994715731</v>
      </c>
    </row>
    <row r="4218" spans="1:16" x14ac:dyDescent="0.25">
      <c r="A4218">
        <f t="shared" ca="1" si="647"/>
        <v>109.89722477630654</v>
      </c>
      <c r="B4218">
        <f t="shared" ca="1" si="648"/>
        <v>-33.388122342613151</v>
      </c>
      <c r="C4218" s="6">
        <v>20135.9375</v>
      </c>
      <c r="D4218">
        <f t="shared" ca="1" si="645"/>
        <v>1.2</v>
      </c>
      <c r="E4218" s="1">
        <v>0.65</v>
      </c>
      <c r="F4218">
        <v>19.899999999999999</v>
      </c>
      <c r="G4218">
        <f t="shared" ca="1" si="638"/>
        <v>46.089820015575185</v>
      </c>
      <c r="H4218">
        <f t="shared" ca="1" si="646"/>
        <v>20.109664780808316</v>
      </c>
      <c r="I4218">
        <f ca="1">User_Model_Calcs!A4218-Sat_Data!$B$5</f>
        <v>-0.10277522369345604</v>
      </c>
      <c r="J4218">
        <f ca="1">(Earth_Data!$B$1/SQRT(1-Earth_Data!$B$2^2*SIN(RADIANS(User_Model_Calcs!B4218))^2))*COS(RADIANS(User_Model_Calcs!B4218))</f>
        <v>5330.9108596238912</v>
      </c>
      <c r="K4218">
        <f ca="1">((Earth_Data!$B$1*(1-Earth_Data!$B$2^2))/SQRT(1-Earth_Data!$B$2^2*SIN(RADIANS(User_Model_Calcs!B4218))^2))*SIN(RADIANS(User_Model_Calcs!B4218))</f>
        <v>-3489.9814839818264</v>
      </c>
      <c r="L4218">
        <f t="shared" ca="1" si="639"/>
        <v>-33.211521073392447</v>
      </c>
      <c r="M4218">
        <f t="shared" ca="1" si="640"/>
        <v>6371.7016056773973</v>
      </c>
      <c r="N4218">
        <f ca="1">SQRT(User_Model_Calcs!M4218^2+Sat_Data!$B$3^2-2*User_Model_Calcs!M4218*Sat_Data!$B$3*COS(RADIANS(L4218))*COS(RADIANS(I4218)))</f>
        <v>36998.208914696297</v>
      </c>
      <c r="O4218">
        <f ca="1">DEGREES(ACOS(((Earth_Data!$B$1+Sat_Data!$B$2)/User_Model_Calcs!N4218)*SQRT(1-COS(RADIANS(User_Model_Calcs!I4218))^2*COS(RADIANS(User_Model_Calcs!B4218))^2)))</f>
        <v>51.16001568086687</v>
      </c>
      <c r="P4218">
        <f t="shared" ca="1" si="637"/>
        <v>0.18675911179042259</v>
      </c>
    </row>
    <row r="4219" spans="1:16" x14ac:dyDescent="0.25">
      <c r="A4219">
        <f t="shared" ca="1" si="647"/>
        <v>107.57329995735985</v>
      </c>
      <c r="B4219">
        <f t="shared" ca="1" si="648"/>
        <v>-29.903472921668158</v>
      </c>
      <c r="C4219" s="6">
        <v>20135.9375</v>
      </c>
      <c r="D4219">
        <f t="shared" ca="1" si="645"/>
        <v>1.2</v>
      </c>
      <c r="E4219" s="1">
        <v>0.65</v>
      </c>
      <c r="F4219">
        <v>19.899999999999999</v>
      </c>
      <c r="G4219">
        <f t="shared" ca="1" si="638"/>
        <v>46.089820015575185</v>
      </c>
      <c r="H4219">
        <f t="shared" ca="1" si="646"/>
        <v>18.074706796517773</v>
      </c>
      <c r="I4219">
        <f ca="1">User_Model_Calcs!A4219-Sat_Data!$B$5</f>
        <v>-2.4267000426401495</v>
      </c>
      <c r="J4219">
        <f ca="1">(Earth_Data!$B$1/SQRT(1-Earth_Data!$B$2^2*SIN(RADIANS(User_Model_Calcs!B4219))^2))*COS(RADIANS(User_Model_Calcs!B4219))</f>
        <v>5533.6016169051609</v>
      </c>
      <c r="K4219">
        <f ca="1">((Earth_Data!$B$1*(1-Earth_Data!$B$2^2))/SQRT(1-Earth_Data!$B$2^2*SIN(RADIANS(User_Model_Calcs!B4219))^2))*SIN(RADIANS(User_Model_Calcs!B4219))</f>
        <v>-3161.1037195392178</v>
      </c>
      <c r="L4219">
        <f t="shared" ca="1" si="639"/>
        <v>-29.737431641913773</v>
      </c>
      <c r="M4219">
        <f t="shared" ca="1" si="640"/>
        <v>6372.8583524428104</v>
      </c>
      <c r="N4219">
        <f ca="1">SQRT(User_Model_Calcs!M4219^2+Sat_Data!$B$3^2-2*User_Model_Calcs!M4219*Sat_Data!$B$3*COS(RADIANS(L4219))*COS(RADIANS(I4219)))</f>
        <v>36772.372747148533</v>
      </c>
      <c r="O4219">
        <f ca="1">DEGREES(ACOS(((Earth_Data!$B$1+Sat_Data!$B$2)/User_Model_Calcs!N4219)*SQRT(1-COS(RADIANS(User_Model_Calcs!I4219))^2*COS(RADIANS(User_Model_Calcs!B4219))^2)))</f>
        <v>55.02729333237545</v>
      </c>
      <c r="P4219">
        <f t="shared" ca="1" si="637"/>
        <v>4.8588423377213346</v>
      </c>
    </row>
    <row r="4220" spans="1:16" x14ac:dyDescent="0.25">
      <c r="A4220">
        <f t="shared" ca="1" si="647"/>
        <v>108.0806982343222</v>
      </c>
      <c r="B4220">
        <f t="shared" ca="1" si="648"/>
        <v>-33.925022187159755</v>
      </c>
      <c r="C4220" s="6">
        <v>20135.9375</v>
      </c>
      <c r="D4220">
        <f t="shared" ca="1" si="645"/>
        <v>3</v>
      </c>
      <c r="E4220" s="1">
        <v>0.65</v>
      </c>
      <c r="F4220">
        <v>19.899999999999999</v>
      </c>
      <c r="G4220">
        <f t="shared" ca="1" si="638"/>
        <v>54.048620189015942</v>
      </c>
      <c r="H4220">
        <f t="shared" ca="1" si="646"/>
        <v>16.698466899388031</v>
      </c>
      <c r="I4220">
        <f ca="1">User_Model_Calcs!A4220-Sat_Data!$B$5</f>
        <v>-1.9193017656778011</v>
      </c>
      <c r="J4220">
        <f ca="1">(Earth_Data!$B$1/SQRT(1-Earth_Data!$B$2^2*SIN(RADIANS(User_Model_Calcs!B4220))^2))*COS(RADIANS(User_Model_Calcs!B4220))</f>
        <v>5297.9070450538557</v>
      </c>
      <c r="K4220">
        <f ca="1">((Earth_Data!$B$1*(1-Earth_Data!$B$2^2))/SQRT(1-Earth_Data!$B$2^2*SIN(RADIANS(User_Model_Calcs!B4220))^2))*SIN(RADIANS(User_Model_Calcs!B4220))</f>
        <v>-3539.5499594550524</v>
      </c>
      <c r="L4220">
        <f t="shared" ca="1" si="639"/>
        <v>-33.747021517611152</v>
      </c>
      <c r="M4220">
        <f t="shared" ca="1" si="640"/>
        <v>6371.5173211339179</v>
      </c>
      <c r="N4220">
        <f ca="1">SQRT(User_Model_Calcs!M4220^2+Sat_Data!$B$3^2-2*User_Model_Calcs!M4220*Sat_Data!$B$3*COS(RADIANS(L4220))*COS(RADIANS(I4220)))</f>
        <v>37039.143955578162</v>
      </c>
      <c r="O4220">
        <f ca="1">DEGREES(ACOS(((Earth_Data!$B$1+Sat_Data!$B$2)/User_Model_Calcs!N4220)*SQRT(1-COS(RADIANS(User_Model_Calcs!I4220))^2*COS(RADIANS(User_Model_Calcs!B4220))^2)))</f>
        <v>50.497018842051681</v>
      </c>
      <c r="P4220">
        <f t="shared" ca="1" si="637"/>
        <v>3.4361076952328324</v>
      </c>
    </row>
    <row r="4221" spans="1:16" x14ac:dyDescent="0.25">
      <c r="A4221">
        <f t="shared" ca="1" si="647"/>
        <v>108.64127877515826</v>
      </c>
      <c r="B4221">
        <f t="shared" ca="1" si="648"/>
        <v>-29.400824629988797</v>
      </c>
      <c r="C4221" s="6">
        <v>20135.9375</v>
      </c>
      <c r="D4221">
        <f t="shared" ca="1" si="645"/>
        <v>1.2</v>
      </c>
      <c r="E4221" s="1">
        <v>0.65</v>
      </c>
      <c r="F4221">
        <v>19.899999999999999</v>
      </c>
      <c r="G4221">
        <f t="shared" ca="1" si="638"/>
        <v>46.089820015575185</v>
      </c>
      <c r="H4221">
        <f t="shared" ca="1" si="646"/>
        <v>16.039424025871327</v>
      </c>
      <c r="I4221">
        <f ca="1">User_Model_Calcs!A4221-Sat_Data!$B$5</f>
        <v>-1.3587212248417444</v>
      </c>
      <c r="J4221">
        <f ca="1">(Earth_Data!$B$1/SQRT(1-Earth_Data!$B$2^2*SIN(RADIANS(User_Model_Calcs!B4221))^2))*COS(RADIANS(User_Model_Calcs!B4221))</f>
        <v>5561.1665120853568</v>
      </c>
      <c r="K4221">
        <f ca="1">((Earth_Data!$B$1*(1-Earth_Data!$B$2^2))/SQRT(1-Earth_Data!$B$2^2*SIN(RADIANS(User_Model_Calcs!B4221))^2))*SIN(RADIANS(User_Model_Calcs!B4221))</f>
        <v>-3112.6834021333721</v>
      </c>
      <c r="L4221">
        <f t="shared" ca="1" si="639"/>
        <v>-29.236512240778669</v>
      </c>
      <c r="M4221">
        <f t="shared" ca="1" si="640"/>
        <v>6373.0189813820734</v>
      </c>
      <c r="N4221">
        <f ca="1">SQRT(User_Model_Calcs!M4221^2+Sat_Data!$B$3^2-2*User_Model_Calcs!M4221*Sat_Data!$B$3*COS(RADIANS(L4221))*COS(RADIANS(I4221)))</f>
        <v>36736.879609457799</v>
      </c>
      <c r="O4221">
        <f ca="1">DEGREES(ACOS(((Earth_Data!$B$1+Sat_Data!$B$2)/User_Model_Calcs!N4221)*SQRT(1-COS(RADIANS(User_Model_Calcs!I4221))^2*COS(RADIANS(User_Model_Calcs!B4221))^2)))</f>
        <v>55.671311255941426</v>
      </c>
      <c r="P4221">
        <f t="shared" ca="1" si="637"/>
        <v>2.7660928008492598</v>
      </c>
    </row>
    <row r="4222" spans="1:16" x14ac:dyDescent="0.25">
      <c r="A4222">
        <f t="shared" ca="1" si="647"/>
        <v>105.68735388003559</v>
      </c>
      <c r="B4222">
        <f t="shared" ca="1" si="648"/>
        <v>-33.682877515614052</v>
      </c>
      <c r="C4222" s="6">
        <v>20135.9375</v>
      </c>
      <c r="D4222">
        <f t="shared" ca="1" si="645"/>
        <v>0.75</v>
      </c>
      <c r="E4222" s="1">
        <v>0.65</v>
      </c>
      <c r="F4222">
        <v>19.899999999999999</v>
      </c>
      <c r="G4222">
        <f t="shared" ca="1" si="638"/>
        <v>42.007420362456692</v>
      </c>
      <c r="H4222">
        <f t="shared" ca="1" si="646"/>
        <v>22.34096014624398</v>
      </c>
      <c r="I4222">
        <f ca="1">User_Model_Calcs!A4222-Sat_Data!$B$5</f>
        <v>-4.3126461199644126</v>
      </c>
      <c r="J4222">
        <f ca="1">(Earth_Data!$B$1/SQRT(1-Earth_Data!$B$2^2*SIN(RADIANS(User_Model_Calcs!B4222))^2))*COS(RADIANS(User_Model_Calcs!B4222))</f>
        <v>5312.8497937431812</v>
      </c>
      <c r="K4222">
        <f ca="1">((Earth_Data!$B$1*(1-Earth_Data!$B$2^2))/SQRT(1-Earth_Data!$B$2^2*SIN(RADIANS(User_Model_Calcs!B4222))^2))*SIN(RADIANS(User_Model_Calcs!B4222))</f>
        <v>-3517.2320770032261</v>
      </c>
      <c r="L4222">
        <f t="shared" ca="1" si="639"/>
        <v>-33.505500302213804</v>
      </c>
      <c r="M4222">
        <f t="shared" ca="1" si="640"/>
        <v>6371.6006163582942</v>
      </c>
      <c r="N4222">
        <f ca="1">SQRT(User_Model_Calcs!M4222^2+Sat_Data!$B$3^2-2*User_Model_Calcs!M4222*Sat_Data!$B$3*COS(RADIANS(L4222))*COS(RADIANS(I4222)))</f>
        <v>37035.888849553805</v>
      </c>
      <c r="O4222">
        <f ca="1">DEGREES(ACOS(((Earth_Data!$B$1+Sat_Data!$B$2)/User_Model_Calcs!N4222)*SQRT(1-COS(RADIANS(User_Model_Calcs!I4222))^2*COS(RADIANS(User_Model_Calcs!B4222))^2)))</f>
        <v>50.550696000902853</v>
      </c>
      <c r="P4222">
        <f t="shared" ca="1" si="637"/>
        <v>7.7434243292244842</v>
      </c>
    </row>
    <row r="4223" spans="1:16" x14ac:dyDescent="0.25">
      <c r="A4223">
        <f t="shared" ca="1" si="647"/>
        <v>110.22966243403715</v>
      </c>
      <c r="B4223">
        <f t="shared" ca="1" si="648"/>
        <v>-31.109019186679024</v>
      </c>
      <c r="C4223" s="6">
        <v>20135.9375</v>
      </c>
      <c r="D4223">
        <f t="shared" ca="1" si="645"/>
        <v>1.2</v>
      </c>
      <c r="E4223" s="1">
        <v>0.65</v>
      </c>
      <c r="F4223">
        <v>19.899999999999999</v>
      </c>
      <c r="G4223">
        <f t="shared" ca="1" si="638"/>
        <v>46.089820015575185</v>
      </c>
      <c r="H4223">
        <f t="shared" ca="1" si="646"/>
        <v>16.122622390638387</v>
      </c>
      <c r="I4223">
        <f ca="1">User_Model_Calcs!A4223-Sat_Data!$B$5</f>
        <v>0.22966243403715225</v>
      </c>
      <c r="J4223">
        <f ca="1">(Earth_Data!$B$1/SQRT(1-Earth_Data!$B$2^2*SIN(RADIANS(User_Model_Calcs!B4223))^2))*COS(RADIANS(User_Model_Calcs!B4223))</f>
        <v>5465.7587082838299</v>
      </c>
      <c r="K4223">
        <f ca="1">((Earth_Data!$B$1*(1-Earth_Data!$B$2^2))/SQRT(1-Earth_Data!$B$2^2*SIN(RADIANS(User_Model_Calcs!B4223))^2))*SIN(RADIANS(User_Model_Calcs!B4223))</f>
        <v>-3276.2493321664037</v>
      </c>
      <c r="L4223">
        <f t="shared" ca="1" si="639"/>
        <v>-30.939039595990359</v>
      </c>
      <c r="M4223">
        <f t="shared" ca="1" si="640"/>
        <v>6372.4663940817554</v>
      </c>
      <c r="N4223">
        <f ca="1">SQRT(User_Model_Calcs!M4223^2+Sat_Data!$B$3^2-2*User_Model_Calcs!M4223*Sat_Data!$B$3*COS(RADIANS(L4223))*COS(RADIANS(I4223)))</f>
        <v>36844.38494394529</v>
      </c>
      <c r="O4223">
        <f ca="1">DEGREES(ACOS(((Earth_Data!$B$1+Sat_Data!$B$2)/User_Model_Calcs!N4223)*SQRT(1-COS(RADIANS(User_Model_Calcs!I4223))^2*COS(RADIANS(User_Model_Calcs!B4223))^2)))</f>
        <v>53.75210789668094</v>
      </c>
      <c r="P4223">
        <f t="shared" ca="1" si="637"/>
        <v>0.44450015675973742</v>
      </c>
    </row>
    <row r="4224" spans="1:16" x14ac:dyDescent="0.25">
      <c r="A4224">
        <f t="shared" ca="1" si="647"/>
        <v>107.31295225033685</v>
      </c>
      <c r="B4224">
        <f t="shared" ca="1" si="648"/>
        <v>-30.751619817534781</v>
      </c>
      <c r="C4224" s="6">
        <v>20135.9375</v>
      </c>
      <c r="D4224">
        <f t="shared" ca="1" si="645"/>
        <v>3</v>
      </c>
      <c r="E4224" s="1">
        <v>0.65</v>
      </c>
      <c r="F4224">
        <v>19.899999999999999</v>
      </c>
      <c r="G4224">
        <f t="shared" ca="1" si="638"/>
        <v>54.048620189015942</v>
      </c>
      <c r="H4224">
        <f t="shared" ca="1" si="646"/>
        <v>18.282991076240172</v>
      </c>
      <c r="I4224">
        <f ca="1">User_Model_Calcs!A4224-Sat_Data!$B$5</f>
        <v>-2.6870477496631509</v>
      </c>
      <c r="J4224">
        <f ca="1">(Earth_Data!$B$1/SQRT(1-Earth_Data!$B$2^2*SIN(RADIANS(User_Model_Calcs!B4224))^2))*COS(RADIANS(User_Model_Calcs!B4224))</f>
        <v>5486.1253600570753</v>
      </c>
      <c r="K4224">
        <f ca="1">((Earth_Data!$B$1*(1-Earth_Data!$B$2^2))/SQRT(1-Earth_Data!$B$2^2*SIN(RADIANS(User_Model_Calcs!B4224))^2))*SIN(RADIANS(User_Model_Calcs!B4224))</f>
        <v>-3242.259969514168</v>
      </c>
      <c r="L4224">
        <f t="shared" ca="1" si="639"/>
        <v>-30.582776857694878</v>
      </c>
      <c r="M4224">
        <f t="shared" ca="1" si="640"/>
        <v>6372.5835558410208</v>
      </c>
      <c r="N4224">
        <f ca="1">SQRT(User_Model_Calcs!M4224^2+Sat_Data!$B$3^2-2*User_Model_Calcs!M4224*Sat_Data!$B$3*COS(RADIANS(L4224))*COS(RADIANS(I4224)))</f>
        <v>36827.946944889998</v>
      </c>
      <c r="O4224">
        <f ca="1">DEGREES(ACOS(((Earth_Data!$B$1+Sat_Data!$B$2)/User_Model_Calcs!N4224)*SQRT(1-COS(RADIANS(User_Model_Calcs!I4224))^2*COS(RADIANS(User_Model_Calcs!B4224))^2)))</f>
        <v>54.040074244148862</v>
      </c>
      <c r="P4224">
        <f t="shared" ca="1" si="637"/>
        <v>5.2443080841478391</v>
      </c>
    </row>
    <row r="4225" spans="1:16" x14ac:dyDescent="0.25">
      <c r="A4225">
        <f t="shared" ca="1" si="647"/>
        <v>110.54503378375991</v>
      </c>
      <c r="B4225">
        <f t="shared" ca="1" si="648"/>
        <v>-34.015624537320477</v>
      </c>
      <c r="C4225" s="6">
        <v>20135.9375</v>
      </c>
      <c r="D4225">
        <f t="shared" ca="1" si="645"/>
        <v>3</v>
      </c>
      <c r="E4225" s="1">
        <v>0.65</v>
      </c>
      <c r="F4225">
        <v>19.899999999999999</v>
      </c>
      <c r="G4225">
        <f t="shared" ca="1" si="638"/>
        <v>54.048620189015942</v>
      </c>
      <c r="H4225">
        <f t="shared" ca="1" si="646"/>
        <v>16.065425790786694</v>
      </c>
      <c r="I4225">
        <f ca="1">User_Model_Calcs!A4225-Sat_Data!$B$5</f>
        <v>0.54503378375990508</v>
      </c>
      <c r="J4225">
        <f ca="1">(Earth_Data!$B$1/SQRT(1-Earth_Data!$B$2^2*SIN(RADIANS(User_Model_Calcs!B4225))^2))*COS(RADIANS(User_Model_Calcs!B4225))</f>
        <v>5292.2915937222906</v>
      </c>
      <c r="K4225">
        <f ca="1">((Earth_Data!$B$1*(1-Earth_Data!$B$2^2))/SQRT(1-Earth_Data!$B$2^2*SIN(RADIANS(User_Model_Calcs!B4225))^2))*SIN(RADIANS(User_Model_Calcs!B4225))</f>
        <v>-3547.8845170431914</v>
      </c>
      <c r="L4225">
        <f t="shared" ca="1" si="639"/>
        <v>-33.837393845996218</v>
      </c>
      <c r="M4225">
        <f t="shared" ca="1" si="640"/>
        <v>6371.4860793427479</v>
      </c>
      <c r="N4225">
        <f ca="1">SQRT(User_Model_Calcs!M4225^2+Sat_Data!$B$3^2-2*User_Model_Calcs!M4225*Sat_Data!$B$3*COS(RADIANS(L4225))*COS(RADIANS(I4225)))</f>
        <v>37042.420030551693</v>
      </c>
      <c r="O4225">
        <f ca="1">DEGREES(ACOS(((Earth_Data!$B$1+Sat_Data!$B$2)/User_Model_Calcs!N4225)*SQRT(1-COS(RADIANS(User_Model_Calcs!I4225))^2*COS(RADIANS(User_Model_Calcs!B4225))^2)))</f>
        <v>50.444079455721656</v>
      </c>
      <c r="P4225">
        <f t="shared" ca="1" si="637"/>
        <v>0.97422099394883155</v>
      </c>
    </row>
    <row r="4226" spans="1:16" x14ac:dyDescent="0.25">
      <c r="A4226">
        <f t="shared" ca="1" si="647"/>
        <v>109.92156910046117</v>
      </c>
      <c r="B4226">
        <f t="shared" ca="1" si="648"/>
        <v>-32.368289699859822</v>
      </c>
      <c r="C4226" s="6">
        <v>20135.9375</v>
      </c>
      <c r="D4226">
        <f t="shared" ca="1" si="645"/>
        <v>1.2</v>
      </c>
      <c r="E4226" s="1">
        <v>0.65</v>
      </c>
      <c r="F4226">
        <v>19.899999999999999</v>
      </c>
      <c r="G4226">
        <f t="shared" ca="1" si="638"/>
        <v>46.089820015575185</v>
      </c>
      <c r="H4226">
        <f t="shared" ca="1" si="646"/>
        <v>17.366574528185385</v>
      </c>
      <c r="I4226">
        <f ca="1">User_Model_Calcs!A4226-Sat_Data!$B$5</f>
        <v>-7.843089953883009E-2</v>
      </c>
      <c r="J4226">
        <f ca="1">(Earth_Data!$B$1/SQRT(1-Earth_Data!$B$2^2*SIN(RADIANS(User_Model_Calcs!B4226))^2))*COS(RADIANS(User_Model_Calcs!B4226))</f>
        <v>5392.3079732033484</v>
      </c>
      <c r="K4226">
        <f ca="1">((Earth_Data!$B$1*(1-Earth_Data!$B$2^2))/SQRT(1-Earth_Data!$B$2^2*SIN(RADIANS(User_Model_Calcs!B4226))^2))*SIN(RADIANS(User_Model_Calcs!B4226))</f>
        <v>-3394.9968440941943</v>
      </c>
      <c r="L4226">
        <f t="shared" ca="1" si="639"/>
        <v>-32.194516265646484</v>
      </c>
      <c r="M4226">
        <f t="shared" ca="1" si="640"/>
        <v>6372.0474613174329</v>
      </c>
      <c r="N4226">
        <f ca="1">SQRT(User_Model_Calcs!M4226^2+Sat_Data!$B$3^2-2*User_Model_Calcs!M4226*Sat_Data!$B$3*COS(RADIANS(L4226))*COS(RADIANS(I4226)))</f>
        <v>36928.228500904836</v>
      </c>
      <c r="O4226">
        <f ca="1">DEGREES(ACOS(((Earth_Data!$B$1+Sat_Data!$B$2)/User_Model_Calcs!N4226)*SQRT(1-COS(RADIANS(User_Model_Calcs!I4226))^2*COS(RADIANS(User_Model_Calcs!B4226))^2)))</f>
        <v>52.318799299969193</v>
      </c>
      <c r="P4226">
        <f t="shared" ref="P4226:P4289" ca="1" si="649">DEGREES(ASIN(SIN(RADIANS(ABS(I4226)))/(SIN(ACOS(COS(RADIANS(I4226))*COS(RADIANS(B4226)))))))</f>
        <v>0.14650116280562719</v>
      </c>
    </row>
    <row r="4227" spans="1:16" x14ac:dyDescent="0.25">
      <c r="A4227">
        <f t="shared" ca="1" si="647"/>
        <v>105.72803104042904</v>
      </c>
      <c r="B4227">
        <f t="shared" ca="1" si="648"/>
        <v>-29.249485121557427</v>
      </c>
      <c r="C4227" s="6">
        <v>20135.9375</v>
      </c>
      <c r="D4227">
        <f t="shared" ca="1" si="645"/>
        <v>0.75</v>
      </c>
      <c r="E4227" s="1">
        <v>0.65</v>
      </c>
      <c r="F4227">
        <v>19.899999999999999</v>
      </c>
      <c r="G4227">
        <f t="shared" ref="G4227:G4290" ca="1" si="650">20.4+20*LOG(F4227)+20*LOG(D4227)+10*LOG(E4227)</f>
        <v>42.007420362456692</v>
      </c>
      <c r="H4227">
        <f t="shared" ca="1" si="646"/>
        <v>22.821972420557096</v>
      </c>
      <c r="I4227">
        <f ca="1">User_Model_Calcs!A4227-Sat_Data!$B$5</f>
        <v>-4.2719689595709553</v>
      </c>
      <c r="J4227">
        <f ca="1">(Earth_Data!$B$1/SQRT(1-Earth_Data!$B$2^2*SIN(RADIANS(User_Model_Calcs!B4227))^2))*COS(RADIANS(User_Model_Calcs!B4227))</f>
        <v>5569.3821515268683</v>
      </c>
      <c r="K4227">
        <f ca="1">((Earth_Data!$B$1*(1-Earth_Data!$B$2^2))/SQRT(1-Earth_Data!$B$2^2*SIN(RADIANS(User_Model_Calcs!B4227))^2))*SIN(RADIANS(User_Model_Calcs!B4227))</f>
        <v>-3098.0583538966398</v>
      </c>
      <c r="L4227">
        <f t="shared" ref="L4227:L4290" ca="1" si="651">DEGREES(ATAN((K4227/J4227)))</f>
        <v>-29.085703154825634</v>
      </c>
      <c r="M4227">
        <f t="shared" ref="M4227:M4290" ca="1" si="652">SQRT(J4227^2+K4227^2)</f>
        <v>6373.0670099956433</v>
      </c>
      <c r="N4227">
        <f ca="1">SQRT(User_Model_Calcs!M4227^2+Sat_Data!$B$3^2-2*User_Model_Calcs!M4227*Sat_Data!$B$3*COS(RADIANS(L4227))*COS(RADIANS(I4227)))</f>
        <v>36743.422754333347</v>
      </c>
      <c r="O4227">
        <f ca="1">DEGREES(ACOS(((Earth_Data!$B$1+Sat_Data!$B$2)/User_Model_Calcs!N4227)*SQRT(1-COS(RADIANS(User_Model_Calcs!I4227))^2*COS(RADIANS(User_Model_Calcs!B4227))^2)))</f>
        <v>55.553495313939429</v>
      </c>
      <c r="P4227">
        <f t="shared" ca="1" si="649"/>
        <v>8.6919837507298769</v>
      </c>
    </row>
    <row r="4228" spans="1:16" x14ac:dyDescent="0.25">
      <c r="A4228">
        <f t="shared" ca="1" si="647"/>
        <v>106.32551622998157</v>
      </c>
      <c r="B4228">
        <f t="shared" ca="1" si="648"/>
        <v>-30.793360214588034</v>
      </c>
      <c r="C4228" s="6">
        <v>20135.9375</v>
      </c>
      <c r="D4228">
        <f t="shared" ca="1" si="645"/>
        <v>0.75</v>
      </c>
      <c r="E4228" s="1">
        <v>0.65</v>
      </c>
      <c r="F4228">
        <v>19.899999999999999</v>
      </c>
      <c r="G4228">
        <f t="shared" ca="1" si="650"/>
        <v>42.007420362456692</v>
      </c>
      <c r="H4228">
        <f t="shared" ca="1" si="646"/>
        <v>18.845798853397412</v>
      </c>
      <c r="I4228">
        <f ca="1">User_Model_Calcs!A4228-Sat_Data!$B$5</f>
        <v>-3.6744837700184263</v>
      </c>
      <c r="J4228">
        <f ca="1">(Earth_Data!$B$1/SQRT(1-Earth_Data!$B$2^2*SIN(RADIANS(User_Model_Calcs!B4228))^2))*COS(RADIANS(User_Model_Calcs!B4228))</f>
        <v>5483.7577524363678</v>
      </c>
      <c r="K4228">
        <f ca="1">((Earth_Data!$B$1*(1-Earth_Data!$B$2^2))/SQRT(1-Earth_Data!$B$2^2*SIN(RADIANS(User_Model_Calcs!B4228))^2))*SIN(RADIANS(User_Model_Calcs!B4228))</f>
        <v>-3246.2360074950043</v>
      </c>
      <c r="L4228">
        <f t="shared" ca="1" si="651"/>
        <v>-30.62438315625915</v>
      </c>
      <c r="M4228">
        <f t="shared" ca="1" si="652"/>
        <v>6372.5699136033863</v>
      </c>
      <c r="N4228">
        <f ca="1">SQRT(User_Model_Calcs!M4228^2+Sat_Data!$B$3^2-2*User_Model_Calcs!M4228*Sat_Data!$B$3*COS(RADIANS(L4228))*COS(RADIANS(I4228)))</f>
        <v>36836.65482552247</v>
      </c>
      <c r="O4228">
        <f ca="1">DEGREES(ACOS(((Earth_Data!$B$1+Sat_Data!$B$2)/User_Model_Calcs!N4228)*SQRT(1-COS(RADIANS(User_Model_Calcs!I4228))^2*COS(RADIANS(User_Model_Calcs!B4228))^2)))</f>
        <v>53.88829859027382</v>
      </c>
      <c r="P4228">
        <f t="shared" ca="1" si="649"/>
        <v>7.150028732193201</v>
      </c>
    </row>
    <row r="4229" spans="1:16" x14ac:dyDescent="0.25">
      <c r="A4229">
        <f t="shared" ca="1" si="647"/>
        <v>109.57005239591372</v>
      </c>
      <c r="B4229">
        <f t="shared" ca="1" si="648"/>
        <v>-29.245804620431773</v>
      </c>
      <c r="C4229" s="6">
        <v>20135.9375</v>
      </c>
      <c r="D4229">
        <f t="shared" ca="1" si="645"/>
        <v>1.2</v>
      </c>
      <c r="E4229" s="1">
        <v>0.65</v>
      </c>
      <c r="F4229">
        <v>19.899999999999999</v>
      </c>
      <c r="G4229">
        <f t="shared" ca="1" si="650"/>
        <v>46.089820015575185</v>
      </c>
      <c r="H4229">
        <f t="shared" ca="1" si="646"/>
        <v>23.68890540319731</v>
      </c>
      <c r="I4229">
        <f ca="1">User_Model_Calcs!A4229-Sat_Data!$B$5</f>
        <v>-0.42994760408627997</v>
      </c>
      <c r="J4229">
        <f ca="1">(Earth_Data!$B$1/SQRT(1-Earth_Data!$B$2^2*SIN(RADIANS(User_Model_Calcs!B4229))^2))*COS(RADIANS(User_Model_Calcs!B4229))</f>
        <v>5569.5814681689681</v>
      </c>
      <c r="K4229">
        <f ca="1">((Earth_Data!$B$1*(1-Earth_Data!$B$2^2))/SQRT(1-Earth_Data!$B$2^2*SIN(RADIANS(User_Model_Calcs!B4229))^2))*SIN(RADIANS(User_Model_Calcs!B4229))</f>
        <v>-3097.7024141049542</v>
      </c>
      <c r="L4229">
        <f t="shared" ca="1" si="651"/>
        <v>-29.082035610000375</v>
      </c>
      <c r="M4229">
        <f t="shared" ca="1" si="652"/>
        <v>6373.0681760767993</v>
      </c>
      <c r="N4229">
        <f ca="1">SQRT(User_Model_Calcs!M4229^2+Sat_Data!$B$3^2-2*User_Model_Calcs!M4229*Sat_Data!$B$3*COS(RADIANS(L4229))*COS(RADIANS(I4229)))</f>
        <v>36725.613650174986</v>
      </c>
      <c r="O4229">
        <f ca="1">DEGREES(ACOS(((Earth_Data!$B$1+Sat_Data!$B$2)/User_Model_Calcs!N4229)*SQRT(1-COS(RADIANS(User_Model_Calcs!I4229))^2*COS(RADIANS(User_Model_Calcs!B4229))^2)))</f>
        <v>55.878068173582278</v>
      </c>
      <c r="P4229">
        <f t="shared" ca="1" si="649"/>
        <v>0.87998238920418115</v>
      </c>
    </row>
    <row r="4230" spans="1:16" x14ac:dyDescent="0.25">
      <c r="A4230">
        <f t="shared" ca="1" si="647"/>
        <v>107.9584244481093</v>
      </c>
      <c r="B4230">
        <f t="shared" ca="1" si="648"/>
        <v>-31.622210387176008</v>
      </c>
      <c r="C4230" s="6">
        <v>20135.9375</v>
      </c>
      <c r="D4230">
        <f t="shared" ca="1" si="645"/>
        <v>3</v>
      </c>
      <c r="E4230" s="1">
        <v>0.65</v>
      </c>
      <c r="F4230">
        <v>19.899999999999999</v>
      </c>
      <c r="G4230">
        <f t="shared" ca="1" si="650"/>
        <v>54.048620189015942</v>
      </c>
      <c r="H4230">
        <f t="shared" ca="1" si="646"/>
        <v>22.686793426151709</v>
      </c>
      <c r="I4230">
        <f ca="1">User_Model_Calcs!A4230-Sat_Data!$B$5</f>
        <v>-2.0415755518907019</v>
      </c>
      <c r="J4230">
        <f ca="1">(Earth_Data!$B$1/SQRT(1-Earth_Data!$B$2^2*SIN(RADIANS(User_Model_Calcs!B4230))^2))*COS(RADIANS(User_Model_Calcs!B4230))</f>
        <v>5436.1422517052797</v>
      </c>
      <c r="K4230">
        <f ca="1">((Earth_Data!$B$1*(1-Earth_Data!$B$2^2))/SQRT(1-Earth_Data!$B$2^2*SIN(RADIANS(User_Model_Calcs!B4230))^2))*SIN(RADIANS(User_Model_Calcs!B4230))</f>
        <v>-3324.8344120732745</v>
      </c>
      <c r="L4230">
        <f t="shared" ca="1" si="651"/>
        <v>-31.450644797219095</v>
      </c>
      <c r="M4230">
        <f t="shared" ca="1" si="652"/>
        <v>6372.2967953856314</v>
      </c>
      <c r="N4230">
        <f ca="1">SQRT(User_Model_Calcs!M4230^2+Sat_Data!$B$3^2-2*User_Model_Calcs!M4230*Sat_Data!$B$3*COS(RADIANS(L4230))*COS(RADIANS(I4230)))</f>
        <v>36882.127508861631</v>
      </c>
      <c r="O4230">
        <f ca="1">DEGREES(ACOS(((Earth_Data!$B$1+Sat_Data!$B$2)/User_Model_Calcs!N4230)*SQRT(1-COS(RADIANS(User_Model_Calcs!I4230))^2*COS(RADIANS(User_Model_Calcs!B4230))^2)))</f>
        <v>53.100913800260145</v>
      </c>
      <c r="P4230">
        <f t="shared" ca="1" si="649"/>
        <v>3.8894514044178128</v>
      </c>
    </row>
    <row r="4231" spans="1:16" x14ac:dyDescent="0.25">
      <c r="A4231">
        <f t="shared" ca="1" si="647"/>
        <v>109.65558258307156</v>
      </c>
      <c r="B4231">
        <f t="shared" ca="1" si="648"/>
        <v>-31.471103478486622</v>
      </c>
      <c r="C4231" s="6">
        <v>20135.9375</v>
      </c>
      <c r="D4231">
        <f t="shared" ca="1" si="645"/>
        <v>0.75</v>
      </c>
      <c r="E4231" s="1">
        <v>0.65</v>
      </c>
      <c r="F4231">
        <v>19.899999999999999</v>
      </c>
      <c r="G4231">
        <f t="shared" ca="1" si="650"/>
        <v>42.007420362456692</v>
      </c>
      <c r="H4231">
        <f t="shared" ca="1" si="646"/>
        <v>23.906544900438973</v>
      </c>
      <c r="I4231">
        <f ca="1">User_Model_Calcs!A4231-Sat_Data!$B$5</f>
        <v>-0.34441741692843664</v>
      </c>
      <c r="J4231">
        <f ca="1">(Earth_Data!$B$1/SQRT(1-Earth_Data!$B$2^2*SIN(RADIANS(User_Model_Calcs!B4231))^2))*COS(RADIANS(User_Model_Calcs!B4231))</f>
        <v>5444.9081210324621</v>
      </c>
      <c r="K4231">
        <f ca="1">((Earth_Data!$B$1*(1-Earth_Data!$B$2^2))/SQRT(1-Earth_Data!$B$2^2*SIN(RADIANS(User_Model_Calcs!B4231))^2))*SIN(RADIANS(User_Model_Calcs!B4231))</f>
        <v>-3310.5559256836991</v>
      </c>
      <c r="L4231">
        <f t="shared" ca="1" si="651"/>
        <v>-31.299999209165403</v>
      </c>
      <c r="M4231">
        <f t="shared" ca="1" si="652"/>
        <v>6372.3468976166623</v>
      </c>
      <c r="N4231">
        <f ca="1">SQRT(User_Model_Calcs!M4231^2+Sat_Data!$B$3^2-2*User_Model_Calcs!M4231*Sat_Data!$B$3*COS(RADIANS(L4231))*COS(RADIANS(I4231)))</f>
        <v>36868.279944995476</v>
      </c>
      <c r="O4231">
        <f ca="1">DEGREES(ACOS(((Earth_Data!$B$1+Sat_Data!$B$2)/User_Model_Calcs!N4231)*SQRT(1-COS(RADIANS(User_Model_Calcs!I4231))^2*COS(RADIANS(User_Model_Calcs!B4231))^2)))</f>
        <v>53.338332326410054</v>
      </c>
      <c r="P4231">
        <f t="shared" ca="1" si="649"/>
        <v>0.65969572924593378</v>
      </c>
    </row>
    <row r="4232" spans="1:16" x14ac:dyDescent="0.25">
      <c r="A4232">
        <f t="shared" ca="1" si="647"/>
        <v>105.86943370908294</v>
      </c>
      <c r="B4232">
        <f t="shared" ca="1" si="648"/>
        <v>-32.223221844112672</v>
      </c>
      <c r="C4232" s="6">
        <v>20135.9375</v>
      </c>
      <c r="D4232">
        <f t="shared" ca="1" si="645"/>
        <v>1.2</v>
      </c>
      <c r="E4232" s="1">
        <v>0.65</v>
      </c>
      <c r="F4232">
        <v>19.899999999999999</v>
      </c>
      <c r="G4232">
        <f t="shared" ca="1" si="650"/>
        <v>46.089820015575185</v>
      </c>
      <c r="H4232">
        <f t="shared" ca="1" si="646"/>
        <v>17.524688277072535</v>
      </c>
      <c r="I4232">
        <f ca="1">User_Model_Calcs!A4232-Sat_Data!$B$5</f>
        <v>-4.1305662909170593</v>
      </c>
      <c r="J4232">
        <f ca="1">(Earth_Data!$B$1/SQRT(1-Earth_Data!$B$2^2*SIN(RADIANS(User_Model_Calcs!B4232))^2))*COS(RADIANS(User_Model_Calcs!B4232))</f>
        <v>5400.9030208922595</v>
      </c>
      <c r="K4232">
        <f ca="1">((Earth_Data!$B$1*(1-Earth_Data!$B$2^2))/SQRT(1-Earth_Data!$B$2^2*SIN(RADIANS(User_Model_Calcs!B4232))^2))*SIN(RADIANS(User_Model_Calcs!B4232))</f>
        <v>-3381.3985931590123</v>
      </c>
      <c r="L4232">
        <f t="shared" ca="1" si="651"/>
        <v>-32.049868559854765</v>
      </c>
      <c r="M4232">
        <f t="shared" ca="1" si="652"/>
        <v>6372.096192533575</v>
      </c>
      <c r="N4232">
        <f ca="1">SQRT(User_Model_Calcs!M4232^2+Sat_Data!$B$3^2-2*User_Model_Calcs!M4232*Sat_Data!$B$3*COS(RADIANS(L4232))*COS(RADIANS(I4232)))</f>
        <v>36934.434864929295</v>
      </c>
      <c r="O4232">
        <f ca="1">DEGREES(ACOS(((Earth_Data!$B$1+Sat_Data!$B$2)/User_Model_Calcs!N4232)*SQRT(1-COS(RADIANS(User_Model_Calcs!I4232))^2*COS(RADIANS(User_Model_Calcs!B4232))^2)))</f>
        <v>52.216325467150568</v>
      </c>
      <c r="P4232">
        <f t="shared" ca="1" si="649"/>
        <v>7.7129866007007184</v>
      </c>
    </row>
    <row r="4233" spans="1:16" x14ac:dyDescent="0.25">
      <c r="A4233">
        <f t="shared" ca="1" si="647"/>
        <v>108.96355111535426</v>
      </c>
      <c r="B4233">
        <f t="shared" ca="1" si="648"/>
        <v>-30.663839919447511</v>
      </c>
      <c r="C4233" s="6">
        <v>20135.9375</v>
      </c>
      <c r="D4233">
        <f t="shared" ca="1" si="645"/>
        <v>1.2</v>
      </c>
      <c r="E4233" s="1">
        <v>0.65</v>
      </c>
      <c r="F4233">
        <v>19.899999999999999</v>
      </c>
      <c r="G4233">
        <f t="shared" ca="1" si="650"/>
        <v>46.089820015575185</v>
      </c>
      <c r="H4233">
        <f t="shared" ca="1" si="646"/>
        <v>14.163264088189178</v>
      </c>
      <c r="I4233">
        <f ca="1">User_Model_Calcs!A4233-Sat_Data!$B$5</f>
        <v>-1.0364488846457363</v>
      </c>
      <c r="J4233">
        <f ca="1">(Earth_Data!$B$1/SQRT(1-Earth_Data!$B$2^2*SIN(RADIANS(User_Model_Calcs!B4233))^2))*COS(RADIANS(User_Model_Calcs!B4233))</f>
        <v>5491.0949258732253</v>
      </c>
      <c r="K4233">
        <f ca="1">((Earth_Data!$B$1*(1-Earth_Data!$B$2^2))/SQRT(1-Earth_Data!$B$2^2*SIN(RADIANS(User_Model_Calcs!B4233))^2))*SIN(RADIANS(User_Model_Calcs!B4233))</f>
        <v>-3233.8928384209412</v>
      </c>
      <c r="L4233">
        <f t="shared" ca="1" si="651"/>
        <v>-30.495280131746384</v>
      </c>
      <c r="M4233">
        <f t="shared" ca="1" si="652"/>
        <v>6372.6122097096832</v>
      </c>
      <c r="N4233">
        <f ca="1">SQRT(User_Model_Calcs!M4233^2+Sat_Data!$B$3^2-2*User_Model_Calcs!M4233*Sat_Data!$B$3*COS(RADIANS(L4233))*COS(RADIANS(I4233)))</f>
        <v>36816.383011596976</v>
      </c>
      <c r="O4233">
        <f ca="1">DEGREES(ACOS(((Earth_Data!$B$1+Sat_Data!$B$2)/User_Model_Calcs!N4233)*SQRT(1-COS(RADIANS(User_Model_Calcs!I4233))^2*COS(RADIANS(User_Model_Calcs!B4233))^2)))</f>
        <v>54.24278305655551</v>
      </c>
      <c r="P4233">
        <f t="shared" ca="1" si="649"/>
        <v>2.0316219208243789</v>
      </c>
    </row>
    <row r="4234" spans="1:16" x14ac:dyDescent="0.25">
      <c r="A4234">
        <f t="shared" ca="1" si="647"/>
        <v>108.27997892965797</v>
      </c>
      <c r="B4234">
        <f t="shared" ca="1" si="648"/>
        <v>-29.6336247808133</v>
      </c>
      <c r="C4234" s="6">
        <v>20135.9375</v>
      </c>
      <c r="D4234">
        <f t="shared" ca="1" si="645"/>
        <v>3</v>
      </c>
      <c r="E4234" s="1">
        <v>0.65</v>
      </c>
      <c r="F4234">
        <v>19.899999999999999</v>
      </c>
      <c r="G4234">
        <f t="shared" ca="1" si="650"/>
        <v>54.048620189015942</v>
      </c>
      <c r="H4234">
        <f t="shared" ca="1" si="646"/>
        <v>22.745599458536248</v>
      </c>
      <c r="I4234">
        <f ca="1">User_Model_Calcs!A4234-Sat_Data!$B$5</f>
        <v>-1.7200210703420282</v>
      </c>
      <c r="J4234">
        <f ca="1">(Earth_Data!$B$1/SQRT(1-Earth_Data!$B$2^2*SIN(RADIANS(User_Model_Calcs!B4234))^2))*COS(RADIANS(User_Model_Calcs!B4234))</f>
        <v>5548.452980843871</v>
      </c>
      <c r="K4234">
        <f ca="1">((Earth_Data!$B$1*(1-Earth_Data!$B$2^2))/SQRT(1-Earth_Data!$B$2^2*SIN(RADIANS(User_Model_Calcs!B4234))^2))*SIN(RADIANS(User_Model_Calcs!B4234))</f>
        <v>-3135.1387380449478</v>
      </c>
      <c r="L4234">
        <f t="shared" ca="1" si="651"/>
        <v>-29.468505372223785</v>
      </c>
      <c r="M4234">
        <f t="shared" ca="1" si="652"/>
        <v>6372.9447971424715</v>
      </c>
      <c r="N4234">
        <f ca="1">SQRT(User_Model_Calcs!M4234^2+Sat_Data!$B$3^2-2*User_Model_Calcs!M4234*Sat_Data!$B$3*COS(RADIANS(L4234))*COS(RADIANS(I4234)))</f>
        <v>36752.529809445579</v>
      </c>
      <c r="O4234">
        <f ca="1">DEGREES(ACOS(((Earth_Data!$B$1+Sat_Data!$B$2)/User_Model_Calcs!N4234)*SQRT(1-COS(RADIANS(User_Model_Calcs!I4234))^2*COS(RADIANS(User_Model_Calcs!B4234))^2)))</f>
        <v>55.385882912150045</v>
      </c>
      <c r="P4234">
        <f t="shared" ca="1" si="649"/>
        <v>3.475417427396664</v>
      </c>
    </row>
    <row r="4235" spans="1:16" x14ac:dyDescent="0.25">
      <c r="A4235">
        <f t="shared" ca="1" si="647"/>
        <v>109.73252972137072</v>
      </c>
      <c r="B4235">
        <f t="shared" ca="1" si="648"/>
        <v>-29.671937710657559</v>
      </c>
      <c r="C4235" s="6">
        <v>20135.9375</v>
      </c>
      <c r="D4235">
        <f t="shared" ca="1" si="645"/>
        <v>1.2</v>
      </c>
      <c r="E4235" s="1">
        <v>0.65</v>
      </c>
      <c r="F4235">
        <v>19.899999999999999</v>
      </c>
      <c r="G4235">
        <f t="shared" ca="1" si="650"/>
        <v>46.089820015575185</v>
      </c>
      <c r="H4235">
        <f t="shared" ca="1" si="646"/>
        <v>19.501839841946641</v>
      </c>
      <c r="I4235">
        <f ca="1">User_Model_Calcs!A4235-Sat_Data!$B$5</f>
        <v>-0.26747027862927553</v>
      </c>
      <c r="J4235">
        <f ca="1">(Earth_Data!$B$1/SQRT(1-Earth_Data!$B$2^2*SIN(RADIANS(User_Model_Calcs!B4235))^2))*COS(RADIANS(User_Model_Calcs!B4235))</f>
        <v>5546.3518781019566</v>
      </c>
      <c r="K4235">
        <f ca="1">((Earth_Data!$B$1*(1-Earth_Data!$B$2^2))/SQRT(1-Earth_Data!$B$2^2*SIN(RADIANS(User_Model_Calcs!B4235))^2))*SIN(RADIANS(User_Model_Calcs!B4235))</f>
        <v>-3138.8294273098932</v>
      </c>
      <c r="L4235">
        <f t="shared" ca="1" si="651"/>
        <v>-29.506686525482131</v>
      </c>
      <c r="M4235">
        <f t="shared" ca="1" si="652"/>
        <v>6372.9325533439978</v>
      </c>
      <c r="N4235">
        <f ca="1">SQRT(User_Model_Calcs!M4235^2+Sat_Data!$B$3^2-2*User_Model_Calcs!M4235*Sat_Data!$B$3*COS(RADIANS(L4235))*COS(RADIANS(I4235)))</f>
        <v>36752.139440065628</v>
      </c>
      <c r="O4235">
        <f ca="1">DEGREES(ACOS(((Earth_Data!$B$1+Sat_Data!$B$2)/User_Model_Calcs!N4235)*SQRT(1-COS(RADIANS(User_Model_Calcs!I4235))^2*COS(RADIANS(User_Model_Calcs!B4235))^2)))</f>
        <v>55.392658602188789</v>
      </c>
      <c r="P4235">
        <f t="shared" ca="1" si="649"/>
        <v>0.54029569908727459</v>
      </c>
    </row>
    <row r="4236" spans="1:16" x14ac:dyDescent="0.25">
      <c r="A4236">
        <f t="shared" ca="1" si="647"/>
        <v>108.78707922830991</v>
      </c>
      <c r="B4236">
        <f t="shared" ca="1" si="648"/>
        <v>-33.046171833253027</v>
      </c>
      <c r="C4236" s="6">
        <v>20135.9375</v>
      </c>
      <c r="D4236">
        <f t="shared" ca="1" si="645"/>
        <v>3</v>
      </c>
      <c r="E4236" s="1">
        <v>0.65</v>
      </c>
      <c r="F4236">
        <v>19.899999999999999</v>
      </c>
      <c r="G4236">
        <f t="shared" ca="1" si="650"/>
        <v>54.048620189015942</v>
      </c>
      <c r="H4236">
        <f t="shared" ca="1" si="646"/>
        <v>22.707889357418935</v>
      </c>
      <c r="I4236">
        <f ca="1">User_Model_Calcs!A4236-Sat_Data!$B$5</f>
        <v>-1.2129207716900936</v>
      </c>
      <c r="J4236">
        <f ca="1">(Earth_Data!$B$1/SQRT(1-Earth_Data!$B$2^2*SIN(RADIANS(User_Model_Calcs!B4236))^2))*COS(RADIANS(User_Model_Calcs!B4236))</f>
        <v>5351.6867567719346</v>
      </c>
      <c r="K4236">
        <f ca="1">((Earth_Data!$B$1*(1-Earth_Data!$B$2^2))/SQRT(1-Earth_Data!$B$2^2*SIN(RADIANS(User_Model_Calcs!B4236))^2))*SIN(RADIANS(User_Model_Calcs!B4236))</f>
        <v>-3458.2533153231466</v>
      </c>
      <c r="L4236">
        <f t="shared" ca="1" si="651"/>
        <v>-32.870494075825299</v>
      </c>
      <c r="M4236">
        <f t="shared" ca="1" si="652"/>
        <v>6371.8181969946099</v>
      </c>
      <c r="N4236">
        <f ca="1">SQRT(User_Model_Calcs!M4236^2+Sat_Data!$B$3^2-2*User_Model_Calcs!M4236*Sat_Data!$B$3*COS(RADIANS(L4236))*COS(RADIANS(I4236)))</f>
        <v>36975.902285638207</v>
      </c>
      <c r="O4236">
        <f ca="1">DEGREES(ACOS(((Earth_Data!$B$1+Sat_Data!$B$2)/User_Model_Calcs!N4236)*SQRT(1-COS(RADIANS(User_Model_Calcs!I4236))^2*COS(RADIANS(User_Model_Calcs!B4236))^2)))</f>
        <v>51.526025152716109</v>
      </c>
      <c r="P4236">
        <f t="shared" ca="1" si="649"/>
        <v>2.2234738223575299</v>
      </c>
    </row>
    <row r="4237" spans="1:16" x14ac:dyDescent="0.25">
      <c r="A4237">
        <f t="shared" ca="1" si="647"/>
        <v>108.75696658781506</v>
      </c>
      <c r="B4237">
        <f t="shared" ca="1" si="648"/>
        <v>-30.052436149643881</v>
      </c>
      <c r="C4237" s="6">
        <v>20135.9375</v>
      </c>
      <c r="D4237">
        <f t="shared" ca="1" si="645"/>
        <v>1.2</v>
      </c>
      <c r="E4237" s="1">
        <v>0.65</v>
      </c>
      <c r="F4237">
        <v>19.899999999999999</v>
      </c>
      <c r="G4237">
        <f t="shared" ca="1" si="650"/>
        <v>46.089820015575185</v>
      </c>
      <c r="H4237">
        <f t="shared" ca="1" si="646"/>
        <v>20.022124043363675</v>
      </c>
      <c r="I4237">
        <f ca="1">User_Model_Calcs!A4237-Sat_Data!$B$5</f>
        <v>-1.2430334121849427</v>
      </c>
      <c r="J4237">
        <f ca="1">(Earth_Data!$B$1/SQRT(1-Earth_Data!$B$2^2*SIN(RADIANS(User_Model_Calcs!B4237))^2))*COS(RADIANS(User_Model_Calcs!B4237))</f>
        <v>5525.350677764548</v>
      </c>
      <c r="K4237">
        <f ca="1">((Earth_Data!$B$1*(1-Earth_Data!$B$2^2))/SQRT(1-Earth_Data!$B$2^2*SIN(RADIANS(User_Model_Calcs!B4237))^2))*SIN(RADIANS(User_Model_Calcs!B4237))</f>
        <v>-3175.4074723693129</v>
      </c>
      <c r="L4237">
        <f t="shared" ca="1" si="651"/>
        <v>-29.885892246604996</v>
      </c>
      <c r="M4237">
        <f t="shared" ca="1" si="652"/>
        <v>6372.810426166152</v>
      </c>
      <c r="N4237">
        <f ca="1">SQRT(User_Model_Calcs!M4237^2+Sat_Data!$B$3^2-2*User_Model_Calcs!M4237*Sat_Data!$B$3*COS(RADIANS(L4237))*COS(RADIANS(I4237)))</f>
        <v>36777.625603754597</v>
      </c>
      <c r="O4237">
        <f ca="1">DEGREES(ACOS(((Earth_Data!$B$1+Sat_Data!$B$2)/User_Model_Calcs!N4237)*SQRT(1-COS(RADIANS(User_Model_Calcs!I4237))^2*COS(RADIANS(User_Model_Calcs!B4237))^2)))</f>
        <v>54.932385852382303</v>
      </c>
      <c r="P4237">
        <f t="shared" ca="1" si="649"/>
        <v>2.4809710641500686</v>
      </c>
    </row>
    <row r="4238" spans="1:16" x14ac:dyDescent="0.25">
      <c r="A4238">
        <f t="shared" ca="1" si="647"/>
        <v>106.67249792246454</v>
      </c>
      <c r="B4238">
        <f t="shared" ca="1" si="648"/>
        <v>-31.418410648309095</v>
      </c>
      <c r="C4238" s="6">
        <v>20135.9375</v>
      </c>
      <c r="D4238">
        <f t="shared" ca="1" si="645"/>
        <v>1.2</v>
      </c>
      <c r="E4238" s="1">
        <v>0.65</v>
      </c>
      <c r="F4238">
        <v>19.899999999999999</v>
      </c>
      <c r="G4238">
        <f t="shared" ca="1" si="650"/>
        <v>46.089820015575185</v>
      </c>
      <c r="H4238">
        <f t="shared" ca="1" si="646"/>
        <v>20.539774234205893</v>
      </c>
      <c r="I4238">
        <f ca="1">User_Model_Calcs!A4238-Sat_Data!$B$5</f>
        <v>-3.3275020775354562</v>
      </c>
      <c r="J4238">
        <f ca="1">(Earth_Data!$B$1/SQRT(1-Earth_Data!$B$2^2*SIN(RADIANS(User_Model_Calcs!B4238))^2))*COS(RADIANS(User_Model_Calcs!B4238))</f>
        <v>5447.9559791428319</v>
      </c>
      <c r="K4238">
        <f ca="1">((Earth_Data!$B$1*(1-Earth_Data!$B$2^2))/SQRT(1-Earth_Data!$B$2^2*SIN(RADIANS(User_Model_Calcs!B4238))^2))*SIN(RADIANS(User_Model_Calcs!B4238))</f>
        <v>-3305.5714922017446</v>
      </c>
      <c r="L4238">
        <f t="shared" ca="1" si="651"/>
        <v>-31.247468362105529</v>
      </c>
      <c r="M4238">
        <f t="shared" ca="1" si="652"/>
        <v>6372.3643367854447</v>
      </c>
      <c r="N4238">
        <f ca="1">SQRT(User_Model_Calcs!M4238^2+Sat_Data!$B$3^2-2*User_Model_Calcs!M4238*Sat_Data!$B$3*COS(RADIANS(L4238))*COS(RADIANS(I4238)))</f>
        <v>36875.188353200188</v>
      </c>
      <c r="O4238">
        <f ca="1">DEGREES(ACOS(((Earth_Data!$B$1+Sat_Data!$B$2)/User_Model_Calcs!N4238)*SQRT(1-COS(RADIANS(User_Model_Calcs!I4238))^2*COS(RADIANS(User_Model_Calcs!B4238))^2)))</f>
        <v>53.220600239595527</v>
      </c>
      <c r="P4238">
        <f t="shared" ca="1" si="649"/>
        <v>6.3641653565123493</v>
      </c>
    </row>
    <row r="4239" spans="1:16" x14ac:dyDescent="0.25">
      <c r="A4239">
        <f t="shared" ca="1" si="647"/>
        <v>108.61539452155866</v>
      </c>
      <c r="B4239">
        <f t="shared" ca="1" si="648"/>
        <v>-32.473903548835466</v>
      </c>
      <c r="C4239" s="6">
        <v>20135.9375</v>
      </c>
      <c r="D4239">
        <f t="shared" ca="1" si="645"/>
        <v>1.2</v>
      </c>
      <c r="E4239" s="1">
        <v>0.65</v>
      </c>
      <c r="F4239">
        <v>19.899999999999999</v>
      </c>
      <c r="G4239">
        <f t="shared" ca="1" si="650"/>
        <v>46.089820015575185</v>
      </c>
      <c r="H4239">
        <f t="shared" ca="1" si="646"/>
        <v>16.920546585501206</v>
      </c>
      <c r="I4239">
        <f ca="1">User_Model_Calcs!A4239-Sat_Data!$B$5</f>
        <v>-1.384605478441344</v>
      </c>
      <c r="J4239">
        <f ca="1">(Earth_Data!$B$1/SQRT(1-Earth_Data!$B$2^2*SIN(RADIANS(User_Model_Calcs!B4239))^2))*COS(RADIANS(User_Model_Calcs!B4239))</f>
        <v>5386.0287468768374</v>
      </c>
      <c r="K4239">
        <f ca="1">((Earth_Data!$B$1*(1-Earth_Data!$B$2^2))/SQRT(1-Earth_Data!$B$2^2*SIN(RADIANS(User_Model_Calcs!B4239))^2))*SIN(RADIANS(User_Model_Calcs!B4239))</f>
        <v>-3404.8832733401914</v>
      </c>
      <c r="L4239">
        <f t="shared" ca="1" si="651"/>
        <v>-32.299827022775041</v>
      </c>
      <c r="M4239">
        <f t="shared" ca="1" si="652"/>
        <v>6372.011908907225</v>
      </c>
      <c r="N4239">
        <f ca="1">SQRT(User_Model_Calcs!M4239^2+Sat_Data!$B$3^2-2*User_Model_Calcs!M4239*Sat_Data!$B$3*COS(RADIANS(L4239))*COS(RADIANS(I4239)))</f>
        <v>36937.18064451126</v>
      </c>
      <c r="O4239">
        <f ca="1">DEGREES(ACOS(((Earth_Data!$B$1+Sat_Data!$B$2)/User_Model_Calcs!N4239)*SQRT(1-COS(RADIANS(User_Model_Calcs!I4239))^2*COS(RADIANS(User_Model_Calcs!B4239))^2)))</f>
        <v>52.168918791361122</v>
      </c>
      <c r="P4239">
        <f t="shared" ca="1" si="649"/>
        <v>2.5775767525345628</v>
      </c>
    </row>
    <row r="4240" spans="1:16" x14ac:dyDescent="0.25">
      <c r="A4240">
        <f t="shared" ca="1" si="647"/>
        <v>107.21491246670556</v>
      </c>
      <c r="B4240">
        <f t="shared" ca="1" si="648"/>
        <v>-33.707876095192603</v>
      </c>
      <c r="C4240" s="6">
        <v>20135.9375</v>
      </c>
      <c r="D4240">
        <f t="shared" ca="1" si="645"/>
        <v>1.2</v>
      </c>
      <c r="E4240" s="1">
        <v>0.65</v>
      </c>
      <c r="F4240">
        <v>19.899999999999999</v>
      </c>
      <c r="G4240">
        <f t="shared" ca="1" si="650"/>
        <v>46.089820015575185</v>
      </c>
      <c r="H4240">
        <f t="shared" ca="1" si="646"/>
        <v>16.111216432155018</v>
      </c>
      <c r="I4240">
        <f ca="1">User_Model_Calcs!A4240-Sat_Data!$B$5</f>
        <v>-2.785087533294444</v>
      </c>
      <c r="J4240">
        <f ca="1">(Earth_Data!$B$1/SQRT(1-Earth_Data!$B$2^2*SIN(RADIANS(User_Model_Calcs!B4240))^2))*COS(RADIANS(User_Model_Calcs!B4240))</f>
        <v>5311.3115261585663</v>
      </c>
      <c r="K4240">
        <f ca="1">((Earth_Data!$B$1*(1-Earth_Data!$B$2^2))/SQRT(1-Earth_Data!$B$2^2*SIN(RADIANS(User_Model_Calcs!B4240))^2))*SIN(RADIANS(User_Model_Calcs!B4240))</f>
        <v>-3519.5390151801707</v>
      </c>
      <c r="L4240">
        <f t="shared" ca="1" si="651"/>
        <v>-33.53043393220107</v>
      </c>
      <c r="M4240">
        <f t="shared" ca="1" si="652"/>
        <v>6371.5920308255963</v>
      </c>
      <c r="N4240">
        <f ca="1">SQRT(User_Model_Calcs!M4240^2+Sat_Data!$B$3^2-2*User_Model_Calcs!M4240*Sat_Data!$B$3*COS(RADIANS(L4240))*COS(RADIANS(I4240)))</f>
        <v>37027.654065313371</v>
      </c>
      <c r="O4240">
        <f ca="1">DEGREES(ACOS(((Earth_Data!$B$1+Sat_Data!$B$2)/User_Model_Calcs!N4240)*SQRT(1-COS(RADIANS(User_Model_Calcs!I4240))^2*COS(RADIANS(User_Model_Calcs!B4240))^2)))</f>
        <v>50.682526890834531</v>
      </c>
      <c r="P4240">
        <f t="shared" ca="1" si="649"/>
        <v>5.0096992495227397</v>
      </c>
    </row>
    <row r="4241" spans="1:16" x14ac:dyDescent="0.25">
      <c r="A4241">
        <f t="shared" ca="1" si="647"/>
        <v>106.6436906183568</v>
      </c>
      <c r="B4241">
        <f t="shared" ca="1" si="648"/>
        <v>-33.875124208608959</v>
      </c>
      <c r="C4241" s="6">
        <v>20135.9375</v>
      </c>
      <c r="D4241">
        <f t="shared" ca="1" si="645"/>
        <v>0.75</v>
      </c>
      <c r="E4241" s="1">
        <v>0.65</v>
      </c>
      <c r="F4241">
        <v>19.899999999999999</v>
      </c>
      <c r="G4241">
        <f t="shared" ca="1" si="650"/>
        <v>42.007420362456692</v>
      </c>
      <c r="H4241">
        <f t="shared" ca="1" si="646"/>
        <v>18.378213757058994</v>
      </c>
      <c r="I4241">
        <f ca="1">User_Model_Calcs!A4241-Sat_Data!$B$5</f>
        <v>-3.3563093816432001</v>
      </c>
      <c r="J4241">
        <f ca="1">(Earth_Data!$B$1/SQRT(1-Earth_Data!$B$2^2*SIN(RADIANS(User_Model_Calcs!B4241))^2))*COS(RADIANS(User_Model_Calcs!B4241))</f>
        <v>5300.9940110765065</v>
      </c>
      <c r="K4241">
        <f ca="1">((Earth_Data!$B$1*(1-Earth_Data!$B$2^2))/SQRT(1-Earth_Data!$B$2^2*SIN(RADIANS(User_Model_Calcs!B4241))^2))*SIN(RADIANS(User_Model_Calcs!B4241))</f>
        <v>-3534.9560820599513</v>
      </c>
      <c r="L4241">
        <f t="shared" ca="1" si="651"/>
        <v>-33.697250977856065</v>
      </c>
      <c r="M4241">
        <f t="shared" ca="1" si="652"/>
        <v>6371.5345096422125</v>
      </c>
      <c r="N4241">
        <f ca="1">SQRT(User_Model_Calcs!M4241^2+Sat_Data!$B$3^2-2*User_Model_Calcs!M4241*Sat_Data!$B$3*COS(RADIANS(L4241))*COS(RADIANS(I4241)))</f>
        <v>37042.599787062587</v>
      </c>
      <c r="O4241">
        <f ca="1">DEGREES(ACOS(((Earth_Data!$B$1+Sat_Data!$B$2)/User_Model_Calcs!N4241)*SQRT(1-COS(RADIANS(User_Model_Calcs!I4241))^2*COS(RADIANS(User_Model_Calcs!B4241))^2)))</f>
        <v>50.442144763900004</v>
      </c>
      <c r="P4241">
        <f t="shared" ca="1" si="649"/>
        <v>6.0063292235491197</v>
      </c>
    </row>
    <row r="4242" spans="1:16" x14ac:dyDescent="0.25">
      <c r="A4242">
        <f t="shared" ca="1" si="647"/>
        <v>107.53598209893836</v>
      </c>
      <c r="B4242">
        <f t="shared" ca="1" si="648"/>
        <v>-30.289132397414196</v>
      </c>
      <c r="C4242" s="6">
        <v>20135.9375</v>
      </c>
      <c r="D4242">
        <f t="shared" ca="1" si="645"/>
        <v>1.2</v>
      </c>
      <c r="E4242" s="1">
        <v>0.65</v>
      </c>
      <c r="F4242">
        <v>19.899999999999999</v>
      </c>
      <c r="G4242">
        <f t="shared" ca="1" si="650"/>
        <v>46.089820015575185</v>
      </c>
      <c r="H4242">
        <f t="shared" ca="1" si="646"/>
        <v>14.635615308241185</v>
      </c>
      <c r="I4242">
        <f ca="1">User_Model_Calcs!A4242-Sat_Data!$B$5</f>
        <v>-2.4640179010616379</v>
      </c>
      <c r="J4242">
        <f ca="1">(Earth_Data!$B$1/SQRT(1-Earth_Data!$B$2^2*SIN(RADIANS(User_Model_Calcs!B4242))^2))*COS(RADIANS(User_Model_Calcs!B4242))</f>
        <v>5512.1634866688873</v>
      </c>
      <c r="K4242">
        <f ca="1">((Earth_Data!$B$1*(1-Earth_Data!$B$2^2))/SQRT(1-Earth_Data!$B$2^2*SIN(RADIANS(User_Model_Calcs!B4242))^2))*SIN(RADIANS(User_Model_Calcs!B4242))</f>
        <v>-3198.091933061085</v>
      </c>
      <c r="L4242">
        <f t="shared" ca="1" si="651"/>
        <v>-30.121799068280374</v>
      </c>
      <c r="M4242">
        <f t="shared" ca="1" si="652"/>
        <v>6372.7339749966095</v>
      </c>
      <c r="N4242">
        <f ca="1">SQRT(User_Model_Calcs!M4242^2+Sat_Data!$B$3^2-2*User_Model_Calcs!M4242*Sat_Data!$B$3*COS(RADIANS(L4242))*COS(RADIANS(I4242)))</f>
        <v>36797.077996145548</v>
      </c>
      <c r="O4242">
        <f ca="1">DEGREES(ACOS(((Earth_Data!$B$1+Sat_Data!$B$2)/User_Model_Calcs!N4242)*SQRT(1-COS(RADIANS(User_Model_Calcs!I4242))^2*COS(RADIANS(User_Model_Calcs!B4242))^2)))</f>
        <v>54.585212305682425</v>
      </c>
      <c r="P4242">
        <f t="shared" ca="1" si="649"/>
        <v>4.8766016309598088</v>
      </c>
    </row>
    <row r="4243" spans="1:16" x14ac:dyDescent="0.25">
      <c r="A4243">
        <f t="shared" ca="1" si="647"/>
        <v>108.40836458378577</v>
      </c>
      <c r="B4243">
        <f t="shared" ca="1" si="648"/>
        <v>-29.640879402860328</v>
      </c>
      <c r="C4243" s="6">
        <v>20135.9375</v>
      </c>
      <c r="D4243">
        <f t="shared" ca="1" si="645"/>
        <v>0.75</v>
      </c>
      <c r="E4243" s="1">
        <v>0.65</v>
      </c>
      <c r="F4243">
        <v>19.899999999999999</v>
      </c>
      <c r="G4243">
        <f t="shared" ca="1" si="650"/>
        <v>42.007420362456692</v>
      </c>
      <c r="H4243">
        <f t="shared" ca="1" si="646"/>
        <v>21.684921244114516</v>
      </c>
      <c r="I4243">
        <f ca="1">User_Model_Calcs!A4243-Sat_Data!$B$5</f>
        <v>-1.5916354162142312</v>
      </c>
      <c r="J4243">
        <f ca="1">(Earth_Data!$B$1/SQRT(1-Earth_Data!$B$2^2*SIN(RADIANS(User_Model_Calcs!B4243))^2))*COS(RADIANS(User_Model_Calcs!B4243))</f>
        <v>5548.0553236171372</v>
      </c>
      <c r="K4243">
        <f ca="1">((Earth_Data!$B$1*(1-Earth_Data!$B$2^2))/SQRT(1-Earth_Data!$B$2^2*SIN(RADIANS(User_Model_Calcs!B4243))^2))*SIN(RADIANS(User_Model_Calcs!B4243))</f>
        <v>-3135.8376828621826</v>
      </c>
      <c r="L4243">
        <f t="shared" ca="1" si="651"/>
        <v>-29.475735019581304</v>
      </c>
      <c r="M4243">
        <f t="shared" ca="1" si="652"/>
        <v>6372.9424795124987</v>
      </c>
      <c r="N4243">
        <f ca="1">SQRT(User_Model_Calcs!M4243^2+Sat_Data!$B$3^2-2*User_Model_Calcs!M4243*Sat_Data!$B$3*COS(RADIANS(L4243))*COS(RADIANS(I4243)))</f>
        <v>36752.573292956149</v>
      </c>
      <c r="O4243">
        <f ca="1">DEGREES(ACOS(((Earth_Data!$B$1+Sat_Data!$B$2)/User_Model_Calcs!N4243)*SQRT(1-COS(RADIANS(User_Model_Calcs!I4243))^2*COS(RADIANS(User_Model_Calcs!B4243))^2)))</f>
        <v>55.385045443912176</v>
      </c>
      <c r="P4243">
        <f t="shared" ca="1" si="649"/>
        <v>3.2157193840086222</v>
      </c>
    </row>
    <row r="4244" spans="1:16" x14ac:dyDescent="0.25">
      <c r="A4244">
        <f t="shared" ca="1" si="647"/>
        <v>110.43255720970171</v>
      </c>
      <c r="B4244">
        <f t="shared" ca="1" si="648"/>
        <v>-32.966561043699599</v>
      </c>
      <c r="C4244" s="6">
        <v>20135.9375</v>
      </c>
      <c r="D4244">
        <f t="shared" ca="1" si="645"/>
        <v>0.75</v>
      </c>
      <c r="E4244" s="1">
        <v>0.65</v>
      </c>
      <c r="F4244">
        <v>19.899999999999999</v>
      </c>
      <c r="G4244">
        <f t="shared" ca="1" si="650"/>
        <v>42.007420362456692</v>
      </c>
      <c r="H4244">
        <f t="shared" ca="1" si="646"/>
        <v>19.219401690544501</v>
      </c>
      <c r="I4244">
        <f ca="1">User_Model_Calcs!A4244-Sat_Data!$B$5</f>
        <v>0.43255720970171296</v>
      </c>
      <c r="J4244">
        <f ca="1">(Earth_Data!$B$1/SQRT(1-Earth_Data!$B$2^2*SIN(RADIANS(User_Model_Calcs!B4244))^2))*COS(RADIANS(User_Model_Calcs!B4244))</f>
        <v>5356.4963082522499</v>
      </c>
      <c r="K4244">
        <f ca="1">((Earth_Data!$B$1*(1-Earth_Data!$B$2^2))/SQRT(1-Earth_Data!$B$2^2*SIN(RADIANS(User_Model_Calcs!B4244))^2))*SIN(RADIANS(User_Model_Calcs!B4244))</f>
        <v>-3450.8490568334578</v>
      </c>
      <c r="L4244">
        <f t="shared" ca="1" si="651"/>
        <v>-32.791101874738978</v>
      </c>
      <c r="M4244">
        <f t="shared" ca="1" si="652"/>
        <v>6371.8452518378335</v>
      </c>
      <c r="N4244">
        <f ca="1">SQRT(User_Model_Calcs!M4244^2+Sat_Data!$B$3^2-2*User_Model_Calcs!M4244*Sat_Data!$B$3*COS(RADIANS(L4244))*COS(RADIANS(I4244)))</f>
        <v>36969.228635170752</v>
      </c>
      <c r="O4244">
        <f ca="1">DEGREES(ACOS(((Earth_Data!$B$1+Sat_Data!$B$2)/User_Model_Calcs!N4244)*SQRT(1-COS(RADIANS(User_Model_Calcs!I4244))^2*COS(RADIANS(User_Model_Calcs!B4244))^2)))</f>
        <v>51.63599361994882</v>
      </c>
      <c r="P4244">
        <f t="shared" ca="1" si="649"/>
        <v>0.79488760579663753</v>
      </c>
    </row>
    <row r="4245" spans="1:16" x14ac:dyDescent="0.25">
      <c r="A4245">
        <f t="shared" ca="1" si="647"/>
        <v>107.45887448584295</v>
      </c>
      <c r="B4245">
        <f t="shared" ca="1" si="648"/>
        <v>-32.970577919473307</v>
      </c>
      <c r="C4245" s="6">
        <v>20135.9375</v>
      </c>
      <c r="D4245">
        <f t="shared" ca="1" si="645"/>
        <v>1.2</v>
      </c>
      <c r="E4245" s="1">
        <v>0.65</v>
      </c>
      <c r="F4245">
        <v>19.899999999999999</v>
      </c>
      <c r="G4245">
        <f t="shared" ca="1" si="650"/>
        <v>46.089820015575185</v>
      </c>
      <c r="H4245">
        <f t="shared" ca="1" si="646"/>
        <v>18.207260967783284</v>
      </c>
      <c r="I4245">
        <f ca="1">User_Model_Calcs!A4245-Sat_Data!$B$5</f>
        <v>-2.541125514157045</v>
      </c>
      <c r="J4245">
        <f ca="1">(Earth_Data!$B$1/SQRT(1-Earth_Data!$B$2^2*SIN(RADIANS(User_Model_Calcs!B4245))^2))*COS(RADIANS(User_Model_Calcs!B4245))</f>
        <v>5356.2538834379357</v>
      </c>
      <c r="K4245">
        <f ca="1">((Earth_Data!$B$1*(1-Earth_Data!$B$2^2))/SQRT(1-Earth_Data!$B$2^2*SIN(RADIANS(User_Model_Calcs!B4245))^2))*SIN(RADIANS(User_Model_Calcs!B4245))</f>
        <v>-3451.2228070107976</v>
      </c>
      <c r="L4245">
        <f t="shared" ca="1" si="651"/>
        <v>-32.795107688980643</v>
      </c>
      <c r="M4245">
        <f t="shared" ca="1" si="652"/>
        <v>6371.8438875631173</v>
      </c>
      <c r="N4245">
        <f ca="1">SQRT(User_Model_Calcs!M4245^2+Sat_Data!$B$3^2-2*User_Model_Calcs!M4245*Sat_Data!$B$3*COS(RADIANS(L4245))*COS(RADIANS(I4245)))</f>
        <v>36975.337456005655</v>
      </c>
      <c r="O4245">
        <f ca="1">DEGREES(ACOS(((Earth_Data!$B$1+Sat_Data!$B$2)/User_Model_Calcs!N4245)*SQRT(1-COS(RADIANS(User_Model_Calcs!I4245))^2*COS(RADIANS(User_Model_Calcs!B4245))^2)))</f>
        <v>51.535787971243224</v>
      </c>
      <c r="P4245">
        <f t="shared" ca="1" si="649"/>
        <v>4.6621459606576394</v>
      </c>
    </row>
    <row r="4246" spans="1:16" x14ac:dyDescent="0.25">
      <c r="A4246">
        <f t="shared" ca="1" si="647"/>
        <v>107.10250697281441</v>
      </c>
      <c r="B4246">
        <f t="shared" ca="1" si="648"/>
        <v>-32.954756830597461</v>
      </c>
      <c r="C4246" s="6">
        <v>20135.9375</v>
      </c>
      <c r="D4246">
        <f t="shared" ca="1" si="645"/>
        <v>3</v>
      </c>
      <c r="E4246" s="1">
        <v>0.65</v>
      </c>
      <c r="F4246">
        <v>19.899999999999999</v>
      </c>
      <c r="G4246">
        <f t="shared" ca="1" si="650"/>
        <v>54.048620189015942</v>
      </c>
      <c r="H4246">
        <f t="shared" ca="1" si="646"/>
        <v>23.225469818603912</v>
      </c>
      <c r="I4246">
        <f ca="1">User_Model_Calcs!A4246-Sat_Data!$B$5</f>
        <v>-2.8974930271855897</v>
      </c>
      <c r="J4246">
        <f ca="1">(Earth_Data!$B$1/SQRT(1-Earth_Data!$B$2^2*SIN(RADIANS(User_Model_Calcs!B4246))^2))*COS(RADIANS(User_Model_Calcs!B4246))</f>
        <v>5357.208558655575</v>
      </c>
      <c r="K4246">
        <f ca="1">((Earth_Data!$B$1*(1-Earth_Data!$B$2^2))/SQRT(1-Earth_Data!$B$2^2*SIN(RADIANS(User_Model_Calcs!B4246))^2))*SIN(RADIANS(User_Model_Calcs!B4246))</f>
        <v>-3449.7506369581133</v>
      </c>
      <c r="L4246">
        <f t="shared" ca="1" si="651"/>
        <v>-32.779330187546314</v>
      </c>
      <c r="M4246">
        <f t="shared" ca="1" si="652"/>
        <v>6371.8492604679095</v>
      </c>
      <c r="N4246">
        <f ca="1">SQRT(User_Model_Calcs!M4246^2+Sat_Data!$B$3^2-2*User_Model_Calcs!M4246*Sat_Data!$B$3*COS(RADIANS(L4246))*COS(RADIANS(I4246)))</f>
        <v>36976.053473926469</v>
      </c>
      <c r="O4246">
        <f ca="1">DEGREES(ACOS(((Earth_Data!$B$1+Sat_Data!$B$2)/User_Model_Calcs!N4246)*SQRT(1-COS(RADIANS(User_Model_Calcs!I4246))^2*COS(RADIANS(User_Model_Calcs!B4246))^2)))</f>
        <v>51.524168793199713</v>
      </c>
      <c r="P4246">
        <f t="shared" ca="1" si="649"/>
        <v>5.3157435847212771</v>
      </c>
    </row>
    <row r="4247" spans="1:16" x14ac:dyDescent="0.25">
      <c r="A4247">
        <f t="shared" ca="1" si="647"/>
        <v>106.62030402460933</v>
      </c>
      <c r="B4247">
        <f t="shared" ca="1" si="648"/>
        <v>-34.162227593470064</v>
      </c>
      <c r="C4247" s="6">
        <v>20135.9375</v>
      </c>
      <c r="D4247">
        <f t="shared" ca="1" si="645"/>
        <v>3</v>
      </c>
      <c r="E4247" s="1">
        <v>0.65</v>
      </c>
      <c r="F4247">
        <v>19.899999999999999</v>
      </c>
      <c r="G4247">
        <f t="shared" ca="1" si="650"/>
        <v>54.048620189015942</v>
      </c>
      <c r="H4247">
        <f t="shared" ca="1" si="646"/>
        <v>14.809646213808467</v>
      </c>
      <c r="I4247">
        <f ca="1">User_Model_Calcs!A4247-Sat_Data!$B$5</f>
        <v>-3.3796959753906748</v>
      </c>
      <c r="J4247">
        <f ca="1">(Earth_Data!$B$1/SQRT(1-Earth_Data!$B$2^2*SIN(RADIANS(User_Model_Calcs!B4247))^2))*COS(RADIANS(User_Model_Calcs!B4247))</f>
        <v>5283.1771980761932</v>
      </c>
      <c r="K4247">
        <f ca="1">((Earth_Data!$B$1*(1-Earth_Data!$B$2^2))/SQRT(1-Earth_Data!$B$2^2*SIN(RADIANS(User_Model_Calcs!B4247))^2))*SIN(RADIANS(User_Model_Calcs!B4247))</f>
        <v>-3561.3520291576838</v>
      </c>
      <c r="L4247">
        <f t="shared" ca="1" si="651"/>
        <v>-33.98362846818835</v>
      </c>
      <c r="M4247">
        <f t="shared" ca="1" si="652"/>
        <v>6371.4354412375369</v>
      </c>
      <c r="N4247">
        <f ca="1">SQRT(User_Model_Calcs!M4247^2+Sat_Data!$B$3^2-2*User_Model_Calcs!M4247*Sat_Data!$B$3*COS(RADIANS(L4247))*COS(RADIANS(I4247)))</f>
        <v>37062.966747776118</v>
      </c>
      <c r="O4247">
        <f ca="1">DEGREES(ACOS(((Earth_Data!$B$1+Sat_Data!$B$2)/User_Model_Calcs!N4247)*SQRT(1-COS(RADIANS(User_Model_Calcs!I4247))^2*COS(RADIANS(User_Model_Calcs!B4247))^2)))</f>
        <v>50.116303610296171</v>
      </c>
      <c r="P4247">
        <f t="shared" ca="1" si="649"/>
        <v>6.003563372687041</v>
      </c>
    </row>
    <row r="4248" spans="1:16" x14ac:dyDescent="0.25">
      <c r="A4248">
        <f t="shared" ca="1" si="647"/>
        <v>106.25300005700524</v>
      </c>
      <c r="B4248">
        <f t="shared" ca="1" si="648"/>
        <v>-32.722257447678068</v>
      </c>
      <c r="C4248" s="6">
        <v>20135.9375</v>
      </c>
      <c r="D4248">
        <f t="shared" ca="1" si="645"/>
        <v>3</v>
      </c>
      <c r="E4248" s="1">
        <v>0.65</v>
      </c>
      <c r="F4248">
        <v>19.899999999999999</v>
      </c>
      <c r="G4248">
        <f t="shared" ca="1" si="650"/>
        <v>54.048620189015942</v>
      </c>
      <c r="H4248">
        <f t="shared" ca="1" si="646"/>
        <v>19.080826691418647</v>
      </c>
      <c r="I4248">
        <f ca="1">User_Model_Calcs!A4248-Sat_Data!$B$5</f>
        <v>-3.746999942994762</v>
      </c>
      <c r="J4248">
        <f ca="1">(Earth_Data!$B$1/SQRT(1-Earth_Data!$B$2^2*SIN(RADIANS(User_Model_Calcs!B4248))^2))*COS(RADIANS(User_Model_Calcs!B4248))</f>
        <v>5371.1908209181029</v>
      </c>
      <c r="K4248">
        <f ca="1">((Earth_Data!$B$1*(1-Earth_Data!$B$2^2))/SQRT(1-Earth_Data!$B$2^2*SIN(RADIANS(User_Model_Calcs!B4248))^2))*SIN(RADIANS(User_Model_Calcs!B4248))</f>
        <v>-3428.0864033887606</v>
      </c>
      <c r="L4248">
        <f t="shared" ca="1" si="651"/>
        <v>-32.547477483246396</v>
      </c>
      <c r="M4248">
        <f t="shared" ca="1" si="652"/>
        <v>6371.9280617261975</v>
      </c>
      <c r="N4248">
        <f ca="1">SQRT(User_Model_Calcs!M4248^2+Sat_Data!$B$3^2-2*User_Model_Calcs!M4248*Sat_Data!$B$3*COS(RADIANS(L4248))*COS(RADIANS(I4248)))</f>
        <v>36965.404387183378</v>
      </c>
      <c r="O4248">
        <f ca="1">DEGREES(ACOS(((Earth_Data!$B$1+Sat_Data!$B$2)/User_Model_Calcs!N4248)*SQRT(1-COS(RADIANS(User_Model_Calcs!I4248))^2*COS(RADIANS(User_Model_Calcs!B4248))^2)))</f>
        <v>51.700489437607018</v>
      </c>
      <c r="P4248">
        <f t="shared" ca="1" si="649"/>
        <v>6.9078408941254272</v>
      </c>
    </row>
    <row r="4249" spans="1:16" x14ac:dyDescent="0.25">
      <c r="A4249">
        <f t="shared" ca="1" si="647"/>
        <v>108.37570788977565</v>
      </c>
      <c r="B4249">
        <f t="shared" ca="1" si="648"/>
        <v>-32.096945998223418</v>
      </c>
      <c r="C4249" s="6">
        <v>20135.9375</v>
      </c>
      <c r="D4249">
        <f t="shared" ca="1" si="645"/>
        <v>0.75</v>
      </c>
      <c r="E4249" s="1">
        <v>0.65</v>
      </c>
      <c r="F4249">
        <v>19.899999999999999</v>
      </c>
      <c r="G4249">
        <f t="shared" ca="1" si="650"/>
        <v>42.007420362456692</v>
      </c>
      <c r="H4249">
        <f t="shared" ca="1" si="646"/>
        <v>18.457087959611677</v>
      </c>
      <c r="I4249">
        <f ca="1">User_Model_Calcs!A4249-Sat_Data!$B$5</f>
        <v>-1.6242921102243457</v>
      </c>
      <c r="J4249">
        <f ca="1">(Earth_Data!$B$1/SQRT(1-Earth_Data!$B$2^2*SIN(RADIANS(User_Model_Calcs!B4249))^2))*COS(RADIANS(User_Model_Calcs!B4249))</f>
        <v>5408.3564616957956</v>
      </c>
      <c r="K4249">
        <f ca="1">((Earth_Data!$B$1*(1-Earth_Data!$B$2^2))/SQRT(1-Earth_Data!$B$2^2*SIN(RADIANS(User_Model_Calcs!B4249))^2))*SIN(RADIANS(User_Model_Calcs!B4249))</f>
        <v>-3369.5444234193378</v>
      </c>
      <c r="L4249">
        <f t="shared" ca="1" si="651"/>
        <v>-31.92396204126527</v>
      </c>
      <c r="M4249">
        <f t="shared" ca="1" si="652"/>
        <v>6372.138513730145</v>
      </c>
      <c r="N4249">
        <f ca="1">SQRT(User_Model_Calcs!M4249^2+Sat_Data!$B$3^2-2*User_Model_Calcs!M4249*Sat_Data!$B$3*COS(RADIANS(L4249))*COS(RADIANS(I4249)))</f>
        <v>36912.392376246353</v>
      </c>
      <c r="O4249">
        <f ca="1">DEGREES(ACOS(((Earth_Data!$B$1+Sat_Data!$B$2)/User_Model_Calcs!N4249)*SQRT(1-COS(RADIANS(User_Model_Calcs!I4249))^2*COS(RADIANS(User_Model_Calcs!B4249))^2)))</f>
        <v>52.585869630778511</v>
      </c>
      <c r="P4249">
        <f t="shared" ca="1" si="649"/>
        <v>3.0548171924343475</v>
      </c>
    </row>
    <row r="4250" spans="1:16" x14ac:dyDescent="0.25">
      <c r="A4250">
        <f t="shared" ca="1" si="647"/>
        <v>107.641365646804</v>
      </c>
      <c r="B4250">
        <f t="shared" ca="1" si="648"/>
        <v>-29.822907804555975</v>
      </c>
      <c r="C4250" s="6">
        <v>20135.9375</v>
      </c>
      <c r="D4250">
        <f t="shared" ca="1" si="645"/>
        <v>3</v>
      </c>
      <c r="E4250" s="1">
        <v>0.65</v>
      </c>
      <c r="F4250">
        <v>19.899999999999999</v>
      </c>
      <c r="G4250">
        <f t="shared" ca="1" si="650"/>
        <v>54.048620189015942</v>
      </c>
      <c r="H4250">
        <f t="shared" ca="1" si="646"/>
        <v>18.075204187839716</v>
      </c>
      <c r="I4250">
        <f ca="1">User_Model_Calcs!A4250-Sat_Data!$B$5</f>
        <v>-2.3586343531959955</v>
      </c>
      <c r="J4250">
        <f ca="1">(Earth_Data!$B$1/SQRT(1-Earth_Data!$B$2^2*SIN(RADIANS(User_Model_Calcs!B4250))^2))*COS(RADIANS(User_Model_Calcs!B4250))</f>
        <v>5538.0484653226158</v>
      </c>
      <c r="K4250">
        <f ca="1">((Earth_Data!$B$1*(1-Earth_Data!$B$2^2))/SQRT(1-Earth_Data!$B$2^2*SIN(RADIANS(User_Model_Calcs!B4250))^2))*SIN(RADIANS(User_Model_Calcs!B4250))</f>
        <v>-3153.3589033480348</v>
      </c>
      <c r="L4250">
        <f t="shared" ca="1" si="651"/>
        <v>-29.657140225051521</v>
      </c>
      <c r="M4250">
        <f t="shared" ca="1" si="652"/>
        <v>6372.884211845254</v>
      </c>
      <c r="N4250">
        <f ca="1">SQRT(User_Model_Calcs!M4250^2+Sat_Data!$B$3^2-2*User_Model_Calcs!M4250*Sat_Data!$B$3*COS(RADIANS(L4250))*COS(RADIANS(I4250)))</f>
        <v>36766.967601945813</v>
      </c>
      <c r="O4250">
        <f ca="1">DEGREES(ACOS(((Earth_Data!$B$1+Sat_Data!$B$2)/User_Model_Calcs!N4250)*SQRT(1-COS(RADIANS(User_Model_Calcs!I4250))^2*COS(RADIANS(User_Model_Calcs!B4250))^2)))</f>
        <v>55.124681727949842</v>
      </c>
      <c r="P4250">
        <f t="shared" ca="1" si="649"/>
        <v>4.7345562390974507</v>
      </c>
    </row>
    <row r="4251" spans="1:16" x14ac:dyDescent="0.25">
      <c r="A4251">
        <f t="shared" ca="1" si="647"/>
        <v>109.75138591602081</v>
      </c>
      <c r="B4251">
        <f t="shared" ca="1" si="648"/>
        <v>-29.717679575456444</v>
      </c>
      <c r="C4251" s="6">
        <v>20135.9375</v>
      </c>
      <c r="D4251">
        <f t="shared" ca="1" si="645"/>
        <v>0.75</v>
      </c>
      <c r="E4251" s="1">
        <v>0.65</v>
      </c>
      <c r="F4251">
        <v>19.899999999999999</v>
      </c>
      <c r="G4251">
        <f t="shared" ca="1" si="650"/>
        <v>42.007420362456692</v>
      </c>
      <c r="H4251">
        <f t="shared" ca="1" si="646"/>
        <v>22.171507873878735</v>
      </c>
      <c r="I4251">
        <f ca="1">User_Model_Calcs!A4251-Sat_Data!$B$5</f>
        <v>-0.24861408397919149</v>
      </c>
      <c r="J4251">
        <f ca="1">(Earth_Data!$B$1/SQRT(1-Earth_Data!$B$2^2*SIN(RADIANS(User_Model_Calcs!B4251))^2))*COS(RADIANS(User_Model_Calcs!B4251))</f>
        <v>5543.840121009629</v>
      </c>
      <c r="K4251">
        <f ca="1">((Earth_Data!$B$1*(1-Earth_Data!$B$2^2))/SQRT(1-Earth_Data!$B$2^2*SIN(RADIANS(User_Model_Calcs!B4251))^2))*SIN(RADIANS(User_Model_Calcs!B4251))</f>
        <v>-3143.2339334989247</v>
      </c>
      <c r="L4251">
        <f t="shared" ca="1" si="651"/>
        <v>-29.552271447129062</v>
      </c>
      <c r="M4251">
        <f t="shared" ca="1" si="652"/>
        <v>6372.9179225857897</v>
      </c>
      <c r="N4251">
        <f ca="1">SQRT(User_Model_Calcs!M4251^2+Sat_Data!$B$3^2-2*User_Model_Calcs!M4251*Sat_Data!$B$3*COS(RADIANS(L4251))*COS(RADIANS(I4251)))</f>
        <v>36755.008962994536</v>
      </c>
      <c r="O4251">
        <f ca="1">DEGREES(ACOS(((Earth_Data!$B$1+Sat_Data!$B$2)/User_Model_Calcs!N4251)*SQRT(1-COS(RADIANS(User_Model_Calcs!I4251))^2*COS(RADIANS(User_Model_Calcs!B4251))^2)))</f>
        <v>55.34053049763066</v>
      </c>
      <c r="P4251">
        <f t="shared" ca="1" si="649"/>
        <v>0.50150477543528471</v>
      </c>
    </row>
    <row r="4252" spans="1:16" x14ac:dyDescent="0.25">
      <c r="A4252">
        <f t="shared" ca="1" si="647"/>
        <v>110.15208539525145</v>
      </c>
      <c r="B4252">
        <f t="shared" ca="1" si="648"/>
        <v>-32.711859067041487</v>
      </c>
      <c r="C4252" s="6">
        <v>20135.9375</v>
      </c>
      <c r="D4252">
        <f t="shared" ca="1" si="645"/>
        <v>0.75</v>
      </c>
      <c r="E4252" s="1">
        <v>0.65</v>
      </c>
      <c r="F4252">
        <v>19.899999999999999</v>
      </c>
      <c r="G4252">
        <f t="shared" ca="1" si="650"/>
        <v>42.007420362456692</v>
      </c>
      <c r="H4252">
        <f t="shared" ca="1" si="646"/>
        <v>22.623530150053679</v>
      </c>
      <c r="I4252">
        <f ca="1">User_Model_Calcs!A4252-Sat_Data!$B$5</f>
        <v>0.15208539525144715</v>
      </c>
      <c r="J4252">
        <f ca="1">(Earth_Data!$B$1/SQRT(1-Earth_Data!$B$2^2*SIN(RADIANS(User_Model_Calcs!B4252))^2))*COS(RADIANS(User_Model_Calcs!B4252))</f>
        <v>5371.8141014268867</v>
      </c>
      <c r="K4252">
        <f ca="1">((Earth_Data!$B$1*(1-Earth_Data!$B$2^2))/SQRT(1-Earth_Data!$B$2^2*SIN(RADIANS(User_Model_Calcs!B4252))^2))*SIN(RADIANS(User_Model_Calcs!B4252))</f>
        <v>-3427.1161797271939</v>
      </c>
      <c r="L4252">
        <f t="shared" ca="1" si="651"/>
        <v>-32.53710829302144</v>
      </c>
      <c r="M4252">
        <f t="shared" ca="1" si="652"/>
        <v>6371.9315791710023</v>
      </c>
      <c r="N4252">
        <f ca="1">SQRT(User_Model_Calcs!M4252^2+Sat_Data!$B$3^2-2*User_Model_Calcs!M4252*Sat_Data!$B$3*COS(RADIANS(L4252))*COS(RADIANS(I4252)))</f>
        <v>36951.616557225811</v>
      </c>
      <c r="O4252">
        <f ca="1">DEGREES(ACOS(((Earth_Data!$B$1+Sat_Data!$B$2)/User_Model_Calcs!N4252)*SQRT(1-COS(RADIANS(User_Model_Calcs!I4252))^2*COS(RADIANS(User_Model_Calcs!B4252))^2)))</f>
        <v>51.927908050765431</v>
      </c>
      <c r="P4252">
        <f t="shared" ca="1" si="649"/>
        <v>0.28142200798880401</v>
      </c>
    </row>
    <row r="4253" spans="1:16" x14ac:dyDescent="0.25">
      <c r="A4253">
        <f t="shared" ca="1" si="647"/>
        <v>107.37002027353461</v>
      </c>
      <c r="B4253">
        <f t="shared" ca="1" si="648"/>
        <v>-29.987108223277865</v>
      </c>
      <c r="C4253" s="6">
        <v>20135.9375</v>
      </c>
      <c r="D4253">
        <f t="shared" ca="1" si="645"/>
        <v>3</v>
      </c>
      <c r="E4253" s="1">
        <v>0.65</v>
      </c>
      <c r="F4253">
        <v>19.899999999999999</v>
      </c>
      <c r="G4253">
        <f t="shared" ca="1" si="650"/>
        <v>54.048620189015942</v>
      </c>
      <c r="H4253">
        <f t="shared" ca="1" si="646"/>
        <v>20.956435821264595</v>
      </c>
      <c r="I4253">
        <f ca="1">User_Model_Calcs!A4253-Sat_Data!$B$5</f>
        <v>-2.6299797264653932</v>
      </c>
      <c r="J4253">
        <f ca="1">(Earth_Data!$B$1/SQRT(1-Earth_Data!$B$2^2*SIN(RADIANS(User_Model_Calcs!B4253))^2))*COS(RADIANS(User_Model_Calcs!B4253))</f>
        <v>5528.9737340027732</v>
      </c>
      <c r="K4253">
        <f ca="1">((Earth_Data!$B$1*(1-Earth_Data!$B$2^2))/SQRT(1-Earth_Data!$B$2^2*SIN(RADIANS(User_Model_Calcs!B4253))^2))*SIN(RADIANS(User_Model_Calcs!B4253))</f>
        <v>-3169.1371530307897</v>
      </c>
      <c r="L4253">
        <f t="shared" ca="1" si="651"/>
        <v>-29.820784195251427</v>
      </c>
      <c r="M4253">
        <f t="shared" ca="1" si="652"/>
        <v>6372.8314622318912</v>
      </c>
      <c r="N4253">
        <f ca="1">SQRT(User_Model_Calcs!M4253^2+Sat_Data!$B$3^2-2*User_Model_Calcs!M4253*Sat_Data!$B$3*COS(RADIANS(L4253))*COS(RADIANS(I4253)))</f>
        <v>36778.661461492826</v>
      </c>
      <c r="O4253">
        <f ca="1">DEGREES(ACOS(((Earth_Data!$B$1+Sat_Data!$B$2)/User_Model_Calcs!N4253)*SQRT(1-COS(RADIANS(User_Model_Calcs!I4253))^2*COS(RADIANS(User_Model_Calcs!B4253))^2)))</f>
        <v>54.914373866605224</v>
      </c>
      <c r="P4253">
        <f t="shared" ca="1" si="649"/>
        <v>5.2509584098043245</v>
      </c>
    </row>
    <row r="4254" spans="1:16" x14ac:dyDescent="0.25">
      <c r="A4254">
        <f t="shared" ca="1" si="647"/>
        <v>108.04109661895951</v>
      </c>
      <c r="B4254">
        <f t="shared" ca="1" si="648"/>
        <v>-33.579748834632035</v>
      </c>
      <c r="C4254" s="6">
        <v>20135.9375</v>
      </c>
      <c r="D4254">
        <f t="shared" ca="1" si="645"/>
        <v>3</v>
      </c>
      <c r="E4254" s="1">
        <v>0.65</v>
      </c>
      <c r="F4254">
        <v>19.899999999999999</v>
      </c>
      <c r="G4254">
        <f t="shared" ca="1" si="650"/>
        <v>54.048620189015942</v>
      </c>
      <c r="H4254">
        <f t="shared" ca="1" si="646"/>
        <v>18.219622665937809</v>
      </c>
      <c r="I4254">
        <f ca="1">User_Model_Calcs!A4254-Sat_Data!$B$5</f>
        <v>-1.9589033810404857</v>
      </c>
      <c r="J4254">
        <f ca="1">(Earth_Data!$B$1/SQRT(1-Earth_Data!$B$2^2*SIN(RADIANS(User_Model_Calcs!B4254))^2))*COS(RADIANS(User_Model_Calcs!B4254))</f>
        <v>5319.1850229083493</v>
      </c>
      <c r="K4254">
        <f ca="1">((Earth_Data!$B$1*(1-Earth_Data!$B$2^2))/SQRT(1-Earth_Data!$B$2^2*SIN(RADIANS(User_Model_Calcs!B4254))^2))*SIN(RADIANS(User_Model_Calcs!B4254))</f>
        <v>-3507.7080871341482</v>
      </c>
      <c r="L4254">
        <f t="shared" ca="1" si="651"/>
        <v>-33.402640984883952</v>
      </c>
      <c r="M4254">
        <f t="shared" ca="1" si="652"/>
        <v>6371.6360012542145</v>
      </c>
      <c r="N4254">
        <f ca="1">SQRT(User_Model_Calcs!M4254^2+Sat_Data!$B$3^2-2*User_Model_Calcs!M4254*Sat_Data!$B$3*COS(RADIANS(L4254))*COS(RADIANS(I4254)))</f>
        <v>37015.08961723117</v>
      </c>
      <c r="O4254">
        <f ca="1">DEGREES(ACOS(((Earth_Data!$B$1+Sat_Data!$B$2)/User_Model_Calcs!N4254)*SQRT(1-COS(RADIANS(User_Model_Calcs!I4254))^2*COS(RADIANS(User_Model_Calcs!B4254))^2)))</f>
        <v>50.885567692856441</v>
      </c>
      <c r="P4254">
        <f t="shared" ca="1" si="649"/>
        <v>3.5385734836951337</v>
      </c>
    </row>
    <row r="4255" spans="1:16" x14ac:dyDescent="0.25">
      <c r="A4255">
        <f t="shared" ca="1" si="647"/>
        <v>106.17639852010325</v>
      </c>
      <c r="B4255">
        <f t="shared" ca="1" si="648"/>
        <v>-31.134101507903274</v>
      </c>
      <c r="C4255" s="6">
        <v>20135.9375</v>
      </c>
      <c r="D4255">
        <f t="shared" ca="1" si="645"/>
        <v>3</v>
      </c>
      <c r="E4255" s="1">
        <v>0.65</v>
      </c>
      <c r="F4255">
        <v>19.899999999999999</v>
      </c>
      <c r="G4255">
        <f t="shared" ca="1" si="650"/>
        <v>54.048620189015942</v>
      </c>
      <c r="H4255">
        <f t="shared" ca="1" si="646"/>
        <v>14.198473620977669</v>
      </c>
      <c r="I4255">
        <f ca="1">User_Model_Calcs!A4255-Sat_Data!$B$5</f>
        <v>-3.8236014798967517</v>
      </c>
      <c r="J4255">
        <f ca="1">(Earth_Data!$B$1/SQRT(1-Earth_Data!$B$2^2*SIN(RADIANS(User_Model_Calcs!B4255))^2))*COS(RADIANS(User_Model_Calcs!B4255))</f>
        <v>5464.3213760017443</v>
      </c>
      <c r="K4255">
        <f ca="1">((Earth_Data!$B$1*(1-Earth_Data!$B$2^2))/SQRT(1-Earth_Data!$B$2^2*SIN(RADIANS(User_Model_Calcs!B4255))^2))*SIN(RADIANS(User_Model_Calcs!B4255))</f>
        <v>-3278.6299991964975</v>
      </c>
      <c r="L4255">
        <f t="shared" ca="1" si="651"/>
        <v>-30.964043135088744</v>
      </c>
      <c r="M4255">
        <f t="shared" ca="1" si="652"/>
        <v>6372.4581420250088</v>
      </c>
      <c r="N4255">
        <f ca="1">SQRT(User_Model_Calcs!M4255^2+Sat_Data!$B$3^2-2*User_Model_Calcs!M4255*Sat_Data!$B$3*COS(RADIANS(L4255))*COS(RADIANS(I4255)))</f>
        <v>36859.89415057694</v>
      </c>
      <c r="O4255">
        <f ca="1">DEGREES(ACOS(((Earth_Data!$B$1+Sat_Data!$B$2)/User_Model_Calcs!N4255)*SQRT(1-COS(RADIANS(User_Model_Calcs!I4255))^2*COS(RADIANS(User_Model_Calcs!B4255))^2)))</f>
        <v>53.484515718677919</v>
      </c>
      <c r="P4255">
        <f t="shared" ca="1" si="649"/>
        <v>7.3652920964557307</v>
      </c>
    </row>
    <row r="4256" spans="1:16" x14ac:dyDescent="0.25">
      <c r="A4256">
        <f t="shared" ca="1" si="647"/>
        <v>109.01339463760549</v>
      </c>
      <c r="B4256">
        <f t="shared" ca="1" si="648"/>
        <v>-31.036330685169382</v>
      </c>
      <c r="C4256" s="6">
        <v>20135.9375</v>
      </c>
      <c r="D4256">
        <f t="shared" ca="1" si="645"/>
        <v>3</v>
      </c>
      <c r="E4256" s="1">
        <v>0.65</v>
      </c>
      <c r="F4256">
        <v>19.899999999999999</v>
      </c>
      <c r="G4256">
        <f t="shared" ca="1" si="650"/>
        <v>54.048620189015942</v>
      </c>
      <c r="H4256">
        <f t="shared" ca="1" si="646"/>
        <v>14.982870526374914</v>
      </c>
      <c r="I4256">
        <f ca="1">User_Model_Calcs!A4256-Sat_Data!$B$5</f>
        <v>-0.98660536239451346</v>
      </c>
      <c r="J4256">
        <f ca="1">(Earth_Data!$B$1/SQRT(1-Earth_Data!$B$2^2*SIN(RADIANS(User_Model_Calcs!B4256))^2))*COS(RADIANS(User_Model_Calcs!B4256))</f>
        <v>5469.9181737115578</v>
      </c>
      <c r="K4256">
        <f ca="1">((Earth_Data!$B$1*(1-Earth_Data!$B$2^2))/SQRT(1-Earth_Data!$B$2^2*SIN(RADIANS(User_Model_Calcs!B4256))^2))*SIN(RADIANS(User_Model_Calcs!B4256))</f>
        <v>-3269.3466666916343</v>
      </c>
      <c r="L4256">
        <f t="shared" ca="1" si="651"/>
        <v>-30.866580137156575</v>
      </c>
      <c r="M4256">
        <f t="shared" ca="1" si="652"/>
        <v>6372.4902867017136</v>
      </c>
      <c r="N4256">
        <f ca="1">SQRT(User_Model_Calcs!M4256^2+Sat_Data!$B$3^2-2*User_Model_Calcs!M4256*Sat_Data!$B$3*COS(RADIANS(L4256))*COS(RADIANS(I4256)))</f>
        <v>36840.506608164811</v>
      </c>
      <c r="O4256">
        <f ca="1">DEGREES(ACOS(((Earth_Data!$B$1+Sat_Data!$B$2)/User_Model_Calcs!N4256)*SQRT(1-COS(RADIANS(User_Model_Calcs!I4256))^2*COS(RADIANS(User_Model_Calcs!B4256))^2)))</f>
        <v>53.819777333247373</v>
      </c>
      <c r="P4256">
        <f t="shared" ca="1" si="649"/>
        <v>1.9130558492123637</v>
      </c>
    </row>
    <row r="4257" spans="1:16" x14ac:dyDescent="0.25">
      <c r="A4257">
        <f t="shared" ca="1" si="647"/>
        <v>106.77072090696032</v>
      </c>
      <c r="B4257">
        <f t="shared" ca="1" si="648"/>
        <v>-33.041178174809538</v>
      </c>
      <c r="C4257" s="6">
        <v>20135.9375</v>
      </c>
      <c r="D4257">
        <f t="shared" ca="1" si="645"/>
        <v>1.2</v>
      </c>
      <c r="E4257" s="1">
        <v>0.65</v>
      </c>
      <c r="F4257">
        <v>19.899999999999999</v>
      </c>
      <c r="G4257">
        <f t="shared" ca="1" si="650"/>
        <v>46.089820015575185</v>
      </c>
      <c r="H4257">
        <f t="shared" ca="1" si="646"/>
        <v>22.386397428691243</v>
      </c>
      <c r="I4257">
        <f ca="1">User_Model_Calcs!A4257-Sat_Data!$B$5</f>
        <v>-3.2292790930396791</v>
      </c>
      <c r="J4257">
        <f ca="1">(Earth_Data!$B$1/SQRT(1-Earth_Data!$B$2^2*SIN(RADIANS(User_Model_Calcs!B4257))^2))*COS(RADIANS(User_Model_Calcs!B4257))</f>
        <v>5351.9887444085252</v>
      </c>
      <c r="K4257">
        <f ca="1">((Earth_Data!$B$1*(1-Earth_Data!$B$2^2))/SQRT(1-Earth_Data!$B$2^2*SIN(RADIANS(User_Model_Calcs!B4257))^2))*SIN(RADIANS(User_Model_Calcs!B4257))</f>
        <v>-3457.7890702685245</v>
      </c>
      <c r="L4257">
        <f t="shared" ca="1" si="651"/>
        <v>-32.865514088841152</v>
      </c>
      <c r="M4257">
        <f t="shared" ca="1" si="652"/>
        <v>6371.8198950334436</v>
      </c>
      <c r="N4257">
        <f ca="1">SQRT(User_Model_Calcs!M4257^2+Sat_Data!$B$3^2-2*User_Model_Calcs!M4257*Sat_Data!$B$3*COS(RADIANS(L4257))*COS(RADIANS(I4257)))</f>
        <v>36983.880800287407</v>
      </c>
      <c r="O4257">
        <f ca="1">DEGREES(ACOS(((Earth_Data!$B$1+Sat_Data!$B$2)/User_Model_Calcs!N4257)*SQRT(1-COS(RADIANS(User_Model_Calcs!I4257))^2*COS(RADIANS(User_Model_Calcs!B4257))^2)))</f>
        <v>51.395608886590921</v>
      </c>
      <c r="P4257">
        <f t="shared" ca="1" si="649"/>
        <v>5.9079086675439276</v>
      </c>
    </row>
    <row r="4258" spans="1:16" x14ac:dyDescent="0.25">
      <c r="A4258">
        <f t="shared" ca="1" si="647"/>
        <v>108.69372015806674</v>
      </c>
      <c r="B4258">
        <f t="shared" ca="1" si="648"/>
        <v>-33.725318214598339</v>
      </c>
      <c r="C4258" s="6">
        <v>20135.9375</v>
      </c>
      <c r="D4258">
        <f t="shared" ca="1" si="645"/>
        <v>3</v>
      </c>
      <c r="E4258" s="1">
        <v>0.65</v>
      </c>
      <c r="F4258">
        <v>19.899999999999999</v>
      </c>
      <c r="G4258">
        <f t="shared" ca="1" si="650"/>
        <v>54.048620189015942</v>
      </c>
      <c r="H4258">
        <f t="shared" ca="1" si="646"/>
        <v>21.723257139076026</v>
      </c>
      <c r="I4258">
        <f ca="1">User_Model_Calcs!A4258-Sat_Data!$B$5</f>
        <v>-1.3062798419332609</v>
      </c>
      <c r="J4258">
        <f ca="1">(Earth_Data!$B$1/SQRT(1-Earth_Data!$B$2^2*SIN(RADIANS(User_Model_Calcs!B4258))^2))*COS(RADIANS(User_Model_Calcs!B4258))</f>
        <v>5310.2376395344027</v>
      </c>
      <c r="K4258">
        <f ca="1">((Earth_Data!$B$1*(1-Earth_Data!$B$2^2))/SQRT(1-Earth_Data!$B$2^2*SIN(RADIANS(User_Model_Calcs!B4258))^2))*SIN(RADIANS(User_Model_Calcs!B4258))</f>
        <v>-3521.1482302042605</v>
      </c>
      <c r="L4258">
        <f t="shared" ca="1" si="651"/>
        <v>-33.547830814401514</v>
      </c>
      <c r="M4258">
        <f t="shared" ca="1" si="652"/>
        <v>6371.5860386091081</v>
      </c>
      <c r="N4258">
        <f ca="1">SQRT(User_Model_Calcs!M4258^2+Sat_Data!$B$3^2-2*User_Model_Calcs!M4258*Sat_Data!$B$3*COS(RADIANS(L4258))*COS(RADIANS(I4258)))</f>
        <v>37023.303210683021</v>
      </c>
      <c r="O4258">
        <f ca="1">DEGREES(ACOS(((Earth_Data!$B$1+Sat_Data!$B$2)/User_Model_Calcs!N4258)*SQRT(1-COS(RADIANS(User_Model_Calcs!I4258))^2*COS(RADIANS(User_Model_Calcs!B4258))^2)))</f>
        <v>50.752314310697663</v>
      </c>
      <c r="P4258">
        <f t="shared" ca="1" si="649"/>
        <v>2.3518446238782009</v>
      </c>
    </row>
    <row r="4259" spans="1:16" x14ac:dyDescent="0.25">
      <c r="A4259">
        <f t="shared" ca="1" si="647"/>
        <v>109.75474277780107</v>
      </c>
      <c r="B4259">
        <f t="shared" ca="1" si="648"/>
        <v>-30.857974620714145</v>
      </c>
      <c r="C4259" s="6">
        <v>20135.9375</v>
      </c>
      <c r="D4259">
        <f t="shared" ca="1" si="645"/>
        <v>0.75</v>
      </c>
      <c r="E4259" s="1">
        <v>0.65</v>
      </c>
      <c r="F4259">
        <v>19.899999999999999</v>
      </c>
      <c r="G4259">
        <f t="shared" ca="1" si="650"/>
        <v>42.007420362456692</v>
      </c>
      <c r="H4259">
        <f t="shared" ca="1" si="646"/>
        <v>21.162387110556448</v>
      </c>
      <c r="I4259">
        <f ca="1">User_Model_Calcs!A4259-Sat_Data!$B$5</f>
        <v>-0.24525722219892998</v>
      </c>
      <c r="J4259">
        <f ca="1">(Earth_Data!$B$1/SQRT(1-Earth_Data!$B$2^2*SIN(RADIANS(User_Model_Calcs!B4259))^2))*COS(RADIANS(User_Model_Calcs!B4259))</f>
        <v>5480.0869394610236</v>
      </c>
      <c r="K4259">
        <f ca="1">((Earth_Data!$B$1*(1-Earth_Data!$B$2^2))/SQRT(1-Earth_Data!$B$2^2*SIN(RADIANS(User_Model_Calcs!B4259))^2))*SIN(RADIANS(User_Model_Calcs!B4259))</f>
        <v>-3252.3875862004043</v>
      </c>
      <c r="L4259">
        <f t="shared" ca="1" si="651"/>
        <v>-30.688790681211653</v>
      </c>
      <c r="M4259">
        <f t="shared" ca="1" si="652"/>
        <v>6372.5487738362417</v>
      </c>
      <c r="N4259">
        <f ca="1">SQRT(User_Model_Calcs!M4259^2+Sat_Data!$B$3^2-2*User_Model_Calcs!M4259*Sat_Data!$B$3*COS(RADIANS(L4259))*COS(RADIANS(I4259)))</f>
        <v>36828.005752961843</v>
      </c>
      <c r="O4259">
        <f ca="1">DEGREES(ACOS(((Earth_Data!$B$1+Sat_Data!$B$2)/User_Model_Calcs!N4259)*SQRT(1-COS(RADIANS(User_Model_Calcs!I4259))^2*COS(RADIANS(User_Model_Calcs!B4259))^2)))</f>
        <v>54.038299978912157</v>
      </c>
      <c r="P4259">
        <f t="shared" ca="1" si="649"/>
        <v>0.47815834085925352</v>
      </c>
    </row>
    <row r="4260" spans="1:16" x14ac:dyDescent="0.25">
      <c r="A4260">
        <f t="shared" ca="1" si="647"/>
        <v>109.80231188228383</v>
      </c>
      <c r="B4260">
        <f t="shared" ca="1" si="648"/>
        <v>-29.859653924821821</v>
      </c>
      <c r="C4260" s="6">
        <v>20135.9375</v>
      </c>
      <c r="D4260">
        <f t="shared" ca="1" si="645"/>
        <v>0.75</v>
      </c>
      <c r="E4260" s="1">
        <v>0.65</v>
      </c>
      <c r="F4260">
        <v>19.899999999999999</v>
      </c>
      <c r="G4260">
        <f t="shared" ca="1" si="650"/>
        <v>42.007420362456692</v>
      </c>
      <c r="H4260">
        <f t="shared" ca="1" si="646"/>
        <v>17.185697978473556</v>
      </c>
      <c r="I4260">
        <f ca="1">User_Model_Calcs!A4260-Sat_Data!$B$5</f>
        <v>-0.19768811771616868</v>
      </c>
      <c r="J4260">
        <f ca="1">(Earth_Data!$B$1/SQRT(1-Earth_Data!$B$2^2*SIN(RADIANS(User_Model_Calcs!B4260))^2))*COS(RADIANS(User_Model_Calcs!B4260))</f>
        <v>5536.0215948526002</v>
      </c>
      <c r="K4260">
        <f ca="1">((Earth_Data!$B$1*(1-Earth_Data!$B$2^2))/SQRT(1-Earth_Data!$B$2^2*SIN(RADIANS(User_Model_Calcs!B4260))^2))*SIN(RADIANS(User_Model_Calcs!B4260))</f>
        <v>-3156.8921134333677</v>
      </c>
      <c r="L4260">
        <f t="shared" ca="1" si="651"/>
        <v>-29.693761347458619</v>
      </c>
      <c r="M4260">
        <f t="shared" ca="1" si="652"/>
        <v>6372.872422584036</v>
      </c>
      <c r="N4260">
        <f ca="1">SQRT(User_Model_Calcs!M4260^2+Sat_Data!$B$3^2-2*User_Model_Calcs!M4260*Sat_Data!$B$3*COS(RADIANS(L4260))*COS(RADIANS(I4260)))</f>
        <v>36763.94707470946</v>
      </c>
      <c r="O4260">
        <f ca="1">DEGREES(ACOS(((Earth_Data!$B$1+Sat_Data!$B$2)/User_Model_Calcs!N4260)*SQRT(1-COS(RADIANS(User_Model_Calcs!I4260))^2*COS(RADIANS(User_Model_Calcs!B4260))^2)))</f>
        <v>55.178629448781834</v>
      </c>
      <c r="P4260">
        <f t="shared" ca="1" si="649"/>
        <v>0.39705724363682632</v>
      </c>
    </row>
    <row r="4261" spans="1:16" x14ac:dyDescent="0.25">
      <c r="A4261">
        <f t="shared" ca="1" si="647"/>
        <v>107.74245437745863</v>
      </c>
      <c r="B4261">
        <f t="shared" ca="1" si="648"/>
        <v>-31.800512015008451</v>
      </c>
      <c r="C4261" s="6">
        <v>20135.9375</v>
      </c>
      <c r="D4261">
        <f t="shared" ref="D4261:D4324" ca="1" si="653">CHOOSE(RANDBETWEEN(1,3),0.75,1.2,3)</f>
        <v>3</v>
      </c>
      <c r="E4261" s="1">
        <v>0.65</v>
      </c>
      <c r="F4261">
        <v>19.899999999999999</v>
      </c>
      <c r="G4261">
        <f t="shared" ca="1" si="650"/>
        <v>54.048620189015942</v>
      </c>
      <c r="H4261">
        <f t="shared" ref="H4261:H4324" ca="1" si="654">RAND()*(24-14)+14</f>
        <v>22.167042417409512</v>
      </c>
      <c r="I4261">
        <f ca="1">User_Model_Calcs!A4261-Sat_Data!$B$5</f>
        <v>-2.2575456225413717</v>
      </c>
      <c r="J4261">
        <f ca="1">(Earth_Data!$B$1/SQRT(1-Earth_Data!$B$2^2*SIN(RADIANS(User_Model_Calcs!B4261))^2))*COS(RADIANS(User_Model_Calcs!B4261))</f>
        <v>5425.7501315856625</v>
      </c>
      <c r="K4261">
        <f ca="1">((Earth_Data!$B$1*(1-Earth_Data!$B$2^2))/SQRT(1-Earth_Data!$B$2^2*SIN(RADIANS(User_Model_Calcs!B4261))^2))*SIN(RADIANS(User_Model_Calcs!B4261))</f>
        <v>-3341.6532277159531</v>
      </c>
      <c r="L4261">
        <f t="shared" ca="1" si="651"/>
        <v>-31.628408192678346</v>
      </c>
      <c r="M4261">
        <f t="shared" ca="1" si="652"/>
        <v>6372.2375022205724</v>
      </c>
      <c r="N4261">
        <f ca="1">SQRT(User_Model_Calcs!M4261^2+Sat_Data!$B$3^2-2*User_Model_Calcs!M4261*Sat_Data!$B$3*COS(RADIANS(L4261))*COS(RADIANS(I4261)))</f>
        <v>36894.8649005318</v>
      </c>
      <c r="O4261">
        <f ca="1">DEGREES(ACOS(((Earth_Data!$B$1+Sat_Data!$B$2)/User_Model_Calcs!N4261)*SQRT(1-COS(RADIANS(User_Model_Calcs!I4261))^2*COS(RADIANS(User_Model_Calcs!B4261))^2)))</f>
        <v>52.883496554180653</v>
      </c>
      <c r="P4261">
        <f t="shared" ca="1" si="649"/>
        <v>4.2783144314205597</v>
      </c>
    </row>
    <row r="4262" spans="1:16" x14ac:dyDescent="0.25">
      <c r="A4262">
        <f t="shared" ca="1" si="647"/>
        <v>107.72908311465463</v>
      </c>
      <c r="B4262">
        <f t="shared" ca="1" si="648"/>
        <v>-31.693805317167421</v>
      </c>
      <c r="C4262" s="6">
        <v>20135.9375</v>
      </c>
      <c r="D4262">
        <f t="shared" ca="1" si="653"/>
        <v>1.2</v>
      </c>
      <c r="E4262" s="1">
        <v>0.65</v>
      </c>
      <c r="F4262">
        <v>19.899999999999999</v>
      </c>
      <c r="G4262">
        <f t="shared" ca="1" si="650"/>
        <v>46.089820015575185</v>
      </c>
      <c r="H4262">
        <f t="shared" ca="1" si="654"/>
        <v>15.326662374326306</v>
      </c>
      <c r="I4262">
        <f ca="1">User_Model_Calcs!A4262-Sat_Data!$B$5</f>
        <v>-2.2709168853453718</v>
      </c>
      <c r="J4262">
        <f ca="1">(Earth_Data!$B$1/SQRT(1-Earth_Data!$B$2^2*SIN(RADIANS(User_Model_Calcs!B4262))^2))*COS(RADIANS(User_Model_Calcs!B4262))</f>
        <v>5431.9757416585899</v>
      </c>
      <c r="K4262">
        <f ca="1">((Earth_Data!$B$1*(1-Earth_Data!$B$2^2))/SQRT(1-Earth_Data!$B$2^2*SIN(RADIANS(User_Model_Calcs!B4262))^2))*SIN(RADIANS(User_Model_Calcs!B4262))</f>
        <v>-3331.5916389590657</v>
      </c>
      <c r="L4262">
        <f t="shared" ca="1" si="651"/>
        <v>-31.522022810223312</v>
      </c>
      <c r="M4262">
        <f t="shared" ca="1" si="652"/>
        <v>6372.2730094330809</v>
      </c>
      <c r="N4262">
        <f ca="1">SQRT(User_Model_Calcs!M4262^2+Sat_Data!$B$3^2-2*User_Model_Calcs!M4262*Sat_Data!$B$3*COS(RADIANS(L4262))*COS(RADIANS(I4262)))</f>
        <v>36887.818375021969</v>
      </c>
      <c r="O4262">
        <f ca="1">DEGREES(ACOS(((Earth_Data!$B$1+Sat_Data!$B$2)/User_Model_Calcs!N4262)*SQRT(1-COS(RADIANS(User_Model_Calcs!I4262))^2*COS(RADIANS(User_Model_Calcs!B4262))^2)))</f>
        <v>53.003685465200221</v>
      </c>
      <c r="P4262">
        <f t="shared" ca="1" si="649"/>
        <v>4.3165099862529255</v>
      </c>
    </row>
    <row r="4263" spans="1:16" x14ac:dyDescent="0.25">
      <c r="A4263">
        <f t="shared" ca="1" si="647"/>
        <v>106.45474890180071</v>
      </c>
      <c r="B4263">
        <f t="shared" ca="1" si="648"/>
        <v>-34.091420592482692</v>
      </c>
      <c r="C4263" s="6">
        <v>20135.9375</v>
      </c>
      <c r="D4263">
        <f t="shared" ca="1" si="653"/>
        <v>3</v>
      </c>
      <c r="E4263" s="1">
        <v>0.65</v>
      </c>
      <c r="F4263">
        <v>19.899999999999999</v>
      </c>
      <c r="G4263">
        <f t="shared" ca="1" si="650"/>
        <v>54.048620189015942</v>
      </c>
      <c r="H4263">
        <f t="shared" ca="1" si="654"/>
        <v>21.416923981742556</v>
      </c>
      <c r="I4263">
        <f ca="1">User_Model_Calcs!A4263-Sat_Data!$B$5</f>
        <v>-3.5452510981992873</v>
      </c>
      <c r="J4263">
        <f ca="1">(Earth_Data!$B$1/SQRT(1-Earth_Data!$B$2^2*SIN(RADIANS(User_Model_Calcs!B4263))^2))*COS(RADIANS(User_Model_Calcs!B4263))</f>
        <v>5287.5836393250065</v>
      </c>
      <c r="K4263">
        <f ca="1">((Earth_Data!$B$1*(1-Earth_Data!$B$2^2))/SQRT(1-Earth_Data!$B$2^2*SIN(RADIANS(User_Model_Calcs!B4263))^2))*SIN(RADIANS(User_Model_Calcs!B4263))</f>
        <v>-3554.8503014355051</v>
      </c>
      <c r="L4263">
        <f t="shared" ca="1" si="651"/>
        <v>-33.912998833908816</v>
      </c>
      <c r="M4263">
        <f t="shared" ca="1" si="652"/>
        <v>6371.4599118627111</v>
      </c>
      <c r="N4263">
        <f ca="1">SQRT(User_Model_Calcs!M4263^2+Sat_Data!$B$3^2-2*User_Model_Calcs!M4263*Sat_Data!$B$3*COS(RADIANS(L4263))*COS(RADIANS(I4263)))</f>
        <v>37059.016274177768</v>
      </c>
      <c r="O4263">
        <f ca="1">DEGREES(ACOS(((Earth_Data!$B$1+Sat_Data!$B$2)/User_Model_Calcs!N4263)*SQRT(1-COS(RADIANS(User_Model_Calcs!I4263))^2*COS(RADIANS(User_Model_Calcs!B4263))^2)))</f>
        <v>50.179415817696082</v>
      </c>
      <c r="P4263">
        <f t="shared" ca="1" si="649"/>
        <v>6.3074692531962162</v>
      </c>
    </row>
    <row r="4264" spans="1:16" x14ac:dyDescent="0.25">
      <c r="A4264">
        <f t="shared" ca="1" si="647"/>
        <v>105.88517105344832</v>
      </c>
      <c r="B4264">
        <f t="shared" ca="1" si="648"/>
        <v>-31.654708388798465</v>
      </c>
      <c r="C4264" s="6">
        <v>20135.9375</v>
      </c>
      <c r="D4264">
        <f t="shared" ca="1" si="653"/>
        <v>1.2</v>
      </c>
      <c r="E4264" s="1">
        <v>0.65</v>
      </c>
      <c r="F4264">
        <v>19.899999999999999</v>
      </c>
      <c r="G4264">
        <f t="shared" ca="1" si="650"/>
        <v>46.089820015575185</v>
      </c>
      <c r="H4264">
        <f t="shared" ca="1" si="654"/>
        <v>22.996773689919131</v>
      </c>
      <c r="I4264">
        <f ca="1">User_Model_Calcs!A4264-Sat_Data!$B$5</f>
        <v>-4.1148289465516825</v>
      </c>
      <c r="J4264">
        <f ca="1">(Earth_Data!$B$1/SQRT(1-Earth_Data!$B$2^2*SIN(RADIANS(User_Model_Calcs!B4264))^2))*COS(RADIANS(User_Model_Calcs!B4264))</f>
        <v>5434.2520632358865</v>
      </c>
      <c r="K4264">
        <f ca="1">((Earth_Data!$B$1*(1-Earth_Data!$B$2^2))/SQRT(1-Earth_Data!$B$2^2*SIN(RADIANS(User_Model_Calcs!B4264))^2))*SIN(RADIANS(User_Model_Calcs!B4264))</f>
        <v>-3327.9022535109075</v>
      </c>
      <c r="L4264">
        <f t="shared" ca="1" si="651"/>
        <v>-31.483044204717281</v>
      </c>
      <c r="M4264">
        <f t="shared" ca="1" si="652"/>
        <v>6372.2860023469184</v>
      </c>
      <c r="N4264">
        <f ca="1">SQRT(User_Model_Calcs!M4264^2+Sat_Data!$B$3^2-2*User_Model_Calcs!M4264*Sat_Data!$B$3*COS(RADIANS(L4264))*COS(RADIANS(I4264)))</f>
        <v>36896.353291067018</v>
      </c>
      <c r="O4264">
        <f ca="1">DEGREES(ACOS(((Earth_Data!$B$1+Sat_Data!$B$2)/User_Model_Calcs!N4264)*SQRT(1-COS(RADIANS(User_Model_Calcs!I4264))^2*COS(RADIANS(User_Model_Calcs!B4264))^2)))</f>
        <v>52.859318684575129</v>
      </c>
      <c r="P4264">
        <f t="shared" ca="1" si="649"/>
        <v>7.8056291854844586</v>
      </c>
    </row>
    <row r="4265" spans="1:16" x14ac:dyDescent="0.25">
      <c r="A4265">
        <f t="shared" ca="1" si="647"/>
        <v>108.99959227565853</v>
      </c>
      <c r="B4265">
        <f t="shared" ca="1" si="648"/>
        <v>-30.572570237728229</v>
      </c>
      <c r="C4265" s="6">
        <v>20135.9375</v>
      </c>
      <c r="D4265">
        <f t="shared" ca="1" si="653"/>
        <v>0.75</v>
      </c>
      <c r="E4265" s="1">
        <v>0.65</v>
      </c>
      <c r="F4265">
        <v>19.899999999999999</v>
      </c>
      <c r="G4265">
        <f t="shared" ca="1" si="650"/>
        <v>42.007420362456692</v>
      </c>
      <c r="H4265">
        <f t="shared" ca="1" si="654"/>
        <v>22.760049742700438</v>
      </c>
      <c r="I4265">
        <f ca="1">User_Model_Calcs!A4265-Sat_Data!$B$5</f>
        <v>-1.0004077243414713</v>
      </c>
      <c r="J4265">
        <f ca="1">(Earth_Data!$B$1/SQRT(1-Earth_Data!$B$2^2*SIN(RADIANS(User_Model_Calcs!B4265))^2))*COS(RADIANS(User_Model_Calcs!B4265))</f>
        <v>5496.2483912599782</v>
      </c>
      <c r="K4265">
        <f ca="1">((Earth_Data!$B$1*(1-Earth_Data!$B$2^2))/SQRT(1-Earth_Data!$B$2^2*SIN(RADIANS(User_Model_Calcs!B4265))^2))*SIN(RADIANS(User_Model_Calcs!B4265))</f>
        <v>-3225.18512020249</v>
      </c>
      <c r="L4265">
        <f t="shared" ca="1" si="651"/>
        <v>-30.404306549988057</v>
      </c>
      <c r="M4265">
        <f t="shared" ca="1" si="652"/>
        <v>6372.6419511850381</v>
      </c>
      <c r="N4265">
        <f ca="1">SQRT(User_Model_Calcs!M4265^2+Sat_Data!$B$3^2-2*User_Model_Calcs!M4265*Sat_Data!$B$3*COS(RADIANS(L4265))*COS(RADIANS(I4265)))</f>
        <v>36810.416233860647</v>
      </c>
      <c r="O4265">
        <f ca="1">DEGREES(ACOS(((Earth_Data!$B$1+Sat_Data!$B$2)/User_Model_Calcs!N4265)*SQRT(1-COS(RADIANS(User_Model_Calcs!I4265))^2*COS(RADIANS(User_Model_Calcs!B4265))^2)))</f>
        <v>54.348121528869221</v>
      </c>
      <c r="P4265">
        <f t="shared" ca="1" si="649"/>
        <v>1.9662976812311552</v>
      </c>
    </row>
    <row r="4266" spans="1:16" x14ac:dyDescent="0.25">
      <c r="A4266">
        <f t="shared" ca="1" si="647"/>
        <v>109.96482543136209</v>
      </c>
      <c r="B4266">
        <f t="shared" ca="1" si="648"/>
        <v>-30.550252687097359</v>
      </c>
      <c r="C4266" s="6">
        <v>20135.9375</v>
      </c>
      <c r="D4266">
        <f t="shared" ca="1" si="653"/>
        <v>3</v>
      </c>
      <c r="E4266" s="1">
        <v>0.65</v>
      </c>
      <c r="F4266">
        <v>19.899999999999999</v>
      </c>
      <c r="G4266">
        <f t="shared" ca="1" si="650"/>
        <v>54.048620189015942</v>
      </c>
      <c r="H4266">
        <f t="shared" ca="1" si="654"/>
        <v>15.13124855250893</v>
      </c>
      <c r="I4266">
        <f ca="1">User_Model_Calcs!A4266-Sat_Data!$B$5</f>
        <v>-3.5174568637913239E-2</v>
      </c>
      <c r="J4266">
        <f ca="1">(Earth_Data!$B$1/SQRT(1-Earth_Data!$B$2^2*SIN(RADIANS(User_Model_Calcs!B4266))^2))*COS(RADIANS(User_Model_Calcs!B4266))</f>
        <v>5497.5064108152828</v>
      </c>
      <c r="K4266">
        <f ca="1">((Earth_Data!$B$1*(1-Earth_Data!$B$2^2))/SQRT(1-Earth_Data!$B$2^2*SIN(RADIANS(User_Model_Calcs!B4266))^2))*SIN(RADIANS(User_Model_Calcs!B4266))</f>
        <v>-3223.0546518101373</v>
      </c>
      <c r="L4266">
        <f t="shared" ca="1" si="651"/>
        <v>-30.382061661371651</v>
      </c>
      <c r="M4266">
        <f t="shared" ca="1" si="652"/>
        <v>6372.6492156331733</v>
      </c>
      <c r="N4266">
        <f ca="1">SQRT(User_Model_Calcs!M4266^2+Sat_Data!$B$3^2-2*User_Model_Calcs!M4266*Sat_Data!$B$3*COS(RADIANS(L4266))*COS(RADIANS(I4266)))</f>
        <v>36808.017977253592</v>
      </c>
      <c r="O4266">
        <f ca="1">DEGREES(ACOS(((Earth_Data!$B$1+Sat_Data!$B$2)/User_Model_Calcs!N4266)*SQRT(1-COS(RADIANS(User_Model_Calcs!I4266))^2*COS(RADIANS(User_Model_Calcs!B4266))^2)))</f>
        <v>54.390440380248513</v>
      </c>
      <c r="P4266">
        <f t="shared" ca="1" si="649"/>
        <v>6.920121857443412E-2</v>
      </c>
    </row>
    <row r="4267" spans="1:16" x14ac:dyDescent="0.25">
      <c r="A4267">
        <f t="shared" ca="1" si="647"/>
        <v>108.50367151809897</v>
      </c>
      <c r="B4267">
        <f t="shared" ca="1" si="648"/>
        <v>-30.72960836986929</v>
      </c>
      <c r="C4267" s="6">
        <v>20135.9375</v>
      </c>
      <c r="D4267">
        <f t="shared" ca="1" si="653"/>
        <v>3</v>
      </c>
      <c r="E4267" s="1">
        <v>0.65</v>
      </c>
      <c r="F4267">
        <v>19.899999999999999</v>
      </c>
      <c r="G4267">
        <f t="shared" ca="1" si="650"/>
        <v>54.048620189015942</v>
      </c>
      <c r="H4267">
        <f t="shared" ca="1" si="654"/>
        <v>23.700084378167997</v>
      </c>
      <c r="I4267">
        <f ca="1">User_Model_Calcs!A4267-Sat_Data!$B$5</f>
        <v>-1.4963284819010312</v>
      </c>
      <c r="J4267">
        <f ca="1">(Earth_Data!$B$1/SQRT(1-Earth_Data!$B$2^2*SIN(RADIANS(User_Model_Calcs!B4267))^2))*COS(RADIANS(User_Model_Calcs!B4267))</f>
        <v>5487.3727252380922</v>
      </c>
      <c r="K4267">
        <f ca="1">((Earth_Data!$B$1*(1-Earth_Data!$B$2^2))/SQRT(1-Earth_Data!$B$2^2*SIN(RADIANS(User_Model_Calcs!B4267))^2))*SIN(RADIANS(User_Model_Calcs!B4267))</f>
        <v>-3240.162555289869</v>
      </c>
      <c r="L4267">
        <f t="shared" ca="1" si="651"/>
        <v>-30.56083626941113</v>
      </c>
      <c r="M4267">
        <f t="shared" ca="1" si="652"/>
        <v>6372.5907455594152</v>
      </c>
      <c r="N4267">
        <f ca="1">SQRT(User_Model_Calcs!M4267^2+Sat_Data!$B$3^2-2*User_Model_Calcs!M4267*Sat_Data!$B$3*COS(RADIANS(L4267))*COS(RADIANS(I4267)))</f>
        <v>36821.755872479524</v>
      </c>
      <c r="O4267">
        <f ca="1">DEGREES(ACOS(((Earth_Data!$B$1+Sat_Data!$B$2)/User_Model_Calcs!N4267)*SQRT(1-COS(RADIANS(User_Model_Calcs!I4267))^2*COS(RADIANS(User_Model_Calcs!B4267))^2)))</f>
        <v>54.148291314412859</v>
      </c>
      <c r="P4267">
        <f t="shared" ca="1" si="649"/>
        <v>2.926427687488192</v>
      </c>
    </row>
    <row r="4268" spans="1:16" x14ac:dyDescent="0.25">
      <c r="A4268">
        <f t="shared" ca="1" si="647"/>
        <v>110.45349103215626</v>
      </c>
      <c r="B4268">
        <f t="shared" ca="1" si="648"/>
        <v>-30.841846106835579</v>
      </c>
      <c r="C4268" s="6">
        <v>20135.9375</v>
      </c>
      <c r="D4268">
        <f t="shared" ca="1" si="653"/>
        <v>0.75</v>
      </c>
      <c r="E4268" s="1">
        <v>0.65</v>
      </c>
      <c r="F4268">
        <v>19.899999999999999</v>
      </c>
      <c r="G4268">
        <f t="shared" ca="1" si="650"/>
        <v>42.007420362456692</v>
      </c>
      <c r="H4268">
        <f t="shared" ca="1" si="654"/>
        <v>21.796254258925799</v>
      </c>
      <c r="I4268">
        <f ca="1">User_Model_Calcs!A4268-Sat_Data!$B$5</f>
        <v>0.45349103215626485</v>
      </c>
      <c r="J4268">
        <f ca="1">(Earth_Data!$B$1/SQRT(1-Earth_Data!$B$2^2*SIN(RADIANS(User_Model_Calcs!B4268))^2))*COS(RADIANS(User_Model_Calcs!B4268))</f>
        <v>5481.0038705481293</v>
      </c>
      <c r="K4268">
        <f ca="1">((Earth_Data!$B$1*(1-Earth_Data!$B$2^2))/SQRT(1-Earth_Data!$B$2^2*SIN(RADIANS(User_Model_Calcs!B4268))^2))*SIN(RADIANS(User_Model_Calcs!B4268))</f>
        <v>-3250.8524619843383</v>
      </c>
      <c r="L4268">
        <f t="shared" ca="1" si="651"/>
        <v>-30.672713727125032</v>
      </c>
      <c r="M4268">
        <f t="shared" ca="1" si="652"/>
        <v>6372.5540530114931</v>
      </c>
      <c r="N4268">
        <f ca="1">SQRT(User_Model_Calcs!M4268^2+Sat_Data!$B$3^2-2*User_Model_Calcs!M4268*Sat_Data!$B$3*COS(RADIANS(L4268))*COS(RADIANS(I4268)))</f>
        <v>36827.095941847343</v>
      </c>
      <c r="O4268">
        <f ca="1">DEGREES(ACOS(((Earth_Data!$B$1+Sat_Data!$B$2)/User_Model_Calcs!N4268)*SQRT(1-COS(RADIANS(User_Model_Calcs!I4268))^2*COS(RADIANS(User_Model_Calcs!B4268))^2)))</f>
        <v>54.054274296625572</v>
      </c>
      <c r="P4268">
        <f t="shared" ca="1" si="649"/>
        <v>0.88451520814669016</v>
      </c>
    </row>
    <row r="4269" spans="1:16" x14ac:dyDescent="0.25">
      <c r="A4269">
        <f t="shared" ref="A4269:A4281" ca="1" si="655">108.049394295518+(RAND()*5-2.5)</f>
        <v>110.12959813982062</v>
      </c>
      <c r="B4269">
        <f t="shared" ref="B4269:B4281" ca="1" si="656">-31.6714359012002+(RAND()*5-2.5)</f>
        <v>-33.45542529310211</v>
      </c>
      <c r="C4269" s="6">
        <v>20135.9375</v>
      </c>
      <c r="D4269">
        <f t="shared" ca="1" si="653"/>
        <v>0.75</v>
      </c>
      <c r="E4269" s="1">
        <v>0.65</v>
      </c>
      <c r="F4269">
        <v>19.899999999999999</v>
      </c>
      <c r="G4269">
        <f t="shared" ca="1" si="650"/>
        <v>42.007420362456692</v>
      </c>
      <c r="H4269">
        <f t="shared" ca="1" si="654"/>
        <v>15.872703966794582</v>
      </c>
      <c r="I4269">
        <f ca="1">User_Model_Calcs!A4269-Sat_Data!$B$5</f>
        <v>0.12959813982061519</v>
      </c>
      <c r="J4269">
        <f ca="1">(Earth_Data!$B$1/SQRT(1-Earth_Data!$B$2^2*SIN(RADIANS(User_Model_Calcs!B4269))^2))*COS(RADIANS(User_Model_Calcs!B4269))</f>
        <v>5326.7993145131086</v>
      </c>
      <c r="K4269">
        <f ca="1">((Earth_Data!$B$1*(1-Earth_Data!$B$2^2))/SQRT(1-Earth_Data!$B$2^2*SIN(RADIANS(User_Model_Calcs!B4269))^2))*SIN(RADIANS(User_Model_Calcs!B4269))</f>
        <v>-3496.2118161608996</v>
      </c>
      <c r="L4269">
        <f t="shared" ca="1" si="651"/>
        <v>-33.278645205096879</v>
      </c>
      <c r="M4269">
        <f t="shared" ca="1" si="652"/>
        <v>6371.6785857857285</v>
      </c>
      <c r="N4269">
        <f ca="1">SQRT(User_Model_Calcs!M4269^2+Sat_Data!$B$3^2-2*User_Model_Calcs!M4269*Sat_Data!$B$3*COS(RADIANS(L4269))*COS(RADIANS(I4269)))</f>
        <v>37002.896034665442</v>
      </c>
      <c r="O4269">
        <f ca="1">DEGREES(ACOS(((Earth_Data!$B$1+Sat_Data!$B$2)/User_Model_Calcs!N4269)*SQRT(1-COS(RADIANS(User_Model_Calcs!I4269))^2*COS(RADIANS(User_Model_Calcs!B4269))^2)))</f>
        <v>51.083539784073864</v>
      </c>
      <c r="P4269">
        <f t="shared" ca="1" si="649"/>
        <v>0.23508151060456489</v>
      </c>
    </row>
    <row r="4270" spans="1:16" x14ac:dyDescent="0.25">
      <c r="A4270">
        <f t="shared" ca="1" si="655"/>
        <v>109.65868803618955</v>
      </c>
      <c r="B4270">
        <f t="shared" ca="1" si="656"/>
        <v>-30.670885918953196</v>
      </c>
      <c r="C4270" s="6">
        <v>20135.9375</v>
      </c>
      <c r="D4270">
        <f t="shared" ca="1" si="653"/>
        <v>0.75</v>
      </c>
      <c r="E4270" s="1">
        <v>0.65</v>
      </c>
      <c r="F4270">
        <v>19.899999999999999</v>
      </c>
      <c r="G4270">
        <f t="shared" ca="1" si="650"/>
        <v>42.007420362456692</v>
      </c>
      <c r="H4270">
        <f t="shared" ca="1" si="654"/>
        <v>15.509079674446937</v>
      </c>
      <c r="I4270">
        <f ca="1">User_Model_Calcs!A4270-Sat_Data!$B$5</f>
        <v>-0.3413119638104547</v>
      </c>
      <c r="J4270">
        <f ca="1">(Earth_Data!$B$1/SQRT(1-Earth_Data!$B$2^2*SIN(RADIANS(User_Model_Calcs!B4270))^2))*COS(RADIANS(User_Model_Calcs!B4270))</f>
        <v>5490.6964998068588</v>
      </c>
      <c r="K4270">
        <f ca="1">((Earth_Data!$B$1*(1-Earth_Data!$B$2^2))/SQRT(1-Earth_Data!$B$2^2*SIN(RADIANS(User_Model_Calcs!B4270))^2))*SIN(RADIANS(User_Model_Calcs!B4270))</f>
        <v>-3234.5647359368368</v>
      </c>
      <c r="L4270">
        <f t="shared" ca="1" si="651"/>
        <v>-30.502303343154697</v>
      </c>
      <c r="M4270">
        <f t="shared" ca="1" si="652"/>
        <v>6372.6099114850449</v>
      </c>
      <c r="N4270">
        <f ca="1">SQRT(User_Model_Calcs!M4270^2+Sat_Data!$B$3^2-2*User_Model_Calcs!M4270*Sat_Data!$B$3*COS(RADIANS(L4270))*COS(RADIANS(I4270)))</f>
        <v>36815.921590575774</v>
      </c>
      <c r="O4270">
        <f ca="1">DEGREES(ACOS(((Earth_Data!$B$1+Sat_Data!$B$2)/User_Model_Calcs!N4270)*SQRT(1-COS(RADIANS(User_Model_Calcs!I4270))^2*COS(RADIANS(User_Model_Calcs!B4270))^2)))</f>
        <v>54.250819026410014</v>
      </c>
      <c r="P4270">
        <f t="shared" ca="1" si="649"/>
        <v>0.66907766892940723</v>
      </c>
    </row>
    <row r="4271" spans="1:16" x14ac:dyDescent="0.25">
      <c r="A4271">
        <f t="shared" ca="1" si="655"/>
        <v>108.80030986834649</v>
      </c>
      <c r="B4271">
        <f t="shared" ca="1" si="656"/>
        <v>-29.9112548653628</v>
      </c>
      <c r="C4271" s="6">
        <v>20135.9375</v>
      </c>
      <c r="D4271">
        <f t="shared" ca="1" si="653"/>
        <v>3</v>
      </c>
      <c r="E4271" s="1">
        <v>0.65</v>
      </c>
      <c r="F4271">
        <v>19.899999999999999</v>
      </c>
      <c r="G4271">
        <f t="shared" ca="1" si="650"/>
        <v>54.048620189015942</v>
      </c>
      <c r="H4271">
        <f t="shared" ca="1" si="654"/>
        <v>15.778877278443295</v>
      </c>
      <c r="I4271">
        <f ca="1">User_Model_Calcs!A4271-Sat_Data!$B$5</f>
        <v>-1.1996901316535116</v>
      </c>
      <c r="J4271">
        <f ca="1">(Earth_Data!$B$1/SQRT(1-Earth_Data!$B$2^2*SIN(RADIANS(User_Model_Calcs!B4271))^2))*COS(RADIANS(User_Model_Calcs!B4271))</f>
        <v>5533.1715074954209</v>
      </c>
      <c r="K4271">
        <f ca="1">((Earth_Data!$B$1*(1-Earth_Data!$B$2^2))/SQRT(1-Earth_Data!$B$2^2*SIN(RADIANS(User_Model_Calcs!B4271))^2))*SIN(RADIANS(User_Model_Calcs!B4271))</f>
        <v>-3161.8514803158732</v>
      </c>
      <c r="L4271">
        <f t="shared" ca="1" si="651"/>
        <v>-29.74518721752063</v>
      </c>
      <c r="M4271">
        <f t="shared" ca="1" si="652"/>
        <v>6372.855852358095</v>
      </c>
      <c r="N4271">
        <f ca="1">SQRT(User_Model_Calcs!M4271^2+Sat_Data!$B$3^2-2*User_Model_Calcs!M4271*Sat_Data!$B$3*COS(RADIANS(L4271))*COS(RADIANS(I4271)))</f>
        <v>36768.565900152884</v>
      </c>
      <c r="O4271">
        <f ca="1">DEGREES(ACOS(((Earth_Data!$B$1+Sat_Data!$B$2)/User_Model_Calcs!N4271)*SQRT(1-COS(RADIANS(User_Model_Calcs!I4271))^2*COS(RADIANS(User_Model_Calcs!B4271))^2)))</f>
        <v>55.095396105045175</v>
      </c>
      <c r="P4271">
        <f t="shared" ca="1" si="649"/>
        <v>2.4047760252085544</v>
      </c>
    </row>
    <row r="4272" spans="1:16" x14ac:dyDescent="0.25">
      <c r="A4272">
        <f t="shared" ca="1" si="655"/>
        <v>106.97701507400042</v>
      </c>
      <c r="B4272">
        <f t="shared" ca="1" si="656"/>
        <v>-31.657101914528667</v>
      </c>
      <c r="C4272" s="6">
        <v>20135.9375</v>
      </c>
      <c r="D4272">
        <f t="shared" ca="1" si="653"/>
        <v>0.75</v>
      </c>
      <c r="E4272" s="1">
        <v>0.65</v>
      </c>
      <c r="F4272">
        <v>19.899999999999999</v>
      </c>
      <c r="G4272">
        <f t="shared" ca="1" si="650"/>
        <v>42.007420362456692</v>
      </c>
      <c r="H4272">
        <f t="shared" ca="1" si="654"/>
        <v>21.632463788832982</v>
      </c>
      <c r="I4272">
        <f ca="1">User_Model_Calcs!A4272-Sat_Data!$B$5</f>
        <v>-3.0229849259995802</v>
      </c>
      <c r="J4272">
        <f ca="1">(Earth_Data!$B$1/SQRT(1-Earth_Data!$B$2^2*SIN(RADIANS(User_Model_Calcs!B4272))^2))*COS(RADIANS(User_Model_Calcs!B4272))</f>
        <v>5434.1127788930635</v>
      </c>
      <c r="K4272">
        <f ca="1">((Earth_Data!$B$1*(1-Earth_Data!$B$2^2))/SQRT(1-Earth_Data!$B$2^2*SIN(RADIANS(User_Model_Calcs!B4272))^2))*SIN(RADIANS(User_Model_Calcs!B4272))</f>
        <v>-3328.1281627772669</v>
      </c>
      <c r="L4272">
        <f t="shared" ca="1" si="651"/>
        <v>-31.485430477537857</v>
      </c>
      <c r="M4272">
        <f t="shared" ca="1" si="652"/>
        <v>6372.285207176471</v>
      </c>
      <c r="N4272">
        <f ca="1">SQRT(User_Model_Calcs!M4272^2+Sat_Data!$B$3^2-2*User_Model_Calcs!M4272*Sat_Data!$B$3*COS(RADIANS(L4272))*COS(RADIANS(I4272)))</f>
        <v>36889.144872977056</v>
      </c>
      <c r="O4272">
        <f ca="1">DEGREES(ACOS(((Earth_Data!$B$1+Sat_Data!$B$2)/User_Model_Calcs!N4272)*SQRT(1-COS(RADIANS(User_Model_Calcs!I4272))^2*COS(RADIANS(User_Model_Calcs!B4272))^2)))</f>
        <v>52.981426029927832</v>
      </c>
      <c r="P4272">
        <f t="shared" ca="1" si="649"/>
        <v>5.7458929547292703</v>
      </c>
    </row>
    <row r="4273" spans="1:16" x14ac:dyDescent="0.25">
      <c r="A4273">
        <f t="shared" ca="1" si="655"/>
        <v>107.70445087701601</v>
      </c>
      <c r="B4273">
        <f t="shared" ca="1" si="656"/>
        <v>-32.442620240161318</v>
      </c>
      <c r="C4273" s="6">
        <v>20135.9375</v>
      </c>
      <c r="D4273">
        <f t="shared" ca="1" si="653"/>
        <v>3</v>
      </c>
      <c r="E4273" s="1">
        <v>0.65</v>
      </c>
      <c r="F4273">
        <v>19.899999999999999</v>
      </c>
      <c r="G4273">
        <f t="shared" ca="1" si="650"/>
        <v>54.048620189015942</v>
      </c>
      <c r="H4273">
        <f t="shared" ca="1" si="654"/>
        <v>21.589540866198991</v>
      </c>
      <c r="I4273">
        <f ca="1">User_Model_Calcs!A4273-Sat_Data!$B$5</f>
        <v>-2.2955491229839851</v>
      </c>
      <c r="J4273">
        <f ca="1">(Earth_Data!$B$1/SQRT(1-Earth_Data!$B$2^2*SIN(RADIANS(User_Model_Calcs!B4273))^2))*COS(RADIANS(User_Model_Calcs!B4273))</f>
        <v>5387.8905930164065</v>
      </c>
      <c r="K4273">
        <f ca="1">((Earth_Data!$B$1*(1-Earth_Data!$B$2^2))/SQRT(1-Earth_Data!$B$2^2*SIN(RADIANS(User_Model_Calcs!B4273))^2))*SIN(RADIANS(User_Model_Calcs!B4273))</f>
        <v>-3401.9560568458</v>
      </c>
      <c r="L4273">
        <f t="shared" ca="1" si="651"/>
        <v>-32.268633245939377</v>
      </c>
      <c r="M4273">
        <f t="shared" ca="1" si="652"/>
        <v>6372.0224462116039</v>
      </c>
      <c r="N4273">
        <f ca="1">SQRT(User_Model_Calcs!M4273^2+Sat_Data!$B$3^2-2*User_Model_Calcs!M4273*Sat_Data!$B$3*COS(RADIANS(L4273))*COS(RADIANS(I4273)))</f>
        <v>36938.197549357777</v>
      </c>
      <c r="O4273">
        <f ca="1">DEGREES(ACOS(((Earth_Data!$B$1+Sat_Data!$B$2)/User_Model_Calcs!N4273)*SQRT(1-COS(RADIANS(User_Model_Calcs!I4273))^2*COS(RADIANS(User_Model_Calcs!B4273))^2)))</f>
        <v>52.152224129130609</v>
      </c>
      <c r="P4273">
        <f t="shared" ca="1" si="649"/>
        <v>4.2734596434637986</v>
      </c>
    </row>
    <row r="4274" spans="1:16" x14ac:dyDescent="0.25">
      <c r="A4274">
        <f t="shared" ca="1" si="655"/>
        <v>109.78508128654545</v>
      </c>
      <c r="B4274">
        <f t="shared" ca="1" si="656"/>
        <v>-30.379882042815808</v>
      </c>
      <c r="C4274" s="6">
        <v>20135.9375</v>
      </c>
      <c r="D4274">
        <f t="shared" ca="1" si="653"/>
        <v>3</v>
      </c>
      <c r="E4274" s="1">
        <v>0.65</v>
      </c>
      <c r="F4274">
        <v>19.899999999999999</v>
      </c>
      <c r="G4274">
        <f t="shared" ca="1" si="650"/>
        <v>54.048620189015942</v>
      </c>
      <c r="H4274">
        <f t="shared" ca="1" si="654"/>
        <v>15.770824874967632</v>
      </c>
      <c r="I4274">
        <f ca="1">User_Model_Calcs!A4274-Sat_Data!$B$5</f>
        <v>-0.21491871345455138</v>
      </c>
      <c r="J4274">
        <f ca="1">(Earth_Data!$B$1/SQRT(1-Earth_Data!$B$2^2*SIN(RADIANS(User_Model_Calcs!B4274))^2))*COS(RADIANS(User_Model_Calcs!B4274))</f>
        <v>5507.0825388336507</v>
      </c>
      <c r="K4274">
        <f ca="1">((Earth_Data!$B$1*(1-Earth_Data!$B$2^2))/SQRT(1-Earth_Data!$B$2^2*SIN(RADIANS(User_Model_Calcs!B4274))^2))*SIN(RADIANS(User_Model_Calcs!B4274))</f>
        <v>-3206.7749239313839</v>
      </c>
      <c r="L4274">
        <f t="shared" ca="1" si="651"/>
        <v>-30.21224905808818</v>
      </c>
      <c r="M4274">
        <f t="shared" ca="1" si="652"/>
        <v>6372.7045673153261</v>
      </c>
      <c r="N4274">
        <f ca="1">SQRT(User_Model_Calcs!M4274^2+Sat_Data!$B$3^2-2*User_Model_Calcs!M4274*Sat_Data!$B$3*COS(RADIANS(L4274))*COS(RADIANS(I4274)))</f>
        <v>36797.099536000591</v>
      </c>
      <c r="O4274">
        <f ca="1">DEGREES(ACOS(((Earth_Data!$B$1+Sat_Data!$B$2)/User_Model_Calcs!N4274)*SQRT(1-COS(RADIANS(User_Model_Calcs!I4274))^2*COS(RADIANS(User_Model_Calcs!B4274))^2)))</f>
        <v>54.584186949285517</v>
      </c>
      <c r="P4274">
        <f t="shared" ca="1" si="649"/>
        <v>0.4249607599168812</v>
      </c>
    </row>
    <row r="4275" spans="1:16" x14ac:dyDescent="0.25">
      <c r="A4275">
        <f t="shared" ca="1" si="655"/>
        <v>106.88251757696879</v>
      </c>
      <c r="B4275">
        <f t="shared" ca="1" si="656"/>
        <v>-31.691995522843506</v>
      </c>
      <c r="C4275" s="6">
        <v>20135.9375</v>
      </c>
      <c r="D4275">
        <f t="shared" ca="1" si="653"/>
        <v>0.75</v>
      </c>
      <c r="E4275" s="1">
        <v>0.65</v>
      </c>
      <c r="F4275">
        <v>19.899999999999999</v>
      </c>
      <c r="G4275">
        <f t="shared" ca="1" si="650"/>
        <v>42.007420362456692</v>
      </c>
      <c r="H4275">
        <f t="shared" ca="1" si="654"/>
        <v>22.207131019860412</v>
      </c>
      <c r="I4275">
        <f ca="1">User_Model_Calcs!A4275-Sat_Data!$B$5</f>
        <v>-3.1174824230312055</v>
      </c>
      <c r="J4275">
        <f ca="1">(Earth_Data!$B$1/SQRT(1-Earth_Data!$B$2^2*SIN(RADIANS(User_Model_Calcs!B4275))^2))*COS(RADIANS(User_Model_Calcs!B4275))</f>
        <v>5432.0811683151405</v>
      </c>
      <c r="K4275">
        <f ca="1">((Earth_Data!$B$1*(1-Earth_Data!$B$2^2))/SQRT(1-Earth_Data!$B$2^2*SIN(RADIANS(User_Model_Calcs!B4275))^2))*SIN(RADIANS(User_Model_Calcs!B4275))</f>
        <v>-3331.4208913345201</v>
      </c>
      <c r="L4275">
        <f t="shared" ca="1" si="651"/>
        <v>-31.520218486028476</v>
      </c>
      <c r="M4275">
        <f t="shared" ca="1" si="652"/>
        <v>6372.2736110735286</v>
      </c>
      <c r="N4275">
        <f ca="1">SQRT(User_Model_Calcs!M4275^2+Sat_Data!$B$3^2-2*User_Model_Calcs!M4275*Sat_Data!$B$3*COS(RADIANS(L4275))*COS(RADIANS(I4275)))</f>
        <v>36892.010115433193</v>
      </c>
      <c r="O4275">
        <f ca="1">DEGREES(ACOS(((Earth_Data!$B$1+Sat_Data!$B$2)/User_Model_Calcs!N4275)*SQRT(1-COS(RADIANS(User_Model_Calcs!I4275))^2*COS(RADIANS(User_Model_Calcs!B4275))^2)))</f>
        <v>52.932597763090079</v>
      </c>
      <c r="P4275">
        <f t="shared" ca="1" si="649"/>
        <v>5.9187929199810823</v>
      </c>
    </row>
    <row r="4276" spans="1:16" x14ac:dyDescent="0.25">
      <c r="A4276">
        <f t="shared" ca="1" si="655"/>
        <v>110.30442021550024</v>
      </c>
      <c r="B4276">
        <f t="shared" ca="1" si="656"/>
        <v>-29.797527836352952</v>
      </c>
      <c r="C4276" s="6">
        <v>20135.9375</v>
      </c>
      <c r="D4276">
        <f t="shared" ca="1" si="653"/>
        <v>3</v>
      </c>
      <c r="E4276" s="1">
        <v>0.65</v>
      </c>
      <c r="F4276">
        <v>19.899999999999999</v>
      </c>
      <c r="G4276">
        <f t="shared" ca="1" si="650"/>
        <v>54.048620189015942</v>
      </c>
      <c r="H4276">
        <f t="shared" ca="1" si="654"/>
        <v>16.028330372335834</v>
      </c>
      <c r="I4276">
        <f ca="1">User_Model_Calcs!A4276-Sat_Data!$B$5</f>
        <v>0.30442021550024378</v>
      </c>
      <c r="J4276">
        <f ca="1">(Earth_Data!$B$1/SQRT(1-Earth_Data!$B$2^2*SIN(RADIANS(User_Model_Calcs!B4276))^2))*COS(RADIANS(User_Model_Calcs!B4276))</f>
        <v>5539.4470631184749</v>
      </c>
      <c r="K4276">
        <f ca="1">((Earth_Data!$B$1*(1-Earth_Data!$B$2^2))/SQRT(1-Earth_Data!$B$2^2*SIN(RADIANS(User_Model_Calcs!B4276))^2))*SIN(RADIANS(User_Model_Calcs!B4276))</f>
        <v>-3150.917823478263</v>
      </c>
      <c r="L4276">
        <f t="shared" ca="1" si="651"/>
        <v>-29.631846749346014</v>
      </c>
      <c r="M4276">
        <f t="shared" ca="1" si="652"/>
        <v>6372.8923492716312</v>
      </c>
      <c r="N4276">
        <f ca="1">SQRT(User_Model_Calcs!M4276^2+Sat_Data!$B$3^2-2*User_Model_Calcs!M4276*Sat_Data!$B$3*COS(RADIANS(L4276))*COS(RADIANS(I4276)))</f>
        <v>36760.073575352195</v>
      </c>
      <c r="O4276">
        <f ca="1">DEGREES(ACOS(((Earth_Data!$B$1+Sat_Data!$B$2)/User_Model_Calcs!N4276)*SQRT(1-COS(RADIANS(User_Model_Calcs!I4276))^2*COS(RADIANS(User_Model_Calcs!B4276))^2)))</f>
        <v>55.248710331031234</v>
      </c>
      <c r="P4276">
        <f t="shared" ca="1" si="649"/>
        <v>0.61257619274881148</v>
      </c>
    </row>
    <row r="4277" spans="1:16" x14ac:dyDescent="0.25">
      <c r="A4277">
        <f t="shared" ca="1" si="655"/>
        <v>106.58633332258172</v>
      </c>
      <c r="B4277">
        <f t="shared" ca="1" si="656"/>
        <v>-31.413080864685597</v>
      </c>
      <c r="C4277" s="6">
        <v>20135.9375</v>
      </c>
      <c r="D4277">
        <f t="shared" ca="1" si="653"/>
        <v>1.2</v>
      </c>
      <c r="E4277" s="1">
        <v>0.65</v>
      </c>
      <c r="F4277">
        <v>19.899999999999999</v>
      </c>
      <c r="G4277">
        <f t="shared" ca="1" si="650"/>
        <v>46.089820015575185</v>
      </c>
      <c r="H4277">
        <f t="shared" ca="1" si="654"/>
        <v>16.89649591191662</v>
      </c>
      <c r="I4277">
        <f ca="1">User_Model_Calcs!A4277-Sat_Data!$B$5</f>
        <v>-3.4136666774182771</v>
      </c>
      <c r="J4277">
        <f ca="1">(Earth_Data!$B$1/SQRT(1-Earth_Data!$B$2^2*SIN(RADIANS(User_Model_Calcs!B4277))^2))*COS(RADIANS(User_Model_Calcs!B4277))</f>
        <v>5448.2640077227552</v>
      </c>
      <c r="K4277">
        <f ca="1">((Earth_Data!$B$1*(1-Earth_Data!$B$2^2))/SQRT(1-Earth_Data!$B$2^2*SIN(RADIANS(User_Model_Calcs!B4277))^2))*SIN(RADIANS(User_Model_Calcs!B4277))</f>
        <v>-3305.0671720852406</v>
      </c>
      <c r="L4277">
        <f t="shared" ca="1" si="651"/>
        <v>-31.242154994845873</v>
      </c>
      <c r="M4277">
        <f t="shared" ca="1" si="652"/>
        <v>6372.3660997970564</v>
      </c>
      <c r="N4277">
        <f ca="1">SQRT(User_Model_Calcs!M4277^2+Sat_Data!$B$3^2-2*User_Model_Calcs!M4277*Sat_Data!$B$3*COS(RADIANS(L4277))*COS(RADIANS(I4277)))</f>
        <v>36875.387857014401</v>
      </c>
      <c r="O4277">
        <f ca="1">DEGREES(ACOS(((Earth_Data!$B$1+Sat_Data!$B$2)/User_Model_Calcs!N4277)*SQRT(1-COS(RADIANS(User_Model_Calcs!I4277))^2*COS(RADIANS(User_Model_Calcs!B4277))^2)))</f>
        <v>53.217231933968016</v>
      </c>
      <c r="P4277">
        <f t="shared" ca="1" si="649"/>
        <v>6.5289267900229895</v>
      </c>
    </row>
    <row r="4278" spans="1:16" x14ac:dyDescent="0.25">
      <c r="A4278">
        <f t="shared" ca="1" si="655"/>
        <v>109.35955270463279</v>
      </c>
      <c r="B4278">
        <f t="shared" ca="1" si="656"/>
        <v>-31.052715404539473</v>
      </c>
      <c r="C4278" s="6">
        <v>20135.9375</v>
      </c>
      <c r="D4278">
        <f t="shared" ca="1" si="653"/>
        <v>3</v>
      </c>
      <c r="E4278" s="1">
        <v>0.65</v>
      </c>
      <c r="F4278">
        <v>19.899999999999999</v>
      </c>
      <c r="G4278">
        <f t="shared" ca="1" si="650"/>
        <v>54.048620189015942</v>
      </c>
      <c r="H4278">
        <f t="shared" ca="1" si="654"/>
        <v>17.368944711345776</v>
      </c>
      <c r="I4278">
        <f ca="1">User_Model_Calcs!A4278-Sat_Data!$B$5</f>
        <v>-0.64044729536720979</v>
      </c>
      <c r="J4278">
        <f ca="1">(Earth_Data!$B$1/SQRT(1-Earth_Data!$B$2^2*SIN(RADIANS(User_Model_Calcs!B4278))^2))*COS(RADIANS(User_Model_Calcs!B4278))</f>
        <v>5468.9813570110591</v>
      </c>
      <c r="K4278">
        <f ca="1">((Earth_Data!$B$1*(1-Earth_Data!$B$2^2))/SQRT(1-Earth_Data!$B$2^2*SIN(RADIANS(User_Model_Calcs!B4278))^2))*SIN(RADIANS(User_Model_Calcs!B4278))</f>
        <v>-3270.9030507071684</v>
      </c>
      <c r="L4278">
        <f t="shared" ca="1" si="651"/>
        <v>-30.882913132996414</v>
      </c>
      <c r="M4278">
        <f t="shared" ca="1" si="652"/>
        <v>6372.4849039020864</v>
      </c>
      <c r="N4278">
        <f ca="1">SQRT(User_Model_Calcs!M4278^2+Sat_Data!$B$3^2-2*User_Model_Calcs!M4278*Sat_Data!$B$3*COS(RADIANS(L4278))*COS(RADIANS(I4278)))</f>
        <v>36841.040785461111</v>
      </c>
      <c r="O4278">
        <f ca="1">DEGREES(ACOS(((Earth_Data!$B$1+Sat_Data!$B$2)/User_Model_Calcs!N4278)*SQRT(1-COS(RADIANS(User_Model_Calcs!I4278))^2*COS(RADIANS(User_Model_Calcs!B4278))^2)))</f>
        <v>53.810405246963498</v>
      </c>
      <c r="P4278">
        <f t="shared" ca="1" si="649"/>
        <v>1.2414518023167989</v>
      </c>
    </row>
    <row r="4279" spans="1:16" x14ac:dyDescent="0.25">
      <c r="A4279">
        <f t="shared" ca="1" si="655"/>
        <v>108.82114208703351</v>
      </c>
      <c r="B4279">
        <f t="shared" ca="1" si="656"/>
        <v>-30.315909263481178</v>
      </c>
      <c r="C4279" s="6">
        <v>20135.9375</v>
      </c>
      <c r="D4279">
        <f t="shared" ca="1" si="653"/>
        <v>0.75</v>
      </c>
      <c r="E4279" s="1">
        <v>0.65</v>
      </c>
      <c r="F4279">
        <v>19.899999999999999</v>
      </c>
      <c r="G4279">
        <f t="shared" ca="1" si="650"/>
        <v>42.007420362456692</v>
      </c>
      <c r="H4279">
        <f t="shared" ca="1" si="654"/>
        <v>20.153184530038391</v>
      </c>
      <c r="I4279">
        <f ca="1">User_Model_Calcs!A4279-Sat_Data!$B$5</f>
        <v>-1.1788579129664924</v>
      </c>
      <c r="J4279">
        <f ca="1">(Earth_Data!$B$1/SQRT(1-Earth_Data!$B$2^2*SIN(RADIANS(User_Model_Calcs!B4279))^2))*COS(RADIANS(User_Model_Calcs!B4279))</f>
        <v>5510.6657244901789</v>
      </c>
      <c r="K4279">
        <f ca="1">((Earth_Data!$B$1*(1-Earth_Data!$B$2^2))/SQRT(1-Earth_Data!$B$2^2*SIN(RADIANS(User_Model_Calcs!B4279))^2))*SIN(RADIANS(User_Model_Calcs!B4279))</f>
        <v>-3200.6547869833344</v>
      </c>
      <c r="L4279">
        <f t="shared" ca="1" si="651"/>
        <v>-30.148487343155502</v>
      </c>
      <c r="M4279">
        <f t="shared" ca="1" si="652"/>
        <v>6372.7253033933766</v>
      </c>
      <c r="N4279">
        <f ca="1">SQRT(User_Model_Calcs!M4279^2+Sat_Data!$B$3^2-2*User_Model_Calcs!M4279*Sat_Data!$B$3*COS(RADIANS(L4279))*COS(RADIANS(I4279)))</f>
        <v>36794.289305856459</v>
      </c>
      <c r="O4279">
        <f ca="1">DEGREES(ACOS(((Earth_Data!$B$1+Sat_Data!$B$2)/User_Model_Calcs!N4279)*SQRT(1-COS(RADIANS(User_Model_Calcs!I4279))^2*COS(RADIANS(User_Model_Calcs!B4279))^2)))</f>
        <v>54.634356797419798</v>
      </c>
      <c r="P4279">
        <f t="shared" ca="1" si="649"/>
        <v>2.3344849813561352</v>
      </c>
    </row>
    <row r="4280" spans="1:16" x14ac:dyDescent="0.25">
      <c r="A4280">
        <f t="shared" ca="1" si="655"/>
        <v>106.88639615206068</v>
      </c>
      <c r="B4280">
        <f t="shared" ca="1" si="656"/>
        <v>-30.102657851920014</v>
      </c>
      <c r="C4280" s="6">
        <v>20135.9375</v>
      </c>
      <c r="D4280">
        <f t="shared" ca="1" si="653"/>
        <v>1.2</v>
      </c>
      <c r="E4280" s="1">
        <v>0.65</v>
      </c>
      <c r="F4280">
        <v>19.899999999999999</v>
      </c>
      <c r="G4280">
        <f t="shared" ca="1" si="650"/>
        <v>46.089820015575185</v>
      </c>
      <c r="H4280">
        <f t="shared" ca="1" si="654"/>
        <v>19.902058765714347</v>
      </c>
      <c r="I4280">
        <f ca="1">User_Model_Calcs!A4280-Sat_Data!$B$5</f>
        <v>-3.1136038479393164</v>
      </c>
      <c r="J4280">
        <f ca="1">(Earth_Data!$B$1/SQRT(1-Earth_Data!$B$2^2*SIN(RADIANS(User_Model_Calcs!B4280))^2))*COS(RADIANS(User_Model_Calcs!B4280))</f>
        <v>5522.5605217810098</v>
      </c>
      <c r="K4280">
        <f ca="1">((Earth_Data!$B$1*(1-Earth_Data!$B$2^2))/SQRT(1-Earth_Data!$B$2^2*SIN(RADIANS(User_Model_Calcs!B4280))^2))*SIN(RADIANS(User_Model_Calcs!B4280))</f>
        <v>-3180.2250942543715</v>
      </c>
      <c r="L4280">
        <f t="shared" ca="1" si="651"/>
        <v>-29.935945502859763</v>
      </c>
      <c r="M4280">
        <f t="shared" ca="1" si="652"/>
        <v>6372.7942354087791</v>
      </c>
      <c r="N4280">
        <f ca="1">SQRT(User_Model_Calcs!M4280^2+Sat_Data!$B$3^2-2*User_Model_Calcs!M4280*Sat_Data!$B$3*COS(RADIANS(L4280))*COS(RADIANS(I4280)))</f>
        <v>36788.675642166134</v>
      </c>
      <c r="O4280">
        <f ca="1">DEGREES(ACOS(((Earth_Data!$B$1+Sat_Data!$B$2)/User_Model_Calcs!N4280)*SQRT(1-COS(RADIANS(User_Model_Calcs!I4280))^2*COS(RADIANS(User_Model_Calcs!B4280))^2)))</f>
        <v>54.735380633437423</v>
      </c>
      <c r="P4280">
        <f t="shared" ca="1" si="649"/>
        <v>6.1898761967610749</v>
      </c>
    </row>
    <row r="4281" spans="1:16" x14ac:dyDescent="0.25">
      <c r="A4281">
        <f t="shared" ca="1" si="655"/>
        <v>108.19608658608611</v>
      </c>
      <c r="B4281">
        <f t="shared" ca="1" si="656"/>
        <v>-32.203633323212664</v>
      </c>
      <c r="C4281" s="6">
        <v>20135.9375</v>
      </c>
      <c r="D4281">
        <f t="shared" ca="1" si="653"/>
        <v>1.2</v>
      </c>
      <c r="E4281" s="1">
        <v>0.65</v>
      </c>
      <c r="F4281">
        <v>19.899999999999999</v>
      </c>
      <c r="G4281">
        <f t="shared" ca="1" si="650"/>
        <v>46.089820015575185</v>
      </c>
      <c r="H4281">
        <f t="shared" ca="1" si="654"/>
        <v>21.620597311616809</v>
      </c>
      <c r="I4281">
        <f ca="1">User_Model_Calcs!A4281-Sat_Data!$B$5</f>
        <v>-1.8039134139138895</v>
      </c>
      <c r="J4281">
        <f ca="1">(Earth_Data!$B$1/SQRT(1-Earth_Data!$B$2^2*SIN(RADIANS(User_Model_Calcs!B4281))^2))*COS(RADIANS(User_Model_Calcs!B4281))</f>
        <v>5402.0609562677855</v>
      </c>
      <c r="K4281">
        <f ca="1">((Earth_Data!$B$1*(1-Earth_Data!$B$2^2))/SQRT(1-Earth_Data!$B$2^2*SIN(RADIANS(User_Model_Calcs!B4281))^2))*SIN(RADIANS(User_Model_Calcs!B4281))</f>
        <v>-3379.5607782997104</v>
      </c>
      <c r="L4281">
        <f t="shared" ca="1" si="651"/>
        <v>-32.030337111225371</v>
      </c>
      <c r="M4281">
        <f t="shared" ca="1" si="652"/>
        <v>6372.1027635667151</v>
      </c>
      <c r="N4281">
        <f ca="1">SQRT(User_Model_Calcs!M4281^2+Sat_Data!$B$3^2-2*User_Model_Calcs!M4281*Sat_Data!$B$3*COS(RADIANS(L4281))*COS(RADIANS(I4281)))</f>
        <v>36920.15235306562</v>
      </c>
      <c r="O4281">
        <f ca="1">DEGREES(ACOS(((Earth_Data!$B$1+Sat_Data!$B$2)/User_Model_Calcs!N4281)*SQRT(1-COS(RADIANS(User_Model_Calcs!I4281))^2*COS(RADIANS(User_Model_Calcs!B4281))^2)))</f>
        <v>52.454963108067389</v>
      </c>
      <c r="P4281">
        <f t="shared" ca="1" si="649"/>
        <v>3.3820831534641198</v>
      </c>
    </row>
    <row r="4282" spans="1:16" x14ac:dyDescent="0.25">
      <c r="A4282">
        <f ca="1">108.049394295518+(RAND()*8-4)</f>
        <v>105.76908971538947</v>
      </c>
      <c r="B4282">
        <f ca="1">-31.6714359012002+(RAND()*8-4)</f>
        <v>-31.44653621161676</v>
      </c>
      <c r="C4282" s="6">
        <v>20135.9375</v>
      </c>
      <c r="D4282">
        <f t="shared" ca="1" si="653"/>
        <v>1.2</v>
      </c>
      <c r="E4282" s="1">
        <v>0.65</v>
      </c>
      <c r="F4282">
        <v>19.899999999999999</v>
      </c>
      <c r="G4282">
        <f t="shared" ca="1" si="650"/>
        <v>46.089820015575185</v>
      </c>
      <c r="H4282">
        <f t="shared" ca="1" si="654"/>
        <v>20.219004934113734</v>
      </c>
      <c r="I4282">
        <f ca="1">User_Model_Calcs!A4282-Sat_Data!$B$5</f>
        <v>-4.2309102846105304</v>
      </c>
      <c r="J4282">
        <f ca="1">(Earth_Data!$B$1/SQRT(1-Earth_Data!$B$2^2*SIN(RADIANS(User_Model_Calcs!B4282))^2))*COS(RADIANS(User_Model_Calcs!B4282))</f>
        <v>5446.3297141226158</v>
      </c>
      <c r="K4282">
        <f ca="1">((Earth_Data!$B$1*(1-Earth_Data!$B$2^2))/SQRT(1-Earth_Data!$B$2^2*SIN(RADIANS(User_Model_Calcs!B4282))^2))*SIN(RADIANS(User_Model_Calcs!B4282))</f>
        <v>-3308.2323496321078</v>
      </c>
      <c r="L4282">
        <f t="shared" ca="1" si="651"/>
        <v>-31.275507392908182</v>
      </c>
      <c r="M4282">
        <f t="shared" ca="1" si="652"/>
        <v>6372.3550304488926</v>
      </c>
      <c r="N4282">
        <f ca="1">SQRT(User_Model_Calcs!M4282^2+Sat_Data!$B$3^2-2*User_Model_Calcs!M4282*Sat_Data!$B$3*COS(RADIANS(L4282))*COS(RADIANS(I4282)))</f>
        <v>36883.514103090689</v>
      </c>
      <c r="O4282">
        <f ca="1">DEGREES(ACOS(((Earth_Data!$B$1+Sat_Data!$B$2)/User_Model_Calcs!N4282)*SQRT(1-COS(RADIANS(User_Model_Calcs!I4282))^2*COS(RADIANS(User_Model_Calcs!B4282))^2)))</f>
        <v>53.078540578136192</v>
      </c>
      <c r="P4282">
        <f t="shared" ca="1" si="649"/>
        <v>8.0707761413329635</v>
      </c>
    </row>
    <row r="4283" spans="1:16" x14ac:dyDescent="0.25">
      <c r="A4283">
        <f t="shared" ref="A4283:A4302" ca="1" si="657">108.049394295518+(RAND()*8-4)</f>
        <v>109.54103862180749</v>
      </c>
      <c r="B4283">
        <f t="shared" ref="B4283:B4302" ca="1" si="658">-31.6714359012002+(RAND()*8-4)</f>
        <v>-30.720368552396678</v>
      </c>
      <c r="C4283" s="6">
        <v>20135.9375</v>
      </c>
      <c r="D4283">
        <f t="shared" ca="1" si="653"/>
        <v>1.2</v>
      </c>
      <c r="E4283" s="1">
        <v>0.65</v>
      </c>
      <c r="F4283">
        <v>19.899999999999999</v>
      </c>
      <c r="G4283">
        <f t="shared" ca="1" si="650"/>
        <v>46.089820015575185</v>
      </c>
      <c r="H4283">
        <f t="shared" ca="1" si="654"/>
        <v>23.52574149999397</v>
      </c>
      <c r="I4283">
        <f ca="1">User_Model_Calcs!A4283-Sat_Data!$B$5</f>
        <v>-0.45896137819251237</v>
      </c>
      <c r="J4283">
        <f ca="1">(Earth_Data!$B$1/SQRT(1-Earth_Data!$B$2^2*SIN(RADIANS(User_Model_Calcs!B4283))^2))*COS(RADIANS(User_Model_Calcs!B4283))</f>
        <v>5487.896094414793</v>
      </c>
      <c r="K4283">
        <f ca="1">((Earth_Data!$B$1*(1-Earth_Data!$B$2^2))/SQRT(1-Earth_Data!$B$2^2*SIN(RADIANS(User_Model_Calcs!B4283))^2))*SIN(RADIANS(User_Model_Calcs!B4283))</f>
        <v>-3239.2819762042245</v>
      </c>
      <c r="L4283">
        <f t="shared" ca="1" si="651"/>
        <v>-30.551626226362874</v>
      </c>
      <c r="M4283">
        <f t="shared" ca="1" si="652"/>
        <v>6372.5937627040594</v>
      </c>
      <c r="N4283">
        <f ca="1">SQRT(User_Model_Calcs!M4283^2+Sat_Data!$B$3^2-2*User_Model_Calcs!M4283*Sat_Data!$B$3*COS(RADIANS(L4283))*COS(RADIANS(I4283)))</f>
        <v>36819.215937605324</v>
      </c>
      <c r="O4283">
        <f ca="1">DEGREES(ACOS(((Earth_Data!$B$1+Sat_Data!$B$2)/User_Model_Calcs!N4283)*SQRT(1-COS(RADIANS(User_Model_Calcs!I4283))^2*COS(RADIANS(User_Model_Calcs!B4283))^2)))</f>
        <v>54.192777535172809</v>
      </c>
      <c r="P4283">
        <f t="shared" ca="1" si="649"/>
        <v>0.89837501014336152</v>
      </c>
    </row>
    <row r="4284" spans="1:16" x14ac:dyDescent="0.25">
      <c r="A4284">
        <f t="shared" ca="1" si="657"/>
        <v>110.77266430460469</v>
      </c>
      <c r="B4284">
        <f t="shared" ca="1" si="658"/>
        <v>-33.555780064505171</v>
      </c>
      <c r="C4284" s="6">
        <v>20135.9375</v>
      </c>
      <c r="D4284">
        <f t="shared" ca="1" si="653"/>
        <v>1.2</v>
      </c>
      <c r="E4284" s="1">
        <v>0.65</v>
      </c>
      <c r="F4284">
        <v>19.899999999999999</v>
      </c>
      <c r="G4284">
        <f t="shared" ca="1" si="650"/>
        <v>46.089820015575185</v>
      </c>
      <c r="H4284">
        <f t="shared" ca="1" si="654"/>
        <v>17.899708785790743</v>
      </c>
      <c r="I4284">
        <f ca="1">User_Model_Calcs!A4284-Sat_Data!$B$5</f>
        <v>0.77266430460468882</v>
      </c>
      <c r="J4284">
        <f ca="1">(Earth_Data!$B$1/SQRT(1-Earth_Data!$B$2^2*SIN(RADIANS(User_Model_Calcs!B4284))^2))*COS(RADIANS(User_Model_Calcs!B4284))</f>
        <v>5320.6549614783871</v>
      </c>
      <c r="K4284">
        <f ca="1">((Earth_Data!$B$1*(1-Earth_Data!$B$2^2))/SQRT(1-Earth_Data!$B$2^2*SIN(RADIANS(User_Model_Calcs!B4284))^2))*SIN(RADIANS(User_Model_Calcs!B4284))</f>
        <v>-3505.4929489236602</v>
      </c>
      <c r="L4284">
        <f t="shared" ca="1" si="651"/>
        <v>-33.378735146761251</v>
      </c>
      <c r="M4284">
        <f t="shared" ca="1" si="652"/>
        <v>6371.6442174730755</v>
      </c>
      <c r="N4284">
        <f ca="1">SQRT(User_Model_Calcs!M4284^2+Sat_Data!$B$3^2-2*User_Model_Calcs!M4284*Sat_Data!$B$3*COS(RADIANS(L4284))*COS(RADIANS(I4284)))</f>
        <v>37010.426484099931</v>
      </c>
      <c r="O4284">
        <f ca="1">DEGREES(ACOS(((Earth_Data!$B$1+Sat_Data!$B$2)/User_Model_Calcs!N4284)*SQRT(1-COS(RADIANS(User_Model_Calcs!I4284))^2*COS(RADIANS(User_Model_Calcs!B4284))^2)))</f>
        <v>50.961010487575436</v>
      </c>
      <c r="P4284">
        <f t="shared" ca="1" si="649"/>
        <v>1.3976660294068095</v>
      </c>
    </row>
    <row r="4285" spans="1:16" x14ac:dyDescent="0.25">
      <c r="A4285">
        <f t="shared" ca="1" si="657"/>
        <v>104.47397699834856</v>
      </c>
      <c r="B4285">
        <f t="shared" ca="1" si="658"/>
        <v>-31.558297241014809</v>
      </c>
      <c r="C4285" s="6">
        <v>20135.9375</v>
      </c>
      <c r="D4285">
        <f t="shared" ca="1" si="653"/>
        <v>1.2</v>
      </c>
      <c r="E4285" s="1">
        <v>0.65</v>
      </c>
      <c r="F4285">
        <v>19.899999999999999</v>
      </c>
      <c r="G4285">
        <f t="shared" ca="1" si="650"/>
        <v>46.089820015575185</v>
      </c>
      <c r="H4285">
        <f t="shared" ca="1" si="654"/>
        <v>20.816074449238602</v>
      </c>
      <c r="I4285">
        <f ca="1">User_Model_Calcs!A4285-Sat_Data!$B$5</f>
        <v>-5.5260230016514384</v>
      </c>
      <c r="J4285">
        <f ca="1">(Earth_Data!$B$1/SQRT(1-Earth_Data!$B$2^2*SIN(RADIANS(User_Model_Calcs!B4285))^2))*COS(RADIANS(User_Model_Calcs!B4285))</f>
        <v>5439.8545404542201</v>
      </c>
      <c r="K4285">
        <f ca="1">((Earth_Data!$B$1*(1-Earth_Data!$B$2^2))/SQRT(1-Earth_Data!$B$2^2*SIN(RADIANS(User_Model_Calcs!B4285))^2))*SIN(RADIANS(User_Model_Calcs!B4285))</f>
        <v>-3318.7978722802814</v>
      </c>
      <c r="L4285">
        <f t="shared" ca="1" si="651"/>
        <v>-31.386926195096823</v>
      </c>
      <c r="M4285">
        <f t="shared" ca="1" si="652"/>
        <v>6372.3180035488276</v>
      </c>
      <c r="N4285">
        <f ca="1">SQRT(User_Model_Calcs!M4285^2+Sat_Data!$B$3^2-2*User_Model_Calcs!M4285*Sat_Data!$B$3*COS(RADIANS(L4285))*COS(RADIANS(I4285)))</f>
        <v>36902.838601690768</v>
      </c>
      <c r="O4285">
        <f ca="1">DEGREES(ACOS(((Earth_Data!$B$1+Sat_Data!$B$2)/User_Model_Calcs!N4285)*SQRT(1-COS(RADIANS(User_Model_Calcs!I4285))^2*COS(RADIANS(User_Model_Calcs!B4285))^2)))</f>
        <v>52.75042352866997</v>
      </c>
      <c r="P4285">
        <f t="shared" ca="1" si="649"/>
        <v>10.473256376953515</v>
      </c>
    </row>
    <row r="4286" spans="1:16" x14ac:dyDescent="0.25">
      <c r="A4286">
        <f t="shared" ca="1" si="657"/>
        <v>104.77485363088735</v>
      </c>
      <c r="B4286">
        <f t="shared" ca="1" si="658"/>
        <v>-31.352317557584183</v>
      </c>
      <c r="C4286" s="6">
        <v>20135.9375</v>
      </c>
      <c r="D4286">
        <f t="shared" ca="1" si="653"/>
        <v>0.75</v>
      </c>
      <c r="E4286" s="1">
        <v>0.65</v>
      </c>
      <c r="F4286">
        <v>19.899999999999999</v>
      </c>
      <c r="G4286">
        <f t="shared" ca="1" si="650"/>
        <v>42.007420362456692</v>
      </c>
      <c r="H4286">
        <f t="shared" ca="1" si="654"/>
        <v>21.76959409176451</v>
      </c>
      <c r="I4286">
        <f ca="1">User_Model_Calcs!A4286-Sat_Data!$B$5</f>
        <v>-5.2251463691126503</v>
      </c>
      <c r="J4286">
        <f ca="1">(Earth_Data!$B$1/SQRT(1-Earth_Data!$B$2^2*SIN(RADIANS(User_Model_Calcs!B4286))^2))*COS(RADIANS(User_Model_Calcs!B4286))</f>
        <v>5451.7724165830468</v>
      </c>
      <c r="K4286">
        <f ca="1">((Earth_Data!$B$1*(1-Earth_Data!$B$2^2))/SQRT(1-Earth_Data!$B$2^2*SIN(RADIANS(User_Model_Calcs!B4286))^2))*SIN(RADIANS(User_Model_Calcs!B4286))</f>
        <v>-3299.3155711035947</v>
      </c>
      <c r="L4286">
        <f t="shared" ca="1" si="651"/>
        <v>-31.181579262051255</v>
      </c>
      <c r="M4286">
        <f t="shared" ca="1" si="652"/>
        <v>6372.3861872882744</v>
      </c>
      <c r="N4286">
        <f ca="1">SQRT(User_Model_Calcs!M4286^2+Sat_Data!$B$3^2-2*User_Model_Calcs!M4286*Sat_Data!$B$3*COS(RADIANS(L4286))*COS(RADIANS(I4286)))</f>
        <v>36886.228445379442</v>
      </c>
      <c r="O4286">
        <f ca="1">DEGREES(ACOS(((Earth_Data!$B$1+Sat_Data!$B$2)/User_Model_Calcs!N4286)*SQRT(1-COS(RADIANS(User_Model_Calcs!I4286))^2*COS(RADIANS(User_Model_Calcs!B4286))^2)))</f>
        <v>53.033049460071801</v>
      </c>
      <c r="P4286">
        <f t="shared" ca="1" si="649"/>
        <v>9.9686935209507315</v>
      </c>
    </row>
    <row r="4287" spans="1:16" x14ac:dyDescent="0.25">
      <c r="A4287">
        <f t="shared" ca="1" si="657"/>
        <v>104.57974798180075</v>
      </c>
      <c r="B4287">
        <f t="shared" ca="1" si="658"/>
        <v>-29.940068160154112</v>
      </c>
      <c r="C4287" s="6">
        <v>20135.9375</v>
      </c>
      <c r="D4287">
        <f t="shared" ca="1" si="653"/>
        <v>3</v>
      </c>
      <c r="E4287" s="1">
        <v>0.65</v>
      </c>
      <c r="F4287">
        <v>19.899999999999999</v>
      </c>
      <c r="G4287">
        <f t="shared" ca="1" si="650"/>
        <v>54.048620189015942</v>
      </c>
      <c r="H4287">
        <f t="shared" ca="1" si="654"/>
        <v>15.447085030364285</v>
      </c>
      <c r="I4287">
        <f ca="1">User_Model_Calcs!A4287-Sat_Data!$B$5</f>
        <v>-5.4202520181992497</v>
      </c>
      <c r="J4287">
        <f ca="1">(Earth_Data!$B$1/SQRT(1-Earth_Data!$B$2^2*SIN(RADIANS(User_Model_Calcs!B4287))^2))*COS(RADIANS(User_Model_Calcs!B4287))</f>
        <v>5531.578103069779</v>
      </c>
      <c r="K4287">
        <f ca="1">((Earth_Data!$B$1*(1-Earth_Data!$B$2^2))/SQRT(1-Earth_Data!$B$2^2*SIN(RADIANS(User_Model_Calcs!B4287))^2))*SIN(RADIANS(User_Model_Calcs!B4287))</f>
        <v>-3164.6196258259656</v>
      </c>
      <c r="L4287">
        <f t="shared" ca="1" si="651"/>
        <v>-29.773902988425643</v>
      </c>
      <c r="M4287">
        <f t="shared" ca="1" si="652"/>
        <v>6372.846592106539</v>
      </c>
      <c r="N4287">
        <f ca="1">SQRT(User_Model_Calcs!M4287^2+Sat_Data!$B$3^2-2*User_Model_Calcs!M4287*Sat_Data!$B$3*COS(RADIANS(L4287))*COS(RADIANS(I4287)))</f>
        <v>36797.352590444119</v>
      </c>
      <c r="O4287">
        <f ca="1">DEGREES(ACOS(((Earth_Data!$B$1+Sat_Data!$B$2)/User_Model_Calcs!N4287)*SQRT(1-COS(RADIANS(User_Model_Calcs!I4287))^2*COS(RADIANS(User_Model_Calcs!B4287))^2)))</f>
        <v>54.582826021560628</v>
      </c>
      <c r="P4287">
        <f t="shared" ca="1" si="649"/>
        <v>10.764241882320274</v>
      </c>
    </row>
    <row r="4288" spans="1:16" x14ac:dyDescent="0.25">
      <c r="A4288">
        <f t="shared" ca="1" si="657"/>
        <v>108.85623011770087</v>
      </c>
      <c r="B4288">
        <f t="shared" ca="1" si="658"/>
        <v>-35.521455805838045</v>
      </c>
      <c r="C4288" s="6">
        <v>20135.9375</v>
      </c>
      <c r="D4288">
        <f t="shared" ca="1" si="653"/>
        <v>0.75</v>
      </c>
      <c r="E4288" s="1">
        <v>0.65</v>
      </c>
      <c r="F4288">
        <v>19.899999999999999</v>
      </c>
      <c r="G4288">
        <f t="shared" ca="1" si="650"/>
        <v>42.007420362456692</v>
      </c>
      <c r="H4288">
        <f t="shared" ca="1" si="654"/>
        <v>22.311610499030735</v>
      </c>
      <c r="I4288">
        <f ca="1">User_Model_Calcs!A4288-Sat_Data!$B$5</f>
        <v>-1.1437698822991251</v>
      </c>
      <c r="J4288">
        <f ca="1">(Earth_Data!$B$1/SQRT(1-Earth_Data!$B$2^2*SIN(RADIANS(User_Model_Calcs!B4288))^2))*COS(RADIANS(User_Model_Calcs!B4288))</f>
        <v>5197.0310283485433</v>
      </c>
      <c r="K4288">
        <f ca="1">((Earth_Data!$B$1*(1-Earth_Data!$B$2^2))/SQRT(1-Earth_Data!$B$2^2*SIN(RADIANS(User_Model_Calcs!B4288))^2))*SIN(RADIANS(User_Model_Calcs!B4288))</f>
        <v>-3685.1070631626767</v>
      </c>
      <c r="L4288">
        <f t="shared" ca="1" si="651"/>
        <v>-35.339663869832918</v>
      </c>
      <c r="M4288">
        <f t="shared" ca="1" si="652"/>
        <v>6370.961118747231</v>
      </c>
      <c r="N4288">
        <f ca="1">SQRT(User_Model_Calcs!M4288^2+Sat_Data!$B$3^2-2*User_Model_Calcs!M4288*Sat_Data!$B$3*COS(RADIANS(L4288))*COS(RADIANS(I4288)))</f>
        <v>37151.507106476674</v>
      </c>
      <c r="O4288">
        <f ca="1">DEGREES(ACOS(((Earth_Data!$B$1+Sat_Data!$B$2)/User_Model_Calcs!N4288)*SQRT(1-COS(RADIANS(User_Model_Calcs!I4288))^2*COS(RADIANS(User_Model_Calcs!B4288))^2)))</f>
        <v>48.726245885478342</v>
      </c>
      <c r="P4288">
        <f t="shared" ca="1" si="649"/>
        <v>1.9680836310564478</v>
      </c>
    </row>
    <row r="4289" spans="1:16" x14ac:dyDescent="0.25">
      <c r="A4289">
        <f t="shared" ca="1" si="657"/>
        <v>106.88668717567678</v>
      </c>
      <c r="B4289">
        <f t="shared" ca="1" si="658"/>
        <v>-34.537690082415757</v>
      </c>
      <c r="C4289" s="6">
        <v>20135.9375</v>
      </c>
      <c r="D4289">
        <f t="shared" ca="1" si="653"/>
        <v>0.75</v>
      </c>
      <c r="E4289" s="1">
        <v>0.65</v>
      </c>
      <c r="F4289">
        <v>19.899999999999999</v>
      </c>
      <c r="G4289">
        <f t="shared" ca="1" si="650"/>
        <v>42.007420362456692</v>
      </c>
      <c r="H4289">
        <f t="shared" ca="1" si="654"/>
        <v>19.70785643094316</v>
      </c>
      <c r="I4289">
        <f ca="1">User_Model_Calcs!A4289-Sat_Data!$B$5</f>
        <v>-3.1133128243232164</v>
      </c>
      <c r="J4289">
        <f ca="1">(Earth_Data!$B$1/SQRT(1-Earth_Data!$B$2^2*SIN(RADIANS(User_Model_Calcs!B4289))^2))*COS(RADIANS(User_Model_Calcs!B4289))</f>
        <v>5259.6766173524702</v>
      </c>
      <c r="K4289">
        <f ca="1">((Earth_Data!$B$1*(1-Earth_Data!$B$2^2))/SQRT(1-Earth_Data!$B$2^2*SIN(RADIANS(User_Model_Calcs!B4289))^2))*SIN(RADIANS(User_Model_Calcs!B4289))</f>
        <v>-3595.7381452220379</v>
      </c>
      <c r="L4289">
        <f t="shared" ca="1" si="651"/>
        <v>-34.358168638933016</v>
      </c>
      <c r="M4289">
        <f t="shared" ca="1" si="652"/>
        <v>6371.3052766390929</v>
      </c>
      <c r="N4289">
        <f ca="1">SQRT(User_Model_Calcs!M4289^2+Sat_Data!$B$3^2-2*User_Model_Calcs!M4289*Sat_Data!$B$3*COS(RADIANS(L4289))*COS(RADIANS(I4289)))</f>
        <v>37088.049019086735</v>
      </c>
      <c r="O4289">
        <f ca="1">DEGREES(ACOS(((Earth_Data!$B$1+Sat_Data!$B$2)/User_Model_Calcs!N4289)*SQRT(1-COS(RADIANS(User_Model_Calcs!I4289))^2*COS(RADIANS(User_Model_Calcs!B4289))^2)))</f>
        <v>49.718174363959371</v>
      </c>
      <c r="P4289">
        <f t="shared" ca="1" si="649"/>
        <v>5.4799925289752283</v>
      </c>
    </row>
    <row r="4290" spans="1:16" x14ac:dyDescent="0.25">
      <c r="A4290">
        <f t="shared" ca="1" si="657"/>
        <v>109.39127168130396</v>
      </c>
      <c r="B4290">
        <f t="shared" ca="1" si="658"/>
        <v>-31.637702047576763</v>
      </c>
      <c r="C4290" s="6">
        <v>20135.9375</v>
      </c>
      <c r="D4290">
        <f t="shared" ca="1" si="653"/>
        <v>3</v>
      </c>
      <c r="E4290" s="1">
        <v>0.65</v>
      </c>
      <c r="F4290">
        <v>19.899999999999999</v>
      </c>
      <c r="G4290">
        <f t="shared" ca="1" si="650"/>
        <v>54.048620189015942</v>
      </c>
      <c r="H4290">
        <f t="shared" ca="1" si="654"/>
        <v>22.694787150148116</v>
      </c>
      <c r="I4290">
        <f ca="1">User_Model_Calcs!A4290-Sat_Data!$B$5</f>
        <v>-0.60872831869603772</v>
      </c>
      <c r="J4290">
        <f ca="1">(Earth_Data!$B$1/SQRT(1-Earth_Data!$B$2^2*SIN(RADIANS(User_Model_Calcs!B4290))^2))*COS(RADIANS(User_Model_Calcs!B4290))</f>
        <v>5435.2414250672109</v>
      </c>
      <c r="K4290">
        <f ca="1">((Earth_Data!$B$1*(1-Earth_Data!$B$2^2))/SQRT(1-Earth_Data!$B$2^2*SIN(RADIANS(User_Model_Calcs!B4290))^2))*SIN(RADIANS(User_Model_Calcs!B4290))</f>
        <v>-3326.2969709276131</v>
      </c>
      <c r="L4290">
        <f t="shared" ca="1" si="651"/>
        <v>-31.466089430796266</v>
      </c>
      <c r="M4290">
        <f t="shared" ca="1" si="652"/>
        <v>6372.2916511698413</v>
      </c>
      <c r="N4290">
        <f ca="1">SQRT(User_Model_Calcs!M4290^2+Sat_Data!$B$3^2-2*User_Model_Calcs!M4290*Sat_Data!$B$3*COS(RADIANS(L4290))*COS(RADIANS(I4290)))</f>
        <v>36879.562224647227</v>
      </c>
      <c r="O4290">
        <f ca="1">DEGREES(ACOS(((Earth_Data!$B$1+Sat_Data!$B$2)/User_Model_Calcs!N4290)*SQRT(1-COS(RADIANS(User_Model_Calcs!I4290))^2*COS(RADIANS(User_Model_Calcs!B4290))^2)))</f>
        <v>53.144486901991115</v>
      </c>
      <c r="P4290">
        <f t="shared" ref="P4290:P4353" ca="1" si="659">DEGREES(ASIN(SIN(RADIANS(ABS(I4290)))/(SIN(ACOS(COS(RADIANS(I4290))*COS(RADIANS(B4290)))))))</f>
        <v>1.1603704985261047</v>
      </c>
    </row>
    <row r="4291" spans="1:16" x14ac:dyDescent="0.25">
      <c r="A4291">
        <f t="shared" ca="1" si="657"/>
        <v>106.94179158561204</v>
      </c>
      <c r="B4291">
        <f t="shared" ca="1" si="658"/>
        <v>-31.388699426421368</v>
      </c>
      <c r="C4291" s="6">
        <v>20135.9375</v>
      </c>
      <c r="D4291">
        <f t="shared" ca="1" si="653"/>
        <v>1.2</v>
      </c>
      <c r="E4291" s="1">
        <v>0.65</v>
      </c>
      <c r="F4291">
        <v>19.899999999999999</v>
      </c>
      <c r="G4291">
        <f t="shared" ref="G4291:G4354" ca="1" si="660">20.4+20*LOG(F4291)+20*LOG(D4291)+10*LOG(E4291)</f>
        <v>46.089820015575185</v>
      </c>
      <c r="H4291">
        <f t="shared" ca="1" si="654"/>
        <v>14.059593473178492</v>
      </c>
      <c r="I4291">
        <f ca="1">User_Model_Calcs!A4291-Sat_Data!$B$5</f>
        <v>-3.0582084143879626</v>
      </c>
      <c r="J4291">
        <f ca="1">(Earth_Data!$B$1/SQRT(1-Earth_Data!$B$2^2*SIN(RADIANS(User_Model_Calcs!B4291))^2))*COS(RADIANS(User_Model_Calcs!B4291))</f>
        <v>5449.6725027952316</v>
      </c>
      <c r="K4291">
        <f ca="1">((Earth_Data!$B$1*(1-Earth_Data!$B$2^2))/SQRT(1-Earth_Data!$B$2^2*SIN(RADIANS(User_Model_Calcs!B4291))^2))*SIN(RADIANS(User_Model_Calcs!B4291))</f>
        <v>-3302.7597673475293</v>
      </c>
      <c r="L4291">
        <f t="shared" ref="L4291:L4354" ca="1" si="661">DEGREES(ATAN((K4291/J4291)))</f>
        <v>-31.217848729372918</v>
      </c>
      <c r="M4291">
        <f t="shared" ref="M4291:M4354" ca="1" si="662">SQRT(J4291^2+K4291^2)</f>
        <v>6372.374162628239</v>
      </c>
      <c r="N4291">
        <f ca="1">SQRT(User_Model_Calcs!M4291^2+Sat_Data!$B$3^2-2*User_Model_Calcs!M4291*Sat_Data!$B$3*COS(RADIANS(L4291))*COS(RADIANS(I4291)))</f>
        <v>36871.599236895956</v>
      </c>
      <c r="O4291">
        <f ca="1">DEGREES(ACOS(((Earth_Data!$B$1+Sat_Data!$B$2)/User_Model_Calcs!N4291)*SQRT(1-COS(RADIANS(User_Model_Calcs!I4291))^2*COS(RADIANS(User_Model_Calcs!B4291))^2)))</f>
        <v>53.282119253072921</v>
      </c>
      <c r="P4291">
        <f t="shared" ca="1" si="659"/>
        <v>5.8567685182511626</v>
      </c>
    </row>
    <row r="4292" spans="1:16" x14ac:dyDescent="0.25">
      <c r="A4292">
        <f t="shared" ca="1" si="657"/>
        <v>106.65722519388916</v>
      </c>
      <c r="B4292">
        <f t="shared" ca="1" si="658"/>
        <v>-32.626656109348829</v>
      </c>
      <c r="C4292" s="6">
        <v>20135.9375</v>
      </c>
      <c r="D4292">
        <f t="shared" ca="1" si="653"/>
        <v>0.75</v>
      </c>
      <c r="E4292" s="1">
        <v>0.65</v>
      </c>
      <c r="F4292">
        <v>19.899999999999999</v>
      </c>
      <c r="G4292">
        <f t="shared" ca="1" si="660"/>
        <v>42.007420362456692</v>
      </c>
      <c r="H4292">
        <f t="shared" ca="1" si="654"/>
        <v>23.961849295491849</v>
      </c>
      <c r="I4292">
        <f ca="1">User_Model_Calcs!A4292-Sat_Data!$B$5</f>
        <v>-3.3427748061108389</v>
      </c>
      <c r="J4292">
        <f ca="1">(Earth_Data!$B$1/SQRT(1-Earth_Data!$B$2^2*SIN(RADIANS(User_Model_Calcs!B4292))^2))*COS(RADIANS(User_Model_Calcs!B4292))</f>
        <v>5376.9145060358878</v>
      </c>
      <c r="K4292">
        <f ca="1">((Earth_Data!$B$1*(1-Earth_Data!$B$2^2))/SQRT(1-Earth_Data!$B$2^2*SIN(RADIANS(User_Model_Calcs!B4292))^2))*SIN(RADIANS(User_Model_Calcs!B4292))</f>
        <v>-3419.1620986385828</v>
      </c>
      <c r="L4292">
        <f t="shared" ca="1" si="661"/>
        <v>-32.452145380912597</v>
      </c>
      <c r="M4292">
        <f t="shared" ca="1" si="662"/>
        <v>6371.9603782498325</v>
      </c>
      <c r="N4292">
        <f ca="1">SQRT(User_Model_Calcs!M4292^2+Sat_Data!$B$3^2-2*User_Model_Calcs!M4292*Sat_Data!$B$3*COS(RADIANS(L4292))*COS(RADIANS(I4292)))</f>
        <v>36956.218753283589</v>
      </c>
      <c r="O4292">
        <f ca="1">DEGREES(ACOS(((Earth_Data!$B$1+Sat_Data!$B$2)/User_Model_Calcs!N4292)*SQRT(1-COS(RADIANS(User_Model_Calcs!I4292))^2*COS(RADIANS(User_Model_Calcs!B4292))^2)))</f>
        <v>51.85246394805732</v>
      </c>
      <c r="P4292">
        <f t="shared" ca="1" si="659"/>
        <v>6.1828696613821954</v>
      </c>
    </row>
    <row r="4293" spans="1:16" x14ac:dyDescent="0.25">
      <c r="A4293">
        <f t="shared" ca="1" si="657"/>
        <v>107.5501965191237</v>
      </c>
      <c r="B4293">
        <f t="shared" ca="1" si="658"/>
        <v>-31.726459995440095</v>
      </c>
      <c r="C4293" s="6">
        <v>20135.9375</v>
      </c>
      <c r="D4293">
        <f t="shared" ca="1" si="653"/>
        <v>1.2</v>
      </c>
      <c r="E4293" s="1">
        <v>0.65</v>
      </c>
      <c r="F4293">
        <v>19.899999999999999</v>
      </c>
      <c r="G4293">
        <f t="shared" ca="1" si="660"/>
        <v>46.089820015575185</v>
      </c>
      <c r="H4293">
        <f t="shared" ca="1" si="654"/>
        <v>18.837950552749668</v>
      </c>
      <c r="I4293">
        <f ca="1">User_Model_Calcs!A4293-Sat_Data!$B$5</f>
        <v>-2.4498034808762981</v>
      </c>
      <c r="J4293">
        <f ca="1">(Earth_Data!$B$1/SQRT(1-Earth_Data!$B$2^2*SIN(RADIANS(User_Model_Calcs!B4293))^2))*COS(RADIANS(User_Model_Calcs!B4293))</f>
        <v>5430.0725642808993</v>
      </c>
      <c r="K4293">
        <f ca="1">((Earth_Data!$B$1*(1-Earth_Data!$B$2^2))/SQRT(1-Earth_Data!$B$2^2*SIN(RADIANS(User_Model_Calcs!B4293))^2))*SIN(RADIANS(User_Model_Calcs!B4293))</f>
        <v>-3334.6719271502839</v>
      </c>
      <c r="L4293">
        <f t="shared" ca="1" si="661"/>
        <v>-31.5545789065376</v>
      </c>
      <c r="M4293">
        <f t="shared" ca="1" si="662"/>
        <v>6372.2621505302441</v>
      </c>
      <c r="N4293">
        <f ca="1">SQRT(User_Model_Calcs!M4293^2+Sat_Data!$B$3^2-2*User_Model_Calcs!M4293*Sat_Data!$B$3*COS(RADIANS(L4293))*COS(RADIANS(I4293)))</f>
        <v>36890.788166607017</v>
      </c>
      <c r="O4293">
        <f ca="1">DEGREES(ACOS(((Earth_Data!$B$1+Sat_Data!$B$2)/User_Model_Calcs!N4293)*SQRT(1-COS(RADIANS(User_Model_Calcs!I4293))^2*COS(RADIANS(User_Model_Calcs!B4293))^2)))</f>
        <v>52.953072779241509</v>
      </c>
      <c r="P4293">
        <f t="shared" ca="1" si="659"/>
        <v>4.651217802178703</v>
      </c>
    </row>
    <row r="4294" spans="1:16" x14ac:dyDescent="0.25">
      <c r="A4294">
        <f t="shared" ca="1" si="657"/>
        <v>105.0460529808647</v>
      </c>
      <c r="B4294">
        <f t="shared" ca="1" si="658"/>
        <v>-31.612762562292716</v>
      </c>
      <c r="C4294" s="6">
        <v>20135.9375</v>
      </c>
      <c r="D4294">
        <f t="shared" ca="1" si="653"/>
        <v>3</v>
      </c>
      <c r="E4294" s="1">
        <v>0.65</v>
      </c>
      <c r="F4294">
        <v>19.899999999999999</v>
      </c>
      <c r="G4294">
        <f t="shared" ca="1" si="660"/>
        <v>54.048620189015942</v>
      </c>
      <c r="H4294">
        <f t="shared" ca="1" si="654"/>
        <v>22.992459973840496</v>
      </c>
      <c r="I4294">
        <f ca="1">User_Model_Calcs!A4294-Sat_Data!$B$5</f>
        <v>-4.953947019135299</v>
      </c>
      <c r="J4294">
        <f ca="1">(Earth_Data!$B$1/SQRT(1-Earth_Data!$B$2^2*SIN(RADIANS(User_Model_Calcs!B4294))^2))*COS(RADIANS(User_Model_Calcs!B4294))</f>
        <v>5436.6914393303587</v>
      </c>
      <c r="K4294">
        <f ca="1">((Earth_Data!$B$1*(1-Earth_Data!$B$2^2))/SQRT(1-Earth_Data!$B$2^2*SIN(RADIANS(User_Model_Calcs!B4294))^2))*SIN(RADIANS(User_Model_Calcs!B4294))</f>
        <v>-3323.9423304922934</v>
      </c>
      <c r="L4294">
        <f t="shared" ca="1" si="661"/>
        <v>-31.441225676877099</v>
      </c>
      <c r="M4294">
        <f t="shared" ca="1" si="662"/>
        <v>6372.2999319654236</v>
      </c>
      <c r="N4294">
        <f ca="1">SQRT(User_Model_Calcs!M4294^2+Sat_Data!$B$3^2-2*User_Model_Calcs!M4294*Sat_Data!$B$3*COS(RADIANS(L4294))*COS(RADIANS(I4294)))</f>
        <v>36900.76835734526</v>
      </c>
      <c r="O4294">
        <f ca="1">DEGREES(ACOS(((Earth_Data!$B$1+Sat_Data!$B$2)/User_Model_Calcs!N4294)*SQRT(1-COS(RADIANS(User_Model_Calcs!I4294))^2*COS(RADIANS(User_Model_Calcs!B4294))^2)))</f>
        <v>52.784990499849528</v>
      </c>
      <c r="P4294">
        <f t="shared" ca="1" si="659"/>
        <v>9.3895820877410152</v>
      </c>
    </row>
    <row r="4295" spans="1:16" x14ac:dyDescent="0.25">
      <c r="A4295">
        <f t="shared" ca="1" si="657"/>
        <v>107.80569203545457</v>
      </c>
      <c r="B4295">
        <f t="shared" ca="1" si="658"/>
        <v>-27.772386448416178</v>
      </c>
      <c r="C4295" s="6">
        <v>20135.9375</v>
      </c>
      <c r="D4295">
        <f t="shared" ca="1" si="653"/>
        <v>3</v>
      </c>
      <c r="E4295" s="1">
        <v>0.65</v>
      </c>
      <c r="F4295">
        <v>19.899999999999999</v>
      </c>
      <c r="G4295">
        <f t="shared" ca="1" si="660"/>
        <v>54.048620189015942</v>
      </c>
      <c r="H4295">
        <f t="shared" ca="1" si="654"/>
        <v>17.407889635750912</v>
      </c>
      <c r="I4295">
        <f ca="1">User_Model_Calcs!A4295-Sat_Data!$B$5</f>
        <v>-2.1943079645454304</v>
      </c>
      <c r="J4295">
        <f ca="1">(Earth_Data!$B$1/SQRT(1-Earth_Data!$B$2^2*SIN(RADIANS(User_Model_Calcs!B4295))^2))*COS(RADIANS(User_Model_Calcs!B4295))</f>
        <v>5647.5201285374305</v>
      </c>
      <c r="K4295">
        <f ca="1">((Earth_Data!$B$1*(1-Earth_Data!$B$2^2))/SQRT(1-Earth_Data!$B$2^2*SIN(RADIANS(User_Model_Calcs!B4295))^2))*SIN(RADIANS(User_Model_Calcs!B4295))</f>
        <v>-2954.2117433447338</v>
      </c>
      <c r="L4295">
        <f t="shared" ca="1" si="661"/>
        <v>-27.614017893424361</v>
      </c>
      <c r="M4295">
        <f t="shared" ca="1" si="662"/>
        <v>6373.527330038788</v>
      </c>
      <c r="N4295">
        <f ca="1">SQRT(User_Model_Calcs!M4295^2+Sat_Data!$B$3^2-2*User_Model_Calcs!M4295*Sat_Data!$B$3*COS(RADIANS(L4295))*COS(RADIANS(I4295)))</f>
        <v>36640.689306367145</v>
      </c>
      <c r="O4295">
        <f ca="1">DEGREES(ACOS(((Earth_Data!$B$1+Sat_Data!$B$2)/User_Model_Calcs!N4295)*SQRT(1-COS(RADIANS(User_Model_Calcs!I4295))^2*COS(RADIANS(User_Model_Calcs!B4295))^2)))</f>
        <v>57.478406743204658</v>
      </c>
      <c r="P4295">
        <f t="shared" ca="1" si="659"/>
        <v>4.7009437266698404</v>
      </c>
    </row>
    <row r="4296" spans="1:16" x14ac:dyDescent="0.25">
      <c r="A4296">
        <f t="shared" ca="1" si="657"/>
        <v>108.87886050329477</v>
      </c>
      <c r="B4296">
        <f t="shared" ca="1" si="658"/>
        <v>-28.104335370347787</v>
      </c>
      <c r="C4296" s="6">
        <v>20135.9375</v>
      </c>
      <c r="D4296">
        <f t="shared" ca="1" si="653"/>
        <v>3</v>
      </c>
      <c r="E4296" s="1">
        <v>0.65</v>
      </c>
      <c r="F4296">
        <v>19.899999999999999</v>
      </c>
      <c r="G4296">
        <f t="shared" ca="1" si="660"/>
        <v>54.048620189015942</v>
      </c>
      <c r="H4296">
        <f t="shared" ca="1" si="654"/>
        <v>19.957824528431576</v>
      </c>
      <c r="I4296">
        <f ca="1">User_Model_Calcs!A4296-Sat_Data!$B$5</f>
        <v>-1.1211394967052257</v>
      </c>
      <c r="J4296">
        <f ca="1">(Earth_Data!$B$1/SQRT(1-Earth_Data!$B$2^2*SIN(RADIANS(User_Model_Calcs!B4296))^2))*COS(RADIANS(User_Model_Calcs!B4296))</f>
        <v>5630.2850847781438</v>
      </c>
      <c r="K4296">
        <f ca="1">((Earth_Data!$B$1*(1-Earth_Data!$B$2^2))/SQRT(1-Earth_Data!$B$2^2*SIN(RADIANS(User_Model_Calcs!B4296))^2))*SIN(RADIANS(User_Model_Calcs!B4296))</f>
        <v>-2986.7104404838719</v>
      </c>
      <c r="L4296">
        <f t="shared" ca="1" si="661"/>
        <v>-27.944713265065879</v>
      </c>
      <c r="M4296">
        <f t="shared" ca="1" si="662"/>
        <v>6373.4252479471816</v>
      </c>
      <c r="N4296">
        <f ca="1">SQRT(User_Model_Calcs!M4296^2+Sat_Data!$B$3^2-2*User_Model_Calcs!M4296*Sat_Data!$B$3*COS(RADIANS(L4296))*COS(RADIANS(I4296)))</f>
        <v>36656.975979049908</v>
      </c>
      <c r="O4296">
        <f ca="1">DEGREES(ACOS(((Earth_Data!$B$1+Sat_Data!$B$2)/User_Model_Calcs!N4296)*SQRT(1-COS(RADIANS(User_Model_Calcs!I4296))^2*COS(RADIANS(User_Model_Calcs!B4296))^2)))</f>
        <v>57.165468224358982</v>
      </c>
      <c r="P4296">
        <f t="shared" ca="1" si="659"/>
        <v>2.3788772488405914</v>
      </c>
    </row>
    <row r="4297" spans="1:16" x14ac:dyDescent="0.25">
      <c r="A4297">
        <f t="shared" ca="1" si="657"/>
        <v>109.888051457749</v>
      </c>
      <c r="B4297">
        <f t="shared" ca="1" si="658"/>
        <v>-28.664301274673107</v>
      </c>
      <c r="C4297" s="6">
        <v>20135.9375</v>
      </c>
      <c r="D4297">
        <f t="shared" ca="1" si="653"/>
        <v>0.75</v>
      </c>
      <c r="E4297" s="1">
        <v>0.65</v>
      </c>
      <c r="F4297">
        <v>19.899999999999999</v>
      </c>
      <c r="G4297">
        <f t="shared" ca="1" si="660"/>
        <v>42.007420362456692</v>
      </c>
      <c r="H4297">
        <f t="shared" ca="1" si="654"/>
        <v>22.347464477967698</v>
      </c>
      <c r="I4297">
        <f ca="1">User_Model_Calcs!A4297-Sat_Data!$B$5</f>
        <v>-0.11194854225099959</v>
      </c>
      <c r="J4297">
        <f ca="1">(Earth_Data!$B$1/SQRT(1-Earth_Data!$B$2^2*SIN(RADIANS(User_Model_Calcs!B4297))^2))*COS(RADIANS(User_Model_Calcs!B4297))</f>
        <v>5600.7835555954298</v>
      </c>
      <c r="K4297">
        <f ca="1">((Earth_Data!$B$1*(1-Earth_Data!$B$2^2))/SQRT(1-Earth_Data!$B$2^2*SIN(RADIANS(User_Model_Calcs!B4297))^2))*SIN(RADIANS(User_Model_Calcs!B4297))</f>
        <v>-3041.3080799196023</v>
      </c>
      <c r="L4297">
        <f t="shared" ca="1" si="661"/>
        <v>-28.502612933729296</v>
      </c>
      <c r="M4297">
        <f t="shared" ca="1" si="662"/>
        <v>6373.25123258235</v>
      </c>
      <c r="N4297">
        <f ca="1">SQRT(User_Model_Calcs!M4297^2+Sat_Data!$B$3^2-2*User_Model_Calcs!M4297*Sat_Data!$B$3*COS(RADIANS(L4297))*COS(RADIANS(I4297)))</f>
        <v>36689.637376982748</v>
      </c>
      <c r="O4297">
        <f ca="1">DEGREES(ACOS(((Earth_Data!$B$1+Sat_Data!$B$2)/User_Model_Calcs!N4297)*SQRT(1-COS(RADIANS(User_Model_Calcs!I4297))^2*COS(RADIANS(User_Model_Calcs!B4297))^2)))</f>
        <v>56.546945986580681</v>
      </c>
      <c r="P4297">
        <f t="shared" ca="1" si="659"/>
        <v>0.23338223721693621</v>
      </c>
    </row>
    <row r="4298" spans="1:16" x14ac:dyDescent="0.25">
      <c r="A4298">
        <f t="shared" ca="1" si="657"/>
        <v>106.40763885145925</v>
      </c>
      <c r="B4298">
        <f t="shared" ca="1" si="658"/>
        <v>-32.205686600394657</v>
      </c>
      <c r="C4298" s="6">
        <v>20135.9375</v>
      </c>
      <c r="D4298">
        <f t="shared" ca="1" si="653"/>
        <v>1.2</v>
      </c>
      <c r="E4298" s="1">
        <v>0.65</v>
      </c>
      <c r="F4298">
        <v>19.899999999999999</v>
      </c>
      <c r="G4298">
        <f t="shared" ca="1" si="660"/>
        <v>46.089820015575185</v>
      </c>
      <c r="H4298">
        <f t="shared" ca="1" si="654"/>
        <v>21.639974191943359</v>
      </c>
      <c r="I4298">
        <f ca="1">User_Model_Calcs!A4298-Sat_Data!$B$5</f>
        <v>-3.5923611485407463</v>
      </c>
      <c r="J4298">
        <f ca="1">(Earth_Data!$B$1/SQRT(1-Earth_Data!$B$2^2*SIN(RADIANS(User_Model_Calcs!B4298))^2))*COS(RADIANS(User_Model_Calcs!B4298))</f>
        <v>5401.9396106318818</v>
      </c>
      <c r="K4298">
        <f ca="1">((Earth_Data!$B$1*(1-Earth_Data!$B$2^2))/SQRT(1-Earth_Data!$B$2^2*SIN(RADIANS(User_Model_Calcs!B4298))^2))*SIN(RADIANS(User_Model_Calcs!B4298))</f>
        <v>-3379.7534371478105</v>
      </c>
      <c r="L4298">
        <f t="shared" ca="1" si="661"/>
        <v>-32.032384402282247</v>
      </c>
      <c r="M4298">
        <f t="shared" ca="1" si="662"/>
        <v>6372.102074890684</v>
      </c>
      <c r="N4298">
        <f ca="1">SQRT(User_Model_Calcs!M4298^2+Sat_Data!$B$3^2-2*User_Model_Calcs!M4298*Sat_Data!$B$3*COS(RADIANS(L4298))*COS(RADIANS(I4298)))</f>
        <v>36929.354152207314</v>
      </c>
      <c r="O4298">
        <f ca="1">DEGREES(ACOS(((Earth_Data!$B$1+Sat_Data!$B$2)/User_Model_Calcs!N4298)*SQRT(1-COS(RADIANS(User_Model_Calcs!I4298))^2*COS(RADIANS(User_Model_Calcs!B4298))^2)))</f>
        <v>52.301129011606683</v>
      </c>
      <c r="P4298">
        <f t="shared" ca="1" si="659"/>
        <v>6.7182783540679107</v>
      </c>
    </row>
    <row r="4299" spans="1:16" x14ac:dyDescent="0.25">
      <c r="A4299">
        <f t="shared" ca="1" si="657"/>
        <v>108.30804076573096</v>
      </c>
      <c r="B4299">
        <f t="shared" ca="1" si="658"/>
        <v>-29.689179561853052</v>
      </c>
      <c r="C4299" s="6">
        <v>20135.9375</v>
      </c>
      <c r="D4299">
        <f t="shared" ca="1" si="653"/>
        <v>1.2</v>
      </c>
      <c r="E4299" s="1">
        <v>0.65</v>
      </c>
      <c r="F4299">
        <v>19.899999999999999</v>
      </c>
      <c r="G4299">
        <f t="shared" ca="1" si="660"/>
        <v>46.089820015575185</v>
      </c>
      <c r="H4299">
        <f t="shared" ca="1" si="654"/>
        <v>21.425009977597359</v>
      </c>
      <c r="I4299">
        <f ca="1">User_Model_Calcs!A4299-Sat_Data!$B$5</f>
        <v>-1.6919592342690351</v>
      </c>
      <c r="J4299">
        <f ca="1">(Earth_Data!$B$1/SQRT(1-Earth_Data!$B$2^2*SIN(RADIANS(User_Model_Calcs!B4299))^2))*COS(RADIANS(User_Model_Calcs!B4299))</f>
        <v>5545.4055161384376</v>
      </c>
      <c r="K4299">
        <f ca="1">((Earth_Data!$B$1*(1-Earth_Data!$B$2^2))/SQRT(1-Earth_Data!$B$2^2*SIN(RADIANS(User_Model_Calcs!B4299))^2))*SIN(RADIANS(User_Model_Calcs!B4299))</f>
        <v>-3140.4898853490058</v>
      </c>
      <c r="L4299">
        <f t="shared" ca="1" si="661"/>
        <v>-29.523869169586408</v>
      </c>
      <c r="M4299">
        <f t="shared" ca="1" si="662"/>
        <v>6372.9270400968835</v>
      </c>
      <c r="N4299">
        <f ca="1">SQRT(User_Model_Calcs!M4299^2+Sat_Data!$B$3^2-2*User_Model_Calcs!M4299*Sat_Data!$B$3*COS(RADIANS(L4299))*COS(RADIANS(I4299)))</f>
        <v>36755.928422750425</v>
      </c>
      <c r="O4299">
        <f ca="1">DEGREES(ACOS(((Earth_Data!$B$1+Sat_Data!$B$2)/User_Model_Calcs!N4299)*SQRT(1-COS(RADIANS(User_Model_Calcs!I4299))^2*COS(RADIANS(User_Model_Calcs!B4299))^2)))</f>
        <v>55.324152864323985</v>
      </c>
      <c r="P4299">
        <f t="shared" ca="1" si="659"/>
        <v>3.4130169504612531</v>
      </c>
    </row>
    <row r="4300" spans="1:16" x14ac:dyDescent="0.25">
      <c r="A4300">
        <f t="shared" ca="1" si="657"/>
        <v>105.53390317382559</v>
      </c>
      <c r="B4300">
        <f t="shared" ca="1" si="658"/>
        <v>-34.546017000309433</v>
      </c>
      <c r="C4300" s="6">
        <v>20135.9375</v>
      </c>
      <c r="D4300">
        <f t="shared" ca="1" si="653"/>
        <v>3</v>
      </c>
      <c r="E4300" s="1">
        <v>0.65</v>
      </c>
      <c r="F4300">
        <v>19.899999999999999</v>
      </c>
      <c r="G4300">
        <f t="shared" ca="1" si="660"/>
        <v>54.048620189015942</v>
      </c>
      <c r="H4300">
        <f t="shared" ca="1" si="654"/>
        <v>21.164115453469986</v>
      </c>
      <c r="I4300">
        <f ca="1">User_Model_Calcs!A4300-Sat_Data!$B$5</f>
        <v>-4.4660968261744074</v>
      </c>
      <c r="J4300">
        <f ca="1">(Earth_Data!$B$1/SQRT(1-Earth_Data!$B$2^2*SIN(RADIANS(User_Model_Calcs!B4300))^2))*COS(RADIANS(User_Model_Calcs!B4300))</f>
        <v>5259.152858491675</v>
      </c>
      <c r="K4300">
        <f ca="1">((Earth_Data!$B$1*(1-Earth_Data!$B$2^2))/SQRT(1-Earth_Data!$B$2^2*SIN(RADIANS(User_Model_Calcs!B4300))^2))*SIN(RADIANS(User_Model_Calcs!B4300))</f>
        <v>-3596.4990277864699</v>
      </c>
      <c r="L4300">
        <f t="shared" ca="1" si="661"/>
        <v>-34.366475449541191</v>
      </c>
      <c r="M4300">
        <f t="shared" ca="1" si="662"/>
        <v>6371.3023822331788</v>
      </c>
      <c r="N4300">
        <f ca="1">SQRT(User_Model_Calcs!M4300^2+Sat_Data!$B$3^2-2*User_Model_Calcs!M4300*Sat_Data!$B$3*COS(RADIANS(L4300))*COS(RADIANS(I4300)))</f>
        <v>37097.971870707865</v>
      </c>
      <c r="O4300">
        <f ca="1">DEGREES(ACOS(((Earth_Data!$B$1+Sat_Data!$B$2)/User_Model_Calcs!N4300)*SQRT(1-COS(RADIANS(User_Model_Calcs!I4300))^2*COS(RADIANS(User_Model_Calcs!B4300))^2)))</f>
        <v>49.562569703395361</v>
      </c>
      <c r="P4300">
        <f t="shared" ca="1" si="659"/>
        <v>7.8424140445393018</v>
      </c>
    </row>
    <row r="4301" spans="1:16" x14ac:dyDescent="0.25">
      <c r="A4301">
        <f t="shared" ca="1" si="657"/>
        <v>108.94108283340132</v>
      </c>
      <c r="B4301">
        <f t="shared" ca="1" si="658"/>
        <v>-31.440100369095447</v>
      </c>
      <c r="C4301" s="6">
        <v>20135.9375</v>
      </c>
      <c r="D4301">
        <f t="shared" ca="1" si="653"/>
        <v>3</v>
      </c>
      <c r="E4301" s="1">
        <v>0.65</v>
      </c>
      <c r="F4301">
        <v>19.899999999999999</v>
      </c>
      <c r="G4301">
        <f t="shared" ca="1" si="660"/>
        <v>54.048620189015942</v>
      </c>
      <c r="H4301">
        <f t="shared" ca="1" si="654"/>
        <v>18.913642141432433</v>
      </c>
      <c r="I4301">
        <f ca="1">User_Model_Calcs!A4301-Sat_Data!$B$5</f>
        <v>-1.0589171665986754</v>
      </c>
      <c r="J4301">
        <f ca="1">(Earth_Data!$B$1/SQRT(1-Earth_Data!$B$2^2*SIN(RADIANS(User_Model_Calcs!B4301))^2))*COS(RADIANS(User_Model_Calcs!B4301))</f>
        <v>5446.7019606967779</v>
      </c>
      <c r="K4301">
        <f ca="1">((Earth_Data!$B$1*(1-Earth_Data!$B$2^2))/SQRT(1-Earth_Data!$B$2^2*SIN(RADIANS(User_Model_Calcs!B4301))^2))*SIN(RADIANS(User_Model_Calcs!B4301))</f>
        <v>-3307.6235473471729</v>
      </c>
      <c r="L4301">
        <f t="shared" ca="1" si="661"/>
        <v>-31.269091336744637</v>
      </c>
      <c r="M4301">
        <f t="shared" ca="1" si="662"/>
        <v>6372.3571603939163</v>
      </c>
      <c r="N4301">
        <f ca="1">SQRT(User_Model_Calcs!M4301^2+Sat_Data!$B$3^2-2*User_Model_Calcs!M4301*Sat_Data!$B$3*COS(RADIANS(L4301))*COS(RADIANS(I4301)))</f>
        <v>36867.181485935616</v>
      </c>
      <c r="O4301">
        <f ca="1">DEGREES(ACOS(((Earth_Data!$B$1+Sat_Data!$B$2)/User_Model_Calcs!N4301)*SQRT(1-COS(RADIANS(User_Model_Calcs!I4301))^2*COS(RADIANS(User_Model_Calcs!B4301))^2)))</f>
        <v>53.35735915692549</v>
      </c>
      <c r="P4301">
        <f t="shared" ca="1" si="659"/>
        <v>2.0294877577169337</v>
      </c>
    </row>
    <row r="4302" spans="1:16" x14ac:dyDescent="0.25">
      <c r="A4302">
        <f t="shared" ca="1" si="657"/>
        <v>104.57071676267928</v>
      </c>
      <c r="B4302">
        <f t="shared" ca="1" si="658"/>
        <v>-33.389724321035757</v>
      </c>
      <c r="C4302" s="6">
        <v>20135.9375</v>
      </c>
      <c r="D4302">
        <f t="shared" ca="1" si="653"/>
        <v>3</v>
      </c>
      <c r="E4302" s="1">
        <v>0.65</v>
      </c>
      <c r="F4302">
        <v>19.899999999999999</v>
      </c>
      <c r="G4302">
        <f t="shared" ca="1" si="660"/>
        <v>54.048620189015942</v>
      </c>
      <c r="H4302">
        <f t="shared" ca="1" si="654"/>
        <v>17.257387526475767</v>
      </c>
      <c r="I4302">
        <f ca="1">User_Model_Calcs!A4302-Sat_Data!$B$5</f>
        <v>-5.4292832373207176</v>
      </c>
      <c r="J4302">
        <f ca="1">(Earth_Data!$B$1/SQRT(1-Earth_Data!$B$2^2*SIN(RADIANS(User_Model_Calcs!B4302))^2))*COS(RADIANS(User_Model_Calcs!B4302))</f>
        <v>5330.813080130265</v>
      </c>
      <c r="K4302">
        <f ca="1">((Earth_Data!$B$1*(1-Earth_Data!$B$2^2))/SQRT(1-Earth_Data!$B$2^2*SIN(RADIANS(User_Model_Calcs!B4302))^2))*SIN(RADIANS(User_Model_Calcs!B4302))</f>
        <v>-3490.1298367665968</v>
      </c>
      <c r="L4302">
        <f t="shared" ca="1" si="661"/>
        <v>-33.213118784198095</v>
      </c>
      <c r="M4302">
        <f t="shared" ca="1" si="662"/>
        <v>6371.7010580202486</v>
      </c>
      <c r="N4302">
        <f ca="1">SQRT(User_Model_Calcs!M4302^2+Sat_Data!$B$3^2-2*User_Model_Calcs!M4302*Sat_Data!$B$3*COS(RADIANS(L4302))*COS(RADIANS(I4302)))</f>
        <v>37025.555031063268</v>
      </c>
      <c r="O4302">
        <f ca="1">DEGREES(ACOS(((Earth_Data!$B$1+Sat_Data!$B$2)/User_Model_Calcs!N4302)*SQRT(1-COS(RADIANS(User_Model_Calcs!I4302))^2*COS(RADIANS(User_Model_Calcs!B4302))^2)))</f>
        <v>50.718359729897216</v>
      </c>
      <c r="P4302">
        <f t="shared" ca="1" si="659"/>
        <v>9.7984675123412117</v>
      </c>
    </row>
    <row r="4303" spans="1:16" x14ac:dyDescent="0.25">
      <c r="A4303">
        <f ca="1">107.947391934268+(RAND()*5-2.5)</f>
        <v>110.12267039695688</v>
      </c>
      <c r="B4303">
        <f ca="1">-23.1146709996734+(RAND()*5-2.5)</f>
        <v>-21.388604009974024</v>
      </c>
      <c r="C4303" s="6">
        <v>20135.9375</v>
      </c>
      <c r="D4303">
        <f t="shared" ca="1" si="653"/>
        <v>3</v>
      </c>
      <c r="E4303" s="1">
        <v>0.65</v>
      </c>
      <c r="F4303">
        <v>19.899999999999999</v>
      </c>
      <c r="G4303">
        <f t="shared" ca="1" si="660"/>
        <v>54.048620189015942</v>
      </c>
      <c r="H4303">
        <f t="shared" ca="1" si="654"/>
        <v>22.988378825503709</v>
      </c>
      <c r="I4303">
        <f ca="1">User_Model_Calcs!A4303-Sat_Data!$B$5</f>
        <v>0.12267039695687743</v>
      </c>
      <c r="J4303">
        <f ca="1">(Earth_Data!$B$1/SQRT(1-Earth_Data!$B$2^2*SIN(RADIANS(User_Model_Calcs!B4303))^2))*COS(RADIANS(User_Model_Calcs!B4303))</f>
        <v>5941.5127662919631</v>
      </c>
      <c r="K4303">
        <f ca="1">((Earth_Data!$B$1*(1-Earth_Data!$B$2^2))/SQRT(1-Earth_Data!$B$2^2*SIN(RADIANS(User_Model_Calcs!B4303))^2))*SIN(RADIANS(User_Model_Calcs!B4303))</f>
        <v>-2311.5115148611039</v>
      </c>
      <c r="L4303">
        <f t="shared" ca="1" si="661"/>
        <v>-21.258238412668867</v>
      </c>
      <c r="M4303">
        <f t="shared" ca="1" si="662"/>
        <v>6375.316418449037</v>
      </c>
      <c r="N4303">
        <f ca="1">SQRT(User_Model_Calcs!M4303^2+Sat_Data!$B$3^2-2*User_Model_Calcs!M4303*Sat_Data!$B$3*COS(RADIANS(L4303))*COS(RADIANS(I4303)))</f>
        <v>36296.321542903112</v>
      </c>
      <c r="O4303">
        <f ca="1">DEGREES(ACOS(((Earth_Data!$B$1+Sat_Data!$B$2)/User_Model_Calcs!N4303)*SQRT(1-COS(RADIANS(User_Model_Calcs!I4303))^2*COS(RADIANS(User_Model_Calcs!B4303))^2)))</f>
        <v>64.934407942108791</v>
      </c>
      <c r="P4303">
        <f t="shared" ca="1" si="659"/>
        <v>0.33636414350678512</v>
      </c>
    </row>
    <row r="4304" spans="1:16" x14ac:dyDescent="0.25">
      <c r="A4304">
        <f t="shared" ref="A4304:A4367" ca="1" si="663">107.947391934268+(RAND()*5-2.5)</f>
        <v>107.8697443978032</v>
      </c>
      <c r="B4304">
        <f t="shared" ref="B4304:B4367" ca="1" si="664">-23.1146709996734+(RAND()*5-2.5)</f>
        <v>-20.999926494519997</v>
      </c>
      <c r="C4304" s="6">
        <v>20135.9375</v>
      </c>
      <c r="D4304">
        <f t="shared" ca="1" si="653"/>
        <v>0.75</v>
      </c>
      <c r="E4304" s="1">
        <v>0.65</v>
      </c>
      <c r="F4304">
        <v>19.899999999999999</v>
      </c>
      <c r="G4304">
        <f t="shared" ca="1" si="660"/>
        <v>42.007420362456692</v>
      </c>
      <c r="H4304">
        <f t="shared" ca="1" si="654"/>
        <v>14.411621864177521</v>
      </c>
      <c r="I4304">
        <f ca="1">User_Model_Calcs!A4304-Sat_Data!$B$5</f>
        <v>-2.1302556021967973</v>
      </c>
      <c r="J4304">
        <f ca="1">(Earth_Data!$B$1/SQRT(1-Earth_Data!$B$2^2*SIN(RADIANS(User_Model_Calcs!B4304))^2))*COS(RADIANS(User_Model_Calcs!B4304))</f>
        <v>5957.0709532565988</v>
      </c>
      <c r="K4304">
        <f ca="1">((Earth_Data!$B$1*(1-Earth_Data!$B$2^2))/SQRT(1-Earth_Data!$B$2^2*SIN(RADIANS(User_Model_Calcs!B4304))^2))*SIN(RADIANS(User_Model_Calcs!B4304))</f>
        <v>-2271.3882063530095</v>
      </c>
      <c r="L4304">
        <f t="shared" ca="1" si="661"/>
        <v>-20.871488337739656</v>
      </c>
      <c r="M4304">
        <f t="shared" ca="1" si="662"/>
        <v>6375.4136121582751</v>
      </c>
      <c r="N4304">
        <f ca="1">SQRT(User_Model_Calcs!M4304^2+Sat_Data!$B$3^2-2*User_Model_Calcs!M4304*Sat_Data!$B$3*COS(RADIANS(L4304))*COS(RADIANS(I4304)))</f>
        <v>36283.029434059317</v>
      </c>
      <c r="O4304">
        <f ca="1">DEGREES(ACOS(((Earth_Data!$B$1+Sat_Data!$B$2)/User_Model_Calcs!N4304)*SQRT(1-COS(RADIANS(User_Model_Calcs!I4304))^2*COS(RADIANS(User_Model_Calcs!B4304))^2)))</f>
        <v>65.266236887334998</v>
      </c>
      <c r="P4304">
        <f t="shared" ca="1" si="659"/>
        <v>5.9258652703461889</v>
      </c>
    </row>
    <row r="4305" spans="1:16" x14ac:dyDescent="0.25">
      <c r="A4305">
        <f t="shared" ca="1" si="663"/>
        <v>109.7257720280212</v>
      </c>
      <c r="B4305">
        <f t="shared" ca="1" si="664"/>
        <v>-25.588024563076949</v>
      </c>
      <c r="C4305" s="6">
        <v>20135.9375</v>
      </c>
      <c r="D4305">
        <f t="shared" ca="1" si="653"/>
        <v>1.2</v>
      </c>
      <c r="E4305" s="1">
        <v>0.65</v>
      </c>
      <c r="F4305">
        <v>19.899999999999999</v>
      </c>
      <c r="G4305">
        <f t="shared" ca="1" si="660"/>
        <v>46.089820015575185</v>
      </c>
      <c r="H4305">
        <f t="shared" ca="1" si="654"/>
        <v>20.760293264208528</v>
      </c>
      <c r="I4305">
        <f ca="1">User_Model_Calcs!A4305-Sat_Data!$B$5</f>
        <v>-0.274227971978803</v>
      </c>
      <c r="J4305">
        <f ca="1">(Earth_Data!$B$1/SQRT(1-Earth_Data!$B$2^2*SIN(RADIANS(User_Model_Calcs!B4305))^2))*COS(RADIANS(User_Model_Calcs!B4305))</f>
        <v>5756.1851745043441</v>
      </c>
      <c r="K4305">
        <f ca="1">((Earth_Data!$B$1*(1-Earth_Data!$B$2^2))/SQRT(1-Earth_Data!$B$2^2*SIN(RADIANS(User_Model_Calcs!B4305))^2))*SIN(RADIANS(User_Model_Calcs!B4305))</f>
        <v>-2737.9697948113148</v>
      </c>
      <c r="L4305">
        <f t="shared" ca="1" si="661"/>
        <v>-25.438424052826583</v>
      </c>
      <c r="M4305">
        <f t="shared" ca="1" si="662"/>
        <v>6374.1780929373726</v>
      </c>
      <c r="N4305">
        <f ca="1">SQRT(User_Model_Calcs!M4305^2+Sat_Data!$B$3^2-2*User_Model_Calcs!M4305*Sat_Data!$B$3*COS(RADIANS(L4305))*COS(RADIANS(I4305)))</f>
        <v>36510.836924460491</v>
      </c>
      <c r="O4305">
        <f ca="1">DEGREES(ACOS(((Earth_Data!$B$1+Sat_Data!$B$2)/User_Model_Calcs!N4305)*SQRT(1-COS(RADIANS(User_Model_Calcs!I4305))^2*COS(RADIANS(User_Model_Calcs!B4305))^2)))</f>
        <v>60.0795767764807</v>
      </c>
      <c r="P4305">
        <f t="shared" ca="1" si="659"/>
        <v>0.63491685375819829</v>
      </c>
    </row>
    <row r="4306" spans="1:16" x14ac:dyDescent="0.25">
      <c r="A4306">
        <f t="shared" ca="1" si="663"/>
        <v>107.41949784607118</v>
      </c>
      <c r="B4306">
        <f t="shared" ca="1" si="664"/>
        <v>-25.526478779984512</v>
      </c>
      <c r="C4306" s="6">
        <v>20135.9375</v>
      </c>
      <c r="D4306">
        <f t="shared" ca="1" si="653"/>
        <v>0.75</v>
      </c>
      <c r="E4306" s="1">
        <v>0.65</v>
      </c>
      <c r="F4306">
        <v>19.899999999999999</v>
      </c>
      <c r="G4306">
        <f t="shared" ca="1" si="660"/>
        <v>42.007420362456692</v>
      </c>
      <c r="H4306">
        <f t="shared" ca="1" si="654"/>
        <v>16.504200885429572</v>
      </c>
      <c r="I4306">
        <f ca="1">User_Model_Calcs!A4306-Sat_Data!$B$5</f>
        <v>-2.5805021539288191</v>
      </c>
      <c r="J4306">
        <f ca="1">(Earth_Data!$B$1/SQRT(1-Earth_Data!$B$2^2*SIN(RADIANS(User_Model_Calcs!B4306))^2))*COS(RADIANS(User_Model_Calcs!B4306))</f>
        <v>5759.1265990252086</v>
      </c>
      <c r="K4306">
        <f ca="1">((Earth_Data!$B$1*(1-Earth_Data!$B$2^2))/SQRT(1-Earth_Data!$B$2^2*SIN(RADIANS(User_Model_Calcs!B4306))^2))*SIN(RADIANS(User_Model_Calcs!B4306))</f>
        <v>-2731.8187951485802</v>
      </c>
      <c r="L4306">
        <f t="shared" ca="1" si="661"/>
        <v>-25.377138079845619</v>
      </c>
      <c r="M4306">
        <f t="shared" ca="1" si="662"/>
        <v>6374.1958797268471</v>
      </c>
      <c r="N4306">
        <f ca="1">SQRT(User_Model_Calcs!M4306^2+Sat_Data!$B$3^2-2*User_Model_Calcs!M4306*Sat_Data!$B$3*COS(RADIANS(L4306))*COS(RADIANS(I4306)))</f>
        <v>36514.111187908296</v>
      </c>
      <c r="O4306">
        <f ca="1">DEGREES(ACOS(((Earth_Data!$B$1+Sat_Data!$B$2)/User_Model_Calcs!N4306)*SQRT(1-COS(RADIANS(User_Model_Calcs!I4306))^2*COS(RADIANS(User_Model_Calcs!B4306))^2)))</f>
        <v>60.012256037581174</v>
      </c>
      <c r="P4306">
        <f t="shared" ca="1" si="659"/>
        <v>5.970588368168614</v>
      </c>
    </row>
    <row r="4307" spans="1:16" x14ac:dyDescent="0.25">
      <c r="A4307">
        <f t="shared" ca="1" si="663"/>
        <v>106.25061006790561</v>
      </c>
      <c r="B4307">
        <f t="shared" ca="1" si="664"/>
        <v>-24.32725011255248</v>
      </c>
      <c r="C4307" s="6">
        <v>20135.9375</v>
      </c>
      <c r="D4307">
        <f t="shared" ca="1" si="653"/>
        <v>0.75</v>
      </c>
      <c r="E4307" s="1">
        <v>0.65</v>
      </c>
      <c r="F4307">
        <v>19.899999999999999</v>
      </c>
      <c r="G4307">
        <f t="shared" ca="1" si="660"/>
        <v>42.007420362456692</v>
      </c>
      <c r="H4307">
        <f t="shared" ca="1" si="654"/>
        <v>18.11142108433895</v>
      </c>
      <c r="I4307">
        <f ca="1">User_Model_Calcs!A4307-Sat_Data!$B$5</f>
        <v>-3.7493899320943882</v>
      </c>
      <c r="J4307">
        <f ca="1">(Earth_Data!$B$1/SQRT(1-Earth_Data!$B$2^2*SIN(RADIANS(User_Model_Calcs!B4307))^2))*COS(RADIANS(User_Model_Calcs!B4307))</f>
        <v>5815.1128334826653</v>
      </c>
      <c r="K4307">
        <f ca="1">((Earth_Data!$B$1*(1-Earth_Data!$B$2^2))/SQRT(1-Earth_Data!$B$2^2*SIN(RADIANS(User_Model_Calcs!B4307))^2))*SIN(RADIANS(User_Model_Calcs!B4307))</f>
        <v>-2611.3547974548801</v>
      </c>
      <c r="L4307">
        <f t="shared" ca="1" si="661"/>
        <v>-24.183107043604664</v>
      </c>
      <c r="M4307">
        <f t="shared" ca="1" si="662"/>
        <v>6374.5361513074349</v>
      </c>
      <c r="N4307">
        <f ca="1">SQRT(User_Model_Calcs!M4307^2+Sat_Data!$B$3^2-2*User_Model_Calcs!M4307*Sat_Data!$B$3*COS(RADIANS(L4307))*COS(RADIANS(I4307)))</f>
        <v>36457.105566600192</v>
      </c>
      <c r="O4307">
        <f ca="1">DEGREES(ACOS(((Earth_Data!$B$1+Sat_Data!$B$2)/User_Model_Calcs!N4307)*SQRT(1-COS(RADIANS(User_Model_Calcs!I4307))^2*COS(RADIANS(User_Model_Calcs!B4307))^2)))</f>
        <v>61.223596231099734</v>
      </c>
      <c r="P4307">
        <f t="shared" ca="1" si="659"/>
        <v>9.038889012301448</v>
      </c>
    </row>
    <row r="4308" spans="1:16" x14ac:dyDescent="0.25">
      <c r="A4308">
        <f t="shared" ca="1" si="663"/>
        <v>107.94975115353161</v>
      </c>
      <c r="B4308">
        <f t="shared" ca="1" si="664"/>
        <v>-20.817965158067626</v>
      </c>
      <c r="C4308" s="6">
        <v>20135.9375</v>
      </c>
      <c r="D4308">
        <f t="shared" ca="1" si="653"/>
        <v>0.75</v>
      </c>
      <c r="E4308" s="1">
        <v>0.65</v>
      </c>
      <c r="F4308">
        <v>19.899999999999999</v>
      </c>
      <c r="G4308">
        <f t="shared" ca="1" si="660"/>
        <v>42.007420362456692</v>
      </c>
      <c r="H4308">
        <f t="shared" ca="1" si="654"/>
        <v>14.802711180555653</v>
      </c>
      <c r="I4308">
        <f ca="1">User_Model_Calcs!A4308-Sat_Data!$B$5</f>
        <v>-2.0502488464683921</v>
      </c>
      <c r="J4308">
        <f ca="1">(Earth_Data!$B$1/SQRT(1-Earth_Data!$B$2^2*SIN(RADIANS(User_Model_Calcs!B4308))^2))*COS(RADIANS(User_Model_Calcs!B4308))</f>
        <v>5964.2607363553398</v>
      </c>
      <c r="K4308">
        <f ca="1">((Earth_Data!$B$1*(1-Earth_Data!$B$2^2))/SQRT(1-Earth_Data!$B$2^2*SIN(RADIANS(User_Model_Calcs!B4308))^2))*SIN(RADIANS(User_Model_Calcs!B4308))</f>
        <v>-2252.5688432316597</v>
      </c>
      <c r="L4308">
        <f t="shared" ca="1" si="661"/>
        <v>-20.690437428132796</v>
      </c>
      <c r="M4308">
        <f t="shared" ca="1" si="662"/>
        <v>6375.4586128942874</v>
      </c>
      <c r="N4308">
        <f ca="1">SQRT(User_Model_Calcs!M4308^2+Sat_Data!$B$3^2-2*User_Model_Calcs!M4308*Sat_Data!$B$3*COS(RADIANS(L4308))*COS(RADIANS(I4308)))</f>
        <v>36274.333895308613</v>
      </c>
      <c r="O4308">
        <f ca="1">DEGREES(ACOS(((Earth_Data!$B$1+Sat_Data!$B$2)/User_Model_Calcs!N4308)*SQRT(1-COS(RADIANS(User_Model_Calcs!I4308))^2*COS(RADIANS(User_Model_Calcs!B4308))^2)))</f>
        <v>65.485063284296842</v>
      </c>
      <c r="P4308">
        <f t="shared" ca="1" si="659"/>
        <v>5.7519102978994781</v>
      </c>
    </row>
    <row r="4309" spans="1:16" x14ac:dyDescent="0.25">
      <c r="A4309">
        <f t="shared" ca="1" si="663"/>
        <v>105.82010270815512</v>
      </c>
      <c r="B4309">
        <f t="shared" ca="1" si="664"/>
        <v>-22.794986353544964</v>
      </c>
      <c r="C4309" s="6">
        <v>20135.9375</v>
      </c>
      <c r="D4309">
        <f t="shared" ca="1" si="653"/>
        <v>3</v>
      </c>
      <c r="E4309" s="1">
        <v>0.65</v>
      </c>
      <c r="F4309">
        <v>19.899999999999999</v>
      </c>
      <c r="G4309">
        <f t="shared" ca="1" si="660"/>
        <v>54.048620189015942</v>
      </c>
      <c r="H4309">
        <f t="shared" ca="1" si="654"/>
        <v>15.161737234652822</v>
      </c>
      <c r="I4309">
        <f ca="1">User_Model_Calcs!A4309-Sat_Data!$B$5</f>
        <v>-4.1798972918448811</v>
      </c>
      <c r="J4309">
        <f ca="1">(Earth_Data!$B$1/SQRT(1-Earth_Data!$B$2^2*SIN(RADIANS(User_Model_Calcs!B4309))^2))*COS(RADIANS(User_Model_Calcs!B4309))</f>
        <v>5882.9450834262016</v>
      </c>
      <c r="K4309">
        <f ca="1">((Earth_Data!$B$1*(1-Earth_Data!$B$2^2))/SQRT(1-Earth_Data!$B$2^2*SIN(RADIANS(User_Model_Calcs!B4309))^2))*SIN(RADIANS(User_Model_Calcs!B4309))</f>
        <v>-2455.8054529458132</v>
      </c>
      <c r="L4309">
        <f t="shared" ca="1" si="661"/>
        <v>-22.657848111894836</v>
      </c>
      <c r="M4309">
        <f t="shared" ca="1" si="662"/>
        <v>6374.9528058901669</v>
      </c>
      <c r="N4309">
        <f ca="1">SQRT(User_Model_Calcs!M4309^2+Sat_Data!$B$3^2-2*User_Model_Calcs!M4309*Sat_Data!$B$3*COS(RADIANS(L4309))*COS(RADIANS(I4309)))</f>
        <v>36382.353576674621</v>
      </c>
      <c r="O4309">
        <f ca="1">DEGREES(ACOS(((Earth_Data!$B$1+Sat_Data!$B$2)/User_Model_Calcs!N4309)*SQRT(1-COS(RADIANS(User_Model_Calcs!I4309))^2*COS(RADIANS(User_Model_Calcs!B4309))^2)))</f>
        <v>62.889495024464033</v>
      </c>
      <c r="P4309">
        <f t="shared" ca="1" si="659"/>
        <v>10.682304865184891</v>
      </c>
    </row>
    <row r="4310" spans="1:16" x14ac:dyDescent="0.25">
      <c r="A4310">
        <f t="shared" ca="1" si="663"/>
        <v>107.8641099768025</v>
      </c>
      <c r="B4310">
        <f t="shared" ca="1" si="664"/>
        <v>-23.659047369874667</v>
      </c>
      <c r="C4310" s="6">
        <v>20135.9375</v>
      </c>
      <c r="D4310">
        <f t="shared" ca="1" si="653"/>
        <v>3</v>
      </c>
      <c r="E4310" s="1">
        <v>0.65</v>
      </c>
      <c r="F4310">
        <v>19.899999999999999</v>
      </c>
      <c r="G4310">
        <f t="shared" ca="1" si="660"/>
        <v>54.048620189015942</v>
      </c>
      <c r="H4310">
        <f t="shared" ca="1" si="654"/>
        <v>21.982612785424664</v>
      </c>
      <c r="I4310">
        <f ca="1">User_Model_Calcs!A4310-Sat_Data!$B$5</f>
        <v>-2.1358900231975042</v>
      </c>
      <c r="J4310">
        <f ca="1">(Earth_Data!$B$1/SQRT(1-Earth_Data!$B$2^2*SIN(RADIANS(User_Model_Calcs!B4310))^2))*COS(RADIANS(User_Model_Calcs!B4310))</f>
        <v>5845.2067205026715</v>
      </c>
      <c r="K4310">
        <f ca="1">((Earth_Data!$B$1*(1-Earth_Data!$B$2^2))/SQRT(1-Earth_Data!$B$2^2*SIN(RADIANS(User_Model_Calcs!B4310))^2))*SIN(RADIANS(User_Model_Calcs!B4310))</f>
        <v>-2543.741078090753</v>
      </c>
      <c r="L4310">
        <f t="shared" ca="1" si="661"/>
        <v>-23.517909827017878</v>
      </c>
      <c r="M4310">
        <f t="shared" ca="1" si="662"/>
        <v>6374.7204078120867</v>
      </c>
      <c r="N4310">
        <f ca="1">SQRT(User_Model_Calcs!M4310^2+Sat_Data!$B$3^2-2*User_Model_Calcs!M4310*Sat_Data!$B$3*COS(RADIANS(L4310))*COS(RADIANS(I4310)))</f>
        <v>36412.607564854377</v>
      </c>
      <c r="O4310">
        <f ca="1">DEGREES(ACOS(((Earth_Data!$B$1+Sat_Data!$B$2)/User_Model_Calcs!N4310)*SQRT(1-COS(RADIANS(User_Model_Calcs!I4310))^2*COS(RADIANS(User_Model_Calcs!B4310))^2)))</f>
        <v>62.201885107843346</v>
      </c>
      <c r="P4310">
        <f t="shared" ca="1" si="659"/>
        <v>5.3097316286534282</v>
      </c>
    </row>
    <row r="4311" spans="1:16" x14ac:dyDescent="0.25">
      <c r="A4311">
        <f t="shared" ca="1" si="663"/>
        <v>108.35475817305351</v>
      </c>
      <c r="B4311">
        <f t="shared" ca="1" si="664"/>
        <v>-23.735810310803487</v>
      </c>
      <c r="C4311" s="6">
        <v>20135.9375</v>
      </c>
      <c r="D4311">
        <f t="shared" ca="1" si="653"/>
        <v>3</v>
      </c>
      <c r="E4311" s="1">
        <v>0.65</v>
      </c>
      <c r="F4311">
        <v>19.899999999999999</v>
      </c>
      <c r="G4311">
        <f t="shared" ca="1" si="660"/>
        <v>54.048620189015942</v>
      </c>
      <c r="H4311">
        <f t="shared" ca="1" si="654"/>
        <v>19.737276789468559</v>
      </c>
      <c r="I4311">
        <f ca="1">User_Model_Calcs!A4311-Sat_Data!$B$5</f>
        <v>-1.6452418269464886</v>
      </c>
      <c r="J4311">
        <f ca="1">(Earth_Data!$B$1/SQRT(1-Earth_Data!$B$2^2*SIN(RADIANS(User_Model_Calcs!B4311))^2))*COS(RADIANS(User_Model_Calcs!B4311))</f>
        <v>5841.7897921091644</v>
      </c>
      <c r="K4311">
        <f ca="1">((Earth_Data!$B$1*(1-Earth_Data!$B$2^2))/SQRT(1-Earth_Data!$B$2^2*SIN(RADIANS(User_Model_Calcs!B4311))^2))*SIN(RADIANS(User_Model_Calcs!B4311))</f>
        <v>-2551.5260073929048</v>
      </c>
      <c r="L4311">
        <f t="shared" ca="1" si="661"/>
        <v>-23.594323585645256</v>
      </c>
      <c r="M4311">
        <f t="shared" ca="1" si="662"/>
        <v>6374.699439314234</v>
      </c>
      <c r="N4311">
        <f ca="1">SQRT(User_Model_Calcs!M4311^2+Sat_Data!$B$3^2-2*User_Model_Calcs!M4311*Sat_Data!$B$3*COS(RADIANS(L4311))*COS(RADIANS(I4311)))</f>
        <v>36414.646676599143</v>
      </c>
      <c r="O4311">
        <f ca="1">DEGREES(ACOS(((Earth_Data!$B$1+Sat_Data!$B$2)/User_Model_Calcs!N4311)*SQRT(1-COS(RADIANS(User_Model_Calcs!I4311))^2*COS(RADIANS(User_Model_Calcs!B4311))^2)))</f>
        <v>62.15597668330966</v>
      </c>
      <c r="P4311">
        <f t="shared" ca="1" si="659"/>
        <v>4.0815598438238698</v>
      </c>
    </row>
    <row r="4312" spans="1:16" x14ac:dyDescent="0.25">
      <c r="A4312">
        <f t="shared" ca="1" si="663"/>
        <v>109.11081890576293</v>
      </c>
      <c r="B4312">
        <f t="shared" ca="1" si="664"/>
        <v>-24.487697077689074</v>
      </c>
      <c r="C4312" s="6">
        <v>20135.9375</v>
      </c>
      <c r="D4312">
        <f t="shared" ca="1" si="653"/>
        <v>1.2</v>
      </c>
      <c r="E4312" s="1">
        <v>0.65</v>
      </c>
      <c r="F4312">
        <v>19.899999999999999</v>
      </c>
      <c r="G4312">
        <f t="shared" ca="1" si="660"/>
        <v>46.089820015575185</v>
      </c>
      <c r="H4312">
        <f t="shared" ca="1" si="654"/>
        <v>15.496506144498456</v>
      </c>
      <c r="I4312">
        <f ca="1">User_Model_Calcs!A4312-Sat_Data!$B$5</f>
        <v>-0.88918109423707392</v>
      </c>
      <c r="J4312">
        <f ca="1">(Earth_Data!$B$1/SQRT(1-Earth_Data!$B$2^2*SIN(RADIANS(User_Model_Calcs!B4312))^2))*COS(RADIANS(User_Model_Calcs!B4312))</f>
        <v>5807.7691249796817</v>
      </c>
      <c r="K4312">
        <f ca="1">((Earth_Data!$B$1*(1-Earth_Data!$B$2^2))/SQRT(1-Earth_Data!$B$2^2*SIN(RADIANS(User_Model_Calcs!B4312))^2))*SIN(RADIANS(User_Model_Calcs!B4312))</f>
        <v>-2627.538301294619</v>
      </c>
      <c r="L4312">
        <f t="shared" ca="1" si="661"/>
        <v>-24.342843866889101</v>
      </c>
      <c r="M4312">
        <f t="shared" ca="1" si="662"/>
        <v>6374.4913313798988</v>
      </c>
      <c r="N4312">
        <f ca="1">SQRT(User_Model_Calcs!M4312^2+Sat_Data!$B$3^2-2*User_Model_Calcs!M4312*Sat_Data!$B$3*COS(RADIANS(L4312))*COS(RADIANS(I4312)))</f>
        <v>36452.004570861551</v>
      </c>
      <c r="O4312">
        <f ca="1">DEGREES(ACOS(((Earth_Data!$B$1+Sat_Data!$B$2)/User_Model_Calcs!N4312)*SQRT(1-COS(RADIANS(User_Model_Calcs!I4312))^2*COS(RADIANS(User_Model_Calcs!B4312))^2)))</f>
        <v>61.332291223307649</v>
      </c>
      <c r="P4312">
        <f t="shared" ca="1" si="659"/>
        <v>2.1443712351280464</v>
      </c>
    </row>
    <row r="4313" spans="1:16" x14ac:dyDescent="0.25">
      <c r="A4313">
        <f t="shared" ca="1" si="663"/>
        <v>107.71420782572385</v>
      </c>
      <c r="B4313">
        <f t="shared" ca="1" si="664"/>
        <v>-23.410454858078303</v>
      </c>
      <c r="C4313" s="6">
        <v>20135.9375</v>
      </c>
      <c r="D4313">
        <f t="shared" ca="1" si="653"/>
        <v>0.75</v>
      </c>
      <c r="E4313" s="1">
        <v>0.65</v>
      </c>
      <c r="F4313">
        <v>19.899999999999999</v>
      </c>
      <c r="G4313">
        <f t="shared" ca="1" si="660"/>
        <v>42.007420362456692</v>
      </c>
      <c r="H4313">
        <f t="shared" ca="1" si="654"/>
        <v>18.91924209010358</v>
      </c>
      <c r="I4313">
        <f ca="1">User_Model_Calcs!A4313-Sat_Data!$B$5</f>
        <v>-2.2857921742761533</v>
      </c>
      <c r="J4313">
        <f ca="1">(Earth_Data!$B$1/SQRT(1-Earth_Data!$B$2^2*SIN(RADIANS(User_Model_Calcs!B4313))^2))*COS(RADIANS(User_Model_Calcs!B4313))</f>
        <v>5856.2003898376652</v>
      </c>
      <c r="K4313">
        <f ca="1">((Earth_Data!$B$1*(1-Earth_Data!$B$2^2))/SQRT(1-Earth_Data!$B$2^2*SIN(RADIANS(User_Model_Calcs!B4313))^2))*SIN(RADIANS(User_Model_Calcs!B4313))</f>
        <v>-2518.4992482214575</v>
      </c>
      <c r="L4313">
        <f t="shared" ca="1" si="661"/>
        <v>-23.270455016950915</v>
      </c>
      <c r="M4313">
        <f t="shared" ca="1" si="662"/>
        <v>6374.7879548442133</v>
      </c>
      <c r="N4313">
        <f ca="1">SQRT(User_Model_Calcs!M4313^2+Sat_Data!$B$3^2-2*User_Model_Calcs!M4313*Sat_Data!$B$3*COS(RADIANS(L4313))*COS(RADIANS(I4313)))</f>
        <v>36400.580495531234</v>
      </c>
      <c r="O4313">
        <f ca="1">DEGREES(ACOS(((Earth_Data!$B$1+Sat_Data!$B$2)/User_Model_Calcs!N4313)*SQRT(1-COS(RADIANS(User_Model_Calcs!I4313))^2*COS(RADIANS(User_Model_Calcs!B4313))^2)))</f>
        <v>62.472536762310597</v>
      </c>
      <c r="P4313">
        <f t="shared" ca="1" si="659"/>
        <v>5.7368980907042255</v>
      </c>
    </row>
    <row r="4314" spans="1:16" x14ac:dyDescent="0.25">
      <c r="A4314">
        <f t="shared" ca="1" si="663"/>
        <v>106.87820367641267</v>
      </c>
      <c r="B4314">
        <f t="shared" ca="1" si="664"/>
        <v>-23.295664825775557</v>
      </c>
      <c r="C4314" s="6">
        <v>20135.9375</v>
      </c>
      <c r="D4314">
        <f t="shared" ca="1" si="653"/>
        <v>3</v>
      </c>
      <c r="E4314" s="1">
        <v>0.65</v>
      </c>
      <c r="F4314">
        <v>19.899999999999999</v>
      </c>
      <c r="G4314">
        <f t="shared" ca="1" si="660"/>
        <v>54.048620189015942</v>
      </c>
      <c r="H4314">
        <f t="shared" ca="1" si="654"/>
        <v>16.745517749186472</v>
      </c>
      <c r="I4314">
        <f ca="1">User_Model_Calcs!A4314-Sat_Data!$B$5</f>
        <v>-3.1217963235873327</v>
      </c>
      <c r="J4314">
        <f ca="1">(Earth_Data!$B$1/SQRT(1-Earth_Data!$B$2^2*SIN(RADIANS(User_Model_Calcs!B4314))^2))*COS(RADIANS(User_Model_Calcs!B4314))</f>
        <v>5861.2397233859974</v>
      </c>
      <c r="K4314">
        <f ca="1">((Earth_Data!$B$1*(1-Earth_Data!$B$2^2))/SQRT(1-Earth_Data!$B$2^2*SIN(RADIANS(User_Model_Calcs!B4314))^2))*SIN(RADIANS(User_Model_Calcs!B4314))</f>
        <v>-2506.827810678933</v>
      </c>
      <c r="L4314">
        <f t="shared" ca="1" si="661"/>
        <v>-23.15619386808763</v>
      </c>
      <c r="M4314">
        <f t="shared" ca="1" si="662"/>
        <v>6374.8189595776985</v>
      </c>
      <c r="N4314">
        <f ca="1">SQRT(User_Model_Calcs!M4314^2+Sat_Data!$B$3^2-2*User_Model_Calcs!M4314*Sat_Data!$B$3*COS(RADIANS(L4314))*COS(RADIANS(I4314)))</f>
        <v>36399.426309307026</v>
      </c>
      <c r="O4314">
        <f ca="1">DEGREES(ACOS(((Earth_Data!$B$1+Sat_Data!$B$2)/User_Model_Calcs!N4314)*SQRT(1-COS(RADIANS(User_Model_Calcs!I4314))^2*COS(RADIANS(User_Model_Calcs!B4314))^2)))</f>
        <v>62.499354841270524</v>
      </c>
      <c r="P4314">
        <f t="shared" ca="1" si="659"/>
        <v>7.8520608022175926</v>
      </c>
    </row>
    <row r="4315" spans="1:16" x14ac:dyDescent="0.25">
      <c r="A4315">
        <f t="shared" ca="1" si="663"/>
        <v>109.65380389400482</v>
      </c>
      <c r="B4315">
        <f t="shared" ca="1" si="664"/>
        <v>-21.605675076258379</v>
      </c>
      <c r="C4315" s="6">
        <v>20135.9375</v>
      </c>
      <c r="D4315">
        <f t="shared" ca="1" si="653"/>
        <v>3</v>
      </c>
      <c r="E4315" s="1">
        <v>0.65</v>
      </c>
      <c r="F4315">
        <v>19.899999999999999</v>
      </c>
      <c r="G4315">
        <f t="shared" ca="1" si="660"/>
        <v>54.048620189015942</v>
      </c>
      <c r="H4315">
        <f t="shared" ca="1" si="654"/>
        <v>18.259708768840905</v>
      </c>
      <c r="I4315">
        <f ca="1">User_Model_Calcs!A4315-Sat_Data!$B$5</f>
        <v>-0.34619610599517614</v>
      </c>
      <c r="J4315">
        <f ca="1">(Earth_Data!$B$1/SQRT(1-Earth_Data!$B$2^2*SIN(RADIANS(User_Model_Calcs!B4315))^2))*COS(RADIANS(User_Model_Calcs!B4315))</f>
        <v>5932.7050718762821</v>
      </c>
      <c r="K4315">
        <f ca="1">((Earth_Data!$B$1*(1-Earth_Data!$B$2^2))/SQRT(1-Earth_Data!$B$2^2*SIN(RADIANS(User_Model_Calcs!B4315))^2))*SIN(RADIANS(User_Model_Calcs!B4315))</f>
        <v>-2333.8744232213412</v>
      </c>
      <c r="L4315">
        <f t="shared" ca="1" si="661"/>
        <v>-21.4742433735011</v>
      </c>
      <c r="M4315">
        <f t="shared" ca="1" si="662"/>
        <v>6375.2615078311337</v>
      </c>
      <c r="N4315">
        <f ca="1">SQRT(User_Model_Calcs!M4315^2+Sat_Data!$B$3^2-2*User_Model_Calcs!M4315*Sat_Data!$B$3*COS(RADIANS(L4315))*COS(RADIANS(I4315)))</f>
        <v>36306.65199877791</v>
      </c>
      <c r="O4315">
        <f ca="1">DEGREES(ACOS(((Earth_Data!$B$1+Sat_Data!$B$2)/User_Model_Calcs!N4315)*SQRT(1-COS(RADIANS(User_Model_Calcs!I4315))^2*COS(RADIANS(User_Model_Calcs!B4315))^2)))</f>
        <v>64.68007890164759</v>
      </c>
      <c r="P4315">
        <f t="shared" ca="1" si="659"/>
        <v>0.94012385062803783</v>
      </c>
    </row>
    <row r="4316" spans="1:16" x14ac:dyDescent="0.25">
      <c r="A4316">
        <f t="shared" ca="1" si="663"/>
        <v>109.21800219832318</v>
      </c>
      <c r="B4316">
        <f t="shared" ca="1" si="664"/>
        <v>-22.963728489944746</v>
      </c>
      <c r="C4316" s="6">
        <v>20135.9375</v>
      </c>
      <c r="D4316">
        <f t="shared" ca="1" si="653"/>
        <v>0.75</v>
      </c>
      <c r="E4316" s="1">
        <v>0.65</v>
      </c>
      <c r="F4316">
        <v>19.899999999999999</v>
      </c>
      <c r="G4316">
        <f t="shared" ca="1" si="660"/>
        <v>42.007420362456692</v>
      </c>
      <c r="H4316">
        <f t="shared" ca="1" si="654"/>
        <v>15.423754290404823</v>
      </c>
      <c r="I4316">
        <f ca="1">User_Model_Calcs!A4316-Sat_Data!$B$5</f>
        <v>-0.7819978016768232</v>
      </c>
      <c r="J4316">
        <f ca="1">(Earth_Data!$B$1/SQRT(1-Earth_Data!$B$2^2*SIN(RADIANS(User_Model_Calcs!B4316))^2))*COS(RADIANS(User_Model_Calcs!B4316))</f>
        <v>5875.6797665611521</v>
      </c>
      <c r="K4316">
        <f ca="1">((Earth_Data!$B$1*(1-Earth_Data!$B$2^2))/SQRT(1-Earth_Data!$B$2^2*SIN(RADIANS(User_Model_Calcs!B4316))^2))*SIN(RADIANS(User_Model_Calcs!B4316))</f>
        <v>-2473.0221683296381</v>
      </c>
      <c r="L4316">
        <f t="shared" ca="1" si="661"/>
        <v>-22.825799377696477</v>
      </c>
      <c r="M4316">
        <f t="shared" ca="1" si="662"/>
        <v>6374.9079494707948</v>
      </c>
      <c r="N4316">
        <f ca="1">SQRT(User_Model_Calcs!M4316^2+Sat_Data!$B$3^2-2*User_Model_Calcs!M4316*Sat_Data!$B$3*COS(RADIANS(L4316))*COS(RADIANS(I4316)))</f>
        <v>36373.263993763081</v>
      </c>
      <c r="O4316">
        <f ca="1">DEGREES(ACOS(((Earth_Data!$B$1+Sat_Data!$B$2)/User_Model_Calcs!N4316)*SQRT(1-COS(RADIANS(User_Model_Calcs!I4316))^2*COS(RADIANS(User_Model_Calcs!B4316))^2)))</f>
        <v>63.095986661730727</v>
      </c>
      <c r="P4316">
        <f t="shared" ca="1" si="659"/>
        <v>2.0036675820064596</v>
      </c>
    </row>
    <row r="4317" spans="1:16" x14ac:dyDescent="0.25">
      <c r="A4317">
        <f t="shared" ca="1" si="663"/>
        <v>109.7092061878916</v>
      </c>
      <c r="B4317">
        <f t="shared" ca="1" si="664"/>
        <v>-21.454178549323512</v>
      </c>
      <c r="C4317" s="6">
        <v>20135.9375</v>
      </c>
      <c r="D4317">
        <f t="shared" ca="1" si="653"/>
        <v>0.75</v>
      </c>
      <c r="E4317" s="1">
        <v>0.65</v>
      </c>
      <c r="F4317">
        <v>19.899999999999999</v>
      </c>
      <c r="G4317">
        <f t="shared" ca="1" si="660"/>
        <v>42.007420362456692</v>
      </c>
      <c r="H4317">
        <f t="shared" ca="1" si="654"/>
        <v>20.748570703722123</v>
      </c>
      <c r="I4317">
        <f ca="1">User_Model_Calcs!A4317-Sat_Data!$B$5</f>
        <v>-0.29079381210840438</v>
      </c>
      <c r="J4317">
        <f ca="1">(Earth_Data!$B$1/SQRT(1-Earth_Data!$B$2^2*SIN(RADIANS(User_Model_Calcs!B4317))^2))*COS(RADIANS(User_Model_Calcs!B4317))</f>
        <v>5938.8610246972121</v>
      </c>
      <c r="K4317">
        <f ca="1">((Earth_Data!$B$1*(1-Earth_Data!$B$2^2))/SQRT(1-Earth_Data!$B$2^2*SIN(RADIANS(User_Model_Calcs!B4317))^2))*SIN(RADIANS(User_Model_Calcs!B4317))</f>
        <v>-2318.2705327232279</v>
      </c>
      <c r="L4317">
        <f t="shared" ca="1" si="661"/>
        <v>-21.323490108481209</v>
      </c>
      <c r="M4317">
        <f t="shared" ca="1" si="662"/>
        <v>6375.2998779320533</v>
      </c>
      <c r="N4317">
        <f ca="1">SQRT(User_Model_Calcs!M4317^2+Sat_Data!$B$3^2-2*User_Model_Calcs!M4317*Sat_Data!$B$3*COS(RADIANS(L4317))*COS(RADIANS(I4317)))</f>
        <v>36299.471969466584</v>
      </c>
      <c r="O4317">
        <f ca="1">DEGREES(ACOS(((Earth_Data!$B$1+Sat_Data!$B$2)/User_Model_Calcs!N4317)*SQRT(1-COS(RADIANS(User_Model_Calcs!I4317))^2*COS(RADIANS(User_Model_Calcs!B4317))^2)))</f>
        <v>64.856589049479354</v>
      </c>
      <c r="P4317">
        <f t="shared" ca="1" si="659"/>
        <v>0.79500222619555139</v>
      </c>
    </row>
    <row r="4318" spans="1:16" x14ac:dyDescent="0.25">
      <c r="A4318">
        <f t="shared" ca="1" si="663"/>
        <v>109.27877100627111</v>
      </c>
      <c r="B4318">
        <f t="shared" ca="1" si="664"/>
        <v>-24.121339156458482</v>
      </c>
      <c r="C4318" s="6">
        <v>20135.9375</v>
      </c>
      <c r="D4318">
        <f t="shared" ca="1" si="653"/>
        <v>0.75</v>
      </c>
      <c r="E4318" s="1">
        <v>0.65</v>
      </c>
      <c r="F4318">
        <v>19.899999999999999</v>
      </c>
      <c r="G4318">
        <f t="shared" ca="1" si="660"/>
        <v>42.007420362456692</v>
      </c>
      <c r="H4318">
        <f t="shared" ca="1" si="654"/>
        <v>14.791528807566742</v>
      </c>
      <c r="I4318">
        <f ca="1">User_Model_Calcs!A4318-Sat_Data!$B$5</f>
        <v>-0.72122899372888583</v>
      </c>
      <c r="J4318">
        <f ca="1">(Earth_Data!$B$1/SQRT(1-Earth_Data!$B$2^2*SIN(RADIANS(User_Model_Calcs!B4318))^2))*COS(RADIANS(User_Model_Calcs!B4318))</f>
        <v>5824.4707667912025</v>
      </c>
      <c r="K4318">
        <f ca="1">((Earth_Data!$B$1*(1-Earth_Data!$B$2^2))/SQRT(1-Earth_Data!$B$2^2*SIN(RADIANS(User_Model_Calcs!B4318))^2))*SIN(RADIANS(User_Model_Calcs!B4318))</f>
        <v>-2590.5560433607052</v>
      </c>
      <c r="L4318">
        <f t="shared" ca="1" si="661"/>
        <v>-23.978114031499231</v>
      </c>
      <c r="M4318">
        <f t="shared" ca="1" si="662"/>
        <v>6374.593346010236</v>
      </c>
      <c r="N4318">
        <f ca="1">SQRT(User_Model_Calcs!M4318^2+Sat_Data!$B$3^2-2*User_Model_Calcs!M4318*Sat_Data!$B$3*COS(RADIANS(L4318))*COS(RADIANS(I4318)))</f>
        <v>36432.423109434385</v>
      </c>
      <c r="O4318">
        <f ca="1">DEGREES(ACOS(((Earth_Data!$B$1+Sat_Data!$B$2)/User_Model_Calcs!N4318)*SQRT(1-COS(RADIANS(User_Model_Calcs!I4318))^2*COS(RADIANS(User_Model_Calcs!B4318))^2)))</f>
        <v>61.760959237438513</v>
      </c>
      <c r="P4318">
        <f t="shared" ca="1" si="659"/>
        <v>1.7643535755961914</v>
      </c>
    </row>
    <row r="4319" spans="1:16" x14ac:dyDescent="0.25">
      <c r="A4319">
        <f t="shared" ca="1" si="663"/>
        <v>107.96793391740195</v>
      </c>
      <c r="B4319">
        <f t="shared" ca="1" si="664"/>
        <v>-23.364175311449067</v>
      </c>
      <c r="C4319" s="6">
        <v>20135.9375</v>
      </c>
      <c r="D4319">
        <f t="shared" ca="1" si="653"/>
        <v>1.2</v>
      </c>
      <c r="E4319" s="1">
        <v>0.65</v>
      </c>
      <c r="F4319">
        <v>19.899999999999999</v>
      </c>
      <c r="G4319">
        <f t="shared" ca="1" si="660"/>
        <v>46.089820015575185</v>
      </c>
      <c r="H4319">
        <f t="shared" ca="1" si="654"/>
        <v>17.258073929549301</v>
      </c>
      <c r="I4319">
        <f ca="1">User_Model_Calcs!A4319-Sat_Data!$B$5</f>
        <v>-2.0320660825980497</v>
      </c>
      <c r="J4319">
        <f ca="1">(Earth_Data!$B$1/SQRT(1-Earth_Data!$B$2^2*SIN(RADIANS(User_Model_Calcs!B4319))^2))*COS(RADIANS(User_Model_Calcs!B4319))</f>
        <v>5858.2349046461431</v>
      </c>
      <c r="K4319">
        <f ca="1">((Earth_Data!$B$1*(1-Earth_Data!$B$2^2))/SQRT(1-Earth_Data!$B$2^2*SIN(RADIANS(User_Model_Calcs!B4319))^2))*SIN(RADIANS(User_Model_Calcs!B4319))</f>
        <v>-2513.7949046834296</v>
      </c>
      <c r="L4319">
        <f t="shared" ca="1" si="661"/>
        <v>-23.224388430549396</v>
      </c>
      <c r="M4319">
        <f t="shared" ca="1" si="662"/>
        <v>6374.8004690991529</v>
      </c>
      <c r="N4319">
        <f ca="1">SQRT(User_Model_Calcs!M4319^2+Sat_Data!$B$3^2-2*User_Model_Calcs!M4319*Sat_Data!$B$3*COS(RADIANS(L4319))*COS(RADIANS(I4319)))</f>
        <v>36397.095714516108</v>
      </c>
      <c r="O4319">
        <f ca="1">DEGREES(ACOS(((Earth_Data!$B$1+Sat_Data!$B$2)/User_Model_Calcs!N4319)*SQRT(1-COS(RADIANS(User_Model_Calcs!I4319))^2*COS(RADIANS(User_Model_Calcs!B4319))^2)))</f>
        <v>62.551231251186302</v>
      </c>
      <c r="P4319">
        <f t="shared" ca="1" si="659"/>
        <v>5.1125898872288866</v>
      </c>
    </row>
    <row r="4320" spans="1:16" x14ac:dyDescent="0.25">
      <c r="A4320">
        <f t="shared" ca="1" si="663"/>
        <v>105.81410970580853</v>
      </c>
      <c r="B4320">
        <f t="shared" ca="1" si="664"/>
        <v>-24.048261402790271</v>
      </c>
      <c r="C4320" s="6">
        <v>20135.9375</v>
      </c>
      <c r="D4320">
        <f t="shared" ca="1" si="653"/>
        <v>1.2</v>
      </c>
      <c r="E4320" s="1">
        <v>0.65</v>
      </c>
      <c r="F4320">
        <v>19.899999999999999</v>
      </c>
      <c r="G4320">
        <f t="shared" ca="1" si="660"/>
        <v>46.089820015575185</v>
      </c>
      <c r="H4320">
        <f t="shared" ca="1" si="654"/>
        <v>16.915475931347519</v>
      </c>
      <c r="I4320">
        <f ca="1">User_Model_Calcs!A4320-Sat_Data!$B$5</f>
        <v>-4.1858902941914664</v>
      </c>
      <c r="J4320">
        <f ca="1">(Earth_Data!$B$1/SQRT(1-Earth_Data!$B$2^2*SIN(RADIANS(User_Model_Calcs!B4320))^2))*COS(RADIANS(User_Model_Calcs!B4320))</f>
        <v>5827.7738553787703</v>
      </c>
      <c r="K4320">
        <f ca="1">((Earth_Data!$B$1*(1-Earth_Data!$B$2^2))/SQRT(1-Earth_Data!$B$2^2*SIN(RADIANS(User_Model_Calcs!B4320))^2))*SIN(RADIANS(User_Model_Calcs!B4320))</f>
        <v>-2583.1666377931265</v>
      </c>
      <c r="L4320">
        <f t="shared" ca="1" si="661"/>
        <v>-23.905363825490255</v>
      </c>
      <c r="M4320">
        <f t="shared" ca="1" si="662"/>
        <v>6374.6135559768463</v>
      </c>
      <c r="N4320">
        <f ca="1">SQRT(User_Model_Calcs!M4320^2+Sat_Data!$B$3^2-2*User_Model_Calcs!M4320*Sat_Data!$B$3*COS(RADIANS(L4320))*COS(RADIANS(I4320)))</f>
        <v>36446.058711174053</v>
      </c>
      <c r="O4320">
        <f ca="1">DEGREES(ACOS(((Earth_Data!$B$1+Sat_Data!$B$2)/User_Model_Calcs!N4320)*SQRT(1-COS(RADIANS(User_Model_Calcs!I4320))^2*COS(RADIANS(User_Model_Calcs!B4320))^2)))</f>
        <v>61.46434146340922</v>
      </c>
      <c r="P4320">
        <f t="shared" ca="1" si="659"/>
        <v>10.181738817785414</v>
      </c>
    </row>
    <row r="4321" spans="1:16" x14ac:dyDescent="0.25">
      <c r="A4321">
        <f t="shared" ca="1" si="663"/>
        <v>107.45177421028158</v>
      </c>
      <c r="B4321">
        <f t="shared" ca="1" si="664"/>
        <v>-25.233010203855002</v>
      </c>
      <c r="C4321" s="6">
        <v>20135.9375</v>
      </c>
      <c r="D4321">
        <f t="shared" ca="1" si="653"/>
        <v>1.2</v>
      </c>
      <c r="E4321" s="1">
        <v>0.65</v>
      </c>
      <c r="F4321">
        <v>19.899999999999999</v>
      </c>
      <c r="G4321">
        <f t="shared" ca="1" si="660"/>
        <v>46.089820015575185</v>
      </c>
      <c r="H4321">
        <f t="shared" ca="1" si="654"/>
        <v>15.783132819570492</v>
      </c>
      <c r="I4321">
        <f ca="1">User_Model_Calcs!A4321-Sat_Data!$B$5</f>
        <v>-2.5482257897184155</v>
      </c>
      <c r="J4321">
        <f ca="1">(Earth_Data!$B$1/SQRT(1-Earth_Data!$B$2^2*SIN(RADIANS(User_Model_Calcs!B4321))^2))*COS(RADIANS(User_Model_Calcs!B4321))</f>
        <v>5773.0609006385512</v>
      </c>
      <c r="K4321">
        <f ca="1">((Earth_Data!$B$1*(1-Earth_Data!$B$2^2))/SQRT(1-Earth_Data!$B$2^2*SIN(RADIANS(User_Model_Calcs!B4321))^2))*SIN(RADIANS(User_Model_Calcs!B4321))</f>
        <v>-2702.4464308816223</v>
      </c>
      <c r="L4321">
        <f t="shared" ca="1" si="661"/>
        <v>-25.084917753805737</v>
      </c>
      <c r="M4321">
        <f t="shared" ca="1" si="662"/>
        <v>6374.280263234934</v>
      </c>
      <c r="N4321">
        <f ca="1">SQRT(User_Model_Calcs!M4321^2+Sat_Data!$B$3^2-2*User_Model_Calcs!M4321*Sat_Data!$B$3*COS(RADIANS(L4321))*COS(RADIANS(I4321)))</f>
        <v>36497.88017451403</v>
      </c>
      <c r="O4321">
        <f ca="1">DEGREES(ACOS(((Earth_Data!$B$1+Sat_Data!$B$2)/User_Model_Calcs!N4321)*SQRT(1-COS(RADIANS(User_Model_Calcs!I4321))^2*COS(RADIANS(User_Model_Calcs!B4321))^2)))</f>
        <v>60.352004837438926</v>
      </c>
      <c r="P4321">
        <f t="shared" ca="1" si="659"/>
        <v>5.9598891632197262</v>
      </c>
    </row>
    <row r="4322" spans="1:16" x14ac:dyDescent="0.25">
      <c r="A4322">
        <f t="shared" ca="1" si="663"/>
        <v>105.6716127417822</v>
      </c>
      <c r="B4322">
        <f t="shared" ca="1" si="664"/>
        <v>-22.305385095703315</v>
      </c>
      <c r="C4322" s="6">
        <v>20135.9375</v>
      </c>
      <c r="D4322">
        <f t="shared" ca="1" si="653"/>
        <v>3</v>
      </c>
      <c r="E4322" s="1">
        <v>0.65</v>
      </c>
      <c r="F4322">
        <v>19.899999999999999</v>
      </c>
      <c r="G4322">
        <f t="shared" ca="1" si="660"/>
        <v>54.048620189015942</v>
      </c>
      <c r="H4322">
        <f t="shared" ca="1" si="654"/>
        <v>18.024289862092154</v>
      </c>
      <c r="I4322">
        <f ca="1">User_Model_Calcs!A4322-Sat_Data!$B$5</f>
        <v>-4.328387258217802</v>
      </c>
      <c r="J4322">
        <f ca="1">(Earth_Data!$B$1/SQRT(1-Earth_Data!$B$2^2*SIN(RADIANS(User_Model_Calcs!B4322))^2))*COS(RADIANS(User_Model_Calcs!B4322))</f>
        <v>5903.7369795909517</v>
      </c>
      <c r="K4322">
        <f ca="1">((Earth_Data!$B$1*(1-Earth_Data!$B$2^2))/SQRT(1-Earth_Data!$B$2^2*SIN(RADIANS(User_Model_Calcs!B4322))^2))*SIN(RADIANS(User_Model_Calcs!B4322))</f>
        <v>-2405.7334765828014</v>
      </c>
      <c r="L4322">
        <f t="shared" ca="1" si="661"/>
        <v>-22.170568187445827</v>
      </c>
      <c r="M4322">
        <f t="shared" ca="1" si="662"/>
        <v>6375.0814806197468</v>
      </c>
      <c r="N4322">
        <f ca="1">SQRT(User_Model_Calcs!M4322^2+Sat_Data!$B$3^2-2*User_Model_Calcs!M4322*Sat_Data!$B$3*COS(RADIANS(L4322))*COS(RADIANS(I4322)))</f>
        <v>36359.652403573084</v>
      </c>
      <c r="O4322">
        <f ca="1">DEGREES(ACOS(((Earth_Data!$B$1+Sat_Data!$B$2)/User_Model_Calcs!N4322)*SQRT(1-COS(RADIANS(User_Model_Calcs!I4322))^2*COS(RADIANS(User_Model_Calcs!B4322))^2)))</f>
        <v>63.415313626890423</v>
      </c>
      <c r="P4322">
        <f t="shared" ca="1" si="659"/>
        <v>11.27799876816977</v>
      </c>
    </row>
    <row r="4323" spans="1:16" x14ac:dyDescent="0.25">
      <c r="A4323">
        <f t="shared" ca="1" si="663"/>
        <v>106.37764648244891</v>
      </c>
      <c r="B4323">
        <f t="shared" ca="1" si="664"/>
        <v>-25.487107562719657</v>
      </c>
      <c r="C4323" s="6">
        <v>20135.9375</v>
      </c>
      <c r="D4323">
        <f t="shared" ca="1" si="653"/>
        <v>1.2</v>
      </c>
      <c r="E4323" s="1">
        <v>0.65</v>
      </c>
      <c r="F4323">
        <v>19.899999999999999</v>
      </c>
      <c r="G4323">
        <f t="shared" ca="1" si="660"/>
        <v>46.089820015575185</v>
      </c>
      <c r="H4323">
        <f t="shared" ca="1" si="654"/>
        <v>14.098423162218062</v>
      </c>
      <c r="I4323">
        <f ca="1">User_Model_Calcs!A4323-Sat_Data!$B$5</f>
        <v>-3.6223535175510904</v>
      </c>
      <c r="J4323">
        <f ca="1">(Earth_Data!$B$1/SQRT(1-Earth_Data!$B$2^2*SIN(RADIANS(User_Model_Calcs!B4323))^2))*COS(RADIANS(User_Model_Calcs!B4323))</f>
        <v>5761.0047675527021</v>
      </c>
      <c r="K4323">
        <f ca="1">((Earth_Data!$B$1*(1-Earth_Data!$B$2^2))/SQRT(1-Earth_Data!$B$2^2*SIN(RADIANS(User_Model_Calcs!B4323))^2))*SIN(RADIANS(User_Model_Calcs!B4323))</f>
        <v>-2727.8823341267184</v>
      </c>
      <c r="L4323">
        <f t="shared" ca="1" si="661"/>
        <v>-25.337933423998368</v>
      </c>
      <c r="M4323">
        <f t="shared" ca="1" si="662"/>
        <v>6374.2072417364652</v>
      </c>
      <c r="N4323">
        <f ca="1">SQRT(User_Model_Calcs!M4323^2+Sat_Data!$B$3^2-2*User_Model_Calcs!M4323*Sat_Data!$B$3*COS(RADIANS(L4323))*COS(RADIANS(I4323)))</f>
        <v>36518.490946166166</v>
      </c>
      <c r="O4323">
        <f ca="1">DEGREES(ACOS(((Earth_Data!$B$1+Sat_Data!$B$2)/User_Model_Calcs!N4323)*SQRT(1-COS(RADIANS(User_Model_Calcs!I4323))^2*COS(RADIANS(User_Model_Calcs!B4323))^2)))</f>
        <v>59.922102872633346</v>
      </c>
      <c r="P4323">
        <f t="shared" ca="1" si="659"/>
        <v>8.3692456443160239</v>
      </c>
    </row>
    <row r="4324" spans="1:16" x14ac:dyDescent="0.25">
      <c r="A4324">
        <f t="shared" ca="1" si="663"/>
        <v>109.42439425144711</v>
      </c>
      <c r="B4324">
        <f t="shared" ca="1" si="664"/>
        <v>-23.287738686553379</v>
      </c>
      <c r="C4324" s="6">
        <v>20135.9375</v>
      </c>
      <c r="D4324">
        <f t="shared" ca="1" si="653"/>
        <v>1.2</v>
      </c>
      <c r="E4324" s="1">
        <v>0.65</v>
      </c>
      <c r="F4324">
        <v>19.899999999999999</v>
      </c>
      <c r="G4324">
        <f t="shared" ca="1" si="660"/>
        <v>46.089820015575185</v>
      </c>
      <c r="H4324">
        <f t="shared" ca="1" si="654"/>
        <v>22.793890542817163</v>
      </c>
      <c r="I4324">
        <f ca="1">User_Model_Calcs!A4324-Sat_Data!$B$5</f>
        <v>-0.57560574855288849</v>
      </c>
      <c r="J4324">
        <f ca="1">(Earth_Data!$B$1/SQRT(1-Earth_Data!$B$2^2*SIN(RADIANS(User_Model_Calcs!B4324))^2))*COS(RADIANS(User_Model_Calcs!B4324))</f>
        <v>5861.586818526911</v>
      </c>
      <c r="K4324">
        <f ca="1">((Earth_Data!$B$1*(1-Earth_Data!$B$2^2))/SQRT(1-Earth_Data!$B$2^2*SIN(RADIANS(User_Model_Calcs!B4324))^2))*SIN(RADIANS(User_Model_Calcs!B4324))</f>
        <v>-2506.0215433643502</v>
      </c>
      <c r="L4324">
        <f t="shared" ca="1" si="661"/>
        <v>-23.148304329922599</v>
      </c>
      <c r="M4324">
        <f t="shared" ca="1" si="662"/>
        <v>6374.8210960727893</v>
      </c>
      <c r="N4324">
        <f ca="1">SQRT(User_Model_Calcs!M4324^2+Sat_Data!$B$3^2-2*User_Model_Calcs!M4324*Sat_Data!$B$3*COS(RADIANS(L4324))*COS(RADIANS(I4324)))</f>
        <v>36389.29039025637</v>
      </c>
      <c r="O4324">
        <f ca="1">DEGREES(ACOS(((Earth_Data!$B$1+Sat_Data!$B$2)/User_Model_Calcs!N4324)*SQRT(1-COS(RADIANS(User_Model_Calcs!I4324))^2*COS(RADIANS(User_Model_Calcs!B4324))^2)))</f>
        <v>62.728069365799044</v>
      </c>
      <c r="P4324">
        <f t="shared" ca="1" si="659"/>
        <v>1.4556792484415515</v>
      </c>
    </row>
    <row r="4325" spans="1:16" x14ac:dyDescent="0.25">
      <c r="A4325">
        <f t="shared" ca="1" si="663"/>
        <v>108.7020402396778</v>
      </c>
      <c r="B4325">
        <f t="shared" ca="1" si="664"/>
        <v>-24.917218560081732</v>
      </c>
      <c r="C4325" s="6">
        <v>20135.9375</v>
      </c>
      <c r="D4325">
        <f t="shared" ref="D4325:D4388" ca="1" si="665">CHOOSE(RANDBETWEEN(1,3),0.75,1.2,3)</f>
        <v>1.2</v>
      </c>
      <c r="E4325" s="1">
        <v>0.65</v>
      </c>
      <c r="F4325">
        <v>19.899999999999999</v>
      </c>
      <c r="G4325">
        <f t="shared" ca="1" si="660"/>
        <v>46.089820015575185</v>
      </c>
      <c r="H4325">
        <f t="shared" ref="H4325:H4388" ca="1" si="666">RAND()*(24-14)+14</f>
        <v>14.918961458476574</v>
      </c>
      <c r="I4325">
        <f ca="1">User_Model_Calcs!A4325-Sat_Data!$B$5</f>
        <v>-1.2979597603222004</v>
      </c>
      <c r="J4325">
        <f ca="1">(Earth_Data!$B$1/SQRT(1-Earth_Data!$B$2^2*SIN(RADIANS(User_Model_Calcs!B4325))^2))*COS(RADIANS(User_Model_Calcs!B4325))</f>
        <v>5787.8862622851693</v>
      </c>
      <c r="K4325">
        <f ca="1">((Earth_Data!$B$1*(1-Earth_Data!$B$2^2))/SQRT(1-Earth_Data!$B$2^2*SIN(RADIANS(User_Model_Calcs!B4325))^2))*SIN(RADIANS(User_Model_Calcs!B4325))</f>
        <v>-2670.7618569540186</v>
      </c>
      <c r="L4325">
        <f t="shared" ca="1" si="661"/>
        <v>-24.770486553595038</v>
      </c>
      <c r="M4325">
        <f t="shared" ca="1" si="662"/>
        <v>6374.3702655015159</v>
      </c>
      <c r="N4325">
        <f ca="1">SQRT(User_Model_Calcs!M4325^2+Sat_Data!$B$3^2-2*User_Model_Calcs!M4325*Sat_Data!$B$3*COS(RADIANS(L4325))*COS(RADIANS(I4325)))</f>
        <v>36475.882974540684</v>
      </c>
      <c r="O4325">
        <f ca="1">DEGREES(ACOS(((Earth_Data!$B$1+Sat_Data!$B$2)/User_Model_Calcs!N4325)*SQRT(1-COS(RADIANS(User_Model_Calcs!I4325))^2*COS(RADIANS(User_Model_Calcs!B4325))^2)))</f>
        <v>60.817814736904843</v>
      </c>
      <c r="P4325">
        <f t="shared" ca="1" si="659"/>
        <v>3.0783448477056563</v>
      </c>
    </row>
    <row r="4326" spans="1:16" x14ac:dyDescent="0.25">
      <c r="A4326">
        <f t="shared" ca="1" si="663"/>
        <v>105.6430636890471</v>
      </c>
      <c r="B4326">
        <f t="shared" ca="1" si="664"/>
        <v>-25.111997337131495</v>
      </c>
      <c r="C4326" s="6">
        <v>20135.9375</v>
      </c>
      <c r="D4326">
        <f t="shared" ca="1" si="665"/>
        <v>0.75</v>
      </c>
      <c r="E4326" s="1">
        <v>0.65</v>
      </c>
      <c r="F4326">
        <v>19.899999999999999</v>
      </c>
      <c r="G4326">
        <f t="shared" ca="1" si="660"/>
        <v>42.007420362456692</v>
      </c>
      <c r="H4326">
        <f t="shared" ca="1" si="666"/>
        <v>23.935938182871553</v>
      </c>
      <c r="I4326">
        <f ca="1">User_Model_Calcs!A4326-Sat_Data!$B$5</f>
        <v>-4.3569363109529036</v>
      </c>
      <c r="J4326">
        <f ca="1">(Earth_Data!$B$1/SQRT(1-Earth_Data!$B$2^2*SIN(RADIANS(User_Model_Calcs!B4326))^2))*COS(RADIANS(User_Model_Calcs!B4326))</f>
        <v>5778.7627606362976</v>
      </c>
      <c r="K4326">
        <f ca="1">((Earth_Data!$B$1*(1-Earth_Data!$B$2^2))/SQRT(1-Earth_Data!$B$2^2*SIN(RADIANS(User_Model_Calcs!B4326))^2))*SIN(RADIANS(User_Model_Calcs!B4326))</f>
        <v>-2690.3142524996524</v>
      </c>
      <c r="L4326">
        <f t="shared" ca="1" si="661"/>
        <v>-24.964424111565126</v>
      </c>
      <c r="M4326">
        <f t="shared" ca="1" si="662"/>
        <v>6374.3148510973015</v>
      </c>
      <c r="N4326">
        <f ca="1">SQRT(User_Model_Calcs!M4326^2+Sat_Data!$B$3^2-2*User_Model_Calcs!M4326*Sat_Data!$B$3*COS(RADIANS(L4326))*COS(RADIANS(I4326)))</f>
        <v>36503.996189597812</v>
      </c>
      <c r="O4326">
        <f ca="1">DEGREES(ACOS(((Earth_Data!$B$1+Sat_Data!$B$2)/User_Model_Calcs!N4326)*SQRT(1-COS(RADIANS(User_Model_Calcs!I4326))^2*COS(RADIANS(User_Model_Calcs!B4326))^2)))</f>
        <v>60.225313361630022</v>
      </c>
      <c r="P4326">
        <f t="shared" ca="1" si="659"/>
        <v>10.177787472098103</v>
      </c>
    </row>
    <row r="4327" spans="1:16" x14ac:dyDescent="0.25">
      <c r="A4327">
        <f t="shared" ca="1" si="663"/>
        <v>108.50769896454058</v>
      </c>
      <c r="B4327">
        <f t="shared" ca="1" si="664"/>
        <v>-22.193853072368427</v>
      </c>
      <c r="C4327" s="6">
        <v>20135.9375</v>
      </c>
      <c r="D4327">
        <f t="shared" ca="1" si="665"/>
        <v>3</v>
      </c>
      <c r="E4327" s="1">
        <v>0.65</v>
      </c>
      <c r="F4327">
        <v>19.899999999999999</v>
      </c>
      <c r="G4327">
        <f t="shared" ca="1" si="660"/>
        <v>54.048620189015942</v>
      </c>
      <c r="H4327">
        <f t="shared" ca="1" si="666"/>
        <v>19.547291867871298</v>
      </c>
      <c r="I4327">
        <f ca="1">User_Model_Calcs!A4327-Sat_Data!$B$5</f>
        <v>-1.4923010354594197</v>
      </c>
      <c r="J4327">
        <f ca="1">(Earth_Data!$B$1/SQRT(1-Earth_Data!$B$2^2*SIN(RADIANS(User_Model_Calcs!B4327))^2))*COS(RADIANS(User_Model_Calcs!B4327))</f>
        <v>5908.4133470856441</v>
      </c>
      <c r="K4327">
        <f ca="1">((Earth_Data!$B$1*(1-Earth_Data!$B$2^2))/SQRT(1-Earth_Data!$B$2^2*SIN(RADIANS(User_Model_Calcs!B4327))^2))*SIN(RADIANS(User_Model_Calcs!B4327))</f>
        <v>-2394.3026950870963</v>
      </c>
      <c r="L4327">
        <f t="shared" ca="1" si="661"/>
        <v>-22.059570459798522</v>
      </c>
      <c r="M4327">
        <f t="shared" ca="1" si="662"/>
        <v>6375.1104834129046</v>
      </c>
      <c r="N4327">
        <f ca="1">SQRT(User_Model_Calcs!M4327^2+Sat_Data!$B$3^2-2*User_Model_Calcs!M4327*Sat_Data!$B$3*COS(RADIANS(L4327))*COS(RADIANS(I4327)))</f>
        <v>36337.025043865833</v>
      </c>
      <c r="O4327">
        <f ca="1">DEGREES(ACOS(((Earth_Data!$B$1+Sat_Data!$B$2)/User_Model_Calcs!N4327)*SQRT(1-COS(RADIANS(User_Model_Calcs!I4327))^2*COS(RADIANS(User_Model_Calcs!B4327))^2)))</f>
        <v>63.946554082166529</v>
      </c>
      <c r="P4327">
        <f t="shared" ca="1" si="659"/>
        <v>3.945234975034706</v>
      </c>
    </row>
    <row r="4328" spans="1:16" x14ac:dyDescent="0.25">
      <c r="A4328">
        <f t="shared" ca="1" si="663"/>
        <v>107.3931178903607</v>
      </c>
      <c r="B4328">
        <f t="shared" ca="1" si="664"/>
        <v>-24.454882423276299</v>
      </c>
      <c r="C4328" s="6">
        <v>20135.9375</v>
      </c>
      <c r="D4328">
        <f t="shared" ca="1" si="665"/>
        <v>1.2</v>
      </c>
      <c r="E4328" s="1">
        <v>0.65</v>
      </c>
      <c r="F4328">
        <v>19.899999999999999</v>
      </c>
      <c r="G4328">
        <f t="shared" ca="1" si="660"/>
        <v>46.089820015575185</v>
      </c>
      <c r="H4328">
        <f t="shared" ca="1" si="666"/>
        <v>14.058416151819813</v>
      </c>
      <c r="I4328">
        <f ca="1">User_Model_Calcs!A4328-Sat_Data!$B$5</f>
        <v>-2.6068821096393009</v>
      </c>
      <c r="J4328">
        <f ca="1">(Earth_Data!$B$1/SQRT(1-Earth_Data!$B$2^2*SIN(RADIANS(User_Model_Calcs!B4328))^2))*COS(RADIANS(User_Model_Calcs!B4328))</f>
        <v>5809.2747608638192</v>
      </c>
      <c r="K4328">
        <f ca="1">((Earth_Data!$B$1*(1-Earth_Data!$B$2^2))/SQRT(1-Earth_Data!$B$2^2*SIN(RADIANS(User_Model_Calcs!B4328))^2))*SIN(RADIANS(User_Model_Calcs!B4328))</f>
        <v>-2624.2300929224571</v>
      </c>
      <c r="L4328">
        <f t="shared" ca="1" si="661"/>
        <v>-24.310174084431406</v>
      </c>
      <c r="M4328">
        <f t="shared" ca="1" si="662"/>
        <v>6374.5005159470493</v>
      </c>
      <c r="N4328">
        <f ca="1">SQRT(User_Model_Calcs!M4328^2+Sat_Data!$B$3^2-2*User_Model_Calcs!M4328*Sat_Data!$B$3*COS(RADIANS(L4328))*COS(RADIANS(I4328)))</f>
        <v>36456.409402973994</v>
      </c>
      <c r="O4328">
        <f ca="1">DEGREES(ACOS(((Earth_Data!$B$1+Sat_Data!$B$2)/User_Model_Calcs!N4328)*SQRT(1-COS(RADIANS(User_Model_Calcs!I4328))^2*COS(RADIANS(User_Model_Calcs!B4328))^2)))</f>
        <v>61.237593030634322</v>
      </c>
      <c r="P4328">
        <f t="shared" ca="1" si="659"/>
        <v>6.2762969333293608</v>
      </c>
    </row>
    <row r="4329" spans="1:16" x14ac:dyDescent="0.25">
      <c r="A4329">
        <f t="shared" ca="1" si="663"/>
        <v>108.52741132516259</v>
      </c>
      <c r="B4329">
        <f t="shared" ca="1" si="664"/>
        <v>-23.433930597725166</v>
      </c>
      <c r="C4329" s="6">
        <v>20135.9375</v>
      </c>
      <c r="D4329">
        <f t="shared" ca="1" si="665"/>
        <v>3</v>
      </c>
      <c r="E4329" s="1">
        <v>0.65</v>
      </c>
      <c r="F4329">
        <v>19.899999999999999</v>
      </c>
      <c r="G4329">
        <f t="shared" ca="1" si="660"/>
        <v>54.048620189015942</v>
      </c>
      <c r="H4329">
        <f t="shared" ca="1" si="666"/>
        <v>20.046880361022517</v>
      </c>
      <c r="I4329">
        <f ca="1">User_Model_Calcs!A4329-Sat_Data!$B$5</f>
        <v>-1.4725886748374108</v>
      </c>
      <c r="J4329">
        <f ca="1">(Earth_Data!$B$1/SQRT(1-Earth_Data!$B$2^2*SIN(RADIANS(User_Model_Calcs!B4329))^2))*COS(RADIANS(User_Model_Calcs!B4329))</f>
        <v>5855.1669058097714</v>
      </c>
      <c r="K4329">
        <f ca="1">((Earth_Data!$B$1*(1-Earth_Data!$B$2^2))/SQRT(1-Earth_Data!$B$2^2*SIN(RADIANS(User_Model_Calcs!B4329))^2))*SIN(RADIANS(User_Model_Calcs!B4329))</f>
        <v>-2520.8849531924534</v>
      </c>
      <c r="L4329">
        <f t="shared" ca="1" si="661"/>
        <v>-23.293822869174679</v>
      </c>
      <c r="M4329">
        <f t="shared" ca="1" si="662"/>
        <v>6374.7815995626152</v>
      </c>
      <c r="N4329">
        <f ca="1">SQRT(User_Model_Calcs!M4329^2+Sat_Data!$B$3^2-2*User_Model_Calcs!M4329*Sat_Data!$B$3*COS(RADIANS(L4329))*COS(RADIANS(I4329)))</f>
        <v>36398.618915094092</v>
      </c>
      <c r="O4329">
        <f ca="1">DEGREES(ACOS(((Earth_Data!$B$1+Sat_Data!$B$2)/User_Model_Calcs!N4329)*SQRT(1-COS(RADIANS(User_Model_Calcs!I4329))^2*COS(RADIANS(User_Model_Calcs!B4329))^2)))</f>
        <v>62.516418879372289</v>
      </c>
      <c r="P4329">
        <f t="shared" ca="1" si="659"/>
        <v>3.6985133278365248</v>
      </c>
    </row>
    <row r="4330" spans="1:16" x14ac:dyDescent="0.25">
      <c r="A4330">
        <f t="shared" ca="1" si="663"/>
        <v>106.61203605200191</v>
      </c>
      <c r="B4330">
        <f t="shared" ca="1" si="664"/>
        <v>-20.859285594747668</v>
      </c>
      <c r="C4330" s="6">
        <v>20135.9375</v>
      </c>
      <c r="D4330">
        <f t="shared" ca="1" si="665"/>
        <v>3</v>
      </c>
      <c r="E4330" s="1">
        <v>0.65</v>
      </c>
      <c r="F4330">
        <v>19.899999999999999</v>
      </c>
      <c r="G4330">
        <f t="shared" ca="1" si="660"/>
        <v>54.048620189015942</v>
      </c>
      <c r="H4330">
        <f t="shared" ca="1" si="666"/>
        <v>18.776982836573794</v>
      </c>
      <c r="I4330">
        <f ca="1">User_Model_Calcs!A4330-Sat_Data!$B$5</f>
        <v>-3.3879639479980881</v>
      </c>
      <c r="J4330">
        <f ca="1">(Earth_Data!$B$1/SQRT(1-Earth_Data!$B$2^2*SIN(RADIANS(User_Model_Calcs!B4330))^2))*COS(RADIANS(User_Model_Calcs!B4330))</f>
        <v>5962.6333135029881</v>
      </c>
      <c r="K4330">
        <f ca="1">((Earth_Data!$B$1*(1-Earth_Data!$B$2^2))/SQRT(1-Earth_Data!$B$2^2*SIN(RADIANS(User_Model_Calcs!B4330))^2))*SIN(RADIANS(User_Model_Calcs!B4330))</f>
        <v>-2256.8443792777662</v>
      </c>
      <c r="L4330">
        <f t="shared" ca="1" si="661"/>
        <v>-20.731550672365692</v>
      </c>
      <c r="M4330">
        <f t="shared" ca="1" si="662"/>
        <v>6375.4484221561443</v>
      </c>
      <c r="N4330">
        <f ca="1">SQRT(User_Model_Calcs!M4330^2+Sat_Data!$B$3^2-2*User_Model_Calcs!M4330*Sat_Data!$B$3*COS(RADIANS(L4330))*COS(RADIANS(I4330)))</f>
        <v>36283.897626307029</v>
      </c>
      <c r="O4330">
        <f ca="1">DEGREES(ACOS(((Earth_Data!$B$1+Sat_Data!$B$2)/User_Model_Calcs!N4330)*SQRT(1-COS(RADIANS(User_Model_Calcs!I4330))^2*COS(RADIANS(User_Model_Calcs!B4330))^2)))</f>
        <v>65.245765244356548</v>
      </c>
      <c r="P4330">
        <f t="shared" ca="1" si="659"/>
        <v>9.4395351957518461</v>
      </c>
    </row>
    <row r="4331" spans="1:16" x14ac:dyDescent="0.25">
      <c r="A4331">
        <f t="shared" ca="1" si="663"/>
        <v>110.38030972688071</v>
      </c>
      <c r="B4331">
        <f t="shared" ca="1" si="664"/>
        <v>-24.984527936547416</v>
      </c>
      <c r="C4331" s="6">
        <v>20135.9375</v>
      </c>
      <c r="D4331">
        <f t="shared" ca="1" si="665"/>
        <v>0.75</v>
      </c>
      <c r="E4331" s="1">
        <v>0.65</v>
      </c>
      <c r="F4331">
        <v>19.899999999999999</v>
      </c>
      <c r="G4331">
        <f t="shared" ca="1" si="660"/>
        <v>42.007420362456692</v>
      </c>
      <c r="H4331">
        <f t="shared" ca="1" si="666"/>
        <v>15.019734908350904</v>
      </c>
      <c r="I4331">
        <f ca="1">User_Model_Calcs!A4331-Sat_Data!$B$5</f>
        <v>0.38030972688071074</v>
      </c>
      <c r="J4331">
        <f ca="1">(Earth_Data!$B$1/SQRT(1-Earth_Data!$B$2^2*SIN(RADIANS(User_Model_Calcs!B4331))^2))*COS(RADIANS(User_Model_Calcs!B4331))</f>
        <v>5784.7410126848354</v>
      </c>
      <c r="K4331">
        <f ca="1">((Earth_Data!$B$1*(1-Earth_Data!$B$2^2))/SQRT(1-Earth_Data!$B$2^2*SIN(RADIANS(User_Model_Calcs!B4331))^2))*SIN(RADIANS(User_Model_Calcs!B4331))</f>
        <v>-2677.5219934942029</v>
      </c>
      <c r="L4331">
        <f t="shared" ca="1" si="661"/>
        <v>-24.837504467395689</v>
      </c>
      <c r="M4331">
        <f t="shared" ca="1" si="662"/>
        <v>6374.3511520376051</v>
      </c>
      <c r="N4331">
        <f ca="1">SQRT(User_Model_Calcs!M4331^2+Sat_Data!$B$3^2-2*User_Model_Calcs!M4331*Sat_Data!$B$3*COS(RADIANS(L4331))*COS(RADIANS(I4331)))</f>
        <v>36477.945952454793</v>
      </c>
      <c r="O4331">
        <f ca="1">DEGREES(ACOS(((Earth_Data!$B$1+Sat_Data!$B$2)/User_Model_Calcs!N4331)*SQRT(1-COS(RADIANS(User_Model_Calcs!I4331))^2*COS(RADIANS(User_Model_Calcs!B4331))^2)))</f>
        <v>60.773538638538035</v>
      </c>
      <c r="P4331">
        <f t="shared" ca="1" si="659"/>
        <v>0.90035004607868296</v>
      </c>
    </row>
    <row r="4332" spans="1:16" x14ac:dyDescent="0.25">
      <c r="A4332">
        <f t="shared" ca="1" si="663"/>
        <v>110.30597457643589</v>
      </c>
      <c r="B4332">
        <f t="shared" ca="1" si="664"/>
        <v>-23.82491323654844</v>
      </c>
      <c r="C4332" s="6">
        <v>20135.9375</v>
      </c>
      <c r="D4332">
        <f t="shared" ca="1" si="665"/>
        <v>0.75</v>
      </c>
      <c r="E4332" s="1">
        <v>0.65</v>
      </c>
      <c r="F4332">
        <v>19.899999999999999</v>
      </c>
      <c r="G4332">
        <f t="shared" ca="1" si="660"/>
        <v>42.007420362456692</v>
      </c>
      <c r="H4332">
        <f t="shared" ca="1" si="666"/>
        <v>17.936299088585535</v>
      </c>
      <c r="I4332">
        <f ca="1">User_Model_Calcs!A4332-Sat_Data!$B$5</f>
        <v>0.30597457643588655</v>
      </c>
      <c r="J4332">
        <f ca="1">(Earth_Data!$B$1/SQRT(1-Earth_Data!$B$2^2*SIN(RADIANS(User_Model_Calcs!B4332))^2))*COS(RADIANS(User_Model_Calcs!B4332))</f>
        <v>5837.8104590839803</v>
      </c>
      <c r="K4332">
        <f ca="1">((Earth_Data!$B$1*(1-Earth_Data!$B$2^2))/SQRT(1-Earth_Data!$B$2^2*SIN(RADIANS(User_Model_Calcs!B4332))^2))*SIN(RADIANS(User_Model_Calcs!B4332))</f>
        <v>-2560.5567450113062</v>
      </c>
      <c r="L4332">
        <f t="shared" ca="1" si="661"/>
        <v>-23.683022461922491</v>
      </c>
      <c r="M4332">
        <f t="shared" ca="1" si="662"/>
        <v>6374.6750349028152</v>
      </c>
      <c r="N4332">
        <f ca="1">SQRT(User_Model_Calcs!M4332^2+Sat_Data!$B$3^2-2*User_Model_Calcs!M4332*Sat_Data!$B$3*COS(RADIANS(L4332))*COS(RADIANS(I4332)))</f>
        <v>36416.557888475094</v>
      </c>
      <c r="O4332">
        <f ca="1">DEGREES(ACOS(((Earth_Data!$B$1+Sat_Data!$B$2)/User_Model_Calcs!N4332)*SQRT(1-COS(RADIANS(User_Model_Calcs!I4332))^2*COS(RADIANS(User_Model_Calcs!B4332))^2)))</f>
        <v>62.112878277945335</v>
      </c>
      <c r="P4332">
        <f t="shared" ca="1" si="659"/>
        <v>0.75743257236680117</v>
      </c>
    </row>
    <row r="4333" spans="1:16" x14ac:dyDescent="0.25">
      <c r="A4333">
        <f t="shared" ca="1" si="663"/>
        <v>109.64183212582618</v>
      </c>
      <c r="B4333">
        <f t="shared" ca="1" si="664"/>
        <v>-24.169025502676615</v>
      </c>
      <c r="C4333" s="6">
        <v>20135.9375</v>
      </c>
      <c r="D4333">
        <f t="shared" ca="1" si="665"/>
        <v>3</v>
      </c>
      <c r="E4333" s="1">
        <v>0.65</v>
      </c>
      <c r="F4333">
        <v>19.899999999999999</v>
      </c>
      <c r="G4333">
        <f t="shared" ca="1" si="660"/>
        <v>54.048620189015942</v>
      </c>
      <c r="H4333">
        <f t="shared" ca="1" si="666"/>
        <v>20.388562307502063</v>
      </c>
      <c r="I4333">
        <f ca="1">User_Model_Calcs!A4333-Sat_Data!$B$5</f>
        <v>-0.3581678741738159</v>
      </c>
      <c r="J4333">
        <f ca="1">(Earth_Data!$B$1/SQRT(1-Earth_Data!$B$2^2*SIN(RADIANS(User_Model_Calcs!B4333))^2))*COS(RADIANS(User_Model_Calcs!B4333))</f>
        <v>5822.3102632387063</v>
      </c>
      <c r="K4333">
        <f ca="1">((Earth_Data!$B$1*(1-Earth_Data!$B$2^2))/SQRT(1-Earth_Data!$B$2^2*SIN(RADIANS(User_Model_Calcs!B4333))^2))*SIN(RADIANS(User_Model_Calcs!B4333))</f>
        <v>-2595.3757092486976</v>
      </c>
      <c r="L4333">
        <f t="shared" ca="1" si="661"/>
        <v>-24.025587137920205</v>
      </c>
      <c r="M4333">
        <f t="shared" ca="1" si="662"/>
        <v>6374.5801331203729</v>
      </c>
      <c r="N4333">
        <f ca="1">SQRT(User_Model_Calcs!M4333^2+Sat_Data!$B$3^2-2*User_Model_Calcs!M4333*Sat_Data!$B$3*COS(RADIANS(L4333))*COS(RADIANS(I4333)))</f>
        <v>36434.51875522497</v>
      </c>
      <c r="O4333">
        <f ca="1">DEGREES(ACOS(((Earth_Data!$B$1+Sat_Data!$B$2)/User_Model_Calcs!N4333)*SQRT(1-COS(RADIANS(User_Model_Calcs!I4333))^2*COS(RADIANS(User_Model_Calcs!B4333))^2)))</f>
        <v>61.714720253643044</v>
      </c>
      <c r="P4333">
        <f t="shared" ca="1" si="659"/>
        <v>0.87474005341763739</v>
      </c>
    </row>
    <row r="4334" spans="1:16" x14ac:dyDescent="0.25">
      <c r="A4334">
        <f t="shared" ca="1" si="663"/>
        <v>105.61336153196862</v>
      </c>
      <c r="B4334">
        <f t="shared" ca="1" si="664"/>
        <v>-23.196004083681068</v>
      </c>
      <c r="C4334" s="6">
        <v>20135.9375</v>
      </c>
      <c r="D4334">
        <f t="shared" ca="1" si="665"/>
        <v>1.2</v>
      </c>
      <c r="E4334" s="1">
        <v>0.65</v>
      </c>
      <c r="F4334">
        <v>19.899999999999999</v>
      </c>
      <c r="G4334">
        <f t="shared" ca="1" si="660"/>
        <v>46.089820015575185</v>
      </c>
      <c r="H4334">
        <f t="shared" ca="1" si="666"/>
        <v>17.39454022018116</v>
      </c>
      <c r="I4334">
        <f ca="1">User_Model_Calcs!A4334-Sat_Data!$B$5</f>
        <v>-4.3866384680313786</v>
      </c>
      <c r="J4334">
        <f ca="1">(Earth_Data!$B$1/SQRT(1-Earth_Data!$B$2^2*SIN(RADIANS(User_Model_Calcs!B4334))^2))*COS(RADIANS(User_Model_Calcs!B4334))</f>
        <v>5865.5958438004782</v>
      </c>
      <c r="K4334">
        <f ca="1">((Earth_Data!$B$1*(1-Earth_Data!$B$2^2))/SQRT(1-Earth_Data!$B$2^2*SIN(RADIANS(User_Model_Calcs!B4334))^2))*SIN(RADIANS(User_Model_Calcs!B4334))</f>
        <v>-2496.6866330715861</v>
      </c>
      <c r="L4334">
        <f t="shared" ca="1" si="661"/>
        <v>-23.05699410652694</v>
      </c>
      <c r="M4334">
        <f t="shared" ca="1" si="662"/>
        <v>6374.8457821791881</v>
      </c>
      <c r="N4334">
        <f ca="1">SQRT(User_Model_Calcs!M4334^2+Sat_Data!$B$3^2-2*User_Model_Calcs!M4334*Sat_Data!$B$3*COS(RADIANS(L4334))*COS(RADIANS(I4334)))</f>
        <v>36404.213074059087</v>
      </c>
      <c r="O4334">
        <f ca="1">DEGREES(ACOS(((Earth_Data!$B$1+Sat_Data!$B$2)/User_Model_Calcs!N4334)*SQRT(1-COS(RADIANS(User_Model_Calcs!I4334))^2*COS(RADIANS(User_Model_Calcs!B4334))^2)))</f>
        <v>62.39277799409178</v>
      </c>
      <c r="P4334">
        <f t="shared" ca="1" si="659"/>
        <v>11.020903078819694</v>
      </c>
    </row>
    <row r="4335" spans="1:16" x14ac:dyDescent="0.25">
      <c r="A4335">
        <f t="shared" ca="1" si="663"/>
        <v>105.60045768115711</v>
      </c>
      <c r="B4335">
        <f t="shared" ca="1" si="664"/>
        <v>-24.702701223262117</v>
      </c>
      <c r="C4335" s="6">
        <v>20135.9375</v>
      </c>
      <c r="D4335">
        <f t="shared" ca="1" si="665"/>
        <v>3</v>
      </c>
      <c r="E4335" s="1">
        <v>0.65</v>
      </c>
      <c r="F4335">
        <v>19.899999999999999</v>
      </c>
      <c r="G4335">
        <f t="shared" ca="1" si="660"/>
        <v>54.048620189015942</v>
      </c>
      <c r="H4335">
        <f t="shared" ca="1" si="666"/>
        <v>18.693853950967707</v>
      </c>
      <c r="I4335">
        <f ca="1">User_Model_Calcs!A4335-Sat_Data!$B$5</f>
        <v>-4.3995423188428902</v>
      </c>
      <c r="J4335">
        <f ca="1">(Earth_Data!$B$1/SQRT(1-Earth_Data!$B$2^2*SIN(RADIANS(User_Model_Calcs!B4335))^2))*COS(RADIANS(User_Model_Calcs!B4335))</f>
        <v>5797.8570719884719</v>
      </c>
      <c r="K4335">
        <f ca="1">((Earth_Data!$B$1*(1-Earth_Data!$B$2^2))/SQRT(1-Earth_Data!$B$2^2*SIN(RADIANS(User_Model_Calcs!B4335))^2))*SIN(RADIANS(User_Model_Calcs!B4335))</f>
        <v>-2649.1928958649883</v>
      </c>
      <c r="L4335">
        <f t="shared" ca="1" si="661"/>
        <v>-24.556903479999747</v>
      </c>
      <c r="M4335">
        <f t="shared" ca="1" si="662"/>
        <v>6374.4309257147224</v>
      </c>
      <c r="N4335">
        <f ca="1">SQRT(User_Model_Calcs!M4335^2+Sat_Data!$B$3^2-2*User_Model_Calcs!M4335*Sat_Data!$B$3*COS(RADIANS(L4335))*COS(RADIANS(I4335)))</f>
        <v>36482.398982742729</v>
      </c>
      <c r="O4335">
        <f ca="1">DEGREES(ACOS(((Earth_Data!$B$1+Sat_Data!$B$2)/User_Model_Calcs!N4335)*SQRT(1-COS(RADIANS(User_Model_Calcs!I4335))^2*COS(RADIANS(User_Model_Calcs!B4335))^2)))</f>
        <v>60.681455051404527</v>
      </c>
      <c r="P4335">
        <f t="shared" ca="1" si="659"/>
        <v>10.431424319401142</v>
      </c>
    </row>
    <row r="4336" spans="1:16" x14ac:dyDescent="0.25">
      <c r="A4336">
        <f t="shared" ca="1" si="663"/>
        <v>106.35556417254689</v>
      </c>
      <c r="B4336">
        <f t="shared" ca="1" si="664"/>
        <v>-22.976158401169904</v>
      </c>
      <c r="C4336" s="6">
        <v>20135.9375</v>
      </c>
      <c r="D4336">
        <f t="shared" ca="1" si="665"/>
        <v>0.75</v>
      </c>
      <c r="E4336" s="1">
        <v>0.65</v>
      </c>
      <c r="F4336">
        <v>19.899999999999999</v>
      </c>
      <c r="G4336">
        <f t="shared" ca="1" si="660"/>
        <v>42.007420362456692</v>
      </c>
      <c r="H4336">
        <f t="shared" ca="1" si="666"/>
        <v>17.23406083370422</v>
      </c>
      <c r="I4336">
        <f ca="1">User_Model_Calcs!A4336-Sat_Data!$B$5</f>
        <v>-3.6444358274531083</v>
      </c>
      <c r="J4336">
        <f ca="1">(Earth_Data!$B$1/SQRT(1-Earth_Data!$B$2^2*SIN(RADIANS(User_Model_Calcs!B4336))^2))*COS(RADIANS(User_Model_Calcs!B4336))</f>
        <v>5875.1425768586105</v>
      </c>
      <c r="K4336">
        <f ca="1">((Earth_Data!$B$1*(1-Earth_Data!$B$2^2))/SQRT(1-Earth_Data!$B$2^2*SIN(RADIANS(User_Model_Calcs!B4336))^2))*SIN(RADIANS(User_Model_Calcs!B4336))</f>
        <v>-2474.2895560604929</v>
      </c>
      <c r="L4336">
        <f t="shared" ca="1" si="661"/>
        <v>-22.838171219256239</v>
      </c>
      <c r="M4336">
        <f t="shared" ca="1" si="662"/>
        <v>6374.9046350237168</v>
      </c>
      <c r="N4336">
        <f ca="1">SQRT(User_Model_Calcs!M4336^2+Sat_Data!$B$3^2-2*User_Model_Calcs!M4336*Sat_Data!$B$3*COS(RADIANS(L4336))*COS(RADIANS(I4336)))</f>
        <v>36387.021822157265</v>
      </c>
      <c r="O4336">
        <f ca="1">DEGREES(ACOS(((Earth_Data!$B$1+Sat_Data!$B$2)/User_Model_Calcs!N4336)*SQRT(1-COS(RADIANS(User_Model_Calcs!I4336))^2*COS(RADIANS(User_Model_Calcs!B4336))^2)))</f>
        <v>62.781944015815263</v>
      </c>
      <c r="P4336">
        <f t="shared" ca="1" si="659"/>
        <v>9.2673162748864328</v>
      </c>
    </row>
    <row r="4337" spans="1:16" x14ac:dyDescent="0.25">
      <c r="A4337">
        <f t="shared" ca="1" si="663"/>
        <v>106.66931276145792</v>
      </c>
      <c r="B4337">
        <f t="shared" ca="1" si="664"/>
        <v>-25.011263301853088</v>
      </c>
      <c r="C4337" s="6">
        <v>20135.9375</v>
      </c>
      <c r="D4337">
        <f t="shared" ca="1" si="665"/>
        <v>3</v>
      </c>
      <c r="E4337" s="1">
        <v>0.65</v>
      </c>
      <c r="F4337">
        <v>19.899999999999999</v>
      </c>
      <c r="G4337">
        <f t="shared" ca="1" si="660"/>
        <v>54.048620189015942</v>
      </c>
      <c r="H4337">
        <f t="shared" ca="1" si="666"/>
        <v>17.08832971369948</v>
      </c>
      <c r="I4337">
        <f ca="1">User_Model_Calcs!A4337-Sat_Data!$B$5</f>
        <v>-3.3306872385420832</v>
      </c>
      <c r="J4337">
        <f ca="1">(Earth_Data!$B$1/SQRT(1-Earth_Data!$B$2^2*SIN(RADIANS(User_Model_Calcs!B4337))^2))*COS(RADIANS(User_Model_Calcs!B4337))</f>
        <v>5783.4895045416806</v>
      </c>
      <c r="K4337">
        <f ca="1">((Earth_Data!$B$1*(1-Earth_Data!$B$2^2))/SQRT(1-Earth_Data!$B$2^2*SIN(RADIANS(User_Model_Calcs!B4337))^2))*SIN(RADIANS(User_Model_Calcs!B4337))</f>
        <v>-2680.2061187462696</v>
      </c>
      <c r="L4337">
        <f t="shared" ca="1" si="661"/>
        <v>-24.864124287044355</v>
      </c>
      <c r="M4337">
        <f t="shared" ca="1" si="662"/>
        <v>6374.343549582868</v>
      </c>
      <c r="N4337">
        <f ca="1">SQRT(User_Model_Calcs!M4337^2+Sat_Data!$B$3^2-2*User_Model_Calcs!M4337*Sat_Data!$B$3*COS(RADIANS(L4337))*COS(RADIANS(I4337)))</f>
        <v>36490.533802876067</v>
      </c>
      <c r="O4337">
        <f ca="1">DEGREES(ACOS(((Earth_Data!$B$1+Sat_Data!$B$2)/User_Model_Calcs!N4337)*SQRT(1-COS(RADIANS(User_Model_Calcs!I4337))^2*COS(RADIANS(User_Model_Calcs!B4337))^2)))</f>
        <v>60.507681134775666</v>
      </c>
      <c r="P4337">
        <f t="shared" ca="1" si="659"/>
        <v>7.8373916766308493</v>
      </c>
    </row>
    <row r="4338" spans="1:16" x14ac:dyDescent="0.25">
      <c r="A4338">
        <f t="shared" ca="1" si="663"/>
        <v>107.73110802559084</v>
      </c>
      <c r="B4338">
        <f t="shared" ca="1" si="664"/>
        <v>-21.310377518566213</v>
      </c>
      <c r="C4338" s="6">
        <v>20135.9375</v>
      </c>
      <c r="D4338">
        <f t="shared" ca="1" si="665"/>
        <v>1.2</v>
      </c>
      <c r="E4338" s="1">
        <v>0.65</v>
      </c>
      <c r="F4338">
        <v>19.899999999999999</v>
      </c>
      <c r="G4338">
        <f t="shared" ca="1" si="660"/>
        <v>46.089820015575185</v>
      </c>
      <c r="H4338">
        <f t="shared" ca="1" si="666"/>
        <v>15.938691707764683</v>
      </c>
      <c r="I4338">
        <f ca="1">User_Model_Calcs!A4338-Sat_Data!$B$5</f>
        <v>-2.2688919744091578</v>
      </c>
      <c r="J4338">
        <f ca="1">(Earth_Data!$B$1/SQRT(1-Earth_Data!$B$2^2*SIN(RADIANS(User_Model_Calcs!B4338))^2))*COS(RADIANS(User_Model_Calcs!B4338))</f>
        <v>5944.6659869697414</v>
      </c>
      <c r="K4338">
        <f ca="1">((Earth_Data!$B$1*(1-Earth_Data!$B$2^2))/SQRT(1-Earth_Data!$B$2^2*SIN(RADIANS(User_Model_Calcs!B4338))^2))*SIN(RADIANS(User_Model_Calcs!B4338))</f>
        <v>-2303.4445179613199</v>
      </c>
      <c r="L4338">
        <f t="shared" ca="1" si="661"/>
        <v>-21.180397940933386</v>
      </c>
      <c r="M4338">
        <f t="shared" ca="1" si="662"/>
        <v>6375.3360965490274</v>
      </c>
      <c r="N4338">
        <f ca="1">SQRT(User_Model_Calcs!M4338^2+Sat_Data!$B$3^2-2*User_Model_Calcs!M4338*Sat_Data!$B$3*COS(RADIANS(L4338))*COS(RADIANS(I4338)))</f>
        <v>36298.059973544368</v>
      </c>
      <c r="O4338">
        <f ca="1">DEGREES(ACOS(((Earth_Data!$B$1+Sat_Data!$B$2)/User_Model_Calcs!N4338)*SQRT(1-COS(RADIANS(User_Model_Calcs!I4338))^2*COS(RADIANS(User_Model_Calcs!B4338))^2)))</f>
        <v>64.892357522825264</v>
      </c>
      <c r="P4338">
        <f t="shared" ca="1" si="659"/>
        <v>6.2218610575739026</v>
      </c>
    </row>
    <row r="4339" spans="1:16" x14ac:dyDescent="0.25">
      <c r="A4339">
        <f t="shared" ca="1" si="663"/>
        <v>108.24587510590896</v>
      </c>
      <c r="B4339">
        <f t="shared" ca="1" si="664"/>
        <v>-21.415587540201514</v>
      </c>
      <c r="C4339" s="6">
        <v>20135.9375</v>
      </c>
      <c r="D4339">
        <f t="shared" ca="1" si="665"/>
        <v>1.2</v>
      </c>
      <c r="E4339" s="1">
        <v>0.65</v>
      </c>
      <c r="F4339">
        <v>19.899999999999999</v>
      </c>
      <c r="G4339">
        <f t="shared" ca="1" si="660"/>
        <v>46.089820015575185</v>
      </c>
      <c r="H4339">
        <f t="shared" ca="1" si="666"/>
        <v>20.474793690654113</v>
      </c>
      <c r="I4339">
        <f ca="1">User_Model_Calcs!A4339-Sat_Data!$B$5</f>
        <v>-1.754124894091035</v>
      </c>
      <c r="J4339">
        <f ca="1">(Earth_Data!$B$1/SQRT(1-Earth_Data!$B$2^2*SIN(RADIANS(User_Model_Calcs!B4339))^2))*COS(RADIANS(User_Model_Calcs!B4339))</f>
        <v>5940.4225296869236</v>
      </c>
      <c r="K4339">
        <f ca="1">((Earth_Data!$B$1*(1-Earth_Data!$B$2^2))/SQRT(1-Earth_Data!$B$2^2*SIN(RADIANS(User_Model_Calcs!B4339))^2))*SIN(RADIANS(User_Model_Calcs!B4339))</f>
        <v>-2314.2931712753143</v>
      </c>
      <c r="L4339">
        <f t="shared" ca="1" si="661"/>
        <v>-21.28508901252308</v>
      </c>
      <c r="M4339">
        <f t="shared" ca="1" si="662"/>
        <v>6375.3096170949648</v>
      </c>
      <c r="N4339">
        <f ca="1">SQRT(User_Model_Calcs!M4339^2+Sat_Data!$B$3^2-2*User_Model_Calcs!M4339*Sat_Data!$B$3*COS(RADIANS(L4339))*COS(RADIANS(I4339)))</f>
        <v>36300.804516325195</v>
      </c>
      <c r="O4339">
        <f ca="1">DEGREES(ACOS(((Earth_Data!$B$1+Sat_Data!$B$2)/User_Model_Calcs!N4339)*SQRT(1-COS(RADIANS(User_Model_Calcs!I4339))^2*COS(RADIANS(User_Model_Calcs!B4339))^2)))</f>
        <v>64.824276540863778</v>
      </c>
      <c r="P4339">
        <f t="shared" ca="1" si="659"/>
        <v>4.7943896769779126</v>
      </c>
    </row>
    <row r="4340" spans="1:16" x14ac:dyDescent="0.25">
      <c r="A4340">
        <f t="shared" ca="1" si="663"/>
        <v>106.35131597174023</v>
      </c>
      <c r="B4340">
        <f t="shared" ca="1" si="664"/>
        <v>-20.981614384647841</v>
      </c>
      <c r="C4340" s="6">
        <v>20135.9375</v>
      </c>
      <c r="D4340">
        <f t="shared" ca="1" si="665"/>
        <v>1.2</v>
      </c>
      <c r="E4340" s="1">
        <v>0.65</v>
      </c>
      <c r="F4340">
        <v>19.899999999999999</v>
      </c>
      <c r="G4340">
        <f t="shared" ca="1" si="660"/>
        <v>46.089820015575185</v>
      </c>
      <c r="H4340">
        <f t="shared" ca="1" si="666"/>
        <v>23.854502793027791</v>
      </c>
      <c r="I4340">
        <f ca="1">User_Model_Calcs!A4340-Sat_Data!$B$5</f>
        <v>-3.6486840282597655</v>
      </c>
      <c r="J4340">
        <f ca="1">(Earth_Data!$B$1/SQRT(1-Earth_Data!$B$2^2*SIN(RADIANS(User_Model_Calcs!B4340))^2))*COS(RADIANS(User_Model_Calcs!B4340))</f>
        <v>5957.7972253497137</v>
      </c>
      <c r="K4340">
        <f ca="1">((Earth_Data!$B$1*(1-Earth_Data!$B$2^2))/SQRT(1-Earth_Data!$B$2^2*SIN(RADIANS(User_Model_Calcs!B4340))^2))*SIN(RADIANS(User_Model_Calcs!B4340))</f>
        <v>-2269.495291522891</v>
      </c>
      <c r="L4340">
        <f t="shared" ca="1" si="661"/>
        <v>-20.85326761869446</v>
      </c>
      <c r="M4340">
        <f t="shared" ca="1" si="662"/>
        <v>6375.4181554333609</v>
      </c>
      <c r="N4340">
        <f ca="1">SQRT(User_Model_Calcs!M4340^2+Sat_Data!$B$3^2-2*User_Model_Calcs!M4340*Sat_Data!$B$3*COS(RADIANS(L4340))*COS(RADIANS(I4340)))</f>
        <v>36291.43487107</v>
      </c>
      <c r="O4340">
        <f ca="1">DEGREES(ACOS(((Earth_Data!$B$1+Sat_Data!$B$2)/User_Model_Calcs!N4340)*SQRT(1-COS(RADIANS(User_Model_Calcs!I4340))^2*COS(RADIANS(User_Model_Calcs!B4340))^2)))</f>
        <v>65.058024998484825</v>
      </c>
      <c r="P4340">
        <f t="shared" ca="1" si="659"/>
        <v>10.09784179513224</v>
      </c>
    </row>
    <row r="4341" spans="1:16" x14ac:dyDescent="0.25">
      <c r="A4341">
        <f t="shared" ca="1" si="663"/>
        <v>108.77794805419563</v>
      </c>
      <c r="B4341">
        <f t="shared" ca="1" si="664"/>
        <v>-20.992296657546724</v>
      </c>
      <c r="C4341" s="6">
        <v>20135.9375</v>
      </c>
      <c r="D4341">
        <f t="shared" ca="1" si="665"/>
        <v>0.75</v>
      </c>
      <c r="E4341" s="1">
        <v>0.65</v>
      </c>
      <c r="F4341">
        <v>19.899999999999999</v>
      </c>
      <c r="G4341">
        <f t="shared" ca="1" si="660"/>
        <v>42.007420362456692</v>
      </c>
      <c r="H4341">
        <f t="shared" ca="1" si="666"/>
        <v>14.638411326285071</v>
      </c>
      <c r="I4341">
        <f ca="1">User_Model_Calcs!A4341-Sat_Data!$B$5</f>
        <v>-1.2220519458043668</v>
      </c>
      <c r="J4341">
        <f ca="1">(Earth_Data!$B$1/SQRT(1-Earth_Data!$B$2^2*SIN(RADIANS(User_Model_Calcs!B4341))^2))*COS(RADIANS(User_Model_Calcs!B4341))</f>
        <v>5957.3736320589796</v>
      </c>
      <c r="K4341">
        <f ca="1">((Earth_Data!$B$1*(1-Earth_Data!$B$2^2))/SQRT(1-Earth_Data!$B$2^2*SIN(RADIANS(User_Model_Calcs!B4341))^2))*SIN(RADIANS(User_Model_Calcs!B4341))</f>
        <v>-2270.5995411400841</v>
      </c>
      <c r="L4341">
        <f t="shared" ca="1" si="661"/>
        <v>-20.863896572907692</v>
      </c>
      <c r="M4341">
        <f t="shared" ca="1" si="662"/>
        <v>6375.4155055319461</v>
      </c>
      <c r="N4341">
        <f ca="1">SQRT(User_Model_Calcs!M4341^2+Sat_Data!$B$3^2-2*User_Model_Calcs!M4341*Sat_Data!$B$3*COS(RADIANS(L4341))*COS(RADIANS(I4341)))</f>
        <v>36279.468280940957</v>
      </c>
      <c r="O4341">
        <f ca="1">DEGREES(ACOS(((Earth_Data!$B$1+Sat_Data!$B$2)/User_Model_Calcs!N4341)*SQRT(1-COS(RADIANS(User_Model_Calcs!I4341))^2*COS(RADIANS(User_Model_Calcs!B4341))^2)))</f>
        <v>65.355088325769941</v>
      </c>
      <c r="P4341">
        <f t="shared" ca="1" si="659"/>
        <v>3.4077364033326285</v>
      </c>
    </row>
    <row r="4342" spans="1:16" x14ac:dyDescent="0.25">
      <c r="A4342">
        <f t="shared" ca="1" si="663"/>
        <v>106.82285760859524</v>
      </c>
      <c r="B4342">
        <f t="shared" ca="1" si="664"/>
        <v>-21.862321475812156</v>
      </c>
      <c r="C4342" s="6">
        <v>20135.9375</v>
      </c>
      <c r="D4342">
        <f t="shared" ca="1" si="665"/>
        <v>0.75</v>
      </c>
      <c r="E4342" s="1">
        <v>0.65</v>
      </c>
      <c r="F4342">
        <v>19.899999999999999</v>
      </c>
      <c r="G4342">
        <f t="shared" ca="1" si="660"/>
        <v>42.007420362456692</v>
      </c>
      <c r="H4342">
        <f t="shared" ca="1" si="666"/>
        <v>19.953600548080505</v>
      </c>
      <c r="I4342">
        <f ca="1">User_Model_Calcs!A4342-Sat_Data!$B$5</f>
        <v>-3.1771423914047574</v>
      </c>
      <c r="J4342">
        <f ca="1">(Earth_Data!$B$1/SQRT(1-Earth_Data!$B$2^2*SIN(RADIANS(User_Model_Calcs!B4342))^2))*COS(RADIANS(User_Model_Calcs!B4342))</f>
        <v>5922.1820919209831</v>
      </c>
      <c r="K4342">
        <f ca="1">((Earth_Data!$B$1*(1-Earth_Data!$B$2^2))/SQRT(1-Earth_Data!$B$2^2*SIN(RADIANS(User_Model_Calcs!B4342))^2))*SIN(RADIANS(User_Model_Calcs!B4342))</f>
        <v>-2360.2718977645159</v>
      </c>
      <c r="L4342">
        <f t="shared" ca="1" si="661"/>
        <v>-21.72963896894785</v>
      </c>
      <c r="M4342">
        <f t="shared" ca="1" si="662"/>
        <v>6375.1960096334687</v>
      </c>
      <c r="N4342">
        <f ca="1">SQRT(User_Model_Calcs!M4342^2+Sat_Data!$B$3^2-2*User_Model_Calcs!M4342*Sat_Data!$B$3*COS(RADIANS(L4342))*COS(RADIANS(I4342)))</f>
        <v>36329.299587796479</v>
      </c>
      <c r="O4342">
        <f ca="1">DEGREES(ACOS(((Earth_Data!$B$1+Sat_Data!$B$2)/User_Model_Calcs!N4342)*SQRT(1-COS(RADIANS(User_Model_Calcs!I4342))^2*COS(RADIANS(User_Model_Calcs!B4342))^2)))</f>
        <v>64.132677720301686</v>
      </c>
      <c r="P4342">
        <f t="shared" ca="1" si="659"/>
        <v>8.4783721392982301</v>
      </c>
    </row>
    <row r="4343" spans="1:16" x14ac:dyDescent="0.25">
      <c r="A4343">
        <f t="shared" ca="1" si="663"/>
        <v>105.67398399259351</v>
      </c>
      <c r="B4343">
        <f t="shared" ca="1" si="664"/>
        <v>-21.173132301677789</v>
      </c>
      <c r="C4343" s="6">
        <v>20135.9375</v>
      </c>
      <c r="D4343">
        <f t="shared" ca="1" si="665"/>
        <v>0.75</v>
      </c>
      <c r="E4343" s="1">
        <v>0.65</v>
      </c>
      <c r="F4343">
        <v>19.899999999999999</v>
      </c>
      <c r="G4343">
        <f t="shared" ca="1" si="660"/>
        <v>42.007420362456692</v>
      </c>
      <c r="H4343">
        <f t="shared" ca="1" si="666"/>
        <v>21.615469216562975</v>
      </c>
      <c r="I4343">
        <f ca="1">User_Model_Calcs!A4343-Sat_Data!$B$5</f>
        <v>-4.3260160074064942</v>
      </c>
      <c r="J4343">
        <f ca="1">(Earth_Data!$B$1/SQRT(1-Earth_Data!$B$2^2*SIN(RADIANS(User_Model_Calcs!B4343))^2))*COS(RADIANS(User_Model_Calcs!B4343))</f>
        <v>5950.171491214749</v>
      </c>
      <c r="K4343">
        <f ca="1">((Earth_Data!$B$1*(1-Earth_Data!$B$2^2))/SQRT(1-Earth_Data!$B$2^2*SIN(RADIANS(User_Model_Calcs!B4343))^2))*SIN(RADIANS(User_Model_Calcs!B4343))</f>
        <v>-2289.2811040048141</v>
      </c>
      <c r="L4343">
        <f t="shared" ca="1" si="661"/>
        <v>-21.043832302666754</v>
      </c>
      <c r="M4343">
        <f t="shared" ca="1" si="662"/>
        <v>6375.370479275557</v>
      </c>
      <c r="N4343">
        <f ca="1">SQRT(User_Model_Calcs!M4343^2+Sat_Data!$B$3^2-2*User_Model_Calcs!M4343*Sat_Data!$B$3*COS(RADIANS(L4343))*COS(RADIANS(I4343)))</f>
        <v>36305.948089159101</v>
      </c>
      <c r="O4343">
        <f ca="1">DEGREES(ACOS(((Earth_Data!$B$1+Sat_Data!$B$2)/User_Model_Calcs!N4343)*SQRT(1-COS(RADIANS(User_Model_Calcs!I4343))^2*COS(RADIANS(User_Model_Calcs!B4343))^2)))</f>
        <v>64.7006621576773</v>
      </c>
      <c r="P4343">
        <f t="shared" ca="1" si="659"/>
        <v>11.829037604413625</v>
      </c>
    </row>
    <row r="4344" spans="1:16" x14ac:dyDescent="0.25">
      <c r="A4344">
        <f t="shared" ca="1" si="663"/>
        <v>108.08726997105609</v>
      </c>
      <c r="B4344">
        <f t="shared" ca="1" si="664"/>
        <v>-24.009607595897204</v>
      </c>
      <c r="C4344" s="6">
        <v>20135.9375</v>
      </c>
      <c r="D4344">
        <f t="shared" ca="1" si="665"/>
        <v>1.2</v>
      </c>
      <c r="E4344" s="1">
        <v>0.65</v>
      </c>
      <c r="F4344">
        <v>19.899999999999999</v>
      </c>
      <c r="G4344">
        <f t="shared" ca="1" si="660"/>
        <v>46.089820015575185</v>
      </c>
      <c r="H4344">
        <f t="shared" ca="1" si="666"/>
        <v>17.202237889484955</v>
      </c>
      <c r="I4344">
        <f ca="1">User_Model_Calcs!A4344-Sat_Data!$B$5</f>
        <v>-1.912730028943912</v>
      </c>
      <c r="J4344">
        <f ca="1">(Earth_Data!$B$1/SQRT(1-Earth_Data!$B$2^2*SIN(RADIANS(User_Model_Calcs!B4344))^2))*COS(RADIANS(User_Model_Calcs!B4344))</f>
        <v>5829.5171692841868</v>
      </c>
      <c r="K4344">
        <f ca="1">((Earth_Data!$B$1*(1-Earth_Data!$B$2^2))/SQRT(1-Earth_Data!$B$2^2*SIN(RADIANS(User_Model_Calcs!B4344))^2))*SIN(RADIANS(User_Model_Calcs!B4344))</f>
        <v>-2579.2564062286342</v>
      </c>
      <c r="L4344">
        <f t="shared" ca="1" si="661"/>
        <v>-23.866883645524332</v>
      </c>
      <c r="M4344">
        <f t="shared" ca="1" si="662"/>
        <v>6374.6242270466864</v>
      </c>
      <c r="N4344">
        <f ca="1">SQRT(User_Model_Calcs!M4344^2+Sat_Data!$B$3^2-2*User_Model_Calcs!M4344*Sat_Data!$B$3*COS(RADIANS(L4344))*COS(RADIANS(I4344)))</f>
        <v>36429.813111820011</v>
      </c>
      <c r="O4344">
        <f ca="1">DEGREES(ACOS(((Earth_Data!$B$1+Sat_Data!$B$2)/User_Model_Calcs!N4344)*SQRT(1-COS(RADIANS(User_Model_Calcs!I4344))^2*COS(RADIANS(User_Model_Calcs!B4344))^2)))</f>
        <v>61.819055710262553</v>
      </c>
      <c r="P4344">
        <f t="shared" ca="1" si="659"/>
        <v>4.6920848431326458</v>
      </c>
    </row>
    <row r="4345" spans="1:16" x14ac:dyDescent="0.25">
      <c r="A4345">
        <f t="shared" ca="1" si="663"/>
        <v>108.80234403072916</v>
      </c>
      <c r="B4345">
        <f t="shared" ca="1" si="664"/>
        <v>-24.768342533695488</v>
      </c>
      <c r="C4345" s="6">
        <v>20135.9375</v>
      </c>
      <c r="D4345">
        <f t="shared" ca="1" si="665"/>
        <v>1.2</v>
      </c>
      <c r="E4345" s="1">
        <v>0.65</v>
      </c>
      <c r="F4345">
        <v>19.899999999999999</v>
      </c>
      <c r="G4345">
        <f t="shared" ca="1" si="660"/>
        <v>46.089820015575185</v>
      </c>
      <c r="H4345">
        <f t="shared" ca="1" si="666"/>
        <v>23.320320631719582</v>
      </c>
      <c r="I4345">
        <f ca="1">User_Model_Calcs!A4345-Sat_Data!$B$5</f>
        <v>-1.1976559692708406</v>
      </c>
      <c r="J4345">
        <f ca="1">(Earth_Data!$B$1/SQRT(1-Earth_Data!$B$2^2*SIN(RADIANS(User_Model_Calcs!B4345))^2))*COS(RADIANS(User_Model_Calcs!B4345))</f>
        <v>5794.8146563708742</v>
      </c>
      <c r="K4345">
        <f ca="1">((Earth_Data!$B$1*(1-Earth_Data!$B$2^2))/SQRT(1-Earth_Data!$B$2^2*SIN(RADIANS(User_Model_Calcs!B4345))^2))*SIN(RADIANS(User_Model_Calcs!B4345))</f>
        <v>-2655.7967940719309</v>
      </c>
      <c r="L4345">
        <f t="shared" ca="1" si="661"/>
        <v>-24.622258045435917</v>
      </c>
      <c r="M4345">
        <f t="shared" ca="1" si="662"/>
        <v>6374.4124053196811</v>
      </c>
      <c r="N4345">
        <f ca="1">SQRT(User_Model_Calcs!M4345^2+Sat_Data!$B$3^2-2*User_Model_Calcs!M4345*Sat_Data!$B$3*COS(RADIANS(L4345))*COS(RADIANS(I4345)))</f>
        <v>36467.627246463788</v>
      </c>
      <c r="O4345">
        <f ca="1">DEGREES(ACOS(((Earth_Data!$B$1+Sat_Data!$B$2)/User_Model_Calcs!N4345)*SQRT(1-COS(RADIANS(User_Model_Calcs!I4345))^2*COS(RADIANS(User_Model_Calcs!B4345))^2)))</f>
        <v>60.994709826470661</v>
      </c>
      <c r="P4345">
        <f t="shared" ca="1" si="659"/>
        <v>2.8567523396239447</v>
      </c>
    </row>
    <row r="4346" spans="1:16" x14ac:dyDescent="0.25">
      <c r="A4346">
        <f t="shared" ca="1" si="663"/>
        <v>107.30300790683297</v>
      </c>
      <c r="B4346">
        <f t="shared" ca="1" si="664"/>
        <v>-23.695094894939214</v>
      </c>
      <c r="C4346" s="6">
        <v>20135.9375</v>
      </c>
      <c r="D4346">
        <f t="shared" ca="1" si="665"/>
        <v>3</v>
      </c>
      <c r="E4346" s="1">
        <v>0.65</v>
      </c>
      <c r="F4346">
        <v>19.899999999999999</v>
      </c>
      <c r="G4346">
        <f t="shared" ca="1" si="660"/>
        <v>54.048620189015942</v>
      </c>
      <c r="H4346">
        <f t="shared" ca="1" si="666"/>
        <v>20.979830787047138</v>
      </c>
      <c r="I4346">
        <f ca="1">User_Model_Calcs!A4346-Sat_Data!$B$5</f>
        <v>-2.6969920931670259</v>
      </c>
      <c r="J4346">
        <f ca="1">(Earth_Data!$B$1/SQRT(1-Earth_Data!$B$2^2*SIN(RADIANS(User_Model_Calcs!B4346))^2))*COS(RADIANS(User_Model_Calcs!B4346))</f>
        <v>5843.6034497502369</v>
      </c>
      <c r="K4346">
        <f ca="1">((Earth_Data!$B$1*(1-Earth_Data!$B$2^2))/SQRT(1-Earth_Data!$B$2^2*SIN(RADIANS(User_Model_Calcs!B4346))^2))*SIN(RADIANS(User_Model_Calcs!B4346))</f>
        <v>-2547.3974056845464</v>
      </c>
      <c r="L4346">
        <f t="shared" ca="1" si="661"/>
        <v>-23.553793252181752</v>
      </c>
      <c r="M4346">
        <f t="shared" ca="1" si="662"/>
        <v>6374.7105675804005</v>
      </c>
      <c r="N4346">
        <f ca="1">SQRT(User_Model_Calcs!M4346^2+Sat_Data!$B$3^2-2*User_Model_Calcs!M4346*Sat_Data!$B$3*COS(RADIANS(L4346))*COS(RADIANS(I4346)))</f>
        <v>36417.254693816118</v>
      </c>
      <c r="O4346">
        <f ca="1">DEGREES(ACOS(((Earth_Data!$B$1+Sat_Data!$B$2)/User_Model_Calcs!N4346)*SQRT(1-COS(RADIANS(User_Model_Calcs!I4346))^2*COS(RADIANS(User_Model_Calcs!B4346))^2)))</f>
        <v>62.098447751127459</v>
      </c>
      <c r="P4346">
        <f t="shared" ca="1" si="659"/>
        <v>6.6855686531768619</v>
      </c>
    </row>
    <row r="4347" spans="1:16" x14ac:dyDescent="0.25">
      <c r="A4347">
        <f t="shared" ca="1" si="663"/>
        <v>108.57108772316414</v>
      </c>
      <c r="B4347">
        <f t="shared" ca="1" si="664"/>
        <v>-24.854091532599522</v>
      </c>
      <c r="C4347" s="6">
        <v>20135.9375</v>
      </c>
      <c r="D4347">
        <f t="shared" ca="1" si="665"/>
        <v>0.75</v>
      </c>
      <c r="E4347" s="1">
        <v>0.65</v>
      </c>
      <c r="F4347">
        <v>19.899999999999999</v>
      </c>
      <c r="G4347">
        <f t="shared" ca="1" si="660"/>
        <v>42.007420362456692</v>
      </c>
      <c r="H4347">
        <f t="shared" ca="1" si="666"/>
        <v>14.367421355616624</v>
      </c>
      <c r="I4347">
        <f ca="1">User_Model_Calcs!A4347-Sat_Data!$B$5</f>
        <v>-1.4289122768358595</v>
      </c>
      <c r="J4347">
        <f ca="1">(Earth_Data!$B$1/SQRT(1-Earth_Data!$B$2^2*SIN(RADIANS(User_Model_Calcs!B4347))^2))*COS(RADIANS(User_Model_Calcs!B4347))</f>
        <v>5790.8288336518799</v>
      </c>
      <c r="K4347">
        <f ca="1">((Earth_Data!$B$1*(1-Earth_Data!$B$2^2))/SQRT(1-Earth_Data!$B$2^2*SIN(RADIANS(User_Model_Calcs!B4347))^2))*SIN(RADIANS(User_Model_Calcs!B4347))</f>
        <v>-2664.4184714673988</v>
      </c>
      <c r="L4347">
        <f t="shared" ca="1" si="661"/>
        <v>-24.707633609723768</v>
      </c>
      <c r="M4347">
        <f t="shared" ca="1" si="662"/>
        <v>6374.388156658697</v>
      </c>
      <c r="N4347">
        <f ca="1">SQRT(User_Model_Calcs!M4347^2+Sat_Data!$B$3^2-2*User_Model_Calcs!M4347*Sat_Data!$B$3*COS(RADIANS(L4347))*COS(RADIANS(I4347)))</f>
        <v>36472.849427751557</v>
      </c>
      <c r="O4347">
        <f ca="1">DEGREES(ACOS(((Earth_Data!$B$1+Sat_Data!$B$2)/User_Model_Calcs!N4347)*SQRT(1-COS(RADIANS(User_Model_Calcs!I4347))^2*COS(RADIANS(User_Model_Calcs!B4347))^2)))</f>
        <v>60.882760444483665</v>
      </c>
      <c r="P4347">
        <f t="shared" ca="1" si="659"/>
        <v>3.3963928593367116</v>
      </c>
    </row>
    <row r="4348" spans="1:16" x14ac:dyDescent="0.25">
      <c r="A4348">
        <f t="shared" ca="1" si="663"/>
        <v>110.06671255393836</v>
      </c>
      <c r="B4348">
        <f t="shared" ca="1" si="664"/>
        <v>-24.286583822058773</v>
      </c>
      <c r="C4348" s="6">
        <v>20135.9375</v>
      </c>
      <c r="D4348">
        <f t="shared" ca="1" si="665"/>
        <v>1.2</v>
      </c>
      <c r="E4348" s="1">
        <v>0.65</v>
      </c>
      <c r="F4348">
        <v>19.899999999999999</v>
      </c>
      <c r="G4348">
        <f t="shared" ca="1" si="660"/>
        <v>46.089820015575185</v>
      </c>
      <c r="H4348">
        <f t="shared" ca="1" si="666"/>
        <v>14.811119860121233</v>
      </c>
      <c r="I4348">
        <f ca="1">User_Model_Calcs!A4348-Sat_Data!$B$5</f>
        <v>6.6712553938359065E-2</v>
      </c>
      <c r="J4348">
        <f ca="1">(Earth_Data!$B$1/SQRT(1-Earth_Data!$B$2^2*SIN(RADIANS(User_Model_Calcs!B4348))^2))*COS(RADIANS(User_Model_Calcs!B4348))</f>
        <v>5816.9669167382253</v>
      </c>
      <c r="K4348">
        <f ca="1">((Earth_Data!$B$1*(1-Earth_Data!$B$2^2))/SQRT(1-Earth_Data!$B$2^2*SIN(RADIANS(User_Model_Calcs!B4348))^2))*SIN(RADIANS(User_Model_Calcs!B4348))</f>
        <v>-2607.2497796346511</v>
      </c>
      <c r="L4348">
        <f t="shared" ca="1" si="661"/>
        <v>-24.142621457343679</v>
      </c>
      <c r="M4348">
        <f t="shared" ca="1" si="662"/>
        <v>6374.5474760042334</v>
      </c>
      <c r="N4348">
        <f ca="1">SQRT(User_Model_Calcs!M4348^2+Sat_Data!$B$3^2-2*User_Model_Calcs!M4348*Sat_Data!$B$3*COS(RADIANS(L4348))*COS(RADIANS(I4348)))</f>
        <v>36440.569082710324</v>
      </c>
      <c r="O4348">
        <f ca="1">DEGREES(ACOS(((Earth_Data!$B$1+Sat_Data!$B$2)/User_Model_Calcs!N4348)*SQRT(1-COS(RADIANS(User_Model_Calcs!I4348))^2*COS(RADIANS(User_Model_Calcs!B4348))^2)))</f>
        <v>61.581782500980388</v>
      </c>
      <c r="P4348">
        <f t="shared" ca="1" si="659"/>
        <v>0.1621985266259485</v>
      </c>
    </row>
    <row r="4349" spans="1:16" x14ac:dyDescent="0.25">
      <c r="A4349">
        <f t="shared" ca="1" si="663"/>
        <v>108.43120815051833</v>
      </c>
      <c r="B4349">
        <f t="shared" ca="1" si="664"/>
        <v>-25.183480874639336</v>
      </c>
      <c r="C4349" s="6">
        <v>20135.9375</v>
      </c>
      <c r="D4349">
        <f t="shared" ca="1" si="665"/>
        <v>1.2</v>
      </c>
      <c r="E4349" s="1">
        <v>0.65</v>
      </c>
      <c r="F4349">
        <v>19.899999999999999</v>
      </c>
      <c r="G4349">
        <f t="shared" ca="1" si="660"/>
        <v>46.089820015575185</v>
      </c>
      <c r="H4349">
        <f t="shared" ca="1" si="666"/>
        <v>14.361133383581949</v>
      </c>
      <c r="I4349">
        <f ca="1">User_Model_Calcs!A4349-Sat_Data!$B$5</f>
        <v>-1.5687918494816699</v>
      </c>
      <c r="J4349">
        <f ca="1">(Earth_Data!$B$1/SQRT(1-Earth_Data!$B$2^2*SIN(RADIANS(User_Model_Calcs!B4349))^2))*COS(RADIANS(User_Model_Calcs!B4349))</f>
        <v>5775.3977224088221</v>
      </c>
      <c r="K4349">
        <f ca="1">((Earth_Data!$B$1*(1-Earth_Data!$B$2^2))/SQRT(1-Earth_Data!$B$2^2*SIN(RADIANS(User_Model_Calcs!B4349))^2))*SIN(RADIANS(User_Model_Calcs!B4349))</f>
        <v>-2697.4822863160871</v>
      </c>
      <c r="L4349">
        <f t="shared" ca="1" si="661"/>
        <v>-25.035600620999233</v>
      </c>
      <c r="M4349">
        <f t="shared" ca="1" si="662"/>
        <v>6374.2944344448088</v>
      </c>
      <c r="N4349">
        <f ca="1">SQRT(User_Model_Calcs!M4349^2+Sat_Data!$B$3^2-2*User_Model_Calcs!M4349*Sat_Data!$B$3*COS(RADIANS(L4349))*COS(RADIANS(I4349)))</f>
        <v>36491.08830776062</v>
      </c>
      <c r="O4349">
        <f ca="1">DEGREES(ACOS(((Earth_Data!$B$1+Sat_Data!$B$2)/User_Model_Calcs!N4349)*SQRT(1-COS(RADIANS(User_Model_Calcs!I4349))^2*COS(RADIANS(User_Model_Calcs!B4349))^2)))</f>
        <v>60.494713461403478</v>
      </c>
      <c r="P4349">
        <f t="shared" ca="1" si="659"/>
        <v>3.6826200153696358</v>
      </c>
    </row>
    <row r="4350" spans="1:16" x14ac:dyDescent="0.25">
      <c r="A4350">
        <f t="shared" ca="1" si="663"/>
        <v>109.76001420451712</v>
      </c>
      <c r="B4350">
        <f t="shared" ca="1" si="664"/>
        <v>-25.604119277780839</v>
      </c>
      <c r="C4350" s="6">
        <v>20135.9375</v>
      </c>
      <c r="D4350">
        <f t="shared" ca="1" si="665"/>
        <v>1.2</v>
      </c>
      <c r="E4350" s="1">
        <v>0.65</v>
      </c>
      <c r="F4350">
        <v>19.899999999999999</v>
      </c>
      <c r="G4350">
        <f t="shared" ca="1" si="660"/>
        <v>46.089820015575185</v>
      </c>
      <c r="H4350">
        <f t="shared" ca="1" si="666"/>
        <v>20.200202117654868</v>
      </c>
      <c r="I4350">
        <f ca="1">User_Model_Calcs!A4350-Sat_Data!$B$5</f>
        <v>-0.23998579548288035</v>
      </c>
      <c r="J4350">
        <f ca="1">(Earth_Data!$B$1/SQRT(1-Earth_Data!$B$2^2*SIN(RADIANS(User_Model_Calcs!B4350))^2))*COS(RADIANS(User_Model_Calcs!B4350))</f>
        <v>5755.4148746656947</v>
      </c>
      <c r="K4350">
        <f ca="1">((Earth_Data!$B$1*(1-Earth_Data!$B$2^2))/SQRT(1-Earth_Data!$B$2^2*SIN(RADIANS(User_Model_Calcs!B4350))^2))*SIN(RADIANS(User_Model_Calcs!B4350))</f>
        <v>-2739.5778175021269</v>
      </c>
      <c r="L4350">
        <f t="shared" ca="1" si="661"/>
        <v>-25.454450938230814</v>
      </c>
      <c r="M4350">
        <f t="shared" ca="1" si="662"/>
        <v>6374.1734364286685</v>
      </c>
      <c r="N4350">
        <f ca="1">SQRT(User_Model_Calcs!M4350^2+Sat_Data!$B$3^2-2*User_Model_Calcs!M4350*Sat_Data!$B$3*COS(RADIANS(L4350))*COS(RADIANS(I4350)))</f>
        <v>36511.707838393173</v>
      </c>
      <c r="O4350">
        <f ca="1">DEGREES(ACOS(((Earth_Data!$B$1+Sat_Data!$B$2)/User_Model_Calcs!N4350)*SQRT(1-COS(RADIANS(User_Model_Calcs!I4350))^2*COS(RADIANS(User_Model_Calcs!B4350))^2)))</f>
        <v>60.061408313853093</v>
      </c>
      <c r="P4350">
        <f t="shared" ca="1" si="659"/>
        <v>0.55531495908092288</v>
      </c>
    </row>
    <row r="4351" spans="1:16" x14ac:dyDescent="0.25">
      <c r="A4351">
        <f t="shared" ca="1" si="663"/>
        <v>108.95685715662218</v>
      </c>
      <c r="B4351">
        <f t="shared" ca="1" si="664"/>
        <v>-24.3602087878144</v>
      </c>
      <c r="C4351" s="6">
        <v>20135.9375</v>
      </c>
      <c r="D4351">
        <f t="shared" ca="1" si="665"/>
        <v>1.2</v>
      </c>
      <c r="E4351" s="1">
        <v>0.65</v>
      </c>
      <c r="F4351">
        <v>19.899999999999999</v>
      </c>
      <c r="G4351">
        <f t="shared" ca="1" si="660"/>
        <v>46.089820015575185</v>
      </c>
      <c r="H4351">
        <f t="shared" ca="1" si="666"/>
        <v>21.021265628294675</v>
      </c>
      <c r="I4351">
        <f ca="1">User_Model_Calcs!A4351-Sat_Data!$B$5</f>
        <v>-1.0431428433778223</v>
      </c>
      <c r="J4351">
        <f ca="1">(Earth_Data!$B$1/SQRT(1-Earth_Data!$B$2^2*SIN(RADIANS(User_Model_Calcs!B4351))^2))*COS(RADIANS(User_Model_Calcs!B4351))</f>
        <v>5813.6080161209002</v>
      </c>
      <c r="K4351">
        <f ca="1">((Earth_Data!$B$1*(1-Earth_Data!$B$2^2))/SQRT(1-Earth_Data!$B$2^2*SIN(RADIANS(User_Model_Calcs!B4351))^2))*SIN(RADIANS(User_Model_Calcs!B4351))</f>
        <v>-2614.6808278012413</v>
      </c>
      <c r="L4351">
        <f t="shared" ca="1" si="661"/>
        <v>-24.215919475760398</v>
      </c>
      <c r="M4351">
        <f t="shared" ca="1" si="662"/>
        <v>6374.5269625578158</v>
      </c>
      <c r="N4351">
        <f ca="1">SQRT(User_Model_Calcs!M4351^2+Sat_Data!$B$3^2-2*User_Model_Calcs!M4351*Sat_Data!$B$3*COS(RADIANS(L4351))*COS(RADIANS(I4351)))</f>
        <v>36445.561877688509</v>
      </c>
      <c r="O4351">
        <f ca="1">DEGREES(ACOS(((Earth_Data!$B$1+Sat_Data!$B$2)/User_Model_Calcs!N4351)*SQRT(1-COS(RADIANS(User_Model_Calcs!I4351))^2*COS(RADIANS(User_Model_Calcs!B4351))^2)))</f>
        <v>61.472707420448216</v>
      </c>
      <c r="P4351">
        <f t="shared" ca="1" si="659"/>
        <v>2.5276420161771274</v>
      </c>
    </row>
    <row r="4352" spans="1:16" x14ac:dyDescent="0.25">
      <c r="A4352">
        <f t="shared" ca="1" si="663"/>
        <v>107.97800756688505</v>
      </c>
      <c r="B4352">
        <f t="shared" ca="1" si="664"/>
        <v>-23.142536529117915</v>
      </c>
      <c r="C4352" s="6">
        <v>20135.9375</v>
      </c>
      <c r="D4352">
        <f t="shared" ca="1" si="665"/>
        <v>0.75</v>
      </c>
      <c r="E4352" s="1">
        <v>0.65</v>
      </c>
      <c r="F4352">
        <v>19.899999999999999</v>
      </c>
      <c r="G4352">
        <f t="shared" ca="1" si="660"/>
        <v>42.007420362456692</v>
      </c>
      <c r="H4352">
        <f t="shared" ca="1" si="666"/>
        <v>20.101416168385327</v>
      </c>
      <c r="I4352">
        <f ca="1">User_Model_Calcs!A4352-Sat_Data!$B$5</f>
        <v>-2.0219924331149457</v>
      </c>
      <c r="J4352">
        <f ca="1">(Earth_Data!$B$1/SQRT(1-Earth_Data!$B$2^2*SIN(RADIANS(User_Model_Calcs!B4352))^2))*COS(RADIANS(User_Model_Calcs!B4352))</f>
        <v>5867.9255885125922</v>
      </c>
      <c r="K4352">
        <f ca="1">((Earth_Data!$B$1*(1-Earth_Data!$B$2^2))/SQRT(1-Earth_Data!$B$2^2*SIN(RADIANS(User_Model_Calcs!B4352))^2))*SIN(RADIANS(User_Model_Calcs!B4352))</f>
        <v>-2491.2428697682253</v>
      </c>
      <c r="L4352">
        <f t="shared" ca="1" si="661"/>
        <v>-23.003774554947721</v>
      </c>
      <c r="M4352">
        <f t="shared" ca="1" si="662"/>
        <v>6374.8601356023391</v>
      </c>
      <c r="N4352">
        <f ca="1">SQRT(User_Model_Calcs!M4352^2+Sat_Data!$B$3^2-2*User_Model_Calcs!M4352*Sat_Data!$B$3*COS(RADIANS(L4352))*COS(RADIANS(I4352)))</f>
        <v>36385.843058648767</v>
      </c>
      <c r="O4352">
        <f ca="1">DEGREES(ACOS(((Earth_Data!$B$1+Sat_Data!$B$2)/User_Model_Calcs!N4352)*SQRT(1-COS(RADIANS(User_Model_Calcs!I4352))^2*COS(RADIANS(User_Model_Calcs!B4352))^2)))</f>
        <v>62.807401662922594</v>
      </c>
      <c r="P4352">
        <f t="shared" ca="1" si="659"/>
        <v>5.1331178264196922</v>
      </c>
    </row>
    <row r="4353" spans="1:16" x14ac:dyDescent="0.25">
      <c r="A4353">
        <f t="shared" ca="1" si="663"/>
        <v>109.61345049483941</v>
      </c>
      <c r="B4353">
        <f t="shared" ca="1" si="664"/>
        <v>-25.107512436033407</v>
      </c>
      <c r="C4353" s="6">
        <v>20135.9375</v>
      </c>
      <c r="D4353">
        <f t="shared" ca="1" si="665"/>
        <v>1.2</v>
      </c>
      <c r="E4353" s="1">
        <v>0.65</v>
      </c>
      <c r="F4353">
        <v>19.899999999999999</v>
      </c>
      <c r="G4353">
        <f t="shared" ca="1" si="660"/>
        <v>46.089820015575185</v>
      </c>
      <c r="H4353">
        <f t="shared" ca="1" si="666"/>
        <v>23.688612182483972</v>
      </c>
      <c r="I4353">
        <f ca="1">User_Model_Calcs!A4353-Sat_Data!$B$5</f>
        <v>-0.38654950516058761</v>
      </c>
      <c r="J4353">
        <f ca="1">(Earth_Data!$B$1/SQRT(1-Earth_Data!$B$2^2*SIN(RADIANS(User_Model_Calcs!B4353))^2))*COS(RADIANS(User_Model_Calcs!B4353))</f>
        <v>5778.9735850035295</v>
      </c>
      <c r="K4353">
        <f ca="1">((Earth_Data!$B$1*(1-Earth_Data!$B$2^2))/SQRT(1-Earth_Data!$B$2^2*SIN(RADIANS(User_Model_Calcs!B4353))^2))*SIN(RADIANS(User_Model_Calcs!B4353))</f>
        <v>-2689.8643900671095</v>
      </c>
      <c r="L4353">
        <f t="shared" ca="1" si="661"/>
        <v>-24.959958503966174</v>
      </c>
      <c r="M4353">
        <f t="shared" ca="1" si="662"/>
        <v>6374.3161306229276</v>
      </c>
      <c r="N4353">
        <f ca="1">SQRT(User_Model_Calcs!M4353^2+Sat_Data!$B$3^2-2*User_Model_Calcs!M4353*Sat_Data!$B$3*COS(RADIANS(L4353))*COS(RADIANS(I4353)))</f>
        <v>36484.61040139079</v>
      </c>
      <c r="O4353">
        <f ca="1">DEGREES(ACOS(((Earth_Data!$B$1+Sat_Data!$B$2)/User_Model_Calcs!N4353)*SQRT(1-COS(RADIANS(User_Model_Calcs!I4353))^2*COS(RADIANS(User_Model_Calcs!B4353))^2)))</f>
        <v>60.631662281990778</v>
      </c>
      <c r="P4353">
        <f t="shared" ca="1" si="659"/>
        <v>0.91092685036357468</v>
      </c>
    </row>
    <row r="4354" spans="1:16" x14ac:dyDescent="0.25">
      <c r="A4354">
        <f t="shared" ca="1" si="663"/>
        <v>105.45340237132972</v>
      </c>
      <c r="B4354">
        <f t="shared" ca="1" si="664"/>
        <v>-21.215540751552155</v>
      </c>
      <c r="C4354" s="6">
        <v>20135.9375</v>
      </c>
      <c r="D4354">
        <f t="shared" ca="1" si="665"/>
        <v>1.2</v>
      </c>
      <c r="E4354" s="1">
        <v>0.65</v>
      </c>
      <c r="F4354">
        <v>19.899999999999999</v>
      </c>
      <c r="G4354">
        <f t="shared" ca="1" si="660"/>
        <v>46.089820015575185</v>
      </c>
      <c r="H4354">
        <f t="shared" ca="1" si="666"/>
        <v>17.627894192087776</v>
      </c>
      <c r="I4354">
        <f ca="1">User_Model_Calcs!A4354-Sat_Data!$B$5</f>
        <v>-4.5465976286702841</v>
      </c>
      <c r="J4354">
        <f ca="1">(Earth_Data!$B$1/SQRT(1-Earth_Data!$B$2^2*SIN(RADIANS(User_Model_Calcs!B4354))^2))*COS(RADIANS(User_Model_Calcs!B4354))</f>
        <v>5948.4739350768596</v>
      </c>
      <c r="K4354">
        <f ca="1">((Earth_Data!$B$1*(1-Earth_Data!$B$2^2))/SQRT(1-Earth_Data!$B$2^2*SIN(RADIANS(User_Model_Calcs!B4354))^2))*SIN(RADIANS(User_Model_Calcs!B4354))</f>
        <v>-2293.6589484548354</v>
      </c>
      <c r="L4354">
        <f t="shared" ca="1" si="661"/>
        <v>-21.086030449149721</v>
      </c>
      <c r="M4354">
        <f t="shared" ca="1" si="662"/>
        <v>6375.3598744004812</v>
      </c>
      <c r="N4354">
        <f ca="1">SQRT(User_Model_Calcs!M4354^2+Sat_Data!$B$3^2-2*User_Model_Calcs!M4354*Sat_Data!$B$3*COS(RADIANS(L4354))*COS(RADIANS(I4354)))</f>
        <v>36309.969082675772</v>
      </c>
      <c r="O4354">
        <f ca="1">DEGREES(ACOS(((Earth_Data!$B$1+Sat_Data!$B$2)/User_Model_Calcs!N4354)*SQRT(1-COS(RADIANS(User_Model_Calcs!I4354))^2*COS(RADIANS(User_Model_Calcs!B4354))^2)))</f>
        <v>64.602595346142493</v>
      </c>
      <c r="P4354">
        <f t="shared" ref="P4354:P4417" ca="1" si="667">DEGREES(ASIN(SIN(RADIANS(ABS(I4354)))/(SIN(ACOS(COS(RADIANS(I4354))*COS(RADIANS(B4354)))))))</f>
        <v>12.39337934977312</v>
      </c>
    </row>
    <row r="4355" spans="1:16" x14ac:dyDescent="0.25">
      <c r="A4355">
        <f t="shared" ca="1" si="663"/>
        <v>106.77793809741507</v>
      </c>
      <c r="B4355">
        <f t="shared" ca="1" si="664"/>
        <v>-23.767138205714527</v>
      </c>
      <c r="C4355" s="6">
        <v>20135.9375</v>
      </c>
      <c r="D4355">
        <f t="shared" ca="1" si="665"/>
        <v>0.75</v>
      </c>
      <c r="E4355" s="1">
        <v>0.65</v>
      </c>
      <c r="F4355">
        <v>19.899999999999999</v>
      </c>
      <c r="G4355">
        <f t="shared" ref="G4355:G4418" ca="1" si="668">20.4+20*LOG(F4355)+20*LOG(D4355)+10*LOG(E4355)</f>
        <v>42.007420362456692</v>
      </c>
      <c r="H4355">
        <f t="shared" ca="1" si="666"/>
        <v>18.8524953646785</v>
      </c>
      <c r="I4355">
        <f ca="1">User_Model_Calcs!A4355-Sat_Data!$B$5</f>
        <v>-3.222061902584926</v>
      </c>
      <c r="J4355">
        <f ca="1">(Earth_Data!$B$1/SQRT(1-Earth_Data!$B$2^2*SIN(RADIANS(User_Model_Calcs!B4355))^2))*COS(RADIANS(User_Model_Calcs!B4355))</f>
        <v>5840.3922957345258</v>
      </c>
      <c r="K4355">
        <f ca="1">((Earth_Data!$B$1*(1-Earth_Data!$B$2^2))/SQRT(1-Earth_Data!$B$2^2*SIN(RADIANS(User_Model_Calcs!B4355))^2))*SIN(RADIANS(User_Model_Calcs!B4355))</f>
        <v>-2554.7018378276248</v>
      </c>
      <c r="L4355">
        <f t="shared" ref="L4355:L4418" ca="1" si="669">DEGREES(ATAN((K4355/J4355)))</f>
        <v>-23.62550926475248</v>
      </c>
      <c r="M4355">
        <f t="shared" ref="M4355:M4418" ca="1" si="670">SQRT(J4355^2+K4355^2)</f>
        <v>6374.690866879354</v>
      </c>
      <c r="N4355">
        <f ca="1">SQRT(User_Model_Calcs!M4355^2+Sat_Data!$B$3^2-2*User_Model_Calcs!M4355*Sat_Data!$B$3*COS(RADIANS(L4355))*COS(RADIANS(I4355)))</f>
        <v>36424.163833190942</v>
      </c>
      <c r="O4355">
        <f ca="1">DEGREES(ACOS(((Earth_Data!$B$1+Sat_Data!$B$2)/User_Model_Calcs!N4355)*SQRT(1-COS(RADIANS(User_Model_Calcs!I4355))^2*COS(RADIANS(User_Model_Calcs!B4355))^2)))</f>
        <v>61.945194641132289</v>
      </c>
      <c r="P4355">
        <f t="shared" ca="1" si="667"/>
        <v>7.9517734039771009</v>
      </c>
    </row>
    <row r="4356" spans="1:16" x14ac:dyDescent="0.25">
      <c r="A4356">
        <f t="shared" ca="1" si="663"/>
        <v>106.38352544692184</v>
      </c>
      <c r="B4356">
        <f t="shared" ca="1" si="664"/>
        <v>-20.620269807104947</v>
      </c>
      <c r="C4356" s="6">
        <v>20135.9375</v>
      </c>
      <c r="D4356">
        <f t="shared" ca="1" si="665"/>
        <v>0.75</v>
      </c>
      <c r="E4356" s="1">
        <v>0.65</v>
      </c>
      <c r="F4356">
        <v>19.899999999999999</v>
      </c>
      <c r="G4356">
        <f t="shared" ca="1" si="668"/>
        <v>42.007420362456692</v>
      </c>
      <c r="H4356">
        <f t="shared" ca="1" si="666"/>
        <v>19.374828306502252</v>
      </c>
      <c r="I4356">
        <f ca="1">User_Model_Calcs!A4356-Sat_Data!$B$5</f>
        <v>-3.616474553078163</v>
      </c>
      <c r="J4356">
        <f ca="1">(Earth_Data!$B$1/SQRT(1-Earth_Data!$B$2^2*SIN(RADIANS(User_Model_Calcs!B4356))^2))*COS(RADIANS(User_Model_Calcs!B4356))</f>
        <v>5972.0042557894176</v>
      </c>
      <c r="K4356">
        <f ca="1">((Earth_Data!$B$1*(1-Earth_Data!$B$2^2))/SQRT(1-Earth_Data!$B$2^2*SIN(RADIANS(User_Model_Calcs!B4356))^2))*SIN(RADIANS(User_Model_Calcs!B4356))</f>
        <v>-2232.0968748329183</v>
      </c>
      <c r="L4356">
        <f t="shared" ca="1" si="669"/>
        <v>-20.493737014139555</v>
      </c>
      <c r="M4356">
        <f t="shared" ca="1" si="670"/>
        <v>6375.5071398129421</v>
      </c>
      <c r="N4356">
        <f ca="1">SQRT(User_Model_Calcs!M4356^2+Sat_Data!$B$3^2-2*User_Model_Calcs!M4356*Sat_Data!$B$3*COS(RADIANS(L4356))*COS(RADIANS(I4356)))</f>
        <v>36274.726964957641</v>
      </c>
      <c r="O4356">
        <f ca="1">DEGREES(ACOS(((Earth_Data!$B$1+Sat_Data!$B$2)/User_Model_Calcs!N4356)*SQRT(1-COS(RADIANS(User_Model_Calcs!I4356))^2*COS(RADIANS(User_Model_Calcs!B4356))^2)))</f>
        <v>65.476785654572112</v>
      </c>
      <c r="P4356">
        <f t="shared" ca="1" si="667"/>
        <v>10.174383376436403</v>
      </c>
    </row>
    <row r="4357" spans="1:16" x14ac:dyDescent="0.25">
      <c r="A4357">
        <f t="shared" ca="1" si="663"/>
        <v>106.04977834512647</v>
      </c>
      <c r="B4357">
        <f t="shared" ca="1" si="664"/>
        <v>-24.025551362463037</v>
      </c>
      <c r="C4357" s="6">
        <v>20135.9375</v>
      </c>
      <c r="D4357">
        <f t="shared" ca="1" si="665"/>
        <v>0.75</v>
      </c>
      <c r="E4357" s="1">
        <v>0.65</v>
      </c>
      <c r="F4357">
        <v>19.899999999999999</v>
      </c>
      <c r="G4357">
        <f t="shared" ca="1" si="668"/>
        <v>42.007420362456692</v>
      </c>
      <c r="H4357">
        <f t="shared" ca="1" si="666"/>
        <v>21.170000444228421</v>
      </c>
      <c r="I4357">
        <f ca="1">User_Model_Calcs!A4357-Sat_Data!$B$5</f>
        <v>-3.9502216548735305</v>
      </c>
      <c r="J4357">
        <f ca="1">(Earth_Data!$B$1/SQRT(1-Earth_Data!$B$2^2*SIN(RADIANS(User_Model_Calcs!B4357))^2))*COS(RADIANS(User_Model_Calcs!B4357))</f>
        <v>5828.7984148989062</v>
      </c>
      <c r="K4357">
        <f ca="1">((Earth_Data!$B$1*(1-Earth_Data!$B$2^2))/SQRT(1-Earth_Data!$B$2^2*SIN(RADIANS(User_Model_Calcs!B4357))^2))*SIN(RADIANS(User_Model_Calcs!B4357))</f>
        <v>-2580.8694229052353</v>
      </c>
      <c r="L4357">
        <f t="shared" ca="1" si="669"/>
        <v>-23.882755763864445</v>
      </c>
      <c r="M4357">
        <f t="shared" ca="1" si="670"/>
        <v>6374.6198270653913</v>
      </c>
      <c r="N4357">
        <f ca="1">SQRT(User_Model_Calcs!M4357^2+Sat_Data!$B$3^2-2*User_Model_Calcs!M4357*Sat_Data!$B$3*COS(RADIANS(L4357))*COS(RADIANS(I4357)))</f>
        <v>36442.90987018255</v>
      </c>
      <c r="O4357">
        <f ca="1">DEGREES(ACOS(((Earth_Data!$B$1+Sat_Data!$B$2)/User_Model_Calcs!N4357)*SQRT(1-COS(RADIANS(User_Model_Calcs!I4357))^2*COS(RADIANS(User_Model_Calcs!B4357))^2)))</f>
        <v>61.53288134874358</v>
      </c>
      <c r="P4357">
        <f t="shared" ca="1" si="667"/>
        <v>9.6260698814725174</v>
      </c>
    </row>
    <row r="4358" spans="1:16" x14ac:dyDescent="0.25">
      <c r="A4358">
        <f t="shared" ca="1" si="663"/>
        <v>110.15342256017375</v>
      </c>
      <c r="B4358">
        <f t="shared" ca="1" si="664"/>
        <v>-24.898357308394687</v>
      </c>
      <c r="C4358" s="6">
        <v>20135.9375</v>
      </c>
      <c r="D4358">
        <f t="shared" ca="1" si="665"/>
        <v>3</v>
      </c>
      <c r="E4358" s="1">
        <v>0.65</v>
      </c>
      <c r="F4358">
        <v>19.899999999999999</v>
      </c>
      <c r="G4358">
        <f t="shared" ca="1" si="668"/>
        <v>54.048620189015942</v>
      </c>
      <c r="H4358">
        <f t="shared" ca="1" si="666"/>
        <v>22.310272486173474</v>
      </c>
      <c r="I4358">
        <f ca="1">User_Model_Calcs!A4358-Sat_Data!$B$5</f>
        <v>0.15342256017375178</v>
      </c>
      <c r="J4358">
        <f ca="1">(Earth_Data!$B$1/SQRT(1-Earth_Data!$B$2^2*SIN(RADIANS(User_Model_Calcs!B4358))^2))*COS(RADIANS(User_Model_Calcs!B4358))</f>
        <v>5788.7661858613037</v>
      </c>
      <c r="K4358">
        <f ca="1">((Earth_Data!$B$1*(1-Earth_Data!$B$2^2))/SQRT(1-Earth_Data!$B$2^2*SIN(RADIANS(User_Model_Calcs!B4358))^2))*SIN(RADIANS(User_Model_Calcs!B4358))</f>
        <v>-2668.8668983772764</v>
      </c>
      <c r="L4358">
        <f t="shared" ca="1" si="669"/>
        <v>-24.75170711920617</v>
      </c>
      <c r="M4358">
        <f t="shared" ca="1" si="670"/>
        <v>6374.3756145857269</v>
      </c>
      <c r="N4358">
        <f ca="1">SQRT(User_Model_Calcs!M4358^2+Sat_Data!$B$3^2-2*User_Model_Calcs!M4358*Sat_Data!$B$3*COS(RADIANS(L4358))*COS(RADIANS(I4358)))</f>
        <v>36473.173987697162</v>
      </c>
      <c r="O4358">
        <f ca="1">DEGREES(ACOS(((Earth_Data!$B$1+Sat_Data!$B$2)/User_Model_Calcs!N4358)*SQRT(1-COS(RADIANS(User_Model_Calcs!I4358))^2*COS(RADIANS(User_Model_Calcs!B4358))^2)))</f>
        <v>60.875516019107636</v>
      </c>
      <c r="P4358">
        <f t="shared" ca="1" si="667"/>
        <v>0.36441160094462255</v>
      </c>
    </row>
    <row r="4359" spans="1:16" x14ac:dyDescent="0.25">
      <c r="A4359">
        <f t="shared" ca="1" si="663"/>
        <v>108.33372402343878</v>
      </c>
      <c r="B4359">
        <f t="shared" ca="1" si="664"/>
        <v>-23.088053043598336</v>
      </c>
      <c r="C4359" s="6">
        <v>20135.9375</v>
      </c>
      <c r="D4359">
        <f t="shared" ca="1" si="665"/>
        <v>3</v>
      </c>
      <c r="E4359" s="1">
        <v>0.65</v>
      </c>
      <c r="F4359">
        <v>19.899999999999999</v>
      </c>
      <c r="G4359">
        <f t="shared" ca="1" si="668"/>
        <v>54.048620189015942</v>
      </c>
      <c r="H4359">
        <f t="shared" ca="1" si="666"/>
        <v>14.50011132858611</v>
      </c>
      <c r="I4359">
        <f ca="1">User_Model_Calcs!A4359-Sat_Data!$B$5</f>
        <v>-1.6662759765612236</v>
      </c>
      <c r="J4359">
        <f ca="1">(Earth_Data!$B$1/SQRT(1-Earth_Data!$B$2^2*SIN(RADIANS(User_Model_Calcs!B4359))^2))*COS(RADIANS(User_Model_Calcs!B4359))</f>
        <v>5870.294357429214</v>
      </c>
      <c r="K4359">
        <f ca="1">((Earth_Data!$B$1*(1-Earth_Data!$B$2^2))/SQRT(1-Earth_Data!$B$2^2*SIN(RADIANS(User_Model_Calcs!B4359))^2))*SIN(RADIANS(User_Model_Calcs!B4359))</f>
        <v>-2485.6934741471682</v>
      </c>
      <c r="L4359">
        <f t="shared" ca="1" si="669"/>
        <v>-22.949544278444563</v>
      </c>
      <c r="M4359">
        <f t="shared" ca="1" si="670"/>
        <v>6374.874735262104</v>
      </c>
      <c r="N4359">
        <f ca="1">SQRT(User_Model_Calcs!M4359^2+Sat_Data!$B$3^2-2*User_Model_Calcs!M4359*Sat_Data!$B$3*COS(RADIANS(L4359))*COS(RADIANS(I4359)))</f>
        <v>36381.743066853342</v>
      </c>
      <c r="O4359">
        <f ca="1">DEGREES(ACOS(((Earth_Data!$B$1+Sat_Data!$B$2)/User_Model_Calcs!N4359)*SQRT(1-COS(RADIANS(User_Model_Calcs!I4359))^2*COS(RADIANS(User_Model_Calcs!B4359))^2)))</f>
        <v>62.901108447816561</v>
      </c>
      <c r="P4359">
        <f t="shared" ca="1" si="667"/>
        <v>4.2425563380923403</v>
      </c>
    </row>
    <row r="4360" spans="1:16" x14ac:dyDescent="0.25">
      <c r="A4360">
        <f t="shared" ca="1" si="663"/>
        <v>107.59369750684749</v>
      </c>
      <c r="B4360">
        <f t="shared" ca="1" si="664"/>
        <v>-23.368454915596587</v>
      </c>
      <c r="C4360" s="6">
        <v>20135.9375</v>
      </c>
      <c r="D4360">
        <f t="shared" ca="1" si="665"/>
        <v>0.75</v>
      </c>
      <c r="E4360" s="1">
        <v>0.65</v>
      </c>
      <c r="F4360">
        <v>19.899999999999999</v>
      </c>
      <c r="G4360">
        <f t="shared" ca="1" si="668"/>
        <v>42.007420362456692</v>
      </c>
      <c r="H4360">
        <f t="shared" ca="1" si="666"/>
        <v>20.043441681005611</v>
      </c>
      <c r="I4360">
        <f ca="1">User_Model_Calcs!A4360-Sat_Data!$B$5</f>
        <v>-2.4063024931525092</v>
      </c>
      <c r="J4360">
        <f ca="1">(Earth_Data!$B$1/SQRT(1-Earth_Data!$B$2^2*SIN(RADIANS(User_Model_Calcs!B4360))^2))*COS(RADIANS(User_Model_Calcs!B4360))</f>
        <v>5858.0469271070951</v>
      </c>
      <c r="K4360">
        <f ca="1">((Earth_Data!$B$1*(1-Earth_Data!$B$2^2))/SQRT(1-Earth_Data!$B$2^2*SIN(RADIANS(User_Model_Calcs!B4360))^2))*SIN(RADIANS(User_Model_Calcs!B4360))</f>
        <v>-2514.2299967700537</v>
      </c>
      <c r="L4360">
        <f t="shared" ca="1" si="669"/>
        <v>-23.228648326435458</v>
      </c>
      <c r="M4360">
        <f t="shared" ca="1" si="670"/>
        <v>6374.7993126722995</v>
      </c>
      <c r="N4360">
        <f ca="1">SQRT(User_Model_Calcs!M4360^2+Sat_Data!$B$3^2-2*User_Model_Calcs!M4360*Sat_Data!$B$3*COS(RADIANS(L4360))*COS(RADIANS(I4360)))</f>
        <v>36399.029468603403</v>
      </c>
      <c r="O4360">
        <f ca="1">DEGREES(ACOS(((Earth_Data!$B$1+Sat_Data!$B$2)/User_Model_Calcs!N4360)*SQRT(1-COS(RADIANS(User_Model_Calcs!I4360))^2*COS(RADIANS(User_Model_Calcs!B4360))^2)))</f>
        <v>62.50770349900008</v>
      </c>
      <c r="P4360">
        <f t="shared" ca="1" si="667"/>
        <v>6.0476869622172273</v>
      </c>
    </row>
    <row r="4361" spans="1:16" x14ac:dyDescent="0.25">
      <c r="A4361">
        <f t="shared" ca="1" si="663"/>
        <v>107.35173212397299</v>
      </c>
      <c r="B4361">
        <f t="shared" ca="1" si="664"/>
        <v>-20.632907775577205</v>
      </c>
      <c r="C4361" s="6">
        <v>20135.9375</v>
      </c>
      <c r="D4361">
        <f t="shared" ca="1" si="665"/>
        <v>1.2</v>
      </c>
      <c r="E4361" s="1">
        <v>0.65</v>
      </c>
      <c r="F4361">
        <v>19.899999999999999</v>
      </c>
      <c r="G4361">
        <f t="shared" ca="1" si="668"/>
        <v>46.089820015575185</v>
      </c>
      <c r="H4361">
        <f t="shared" ca="1" si="666"/>
        <v>14.267357710433387</v>
      </c>
      <c r="I4361">
        <f ca="1">User_Model_Calcs!A4361-Sat_Data!$B$5</f>
        <v>-2.6482678760270062</v>
      </c>
      <c r="J4361">
        <f ca="1">(Earth_Data!$B$1/SQRT(1-Earth_Data!$B$2^2*SIN(RADIANS(User_Model_Calcs!B4361))^2))*COS(RADIANS(User_Model_Calcs!B4361))</f>
        <v>5971.511358985671</v>
      </c>
      <c r="K4361">
        <f ca="1">((Earth_Data!$B$1*(1-Earth_Data!$B$2^2))/SQRT(1-Earth_Data!$B$2^2*SIN(RADIANS(User_Model_Calcs!B4361))^2))*SIN(RADIANS(User_Model_Calcs!B4361))</f>
        <v>-2233.4063600803756</v>
      </c>
      <c r="L4361">
        <f t="shared" ca="1" si="669"/>
        <v>-20.506311200360614</v>
      </c>
      <c r="M4361">
        <f t="shared" ca="1" si="670"/>
        <v>6375.5040490726979</v>
      </c>
      <c r="N4361">
        <f ca="1">SQRT(User_Model_Calcs!M4361^2+Sat_Data!$B$3^2-2*User_Model_Calcs!M4361*Sat_Data!$B$3*COS(RADIANS(L4361))*COS(RADIANS(I4361)))</f>
        <v>36268.888620456615</v>
      </c>
      <c r="O4361">
        <f ca="1">DEGREES(ACOS(((Earth_Data!$B$1+Sat_Data!$B$2)/User_Model_Calcs!N4361)*SQRT(1-COS(RADIANS(User_Model_Calcs!I4361))^2*COS(RADIANS(User_Model_Calcs!B4361))^2)))</f>
        <v>65.623634038619187</v>
      </c>
      <c r="P4361">
        <f t="shared" ca="1" si="667"/>
        <v>7.4779960966310837</v>
      </c>
    </row>
    <row r="4362" spans="1:16" x14ac:dyDescent="0.25">
      <c r="A4362">
        <f t="shared" ca="1" si="663"/>
        <v>106.48180095608508</v>
      </c>
      <c r="B4362">
        <f t="shared" ca="1" si="664"/>
        <v>-24.756119960657582</v>
      </c>
      <c r="C4362" s="6">
        <v>20135.9375</v>
      </c>
      <c r="D4362">
        <f t="shared" ca="1" si="665"/>
        <v>0.75</v>
      </c>
      <c r="E4362" s="1">
        <v>0.65</v>
      </c>
      <c r="F4362">
        <v>19.899999999999999</v>
      </c>
      <c r="G4362">
        <f t="shared" ca="1" si="668"/>
        <v>42.007420362456692</v>
      </c>
      <c r="H4362">
        <f t="shared" ca="1" si="666"/>
        <v>23.509091161655441</v>
      </c>
      <c r="I4362">
        <f ca="1">User_Model_Calcs!A4362-Sat_Data!$B$5</f>
        <v>-3.5181990439149189</v>
      </c>
      <c r="J4362">
        <f ca="1">(Earth_Data!$B$1/SQRT(1-Earth_Data!$B$2^2*SIN(RADIANS(User_Model_Calcs!B4362))^2))*COS(RADIANS(User_Model_Calcs!B4362))</f>
        <v>5795.3817368377049</v>
      </c>
      <c r="K4362">
        <f ca="1">((Earth_Data!$B$1*(1-Earth_Data!$B$2^2))/SQRT(1-Earth_Data!$B$2^2*SIN(RADIANS(User_Model_Calcs!B4362))^2))*SIN(RADIANS(User_Model_Calcs!B4362))</f>
        <v>-2654.5673917984186</v>
      </c>
      <c r="L4362">
        <f t="shared" ca="1" si="669"/>
        <v>-24.610088807335476</v>
      </c>
      <c r="M4362">
        <f t="shared" ca="1" si="670"/>
        <v>6374.4158566312153</v>
      </c>
      <c r="N4362">
        <f ca="1">SQRT(User_Model_Calcs!M4362^2+Sat_Data!$B$3^2-2*User_Model_Calcs!M4362*Sat_Data!$B$3*COS(RADIANS(L4362))*COS(RADIANS(I4362)))</f>
        <v>36478.135343379952</v>
      </c>
      <c r="O4362">
        <f ca="1">DEGREES(ACOS(((Earth_Data!$B$1+Sat_Data!$B$2)/User_Model_Calcs!N4362)*SQRT(1-COS(RADIANS(User_Model_Calcs!I4362))^2*COS(RADIANS(User_Model_Calcs!B4362))^2)))</f>
        <v>60.771278794978471</v>
      </c>
      <c r="P4362">
        <f t="shared" ca="1" si="667"/>
        <v>8.3524359839323097</v>
      </c>
    </row>
    <row r="4363" spans="1:16" x14ac:dyDescent="0.25">
      <c r="A4363">
        <f t="shared" ca="1" si="663"/>
        <v>110.29817049510153</v>
      </c>
      <c r="B4363">
        <f t="shared" ca="1" si="664"/>
        <v>-23.032709578428687</v>
      </c>
      <c r="C4363" s="6">
        <v>20135.9375</v>
      </c>
      <c r="D4363">
        <f t="shared" ca="1" si="665"/>
        <v>0.75</v>
      </c>
      <c r="E4363" s="1">
        <v>0.65</v>
      </c>
      <c r="F4363">
        <v>19.899999999999999</v>
      </c>
      <c r="G4363">
        <f t="shared" ca="1" si="668"/>
        <v>42.007420362456692</v>
      </c>
      <c r="H4363">
        <f t="shared" ca="1" si="666"/>
        <v>19.003300025978547</v>
      </c>
      <c r="I4363">
        <f ca="1">User_Model_Calcs!A4363-Sat_Data!$B$5</f>
        <v>0.29817049510153026</v>
      </c>
      <c r="J4363">
        <f ca="1">(Earth_Data!$B$1/SQRT(1-Earth_Data!$B$2^2*SIN(RADIANS(User_Model_Calcs!B4363))^2))*COS(RADIANS(User_Model_Calcs!B4363))</f>
        <v>5872.6950951279741</v>
      </c>
      <c r="K4363">
        <f ca="1">((Earth_Data!$B$1*(1-Earth_Data!$B$2^2))/SQRT(1-Earth_Data!$B$2^2*SIN(RADIANS(User_Model_Calcs!B4363))^2))*SIN(RADIANS(User_Model_Calcs!B4363))</f>
        <v>-2480.0542212920423</v>
      </c>
      <c r="L4363">
        <f t="shared" ca="1" si="669"/>
        <v>-22.894458528327462</v>
      </c>
      <c r="M4363">
        <f t="shared" ca="1" si="670"/>
        <v>6374.8895379362175</v>
      </c>
      <c r="N4363">
        <f ca="1">SQRT(User_Model_Calcs!M4363^2+Sat_Data!$B$3^2-2*User_Model_Calcs!M4363*Sat_Data!$B$3*COS(RADIANS(L4363))*COS(RADIANS(I4363)))</f>
        <v>36376.178307067901</v>
      </c>
      <c r="O4363">
        <f ca="1">DEGREES(ACOS(((Earth_Data!$B$1+Sat_Data!$B$2)/User_Model_Calcs!N4363)*SQRT(1-COS(RADIANS(User_Model_Calcs!I4363))^2*COS(RADIANS(User_Model_Calcs!B4363))^2)))</f>
        <v>63.028645963685939</v>
      </c>
      <c r="P4363">
        <f t="shared" ca="1" si="667"/>
        <v>0.76204625396860737</v>
      </c>
    </row>
    <row r="4364" spans="1:16" x14ac:dyDescent="0.25">
      <c r="A4364">
        <f t="shared" ca="1" si="663"/>
        <v>109.01158866269429</v>
      </c>
      <c r="B4364">
        <f t="shared" ca="1" si="664"/>
        <v>-23.205494352952318</v>
      </c>
      <c r="C4364" s="6">
        <v>20135.9375</v>
      </c>
      <c r="D4364">
        <f t="shared" ca="1" si="665"/>
        <v>0.75</v>
      </c>
      <c r="E4364" s="1">
        <v>0.65</v>
      </c>
      <c r="F4364">
        <v>19.899999999999999</v>
      </c>
      <c r="G4364">
        <f t="shared" ca="1" si="668"/>
        <v>42.007420362456692</v>
      </c>
      <c r="H4364">
        <f t="shared" ca="1" si="666"/>
        <v>18.41293096799857</v>
      </c>
      <c r="I4364">
        <f ca="1">User_Model_Calcs!A4364-Sat_Data!$B$5</f>
        <v>-0.98841133730570618</v>
      </c>
      <c r="J4364">
        <f ca="1">(Earth_Data!$B$1/SQRT(1-Earth_Data!$B$2^2*SIN(RADIANS(User_Model_Calcs!B4364))^2))*COS(RADIANS(User_Model_Calcs!B4364))</f>
        <v>5865.1817913005452</v>
      </c>
      <c r="K4364">
        <f ca="1">((Earth_Data!$B$1*(1-Earth_Data!$B$2^2))/SQRT(1-Earth_Data!$B$2^2*SIN(RADIANS(User_Model_Calcs!B4364))^2))*SIN(RADIANS(User_Model_Calcs!B4364))</f>
        <v>-2497.6526550465642</v>
      </c>
      <c r="L4364">
        <f t="shared" ca="1" si="669"/>
        <v>-23.066440406521856</v>
      </c>
      <c r="M4364">
        <f t="shared" ca="1" si="670"/>
        <v>6374.8432318186951</v>
      </c>
      <c r="N4364">
        <f ca="1">SQRT(User_Model_Calcs!M4364^2+Sat_Data!$B$3^2-2*User_Model_Calcs!M4364*Sat_Data!$B$3*COS(RADIANS(L4364))*COS(RADIANS(I4364)))</f>
        <v>36385.797093277026</v>
      </c>
      <c r="O4364">
        <f ca="1">DEGREES(ACOS(((Earth_Data!$B$1+Sat_Data!$B$2)/User_Model_Calcs!N4364)*SQRT(1-COS(RADIANS(User_Model_Calcs!I4364))^2*COS(RADIANS(User_Model_Calcs!B4364))^2)))</f>
        <v>62.807950192118412</v>
      </c>
      <c r="P4364">
        <f t="shared" ca="1" si="667"/>
        <v>2.5071144208579277</v>
      </c>
    </row>
    <row r="4365" spans="1:16" x14ac:dyDescent="0.25">
      <c r="A4365">
        <f t="shared" ca="1" si="663"/>
        <v>106.3017333244326</v>
      </c>
      <c r="B4365">
        <f t="shared" ca="1" si="664"/>
        <v>-25.102970446350412</v>
      </c>
      <c r="C4365" s="6">
        <v>20135.9375</v>
      </c>
      <c r="D4365">
        <f t="shared" ca="1" si="665"/>
        <v>0.75</v>
      </c>
      <c r="E4365" s="1">
        <v>0.65</v>
      </c>
      <c r="F4365">
        <v>19.899999999999999</v>
      </c>
      <c r="G4365">
        <f t="shared" ca="1" si="668"/>
        <v>42.007420362456692</v>
      </c>
      <c r="H4365">
        <f t="shared" ca="1" si="666"/>
        <v>14.594730096205737</v>
      </c>
      <c r="I4365">
        <f ca="1">User_Model_Calcs!A4365-Sat_Data!$B$5</f>
        <v>-3.6982666755673961</v>
      </c>
      <c r="J4365">
        <f ca="1">(Earth_Data!$B$1/SQRT(1-Earth_Data!$B$2^2*SIN(RADIANS(User_Model_Calcs!B4365))^2))*COS(RADIANS(User_Model_Calcs!B4365))</f>
        <v>5779.187056947887</v>
      </c>
      <c r="K4365">
        <f ca="1">((Earth_Data!$B$1*(1-Earth_Data!$B$2^2))/SQRT(1-Earth_Data!$B$2^2*SIN(RADIANS(User_Model_Calcs!B4365))^2))*SIN(RADIANS(User_Model_Calcs!B4365))</f>
        <v>-2689.4087847674155</v>
      </c>
      <c r="L4365">
        <f t="shared" ca="1" si="669"/>
        <v>-24.955436057032408</v>
      </c>
      <c r="M4365">
        <f t="shared" ca="1" si="670"/>
        <v>6374.3174262644097</v>
      </c>
      <c r="N4365">
        <f ca="1">SQRT(User_Model_Calcs!M4365^2+Sat_Data!$B$3^2-2*User_Model_Calcs!M4365*Sat_Data!$B$3*COS(RADIANS(L4365))*COS(RADIANS(I4365)))</f>
        <v>36498.117625827901</v>
      </c>
      <c r="O4365">
        <f ca="1">DEGREES(ACOS(((Earth_Data!$B$1+Sat_Data!$B$2)/User_Model_Calcs!N4365)*SQRT(1-COS(RADIANS(User_Model_Calcs!I4365))^2*COS(RADIANS(User_Model_Calcs!B4365))^2)))</f>
        <v>60.348032509025046</v>
      </c>
      <c r="P4365">
        <f t="shared" ca="1" si="667"/>
        <v>8.6627699451298152</v>
      </c>
    </row>
    <row r="4366" spans="1:16" x14ac:dyDescent="0.25">
      <c r="A4366">
        <f t="shared" ca="1" si="663"/>
        <v>106.5585907265211</v>
      </c>
      <c r="B4366">
        <f t="shared" ca="1" si="664"/>
        <v>-24.714476175217627</v>
      </c>
      <c r="C4366" s="6">
        <v>20135.9375</v>
      </c>
      <c r="D4366">
        <f t="shared" ca="1" si="665"/>
        <v>0.75</v>
      </c>
      <c r="E4366" s="1">
        <v>0.65</v>
      </c>
      <c r="F4366">
        <v>19.899999999999999</v>
      </c>
      <c r="G4366">
        <f t="shared" ca="1" si="668"/>
        <v>42.007420362456692</v>
      </c>
      <c r="H4366">
        <f t="shared" ca="1" si="666"/>
        <v>22.363329832153717</v>
      </c>
      <c r="I4366">
        <f ca="1">User_Model_Calcs!A4366-Sat_Data!$B$5</f>
        <v>-3.4414092734788966</v>
      </c>
      <c r="J4366">
        <f ca="1">(Earth_Data!$B$1/SQRT(1-Earth_Data!$B$2^2*SIN(RADIANS(User_Model_Calcs!B4366))^2))*COS(RADIANS(User_Model_Calcs!B4366))</f>
        <v>5797.3118724225933</v>
      </c>
      <c r="K4366">
        <f ca="1">((Earth_Data!$B$1*(1-Earth_Data!$B$2^2))/SQRT(1-Earth_Data!$B$2^2*SIN(RADIANS(User_Model_Calcs!B4366))^2))*SIN(RADIANS(User_Model_Calcs!B4366))</f>
        <v>-2650.3777768469076</v>
      </c>
      <c r="L4366">
        <f t="shared" ca="1" si="669"/>
        <v>-24.56862693869008</v>
      </c>
      <c r="M4366">
        <f t="shared" ca="1" si="670"/>
        <v>6374.4276061569562</v>
      </c>
      <c r="N4366">
        <f ca="1">SQRT(User_Model_Calcs!M4366^2+Sat_Data!$B$3^2-2*User_Model_Calcs!M4366*Sat_Data!$B$3*COS(RADIANS(L4366))*COS(RADIANS(I4366)))</f>
        <v>36475.365393142078</v>
      </c>
      <c r="O4366">
        <f ca="1">DEGREES(ACOS(((Earth_Data!$B$1+Sat_Data!$B$2)/User_Model_Calcs!N4366)*SQRT(1-COS(RADIANS(User_Model_Calcs!I4366))^2*COS(RADIANS(User_Model_Calcs!B4366))^2)))</f>
        <v>60.830360918965276</v>
      </c>
      <c r="P4366">
        <f t="shared" ca="1" si="667"/>
        <v>8.1849117916777949</v>
      </c>
    </row>
    <row r="4367" spans="1:16" x14ac:dyDescent="0.25">
      <c r="A4367">
        <f t="shared" ca="1" si="663"/>
        <v>106.91665400475515</v>
      </c>
      <c r="B4367">
        <f t="shared" ca="1" si="664"/>
        <v>-21.096733155146769</v>
      </c>
      <c r="C4367" s="6">
        <v>20135.9375</v>
      </c>
      <c r="D4367">
        <f t="shared" ca="1" si="665"/>
        <v>3</v>
      </c>
      <c r="E4367" s="1">
        <v>0.65</v>
      </c>
      <c r="F4367">
        <v>19.899999999999999</v>
      </c>
      <c r="G4367">
        <f t="shared" ca="1" si="668"/>
        <v>54.048620189015942</v>
      </c>
      <c r="H4367">
        <f t="shared" ca="1" si="666"/>
        <v>20.769199044511932</v>
      </c>
      <c r="I4367">
        <f ca="1">User_Model_Calcs!A4367-Sat_Data!$B$5</f>
        <v>-3.083345995244855</v>
      </c>
      <c r="J4367">
        <f ca="1">(Earth_Data!$B$1/SQRT(1-Earth_Data!$B$2^2*SIN(RADIANS(User_Model_Calcs!B4367))^2))*COS(RADIANS(User_Model_Calcs!B4367))</f>
        <v>5953.2214514901743</v>
      </c>
      <c r="K4367">
        <f ca="1">((Earth_Data!$B$1*(1-Earth_Data!$B$2^2))/SQRT(1-Earth_Data!$B$2^2*SIN(RADIANS(User_Model_Calcs!B4367))^2))*SIN(RADIANS(User_Model_Calcs!B4367))</f>
        <v>-2281.3912730997008</v>
      </c>
      <c r="L4367">
        <f t="shared" ca="1" si="669"/>
        <v>-20.967812728695829</v>
      </c>
      <c r="M4367">
        <f t="shared" ca="1" si="670"/>
        <v>6375.3895403699262</v>
      </c>
      <c r="N4367">
        <f ca="1">SQRT(User_Model_Calcs!M4367^2+Sat_Data!$B$3^2-2*User_Model_Calcs!M4367*Sat_Data!$B$3*COS(RADIANS(L4367))*COS(RADIANS(I4367)))</f>
        <v>36292.728281516313</v>
      </c>
      <c r="O4367">
        <f ca="1">DEGREES(ACOS(((Earth_Data!$B$1+Sat_Data!$B$2)/User_Model_Calcs!N4367)*SQRT(1-COS(RADIANS(User_Model_Calcs!I4367))^2*COS(RADIANS(User_Model_Calcs!B4367))^2)))</f>
        <v>65.025193801780844</v>
      </c>
      <c r="P4367">
        <f t="shared" ca="1" si="667"/>
        <v>8.5113060550827182</v>
      </c>
    </row>
    <row r="4368" spans="1:16" x14ac:dyDescent="0.25">
      <c r="A4368">
        <f t="shared" ref="A4368:A4381" ca="1" si="671">107.947391934268+(RAND()*5-2.5)</f>
        <v>106.78343776931224</v>
      </c>
      <c r="B4368">
        <f t="shared" ref="B4368:B4403" ca="1" si="672">-23.1146709996734+(RAND()*5-2.5)</f>
        <v>-23.878745707773184</v>
      </c>
      <c r="C4368" s="6">
        <v>20135.9375</v>
      </c>
      <c r="D4368">
        <f t="shared" ca="1" si="665"/>
        <v>0.75</v>
      </c>
      <c r="E4368" s="1">
        <v>0.65</v>
      </c>
      <c r="F4368">
        <v>19.899999999999999</v>
      </c>
      <c r="G4368">
        <f t="shared" ca="1" si="668"/>
        <v>42.007420362456692</v>
      </c>
      <c r="H4368">
        <f t="shared" ca="1" si="666"/>
        <v>15.442773335517858</v>
      </c>
      <c r="I4368">
        <f ca="1">User_Model_Calcs!A4368-Sat_Data!$B$5</f>
        <v>-3.2165622306877566</v>
      </c>
      <c r="J4368">
        <f ca="1">(Earth_Data!$B$1/SQRT(1-Earth_Data!$B$2^2*SIN(RADIANS(User_Model_Calcs!B4368))^2))*COS(RADIANS(User_Model_Calcs!B4368))</f>
        <v>5835.3994769638184</v>
      </c>
      <c r="K4368">
        <f ca="1">((Earth_Data!$B$1*(1-Earth_Data!$B$2^2))/SQRT(1-Earth_Data!$B$2^2*SIN(RADIANS(User_Model_Calcs!B4368))^2))*SIN(RADIANS(User_Model_Calcs!B4368))</f>
        <v>-2566.009808082018</v>
      </c>
      <c r="L4368">
        <f t="shared" ca="1" si="669"/>
        <v>-23.736611482801372</v>
      </c>
      <c r="M4368">
        <f t="shared" ca="1" si="670"/>
        <v>6374.6602569017523</v>
      </c>
      <c r="N4368">
        <f ca="1">SQRT(User_Model_Calcs!M4368^2+Sat_Data!$B$3^2-2*User_Model_Calcs!M4368*Sat_Data!$B$3*COS(RADIANS(L4368))*COS(RADIANS(I4368)))</f>
        <v>36429.892099008386</v>
      </c>
      <c r="O4368">
        <f ca="1">DEGREES(ACOS(((Earth_Data!$B$1+Sat_Data!$B$2)/User_Model_Calcs!N4368)*SQRT(1-COS(RADIANS(User_Model_Calcs!I4368))^2*COS(RADIANS(User_Model_Calcs!B4368))^2)))</f>
        <v>61.818338377093554</v>
      </c>
      <c r="P4368">
        <f t="shared" ca="1" si="667"/>
        <v>7.9038434178029489</v>
      </c>
    </row>
    <row r="4369" spans="1:16" x14ac:dyDescent="0.25">
      <c r="A4369">
        <f t="shared" ca="1" si="671"/>
        <v>107.19364867223204</v>
      </c>
      <c r="B4369">
        <f t="shared" ca="1" si="672"/>
        <v>-22.763267506662999</v>
      </c>
      <c r="C4369" s="6">
        <v>20135.9375</v>
      </c>
      <c r="D4369">
        <f t="shared" ca="1" si="665"/>
        <v>3</v>
      </c>
      <c r="E4369" s="1">
        <v>0.65</v>
      </c>
      <c r="F4369">
        <v>19.899999999999999</v>
      </c>
      <c r="G4369">
        <f t="shared" ca="1" si="668"/>
        <v>54.048620189015942</v>
      </c>
      <c r="H4369">
        <f t="shared" ca="1" si="666"/>
        <v>14.764877641398394</v>
      </c>
      <c r="I4369">
        <f ca="1">User_Model_Calcs!A4369-Sat_Data!$B$5</f>
        <v>-2.8063513277679561</v>
      </c>
      <c r="J4369">
        <f ca="1">(Earth_Data!$B$1/SQRT(1-Earth_Data!$B$2^2*SIN(RADIANS(User_Model_Calcs!B4369))^2))*COS(RADIANS(User_Model_Calcs!B4369))</f>
        <v>5884.3050816145978</v>
      </c>
      <c r="K4369">
        <f ca="1">((Earth_Data!$B$1*(1-Earth_Data!$B$2^2))/SQRT(1-Earth_Data!$B$2^2*SIN(RADIANS(User_Model_Calcs!B4369))^2))*SIN(RADIANS(User_Model_Calcs!B4369))</f>
        <v>-2452.5668429283924</v>
      </c>
      <c r="L4369">
        <f t="shared" ca="1" si="669"/>
        <v>-22.626278455106686</v>
      </c>
      <c r="M4369">
        <f t="shared" ca="1" si="670"/>
        <v>6374.9612087092046</v>
      </c>
      <c r="N4369">
        <f ca="1">SQRT(User_Model_Calcs!M4369^2+Sat_Data!$B$3^2-2*User_Model_Calcs!M4369*Sat_Data!$B$3*COS(RADIANS(L4369))*COS(RADIANS(I4369)))</f>
        <v>36370.820810955855</v>
      </c>
      <c r="O4369">
        <f ca="1">DEGREES(ACOS(((Earth_Data!$B$1+Sat_Data!$B$2)/User_Model_Calcs!N4369)*SQRT(1-COS(RADIANS(User_Model_Calcs!I4369))^2*COS(RADIANS(User_Model_Calcs!B4369))^2)))</f>
        <v>63.153690502407215</v>
      </c>
      <c r="P4369">
        <f t="shared" ca="1" si="667"/>
        <v>7.2203092345213111</v>
      </c>
    </row>
    <row r="4370" spans="1:16" x14ac:dyDescent="0.25">
      <c r="A4370">
        <f t="shared" ca="1" si="671"/>
        <v>108.64125021229933</v>
      </c>
      <c r="B4370">
        <f t="shared" ca="1" si="672"/>
        <v>-22.5649647473264</v>
      </c>
      <c r="C4370" s="6">
        <v>20135.9375</v>
      </c>
      <c r="D4370">
        <f t="shared" ca="1" si="665"/>
        <v>3</v>
      </c>
      <c r="E4370" s="1">
        <v>0.65</v>
      </c>
      <c r="F4370">
        <v>19.899999999999999</v>
      </c>
      <c r="G4370">
        <f t="shared" ca="1" si="668"/>
        <v>54.048620189015942</v>
      </c>
      <c r="H4370">
        <f t="shared" ca="1" si="666"/>
        <v>18.253427352423124</v>
      </c>
      <c r="I4370">
        <f ca="1">User_Model_Calcs!A4370-Sat_Data!$B$5</f>
        <v>-1.358749787700674</v>
      </c>
      <c r="J4370">
        <f ca="1">(Earth_Data!$B$1/SQRT(1-Earth_Data!$B$2^2*SIN(RADIANS(User_Model_Calcs!B4370))^2))*COS(RADIANS(User_Model_Calcs!B4370))</f>
        <v>5892.766855745399</v>
      </c>
      <c r="K4370">
        <f ca="1">((Earth_Data!$B$1*(1-Earth_Data!$B$2^2))/SQRT(1-Earth_Data!$B$2^2*SIN(RADIANS(User_Model_Calcs!B4370))^2))*SIN(RADIANS(User_Model_Calcs!B4370))</f>
        <v>-2432.302682128819</v>
      </c>
      <c r="L4370">
        <f t="shared" ca="1" si="669"/>
        <v>-22.428912188678282</v>
      </c>
      <c r="M4370">
        <f t="shared" ca="1" si="670"/>
        <v>6375.0135336062285</v>
      </c>
      <c r="N4370">
        <f ca="1">SQRT(User_Model_Calcs!M4370^2+Sat_Data!$B$3^2-2*User_Model_Calcs!M4370*Sat_Data!$B$3*COS(RADIANS(L4370))*COS(RADIANS(I4370)))</f>
        <v>36354.756658096623</v>
      </c>
      <c r="O4370">
        <f ca="1">DEGREES(ACOS(((Earth_Data!$B$1+Sat_Data!$B$2)/User_Model_Calcs!N4370)*SQRT(1-COS(RADIANS(User_Model_Calcs!I4370))^2*COS(RADIANS(User_Model_Calcs!B4370))^2)))</f>
        <v>63.52714422981348</v>
      </c>
      <c r="P4370">
        <f t="shared" ca="1" si="667"/>
        <v>3.537057731834869</v>
      </c>
    </row>
    <row r="4371" spans="1:16" x14ac:dyDescent="0.25">
      <c r="A4371">
        <f t="shared" ca="1" si="671"/>
        <v>109.41583208906336</v>
      </c>
      <c r="B4371">
        <f t="shared" ca="1" si="672"/>
        <v>-22.239214495426552</v>
      </c>
      <c r="C4371" s="6">
        <v>20135.9375</v>
      </c>
      <c r="D4371">
        <f t="shared" ca="1" si="665"/>
        <v>0.75</v>
      </c>
      <c r="E4371" s="1">
        <v>0.65</v>
      </c>
      <c r="F4371">
        <v>19.899999999999999</v>
      </c>
      <c r="G4371">
        <f t="shared" ca="1" si="668"/>
        <v>42.007420362456692</v>
      </c>
      <c r="H4371">
        <f t="shared" ca="1" si="666"/>
        <v>18.812847463125955</v>
      </c>
      <c r="I4371">
        <f ca="1">User_Model_Calcs!A4371-Sat_Data!$B$5</f>
        <v>-0.58416791093664244</v>
      </c>
      <c r="J4371">
        <f ca="1">(Earth_Data!$B$1/SQRT(1-Earth_Data!$B$2^2*SIN(RADIANS(User_Model_Calcs!B4371))^2))*COS(RADIANS(User_Model_Calcs!B4371))</f>
        <v>5906.5141042322675</v>
      </c>
      <c r="K4371">
        <f ca="1">((Earth_Data!$B$1*(1-Earth_Data!$B$2^2))/SQRT(1-Earth_Data!$B$2^2*SIN(RADIANS(User_Model_Calcs!B4371))^2))*SIN(RADIANS(User_Model_Calcs!B4371))</f>
        <v>-2398.952811389634</v>
      </c>
      <c r="L4371">
        <f t="shared" ca="1" si="669"/>
        <v>-22.10471433408431</v>
      </c>
      <c r="M4371">
        <f t="shared" ca="1" si="670"/>
        <v>6375.0987015707406</v>
      </c>
      <c r="N4371">
        <f ca="1">SQRT(User_Model_Calcs!M4371^2+Sat_Data!$B$3^2-2*User_Model_Calcs!M4371*Sat_Data!$B$3*COS(RADIANS(L4371))*COS(RADIANS(I4371)))</f>
        <v>36337.257716142318</v>
      </c>
      <c r="O4371">
        <f ca="1">DEGREES(ACOS(((Earth_Data!$B$1+Sat_Data!$B$2)/User_Model_Calcs!N4371)*SQRT(1-COS(RADIANS(User_Model_Calcs!I4371))^2*COS(RADIANS(User_Model_Calcs!B4371))^2)))</f>
        <v>63.940685982938774</v>
      </c>
      <c r="P4371">
        <f t="shared" ca="1" si="667"/>
        <v>1.5431609480901638</v>
      </c>
    </row>
    <row r="4372" spans="1:16" x14ac:dyDescent="0.25">
      <c r="A4372">
        <f t="shared" ca="1" si="671"/>
        <v>106.2128245299444</v>
      </c>
      <c r="B4372">
        <f t="shared" ca="1" si="672"/>
        <v>-25.153956581244266</v>
      </c>
      <c r="C4372" s="6">
        <v>20135.9375</v>
      </c>
      <c r="D4372">
        <f t="shared" ca="1" si="665"/>
        <v>0.75</v>
      </c>
      <c r="E4372" s="1">
        <v>0.65</v>
      </c>
      <c r="F4372">
        <v>19.899999999999999</v>
      </c>
      <c r="G4372">
        <f t="shared" ca="1" si="668"/>
        <v>42.007420362456692</v>
      </c>
      <c r="H4372">
        <f t="shared" ca="1" si="666"/>
        <v>19.018552209168863</v>
      </c>
      <c r="I4372">
        <f ca="1">User_Model_Calcs!A4372-Sat_Data!$B$5</f>
        <v>-3.7871754700556011</v>
      </c>
      <c r="J4372">
        <f ca="1">(Earth_Data!$B$1/SQRT(1-Earth_Data!$B$2^2*SIN(RADIANS(User_Model_Calcs!B4372))^2))*COS(RADIANS(User_Model_Calcs!B4372))</f>
        <v>5776.7886461250537</v>
      </c>
      <c r="K4372">
        <f ca="1">((Earth_Data!$B$1*(1-Earth_Data!$B$2^2))/SQRT(1-Earth_Data!$B$2^2*SIN(RADIANS(User_Model_Calcs!B4372))^2))*SIN(RADIANS(User_Model_Calcs!B4372))</f>
        <v>-2694.5222292320768</v>
      </c>
      <c r="L4372">
        <f t="shared" ca="1" si="669"/>
        <v>-25.006203026254482</v>
      </c>
      <c r="M4372">
        <f t="shared" ca="1" si="670"/>
        <v>6374.3028721441478</v>
      </c>
      <c r="N4372">
        <f ca="1">SQRT(User_Model_Calcs!M4372^2+Sat_Data!$B$3^2-2*User_Model_Calcs!M4372*Sat_Data!$B$3*COS(RADIANS(L4372))*COS(RADIANS(I4372)))</f>
        <v>36501.55588112933</v>
      </c>
      <c r="O4372">
        <f ca="1">DEGREES(ACOS(((Earth_Data!$B$1+Sat_Data!$B$2)/User_Model_Calcs!N4372)*SQRT(1-COS(RADIANS(User_Model_Calcs!I4372))^2*COS(RADIANS(User_Model_Calcs!B4372))^2)))</f>
        <v>60.275850569579781</v>
      </c>
      <c r="P4372">
        <f t="shared" ca="1" si="667"/>
        <v>8.8518047452040189</v>
      </c>
    </row>
    <row r="4373" spans="1:16" x14ac:dyDescent="0.25">
      <c r="A4373">
        <f t="shared" ca="1" si="671"/>
        <v>109.87688529511288</v>
      </c>
      <c r="B4373">
        <f t="shared" ca="1" si="672"/>
        <v>-23.548074671038137</v>
      </c>
      <c r="C4373" s="6">
        <v>20135.9375</v>
      </c>
      <c r="D4373">
        <f t="shared" ca="1" si="665"/>
        <v>1.2</v>
      </c>
      <c r="E4373" s="1">
        <v>0.65</v>
      </c>
      <c r="F4373">
        <v>19.899999999999999</v>
      </c>
      <c r="G4373">
        <f t="shared" ca="1" si="668"/>
        <v>46.089820015575185</v>
      </c>
      <c r="H4373">
        <f t="shared" ca="1" si="666"/>
        <v>17.870180308128848</v>
      </c>
      <c r="I4373">
        <f ca="1">User_Model_Calcs!A4373-Sat_Data!$B$5</f>
        <v>-0.12311470488711507</v>
      </c>
      <c r="J4373">
        <f ca="1">(Earth_Data!$B$1/SQRT(1-Earth_Data!$B$2^2*SIN(RADIANS(User_Model_Calcs!B4373))^2))*COS(RADIANS(User_Model_Calcs!B4373))</f>
        <v>5850.1279142136145</v>
      </c>
      <c r="K4373">
        <f ca="1">((Earth_Data!$B$1*(1-Earth_Data!$B$2^2))/SQRT(1-Earth_Data!$B$2^2*SIN(RADIANS(User_Model_Calcs!B4373))^2))*SIN(RADIANS(User_Model_Calcs!B4373))</f>
        <v>-2532.4788188303346</v>
      </c>
      <c r="L4373">
        <f t="shared" ca="1" si="669"/>
        <v>-23.407443703692199</v>
      </c>
      <c r="M4373">
        <f t="shared" ca="1" si="670"/>
        <v>6374.7506288862487</v>
      </c>
      <c r="N4373">
        <f ca="1">SQRT(User_Model_Calcs!M4373^2+Sat_Data!$B$3^2-2*User_Model_Calcs!M4373*Sat_Data!$B$3*COS(RADIANS(L4373))*COS(RADIANS(I4373)))</f>
        <v>36402.226053192855</v>
      </c>
      <c r="O4373">
        <f ca="1">DEGREES(ACOS(((Earth_Data!$B$1+Sat_Data!$B$2)/User_Model_Calcs!N4373)*SQRT(1-COS(RADIANS(User_Model_Calcs!I4373))^2*COS(RADIANS(User_Model_Calcs!B4373))^2)))</f>
        <v>62.434543789509476</v>
      </c>
      <c r="P4373">
        <f t="shared" ca="1" si="667"/>
        <v>0.30815528863244934</v>
      </c>
    </row>
    <row r="4374" spans="1:16" x14ac:dyDescent="0.25">
      <c r="A4374">
        <f t="shared" ca="1" si="671"/>
        <v>108.02294344497068</v>
      </c>
      <c r="B4374">
        <f t="shared" ca="1" si="672"/>
        <v>-21.838090805415057</v>
      </c>
      <c r="C4374" s="6">
        <v>20135.9375</v>
      </c>
      <c r="D4374">
        <f t="shared" ca="1" si="665"/>
        <v>0.75</v>
      </c>
      <c r="E4374" s="1">
        <v>0.65</v>
      </c>
      <c r="F4374">
        <v>19.899999999999999</v>
      </c>
      <c r="G4374">
        <f t="shared" ca="1" si="668"/>
        <v>42.007420362456692</v>
      </c>
      <c r="H4374">
        <f t="shared" ca="1" si="666"/>
        <v>15.877367098212012</v>
      </c>
      <c r="I4374">
        <f ca="1">User_Model_Calcs!A4374-Sat_Data!$B$5</f>
        <v>-1.9770565550293213</v>
      </c>
      <c r="J4374">
        <f ca="1">(Earth_Data!$B$1/SQRT(1-Earth_Data!$B$2^2*SIN(RADIANS(User_Model_Calcs!B4374))^2))*COS(RADIANS(User_Model_Calcs!B4374))</f>
        <v>5923.1806620880734</v>
      </c>
      <c r="K4374">
        <f ca="1">((Earth_Data!$B$1*(1-Earth_Data!$B$2^2))/SQRT(1-Earth_Data!$B$2^2*SIN(RADIANS(User_Model_Calcs!B4374))^2))*SIN(RADIANS(User_Model_Calcs!B4374))</f>
        <v>-2357.7816249720881</v>
      </c>
      <c r="L4374">
        <f t="shared" ca="1" si="669"/>
        <v>-21.705525939939598</v>
      </c>
      <c r="M4374">
        <f t="shared" ca="1" si="670"/>
        <v>6375.2022200703659</v>
      </c>
      <c r="N4374">
        <f ca="1">SQRT(User_Model_Calcs!M4374^2+Sat_Data!$B$3^2-2*User_Model_Calcs!M4374*Sat_Data!$B$3*COS(RADIANS(L4374))*COS(RADIANS(I4374)))</f>
        <v>36321.668523160653</v>
      </c>
      <c r="O4374">
        <f ca="1">DEGREES(ACOS(((Earth_Data!$B$1+Sat_Data!$B$2)/User_Model_Calcs!N4374)*SQRT(1-COS(RADIANS(User_Model_Calcs!I4374))^2*COS(RADIANS(User_Model_Calcs!B4374))^2)))</f>
        <v>64.315369670714603</v>
      </c>
      <c r="P4374">
        <f t="shared" ca="1" si="667"/>
        <v>5.3018082882265825</v>
      </c>
    </row>
    <row r="4375" spans="1:16" x14ac:dyDescent="0.25">
      <c r="A4375">
        <f t="shared" ca="1" si="671"/>
        <v>109.53669402340989</v>
      </c>
      <c r="B4375">
        <f t="shared" ca="1" si="672"/>
        <v>-21.707679045935279</v>
      </c>
      <c r="C4375" s="6">
        <v>20135.9375</v>
      </c>
      <c r="D4375">
        <f t="shared" ca="1" si="665"/>
        <v>0.75</v>
      </c>
      <c r="E4375" s="1">
        <v>0.65</v>
      </c>
      <c r="F4375">
        <v>19.899999999999999</v>
      </c>
      <c r="G4375">
        <f t="shared" ca="1" si="668"/>
        <v>42.007420362456692</v>
      </c>
      <c r="H4375">
        <f t="shared" ca="1" si="666"/>
        <v>18.136232692639986</v>
      </c>
      <c r="I4375">
        <f ca="1">User_Model_Calcs!A4375-Sat_Data!$B$5</f>
        <v>-0.46330597659010664</v>
      </c>
      <c r="J4375">
        <f ca="1">(Earth_Data!$B$1/SQRT(1-Earth_Data!$B$2^2*SIN(RADIANS(User_Model_Calcs!B4375))^2))*COS(RADIANS(User_Model_Calcs!B4375))</f>
        <v>5928.5369177622651</v>
      </c>
      <c r="K4375">
        <f ca="1">((Earth_Data!$B$1*(1-Earth_Data!$B$2^2))/SQRT(1-Earth_Data!$B$2^2*SIN(RADIANS(User_Model_Calcs!B4375))^2))*SIN(RADIANS(User_Model_Calcs!B4375))</f>
        <v>-2344.371628970227</v>
      </c>
      <c r="L4375">
        <f t="shared" ca="1" si="669"/>
        <v>-21.575748952347919</v>
      </c>
      <c r="M4375">
        <f t="shared" ca="1" si="670"/>
        <v>6375.2355501573911</v>
      </c>
      <c r="N4375">
        <f ca="1">SQRT(User_Model_Calcs!M4375^2+Sat_Data!$B$3^2-2*User_Model_Calcs!M4375*Sat_Data!$B$3*COS(RADIANS(L4375))*COS(RADIANS(I4375)))</f>
        <v>36311.58704660675</v>
      </c>
      <c r="O4375">
        <f ca="1">DEGREES(ACOS(((Earth_Data!$B$1+Sat_Data!$B$2)/User_Model_Calcs!N4375)*SQRT(1-COS(RADIANS(User_Model_Calcs!I4375))^2*COS(RADIANS(User_Model_Calcs!B4375))^2)))</f>
        <v>64.55945883936721</v>
      </c>
      <c r="P4375">
        <f t="shared" ca="1" si="667"/>
        <v>1.252441868276098</v>
      </c>
    </row>
    <row r="4376" spans="1:16" x14ac:dyDescent="0.25">
      <c r="A4376">
        <f t="shared" ca="1" si="671"/>
        <v>108.67803025909618</v>
      </c>
      <c r="B4376">
        <f t="shared" ca="1" si="672"/>
        <v>-25.573498951503691</v>
      </c>
      <c r="C4376" s="6">
        <v>20135.9375</v>
      </c>
      <c r="D4376">
        <f t="shared" ca="1" si="665"/>
        <v>1.2</v>
      </c>
      <c r="E4376" s="1">
        <v>0.65</v>
      </c>
      <c r="F4376">
        <v>19.899999999999999</v>
      </c>
      <c r="G4376">
        <f t="shared" ca="1" si="668"/>
        <v>46.089820015575185</v>
      </c>
      <c r="H4376">
        <f t="shared" ca="1" si="666"/>
        <v>22.250294161975354</v>
      </c>
      <c r="I4376">
        <f ca="1">User_Model_Calcs!A4376-Sat_Data!$B$5</f>
        <v>-1.3219697409038247</v>
      </c>
      <c r="J4376">
        <f ca="1">(Earth_Data!$B$1/SQRT(1-Earth_Data!$B$2^2*SIN(RADIANS(User_Model_Calcs!B4376))^2))*COS(RADIANS(User_Model_Calcs!B4376))</f>
        <v>5756.8799871326883</v>
      </c>
      <c r="K4376">
        <f ca="1">((Earth_Data!$B$1*(1-Earth_Data!$B$2^2))/SQRT(1-Earth_Data!$B$2^2*SIN(RADIANS(User_Model_Calcs!B4376))^2))*SIN(RADIANS(User_Model_Calcs!B4376))</f>
        <v>-2736.5183585115533</v>
      </c>
      <c r="L4376">
        <f t="shared" ca="1" si="669"/>
        <v>-25.423959698033347</v>
      </c>
      <c r="M4376">
        <f t="shared" ca="1" si="670"/>
        <v>6374.1822936530161</v>
      </c>
      <c r="N4376">
        <f ca="1">SQRT(User_Model_Calcs!M4376^2+Sat_Data!$B$3^2-2*User_Model_Calcs!M4376*Sat_Data!$B$3*COS(RADIANS(L4376))*COS(RADIANS(I4376)))</f>
        <v>36511.728638581691</v>
      </c>
      <c r="O4376">
        <f ca="1">DEGREES(ACOS(((Earth_Data!$B$1+Sat_Data!$B$2)/User_Model_Calcs!N4376)*SQRT(1-COS(RADIANS(User_Model_Calcs!I4376))^2*COS(RADIANS(User_Model_Calcs!B4376))^2)))</f>
        <v>60.061211379590929</v>
      </c>
      <c r="P4376">
        <f t="shared" ca="1" si="667"/>
        <v>3.0600952012727571</v>
      </c>
    </row>
    <row r="4377" spans="1:16" x14ac:dyDescent="0.25">
      <c r="A4377">
        <f t="shared" ca="1" si="671"/>
        <v>109.12421645503913</v>
      </c>
      <c r="B4377">
        <f t="shared" ca="1" si="672"/>
        <v>-23.071436054869025</v>
      </c>
      <c r="C4377" s="6">
        <v>20135.9375</v>
      </c>
      <c r="D4377">
        <f t="shared" ca="1" si="665"/>
        <v>3</v>
      </c>
      <c r="E4377" s="1">
        <v>0.65</v>
      </c>
      <c r="F4377">
        <v>19.899999999999999</v>
      </c>
      <c r="G4377">
        <f t="shared" ca="1" si="668"/>
        <v>54.048620189015942</v>
      </c>
      <c r="H4377">
        <f t="shared" ca="1" si="666"/>
        <v>19.889646336460125</v>
      </c>
      <c r="I4377">
        <f ca="1">User_Model_Calcs!A4377-Sat_Data!$B$5</f>
        <v>-0.87578354496086774</v>
      </c>
      <c r="J4377">
        <f ca="1">(Earth_Data!$B$1/SQRT(1-Earth_Data!$B$2^2*SIN(RADIANS(User_Model_Calcs!B4377))^2))*COS(RADIANS(User_Model_Calcs!B4377))</f>
        <v>5871.0157578085991</v>
      </c>
      <c r="K4377">
        <f ca="1">((Earth_Data!$B$1*(1-Earth_Data!$B$2^2))/SQRT(1-Earth_Data!$B$2^2*SIN(RADIANS(User_Model_Calcs!B4377))^2))*SIN(RADIANS(User_Model_Calcs!B4377))</f>
        <v>-2484.0005164267868</v>
      </c>
      <c r="L4377">
        <f t="shared" ca="1" si="669"/>
        <v>-22.933004615306654</v>
      </c>
      <c r="M4377">
        <f t="shared" ca="1" si="670"/>
        <v>6374.8791827018513</v>
      </c>
      <c r="N4377">
        <f ca="1">SQRT(User_Model_Calcs!M4377^2+Sat_Data!$B$3^2-2*User_Model_Calcs!M4377*Sat_Data!$B$3*COS(RADIANS(L4377))*COS(RADIANS(I4377)))</f>
        <v>36378.825731044926</v>
      </c>
      <c r="O4377">
        <f ca="1">DEGREES(ACOS(((Earth_Data!$B$1+Sat_Data!$B$2)/User_Model_Calcs!N4377)*SQRT(1-COS(RADIANS(User_Model_Calcs!I4377))^2*COS(RADIANS(User_Model_Calcs!B4377))^2)))</f>
        <v>62.967800290153612</v>
      </c>
      <c r="P4377">
        <f t="shared" ca="1" si="667"/>
        <v>2.2338758242378489</v>
      </c>
    </row>
    <row r="4378" spans="1:16" x14ac:dyDescent="0.25">
      <c r="A4378">
        <f t="shared" ca="1" si="671"/>
        <v>108.99480332827368</v>
      </c>
      <c r="B4378">
        <f t="shared" ca="1" si="672"/>
        <v>-25.37008618932833</v>
      </c>
      <c r="C4378" s="6">
        <v>20135.9375</v>
      </c>
      <c r="D4378">
        <f t="shared" ca="1" si="665"/>
        <v>3</v>
      </c>
      <c r="E4378" s="1">
        <v>0.65</v>
      </c>
      <c r="F4378">
        <v>19.899999999999999</v>
      </c>
      <c r="G4378">
        <f t="shared" ca="1" si="668"/>
        <v>54.048620189015942</v>
      </c>
      <c r="H4378">
        <f t="shared" ca="1" si="666"/>
        <v>19.315678974202839</v>
      </c>
      <c r="I4378">
        <f ca="1">User_Model_Calcs!A4378-Sat_Data!$B$5</f>
        <v>-1.0051966717263241</v>
      </c>
      <c r="J4378">
        <f ca="1">(Earth_Data!$B$1/SQRT(1-Earth_Data!$B$2^2*SIN(RADIANS(User_Model_Calcs!B4378))^2))*COS(RADIANS(User_Model_Calcs!B4378))</f>
        <v>5766.5711334621619</v>
      </c>
      <c r="K4378">
        <f ca="1">((Earth_Data!$B$1*(1-Earth_Data!$B$2^2))/SQRT(1-Earth_Data!$B$2^2*SIN(RADIANS(User_Model_Calcs!B4378))^2))*SIN(RADIANS(User_Model_Calcs!B4378))</f>
        <v>-2716.1746792377403</v>
      </c>
      <c r="L4378">
        <f t="shared" ca="1" si="669"/>
        <v>-25.221408765420442</v>
      </c>
      <c r="M4378">
        <f t="shared" ca="1" si="670"/>
        <v>6374.2409371949007</v>
      </c>
      <c r="N4378">
        <f ca="1">SQRT(User_Model_Calcs!M4378^2+Sat_Data!$B$3^2-2*User_Model_Calcs!M4378*Sat_Data!$B$3*COS(RADIANS(L4378))*COS(RADIANS(I4378)))</f>
        <v>36499.800815834496</v>
      </c>
      <c r="O4378">
        <f ca="1">DEGREES(ACOS(((Earth_Data!$B$1+Sat_Data!$B$2)/User_Model_Calcs!N4378)*SQRT(1-COS(RADIANS(User_Model_Calcs!I4378))^2*COS(RADIANS(User_Model_Calcs!B4378))^2)))</f>
        <v>60.310826251643675</v>
      </c>
      <c r="P4378">
        <f t="shared" ca="1" si="667"/>
        <v>2.3449805094143708</v>
      </c>
    </row>
    <row r="4379" spans="1:16" x14ac:dyDescent="0.25">
      <c r="A4379">
        <f t="shared" ca="1" si="671"/>
        <v>108.48014896016348</v>
      </c>
      <c r="B4379">
        <f t="shared" ca="1" si="672"/>
        <v>-21.662720497753714</v>
      </c>
      <c r="C4379" s="6">
        <v>20135.9375</v>
      </c>
      <c r="D4379">
        <f t="shared" ca="1" si="665"/>
        <v>1.2</v>
      </c>
      <c r="E4379" s="1">
        <v>0.65</v>
      </c>
      <c r="F4379">
        <v>19.899999999999999</v>
      </c>
      <c r="G4379">
        <f t="shared" ca="1" si="668"/>
        <v>46.089820015575185</v>
      </c>
      <c r="H4379">
        <f t="shared" ca="1" si="666"/>
        <v>19.044990628718296</v>
      </c>
      <c r="I4379">
        <f ca="1">User_Model_Calcs!A4379-Sat_Data!$B$5</f>
        <v>-1.5198510398365244</v>
      </c>
      <c r="J4379">
        <f ca="1">(Earth_Data!$B$1/SQRT(1-Earth_Data!$B$2^2*SIN(RADIANS(User_Model_Calcs!B4379))^2))*COS(RADIANS(User_Model_Calcs!B4379))</f>
        <v>5930.3763533914471</v>
      </c>
      <c r="K4379">
        <f ca="1">((Earth_Data!$B$1*(1-Earth_Data!$B$2^2))/SQRT(1-Earth_Data!$B$2^2*SIN(RADIANS(User_Model_Calcs!B4379))^2))*SIN(RADIANS(User_Model_Calcs!B4379))</f>
        <v>-2339.7458535623396</v>
      </c>
      <c r="L4379">
        <f t="shared" ca="1" si="669"/>
        <v>-21.531009867122556</v>
      </c>
      <c r="M4379">
        <f t="shared" ca="1" si="670"/>
        <v>6375.2470032247847</v>
      </c>
      <c r="N4379">
        <f ca="1">SQRT(User_Model_Calcs!M4379^2+Sat_Data!$B$3^2-2*User_Model_Calcs!M4379*Sat_Data!$B$3*COS(RADIANS(L4379))*COS(RADIANS(I4379)))</f>
        <v>36311.650685575063</v>
      </c>
      <c r="O4379">
        <f ca="1">DEGREES(ACOS(((Earth_Data!$B$1+Sat_Data!$B$2)/User_Model_Calcs!N4379)*SQRT(1-COS(RADIANS(User_Model_Calcs!I4379))^2*COS(RADIANS(User_Model_Calcs!B4379))^2)))</f>
        <v>64.558278066594113</v>
      </c>
      <c r="P4379">
        <f t="shared" ca="1" si="667"/>
        <v>4.1111475365122594</v>
      </c>
    </row>
    <row r="4380" spans="1:16" x14ac:dyDescent="0.25">
      <c r="A4380">
        <f t="shared" ca="1" si="671"/>
        <v>105.49690527880249</v>
      </c>
      <c r="B4380">
        <f t="shared" ca="1" si="672"/>
        <v>-24.628867516167169</v>
      </c>
      <c r="C4380" s="6">
        <v>20135.9375</v>
      </c>
      <c r="D4380">
        <f t="shared" ca="1" si="665"/>
        <v>3</v>
      </c>
      <c r="E4380" s="1">
        <v>0.65</v>
      </c>
      <c r="F4380">
        <v>19.899999999999999</v>
      </c>
      <c r="G4380">
        <f t="shared" ca="1" si="668"/>
        <v>54.048620189015942</v>
      </c>
      <c r="H4380">
        <f t="shared" ca="1" si="666"/>
        <v>23.751916268848952</v>
      </c>
      <c r="I4380">
        <f ca="1">User_Model_Calcs!A4380-Sat_Data!$B$5</f>
        <v>-4.5030947211975132</v>
      </c>
      <c r="J4380">
        <f ca="1">(Earth_Data!$B$1/SQRT(1-Earth_Data!$B$2^2*SIN(RADIANS(User_Model_Calcs!B4380))^2))*COS(RADIANS(User_Model_Calcs!B4380))</f>
        <v>5801.2701224149332</v>
      </c>
      <c r="K4380">
        <f ca="1">((Earth_Data!$B$1*(1-Earth_Data!$B$2^2))/SQRT(1-Earth_Data!$B$2^2*SIN(RADIANS(User_Model_Calcs!B4380))^2))*SIN(RADIANS(User_Model_Calcs!B4380))</f>
        <v>-2641.7607042574973</v>
      </c>
      <c r="L4380">
        <f t="shared" ca="1" si="669"/>
        <v>-24.483393213905384</v>
      </c>
      <c r="M4380">
        <f t="shared" ca="1" si="670"/>
        <v>6374.4517138169022</v>
      </c>
      <c r="N4380">
        <f ca="1">SQRT(User_Model_Calcs!M4380^2+Sat_Data!$B$3^2-2*User_Model_Calcs!M4380*Sat_Data!$B$3*COS(RADIANS(L4380))*COS(RADIANS(I4380)))</f>
        <v>36479.409999382362</v>
      </c>
      <c r="O4380">
        <f ca="1">DEGREES(ACOS(((Earth_Data!$B$1+Sat_Data!$B$2)/User_Model_Calcs!N4380)*SQRT(1-COS(RADIANS(User_Model_Calcs!I4380))^2*COS(RADIANS(User_Model_Calcs!B4380))^2)))</f>
        <v>60.745246732566699</v>
      </c>
      <c r="P4380">
        <f t="shared" ca="1" si="667"/>
        <v>10.701650413721115</v>
      </c>
    </row>
    <row r="4381" spans="1:16" x14ac:dyDescent="0.25">
      <c r="A4381">
        <f t="shared" ca="1" si="671"/>
        <v>107.42332433975029</v>
      </c>
      <c r="B4381">
        <f t="shared" ca="1" si="672"/>
        <v>-24.309692984806102</v>
      </c>
      <c r="C4381" s="6">
        <v>20135.9375</v>
      </c>
      <c r="D4381">
        <f t="shared" ca="1" si="665"/>
        <v>0.75</v>
      </c>
      <c r="E4381" s="1">
        <v>0.65</v>
      </c>
      <c r="F4381">
        <v>19.899999999999999</v>
      </c>
      <c r="G4381">
        <f t="shared" ca="1" si="668"/>
        <v>42.007420362456692</v>
      </c>
      <c r="H4381">
        <f t="shared" ca="1" si="666"/>
        <v>19.631285010468318</v>
      </c>
      <c r="I4381">
        <f ca="1">User_Model_Calcs!A4381-Sat_Data!$B$5</f>
        <v>-2.5766756602497054</v>
      </c>
      <c r="J4381">
        <f ca="1">(Earth_Data!$B$1/SQRT(1-Earth_Data!$B$2^2*SIN(RADIANS(User_Model_Calcs!B4381))^2))*COS(RADIANS(User_Model_Calcs!B4381))</f>
        <v>5815.9136677876613</v>
      </c>
      <c r="K4381">
        <f ca="1">((Earth_Data!$B$1*(1-Earth_Data!$B$2^2))/SQRT(1-Earth_Data!$B$2^2*SIN(RADIANS(User_Model_Calcs!B4381))^2))*SIN(RADIANS(User_Model_Calcs!B4381))</f>
        <v>-2609.5826695794399</v>
      </c>
      <c r="L4381">
        <f t="shared" ca="1" si="669"/>
        <v>-24.165627897125319</v>
      </c>
      <c r="M4381">
        <f t="shared" ca="1" si="670"/>
        <v>6374.5410423440426</v>
      </c>
      <c r="N4381">
        <f ca="1">SQRT(User_Model_Calcs!M4381^2+Sat_Data!$B$3^2-2*User_Model_Calcs!M4381*Sat_Data!$B$3*COS(RADIANS(L4381))*COS(RADIANS(I4381)))</f>
        <v>36448.584922164584</v>
      </c>
      <c r="O4381">
        <f ca="1">DEGREES(ACOS(((Earth_Data!$B$1+Sat_Data!$B$2)/User_Model_Calcs!N4381)*SQRT(1-COS(RADIANS(User_Model_Calcs!I4381))^2*COS(RADIANS(User_Model_Calcs!B4381))^2)))</f>
        <v>61.407594096687298</v>
      </c>
      <c r="P4381">
        <f t="shared" ca="1" si="667"/>
        <v>6.2385542856922207</v>
      </c>
    </row>
    <row r="4382" spans="1:16" x14ac:dyDescent="0.25">
      <c r="A4382">
        <f ca="1">107.947391934268+(RAND()*10-5)</f>
        <v>105.12079843165697</v>
      </c>
      <c r="B4382">
        <f t="shared" ca="1" si="672"/>
        <v>-21.959504893083981</v>
      </c>
      <c r="C4382" s="6">
        <v>20135.9375</v>
      </c>
      <c r="D4382">
        <f t="shared" ca="1" si="665"/>
        <v>3</v>
      </c>
      <c r="E4382" s="1">
        <v>0.65</v>
      </c>
      <c r="F4382">
        <v>19.899999999999999</v>
      </c>
      <c r="G4382">
        <f t="shared" ca="1" si="668"/>
        <v>54.048620189015942</v>
      </c>
      <c r="H4382">
        <f t="shared" ca="1" si="666"/>
        <v>16.611122990460185</v>
      </c>
      <c r="I4382">
        <f ca="1">User_Model_Calcs!A4382-Sat_Data!$B$5</f>
        <v>-4.879201568343035</v>
      </c>
      <c r="J4382">
        <f ca="1">(Earth_Data!$B$1/SQRT(1-Earth_Data!$B$2^2*SIN(RADIANS(User_Model_Calcs!B4382))^2))*COS(RADIANS(User_Model_Calcs!B4382))</f>
        <v>5918.1664566306372</v>
      </c>
      <c r="K4382">
        <f ca="1">((Earth_Data!$B$1*(1-Earth_Data!$B$2^2))/SQRT(1-Earth_Data!$B$2^2*SIN(RADIANS(User_Model_Calcs!B4382))^2))*SIN(RADIANS(User_Model_Calcs!B4382))</f>
        <v>-2370.2556090179069</v>
      </c>
      <c r="L4382">
        <f t="shared" ca="1" si="669"/>
        <v>-21.826351502498255</v>
      </c>
      <c r="M4382">
        <f t="shared" ca="1" si="670"/>
        <v>6375.1710455852772</v>
      </c>
      <c r="N4382">
        <f ca="1">SQRT(User_Model_Calcs!M4382^2+Sat_Data!$B$3^2-2*User_Model_Calcs!M4382*Sat_Data!$B$3*COS(RADIANS(L4382))*COS(RADIANS(I4382)))</f>
        <v>36348.276669072104</v>
      </c>
      <c r="O4382">
        <f ca="1">DEGREES(ACOS(((Earth_Data!$B$1+Sat_Data!$B$2)/User_Model_Calcs!N4382)*SQRT(1-COS(RADIANS(User_Model_Calcs!I4382))^2*COS(RADIANS(User_Model_Calcs!B4382))^2)))</f>
        <v>63.683375071507783</v>
      </c>
      <c r="P4382">
        <f t="shared" ca="1" si="667"/>
        <v>12.858987241369091</v>
      </c>
    </row>
    <row r="4383" spans="1:16" x14ac:dyDescent="0.25">
      <c r="A4383">
        <f t="shared" ref="A4383:A4403" ca="1" si="673">107.947391934268+(RAND()*10-5)</f>
        <v>108.67396118741522</v>
      </c>
      <c r="B4383">
        <f t="shared" ca="1" si="672"/>
        <v>-22.035077958720926</v>
      </c>
      <c r="C4383" s="6">
        <v>20135.9375</v>
      </c>
      <c r="D4383">
        <f t="shared" ca="1" si="665"/>
        <v>3</v>
      </c>
      <c r="E4383" s="1">
        <v>0.65</v>
      </c>
      <c r="F4383">
        <v>19.899999999999999</v>
      </c>
      <c r="G4383">
        <f t="shared" ca="1" si="668"/>
        <v>54.048620189015942</v>
      </c>
      <c r="H4383">
        <f t="shared" ca="1" si="666"/>
        <v>18.907470400601621</v>
      </c>
      <c r="I4383">
        <f ca="1">User_Model_Calcs!A4383-Sat_Data!$B$5</f>
        <v>-1.326038812584784</v>
      </c>
      <c r="J4383">
        <f ca="1">(Earth_Data!$B$1/SQRT(1-Earth_Data!$B$2^2*SIN(RADIANS(User_Model_Calcs!B4383))^2))*COS(RADIANS(User_Model_Calcs!B4383))</f>
        <v>5915.0320308243745</v>
      </c>
      <c r="K4383">
        <f ca="1">((Earth_Data!$B$1*(1-Earth_Data!$B$2^2))/SQRT(1-Earth_Data!$B$2^2*SIN(RADIANS(User_Model_Calcs!B4383))^2))*SIN(RADIANS(User_Model_Calcs!B4383))</f>
        <v>-2378.014641130922</v>
      </c>
      <c r="L4383">
        <f t="shared" ca="1" si="669"/>
        <v>-21.901559444407596</v>
      </c>
      <c r="M4383">
        <f t="shared" ca="1" si="670"/>
        <v>6375.1515714617599</v>
      </c>
      <c r="N4383">
        <f ca="1">SQRT(User_Model_Calcs!M4383^2+Sat_Data!$B$3^2-2*User_Model_Calcs!M4383*Sat_Data!$B$3*COS(RADIANS(L4383))*COS(RADIANS(I4383)))</f>
        <v>36328.864065153277</v>
      </c>
      <c r="O4383">
        <f ca="1">DEGREES(ACOS(((Earth_Data!$B$1+Sat_Data!$B$2)/User_Model_Calcs!N4383)*SQRT(1-COS(RADIANS(User_Model_Calcs!I4383))^2*COS(RADIANS(User_Model_Calcs!B4383))^2)))</f>
        <v>64.141685061899963</v>
      </c>
      <c r="P4383">
        <f t="shared" ca="1" si="667"/>
        <v>3.5306175668897626</v>
      </c>
    </row>
    <row r="4384" spans="1:16" x14ac:dyDescent="0.25">
      <c r="A4384">
        <f t="shared" ca="1" si="673"/>
        <v>111.22871151332174</v>
      </c>
      <c r="B4384">
        <f t="shared" ca="1" si="672"/>
        <v>-23.884208033834057</v>
      </c>
      <c r="C4384" s="6">
        <v>20135.9375</v>
      </c>
      <c r="D4384">
        <f t="shared" ca="1" si="665"/>
        <v>1.2</v>
      </c>
      <c r="E4384" s="1">
        <v>0.65</v>
      </c>
      <c r="F4384">
        <v>19.899999999999999</v>
      </c>
      <c r="G4384">
        <f t="shared" ca="1" si="668"/>
        <v>46.089820015575185</v>
      </c>
      <c r="H4384">
        <f t="shared" ca="1" si="666"/>
        <v>22.555365486443712</v>
      </c>
      <c r="I4384">
        <f ca="1">User_Model_Calcs!A4384-Sat_Data!$B$5</f>
        <v>1.2287115133217412</v>
      </c>
      <c r="J4384">
        <f ca="1">(Earth_Data!$B$1/SQRT(1-Earth_Data!$B$2^2*SIN(RADIANS(User_Model_Calcs!B4384))^2))*COS(RADIANS(User_Model_Calcs!B4384))</f>
        <v>5835.1545498327523</v>
      </c>
      <c r="K4384">
        <f ca="1">((Earth_Data!$B$1*(1-Earth_Data!$B$2^2))/SQRT(1-Earth_Data!$B$2^2*SIN(RADIANS(User_Model_Calcs!B4384))^2))*SIN(RADIANS(User_Model_Calcs!B4384))</f>
        <v>-2566.5630003290748</v>
      </c>
      <c r="L4384">
        <f t="shared" ca="1" si="669"/>
        <v>-23.742049134045764</v>
      </c>
      <c r="M4384">
        <f t="shared" ca="1" si="670"/>
        <v>6374.658755972122</v>
      </c>
      <c r="N4384">
        <f ca="1">SQRT(User_Model_Calcs!M4384^2+Sat_Data!$B$3^2-2*User_Model_Calcs!M4384*Sat_Data!$B$3*COS(RADIANS(L4384))*COS(RADIANS(I4384)))</f>
        <v>36421.086941516522</v>
      </c>
      <c r="O4384">
        <f ca="1">DEGREES(ACOS(((Earth_Data!$B$1+Sat_Data!$B$2)/User_Model_Calcs!N4384)*SQRT(1-COS(RADIANS(User_Model_Calcs!I4384))^2*COS(RADIANS(User_Model_Calcs!B4384))^2)))</f>
        <v>62.012182603247382</v>
      </c>
      <c r="P4384">
        <f t="shared" ca="1" si="667"/>
        <v>3.0323139599548776</v>
      </c>
    </row>
    <row r="4385" spans="1:16" x14ac:dyDescent="0.25">
      <c r="A4385">
        <f t="shared" ca="1" si="673"/>
        <v>110.81092553853163</v>
      </c>
      <c r="B4385">
        <f t="shared" ca="1" si="672"/>
        <v>-21.240941198075088</v>
      </c>
      <c r="C4385" s="6">
        <v>20135.9375</v>
      </c>
      <c r="D4385">
        <f t="shared" ca="1" si="665"/>
        <v>0.75</v>
      </c>
      <c r="E4385" s="1">
        <v>0.65</v>
      </c>
      <c r="F4385">
        <v>19.899999999999999</v>
      </c>
      <c r="G4385">
        <f t="shared" ca="1" si="668"/>
        <v>42.007420362456692</v>
      </c>
      <c r="H4385">
        <f t="shared" ca="1" si="666"/>
        <v>17.715514990761712</v>
      </c>
      <c r="I4385">
        <f ca="1">User_Model_Calcs!A4385-Sat_Data!$B$5</f>
        <v>0.81092553853163452</v>
      </c>
      <c r="J4385">
        <f ca="1">(Earth_Data!$B$1/SQRT(1-Earth_Data!$B$2^2*SIN(RADIANS(User_Model_Calcs!B4385))^2))*COS(RADIANS(User_Model_Calcs!B4385))</f>
        <v>5947.4556320777128</v>
      </c>
      <c r="K4385">
        <f ca="1">((Earth_Data!$B$1*(1-Earth_Data!$B$2^2))/SQRT(1-Earth_Data!$B$2^2*SIN(RADIANS(User_Model_Calcs!B4385))^2))*SIN(RADIANS(User_Model_Calcs!B4385))</f>
        <v>-2296.2804570719782</v>
      </c>
      <c r="L4385">
        <f t="shared" ca="1" si="669"/>
        <v>-21.11130506978661</v>
      </c>
      <c r="M4385">
        <f t="shared" ca="1" si="670"/>
        <v>6375.3535143600939</v>
      </c>
      <c r="N4385">
        <f ca="1">SQRT(User_Model_Calcs!M4385^2+Sat_Data!$B$3^2-2*User_Model_Calcs!M4385*Sat_Data!$B$3*COS(RADIANS(L4385))*COS(RADIANS(I4385)))</f>
        <v>36290.100067922438</v>
      </c>
      <c r="O4385">
        <f ca="1">DEGREES(ACOS(((Earth_Data!$B$1+Sat_Data!$B$2)/User_Model_Calcs!N4385)*SQRT(1-COS(RADIANS(User_Model_Calcs!I4385))^2*COS(RADIANS(User_Model_Calcs!B4385))^2)))</f>
        <v>65.088919237501742</v>
      </c>
      <c r="P4385">
        <f t="shared" ca="1" si="667"/>
        <v>2.2373400653151116</v>
      </c>
    </row>
    <row r="4386" spans="1:16" x14ac:dyDescent="0.25">
      <c r="A4386">
        <f t="shared" ca="1" si="673"/>
        <v>106.13188045350162</v>
      </c>
      <c r="B4386">
        <f t="shared" ca="1" si="672"/>
        <v>-24.738957968274949</v>
      </c>
      <c r="C4386" s="6">
        <v>20135.9375</v>
      </c>
      <c r="D4386">
        <f t="shared" ca="1" si="665"/>
        <v>3</v>
      </c>
      <c r="E4386" s="1">
        <v>0.65</v>
      </c>
      <c r="F4386">
        <v>19.899999999999999</v>
      </c>
      <c r="G4386">
        <f t="shared" ca="1" si="668"/>
        <v>54.048620189015942</v>
      </c>
      <c r="H4386">
        <f t="shared" ca="1" si="666"/>
        <v>20.127633640211467</v>
      </c>
      <c r="I4386">
        <f ca="1">User_Model_Calcs!A4386-Sat_Data!$B$5</f>
        <v>-3.8681195464983773</v>
      </c>
      <c r="J4386">
        <f ca="1">(Earth_Data!$B$1/SQRT(1-Earth_Data!$B$2^2*SIN(RADIANS(User_Model_Calcs!B4386))^2))*COS(RADIANS(User_Model_Calcs!B4386))</f>
        <v>5796.1775431566239</v>
      </c>
      <c r="K4386">
        <f ca="1">((Earth_Data!$B$1*(1-Earth_Data!$B$2^2))/SQRT(1-Earth_Data!$B$2^2*SIN(RADIANS(User_Model_Calcs!B4386))^2))*SIN(RADIANS(User_Model_Calcs!B4386))</f>
        <v>-2652.8409594092172</v>
      </c>
      <c r="L4386">
        <f t="shared" ca="1" si="669"/>
        <v>-24.593001748320351</v>
      </c>
      <c r="M4386">
        <f t="shared" ca="1" si="670"/>
        <v>6374.4207005587868</v>
      </c>
      <c r="N4386">
        <f ca="1">SQRT(User_Model_Calcs!M4386^2+Sat_Data!$B$3^2-2*User_Model_Calcs!M4386*Sat_Data!$B$3*COS(RADIANS(L4386))*COS(RADIANS(I4386)))</f>
        <v>36479.853591491956</v>
      </c>
      <c r="O4386">
        <f ca="1">DEGREES(ACOS(((Earth_Data!$B$1+Sat_Data!$B$2)/User_Model_Calcs!N4386)*SQRT(1-COS(RADIANS(User_Model_Calcs!I4386))^2*COS(RADIANS(User_Model_Calcs!B4386))^2)))</f>
        <v>60.735014911319183</v>
      </c>
      <c r="P4386">
        <f t="shared" ca="1" si="667"/>
        <v>9.1779112861597678</v>
      </c>
    </row>
    <row r="4387" spans="1:16" x14ac:dyDescent="0.25">
      <c r="A4387">
        <f t="shared" ca="1" si="673"/>
        <v>106.09232770792613</v>
      </c>
      <c r="B4387">
        <f t="shared" ca="1" si="672"/>
        <v>-21.597400148736789</v>
      </c>
      <c r="C4387" s="6">
        <v>20135.9375</v>
      </c>
      <c r="D4387">
        <f t="shared" ca="1" si="665"/>
        <v>0.75</v>
      </c>
      <c r="E4387" s="1">
        <v>0.65</v>
      </c>
      <c r="F4387">
        <v>19.899999999999999</v>
      </c>
      <c r="G4387">
        <f t="shared" ca="1" si="668"/>
        <v>42.007420362456692</v>
      </c>
      <c r="H4387">
        <f t="shared" ca="1" si="666"/>
        <v>14.507462928039162</v>
      </c>
      <c r="I4387">
        <f ca="1">User_Model_Calcs!A4387-Sat_Data!$B$5</f>
        <v>-3.9076722920738689</v>
      </c>
      <c r="J4387">
        <f ca="1">(Earth_Data!$B$1/SQRT(1-Earth_Data!$B$2^2*SIN(RADIANS(User_Model_Calcs!B4387))^2))*COS(RADIANS(User_Model_Calcs!B4387))</f>
        <v>5933.0423856010648</v>
      </c>
      <c r="K4387">
        <f ca="1">((Earth_Data!$B$1*(1-Earth_Data!$B$2^2))/SQRT(1-Earth_Data!$B$2^2*SIN(RADIANS(User_Model_Calcs!B4387))^2))*SIN(RADIANS(User_Model_Calcs!B4387))</f>
        <v>-2333.0225327979542</v>
      </c>
      <c r="L4387">
        <f t="shared" ca="1" si="669"/>
        <v>-21.466008949849332</v>
      </c>
      <c r="M4387">
        <f t="shared" ca="1" si="670"/>
        <v>6375.2636092856392</v>
      </c>
      <c r="N4387">
        <f ca="1">SQRT(User_Model_Calcs!M4387^2+Sat_Data!$B$3^2-2*User_Model_Calcs!M4387*Sat_Data!$B$3*COS(RADIANS(L4387))*COS(RADIANS(I4387)))</f>
        <v>36322.150251833227</v>
      </c>
      <c r="O4387">
        <f ca="1">DEGREES(ACOS(((Earth_Data!$B$1+Sat_Data!$B$2)/User_Model_Calcs!N4387)*SQRT(1-COS(RADIANS(User_Model_Calcs!I4387))^2*COS(RADIANS(User_Model_Calcs!B4387))^2)))</f>
        <v>64.305724015946438</v>
      </c>
      <c r="P4387">
        <f t="shared" ca="1" si="667"/>
        <v>10.513191073857493</v>
      </c>
    </row>
    <row r="4388" spans="1:16" x14ac:dyDescent="0.25">
      <c r="A4388">
        <f t="shared" ca="1" si="673"/>
        <v>105.75098209541073</v>
      </c>
      <c r="B4388">
        <f t="shared" ca="1" si="672"/>
        <v>-21.927813883092426</v>
      </c>
      <c r="C4388" s="6">
        <v>20135.9375</v>
      </c>
      <c r="D4388">
        <f t="shared" ca="1" si="665"/>
        <v>0.75</v>
      </c>
      <c r="E4388" s="1">
        <v>0.65</v>
      </c>
      <c r="F4388">
        <v>19.899999999999999</v>
      </c>
      <c r="G4388">
        <f t="shared" ca="1" si="668"/>
        <v>42.007420362456692</v>
      </c>
      <c r="H4388">
        <f t="shared" ca="1" si="666"/>
        <v>21.48236345827641</v>
      </c>
      <c r="I4388">
        <f ca="1">User_Model_Calcs!A4388-Sat_Data!$B$5</f>
        <v>-4.249017904589266</v>
      </c>
      <c r="J4388">
        <f ca="1">(Earth_Data!$B$1/SQRT(1-Earth_Data!$B$2^2*SIN(RADIANS(User_Model_Calcs!B4388))^2))*COS(RADIANS(User_Model_Calcs!B4388))</f>
        <v>5919.4778003700603</v>
      </c>
      <c r="K4388">
        <f ca="1">((Earth_Data!$B$1*(1-Earth_Data!$B$2^2))/SQRT(1-Earth_Data!$B$2^2*SIN(RADIANS(User_Model_Calcs!B4388))^2))*SIN(RADIANS(User_Model_Calcs!B4388))</f>
        <v>-2367.0007080244536</v>
      </c>
      <c r="L4388">
        <f t="shared" ca="1" si="669"/>
        <v>-21.794813878366636</v>
      </c>
      <c r="M4388">
        <f t="shared" ca="1" si="670"/>
        <v>6375.1791959804732</v>
      </c>
      <c r="N4388">
        <f ca="1">SQRT(User_Model_Calcs!M4388^2+Sat_Data!$B$3^2-2*User_Model_Calcs!M4388*Sat_Data!$B$3*COS(RADIANS(L4388))*COS(RADIANS(I4388)))</f>
        <v>36340.751879870069</v>
      </c>
      <c r="O4388">
        <f ca="1">DEGREES(ACOS(((Earth_Data!$B$1+Sat_Data!$B$2)/User_Model_Calcs!N4388)*SQRT(1-COS(RADIANS(User_Model_Calcs!I4388))^2*COS(RADIANS(User_Model_Calcs!B4388))^2)))</f>
        <v>63.860587555107706</v>
      </c>
      <c r="P4388">
        <f t="shared" ca="1" si="667"/>
        <v>11.252086089036723</v>
      </c>
    </row>
    <row r="4389" spans="1:16" x14ac:dyDescent="0.25">
      <c r="A4389">
        <f t="shared" ca="1" si="673"/>
        <v>112.094916568071</v>
      </c>
      <c r="B4389">
        <f t="shared" ca="1" si="672"/>
        <v>-24.770594917412872</v>
      </c>
      <c r="C4389" s="6">
        <v>20135.9375</v>
      </c>
      <c r="D4389">
        <f t="shared" ref="D4389:D4452" ca="1" si="674">CHOOSE(RANDBETWEEN(1,3),0.75,1.2,3)</f>
        <v>1.2</v>
      </c>
      <c r="E4389" s="1">
        <v>0.65</v>
      </c>
      <c r="F4389">
        <v>19.899999999999999</v>
      </c>
      <c r="G4389">
        <f t="shared" ca="1" si="668"/>
        <v>46.089820015575185</v>
      </c>
      <c r="H4389">
        <f t="shared" ref="H4389:H4452" ca="1" si="675">RAND()*(24-14)+14</f>
        <v>21.966731267164725</v>
      </c>
      <c r="I4389">
        <f ca="1">User_Model_Calcs!A4389-Sat_Data!$B$5</f>
        <v>2.0949165680709996</v>
      </c>
      <c r="J4389">
        <f ca="1">(Earth_Data!$B$1/SQRT(1-Earth_Data!$B$2^2*SIN(RADIANS(User_Model_Calcs!B4389))^2))*COS(RADIANS(User_Model_Calcs!B4389))</f>
        <v>5794.7101256949481</v>
      </c>
      <c r="K4389">
        <f ca="1">((Earth_Data!$B$1*(1-Earth_Data!$B$2^2))/SQRT(1-Earth_Data!$B$2^2*SIN(RADIANS(User_Model_Calcs!B4389))^2))*SIN(RADIANS(User_Model_Calcs!B4389))</f>
        <v>-2656.0233361403557</v>
      </c>
      <c r="L4389">
        <f t="shared" ca="1" si="669"/>
        <v>-24.624500603438726</v>
      </c>
      <c r="M4389">
        <f t="shared" ca="1" si="670"/>
        <v>6374.4117691716237</v>
      </c>
      <c r="N4389">
        <f ca="1">SQRT(User_Model_Calcs!M4389^2+Sat_Data!$B$3^2-2*User_Model_Calcs!M4389*Sat_Data!$B$3*COS(RADIANS(L4389))*COS(RADIANS(I4389)))</f>
        <v>36470.762101837805</v>
      </c>
      <c r="O4389">
        <f ca="1">DEGREES(ACOS(((Earth_Data!$B$1+Sat_Data!$B$2)/User_Model_Calcs!N4389)*SQRT(1-COS(RADIANS(User_Model_Calcs!I4389))^2*COS(RADIANS(User_Model_Calcs!B4389))^2)))</f>
        <v>60.927837159954166</v>
      </c>
      <c r="P4389">
        <f t="shared" ca="1" si="667"/>
        <v>4.9895442269004091</v>
      </c>
    </row>
    <row r="4390" spans="1:16" x14ac:dyDescent="0.25">
      <c r="A4390">
        <f t="shared" ca="1" si="673"/>
        <v>112.13257988963827</v>
      </c>
      <c r="B4390">
        <f t="shared" ca="1" si="672"/>
        <v>-21.582681067657617</v>
      </c>
      <c r="C4390" s="6">
        <v>20135.9375</v>
      </c>
      <c r="D4390">
        <f t="shared" ca="1" si="674"/>
        <v>1.2</v>
      </c>
      <c r="E4390" s="1">
        <v>0.65</v>
      </c>
      <c r="F4390">
        <v>19.899999999999999</v>
      </c>
      <c r="G4390">
        <f t="shared" ca="1" si="668"/>
        <v>46.089820015575185</v>
      </c>
      <c r="H4390">
        <f t="shared" ca="1" si="675"/>
        <v>23.544369014346259</v>
      </c>
      <c r="I4390">
        <f ca="1">User_Model_Calcs!A4390-Sat_Data!$B$5</f>
        <v>2.1325798896382651</v>
      </c>
      <c r="J4390">
        <f ca="1">(Earth_Data!$B$1/SQRT(1-Earth_Data!$B$2^2*SIN(RADIANS(User_Model_Calcs!B4390))^2))*COS(RADIANS(User_Model_Calcs!B4390))</f>
        <v>5933.6420796769944</v>
      </c>
      <c r="K4390">
        <f ca="1">((Earth_Data!$B$1*(1-Earth_Data!$B$2^2))/SQRT(1-Earth_Data!$B$2^2*SIN(RADIANS(User_Model_Calcs!B4390))^2))*SIN(RADIANS(User_Model_Calcs!B4390))</f>
        <v>-2331.5071089029288</v>
      </c>
      <c r="L4390">
        <f t="shared" ca="1" si="669"/>
        <v>-21.451361942183279</v>
      </c>
      <c r="M4390">
        <f t="shared" ca="1" si="670"/>
        <v>6375.2673456552729</v>
      </c>
      <c r="N4390">
        <f ca="1">SQRT(User_Model_Calcs!M4390^2+Sat_Data!$B$3^2-2*User_Model_Calcs!M4390*Sat_Data!$B$3*COS(RADIANS(L4390))*COS(RADIANS(I4390)))</f>
        <v>36310.21159466073</v>
      </c>
      <c r="O4390">
        <f ca="1">DEGREES(ACOS(((Earth_Data!$B$1+Sat_Data!$B$2)/User_Model_Calcs!N4390)*SQRT(1-COS(RADIANS(User_Model_Calcs!I4390))^2*COS(RADIANS(User_Model_Calcs!B4390))^2)))</f>
        <v>64.593795518976037</v>
      </c>
      <c r="P4390">
        <f t="shared" ca="1" si="667"/>
        <v>5.7805058503366853</v>
      </c>
    </row>
    <row r="4391" spans="1:16" x14ac:dyDescent="0.25">
      <c r="A4391">
        <f t="shared" ca="1" si="673"/>
        <v>107.14653015492188</v>
      </c>
      <c r="B4391">
        <f t="shared" ca="1" si="672"/>
        <v>-23.655172844088973</v>
      </c>
      <c r="C4391" s="6">
        <v>20135.9375</v>
      </c>
      <c r="D4391">
        <f t="shared" ca="1" si="674"/>
        <v>3</v>
      </c>
      <c r="E4391" s="1">
        <v>0.65</v>
      </c>
      <c r="F4391">
        <v>19.899999999999999</v>
      </c>
      <c r="G4391">
        <f t="shared" ca="1" si="668"/>
        <v>54.048620189015942</v>
      </c>
      <c r="H4391">
        <f t="shared" ca="1" si="675"/>
        <v>15.695527068363061</v>
      </c>
      <c r="I4391">
        <f ca="1">User_Model_Calcs!A4391-Sat_Data!$B$5</f>
        <v>-2.8534698450781235</v>
      </c>
      <c r="J4391">
        <f ca="1">(Earth_Data!$B$1/SQRT(1-Earth_Data!$B$2^2*SIN(RADIANS(User_Model_Calcs!B4391))^2))*COS(RADIANS(User_Model_Calcs!B4391))</f>
        <v>5845.3789088062676</v>
      </c>
      <c r="K4391">
        <f ca="1">((Earth_Data!$B$1*(1-Earth_Data!$B$2^2))/SQRT(1-Earth_Data!$B$2^2*SIN(RADIANS(User_Model_Calcs!B4391))^2))*SIN(RADIANS(User_Model_Calcs!B4391))</f>
        <v>-2543.3480230185614</v>
      </c>
      <c r="L4391">
        <f t="shared" ca="1" si="669"/>
        <v>-23.514052952530889</v>
      </c>
      <c r="M4391">
        <f t="shared" ca="1" si="670"/>
        <v>6374.721464794331</v>
      </c>
      <c r="N4391">
        <f ca="1">SQRT(User_Model_Calcs!M4391^2+Sat_Data!$B$3^2-2*User_Model_Calcs!M4391*Sat_Data!$B$3*COS(RADIANS(L4391))*COS(RADIANS(I4391)))</f>
        <v>36416.09814364132</v>
      </c>
      <c r="O4391">
        <f ca="1">DEGREES(ACOS(((Earth_Data!$B$1+Sat_Data!$B$2)/User_Model_Calcs!N4391)*SQRT(1-COS(RADIANS(User_Model_Calcs!I4391))^2*COS(RADIANS(User_Model_Calcs!B4391))^2)))</f>
        <v>62.124397311888565</v>
      </c>
      <c r="P4391">
        <f t="shared" ca="1" si="667"/>
        <v>7.0813904838659099</v>
      </c>
    </row>
    <row r="4392" spans="1:16" x14ac:dyDescent="0.25">
      <c r="A4392">
        <f t="shared" ca="1" si="673"/>
        <v>112.48894240084829</v>
      </c>
      <c r="B4392">
        <f t="shared" ca="1" si="672"/>
        <v>-23.253312420474568</v>
      </c>
      <c r="C4392" s="6">
        <v>20135.9375</v>
      </c>
      <c r="D4392">
        <f t="shared" ca="1" si="674"/>
        <v>0.75</v>
      </c>
      <c r="E4392" s="1">
        <v>0.65</v>
      </c>
      <c r="F4392">
        <v>19.899999999999999</v>
      </c>
      <c r="G4392">
        <f t="shared" ca="1" si="668"/>
        <v>42.007420362456692</v>
      </c>
      <c r="H4392">
        <f t="shared" ca="1" si="675"/>
        <v>23.878342588598166</v>
      </c>
      <c r="I4392">
        <f ca="1">User_Model_Calcs!A4392-Sat_Data!$B$5</f>
        <v>2.4889424008482877</v>
      </c>
      <c r="J4392">
        <f ca="1">(Earth_Data!$B$1/SQRT(1-Earth_Data!$B$2^2*SIN(RADIANS(User_Model_Calcs!B4392))^2))*COS(RADIANS(User_Model_Calcs!B4392))</f>
        <v>5863.093087519379</v>
      </c>
      <c r="K4392">
        <f ca="1">((Earth_Data!$B$1*(1-Earth_Data!$B$2^2))/SQRT(1-Earth_Data!$B$2^2*SIN(RADIANS(User_Model_Calcs!B4392))^2))*SIN(RADIANS(User_Model_Calcs!B4392))</f>
        <v>-2502.5190673797574</v>
      </c>
      <c r="L4392">
        <f t="shared" ca="1" si="669"/>
        <v>-23.114037159253645</v>
      </c>
      <c r="M4392">
        <f t="shared" ca="1" si="670"/>
        <v>6374.8303691562478</v>
      </c>
      <c r="N4392">
        <f ca="1">SQRT(User_Model_Calcs!M4392^2+Sat_Data!$B$3^2-2*User_Model_Calcs!M4392*Sat_Data!$B$3*COS(RADIANS(L4392))*COS(RADIANS(I4392)))</f>
        <v>36393.612602958616</v>
      </c>
      <c r="O4392">
        <f ca="1">DEGREES(ACOS(((Earth_Data!$B$1+Sat_Data!$B$2)/User_Model_Calcs!N4392)*SQRT(1-COS(RADIANS(User_Model_Calcs!I4392))^2*COS(RADIANS(User_Model_Calcs!B4392))^2)))</f>
        <v>62.630611628605806</v>
      </c>
      <c r="P4392">
        <f t="shared" ca="1" si="667"/>
        <v>6.2830223612323168</v>
      </c>
    </row>
    <row r="4393" spans="1:16" x14ac:dyDescent="0.25">
      <c r="A4393">
        <f t="shared" ca="1" si="673"/>
        <v>108.04453214108851</v>
      </c>
      <c r="B4393">
        <f t="shared" ca="1" si="672"/>
        <v>-25.241498029671867</v>
      </c>
      <c r="C4393" s="6">
        <v>20135.9375</v>
      </c>
      <c r="D4393">
        <f t="shared" ca="1" si="674"/>
        <v>3</v>
      </c>
      <c r="E4393" s="1">
        <v>0.65</v>
      </c>
      <c r="F4393">
        <v>19.899999999999999</v>
      </c>
      <c r="G4393">
        <f t="shared" ca="1" si="668"/>
        <v>54.048620189015942</v>
      </c>
      <c r="H4393">
        <f t="shared" ca="1" si="675"/>
        <v>19.281100308286863</v>
      </c>
      <c r="I4393">
        <f ca="1">User_Model_Calcs!A4393-Sat_Data!$B$5</f>
        <v>-1.95546785891149</v>
      </c>
      <c r="J4393">
        <f ca="1">(Earth_Data!$B$1/SQRT(1-Earth_Data!$B$2^2*SIN(RADIANS(User_Model_Calcs!B4393))^2))*COS(RADIANS(User_Model_Calcs!B4393))</f>
        <v>5772.6600079741957</v>
      </c>
      <c r="K4393">
        <f ca="1">((Earth_Data!$B$1*(1-Earth_Data!$B$2^2))/SQRT(1-Earth_Data!$B$2^2*SIN(RADIANS(User_Model_Calcs!B4393))^2))*SIN(RADIANS(User_Model_Calcs!B4393))</f>
        <v>-2703.2969353025919</v>
      </c>
      <c r="L4393">
        <f t="shared" ca="1" si="669"/>
        <v>-25.093369259716713</v>
      </c>
      <c r="M4393">
        <f t="shared" ca="1" si="670"/>
        <v>6374.2778326710104</v>
      </c>
      <c r="N4393">
        <f ca="1">SQRT(User_Model_Calcs!M4393^2+Sat_Data!$B$3^2-2*User_Model_Calcs!M4393*Sat_Data!$B$3*COS(RADIANS(L4393))*COS(RADIANS(I4393)))</f>
        <v>36495.631483018049</v>
      </c>
      <c r="O4393">
        <f ca="1">DEGREES(ACOS(((Earth_Data!$B$1+Sat_Data!$B$2)/User_Model_Calcs!N4393)*SQRT(1-COS(RADIANS(User_Model_Calcs!I4393))^2*COS(RADIANS(User_Model_Calcs!B4393))^2)))</f>
        <v>60.398990519704782</v>
      </c>
      <c r="P4393">
        <f t="shared" ca="1" si="667"/>
        <v>4.577639123028769</v>
      </c>
    </row>
    <row r="4394" spans="1:16" x14ac:dyDescent="0.25">
      <c r="A4394">
        <f t="shared" ca="1" si="673"/>
        <v>112.70392758216597</v>
      </c>
      <c r="B4394">
        <f t="shared" ca="1" si="672"/>
        <v>-24.024680625175307</v>
      </c>
      <c r="C4394" s="6">
        <v>20135.9375</v>
      </c>
      <c r="D4394">
        <f t="shared" ca="1" si="674"/>
        <v>0.75</v>
      </c>
      <c r="E4394" s="1">
        <v>0.65</v>
      </c>
      <c r="F4394">
        <v>19.899999999999999</v>
      </c>
      <c r="G4394">
        <f t="shared" ca="1" si="668"/>
        <v>42.007420362456692</v>
      </c>
      <c r="H4394">
        <f t="shared" ca="1" si="675"/>
        <v>18.770675981315929</v>
      </c>
      <c r="I4394">
        <f ca="1">User_Model_Calcs!A4394-Sat_Data!$B$5</f>
        <v>2.7039275821659743</v>
      </c>
      <c r="J4394">
        <f ca="1">(Earth_Data!$B$1/SQRT(1-Earth_Data!$B$2^2*SIN(RADIANS(User_Model_Calcs!B4394))^2))*COS(RADIANS(User_Model_Calcs!B4394))</f>
        <v>5828.837679874282</v>
      </c>
      <c r="K4394">
        <f ca="1">((Earth_Data!$B$1*(1-Earth_Data!$B$2^2))/SQRT(1-Earth_Data!$B$2^2*SIN(RADIANS(User_Model_Calcs!B4394))^2))*SIN(RADIANS(User_Model_Calcs!B4394))</f>
        <v>-2580.7813362657525</v>
      </c>
      <c r="L4394">
        <f t="shared" ca="1" si="669"/>
        <v>-23.881888938368999</v>
      </c>
      <c r="M4394">
        <f t="shared" ca="1" si="670"/>
        <v>6374.6200674189085</v>
      </c>
      <c r="N4394">
        <f ca="1">SQRT(User_Model_Calcs!M4394^2+Sat_Data!$B$3^2-2*User_Model_Calcs!M4394*Sat_Data!$B$3*COS(RADIANS(L4394))*COS(RADIANS(I4394)))</f>
        <v>36434.3502980216</v>
      </c>
      <c r="O4394">
        <f ca="1">DEGREES(ACOS(((Earth_Data!$B$1+Sat_Data!$B$2)/User_Model_Calcs!N4394)*SQRT(1-COS(RADIANS(User_Model_Calcs!I4394))^2*COS(RADIANS(User_Model_Calcs!B4394))^2)))</f>
        <v>61.719526669275595</v>
      </c>
      <c r="P4394">
        <f t="shared" ca="1" si="667"/>
        <v>6.6167949120866441</v>
      </c>
    </row>
    <row r="4395" spans="1:16" x14ac:dyDescent="0.25">
      <c r="A4395">
        <f t="shared" ca="1" si="673"/>
        <v>106.81271877140937</v>
      </c>
      <c r="B4395">
        <f t="shared" ca="1" si="672"/>
        <v>-21.742222490183018</v>
      </c>
      <c r="C4395" s="6">
        <v>20135.9375</v>
      </c>
      <c r="D4395">
        <f t="shared" ca="1" si="674"/>
        <v>0.75</v>
      </c>
      <c r="E4395" s="1">
        <v>0.65</v>
      </c>
      <c r="F4395">
        <v>19.899999999999999</v>
      </c>
      <c r="G4395">
        <f t="shared" ca="1" si="668"/>
        <v>42.007420362456692</v>
      </c>
      <c r="H4395">
        <f t="shared" ca="1" si="675"/>
        <v>17.267558263044933</v>
      </c>
      <c r="I4395">
        <f ca="1">User_Model_Calcs!A4395-Sat_Data!$B$5</f>
        <v>-3.1872812285906349</v>
      </c>
      <c r="J4395">
        <f ca="1">(Earth_Data!$B$1/SQRT(1-Earth_Data!$B$2^2*SIN(RADIANS(User_Model_Calcs!B4395))^2))*COS(RADIANS(User_Model_Calcs!B4395))</f>
        <v>5927.121133774247</v>
      </c>
      <c r="K4395">
        <f ca="1">((Earth_Data!$B$1*(1-Earth_Data!$B$2^2))/SQRT(1-Earth_Data!$B$2^2*SIN(RADIANS(User_Model_Calcs!B4395))^2))*SIN(RADIANS(User_Model_Calcs!B4395))</f>
        <v>-2347.9248322351236</v>
      </c>
      <c r="L4395">
        <f t="shared" ca="1" si="669"/>
        <v>-21.61012399355554</v>
      </c>
      <c r="M4395">
        <f t="shared" ca="1" si="670"/>
        <v>6375.2267373215564</v>
      </c>
      <c r="N4395">
        <f ca="1">SQRT(User_Model_Calcs!M4395^2+Sat_Data!$B$3^2-2*User_Model_Calcs!M4395*Sat_Data!$B$3*COS(RADIANS(L4395))*COS(RADIANS(I4395)))</f>
        <v>36323.648624953807</v>
      </c>
      <c r="O4395">
        <f ca="1">DEGREES(ACOS(((Earth_Data!$B$1+Sat_Data!$B$2)/User_Model_Calcs!N4395)*SQRT(1-COS(RADIANS(User_Model_Calcs!I4395))^2*COS(RADIANS(User_Model_Calcs!B4395))^2)))</f>
        <v>64.268657195130217</v>
      </c>
      <c r="P4395">
        <f t="shared" ca="1" si="667"/>
        <v>8.5491138892061809</v>
      </c>
    </row>
    <row r="4396" spans="1:16" x14ac:dyDescent="0.25">
      <c r="A4396">
        <f t="shared" ca="1" si="673"/>
        <v>112.83061171986894</v>
      </c>
      <c r="B4396">
        <f t="shared" ca="1" si="672"/>
        <v>-23.565810831789879</v>
      </c>
      <c r="C4396" s="6">
        <v>20135.9375</v>
      </c>
      <c r="D4396">
        <f t="shared" ca="1" si="674"/>
        <v>3</v>
      </c>
      <c r="E4396" s="1">
        <v>0.65</v>
      </c>
      <c r="F4396">
        <v>19.899999999999999</v>
      </c>
      <c r="G4396">
        <f t="shared" ca="1" si="668"/>
        <v>54.048620189015942</v>
      </c>
      <c r="H4396">
        <f t="shared" ca="1" si="675"/>
        <v>15.896082385952763</v>
      </c>
      <c r="I4396">
        <f ca="1">User_Model_Calcs!A4396-Sat_Data!$B$5</f>
        <v>2.8306117198689407</v>
      </c>
      <c r="J4396">
        <f ca="1">(Earth_Data!$B$1/SQRT(1-Earth_Data!$B$2^2*SIN(RADIANS(User_Model_Calcs!B4396))^2))*COS(RADIANS(User_Model_Calcs!B4396))</f>
        <v>5849.3428560822367</v>
      </c>
      <c r="K4396">
        <f ca="1">((Earth_Data!$B$1*(1-Earth_Data!$B$2^2))/SQRT(1-Earth_Data!$B$2^2*SIN(RADIANS(User_Model_Calcs!B4396))^2))*SIN(RADIANS(User_Model_Calcs!B4396))</f>
        <v>-2534.2794330863371</v>
      </c>
      <c r="L4396">
        <f t="shared" ca="1" si="669"/>
        <v>-23.425098760336716</v>
      </c>
      <c r="M4396">
        <f t="shared" ca="1" si="670"/>
        <v>6374.7458061451125</v>
      </c>
      <c r="N4396">
        <f ca="1">SQRT(User_Model_Calcs!M4396^2+Sat_Data!$B$3^2-2*User_Model_Calcs!M4396*Sat_Data!$B$3*COS(RADIANS(L4396))*COS(RADIANS(I4396)))</f>
        <v>36411.384190816898</v>
      </c>
      <c r="O4396">
        <f ca="1">DEGREES(ACOS(((Earth_Data!$B$1+Sat_Data!$B$2)/User_Model_Calcs!N4396)*SQRT(1-COS(RADIANS(User_Model_Calcs!I4396))^2*COS(RADIANS(User_Model_Calcs!B4396))^2)))</f>
        <v>62.229830438465939</v>
      </c>
      <c r="P4396">
        <f t="shared" ca="1" si="667"/>
        <v>7.0500004950817674</v>
      </c>
    </row>
    <row r="4397" spans="1:16" x14ac:dyDescent="0.25">
      <c r="A4397">
        <f t="shared" ca="1" si="673"/>
        <v>105.60702321166126</v>
      </c>
      <c r="B4397">
        <f t="shared" ca="1" si="672"/>
        <v>-24.541680397317631</v>
      </c>
      <c r="C4397" s="6">
        <v>20135.9375</v>
      </c>
      <c r="D4397">
        <f t="shared" ca="1" si="674"/>
        <v>0.75</v>
      </c>
      <c r="E4397" s="1">
        <v>0.65</v>
      </c>
      <c r="F4397">
        <v>19.899999999999999</v>
      </c>
      <c r="G4397">
        <f t="shared" ca="1" si="668"/>
        <v>42.007420362456692</v>
      </c>
      <c r="H4397">
        <f t="shared" ca="1" si="675"/>
        <v>14.239719849702475</v>
      </c>
      <c r="I4397">
        <f ca="1">User_Model_Calcs!A4397-Sat_Data!$B$5</f>
        <v>-4.3929767883387427</v>
      </c>
      <c r="J4397">
        <f ca="1">(Earth_Data!$B$1/SQRT(1-Earth_Data!$B$2^2*SIN(RADIANS(User_Model_Calcs!B4397))^2))*COS(RADIANS(User_Model_Calcs!B4397))</f>
        <v>5805.2880707142331</v>
      </c>
      <c r="K4397">
        <f ca="1">((Earth_Data!$B$1*(1-Earth_Data!$B$2^2))/SQRT(1-Earth_Data!$B$2^2*SIN(RADIANS(User_Model_Calcs!B4397))^2))*SIN(RADIANS(User_Model_Calcs!B4397))</f>
        <v>-2632.9787814155543</v>
      </c>
      <c r="L4397">
        <f t="shared" ca="1" si="669"/>
        <v>-24.396589268829601</v>
      </c>
      <c r="M4397">
        <f t="shared" ca="1" si="670"/>
        <v>6374.4762018036836</v>
      </c>
      <c r="N4397">
        <f ca="1">SQRT(User_Model_Calcs!M4397^2+Sat_Data!$B$3^2-2*User_Model_Calcs!M4397*Sat_Data!$B$3*COS(RADIANS(L4397))*COS(RADIANS(I4397)))</f>
        <v>36473.783952360231</v>
      </c>
      <c r="O4397">
        <f ca="1">DEGREES(ACOS(((Earth_Data!$B$1+Sat_Data!$B$2)/User_Model_Calcs!N4397)*SQRT(1-COS(RADIANS(User_Model_Calcs!I4397))^2*COS(RADIANS(User_Model_Calcs!B4397))^2)))</f>
        <v>60.86528346828495</v>
      </c>
      <c r="P4397">
        <f t="shared" ca="1" si="667"/>
        <v>10.47879215077679</v>
      </c>
    </row>
    <row r="4398" spans="1:16" x14ac:dyDescent="0.25">
      <c r="A4398">
        <f t="shared" ca="1" si="673"/>
        <v>110.81241853762205</v>
      </c>
      <c r="B4398">
        <f t="shared" ca="1" si="672"/>
        <v>-24.043103339615072</v>
      </c>
      <c r="C4398" s="6">
        <v>20135.9375</v>
      </c>
      <c r="D4398">
        <f t="shared" ca="1" si="674"/>
        <v>3</v>
      </c>
      <c r="E4398" s="1">
        <v>0.65</v>
      </c>
      <c r="F4398">
        <v>19.899999999999999</v>
      </c>
      <c r="G4398">
        <f t="shared" ca="1" si="668"/>
        <v>54.048620189015942</v>
      </c>
      <c r="H4398">
        <f t="shared" ca="1" si="675"/>
        <v>17.556895893976435</v>
      </c>
      <c r="I4398">
        <f ca="1">User_Model_Calcs!A4398-Sat_Data!$B$5</f>
        <v>0.81241853762205096</v>
      </c>
      <c r="J4398">
        <f ca="1">(Earth_Data!$B$1/SQRT(1-Earth_Data!$B$2^2*SIN(RADIANS(User_Model_Calcs!B4398))^2))*COS(RADIANS(User_Model_Calcs!B4398))</f>
        <v>5828.006640685162</v>
      </c>
      <c r="K4398">
        <f ca="1">((Earth_Data!$B$1*(1-Earth_Data!$B$2^2))/SQRT(1-Earth_Data!$B$2^2*SIN(RADIANS(User_Model_Calcs!B4398))^2))*SIN(RADIANS(User_Model_Calcs!B4398))</f>
        <v>-2582.6449133314227</v>
      </c>
      <c r="L4398">
        <f t="shared" ca="1" si="669"/>
        <v>-23.900228916604409</v>
      </c>
      <c r="M4398">
        <f t="shared" ca="1" si="670"/>
        <v>6374.6149807048751</v>
      </c>
      <c r="N4398">
        <f ca="1">SQRT(User_Model_Calcs!M4398^2+Sat_Data!$B$3^2-2*User_Model_Calcs!M4398*Sat_Data!$B$3*COS(RADIANS(L4398))*COS(RADIANS(I4398)))</f>
        <v>36428.47851881972</v>
      </c>
      <c r="O4398">
        <f ca="1">DEGREES(ACOS(((Earth_Data!$B$1+Sat_Data!$B$2)/User_Model_Calcs!N4398)*SQRT(1-COS(RADIANS(User_Model_Calcs!I4398))^2*COS(RADIANS(User_Model_Calcs!B4398))^2)))</f>
        <v>61.848100265303565</v>
      </c>
      <c r="P4398">
        <f t="shared" ca="1" si="667"/>
        <v>1.9933670755369122</v>
      </c>
    </row>
    <row r="4399" spans="1:16" x14ac:dyDescent="0.25">
      <c r="A4399">
        <f t="shared" ca="1" si="673"/>
        <v>111.72450206104074</v>
      </c>
      <c r="B4399">
        <f t="shared" ca="1" si="672"/>
        <v>-22.075334785038006</v>
      </c>
      <c r="C4399" s="6">
        <v>20135.9375</v>
      </c>
      <c r="D4399">
        <f t="shared" ca="1" si="674"/>
        <v>0.75</v>
      </c>
      <c r="E4399" s="1">
        <v>0.65</v>
      </c>
      <c r="F4399">
        <v>19.899999999999999</v>
      </c>
      <c r="G4399">
        <f t="shared" ca="1" si="668"/>
        <v>42.007420362456692</v>
      </c>
      <c r="H4399">
        <f t="shared" ca="1" si="675"/>
        <v>14.538845613775806</v>
      </c>
      <c r="I4399">
        <f ca="1">User_Model_Calcs!A4399-Sat_Data!$B$5</f>
        <v>1.724502061040738</v>
      </c>
      <c r="J4399">
        <f ca="1">(Earth_Data!$B$1/SQRT(1-Earth_Data!$B$2^2*SIN(RADIANS(User_Model_Calcs!B4399))^2))*COS(RADIANS(User_Model_Calcs!B4399))</f>
        <v>5913.3581725650401</v>
      </c>
      <c r="K4399">
        <f ca="1">((Earth_Data!$B$1*(1-Earth_Data!$B$2^2))/SQRT(1-Earth_Data!$B$2^2*SIN(RADIANS(User_Model_Calcs!B4399))^2))*SIN(RADIANS(User_Model_Calcs!B4399))</f>
        <v>-2382.146120013002</v>
      </c>
      <c r="L4399">
        <f t="shared" ca="1" si="669"/>
        <v>-21.941622150285649</v>
      </c>
      <c r="M4399">
        <f t="shared" ca="1" si="670"/>
        <v>6375.1411760160063</v>
      </c>
      <c r="N4399">
        <f ca="1">SQRT(User_Model_Calcs!M4399^2+Sat_Data!$B$3^2-2*User_Model_Calcs!M4399*Sat_Data!$B$3*COS(RADIANS(L4399))*COS(RADIANS(I4399)))</f>
        <v>36332.074765045429</v>
      </c>
      <c r="O4399">
        <f ca="1">DEGREES(ACOS(((Earth_Data!$B$1+Sat_Data!$B$2)/User_Model_Calcs!N4399)*SQRT(1-COS(RADIANS(User_Model_Calcs!I4399))^2*COS(RADIANS(User_Model_Calcs!B4399))^2)))</f>
        <v>64.064925126402457</v>
      </c>
      <c r="P4399">
        <f t="shared" ca="1" si="667"/>
        <v>4.5801777101779022</v>
      </c>
    </row>
    <row r="4400" spans="1:16" x14ac:dyDescent="0.25">
      <c r="A4400">
        <f t="shared" ca="1" si="673"/>
        <v>106.4735814981331</v>
      </c>
      <c r="B4400">
        <f t="shared" ca="1" si="672"/>
        <v>-24.256083424305338</v>
      </c>
      <c r="C4400" s="6">
        <v>20135.9375</v>
      </c>
      <c r="D4400">
        <f t="shared" ca="1" si="674"/>
        <v>3</v>
      </c>
      <c r="E4400" s="1">
        <v>0.65</v>
      </c>
      <c r="F4400">
        <v>19.899999999999999</v>
      </c>
      <c r="G4400">
        <f t="shared" ca="1" si="668"/>
        <v>54.048620189015942</v>
      </c>
      <c r="H4400">
        <f t="shared" ca="1" si="675"/>
        <v>23.077451828485639</v>
      </c>
      <c r="I4400">
        <f ca="1">User_Model_Calcs!A4400-Sat_Data!$B$5</f>
        <v>-3.5264185018668996</v>
      </c>
      <c r="J4400">
        <f ca="1">(Earth_Data!$B$1/SQRT(1-Earth_Data!$B$2^2*SIN(RADIANS(User_Model_Calcs!B4400))^2))*COS(RADIANS(User_Model_Calcs!B4400))</f>
        <v>5818.3555913223636</v>
      </c>
      <c r="K4400">
        <f ca="1">((Earth_Data!$B$1*(1-Earth_Data!$B$2^2))/SQRT(1-Earth_Data!$B$2^2*SIN(RADIANS(User_Model_Calcs!B4400))^2))*SIN(RADIANS(User_Model_Calcs!B4400))</f>
        <v>-2604.1700990001405</v>
      </c>
      <c r="L4400">
        <f t="shared" ca="1" si="669"/>
        <v>-24.112256779915828</v>
      </c>
      <c r="M4400">
        <f t="shared" ca="1" si="670"/>
        <v>6374.5559603472466</v>
      </c>
      <c r="N4400">
        <f ca="1">SQRT(User_Model_Calcs!M4400^2+Sat_Data!$B$3^2-2*User_Model_Calcs!M4400*Sat_Data!$B$3*COS(RADIANS(L4400))*COS(RADIANS(I4400)))</f>
        <v>36451.704682681178</v>
      </c>
      <c r="O4400">
        <f ca="1">DEGREES(ACOS(((Earth_Data!$B$1+Sat_Data!$B$2)/User_Model_Calcs!N4400)*SQRT(1-COS(RADIANS(User_Model_Calcs!I4400))^2*COS(RADIANS(User_Model_Calcs!B4400))^2)))</f>
        <v>61.340556513628613</v>
      </c>
      <c r="P4400">
        <f t="shared" ca="1" si="667"/>
        <v>8.5311883588177384</v>
      </c>
    </row>
    <row r="4401" spans="1:16" x14ac:dyDescent="0.25">
      <c r="A4401">
        <f t="shared" ca="1" si="673"/>
        <v>110.63762482692557</v>
      </c>
      <c r="B4401">
        <f t="shared" ca="1" si="672"/>
        <v>-25.394397636695924</v>
      </c>
      <c r="C4401" s="6">
        <v>20135.9375</v>
      </c>
      <c r="D4401">
        <f t="shared" ca="1" si="674"/>
        <v>3</v>
      </c>
      <c r="E4401" s="1">
        <v>0.65</v>
      </c>
      <c r="F4401">
        <v>19.899999999999999</v>
      </c>
      <c r="G4401">
        <f t="shared" ca="1" si="668"/>
        <v>54.048620189015942</v>
      </c>
      <c r="H4401">
        <f t="shared" ca="1" si="675"/>
        <v>16.135796290411093</v>
      </c>
      <c r="I4401">
        <f ca="1">User_Model_Calcs!A4401-Sat_Data!$B$5</f>
        <v>0.63762482692557398</v>
      </c>
      <c r="J4401">
        <f ca="1">(Earth_Data!$B$1/SQRT(1-Earth_Data!$B$2^2*SIN(RADIANS(User_Model_Calcs!B4401))^2))*COS(RADIANS(User_Model_Calcs!B4401))</f>
        <v>5765.4166840280404</v>
      </c>
      <c r="K4401">
        <f ca="1">((Earth_Data!$B$1*(1-Earth_Data!$B$2^2))/SQRT(1-Earth_Data!$B$2^2*SIN(RADIANS(User_Model_Calcs!B4401))^2))*SIN(RADIANS(User_Model_Calcs!B4401))</f>
        <v>-2718.6078901251567</v>
      </c>
      <c r="L4401">
        <f t="shared" ca="1" si="669"/>
        <v>-25.245616816061325</v>
      </c>
      <c r="M4401">
        <f t="shared" ca="1" si="670"/>
        <v>6374.2339461867605</v>
      </c>
      <c r="N4401">
        <f ca="1">SQRT(User_Model_Calcs!M4401^2+Sat_Data!$B$3^2-2*User_Model_Calcs!M4401*Sat_Data!$B$3*COS(RADIANS(L4401))*COS(RADIANS(I4401)))</f>
        <v>36500.520462076653</v>
      </c>
      <c r="O4401">
        <f ca="1">DEGREES(ACOS(((Earth_Data!$B$1+Sat_Data!$B$2)/User_Model_Calcs!N4401)*SQRT(1-COS(RADIANS(User_Model_Calcs!I4401))^2*COS(RADIANS(User_Model_Calcs!B4401))^2)))</f>
        <v>60.29561742101604</v>
      </c>
      <c r="P4401">
        <f t="shared" ca="1" si="667"/>
        <v>1.4865636345154576</v>
      </c>
    </row>
    <row r="4402" spans="1:16" x14ac:dyDescent="0.25">
      <c r="A4402">
        <f t="shared" ca="1" si="673"/>
        <v>108.36204054880903</v>
      </c>
      <c r="B4402">
        <f t="shared" ca="1" si="672"/>
        <v>-25.128442812703348</v>
      </c>
      <c r="C4402" s="6">
        <v>20135.9375</v>
      </c>
      <c r="D4402">
        <f t="shared" ca="1" si="674"/>
        <v>3</v>
      </c>
      <c r="E4402" s="1">
        <v>0.65</v>
      </c>
      <c r="F4402">
        <v>19.899999999999999</v>
      </c>
      <c r="G4402">
        <f t="shared" ca="1" si="668"/>
        <v>54.048620189015942</v>
      </c>
      <c r="H4402">
        <f t="shared" ca="1" si="675"/>
        <v>21.118807277010749</v>
      </c>
      <c r="I4402">
        <f ca="1">User_Model_Calcs!A4402-Sat_Data!$B$5</f>
        <v>-1.6379594511909659</v>
      </c>
      <c r="J4402">
        <f ca="1">(Earth_Data!$B$1/SQRT(1-Earth_Data!$B$2^2*SIN(RADIANS(User_Model_Calcs!B4402))^2))*COS(RADIANS(User_Model_Calcs!B4402))</f>
        <v>5777.9893961787666</v>
      </c>
      <c r="K4402">
        <f ca="1">((Earth_Data!$B$1*(1-Earth_Data!$B$2^2))/SQRT(1-Earth_Data!$B$2^2*SIN(RADIANS(User_Model_Calcs!B4402))^2))*SIN(RADIANS(User_Model_Calcs!B4402))</f>
        <v>-2691.9636932574094</v>
      </c>
      <c r="L4402">
        <f t="shared" ca="1" si="669"/>
        <v>-24.980798871452031</v>
      </c>
      <c r="M4402">
        <f t="shared" ca="1" si="670"/>
        <v>6374.3101578265187</v>
      </c>
      <c r="N4402">
        <f ca="1">SQRT(User_Model_Calcs!M4402^2+Sat_Data!$B$3^2-2*User_Model_Calcs!M4402*Sat_Data!$B$3*COS(RADIANS(L4402))*COS(RADIANS(I4402)))</f>
        <v>36488.322997943484</v>
      </c>
      <c r="O4402">
        <f ca="1">DEGREES(ACOS(((Earth_Data!$B$1+Sat_Data!$B$2)/User_Model_Calcs!N4402)*SQRT(1-COS(RADIANS(User_Model_Calcs!I4402))^2*COS(RADIANS(User_Model_Calcs!B4402))^2)))</f>
        <v>60.553273987319656</v>
      </c>
      <c r="P4402">
        <f t="shared" ca="1" si="667"/>
        <v>3.8524436946414635</v>
      </c>
    </row>
    <row r="4403" spans="1:16" x14ac:dyDescent="0.25">
      <c r="A4403">
        <f t="shared" ca="1" si="673"/>
        <v>105.50462113803741</v>
      </c>
      <c r="B4403">
        <f t="shared" ca="1" si="672"/>
        <v>-24.299888348409311</v>
      </c>
      <c r="C4403" s="6">
        <v>20135.9375</v>
      </c>
      <c r="D4403">
        <f t="shared" ca="1" si="674"/>
        <v>1.2</v>
      </c>
      <c r="E4403" s="1">
        <v>0.65</v>
      </c>
      <c r="F4403">
        <v>19.899999999999999</v>
      </c>
      <c r="G4403">
        <f t="shared" ca="1" si="668"/>
        <v>46.089820015575185</v>
      </c>
      <c r="H4403">
        <f t="shared" ca="1" si="675"/>
        <v>14.102817258645278</v>
      </c>
      <c r="I4403">
        <f ca="1">User_Model_Calcs!A4403-Sat_Data!$B$5</f>
        <v>-4.4953788619625925</v>
      </c>
      <c r="J4403">
        <f ca="1">(Earth_Data!$B$1/SQRT(1-Earth_Data!$B$2^2*SIN(RADIANS(User_Model_Calcs!B4403))^2))*COS(RADIANS(User_Model_Calcs!B4403))</f>
        <v>5816.360650129609</v>
      </c>
      <c r="K4403">
        <f ca="1">((Earth_Data!$B$1*(1-Earth_Data!$B$2^2))/SQRT(1-Earth_Data!$B$2^2*SIN(RADIANS(User_Model_Calcs!B4403))^2))*SIN(RADIANS(User_Model_Calcs!B4403))</f>
        <v>-2608.5929340819666</v>
      </c>
      <c r="L4403">
        <f t="shared" ca="1" si="669"/>
        <v>-24.15586683212954</v>
      </c>
      <c r="M4403">
        <f t="shared" ca="1" si="670"/>
        <v>6374.5437725470592</v>
      </c>
      <c r="N4403">
        <f ca="1">SQRT(User_Model_Calcs!M4403^2+Sat_Data!$B$3^2-2*User_Model_Calcs!M4403*Sat_Data!$B$3*COS(RADIANS(L4403))*COS(RADIANS(I4403)))</f>
        <v>36461.962592184071</v>
      </c>
      <c r="O4403">
        <f ca="1">DEGREES(ACOS(((Earth_Data!$B$1+Sat_Data!$B$2)/User_Model_Calcs!N4403)*SQRT(1-COS(RADIANS(User_Model_Calcs!I4403))^2*COS(RADIANS(User_Model_Calcs!B4403))^2)))</f>
        <v>61.119499503918234</v>
      </c>
      <c r="P4403">
        <f t="shared" ca="1" si="667"/>
        <v>10.816164709262278</v>
      </c>
    </row>
    <row r="4404" spans="1:16" x14ac:dyDescent="0.25">
      <c r="A4404">
        <f ca="1">127.694974900286+(RAND()*5-2.5)</f>
        <v>127.51952855949871</v>
      </c>
      <c r="B4404">
        <f ca="1">-13.9715365993556+(RAND()*5-2.5)</f>
        <v>-14.522238068286342</v>
      </c>
      <c r="C4404" s="6">
        <v>20135.9375</v>
      </c>
      <c r="D4404">
        <f t="shared" ca="1" si="674"/>
        <v>0.75</v>
      </c>
      <c r="E4404" s="1">
        <v>0.65</v>
      </c>
      <c r="F4404">
        <v>19.899999999999999</v>
      </c>
      <c r="G4404">
        <f t="shared" ca="1" si="668"/>
        <v>42.007420362456692</v>
      </c>
      <c r="H4404">
        <f t="shared" ca="1" si="675"/>
        <v>22.061596405552848</v>
      </c>
      <c r="I4404">
        <f ca="1">User_Model_Calcs!A4404-Sat_Data!$B$5</f>
        <v>17.51952855949871</v>
      </c>
      <c r="J4404">
        <f ca="1">(Earth_Data!$B$1/SQRT(1-Earth_Data!$B$2^2*SIN(RADIANS(User_Model_Calcs!B4404))^2))*COS(RADIANS(User_Model_Calcs!B4404))</f>
        <v>6175.6608321023396</v>
      </c>
      <c r="K4404">
        <f ca="1">((Earth_Data!$B$1*(1-Earth_Data!$B$2^2))/SQRT(1-Earth_Data!$B$2^2*SIN(RADIANS(User_Model_Calcs!B4404))^2))*SIN(RADIANS(User_Model_Calcs!B4404))</f>
        <v>-1588.9828438953862</v>
      </c>
      <c r="L4404">
        <f t="shared" ca="1" si="669"/>
        <v>-14.429090201266554</v>
      </c>
      <c r="M4404">
        <f t="shared" ca="1" si="670"/>
        <v>6376.8058768757282</v>
      </c>
      <c r="N4404">
        <f ca="1">SQRT(User_Model_Calcs!M4404^2+Sat_Data!$B$3^2-2*User_Model_Calcs!M4404*Sat_Data!$B$3*COS(RADIANS(L4404))*COS(RADIANS(I4404)))</f>
        <v>36357.287064843789</v>
      </c>
      <c r="O4404">
        <f ca="1">DEGREES(ACOS(((Earth_Data!$B$1+Sat_Data!$B$2)/User_Model_Calcs!N4404)*SQRT(1-COS(RADIANS(User_Model_Calcs!I4404))^2*COS(RADIANS(User_Model_Calcs!B4404))^2)))</f>
        <v>63.52225116952841</v>
      </c>
      <c r="P4404">
        <f t="shared" ca="1" si="667"/>
        <v>51.538075694415816</v>
      </c>
    </row>
    <row r="4405" spans="1:16" x14ac:dyDescent="0.25">
      <c r="A4405">
        <f t="shared" ref="A4405:A4468" ca="1" si="676">127.694974900286+(RAND()*5-2.5)</f>
        <v>125.30713092605563</v>
      </c>
      <c r="B4405">
        <f t="shared" ref="B4405:B4468" ca="1" si="677">-13.9715365993556+(RAND()*5-2.5)</f>
        <v>-15.222848494371739</v>
      </c>
      <c r="C4405" s="6">
        <v>20135.9375</v>
      </c>
      <c r="D4405">
        <f t="shared" ca="1" si="674"/>
        <v>1.2</v>
      </c>
      <c r="E4405" s="1">
        <v>0.65</v>
      </c>
      <c r="F4405">
        <v>19.899999999999999</v>
      </c>
      <c r="G4405">
        <f t="shared" ca="1" si="668"/>
        <v>46.089820015575185</v>
      </c>
      <c r="H4405">
        <f t="shared" ca="1" si="675"/>
        <v>14.450379387269455</v>
      </c>
      <c r="I4405">
        <f ca="1">User_Model_Calcs!A4405-Sat_Data!$B$5</f>
        <v>15.307130926055635</v>
      </c>
      <c r="J4405">
        <f ca="1">(Earth_Data!$B$1/SQRT(1-Earth_Data!$B$2^2*SIN(RADIANS(User_Model_Calcs!B4405))^2))*COS(RADIANS(User_Model_Calcs!B4405))</f>
        <v>6155.7637127939925</v>
      </c>
      <c r="K4405">
        <f ca="1">((Earth_Data!$B$1*(1-Earth_Data!$B$2^2))/SQRT(1-Earth_Data!$B$2^2*SIN(RADIANS(User_Model_Calcs!B4405))^2))*SIN(RADIANS(User_Model_Calcs!B4405))</f>
        <v>-1663.9061689926702</v>
      </c>
      <c r="L4405">
        <f t="shared" ca="1" si="669"/>
        <v>-15.125622810028839</v>
      </c>
      <c r="M4405">
        <f t="shared" ca="1" si="670"/>
        <v>6376.6770834787567</v>
      </c>
      <c r="N4405">
        <f ca="1">SQRT(User_Model_Calcs!M4405^2+Sat_Data!$B$3^2-2*User_Model_Calcs!M4405*Sat_Data!$B$3*COS(RADIANS(L4405))*COS(RADIANS(I4405)))</f>
        <v>36301.339073749892</v>
      </c>
      <c r="O4405">
        <f ca="1">DEGREES(ACOS(((Earth_Data!$B$1+Sat_Data!$B$2)/User_Model_Calcs!N4405)*SQRT(1-COS(RADIANS(User_Model_Calcs!I4405))^2*COS(RADIANS(User_Model_Calcs!B4405))^2)))</f>
        <v>64.854757194660351</v>
      </c>
      <c r="P4405">
        <f t="shared" ca="1" si="667"/>
        <v>46.188833028503339</v>
      </c>
    </row>
    <row r="4406" spans="1:16" x14ac:dyDescent="0.25">
      <c r="A4406">
        <f t="shared" ca="1" si="676"/>
        <v>127.07366056234515</v>
      </c>
      <c r="B4406">
        <f t="shared" ca="1" si="677"/>
        <v>-13.015203462830767</v>
      </c>
      <c r="C4406" s="6">
        <v>20135.9375</v>
      </c>
      <c r="D4406">
        <f t="shared" ca="1" si="674"/>
        <v>0.75</v>
      </c>
      <c r="E4406" s="1">
        <v>0.65</v>
      </c>
      <c r="F4406">
        <v>19.899999999999999</v>
      </c>
      <c r="G4406">
        <f t="shared" ca="1" si="668"/>
        <v>42.007420362456692</v>
      </c>
      <c r="H4406">
        <f t="shared" ca="1" si="675"/>
        <v>14.434670689687946</v>
      </c>
      <c r="I4406">
        <f ca="1">User_Model_Calcs!A4406-Sat_Data!$B$5</f>
        <v>17.073660562345154</v>
      </c>
      <c r="J4406">
        <f ca="1">(Earth_Data!$B$1/SQRT(1-Earth_Data!$B$2^2*SIN(RADIANS(User_Model_Calcs!B4406))^2))*COS(RADIANS(User_Model_Calcs!B4406))</f>
        <v>6215.3430222068773</v>
      </c>
      <c r="K4406">
        <f ca="1">((Earth_Data!$B$1*(1-Earth_Data!$B$2^2))/SQRT(1-Earth_Data!$B$2^2*SIN(RADIANS(User_Model_Calcs!B4406))^2))*SIN(RADIANS(User_Model_Calcs!B4406))</f>
        <v>-1427.044503138867</v>
      </c>
      <c r="L4406">
        <f t="shared" ca="1" si="669"/>
        <v>-12.931011049396785</v>
      </c>
      <c r="M4406">
        <f t="shared" ca="1" si="670"/>
        <v>6377.0639715808547</v>
      </c>
      <c r="N4406">
        <f ca="1">SQRT(User_Model_Calcs!M4406^2+Sat_Data!$B$3^2-2*User_Model_Calcs!M4406*Sat_Data!$B$3*COS(RADIANS(L4406))*COS(RADIANS(I4406)))</f>
        <v>36296.719356634538</v>
      </c>
      <c r="O4406">
        <f ca="1">DEGREES(ACOS(((Earth_Data!$B$1+Sat_Data!$B$2)/User_Model_Calcs!N4406)*SQRT(1-COS(RADIANS(User_Model_Calcs!I4406))^2*COS(RADIANS(User_Model_Calcs!B4406))^2)))</f>
        <v>64.980584287543849</v>
      </c>
      <c r="P4406">
        <f t="shared" ca="1" si="667"/>
        <v>53.749100590725</v>
      </c>
    </row>
    <row r="4407" spans="1:16" x14ac:dyDescent="0.25">
      <c r="A4407">
        <f t="shared" ca="1" si="676"/>
        <v>126.77803581685686</v>
      </c>
      <c r="B4407">
        <f t="shared" ca="1" si="677"/>
        <v>-15.813580268633416</v>
      </c>
      <c r="C4407" s="6">
        <v>20135.9375</v>
      </c>
      <c r="D4407">
        <f t="shared" ca="1" si="674"/>
        <v>1.2</v>
      </c>
      <c r="E4407" s="1">
        <v>0.65</v>
      </c>
      <c r="F4407">
        <v>19.899999999999999</v>
      </c>
      <c r="G4407">
        <f t="shared" ca="1" si="668"/>
        <v>46.089820015575185</v>
      </c>
      <c r="H4407">
        <f t="shared" ca="1" si="675"/>
        <v>18.681487551898506</v>
      </c>
      <c r="I4407">
        <f ca="1">User_Model_Calcs!A4407-Sat_Data!$B$5</f>
        <v>16.778035816856857</v>
      </c>
      <c r="J4407">
        <f ca="1">(Earth_Data!$B$1/SQRT(1-Earth_Data!$B$2^2*SIN(RADIANS(User_Model_Calcs!B4407))^2))*COS(RADIANS(User_Model_Calcs!B4407))</f>
        <v>6138.2752611906571</v>
      </c>
      <c r="K4407">
        <f ca="1">((Earth_Data!$B$1*(1-Earth_Data!$B$2^2))/SQRT(1-Earth_Data!$B$2^2*SIN(RADIANS(User_Model_Calcs!B4407))^2))*SIN(RADIANS(User_Model_Calcs!B4407))</f>
        <v>-1726.8897184952759</v>
      </c>
      <c r="L4407">
        <f t="shared" ca="1" si="669"/>
        <v>-15.712960996916623</v>
      </c>
      <c r="M4407">
        <f t="shared" ca="1" si="670"/>
        <v>6376.5642223684945</v>
      </c>
      <c r="N4407">
        <f ca="1">SQRT(User_Model_Calcs!M4407^2+Sat_Data!$B$3^2-2*User_Model_Calcs!M4407*Sat_Data!$B$3*COS(RADIANS(L4407))*COS(RADIANS(I4407)))</f>
        <v>36371.423924621813</v>
      </c>
      <c r="O4407">
        <f ca="1">DEGREES(ACOS(((Earth_Data!$B$1+Sat_Data!$B$2)/User_Model_Calcs!N4407)*SQRT(1-COS(RADIANS(User_Model_Calcs!I4407))^2*COS(RADIANS(User_Model_Calcs!B4407))^2)))</f>
        <v>63.187498625039737</v>
      </c>
      <c r="P4407">
        <f t="shared" ca="1" si="667"/>
        <v>47.891364868155605</v>
      </c>
    </row>
    <row r="4408" spans="1:16" x14ac:dyDescent="0.25">
      <c r="A4408">
        <f t="shared" ca="1" si="676"/>
        <v>129.63673646030028</v>
      </c>
      <c r="B4408">
        <f t="shared" ca="1" si="677"/>
        <v>-14.587675508909921</v>
      </c>
      <c r="C4408" s="6">
        <v>20135.9375</v>
      </c>
      <c r="D4408">
        <f t="shared" ca="1" si="674"/>
        <v>3</v>
      </c>
      <c r="E4408" s="1">
        <v>0.65</v>
      </c>
      <c r="F4408">
        <v>19.899999999999999</v>
      </c>
      <c r="G4408">
        <f t="shared" ca="1" si="668"/>
        <v>54.048620189015942</v>
      </c>
      <c r="H4408">
        <f t="shared" ca="1" si="675"/>
        <v>21.19480319781529</v>
      </c>
      <c r="I4408">
        <f ca="1">User_Model_Calcs!A4408-Sat_Data!$B$5</f>
        <v>19.636736460300284</v>
      </c>
      <c r="J4408">
        <f ca="1">(Earth_Data!$B$1/SQRT(1-Earth_Data!$B$2^2*SIN(RADIANS(User_Model_Calcs!B4408))^2))*COS(RADIANS(User_Model_Calcs!B4408))</f>
        <v>6173.8412853417285</v>
      </c>
      <c r="K4408">
        <f ca="1">((Earth_Data!$B$1*(1-Earth_Data!$B$2^2))/SQRT(1-Earth_Data!$B$2^2*SIN(RADIANS(User_Model_Calcs!B4408))^2))*SIN(RADIANS(User_Model_Calcs!B4408))</f>
        <v>-1595.9907724510458</v>
      </c>
      <c r="L4408">
        <f t="shared" ca="1" si="669"/>
        <v>-14.494144395704842</v>
      </c>
      <c r="M4408">
        <f t="shared" ca="1" si="670"/>
        <v>6376.7940818517018</v>
      </c>
      <c r="N4408">
        <f ca="1">SQRT(User_Model_Calcs!M4408^2+Sat_Data!$B$3^2-2*User_Model_Calcs!M4408*Sat_Data!$B$3*COS(RADIANS(L4408))*COS(RADIANS(I4408)))</f>
        <v>36443.483115687603</v>
      </c>
      <c r="O4408">
        <f ca="1">DEGREES(ACOS(((Earth_Data!$B$1+Sat_Data!$B$2)/User_Model_Calcs!N4408)*SQRT(1-COS(RADIANS(User_Model_Calcs!I4408))^2*COS(RADIANS(User_Model_Calcs!B4408))^2)))</f>
        <v>61.581149136478821</v>
      </c>
      <c r="P4408">
        <f t="shared" ca="1" si="667"/>
        <v>54.782653506746072</v>
      </c>
    </row>
    <row r="4409" spans="1:16" x14ac:dyDescent="0.25">
      <c r="A4409">
        <f t="shared" ca="1" si="676"/>
        <v>127.04699533718853</v>
      </c>
      <c r="B4409">
        <f t="shared" ca="1" si="677"/>
        <v>-11.988290094711566</v>
      </c>
      <c r="C4409" s="6">
        <v>20135.9375</v>
      </c>
      <c r="D4409">
        <f t="shared" ca="1" si="674"/>
        <v>3</v>
      </c>
      <c r="E4409" s="1">
        <v>0.65</v>
      </c>
      <c r="F4409">
        <v>19.899999999999999</v>
      </c>
      <c r="G4409">
        <f t="shared" ca="1" si="668"/>
        <v>54.048620189015942</v>
      </c>
      <c r="H4409">
        <f t="shared" ca="1" si="675"/>
        <v>18.212126010565513</v>
      </c>
      <c r="I4409">
        <f ca="1">User_Model_Calcs!A4409-Sat_Data!$B$5</f>
        <v>17.046995337188534</v>
      </c>
      <c r="J4409">
        <f ca="1">(Earth_Data!$B$1/SQRT(1-Earth_Data!$B$2^2*SIN(RADIANS(User_Model_Calcs!B4409))^2))*COS(RADIANS(User_Model_Calcs!B4409))</f>
        <v>6239.934432228024</v>
      </c>
      <c r="K4409">
        <f ca="1">((Earth_Data!$B$1*(1-Earth_Data!$B$2^2))/SQRT(1-Earth_Data!$B$2^2*SIN(RADIANS(User_Model_Calcs!B4409))^2))*SIN(RADIANS(User_Model_Calcs!B4409))</f>
        <v>-1316.1358821604854</v>
      </c>
      <c r="L4409">
        <f t="shared" ca="1" si="669"/>
        <v>-11.910333808709842</v>
      </c>
      <c r="M4409">
        <f t="shared" ca="1" si="670"/>
        <v>6377.2247395567947</v>
      </c>
      <c r="N4409">
        <f ca="1">SQRT(User_Model_Calcs!M4409^2+Sat_Data!$B$3^2-2*User_Model_Calcs!M4409*Sat_Data!$B$3*COS(RADIANS(L4409))*COS(RADIANS(I4409)))</f>
        <v>36268.43921597171</v>
      </c>
      <c r="O4409">
        <f ca="1">DEGREES(ACOS(((Earth_Data!$B$1+Sat_Data!$B$2)/User_Model_Calcs!N4409)*SQRT(1-COS(RADIANS(User_Model_Calcs!I4409))^2*COS(RADIANS(User_Model_Calcs!B4409))^2)))</f>
        <v>65.691780773935065</v>
      </c>
      <c r="P4409">
        <f t="shared" ca="1" si="667"/>
        <v>55.886017408837787</v>
      </c>
    </row>
    <row r="4410" spans="1:16" x14ac:dyDescent="0.25">
      <c r="A4410">
        <f t="shared" ca="1" si="676"/>
        <v>128.11402934812011</v>
      </c>
      <c r="B4410">
        <f t="shared" ca="1" si="677"/>
        <v>-15.895618171406277</v>
      </c>
      <c r="C4410" s="6">
        <v>20135.9375</v>
      </c>
      <c r="D4410">
        <f t="shared" ca="1" si="674"/>
        <v>0.75</v>
      </c>
      <c r="E4410" s="1">
        <v>0.65</v>
      </c>
      <c r="F4410">
        <v>19.899999999999999</v>
      </c>
      <c r="G4410">
        <f t="shared" ca="1" si="668"/>
        <v>42.007420362456692</v>
      </c>
      <c r="H4410">
        <f t="shared" ca="1" si="675"/>
        <v>16.913322593820173</v>
      </c>
      <c r="I4410">
        <f ca="1">User_Model_Calcs!A4410-Sat_Data!$B$5</f>
        <v>18.114029348120113</v>
      </c>
      <c r="J4410">
        <f ca="1">(Earth_Data!$B$1/SQRT(1-Earth_Data!$B$2^2*SIN(RADIANS(User_Model_Calcs!B4410))^2))*COS(RADIANS(User_Model_Calcs!B4410))</f>
        <v>6135.7951545401556</v>
      </c>
      <c r="K4410">
        <f ca="1">((Earth_Data!$B$1*(1-Earth_Data!$B$2^2))/SQRT(1-Earth_Data!$B$2^2*SIN(RADIANS(User_Model_Calcs!B4410))^2))*SIN(RADIANS(User_Model_Calcs!B4410))</f>
        <v>-1735.6224577467742</v>
      </c>
      <c r="L4410">
        <f t="shared" ca="1" si="669"/>
        <v>-15.794530937039445</v>
      </c>
      <c r="M4410">
        <f t="shared" ca="1" si="670"/>
        <v>6376.5482429221374</v>
      </c>
      <c r="N4410">
        <f ca="1">SQRT(User_Model_Calcs!M4410^2+Sat_Data!$B$3^2-2*User_Model_Calcs!M4410*Sat_Data!$B$3*COS(RADIANS(L4410))*COS(RADIANS(I4410)))</f>
        <v>36423.860251966391</v>
      </c>
      <c r="O4410">
        <f ca="1">DEGREES(ACOS(((Earth_Data!$B$1+Sat_Data!$B$2)/User_Model_Calcs!N4410)*SQRT(1-COS(RADIANS(User_Model_Calcs!I4410))^2*COS(RADIANS(User_Model_Calcs!B4410))^2)))</f>
        <v>62.004615080311055</v>
      </c>
      <c r="P4410">
        <f t="shared" ca="1" si="667"/>
        <v>50.061910551620656</v>
      </c>
    </row>
    <row r="4411" spans="1:16" x14ac:dyDescent="0.25">
      <c r="A4411">
        <f t="shared" ca="1" si="676"/>
        <v>129.68383287966202</v>
      </c>
      <c r="B4411">
        <f t="shared" ca="1" si="677"/>
        <v>-15.208734134140862</v>
      </c>
      <c r="C4411" s="6">
        <v>20135.9375</v>
      </c>
      <c r="D4411">
        <f t="shared" ca="1" si="674"/>
        <v>1.2</v>
      </c>
      <c r="E4411" s="1">
        <v>0.65</v>
      </c>
      <c r="F4411">
        <v>19.899999999999999</v>
      </c>
      <c r="G4411">
        <f t="shared" ca="1" si="668"/>
        <v>46.089820015575185</v>
      </c>
      <c r="H4411">
        <f t="shared" ca="1" si="675"/>
        <v>20.406731119549146</v>
      </c>
      <c r="I4411">
        <f ca="1">User_Model_Calcs!A4411-Sat_Data!$B$5</f>
        <v>19.68383287966202</v>
      </c>
      <c r="J4411">
        <f ca="1">(Earth_Data!$B$1/SQRT(1-Earth_Data!$B$2^2*SIN(RADIANS(User_Model_Calcs!B4411))^2))*COS(RADIANS(User_Model_Calcs!B4411))</f>
        <v>6156.1736062616374</v>
      </c>
      <c r="K4411">
        <f ca="1">((Earth_Data!$B$1*(1-Earth_Data!$B$2^2))/SQRT(1-Earth_Data!$B$2^2*SIN(RADIANS(User_Model_Calcs!B4411))^2))*SIN(RADIANS(User_Model_Calcs!B4411))</f>
        <v>-1662.3991521115101</v>
      </c>
      <c r="L4411">
        <f t="shared" ca="1" si="669"/>
        <v>-15.111590039843668</v>
      </c>
      <c r="M4411">
        <f t="shared" ca="1" si="670"/>
        <v>6376.6797325389862</v>
      </c>
      <c r="N4411">
        <f ca="1">SQRT(User_Model_Calcs!M4411^2+Sat_Data!$B$3^2-2*User_Model_Calcs!M4411*Sat_Data!$B$3*COS(RADIANS(L4411))*COS(RADIANS(I4411)))</f>
        <v>36464.678918804799</v>
      </c>
      <c r="O4411">
        <f ca="1">DEGREES(ACOS(((Earth_Data!$B$1+Sat_Data!$B$2)/User_Model_Calcs!N4411)*SQRT(1-COS(RADIANS(User_Model_Calcs!I4411))^2*COS(RADIANS(User_Model_Calcs!B4411))^2)))</f>
        <v>61.119949034979044</v>
      </c>
      <c r="P4411">
        <f t="shared" ca="1" si="667"/>
        <v>53.746332725284496</v>
      </c>
    </row>
    <row r="4412" spans="1:16" x14ac:dyDescent="0.25">
      <c r="A4412">
        <f t="shared" ca="1" si="676"/>
        <v>127.00668750797171</v>
      </c>
      <c r="B4412">
        <f t="shared" ca="1" si="677"/>
        <v>-13.997577060658386</v>
      </c>
      <c r="C4412" s="6">
        <v>20135.9375</v>
      </c>
      <c r="D4412">
        <f t="shared" ca="1" si="674"/>
        <v>1.2</v>
      </c>
      <c r="E4412" s="1">
        <v>0.65</v>
      </c>
      <c r="F4412">
        <v>19.899999999999999</v>
      </c>
      <c r="G4412">
        <f t="shared" ca="1" si="668"/>
        <v>46.089820015575185</v>
      </c>
      <c r="H4412">
        <f t="shared" ca="1" si="675"/>
        <v>15.416143276158545</v>
      </c>
      <c r="I4412">
        <f ca="1">User_Model_Calcs!A4412-Sat_Data!$B$5</f>
        <v>17.006687507971705</v>
      </c>
      <c r="J4412">
        <f ca="1">(Earth_Data!$B$1/SQRT(1-Earth_Data!$B$2^2*SIN(RADIANS(User_Model_Calcs!B4412))^2))*COS(RADIANS(User_Model_Calcs!B4412))</f>
        <v>6189.9595634424586</v>
      </c>
      <c r="K4412">
        <f ca="1">((Earth_Data!$B$1*(1-Earth_Data!$B$2^2))/SQRT(1-Earth_Data!$B$2^2*SIN(RADIANS(User_Model_Calcs!B4412))^2))*SIN(RADIANS(User_Model_Calcs!B4412))</f>
        <v>-1532.7222413108173</v>
      </c>
      <c r="L4412">
        <f t="shared" ca="1" si="669"/>
        <v>-13.90751921239594</v>
      </c>
      <c r="M4412">
        <f t="shared" ca="1" si="670"/>
        <v>6376.898687141078</v>
      </c>
      <c r="N4412">
        <f ca="1">SQRT(User_Model_Calcs!M4412^2+Sat_Data!$B$3^2-2*User_Model_Calcs!M4412*Sat_Data!$B$3*COS(RADIANS(L4412))*COS(RADIANS(I4412)))</f>
        <v>36322.405387639774</v>
      </c>
      <c r="O4412">
        <f ca="1">DEGREES(ACOS(((Earth_Data!$B$1+Sat_Data!$B$2)/User_Model_Calcs!N4412)*SQRT(1-COS(RADIANS(User_Model_Calcs!I4412))^2*COS(RADIANS(User_Model_Calcs!B4412))^2)))</f>
        <v>64.350590512927454</v>
      </c>
      <c r="P4412">
        <f t="shared" ca="1" si="667"/>
        <v>51.662118192346057</v>
      </c>
    </row>
    <row r="4413" spans="1:16" x14ac:dyDescent="0.25">
      <c r="A4413">
        <f t="shared" ca="1" si="676"/>
        <v>129.20807185801903</v>
      </c>
      <c r="B4413">
        <f t="shared" ca="1" si="677"/>
        <v>-12.987427313852063</v>
      </c>
      <c r="C4413" s="6">
        <v>20135.9375</v>
      </c>
      <c r="D4413">
        <f t="shared" ca="1" si="674"/>
        <v>0.75</v>
      </c>
      <c r="E4413" s="1">
        <v>0.65</v>
      </c>
      <c r="F4413">
        <v>19.899999999999999</v>
      </c>
      <c r="G4413">
        <f t="shared" ca="1" si="668"/>
        <v>42.007420362456692</v>
      </c>
      <c r="H4413">
        <f t="shared" ca="1" si="675"/>
        <v>17.570383597753072</v>
      </c>
      <c r="I4413">
        <f ca="1">User_Model_Calcs!A4413-Sat_Data!$B$5</f>
        <v>19.208071858019025</v>
      </c>
      <c r="J4413">
        <f ca="1">(Earth_Data!$B$1/SQRT(1-Earth_Data!$B$2^2*SIN(RADIANS(User_Model_Calcs!B4413))^2))*COS(RADIANS(User_Model_Calcs!B4413))</f>
        <v>6216.0343408387062</v>
      </c>
      <c r="K4413">
        <f ca="1">((Earth_Data!$B$1*(1-Earth_Data!$B$2^2))/SQRT(1-Earth_Data!$B$2^2*SIN(RADIANS(User_Model_Calcs!B4413))^2))*SIN(RADIANS(User_Model_Calcs!B4413))</f>
        <v>-1424.0503867751686</v>
      </c>
      <c r="L4413">
        <f t="shared" ca="1" si="669"/>
        <v>-12.903402201418807</v>
      </c>
      <c r="M4413">
        <f t="shared" ca="1" si="670"/>
        <v>6377.0684825051549</v>
      </c>
      <c r="N4413">
        <f ca="1">SQRT(User_Model_Calcs!M4413^2+Sat_Data!$B$3^2-2*User_Model_Calcs!M4413*Sat_Data!$B$3*COS(RADIANS(L4413))*COS(RADIANS(I4413)))</f>
        <v>36379.60584630871</v>
      </c>
      <c r="O4413">
        <f ca="1">DEGREES(ACOS(((Earth_Data!$B$1+Sat_Data!$B$2)/User_Model_Calcs!N4413)*SQRT(1-COS(RADIANS(User_Model_Calcs!I4413))^2*COS(RADIANS(User_Model_Calcs!B4413))^2)))</f>
        <v>63.014632002140431</v>
      </c>
      <c r="P4413">
        <f t="shared" ca="1" si="667"/>
        <v>57.175361397527162</v>
      </c>
    </row>
    <row r="4414" spans="1:16" x14ac:dyDescent="0.25">
      <c r="A4414">
        <f t="shared" ca="1" si="676"/>
        <v>126.77071298813883</v>
      </c>
      <c r="B4414">
        <f t="shared" ca="1" si="677"/>
        <v>-15.217912907703536</v>
      </c>
      <c r="C4414" s="6">
        <v>20135.9375</v>
      </c>
      <c r="D4414">
        <f t="shared" ca="1" si="674"/>
        <v>3</v>
      </c>
      <c r="E4414" s="1">
        <v>0.65</v>
      </c>
      <c r="F4414">
        <v>19.899999999999999</v>
      </c>
      <c r="G4414">
        <f t="shared" ca="1" si="668"/>
        <v>54.048620189015942</v>
      </c>
      <c r="H4414">
        <f t="shared" ca="1" si="675"/>
        <v>23.555689932882206</v>
      </c>
      <c r="I4414">
        <f ca="1">User_Model_Calcs!A4414-Sat_Data!$B$5</f>
        <v>16.770712988138825</v>
      </c>
      <c r="J4414">
        <f ca="1">(Earth_Data!$B$1/SQRT(1-Earth_Data!$B$2^2*SIN(RADIANS(User_Model_Calcs!B4414))^2))*COS(RADIANS(User_Model_Calcs!B4414))</f>
        <v>6155.9070888527031</v>
      </c>
      <c r="K4414">
        <f ca="1">((Earth_Data!$B$1*(1-Earth_Data!$B$2^2))/SQRT(1-Earth_Data!$B$2^2*SIN(RADIANS(User_Model_Calcs!B4414))^2))*SIN(RADIANS(User_Model_Calcs!B4414))</f>
        <v>-1663.3791983554681</v>
      </c>
      <c r="L4414">
        <f t="shared" ca="1" si="669"/>
        <v>-15.120715751554783</v>
      </c>
      <c r="M4414">
        <f t="shared" ca="1" si="670"/>
        <v>6376.6780100698707</v>
      </c>
      <c r="N4414">
        <f ca="1">SQRT(User_Model_Calcs!M4414^2+Sat_Data!$B$3^2-2*User_Model_Calcs!M4414*Sat_Data!$B$3*COS(RADIANS(L4414))*COS(RADIANS(I4414)))</f>
        <v>36351.605399728243</v>
      </c>
      <c r="O4414">
        <f ca="1">DEGREES(ACOS(((Earth_Data!$B$1+Sat_Data!$B$2)/User_Model_Calcs!N4414)*SQRT(1-COS(RADIANS(User_Model_Calcs!I4414))^2*COS(RADIANS(User_Model_Calcs!B4414))^2)))</f>
        <v>63.651121981519957</v>
      </c>
      <c r="P4414">
        <f t="shared" ca="1" si="667"/>
        <v>48.943466293578446</v>
      </c>
    </row>
    <row r="4415" spans="1:16" x14ac:dyDescent="0.25">
      <c r="A4415">
        <f t="shared" ca="1" si="676"/>
        <v>130.06420006041475</v>
      </c>
      <c r="B4415">
        <f t="shared" ca="1" si="677"/>
        <v>-16.108725138558167</v>
      </c>
      <c r="C4415" s="6">
        <v>20135.9375</v>
      </c>
      <c r="D4415">
        <f t="shared" ca="1" si="674"/>
        <v>3</v>
      </c>
      <c r="E4415" s="1">
        <v>0.65</v>
      </c>
      <c r="F4415">
        <v>19.899999999999999</v>
      </c>
      <c r="G4415">
        <f t="shared" ca="1" si="668"/>
        <v>54.048620189015942</v>
      </c>
      <c r="H4415">
        <f t="shared" ca="1" si="675"/>
        <v>18.992871761557794</v>
      </c>
      <c r="I4415">
        <f ca="1">User_Model_Calcs!A4415-Sat_Data!$B$5</f>
        <v>20.064200060414748</v>
      </c>
      <c r="J4415">
        <f ca="1">(Earth_Data!$B$1/SQRT(1-Earth_Data!$B$2^2*SIN(RADIANS(User_Model_Calcs!B4415))^2))*COS(RADIANS(User_Model_Calcs!B4415))</f>
        <v>6129.2941772621552</v>
      </c>
      <c r="K4415">
        <f ca="1">((Earth_Data!$B$1*(1-Earth_Data!$B$2^2))/SQRT(1-Earth_Data!$B$2^2*SIN(RADIANS(User_Model_Calcs!B4415))^2))*SIN(RADIANS(User_Model_Calcs!B4415))</f>
        <v>-1758.290816531357</v>
      </c>
      <c r="L4415">
        <f t="shared" ca="1" si="669"/>
        <v>-16.006426144139507</v>
      </c>
      <c r="M4415">
        <f t="shared" ca="1" si="670"/>
        <v>6376.5063872718165</v>
      </c>
      <c r="N4415">
        <f ca="1">SQRT(User_Model_Calcs!M4415^2+Sat_Data!$B$3^2-2*User_Model_Calcs!M4415*Sat_Data!$B$3*COS(RADIANS(L4415))*COS(RADIANS(I4415)))</f>
        <v>36509.879957095247</v>
      </c>
      <c r="O4415">
        <f ca="1">DEGREES(ACOS(((Earth_Data!$B$1+Sat_Data!$B$2)/User_Model_Calcs!N4415)*SQRT(1-COS(RADIANS(User_Model_Calcs!I4415))^2*COS(RADIANS(User_Model_Calcs!B4415))^2)))</f>
        <v>60.161089120446093</v>
      </c>
      <c r="P4415">
        <f t="shared" ca="1" si="667"/>
        <v>52.777220365558534</v>
      </c>
    </row>
    <row r="4416" spans="1:16" x14ac:dyDescent="0.25">
      <c r="A4416">
        <f t="shared" ca="1" si="676"/>
        <v>129.98813254071379</v>
      </c>
      <c r="B4416">
        <f t="shared" ca="1" si="677"/>
        <v>-15.979558116615948</v>
      </c>
      <c r="C4416" s="6">
        <v>20135.9375</v>
      </c>
      <c r="D4416">
        <f t="shared" ca="1" si="674"/>
        <v>0.75</v>
      </c>
      <c r="E4416" s="1">
        <v>0.65</v>
      </c>
      <c r="F4416">
        <v>19.899999999999999</v>
      </c>
      <c r="G4416">
        <f t="shared" ca="1" si="668"/>
        <v>42.007420362456692</v>
      </c>
      <c r="H4416">
        <f t="shared" ca="1" si="675"/>
        <v>22.6382959079187</v>
      </c>
      <c r="I4416">
        <f ca="1">User_Model_Calcs!A4416-Sat_Data!$B$5</f>
        <v>19.988132540713792</v>
      </c>
      <c r="J4416">
        <f ca="1">(Earth_Data!$B$1/SQRT(1-Earth_Data!$B$2^2*SIN(RADIANS(User_Model_Calcs!B4416))^2))*COS(RADIANS(User_Model_Calcs!B4416))</f>
        <v>6133.2445879087018</v>
      </c>
      <c r="K4416">
        <f ca="1">((Earth_Data!$B$1*(1-Earth_Data!$B$2^2))/SQRT(1-Earth_Data!$B$2^2*SIN(RADIANS(User_Model_Calcs!B4416))^2))*SIN(RADIANS(User_Model_Calcs!B4416))</f>
        <v>-1744.5540484040507</v>
      </c>
      <c r="L4416">
        <f t="shared" ca="1" si="669"/>
        <v>-15.877992920655664</v>
      </c>
      <c r="M4416">
        <f t="shared" ca="1" si="670"/>
        <v>6376.5318161924315</v>
      </c>
      <c r="N4416">
        <f ca="1">SQRT(User_Model_Calcs!M4416^2+Sat_Data!$B$3^2-2*User_Model_Calcs!M4416*Sat_Data!$B$3*COS(RADIANS(L4416))*COS(RADIANS(I4416)))</f>
        <v>36502.378008321917</v>
      </c>
      <c r="O4416">
        <f ca="1">DEGREES(ACOS(((Earth_Data!$B$1+Sat_Data!$B$2)/User_Model_Calcs!N4416)*SQRT(1-COS(RADIANS(User_Model_Calcs!I4416))^2*COS(RADIANS(User_Model_Calcs!B4416))^2)))</f>
        <v>60.31809241328817</v>
      </c>
      <c r="P4416">
        <f t="shared" ca="1" si="667"/>
        <v>52.879639629504311</v>
      </c>
    </row>
    <row r="4417" spans="1:16" x14ac:dyDescent="0.25">
      <c r="A4417">
        <f t="shared" ca="1" si="676"/>
        <v>128.79258806601632</v>
      </c>
      <c r="B4417">
        <f t="shared" ca="1" si="677"/>
        <v>-12.367426195841595</v>
      </c>
      <c r="C4417" s="6">
        <v>20135.9375</v>
      </c>
      <c r="D4417">
        <f t="shared" ca="1" si="674"/>
        <v>3</v>
      </c>
      <c r="E4417" s="1">
        <v>0.65</v>
      </c>
      <c r="F4417">
        <v>19.899999999999999</v>
      </c>
      <c r="G4417">
        <f t="shared" ca="1" si="668"/>
        <v>54.048620189015942</v>
      </c>
      <c r="H4417">
        <f t="shared" ca="1" si="675"/>
        <v>20.352028404590008</v>
      </c>
      <c r="I4417">
        <f ca="1">User_Model_Calcs!A4417-Sat_Data!$B$5</f>
        <v>18.792588066016322</v>
      </c>
      <c r="J4417">
        <f ca="1">(Earth_Data!$B$1/SQRT(1-Earth_Data!$B$2^2*SIN(RADIANS(User_Model_Calcs!B4417))^2))*COS(RADIANS(User_Model_Calcs!B4417))</f>
        <v>6231.0870210626845</v>
      </c>
      <c r="K4417">
        <f ca="1">((Earth_Data!$B$1*(1-Earth_Data!$B$2^2))/SQRT(1-Earth_Data!$B$2^2*SIN(RADIANS(User_Model_Calcs!B4417))^2))*SIN(RADIANS(User_Model_Calcs!B4417))</f>
        <v>-1357.1334743995585</v>
      </c>
      <c r="L4417">
        <f t="shared" ca="1" si="669"/>
        <v>-12.287155551797643</v>
      </c>
      <c r="M4417">
        <f t="shared" ca="1" si="670"/>
        <v>6377.1668263729507</v>
      </c>
      <c r="N4417">
        <f ca="1">SQRT(User_Model_Calcs!M4417^2+Sat_Data!$B$3^2-2*User_Model_Calcs!M4417*Sat_Data!$B$3*COS(RADIANS(L4417))*COS(RADIANS(I4417)))</f>
        <v>36346.082563995784</v>
      </c>
      <c r="O4417">
        <f ca="1">DEGREES(ACOS(((Earth_Data!$B$1+Sat_Data!$B$2)/User_Model_Calcs!N4417)*SQRT(1-COS(RADIANS(User_Model_Calcs!I4417))^2*COS(RADIANS(User_Model_Calcs!B4417))^2)))</f>
        <v>63.795676292598259</v>
      </c>
      <c r="P4417">
        <f t="shared" ca="1" si="667"/>
        <v>57.813007382482859</v>
      </c>
    </row>
    <row r="4418" spans="1:16" x14ac:dyDescent="0.25">
      <c r="A4418">
        <f t="shared" ca="1" si="676"/>
        <v>126.59700897980171</v>
      </c>
      <c r="B4418">
        <f t="shared" ca="1" si="677"/>
        <v>-13.509118080381331</v>
      </c>
      <c r="C4418" s="6">
        <v>20135.9375</v>
      </c>
      <c r="D4418">
        <f t="shared" ca="1" si="674"/>
        <v>1.2</v>
      </c>
      <c r="E4418" s="1">
        <v>0.65</v>
      </c>
      <c r="F4418">
        <v>19.899999999999999</v>
      </c>
      <c r="G4418">
        <f t="shared" ca="1" si="668"/>
        <v>46.089820015575185</v>
      </c>
      <c r="H4418">
        <f t="shared" ca="1" si="675"/>
        <v>23.64117810209391</v>
      </c>
      <c r="I4418">
        <f ca="1">User_Model_Calcs!A4418-Sat_Data!$B$5</f>
        <v>16.597008979801714</v>
      </c>
      <c r="J4418">
        <f ca="1">(Earth_Data!$B$1/SQRT(1-Earth_Data!$B$2^2*SIN(RADIANS(User_Model_Calcs!B4418))^2))*COS(RADIANS(User_Model_Calcs!B4418))</f>
        <v>6202.8075400278967</v>
      </c>
      <c r="K4418">
        <f ca="1">((Earth_Data!$B$1*(1-Earth_Data!$B$2^2))/SQRT(1-Earth_Data!$B$2^2*SIN(RADIANS(User_Model_Calcs!B4418))^2))*SIN(RADIANS(User_Model_Calcs!B4418))</f>
        <v>-1480.2301851282041</v>
      </c>
      <c r="L4418">
        <f t="shared" ca="1" si="669"/>
        <v>-13.421963968883423</v>
      </c>
      <c r="M4418">
        <f t="shared" ca="1" si="670"/>
        <v>6376.9822627628191</v>
      </c>
      <c r="N4418">
        <f ca="1">SQRT(User_Model_Calcs!M4418^2+Sat_Data!$B$3^2-2*User_Model_Calcs!M4418*Sat_Data!$B$3*COS(RADIANS(L4418))*COS(RADIANS(I4418)))</f>
        <v>36293.263996144437</v>
      </c>
      <c r="O4418">
        <f ca="1">DEGREES(ACOS(((Earth_Data!$B$1+Sat_Data!$B$2)/User_Model_Calcs!N4418)*SQRT(1-COS(RADIANS(User_Model_Calcs!I4418))^2*COS(RADIANS(User_Model_Calcs!B4418))^2)))</f>
        <v>65.063164239202592</v>
      </c>
      <c r="P4418">
        <f t="shared" ref="P4418:P4481" ca="1" si="678">DEGREES(ASIN(SIN(RADIANS(ABS(I4418)))/(SIN(ACOS(COS(RADIANS(I4418))*COS(RADIANS(B4418)))))))</f>
        <v>51.912589188920379</v>
      </c>
    </row>
    <row r="4419" spans="1:16" x14ac:dyDescent="0.25">
      <c r="A4419">
        <f t="shared" ca="1" si="676"/>
        <v>128.17372960666276</v>
      </c>
      <c r="B4419">
        <f t="shared" ca="1" si="677"/>
        <v>-12.520850839828624</v>
      </c>
      <c r="C4419" s="6">
        <v>20135.9375</v>
      </c>
      <c r="D4419">
        <f t="shared" ca="1" si="674"/>
        <v>0.75</v>
      </c>
      <c r="E4419" s="1">
        <v>0.65</v>
      </c>
      <c r="F4419">
        <v>19.899999999999999</v>
      </c>
      <c r="G4419">
        <f t="shared" ref="G4419:G4482" ca="1" si="679">20.4+20*LOG(F4419)+20*LOG(D4419)+10*LOG(E4419)</f>
        <v>42.007420362456692</v>
      </c>
      <c r="H4419">
        <f t="shared" ca="1" si="675"/>
        <v>15.640894248424328</v>
      </c>
      <c r="I4419">
        <f ca="1">User_Model_Calcs!A4419-Sat_Data!$B$5</f>
        <v>18.173729606662761</v>
      </c>
      <c r="J4419">
        <f ca="1">(Earth_Data!$B$1/SQRT(1-Earth_Data!$B$2^2*SIN(RADIANS(User_Model_Calcs!B4419))^2))*COS(RADIANS(User_Model_Calcs!B4419))</f>
        <v>6227.4296065386661</v>
      </c>
      <c r="K4419">
        <f ca="1">((Earth_Data!$B$1*(1-Earth_Data!$B$2^2))/SQRT(1-Earth_Data!$B$2^2*SIN(RADIANS(User_Model_Calcs!B4419))^2))*SIN(RADIANS(User_Model_Calcs!B4419))</f>
        <v>-1373.7074598018871</v>
      </c>
      <c r="L4419">
        <f t="shared" ref="L4419:L4482" ca="1" si="680">DEGREES(ATAN((K4419/J4419)))</f>
        <v>-12.439647583470579</v>
      </c>
      <c r="M4419">
        <f t="shared" ref="M4419:M4482" ca="1" si="681">SQRT(J4419^2+K4419^2)</f>
        <v>6377.1429096037728</v>
      </c>
      <c r="N4419">
        <f ca="1">SQRT(User_Model_Calcs!M4419^2+Sat_Data!$B$3^2-2*User_Model_Calcs!M4419*Sat_Data!$B$3*COS(RADIANS(L4419))*COS(RADIANS(I4419)))</f>
        <v>36325.351643624017</v>
      </c>
      <c r="O4419">
        <f ca="1">DEGREES(ACOS(((Earth_Data!$B$1+Sat_Data!$B$2)/User_Model_Calcs!N4419)*SQRT(1-COS(RADIANS(User_Model_Calcs!I4419))^2*COS(RADIANS(User_Model_Calcs!B4419))^2)))</f>
        <v>64.287478948808811</v>
      </c>
      <c r="P4419">
        <f t="shared" ca="1" si="678"/>
        <v>56.558997195266684</v>
      </c>
    </row>
    <row r="4420" spans="1:16" x14ac:dyDescent="0.25">
      <c r="A4420">
        <f t="shared" ca="1" si="676"/>
        <v>127.30031783550875</v>
      </c>
      <c r="B4420">
        <f t="shared" ca="1" si="677"/>
        <v>-14.071527198356627</v>
      </c>
      <c r="C4420" s="6">
        <v>20135.9375</v>
      </c>
      <c r="D4420">
        <f t="shared" ca="1" si="674"/>
        <v>3</v>
      </c>
      <c r="E4420" s="1">
        <v>0.65</v>
      </c>
      <c r="F4420">
        <v>19.899999999999999</v>
      </c>
      <c r="G4420">
        <f t="shared" ca="1" si="679"/>
        <v>54.048620189015942</v>
      </c>
      <c r="H4420">
        <f t="shared" ca="1" si="675"/>
        <v>17.148369656202874</v>
      </c>
      <c r="I4420">
        <f ca="1">User_Model_Calcs!A4420-Sat_Data!$B$5</f>
        <v>17.30031783550875</v>
      </c>
      <c r="J4420">
        <f ca="1">(Earth_Data!$B$1/SQRT(1-Earth_Data!$B$2^2*SIN(RADIANS(User_Model_Calcs!B4420))^2))*COS(RADIANS(User_Model_Calcs!B4420))</f>
        <v>6187.9754157850693</v>
      </c>
      <c r="K4420">
        <f ca="1">((Earth_Data!$B$1*(1-Earth_Data!$B$2^2))/SQRT(1-Earth_Data!$B$2^2*SIN(RADIANS(User_Model_Calcs!B4420))^2))*SIN(RADIANS(User_Model_Calcs!B4420))</f>
        <v>-1540.659827741056</v>
      </c>
      <c r="L4420">
        <f t="shared" ca="1" si="680"/>
        <v>-13.981031980574064</v>
      </c>
      <c r="M4420">
        <f t="shared" ca="1" si="681"/>
        <v>6376.885795682364</v>
      </c>
      <c r="N4420">
        <f ca="1">SQRT(User_Model_Calcs!M4420^2+Sat_Data!$B$3^2-2*User_Model_Calcs!M4420*Sat_Data!$B$3*COS(RADIANS(L4420))*COS(RADIANS(I4420)))</f>
        <v>36335.460519821369</v>
      </c>
      <c r="O4420">
        <f ca="1">DEGREES(ACOS(((Earth_Data!$B$1+Sat_Data!$B$2)/User_Model_Calcs!N4420)*SQRT(1-COS(RADIANS(User_Model_Calcs!I4420))^2*COS(RADIANS(User_Model_Calcs!B4420))^2)))</f>
        <v>64.038254932606748</v>
      </c>
      <c r="P4420">
        <f t="shared" ca="1" si="678"/>
        <v>52.024580683316444</v>
      </c>
    </row>
    <row r="4421" spans="1:16" x14ac:dyDescent="0.25">
      <c r="A4421">
        <f t="shared" ca="1" si="676"/>
        <v>126.7443403987177</v>
      </c>
      <c r="B4421">
        <f t="shared" ca="1" si="677"/>
        <v>-13.04942737914838</v>
      </c>
      <c r="C4421" s="6">
        <v>20135.9375</v>
      </c>
      <c r="D4421">
        <f t="shared" ca="1" si="674"/>
        <v>1.2</v>
      </c>
      <c r="E4421" s="1">
        <v>0.65</v>
      </c>
      <c r="F4421">
        <v>19.899999999999999</v>
      </c>
      <c r="G4421">
        <f t="shared" ca="1" si="679"/>
        <v>46.089820015575185</v>
      </c>
      <c r="H4421">
        <f t="shared" ca="1" si="675"/>
        <v>14.428941973226939</v>
      </c>
      <c r="I4421">
        <f ca="1">User_Model_Calcs!A4421-Sat_Data!$B$5</f>
        <v>16.744340398717696</v>
      </c>
      <c r="J4421">
        <f ca="1">(Earth_Data!$B$1/SQRT(1-Earth_Data!$B$2^2*SIN(RADIANS(User_Model_Calcs!B4421))^2))*COS(RADIANS(User_Model_Calcs!B4421))</f>
        <v>6214.4892276118399</v>
      </c>
      <c r="K4421">
        <f ca="1">((Earth_Data!$B$1*(1-Earth_Data!$B$2^2))/SQRT(1-Earth_Data!$B$2^2*SIN(RADIANS(User_Model_Calcs!B4421))^2))*SIN(RADIANS(User_Model_Calcs!B4421))</f>
        <v>-1430.7332007960736</v>
      </c>
      <c r="L4421">
        <f t="shared" ca="1" si="680"/>
        <v>-12.965028936464348</v>
      </c>
      <c r="M4421">
        <f t="shared" ca="1" si="681"/>
        <v>6377.0584011724231</v>
      </c>
      <c r="N4421">
        <f ca="1">SQRT(User_Model_Calcs!M4421^2+Sat_Data!$B$3^2-2*User_Model_Calcs!M4421*Sat_Data!$B$3*COS(RADIANS(L4421))*COS(RADIANS(I4421)))</f>
        <v>36285.596388297054</v>
      </c>
      <c r="O4421">
        <f ca="1">DEGREES(ACOS(((Earth_Data!$B$1+Sat_Data!$B$2)/User_Model_Calcs!N4421)*SQRT(1-COS(RADIANS(User_Model_Calcs!I4421))^2*COS(RADIANS(User_Model_Calcs!B4421))^2)))</f>
        <v>65.255709946823202</v>
      </c>
      <c r="P4421">
        <f t="shared" ca="1" si="678"/>
        <v>53.112074885280755</v>
      </c>
    </row>
    <row r="4422" spans="1:16" x14ac:dyDescent="0.25">
      <c r="A4422">
        <f t="shared" ca="1" si="676"/>
        <v>127.89206602340167</v>
      </c>
      <c r="B4422">
        <f t="shared" ca="1" si="677"/>
        <v>-14.823906262818623</v>
      </c>
      <c r="C4422" s="6">
        <v>20135.9375</v>
      </c>
      <c r="D4422">
        <f t="shared" ca="1" si="674"/>
        <v>0.75</v>
      </c>
      <c r="E4422" s="1">
        <v>0.65</v>
      </c>
      <c r="F4422">
        <v>19.899999999999999</v>
      </c>
      <c r="G4422">
        <f t="shared" ca="1" si="679"/>
        <v>42.007420362456692</v>
      </c>
      <c r="H4422">
        <f t="shared" ca="1" si="675"/>
        <v>21.223836586204079</v>
      </c>
      <c r="I4422">
        <f ca="1">User_Model_Calcs!A4422-Sat_Data!$B$5</f>
        <v>17.892066023401668</v>
      </c>
      <c r="J4422">
        <f ca="1">(Earth_Data!$B$1/SQRT(1-Earth_Data!$B$2^2*SIN(RADIANS(User_Model_Calcs!B4422))^2))*COS(RADIANS(User_Model_Calcs!B4422))</f>
        <v>6167.2060180221197</v>
      </c>
      <c r="K4422">
        <f ca="1">((Earth_Data!$B$1*(1-Earth_Data!$B$2^2))/SQRT(1-Earth_Data!$B$2^2*SIN(RADIANS(User_Model_Calcs!B4422))^2))*SIN(RADIANS(User_Model_Calcs!B4422))</f>
        <v>-1621.2724958434333</v>
      </c>
      <c r="L4422">
        <f t="shared" ca="1" si="680"/>
        <v>-14.728995661091908</v>
      </c>
      <c r="M4422">
        <f t="shared" ca="1" si="681"/>
        <v>6376.7510986792204</v>
      </c>
      <c r="N4422">
        <f ca="1">SQRT(User_Model_Calcs!M4422^2+Sat_Data!$B$3^2-2*User_Model_Calcs!M4422*Sat_Data!$B$3*COS(RADIANS(L4422))*COS(RADIANS(I4422)))</f>
        <v>36380.763365776962</v>
      </c>
      <c r="O4422">
        <f ca="1">DEGREES(ACOS(((Earth_Data!$B$1+Sat_Data!$B$2)/User_Model_Calcs!N4422)*SQRT(1-COS(RADIANS(User_Model_Calcs!I4422))^2*COS(RADIANS(User_Model_Calcs!B4422))^2)))</f>
        <v>62.978777087517557</v>
      </c>
      <c r="P4422">
        <f t="shared" ca="1" si="678"/>
        <v>51.603197852908991</v>
      </c>
    </row>
    <row r="4423" spans="1:16" x14ac:dyDescent="0.25">
      <c r="A4423">
        <f t="shared" ca="1" si="676"/>
        <v>129.11547652601655</v>
      </c>
      <c r="B4423">
        <f t="shared" ca="1" si="677"/>
        <v>-13.748138469222859</v>
      </c>
      <c r="C4423" s="6">
        <v>20135.9375</v>
      </c>
      <c r="D4423">
        <f t="shared" ca="1" si="674"/>
        <v>3</v>
      </c>
      <c r="E4423" s="1">
        <v>0.65</v>
      </c>
      <c r="F4423">
        <v>19.899999999999999</v>
      </c>
      <c r="G4423">
        <f t="shared" ca="1" si="679"/>
        <v>54.048620189015942</v>
      </c>
      <c r="H4423">
        <f t="shared" ca="1" si="675"/>
        <v>19.504277316436443</v>
      </c>
      <c r="I4423">
        <f ca="1">User_Model_Calcs!A4423-Sat_Data!$B$5</f>
        <v>19.11547652601655</v>
      </c>
      <c r="J4423">
        <f ca="1">(Earth_Data!$B$1/SQRT(1-Earth_Data!$B$2^2*SIN(RADIANS(User_Model_Calcs!B4423))^2))*COS(RADIANS(User_Model_Calcs!B4423))</f>
        <v>6196.5765439519155</v>
      </c>
      <c r="K4423">
        <f ca="1">((Earth_Data!$B$1*(1-Earth_Data!$B$2^2))/SQRT(1-Earth_Data!$B$2^2*SIN(RADIANS(User_Model_Calcs!B4423))^2))*SIN(RADIANS(User_Model_Calcs!B4423))</f>
        <v>-1505.9298433427784</v>
      </c>
      <c r="L4423">
        <f t="shared" ca="1" si="680"/>
        <v>-13.65956026629947</v>
      </c>
      <c r="M4423">
        <f t="shared" ca="1" si="681"/>
        <v>6376.9417088542896</v>
      </c>
      <c r="N4423">
        <f ca="1">SQRT(User_Model_Calcs!M4423^2+Sat_Data!$B$3^2-2*User_Model_Calcs!M4423*Sat_Data!$B$3*COS(RADIANS(L4423))*COS(RADIANS(I4423)))</f>
        <v>36397.06596733538</v>
      </c>
      <c r="O4423">
        <f ca="1">DEGREES(ACOS(((Earth_Data!$B$1+Sat_Data!$B$2)/User_Model_Calcs!N4423)*SQRT(1-COS(RADIANS(User_Model_Calcs!I4423))^2*COS(RADIANS(User_Model_Calcs!B4423))^2)))</f>
        <v>62.614137428965527</v>
      </c>
      <c r="P4423">
        <f t="shared" ca="1" si="678"/>
        <v>55.561345750085827</v>
      </c>
    </row>
    <row r="4424" spans="1:16" x14ac:dyDescent="0.25">
      <c r="A4424">
        <f t="shared" ca="1" si="676"/>
        <v>127.78268682798257</v>
      </c>
      <c r="B4424">
        <f t="shared" ca="1" si="677"/>
        <v>-14.760584741868946</v>
      </c>
      <c r="C4424" s="6">
        <v>20135.9375</v>
      </c>
      <c r="D4424">
        <f t="shared" ca="1" si="674"/>
        <v>3</v>
      </c>
      <c r="E4424" s="1">
        <v>0.65</v>
      </c>
      <c r="F4424">
        <v>19.899999999999999</v>
      </c>
      <c r="G4424">
        <f t="shared" ca="1" si="679"/>
        <v>54.048620189015942</v>
      </c>
      <c r="H4424">
        <f t="shared" ca="1" si="675"/>
        <v>23.994127598443114</v>
      </c>
      <c r="I4424">
        <f ca="1">User_Model_Calcs!A4424-Sat_Data!$B$5</f>
        <v>17.782686827982573</v>
      </c>
      <c r="J4424">
        <f ca="1">(Earth_Data!$B$1/SQRT(1-Earth_Data!$B$2^2*SIN(RADIANS(User_Model_Calcs!B4424))^2))*COS(RADIANS(User_Model_Calcs!B4424))</f>
        <v>6168.9948356970308</v>
      </c>
      <c r="K4424">
        <f ca="1">((Earth_Data!$B$1*(1-Earth_Data!$B$2^2))/SQRT(1-Earth_Data!$B$2^2*SIN(RADIANS(User_Model_Calcs!B4424))^2))*SIN(RADIANS(User_Model_Calcs!B4424))</f>
        <v>-1614.4983805778922</v>
      </c>
      <c r="L4424">
        <f t="shared" ca="1" si="680"/>
        <v>-14.666043287554224</v>
      </c>
      <c r="M4424">
        <f t="shared" ca="1" si="681"/>
        <v>6376.7626820938904</v>
      </c>
      <c r="N4424">
        <f ca="1">SQRT(User_Model_Calcs!M4424^2+Sat_Data!$B$3^2-2*User_Model_Calcs!M4424*Sat_Data!$B$3*COS(RADIANS(L4424))*COS(RADIANS(I4424)))</f>
        <v>36374.611075496512</v>
      </c>
      <c r="O4424">
        <f ca="1">DEGREES(ACOS(((Earth_Data!$B$1+Sat_Data!$B$2)/User_Model_Calcs!N4424)*SQRT(1-COS(RADIANS(User_Model_Calcs!I4424))^2*COS(RADIANS(User_Model_Calcs!B4424))^2)))</f>
        <v>63.120096390379125</v>
      </c>
      <c r="P4424">
        <f t="shared" ca="1" si="678"/>
        <v>51.537310560212738</v>
      </c>
    </row>
    <row r="4425" spans="1:16" x14ac:dyDescent="0.25">
      <c r="A4425">
        <f t="shared" ca="1" si="676"/>
        <v>127.15222518769889</v>
      </c>
      <c r="B4425">
        <f t="shared" ca="1" si="677"/>
        <v>-14.735245275669635</v>
      </c>
      <c r="C4425" s="6">
        <v>20135.9375</v>
      </c>
      <c r="D4425">
        <f t="shared" ca="1" si="674"/>
        <v>0.75</v>
      </c>
      <c r="E4425" s="1">
        <v>0.65</v>
      </c>
      <c r="F4425">
        <v>19.899999999999999</v>
      </c>
      <c r="G4425">
        <f t="shared" ca="1" si="679"/>
        <v>42.007420362456692</v>
      </c>
      <c r="H4425">
        <f t="shared" ca="1" si="675"/>
        <v>23.736427649603858</v>
      </c>
      <c r="I4425">
        <f ca="1">User_Model_Calcs!A4425-Sat_Data!$B$5</f>
        <v>17.152225187698889</v>
      </c>
      <c r="J4425">
        <f ca="1">(Earth_Data!$B$1/SQRT(1-Earth_Data!$B$2^2*SIN(RADIANS(User_Model_Calcs!B4425))^2))*COS(RADIANS(User_Model_Calcs!B4425))</f>
        <v>6169.7085691899892</v>
      </c>
      <c r="K4425">
        <f ca="1">((Earth_Data!$B$1*(1-Earth_Data!$B$2^2))/SQRT(1-Earth_Data!$B$2^2*SIN(RADIANS(User_Model_Calcs!B4425))^2))*SIN(RADIANS(User_Model_Calcs!B4425))</f>
        <v>-1611.7870301437058</v>
      </c>
      <c r="L4425">
        <f t="shared" ca="1" si="680"/>
        <v>-14.640851671989195</v>
      </c>
      <c r="M4425">
        <f t="shared" ca="1" si="681"/>
        <v>6376.7673047772296</v>
      </c>
      <c r="N4425">
        <f ca="1">SQRT(User_Model_Calcs!M4425^2+Sat_Data!$B$3^2-2*User_Model_Calcs!M4425*Sat_Data!$B$3*COS(RADIANS(L4425))*COS(RADIANS(I4425)))</f>
        <v>36350.194680805711</v>
      </c>
      <c r="O4425">
        <f ca="1">DEGREES(ACOS(((Earth_Data!$B$1+Sat_Data!$B$2)/User_Model_Calcs!N4425)*SQRT(1-COS(RADIANS(User_Model_Calcs!I4425))^2*COS(RADIANS(User_Model_Calcs!B4425))^2)))</f>
        <v>63.686890794480639</v>
      </c>
      <c r="P4425">
        <f t="shared" ca="1" si="678"/>
        <v>50.507606006384904</v>
      </c>
    </row>
    <row r="4426" spans="1:16" x14ac:dyDescent="0.25">
      <c r="A4426">
        <f t="shared" ca="1" si="676"/>
        <v>128.02840558617893</v>
      </c>
      <c r="B4426">
        <f t="shared" ca="1" si="677"/>
        <v>-11.749218791292344</v>
      </c>
      <c r="C4426" s="6">
        <v>20135.9375</v>
      </c>
      <c r="D4426">
        <f t="shared" ca="1" si="674"/>
        <v>0.75</v>
      </c>
      <c r="E4426" s="1">
        <v>0.65</v>
      </c>
      <c r="F4426">
        <v>19.899999999999999</v>
      </c>
      <c r="G4426">
        <f t="shared" ca="1" si="679"/>
        <v>42.007420362456692</v>
      </c>
      <c r="H4426">
        <f t="shared" ca="1" si="675"/>
        <v>17.469243987452003</v>
      </c>
      <c r="I4426">
        <f ca="1">User_Model_Calcs!A4426-Sat_Data!$B$5</f>
        <v>18.028405586178934</v>
      </c>
      <c r="J4426">
        <f ca="1">(Earth_Data!$B$1/SQRT(1-Earth_Data!$B$2^2*SIN(RADIANS(User_Model_Calcs!B4426))^2))*COS(RADIANS(User_Model_Calcs!B4426))</f>
        <v>6245.373669266216</v>
      </c>
      <c r="K4426">
        <f ca="1">((Earth_Data!$B$1*(1-Earth_Data!$B$2^2))/SQRT(1-Earth_Data!$B$2^2*SIN(RADIANS(User_Model_Calcs!B4426))^2))*SIN(RADIANS(User_Model_Calcs!B4426))</f>
        <v>-1290.2549120512067</v>
      </c>
      <c r="L4426">
        <f t="shared" ca="1" si="680"/>
        <v>-11.672728847203443</v>
      </c>
      <c r="M4426">
        <f t="shared" ca="1" si="681"/>
        <v>6377.2603841176206</v>
      </c>
      <c r="N4426">
        <f ca="1">SQRT(User_Model_Calcs!M4426^2+Sat_Data!$B$3^2-2*User_Model_Calcs!M4426*Sat_Data!$B$3*COS(RADIANS(L4426))*COS(RADIANS(I4426)))</f>
        <v>36299.86134741181</v>
      </c>
      <c r="O4426">
        <f ca="1">DEGREES(ACOS(((Earth_Data!$B$1+Sat_Data!$B$2)/User_Model_Calcs!N4426)*SQRT(1-COS(RADIANS(User_Model_Calcs!I4426))^2*COS(RADIANS(User_Model_Calcs!B4426))^2)))</f>
        <v>64.909624032222354</v>
      </c>
      <c r="P4426">
        <f t="shared" ca="1" si="678"/>
        <v>57.967917890887271</v>
      </c>
    </row>
    <row r="4427" spans="1:16" x14ac:dyDescent="0.25">
      <c r="A4427">
        <f t="shared" ca="1" si="676"/>
        <v>129.76445211255913</v>
      </c>
      <c r="B4427">
        <f t="shared" ca="1" si="677"/>
        <v>-14.262856429564705</v>
      </c>
      <c r="C4427" s="6">
        <v>20135.9375</v>
      </c>
      <c r="D4427">
        <f t="shared" ca="1" si="674"/>
        <v>1.2</v>
      </c>
      <c r="E4427" s="1">
        <v>0.65</v>
      </c>
      <c r="F4427">
        <v>19.899999999999999</v>
      </c>
      <c r="G4427">
        <f t="shared" ca="1" si="679"/>
        <v>46.089820015575185</v>
      </c>
      <c r="H4427">
        <f t="shared" ca="1" si="675"/>
        <v>18.239196197908981</v>
      </c>
      <c r="I4427">
        <f ca="1">User_Model_Calcs!A4427-Sat_Data!$B$5</f>
        <v>19.764452112559127</v>
      </c>
      <c r="J4427">
        <f ca="1">(Earth_Data!$B$1/SQRT(1-Earth_Data!$B$2^2*SIN(RADIANS(User_Model_Calcs!B4427))^2))*COS(RADIANS(User_Model_Calcs!B4427))</f>
        <v>6182.7942994716595</v>
      </c>
      <c r="K4427">
        <f ca="1">((Earth_Data!$B$1*(1-Earth_Data!$B$2^2))/SQRT(1-Earth_Data!$B$2^2*SIN(RADIANS(User_Model_Calcs!B4427))^2))*SIN(RADIANS(User_Model_Calcs!B4427))</f>
        <v>-1561.1848131666634</v>
      </c>
      <c r="L4427">
        <f t="shared" ca="1" si="680"/>
        <v>-14.171232397861536</v>
      </c>
      <c r="M4427">
        <f t="shared" ca="1" si="681"/>
        <v>6376.8521521548137</v>
      </c>
      <c r="N4427">
        <f ca="1">SQRT(User_Model_Calcs!M4427^2+Sat_Data!$B$3^2-2*User_Model_Calcs!M4427*Sat_Data!$B$3*COS(RADIANS(L4427))*COS(RADIANS(I4427)))</f>
        <v>36439.112239560498</v>
      </c>
      <c r="O4427">
        <f ca="1">DEGREES(ACOS(((Earth_Data!$B$1+Sat_Data!$B$2)/User_Model_Calcs!N4427)*SQRT(1-COS(RADIANS(User_Model_Calcs!I4427))^2*COS(RADIANS(User_Model_Calcs!B4427))^2)))</f>
        <v>61.678118469171146</v>
      </c>
      <c r="P4427">
        <f t="shared" ca="1" si="678"/>
        <v>55.563298319921181</v>
      </c>
    </row>
    <row r="4428" spans="1:16" x14ac:dyDescent="0.25">
      <c r="A4428">
        <f t="shared" ca="1" si="676"/>
        <v>125.36881143612987</v>
      </c>
      <c r="B4428">
        <f t="shared" ca="1" si="677"/>
        <v>-14.423683477419388</v>
      </c>
      <c r="C4428" s="6">
        <v>20135.9375</v>
      </c>
      <c r="D4428">
        <f t="shared" ca="1" si="674"/>
        <v>0.75</v>
      </c>
      <c r="E4428" s="1">
        <v>0.65</v>
      </c>
      <c r="F4428">
        <v>19.899999999999999</v>
      </c>
      <c r="G4428">
        <f t="shared" ca="1" si="679"/>
        <v>42.007420362456692</v>
      </c>
      <c r="H4428">
        <f t="shared" ca="1" si="675"/>
        <v>14.195533902105389</v>
      </c>
      <c r="I4428">
        <f ca="1">User_Model_Calcs!A4428-Sat_Data!$B$5</f>
        <v>15.368811436129874</v>
      </c>
      <c r="J4428">
        <f ca="1">(Earth_Data!$B$1/SQRT(1-Earth_Data!$B$2^2*SIN(RADIANS(User_Model_Calcs!B4428))^2))*COS(RADIANS(User_Model_Calcs!B4428))</f>
        <v>6178.3861043159468</v>
      </c>
      <c r="K4428">
        <f ca="1">((Earth_Data!$B$1*(1-Earth_Data!$B$2^2))/SQRT(1-Earth_Data!$B$2^2*SIN(RADIANS(User_Model_Calcs!B4428))^2))*SIN(RADIANS(User_Model_Calcs!B4428))</f>
        <v>-1578.4244451790519</v>
      </c>
      <c r="L4428">
        <f t="shared" ca="1" si="680"/>
        <v>-14.331113721660213</v>
      </c>
      <c r="M4428">
        <f t="shared" ca="1" si="681"/>
        <v>6376.8235496321504</v>
      </c>
      <c r="N4428">
        <f ca="1">SQRT(User_Model_Calcs!M4428^2+Sat_Data!$B$3^2-2*User_Model_Calcs!M4428*Sat_Data!$B$3*COS(RADIANS(L4428))*COS(RADIANS(I4428)))</f>
        <v>36278.05695921096</v>
      </c>
      <c r="O4428">
        <f ca="1">DEGREES(ACOS(((Earth_Data!$B$1+Sat_Data!$B$2)/User_Model_Calcs!N4428)*SQRT(1-COS(RADIANS(User_Model_Calcs!I4428))^2*COS(RADIANS(User_Model_Calcs!B4428))^2)))</f>
        <v>65.436337325976396</v>
      </c>
      <c r="P4428">
        <f t="shared" ca="1" si="678"/>
        <v>47.815779315491881</v>
      </c>
    </row>
    <row r="4429" spans="1:16" x14ac:dyDescent="0.25">
      <c r="A4429">
        <f t="shared" ca="1" si="676"/>
        <v>126.28106839156958</v>
      </c>
      <c r="B4429">
        <f t="shared" ca="1" si="677"/>
        <v>-15.856262293535517</v>
      </c>
      <c r="C4429" s="6">
        <v>20135.9375</v>
      </c>
      <c r="D4429">
        <f t="shared" ca="1" si="674"/>
        <v>1.2</v>
      </c>
      <c r="E4429" s="1">
        <v>0.65</v>
      </c>
      <c r="F4429">
        <v>19.899999999999999</v>
      </c>
      <c r="G4429">
        <f t="shared" ca="1" si="679"/>
        <v>46.089820015575185</v>
      </c>
      <c r="H4429">
        <f t="shared" ca="1" si="675"/>
        <v>22.660395024042771</v>
      </c>
      <c r="I4429">
        <f ca="1">User_Model_Calcs!A4429-Sat_Data!$B$5</f>
        <v>16.281068391569576</v>
      </c>
      <c r="J4429">
        <f ca="1">(Earth_Data!$B$1/SQRT(1-Earth_Data!$B$2^2*SIN(RADIANS(User_Model_Calcs!B4429))^2))*COS(RADIANS(User_Model_Calcs!B4429))</f>
        <v>6136.986493851944</v>
      </c>
      <c r="K4429">
        <f ca="1">((Earth_Data!$B$1*(1-Earth_Data!$B$2^2))/SQRT(1-Earth_Data!$B$2^2*SIN(RADIANS(User_Model_Calcs!B4429))^2))*SIN(RADIANS(User_Model_Calcs!B4429))</f>
        <v>-1731.433553265706</v>
      </c>
      <c r="L4429">
        <f t="shared" ca="1" si="680"/>
        <v>-15.755399451614544</v>
      </c>
      <c r="M4429">
        <f t="shared" ca="1" si="681"/>
        <v>6376.5559179776265</v>
      </c>
      <c r="N4429">
        <f ca="1">SQRT(User_Model_Calcs!M4429^2+Sat_Data!$B$3^2-2*User_Model_Calcs!M4429*Sat_Data!$B$3*COS(RADIANS(L4429))*COS(RADIANS(I4429)))</f>
        <v>36355.292758190648</v>
      </c>
      <c r="O4429">
        <f ca="1">DEGREES(ACOS(((Earth_Data!$B$1+Sat_Data!$B$2)/User_Model_Calcs!N4429)*SQRT(1-COS(RADIANS(User_Model_Calcs!I4429))^2*COS(RADIANS(User_Model_Calcs!B4429))^2)))</f>
        <v>63.561217310018137</v>
      </c>
      <c r="P4429">
        <f t="shared" ca="1" si="678"/>
        <v>46.908540408406921</v>
      </c>
    </row>
    <row r="4430" spans="1:16" x14ac:dyDescent="0.25">
      <c r="A4430">
        <f t="shared" ca="1" si="676"/>
        <v>125.9333787062621</v>
      </c>
      <c r="B4430">
        <f t="shared" ca="1" si="677"/>
        <v>-11.489355877539641</v>
      </c>
      <c r="C4430" s="6">
        <v>20135.9375</v>
      </c>
      <c r="D4430">
        <f t="shared" ca="1" si="674"/>
        <v>3</v>
      </c>
      <c r="E4430" s="1">
        <v>0.65</v>
      </c>
      <c r="F4430">
        <v>19.899999999999999</v>
      </c>
      <c r="G4430">
        <f t="shared" ca="1" si="679"/>
        <v>54.048620189015942</v>
      </c>
      <c r="H4430">
        <f t="shared" ca="1" si="675"/>
        <v>14.375539031370659</v>
      </c>
      <c r="I4430">
        <f ca="1">User_Model_Calcs!A4430-Sat_Data!$B$5</f>
        <v>15.933378706262104</v>
      </c>
      <c r="J4430">
        <f ca="1">(Earth_Data!$B$1/SQRT(1-Earth_Data!$B$2^2*SIN(RADIANS(User_Model_Calcs!B4430))^2))*COS(RADIANS(User_Model_Calcs!B4430))</f>
        <v>6251.1633034244478</v>
      </c>
      <c r="K4430">
        <f ca="1">((Earth_Data!$B$1*(1-Earth_Data!$B$2^2))/SQRT(1-Earth_Data!$B$2^2*SIN(RADIANS(User_Model_Calcs!B4430))^2))*SIN(RADIANS(User_Model_Calcs!B4430))</f>
        <v>-1262.098138519209</v>
      </c>
      <c r="L4430">
        <f t="shared" ca="1" si="680"/>
        <v>-11.41446578353594</v>
      </c>
      <c r="M4430">
        <f t="shared" ca="1" si="681"/>
        <v>6377.298358814186</v>
      </c>
      <c r="N4430">
        <f ca="1">SQRT(User_Model_Calcs!M4430^2+Sat_Data!$B$3^2-2*User_Model_Calcs!M4430*Sat_Data!$B$3*COS(RADIANS(L4430))*COS(RADIANS(I4430)))</f>
        <v>36215.840028244878</v>
      </c>
      <c r="O4430">
        <f ca="1">DEGREES(ACOS(((Earth_Data!$B$1+Sat_Data!$B$2)/User_Model_Calcs!N4430)*SQRT(1-COS(RADIANS(User_Model_Calcs!I4430))^2*COS(RADIANS(User_Model_Calcs!B4430))^2)))</f>
        <v>67.063470741645688</v>
      </c>
      <c r="P4430">
        <f t="shared" ca="1" si="678"/>
        <v>55.096343078966854</v>
      </c>
    </row>
    <row r="4431" spans="1:16" x14ac:dyDescent="0.25">
      <c r="A4431">
        <f t="shared" ca="1" si="676"/>
        <v>128.31555538846834</v>
      </c>
      <c r="B4431">
        <f t="shared" ca="1" si="677"/>
        <v>-11.610517334749147</v>
      </c>
      <c r="C4431" s="6">
        <v>20135.9375</v>
      </c>
      <c r="D4431">
        <f t="shared" ca="1" si="674"/>
        <v>3</v>
      </c>
      <c r="E4431" s="1">
        <v>0.65</v>
      </c>
      <c r="F4431">
        <v>19.899999999999999</v>
      </c>
      <c r="G4431">
        <f t="shared" ca="1" si="679"/>
        <v>54.048620189015942</v>
      </c>
      <c r="H4431">
        <f t="shared" ca="1" si="675"/>
        <v>14.889806313533295</v>
      </c>
      <c r="I4431">
        <f ca="1">User_Model_Calcs!A4431-Sat_Data!$B$5</f>
        <v>18.31555538846834</v>
      </c>
      <c r="J4431">
        <f ca="1">(Earth_Data!$B$1/SQRT(1-Earth_Data!$B$2^2*SIN(RADIANS(User_Model_Calcs!B4431))^2))*COS(RADIANS(User_Model_Calcs!B4431))</f>
        <v>6248.4797815630927</v>
      </c>
      <c r="K4431">
        <f ca="1">((Earth_Data!$B$1*(1-Earth_Data!$B$2^2))/SQRT(1-Earth_Data!$B$2^2*SIN(RADIANS(User_Model_Calcs!B4431))^2))*SIN(RADIANS(User_Model_Calcs!B4431))</f>
        <v>-1275.2294782758074</v>
      </c>
      <c r="L4431">
        <f t="shared" ca="1" si="680"/>
        <v>-11.534880540718941</v>
      </c>
      <c r="M4431">
        <f t="shared" ca="1" si="681"/>
        <v>6377.280753022118</v>
      </c>
      <c r="N4431">
        <f ca="1">SQRT(User_Model_Calcs!M4431^2+Sat_Data!$B$3^2-2*User_Model_Calcs!M4431*Sat_Data!$B$3*COS(RADIANS(L4431))*COS(RADIANS(I4431)))</f>
        <v>36307.777445845168</v>
      </c>
      <c r="O4431">
        <f ca="1">DEGREES(ACOS(((Earth_Data!$B$1+Sat_Data!$B$2)/User_Model_Calcs!N4431)*SQRT(1-COS(RADIANS(User_Model_Calcs!I4431))^2*COS(RADIANS(User_Model_Calcs!B4431))^2)))</f>
        <v>64.716631775146951</v>
      </c>
      <c r="P4431">
        <f t="shared" ca="1" si="678"/>
        <v>58.7006744964959</v>
      </c>
    </row>
    <row r="4432" spans="1:16" x14ac:dyDescent="0.25">
      <c r="A4432">
        <f t="shared" ca="1" si="676"/>
        <v>129.05637023428983</v>
      </c>
      <c r="B4432">
        <f t="shared" ca="1" si="677"/>
        <v>-12.837435093260174</v>
      </c>
      <c r="C4432" s="6">
        <v>20135.9375</v>
      </c>
      <c r="D4432">
        <f t="shared" ca="1" si="674"/>
        <v>1.2</v>
      </c>
      <c r="E4432" s="1">
        <v>0.65</v>
      </c>
      <c r="F4432">
        <v>19.899999999999999</v>
      </c>
      <c r="G4432">
        <f t="shared" ca="1" si="679"/>
        <v>46.089820015575185</v>
      </c>
      <c r="H4432">
        <f t="shared" ca="1" si="675"/>
        <v>23.578106785447986</v>
      </c>
      <c r="I4432">
        <f ca="1">User_Model_Calcs!A4432-Sat_Data!$B$5</f>
        <v>19.05637023428983</v>
      </c>
      <c r="J4432">
        <f ca="1">(Earth_Data!$B$1/SQRT(1-Earth_Data!$B$2^2*SIN(RADIANS(User_Model_Calcs!B4432))^2))*COS(RADIANS(User_Model_Calcs!B4432))</f>
        <v>6219.7423737479639</v>
      </c>
      <c r="K4432">
        <f ca="1">((Earth_Data!$B$1*(1-Earth_Data!$B$2^2))/SQRT(1-Earth_Data!$B$2^2*SIN(RADIANS(User_Model_Calcs!B4432))^2))*SIN(RADIANS(User_Model_Calcs!B4432))</f>
        <v>-1407.8763915640209</v>
      </c>
      <c r="L4432">
        <f t="shared" ca="1" si="680"/>
        <v>-12.754314761030839</v>
      </c>
      <c r="M4432">
        <f t="shared" ca="1" si="681"/>
        <v>6377.0926863045743</v>
      </c>
      <c r="N4432">
        <f ca="1">SQRT(User_Model_Calcs!M4432^2+Sat_Data!$B$3^2-2*User_Model_Calcs!M4432*Sat_Data!$B$3*COS(RADIANS(L4432))*COS(RADIANS(I4432)))</f>
        <v>36369.294679266932</v>
      </c>
      <c r="O4432">
        <f ca="1">DEGREES(ACOS(((Earth_Data!$B$1+Sat_Data!$B$2)/User_Model_Calcs!N4432)*SQRT(1-COS(RADIANS(User_Model_Calcs!I4432))^2*COS(RADIANS(User_Model_Calcs!B4432))^2)))</f>
        <v>63.252346241213353</v>
      </c>
      <c r="P4432">
        <f t="shared" ca="1" si="678"/>
        <v>57.250174167335594</v>
      </c>
    </row>
    <row r="4433" spans="1:16" x14ac:dyDescent="0.25">
      <c r="A4433">
        <f t="shared" ca="1" si="676"/>
        <v>127.92453311021292</v>
      </c>
      <c r="B4433">
        <f t="shared" ca="1" si="677"/>
        <v>-13.334238220836482</v>
      </c>
      <c r="C4433" s="6">
        <v>20135.9375</v>
      </c>
      <c r="D4433">
        <f t="shared" ca="1" si="674"/>
        <v>1.2</v>
      </c>
      <c r="E4433" s="1">
        <v>0.65</v>
      </c>
      <c r="F4433">
        <v>19.899999999999999</v>
      </c>
      <c r="G4433">
        <f t="shared" ca="1" si="679"/>
        <v>46.089820015575185</v>
      </c>
      <c r="H4433">
        <f t="shared" ca="1" si="675"/>
        <v>14.148604247672004</v>
      </c>
      <c r="I4433">
        <f ca="1">User_Model_Calcs!A4433-Sat_Data!$B$5</f>
        <v>17.92453311021292</v>
      </c>
      <c r="J4433">
        <f ca="1">(Earth_Data!$B$1/SQRT(1-Earth_Data!$B$2^2*SIN(RADIANS(User_Model_Calcs!B4433))^2))*COS(RADIANS(User_Model_Calcs!B4433))</f>
        <v>6207.2984449796868</v>
      </c>
      <c r="K4433">
        <f ca="1">((Earth_Data!$B$1*(1-Earth_Data!$B$2^2))/SQRT(1-Earth_Data!$B$2^2*SIN(RADIANS(User_Model_Calcs!B4433))^2))*SIN(RADIANS(User_Model_Calcs!B4433))</f>
        <v>-1461.4109268679811</v>
      </c>
      <c r="L4433">
        <f t="shared" ca="1" si="680"/>
        <v>-13.248129863916418</v>
      </c>
      <c r="M4433">
        <f t="shared" ca="1" si="681"/>
        <v>6377.0115165503948</v>
      </c>
      <c r="N4433">
        <f ca="1">SQRT(User_Model_Calcs!M4433^2+Sat_Data!$B$3^2-2*User_Model_Calcs!M4433*Sat_Data!$B$3*COS(RADIANS(L4433))*COS(RADIANS(I4433)))</f>
        <v>36337.818578101214</v>
      </c>
      <c r="O4433">
        <f ca="1">DEGREES(ACOS(((Earth_Data!$B$1+Sat_Data!$B$2)/User_Model_Calcs!N4433)*SQRT(1-COS(RADIANS(User_Model_Calcs!I4433))^2*COS(RADIANS(User_Model_Calcs!B4433))^2)))</f>
        <v>63.986164324334872</v>
      </c>
      <c r="P4433">
        <f t="shared" ca="1" si="678"/>
        <v>54.510975442569126</v>
      </c>
    </row>
    <row r="4434" spans="1:16" x14ac:dyDescent="0.25">
      <c r="A4434">
        <f t="shared" ca="1" si="676"/>
        <v>125.41206411891902</v>
      </c>
      <c r="B4434">
        <f t="shared" ca="1" si="677"/>
        <v>-12.939661419863183</v>
      </c>
      <c r="C4434" s="6">
        <v>20135.9375</v>
      </c>
      <c r="D4434">
        <f t="shared" ca="1" si="674"/>
        <v>1.2</v>
      </c>
      <c r="E4434" s="1">
        <v>0.65</v>
      </c>
      <c r="F4434">
        <v>19.899999999999999</v>
      </c>
      <c r="G4434">
        <f t="shared" ca="1" si="679"/>
        <v>46.089820015575185</v>
      </c>
      <c r="H4434">
        <f t="shared" ca="1" si="675"/>
        <v>16.596883243240185</v>
      </c>
      <c r="I4434">
        <f ca="1">User_Model_Calcs!A4434-Sat_Data!$B$5</f>
        <v>15.41206411891902</v>
      </c>
      <c r="J4434">
        <f ca="1">(Earth_Data!$B$1/SQRT(1-Earth_Data!$B$2^2*SIN(RADIANS(User_Model_Calcs!B4434))^2))*COS(RADIANS(User_Model_Calcs!B4434))</f>
        <v>6217.2197848180776</v>
      </c>
      <c r="K4434">
        <f ca="1">((Earth_Data!$B$1*(1-Earth_Data!$B$2^2))/SQRT(1-Earth_Data!$B$2^2*SIN(RADIANS(User_Model_Calcs!B4434))^2))*SIN(RADIANS(User_Model_Calcs!B4434))</f>
        <v>-1418.9007180743033</v>
      </c>
      <c r="L4434">
        <f t="shared" ca="1" si="680"/>
        <v>-12.855924193407878</v>
      </c>
      <c r="M4434">
        <f t="shared" ca="1" si="681"/>
        <v>6377.0762188078888</v>
      </c>
      <c r="N4434">
        <f ca="1">SQRT(User_Model_Calcs!M4434^2+Sat_Data!$B$3^2-2*User_Model_Calcs!M4434*Sat_Data!$B$3*COS(RADIANS(L4434))*COS(RADIANS(I4434)))</f>
        <v>36236.004305026676</v>
      </c>
      <c r="O4434">
        <f ca="1">DEGREES(ACOS(((Earth_Data!$B$1+Sat_Data!$B$2)/User_Model_Calcs!N4434)*SQRT(1-COS(RADIANS(User_Model_Calcs!I4434))^2*COS(RADIANS(User_Model_Calcs!B4434))^2)))</f>
        <v>66.521764999287143</v>
      </c>
      <c r="P4434">
        <f t="shared" ca="1" si="678"/>
        <v>50.913533503068386</v>
      </c>
    </row>
    <row r="4435" spans="1:16" x14ac:dyDescent="0.25">
      <c r="A4435">
        <f t="shared" ca="1" si="676"/>
        <v>125.54250109167121</v>
      </c>
      <c r="B4435">
        <f t="shared" ca="1" si="677"/>
        <v>-15.345527520100969</v>
      </c>
      <c r="C4435" s="6">
        <v>20135.9375</v>
      </c>
      <c r="D4435">
        <f t="shared" ca="1" si="674"/>
        <v>1.2</v>
      </c>
      <c r="E4435" s="1">
        <v>0.65</v>
      </c>
      <c r="F4435">
        <v>19.899999999999999</v>
      </c>
      <c r="G4435">
        <f t="shared" ca="1" si="679"/>
        <v>46.089820015575185</v>
      </c>
      <c r="H4435">
        <f t="shared" ca="1" si="675"/>
        <v>21.783736845594316</v>
      </c>
      <c r="I4435">
        <f ca="1">User_Model_Calcs!A4435-Sat_Data!$B$5</f>
        <v>15.542501091671213</v>
      </c>
      <c r="J4435">
        <f ca="1">(Earth_Data!$B$1/SQRT(1-Earth_Data!$B$2^2*SIN(RADIANS(User_Model_Calcs!B4435))^2))*COS(RADIANS(User_Model_Calcs!B4435))</f>
        <v>6152.1853505972549</v>
      </c>
      <c r="K4435">
        <f ca="1">((Earth_Data!$B$1*(1-Earth_Data!$B$2^2))/SQRT(1-Earth_Data!$B$2^2*SIN(RADIANS(User_Model_Calcs!B4435))^2))*SIN(RADIANS(User_Model_Calcs!B4435))</f>
        <v>-1677.0006550799437</v>
      </c>
      <c r="L4435">
        <f t="shared" ca="1" si="680"/>
        <v>-15.247593659942879</v>
      </c>
      <c r="M4435">
        <f t="shared" ca="1" si="681"/>
        <v>6376.653964677872</v>
      </c>
      <c r="N4435">
        <f ca="1">SQRT(User_Model_Calcs!M4435^2+Sat_Data!$B$3^2-2*User_Model_Calcs!M4435*Sat_Data!$B$3*COS(RADIANS(L4435))*COS(RADIANS(I4435)))</f>
        <v>36313.149518794904</v>
      </c>
      <c r="O4435">
        <f ca="1">DEGREES(ACOS(((Earth_Data!$B$1+Sat_Data!$B$2)/User_Model_Calcs!N4435)*SQRT(1-COS(RADIANS(User_Model_Calcs!I4435))^2*COS(RADIANS(User_Model_Calcs!B4435))^2)))</f>
        <v>64.566275902316178</v>
      </c>
      <c r="P4435">
        <f t="shared" ca="1" si="678"/>
        <v>46.423135184361975</v>
      </c>
    </row>
    <row r="4436" spans="1:16" x14ac:dyDescent="0.25">
      <c r="A4436">
        <f t="shared" ca="1" si="676"/>
        <v>129.17754293314596</v>
      </c>
      <c r="B4436">
        <f t="shared" ca="1" si="677"/>
        <v>-13.224232162364089</v>
      </c>
      <c r="C4436" s="6">
        <v>20135.9375</v>
      </c>
      <c r="D4436">
        <f t="shared" ca="1" si="674"/>
        <v>3</v>
      </c>
      <c r="E4436" s="1">
        <v>0.65</v>
      </c>
      <c r="F4436">
        <v>19.899999999999999</v>
      </c>
      <c r="G4436">
        <f t="shared" ca="1" si="679"/>
        <v>54.048620189015942</v>
      </c>
      <c r="H4436">
        <f t="shared" ca="1" si="675"/>
        <v>19.889647730886608</v>
      </c>
      <c r="I4436">
        <f ca="1">User_Model_Calcs!A4436-Sat_Data!$B$5</f>
        <v>19.177542933145958</v>
      </c>
      <c r="J4436">
        <f ca="1">(Earth_Data!$B$1/SQRT(1-Earth_Data!$B$2^2*SIN(RADIANS(User_Model_Calcs!B4436))^2))*COS(RADIANS(User_Model_Calcs!B4436))</f>
        <v>6210.0939244182182</v>
      </c>
      <c r="K4436">
        <f ca="1">((Earth_Data!$B$1*(1-Earth_Data!$B$2^2))/SQRT(1-Earth_Data!$B$2^2*SIN(RADIANS(User_Model_Calcs!B4436))^2))*SIN(RADIANS(User_Model_Calcs!B4436))</f>
        <v>-1449.5660439653868</v>
      </c>
      <c r="L4436">
        <f t="shared" ca="1" si="680"/>
        <v>-13.138783256474358</v>
      </c>
      <c r="M4436">
        <f t="shared" ca="1" si="681"/>
        <v>6377.0297369475647</v>
      </c>
      <c r="N4436">
        <f ca="1">SQRT(User_Model_Calcs!M4436^2+Sat_Data!$B$3^2-2*User_Model_Calcs!M4436*Sat_Data!$B$3*COS(RADIANS(L4436))*COS(RADIANS(I4436)))</f>
        <v>36384.83959434642</v>
      </c>
      <c r="O4436">
        <f ca="1">DEGREES(ACOS(((Earth_Data!$B$1+Sat_Data!$B$2)/User_Model_Calcs!N4436)*SQRT(1-COS(RADIANS(User_Model_Calcs!I4436))^2*COS(RADIANS(User_Model_Calcs!B4436))^2)))</f>
        <v>62.893961875468996</v>
      </c>
      <c r="P4436">
        <f t="shared" ca="1" si="678"/>
        <v>56.66521283923602</v>
      </c>
    </row>
    <row r="4437" spans="1:16" x14ac:dyDescent="0.25">
      <c r="A4437">
        <f t="shared" ca="1" si="676"/>
        <v>128.85866744768822</v>
      </c>
      <c r="B4437">
        <f t="shared" ca="1" si="677"/>
        <v>-11.859020282990084</v>
      </c>
      <c r="C4437" s="6">
        <v>20135.9375</v>
      </c>
      <c r="D4437">
        <f t="shared" ca="1" si="674"/>
        <v>3</v>
      </c>
      <c r="E4437" s="1">
        <v>0.65</v>
      </c>
      <c r="F4437">
        <v>19.899999999999999</v>
      </c>
      <c r="G4437">
        <f t="shared" ca="1" si="679"/>
        <v>54.048620189015942</v>
      </c>
      <c r="H4437">
        <f t="shared" ca="1" si="675"/>
        <v>14.044070005187185</v>
      </c>
      <c r="I4437">
        <f ca="1">User_Model_Calcs!A4437-Sat_Data!$B$5</f>
        <v>18.858667447688219</v>
      </c>
      <c r="J4437">
        <f ca="1">(Earth_Data!$B$1/SQRT(1-Earth_Data!$B$2^2*SIN(RADIANS(User_Model_Calcs!B4437))^2))*COS(RADIANS(User_Model_Calcs!B4437))</f>
        <v>6242.8889385861212</v>
      </c>
      <c r="K4437">
        <f ca="1">((Earth_Data!$B$1*(1-Earth_Data!$B$2^2))/SQRT(1-Earth_Data!$B$2^2*SIN(RADIANS(User_Model_Calcs!B4437))^2))*SIN(RADIANS(User_Model_Calcs!B4437))</f>
        <v>-1302.1443763274535</v>
      </c>
      <c r="L4437">
        <f t="shared" ca="1" si="680"/>
        <v>-11.781856210847501</v>
      </c>
      <c r="M4437">
        <f t="shared" ca="1" si="681"/>
        <v>6377.2440972823169</v>
      </c>
      <c r="N4437">
        <f ca="1">SQRT(User_Model_Calcs!M4437^2+Sat_Data!$B$3^2-2*User_Model_Calcs!M4437*Sat_Data!$B$3*COS(RADIANS(L4437))*COS(RADIANS(I4437)))</f>
        <v>36335.82868757195</v>
      </c>
      <c r="O4437">
        <f ca="1">DEGREES(ACOS(((Earth_Data!$B$1+Sat_Data!$B$2)/User_Model_Calcs!N4437)*SQRT(1-COS(RADIANS(User_Model_Calcs!I4437))^2*COS(RADIANS(User_Model_Calcs!B4437))^2)))</f>
        <v>64.040554364738838</v>
      </c>
      <c r="P4437">
        <f t="shared" ca="1" si="678"/>
        <v>58.967000378302927</v>
      </c>
    </row>
    <row r="4438" spans="1:16" x14ac:dyDescent="0.25">
      <c r="A4438">
        <f t="shared" ca="1" si="676"/>
        <v>130.0359400088644</v>
      </c>
      <c r="B4438">
        <f t="shared" ca="1" si="677"/>
        <v>-14.287976187665974</v>
      </c>
      <c r="C4438" s="6">
        <v>20135.9375</v>
      </c>
      <c r="D4438">
        <f t="shared" ca="1" si="674"/>
        <v>3</v>
      </c>
      <c r="E4438" s="1">
        <v>0.65</v>
      </c>
      <c r="F4438">
        <v>19.899999999999999</v>
      </c>
      <c r="G4438">
        <f t="shared" ca="1" si="679"/>
        <v>54.048620189015942</v>
      </c>
      <c r="H4438">
        <f t="shared" ca="1" si="675"/>
        <v>16.084239693727461</v>
      </c>
      <c r="I4438">
        <f ca="1">User_Model_Calcs!A4438-Sat_Data!$B$5</f>
        <v>20.035940008864401</v>
      </c>
      <c r="J4438">
        <f ca="1">(Earth_Data!$B$1/SQRT(1-Earth_Data!$B$2^2*SIN(RADIANS(User_Model_Calcs!B4438))^2))*COS(RADIANS(User_Model_Calcs!B4438))</f>
        <v>6182.1089715315784</v>
      </c>
      <c r="K4438">
        <f ca="1">((Earth_Data!$B$1*(1-Earth_Data!$B$2^2))/SQRT(1-Earth_Data!$B$2^2*SIN(RADIANS(User_Model_Calcs!B4438))^2))*SIN(RADIANS(User_Model_Calcs!B4438))</f>
        <v>-1563.8782897529309</v>
      </c>
      <c r="L4438">
        <f t="shared" ca="1" si="680"/>
        <v>-14.196204252891354</v>
      </c>
      <c r="M4438">
        <f t="shared" ca="1" si="681"/>
        <v>6376.8477040816797</v>
      </c>
      <c r="N4438">
        <f ca="1">SQRT(User_Model_Calcs!M4438^2+Sat_Data!$B$3^2-2*User_Model_Calcs!M4438*Sat_Data!$B$3*COS(RADIANS(L4438))*COS(RADIANS(I4438)))</f>
        <v>36451.393055667068</v>
      </c>
      <c r="O4438">
        <f ca="1">DEGREES(ACOS(((Earth_Data!$B$1+Sat_Data!$B$2)/User_Model_Calcs!N4438)*SQRT(1-COS(RADIANS(User_Model_Calcs!I4438))^2*COS(RADIANS(User_Model_Calcs!B4438))^2)))</f>
        <v>61.410878972171481</v>
      </c>
      <c r="P4438">
        <f t="shared" ca="1" si="678"/>
        <v>55.912044334792036</v>
      </c>
    </row>
    <row r="4439" spans="1:16" x14ac:dyDescent="0.25">
      <c r="A4439">
        <f t="shared" ca="1" si="676"/>
        <v>127.97852638940152</v>
      </c>
      <c r="B4439">
        <f t="shared" ca="1" si="677"/>
        <v>-14.090920511950767</v>
      </c>
      <c r="C4439" s="6">
        <v>20135.9375</v>
      </c>
      <c r="D4439">
        <f t="shared" ca="1" si="674"/>
        <v>3</v>
      </c>
      <c r="E4439" s="1">
        <v>0.65</v>
      </c>
      <c r="F4439">
        <v>19.899999999999999</v>
      </c>
      <c r="G4439">
        <f t="shared" ca="1" si="679"/>
        <v>54.048620189015942</v>
      </c>
      <c r="H4439">
        <f t="shared" ca="1" si="675"/>
        <v>22.442066392324939</v>
      </c>
      <c r="I4439">
        <f ca="1">User_Model_Calcs!A4439-Sat_Data!$B$5</f>
        <v>17.978526389401523</v>
      </c>
      <c r="J4439">
        <f ca="1">(Earth_Data!$B$1/SQRT(1-Earth_Data!$B$2^2*SIN(RADIANS(User_Model_Calcs!B4439))^2))*COS(RADIANS(User_Model_Calcs!B4439))</f>
        <v>6187.4533785052236</v>
      </c>
      <c r="K4439">
        <f ca="1">((Earth_Data!$B$1*(1-Earth_Data!$B$2^2))/SQRT(1-Earth_Data!$B$2^2*SIN(RADIANS(User_Model_Calcs!B4439))^2))*SIN(RADIANS(User_Model_Calcs!B4439))</f>
        <v>-1542.7410315851284</v>
      </c>
      <c r="L4439">
        <f t="shared" ca="1" si="680"/>
        <v>-14.000310693465027</v>
      </c>
      <c r="M4439">
        <f t="shared" ca="1" si="681"/>
        <v>6376.8824045698102</v>
      </c>
      <c r="N4439">
        <f ca="1">SQRT(User_Model_Calcs!M4439^2+Sat_Data!$B$3^2-2*User_Model_Calcs!M4439*Sat_Data!$B$3*COS(RADIANS(L4439))*COS(RADIANS(I4439)))</f>
        <v>36361.78260476805</v>
      </c>
      <c r="O4439">
        <f ca="1">DEGREES(ACOS(((Earth_Data!$B$1+Sat_Data!$B$2)/User_Model_Calcs!N4439)*SQRT(1-COS(RADIANS(User_Model_Calcs!I4439))^2*COS(RADIANS(User_Model_Calcs!B4439))^2)))</f>
        <v>63.419966937253214</v>
      </c>
      <c r="P4439">
        <f t="shared" ca="1" si="678"/>
        <v>53.120806892498294</v>
      </c>
    </row>
    <row r="4440" spans="1:16" x14ac:dyDescent="0.25">
      <c r="A4440">
        <f t="shared" ca="1" si="676"/>
        <v>125.3390661338707</v>
      </c>
      <c r="B4440">
        <f t="shared" ca="1" si="677"/>
        <v>-12.011437016472417</v>
      </c>
      <c r="C4440" s="6">
        <v>20135.9375</v>
      </c>
      <c r="D4440">
        <f t="shared" ca="1" si="674"/>
        <v>1.2</v>
      </c>
      <c r="E4440" s="1">
        <v>0.65</v>
      </c>
      <c r="F4440">
        <v>19.899999999999999</v>
      </c>
      <c r="G4440">
        <f t="shared" ca="1" si="679"/>
        <v>46.089820015575185</v>
      </c>
      <c r="H4440">
        <f t="shared" ca="1" si="675"/>
        <v>20.0461285029157</v>
      </c>
      <c r="I4440">
        <f ca="1">User_Model_Calcs!A4440-Sat_Data!$B$5</f>
        <v>15.339066133870702</v>
      </c>
      <c r="J4440">
        <f ca="1">(Earth_Data!$B$1/SQRT(1-Earth_Data!$B$2^2*SIN(RADIANS(User_Model_Calcs!B4440))^2))*COS(RADIANS(User_Model_Calcs!B4440))</f>
        <v>6239.4020665156686</v>
      </c>
      <c r="K4440">
        <f ca="1">((Earth_Data!$B$1*(1-Earth_Data!$B$2^2))/SQRT(1-Earth_Data!$B$2^2*SIN(RADIANS(User_Model_Calcs!B4440))^2))*SIN(RADIANS(User_Model_Calcs!B4440))</f>
        <v>-1318.640495247927</v>
      </c>
      <c r="L4440">
        <f t="shared" ca="1" si="680"/>
        <v>-11.933339043017096</v>
      </c>
      <c r="M4440">
        <f t="shared" ca="1" si="681"/>
        <v>6377.2212525007862</v>
      </c>
      <c r="N4440">
        <f ca="1">SQRT(User_Model_Calcs!M4440^2+Sat_Data!$B$3^2-2*User_Model_Calcs!M4440*Sat_Data!$B$3*COS(RADIANS(L4440))*COS(RADIANS(I4440)))</f>
        <v>36208.683911728847</v>
      </c>
      <c r="O4440">
        <f ca="1">DEGREES(ACOS(((Earth_Data!$B$1+Sat_Data!$B$2)/User_Model_Calcs!N4440)*SQRT(1-COS(RADIANS(User_Model_Calcs!I4440))^2*COS(RADIANS(User_Model_Calcs!B4440))^2)))</f>
        <v>67.25321014569289</v>
      </c>
      <c r="P4440">
        <f t="shared" ca="1" si="678"/>
        <v>52.813207511871731</v>
      </c>
    </row>
    <row r="4441" spans="1:16" x14ac:dyDescent="0.25">
      <c r="A4441">
        <f t="shared" ca="1" si="676"/>
        <v>129.53887806826225</v>
      </c>
      <c r="B4441">
        <f t="shared" ca="1" si="677"/>
        <v>-13.562448047375765</v>
      </c>
      <c r="C4441" s="6">
        <v>20135.9375</v>
      </c>
      <c r="D4441">
        <f t="shared" ca="1" si="674"/>
        <v>3</v>
      </c>
      <c r="E4441" s="1">
        <v>0.65</v>
      </c>
      <c r="F4441">
        <v>19.899999999999999</v>
      </c>
      <c r="G4441">
        <f t="shared" ca="1" si="679"/>
        <v>54.048620189015942</v>
      </c>
      <c r="H4441">
        <f t="shared" ca="1" si="675"/>
        <v>15.477964559270086</v>
      </c>
      <c r="I4441">
        <f ca="1">User_Model_Calcs!A4441-Sat_Data!$B$5</f>
        <v>19.53887806826225</v>
      </c>
      <c r="J4441">
        <f ca="1">(Earth_Data!$B$1/SQRT(1-Earth_Data!$B$2^2*SIN(RADIANS(User_Model_Calcs!B4441))^2))*COS(RADIANS(User_Model_Calcs!B4441))</f>
        <v>6201.4265900195296</v>
      </c>
      <c r="K4441">
        <f ca="1">((Earth_Data!$B$1*(1-Earth_Data!$B$2^2))/SQRT(1-Earth_Data!$B$2^2*SIN(RADIANS(User_Model_Calcs!B4441))^2))*SIN(RADIANS(User_Model_Calcs!B4441))</f>
        <v>-1485.9664712531335</v>
      </c>
      <c r="L4441">
        <f t="shared" ca="1" si="680"/>
        <v>-13.474975669561545</v>
      </c>
      <c r="M4441">
        <f t="shared" ca="1" si="681"/>
        <v>6376.9732714736811</v>
      </c>
      <c r="N4441">
        <f ca="1">SQRT(User_Model_Calcs!M4441^2+Sat_Data!$B$3^2-2*User_Model_Calcs!M4441*Sat_Data!$B$3*COS(RADIANS(L4441))*COS(RADIANS(I4441)))</f>
        <v>36409.330853319545</v>
      </c>
      <c r="O4441">
        <f ca="1">DEGREES(ACOS(((Earth_Data!$B$1+Sat_Data!$B$2)/User_Model_Calcs!N4441)*SQRT(1-COS(RADIANS(User_Model_Calcs!I4441))^2*COS(RADIANS(User_Model_Calcs!B4441))^2)))</f>
        <v>62.339622146941267</v>
      </c>
      <c r="P4441">
        <f t="shared" ca="1" si="678"/>
        <v>56.543412865070906</v>
      </c>
    </row>
    <row r="4442" spans="1:16" x14ac:dyDescent="0.25">
      <c r="A4442">
        <f t="shared" ca="1" si="676"/>
        <v>127.98616275404008</v>
      </c>
      <c r="B4442">
        <f t="shared" ca="1" si="677"/>
        <v>-11.475594973442284</v>
      </c>
      <c r="C4442" s="6">
        <v>20135.9375</v>
      </c>
      <c r="D4442">
        <f t="shared" ca="1" si="674"/>
        <v>3</v>
      </c>
      <c r="E4442" s="1">
        <v>0.65</v>
      </c>
      <c r="F4442">
        <v>19.899999999999999</v>
      </c>
      <c r="G4442">
        <f t="shared" ca="1" si="679"/>
        <v>54.048620189015942</v>
      </c>
      <c r="H4442">
        <f t="shared" ca="1" si="675"/>
        <v>15.941709769425749</v>
      </c>
      <c r="I4442">
        <f ca="1">User_Model_Calcs!A4442-Sat_Data!$B$5</f>
        <v>17.98616275404008</v>
      </c>
      <c r="J4442">
        <f ca="1">(Earth_Data!$B$1/SQRT(1-Earth_Data!$B$2^2*SIN(RADIANS(User_Model_Calcs!B4442))^2))*COS(RADIANS(User_Model_Calcs!B4442))</f>
        <v>6251.4663266800617</v>
      </c>
      <c r="K4442">
        <f ca="1">((Earth_Data!$B$1*(1-Earth_Data!$B$2^2))/SQRT(1-Earth_Data!$B$2^2*SIN(RADIANS(User_Model_Calcs!B4442))^2))*SIN(RADIANS(User_Model_Calcs!B4442))</f>
        <v>-1260.6063963290228</v>
      </c>
      <c r="L4442">
        <f t="shared" ca="1" si="680"/>
        <v>-11.40078977001898</v>
      </c>
      <c r="M4442">
        <f t="shared" ca="1" si="681"/>
        <v>6377.3003473319613</v>
      </c>
      <c r="N4442">
        <f ca="1">SQRT(User_Model_Calcs!M4442^2+Sat_Data!$B$3^2-2*User_Model_Calcs!M4442*Sat_Data!$B$3*COS(RADIANS(L4442))*COS(RADIANS(I4442)))</f>
        <v>36291.482905468125</v>
      </c>
      <c r="O4442">
        <f ca="1">DEGREES(ACOS(((Earth_Data!$B$1+Sat_Data!$B$2)/User_Model_Calcs!N4442)*SQRT(1-COS(RADIANS(User_Model_Calcs!I4442))^2*COS(RADIANS(User_Model_Calcs!B4442))^2)))</f>
        <v>65.117447870465938</v>
      </c>
      <c r="P4442">
        <f t="shared" ca="1" si="678"/>
        <v>58.499604890819221</v>
      </c>
    </row>
    <row r="4443" spans="1:16" x14ac:dyDescent="0.25">
      <c r="A4443">
        <f t="shared" ca="1" si="676"/>
        <v>126.18842425688871</v>
      </c>
      <c r="B4443">
        <f t="shared" ca="1" si="677"/>
        <v>-15.277690711412951</v>
      </c>
      <c r="C4443" s="6">
        <v>20135.9375</v>
      </c>
      <c r="D4443">
        <f t="shared" ca="1" si="674"/>
        <v>0.75</v>
      </c>
      <c r="E4443" s="1">
        <v>0.65</v>
      </c>
      <c r="F4443">
        <v>19.899999999999999</v>
      </c>
      <c r="G4443">
        <f t="shared" ca="1" si="679"/>
        <v>42.007420362456692</v>
      </c>
      <c r="H4443">
        <f t="shared" ca="1" si="675"/>
        <v>17.657903261903215</v>
      </c>
      <c r="I4443">
        <f ca="1">User_Model_Calcs!A4443-Sat_Data!$B$5</f>
        <v>16.188424256888709</v>
      </c>
      <c r="J4443">
        <f ca="1">(Earth_Data!$B$1/SQRT(1-Earth_Data!$B$2^2*SIN(RADIANS(User_Model_Calcs!B4443))^2))*COS(RADIANS(User_Model_Calcs!B4443))</f>
        <v>6154.1675182308736</v>
      </c>
      <c r="K4443">
        <f ca="1">((Earth_Data!$B$1*(1-Earth_Data!$B$2^2))/SQRT(1-Earth_Data!$B$2^2*SIN(RADIANS(User_Model_Calcs!B4443))^2))*SIN(RADIANS(User_Model_Calcs!B4443))</f>
        <v>-1669.7608342926742</v>
      </c>
      <c r="L4443">
        <f t="shared" ca="1" si="680"/>
        <v>-15.180148226162142</v>
      </c>
      <c r="M4443">
        <f t="shared" ca="1" si="681"/>
        <v>6376.6667692600749</v>
      </c>
      <c r="N4443">
        <f ca="1">SQRT(User_Model_Calcs!M4443^2+Sat_Data!$B$3^2-2*User_Model_Calcs!M4443*Sat_Data!$B$3*COS(RADIANS(L4443))*COS(RADIANS(I4443)))</f>
        <v>36332.951677702957</v>
      </c>
      <c r="O4443">
        <f ca="1">DEGREES(ACOS(((Earth_Data!$B$1+Sat_Data!$B$2)/User_Model_Calcs!N4443)*SQRT(1-COS(RADIANS(User_Model_Calcs!I4443))^2*COS(RADIANS(User_Model_Calcs!B4443))^2)))</f>
        <v>64.091151742378941</v>
      </c>
      <c r="P4443">
        <f t="shared" ca="1" si="678"/>
        <v>47.771587988007333</v>
      </c>
    </row>
    <row r="4444" spans="1:16" x14ac:dyDescent="0.25">
      <c r="A4444">
        <f t="shared" ca="1" si="676"/>
        <v>125.51607643291531</v>
      </c>
      <c r="B4444">
        <f t="shared" ca="1" si="677"/>
        <v>-14.130040472137445</v>
      </c>
      <c r="C4444" s="6">
        <v>20135.9375</v>
      </c>
      <c r="D4444">
        <f t="shared" ca="1" si="674"/>
        <v>3</v>
      </c>
      <c r="E4444" s="1">
        <v>0.65</v>
      </c>
      <c r="F4444">
        <v>19.899999999999999</v>
      </c>
      <c r="G4444">
        <f t="shared" ca="1" si="679"/>
        <v>54.048620189015942</v>
      </c>
      <c r="H4444">
        <f t="shared" ca="1" si="675"/>
        <v>19.876006227284936</v>
      </c>
      <c r="I4444">
        <f ca="1">User_Model_Calcs!A4444-Sat_Data!$B$5</f>
        <v>15.516076432915312</v>
      </c>
      <c r="J4444">
        <f ca="1">(Earth_Data!$B$1/SQRT(1-Earth_Data!$B$2^2*SIN(RADIANS(User_Model_Calcs!B4444))^2))*COS(RADIANS(User_Model_Calcs!B4444))</f>
        <v>6186.3981850502469</v>
      </c>
      <c r="K4444">
        <f ca="1">((Earth_Data!$B$1*(1-Earth_Data!$B$2^2))/SQRT(1-Earth_Data!$B$2^2*SIN(RADIANS(User_Model_Calcs!B4444))^2))*SIN(RADIANS(User_Model_Calcs!B4444))</f>
        <v>-1546.938682935262</v>
      </c>
      <c r="L4444">
        <f t="shared" ca="1" si="680"/>
        <v>-14.03919960778139</v>
      </c>
      <c r="M4444">
        <f t="shared" ca="1" si="681"/>
        <v>6376.8755509853308</v>
      </c>
      <c r="N4444">
        <f ca="1">SQRT(User_Model_Calcs!M4444^2+Sat_Data!$B$3^2-2*User_Model_Calcs!M4444*Sat_Data!$B$3*COS(RADIANS(L4444))*COS(RADIANS(I4444)))</f>
        <v>36274.007648959843</v>
      </c>
      <c r="O4444">
        <f ca="1">DEGREES(ACOS(((Earth_Data!$B$1+Sat_Data!$B$2)/User_Model_Calcs!N4444)*SQRT(1-COS(RADIANS(User_Model_Calcs!I4444))^2*COS(RADIANS(User_Model_Calcs!B4444))^2)))</f>
        <v>65.539727453581023</v>
      </c>
      <c r="P4444">
        <f t="shared" ca="1" si="678"/>
        <v>48.674100538887132</v>
      </c>
    </row>
    <row r="4445" spans="1:16" x14ac:dyDescent="0.25">
      <c r="A4445">
        <f t="shared" ca="1" si="676"/>
        <v>128.11695040501905</v>
      </c>
      <c r="B4445">
        <f t="shared" ca="1" si="677"/>
        <v>-12.602422716341248</v>
      </c>
      <c r="C4445" s="6">
        <v>20135.9375</v>
      </c>
      <c r="D4445">
        <f t="shared" ca="1" si="674"/>
        <v>3</v>
      </c>
      <c r="E4445" s="1">
        <v>0.65</v>
      </c>
      <c r="F4445">
        <v>19.899999999999999</v>
      </c>
      <c r="G4445">
        <f t="shared" ca="1" si="679"/>
        <v>54.048620189015942</v>
      </c>
      <c r="H4445">
        <f t="shared" ca="1" si="675"/>
        <v>16.635060081886898</v>
      </c>
      <c r="I4445">
        <f ca="1">User_Model_Calcs!A4445-Sat_Data!$B$5</f>
        <v>18.116950405019054</v>
      </c>
      <c r="J4445">
        <f ca="1">(Earth_Data!$B$1/SQRT(1-Earth_Data!$B$2^2*SIN(RADIANS(User_Model_Calcs!B4445))^2))*COS(RADIANS(User_Model_Calcs!B4445))</f>
        <v>6225.4669704105227</v>
      </c>
      <c r="K4445">
        <f ca="1">((Earth_Data!$B$1*(1-Earth_Data!$B$2^2))/SQRT(1-Earth_Data!$B$2^2*SIN(RADIANS(User_Model_Calcs!B4445))^2))*SIN(RADIANS(User_Model_Calcs!B4445))</f>
        <v>-1382.5154872822916</v>
      </c>
      <c r="L4445">
        <f t="shared" ca="1" si="680"/>
        <v>-12.520724552396524</v>
      </c>
      <c r="M4445">
        <f t="shared" ca="1" si="681"/>
        <v>6377.1300811766223</v>
      </c>
      <c r="N4445">
        <f ca="1">SQRT(User_Model_Calcs!M4445^2+Sat_Data!$B$3^2-2*User_Model_Calcs!M4445*Sat_Data!$B$3*COS(RADIANS(L4445))*COS(RADIANS(I4445)))</f>
        <v>36325.283720053369</v>
      </c>
      <c r="O4445">
        <f ca="1">DEGREES(ACOS(((Earth_Data!$B$1+Sat_Data!$B$2)/User_Model_Calcs!N4445)*SQRT(1-COS(RADIANS(User_Model_Calcs!I4445))^2*COS(RADIANS(User_Model_Calcs!B4445))^2)))</f>
        <v>64.288708082423497</v>
      </c>
      <c r="P4445">
        <f t="shared" ca="1" si="678"/>
        <v>56.301939431137875</v>
      </c>
    </row>
    <row r="4446" spans="1:16" x14ac:dyDescent="0.25">
      <c r="A4446">
        <f t="shared" ca="1" si="676"/>
        <v>127.90433647458028</v>
      </c>
      <c r="B4446">
        <f t="shared" ca="1" si="677"/>
        <v>-14.673142966952797</v>
      </c>
      <c r="C4446" s="6">
        <v>20135.9375</v>
      </c>
      <c r="D4446">
        <f t="shared" ca="1" si="674"/>
        <v>1.2</v>
      </c>
      <c r="E4446" s="1">
        <v>0.65</v>
      </c>
      <c r="F4446">
        <v>19.899999999999999</v>
      </c>
      <c r="G4446">
        <f t="shared" ca="1" si="679"/>
        <v>46.089820015575185</v>
      </c>
      <c r="H4446">
        <f t="shared" ca="1" si="675"/>
        <v>17.233464700621482</v>
      </c>
      <c r="I4446">
        <f ca="1">User_Model_Calcs!A4446-Sat_Data!$B$5</f>
        <v>17.904336474580276</v>
      </c>
      <c r="J4446">
        <f ca="1">(Earth_Data!$B$1/SQRT(1-Earth_Data!$B$2^2*SIN(RADIANS(User_Model_Calcs!B4446))^2))*COS(RADIANS(User_Model_Calcs!B4446))</f>
        <v>6171.4527191664902</v>
      </c>
      <c r="K4446">
        <f ca="1">((Earth_Data!$B$1*(1-Earth_Data!$B$2^2))/SQRT(1-Earth_Data!$B$2^2*SIN(RADIANS(User_Model_Calcs!B4446))^2))*SIN(RADIANS(User_Model_Calcs!B4446))</f>
        <v>-1605.1407080536701</v>
      </c>
      <c r="L4446">
        <f t="shared" ca="1" si="680"/>
        <v>-14.579112026943118</v>
      </c>
      <c r="M4446">
        <f t="shared" ca="1" si="681"/>
        <v>6376.7786034610381</v>
      </c>
      <c r="N4446">
        <f ca="1">SQRT(User_Model_Calcs!M4446^2+Sat_Data!$B$3^2-2*User_Model_Calcs!M4446*Sat_Data!$B$3*COS(RADIANS(L4446))*COS(RADIANS(I4446)))</f>
        <v>36376.554942814502</v>
      </c>
      <c r="O4446">
        <f ca="1">DEGREES(ACOS(((Earth_Data!$B$1+Sat_Data!$B$2)/User_Model_Calcs!N4446)*SQRT(1-COS(RADIANS(User_Model_Calcs!I4446))^2*COS(RADIANS(User_Model_Calcs!B4446))^2)))</f>
        <v>63.075948757529432</v>
      </c>
      <c r="P4446">
        <f t="shared" ca="1" si="678"/>
        <v>51.902028756258296</v>
      </c>
    </row>
    <row r="4447" spans="1:16" x14ac:dyDescent="0.25">
      <c r="A4447">
        <f t="shared" ca="1" si="676"/>
        <v>128.25350601696093</v>
      </c>
      <c r="B4447">
        <f t="shared" ca="1" si="677"/>
        <v>-16.063598552344033</v>
      </c>
      <c r="C4447" s="6">
        <v>20135.9375</v>
      </c>
      <c r="D4447">
        <f t="shared" ca="1" si="674"/>
        <v>3</v>
      </c>
      <c r="E4447" s="1">
        <v>0.65</v>
      </c>
      <c r="F4447">
        <v>19.899999999999999</v>
      </c>
      <c r="G4447">
        <f t="shared" ca="1" si="679"/>
        <v>54.048620189015942</v>
      </c>
      <c r="H4447">
        <f t="shared" ca="1" si="675"/>
        <v>14.534611643661471</v>
      </c>
      <c r="I4447">
        <f ca="1">User_Model_Calcs!A4447-Sat_Data!$B$5</f>
        <v>18.253506016960927</v>
      </c>
      <c r="J4447">
        <f ca="1">(Earth_Data!$B$1/SQRT(1-Earth_Data!$B$2^2*SIN(RADIANS(User_Model_Calcs!B4447))^2))*COS(RADIANS(User_Model_Calcs!B4447))</f>
        <v>6130.6778420098672</v>
      </c>
      <c r="K4447">
        <f ca="1">((Earth_Data!$B$1*(1-Earth_Data!$B$2^2))/SQRT(1-Earth_Data!$B$2^2*SIN(RADIANS(User_Model_Calcs!B4447))^2))*SIN(RADIANS(User_Model_Calcs!B4447))</f>
        <v>-1753.4926484156881</v>
      </c>
      <c r="L4447">
        <f t="shared" ca="1" si="680"/>
        <v>-15.961555688677487</v>
      </c>
      <c r="M4447">
        <f t="shared" ca="1" si="681"/>
        <v>6376.5152921136032</v>
      </c>
      <c r="N4447">
        <f ca="1">SQRT(User_Model_Calcs!M4447^2+Sat_Data!$B$3^2-2*User_Model_Calcs!M4447*Sat_Data!$B$3*COS(RADIANS(L4447))*COS(RADIANS(I4447)))</f>
        <v>36434.874283004174</v>
      </c>
      <c r="O4447">
        <f ca="1">DEGREES(ACOS(((Earth_Data!$B$1+Sat_Data!$B$2)/User_Model_Calcs!N4447)*SQRT(1-COS(RADIANS(User_Model_Calcs!I4447))^2*COS(RADIANS(User_Model_Calcs!B4447))^2)))</f>
        <v>61.761369111645443</v>
      </c>
      <c r="P4447">
        <f t="shared" ca="1" si="678"/>
        <v>50.004720501977829</v>
      </c>
    </row>
    <row r="4448" spans="1:16" x14ac:dyDescent="0.25">
      <c r="A4448">
        <f t="shared" ca="1" si="676"/>
        <v>130.01540446489591</v>
      </c>
      <c r="B4448">
        <f t="shared" ca="1" si="677"/>
        <v>-15.3716466085829</v>
      </c>
      <c r="C4448" s="6">
        <v>20135.9375</v>
      </c>
      <c r="D4448">
        <f t="shared" ca="1" si="674"/>
        <v>3</v>
      </c>
      <c r="E4448" s="1">
        <v>0.65</v>
      </c>
      <c r="F4448">
        <v>19.899999999999999</v>
      </c>
      <c r="G4448">
        <f t="shared" ca="1" si="679"/>
        <v>54.048620189015942</v>
      </c>
      <c r="H4448">
        <f t="shared" ca="1" si="675"/>
        <v>19.183478540970327</v>
      </c>
      <c r="I4448">
        <f ca="1">User_Model_Calcs!A4448-Sat_Data!$B$5</f>
        <v>20.015404464895909</v>
      </c>
      <c r="J4448">
        <f ca="1">(Earth_Data!$B$1/SQRT(1-Earth_Data!$B$2^2*SIN(RADIANS(User_Model_Calcs!B4448))^2))*COS(RADIANS(User_Model_Calcs!B4448))</f>
        <v>6151.4198714887825</v>
      </c>
      <c r="K4448">
        <f ca="1">((Earth_Data!$B$1*(1-Earth_Data!$B$2^2))/SQRT(1-Earth_Data!$B$2^2*SIN(RADIANS(User_Model_Calcs!B4448))^2))*SIN(RADIANS(User_Model_Calcs!B4448))</f>
        <v>-1679.787575842422</v>
      </c>
      <c r="L4448">
        <f t="shared" ca="1" si="680"/>
        <v>-15.273562203061697</v>
      </c>
      <c r="M4448">
        <f t="shared" ca="1" si="681"/>
        <v>6376.6490208652413</v>
      </c>
      <c r="N4448">
        <f ca="1">SQRT(User_Model_Calcs!M4448^2+Sat_Data!$B$3^2-2*User_Model_Calcs!M4448*Sat_Data!$B$3*COS(RADIANS(L4448))*COS(RADIANS(I4448)))</f>
        <v>36483.820859939289</v>
      </c>
      <c r="O4448">
        <f ca="1">DEGREES(ACOS(((Earth_Data!$B$1+Sat_Data!$B$2)/User_Model_Calcs!N4448)*SQRT(1-COS(RADIANS(User_Model_Calcs!I4448))^2*COS(RADIANS(User_Model_Calcs!B4448))^2)))</f>
        <v>60.71138153534018</v>
      </c>
      <c r="P4448">
        <f t="shared" ca="1" si="678"/>
        <v>53.957002131655074</v>
      </c>
    </row>
    <row r="4449" spans="1:16" x14ac:dyDescent="0.25">
      <c r="A4449">
        <f t="shared" ca="1" si="676"/>
        <v>130.0927570034282</v>
      </c>
      <c r="B4449">
        <f t="shared" ca="1" si="677"/>
        <v>-14.274507692057554</v>
      </c>
      <c r="C4449" s="6">
        <v>20135.9375</v>
      </c>
      <c r="D4449">
        <f t="shared" ca="1" si="674"/>
        <v>1.2</v>
      </c>
      <c r="E4449" s="1">
        <v>0.65</v>
      </c>
      <c r="F4449">
        <v>19.899999999999999</v>
      </c>
      <c r="G4449">
        <f t="shared" ca="1" si="679"/>
        <v>46.089820015575185</v>
      </c>
      <c r="H4449">
        <f t="shared" ca="1" si="675"/>
        <v>14.129550300002897</v>
      </c>
      <c r="I4449">
        <f ca="1">User_Model_Calcs!A4449-Sat_Data!$B$5</f>
        <v>20.092757003428204</v>
      </c>
      <c r="J4449">
        <f ca="1">(Earth_Data!$B$1/SQRT(1-Earth_Data!$B$2^2*SIN(RADIANS(User_Model_Calcs!B4449))^2))*COS(RADIANS(User_Model_Calcs!B4449))</f>
        <v>6182.4765717827104</v>
      </c>
      <c r="K4449">
        <f ca="1">((Earth_Data!$B$1*(1-Earth_Data!$B$2^2))/SQRT(1-Earth_Data!$B$2^2*SIN(RADIANS(User_Model_Calcs!B4449))^2))*SIN(RADIANS(User_Model_Calcs!B4449))</f>
        <v>-1562.4341613242898</v>
      </c>
      <c r="L4449">
        <f t="shared" ca="1" si="680"/>
        <v>-14.18281504998901</v>
      </c>
      <c r="M4449">
        <f t="shared" ca="1" si="681"/>
        <v>6376.8500899045157</v>
      </c>
      <c r="N4449">
        <f ca="1">SQRT(User_Model_Calcs!M4449^2+Sat_Data!$B$3^2-2*User_Model_Calcs!M4449*Sat_Data!$B$3*COS(RADIANS(L4449))*COS(RADIANS(I4449)))</f>
        <v>36453.42690894979</v>
      </c>
      <c r="O4449">
        <f ca="1">DEGREES(ACOS(((Earth_Data!$B$1+Sat_Data!$B$2)/User_Model_Calcs!N4449)*SQRT(1-COS(RADIANS(User_Model_Calcs!I4449))^2*COS(RADIANS(User_Model_Calcs!B4449))^2)))</f>
        <v>61.366937911591052</v>
      </c>
      <c r="P4449">
        <f t="shared" ca="1" si="678"/>
        <v>56.018362293209442</v>
      </c>
    </row>
    <row r="4450" spans="1:16" x14ac:dyDescent="0.25">
      <c r="A4450">
        <f t="shared" ca="1" si="676"/>
        <v>125.71844662052841</v>
      </c>
      <c r="B4450">
        <f t="shared" ca="1" si="677"/>
        <v>-15.943598383217395</v>
      </c>
      <c r="C4450" s="6">
        <v>20135.9375</v>
      </c>
      <c r="D4450">
        <f t="shared" ca="1" si="674"/>
        <v>3</v>
      </c>
      <c r="E4450" s="1">
        <v>0.65</v>
      </c>
      <c r="F4450">
        <v>19.899999999999999</v>
      </c>
      <c r="G4450">
        <f t="shared" ca="1" si="679"/>
        <v>54.048620189015942</v>
      </c>
      <c r="H4450">
        <f t="shared" ca="1" si="675"/>
        <v>20.36326817908823</v>
      </c>
      <c r="I4450">
        <f ca="1">User_Model_Calcs!A4450-Sat_Data!$B$5</f>
        <v>15.718446620528411</v>
      </c>
      <c r="J4450">
        <f ca="1">(Earth_Data!$B$1/SQRT(1-Earth_Data!$B$2^2*SIN(RADIANS(User_Model_Calcs!B4450))^2))*COS(RADIANS(User_Model_Calcs!B4450))</f>
        <v>6134.3388509253919</v>
      </c>
      <c r="K4450">
        <f ca="1">((Earth_Data!$B$1*(1-Earth_Data!$B$2^2))/SQRT(1-Earth_Data!$B$2^2*SIN(RADIANS(User_Model_Calcs!B4450))^2))*SIN(RADIANS(User_Model_Calcs!B4450))</f>
        <v>-1740.7282188289778</v>
      </c>
      <c r="L4450">
        <f t="shared" ca="1" si="680"/>
        <v>-15.84223783959866</v>
      </c>
      <c r="M4450">
        <f t="shared" ca="1" si="681"/>
        <v>6376.5388628785258</v>
      </c>
      <c r="N4450">
        <f ca="1">SQRT(User_Model_Calcs!M4450^2+Sat_Data!$B$3^2-2*User_Model_Calcs!M4450*Sat_Data!$B$3*COS(RADIANS(L4450))*COS(RADIANS(I4450)))</f>
        <v>36338.977599478545</v>
      </c>
      <c r="O4450">
        <f ca="1">DEGREES(ACOS(((Earth_Data!$B$1+Sat_Data!$B$2)/User_Model_Calcs!N4450)*SQRT(1-COS(RADIANS(User_Model_Calcs!I4450))^2*COS(RADIANS(User_Model_Calcs!B4450))^2)))</f>
        <v>63.944181518964058</v>
      </c>
      <c r="P4450">
        <f t="shared" ca="1" si="678"/>
        <v>45.694755571905731</v>
      </c>
    </row>
    <row r="4451" spans="1:16" x14ac:dyDescent="0.25">
      <c r="A4451">
        <f t="shared" ca="1" si="676"/>
        <v>129.42522165360822</v>
      </c>
      <c r="B4451">
        <f t="shared" ca="1" si="677"/>
        <v>-14.871808596725508</v>
      </c>
      <c r="C4451" s="6">
        <v>20135.9375</v>
      </c>
      <c r="D4451">
        <f t="shared" ca="1" si="674"/>
        <v>0.75</v>
      </c>
      <c r="E4451" s="1">
        <v>0.65</v>
      </c>
      <c r="F4451">
        <v>19.899999999999999</v>
      </c>
      <c r="G4451">
        <f t="shared" ca="1" si="679"/>
        <v>42.007420362456692</v>
      </c>
      <c r="H4451">
        <f t="shared" ca="1" si="675"/>
        <v>15.671703796329346</v>
      </c>
      <c r="I4451">
        <f ca="1">User_Model_Calcs!A4451-Sat_Data!$B$5</f>
        <v>19.425221653608219</v>
      </c>
      <c r="J4451">
        <f ca="1">(Earth_Data!$B$1/SQRT(1-Earth_Data!$B$2^2*SIN(RADIANS(User_Model_Calcs!B4451))^2))*COS(RADIANS(User_Model_Calcs!B4451))</f>
        <v>6165.8478087472322</v>
      </c>
      <c r="K4451">
        <f ca="1">((Earth_Data!$B$1*(1-Earth_Data!$B$2^2))/SQRT(1-Earth_Data!$B$2^2*SIN(RADIANS(User_Model_Calcs!B4451))^2))*SIN(RADIANS(User_Model_Calcs!B4451))</f>
        <v>-1626.3957805464927</v>
      </c>
      <c r="L4451">
        <f t="shared" ca="1" si="680"/>
        <v>-14.776619042584024</v>
      </c>
      <c r="M4451">
        <f t="shared" ca="1" si="681"/>
        <v>6376.7423058809954</v>
      </c>
      <c r="N4451">
        <f ca="1">SQRT(User_Model_Calcs!M4451^2+Sat_Data!$B$3^2-2*User_Model_Calcs!M4451*Sat_Data!$B$3*COS(RADIANS(L4451))*COS(RADIANS(I4451)))</f>
        <v>36443.380198472805</v>
      </c>
      <c r="O4451">
        <f ca="1">DEGREES(ACOS(((Earth_Data!$B$1+Sat_Data!$B$2)/User_Model_Calcs!N4451)*SQRT(1-COS(RADIANS(User_Model_Calcs!I4451))^2*COS(RADIANS(User_Model_Calcs!B4451))^2)))</f>
        <v>61.581942099044106</v>
      </c>
      <c r="P4451">
        <f t="shared" ca="1" si="678"/>
        <v>53.953056081384595</v>
      </c>
    </row>
    <row r="4452" spans="1:16" x14ac:dyDescent="0.25">
      <c r="A4452">
        <f t="shared" ca="1" si="676"/>
        <v>127.42102168650007</v>
      </c>
      <c r="B4452">
        <f t="shared" ca="1" si="677"/>
        <v>-15.047331709864897</v>
      </c>
      <c r="C4452" s="6">
        <v>20135.9375</v>
      </c>
      <c r="D4452">
        <f t="shared" ca="1" si="674"/>
        <v>1.2</v>
      </c>
      <c r="E4452" s="1">
        <v>0.65</v>
      </c>
      <c r="F4452">
        <v>19.899999999999999</v>
      </c>
      <c r="G4452">
        <f t="shared" ca="1" si="679"/>
        <v>46.089820015575185</v>
      </c>
      <c r="H4452">
        <f t="shared" ca="1" si="675"/>
        <v>15.086942442254875</v>
      </c>
      <c r="I4452">
        <f ca="1">User_Model_Calcs!A4452-Sat_Data!$B$5</f>
        <v>17.421021686500069</v>
      </c>
      <c r="J4452">
        <f ca="1">(Earth_Data!$B$1/SQRT(1-Earth_Data!$B$2^2*SIN(RADIANS(User_Model_Calcs!B4452))^2))*COS(RADIANS(User_Model_Calcs!B4452))</f>
        <v>6160.8344361387726</v>
      </c>
      <c r="K4452">
        <f ca="1">((Earth_Data!$B$1*(1-Earth_Data!$B$2^2))/SQRT(1-Earth_Data!$B$2^2*SIN(RADIANS(User_Model_Calcs!B4452))^2))*SIN(RADIANS(User_Model_Calcs!B4452))</f>
        <v>-1645.1588910924968</v>
      </c>
      <c r="L4452">
        <f t="shared" ca="1" si="680"/>
        <v>-14.951122282212699</v>
      </c>
      <c r="M4452">
        <f t="shared" ca="1" si="681"/>
        <v>6376.7098668870012</v>
      </c>
      <c r="N4452">
        <f ca="1">SQRT(User_Model_Calcs!M4452^2+Sat_Data!$B$3^2-2*User_Model_Calcs!M4452*Sat_Data!$B$3*COS(RADIANS(L4452))*COS(RADIANS(I4452)))</f>
        <v>36369.977099283438</v>
      </c>
      <c r="O4452">
        <f ca="1">DEGREES(ACOS(((Earth_Data!$B$1+Sat_Data!$B$2)/User_Model_Calcs!N4452)*SQRT(1-COS(RADIANS(User_Model_Calcs!I4452))^2*COS(RADIANS(User_Model_Calcs!B4452))^2)))</f>
        <v>63.225178302649439</v>
      </c>
      <c r="P4452">
        <f t="shared" ca="1" si="678"/>
        <v>50.396507509304811</v>
      </c>
    </row>
    <row r="4453" spans="1:16" x14ac:dyDescent="0.25">
      <c r="A4453">
        <f t="shared" ca="1" si="676"/>
        <v>126.99343332752434</v>
      </c>
      <c r="B4453">
        <f t="shared" ca="1" si="677"/>
        <v>-15.160063524417046</v>
      </c>
      <c r="C4453" s="6">
        <v>20135.9375</v>
      </c>
      <c r="D4453">
        <f t="shared" ref="D4453:D4503" ca="1" si="682">CHOOSE(RANDBETWEEN(1,3),0.75,1.2,3)</f>
        <v>3</v>
      </c>
      <c r="E4453" s="1">
        <v>0.65</v>
      </c>
      <c r="F4453">
        <v>19.899999999999999</v>
      </c>
      <c r="G4453">
        <f t="shared" ca="1" si="679"/>
        <v>54.048620189015942</v>
      </c>
      <c r="H4453">
        <f t="shared" ref="H4453:H4503" ca="1" si="683">RAND()*(24-14)+14</f>
        <v>20.667142006159775</v>
      </c>
      <c r="I4453">
        <f ca="1">User_Model_Calcs!A4453-Sat_Data!$B$5</f>
        <v>16.993433327524343</v>
      </c>
      <c r="J4453">
        <f ca="1">(Earth_Data!$B$1/SQRT(1-Earth_Data!$B$2^2*SIN(RADIANS(User_Model_Calcs!B4453))^2))*COS(RADIANS(User_Model_Calcs!B4453))</f>
        <v>6157.584192251973</v>
      </c>
      <c r="K4453">
        <f ca="1">((Earth_Data!$B$1*(1-Earth_Data!$B$2^2))/SQRT(1-Earth_Data!$B$2^2*SIN(RADIANS(User_Model_Calcs!B4453))^2))*SIN(RADIANS(User_Model_Calcs!B4453))</f>
        <v>-1657.201740223566</v>
      </c>
      <c r="L4453">
        <f t="shared" ca="1" si="680"/>
        <v>-15.063200956592665</v>
      </c>
      <c r="M4453">
        <f t="shared" ca="1" si="681"/>
        <v>6376.6888502161837</v>
      </c>
      <c r="N4453">
        <f ca="1">SQRT(User_Model_Calcs!M4453^2+Sat_Data!$B$3^2-2*User_Model_Calcs!M4453*Sat_Data!$B$3*COS(RADIANS(L4453))*COS(RADIANS(I4453)))</f>
        <v>36357.806706142801</v>
      </c>
      <c r="O4453">
        <f ca="1">DEGREES(ACOS(((Earth_Data!$B$1+Sat_Data!$B$2)/User_Model_Calcs!N4453)*SQRT(1-COS(RADIANS(User_Model_Calcs!I4453))^2*COS(RADIANS(User_Model_Calcs!B4453))^2)))</f>
        <v>63.506611756771079</v>
      </c>
      <c r="P4453">
        <f t="shared" ca="1" si="678"/>
        <v>49.445317197699701</v>
      </c>
    </row>
    <row r="4454" spans="1:16" x14ac:dyDescent="0.25">
      <c r="A4454">
        <f t="shared" ca="1" si="676"/>
        <v>129.06270035691637</v>
      </c>
      <c r="B4454">
        <f t="shared" ca="1" si="677"/>
        <v>-14.900480539384933</v>
      </c>
      <c r="C4454" s="6">
        <v>20135.9375</v>
      </c>
      <c r="D4454">
        <f t="shared" ca="1" si="682"/>
        <v>3</v>
      </c>
      <c r="E4454" s="1">
        <v>0.65</v>
      </c>
      <c r="F4454">
        <v>19.899999999999999</v>
      </c>
      <c r="G4454">
        <f t="shared" ca="1" si="679"/>
        <v>54.048620189015942</v>
      </c>
      <c r="H4454">
        <f t="shared" ca="1" si="683"/>
        <v>21.257732028442501</v>
      </c>
      <c r="I4454">
        <f ca="1">User_Model_Calcs!A4454-Sat_Data!$B$5</f>
        <v>19.062700356916366</v>
      </c>
      <c r="J4454">
        <f ca="1">(Earth_Data!$B$1/SQRT(1-Earth_Data!$B$2^2*SIN(RADIANS(User_Model_Calcs!B4454))^2))*COS(RADIANS(User_Model_Calcs!B4454))</f>
        <v>6165.0328008437782</v>
      </c>
      <c r="K4454">
        <f ca="1">((Earth_Data!$B$1*(1-Earth_Data!$B$2^2))/SQRT(1-Earth_Data!$B$2^2*SIN(RADIANS(User_Model_Calcs!B4454))^2))*SIN(RADIANS(User_Model_Calcs!B4454))</f>
        <v>-1629.461789013586</v>
      </c>
      <c r="L4454">
        <f t="shared" ca="1" si="680"/>
        <v>-14.805124144437594</v>
      </c>
      <c r="M4454">
        <f t="shared" ca="1" si="681"/>
        <v>6376.7370305929217</v>
      </c>
      <c r="N4454">
        <f ca="1">SQRT(User_Model_Calcs!M4454^2+Sat_Data!$B$3^2-2*User_Model_Calcs!M4454*Sat_Data!$B$3*COS(RADIANS(L4454))*COS(RADIANS(I4454)))</f>
        <v>36429.391246712861</v>
      </c>
      <c r="O4454">
        <f ca="1">DEGREES(ACOS(((Earth_Data!$B$1+Sat_Data!$B$2)/User_Model_Calcs!N4454)*SQRT(1-COS(RADIANS(User_Model_Calcs!I4454))^2*COS(RADIANS(User_Model_Calcs!B4454))^2)))</f>
        <v>61.888020715545949</v>
      </c>
      <c r="P4454">
        <f t="shared" ca="1" si="678"/>
        <v>53.34540571302076</v>
      </c>
    </row>
    <row r="4455" spans="1:16" x14ac:dyDescent="0.25">
      <c r="A4455">
        <f t="shared" ca="1" si="676"/>
        <v>125.62482171903598</v>
      </c>
      <c r="B4455">
        <f t="shared" ca="1" si="677"/>
        <v>-15.349101290154596</v>
      </c>
      <c r="C4455" s="6">
        <v>20135.9375</v>
      </c>
      <c r="D4455">
        <f t="shared" ca="1" si="682"/>
        <v>1.2</v>
      </c>
      <c r="E4455" s="1">
        <v>0.65</v>
      </c>
      <c r="F4455">
        <v>19.899999999999999</v>
      </c>
      <c r="G4455">
        <f t="shared" ca="1" si="679"/>
        <v>46.089820015575185</v>
      </c>
      <c r="H4455">
        <f t="shared" ca="1" si="683"/>
        <v>21.426887063424385</v>
      </c>
      <c r="I4455">
        <f ca="1">User_Model_Calcs!A4455-Sat_Data!$B$5</f>
        <v>15.624821719035978</v>
      </c>
      <c r="J4455">
        <f ca="1">(Earth_Data!$B$1/SQRT(1-Earth_Data!$B$2^2*SIN(RADIANS(User_Model_Calcs!B4455))^2))*COS(RADIANS(User_Model_Calcs!B4455))</f>
        <v>6152.0806882931893</v>
      </c>
      <c r="K4455">
        <f ca="1">((Earth_Data!$B$1*(1-Earth_Data!$B$2^2))/SQRT(1-Earth_Data!$B$2^2*SIN(RADIANS(User_Model_Calcs!B4455))^2))*SIN(RADIANS(User_Model_Calcs!B4455))</f>
        <v>-1677.3819984806521</v>
      </c>
      <c r="L4455">
        <f t="shared" ca="1" si="680"/>
        <v>-15.251146826710062</v>
      </c>
      <c r="M4455">
        <f t="shared" ca="1" si="681"/>
        <v>6376.6532886849782</v>
      </c>
      <c r="N4455">
        <f ca="1">SQRT(User_Model_Calcs!M4455^2+Sat_Data!$B$3^2-2*User_Model_Calcs!M4455*Sat_Data!$B$3*COS(RADIANS(L4455))*COS(RADIANS(I4455)))</f>
        <v>36316.023556381959</v>
      </c>
      <c r="O4455">
        <f ca="1">DEGREES(ACOS(((Earth_Data!$B$1+Sat_Data!$B$2)/User_Model_Calcs!N4455)*SQRT(1-COS(RADIANS(User_Model_Calcs!I4455))^2*COS(RADIANS(User_Model_Calcs!B4455))^2)))</f>
        <v>64.496707753523239</v>
      </c>
      <c r="P4455">
        <f t="shared" ca="1" si="678"/>
        <v>46.575477522730402</v>
      </c>
    </row>
    <row r="4456" spans="1:16" x14ac:dyDescent="0.25">
      <c r="A4456">
        <f t="shared" ca="1" si="676"/>
        <v>129.30368225675903</v>
      </c>
      <c r="B4456">
        <f t="shared" ca="1" si="677"/>
        <v>-11.668928268688948</v>
      </c>
      <c r="C4456" s="6">
        <v>20135.9375</v>
      </c>
      <c r="D4456">
        <f t="shared" ca="1" si="682"/>
        <v>0.75</v>
      </c>
      <c r="E4456" s="1">
        <v>0.65</v>
      </c>
      <c r="F4456">
        <v>19.899999999999999</v>
      </c>
      <c r="G4456">
        <f t="shared" ca="1" si="679"/>
        <v>42.007420362456692</v>
      </c>
      <c r="H4456">
        <f t="shared" ca="1" si="683"/>
        <v>23.333011912332289</v>
      </c>
      <c r="I4456">
        <f ca="1">User_Model_Calcs!A4456-Sat_Data!$B$5</f>
        <v>19.303682256759032</v>
      </c>
      <c r="J4456">
        <f ca="1">(Earth_Data!$B$1/SQRT(1-Earth_Data!$B$2^2*SIN(RADIANS(User_Model_Calcs!B4456))^2))*COS(RADIANS(User_Model_Calcs!B4456))</f>
        <v>6247.1761509410408</v>
      </c>
      <c r="K4456">
        <f ca="1">((Earth_Data!$B$1*(1-Earth_Data!$B$2^2))/SQRT(1-Earth_Data!$B$2^2*SIN(RADIANS(User_Model_Calcs!B4456))^2))*SIN(RADIANS(User_Model_Calcs!B4456))</f>
        <v>-1281.5579933226538</v>
      </c>
      <c r="L4456">
        <f t="shared" ca="1" si="680"/>
        <v>-11.592931974833736</v>
      </c>
      <c r="M4456">
        <f t="shared" ca="1" si="681"/>
        <v>6377.2722029983715</v>
      </c>
      <c r="N4456">
        <f ca="1">SQRT(User_Model_Calcs!M4456^2+Sat_Data!$B$3^2-2*User_Model_Calcs!M4456*Sat_Data!$B$3*COS(RADIANS(L4456))*COS(RADIANS(I4456)))</f>
        <v>36349.529548462451</v>
      </c>
      <c r="O4456">
        <f ca="1">DEGREES(ACOS(((Earth_Data!$B$1+Sat_Data!$B$2)/User_Model_Calcs!N4456)*SQRT(1-COS(RADIANS(User_Model_Calcs!I4456))^2*COS(RADIANS(User_Model_Calcs!B4456))^2)))</f>
        <v>63.717848595654416</v>
      </c>
      <c r="P4456">
        <f t="shared" ca="1" si="678"/>
        <v>59.996395204409239</v>
      </c>
    </row>
    <row r="4457" spans="1:16" x14ac:dyDescent="0.25">
      <c r="A4457">
        <f t="shared" ca="1" si="676"/>
        <v>127.00158993041691</v>
      </c>
      <c r="B4457">
        <f t="shared" ca="1" si="677"/>
        <v>-12.593486388984225</v>
      </c>
      <c r="C4457" s="6">
        <v>20135.9375</v>
      </c>
      <c r="D4457">
        <f t="shared" ca="1" si="682"/>
        <v>0.75</v>
      </c>
      <c r="E4457" s="1">
        <v>0.65</v>
      </c>
      <c r="F4457">
        <v>19.899999999999999</v>
      </c>
      <c r="G4457">
        <f t="shared" ca="1" si="679"/>
        <v>42.007420362456692</v>
      </c>
      <c r="H4457">
        <f t="shared" ca="1" si="683"/>
        <v>21.08390516834168</v>
      </c>
      <c r="I4457">
        <f ca="1">User_Model_Calcs!A4457-Sat_Data!$B$5</f>
        <v>17.001589930416912</v>
      </c>
      <c r="J4457">
        <f ca="1">(Earth_Data!$B$1/SQRT(1-Earth_Data!$B$2^2*SIN(RADIANS(User_Model_Calcs!B4457))^2))*COS(RADIANS(User_Model_Calcs!B4457))</f>
        <v>6225.6825924795166</v>
      </c>
      <c r="K4457">
        <f ca="1">((Earth_Data!$B$1*(1-Earth_Data!$B$2^2))/SQRT(1-Earth_Data!$B$2^2*SIN(RADIANS(User_Model_Calcs!B4457))^2))*SIN(RADIANS(User_Model_Calcs!B4457))</f>
        <v>-1381.5506878099366</v>
      </c>
      <c r="L4457">
        <f t="shared" ca="1" si="680"/>
        <v>-12.511842411001359</v>
      </c>
      <c r="M4457">
        <f t="shared" ca="1" si="681"/>
        <v>6377.1314903560351</v>
      </c>
      <c r="N4457">
        <f ca="1">SQRT(User_Model_Calcs!M4457^2+Sat_Data!$B$3^2-2*User_Model_Calcs!M4457*Sat_Data!$B$3*COS(RADIANS(L4457))*COS(RADIANS(I4457)))</f>
        <v>36282.581415194247</v>
      </c>
      <c r="O4457">
        <f ca="1">DEGREES(ACOS(((Earth_Data!$B$1+Sat_Data!$B$2)/User_Model_Calcs!N4457)*SQRT(1-COS(RADIANS(User_Model_Calcs!I4457))^2*COS(RADIANS(User_Model_Calcs!B4457))^2)))</f>
        <v>65.333224692440979</v>
      </c>
      <c r="P4457">
        <f t="shared" ca="1" si="678"/>
        <v>54.508064410521548</v>
      </c>
    </row>
    <row r="4458" spans="1:16" x14ac:dyDescent="0.25">
      <c r="A4458">
        <f t="shared" ca="1" si="676"/>
        <v>126.27338792939041</v>
      </c>
      <c r="B4458">
        <f t="shared" ca="1" si="677"/>
        <v>-13.871163170748495</v>
      </c>
      <c r="C4458" s="6">
        <v>20135.9375</v>
      </c>
      <c r="D4458">
        <f t="shared" ca="1" si="682"/>
        <v>3</v>
      </c>
      <c r="E4458" s="1">
        <v>0.65</v>
      </c>
      <c r="F4458">
        <v>19.899999999999999</v>
      </c>
      <c r="G4458">
        <f t="shared" ca="1" si="679"/>
        <v>54.048620189015942</v>
      </c>
      <c r="H4458">
        <f t="shared" ca="1" si="683"/>
        <v>15.290257420317671</v>
      </c>
      <c r="I4458">
        <f ca="1">User_Model_Calcs!A4458-Sat_Data!$B$5</f>
        <v>16.27338792939041</v>
      </c>
      <c r="J4458">
        <f ca="1">(Earth_Data!$B$1/SQRT(1-Earth_Data!$B$2^2*SIN(RADIANS(User_Model_Calcs!B4458))^2))*COS(RADIANS(User_Model_Calcs!B4458))</f>
        <v>6193.3276013886816</v>
      </c>
      <c r="K4458">
        <f ca="1">((Earth_Data!$B$1*(1-Earth_Data!$B$2^2))/SQRT(1-Earth_Data!$B$2^2*SIN(RADIANS(User_Model_Calcs!B4458))^2))*SIN(RADIANS(User_Model_Calcs!B4458))</f>
        <v>-1519.1475565324349</v>
      </c>
      <c r="L4458">
        <f t="shared" ca="1" si="680"/>
        <v>-13.781854358588152</v>
      </c>
      <c r="M4458">
        <f t="shared" ca="1" si="681"/>
        <v>6376.9205794522286</v>
      </c>
      <c r="N4458">
        <f ca="1">SQRT(User_Model_Calcs!M4458^2+Sat_Data!$B$3^2-2*User_Model_Calcs!M4458*Sat_Data!$B$3*COS(RADIANS(L4458))*COS(RADIANS(I4458)))</f>
        <v>36292.30939690915</v>
      </c>
      <c r="O4458">
        <f ca="1">DEGREES(ACOS(((Earth_Data!$B$1+Sat_Data!$B$2)/User_Model_Calcs!N4458)*SQRT(1-COS(RADIANS(User_Model_Calcs!I4458))^2*COS(RADIANS(User_Model_Calcs!B4458))^2)))</f>
        <v>65.084765138158957</v>
      </c>
      <c r="P4458">
        <f t="shared" ca="1" si="678"/>
        <v>50.605079602093753</v>
      </c>
    </row>
    <row r="4459" spans="1:16" x14ac:dyDescent="0.25">
      <c r="A4459">
        <f t="shared" ca="1" si="676"/>
        <v>128.62806236584851</v>
      </c>
      <c r="B4459">
        <f t="shared" ca="1" si="677"/>
        <v>-14.773977595705299</v>
      </c>
      <c r="C4459" s="6">
        <v>20135.9375</v>
      </c>
      <c r="D4459">
        <f t="shared" ca="1" si="682"/>
        <v>1.2</v>
      </c>
      <c r="E4459" s="1">
        <v>0.65</v>
      </c>
      <c r="F4459">
        <v>19.899999999999999</v>
      </c>
      <c r="G4459">
        <f t="shared" ca="1" si="679"/>
        <v>46.089820015575185</v>
      </c>
      <c r="H4459">
        <f t="shared" ca="1" si="683"/>
        <v>19.137573503776402</v>
      </c>
      <c r="I4459">
        <f ca="1">User_Model_Calcs!A4459-Sat_Data!$B$5</f>
        <v>18.628062365848507</v>
      </c>
      <c r="J4459">
        <f ca="1">(Earth_Data!$B$1/SQRT(1-Earth_Data!$B$2^2*SIN(RADIANS(User_Model_Calcs!B4459))^2))*COS(RADIANS(User_Model_Calcs!B4459))</f>
        <v>6168.6171159135947</v>
      </c>
      <c r="K4459">
        <f ca="1">((Earth_Data!$B$1*(1-Earth_Data!$B$2^2))/SQRT(1-Earth_Data!$B$2^2*SIN(RADIANS(User_Model_Calcs!B4459))^2))*SIN(RADIANS(User_Model_Calcs!B4459))</f>
        <v>-1615.9313053169769</v>
      </c>
      <c r="L4459">
        <f t="shared" ca="1" si="680"/>
        <v>-14.67935802642088</v>
      </c>
      <c r="M4459">
        <f t="shared" ca="1" si="681"/>
        <v>6376.7602359070697</v>
      </c>
      <c r="N4459">
        <f ca="1">SQRT(User_Model_Calcs!M4459^2+Sat_Data!$B$3^2-2*User_Model_Calcs!M4459*Sat_Data!$B$3*COS(RADIANS(L4459))*COS(RADIANS(I4459)))</f>
        <v>36407.973256155492</v>
      </c>
      <c r="O4459">
        <f ca="1">DEGREES(ACOS(((Earth_Data!$B$1+Sat_Data!$B$2)/User_Model_Calcs!N4459)*SQRT(1-COS(RADIANS(User_Model_Calcs!I4459))^2*COS(RADIANS(User_Model_Calcs!B4459))^2)))</f>
        <v>62.36383793196309</v>
      </c>
      <c r="P4459">
        <f t="shared" ca="1" si="678"/>
        <v>52.892095247271371</v>
      </c>
    </row>
    <row r="4460" spans="1:16" x14ac:dyDescent="0.25">
      <c r="A4460">
        <f t="shared" ca="1" si="676"/>
        <v>129.8467934353211</v>
      </c>
      <c r="B4460">
        <f t="shared" ca="1" si="677"/>
        <v>-11.640524695106601</v>
      </c>
      <c r="C4460" s="6">
        <v>20135.9375</v>
      </c>
      <c r="D4460">
        <f t="shared" ca="1" si="682"/>
        <v>0.75</v>
      </c>
      <c r="E4460" s="1">
        <v>0.65</v>
      </c>
      <c r="F4460">
        <v>19.899999999999999</v>
      </c>
      <c r="G4460">
        <f t="shared" ca="1" si="679"/>
        <v>42.007420362456692</v>
      </c>
      <c r="H4460">
        <f t="shared" ca="1" si="683"/>
        <v>23.131902522350451</v>
      </c>
      <c r="I4460">
        <f ca="1">User_Model_Calcs!A4460-Sat_Data!$B$5</f>
        <v>19.846793435321104</v>
      </c>
      <c r="J4460">
        <f ca="1">(Earth_Data!$B$1/SQRT(1-Earth_Data!$B$2^2*SIN(RADIANS(User_Model_Calcs!B4460))^2))*COS(RADIANS(User_Model_Calcs!B4460))</f>
        <v>6247.810875895294</v>
      </c>
      <c r="K4460">
        <f ca="1">((Earth_Data!$B$1*(1-Earth_Data!$B$2^2))/SQRT(1-Earth_Data!$B$2^2*SIN(RADIANS(User_Model_Calcs!B4460))^2))*SIN(RADIANS(User_Model_Calcs!B4460))</f>
        <v>-1278.4807795016525</v>
      </c>
      <c r="L4460">
        <f t="shared" ca="1" si="680"/>
        <v>-11.564703176770692</v>
      </c>
      <c r="M4460">
        <f t="shared" ca="1" si="681"/>
        <v>6377.2763656995985</v>
      </c>
      <c r="N4460">
        <f ca="1">SQRT(User_Model_Calcs!M4460^2+Sat_Data!$B$3^2-2*User_Model_Calcs!M4460*Sat_Data!$B$3*COS(RADIANS(L4460))*COS(RADIANS(I4460)))</f>
        <v>36371.845057638639</v>
      </c>
      <c r="O4460">
        <f ca="1">DEGREES(ACOS(((Earth_Data!$B$1+Sat_Data!$B$2)/User_Model_Calcs!N4460)*SQRT(1-COS(RADIANS(User_Model_Calcs!I4460))^2*COS(RADIANS(User_Model_Calcs!B4460))^2)))</f>
        <v>63.199011666314881</v>
      </c>
      <c r="P4460">
        <f t="shared" ca="1" si="678"/>
        <v>60.794510977932632</v>
      </c>
    </row>
    <row r="4461" spans="1:16" x14ac:dyDescent="0.25">
      <c r="A4461">
        <f t="shared" ca="1" si="676"/>
        <v>125.43984475170362</v>
      </c>
      <c r="B4461">
        <f t="shared" ca="1" si="677"/>
        <v>-12.293253207247336</v>
      </c>
      <c r="C4461" s="6">
        <v>20135.9375</v>
      </c>
      <c r="D4461">
        <f t="shared" ca="1" si="682"/>
        <v>0.75</v>
      </c>
      <c r="E4461" s="1">
        <v>0.65</v>
      </c>
      <c r="F4461">
        <v>19.899999999999999</v>
      </c>
      <c r="G4461">
        <f t="shared" ca="1" si="679"/>
        <v>42.007420362456692</v>
      </c>
      <c r="H4461">
        <f t="shared" ca="1" si="683"/>
        <v>16.209837648080853</v>
      </c>
      <c r="I4461">
        <f ca="1">User_Model_Calcs!A4461-Sat_Data!$B$5</f>
        <v>15.439844751703617</v>
      </c>
      <c r="J4461">
        <f ca="1">(Earth_Data!$B$1/SQRT(1-Earth_Data!$B$2^2*SIN(RADIANS(User_Model_Calcs!B4461))^2))*COS(RADIANS(User_Model_Calcs!B4461))</f>
        <v>6232.8392621685507</v>
      </c>
      <c r="K4461">
        <f ca="1">((Earth_Data!$B$1*(1-Earth_Data!$B$2^2))/SQRT(1-Earth_Data!$B$2^2*SIN(RADIANS(User_Model_Calcs!B4461))^2))*SIN(RADIANS(User_Model_Calcs!B4461))</f>
        <v>-1349.1173670961202</v>
      </c>
      <c r="L4461">
        <f t="shared" ca="1" si="680"/>
        <v>-12.213434253372542</v>
      </c>
      <c r="M4461">
        <f t="shared" ca="1" si="681"/>
        <v>6377.1782896693558</v>
      </c>
      <c r="N4461">
        <f ca="1">SQRT(User_Model_Calcs!M4461^2+Sat_Data!$B$3^2-2*User_Model_Calcs!M4461*Sat_Data!$B$3*COS(RADIANS(L4461))*COS(RADIANS(I4461)))</f>
        <v>36219.432621392691</v>
      </c>
      <c r="O4461">
        <f ca="1">DEGREES(ACOS(((Earth_Data!$B$1+Sat_Data!$B$2)/User_Model_Calcs!N4461)*SQRT(1-COS(RADIANS(User_Model_Calcs!I4461))^2*COS(RADIANS(User_Model_Calcs!B4461))^2)))</f>
        <v>66.963231521581292</v>
      </c>
      <c r="P4461">
        <f t="shared" ca="1" si="678"/>
        <v>52.371733302421688</v>
      </c>
    </row>
    <row r="4462" spans="1:16" x14ac:dyDescent="0.25">
      <c r="A4462">
        <f t="shared" ca="1" si="676"/>
        <v>126.2301291303383</v>
      </c>
      <c r="B4462">
        <f t="shared" ca="1" si="677"/>
        <v>-14.807225050485183</v>
      </c>
      <c r="C4462" s="6">
        <v>20135.9375</v>
      </c>
      <c r="D4462">
        <f t="shared" ca="1" si="682"/>
        <v>1.2</v>
      </c>
      <c r="E4462" s="1">
        <v>0.65</v>
      </c>
      <c r="F4462">
        <v>19.899999999999999</v>
      </c>
      <c r="G4462">
        <f t="shared" ca="1" si="679"/>
        <v>46.089820015575185</v>
      </c>
      <c r="H4462">
        <f t="shared" ca="1" si="683"/>
        <v>18.925385388561867</v>
      </c>
      <c r="I4462">
        <f ca="1">User_Model_Calcs!A4462-Sat_Data!$B$5</f>
        <v>16.230129130338298</v>
      </c>
      <c r="J4462">
        <f ca="1">(Earth_Data!$B$1/SQRT(1-Earth_Data!$B$2^2*SIN(RADIANS(User_Model_Calcs!B4462))^2))*COS(RADIANS(User_Model_Calcs!B4462))</f>
        <v>6167.6779855137329</v>
      </c>
      <c r="K4462">
        <f ca="1">((Earth_Data!$B$1*(1-Earth_Data!$B$2^2))/SQRT(1-Earth_Data!$B$2^2*SIN(RADIANS(User_Model_Calcs!B4462))^2))*SIN(RADIANS(User_Model_Calcs!B4462))</f>
        <v>-1619.4881335531602</v>
      </c>
      <c r="L4462">
        <f t="shared" ca="1" si="680"/>
        <v>-14.71241165121185</v>
      </c>
      <c r="M4462">
        <f t="shared" ca="1" si="681"/>
        <v>6376.7541545609429</v>
      </c>
      <c r="N4462">
        <f ca="1">SQRT(User_Model_Calcs!M4462^2+Sat_Data!$B$3^2-2*User_Model_Calcs!M4462*Sat_Data!$B$3*COS(RADIANS(L4462))*COS(RADIANS(I4462)))</f>
        <v>36319.361655345165</v>
      </c>
      <c r="O4462">
        <f ca="1">DEGREES(ACOS(((Earth_Data!$B$1+Sat_Data!$B$2)/User_Model_Calcs!N4462)*SQRT(1-COS(RADIANS(User_Model_Calcs!I4462))^2*COS(RADIANS(User_Model_Calcs!B4462))^2)))</f>
        <v>64.419318814251639</v>
      </c>
      <c r="P4462">
        <f t="shared" ca="1" si="678"/>
        <v>48.718607046151192</v>
      </c>
    </row>
    <row r="4463" spans="1:16" x14ac:dyDescent="0.25">
      <c r="A4463">
        <f t="shared" ca="1" si="676"/>
        <v>128.67853705642628</v>
      </c>
      <c r="B4463">
        <f t="shared" ca="1" si="677"/>
        <v>-16.104045659275659</v>
      </c>
      <c r="C4463" s="6">
        <v>20135.9375</v>
      </c>
      <c r="D4463">
        <f t="shared" ca="1" si="682"/>
        <v>0.75</v>
      </c>
      <c r="E4463" s="1">
        <v>0.65</v>
      </c>
      <c r="F4463">
        <v>19.899999999999999</v>
      </c>
      <c r="G4463">
        <f t="shared" ca="1" si="679"/>
        <v>42.007420362456692</v>
      </c>
      <c r="H4463">
        <f t="shared" ca="1" si="683"/>
        <v>16.957127939800237</v>
      </c>
      <c r="I4463">
        <f ca="1">User_Model_Calcs!A4463-Sat_Data!$B$5</f>
        <v>18.678537056426279</v>
      </c>
      <c r="J4463">
        <f ca="1">(Earth_Data!$B$1/SQRT(1-Earth_Data!$B$2^2*SIN(RADIANS(User_Model_Calcs!B4463))^2))*COS(RADIANS(User_Model_Calcs!B4463))</f>
        <v>6129.4378346539979</v>
      </c>
      <c r="K4463">
        <f ca="1">((Earth_Data!$B$1*(1-Earth_Data!$B$2^2))/SQRT(1-Earth_Data!$B$2^2*SIN(RADIANS(User_Model_Calcs!B4463))^2))*SIN(RADIANS(User_Model_Calcs!B4463))</f>
        <v>-1757.7933119259069</v>
      </c>
      <c r="L4463">
        <f t="shared" ca="1" si="680"/>
        <v>-16.001773213092438</v>
      </c>
      <c r="M4463">
        <f t="shared" ca="1" si="681"/>
        <v>6376.5073117137827</v>
      </c>
      <c r="N4463">
        <f ca="1">SQRT(User_Model_Calcs!M4463^2+Sat_Data!$B$3^2-2*User_Model_Calcs!M4463*Sat_Data!$B$3*COS(RADIANS(L4463))*COS(RADIANS(I4463)))</f>
        <v>36452.89791235383</v>
      </c>
      <c r="O4463">
        <f ca="1">DEGREES(ACOS(((Earth_Data!$B$1+Sat_Data!$B$2)/User_Model_Calcs!N4463)*SQRT(1-COS(RADIANS(User_Model_Calcs!I4463))^2*COS(RADIANS(User_Model_Calcs!B4463))^2)))</f>
        <v>61.368864915160664</v>
      </c>
      <c r="P4463">
        <f t="shared" ca="1" si="678"/>
        <v>50.631010897814441</v>
      </c>
    </row>
    <row r="4464" spans="1:16" x14ac:dyDescent="0.25">
      <c r="A4464">
        <f t="shared" ca="1" si="676"/>
        <v>125.65720709167535</v>
      </c>
      <c r="B4464">
        <f t="shared" ca="1" si="677"/>
        <v>-13.179146600268639</v>
      </c>
      <c r="C4464" s="6">
        <v>20135.9375</v>
      </c>
      <c r="D4464">
        <f t="shared" ca="1" si="682"/>
        <v>1.2</v>
      </c>
      <c r="E4464" s="1">
        <v>0.65</v>
      </c>
      <c r="F4464">
        <v>19.899999999999999</v>
      </c>
      <c r="G4464">
        <f t="shared" ca="1" si="679"/>
        <v>46.089820015575185</v>
      </c>
      <c r="H4464">
        <f t="shared" ca="1" si="683"/>
        <v>15.275617057300346</v>
      </c>
      <c r="I4464">
        <f ca="1">User_Model_Calcs!A4464-Sat_Data!$B$5</f>
        <v>15.657207091675346</v>
      </c>
      <c r="J4464">
        <f ca="1">(Earth_Data!$B$1/SQRT(1-Earth_Data!$B$2^2*SIN(RADIANS(User_Model_Calcs!B4464))^2))*COS(RADIANS(User_Model_Calcs!B4464))</f>
        <v>6211.2330628199388</v>
      </c>
      <c r="K4464">
        <f ca="1">((Earth_Data!$B$1*(1-Earth_Data!$B$2^2))/SQRT(1-Earth_Data!$B$2^2*SIN(RADIANS(User_Model_Calcs!B4464))^2))*SIN(RADIANS(User_Model_Calcs!B4464))</f>
        <v>-1444.7099466638265</v>
      </c>
      <c r="L4464">
        <f t="shared" ca="1" si="680"/>
        <v>-13.093968329152835</v>
      </c>
      <c r="M4464">
        <f t="shared" ca="1" si="681"/>
        <v>6377.0371639701898</v>
      </c>
      <c r="N4464">
        <f ca="1">SQRT(User_Model_Calcs!M4464^2+Sat_Data!$B$3^2-2*User_Model_Calcs!M4464*Sat_Data!$B$3*COS(RADIANS(L4464))*COS(RADIANS(I4464)))</f>
        <v>36250.9917046314</v>
      </c>
      <c r="O4464">
        <f ca="1">DEGREES(ACOS(((Earth_Data!$B$1+Sat_Data!$B$2)/User_Model_Calcs!N4464)*SQRT(1-COS(RADIANS(User_Model_Calcs!I4464))^2*COS(RADIANS(User_Model_Calcs!B4464))^2)))</f>
        <v>66.13114139181225</v>
      </c>
      <c r="P4464">
        <f t="shared" ca="1" si="678"/>
        <v>50.873192555576047</v>
      </c>
    </row>
    <row r="4465" spans="1:16" x14ac:dyDescent="0.25">
      <c r="A4465">
        <f t="shared" ca="1" si="676"/>
        <v>127.52419343434815</v>
      </c>
      <c r="B4465">
        <f t="shared" ca="1" si="677"/>
        <v>-14.47267933999704</v>
      </c>
      <c r="C4465" s="6">
        <v>20135.9375</v>
      </c>
      <c r="D4465">
        <f t="shared" ca="1" si="682"/>
        <v>3</v>
      </c>
      <c r="E4465" s="1">
        <v>0.65</v>
      </c>
      <c r="F4465">
        <v>19.899999999999999</v>
      </c>
      <c r="G4465">
        <f t="shared" ca="1" si="679"/>
        <v>54.048620189015942</v>
      </c>
      <c r="H4465">
        <f t="shared" ca="1" si="683"/>
        <v>16.805126174740256</v>
      </c>
      <c r="I4465">
        <f ca="1">User_Model_Calcs!A4465-Sat_Data!$B$5</f>
        <v>17.524193434348149</v>
      </c>
      <c r="J4465">
        <f ca="1">(Earth_Data!$B$1/SQRT(1-Earth_Data!$B$2^2*SIN(RADIANS(User_Model_Calcs!B4465))^2))*COS(RADIANS(User_Model_Calcs!B4465))</f>
        <v>6177.0335234730164</v>
      </c>
      <c r="K4465">
        <f ca="1">((Earth_Data!$B$1*(1-Earth_Data!$B$2^2))/SQRT(1-Earth_Data!$B$2^2*SIN(RADIANS(User_Model_Calcs!B4465))^2))*SIN(RADIANS(User_Model_Calcs!B4465))</f>
        <v>-1583.6740688426864</v>
      </c>
      <c r="L4465">
        <f t="shared" ca="1" si="680"/>
        <v>-14.379822043302489</v>
      </c>
      <c r="M4465">
        <f t="shared" ca="1" si="681"/>
        <v>6376.8147774915196</v>
      </c>
      <c r="N4465">
        <f ca="1">SQRT(User_Model_Calcs!M4465^2+Sat_Data!$B$3^2-2*User_Model_Calcs!M4465*Sat_Data!$B$3*COS(RADIANS(L4465))*COS(RADIANS(I4465)))</f>
        <v>36355.946107945623</v>
      </c>
      <c r="O4465">
        <f ca="1">DEGREES(ACOS(((Earth_Data!$B$1+Sat_Data!$B$2)/User_Model_Calcs!N4465)*SQRT(1-COS(RADIANS(User_Model_Calcs!I4465))^2*COS(RADIANS(User_Model_Calcs!B4465))^2)))</f>
        <v>63.553793371839717</v>
      </c>
      <c r="P4465">
        <f t="shared" ca="1" si="678"/>
        <v>51.639294792520879</v>
      </c>
    </row>
    <row r="4466" spans="1:16" x14ac:dyDescent="0.25">
      <c r="A4466">
        <f t="shared" ca="1" si="676"/>
        <v>126.17530762750228</v>
      </c>
      <c r="B4466">
        <f t="shared" ca="1" si="677"/>
        <v>-15.145741132766126</v>
      </c>
      <c r="C4466" s="6">
        <v>20135.9375</v>
      </c>
      <c r="D4466">
        <f t="shared" ca="1" si="682"/>
        <v>0.75</v>
      </c>
      <c r="E4466" s="1">
        <v>0.65</v>
      </c>
      <c r="F4466">
        <v>19.899999999999999</v>
      </c>
      <c r="G4466">
        <f t="shared" ca="1" si="679"/>
        <v>42.007420362456692</v>
      </c>
      <c r="H4466">
        <f t="shared" ca="1" si="683"/>
        <v>19.705080675011168</v>
      </c>
      <c r="I4466">
        <f ca="1">User_Model_Calcs!A4466-Sat_Data!$B$5</f>
        <v>16.175307627502278</v>
      </c>
      <c r="J4466">
        <f ca="1">(Earth_Data!$B$1/SQRT(1-Earth_Data!$B$2^2*SIN(RADIANS(User_Model_Calcs!B4466))^2))*COS(RADIANS(User_Model_Calcs!B4466))</f>
        <v>6157.9984460639398</v>
      </c>
      <c r="K4466">
        <f ca="1">((Earth_Data!$B$1*(1-Earth_Data!$B$2^2))/SQRT(1-Earth_Data!$B$2^2*SIN(RADIANS(User_Model_Calcs!B4466))^2))*SIN(RADIANS(User_Model_Calcs!B4466))</f>
        <v>-1655.6720643458495</v>
      </c>
      <c r="L4466">
        <f t="shared" ca="1" si="680"/>
        <v>-15.048961463081424</v>
      </c>
      <c r="M4466">
        <f t="shared" ca="1" si="681"/>
        <v>6376.6915282441832</v>
      </c>
      <c r="N4466">
        <f ca="1">SQRT(User_Model_Calcs!M4466^2+Sat_Data!$B$3^2-2*User_Model_Calcs!M4466*Sat_Data!$B$3*COS(RADIANS(L4466))*COS(RADIANS(I4466)))</f>
        <v>36328.230294841567</v>
      </c>
      <c r="O4466">
        <f ca="1">DEGREES(ACOS(((Earth_Data!$B$1+Sat_Data!$B$2)/User_Model_Calcs!N4466)*SQRT(1-COS(RADIANS(User_Model_Calcs!I4466))^2*COS(RADIANS(User_Model_Calcs!B4466))^2)))</f>
        <v>64.204530549931576</v>
      </c>
      <c r="P4466">
        <f t="shared" ca="1" si="678"/>
        <v>47.988615392232454</v>
      </c>
    </row>
    <row r="4467" spans="1:16" x14ac:dyDescent="0.25">
      <c r="A4467">
        <f t="shared" ca="1" si="676"/>
        <v>128.58448714095277</v>
      </c>
      <c r="B4467">
        <f t="shared" ca="1" si="677"/>
        <v>-12.300796608684346</v>
      </c>
      <c r="C4467" s="6">
        <v>20135.9375</v>
      </c>
      <c r="D4467">
        <f t="shared" ca="1" si="682"/>
        <v>0.75</v>
      </c>
      <c r="E4467" s="1">
        <v>0.65</v>
      </c>
      <c r="F4467">
        <v>19.899999999999999</v>
      </c>
      <c r="G4467">
        <f t="shared" ca="1" si="679"/>
        <v>42.007420362456692</v>
      </c>
      <c r="H4467">
        <f t="shared" ca="1" si="683"/>
        <v>15.785974326835939</v>
      </c>
      <c r="I4467">
        <f ca="1">User_Model_Calcs!A4467-Sat_Data!$B$5</f>
        <v>18.584487140952774</v>
      </c>
      <c r="J4467">
        <f ca="1">(Earth_Data!$B$1/SQRT(1-Earth_Data!$B$2^2*SIN(RADIANS(User_Model_Calcs!B4467))^2))*COS(RADIANS(User_Model_Calcs!B4467))</f>
        <v>6232.6615335214819</v>
      </c>
      <c r="K4467">
        <f ca="1">((Earth_Data!$B$1*(1-Earth_Data!$B$2^2))/SQRT(1-Earth_Data!$B$2^2*SIN(RADIANS(User_Model_Calcs!B4467))^2))*SIN(RADIANS(User_Model_Calcs!B4467))</f>
        <v>-1349.9327076770569</v>
      </c>
      <c r="L4467">
        <f t="shared" ca="1" si="680"/>
        <v>-12.22093169359874</v>
      </c>
      <c r="M4467">
        <f t="shared" ca="1" si="681"/>
        <v>6377.1771268089033</v>
      </c>
      <c r="N4467">
        <f ca="1">SQRT(User_Model_Calcs!M4467^2+Sat_Data!$B$3^2-2*User_Model_Calcs!M4467*Sat_Data!$B$3*COS(RADIANS(L4467))*COS(RADIANS(I4467)))</f>
        <v>36335.93915380531</v>
      </c>
      <c r="O4467">
        <f ca="1">DEGREES(ACOS(((Earth_Data!$B$1+Sat_Data!$B$2)/User_Model_Calcs!N4467)*SQRT(1-COS(RADIANS(User_Model_Calcs!I4467))^2*COS(RADIANS(User_Model_Calcs!B4467))^2)))</f>
        <v>64.035865552459327</v>
      </c>
      <c r="P4467">
        <f t="shared" ca="1" si="678"/>
        <v>57.641048497561314</v>
      </c>
    </row>
    <row r="4468" spans="1:16" x14ac:dyDescent="0.25">
      <c r="A4468">
        <f t="shared" ca="1" si="676"/>
        <v>125.99422189355053</v>
      </c>
      <c r="B4468">
        <f t="shared" ca="1" si="677"/>
        <v>-14.56149243531817</v>
      </c>
      <c r="C4468" s="6">
        <v>20135.9375</v>
      </c>
      <c r="D4468">
        <f t="shared" ca="1" si="682"/>
        <v>0.75</v>
      </c>
      <c r="E4468" s="1">
        <v>0.65</v>
      </c>
      <c r="F4468">
        <v>19.899999999999999</v>
      </c>
      <c r="G4468">
        <f t="shared" ca="1" si="679"/>
        <v>42.007420362456692</v>
      </c>
      <c r="H4468">
        <f t="shared" ca="1" si="683"/>
        <v>18.154974258871327</v>
      </c>
      <c r="I4468">
        <f ca="1">User_Model_Calcs!A4468-Sat_Data!$B$5</f>
        <v>15.994221893550531</v>
      </c>
      <c r="J4468">
        <f ca="1">(Earth_Data!$B$1/SQRT(1-Earth_Data!$B$2^2*SIN(RADIANS(User_Model_Calcs!B4468))^2))*COS(RADIANS(User_Model_Calcs!B4468))</f>
        <v>6174.5702909583679</v>
      </c>
      <c r="K4468">
        <f ca="1">((Earth_Data!$B$1*(1-Earth_Data!$B$2^2))/SQRT(1-Earth_Data!$B$2^2*SIN(RADIANS(User_Model_Calcs!B4468))^2))*SIN(RADIANS(User_Model_Calcs!B4468))</f>
        <v>-1593.1869785950512</v>
      </c>
      <c r="L4468">
        <f t="shared" ca="1" si="680"/>
        <v>-14.468114610068648</v>
      </c>
      <c r="M4468">
        <f t="shared" ca="1" si="681"/>
        <v>6376.7988071406589</v>
      </c>
      <c r="N4468">
        <f ca="1">SQRT(User_Model_Calcs!M4468^2+Sat_Data!$B$3^2-2*User_Model_Calcs!M4468*Sat_Data!$B$3*COS(RADIANS(L4468))*COS(RADIANS(I4468)))</f>
        <v>36303.49271764914</v>
      </c>
      <c r="O4468">
        <f ca="1">DEGREES(ACOS(((Earth_Data!$B$1+Sat_Data!$B$2)/User_Model_Calcs!N4468)*SQRT(1-COS(RADIANS(User_Model_Calcs!I4468))^2*COS(RADIANS(User_Model_Calcs!B4468))^2)))</f>
        <v>64.805921818342568</v>
      </c>
      <c r="P4468">
        <f t="shared" ca="1" si="678"/>
        <v>48.744839561083005</v>
      </c>
    </row>
    <row r="4469" spans="1:16" x14ac:dyDescent="0.25">
      <c r="A4469">
        <f t="shared" ref="A4469:A4481" ca="1" si="684">127.694974900286+(RAND()*5-2.5)</f>
        <v>126.51362395147294</v>
      </c>
      <c r="B4469">
        <f t="shared" ref="B4469:B4481" ca="1" si="685">-13.9715365993556+(RAND()*5-2.5)</f>
        <v>-11.805912958786717</v>
      </c>
      <c r="C4469" s="6">
        <v>20135.9375</v>
      </c>
      <c r="D4469">
        <f t="shared" ca="1" si="682"/>
        <v>3</v>
      </c>
      <c r="E4469" s="1">
        <v>0.65</v>
      </c>
      <c r="F4469">
        <v>19.899999999999999</v>
      </c>
      <c r="G4469">
        <f t="shared" ca="1" si="679"/>
        <v>54.048620189015942</v>
      </c>
      <c r="H4469">
        <f t="shared" ca="1" si="683"/>
        <v>14.593854221897006</v>
      </c>
      <c r="I4469">
        <f ca="1">User_Model_Calcs!A4469-Sat_Data!$B$5</f>
        <v>16.513623951472937</v>
      </c>
      <c r="J4469">
        <f ca="1">(Earth_Data!$B$1/SQRT(1-Earth_Data!$B$2^2*SIN(RADIANS(User_Model_Calcs!B4469))^2))*COS(RADIANS(User_Model_Calcs!B4469))</f>
        <v>6244.093567517707</v>
      </c>
      <c r="K4469">
        <f ca="1">((Earth_Data!$B$1*(1-Earth_Data!$B$2^2))/SQRT(1-Earth_Data!$B$2^2*SIN(RADIANS(User_Model_Calcs!B4469))^2))*SIN(RADIANS(User_Model_Calcs!B4469))</f>
        <v>-1296.3944216438624</v>
      </c>
      <c r="L4469">
        <f t="shared" ca="1" si="680"/>
        <v>-11.729074800291546</v>
      </c>
      <c r="M4469">
        <f t="shared" ca="1" si="681"/>
        <v>6377.2519925423467</v>
      </c>
      <c r="N4469">
        <f ca="1">SQRT(User_Model_Calcs!M4469^2+Sat_Data!$B$3^2-2*User_Model_Calcs!M4469*Sat_Data!$B$3*COS(RADIANS(L4469))*COS(RADIANS(I4469)))</f>
        <v>36244.303945650201</v>
      </c>
      <c r="O4469">
        <f ca="1">DEGREES(ACOS(((Earth_Data!$B$1+Sat_Data!$B$2)/User_Model_Calcs!N4469)*SQRT(1-COS(RADIANS(User_Model_Calcs!I4469))^2*COS(RADIANS(User_Model_Calcs!B4469))^2)))</f>
        <v>66.311380168675996</v>
      </c>
      <c r="P4469">
        <f t="shared" ca="1" si="678"/>
        <v>55.390229273343337</v>
      </c>
    </row>
    <row r="4470" spans="1:16" x14ac:dyDescent="0.25">
      <c r="A4470">
        <f t="shared" ca="1" si="684"/>
        <v>129.9191050206569</v>
      </c>
      <c r="B4470">
        <f t="shared" ca="1" si="685"/>
        <v>-12.81841140049656</v>
      </c>
      <c r="C4470" s="6">
        <v>20135.9375</v>
      </c>
      <c r="D4470">
        <f t="shared" ca="1" si="682"/>
        <v>3</v>
      </c>
      <c r="E4470" s="1">
        <v>0.65</v>
      </c>
      <c r="F4470">
        <v>19.899999999999999</v>
      </c>
      <c r="G4470">
        <f t="shared" ca="1" si="679"/>
        <v>54.048620189015942</v>
      </c>
      <c r="H4470">
        <f t="shared" ca="1" si="683"/>
        <v>16.862639473129445</v>
      </c>
      <c r="I4470">
        <f ca="1">User_Model_Calcs!A4470-Sat_Data!$B$5</f>
        <v>19.9191050206569</v>
      </c>
      <c r="J4470">
        <f ca="1">(Earth_Data!$B$1/SQRT(1-Earth_Data!$B$2^2*SIN(RADIANS(User_Model_Calcs!B4470))^2))*COS(RADIANS(User_Model_Calcs!B4470))</f>
        <v>6220.2096389565495</v>
      </c>
      <c r="K4470">
        <f ca="1">((Earth_Data!$B$1*(1-Earth_Data!$B$2^2))/SQRT(1-Earth_Data!$B$2^2*SIN(RADIANS(User_Model_Calcs!B4470))^2))*SIN(RADIANS(User_Model_Calcs!B4470))</f>
        <v>-1405.8243456149148</v>
      </c>
      <c r="L4470">
        <f t="shared" ca="1" si="680"/>
        <v>-12.735405984485878</v>
      </c>
      <c r="M4470">
        <f t="shared" ca="1" si="681"/>
        <v>6377.0957373471792</v>
      </c>
      <c r="N4470">
        <f ca="1">SQRT(User_Model_Calcs!M4470^2+Sat_Data!$B$3^2-2*User_Model_Calcs!M4470*Sat_Data!$B$3*COS(RADIANS(L4470))*COS(RADIANS(I4470)))</f>
        <v>36404.989689660448</v>
      </c>
      <c r="O4470">
        <f ca="1">DEGREES(ACOS(((Earth_Data!$B$1+Sat_Data!$B$2)/User_Model_Calcs!N4470)*SQRT(1-COS(RADIANS(User_Model_Calcs!I4470))^2*COS(RADIANS(User_Model_Calcs!B4470))^2)))</f>
        <v>62.440351126817745</v>
      </c>
      <c r="P4470">
        <f t="shared" ca="1" si="678"/>
        <v>58.523005274616835</v>
      </c>
    </row>
    <row r="4471" spans="1:16" x14ac:dyDescent="0.25">
      <c r="A4471">
        <f t="shared" ca="1" si="684"/>
        <v>128.48703703698635</v>
      </c>
      <c r="B4471">
        <f t="shared" ca="1" si="685"/>
        <v>-12.111322556582889</v>
      </c>
      <c r="C4471" s="6">
        <v>20135.9375</v>
      </c>
      <c r="D4471">
        <f t="shared" ca="1" si="682"/>
        <v>0.75</v>
      </c>
      <c r="E4471" s="1">
        <v>0.65</v>
      </c>
      <c r="F4471">
        <v>19.899999999999999</v>
      </c>
      <c r="G4471">
        <f t="shared" ca="1" si="679"/>
        <v>42.007420362456692</v>
      </c>
      <c r="H4471">
        <f t="shared" ca="1" si="683"/>
        <v>21.334876581086004</v>
      </c>
      <c r="I4471">
        <f ca="1">User_Model_Calcs!A4471-Sat_Data!$B$5</f>
        <v>18.487037036986351</v>
      </c>
      <c r="J4471">
        <f ca="1">(Earth_Data!$B$1/SQRT(1-Earth_Data!$B$2^2*SIN(RADIANS(User_Model_Calcs!B4471))^2))*COS(RADIANS(User_Model_Calcs!B4471))</f>
        <v>6237.09314448236</v>
      </c>
      <c r="K4471">
        <f ca="1">((Earth_Data!$B$1*(1-Earth_Data!$B$2^2))/SQRT(1-Earth_Data!$B$2^2*SIN(RADIANS(User_Model_Calcs!B4471))^2))*SIN(RADIANS(User_Model_Calcs!B4471))</f>
        <v>-1329.4461854001829</v>
      </c>
      <c r="L4471">
        <f t="shared" ca="1" si="680"/>
        <v>-12.03261374205724</v>
      </c>
      <c r="M4471">
        <f t="shared" ca="1" si="681"/>
        <v>6377.206132219967</v>
      </c>
      <c r="N4471">
        <f ca="1">SQRT(User_Model_Calcs!M4471^2+Sat_Data!$B$3^2-2*User_Model_Calcs!M4471*Sat_Data!$B$3*COS(RADIANS(L4471))*COS(RADIANS(I4471)))</f>
        <v>36327.155683336881</v>
      </c>
      <c r="O4471">
        <f ca="1">DEGREES(ACOS(((Earth_Data!$B$1+Sat_Data!$B$2)/User_Model_Calcs!N4471)*SQRT(1-COS(RADIANS(User_Model_Calcs!I4471))^2*COS(RADIANS(User_Model_Calcs!B4471))^2)))</f>
        <v>64.246222665872523</v>
      </c>
      <c r="P4471">
        <f t="shared" ca="1" si="678"/>
        <v>57.890367402286756</v>
      </c>
    </row>
    <row r="4472" spans="1:16" x14ac:dyDescent="0.25">
      <c r="A4472">
        <f t="shared" ca="1" si="684"/>
        <v>125.67888604617494</v>
      </c>
      <c r="B4472">
        <f t="shared" ca="1" si="685"/>
        <v>-12.767083649587759</v>
      </c>
      <c r="C4472" s="6">
        <v>20135.9375</v>
      </c>
      <c r="D4472">
        <f t="shared" ca="1" si="682"/>
        <v>0.75</v>
      </c>
      <c r="E4472" s="1">
        <v>0.65</v>
      </c>
      <c r="F4472">
        <v>19.899999999999999</v>
      </c>
      <c r="G4472">
        <f t="shared" ca="1" si="679"/>
        <v>42.007420362456692</v>
      </c>
      <c r="H4472">
        <f t="shared" ca="1" si="683"/>
        <v>21.078143180401497</v>
      </c>
      <c r="I4472">
        <f ca="1">User_Model_Calcs!A4472-Sat_Data!$B$5</f>
        <v>15.678886046174938</v>
      </c>
      <c r="J4472">
        <f ca="1">(Earth_Data!$B$1/SQRT(1-Earth_Data!$B$2^2*SIN(RADIANS(User_Model_Calcs!B4472))^2))*COS(RADIANS(User_Model_Calcs!B4472))</f>
        <v>6221.4669626532286</v>
      </c>
      <c r="K4472">
        <f ca="1">((Earth_Data!$B$1*(1-Earth_Data!$B$2^2))/SQRT(1-Earth_Data!$B$2^2*SIN(RADIANS(User_Model_Calcs!B4472))^2))*SIN(RADIANS(User_Model_Calcs!B4472))</f>
        <v>-1400.2869704462566</v>
      </c>
      <c r="L4472">
        <f t="shared" ca="1" si="680"/>
        <v>-12.684388469389381</v>
      </c>
      <c r="M4472">
        <f t="shared" ca="1" si="681"/>
        <v>6377.1039482657916</v>
      </c>
      <c r="N4472">
        <f ca="1">SQRT(User_Model_Calcs!M4472^2+Sat_Data!$B$3^2-2*User_Model_Calcs!M4472*Sat_Data!$B$3*COS(RADIANS(L4472))*COS(RADIANS(I4472)))</f>
        <v>36240.27976585678</v>
      </c>
      <c r="O4472">
        <f ca="1">DEGREES(ACOS(((Earth_Data!$B$1+Sat_Data!$B$2)/User_Model_Calcs!N4472)*SQRT(1-COS(RADIANS(User_Model_Calcs!I4472))^2*COS(RADIANS(User_Model_Calcs!B4472))^2)))</f>
        <v>66.411017379904152</v>
      </c>
      <c r="P4472">
        <f t="shared" ca="1" si="678"/>
        <v>51.786489474067913</v>
      </c>
    </row>
    <row r="4473" spans="1:16" x14ac:dyDescent="0.25">
      <c r="A4473">
        <f t="shared" ca="1" si="684"/>
        <v>126.89287395588318</v>
      </c>
      <c r="B4473">
        <f t="shared" ca="1" si="685"/>
        <v>-12.788039585722917</v>
      </c>
      <c r="C4473" s="6">
        <v>20135.9375</v>
      </c>
      <c r="D4473">
        <f t="shared" ca="1" si="682"/>
        <v>0.75</v>
      </c>
      <c r="E4473" s="1">
        <v>0.65</v>
      </c>
      <c r="F4473">
        <v>19.899999999999999</v>
      </c>
      <c r="G4473">
        <f t="shared" ca="1" si="679"/>
        <v>42.007420362456692</v>
      </c>
      <c r="H4473">
        <f t="shared" ca="1" si="683"/>
        <v>20.134044997055465</v>
      </c>
      <c r="I4473">
        <f ca="1">User_Model_Calcs!A4473-Sat_Data!$B$5</f>
        <v>16.892873955883175</v>
      </c>
      <c r="J4473">
        <f ca="1">(Earth_Data!$B$1/SQRT(1-Earth_Data!$B$2^2*SIN(RADIANS(User_Model_Calcs!B4473))^2))*COS(RADIANS(User_Model_Calcs!B4473))</f>
        <v>6220.9542262056257</v>
      </c>
      <c r="K4473">
        <f ca="1">((Earth_Data!$B$1*(1-Earth_Data!$B$2^2))/SQRT(1-Earth_Data!$B$2^2*SIN(RADIANS(User_Model_Calcs!B4473))^2))*SIN(RADIANS(User_Model_Calcs!B4473))</f>
        <v>-1402.5478863752278</v>
      </c>
      <c r="L4473">
        <f t="shared" ca="1" si="680"/>
        <v>-12.705217711570413</v>
      </c>
      <c r="M4473">
        <f t="shared" ca="1" si="681"/>
        <v>6377.1005996550857</v>
      </c>
      <c r="N4473">
        <f ca="1">SQRT(User_Model_Calcs!M4473^2+Sat_Data!$B$3^2-2*User_Model_Calcs!M4473*Sat_Data!$B$3*COS(RADIANS(L4473))*COS(RADIANS(I4473)))</f>
        <v>36283.832169734967</v>
      </c>
      <c r="O4473">
        <f ca="1">DEGREES(ACOS(((Earth_Data!$B$1+Sat_Data!$B$2)/User_Model_Calcs!N4473)*SQRT(1-COS(RADIANS(User_Model_Calcs!I4473))^2*COS(RADIANS(User_Model_Calcs!B4473))^2)))</f>
        <v>65.301020595717219</v>
      </c>
      <c r="P4473">
        <f t="shared" ca="1" si="678"/>
        <v>53.913269679377947</v>
      </c>
    </row>
    <row r="4474" spans="1:16" x14ac:dyDescent="0.25">
      <c r="A4474">
        <f t="shared" ca="1" si="684"/>
        <v>129.80520695607984</v>
      </c>
      <c r="B4474">
        <f t="shared" ca="1" si="685"/>
        <v>-11.975728548093253</v>
      </c>
      <c r="C4474" s="6">
        <v>20135.9375</v>
      </c>
      <c r="D4474">
        <f t="shared" ca="1" si="682"/>
        <v>1.2</v>
      </c>
      <c r="E4474" s="1">
        <v>0.65</v>
      </c>
      <c r="F4474">
        <v>19.899999999999999</v>
      </c>
      <c r="G4474">
        <f t="shared" ca="1" si="679"/>
        <v>46.089820015575185</v>
      </c>
      <c r="H4474">
        <f t="shared" ca="1" si="683"/>
        <v>18.299185838623679</v>
      </c>
      <c r="I4474">
        <f ca="1">User_Model_Calcs!A4474-Sat_Data!$B$5</f>
        <v>19.805206956079843</v>
      </c>
      <c r="J4474">
        <f ca="1">(Earth_Data!$B$1/SQRT(1-Earth_Data!$B$2^2*SIN(RADIANS(User_Model_Calcs!B4474))^2))*COS(RADIANS(User_Model_Calcs!B4474))</f>
        <v>6240.2229165463532</v>
      </c>
      <c r="K4474">
        <f ca="1">((Earth_Data!$B$1*(1-Earth_Data!$B$2^2))/SQRT(1-Earth_Data!$B$2^2*SIN(RADIANS(User_Model_Calcs!B4474))^2))*SIN(RADIANS(User_Model_Calcs!B4474))</f>
        <v>-1314.7765715423564</v>
      </c>
      <c r="L4474">
        <f t="shared" ca="1" si="680"/>
        <v>-11.89784917522487</v>
      </c>
      <c r="M4474">
        <f t="shared" ca="1" si="681"/>
        <v>6377.2266292854092</v>
      </c>
      <c r="N4474">
        <f ca="1">SQRT(User_Model_Calcs!M4474^2+Sat_Data!$B$3^2-2*User_Model_Calcs!M4474*Sat_Data!$B$3*COS(RADIANS(L4474))*COS(RADIANS(I4474)))</f>
        <v>36378.328834105982</v>
      </c>
      <c r="O4474">
        <f ca="1">DEGREES(ACOS(((Earth_Data!$B$1+Sat_Data!$B$2)/User_Model_Calcs!N4474)*SQRT(1-COS(RADIANS(User_Model_Calcs!I4474))^2*COS(RADIANS(User_Model_Calcs!B4474))^2)))</f>
        <v>63.048557725957323</v>
      </c>
      <c r="P4474">
        <f t="shared" ca="1" si="678"/>
        <v>60.050242791879867</v>
      </c>
    </row>
    <row r="4475" spans="1:16" x14ac:dyDescent="0.25">
      <c r="A4475">
        <f t="shared" ca="1" si="684"/>
        <v>127.95793393890762</v>
      </c>
      <c r="B4475">
        <f t="shared" ca="1" si="685"/>
        <v>-14.280533351285001</v>
      </c>
      <c r="C4475" s="6">
        <v>20135.9375</v>
      </c>
      <c r="D4475">
        <f t="shared" ca="1" si="682"/>
        <v>0.75</v>
      </c>
      <c r="E4475" s="1">
        <v>0.65</v>
      </c>
      <c r="F4475">
        <v>19.899999999999999</v>
      </c>
      <c r="G4475">
        <f t="shared" ca="1" si="679"/>
        <v>42.007420362456692</v>
      </c>
      <c r="H4475">
        <f t="shared" ca="1" si="683"/>
        <v>23.539551454594882</v>
      </c>
      <c r="I4475">
        <f ca="1">User_Model_Calcs!A4475-Sat_Data!$B$5</f>
        <v>17.957933938907615</v>
      </c>
      <c r="J4475">
        <f ca="1">(Earth_Data!$B$1/SQRT(1-Earth_Data!$B$2^2*SIN(RADIANS(User_Model_Calcs!B4475))^2))*COS(RADIANS(User_Model_Calcs!B4475))</f>
        <v>6182.3121534225784</v>
      </c>
      <c r="K4475">
        <f ca="1">((Earth_Data!$B$1*(1-Earth_Data!$B$2^2))/SQRT(1-Earth_Data!$B$2^2*SIN(RADIANS(User_Model_Calcs!B4475))^2))*SIN(RADIANS(User_Model_Calcs!B4475))</f>
        <v>-1563.0802592402231</v>
      </c>
      <c r="L4475">
        <f t="shared" ca="1" si="680"/>
        <v>-14.188805232033308</v>
      </c>
      <c r="M4475">
        <f t="shared" ca="1" si="681"/>
        <v>6376.8490227684551</v>
      </c>
      <c r="N4475">
        <f ca="1">SQRT(User_Model_Calcs!M4475^2+Sat_Data!$B$3^2-2*User_Model_Calcs!M4475*Sat_Data!$B$3*COS(RADIANS(L4475))*COS(RADIANS(I4475)))</f>
        <v>36366.652126132867</v>
      </c>
      <c r="O4475">
        <f ca="1">DEGREES(ACOS(((Earth_Data!$B$1+Sat_Data!$B$2)/User_Model_Calcs!N4475)*SQRT(1-COS(RADIANS(User_Model_Calcs!I4475))^2*COS(RADIANS(User_Model_Calcs!B4475))^2)))</f>
        <v>63.306118089738838</v>
      </c>
      <c r="P4475">
        <f t="shared" ca="1" si="678"/>
        <v>52.72624148707672</v>
      </c>
    </row>
    <row r="4476" spans="1:16" x14ac:dyDescent="0.25">
      <c r="A4476">
        <f t="shared" ca="1" si="684"/>
        <v>127.74383779146115</v>
      </c>
      <c r="B4476">
        <f t="shared" ca="1" si="685"/>
        <v>-12.5313285079256</v>
      </c>
      <c r="C4476" s="6">
        <v>20135.9375</v>
      </c>
      <c r="D4476">
        <f t="shared" ca="1" si="682"/>
        <v>3</v>
      </c>
      <c r="E4476" s="1">
        <v>0.65</v>
      </c>
      <c r="F4476">
        <v>19.899999999999999</v>
      </c>
      <c r="G4476">
        <f t="shared" ca="1" si="679"/>
        <v>54.048620189015942</v>
      </c>
      <c r="H4476">
        <f t="shared" ca="1" si="683"/>
        <v>17.876685453852641</v>
      </c>
      <c r="I4476">
        <f ca="1">User_Model_Calcs!A4476-Sat_Data!$B$5</f>
        <v>17.743837791461146</v>
      </c>
      <c r="J4476">
        <f ca="1">(Earth_Data!$B$1/SQRT(1-Earth_Data!$B$2^2*SIN(RADIANS(User_Model_Calcs!B4476))^2))*COS(RADIANS(User_Model_Calcs!B4476))</f>
        <v>6227.1782142969278</v>
      </c>
      <c r="K4476">
        <f ca="1">((Earth_Data!$B$1*(1-Earth_Data!$B$2^2))/SQRT(1-Earth_Data!$B$2^2*SIN(RADIANS(User_Model_Calcs!B4476))^2))*SIN(RADIANS(User_Model_Calcs!B4476))</f>
        <v>-1374.8389783651405</v>
      </c>
      <c r="L4476">
        <f t="shared" ca="1" si="680"/>
        <v>-12.450061645540094</v>
      </c>
      <c r="M4476">
        <f t="shared" ca="1" si="681"/>
        <v>6377.1412661980739</v>
      </c>
      <c r="N4476">
        <f ca="1">SQRT(User_Model_Calcs!M4476^2+Sat_Data!$B$3^2-2*User_Model_Calcs!M4476*Sat_Data!$B$3*COS(RADIANS(L4476))*COS(RADIANS(I4476)))</f>
        <v>36308.903194505139</v>
      </c>
      <c r="O4476">
        <f ca="1">DEGREES(ACOS(((Earth_Data!$B$1+Sat_Data!$B$2)/User_Model_Calcs!N4476)*SQRT(1-COS(RADIANS(User_Model_Calcs!I4476))^2*COS(RADIANS(User_Model_Calcs!B4476))^2)))</f>
        <v>64.684792448087748</v>
      </c>
      <c r="P4476">
        <f t="shared" ca="1" si="678"/>
        <v>55.859750582163194</v>
      </c>
    </row>
    <row r="4477" spans="1:16" x14ac:dyDescent="0.25">
      <c r="A4477">
        <f t="shared" ca="1" si="684"/>
        <v>128.37367062866937</v>
      </c>
      <c r="B4477">
        <f t="shared" ca="1" si="685"/>
        <v>-14.492912349740292</v>
      </c>
      <c r="C4477" s="6">
        <v>20135.9375</v>
      </c>
      <c r="D4477">
        <f t="shared" ca="1" si="682"/>
        <v>3</v>
      </c>
      <c r="E4477" s="1">
        <v>0.65</v>
      </c>
      <c r="F4477">
        <v>19.899999999999999</v>
      </c>
      <c r="G4477">
        <f t="shared" ca="1" si="679"/>
        <v>54.048620189015942</v>
      </c>
      <c r="H4477">
        <f t="shared" ca="1" si="683"/>
        <v>15.87165629264814</v>
      </c>
      <c r="I4477">
        <f ca="1">User_Model_Calcs!A4477-Sat_Data!$B$5</f>
        <v>18.373670628669373</v>
      </c>
      <c r="J4477">
        <f ca="1">(Earth_Data!$B$1/SQRT(1-Earth_Data!$B$2^2*SIN(RADIANS(User_Model_Calcs!B4477))^2))*COS(RADIANS(User_Model_Calcs!B4477))</f>
        <v>6176.473659336918</v>
      </c>
      <c r="K4477">
        <f ca="1">((Earth_Data!$B$1*(1-Earth_Data!$B$2^2))/SQRT(1-Earth_Data!$B$2^2*SIN(RADIANS(User_Model_Calcs!B4477))^2))*SIN(RADIANS(User_Model_Calcs!B4477))</f>
        <v>-1585.8415875463606</v>
      </c>
      <c r="L4477">
        <f t="shared" ca="1" si="680"/>
        <v>-14.399936390526047</v>
      </c>
      <c r="M4477">
        <f t="shared" ca="1" si="681"/>
        <v>6376.8111470604445</v>
      </c>
      <c r="N4477">
        <f ca="1">SQRT(User_Model_Calcs!M4477^2+Sat_Data!$B$3^2-2*User_Model_Calcs!M4477*Sat_Data!$B$3*COS(RADIANS(L4477))*COS(RADIANS(I4477)))</f>
        <v>36389.27761024396</v>
      </c>
      <c r="O4477">
        <f ca="1">DEGREES(ACOS(((Earth_Data!$B$1+Sat_Data!$B$2)/User_Model_Calcs!N4477)*SQRT(1-COS(RADIANS(User_Model_Calcs!I4477))^2*COS(RADIANS(User_Model_Calcs!B4477))^2)))</f>
        <v>62.786597794193362</v>
      </c>
      <c r="P4477">
        <f t="shared" ca="1" si="678"/>
        <v>53.003222109316376</v>
      </c>
    </row>
    <row r="4478" spans="1:16" x14ac:dyDescent="0.25">
      <c r="A4478">
        <f t="shared" ca="1" si="684"/>
        <v>125.32818670825874</v>
      </c>
      <c r="B4478">
        <f t="shared" ca="1" si="685"/>
        <v>-11.787723316670546</v>
      </c>
      <c r="C4478" s="6">
        <v>20135.9375</v>
      </c>
      <c r="D4478">
        <f t="shared" ca="1" si="682"/>
        <v>1.2</v>
      </c>
      <c r="E4478" s="1">
        <v>0.65</v>
      </c>
      <c r="F4478">
        <v>19.899999999999999</v>
      </c>
      <c r="G4478">
        <f t="shared" ca="1" si="679"/>
        <v>46.089820015575185</v>
      </c>
      <c r="H4478">
        <f t="shared" ca="1" si="683"/>
        <v>16.61229633001826</v>
      </c>
      <c r="I4478">
        <f ca="1">User_Model_Calcs!A4478-Sat_Data!$B$5</f>
        <v>15.328186708258741</v>
      </c>
      <c r="J4478">
        <f ca="1">(Earth_Data!$B$1/SQRT(1-Earth_Data!$B$2^2*SIN(RADIANS(User_Model_Calcs!B4478))^2))*COS(RADIANS(User_Model_Calcs!B4478))</f>
        <v>6244.5049352008091</v>
      </c>
      <c r="K4478">
        <f ca="1">((Earth_Data!$B$1*(1-Earth_Data!$B$2^2))/SQRT(1-Earth_Data!$B$2^2*SIN(RADIANS(User_Model_Calcs!B4478))^2))*SIN(RADIANS(User_Model_Calcs!B4478))</f>
        <v>-1294.4247691793912</v>
      </c>
      <c r="L4478">
        <f t="shared" ca="1" si="680"/>
        <v>-11.710996846161237</v>
      </c>
      <c r="M4478">
        <f t="shared" ca="1" si="681"/>
        <v>6377.2546890344893</v>
      </c>
      <c r="N4478">
        <f ca="1">SQRT(User_Model_Calcs!M4478^2+Sat_Data!$B$3^2-2*User_Model_Calcs!M4478*Sat_Data!$B$3*COS(RADIANS(L4478))*COS(RADIANS(I4478)))</f>
        <v>36202.593675504075</v>
      </c>
      <c r="O4478">
        <f ca="1">DEGREES(ACOS(((Earth_Data!$B$1+Sat_Data!$B$2)/User_Model_Calcs!N4478)*SQRT(1-COS(RADIANS(User_Model_Calcs!I4478))^2*COS(RADIANS(User_Model_Calcs!B4478))^2)))</f>
        <v>67.419446966078169</v>
      </c>
      <c r="P4478">
        <f t="shared" ca="1" si="678"/>
        <v>53.302682061233824</v>
      </c>
    </row>
    <row r="4479" spans="1:16" x14ac:dyDescent="0.25">
      <c r="A4479">
        <f t="shared" ca="1" si="684"/>
        <v>126.03474026041702</v>
      </c>
      <c r="B4479">
        <f t="shared" ca="1" si="685"/>
        <v>-13.085877197857059</v>
      </c>
      <c r="C4479" s="6">
        <v>20135.9375</v>
      </c>
      <c r="D4479">
        <f t="shared" ca="1" si="682"/>
        <v>0.75</v>
      </c>
      <c r="E4479" s="1">
        <v>0.65</v>
      </c>
      <c r="F4479">
        <v>19.899999999999999</v>
      </c>
      <c r="G4479">
        <f t="shared" ca="1" si="679"/>
        <v>42.007420362456692</v>
      </c>
      <c r="H4479">
        <f t="shared" ca="1" si="683"/>
        <v>16.624939089930859</v>
      </c>
      <c r="I4479">
        <f ca="1">User_Model_Calcs!A4479-Sat_Data!$B$5</f>
        <v>16.034740260417024</v>
      </c>
      <c r="J4479">
        <f ca="1">(Earth_Data!$B$1/SQRT(1-Earth_Data!$B$2^2*SIN(RADIANS(User_Model_Calcs!B4479))^2))*COS(RADIANS(User_Model_Calcs!B4479))</f>
        <v>6213.5774774848951</v>
      </c>
      <c r="K4479">
        <f ca="1">((Earth_Data!$B$1*(1-Earth_Data!$B$2^2))/SQRT(1-Earth_Data!$B$2^2*SIN(RADIANS(User_Model_Calcs!B4479))^2))*SIN(RADIANS(User_Model_Calcs!B4479))</f>
        <v>-1434.661258201907</v>
      </c>
      <c r="L4479">
        <f t="shared" ca="1" si="680"/>
        <v>-13.001259457177714</v>
      </c>
      <c r="M4479">
        <f t="shared" ca="1" si="681"/>
        <v>6377.0524534845281</v>
      </c>
      <c r="N4479">
        <f ca="1">SQRT(User_Model_Calcs!M4479^2+Sat_Data!$B$3^2-2*User_Model_Calcs!M4479*Sat_Data!$B$3*COS(RADIANS(L4479))*COS(RADIANS(I4479)))</f>
        <v>36261.370231487708</v>
      </c>
      <c r="O4479">
        <f ca="1">DEGREES(ACOS(((Earth_Data!$B$1+Sat_Data!$B$2)/User_Model_Calcs!N4479)*SQRT(1-COS(RADIANS(User_Model_Calcs!I4479))^2*COS(RADIANS(User_Model_Calcs!B4479))^2)))</f>
        <v>65.865650449530719</v>
      </c>
      <c r="P4479">
        <f t="shared" ca="1" si="678"/>
        <v>51.769430419989291</v>
      </c>
    </row>
    <row r="4480" spans="1:16" x14ac:dyDescent="0.25">
      <c r="A4480">
        <f t="shared" ca="1" si="684"/>
        <v>127.46344420139981</v>
      </c>
      <c r="B4480">
        <f t="shared" ca="1" si="685"/>
        <v>-14.465282920591635</v>
      </c>
      <c r="C4480" s="6">
        <v>20135.9375</v>
      </c>
      <c r="D4480">
        <f t="shared" ca="1" si="682"/>
        <v>1.2</v>
      </c>
      <c r="E4480" s="1">
        <v>0.65</v>
      </c>
      <c r="F4480">
        <v>19.899999999999999</v>
      </c>
      <c r="G4480">
        <f t="shared" ca="1" si="679"/>
        <v>46.089820015575185</v>
      </c>
      <c r="H4480">
        <f t="shared" ca="1" si="683"/>
        <v>21.744655616550588</v>
      </c>
      <c r="I4480">
        <f ca="1">User_Model_Calcs!A4480-Sat_Data!$B$5</f>
        <v>17.46344420139981</v>
      </c>
      <c r="J4480">
        <f ca="1">(Earth_Data!$B$1/SQRT(1-Earth_Data!$B$2^2*SIN(RADIANS(User_Model_Calcs!B4480))^2))*COS(RADIANS(User_Model_Calcs!B4480))</f>
        <v>6177.2379972303779</v>
      </c>
      <c r="K4480">
        <f ca="1">((Earth_Data!$B$1*(1-Earth_Data!$B$2^2))/SQRT(1-Earth_Data!$B$2^2*SIN(RADIANS(User_Model_Calcs!B4480))^2))*SIN(RADIANS(User_Model_Calcs!B4480))</f>
        <v>-1582.8816579826894</v>
      </c>
      <c r="L4480">
        <f t="shared" ca="1" si="680"/>
        <v>-14.372469013867065</v>
      </c>
      <c r="M4480">
        <f t="shared" ca="1" si="681"/>
        <v>6376.8161034802315</v>
      </c>
      <c r="N4480">
        <f ca="1">SQRT(User_Model_Calcs!M4480^2+Sat_Data!$B$3^2-2*User_Model_Calcs!M4480*Sat_Data!$B$3*COS(RADIANS(L4480))*COS(RADIANS(I4480)))</f>
        <v>36353.436764238017</v>
      </c>
      <c r="O4480">
        <f ca="1">DEGREES(ACOS(((Earth_Data!$B$1+Sat_Data!$B$2)/User_Model_Calcs!N4480)*SQRT(1-COS(RADIANS(User_Model_Calcs!I4480))^2*COS(RADIANS(User_Model_Calcs!B4480))^2)))</f>
        <v>63.612451925167477</v>
      </c>
      <c r="P4480">
        <f t="shared" ca="1" si="678"/>
        <v>51.550097615307976</v>
      </c>
    </row>
    <row r="4481" spans="1:16" x14ac:dyDescent="0.25">
      <c r="A4481">
        <f t="shared" ca="1" si="684"/>
        <v>129.86717788910229</v>
      </c>
      <c r="B4481">
        <f t="shared" ca="1" si="685"/>
        <v>-12.405161562453181</v>
      </c>
      <c r="C4481" s="6">
        <v>20135.9375</v>
      </c>
      <c r="D4481">
        <f t="shared" ca="1" si="682"/>
        <v>3</v>
      </c>
      <c r="E4481" s="1">
        <v>0.65</v>
      </c>
      <c r="F4481">
        <v>19.899999999999999</v>
      </c>
      <c r="G4481">
        <f t="shared" ca="1" si="679"/>
        <v>54.048620189015942</v>
      </c>
      <c r="H4481">
        <f t="shared" ca="1" si="683"/>
        <v>21.515901370361448</v>
      </c>
      <c r="I4481">
        <f ca="1">User_Model_Calcs!A4481-Sat_Data!$B$5</f>
        <v>19.867177889102294</v>
      </c>
      <c r="J4481">
        <f ca="1">(Earth_Data!$B$1/SQRT(1-Earth_Data!$B$2^2*SIN(RADIANS(User_Model_Calcs!B4481))^2))*COS(RADIANS(User_Model_Calcs!B4481))</f>
        <v>6230.1915857609001</v>
      </c>
      <c r="K4481">
        <f ca="1">((Earth_Data!$B$1*(1-Earth_Data!$B$2^2))/SQRT(1-Earth_Data!$B$2^2*SIN(RADIANS(User_Model_Calcs!B4481))^2))*SIN(RADIANS(User_Model_Calcs!B4481))</f>
        <v>-1361.2107981268339</v>
      </c>
      <c r="L4481">
        <f t="shared" ca="1" si="680"/>
        <v>-12.324661326341568</v>
      </c>
      <c r="M4481">
        <f t="shared" ca="1" si="681"/>
        <v>6377.160969602618</v>
      </c>
      <c r="N4481">
        <f ca="1">SQRT(User_Model_Calcs!M4481^2+Sat_Data!$B$3^2-2*User_Model_Calcs!M4481*Sat_Data!$B$3*COS(RADIANS(L4481))*COS(RADIANS(I4481)))</f>
        <v>36391.904120074985</v>
      </c>
      <c r="O4481">
        <f ca="1">DEGREES(ACOS(((Earth_Data!$B$1+Sat_Data!$B$2)/User_Model_Calcs!N4481)*SQRT(1-COS(RADIANS(User_Model_Calcs!I4481))^2*COS(RADIANS(User_Model_Calcs!B4481))^2)))</f>
        <v>62.737265799644796</v>
      </c>
      <c r="P4481">
        <f t="shared" ca="1" si="678"/>
        <v>59.268232632653095</v>
      </c>
    </row>
    <row r="4482" spans="1:16" x14ac:dyDescent="0.25">
      <c r="A4482">
        <f ca="1">127.694974900286+(RAND()*10-5)</f>
        <v>129.9664151756991</v>
      </c>
      <c r="B4482">
        <f ca="1">-13.9715365993556+(RAND()*10-5)</f>
        <v>-13.282548154578009</v>
      </c>
      <c r="C4482" s="6">
        <v>20135.9375</v>
      </c>
      <c r="D4482">
        <f t="shared" ca="1" si="682"/>
        <v>1.2</v>
      </c>
      <c r="E4482" s="1">
        <v>0.65</v>
      </c>
      <c r="F4482">
        <v>19.899999999999999</v>
      </c>
      <c r="G4482">
        <f t="shared" ca="1" si="679"/>
        <v>46.089820015575185</v>
      </c>
      <c r="H4482">
        <f t="shared" ca="1" si="683"/>
        <v>18.400177214993079</v>
      </c>
      <c r="I4482">
        <f ca="1">User_Model_Calcs!A4482-Sat_Data!$B$5</f>
        <v>19.966415175699098</v>
      </c>
      <c r="J4482">
        <f ca="1">(Earth_Data!$B$1/SQRT(1-Earth_Data!$B$2^2*SIN(RADIANS(User_Model_Calcs!B4482))^2))*COS(RADIANS(User_Model_Calcs!B4482))</f>
        <v>6208.6148309202763</v>
      </c>
      <c r="K4482">
        <f ca="1">((Earth_Data!$B$1*(1-Earth_Data!$B$2^2))/SQRT(1-Earth_Data!$B$2^2*SIN(RADIANS(User_Model_Calcs!B4482))^2))*SIN(RADIANS(User_Model_Calcs!B4482))</f>
        <v>-1455.8458639219757</v>
      </c>
      <c r="L4482">
        <f t="shared" ca="1" si="680"/>
        <v>-13.196749506895797</v>
      </c>
      <c r="M4482">
        <f t="shared" ca="1" si="681"/>
        <v>6377.0200954851898</v>
      </c>
      <c r="N4482">
        <f ca="1">SQRT(User_Model_Calcs!M4482^2+Sat_Data!$B$3^2-2*User_Model_Calcs!M4482*Sat_Data!$B$3*COS(RADIANS(L4482))*COS(RADIANS(I4482)))</f>
        <v>36419.624360617076</v>
      </c>
      <c r="O4482">
        <f ca="1">DEGREES(ACOS(((Earth_Data!$B$1+Sat_Data!$B$2)/User_Model_Calcs!N4482)*SQRT(1-COS(RADIANS(User_Model_Calcs!I4482))^2*COS(RADIANS(User_Model_Calcs!B4482))^2)))</f>
        <v>62.111811708915873</v>
      </c>
      <c r="P4482">
        <f t="shared" ref="P4482:P4545" ca="1" si="686">DEGREES(ASIN(SIN(RADIANS(ABS(I4482)))/(SIN(ACOS(COS(RADIANS(I4482))*COS(RADIANS(B4482)))))))</f>
        <v>57.690938161065162</v>
      </c>
    </row>
    <row r="4483" spans="1:16" x14ac:dyDescent="0.25">
      <c r="A4483">
        <f t="shared" ref="A4483:A4503" ca="1" si="687">127.694974900286+(RAND()*10-5)</f>
        <v>130.714448755853</v>
      </c>
      <c r="B4483">
        <f t="shared" ref="B4483:B4503" ca="1" si="688">-13.9715365993556+(RAND()*10-5)</f>
        <v>-13.146282980062205</v>
      </c>
      <c r="C4483" s="6">
        <v>20135.9375</v>
      </c>
      <c r="D4483">
        <f t="shared" ca="1" si="682"/>
        <v>3</v>
      </c>
      <c r="E4483" s="1">
        <v>0.65</v>
      </c>
      <c r="F4483">
        <v>19.899999999999999</v>
      </c>
      <c r="G4483">
        <f t="shared" ref="G4483:G4546" ca="1" si="689">20.4+20*LOG(F4483)+20*LOG(D4483)+10*LOG(E4483)</f>
        <v>54.048620189015942</v>
      </c>
      <c r="H4483">
        <f t="shared" ca="1" si="683"/>
        <v>19.246702379398464</v>
      </c>
      <c r="I4483">
        <f ca="1">User_Model_Calcs!A4483-Sat_Data!$B$5</f>
        <v>20.714448755852999</v>
      </c>
      <c r="J4483">
        <f ca="1">(Earth_Data!$B$1/SQRT(1-Earth_Data!$B$2^2*SIN(RADIANS(User_Model_Calcs!B4483))^2))*COS(RADIANS(User_Model_Calcs!B4483))</f>
        <v>6212.0609893355431</v>
      </c>
      <c r="K4483">
        <f ca="1">((Earth_Data!$B$1*(1-Earth_Data!$B$2^2))/SQRT(1-Earth_Data!$B$2^2*SIN(RADIANS(User_Model_Calcs!B4483))^2))*SIN(RADIANS(User_Model_Calcs!B4483))</f>
        <v>-1441.1697028243702</v>
      </c>
      <c r="L4483">
        <f t="shared" ref="L4483:L4546" ca="1" si="690">DEGREES(ATAN((K4483/J4483)))</f>
        <v>-13.061302110937453</v>
      </c>
      <c r="M4483">
        <f t="shared" ref="M4483:M4546" ca="1" si="691">SQRT(J4483^2+K4483^2)</f>
        <v>6377.0425627843642</v>
      </c>
      <c r="N4483">
        <f ca="1">SQRT(User_Model_Calcs!M4483^2+Sat_Data!$B$3^2-2*User_Model_Calcs!M4483*Sat_Data!$B$3*COS(RADIANS(L4483))*COS(RADIANS(I4483)))</f>
        <v>36448.504317562438</v>
      </c>
      <c r="O4483">
        <f ca="1">DEGREES(ACOS(((Earth_Data!$B$1+Sat_Data!$B$2)/User_Model_Calcs!N4483)*SQRT(1-COS(RADIANS(User_Model_Calcs!I4483))^2*COS(RADIANS(User_Model_Calcs!B4483))^2)))</f>
        <v>61.478924671980046</v>
      </c>
      <c r="P4483">
        <f t="shared" ca="1" si="686"/>
        <v>58.975680280363541</v>
      </c>
    </row>
    <row r="4484" spans="1:16" x14ac:dyDescent="0.25">
      <c r="A4484">
        <f t="shared" ca="1" si="687"/>
        <v>123.64419110967967</v>
      </c>
      <c r="B4484">
        <f t="shared" ca="1" si="688"/>
        <v>-10.398665227905871</v>
      </c>
      <c r="C4484" s="6">
        <v>20135.9375</v>
      </c>
      <c r="D4484">
        <f t="shared" ca="1" si="682"/>
        <v>1.2</v>
      </c>
      <c r="E4484" s="1">
        <v>0.65</v>
      </c>
      <c r="F4484">
        <v>19.899999999999999</v>
      </c>
      <c r="G4484">
        <f t="shared" ca="1" si="689"/>
        <v>46.089820015575185</v>
      </c>
      <c r="H4484">
        <f t="shared" ca="1" si="683"/>
        <v>15.353413568569282</v>
      </c>
      <c r="I4484">
        <f ca="1">User_Model_Calcs!A4484-Sat_Data!$B$5</f>
        <v>13.644191109679667</v>
      </c>
      <c r="J4484">
        <f ca="1">(Earth_Data!$B$1/SQRT(1-Earth_Data!$B$2^2*SIN(RADIANS(User_Model_Calcs!B4484))^2))*COS(RADIANS(User_Model_Calcs!B4484))</f>
        <v>6274.0675855010113</v>
      </c>
      <c r="K4484">
        <f ca="1">((Earth_Data!$B$1*(1-Earth_Data!$B$2^2))/SQRT(1-Earth_Data!$B$2^2*SIN(RADIANS(User_Model_Calcs!B4484))^2))*SIN(RADIANS(User_Model_Calcs!B4484))</f>
        <v>-1143.6480320151854</v>
      </c>
      <c r="L4484">
        <f t="shared" ca="1" si="690"/>
        <v>-10.330555047983012</v>
      </c>
      <c r="M4484">
        <f t="shared" ca="1" si="691"/>
        <v>6377.4489326506327</v>
      </c>
      <c r="N4484">
        <f ca="1">SQRT(User_Model_Calcs!M4484^2+Sat_Data!$B$3^2-2*User_Model_Calcs!M4484*Sat_Data!$B$3*COS(RADIANS(L4484))*COS(RADIANS(I4484)))</f>
        <v>36115.595622789908</v>
      </c>
      <c r="O4484">
        <f ca="1">DEGREES(ACOS(((Earth_Data!$B$1+Sat_Data!$B$2)/User_Model_Calcs!N4484)*SQRT(1-COS(RADIANS(User_Model_Calcs!I4484))^2*COS(RADIANS(User_Model_Calcs!B4484))^2)))</f>
        <v>69.928741540767803</v>
      </c>
      <c r="P4484">
        <f t="shared" ca="1" si="686"/>
        <v>53.366533021187855</v>
      </c>
    </row>
    <row r="4485" spans="1:16" x14ac:dyDescent="0.25">
      <c r="A4485">
        <f t="shared" ca="1" si="687"/>
        <v>128.24318865578721</v>
      </c>
      <c r="B4485">
        <f t="shared" ca="1" si="688"/>
        <v>-10.206128099347493</v>
      </c>
      <c r="C4485" s="6">
        <v>20135.9375</v>
      </c>
      <c r="D4485">
        <f t="shared" ca="1" si="682"/>
        <v>3</v>
      </c>
      <c r="E4485" s="1">
        <v>0.65</v>
      </c>
      <c r="F4485">
        <v>19.899999999999999</v>
      </c>
      <c r="G4485">
        <f t="shared" ca="1" si="689"/>
        <v>54.048620189015942</v>
      </c>
      <c r="H4485">
        <f t="shared" ca="1" si="683"/>
        <v>16.263055362886814</v>
      </c>
      <c r="I4485">
        <f ca="1">User_Model_Calcs!A4485-Sat_Data!$B$5</f>
        <v>18.243188655787208</v>
      </c>
      <c r="J4485">
        <f ca="1">(Earth_Data!$B$1/SQRT(1-Earth_Data!$B$2^2*SIN(RADIANS(User_Model_Calcs!B4485))^2))*COS(RADIANS(User_Model_Calcs!B4485))</f>
        <v>6277.8763217418464</v>
      </c>
      <c r="K4485">
        <f ca="1">((Earth_Data!$B$1*(1-Earth_Data!$B$2^2))/SQRT(1-Earth_Data!$B$2^2*SIN(RADIANS(User_Model_Calcs!B4485))^2))*SIN(RADIANS(User_Model_Calcs!B4485))</f>
        <v>-1122.6948928031636</v>
      </c>
      <c r="L4485">
        <f t="shared" ca="1" si="690"/>
        <v>-10.139225197135866</v>
      </c>
      <c r="M4485">
        <f t="shared" ca="1" si="691"/>
        <v>6377.4740245188959</v>
      </c>
      <c r="N4485">
        <f ca="1">SQRT(User_Model_Calcs!M4485^2+Sat_Data!$B$3^2-2*User_Model_Calcs!M4485*Sat_Data!$B$3*COS(RADIANS(L4485))*COS(RADIANS(I4485)))</f>
        <v>36272.497404710113</v>
      </c>
      <c r="O4485">
        <f ca="1">DEGREES(ACOS(((Earth_Data!$B$1+Sat_Data!$B$2)/User_Model_Calcs!N4485)*SQRT(1-COS(RADIANS(User_Model_Calcs!I4485))^2*COS(RADIANS(User_Model_Calcs!B4485))^2)))</f>
        <v>65.597455633256075</v>
      </c>
      <c r="P4485">
        <f t="shared" ca="1" si="686"/>
        <v>61.739282817814399</v>
      </c>
    </row>
    <row r="4486" spans="1:16" x14ac:dyDescent="0.25">
      <c r="A4486">
        <f t="shared" ca="1" si="687"/>
        <v>131.96043029597436</v>
      </c>
      <c r="B4486">
        <f t="shared" ca="1" si="688"/>
        <v>-13.511189444343918</v>
      </c>
      <c r="C4486" s="6">
        <v>20135.9375</v>
      </c>
      <c r="D4486">
        <f t="shared" ca="1" si="682"/>
        <v>0.75</v>
      </c>
      <c r="E4486" s="1">
        <v>0.65</v>
      </c>
      <c r="F4486">
        <v>19.899999999999999</v>
      </c>
      <c r="G4486">
        <f t="shared" ca="1" si="689"/>
        <v>42.007420362456692</v>
      </c>
      <c r="H4486">
        <f t="shared" ca="1" si="683"/>
        <v>22.925322446726359</v>
      </c>
      <c r="I4486">
        <f ca="1">User_Model_Calcs!A4486-Sat_Data!$B$5</f>
        <v>21.960430295974362</v>
      </c>
      <c r="J4486">
        <f ca="1">(Earth_Data!$B$1/SQRT(1-Earth_Data!$B$2^2*SIN(RADIANS(User_Model_Calcs!B4486))^2))*COS(RADIANS(User_Model_Calcs!B4486))</f>
        <v>6202.754002978405</v>
      </c>
      <c r="K4486">
        <f ca="1">((Earth_Data!$B$1*(1-Earth_Data!$B$2^2))/SQRT(1-Earth_Data!$B$2^2*SIN(RADIANS(User_Model_Calcs!B4486))^2))*SIN(RADIANS(User_Model_Calcs!B4486))</f>
        <v>-1480.453009020757</v>
      </c>
      <c r="L4486">
        <f t="shared" ca="1" si="690"/>
        <v>-13.424022965620603</v>
      </c>
      <c r="M4486">
        <f t="shared" ca="1" si="691"/>
        <v>6376.9819141489843</v>
      </c>
      <c r="N4486">
        <f ca="1">SQRT(User_Model_Calcs!M4486^2+Sat_Data!$B$3^2-2*User_Model_Calcs!M4486*Sat_Data!$B$3*COS(RADIANS(L4486))*COS(RADIANS(I4486)))</f>
        <v>36515.278730490929</v>
      </c>
      <c r="O4486">
        <f ca="1">DEGREES(ACOS(((Earth_Data!$B$1+Sat_Data!$B$2)/User_Model_Calcs!N4486)*SQRT(1-COS(RADIANS(User_Model_Calcs!I4486))^2*COS(RADIANS(User_Model_Calcs!B4486))^2)))</f>
        <v>60.061638883709328</v>
      </c>
      <c r="P4486">
        <f t="shared" ca="1" si="686"/>
        <v>59.911168140467389</v>
      </c>
    </row>
    <row r="4487" spans="1:16" x14ac:dyDescent="0.25">
      <c r="A4487">
        <f t="shared" ca="1" si="687"/>
        <v>128.87608611807269</v>
      </c>
      <c r="B4487">
        <f t="shared" ca="1" si="688"/>
        <v>-14.56261578864609</v>
      </c>
      <c r="C4487" s="6">
        <v>20135.9375</v>
      </c>
      <c r="D4487">
        <f t="shared" ca="1" si="682"/>
        <v>0.75</v>
      </c>
      <c r="E4487" s="1">
        <v>0.65</v>
      </c>
      <c r="F4487">
        <v>19.899999999999999</v>
      </c>
      <c r="G4487">
        <f t="shared" ca="1" si="689"/>
        <v>42.007420362456692</v>
      </c>
      <c r="H4487">
        <f t="shared" ca="1" si="683"/>
        <v>23.163596853727739</v>
      </c>
      <c r="I4487">
        <f ca="1">User_Model_Calcs!A4487-Sat_Data!$B$5</f>
        <v>18.876086118072692</v>
      </c>
      <c r="J4487">
        <f ca="1">(Earth_Data!$B$1/SQRT(1-Earth_Data!$B$2^2*SIN(RADIANS(User_Model_Calcs!B4487))^2))*COS(RADIANS(User_Model_Calcs!B4487))</f>
        <v>6174.5390401884461</v>
      </c>
      <c r="K4487">
        <f ca="1">((Earth_Data!$B$1*(1-Earth_Data!$B$2^2))/SQRT(1-Earth_Data!$B$2^2*SIN(RADIANS(User_Model_Calcs!B4487))^2))*SIN(RADIANS(User_Model_Calcs!B4487))</f>
        <v>-1593.3072787126068</v>
      </c>
      <c r="L4487">
        <f t="shared" ca="1" si="690"/>
        <v>-14.469231385172577</v>
      </c>
      <c r="M4487">
        <f t="shared" ca="1" si="691"/>
        <v>6376.7986045671723</v>
      </c>
      <c r="N4487">
        <f ca="1">SQRT(User_Model_Calcs!M4487^2+Sat_Data!$B$3^2-2*User_Model_Calcs!M4487*Sat_Data!$B$3*COS(RADIANS(L4487))*COS(RADIANS(I4487)))</f>
        <v>36411.431915698617</v>
      </c>
      <c r="O4487">
        <f ca="1">DEGREES(ACOS(((Earth_Data!$B$1+Sat_Data!$B$2)/User_Model_Calcs!N4487)*SQRT(1-COS(RADIANS(User_Model_Calcs!I4487))^2*COS(RADIANS(User_Model_Calcs!B4487))^2)))</f>
        <v>62.28768102497623</v>
      </c>
      <c r="P4487">
        <f t="shared" ca="1" si="686"/>
        <v>53.669555425031369</v>
      </c>
    </row>
    <row r="4488" spans="1:16" x14ac:dyDescent="0.25">
      <c r="A4488">
        <f t="shared" ca="1" si="687"/>
        <v>130.78621262496</v>
      </c>
      <c r="B4488">
        <f t="shared" ca="1" si="688"/>
        <v>-12.881446455729463</v>
      </c>
      <c r="C4488" s="6">
        <v>20135.9375</v>
      </c>
      <c r="D4488">
        <f t="shared" ca="1" si="682"/>
        <v>0.75</v>
      </c>
      <c r="E4488" s="1">
        <v>0.65</v>
      </c>
      <c r="F4488">
        <v>19.899999999999999</v>
      </c>
      <c r="G4488">
        <f t="shared" ca="1" si="689"/>
        <v>42.007420362456692</v>
      </c>
      <c r="H4488">
        <f t="shared" ca="1" si="683"/>
        <v>15.307349097212454</v>
      </c>
      <c r="I4488">
        <f ca="1">User_Model_Calcs!A4488-Sat_Data!$B$5</f>
        <v>20.786212624960001</v>
      </c>
      <c r="J4488">
        <f ca="1">(Earth_Data!$B$1/SQRT(1-Earth_Data!$B$2^2*SIN(RADIANS(User_Model_Calcs!B4488))^2))*COS(RADIANS(User_Model_Calcs!B4488))</f>
        <v>6218.658740587357</v>
      </c>
      <c r="K4488">
        <f ca="1">((Earth_Data!$B$1*(1-Earth_Data!$B$2^2))/SQRT(1-Earth_Data!$B$2^2*SIN(RADIANS(User_Model_Calcs!B4488))^2))*SIN(RADIANS(User_Model_Calcs!B4488))</f>
        <v>-1412.6232210865926</v>
      </c>
      <c r="L4488">
        <f t="shared" ca="1" si="690"/>
        <v>-12.798060403832931</v>
      </c>
      <c r="M4488">
        <f t="shared" ca="1" si="691"/>
        <v>6377.0856115185243</v>
      </c>
      <c r="N4488">
        <f ca="1">SQRT(User_Model_Calcs!M4488^2+Sat_Data!$B$3^2-2*User_Model_Calcs!M4488*Sat_Data!$B$3*COS(RADIANS(L4488))*COS(RADIANS(I4488)))</f>
        <v>36444.565009196464</v>
      </c>
      <c r="O4488">
        <f ca="1">DEGREES(ACOS(((Earth_Data!$B$1+Sat_Data!$B$2)/User_Model_Calcs!N4488)*SQRT(1-COS(RADIANS(User_Model_Calcs!I4488))^2*COS(RADIANS(User_Model_Calcs!B4488))^2)))</f>
        <v>61.565747017333322</v>
      </c>
      <c r="P4488">
        <f t="shared" ca="1" si="686"/>
        <v>59.57407980257387</v>
      </c>
    </row>
    <row r="4489" spans="1:16" x14ac:dyDescent="0.25">
      <c r="A4489">
        <f t="shared" ca="1" si="687"/>
        <v>123.82070547664853</v>
      </c>
      <c r="B4489">
        <f t="shared" ca="1" si="688"/>
        <v>-11.350920400069256</v>
      </c>
      <c r="C4489" s="6">
        <v>20135.9375</v>
      </c>
      <c r="D4489">
        <f t="shared" ca="1" si="682"/>
        <v>1.2</v>
      </c>
      <c r="E4489" s="1">
        <v>0.65</v>
      </c>
      <c r="F4489">
        <v>19.899999999999999</v>
      </c>
      <c r="G4489">
        <f t="shared" ca="1" si="689"/>
        <v>46.089820015575185</v>
      </c>
      <c r="H4489">
        <f t="shared" ca="1" si="683"/>
        <v>20.741718375702192</v>
      </c>
      <c r="I4489">
        <f ca="1">User_Model_Calcs!A4489-Sat_Data!$B$5</f>
        <v>13.820705476648527</v>
      </c>
      <c r="J4489">
        <f ca="1">(Earth_Data!$B$1/SQRT(1-Earth_Data!$B$2^2*SIN(RADIANS(User_Model_Calcs!B4489))^2))*COS(RADIANS(User_Model_Calcs!B4489))</f>
        <v>6254.1953917251558</v>
      </c>
      <c r="K4489">
        <f ca="1">((Earth_Data!$B$1*(1-Earth_Data!$B$2^2))/SQRT(1-Earth_Data!$B$2^2*SIN(RADIANS(User_Model_Calcs!B4489))^2))*SIN(RADIANS(User_Model_Calcs!B4489))</f>
        <v>-1247.0878868947898</v>
      </c>
      <c r="L4489">
        <f t="shared" ca="1" si="690"/>
        <v>-11.276885087062952</v>
      </c>
      <c r="M4489">
        <f t="shared" ca="1" si="691"/>
        <v>6377.3182604850363</v>
      </c>
      <c r="N4489">
        <f ca="1">SQRT(User_Model_Calcs!M4489^2+Sat_Data!$B$3^2-2*User_Model_Calcs!M4489*Sat_Data!$B$3*COS(RADIANS(L4489))*COS(RADIANS(I4489)))</f>
        <v>36143.447358404257</v>
      </c>
      <c r="O4489">
        <f ca="1">DEGREES(ACOS(((Earth_Data!$B$1+Sat_Data!$B$2)/User_Model_Calcs!N4489)*SQRT(1-COS(RADIANS(User_Model_Calcs!I4489))^2*COS(RADIANS(User_Model_Calcs!B4489))^2)))</f>
        <v>69.090705058916015</v>
      </c>
      <c r="P4489">
        <f t="shared" ca="1" si="686"/>
        <v>51.338466566336173</v>
      </c>
    </row>
    <row r="4490" spans="1:16" x14ac:dyDescent="0.25">
      <c r="A4490">
        <f t="shared" ca="1" si="687"/>
        <v>128.33879734015912</v>
      </c>
      <c r="B4490">
        <f t="shared" ca="1" si="688"/>
        <v>-10.122823198724129</v>
      </c>
      <c r="C4490" s="6">
        <v>20135.9375</v>
      </c>
      <c r="D4490">
        <f t="shared" ca="1" si="682"/>
        <v>3</v>
      </c>
      <c r="E4490" s="1">
        <v>0.65</v>
      </c>
      <c r="F4490">
        <v>19.899999999999999</v>
      </c>
      <c r="G4490">
        <f t="shared" ca="1" si="689"/>
        <v>54.048620189015942</v>
      </c>
      <c r="H4490">
        <f t="shared" ca="1" si="683"/>
        <v>21.699381835136371</v>
      </c>
      <c r="I4490">
        <f ca="1">User_Model_Calcs!A4490-Sat_Data!$B$5</f>
        <v>18.338797340159118</v>
      </c>
      <c r="J4490">
        <f ca="1">(Earth_Data!$B$1/SQRT(1-Earth_Data!$B$2^2*SIN(RADIANS(User_Model_Calcs!B4490))^2))*COS(RADIANS(User_Model_Calcs!B4490))</f>
        <v>6279.5024040654316</v>
      </c>
      <c r="K4490">
        <f ca="1">((Earth_Data!$B$1*(1-Earth_Data!$B$2^2))/SQRT(1-Earth_Data!$B$2^2*SIN(RADIANS(User_Model_Calcs!B4490))^2))*SIN(RADIANS(User_Model_Calcs!B4490))</f>
        <v>-1113.6252458606316</v>
      </c>
      <c r="L4490">
        <f t="shared" ca="1" si="690"/>
        <v>-10.056443579473871</v>
      </c>
      <c r="M4490">
        <f t="shared" ca="1" si="691"/>
        <v>6377.4847417208057</v>
      </c>
      <c r="N4490">
        <f ca="1">SQRT(User_Model_Calcs!M4490^2+Sat_Data!$B$3^2-2*User_Model_Calcs!M4490*Sat_Data!$B$3*COS(RADIANS(L4490))*COS(RADIANS(I4490)))</f>
        <v>36274.526810355303</v>
      </c>
      <c r="O4490">
        <f ca="1">DEGREES(ACOS(((Earth_Data!$B$1+Sat_Data!$B$2)/User_Model_Calcs!N4490)*SQRT(1-COS(RADIANS(User_Model_Calcs!I4490))^2*COS(RADIANS(User_Model_Calcs!B4490))^2)))</f>
        <v>65.546671973468165</v>
      </c>
      <c r="P4490">
        <f t="shared" ca="1" si="686"/>
        <v>62.065627653307551</v>
      </c>
    </row>
    <row r="4491" spans="1:16" x14ac:dyDescent="0.25">
      <c r="A4491">
        <f t="shared" ca="1" si="687"/>
        <v>124.1598381576473</v>
      </c>
      <c r="B4491">
        <f t="shared" ca="1" si="688"/>
        <v>-16.83424605103232</v>
      </c>
      <c r="C4491" s="6">
        <v>20135.9375</v>
      </c>
      <c r="D4491">
        <f t="shared" ca="1" si="682"/>
        <v>3</v>
      </c>
      <c r="E4491" s="1">
        <v>0.65</v>
      </c>
      <c r="F4491">
        <v>19.899999999999999</v>
      </c>
      <c r="G4491">
        <f t="shared" ca="1" si="689"/>
        <v>54.048620189015942</v>
      </c>
      <c r="H4491">
        <f t="shared" ca="1" si="683"/>
        <v>21.091950646943168</v>
      </c>
      <c r="I4491">
        <f ca="1">User_Model_Calcs!A4491-Sat_Data!$B$5</f>
        <v>14.1598381576473</v>
      </c>
      <c r="J4491">
        <f ca="1">(Earth_Data!$B$1/SQRT(1-Earth_Data!$B$2^2*SIN(RADIANS(User_Model_Calcs!B4491))^2))*COS(RADIANS(User_Model_Calcs!B4491))</f>
        <v>6106.5293890143548</v>
      </c>
      <c r="K4491">
        <f ca="1">((Earth_Data!$B$1*(1-Earth_Data!$B$2^2))/SQRT(1-Earth_Data!$B$2^2*SIN(RADIANS(User_Model_Calcs!B4491))^2))*SIN(RADIANS(User_Model_Calcs!B4491))</f>
        <v>-1835.2841193730715</v>
      </c>
      <c r="L4491">
        <f t="shared" ca="1" si="690"/>
        <v>-16.727864109632712</v>
      </c>
      <c r="M4491">
        <f t="shared" ca="1" si="691"/>
        <v>6376.3601668756937</v>
      </c>
      <c r="N4491">
        <f ca="1">SQRT(User_Model_Calcs!M4491^2+Sat_Data!$B$3^2-2*User_Model_Calcs!M4491*Sat_Data!$B$3*COS(RADIANS(L4491))*COS(RADIANS(I4491)))</f>
        <v>36320.31579921113</v>
      </c>
      <c r="O4491">
        <f ca="1">DEGREES(ACOS(((Earth_Data!$B$1+Sat_Data!$B$2)/User_Model_Calcs!N4491)*SQRT(1-COS(RADIANS(User_Model_Calcs!I4491))^2*COS(RADIANS(User_Model_Calcs!B4491))^2)))</f>
        <v>64.384016611670646</v>
      </c>
      <c r="P4491">
        <f t="shared" ca="1" si="686"/>
        <v>41.061282444189558</v>
      </c>
    </row>
    <row r="4492" spans="1:16" x14ac:dyDescent="0.25">
      <c r="A4492">
        <f t="shared" ca="1" si="687"/>
        <v>129.03088294097327</v>
      </c>
      <c r="B4492">
        <f t="shared" ca="1" si="688"/>
        <v>-9.7112891055415655</v>
      </c>
      <c r="C4492" s="6">
        <v>20135.9375</v>
      </c>
      <c r="D4492">
        <f t="shared" ca="1" si="682"/>
        <v>0.75</v>
      </c>
      <c r="E4492" s="1">
        <v>0.65</v>
      </c>
      <c r="F4492">
        <v>19.899999999999999</v>
      </c>
      <c r="G4492">
        <f t="shared" ca="1" si="689"/>
        <v>42.007420362456692</v>
      </c>
      <c r="H4492">
        <f t="shared" ca="1" si="683"/>
        <v>17.023097971126006</v>
      </c>
      <c r="I4492">
        <f ca="1">User_Model_Calcs!A4492-Sat_Data!$B$5</f>
        <v>19.030882940973271</v>
      </c>
      <c r="J4492">
        <f ca="1">(Earth_Data!$B$1/SQRT(1-Earth_Data!$B$2^2*SIN(RADIANS(User_Model_Calcs!B4492))^2))*COS(RADIANS(User_Model_Calcs!B4492))</f>
        <v>6287.3417179893349</v>
      </c>
      <c r="K4492">
        <f ca="1">((Earth_Data!$B$1*(1-Earth_Data!$B$2^2))/SQRT(1-Earth_Data!$B$2^2*SIN(RADIANS(User_Model_Calcs!B4492))^2))*SIN(RADIANS(User_Model_Calcs!B4492))</f>
        <v>-1068.7868192119463</v>
      </c>
      <c r="L4492">
        <f t="shared" ca="1" si="690"/>
        <v>-9.6475026269290236</v>
      </c>
      <c r="M4492">
        <f t="shared" ca="1" si="691"/>
        <v>6377.5364478527499</v>
      </c>
      <c r="N4492">
        <f ca="1">SQRT(User_Model_Calcs!M4492^2+Sat_Data!$B$3^2-2*User_Model_Calcs!M4492*Sat_Data!$B$3*COS(RADIANS(L4492))*COS(RADIANS(I4492)))</f>
        <v>36294.161581947563</v>
      </c>
      <c r="O4492">
        <f ca="1">DEGREES(ACOS(((Earth_Data!$B$1+Sat_Data!$B$2)/User_Model_Calcs!N4492)*SQRT(1-COS(RADIANS(User_Model_Calcs!I4492))^2*COS(RADIANS(User_Model_Calcs!B4492))^2)))</f>
        <v>65.058828237213632</v>
      </c>
      <c r="P4492">
        <f t="shared" ca="1" si="686"/>
        <v>63.939690008211343</v>
      </c>
    </row>
    <row r="4493" spans="1:16" x14ac:dyDescent="0.25">
      <c r="A4493">
        <f t="shared" ca="1" si="687"/>
        <v>125.33289963526582</v>
      </c>
      <c r="B4493">
        <f t="shared" ca="1" si="688"/>
        <v>-10.75655938010317</v>
      </c>
      <c r="C4493" s="6">
        <v>20135.9375</v>
      </c>
      <c r="D4493">
        <f t="shared" ca="1" si="682"/>
        <v>1.2</v>
      </c>
      <c r="E4493" s="1">
        <v>0.65</v>
      </c>
      <c r="F4493">
        <v>19.899999999999999</v>
      </c>
      <c r="G4493">
        <f t="shared" ca="1" si="689"/>
        <v>46.089820015575185</v>
      </c>
      <c r="H4493">
        <f t="shared" ca="1" si="683"/>
        <v>16.327740069327355</v>
      </c>
      <c r="I4493">
        <f ca="1">User_Model_Calcs!A4493-Sat_Data!$B$5</f>
        <v>15.332899635265818</v>
      </c>
      <c r="J4493">
        <f ca="1">(Earth_Data!$B$1/SQRT(1-Earth_Data!$B$2^2*SIN(RADIANS(User_Model_Calcs!B4493))^2))*COS(RADIANS(User_Model_Calcs!B4493))</f>
        <v>6266.800665200828</v>
      </c>
      <c r="K4493">
        <f ca="1">((Earth_Data!$B$1*(1-Earth_Data!$B$2^2))/SQRT(1-Earth_Data!$B$2^2*SIN(RADIANS(User_Model_Calcs!B4493))^2))*SIN(RADIANS(User_Model_Calcs!B4493))</f>
        <v>-1182.5625636412753</v>
      </c>
      <c r="L4493">
        <f t="shared" ca="1" si="690"/>
        <v>-10.686213212653135</v>
      </c>
      <c r="M4493">
        <f t="shared" ca="1" si="691"/>
        <v>6377.4011003140895</v>
      </c>
      <c r="N4493">
        <f ca="1">SQRT(User_Model_Calcs!M4493^2+Sat_Data!$B$3^2-2*User_Model_Calcs!M4493*Sat_Data!$B$3*COS(RADIANS(L4493))*COS(RADIANS(I4493)))</f>
        <v>36177.726166466833</v>
      </c>
      <c r="O4493">
        <f ca="1">DEGREES(ACOS(((Earth_Data!$B$1+Sat_Data!$B$2)/User_Model_Calcs!N4493)*SQRT(1-COS(RADIANS(User_Model_Calcs!I4493))^2*COS(RADIANS(User_Model_Calcs!B4493))^2)))</f>
        <v>68.111353766331945</v>
      </c>
      <c r="P4493">
        <f t="shared" ca="1" si="686"/>
        <v>55.75718404637994</v>
      </c>
    </row>
    <row r="4494" spans="1:16" x14ac:dyDescent="0.25">
      <c r="A4494">
        <f t="shared" ca="1" si="687"/>
        <v>122.73517075956815</v>
      </c>
      <c r="B4494">
        <f t="shared" ca="1" si="688"/>
        <v>-10.168298817326709</v>
      </c>
      <c r="C4494" s="6">
        <v>20135.9375</v>
      </c>
      <c r="D4494">
        <f t="shared" ca="1" si="682"/>
        <v>3</v>
      </c>
      <c r="E4494" s="1">
        <v>0.65</v>
      </c>
      <c r="F4494">
        <v>19.899999999999999</v>
      </c>
      <c r="G4494">
        <f t="shared" ca="1" si="689"/>
        <v>54.048620189015942</v>
      </c>
      <c r="H4494">
        <f t="shared" ca="1" si="683"/>
        <v>17.364262773553271</v>
      </c>
      <c r="I4494">
        <f ca="1">User_Model_Calcs!A4494-Sat_Data!$B$5</f>
        <v>12.735170759568149</v>
      </c>
      <c r="J4494">
        <f ca="1">(Earth_Data!$B$1/SQRT(1-Earth_Data!$B$2^2*SIN(RADIANS(User_Model_Calcs!B4494))^2))*COS(RADIANS(User_Model_Calcs!B4494))</f>
        <v>6278.6163714799786</v>
      </c>
      <c r="K4494">
        <f ca="1">((Earth_Data!$B$1*(1-Earth_Data!$B$2^2))/SQRT(1-Earth_Data!$B$2^2*SIN(RADIANS(User_Model_Calcs!B4494))^2))*SIN(RADIANS(User_Model_Calcs!B4494))</f>
        <v>-1118.5765961608795</v>
      </c>
      <c r="L4494">
        <f t="shared" ca="1" si="690"/>
        <v>-10.101633472019415</v>
      </c>
      <c r="M4494">
        <f t="shared" ca="1" si="691"/>
        <v>6377.4789017052244</v>
      </c>
      <c r="N4494">
        <f ca="1">SQRT(User_Model_Calcs!M4494^2+Sat_Data!$B$3^2-2*User_Model_Calcs!M4494*Sat_Data!$B$3*COS(RADIANS(L4494))*COS(RADIANS(I4494)))</f>
        <v>36083.890725170109</v>
      </c>
      <c r="O4494">
        <f ca="1">DEGREES(ACOS(((Earth_Data!$B$1+Sat_Data!$B$2)/User_Model_Calcs!N4494)*SQRT(1-COS(RADIANS(User_Model_Calcs!I4494))^2*COS(RADIANS(User_Model_Calcs!B4494))^2)))</f>
        <v>70.921500919668958</v>
      </c>
      <c r="P4494">
        <f t="shared" ca="1" si="686"/>
        <v>52.005379222629429</v>
      </c>
    </row>
    <row r="4495" spans="1:16" x14ac:dyDescent="0.25">
      <c r="A4495">
        <f t="shared" ca="1" si="687"/>
        <v>130.91554281515988</v>
      </c>
      <c r="B4495">
        <f t="shared" ca="1" si="688"/>
        <v>-13.193831327621352</v>
      </c>
      <c r="C4495" s="6">
        <v>20135.9375</v>
      </c>
      <c r="D4495">
        <f t="shared" ca="1" si="682"/>
        <v>0.75</v>
      </c>
      <c r="E4495" s="1">
        <v>0.65</v>
      </c>
      <c r="F4495">
        <v>19.899999999999999</v>
      </c>
      <c r="G4495">
        <f t="shared" ca="1" si="689"/>
        <v>42.007420362456692</v>
      </c>
      <c r="H4495">
        <f t="shared" ca="1" si="683"/>
        <v>22.36782290353834</v>
      </c>
      <c r="I4495">
        <f ca="1">User_Model_Calcs!A4495-Sat_Data!$B$5</f>
        <v>20.915542815159881</v>
      </c>
      <c r="J4495">
        <f ca="1">(Earth_Data!$B$1/SQRT(1-Earth_Data!$B$2^2*SIN(RADIANS(User_Model_Calcs!B4495))^2))*COS(RADIANS(User_Model_Calcs!B4495))</f>
        <v>6210.862456408975</v>
      </c>
      <c r="K4495">
        <f ca="1">((Earth_Data!$B$1*(1-Earth_Data!$B$2^2))/SQRT(1-Earth_Data!$B$2^2*SIN(RADIANS(User_Model_Calcs!B4495))^2))*SIN(RADIANS(User_Model_Calcs!B4495))</f>
        <v>-1446.2917128451495</v>
      </c>
      <c r="L4495">
        <f t="shared" ca="1" si="690"/>
        <v>-13.10856488560923</v>
      </c>
      <c r="M4495">
        <f t="shared" ca="1" si="691"/>
        <v>6377.0347475198132</v>
      </c>
      <c r="N4495">
        <f ca="1">SQRT(User_Model_Calcs!M4495^2+Sat_Data!$B$3^2-2*User_Model_Calcs!M4495*Sat_Data!$B$3*COS(RADIANS(L4495))*COS(RADIANS(I4495)))</f>
        <v>36458.759227104994</v>
      </c>
      <c r="O4495">
        <f ca="1">DEGREES(ACOS(((Earth_Data!$B$1+Sat_Data!$B$2)/User_Model_Calcs!N4495)*SQRT(1-COS(RADIANS(User_Model_Calcs!I4495))^2*COS(RADIANS(User_Model_Calcs!B4495))^2)))</f>
        <v>61.256968343014492</v>
      </c>
      <c r="P4495">
        <f t="shared" ca="1" si="686"/>
        <v>59.153036255204213</v>
      </c>
    </row>
    <row r="4496" spans="1:16" x14ac:dyDescent="0.25">
      <c r="A4496">
        <f t="shared" ca="1" si="687"/>
        <v>127.74150112870717</v>
      </c>
      <c r="B4496">
        <f t="shared" ca="1" si="688"/>
        <v>-14.012787144706802</v>
      </c>
      <c r="C4496" s="6">
        <v>20135.9375</v>
      </c>
      <c r="D4496">
        <f t="shared" ca="1" si="682"/>
        <v>0.75</v>
      </c>
      <c r="E4496" s="1">
        <v>0.65</v>
      </c>
      <c r="F4496">
        <v>19.899999999999999</v>
      </c>
      <c r="G4496">
        <f t="shared" ca="1" si="689"/>
        <v>42.007420362456692</v>
      </c>
      <c r="H4496">
        <f t="shared" ca="1" si="683"/>
        <v>20.032422655692677</v>
      </c>
      <c r="I4496">
        <f ca="1">User_Model_Calcs!A4496-Sat_Data!$B$5</f>
        <v>17.741501128707171</v>
      </c>
      <c r="J4496">
        <f ca="1">(Earth_Data!$B$1/SQRT(1-Earth_Data!$B$2^2*SIN(RADIANS(User_Model_Calcs!B4496))^2))*COS(RADIANS(User_Model_Calcs!B4496))</f>
        <v>6189.5523013161319</v>
      </c>
      <c r="K4496">
        <f ca="1">((Earth_Data!$B$1*(1-Earth_Data!$B$2^2))/SQRT(1-Earth_Data!$B$2^2*SIN(RADIANS(User_Model_Calcs!B4496))^2))*SIN(RADIANS(User_Model_Calcs!B4496))</f>
        <v>-1534.3550513385992</v>
      </c>
      <c r="L4496">
        <f t="shared" ca="1" si="690"/>
        <v>-13.922639289484087</v>
      </c>
      <c r="M4496">
        <f t="shared" ca="1" si="691"/>
        <v>6376.8960407314235</v>
      </c>
      <c r="N4496">
        <f ca="1">SQRT(User_Model_Calcs!M4496^2+Sat_Data!$B$3^2-2*User_Model_Calcs!M4496*Sat_Data!$B$3*COS(RADIANS(L4496))*COS(RADIANS(I4496)))</f>
        <v>36350.362095398086</v>
      </c>
      <c r="O4496">
        <f ca="1">DEGREES(ACOS(((Earth_Data!$B$1+Sat_Data!$B$2)/User_Model_Calcs!N4496)*SQRT(1-COS(RADIANS(User_Model_Calcs!I4496))^2*COS(RADIANS(User_Model_Calcs!B4496))^2)))</f>
        <v>63.686876740422491</v>
      </c>
      <c r="P4496">
        <f t="shared" ca="1" si="686"/>
        <v>52.880584277088602</v>
      </c>
    </row>
    <row r="4497" spans="1:16" x14ac:dyDescent="0.25">
      <c r="A4497">
        <f t="shared" ca="1" si="687"/>
        <v>131.05550117493166</v>
      </c>
      <c r="B4497">
        <f t="shared" ca="1" si="688"/>
        <v>-18.228330860035953</v>
      </c>
      <c r="C4497" s="6">
        <v>20135.9375</v>
      </c>
      <c r="D4497">
        <f t="shared" ca="1" si="682"/>
        <v>1.2</v>
      </c>
      <c r="E4497" s="1">
        <v>0.65</v>
      </c>
      <c r="F4497">
        <v>19.899999999999999</v>
      </c>
      <c r="G4497">
        <f t="shared" ca="1" si="689"/>
        <v>46.089820015575185</v>
      </c>
      <c r="H4497">
        <f t="shared" ca="1" si="683"/>
        <v>23.779492876207716</v>
      </c>
      <c r="I4497">
        <f ca="1">User_Model_Calcs!A4497-Sat_Data!$B$5</f>
        <v>21.055501174931663</v>
      </c>
      <c r="J4497">
        <f ca="1">(Earth_Data!$B$1/SQRT(1-Earth_Data!$B$2^2*SIN(RADIANS(User_Model_Calcs!B4497))^2))*COS(RADIANS(User_Model_Calcs!B4497))</f>
        <v>6060.0540671657845</v>
      </c>
      <c r="K4497">
        <f ca="1">((Earth_Data!$B$1*(1-Earth_Data!$B$2^2))/SQRT(1-Earth_Data!$B$2^2*SIN(RADIANS(User_Model_Calcs!B4497))^2))*SIN(RADIANS(User_Model_Calcs!B4497))</f>
        <v>-1982.4046752059455</v>
      </c>
      <c r="L4497">
        <f t="shared" ca="1" si="690"/>
        <v>-18.114295669865939</v>
      </c>
      <c r="M4497">
        <f t="shared" ca="1" si="691"/>
        <v>6376.0633303983859</v>
      </c>
      <c r="N4497">
        <f ca="1">SQRT(User_Model_Calcs!M4497^2+Sat_Data!$B$3^2-2*User_Model_Calcs!M4497*Sat_Data!$B$3*COS(RADIANS(L4497))*COS(RADIANS(I4497)))</f>
        <v>36627.247114838501</v>
      </c>
      <c r="O4497">
        <f ca="1">DEGREES(ACOS(((Earth_Data!$B$1+Sat_Data!$B$2)/User_Model_Calcs!N4497)*SQRT(1-COS(RADIANS(User_Model_Calcs!I4497))^2*COS(RADIANS(User_Model_Calcs!B4497))^2)))</f>
        <v>57.798583185928038</v>
      </c>
      <c r="P4497">
        <f t="shared" ca="1" si="686"/>
        <v>50.905090368031466</v>
      </c>
    </row>
    <row r="4498" spans="1:16" x14ac:dyDescent="0.25">
      <c r="A4498">
        <f t="shared" ca="1" si="687"/>
        <v>125.54054070518555</v>
      </c>
      <c r="B4498">
        <f t="shared" ca="1" si="688"/>
        <v>-16.402186415937088</v>
      </c>
      <c r="C4498" s="6">
        <v>20135.9375</v>
      </c>
      <c r="D4498">
        <f t="shared" ca="1" si="682"/>
        <v>1.2</v>
      </c>
      <c r="E4498" s="1">
        <v>0.65</v>
      </c>
      <c r="F4498">
        <v>19.899999999999999</v>
      </c>
      <c r="G4498">
        <f t="shared" ca="1" si="689"/>
        <v>46.089820015575185</v>
      </c>
      <c r="H4498">
        <f t="shared" ca="1" si="683"/>
        <v>20.806681613146289</v>
      </c>
      <c r="I4498">
        <f ca="1">User_Model_Calcs!A4498-Sat_Data!$B$5</f>
        <v>15.540540705185549</v>
      </c>
      <c r="J4498">
        <f ca="1">(Earth_Data!$B$1/SQRT(1-Earth_Data!$B$2^2*SIN(RADIANS(User_Model_Calcs!B4498))^2))*COS(RADIANS(User_Model_Calcs!B4498))</f>
        <v>6120.2038188754641</v>
      </c>
      <c r="K4498">
        <f ca="1">((Earth_Data!$B$1*(1-Earth_Data!$B$2^2))/SQRT(1-Earth_Data!$B$2^2*SIN(RADIANS(User_Model_Calcs!B4498))^2))*SIN(RADIANS(User_Model_Calcs!B4498))</f>
        <v>-1789.467371260969</v>
      </c>
      <c r="L4498">
        <f t="shared" ca="1" si="690"/>
        <v>-16.298227954034605</v>
      </c>
      <c r="M4498">
        <f t="shared" ca="1" si="691"/>
        <v>6376.4479341860433</v>
      </c>
      <c r="N4498">
        <f ca="1">SQRT(User_Model_Calcs!M4498^2+Sat_Data!$B$3^2-2*User_Model_Calcs!M4498*Sat_Data!$B$3*COS(RADIANS(L4498))*COS(RADIANS(I4498)))</f>
        <v>36348.807332590266</v>
      </c>
      <c r="O4498">
        <f ca="1">DEGREES(ACOS(((Earth_Data!$B$1+Sat_Data!$B$2)/User_Model_Calcs!N4498)*SQRT(1-COS(RADIANS(User_Model_Calcs!I4498))^2*COS(RADIANS(User_Model_Calcs!B4498))^2)))</f>
        <v>63.709727528941457</v>
      </c>
      <c r="P4498">
        <f t="shared" ca="1" si="686"/>
        <v>44.561304522268287</v>
      </c>
    </row>
    <row r="4499" spans="1:16" x14ac:dyDescent="0.25">
      <c r="A4499">
        <f t="shared" ca="1" si="687"/>
        <v>128.00540407989845</v>
      </c>
      <c r="B4499">
        <f t="shared" ca="1" si="688"/>
        <v>-16.453836084912012</v>
      </c>
      <c r="C4499" s="6">
        <v>20135.9375</v>
      </c>
      <c r="D4499">
        <f t="shared" ca="1" si="682"/>
        <v>3</v>
      </c>
      <c r="E4499" s="1">
        <v>0.65</v>
      </c>
      <c r="F4499">
        <v>19.899999999999999</v>
      </c>
      <c r="G4499">
        <f t="shared" ca="1" si="689"/>
        <v>54.048620189015942</v>
      </c>
      <c r="H4499">
        <f t="shared" ca="1" si="683"/>
        <v>14.308144640755232</v>
      </c>
      <c r="I4499">
        <f ca="1">User_Model_Calcs!A4499-Sat_Data!$B$5</f>
        <v>18.005404079898454</v>
      </c>
      <c r="J4499">
        <f ca="1">(Earth_Data!$B$1/SQRT(1-Earth_Data!$B$2^2*SIN(RADIANS(User_Model_Calcs!B4499))^2))*COS(RADIANS(User_Model_Calcs!B4499))</f>
        <v>6118.587354689038</v>
      </c>
      <c r="K4499">
        <f ca="1">((Earth_Data!$B$1*(1-Earth_Data!$B$2^2))/SQRT(1-Earth_Data!$B$2^2*SIN(RADIANS(User_Model_Calcs!B4499))^2))*SIN(RADIANS(User_Model_Calcs!B4499))</f>
        <v>-1794.9497483456537</v>
      </c>
      <c r="L4499">
        <f t="shared" ca="1" si="690"/>
        <v>-16.349586668491597</v>
      </c>
      <c r="M4499">
        <f t="shared" ca="1" si="691"/>
        <v>6376.4375489803651</v>
      </c>
      <c r="N4499">
        <f ca="1">SQRT(User_Model_Calcs!M4499^2+Sat_Data!$B$3^2-2*User_Model_Calcs!M4499*Sat_Data!$B$3*COS(RADIANS(L4499))*COS(RADIANS(I4499)))</f>
        <v>36438.607514015835</v>
      </c>
      <c r="O4499">
        <f ca="1">DEGREES(ACOS(((Earth_Data!$B$1+Sat_Data!$B$2)/User_Model_Calcs!N4499)*SQRT(1-COS(RADIANS(User_Model_Calcs!I4499))^2*COS(RADIANS(User_Model_Calcs!B4499))^2)))</f>
        <v>61.677506069634951</v>
      </c>
      <c r="P4499">
        <f t="shared" ca="1" si="686"/>
        <v>48.929420014399597</v>
      </c>
    </row>
    <row r="4500" spans="1:16" x14ac:dyDescent="0.25">
      <c r="A4500">
        <f t="shared" ca="1" si="687"/>
        <v>130.02561981089633</v>
      </c>
      <c r="B4500">
        <f t="shared" ca="1" si="688"/>
        <v>-17.409022242305348</v>
      </c>
      <c r="C4500" s="6">
        <v>20135.9375</v>
      </c>
      <c r="D4500">
        <f t="shared" ca="1" si="682"/>
        <v>0.75</v>
      </c>
      <c r="E4500" s="1">
        <v>0.65</v>
      </c>
      <c r="F4500">
        <v>19.899999999999999</v>
      </c>
      <c r="G4500">
        <f t="shared" ca="1" si="689"/>
        <v>42.007420362456692</v>
      </c>
      <c r="H4500">
        <f t="shared" ca="1" si="683"/>
        <v>23.609000132101293</v>
      </c>
      <c r="I4500">
        <f ca="1">User_Model_Calcs!A4500-Sat_Data!$B$5</f>
        <v>20.02561981089633</v>
      </c>
      <c r="J4500">
        <f ca="1">(Earth_Data!$B$1/SQRT(1-Earth_Data!$B$2^2*SIN(RADIANS(User_Model_Calcs!B4500))^2))*COS(RADIANS(User_Model_Calcs!B4500))</f>
        <v>6087.8023564641489</v>
      </c>
      <c r="K4500">
        <f ca="1">((Earth_Data!$B$1*(1-Earth_Data!$B$2^2))/SQRT(1-Earth_Data!$B$2^2*SIN(RADIANS(User_Model_Calcs!B4500))^2))*SIN(RADIANS(User_Model_Calcs!B4500))</f>
        <v>-1896.0755952963739</v>
      </c>
      <c r="L4500">
        <f t="shared" ca="1" si="690"/>
        <v>-17.299453591020789</v>
      </c>
      <c r="M4500">
        <f t="shared" ca="1" si="691"/>
        <v>6376.2402867558985</v>
      </c>
      <c r="N4500">
        <f ca="1">SQRT(User_Model_Calcs!M4500^2+Sat_Data!$B$3^2-2*User_Model_Calcs!M4500*Sat_Data!$B$3*COS(RADIANS(L4500))*COS(RADIANS(I4500)))</f>
        <v>36553.194603459633</v>
      </c>
      <c r="O4500">
        <f ca="1">DEGREES(ACOS(((Earth_Data!$B$1+Sat_Data!$B$2)/User_Model_Calcs!N4500)*SQRT(1-COS(RADIANS(User_Model_Calcs!I4500))^2*COS(RADIANS(User_Model_Calcs!B4500))^2)))</f>
        <v>59.266477919919915</v>
      </c>
      <c r="P4500">
        <f t="shared" ca="1" si="686"/>
        <v>50.618166858562667</v>
      </c>
    </row>
    <row r="4501" spans="1:16" x14ac:dyDescent="0.25">
      <c r="A4501">
        <f t="shared" ca="1" si="687"/>
        <v>130.1375720161017</v>
      </c>
      <c r="B4501">
        <f t="shared" ca="1" si="688"/>
        <v>-10.190887363485061</v>
      </c>
      <c r="C4501" s="6">
        <v>20135.9375</v>
      </c>
      <c r="D4501">
        <f t="shared" ca="1" si="682"/>
        <v>3</v>
      </c>
      <c r="E4501" s="1">
        <v>0.65</v>
      </c>
      <c r="F4501">
        <v>19.899999999999999</v>
      </c>
      <c r="G4501">
        <f t="shared" ca="1" si="689"/>
        <v>54.048620189015942</v>
      </c>
      <c r="H4501">
        <f t="shared" ca="1" si="683"/>
        <v>22.084254099593778</v>
      </c>
      <c r="I4501">
        <f ca="1">User_Model_Calcs!A4501-Sat_Data!$B$5</f>
        <v>20.1375720161017</v>
      </c>
      <c r="J4501">
        <f ca="1">(Earth_Data!$B$1/SQRT(1-Earth_Data!$B$2^2*SIN(RADIANS(User_Model_Calcs!B4501))^2))*COS(RADIANS(User_Model_Calcs!B4501))</f>
        <v>6278.1748017092295</v>
      </c>
      <c r="K4501">
        <f ca="1">((Earth_Data!$B$1*(1-Earth_Data!$B$2^2))/SQRT(1-Earth_Data!$B$2^2*SIN(RADIANS(User_Model_Calcs!B4501))^2))*SIN(RADIANS(User_Model_Calcs!B4501))</f>
        <v>-1121.0357629530204</v>
      </c>
      <c r="L4501">
        <f t="shared" ca="1" si="690"/>
        <v>-10.124080154791113</v>
      </c>
      <c r="M4501">
        <f t="shared" ca="1" si="691"/>
        <v>6377.4759915374343</v>
      </c>
      <c r="N4501">
        <f ca="1">SQRT(User_Model_Calcs!M4501^2+Sat_Data!$B$3^2-2*User_Model_Calcs!M4501*Sat_Data!$B$3*COS(RADIANS(L4501))*COS(RADIANS(I4501)))</f>
        <v>36351.393719170759</v>
      </c>
      <c r="O4501">
        <f ca="1">DEGREES(ACOS(((Earth_Data!$B$1+Sat_Data!$B$2)/User_Model_Calcs!N4501)*SQRT(1-COS(RADIANS(User_Model_Calcs!I4501))^2*COS(RADIANS(User_Model_Calcs!B4501))^2)))</f>
        <v>63.680309894428596</v>
      </c>
      <c r="P4501">
        <f t="shared" ca="1" si="686"/>
        <v>64.242764287410395</v>
      </c>
    </row>
    <row r="4502" spans="1:16" x14ac:dyDescent="0.25">
      <c r="A4502">
        <f t="shared" ca="1" si="687"/>
        <v>131.34956625948786</v>
      </c>
      <c r="B4502">
        <f t="shared" ca="1" si="688"/>
        <v>-16.323787863441208</v>
      </c>
      <c r="C4502" s="6">
        <v>20135.9375</v>
      </c>
      <c r="D4502">
        <f t="shared" ca="1" si="682"/>
        <v>1.2</v>
      </c>
      <c r="E4502" s="1">
        <v>0.65</v>
      </c>
      <c r="F4502">
        <v>19.899999999999999</v>
      </c>
      <c r="G4502">
        <f t="shared" ca="1" si="689"/>
        <v>46.089820015575185</v>
      </c>
      <c r="H4502">
        <f t="shared" ca="1" si="683"/>
        <v>22.066357065748022</v>
      </c>
      <c r="I4502">
        <f ca="1">User_Model_Calcs!A4502-Sat_Data!$B$5</f>
        <v>21.349566259487858</v>
      </c>
      <c r="J4502">
        <f ca="1">(Earth_Data!$B$1/SQRT(1-Earth_Data!$B$2^2*SIN(RADIANS(User_Model_Calcs!B4502))^2))*COS(RADIANS(User_Model_Calcs!B4502))</f>
        <v>6122.6479739534843</v>
      </c>
      <c r="K4502">
        <f ca="1">((Earth_Data!$B$1*(1-Earth_Data!$B$2^2))/SQRT(1-Earth_Data!$B$2^2*SIN(RADIANS(User_Model_Calcs!B4502))^2))*SIN(RADIANS(User_Model_Calcs!B4502))</f>
        <v>-1781.1429945939428</v>
      </c>
      <c r="L4502">
        <f t="shared" ca="1" si="690"/>
        <v>-16.220271678676852</v>
      </c>
      <c r="M4502">
        <f t="shared" ca="1" si="691"/>
        <v>6376.4636421881823</v>
      </c>
      <c r="N4502">
        <f ca="1">SQRT(User_Model_Calcs!M4502^2+Sat_Data!$B$3^2-2*User_Model_Calcs!M4502*Sat_Data!$B$3*COS(RADIANS(L4502))*COS(RADIANS(I4502)))</f>
        <v>36573.114600622946</v>
      </c>
      <c r="O4502">
        <f ca="1">DEGREES(ACOS(((Earth_Data!$B$1+Sat_Data!$B$2)/User_Model_Calcs!N4502)*SQRT(1-COS(RADIANS(User_Model_Calcs!I4502))^2*COS(RADIANS(User_Model_Calcs!B4502))^2)))</f>
        <v>58.872031406109599</v>
      </c>
      <c r="P4502">
        <f t="shared" ca="1" si="686"/>
        <v>54.281739935009512</v>
      </c>
    </row>
    <row r="4503" spans="1:16" x14ac:dyDescent="0.25">
      <c r="A4503">
        <f t="shared" ca="1" si="687"/>
        <v>130.49583138628248</v>
      </c>
      <c r="B4503">
        <f t="shared" ca="1" si="688"/>
        <v>-14.799481010128162</v>
      </c>
      <c r="C4503" s="6">
        <v>20135.9375</v>
      </c>
      <c r="D4503">
        <f t="shared" ca="1" si="682"/>
        <v>3</v>
      </c>
      <c r="E4503" s="1">
        <v>0.65</v>
      </c>
      <c r="F4503">
        <v>19.899999999999999</v>
      </c>
      <c r="G4503">
        <f t="shared" ca="1" si="689"/>
        <v>54.048620189015942</v>
      </c>
      <c r="H4503">
        <f t="shared" ca="1" si="683"/>
        <v>17.162655732037035</v>
      </c>
      <c r="I4503">
        <f ca="1">User_Model_Calcs!A4503-Sat_Data!$B$5</f>
        <v>20.495831386282475</v>
      </c>
      <c r="J4503">
        <f ca="1">(Earth_Data!$B$1/SQRT(1-Earth_Data!$B$2^2*SIN(RADIANS(User_Model_Calcs!B4503))^2))*COS(RADIANS(User_Model_Calcs!B4503))</f>
        <v>6167.8969136071892</v>
      </c>
      <c r="K4503">
        <f ca="1">((Earth_Data!$B$1*(1-Earth_Data!$B$2^2))/SQRT(1-Earth_Data!$B$2^2*SIN(RADIANS(User_Model_Calcs!B4503))^2))*SIN(RADIANS(User_Model_Calcs!B4503))</f>
        <v>-1618.6597202782943</v>
      </c>
      <c r="L4503">
        <f t="shared" ca="1" si="690"/>
        <v>-14.704712746688408</v>
      </c>
      <c r="M4503">
        <f t="shared" ca="1" si="691"/>
        <v>6376.755572149249</v>
      </c>
      <c r="N4503">
        <f ca="1">SQRT(User_Model_Calcs!M4503^2+Sat_Data!$B$3^2-2*User_Model_Calcs!M4503*Sat_Data!$B$3*COS(RADIANS(L4503))*COS(RADIANS(I4503)))</f>
        <v>36486.640027430061</v>
      </c>
      <c r="O4503">
        <f ca="1">DEGREES(ACOS(((Earth_Data!$B$1+Sat_Data!$B$2)/User_Model_Calcs!N4503)*SQRT(1-COS(RADIANS(User_Model_Calcs!I4503))^2*COS(RADIANS(User_Model_Calcs!B4503))^2)))</f>
        <v>60.654668750417571</v>
      </c>
      <c r="P4503">
        <f t="shared" ca="1" si="686"/>
        <v>55.653296467528804</v>
      </c>
    </row>
    <row r="4504" spans="1:16" x14ac:dyDescent="0.25">
      <c r="A4504">
        <f ca="1">130+(RAND()*5-2.5)</f>
        <v>128.06554001728145</v>
      </c>
      <c r="B4504">
        <f ca="1">-35+(RAND()*5-2.5)</f>
        <v>-34.416345458301528</v>
      </c>
      <c r="C4504" s="6">
        <v>20135.9375</v>
      </c>
      <c r="D4504">
        <v>1.2</v>
      </c>
      <c r="E4504" s="1">
        <v>0.65</v>
      </c>
      <c r="F4504">
        <v>19.899999999999999</v>
      </c>
      <c r="G4504">
        <f t="shared" si="689"/>
        <v>46.089820015575185</v>
      </c>
      <c r="H4504">
        <f ca="1">RAND()*(24-14)+14</f>
        <v>18.835816426784127</v>
      </c>
      <c r="I4504">
        <f ca="1">User_Model_Calcs!A4504-Sat_Data!$B$5</f>
        <v>18.06554001728145</v>
      </c>
      <c r="J4504">
        <f ca="1">(Earth_Data!$B$1/SQRT(1-Earth_Data!$B$2^2*SIN(RADIANS(User_Model_Calcs!B4504))^2))*COS(RADIANS(User_Model_Calcs!B4504))</f>
        <v>5267.2964974686529</v>
      </c>
      <c r="K4504">
        <f ca="1">((Earth_Data!$B$1*(1-Earth_Data!$B$2^2))/SQRT(1-Earth_Data!$B$2^2*SIN(RADIANS(User_Model_Calcs!B4504))^2))*SIN(RADIANS(User_Model_Calcs!B4504))</f>
        <v>-3584.6416182555372</v>
      </c>
      <c r="L4504">
        <f t="shared" ca="1" si="690"/>
        <v>-34.237118743541473</v>
      </c>
      <c r="M4504">
        <f t="shared" ca="1" si="691"/>
        <v>6371.3474182134514</v>
      </c>
      <c r="N4504">
        <f ca="1">SQRT(User_Model_Calcs!M4504^2+Sat_Data!$B$3^2-2*User_Model_Calcs!M4504*Sat_Data!$B$3*COS(RADIANS(L4504))*COS(RADIANS(I4504)))</f>
        <v>37364.740323391292</v>
      </c>
      <c r="O4504">
        <f ca="1">DEGREES(ACOS(((Earth_Data!$B$1+Sat_Data!$B$2)/User_Model_Calcs!N4504)*SQRT(1-COS(RADIANS(User_Model_Calcs!I4504))^2*COS(RADIANS(User_Model_Calcs!B4504))^2)))</f>
        <v>45.565715770676263</v>
      </c>
      <c r="P4504">
        <f t="shared" ca="1" si="686"/>
        <v>29.989741009012818</v>
      </c>
    </row>
    <row r="4505" spans="1:16" x14ac:dyDescent="0.25">
      <c r="A4505">
        <f t="shared" ref="A4505:A4568" ca="1" si="692">130+(RAND()*5-2.5)</f>
        <v>131.94308019502432</v>
      </c>
      <c r="B4505">
        <f t="shared" ref="B4505:B4568" ca="1" si="693">-35+(RAND()*5-2.5)</f>
        <v>-34.383475856078412</v>
      </c>
      <c r="C4505" s="6">
        <v>20135.9375</v>
      </c>
      <c r="D4505">
        <f t="shared" ref="D4505:D4568" ca="1" si="694">CHOOSE(RANDBETWEEN(1,3),0.75,1.2,3)</f>
        <v>1.2</v>
      </c>
      <c r="E4505" s="1">
        <v>0.65</v>
      </c>
      <c r="F4505">
        <v>19.899999999999999</v>
      </c>
      <c r="G4505">
        <f t="shared" ca="1" si="689"/>
        <v>46.089820015575185</v>
      </c>
      <c r="H4505">
        <f t="shared" ref="H4505:H4568" ca="1" si="695">RAND()*(24-14)+14</f>
        <v>21.986485630466088</v>
      </c>
      <c r="I4505">
        <f ca="1">User_Model_Calcs!A4505-Sat_Data!$B$5</f>
        <v>21.943080195024322</v>
      </c>
      <c r="J4505">
        <f ca="1">(Earth_Data!$B$1/SQRT(1-Earth_Data!$B$2^2*SIN(RADIANS(User_Model_Calcs!B4505))^2))*COS(RADIANS(User_Model_Calcs!B4505))</f>
        <v>5269.3564834990812</v>
      </c>
      <c r="K4505">
        <f ca="1">((Earth_Data!$B$1*(1-Earth_Data!$B$2^2))/SQRT(1-Earth_Data!$B$2^2*SIN(RADIANS(User_Model_Calcs!B4505))^2))*SIN(RADIANS(User_Model_Calcs!B4505))</f>
        <v>-3581.633074474455</v>
      </c>
      <c r="L4505">
        <f t="shared" ca="1" si="690"/>
        <v>-34.204329528565097</v>
      </c>
      <c r="M4505">
        <f t="shared" ca="1" si="691"/>
        <v>6371.3588213475423</v>
      </c>
      <c r="N4505">
        <f ca="1">SQRT(User_Model_Calcs!M4505^2+Sat_Data!$B$3^2-2*User_Model_Calcs!M4505*Sat_Data!$B$3*COS(RADIANS(L4505))*COS(RADIANS(I4505)))</f>
        <v>37499.923433761811</v>
      </c>
      <c r="O4505">
        <f ca="1">DEGREES(ACOS(((Earth_Data!$B$1+Sat_Data!$B$2)/User_Model_Calcs!N4505)*SQRT(1-COS(RADIANS(User_Model_Calcs!I4505))^2*COS(RADIANS(User_Model_Calcs!B4505))^2)))</f>
        <v>43.657467110566444</v>
      </c>
      <c r="P4505">
        <f t="shared" ca="1" si="686"/>
        <v>35.503617053784815</v>
      </c>
    </row>
    <row r="4506" spans="1:16" x14ac:dyDescent="0.25">
      <c r="A4506">
        <f t="shared" ca="1" si="692"/>
        <v>129.67612017164603</v>
      </c>
      <c r="B4506">
        <f t="shared" ca="1" si="693"/>
        <v>-34.377424261044453</v>
      </c>
      <c r="C4506" s="6">
        <v>20135.9375</v>
      </c>
      <c r="D4506">
        <f t="shared" ca="1" si="694"/>
        <v>3</v>
      </c>
      <c r="E4506" s="1">
        <v>0.65</v>
      </c>
      <c r="F4506">
        <v>19.899999999999999</v>
      </c>
      <c r="G4506">
        <f t="shared" ca="1" si="689"/>
        <v>54.048620189015942</v>
      </c>
      <c r="H4506">
        <f t="shared" ca="1" si="695"/>
        <v>23.960601934031583</v>
      </c>
      <c r="I4506">
        <f ca="1">User_Model_Calcs!A4506-Sat_Data!$B$5</f>
        <v>19.676120171646033</v>
      </c>
      <c r="J4506">
        <f ca="1">(Earth_Data!$B$1/SQRT(1-Earth_Data!$B$2^2*SIN(RADIANS(User_Model_Calcs!B4506))^2))*COS(RADIANS(User_Model_Calcs!B4506))</f>
        <v>5269.7355564499867</v>
      </c>
      <c r="K4506">
        <f ca="1">((Earth_Data!$B$1*(1-Earth_Data!$B$2^2))/SQRT(1-Earth_Data!$B$2^2*SIN(RADIANS(User_Model_Calcs!B4506))^2))*SIN(RADIANS(User_Model_Calcs!B4506))</f>
        <v>-3581.0790469625326</v>
      </c>
      <c r="L4506">
        <f t="shared" ca="1" si="690"/>
        <v>-34.198292759175793</v>
      </c>
      <c r="M4506">
        <f t="shared" ca="1" si="691"/>
        <v>6371.360920204359</v>
      </c>
      <c r="N4506">
        <f ca="1">SQRT(User_Model_Calcs!M4506^2+Sat_Data!$B$3^2-2*User_Model_Calcs!M4506*Sat_Data!$B$3*COS(RADIANS(L4506))*COS(RADIANS(I4506)))</f>
        <v>37416.154004289761</v>
      </c>
      <c r="O4506">
        <f ca="1">DEGREES(ACOS(((Earth_Data!$B$1+Sat_Data!$B$2)/User_Model_Calcs!N4506)*SQRT(1-COS(RADIANS(User_Model_Calcs!I4506))^2*COS(RADIANS(User_Model_Calcs!B4506))^2)))</f>
        <v>44.831782638802061</v>
      </c>
      <c r="P4506">
        <f t="shared" ca="1" si="686"/>
        <v>32.345646688927317</v>
      </c>
    </row>
    <row r="4507" spans="1:16" x14ac:dyDescent="0.25">
      <c r="A4507">
        <f t="shared" ca="1" si="692"/>
        <v>128.49056252860942</v>
      </c>
      <c r="B4507">
        <f t="shared" ca="1" si="693"/>
        <v>-35.648135489382803</v>
      </c>
      <c r="C4507" s="6">
        <v>20135.9375</v>
      </c>
      <c r="D4507">
        <f t="shared" ca="1" si="694"/>
        <v>0.75</v>
      </c>
      <c r="E4507" s="1">
        <v>0.65</v>
      </c>
      <c r="F4507">
        <v>19.899999999999999</v>
      </c>
      <c r="G4507">
        <f t="shared" ca="1" si="689"/>
        <v>42.007420362456692</v>
      </c>
      <c r="H4507">
        <f t="shared" ca="1" si="695"/>
        <v>16.952640426965726</v>
      </c>
      <c r="I4507">
        <f ca="1">User_Model_Calcs!A4507-Sat_Data!$B$5</f>
        <v>18.490562528609416</v>
      </c>
      <c r="J4507">
        <f ca="1">(Earth_Data!$B$1/SQRT(1-Earth_Data!$B$2^2*SIN(RADIANS(User_Model_Calcs!B4507))^2))*COS(RADIANS(User_Model_Calcs!B4507))</f>
        <v>5188.8521592058887</v>
      </c>
      <c r="K4507">
        <f ca="1">((Earth_Data!$B$1*(1-Earth_Data!$B$2^2))/SQRT(1-Earth_Data!$B$2^2*SIN(RADIANS(User_Model_Calcs!B4507))^2))*SIN(RADIANS(User_Model_Calcs!B4507))</f>
        <v>-3696.5375938320367</v>
      </c>
      <c r="L4507">
        <f t="shared" ca="1" si="690"/>
        <v>-35.466066653710371</v>
      </c>
      <c r="M4507">
        <f t="shared" ca="1" si="691"/>
        <v>6370.9164892273675</v>
      </c>
      <c r="N4507">
        <f ca="1">SQRT(User_Model_Calcs!M4507^2+Sat_Data!$B$3^2-2*User_Model_Calcs!M4507*Sat_Data!$B$3*COS(RADIANS(L4507))*COS(RADIANS(I4507)))</f>
        <v>37462.318392953828</v>
      </c>
      <c r="O4507">
        <f ca="1">DEGREES(ACOS(((Earth_Data!$B$1+Sat_Data!$B$2)/User_Model_Calcs!N4507)*SQRT(1-COS(RADIANS(User_Model_Calcs!I4507))^2*COS(RADIANS(User_Model_Calcs!B4507))^2)))</f>
        <v>44.174187346111587</v>
      </c>
      <c r="P4507">
        <f t="shared" ca="1" si="686"/>
        <v>29.847068277218856</v>
      </c>
    </row>
    <row r="4508" spans="1:16" x14ac:dyDescent="0.25">
      <c r="A4508">
        <f t="shared" ca="1" si="692"/>
        <v>130.06057089648641</v>
      </c>
      <c r="B4508">
        <f t="shared" ca="1" si="693"/>
        <v>-35.580740637949596</v>
      </c>
      <c r="C4508" s="6">
        <v>20135.9375</v>
      </c>
      <c r="D4508">
        <f t="shared" ca="1" si="694"/>
        <v>0.75</v>
      </c>
      <c r="E4508" s="1">
        <v>0.65</v>
      </c>
      <c r="F4508">
        <v>19.899999999999999</v>
      </c>
      <c r="G4508">
        <f t="shared" ca="1" si="689"/>
        <v>42.007420362456692</v>
      </c>
      <c r="H4508">
        <f t="shared" ca="1" si="695"/>
        <v>21.759628473453329</v>
      </c>
      <c r="I4508">
        <f ca="1">User_Model_Calcs!A4508-Sat_Data!$B$5</f>
        <v>20.060570896486411</v>
      </c>
      <c r="J4508">
        <f ca="1">(Earth_Data!$B$1/SQRT(1-Earth_Data!$B$2^2*SIN(RADIANS(User_Model_Calcs!B4508))^2))*COS(RADIANS(User_Model_Calcs!B4508))</f>
        <v>5193.2065665550335</v>
      </c>
      <c r="K4508">
        <f ca="1">((Earth_Data!$B$1*(1-Earth_Data!$B$2^2))/SQRT(1-Earth_Data!$B$2^2*SIN(RADIANS(User_Model_Calcs!B4508))^2))*SIN(RADIANS(User_Model_Calcs!B4508))</f>
        <v>-3690.4586589464516</v>
      </c>
      <c r="L4508">
        <f t="shared" ca="1" si="690"/>
        <v>-35.398818674256077</v>
      </c>
      <c r="M4508">
        <f t="shared" ca="1" si="691"/>
        <v>6370.9402411499013</v>
      </c>
      <c r="N4508">
        <f ca="1">SQRT(User_Model_Calcs!M4508^2+Sat_Data!$B$3^2-2*User_Model_Calcs!M4508*Sat_Data!$B$3*COS(RADIANS(L4508))*COS(RADIANS(I4508)))</f>
        <v>37510.51373407396</v>
      </c>
      <c r="O4508">
        <f ca="1">DEGREES(ACOS(((Earth_Data!$B$1+Sat_Data!$B$2)/User_Model_Calcs!N4508)*SQRT(1-COS(RADIANS(User_Model_Calcs!I4508))^2*COS(RADIANS(User_Model_Calcs!B4508))^2)))</f>
        <v>43.504187280490783</v>
      </c>
      <c r="P4508">
        <f t="shared" ca="1" si="686"/>
        <v>32.112316923787581</v>
      </c>
    </row>
    <row r="4509" spans="1:16" x14ac:dyDescent="0.25">
      <c r="A4509">
        <f t="shared" ca="1" si="692"/>
        <v>128.35262392509352</v>
      </c>
      <c r="B4509">
        <f t="shared" ca="1" si="693"/>
        <v>-37.038826831854109</v>
      </c>
      <c r="C4509" s="6">
        <v>20135.9375</v>
      </c>
      <c r="D4509">
        <f t="shared" ca="1" si="694"/>
        <v>1.2</v>
      </c>
      <c r="E4509" s="1">
        <v>0.65</v>
      </c>
      <c r="F4509">
        <v>19.899999999999999</v>
      </c>
      <c r="G4509">
        <f t="shared" ca="1" si="689"/>
        <v>46.089820015575185</v>
      </c>
      <c r="H4509">
        <f t="shared" ca="1" si="695"/>
        <v>14.154054791035486</v>
      </c>
      <c r="I4509">
        <f ca="1">User_Model_Calcs!A4509-Sat_Data!$B$5</f>
        <v>18.352623925093525</v>
      </c>
      <c r="J4509">
        <f ca="1">(Earth_Data!$B$1/SQRT(1-Earth_Data!$B$2^2*SIN(RADIANS(User_Model_Calcs!B4509))^2))*COS(RADIANS(User_Model_Calcs!B4509))</f>
        <v>5097.4012965192078</v>
      </c>
      <c r="K4509">
        <f ca="1">((Earth_Data!$B$1*(1-Earth_Data!$B$2^2))/SQRT(1-Earth_Data!$B$2^2*SIN(RADIANS(User_Model_Calcs!B4509))^2))*SIN(RADIANS(User_Model_Calcs!B4509))</f>
        <v>-3820.834921299976</v>
      </c>
      <c r="L4509">
        <f t="shared" ca="1" si="690"/>
        <v>-36.853952658647721</v>
      </c>
      <c r="M4509">
        <f t="shared" ca="1" si="691"/>
        <v>6370.4222366795348</v>
      </c>
      <c r="N4509">
        <f ca="1">SQRT(User_Model_Calcs!M4509^2+Sat_Data!$B$3^2-2*User_Model_Calcs!M4509*Sat_Data!$B$3*COS(RADIANS(L4509))*COS(RADIANS(I4509)))</f>
        <v>37555.369137766844</v>
      </c>
      <c r="O4509">
        <f ca="1">DEGREES(ACOS(((Earth_Data!$B$1+Sat_Data!$B$2)/User_Model_Calcs!N4509)*SQRT(1-COS(RADIANS(User_Model_Calcs!I4509))^2*COS(RADIANS(User_Model_Calcs!B4509))^2)))</f>
        <v>42.879602788646665</v>
      </c>
      <c r="P4509">
        <f t="shared" ca="1" si="686"/>
        <v>28.843044779975841</v>
      </c>
    </row>
    <row r="4510" spans="1:16" x14ac:dyDescent="0.25">
      <c r="A4510">
        <f t="shared" ca="1" si="692"/>
        <v>128.0849051396427</v>
      </c>
      <c r="B4510">
        <f t="shared" ca="1" si="693"/>
        <v>-36.519296026230514</v>
      </c>
      <c r="C4510" s="6">
        <v>20135.9375</v>
      </c>
      <c r="D4510">
        <f t="shared" ca="1" si="694"/>
        <v>1.2</v>
      </c>
      <c r="E4510" s="1">
        <v>0.65</v>
      </c>
      <c r="F4510">
        <v>19.899999999999999</v>
      </c>
      <c r="G4510">
        <f t="shared" ca="1" si="689"/>
        <v>46.089820015575185</v>
      </c>
      <c r="H4510">
        <f t="shared" ca="1" si="695"/>
        <v>20.108781427387477</v>
      </c>
      <c r="I4510">
        <f ca="1">User_Model_Calcs!A4510-Sat_Data!$B$5</f>
        <v>18.0849051396427</v>
      </c>
      <c r="J4510">
        <f ca="1">(Earth_Data!$B$1/SQRT(1-Earth_Data!$B$2^2*SIN(RADIANS(User_Model_Calcs!B4510))^2))*COS(RADIANS(User_Model_Calcs!B4510))</f>
        <v>5131.9205222069131</v>
      </c>
      <c r="K4510">
        <f ca="1">((Earth_Data!$B$1*(1-Earth_Data!$B$2^2))/SQRT(1-Earth_Data!$B$2^2*SIN(RADIANS(User_Model_Calcs!B4510))^2))*SIN(RADIANS(User_Model_Calcs!B4510))</f>
        <v>-3774.6569532892104</v>
      </c>
      <c r="L4510">
        <f t="shared" ca="1" si="690"/>
        <v>-36.33541938094961</v>
      </c>
      <c r="M4510">
        <f t="shared" ca="1" si="691"/>
        <v>6370.6077701631466</v>
      </c>
      <c r="N4510">
        <f ca="1">SQRT(User_Model_Calcs!M4510^2+Sat_Data!$B$3^2-2*User_Model_Calcs!M4510*Sat_Data!$B$3*COS(RADIANS(L4510))*COS(RADIANS(I4510)))</f>
        <v>37510.172189275596</v>
      </c>
      <c r="O4510">
        <f ca="1">DEGREES(ACOS(((Earth_Data!$B$1+Sat_Data!$B$2)/User_Model_Calcs!N4510)*SQRT(1-COS(RADIANS(User_Model_Calcs!I4510))^2*COS(RADIANS(User_Model_Calcs!B4510))^2)))</f>
        <v>43.503611581390054</v>
      </c>
      <c r="P4510">
        <f t="shared" ca="1" si="686"/>
        <v>28.755871749947456</v>
      </c>
    </row>
    <row r="4511" spans="1:16" x14ac:dyDescent="0.25">
      <c r="A4511">
        <f t="shared" ca="1" si="692"/>
        <v>130.17301516875847</v>
      </c>
      <c r="B4511">
        <f t="shared" ca="1" si="693"/>
        <v>-32.516819149684295</v>
      </c>
      <c r="C4511" s="6">
        <v>20135.9375</v>
      </c>
      <c r="D4511">
        <f t="shared" ca="1" si="694"/>
        <v>0.75</v>
      </c>
      <c r="E4511" s="1">
        <v>0.65</v>
      </c>
      <c r="F4511">
        <v>19.899999999999999</v>
      </c>
      <c r="G4511">
        <f t="shared" ca="1" si="689"/>
        <v>42.007420362456692</v>
      </c>
      <c r="H4511">
        <f t="shared" ca="1" si="695"/>
        <v>22.296441938026707</v>
      </c>
      <c r="I4511">
        <f ca="1">User_Model_Calcs!A4511-Sat_Data!$B$5</f>
        <v>20.173015168758468</v>
      </c>
      <c r="J4511">
        <f ca="1">(Earth_Data!$B$1/SQRT(1-Earth_Data!$B$2^2*SIN(RADIANS(User_Model_Calcs!B4511))^2))*COS(RADIANS(User_Model_Calcs!B4511))</f>
        <v>5383.4719827221979</v>
      </c>
      <c r="K4511">
        <f ca="1">((Earth_Data!$B$1*(1-Earth_Data!$B$2^2))/SQRT(1-Earth_Data!$B$2^2*SIN(RADIANS(User_Model_Calcs!B4511))^2))*SIN(RADIANS(User_Model_Calcs!B4511))</f>
        <v>-3408.8973062575692</v>
      </c>
      <c r="L4511">
        <f t="shared" ca="1" si="690"/>
        <v>-32.342620136814887</v>
      </c>
      <c r="M4511">
        <f t="shared" ca="1" si="691"/>
        <v>6371.9974445510406</v>
      </c>
      <c r="N4511">
        <f ca="1">SQRT(User_Model_Calcs!M4511^2+Sat_Data!$B$3^2-2*User_Model_Calcs!M4511*Sat_Data!$B$3*COS(RADIANS(L4511))*COS(RADIANS(I4511)))</f>
        <v>37313.365042082813</v>
      </c>
      <c r="O4511">
        <f ca="1">DEGREES(ACOS(((Earth_Data!$B$1+Sat_Data!$B$2)/User_Model_Calcs!N4511)*SQRT(1-COS(RADIANS(User_Model_Calcs!I4511))^2*COS(RADIANS(User_Model_Calcs!B4511))^2)))</f>
        <v>46.321344987100119</v>
      </c>
      <c r="P4511">
        <f t="shared" ca="1" si="686"/>
        <v>34.351170766074389</v>
      </c>
    </row>
    <row r="4512" spans="1:16" x14ac:dyDescent="0.25">
      <c r="A4512">
        <f t="shared" ca="1" si="692"/>
        <v>129.18187509356579</v>
      </c>
      <c r="B4512">
        <f t="shared" ca="1" si="693"/>
        <v>-36.360808824397537</v>
      </c>
      <c r="C4512" s="6">
        <v>20135.9375</v>
      </c>
      <c r="D4512">
        <f t="shared" ca="1" si="694"/>
        <v>1.2</v>
      </c>
      <c r="E4512" s="1">
        <v>0.65</v>
      </c>
      <c r="F4512">
        <v>19.899999999999999</v>
      </c>
      <c r="G4512">
        <f t="shared" ca="1" si="689"/>
        <v>46.089820015575185</v>
      </c>
      <c r="H4512">
        <f t="shared" ca="1" si="695"/>
        <v>16.162776641494663</v>
      </c>
      <c r="I4512">
        <f ca="1">User_Model_Calcs!A4512-Sat_Data!$B$5</f>
        <v>19.181875093565793</v>
      </c>
      <c r="J4512">
        <f ca="1">(Earth_Data!$B$1/SQRT(1-Earth_Data!$B$2^2*SIN(RADIANS(User_Model_Calcs!B4512))^2))*COS(RADIANS(User_Model_Calcs!B4512))</f>
        <v>5142.36680144609</v>
      </c>
      <c r="K4512">
        <f ca="1">((Earth_Data!$B$1*(1-Earth_Data!$B$2^2))/SQRT(1-Earth_Data!$B$2^2*SIN(RADIANS(User_Model_Calcs!B4512))^2))*SIN(RADIANS(User_Model_Calcs!B4512))</f>
        <v>-3760.5086823158499</v>
      </c>
      <c r="L4512">
        <f t="shared" ca="1" si="690"/>
        <v>-36.177248501225591</v>
      </c>
      <c r="M4512">
        <f t="shared" ca="1" si="691"/>
        <v>6370.6641624235517</v>
      </c>
      <c r="N4512">
        <f ca="1">SQRT(User_Model_Calcs!M4512^2+Sat_Data!$B$3^2-2*User_Model_Calcs!M4512*Sat_Data!$B$3*COS(RADIANS(L4512))*COS(RADIANS(I4512)))</f>
        <v>37534.37145173247</v>
      </c>
      <c r="O4512">
        <f ca="1">DEGREES(ACOS(((Earth_Data!$B$1+Sat_Data!$B$2)/User_Model_Calcs!N4512)*SQRT(1-COS(RADIANS(User_Model_Calcs!I4512))^2*COS(RADIANS(User_Model_Calcs!B4512))^2)))</f>
        <v>43.171065133470385</v>
      </c>
      <c r="P4512">
        <f t="shared" ca="1" si="686"/>
        <v>30.403485437266024</v>
      </c>
    </row>
    <row r="4513" spans="1:16" x14ac:dyDescent="0.25">
      <c r="A4513">
        <f t="shared" ca="1" si="692"/>
        <v>128.18178604053105</v>
      </c>
      <c r="B4513">
        <f t="shared" ca="1" si="693"/>
        <v>-32.990410132578944</v>
      </c>
      <c r="C4513" s="6">
        <v>20135.9375</v>
      </c>
      <c r="D4513">
        <f t="shared" ca="1" si="694"/>
        <v>1.2</v>
      </c>
      <c r="E4513" s="1">
        <v>0.65</v>
      </c>
      <c r="F4513">
        <v>19.899999999999999</v>
      </c>
      <c r="G4513">
        <f t="shared" ca="1" si="689"/>
        <v>46.089820015575185</v>
      </c>
      <c r="H4513">
        <f t="shared" ca="1" si="695"/>
        <v>16.165521674928474</v>
      </c>
      <c r="I4513">
        <f ca="1">User_Model_Calcs!A4513-Sat_Data!$B$5</f>
        <v>18.181786040531051</v>
      </c>
      <c r="J4513">
        <f ca="1">(Earth_Data!$B$1/SQRT(1-Earth_Data!$B$2^2*SIN(RADIANS(User_Model_Calcs!B4513))^2))*COS(RADIANS(User_Model_Calcs!B4513))</f>
        <v>5355.0565916653095</v>
      </c>
      <c r="K4513">
        <f ca="1">((Earth_Data!$B$1*(1-Earth_Data!$B$2^2))/SQRT(1-Earth_Data!$B$2^2*SIN(RADIANS(User_Model_Calcs!B4513))^2))*SIN(RADIANS(User_Model_Calcs!B4513))</f>
        <v>-3453.0678495122697</v>
      </c>
      <c r="L4513">
        <f t="shared" ca="1" si="690"/>
        <v>-32.814885339189914</v>
      </c>
      <c r="M4513">
        <f t="shared" ca="1" si="691"/>
        <v>6371.8371505613177</v>
      </c>
      <c r="N4513">
        <f ca="1">SQRT(User_Model_Calcs!M4513^2+Sat_Data!$B$3^2-2*User_Model_Calcs!M4513*Sat_Data!$B$3*COS(RADIANS(L4513))*COS(RADIANS(I4513)))</f>
        <v>37274.377794013897</v>
      </c>
      <c r="O4513">
        <f ca="1">DEGREES(ACOS(((Earth_Data!$B$1+Sat_Data!$B$2)/User_Model_Calcs!N4513)*SQRT(1-COS(RADIANS(User_Model_Calcs!I4513))^2*COS(RADIANS(User_Model_Calcs!B4513))^2)))</f>
        <v>46.891267275382958</v>
      </c>
      <c r="P4513">
        <f t="shared" ca="1" si="686"/>
        <v>31.097566749295197</v>
      </c>
    </row>
    <row r="4514" spans="1:16" x14ac:dyDescent="0.25">
      <c r="A4514">
        <f t="shared" ca="1" si="692"/>
        <v>129.14669126883831</v>
      </c>
      <c r="B4514">
        <f t="shared" ca="1" si="693"/>
        <v>-33.999862987834199</v>
      </c>
      <c r="C4514" s="6">
        <v>20135.9375</v>
      </c>
      <c r="D4514">
        <f t="shared" ca="1" si="694"/>
        <v>1.2</v>
      </c>
      <c r="E4514" s="1">
        <v>0.65</v>
      </c>
      <c r="F4514">
        <v>19.899999999999999</v>
      </c>
      <c r="G4514">
        <f t="shared" ca="1" si="689"/>
        <v>46.089820015575185</v>
      </c>
      <c r="H4514">
        <f t="shared" ca="1" si="695"/>
        <v>22.419709696064515</v>
      </c>
      <c r="I4514">
        <f ca="1">User_Model_Calcs!A4514-Sat_Data!$B$5</f>
        <v>19.14669126883831</v>
      </c>
      <c r="J4514">
        <f ca="1">(Earth_Data!$B$1/SQRT(1-Earth_Data!$B$2^2*SIN(RADIANS(User_Model_Calcs!B4514))^2))*COS(RADIANS(User_Model_Calcs!B4514))</f>
        <v>5293.2694330328559</v>
      </c>
      <c r="K4514">
        <f ca="1">((Earth_Data!$B$1*(1-Earth_Data!$B$2^2))/SQRT(1-Earth_Data!$B$2^2*SIN(RADIANS(User_Model_Calcs!B4514))^2))*SIN(RADIANS(User_Model_Calcs!B4514))</f>
        <v>-3546.4352332062958</v>
      </c>
      <c r="L4514">
        <f t="shared" ca="1" si="690"/>
        <v>-33.821672184487831</v>
      </c>
      <c r="M4514">
        <f t="shared" ca="1" si="691"/>
        <v>6371.4915172200426</v>
      </c>
      <c r="N4514">
        <f ca="1">SQRT(User_Model_Calcs!M4514^2+Sat_Data!$B$3^2-2*User_Model_Calcs!M4514*Sat_Data!$B$3*COS(RADIANS(L4514))*COS(RADIANS(I4514)))</f>
        <v>37372.861114116451</v>
      </c>
      <c r="O4514">
        <f ca="1">DEGREES(ACOS(((Earth_Data!$B$1+Sat_Data!$B$2)/User_Model_Calcs!N4514)*SQRT(1-COS(RADIANS(User_Model_Calcs!I4514))^2*COS(RADIANS(User_Model_Calcs!B4514))^2)))</f>
        <v>45.451465777759132</v>
      </c>
      <c r="P4514">
        <f t="shared" ca="1" si="686"/>
        <v>31.835576114336835</v>
      </c>
    </row>
    <row r="4515" spans="1:16" x14ac:dyDescent="0.25">
      <c r="A4515">
        <f t="shared" ca="1" si="692"/>
        <v>130.63351599711822</v>
      </c>
      <c r="B4515">
        <f t="shared" ca="1" si="693"/>
        <v>-36.652073136797817</v>
      </c>
      <c r="C4515" s="6">
        <v>20135.9375</v>
      </c>
      <c r="D4515">
        <f t="shared" ca="1" si="694"/>
        <v>0.75</v>
      </c>
      <c r="E4515" s="1">
        <v>0.65</v>
      </c>
      <c r="F4515">
        <v>19.899999999999999</v>
      </c>
      <c r="G4515">
        <f t="shared" ca="1" si="689"/>
        <v>42.007420362456692</v>
      </c>
      <c r="H4515">
        <f t="shared" ca="1" si="695"/>
        <v>16.976712276562392</v>
      </c>
      <c r="I4515">
        <f ca="1">User_Model_Calcs!A4515-Sat_Data!$B$5</f>
        <v>20.633515997118224</v>
      </c>
      <c r="J4515">
        <f ca="1">(Earth_Data!$B$1/SQRT(1-Earth_Data!$B$2^2*SIN(RADIANS(User_Model_Calcs!B4515))^2))*COS(RADIANS(User_Model_Calcs!B4515))</f>
        <v>5123.1385428181347</v>
      </c>
      <c r="K4515">
        <f ca="1">((Earth_Data!$B$1*(1-Earth_Data!$B$2^2))/SQRT(1-Earth_Data!$B$2^2*SIN(RADIANS(User_Model_Calcs!B4515))^2))*SIN(RADIANS(User_Model_Calcs!B4515))</f>
        <v>-3786.4880729324732</v>
      </c>
      <c r="L4515">
        <f t="shared" ca="1" si="690"/>
        <v>-36.467935802854548</v>
      </c>
      <c r="M4515">
        <f t="shared" ca="1" si="691"/>
        <v>6370.5604506486388</v>
      </c>
      <c r="N4515">
        <f ca="1">SQRT(User_Model_Calcs!M4515^2+Sat_Data!$B$3^2-2*User_Model_Calcs!M4515*Sat_Data!$B$3*COS(RADIANS(L4515))*COS(RADIANS(I4515)))</f>
        <v>37604.33719546577</v>
      </c>
      <c r="O4515">
        <f ca="1">DEGREES(ACOS(((Earth_Data!$B$1+Sat_Data!$B$2)/User_Model_Calcs!N4515)*SQRT(1-COS(RADIANS(User_Model_Calcs!I4515))^2*COS(RADIANS(User_Model_Calcs!B4515))^2)))</f>
        <v>42.216750964502758</v>
      </c>
      <c r="P4515">
        <f t="shared" ca="1" si="686"/>
        <v>32.242650568234758</v>
      </c>
    </row>
    <row r="4516" spans="1:16" x14ac:dyDescent="0.25">
      <c r="A4516">
        <f t="shared" ca="1" si="692"/>
        <v>130.4968587301681</v>
      </c>
      <c r="B4516">
        <f t="shared" ca="1" si="693"/>
        <v>-33.659304005512375</v>
      </c>
      <c r="C4516" s="6">
        <v>20135.9375</v>
      </c>
      <c r="D4516">
        <f t="shared" ca="1" si="694"/>
        <v>0.75</v>
      </c>
      <c r="E4516" s="1">
        <v>0.65</v>
      </c>
      <c r="F4516">
        <v>19.899999999999999</v>
      </c>
      <c r="G4516">
        <f t="shared" ca="1" si="689"/>
        <v>42.007420362456692</v>
      </c>
      <c r="H4516">
        <f t="shared" ca="1" si="695"/>
        <v>21.76788065402182</v>
      </c>
      <c r="I4516">
        <f ca="1">User_Model_Calcs!A4516-Sat_Data!$B$5</f>
        <v>20.4968587301681</v>
      </c>
      <c r="J4516">
        <f ca="1">(Earth_Data!$B$1/SQRT(1-Earth_Data!$B$2^2*SIN(RADIANS(User_Model_Calcs!B4516))^2))*COS(RADIANS(User_Model_Calcs!B4516))</f>
        <v>5314.2994428801321</v>
      </c>
      <c r="K4516">
        <f ca="1">((Earth_Data!$B$1*(1-Earth_Data!$B$2^2))/SQRT(1-Earth_Data!$B$2^2*SIN(RADIANS(User_Model_Calcs!B4516))^2))*SIN(RADIANS(User_Model_Calcs!B4516))</f>
        <v>-3515.0560420872462</v>
      </c>
      <c r="L4516">
        <f t="shared" ca="1" si="690"/>
        <v>-33.481988162440118</v>
      </c>
      <c r="M4516">
        <f t="shared" ca="1" si="691"/>
        <v>6371.6087095497433</v>
      </c>
      <c r="N4516">
        <f ca="1">SQRT(User_Model_Calcs!M4516^2+Sat_Data!$B$3^2-2*User_Model_Calcs!M4516*Sat_Data!$B$3*COS(RADIANS(L4516))*COS(RADIANS(I4516)))</f>
        <v>37398.366972815784</v>
      </c>
      <c r="O4516">
        <f ca="1">DEGREES(ACOS(((Earth_Data!$B$1+Sat_Data!$B$2)/User_Model_Calcs!N4516)*SQRT(1-COS(RADIANS(User_Model_Calcs!I4516))^2*COS(RADIANS(User_Model_Calcs!B4516))^2)))</f>
        <v>45.088695086146728</v>
      </c>
      <c r="P4516">
        <f t="shared" ca="1" si="686"/>
        <v>33.998122402231324</v>
      </c>
    </row>
    <row r="4517" spans="1:16" x14ac:dyDescent="0.25">
      <c r="A4517">
        <f t="shared" ca="1" si="692"/>
        <v>130.28162304230037</v>
      </c>
      <c r="B4517">
        <f t="shared" ca="1" si="693"/>
        <v>-33.27595446249078</v>
      </c>
      <c r="C4517" s="6">
        <v>20135.9375</v>
      </c>
      <c r="D4517">
        <f t="shared" ca="1" si="694"/>
        <v>1.2</v>
      </c>
      <c r="E4517" s="1">
        <v>0.65</v>
      </c>
      <c r="F4517">
        <v>19.899999999999999</v>
      </c>
      <c r="G4517">
        <f t="shared" ca="1" si="689"/>
        <v>46.089820015575185</v>
      </c>
      <c r="H4517">
        <f t="shared" ca="1" si="695"/>
        <v>23.90228895179159</v>
      </c>
      <c r="I4517">
        <f ca="1">User_Model_Calcs!A4517-Sat_Data!$B$5</f>
        <v>20.281623042300367</v>
      </c>
      <c r="J4517">
        <f ca="1">(Earth_Data!$B$1/SQRT(1-Earth_Data!$B$2^2*SIN(RADIANS(User_Model_Calcs!B4517))^2))*COS(RADIANS(User_Model_Calcs!B4517))</f>
        <v>5337.7468379913198</v>
      </c>
      <c r="K4517">
        <f ca="1">((Earth_Data!$B$1*(1-Earth_Data!$B$2^2))/SQRT(1-Earth_Data!$B$2^2*SIN(RADIANS(User_Model_Calcs!B4517))^2))*SIN(RADIANS(User_Model_Calcs!B4517))</f>
        <v>-3479.5873722137894</v>
      </c>
      <c r="L4517">
        <f t="shared" ca="1" si="690"/>
        <v>-33.099653371508886</v>
      </c>
      <c r="M4517">
        <f t="shared" ca="1" si="691"/>
        <v>6371.739918370492</v>
      </c>
      <c r="N4517">
        <f ca="1">SQRT(User_Model_Calcs!M4517^2+Sat_Data!$B$3^2-2*User_Model_Calcs!M4517*Sat_Data!$B$3*COS(RADIANS(L4517))*COS(RADIANS(I4517)))</f>
        <v>37365.737184175363</v>
      </c>
      <c r="O4517">
        <f ca="1">DEGREES(ACOS(((Earth_Data!$B$1+Sat_Data!$B$2)/User_Model_Calcs!N4517)*SQRT(1-COS(RADIANS(User_Model_Calcs!I4517))^2*COS(RADIANS(User_Model_Calcs!B4517))^2)))</f>
        <v>45.557985387950097</v>
      </c>
      <c r="P4517">
        <f t="shared" ca="1" si="686"/>
        <v>33.961419828121265</v>
      </c>
    </row>
    <row r="4518" spans="1:16" x14ac:dyDescent="0.25">
      <c r="A4518">
        <f t="shared" ca="1" si="692"/>
        <v>129.79619445250839</v>
      </c>
      <c r="B4518">
        <f t="shared" ca="1" si="693"/>
        <v>-35.355993822375716</v>
      </c>
      <c r="C4518" s="6">
        <v>20135.9375</v>
      </c>
      <c r="D4518">
        <f t="shared" ca="1" si="694"/>
        <v>1.2</v>
      </c>
      <c r="E4518" s="1">
        <v>0.65</v>
      </c>
      <c r="F4518">
        <v>19.899999999999999</v>
      </c>
      <c r="G4518">
        <f t="shared" ca="1" si="689"/>
        <v>46.089820015575185</v>
      </c>
      <c r="H4518">
        <f t="shared" ca="1" si="695"/>
        <v>19.177600377739886</v>
      </c>
      <c r="I4518">
        <f ca="1">User_Model_Calcs!A4518-Sat_Data!$B$5</f>
        <v>19.796194452508388</v>
      </c>
      <c r="J4518">
        <f ca="1">(Earth_Data!$B$1/SQRT(1-Earth_Data!$B$2^2*SIN(RADIANS(User_Model_Calcs!B4518))^2))*COS(RADIANS(User_Model_Calcs!B4518))</f>
        <v>5207.6754569987052</v>
      </c>
      <c r="K4518">
        <f ca="1">((Earth_Data!$B$1*(1-Earth_Data!$B$2^2))/SQRT(1-Earth_Data!$B$2^2*SIN(RADIANS(User_Model_Calcs!B4518))^2))*SIN(RADIANS(User_Model_Calcs!B4518))</f>
        <v>-3670.1503161100491</v>
      </c>
      <c r="L4518">
        <f t="shared" ca="1" si="690"/>
        <v>-35.174568892532463</v>
      </c>
      <c r="M4518">
        <f t="shared" ca="1" si="691"/>
        <v>6371.0193068510916</v>
      </c>
      <c r="N4518">
        <f ca="1">SQRT(User_Model_Calcs!M4518^2+Sat_Data!$B$3^2-2*User_Model_Calcs!M4518*Sat_Data!$B$3*COS(RADIANS(L4518))*COS(RADIANS(I4518)))</f>
        <v>37486.03554271708</v>
      </c>
      <c r="O4518">
        <f ca="1">DEGREES(ACOS(((Earth_Data!$B$1+Sat_Data!$B$2)/User_Model_Calcs!N4518)*SQRT(1-COS(RADIANS(User_Model_Calcs!I4518))^2*COS(RADIANS(User_Model_Calcs!B4518))^2)))</f>
        <v>43.84488358146109</v>
      </c>
      <c r="P4518">
        <f t="shared" ca="1" si="686"/>
        <v>31.883307976887274</v>
      </c>
    </row>
    <row r="4519" spans="1:16" x14ac:dyDescent="0.25">
      <c r="A4519">
        <f t="shared" ca="1" si="692"/>
        <v>130.96927109971605</v>
      </c>
      <c r="B4519">
        <f t="shared" ca="1" si="693"/>
        <v>-34.434845034667539</v>
      </c>
      <c r="C4519" s="6">
        <v>20135.9375</v>
      </c>
      <c r="D4519">
        <f t="shared" ca="1" si="694"/>
        <v>0.75</v>
      </c>
      <c r="E4519" s="1">
        <v>0.65</v>
      </c>
      <c r="F4519">
        <v>19.899999999999999</v>
      </c>
      <c r="G4519">
        <f t="shared" ca="1" si="689"/>
        <v>42.007420362456692</v>
      </c>
      <c r="H4519">
        <f t="shared" ca="1" si="695"/>
        <v>17.753620991569434</v>
      </c>
      <c r="I4519">
        <f ca="1">User_Model_Calcs!A4519-Sat_Data!$B$5</f>
        <v>20.969271099716053</v>
      </c>
      <c r="J4519">
        <f ca="1">(Earth_Data!$B$1/SQRT(1-Earth_Data!$B$2^2*SIN(RADIANS(User_Model_Calcs!B4519))^2))*COS(RADIANS(User_Model_Calcs!B4519))</f>
        <v>5266.1363381392803</v>
      </c>
      <c r="K4519">
        <f ca="1">((Earth_Data!$B$1*(1-Earth_Data!$B$2^2))/SQRT(1-Earth_Data!$B$2^2*SIN(RADIANS(User_Model_Calcs!B4519))^2))*SIN(RADIANS(User_Model_Calcs!B4519))</f>
        <v>-3586.3343655717185</v>
      </c>
      <c r="L4519">
        <f t="shared" ca="1" si="690"/>
        <v>-34.255573179963982</v>
      </c>
      <c r="M4519">
        <f t="shared" ca="1" si="691"/>
        <v>6371.3409980593324</v>
      </c>
      <c r="N4519">
        <f ca="1">SQRT(User_Model_Calcs!M4519^2+Sat_Data!$B$3^2-2*User_Model_Calcs!M4519*Sat_Data!$B$3*COS(RADIANS(L4519))*COS(RADIANS(I4519)))</f>
        <v>37466.45245404289</v>
      </c>
      <c r="O4519">
        <f ca="1">DEGREES(ACOS(((Earth_Data!$B$1+Sat_Data!$B$2)/User_Model_Calcs!N4519)*SQRT(1-COS(RADIANS(User_Model_Calcs!I4519))^2*COS(RADIANS(User_Model_Calcs!B4519))^2)))</f>
        <v>44.123223796275461</v>
      </c>
      <c r="P4519">
        <f t="shared" ca="1" si="686"/>
        <v>34.127623253829697</v>
      </c>
    </row>
    <row r="4520" spans="1:16" x14ac:dyDescent="0.25">
      <c r="A4520">
        <f t="shared" ca="1" si="692"/>
        <v>129.64103204384523</v>
      </c>
      <c r="B4520">
        <f t="shared" ca="1" si="693"/>
        <v>-35.658265670859485</v>
      </c>
      <c r="C4520" s="6">
        <v>20135.9375</v>
      </c>
      <c r="D4520">
        <f t="shared" ca="1" si="694"/>
        <v>3</v>
      </c>
      <c r="E4520" s="1">
        <v>0.65</v>
      </c>
      <c r="F4520">
        <v>19.899999999999999</v>
      </c>
      <c r="G4520">
        <f t="shared" ca="1" si="689"/>
        <v>54.048620189015942</v>
      </c>
      <c r="H4520">
        <f t="shared" ca="1" si="695"/>
        <v>19.16146680603558</v>
      </c>
      <c r="I4520">
        <f ca="1">User_Model_Calcs!A4520-Sat_Data!$B$5</f>
        <v>19.641032043845229</v>
      </c>
      <c r="J4520">
        <f ca="1">(Earth_Data!$B$1/SQRT(1-Earth_Data!$B$2^2*SIN(RADIANS(User_Model_Calcs!B4520))^2))*COS(RADIANS(User_Model_Calcs!B4520))</f>
        <v>5188.1970219933191</v>
      </c>
      <c r="K4520">
        <f ca="1">((Earth_Data!$B$1*(1-Earth_Data!$B$2^2))/SQRT(1-Earth_Data!$B$2^2*SIN(RADIANS(User_Model_Calcs!B4520))^2))*SIN(RADIANS(User_Model_Calcs!B4520))</f>
        <v>-3697.4508869997785</v>
      </c>
      <c r="L4520">
        <f t="shared" ca="1" si="690"/>
        <v>-35.476174845534871</v>
      </c>
      <c r="M4520">
        <f t="shared" ca="1" si="691"/>
        <v>6370.9129173765823</v>
      </c>
      <c r="N4520">
        <f ca="1">SQRT(User_Model_Calcs!M4520^2+Sat_Data!$B$3^2-2*User_Model_Calcs!M4520*Sat_Data!$B$3*COS(RADIANS(L4520))*COS(RADIANS(I4520)))</f>
        <v>37501.296726785462</v>
      </c>
      <c r="O4520">
        <f ca="1">DEGREES(ACOS(((Earth_Data!$B$1+Sat_Data!$B$2)/User_Model_Calcs!N4520)*SQRT(1-COS(RADIANS(User_Model_Calcs!I4520))^2*COS(RADIANS(User_Model_Calcs!B4520))^2)))</f>
        <v>43.631303759565242</v>
      </c>
      <c r="P4520">
        <f t="shared" ca="1" si="686"/>
        <v>31.475642555524125</v>
      </c>
    </row>
    <row r="4521" spans="1:16" x14ac:dyDescent="0.25">
      <c r="A4521">
        <f t="shared" ca="1" si="692"/>
        <v>127.62189918050773</v>
      </c>
      <c r="B4521">
        <f t="shared" ca="1" si="693"/>
        <v>-33.352161094034578</v>
      </c>
      <c r="C4521" s="6">
        <v>20135.9375</v>
      </c>
      <c r="D4521">
        <f t="shared" ca="1" si="694"/>
        <v>3</v>
      </c>
      <c r="E4521" s="1">
        <v>0.65</v>
      </c>
      <c r="F4521">
        <v>19.899999999999999</v>
      </c>
      <c r="G4521">
        <f t="shared" ca="1" si="689"/>
        <v>54.048620189015942</v>
      </c>
      <c r="H4521">
        <f t="shared" ca="1" si="695"/>
        <v>23.556463109099923</v>
      </c>
      <c r="I4521">
        <f ca="1">User_Model_Calcs!A4521-Sat_Data!$B$5</f>
        <v>17.621899180507725</v>
      </c>
      <c r="J4521">
        <f ca="1">(Earth_Data!$B$1/SQRT(1-Earth_Data!$B$2^2*SIN(RADIANS(User_Model_Calcs!B4521))^2))*COS(RADIANS(User_Model_Calcs!B4521))</f>
        <v>5333.1047174987998</v>
      </c>
      <c r="K4521">
        <f ca="1">((Earth_Data!$B$1*(1-Earth_Data!$B$2^2))/SQRT(1-Earth_Data!$B$2^2*SIN(RADIANS(User_Model_Calcs!B4521))^2))*SIN(RADIANS(User_Model_Calcs!B4521))</f>
        <v>-3486.6505480677629</v>
      </c>
      <c r="L4521">
        <f t="shared" ca="1" si="690"/>
        <v>-33.175655769109525</v>
      </c>
      <c r="M4521">
        <f t="shared" ca="1" si="691"/>
        <v>6371.7138959740796</v>
      </c>
      <c r="N4521">
        <f ca="1">SQRT(User_Model_Calcs!M4521^2+Sat_Data!$B$3^2-2*User_Model_Calcs!M4521*Sat_Data!$B$3*COS(RADIANS(L4521))*COS(RADIANS(I4521)))</f>
        <v>37279.827414834428</v>
      </c>
      <c r="O4521">
        <f ca="1">DEGREES(ACOS(((Earth_Data!$B$1+Sat_Data!$B$2)/User_Model_Calcs!N4521)*SQRT(1-COS(RADIANS(User_Model_Calcs!I4521))^2*COS(RADIANS(User_Model_Calcs!B4521))^2)))</f>
        <v>46.808666061792572</v>
      </c>
      <c r="P4521">
        <f t="shared" ca="1" si="686"/>
        <v>30.017330176160343</v>
      </c>
    </row>
    <row r="4522" spans="1:16" x14ac:dyDescent="0.25">
      <c r="A4522">
        <f t="shared" ca="1" si="692"/>
        <v>129.53887399620064</v>
      </c>
      <c r="B4522">
        <f t="shared" ca="1" si="693"/>
        <v>-36.506592995125324</v>
      </c>
      <c r="C4522" s="6">
        <v>20135.9375</v>
      </c>
      <c r="D4522">
        <f t="shared" ca="1" si="694"/>
        <v>3</v>
      </c>
      <c r="E4522" s="1">
        <v>0.65</v>
      </c>
      <c r="F4522">
        <v>19.899999999999999</v>
      </c>
      <c r="G4522">
        <f t="shared" ca="1" si="689"/>
        <v>54.048620189015942</v>
      </c>
      <c r="H4522">
        <f t="shared" ca="1" si="695"/>
        <v>22.161813606322191</v>
      </c>
      <c r="I4522">
        <f ca="1">User_Model_Calcs!A4522-Sat_Data!$B$5</f>
        <v>19.538873996200635</v>
      </c>
      <c r="J4522">
        <f ca="1">(Earth_Data!$B$1/SQRT(1-Earth_Data!$B$2^2*SIN(RADIANS(User_Model_Calcs!B4522))^2))*COS(RADIANS(User_Model_Calcs!B4522))</f>
        <v>5132.7592626091155</v>
      </c>
      <c r="K4522">
        <f ca="1">((Earth_Data!$B$1*(1-Earth_Data!$B$2^2))/SQRT(1-Earth_Data!$B$2^2*SIN(RADIANS(User_Model_Calcs!B4522))^2))*SIN(RADIANS(User_Model_Calcs!B4522))</f>
        <v>-3773.5239960956264</v>
      </c>
      <c r="L4522">
        <f t="shared" ca="1" si="690"/>
        <v>-36.322741496912577</v>
      </c>
      <c r="M4522">
        <f t="shared" ca="1" si="691"/>
        <v>6370.6122937288519</v>
      </c>
      <c r="N4522">
        <f ca="1">SQRT(User_Model_Calcs!M4522^2+Sat_Data!$B$3^2-2*User_Model_Calcs!M4522*Sat_Data!$B$3*COS(RADIANS(L4522))*COS(RADIANS(I4522)))</f>
        <v>37556.459325262345</v>
      </c>
      <c r="O4522">
        <f ca="1">DEGREES(ACOS(((Earth_Data!$B$1+Sat_Data!$B$2)/User_Model_Calcs!N4522)*SQRT(1-COS(RADIANS(User_Model_Calcs!I4522))^2*COS(RADIANS(User_Model_Calcs!B4522))^2)))</f>
        <v>42.867687535897915</v>
      </c>
      <c r="P4522">
        <f t="shared" ca="1" si="686"/>
        <v>30.81716687092802</v>
      </c>
    </row>
    <row r="4523" spans="1:16" x14ac:dyDescent="0.25">
      <c r="A4523">
        <f t="shared" ca="1" si="692"/>
        <v>128.65142485078348</v>
      </c>
      <c r="B4523">
        <f t="shared" ca="1" si="693"/>
        <v>-32.75381675934301</v>
      </c>
      <c r="C4523" s="6">
        <v>20135.9375</v>
      </c>
      <c r="D4523">
        <f t="shared" ca="1" si="694"/>
        <v>3</v>
      </c>
      <c r="E4523" s="1">
        <v>0.65</v>
      </c>
      <c r="F4523">
        <v>19.899999999999999</v>
      </c>
      <c r="G4523">
        <f t="shared" ca="1" si="689"/>
        <v>54.048620189015942</v>
      </c>
      <c r="H4523">
        <f t="shared" ca="1" si="695"/>
        <v>18.199549741932511</v>
      </c>
      <c r="I4523">
        <f ca="1">User_Model_Calcs!A4523-Sat_Data!$B$5</f>
        <v>18.651424850783485</v>
      </c>
      <c r="J4523">
        <f ca="1">(Earth_Data!$B$1/SQRT(1-Earth_Data!$B$2^2*SIN(RADIANS(User_Model_Calcs!B4523))^2))*COS(RADIANS(User_Model_Calcs!B4523))</f>
        <v>5369.2980666226958</v>
      </c>
      <c r="K4523">
        <f ca="1">((Earth_Data!$B$1*(1-Earth_Data!$B$2^2))/SQRT(1-Earth_Data!$B$2^2*SIN(RADIANS(User_Model_Calcs!B4523))^2))*SIN(RADIANS(User_Model_Calcs!B4523))</f>
        <v>-3431.030370329031</v>
      </c>
      <c r="L4523">
        <f t="shared" ca="1" si="690"/>
        <v>-32.578948341798956</v>
      </c>
      <c r="M4523">
        <f t="shared" ca="1" si="691"/>
        <v>6371.9173825747612</v>
      </c>
      <c r="N4523">
        <f ca="1">SQRT(User_Model_Calcs!M4523^2+Sat_Data!$B$3^2-2*User_Model_Calcs!M4523*Sat_Data!$B$3*COS(RADIANS(L4523))*COS(RADIANS(I4523)))</f>
        <v>37274.814117609632</v>
      </c>
      <c r="O4523">
        <f ca="1">DEGREES(ACOS(((Earth_Data!$B$1+Sat_Data!$B$2)/User_Model_Calcs!N4523)*SQRT(1-COS(RADIANS(User_Model_Calcs!I4523))^2*COS(RADIANS(User_Model_Calcs!B4523))^2)))</f>
        <v>46.886221195299115</v>
      </c>
      <c r="P4523">
        <f t="shared" ca="1" si="686"/>
        <v>31.959104784873986</v>
      </c>
    </row>
    <row r="4524" spans="1:16" x14ac:dyDescent="0.25">
      <c r="A4524">
        <f t="shared" ca="1" si="692"/>
        <v>128.99344760212276</v>
      </c>
      <c r="B4524">
        <f t="shared" ca="1" si="693"/>
        <v>-34.801583066753984</v>
      </c>
      <c r="C4524" s="6">
        <v>20135.9375</v>
      </c>
      <c r="D4524">
        <f t="shared" ca="1" si="694"/>
        <v>1.2</v>
      </c>
      <c r="E4524" s="1">
        <v>0.65</v>
      </c>
      <c r="F4524">
        <v>19.899999999999999</v>
      </c>
      <c r="G4524">
        <f t="shared" ca="1" si="689"/>
        <v>46.089820015575185</v>
      </c>
      <c r="H4524">
        <f t="shared" ca="1" si="695"/>
        <v>20.726052625626437</v>
      </c>
      <c r="I4524">
        <f ca="1">User_Model_Calcs!A4524-Sat_Data!$B$5</f>
        <v>18.993447602122757</v>
      </c>
      <c r="J4524">
        <f ca="1">(Earth_Data!$B$1/SQRT(1-Earth_Data!$B$2^2*SIN(RADIANS(User_Model_Calcs!B4524))^2))*COS(RADIANS(User_Model_Calcs!B4524))</f>
        <v>5243.0238113339747</v>
      </c>
      <c r="K4524">
        <f ca="1">((Earth_Data!$B$1*(1-Earth_Data!$B$2^2))/SQRT(1-Earth_Data!$B$2^2*SIN(RADIANS(User_Model_Calcs!B4524))^2))*SIN(RADIANS(User_Model_Calcs!B4524))</f>
        <v>-3619.8151023901401</v>
      </c>
      <c r="L4524">
        <f t="shared" ca="1" si="690"/>
        <v>-34.621431750755455</v>
      </c>
      <c r="M4524">
        <f t="shared" ca="1" si="691"/>
        <v>6371.2133900621147</v>
      </c>
      <c r="N4524">
        <f ca="1">SQRT(User_Model_Calcs!M4524^2+Sat_Data!$B$3^2-2*User_Model_Calcs!M4524*Sat_Data!$B$3*COS(RADIANS(L4524))*COS(RADIANS(I4524)))</f>
        <v>37421.164832393551</v>
      </c>
      <c r="O4524">
        <f ca="1">DEGREES(ACOS(((Earth_Data!$B$1+Sat_Data!$B$2)/User_Model_Calcs!N4524)*SQRT(1-COS(RADIANS(User_Model_Calcs!I4524))^2*COS(RADIANS(User_Model_Calcs!B4524))^2)))</f>
        <v>44.758361140105691</v>
      </c>
      <c r="P4524">
        <f t="shared" ca="1" si="686"/>
        <v>31.093344032185513</v>
      </c>
    </row>
    <row r="4525" spans="1:16" x14ac:dyDescent="0.25">
      <c r="A4525">
        <f t="shared" ca="1" si="692"/>
        <v>128.60103693409684</v>
      </c>
      <c r="B4525">
        <f t="shared" ca="1" si="693"/>
        <v>-32.93253727831803</v>
      </c>
      <c r="C4525" s="6">
        <v>20135.9375</v>
      </c>
      <c r="D4525">
        <f t="shared" ca="1" si="694"/>
        <v>3</v>
      </c>
      <c r="E4525" s="1">
        <v>0.65</v>
      </c>
      <c r="F4525">
        <v>19.899999999999999</v>
      </c>
      <c r="G4525">
        <f t="shared" ca="1" si="689"/>
        <v>54.048620189015942</v>
      </c>
      <c r="H4525">
        <f t="shared" ca="1" si="695"/>
        <v>19.269039130162579</v>
      </c>
      <c r="I4525">
        <f ca="1">User_Model_Calcs!A4525-Sat_Data!$B$5</f>
        <v>18.60103693409684</v>
      </c>
      <c r="J4525">
        <f ca="1">(Earth_Data!$B$1/SQRT(1-Earth_Data!$B$2^2*SIN(RADIANS(User_Model_Calcs!B4525))^2))*COS(RADIANS(User_Model_Calcs!B4525))</f>
        <v>5358.5486390526785</v>
      </c>
      <c r="K4525">
        <f ca="1">((Earth_Data!$B$1*(1-Earth_Data!$B$2^2))/SQRT(1-Earth_Data!$B$2^2*SIN(RADIANS(User_Model_Calcs!B4525))^2))*SIN(RADIANS(User_Model_Calcs!B4525))</f>
        <v>-3447.6826440481163</v>
      </c>
      <c r="L4525">
        <f t="shared" ca="1" si="690"/>
        <v>-32.757171940573805</v>
      </c>
      <c r="M4525">
        <f t="shared" ca="1" si="691"/>
        <v>6371.8568040378877</v>
      </c>
      <c r="N4525">
        <f ca="1">SQRT(User_Model_Calcs!M4525^2+Sat_Data!$B$3^2-2*User_Model_Calcs!M4525*Sat_Data!$B$3*COS(RADIANS(L4525))*COS(RADIANS(I4525)))</f>
        <v>37284.620739509373</v>
      </c>
      <c r="O4525">
        <f ca="1">DEGREES(ACOS(((Earth_Data!$B$1+Sat_Data!$B$2)/User_Model_Calcs!N4525)*SQRT(1-COS(RADIANS(User_Model_Calcs!I4525))^2*COS(RADIANS(User_Model_Calcs!B4525))^2)))</f>
        <v>46.740499335309387</v>
      </c>
      <c r="P4525">
        <f t="shared" ca="1" si="686"/>
        <v>31.760346235220464</v>
      </c>
    </row>
    <row r="4526" spans="1:16" x14ac:dyDescent="0.25">
      <c r="A4526">
        <f t="shared" ca="1" si="692"/>
        <v>130.62386864595479</v>
      </c>
      <c r="B4526">
        <f t="shared" ca="1" si="693"/>
        <v>-35.738290479595825</v>
      </c>
      <c r="C4526" s="6">
        <v>20135.9375</v>
      </c>
      <c r="D4526">
        <f t="shared" ca="1" si="694"/>
        <v>1.2</v>
      </c>
      <c r="E4526" s="1">
        <v>0.65</v>
      </c>
      <c r="F4526">
        <v>19.899999999999999</v>
      </c>
      <c r="G4526">
        <f t="shared" ca="1" si="689"/>
        <v>46.089820015575185</v>
      </c>
      <c r="H4526">
        <f t="shared" ca="1" si="695"/>
        <v>16.137023500461332</v>
      </c>
      <c r="I4526">
        <f ca="1">User_Model_Calcs!A4526-Sat_Data!$B$5</f>
        <v>20.623868645954786</v>
      </c>
      <c r="J4526">
        <f ca="1">(Earth_Data!$B$1/SQRT(1-Earth_Data!$B$2^2*SIN(RADIANS(User_Model_Calcs!B4526))^2))*COS(RADIANS(User_Model_Calcs!B4526))</f>
        <v>5183.0159594142569</v>
      </c>
      <c r="K4526">
        <f ca="1">((Earth_Data!$B$1*(1-Earth_Data!$B$2^2))/SQRT(1-Earth_Data!$B$2^2*SIN(RADIANS(User_Model_Calcs!B4526))^2))*SIN(RADIANS(User_Model_Calcs!B4526))</f>
        <v>-3704.6615557928872</v>
      </c>
      <c r="L4526">
        <f t="shared" ca="1" si="690"/>
        <v>-35.556026741877922</v>
      </c>
      <c r="M4526">
        <f t="shared" ca="1" si="691"/>
        <v>6370.8846857020308</v>
      </c>
      <c r="N4526">
        <f ca="1">SQRT(User_Model_Calcs!M4526^2+Sat_Data!$B$3^2-2*User_Model_Calcs!M4526*Sat_Data!$B$3*COS(RADIANS(L4526))*COS(RADIANS(I4526)))</f>
        <v>37541.162983556074</v>
      </c>
      <c r="O4526">
        <f ca="1">DEGREES(ACOS(((Earth_Data!$B$1+Sat_Data!$B$2)/User_Model_Calcs!N4526)*SQRT(1-COS(RADIANS(User_Model_Calcs!I4526))^2*COS(RADIANS(User_Model_Calcs!B4526))^2)))</f>
        <v>43.081327591829627</v>
      </c>
      <c r="P4526">
        <f t="shared" ca="1" si="686"/>
        <v>32.795459191878926</v>
      </c>
    </row>
    <row r="4527" spans="1:16" x14ac:dyDescent="0.25">
      <c r="A4527">
        <f t="shared" ca="1" si="692"/>
        <v>128.14733328335103</v>
      </c>
      <c r="B4527">
        <f t="shared" ca="1" si="693"/>
        <v>-35.087279867677914</v>
      </c>
      <c r="C4527" s="6">
        <v>20135.9375</v>
      </c>
      <c r="D4527">
        <f t="shared" ca="1" si="694"/>
        <v>3</v>
      </c>
      <c r="E4527" s="1">
        <v>0.65</v>
      </c>
      <c r="F4527">
        <v>19.899999999999999</v>
      </c>
      <c r="G4527">
        <f t="shared" ca="1" si="689"/>
        <v>54.048620189015942</v>
      </c>
      <c r="H4527">
        <f t="shared" ca="1" si="695"/>
        <v>22.318628819160548</v>
      </c>
      <c r="I4527">
        <f ca="1">User_Model_Calcs!A4527-Sat_Data!$B$5</f>
        <v>18.147333283351031</v>
      </c>
      <c r="J4527">
        <f ca="1">(Earth_Data!$B$1/SQRT(1-Earth_Data!$B$2^2*SIN(RADIANS(User_Model_Calcs!B4527))^2))*COS(RADIANS(User_Model_Calcs!B4527))</f>
        <v>5224.8694620365886</v>
      </c>
      <c r="K4527">
        <f ca="1">((Earth_Data!$B$1*(1-Earth_Data!$B$2^2))/SQRT(1-Earth_Data!$B$2^2*SIN(RADIANS(User_Model_Calcs!B4527))^2))*SIN(RADIANS(User_Model_Calcs!B4527))</f>
        <v>-3645.7957918726966</v>
      </c>
      <c r="L4527">
        <f t="shared" ca="1" si="690"/>
        <v>-34.906463810666565</v>
      </c>
      <c r="M4527">
        <f t="shared" ca="1" si="691"/>
        <v>6371.1135487730226</v>
      </c>
      <c r="N4527">
        <f ca="1">SQRT(User_Model_Calcs!M4527^2+Sat_Data!$B$3^2-2*User_Model_Calcs!M4527*Sat_Data!$B$3*COS(RADIANS(L4527))*COS(RADIANS(I4527)))</f>
        <v>37412.801831524324</v>
      </c>
      <c r="O4527">
        <f ca="1">DEGREES(ACOS(((Earth_Data!$B$1+Sat_Data!$B$2)/User_Model_Calcs!N4527)*SQRT(1-COS(RADIANS(User_Model_Calcs!I4527))^2*COS(RADIANS(User_Model_Calcs!B4527))^2)))</f>
        <v>44.875241962321695</v>
      </c>
      <c r="P4527">
        <f t="shared" ca="1" si="686"/>
        <v>29.691832748698573</v>
      </c>
    </row>
    <row r="4528" spans="1:16" x14ac:dyDescent="0.25">
      <c r="A4528">
        <f t="shared" ca="1" si="692"/>
        <v>128.60781481798148</v>
      </c>
      <c r="B4528">
        <f t="shared" ca="1" si="693"/>
        <v>-32.946313574747748</v>
      </c>
      <c r="C4528" s="6">
        <v>20135.9375</v>
      </c>
      <c r="D4528">
        <f t="shared" ca="1" si="694"/>
        <v>3</v>
      </c>
      <c r="E4528" s="1">
        <v>0.65</v>
      </c>
      <c r="F4528">
        <v>19.899999999999999</v>
      </c>
      <c r="G4528">
        <f t="shared" ca="1" si="689"/>
        <v>54.048620189015942</v>
      </c>
      <c r="H4528">
        <f t="shared" ca="1" si="695"/>
        <v>19.850419265570618</v>
      </c>
      <c r="I4528">
        <f ca="1">User_Model_Calcs!A4528-Sat_Data!$B$5</f>
        <v>18.607814817981478</v>
      </c>
      <c r="J4528">
        <f ca="1">(Earth_Data!$B$1/SQRT(1-Earth_Data!$B$2^2*SIN(RADIANS(User_Model_Calcs!B4528))^2))*COS(RADIANS(User_Model_Calcs!B4528))</f>
        <v>5357.7178737447894</v>
      </c>
      <c r="K4528">
        <f ca="1">((Earth_Data!$B$1*(1-Earth_Data!$B$2^2))/SQRT(1-Earth_Data!$B$2^2*SIN(RADIANS(User_Model_Calcs!B4528))^2))*SIN(RADIANS(User_Model_Calcs!B4528))</f>
        <v>-3448.9648762009178</v>
      </c>
      <c r="L4528">
        <f t="shared" ca="1" si="690"/>
        <v>-32.770910214854979</v>
      </c>
      <c r="M4528">
        <f t="shared" ca="1" si="691"/>
        <v>6371.8521272791631</v>
      </c>
      <c r="N4528">
        <f ca="1">SQRT(User_Model_Calcs!M4528^2+Sat_Data!$B$3^2-2*User_Model_Calcs!M4528*Sat_Data!$B$3*COS(RADIANS(L4528))*COS(RADIANS(I4528)))</f>
        <v>37285.739001469839</v>
      </c>
      <c r="O4528">
        <f ca="1">DEGREES(ACOS(((Earth_Data!$B$1+Sat_Data!$B$2)/User_Model_Calcs!N4528)*SQRT(1-COS(RADIANS(User_Model_Calcs!I4528))^2*COS(RADIANS(User_Model_Calcs!B4528))^2)))</f>
        <v>46.723949128479518</v>
      </c>
      <c r="P4528">
        <f t="shared" ca="1" si="686"/>
        <v>31.760862575828568</v>
      </c>
    </row>
    <row r="4529" spans="1:16" x14ac:dyDescent="0.25">
      <c r="A4529">
        <f t="shared" ca="1" si="692"/>
        <v>127.88095910518398</v>
      </c>
      <c r="B4529">
        <f t="shared" ca="1" si="693"/>
        <v>-36.999324944201625</v>
      </c>
      <c r="C4529" s="6">
        <v>20135.9375</v>
      </c>
      <c r="D4529">
        <f t="shared" ca="1" si="694"/>
        <v>0.75</v>
      </c>
      <c r="E4529" s="1">
        <v>0.65</v>
      </c>
      <c r="F4529">
        <v>19.899999999999999</v>
      </c>
      <c r="G4529">
        <f t="shared" ca="1" si="689"/>
        <v>42.007420362456692</v>
      </c>
      <c r="H4529">
        <f t="shared" ca="1" si="695"/>
        <v>22.78584662734993</v>
      </c>
      <c r="I4529">
        <f ca="1">User_Model_Calcs!A4529-Sat_Data!$B$5</f>
        <v>17.880959105183976</v>
      </c>
      <c r="J4529">
        <f ca="1">(Earth_Data!$B$1/SQRT(1-Earth_Data!$B$2^2*SIN(RADIANS(User_Model_Calcs!B4529))^2))*COS(RADIANS(User_Model_Calcs!B4529))</f>
        <v>5100.040724104847</v>
      </c>
      <c r="K4529">
        <f ca="1">((Earth_Data!$B$1*(1-Earth_Data!$B$2^2))/SQRT(1-Earth_Data!$B$2^2*SIN(RADIANS(User_Model_Calcs!B4529))^2))*SIN(RADIANS(User_Model_Calcs!B4529))</f>
        <v>-3817.3347078292286</v>
      </c>
      <c r="L4529">
        <f t="shared" ca="1" si="690"/>
        <v>-36.814524491224759</v>
      </c>
      <c r="M4529">
        <f t="shared" ca="1" si="691"/>
        <v>6370.4363790187526</v>
      </c>
      <c r="N4529">
        <f ca="1">SQRT(User_Model_Calcs!M4529^2+Sat_Data!$B$3^2-2*User_Model_Calcs!M4529*Sat_Data!$B$3*COS(RADIANS(L4529))*COS(RADIANS(I4529)))</f>
        <v>37537.897628033112</v>
      </c>
      <c r="O4529">
        <f ca="1">DEGREES(ACOS(((Earth_Data!$B$1+Sat_Data!$B$2)/User_Model_Calcs!N4529)*SQRT(1-COS(RADIANS(User_Model_Calcs!I4529))^2*COS(RADIANS(User_Model_Calcs!B4529))^2)))</f>
        <v>43.119057009723129</v>
      </c>
      <c r="P4529">
        <f t="shared" ca="1" si="686"/>
        <v>28.195481993042701</v>
      </c>
    </row>
    <row r="4530" spans="1:16" x14ac:dyDescent="0.25">
      <c r="A4530">
        <f t="shared" ca="1" si="692"/>
        <v>128.70707494084394</v>
      </c>
      <c r="B4530">
        <f t="shared" ca="1" si="693"/>
        <v>-36.560385085537028</v>
      </c>
      <c r="C4530" s="6">
        <v>20135.9375</v>
      </c>
      <c r="D4530">
        <f t="shared" ca="1" si="694"/>
        <v>1.2</v>
      </c>
      <c r="E4530" s="1">
        <v>0.65</v>
      </c>
      <c r="F4530">
        <v>19.899999999999999</v>
      </c>
      <c r="G4530">
        <f t="shared" ca="1" si="689"/>
        <v>46.089820015575185</v>
      </c>
      <c r="H4530">
        <f t="shared" ca="1" si="695"/>
        <v>19.112682735272301</v>
      </c>
      <c r="I4530">
        <f ca="1">User_Model_Calcs!A4530-Sat_Data!$B$5</f>
        <v>18.707074940843938</v>
      </c>
      <c r="J4530">
        <f ca="1">(Earth_Data!$B$1/SQRT(1-Earth_Data!$B$2^2*SIN(RADIANS(User_Model_Calcs!B4530))^2))*COS(RADIANS(User_Model_Calcs!B4530))</f>
        <v>5129.2058112071891</v>
      </c>
      <c r="K4530">
        <f ca="1">((Earth_Data!$B$1*(1-Earth_Data!$B$2^2))/SQRT(1-Earth_Data!$B$2^2*SIN(RADIANS(User_Model_Calcs!B4530))^2))*SIN(RADIANS(User_Model_Calcs!B4530))</f>
        <v>-3778.3203444459396</v>
      </c>
      <c r="L4530">
        <f t="shared" ca="1" si="690"/>
        <v>-36.376427346771813</v>
      </c>
      <c r="M4530">
        <f t="shared" ca="1" si="691"/>
        <v>6370.5931340006073</v>
      </c>
      <c r="N4530">
        <f ca="1">SQRT(User_Model_Calcs!M4530^2+Sat_Data!$B$3^2-2*User_Model_Calcs!M4530*Sat_Data!$B$3*COS(RADIANS(L4530))*COS(RADIANS(I4530)))</f>
        <v>37532.821578859133</v>
      </c>
      <c r="O4530">
        <f ca="1">DEGREES(ACOS(((Earth_Data!$B$1+Sat_Data!$B$2)/User_Model_Calcs!N4530)*SQRT(1-COS(RADIANS(User_Model_Calcs!I4530))^2*COS(RADIANS(User_Model_Calcs!B4530))^2)))</f>
        <v>43.191236970505848</v>
      </c>
      <c r="P4530">
        <f t="shared" ca="1" si="686"/>
        <v>29.616831660798571</v>
      </c>
    </row>
    <row r="4531" spans="1:16" x14ac:dyDescent="0.25">
      <c r="A4531">
        <f t="shared" ca="1" si="692"/>
        <v>127.91432358191175</v>
      </c>
      <c r="B4531">
        <f t="shared" ca="1" si="693"/>
        <v>-33.815981885603811</v>
      </c>
      <c r="C4531" s="6">
        <v>20135.9375</v>
      </c>
      <c r="D4531">
        <f t="shared" ca="1" si="694"/>
        <v>1.2</v>
      </c>
      <c r="E4531" s="1">
        <v>0.65</v>
      </c>
      <c r="F4531">
        <v>19.899999999999999</v>
      </c>
      <c r="G4531">
        <f t="shared" ca="1" si="689"/>
        <v>46.089820015575185</v>
      </c>
      <c r="H4531">
        <f t="shared" ca="1" si="695"/>
        <v>15.791322910299787</v>
      </c>
      <c r="I4531">
        <f ca="1">User_Model_Calcs!A4531-Sat_Data!$B$5</f>
        <v>17.914323581911745</v>
      </c>
      <c r="J4531">
        <f ca="1">(Earth_Data!$B$1/SQRT(1-Earth_Data!$B$2^2*SIN(RADIANS(User_Model_Calcs!B4531))^2))*COS(RADIANS(User_Model_Calcs!B4531))</f>
        <v>5304.6476683121064</v>
      </c>
      <c r="K4531">
        <f ca="1">((Earth_Data!$B$1*(1-Earth_Data!$B$2^2))/SQRT(1-Earth_Data!$B$2^2*SIN(RADIANS(User_Model_Calcs!B4531))^2))*SIN(RADIANS(User_Model_Calcs!B4531))</f>
        <v>-3529.5076895841803</v>
      </c>
      <c r="L4531">
        <f t="shared" ca="1" si="690"/>
        <v>-33.63826039971817</v>
      </c>
      <c r="M4531">
        <f t="shared" ca="1" si="691"/>
        <v>6371.554866417061</v>
      </c>
      <c r="N4531">
        <f ca="1">SQRT(User_Model_Calcs!M4531^2+Sat_Data!$B$3^2-2*User_Model_Calcs!M4531*Sat_Data!$B$3*COS(RADIANS(L4531))*COS(RADIANS(I4531)))</f>
        <v>37319.798333105347</v>
      </c>
      <c r="O4531">
        <f ca="1">DEGREES(ACOS(((Earth_Data!$B$1+Sat_Data!$B$2)/User_Model_Calcs!N4531)*SQRT(1-COS(RADIANS(User_Model_Calcs!I4531))^2*COS(RADIANS(User_Model_Calcs!B4531))^2)))</f>
        <v>46.219894672912829</v>
      </c>
      <c r="P4531">
        <f t="shared" ca="1" si="686"/>
        <v>30.150805765663346</v>
      </c>
    </row>
    <row r="4532" spans="1:16" x14ac:dyDescent="0.25">
      <c r="A4532">
        <f t="shared" ca="1" si="692"/>
        <v>128.72248542586405</v>
      </c>
      <c r="B4532">
        <f t="shared" ca="1" si="693"/>
        <v>-32.623495480967343</v>
      </c>
      <c r="C4532" s="6">
        <v>20135.9375</v>
      </c>
      <c r="D4532">
        <f t="shared" ca="1" si="694"/>
        <v>3</v>
      </c>
      <c r="E4532" s="1">
        <v>0.65</v>
      </c>
      <c r="F4532">
        <v>19.899999999999999</v>
      </c>
      <c r="G4532">
        <f t="shared" ca="1" si="689"/>
        <v>54.048620189015942</v>
      </c>
      <c r="H4532">
        <f t="shared" ca="1" si="695"/>
        <v>18.196038359860218</v>
      </c>
      <c r="I4532">
        <f ca="1">User_Model_Calcs!A4532-Sat_Data!$B$5</f>
        <v>18.722485425864051</v>
      </c>
      <c r="J4532">
        <f ca="1">(Earth_Data!$B$1/SQRT(1-Earth_Data!$B$2^2*SIN(RADIANS(User_Model_Calcs!B4532))^2))*COS(RADIANS(User_Model_Calcs!B4532))</f>
        <v>5377.1034781247827</v>
      </c>
      <c r="K4532">
        <f ca="1">((Earth_Data!$B$1*(1-Earth_Data!$B$2^2))/SQRT(1-Earth_Data!$B$2^2*SIN(RADIANS(User_Model_Calcs!B4532))^2))*SIN(RADIANS(User_Model_Calcs!B4532))</f>
        <v>-3418.8668959428765</v>
      </c>
      <c r="L4532">
        <f t="shared" ca="1" si="690"/>
        <v>-32.448993686672168</v>
      </c>
      <c r="M4532">
        <f t="shared" ca="1" si="691"/>
        <v>6371.9614457901198</v>
      </c>
      <c r="N4532">
        <f ca="1">SQRT(User_Model_Calcs!M4532^2+Sat_Data!$B$3^2-2*User_Model_Calcs!M4532*Sat_Data!$B$3*COS(RADIANS(L4532))*COS(RADIANS(I4532)))</f>
        <v>37268.872597089547</v>
      </c>
      <c r="O4532">
        <f ca="1">DEGREES(ACOS(((Earth_Data!$B$1+Sat_Data!$B$2)/User_Model_Calcs!N4532)*SQRT(1-COS(RADIANS(User_Model_Calcs!I4532))^2*COS(RADIANS(User_Model_Calcs!B4532))^2)))</f>
        <v>46.97485302775015</v>
      </c>
      <c r="P4532">
        <f t="shared" ca="1" si="686"/>
        <v>32.155779913677677</v>
      </c>
    </row>
    <row r="4533" spans="1:16" x14ac:dyDescent="0.25">
      <c r="A4533">
        <f t="shared" ca="1" si="692"/>
        <v>128.86569115463593</v>
      </c>
      <c r="B4533">
        <f t="shared" ca="1" si="693"/>
        <v>-35.108780753831965</v>
      </c>
      <c r="C4533" s="6">
        <v>20135.9375</v>
      </c>
      <c r="D4533">
        <f t="shared" ca="1" si="694"/>
        <v>0.75</v>
      </c>
      <c r="E4533" s="1">
        <v>0.65</v>
      </c>
      <c r="F4533">
        <v>19.899999999999999</v>
      </c>
      <c r="G4533">
        <f t="shared" ca="1" si="689"/>
        <v>42.007420362456692</v>
      </c>
      <c r="H4533">
        <f t="shared" ca="1" si="695"/>
        <v>16.164593380158898</v>
      </c>
      <c r="I4533">
        <f ca="1">User_Model_Calcs!A4533-Sat_Data!$B$5</f>
        <v>18.865691154635925</v>
      </c>
      <c r="J4533">
        <f ca="1">(Earth_Data!$B$1/SQRT(1-Earth_Data!$B$2^2*SIN(RADIANS(User_Model_Calcs!B4533))^2))*COS(RADIANS(User_Model_Calcs!B4533))</f>
        <v>5223.4979344682788</v>
      </c>
      <c r="K4533">
        <f ca="1">((Earth_Data!$B$1*(1-Earth_Data!$B$2^2))/SQRT(1-Earth_Data!$B$2^2*SIN(RADIANS(User_Model_Calcs!B4533))^2))*SIN(RADIANS(User_Model_Calcs!B4533))</f>
        <v>-3647.7474208205558</v>
      </c>
      <c r="L4533">
        <f t="shared" ca="1" si="690"/>
        <v>-34.927915394203644</v>
      </c>
      <c r="M4533">
        <f t="shared" ca="1" si="691"/>
        <v>6371.106019954258</v>
      </c>
      <c r="N4533">
        <f ca="1">SQRT(User_Model_Calcs!M4533^2+Sat_Data!$B$3^2-2*User_Model_Calcs!M4533*Sat_Data!$B$3*COS(RADIANS(L4533))*COS(RADIANS(I4533)))</f>
        <v>37437.688477322386</v>
      </c>
      <c r="O4533">
        <f ca="1">DEGREES(ACOS(((Earth_Data!$B$1+Sat_Data!$B$2)/User_Model_Calcs!N4533)*SQRT(1-COS(RADIANS(User_Model_Calcs!I4533))^2*COS(RADIANS(User_Model_Calcs!B4533))^2)))</f>
        <v>44.523207734121428</v>
      </c>
      <c r="P4533">
        <f t="shared" ca="1" si="686"/>
        <v>30.716208056206497</v>
      </c>
    </row>
    <row r="4534" spans="1:16" x14ac:dyDescent="0.25">
      <c r="A4534">
        <f t="shared" ca="1" si="692"/>
        <v>132.21431370635557</v>
      </c>
      <c r="B4534">
        <f t="shared" ca="1" si="693"/>
        <v>-37.238244692747564</v>
      </c>
      <c r="C4534" s="6">
        <v>20135.9375</v>
      </c>
      <c r="D4534">
        <f t="shared" ca="1" si="694"/>
        <v>3</v>
      </c>
      <c r="E4534" s="1">
        <v>0.65</v>
      </c>
      <c r="F4534">
        <v>19.899999999999999</v>
      </c>
      <c r="G4534">
        <f t="shared" ca="1" si="689"/>
        <v>54.048620189015942</v>
      </c>
      <c r="H4534">
        <f t="shared" ca="1" si="695"/>
        <v>20.444855331408807</v>
      </c>
      <c r="I4534">
        <f ca="1">User_Model_Calcs!A4534-Sat_Data!$B$5</f>
        <v>22.214313706355568</v>
      </c>
      <c r="J4534">
        <f ca="1">(Earth_Data!$B$1/SQRT(1-Earth_Data!$B$2^2*SIN(RADIANS(User_Model_Calcs!B4534))^2))*COS(RADIANS(User_Model_Calcs!B4534))</f>
        <v>5084.0395658134739</v>
      </c>
      <c r="K4534">
        <f ca="1">((Earth_Data!$B$1*(1-Earth_Data!$B$2^2))/SQRT(1-Earth_Data!$B$2^2*SIN(RADIANS(User_Model_Calcs!B4534))^2))*SIN(RADIANS(User_Model_Calcs!B4534))</f>
        <v>-3838.477619339576</v>
      </c>
      <c r="L4534">
        <f t="shared" ca="1" si="690"/>
        <v>-37.053003711126578</v>
      </c>
      <c r="M4534">
        <f t="shared" ca="1" si="691"/>
        <v>6370.3507549370997</v>
      </c>
      <c r="N4534">
        <f ca="1">SQRT(User_Model_Calcs!M4534^2+Sat_Data!$B$3^2-2*User_Model_Calcs!M4534*Sat_Data!$B$3*COS(RADIANS(L4534))*COS(RADIANS(I4534)))</f>
        <v>37702.647372435567</v>
      </c>
      <c r="O4534">
        <f ca="1">DEGREES(ACOS(((Earth_Data!$B$1+Sat_Data!$B$2)/User_Model_Calcs!N4534)*SQRT(1-COS(RADIANS(User_Model_Calcs!I4534))^2*COS(RADIANS(User_Model_Calcs!B4534))^2)))</f>
        <v>40.901933382796123</v>
      </c>
      <c r="P4534">
        <f t="shared" ca="1" si="686"/>
        <v>34.014191558391701</v>
      </c>
    </row>
    <row r="4535" spans="1:16" x14ac:dyDescent="0.25">
      <c r="A4535">
        <f t="shared" ca="1" si="692"/>
        <v>131.94530625711576</v>
      </c>
      <c r="B4535">
        <f t="shared" ca="1" si="693"/>
        <v>-35.734608547865378</v>
      </c>
      <c r="C4535" s="6">
        <v>20135.9375</v>
      </c>
      <c r="D4535">
        <f t="shared" ca="1" si="694"/>
        <v>3</v>
      </c>
      <c r="E4535" s="1">
        <v>0.65</v>
      </c>
      <c r="F4535">
        <v>19.899999999999999</v>
      </c>
      <c r="G4535">
        <f t="shared" ca="1" si="689"/>
        <v>54.048620189015942</v>
      </c>
      <c r="H4535">
        <f t="shared" ca="1" si="695"/>
        <v>22.043458127792956</v>
      </c>
      <c r="I4535">
        <f ca="1">User_Model_Calcs!A4535-Sat_Data!$B$5</f>
        <v>21.94530625711576</v>
      </c>
      <c r="J4535">
        <f ca="1">(Earth_Data!$B$1/SQRT(1-Earth_Data!$B$2^2*SIN(RADIANS(User_Model_Calcs!B4535))^2))*COS(RADIANS(User_Model_Calcs!B4535))</f>
        <v>5183.2545619822567</v>
      </c>
      <c r="K4535">
        <f ca="1">((Earth_Data!$B$1*(1-Earth_Data!$B$2^2))/SQRT(1-Earth_Data!$B$2^2*SIN(RADIANS(User_Model_Calcs!B4535))^2))*SIN(RADIANS(User_Model_Calcs!B4535))</f>
        <v>-3704.32995054914</v>
      </c>
      <c r="L4535">
        <f t="shared" ca="1" si="690"/>
        <v>-35.552352734724266</v>
      </c>
      <c r="M4535">
        <f t="shared" ca="1" si="691"/>
        <v>6370.8859852335509</v>
      </c>
      <c r="N4535">
        <f ca="1">SQRT(User_Model_Calcs!M4535^2+Sat_Data!$B$3^2-2*User_Model_Calcs!M4535*Sat_Data!$B$3*COS(RADIANS(L4535))*COS(RADIANS(I4535)))</f>
        <v>37589.618235568043</v>
      </c>
      <c r="O4535">
        <f ca="1">DEGREES(ACOS(((Earth_Data!$B$1+Sat_Data!$B$2)/User_Model_Calcs!N4535)*SQRT(1-COS(RADIANS(User_Model_Calcs!I4535))^2*COS(RADIANS(User_Model_Calcs!B4535))^2)))</f>
        <v>42.420842706261745</v>
      </c>
      <c r="P4535">
        <f t="shared" ca="1" si="686"/>
        <v>34.601316703431692</v>
      </c>
    </row>
    <row r="4536" spans="1:16" x14ac:dyDescent="0.25">
      <c r="A4536">
        <f t="shared" ca="1" si="692"/>
        <v>130.61514478273511</v>
      </c>
      <c r="B4536">
        <f t="shared" ca="1" si="693"/>
        <v>-36.238355880046313</v>
      </c>
      <c r="C4536" s="6">
        <v>20135.9375</v>
      </c>
      <c r="D4536">
        <f t="shared" ca="1" si="694"/>
        <v>3</v>
      </c>
      <c r="E4536" s="1">
        <v>0.65</v>
      </c>
      <c r="F4536">
        <v>19.899999999999999</v>
      </c>
      <c r="G4536">
        <f t="shared" ca="1" si="689"/>
        <v>54.048620189015942</v>
      </c>
      <c r="H4536">
        <f t="shared" ca="1" si="695"/>
        <v>15.081093989787007</v>
      </c>
      <c r="I4536">
        <f ca="1">User_Model_Calcs!A4536-Sat_Data!$B$5</f>
        <v>20.615144782735115</v>
      </c>
      <c r="J4536">
        <f ca="1">(Earth_Data!$B$1/SQRT(1-Earth_Data!$B$2^2*SIN(RADIANS(User_Model_Calcs!B4536))^2))*COS(RADIANS(User_Model_Calcs!B4536))</f>
        <v>5150.4109615164998</v>
      </c>
      <c r="K4536">
        <f ca="1">((Earth_Data!$B$1*(1-Earth_Data!$B$2^2))/SQRT(1-Earth_Data!$B$2^2*SIN(RADIANS(User_Model_Calcs!B4536))^2))*SIN(RADIANS(User_Model_Calcs!B4536))</f>
        <v>-3749.5577181529939</v>
      </c>
      <c r="L4536">
        <f t="shared" ca="1" si="690"/>
        <v>-36.055043794906538</v>
      </c>
      <c r="M4536">
        <f t="shared" ca="1" si="691"/>
        <v>6370.707665108328</v>
      </c>
      <c r="N4536">
        <f ca="1">SQRT(User_Model_Calcs!M4536^2+Sat_Data!$B$3^2-2*User_Model_Calcs!M4536*Sat_Data!$B$3*COS(RADIANS(L4536))*COS(RADIANS(I4536)))</f>
        <v>37575.080684984401</v>
      </c>
      <c r="O4536">
        <f ca="1">DEGREES(ACOS(((Earth_Data!$B$1+Sat_Data!$B$2)/User_Model_Calcs!N4536)*SQRT(1-COS(RADIANS(User_Model_Calcs!I4536))^2*COS(RADIANS(User_Model_Calcs!B4536))^2)))</f>
        <v>42.615396591455401</v>
      </c>
      <c r="P4536">
        <f t="shared" ca="1" si="686"/>
        <v>32.470732467233383</v>
      </c>
    </row>
    <row r="4537" spans="1:16" x14ac:dyDescent="0.25">
      <c r="A4537">
        <f t="shared" ca="1" si="692"/>
        <v>128.35474279717346</v>
      </c>
      <c r="B4537">
        <f t="shared" ca="1" si="693"/>
        <v>-34.202122646069512</v>
      </c>
      <c r="C4537" s="6">
        <v>20135.9375</v>
      </c>
      <c r="D4537">
        <f t="shared" ca="1" si="694"/>
        <v>3</v>
      </c>
      <c r="E4537" s="1">
        <v>0.65</v>
      </c>
      <c r="F4537">
        <v>19.899999999999999</v>
      </c>
      <c r="G4537">
        <f t="shared" ca="1" si="689"/>
        <v>54.048620189015942</v>
      </c>
      <c r="H4537">
        <f t="shared" ca="1" si="695"/>
        <v>21.188725978065929</v>
      </c>
      <c r="I4537">
        <f ca="1">User_Model_Calcs!A4537-Sat_Data!$B$5</f>
        <v>18.354742797173458</v>
      </c>
      <c r="J4537">
        <f ca="1">(Earth_Data!$B$1/SQRT(1-Earth_Data!$B$2^2*SIN(RADIANS(User_Model_Calcs!B4537))^2))*COS(RADIANS(User_Model_Calcs!B4537))</f>
        <v>5280.6909000962469</v>
      </c>
      <c r="K4537">
        <f ca="1">((Earth_Data!$B$1*(1-Earth_Data!$B$2^2))/SQRT(1-Earth_Data!$B$2^2*SIN(RADIANS(User_Model_Calcs!B4537))^2))*SIN(RADIANS(User_Model_Calcs!B4537))</f>
        <v>-3565.0129549048834</v>
      </c>
      <c r="L4537">
        <f t="shared" ca="1" si="690"/>
        <v>-34.023424065084633</v>
      </c>
      <c r="M4537">
        <f t="shared" ca="1" si="691"/>
        <v>6371.421642851692</v>
      </c>
      <c r="N4537">
        <f ca="1">SQRT(User_Model_Calcs!M4537^2+Sat_Data!$B$3^2-2*User_Model_Calcs!M4537*Sat_Data!$B$3*COS(RADIANS(L4537))*COS(RADIANS(I4537)))</f>
        <v>37359.782420607997</v>
      </c>
      <c r="O4537">
        <f ca="1">DEGREES(ACOS(((Earth_Data!$B$1+Sat_Data!$B$2)/User_Model_Calcs!N4537)*SQRT(1-COS(RADIANS(User_Model_Calcs!I4537))^2*COS(RADIANS(User_Model_Calcs!B4537))^2)))</f>
        <v>45.638329002611158</v>
      </c>
      <c r="P4537">
        <f t="shared" ca="1" si="686"/>
        <v>30.550537987935137</v>
      </c>
    </row>
    <row r="4538" spans="1:16" x14ac:dyDescent="0.25">
      <c r="A4538">
        <f t="shared" ca="1" si="692"/>
        <v>131.73441966023162</v>
      </c>
      <c r="B4538">
        <f t="shared" ca="1" si="693"/>
        <v>-36.325583292129046</v>
      </c>
      <c r="C4538" s="6">
        <v>20135.9375</v>
      </c>
      <c r="D4538">
        <f t="shared" ca="1" si="694"/>
        <v>3</v>
      </c>
      <c r="E4538" s="1">
        <v>0.65</v>
      </c>
      <c r="F4538">
        <v>19.899999999999999</v>
      </c>
      <c r="G4538">
        <f t="shared" ca="1" si="689"/>
        <v>54.048620189015942</v>
      </c>
      <c r="H4538">
        <f t="shared" ca="1" si="695"/>
        <v>21.763126941882994</v>
      </c>
      <c r="I4538">
        <f ca="1">User_Model_Calcs!A4538-Sat_Data!$B$5</f>
        <v>21.734419660231623</v>
      </c>
      <c r="J4538">
        <f ca="1">(Earth_Data!$B$1/SQRT(1-Earth_Data!$B$2^2*SIN(RADIANS(User_Model_Calcs!B4538))^2))*COS(RADIANS(User_Model_Calcs!B4538))</f>
        <v>5144.6832463338797</v>
      </c>
      <c r="K4538">
        <f ca="1">((Earth_Data!$B$1*(1-Earth_Data!$B$2^2))/SQRT(1-Earth_Data!$B$2^2*SIN(RADIANS(User_Model_Calcs!B4538))^2))*SIN(RADIANS(User_Model_Calcs!B4538))</f>
        <v>-3757.3602025077721</v>
      </c>
      <c r="L4538">
        <f t="shared" ca="1" si="690"/>
        <v>-36.142094036189228</v>
      </c>
      <c r="M4538">
        <f t="shared" ca="1" si="691"/>
        <v>6370.6766827785068</v>
      </c>
      <c r="N4538">
        <f ca="1">SQRT(User_Model_Calcs!M4538^2+Sat_Data!$B$3^2-2*User_Model_Calcs!M4538*Sat_Data!$B$3*COS(RADIANS(L4538))*COS(RADIANS(I4538)))</f>
        <v>37621.797662467419</v>
      </c>
      <c r="O4538">
        <f ca="1">DEGREES(ACOS(((Earth_Data!$B$1+Sat_Data!$B$2)/User_Model_Calcs!N4538)*SQRT(1-COS(RADIANS(User_Model_Calcs!I4538))^2*COS(RADIANS(User_Model_Calcs!B4538))^2)))</f>
        <v>41.983326721305744</v>
      </c>
      <c r="P4538">
        <f t="shared" ca="1" si="686"/>
        <v>33.939046235828357</v>
      </c>
    </row>
    <row r="4539" spans="1:16" x14ac:dyDescent="0.25">
      <c r="A4539">
        <f t="shared" ca="1" si="692"/>
        <v>131.85923038766256</v>
      </c>
      <c r="B4539">
        <f t="shared" ca="1" si="693"/>
        <v>-33.402738700466237</v>
      </c>
      <c r="C4539" s="6">
        <v>20135.9375</v>
      </c>
      <c r="D4539">
        <f t="shared" ca="1" si="694"/>
        <v>0.75</v>
      </c>
      <c r="E4539" s="1">
        <v>0.65</v>
      </c>
      <c r="F4539">
        <v>19.899999999999999</v>
      </c>
      <c r="G4539">
        <f t="shared" ca="1" si="689"/>
        <v>42.007420362456692</v>
      </c>
      <c r="H4539">
        <f t="shared" ca="1" si="695"/>
        <v>15.496589842658867</v>
      </c>
      <c r="I4539">
        <f ca="1">User_Model_Calcs!A4539-Sat_Data!$B$5</f>
        <v>21.859230387662564</v>
      </c>
      <c r="J4539">
        <f ca="1">(Earth_Data!$B$1/SQRT(1-Earth_Data!$B$2^2*SIN(RADIANS(User_Model_Calcs!B4539))^2))*COS(RADIANS(User_Model_Calcs!B4539))</f>
        <v>5330.0185705615595</v>
      </c>
      <c r="K4539">
        <f ca="1">((Earth_Data!$B$1*(1-Earth_Data!$B$2^2))/SQRT(1-Earth_Data!$B$2^2*SIN(RADIANS(User_Model_Calcs!B4539))^2))*SIN(RADIANS(User_Model_Calcs!B4539))</f>
        <v>-3491.3349462399774</v>
      </c>
      <c r="L4539">
        <f t="shared" ca="1" si="690"/>
        <v>-33.226098514143274</v>
      </c>
      <c r="M4539">
        <f t="shared" ca="1" si="691"/>
        <v>6371.6966083899188</v>
      </c>
      <c r="N4539">
        <f ca="1">SQRT(User_Model_Calcs!M4539^2+Sat_Data!$B$3^2-2*User_Model_Calcs!M4539*Sat_Data!$B$3*COS(RADIANS(L4539))*COS(RADIANS(I4539)))</f>
        <v>37433.384400180679</v>
      </c>
      <c r="O4539">
        <f ca="1">DEGREES(ACOS(((Earth_Data!$B$1+Sat_Data!$B$2)/User_Model_Calcs!N4539)*SQRT(1-COS(RADIANS(User_Model_Calcs!I4539))^2*COS(RADIANS(User_Model_Calcs!B4539))^2)))</f>
        <v>44.593583119434733</v>
      </c>
      <c r="P4539">
        <f t="shared" ca="1" si="686"/>
        <v>36.081279661943107</v>
      </c>
    </row>
    <row r="4540" spans="1:16" x14ac:dyDescent="0.25">
      <c r="A4540">
        <f t="shared" ca="1" si="692"/>
        <v>130.2414872530104</v>
      </c>
      <c r="B4540">
        <f t="shared" ca="1" si="693"/>
        <v>-32.97332128722644</v>
      </c>
      <c r="C4540" s="6">
        <v>20135.9375</v>
      </c>
      <c r="D4540">
        <f t="shared" ca="1" si="694"/>
        <v>3</v>
      </c>
      <c r="E4540" s="1">
        <v>0.65</v>
      </c>
      <c r="F4540">
        <v>19.899999999999999</v>
      </c>
      <c r="G4540">
        <f t="shared" ca="1" si="689"/>
        <v>54.048620189015942</v>
      </c>
      <c r="H4540">
        <f t="shared" ca="1" si="695"/>
        <v>17.123484320750876</v>
      </c>
      <c r="I4540">
        <f ca="1">User_Model_Calcs!A4540-Sat_Data!$B$5</f>
        <v>20.241487253010405</v>
      </c>
      <c r="J4540">
        <f ca="1">(Earth_Data!$B$1/SQRT(1-Earth_Data!$B$2^2*SIN(RADIANS(User_Model_Calcs!B4540))^2))*COS(RADIANS(User_Model_Calcs!B4540))</f>
        <v>5356.0883017013175</v>
      </c>
      <c r="K4540">
        <f ca="1">((Earth_Data!$B$1*(1-Earth_Data!$B$2^2))/SQRT(1-Earth_Data!$B$2^2*SIN(RADIANS(User_Model_Calcs!B4540))^2))*SIN(RADIANS(User_Model_Calcs!B4540))</f>
        <v>-3451.4780540140196</v>
      </c>
      <c r="L4540">
        <f t="shared" ca="1" si="690"/>
        <v>-32.797843504117999</v>
      </c>
      <c r="M4540">
        <f t="shared" ca="1" si="691"/>
        <v>6371.842955767358</v>
      </c>
      <c r="N4540">
        <f ca="1">SQRT(User_Model_Calcs!M4540^2+Sat_Data!$B$3^2-2*User_Model_Calcs!M4540*Sat_Data!$B$3*COS(RADIANS(L4540))*COS(RADIANS(I4540)))</f>
        <v>37344.869125440127</v>
      </c>
      <c r="O4540">
        <f ca="1">DEGREES(ACOS(((Earth_Data!$B$1+Sat_Data!$B$2)/User_Model_Calcs!N4540)*SQRT(1-COS(RADIANS(User_Model_Calcs!I4540))^2*COS(RADIANS(User_Model_Calcs!B4540))^2)))</f>
        <v>45.860753094455006</v>
      </c>
      <c r="P4540">
        <f t="shared" ca="1" si="686"/>
        <v>34.11925301499199</v>
      </c>
    </row>
    <row r="4541" spans="1:16" x14ac:dyDescent="0.25">
      <c r="A4541">
        <f t="shared" ca="1" si="692"/>
        <v>129.62030932436531</v>
      </c>
      <c r="B4541">
        <f t="shared" ca="1" si="693"/>
        <v>-33.225834309350255</v>
      </c>
      <c r="C4541" s="6">
        <v>20135.9375</v>
      </c>
      <c r="D4541">
        <f t="shared" ca="1" si="694"/>
        <v>0.75</v>
      </c>
      <c r="E4541" s="1">
        <v>0.65</v>
      </c>
      <c r="F4541">
        <v>19.899999999999999</v>
      </c>
      <c r="G4541">
        <f t="shared" ca="1" si="689"/>
        <v>42.007420362456692</v>
      </c>
      <c r="H4541">
        <f t="shared" ca="1" si="695"/>
        <v>17.509452082623916</v>
      </c>
      <c r="I4541">
        <f ca="1">User_Model_Calcs!A4541-Sat_Data!$B$5</f>
        <v>19.620309324365309</v>
      </c>
      <c r="J4541">
        <f ca="1">(Earth_Data!$B$1/SQRT(1-Earth_Data!$B$2^2*SIN(RADIANS(User_Model_Calcs!B4541))^2))*COS(RADIANS(User_Model_Calcs!B4541))</f>
        <v>5340.7947490238303</v>
      </c>
      <c r="K4541">
        <f ca="1">((Earth_Data!$B$1*(1-Earth_Data!$B$2^2))/SQRT(1-Earth_Data!$B$2^2*SIN(RADIANS(User_Model_Calcs!B4541))^2))*SIN(RADIANS(User_Model_Calcs!B4541))</f>
        <v>-3474.9386935727089</v>
      </c>
      <c r="L4541">
        <f t="shared" ca="1" si="690"/>
        <v>-33.049668217905328</v>
      </c>
      <c r="M4541">
        <f t="shared" ca="1" si="691"/>
        <v>6371.7570163408873</v>
      </c>
      <c r="N4541">
        <f ca="1">SQRT(User_Model_Calcs!M4541^2+Sat_Data!$B$3^2-2*User_Model_Calcs!M4541*Sat_Data!$B$3*COS(RADIANS(L4541))*COS(RADIANS(I4541)))</f>
        <v>37338.76939919078</v>
      </c>
      <c r="O4541">
        <f ca="1">DEGREES(ACOS(((Earth_Data!$B$1+Sat_Data!$B$2)/User_Model_Calcs!N4541)*SQRT(1-COS(RADIANS(User_Model_Calcs!I4541))^2*COS(RADIANS(User_Model_Calcs!B4541))^2)))</f>
        <v>45.947626317710636</v>
      </c>
      <c r="P4541">
        <f t="shared" ca="1" si="686"/>
        <v>33.047541457014503</v>
      </c>
    </row>
    <row r="4542" spans="1:16" x14ac:dyDescent="0.25">
      <c r="A4542">
        <f t="shared" ca="1" si="692"/>
        <v>131.31864821325073</v>
      </c>
      <c r="B4542">
        <f t="shared" ca="1" si="693"/>
        <v>-35.228775167285249</v>
      </c>
      <c r="C4542" s="6">
        <v>20135.9375</v>
      </c>
      <c r="D4542">
        <f t="shared" ca="1" si="694"/>
        <v>0.75</v>
      </c>
      <c r="E4542" s="1">
        <v>0.65</v>
      </c>
      <c r="F4542">
        <v>19.899999999999999</v>
      </c>
      <c r="G4542">
        <f t="shared" ca="1" si="689"/>
        <v>42.007420362456692</v>
      </c>
      <c r="H4542">
        <f t="shared" ca="1" si="695"/>
        <v>21.386970081848009</v>
      </c>
      <c r="I4542">
        <f ca="1">User_Model_Calcs!A4542-Sat_Data!$B$5</f>
        <v>21.318648213250725</v>
      </c>
      <c r="J4542">
        <f ca="1">(Earth_Data!$B$1/SQRT(1-Earth_Data!$B$2^2*SIN(RADIANS(User_Model_Calcs!B4542))^2))*COS(RADIANS(User_Model_Calcs!B4542))</f>
        <v>5215.8300371570203</v>
      </c>
      <c r="K4542">
        <f ca="1">((Earth_Data!$B$1*(1-Earth_Data!$B$2^2))/SQRT(1-Earth_Data!$B$2^2*SIN(RADIANS(User_Model_Calcs!B4542))^2))*SIN(RADIANS(User_Model_Calcs!B4542))</f>
        <v>-3658.6299431210573</v>
      </c>
      <c r="L4542">
        <f t="shared" ca="1" si="690"/>
        <v>-35.047636519655526</v>
      </c>
      <c r="M4542">
        <f t="shared" ca="1" si="691"/>
        <v>6371.0639643007353</v>
      </c>
      <c r="N4542">
        <f ca="1">SQRT(User_Model_Calcs!M4542^2+Sat_Data!$B$3^2-2*User_Model_Calcs!M4542*Sat_Data!$B$3*COS(RADIANS(L4542))*COS(RADIANS(I4542)))</f>
        <v>37532.123189308018</v>
      </c>
      <c r="O4542">
        <f ca="1">DEGREES(ACOS(((Earth_Data!$B$1+Sat_Data!$B$2)/User_Model_Calcs!N4542)*SQRT(1-COS(RADIANS(User_Model_Calcs!I4542))^2*COS(RADIANS(User_Model_Calcs!B4542))^2)))</f>
        <v>43.208277072910711</v>
      </c>
      <c r="P4542">
        <f t="shared" ca="1" si="686"/>
        <v>34.0800319334733</v>
      </c>
    </row>
    <row r="4543" spans="1:16" x14ac:dyDescent="0.25">
      <c r="A4543">
        <f t="shared" ca="1" si="692"/>
        <v>128.43396298910795</v>
      </c>
      <c r="B4543">
        <f t="shared" ca="1" si="693"/>
        <v>-33.887184008619975</v>
      </c>
      <c r="C4543" s="6">
        <v>20135.9375</v>
      </c>
      <c r="D4543">
        <f t="shared" ca="1" si="694"/>
        <v>1.2</v>
      </c>
      <c r="E4543" s="1">
        <v>0.65</v>
      </c>
      <c r="F4543">
        <v>19.899999999999999</v>
      </c>
      <c r="G4543">
        <f t="shared" ca="1" si="689"/>
        <v>46.089820015575185</v>
      </c>
      <c r="H4543">
        <f t="shared" ca="1" si="695"/>
        <v>20.687562092424926</v>
      </c>
      <c r="I4543">
        <f ca="1">User_Model_Calcs!A4543-Sat_Data!$B$5</f>
        <v>18.433962989107954</v>
      </c>
      <c r="J4543">
        <f ca="1">(Earth_Data!$B$1/SQRT(1-Earth_Data!$B$2^2*SIN(RADIANS(User_Model_Calcs!B4543))^2))*COS(RADIANS(User_Model_Calcs!B4543))</f>
        <v>5300.2482938145286</v>
      </c>
      <c r="K4543">
        <f ca="1">((Earth_Data!$B$1*(1-Earth_Data!$B$2^2))/SQRT(1-Earth_Data!$B$2^2*SIN(RADIANS(User_Model_Calcs!B4543))^2))*SIN(RADIANS(User_Model_Calcs!B4543))</f>
        <v>-3536.0666152963399</v>
      </c>
      <c r="L4543">
        <f t="shared" ca="1" si="690"/>
        <v>-33.709279928017551</v>
      </c>
      <c r="M4543">
        <f t="shared" ca="1" si="691"/>
        <v>6371.5303565075428</v>
      </c>
      <c r="N4543">
        <f ca="1">SQRT(User_Model_Calcs!M4543^2+Sat_Data!$B$3^2-2*User_Model_Calcs!M4543*Sat_Data!$B$3*COS(RADIANS(L4543))*COS(RADIANS(I4543)))</f>
        <v>37341.456884599218</v>
      </c>
      <c r="O4543">
        <f ca="1">DEGREES(ACOS(((Earth_Data!$B$1+Sat_Data!$B$2)/User_Model_Calcs!N4543)*SQRT(1-COS(RADIANS(User_Model_Calcs!I4543))^2*COS(RADIANS(User_Model_Calcs!B4543))^2)))</f>
        <v>45.904837523503993</v>
      </c>
      <c r="P4543">
        <f t="shared" ca="1" si="686"/>
        <v>30.871374700898755</v>
      </c>
    </row>
    <row r="4544" spans="1:16" x14ac:dyDescent="0.25">
      <c r="A4544">
        <f t="shared" ca="1" si="692"/>
        <v>130.58403892797486</v>
      </c>
      <c r="B4544">
        <f t="shared" ca="1" si="693"/>
        <v>-33.770706478794565</v>
      </c>
      <c r="C4544" s="6">
        <v>20135.9375</v>
      </c>
      <c r="D4544">
        <f t="shared" ca="1" si="694"/>
        <v>1.2</v>
      </c>
      <c r="E4544" s="1">
        <v>0.65</v>
      </c>
      <c r="F4544">
        <v>19.899999999999999</v>
      </c>
      <c r="G4544">
        <f t="shared" ca="1" si="689"/>
        <v>46.089820015575185</v>
      </c>
      <c r="H4544">
        <f t="shared" ca="1" si="695"/>
        <v>18.17484112219261</v>
      </c>
      <c r="I4544">
        <f ca="1">User_Model_Calcs!A4544-Sat_Data!$B$5</f>
        <v>20.584038927974859</v>
      </c>
      <c r="J4544">
        <f ca="1">(Earth_Data!$B$1/SQRT(1-Earth_Data!$B$2^2*SIN(RADIANS(User_Model_Calcs!B4544))^2))*COS(RADIANS(User_Model_Calcs!B4544))</f>
        <v>5307.4408385073511</v>
      </c>
      <c r="K4544">
        <f ca="1">((Earth_Data!$B$1*(1-Earth_Data!$B$2^2))/SQRT(1-Earth_Data!$B$2^2*SIN(RADIANS(User_Model_Calcs!B4544))^2))*SIN(RADIANS(User_Model_Calcs!B4544))</f>
        <v>-3525.3342530917289</v>
      </c>
      <c r="L4544">
        <f t="shared" ca="1" si="690"/>
        <v>-33.593101668565012</v>
      </c>
      <c r="M4544">
        <f t="shared" ca="1" si="691"/>
        <v>6371.5704383046277</v>
      </c>
      <c r="N4544">
        <f ca="1">SQRT(User_Model_Calcs!M4544^2+Sat_Data!$B$3^2-2*User_Model_Calcs!M4544*Sat_Data!$B$3*COS(RADIANS(L4544))*COS(RADIANS(I4544)))</f>
        <v>37408.796663536523</v>
      </c>
      <c r="O4544">
        <f ca="1">DEGREES(ACOS(((Earth_Data!$B$1+Sat_Data!$B$2)/User_Model_Calcs!N4544)*SQRT(1-COS(RADIANS(User_Model_Calcs!I4544))^2*COS(RADIANS(User_Model_Calcs!B4544))^2)))</f>
        <v>44.939664234865056</v>
      </c>
      <c r="P4544">
        <f t="shared" ca="1" si="686"/>
        <v>34.043749883015259</v>
      </c>
    </row>
    <row r="4545" spans="1:16" x14ac:dyDescent="0.25">
      <c r="A4545">
        <f t="shared" ca="1" si="692"/>
        <v>128.61169975750227</v>
      </c>
      <c r="B4545">
        <f t="shared" ca="1" si="693"/>
        <v>-35.286155284471931</v>
      </c>
      <c r="C4545" s="6">
        <v>20135.9375</v>
      </c>
      <c r="D4545">
        <f t="shared" ca="1" si="694"/>
        <v>0.75</v>
      </c>
      <c r="E4545" s="1">
        <v>0.65</v>
      </c>
      <c r="F4545">
        <v>19.899999999999999</v>
      </c>
      <c r="G4545">
        <f t="shared" ca="1" si="689"/>
        <v>42.007420362456692</v>
      </c>
      <c r="H4545">
        <f t="shared" ca="1" si="695"/>
        <v>23.963713593487036</v>
      </c>
      <c r="I4545">
        <f ca="1">User_Model_Calcs!A4545-Sat_Data!$B$5</f>
        <v>18.611699757502265</v>
      </c>
      <c r="J4545">
        <f ca="1">(Earth_Data!$B$1/SQRT(1-Earth_Data!$B$2^2*SIN(RADIANS(User_Model_Calcs!B4545))^2))*COS(RADIANS(User_Model_Calcs!B4545))</f>
        <v>5212.1552209694764</v>
      </c>
      <c r="K4545">
        <f ca="1">((Earth_Data!$B$1*(1-Earth_Data!$B$2^2))/SQRT(1-Earth_Data!$B$2^2*SIN(RADIANS(User_Model_Calcs!B4545))^2))*SIN(RADIANS(User_Model_Calcs!B4545))</f>
        <v>-3663.8282505867342</v>
      </c>
      <c r="L4545">
        <f t="shared" ca="1" si="690"/>
        <v>-35.10488707234741</v>
      </c>
      <c r="M4545">
        <f t="shared" ca="1" si="691"/>
        <v>6371.043831059148</v>
      </c>
      <c r="N4545">
        <f ca="1">SQRT(User_Model_Calcs!M4545^2+Sat_Data!$B$3^2-2*User_Model_Calcs!M4545*Sat_Data!$B$3*COS(RADIANS(L4545))*COS(RADIANS(I4545)))</f>
        <v>37441.406386109047</v>
      </c>
      <c r="O4545">
        <f ca="1">DEGREES(ACOS(((Earth_Data!$B$1+Sat_Data!$B$2)/User_Model_Calcs!N4545)*SQRT(1-COS(RADIANS(User_Model_Calcs!I4545))^2*COS(RADIANS(User_Model_Calcs!B4545))^2)))</f>
        <v>44.469822929303206</v>
      </c>
      <c r="P4545">
        <f t="shared" ca="1" si="686"/>
        <v>30.241334845124978</v>
      </c>
    </row>
    <row r="4546" spans="1:16" x14ac:dyDescent="0.25">
      <c r="A4546">
        <f t="shared" ca="1" si="692"/>
        <v>129.46805241654528</v>
      </c>
      <c r="B4546">
        <f t="shared" ca="1" si="693"/>
        <v>-33.068576426165571</v>
      </c>
      <c r="C4546" s="6">
        <v>20135.9375</v>
      </c>
      <c r="D4546">
        <f t="shared" ca="1" si="694"/>
        <v>0.75</v>
      </c>
      <c r="E4546" s="1">
        <v>0.65</v>
      </c>
      <c r="F4546">
        <v>19.899999999999999</v>
      </c>
      <c r="G4546">
        <f t="shared" ca="1" si="689"/>
        <v>42.007420362456692</v>
      </c>
      <c r="H4546">
        <f t="shared" ca="1" si="695"/>
        <v>20.335180089264881</v>
      </c>
      <c r="I4546">
        <f ca="1">User_Model_Calcs!A4546-Sat_Data!$B$5</f>
        <v>19.468052416545277</v>
      </c>
      <c r="J4546">
        <f ca="1">(Earth_Data!$B$1/SQRT(1-Earth_Data!$B$2^2*SIN(RADIANS(User_Model_Calcs!B4546))^2))*COS(RADIANS(User_Model_Calcs!B4546))</f>
        <v>5350.3313553820635</v>
      </c>
      <c r="K4546">
        <f ca="1">((Earth_Data!$B$1*(1-Earth_Data!$B$2^2))/SQRT(1-Earth_Data!$B$2^2*SIN(RADIANS(User_Model_Calcs!B4546))^2))*SIN(RADIANS(User_Model_Calcs!B4546))</f>
        <v>-3460.3358819217556</v>
      </c>
      <c r="L4546">
        <f t="shared" ca="1" si="690"/>
        <v>-32.892837395681447</v>
      </c>
      <c r="M4546">
        <f t="shared" ca="1" si="691"/>
        <v>6371.8105769160848</v>
      </c>
      <c r="N4546">
        <f ca="1">SQRT(User_Model_Calcs!M4546^2+Sat_Data!$B$3^2-2*User_Model_Calcs!M4546*Sat_Data!$B$3*COS(RADIANS(L4546))*COS(RADIANS(I4546)))</f>
        <v>37323.260507761341</v>
      </c>
      <c r="O4546">
        <f ca="1">DEGREES(ACOS(((Earth_Data!$B$1+Sat_Data!$B$2)/User_Model_Calcs!N4546)*SQRT(1-COS(RADIANS(User_Model_Calcs!I4546))^2*COS(RADIANS(User_Model_Calcs!B4546))^2)))</f>
        <v>46.173840693663259</v>
      </c>
      <c r="P4546">
        <f t="shared" ref="P4546:P4609" ca="1" si="696">DEGREES(ASIN(SIN(RADIANS(ABS(I4546)))/(SIN(ACOS(COS(RADIANS(I4546))*COS(RADIANS(B4546)))))))</f>
        <v>32.936942527532395</v>
      </c>
    </row>
    <row r="4547" spans="1:16" x14ac:dyDescent="0.25">
      <c r="A4547">
        <f t="shared" ca="1" si="692"/>
        <v>132.03976057127983</v>
      </c>
      <c r="B4547">
        <f t="shared" ca="1" si="693"/>
        <v>-35.107351526476862</v>
      </c>
      <c r="C4547" s="6">
        <v>20135.9375</v>
      </c>
      <c r="D4547">
        <f t="shared" ca="1" si="694"/>
        <v>1.2</v>
      </c>
      <c r="E4547" s="1">
        <v>0.65</v>
      </c>
      <c r="F4547">
        <v>19.899999999999999</v>
      </c>
      <c r="G4547">
        <f t="shared" ref="G4547:G4610" ca="1" si="697">20.4+20*LOG(F4547)+20*LOG(D4547)+10*LOG(E4547)</f>
        <v>46.089820015575185</v>
      </c>
      <c r="H4547">
        <f t="shared" ca="1" si="695"/>
        <v>23.746445180284681</v>
      </c>
      <c r="I4547">
        <f ca="1">User_Model_Calcs!A4547-Sat_Data!$B$5</f>
        <v>22.039760571279828</v>
      </c>
      <c r="J4547">
        <f ca="1">(Earth_Data!$B$1/SQRT(1-Earth_Data!$B$2^2*SIN(RADIANS(User_Model_Calcs!B4547))^2))*COS(RADIANS(User_Model_Calcs!B4547))</f>
        <v>5223.5891268270825</v>
      </c>
      <c r="K4547">
        <f ca="1">((Earth_Data!$B$1*(1-Earth_Data!$B$2^2))/SQRT(1-Earth_Data!$B$2^2*SIN(RADIANS(User_Model_Calcs!B4547))^2))*SIN(RADIANS(User_Model_Calcs!B4547))</f>
        <v>-3647.6177060399978</v>
      </c>
      <c r="L4547">
        <f t="shared" ref="L4547:L4610" ca="1" si="698">DEGREES(ATAN((K4547/J4547)))</f>
        <v>-34.926489440989151</v>
      </c>
      <c r="M4547">
        <f t="shared" ref="M4547:M4610" ca="1" si="699">SQRT(J4547^2+K4547^2)</f>
        <v>6371.1065204815577</v>
      </c>
      <c r="N4547">
        <f ca="1">SQRT(User_Model_Calcs!M4547^2+Sat_Data!$B$3^2-2*User_Model_Calcs!M4547*Sat_Data!$B$3*COS(RADIANS(L4547))*COS(RADIANS(I4547)))</f>
        <v>37551.288457957264</v>
      </c>
      <c r="O4547">
        <f ca="1">DEGREES(ACOS(((Earth_Data!$B$1+Sat_Data!$B$2)/User_Model_Calcs!N4547)*SQRT(1-COS(RADIANS(User_Model_Calcs!I4547))^2*COS(RADIANS(User_Model_Calcs!B4547))^2)))</f>
        <v>42.946125721072605</v>
      </c>
      <c r="P4547">
        <f t="shared" ca="1" si="696"/>
        <v>35.142620291739703</v>
      </c>
    </row>
    <row r="4548" spans="1:16" x14ac:dyDescent="0.25">
      <c r="A4548">
        <f t="shared" ca="1" si="692"/>
        <v>132.15409016353848</v>
      </c>
      <c r="B4548">
        <f t="shared" ca="1" si="693"/>
        <v>-34.295641994100443</v>
      </c>
      <c r="C4548" s="6">
        <v>20135.9375</v>
      </c>
      <c r="D4548">
        <f t="shared" ca="1" si="694"/>
        <v>3</v>
      </c>
      <c r="E4548" s="1">
        <v>0.65</v>
      </c>
      <c r="F4548">
        <v>19.899999999999999</v>
      </c>
      <c r="G4548">
        <f t="shared" ca="1" si="697"/>
        <v>54.048620189015942</v>
      </c>
      <c r="H4548">
        <f t="shared" ca="1" si="695"/>
        <v>18.197512276422295</v>
      </c>
      <c r="I4548">
        <f ca="1">User_Model_Calcs!A4548-Sat_Data!$B$5</f>
        <v>22.154090163538484</v>
      </c>
      <c r="J4548">
        <f ca="1">(Earth_Data!$B$1/SQRT(1-Earth_Data!$B$2^2*SIN(RADIANS(User_Model_Calcs!B4548))^2))*COS(RADIANS(User_Model_Calcs!B4548))</f>
        <v>5274.8526340618337</v>
      </c>
      <c r="K4548">
        <f ca="1">((Earth_Data!$B$1*(1-Earth_Data!$B$2^2))/SQRT(1-Earth_Data!$B$2^2*SIN(RADIANS(User_Model_Calcs!B4548))^2))*SIN(RADIANS(User_Model_Calcs!B4548))</f>
        <v>-3573.5879565824985</v>
      </c>
      <c r="L4548">
        <f t="shared" ca="1" si="698"/>
        <v>-34.116711629249906</v>
      </c>
      <c r="M4548">
        <f t="shared" ca="1" si="699"/>
        <v>6371.3892672242637</v>
      </c>
      <c r="N4548">
        <f ca="1">SQRT(User_Model_Calcs!M4548^2+Sat_Data!$B$3^2-2*User_Model_Calcs!M4548*Sat_Data!$B$3*COS(RADIANS(L4548))*COS(RADIANS(I4548)))</f>
        <v>37502.395988648343</v>
      </c>
      <c r="O4548">
        <f ca="1">DEGREES(ACOS(((Earth_Data!$B$1+Sat_Data!$B$2)/User_Model_Calcs!N4548)*SQRT(1-COS(RADIANS(User_Model_Calcs!I4548))^2*COS(RADIANS(User_Model_Calcs!B4548))^2)))</f>
        <v>43.623688144342047</v>
      </c>
      <c r="P4548">
        <f t="shared" ca="1" si="696"/>
        <v>35.851842580510095</v>
      </c>
    </row>
    <row r="4549" spans="1:16" x14ac:dyDescent="0.25">
      <c r="A4549">
        <f t="shared" ca="1" si="692"/>
        <v>129.80430518118024</v>
      </c>
      <c r="B4549">
        <f t="shared" ca="1" si="693"/>
        <v>-36.233221637467416</v>
      </c>
      <c r="C4549" s="6">
        <v>20135.9375</v>
      </c>
      <c r="D4549">
        <f t="shared" ca="1" si="694"/>
        <v>3</v>
      </c>
      <c r="E4549" s="1">
        <v>0.65</v>
      </c>
      <c r="F4549">
        <v>19.899999999999999</v>
      </c>
      <c r="G4549">
        <f t="shared" ca="1" si="697"/>
        <v>54.048620189015942</v>
      </c>
      <c r="H4549">
        <f t="shared" ca="1" si="695"/>
        <v>15.803440652220887</v>
      </c>
      <c r="I4549">
        <f ca="1">User_Model_Calcs!A4549-Sat_Data!$B$5</f>
        <v>19.80430518118024</v>
      </c>
      <c r="J4549">
        <f ca="1">(Earth_Data!$B$1/SQRT(1-Earth_Data!$B$2^2*SIN(RADIANS(User_Model_Calcs!B4549))^2))*COS(RADIANS(User_Model_Calcs!B4549))</f>
        <v>5150.7477244195152</v>
      </c>
      <c r="K4549">
        <f ca="1">((Earth_Data!$B$1*(1-Earth_Data!$B$2^2))/SQRT(1-Earth_Data!$B$2^2*SIN(RADIANS(User_Model_Calcs!B4549))^2))*SIN(RADIANS(User_Model_Calcs!B4549))</f>
        <v>-3749.0981925314704</v>
      </c>
      <c r="L4549">
        <f t="shared" ca="1" si="698"/>
        <v>-36.049920033490487</v>
      </c>
      <c r="M4549">
        <f t="shared" ca="1" si="699"/>
        <v>6370.7094877929849</v>
      </c>
      <c r="N4549">
        <f ca="1">SQRT(User_Model_Calcs!M4549^2+Sat_Data!$B$3^2-2*User_Model_Calcs!M4549*Sat_Data!$B$3*COS(RADIANS(L4549))*COS(RADIANS(I4549)))</f>
        <v>37546.459994620396</v>
      </c>
      <c r="O4549">
        <f ca="1">DEGREES(ACOS(((Earth_Data!$B$1+Sat_Data!$B$2)/User_Model_Calcs!N4549)*SQRT(1-COS(RADIANS(User_Model_Calcs!I4549))^2*COS(RADIANS(User_Model_Calcs!B4549))^2)))</f>
        <v>43.005977167745201</v>
      </c>
      <c r="P4549">
        <f t="shared" ca="1" si="696"/>
        <v>31.351545980991972</v>
      </c>
    </row>
    <row r="4550" spans="1:16" x14ac:dyDescent="0.25">
      <c r="A4550">
        <f t="shared" ca="1" si="692"/>
        <v>131.4194120640625</v>
      </c>
      <c r="B4550">
        <f t="shared" ca="1" si="693"/>
        <v>-35.333742021270773</v>
      </c>
      <c r="C4550" s="6">
        <v>20135.9375</v>
      </c>
      <c r="D4550">
        <f t="shared" ca="1" si="694"/>
        <v>3</v>
      </c>
      <c r="E4550" s="1">
        <v>0.65</v>
      </c>
      <c r="F4550">
        <v>19.899999999999999</v>
      </c>
      <c r="G4550">
        <f t="shared" ca="1" si="697"/>
        <v>54.048620189015942</v>
      </c>
      <c r="H4550">
        <f t="shared" ca="1" si="695"/>
        <v>23.171137387447331</v>
      </c>
      <c r="I4550">
        <f ca="1">User_Model_Calcs!A4550-Sat_Data!$B$5</f>
        <v>21.419412064062499</v>
      </c>
      <c r="J4550">
        <f ca="1">(Earth_Data!$B$1/SQRT(1-Earth_Data!$B$2^2*SIN(RADIANS(User_Model_Calcs!B4550))^2))*COS(RADIANS(User_Model_Calcs!B4550))</f>
        <v>5209.1036316059535</v>
      </c>
      <c r="K4550">
        <f ca="1">((Earth_Data!$B$1*(1-Earth_Data!$B$2^2))/SQRT(1-Earth_Data!$B$2^2*SIN(RADIANS(User_Model_Calcs!B4550))^2))*SIN(RADIANS(User_Model_Calcs!B4550))</f>
        <v>-3668.1365783708211</v>
      </c>
      <c r="L4550">
        <f t="shared" ca="1" si="698"/>
        <v>-35.152366907879575</v>
      </c>
      <c r="M4550">
        <f t="shared" ca="1" si="699"/>
        <v>6371.0271230306598</v>
      </c>
      <c r="N4550">
        <f ca="1">SQRT(User_Model_Calcs!M4550^2+Sat_Data!$B$3^2-2*User_Model_Calcs!M4550*Sat_Data!$B$3*COS(RADIANS(L4550))*COS(RADIANS(I4550)))</f>
        <v>37542.904863759803</v>
      </c>
      <c r="O4550">
        <f ca="1">DEGREES(ACOS(((Earth_Data!$B$1+Sat_Data!$B$2)/User_Model_Calcs!N4550)*SQRT(1-COS(RADIANS(User_Model_Calcs!I4550))^2*COS(RADIANS(User_Model_Calcs!B4550))^2)))</f>
        <v>43.05968744604948</v>
      </c>
      <c r="P4550">
        <f t="shared" ca="1" si="696"/>
        <v>34.14903347585232</v>
      </c>
    </row>
    <row r="4551" spans="1:16" x14ac:dyDescent="0.25">
      <c r="A4551">
        <f t="shared" ca="1" si="692"/>
        <v>130.75202298852352</v>
      </c>
      <c r="B4551">
        <f t="shared" ca="1" si="693"/>
        <v>-36.818920529309331</v>
      </c>
      <c r="C4551" s="6">
        <v>20135.9375</v>
      </c>
      <c r="D4551">
        <f t="shared" ca="1" si="694"/>
        <v>1.2</v>
      </c>
      <c r="E4551" s="1">
        <v>0.65</v>
      </c>
      <c r="F4551">
        <v>19.899999999999999</v>
      </c>
      <c r="G4551">
        <f t="shared" ca="1" si="697"/>
        <v>46.089820015575185</v>
      </c>
      <c r="H4551">
        <f t="shared" ca="1" si="695"/>
        <v>16.332918597473288</v>
      </c>
      <c r="I4551">
        <f ca="1">User_Model_Calcs!A4551-Sat_Data!$B$5</f>
        <v>20.752022988523521</v>
      </c>
      <c r="J4551">
        <f ca="1">(Earth_Data!$B$1/SQRT(1-Earth_Data!$B$2^2*SIN(RADIANS(User_Model_Calcs!B4551))^2))*COS(RADIANS(User_Model_Calcs!B4551))</f>
        <v>5112.06401605666</v>
      </c>
      <c r="K4551">
        <f ca="1">((Earth_Data!$B$1*(1-Earth_Data!$B$2^2))/SQRT(1-Earth_Data!$B$2^2*SIN(RADIANS(User_Model_Calcs!B4551))^2))*SIN(RADIANS(User_Model_Calcs!B4551))</f>
        <v>-3801.3264958382219</v>
      </c>
      <c r="L4551">
        <f t="shared" ca="1" si="698"/>
        <v>-36.634461207146934</v>
      </c>
      <c r="M4551">
        <f t="shared" ca="1" si="699"/>
        <v>6370.5008933539157</v>
      </c>
      <c r="N4551">
        <f ca="1">SQRT(User_Model_Calcs!M4551^2+Sat_Data!$B$3^2-2*User_Model_Calcs!M4551*Sat_Data!$B$3*COS(RADIANS(L4551))*COS(RADIANS(I4551)))</f>
        <v>37620.133901199421</v>
      </c>
      <c r="O4551">
        <f ca="1">DEGREES(ACOS(((Earth_Data!$B$1+Sat_Data!$B$2)/User_Model_Calcs!N4551)*SQRT(1-COS(RADIANS(User_Model_Calcs!I4551))^2*COS(RADIANS(User_Model_Calcs!B4551))^2)))</f>
        <v>42.003003738418286</v>
      </c>
      <c r="P4551">
        <f t="shared" ca="1" si="696"/>
        <v>32.303575485965645</v>
      </c>
    </row>
    <row r="4552" spans="1:16" x14ac:dyDescent="0.25">
      <c r="A4552">
        <f t="shared" ca="1" si="692"/>
        <v>127.72213250633001</v>
      </c>
      <c r="B4552">
        <f t="shared" ca="1" si="693"/>
        <v>-37.47666369751677</v>
      </c>
      <c r="C4552" s="6">
        <v>20135.9375</v>
      </c>
      <c r="D4552">
        <f t="shared" ca="1" si="694"/>
        <v>1.2</v>
      </c>
      <c r="E4552" s="1">
        <v>0.65</v>
      </c>
      <c r="F4552">
        <v>19.899999999999999</v>
      </c>
      <c r="G4552">
        <f t="shared" ca="1" si="697"/>
        <v>46.089820015575185</v>
      </c>
      <c r="H4552">
        <f t="shared" ca="1" si="695"/>
        <v>20.099770034758414</v>
      </c>
      <c r="I4552">
        <f ca="1">User_Model_Calcs!A4552-Sat_Data!$B$5</f>
        <v>17.722132506330013</v>
      </c>
      <c r="J4552">
        <f ca="1">(Earth_Data!$B$1/SQRT(1-Earth_Data!$B$2^2*SIN(RADIANS(User_Model_Calcs!B4552))^2))*COS(RADIANS(User_Model_Calcs!B4552))</f>
        <v>5067.9835462409173</v>
      </c>
      <c r="K4552">
        <f ca="1">((Earth_Data!$B$1*(1-Earth_Data!$B$2^2))/SQRT(1-Earth_Data!$B$2^2*SIN(RADIANS(User_Model_Calcs!B4552))^2))*SIN(RADIANS(User_Model_Calcs!B4552))</f>
        <v>-3859.510370914395</v>
      </c>
      <c r="L4552">
        <f t="shared" ca="1" si="698"/>
        <v>-37.290995919183572</v>
      </c>
      <c r="M4552">
        <f t="shared" ca="1" si="699"/>
        <v>6370.2651065842174</v>
      </c>
      <c r="N4552">
        <f ca="1">SQRT(User_Model_Calcs!M4552^2+Sat_Data!$B$3^2-2*User_Model_Calcs!M4552*Sat_Data!$B$3*COS(RADIANS(L4552))*COS(RADIANS(I4552)))</f>
        <v>37567.30140198263</v>
      </c>
      <c r="O4552">
        <f ca="1">DEGREES(ACOS(((Earth_Data!$B$1+Sat_Data!$B$2)/User_Model_Calcs!N4552)*SQRT(1-COS(RADIANS(User_Model_Calcs!I4552))^2*COS(RADIANS(User_Model_Calcs!B4552))^2)))</f>
        <v>42.714368671404202</v>
      </c>
      <c r="P4552">
        <f t="shared" ca="1" si="696"/>
        <v>27.70953445603412</v>
      </c>
    </row>
    <row r="4553" spans="1:16" x14ac:dyDescent="0.25">
      <c r="A4553">
        <f t="shared" ca="1" si="692"/>
        <v>131.09010697512076</v>
      </c>
      <c r="B4553">
        <f t="shared" ca="1" si="693"/>
        <v>-35.427740033813002</v>
      </c>
      <c r="C4553" s="6">
        <v>20135.9375</v>
      </c>
      <c r="D4553">
        <f t="shared" ca="1" si="694"/>
        <v>1.2</v>
      </c>
      <c r="E4553" s="1">
        <v>0.65</v>
      </c>
      <c r="F4553">
        <v>19.899999999999999</v>
      </c>
      <c r="G4553">
        <f t="shared" ca="1" si="697"/>
        <v>46.089820015575185</v>
      </c>
      <c r="H4553">
        <f t="shared" ca="1" si="695"/>
        <v>15.358236663118998</v>
      </c>
      <c r="I4553">
        <f ca="1">User_Model_Calcs!A4553-Sat_Data!$B$5</f>
        <v>21.090106975120761</v>
      </c>
      <c r="J4553">
        <f ca="1">(Earth_Data!$B$1/SQRT(1-Earth_Data!$B$2^2*SIN(RADIANS(User_Model_Calcs!B4553))^2))*COS(RADIANS(User_Model_Calcs!B4553))</f>
        <v>5203.0652508615149</v>
      </c>
      <c r="K4553">
        <f ca="1">((Earth_Data!$B$1*(1-Earth_Data!$B$2^2))/SQRT(1-Earth_Data!$B$2^2*SIN(RADIANS(User_Model_Calcs!B4553))^2))*SIN(RADIANS(User_Model_Calcs!B4553))</f>
        <v>-3676.639456895527</v>
      </c>
      <c r="L4553">
        <f t="shared" ca="1" si="698"/>
        <v>-35.246155224465568</v>
      </c>
      <c r="M4553">
        <f t="shared" ca="1" si="699"/>
        <v>6370.9940904637197</v>
      </c>
      <c r="N4553">
        <f ca="1">SQRT(User_Model_Calcs!M4553^2+Sat_Data!$B$3^2-2*User_Model_Calcs!M4553*Sat_Data!$B$3*COS(RADIANS(L4553))*COS(RADIANS(I4553)))</f>
        <v>37537.036854737817</v>
      </c>
      <c r="O4553">
        <f ca="1">DEGREES(ACOS(((Earth_Data!$B$1+Sat_Data!$B$2)/User_Model_Calcs!N4553)*SQRT(1-COS(RADIANS(User_Model_Calcs!I4553))^2*COS(RADIANS(User_Model_Calcs!B4553))^2)))</f>
        <v>43.139669965317736</v>
      </c>
      <c r="P4553">
        <f t="shared" ca="1" si="696"/>
        <v>33.636593224816494</v>
      </c>
    </row>
    <row r="4554" spans="1:16" x14ac:dyDescent="0.25">
      <c r="A4554">
        <f t="shared" ca="1" si="692"/>
        <v>129.46639139056103</v>
      </c>
      <c r="B4554">
        <f t="shared" ca="1" si="693"/>
        <v>-36.184872521969012</v>
      </c>
      <c r="C4554" s="6">
        <v>20135.9375</v>
      </c>
      <c r="D4554">
        <f t="shared" ca="1" si="694"/>
        <v>3</v>
      </c>
      <c r="E4554" s="1">
        <v>0.65</v>
      </c>
      <c r="F4554">
        <v>19.899999999999999</v>
      </c>
      <c r="G4554">
        <f t="shared" ca="1" si="697"/>
        <v>54.048620189015942</v>
      </c>
      <c r="H4554">
        <f t="shared" ca="1" si="695"/>
        <v>18.187641315105779</v>
      </c>
      <c r="I4554">
        <f ca="1">User_Model_Calcs!A4554-Sat_Data!$B$5</f>
        <v>19.466391390561029</v>
      </c>
      <c r="J4554">
        <f ca="1">(Earth_Data!$B$1/SQRT(1-Earth_Data!$B$2^2*SIN(RADIANS(User_Model_Calcs!B4554))^2))*COS(RADIANS(User_Model_Calcs!B4554))</f>
        <v>5153.9169832678135</v>
      </c>
      <c r="K4554">
        <f ca="1">((Earth_Data!$B$1*(1-Earth_Data!$B$2^2))/SQRT(1-Earth_Data!$B$2^2*SIN(RADIANS(User_Model_Calcs!B4554))^2))*SIN(RADIANS(User_Model_Calcs!B4554))</f>
        <v>-3744.7693837976167</v>
      </c>
      <c r="L4554">
        <f t="shared" ca="1" si="698"/>
        <v>-36.001669906850509</v>
      </c>
      <c r="M4554">
        <f t="shared" ca="1" si="699"/>
        <v>6370.7266467997497</v>
      </c>
      <c r="N4554">
        <f ca="1">SQRT(User_Model_Calcs!M4554^2+Sat_Data!$B$3^2-2*User_Model_Calcs!M4554*Sat_Data!$B$3*COS(RADIANS(L4554))*COS(RADIANS(I4554)))</f>
        <v>37531.641118198226</v>
      </c>
      <c r="O4554">
        <f ca="1">DEGREES(ACOS(((Earth_Data!$B$1+Sat_Data!$B$2)/User_Model_Calcs!N4554)*SQRT(1-COS(RADIANS(User_Model_Calcs!I4554))^2*COS(RADIANS(User_Model_Calcs!B4554))^2)))</f>
        <v>43.209571285614224</v>
      </c>
      <c r="P4554">
        <f t="shared" ca="1" si="696"/>
        <v>30.908280401715178</v>
      </c>
    </row>
    <row r="4555" spans="1:16" x14ac:dyDescent="0.25">
      <c r="A4555">
        <f t="shared" ca="1" si="692"/>
        <v>132.32343317014994</v>
      </c>
      <c r="B4555">
        <f t="shared" ca="1" si="693"/>
        <v>-34.489659594003186</v>
      </c>
      <c r="C4555" s="6">
        <v>20135.9375</v>
      </c>
      <c r="D4555">
        <f t="shared" ca="1" si="694"/>
        <v>3</v>
      </c>
      <c r="E4555" s="1">
        <v>0.65</v>
      </c>
      <c r="F4555">
        <v>19.899999999999999</v>
      </c>
      <c r="G4555">
        <f t="shared" ca="1" si="697"/>
        <v>54.048620189015942</v>
      </c>
      <c r="H4555">
        <f t="shared" ca="1" si="695"/>
        <v>15.573017768431518</v>
      </c>
      <c r="I4555">
        <f ca="1">User_Model_Calcs!A4555-Sat_Data!$B$5</f>
        <v>22.32343317014994</v>
      </c>
      <c r="J4555">
        <f ca="1">(Earth_Data!$B$1/SQRT(1-Earth_Data!$B$2^2*SIN(RADIANS(User_Model_Calcs!B4555))^2))*COS(RADIANS(User_Model_Calcs!B4555))</f>
        <v>5262.6955375307916</v>
      </c>
      <c r="K4555">
        <f ca="1">((Earth_Data!$B$1*(1-Earth_Data!$B$2^2))/SQRT(1-Earth_Data!$B$2^2*SIN(RADIANS(User_Model_Calcs!B4555))^2))*SIN(RADIANS(User_Model_Calcs!B4555))</f>
        <v>-3591.3478342557255</v>
      </c>
      <c r="L4555">
        <f t="shared" ca="1" si="698"/>
        <v>-34.310254426265722</v>
      </c>
      <c r="M4555">
        <f t="shared" ca="1" si="699"/>
        <v>6371.3219654448321</v>
      </c>
      <c r="N4555">
        <f ca="1">SQRT(User_Model_Calcs!M4555^2+Sat_Data!$B$3^2-2*User_Model_Calcs!M4555*Sat_Data!$B$3*COS(RADIANS(L4555))*COS(RADIANS(I4555)))</f>
        <v>37521.65739087938</v>
      </c>
      <c r="O4555">
        <f ca="1">DEGREES(ACOS(((Earth_Data!$B$1+Sat_Data!$B$2)/User_Model_Calcs!N4555)*SQRT(1-COS(RADIANS(User_Model_Calcs!I4555))^2*COS(RADIANS(User_Model_Calcs!B4555))^2)))</f>
        <v>43.356434208235207</v>
      </c>
      <c r="P4555">
        <f t="shared" ca="1" si="696"/>
        <v>35.94682489129935</v>
      </c>
    </row>
    <row r="4556" spans="1:16" x14ac:dyDescent="0.25">
      <c r="A4556">
        <f t="shared" ca="1" si="692"/>
        <v>128.59577413032389</v>
      </c>
      <c r="B4556">
        <f t="shared" ca="1" si="693"/>
        <v>-32.626251482012478</v>
      </c>
      <c r="C4556" s="6">
        <v>20135.9375</v>
      </c>
      <c r="D4556">
        <f t="shared" ca="1" si="694"/>
        <v>0.75</v>
      </c>
      <c r="E4556" s="1">
        <v>0.65</v>
      </c>
      <c r="F4556">
        <v>19.899999999999999</v>
      </c>
      <c r="G4556">
        <f t="shared" ca="1" si="697"/>
        <v>42.007420362456692</v>
      </c>
      <c r="H4556">
        <f t="shared" ca="1" si="695"/>
        <v>16.653971290569238</v>
      </c>
      <c r="I4556">
        <f ca="1">User_Model_Calcs!A4556-Sat_Data!$B$5</f>
        <v>18.595774130323889</v>
      </c>
      <c r="J4556">
        <f ca="1">(Earth_Data!$B$1/SQRT(1-Earth_Data!$B$2^2*SIN(RADIANS(User_Model_Calcs!B4556))^2))*COS(RADIANS(User_Model_Calcs!B4556))</f>
        <v>5376.938699377627</v>
      </c>
      <c r="K4556">
        <f ca="1">((Earth_Data!$B$1*(1-Earth_Data!$B$2^2))/SQRT(1-Earth_Data!$B$2^2*SIN(RADIANS(User_Model_Calcs!B4556))^2))*SIN(RADIANS(User_Model_Calcs!B4556))</f>
        <v>-3419.1243070182882</v>
      </c>
      <c r="L4556">
        <f t="shared" ca="1" si="698"/>
        <v>-32.45174189721736</v>
      </c>
      <c r="M4556">
        <f t="shared" ca="1" si="699"/>
        <v>6371.9605149206673</v>
      </c>
      <c r="N4556">
        <f ca="1">SQRT(User_Model_Calcs!M4556^2+Sat_Data!$B$3^2-2*User_Model_Calcs!M4556*Sat_Data!$B$3*COS(RADIANS(L4556))*COS(RADIANS(I4556)))</f>
        <v>37264.744596392113</v>
      </c>
      <c r="O4556">
        <f ca="1">DEGREES(ACOS(((Earth_Data!$B$1+Sat_Data!$B$2)/User_Model_Calcs!N4556)*SQRT(1-COS(RADIANS(User_Model_Calcs!I4556))^2*COS(RADIANS(User_Model_Calcs!B4556))^2)))</f>
        <v>47.035975470200562</v>
      </c>
      <c r="P4556">
        <f t="shared" ca="1" si="696"/>
        <v>31.965791009589601</v>
      </c>
    </row>
    <row r="4557" spans="1:16" x14ac:dyDescent="0.25">
      <c r="A4557">
        <f t="shared" ca="1" si="692"/>
        <v>130.81717099557162</v>
      </c>
      <c r="B4557">
        <f t="shared" ca="1" si="693"/>
        <v>-36.459250495069824</v>
      </c>
      <c r="C4557" s="6">
        <v>20135.9375</v>
      </c>
      <c r="D4557">
        <f t="shared" ca="1" si="694"/>
        <v>0.75</v>
      </c>
      <c r="E4557" s="1">
        <v>0.65</v>
      </c>
      <c r="F4557">
        <v>19.899999999999999</v>
      </c>
      <c r="G4557">
        <f t="shared" ca="1" si="697"/>
        <v>42.007420362456692</v>
      </c>
      <c r="H4557">
        <f t="shared" ca="1" si="695"/>
        <v>22.852654480128859</v>
      </c>
      <c r="I4557">
        <f ca="1">User_Model_Calcs!A4557-Sat_Data!$B$5</f>
        <v>20.817170995571615</v>
      </c>
      <c r="J4557">
        <f ca="1">(Earth_Data!$B$1/SQRT(1-Earth_Data!$B$2^2*SIN(RADIANS(User_Model_Calcs!B4557))^2))*COS(RADIANS(User_Model_Calcs!B4557))</f>
        <v>5135.8829072744247</v>
      </c>
      <c r="K4557">
        <f ca="1">((Earth_Data!$B$1*(1-Earth_Data!$B$2^2))/SQRT(1-Earth_Data!$B$2^2*SIN(RADIANS(User_Model_Calcs!B4557))^2))*SIN(RADIANS(User_Model_Calcs!B4557))</f>
        <v>-3769.3000000273396</v>
      </c>
      <c r="L4557">
        <f t="shared" ca="1" si="698"/>
        <v>-36.275493034043592</v>
      </c>
      <c r="M4557">
        <f t="shared" ca="1" si="699"/>
        <v>6370.6291469084672</v>
      </c>
      <c r="N4557">
        <f ca="1">SQRT(User_Model_Calcs!M4557^2+Sat_Data!$B$3^2-2*User_Model_Calcs!M4557*Sat_Data!$B$3*COS(RADIANS(L4557))*COS(RADIANS(I4557)))</f>
        <v>37597.50744665337</v>
      </c>
      <c r="O4557">
        <f ca="1">DEGREES(ACOS(((Earth_Data!$B$1+Sat_Data!$B$2)/User_Model_Calcs!N4557)*SQRT(1-COS(RADIANS(User_Model_Calcs!I4557))^2*COS(RADIANS(User_Model_Calcs!B4557))^2)))</f>
        <v>42.31008428617119</v>
      </c>
      <c r="P4557">
        <f t="shared" ca="1" si="696"/>
        <v>32.61149599904234</v>
      </c>
    </row>
    <row r="4558" spans="1:16" x14ac:dyDescent="0.25">
      <c r="A4558">
        <f t="shared" ca="1" si="692"/>
        <v>130.55576562361298</v>
      </c>
      <c r="B4558">
        <f t="shared" ca="1" si="693"/>
        <v>-32.935016698974842</v>
      </c>
      <c r="C4558" s="6">
        <v>20135.9375</v>
      </c>
      <c r="D4558">
        <f t="shared" ca="1" si="694"/>
        <v>3</v>
      </c>
      <c r="E4558" s="1">
        <v>0.65</v>
      </c>
      <c r="F4558">
        <v>19.899999999999999</v>
      </c>
      <c r="G4558">
        <f t="shared" ca="1" si="697"/>
        <v>54.048620189015942</v>
      </c>
      <c r="H4558">
        <f t="shared" ca="1" si="695"/>
        <v>17.911944921114735</v>
      </c>
      <c r="I4558">
        <f ca="1">User_Model_Calcs!A4558-Sat_Data!$B$5</f>
        <v>20.555765623612984</v>
      </c>
      <c r="J4558">
        <f ca="1">(Earth_Data!$B$1/SQRT(1-Earth_Data!$B$2^2*SIN(RADIANS(User_Model_Calcs!B4558))^2))*COS(RADIANS(User_Model_Calcs!B4558))</f>
        <v>5358.3991430405231</v>
      </c>
      <c r="K4558">
        <f ca="1">((Earth_Data!$B$1*(1-Earth_Data!$B$2^2))/SQRT(1-Earth_Data!$B$2^2*SIN(RADIANS(User_Model_Calcs!B4558))^2))*SIN(RADIANS(User_Model_Calcs!B4558))</f>
        <v>-3447.9134312615829</v>
      </c>
      <c r="L4558">
        <f t="shared" ca="1" si="698"/>
        <v>-32.759644515126517</v>
      </c>
      <c r="M4558">
        <f t="shared" ca="1" si="699"/>
        <v>6371.8559624030604</v>
      </c>
      <c r="N4558">
        <f ca="1">SQRT(User_Model_Calcs!M4558^2+Sat_Data!$B$3^2-2*User_Model_Calcs!M4558*Sat_Data!$B$3*COS(RADIANS(L4558))*COS(RADIANS(I4558)))</f>
        <v>37353.988842799503</v>
      </c>
      <c r="O4558">
        <f ca="1">DEGREES(ACOS(((Earth_Data!$B$1+Sat_Data!$B$2)/User_Model_Calcs!N4558)*SQRT(1-COS(RADIANS(User_Model_Calcs!I4558))^2*COS(RADIANS(User_Model_Calcs!B4558))^2)))</f>
        <v>45.729193635408301</v>
      </c>
      <c r="P4558">
        <f t="shared" ca="1" si="696"/>
        <v>34.594969983191611</v>
      </c>
    </row>
    <row r="4559" spans="1:16" x14ac:dyDescent="0.25">
      <c r="A4559">
        <f t="shared" ca="1" si="692"/>
        <v>127.78558651850209</v>
      </c>
      <c r="B4559">
        <f t="shared" ca="1" si="693"/>
        <v>-36.253104678830169</v>
      </c>
      <c r="C4559" s="6">
        <v>20135.9375</v>
      </c>
      <c r="D4559">
        <f t="shared" ca="1" si="694"/>
        <v>3</v>
      </c>
      <c r="E4559" s="1">
        <v>0.65</v>
      </c>
      <c r="F4559">
        <v>19.899999999999999</v>
      </c>
      <c r="G4559">
        <f t="shared" ca="1" si="697"/>
        <v>54.048620189015942</v>
      </c>
      <c r="H4559">
        <f t="shared" ca="1" si="695"/>
        <v>18.400674589948249</v>
      </c>
      <c r="I4559">
        <f ca="1">User_Model_Calcs!A4559-Sat_Data!$B$5</f>
        <v>17.785586518502086</v>
      </c>
      <c r="J4559">
        <f ca="1">(Earth_Data!$B$1/SQRT(1-Earth_Data!$B$2^2*SIN(RADIANS(User_Model_Calcs!B4559))^2))*COS(RADIANS(User_Model_Calcs!B4559))</f>
        <v>5149.443334378404</v>
      </c>
      <c r="K4559">
        <f ca="1">((Earth_Data!$B$1*(1-Earth_Data!$B$2^2))/SQRT(1-Earth_Data!$B$2^2*SIN(RADIANS(User_Model_Calcs!B4559))^2))*SIN(RADIANS(User_Model_Calcs!B4559))</f>
        <v>-3750.8776013065758</v>
      </c>
      <c r="L4559">
        <f t="shared" ca="1" si="698"/>
        <v>-36.069762517799099</v>
      </c>
      <c r="M4559">
        <f t="shared" ca="1" si="699"/>
        <v>6370.7024286147243</v>
      </c>
      <c r="N4559">
        <f ca="1">SQRT(User_Model_Calcs!M4559^2+Sat_Data!$B$3^2-2*User_Model_Calcs!M4559*Sat_Data!$B$3*COS(RADIANS(L4559))*COS(RADIANS(I4559)))</f>
        <v>37482.142157134658</v>
      </c>
      <c r="O4559">
        <f ca="1">DEGREES(ACOS(((Earth_Data!$B$1+Sat_Data!$B$2)/User_Model_Calcs!N4559)*SQRT(1-COS(RADIANS(User_Model_Calcs!I4559))^2*COS(RADIANS(User_Model_Calcs!B4559))^2)))</f>
        <v>43.893972542218464</v>
      </c>
      <c r="P4559">
        <f t="shared" ca="1" si="696"/>
        <v>28.478200195975568</v>
      </c>
    </row>
    <row r="4560" spans="1:16" x14ac:dyDescent="0.25">
      <c r="A4560">
        <f t="shared" ca="1" si="692"/>
        <v>130.70524831161805</v>
      </c>
      <c r="B4560">
        <f t="shared" ca="1" si="693"/>
        <v>-33.54484223172841</v>
      </c>
      <c r="C4560" s="6">
        <v>20135.9375</v>
      </c>
      <c r="D4560">
        <f t="shared" ca="1" si="694"/>
        <v>3</v>
      </c>
      <c r="E4560" s="1">
        <v>0.65</v>
      </c>
      <c r="F4560">
        <v>19.899999999999999</v>
      </c>
      <c r="G4560">
        <f t="shared" ca="1" si="697"/>
        <v>54.048620189015942</v>
      </c>
      <c r="H4560">
        <f t="shared" ca="1" si="695"/>
        <v>14.643493677756029</v>
      </c>
      <c r="I4560">
        <f ca="1">User_Model_Calcs!A4560-Sat_Data!$B$5</f>
        <v>20.70524831161805</v>
      </c>
      <c r="J4560">
        <f ca="1">(Earth_Data!$B$1/SQRT(1-Earth_Data!$B$2^2*SIN(RADIANS(User_Model_Calcs!B4560))^2))*COS(RADIANS(User_Model_Calcs!B4560))</f>
        <v>5321.3254387546649</v>
      </c>
      <c r="K4560">
        <f ca="1">((Earth_Data!$B$1*(1-Earth_Data!$B$2^2))/SQRT(1-Earth_Data!$B$2^2*SIN(RADIANS(User_Model_Calcs!B4560))^2))*SIN(RADIANS(User_Model_Calcs!B4560))</f>
        <v>-3504.4818983190407</v>
      </c>
      <c r="L4560">
        <f t="shared" ca="1" si="698"/>
        <v>-33.367826073198906</v>
      </c>
      <c r="M4560">
        <f t="shared" ca="1" si="699"/>
        <v>6371.647965854937</v>
      </c>
      <c r="N4560">
        <f ca="1">SQRT(User_Model_Calcs!M4560^2+Sat_Data!$B$3^2-2*User_Model_Calcs!M4560*Sat_Data!$B$3*COS(RADIANS(L4560))*COS(RADIANS(I4560)))</f>
        <v>37398.631527870253</v>
      </c>
      <c r="O4560">
        <f ca="1">DEGREES(ACOS(((Earth_Data!$B$1+Sat_Data!$B$2)/User_Model_Calcs!N4560)*SQRT(1-COS(RADIANS(User_Model_Calcs!I4560))^2*COS(RADIANS(User_Model_Calcs!B4560))^2)))</f>
        <v>45.085577965259709</v>
      </c>
      <c r="P4560">
        <f t="shared" ca="1" si="696"/>
        <v>34.372269856229202</v>
      </c>
    </row>
    <row r="4561" spans="1:16" x14ac:dyDescent="0.25">
      <c r="A4561">
        <f t="shared" ca="1" si="692"/>
        <v>129.3770711939903</v>
      </c>
      <c r="B4561">
        <f t="shared" ca="1" si="693"/>
        <v>-36.470114114997948</v>
      </c>
      <c r="C4561" s="6">
        <v>20135.9375</v>
      </c>
      <c r="D4561">
        <f t="shared" ca="1" si="694"/>
        <v>3</v>
      </c>
      <c r="E4561" s="1">
        <v>0.65</v>
      </c>
      <c r="F4561">
        <v>19.899999999999999</v>
      </c>
      <c r="G4561">
        <f t="shared" ca="1" si="697"/>
        <v>54.048620189015942</v>
      </c>
      <c r="H4561">
        <f t="shared" ca="1" si="695"/>
        <v>17.238769711813134</v>
      </c>
      <c r="I4561">
        <f ca="1">User_Model_Calcs!A4561-Sat_Data!$B$5</f>
        <v>19.377071193990304</v>
      </c>
      <c r="J4561">
        <f ca="1">(Earth_Data!$B$1/SQRT(1-Earth_Data!$B$2^2*SIN(RADIANS(User_Model_Calcs!B4561))^2))*COS(RADIANS(User_Model_Calcs!B4561))</f>
        <v>5135.1664394964164</v>
      </c>
      <c r="K4561">
        <f ca="1">((Earth_Data!$B$1*(1-Earth_Data!$B$2^2))/SQRT(1-Earth_Data!$B$2^2*SIN(RADIANS(User_Model_Calcs!B4561))^2))*SIN(RADIANS(User_Model_Calcs!B4561))</f>
        <v>-3770.2694999195242</v>
      </c>
      <c r="L4561">
        <f t="shared" ca="1" si="698"/>
        <v>-36.286335031141959</v>
      </c>
      <c r="M4561">
        <f t="shared" ca="1" si="699"/>
        <v>6370.625280406447</v>
      </c>
      <c r="N4561">
        <f ca="1">SQRT(User_Model_Calcs!M4561^2+Sat_Data!$B$3^2-2*User_Model_Calcs!M4561*Sat_Data!$B$3*COS(RADIANS(L4561))*COS(RADIANS(I4561)))</f>
        <v>37548.490409304519</v>
      </c>
      <c r="O4561">
        <f ca="1">DEGREES(ACOS(((Earth_Data!$B$1+Sat_Data!$B$2)/User_Model_Calcs!N4561)*SQRT(1-COS(RADIANS(User_Model_Calcs!I4561))^2*COS(RADIANS(User_Model_Calcs!B4561))^2)))</f>
        <v>42.976855021079281</v>
      </c>
      <c r="P4561">
        <f t="shared" ca="1" si="696"/>
        <v>30.612613510196333</v>
      </c>
    </row>
    <row r="4562" spans="1:16" x14ac:dyDescent="0.25">
      <c r="A4562">
        <f t="shared" ca="1" si="692"/>
        <v>129.49407768841712</v>
      </c>
      <c r="B4562">
        <f t="shared" ca="1" si="693"/>
        <v>-35.533844681411885</v>
      </c>
      <c r="C4562" s="6">
        <v>20135.9375</v>
      </c>
      <c r="D4562">
        <f t="shared" ca="1" si="694"/>
        <v>0.75</v>
      </c>
      <c r="E4562" s="1">
        <v>0.65</v>
      </c>
      <c r="F4562">
        <v>19.899999999999999</v>
      </c>
      <c r="G4562">
        <f t="shared" ca="1" si="697"/>
        <v>42.007420362456692</v>
      </c>
      <c r="H4562">
        <f t="shared" ca="1" si="695"/>
        <v>20.99153211897784</v>
      </c>
      <c r="I4562">
        <f ca="1">User_Model_Calcs!A4562-Sat_Data!$B$5</f>
        <v>19.494077688417121</v>
      </c>
      <c r="J4562">
        <f ca="1">(Earth_Data!$B$1/SQRT(1-Earth_Data!$B$2^2*SIN(RADIANS(User_Model_Calcs!B4562))^2))*COS(RADIANS(User_Model_Calcs!B4562))</f>
        <v>5196.2322833730859</v>
      </c>
      <c r="K4562">
        <f ca="1">((Earth_Data!$B$1*(1-Earth_Data!$B$2^2))/SQRT(1-Earth_Data!$B$2^2*SIN(RADIANS(User_Model_Calcs!B4562))^2))*SIN(RADIANS(User_Model_Calcs!B4562))</f>
        <v>-3686.2257200120134</v>
      </c>
      <c r="L4562">
        <f t="shared" ca="1" si="698"/>
        <v>-35.352025509094467</v>
      </c>
      <c r="M4562">
        <f t="shared" ca="1" si="699"/>
        <v>6370.9567571634607</v>
      </c>
      <c r="N4562">
        <f ca="1">SQRT(User_Model_Calcs!M4562^2+Sat_Data!$B$3^2-2*User_Model_Calcs!M4562*Sat_Data!$B$3*COS(RADIANS(L4562))*COS(RADIANS(I4562)))</f>
        <v>37487.774417289264</v>
      </c>
      <c r="O4562">
        <f ca="1">DEGREES(ACOS(((Earth_Data!$B$1+Sat_Data!$B$2)/User_Model_Calcs!N4562)*SQRT(1-COS(RADIANS(User_Model_Calcs!I4562))^2*COS(RADIANS(User_Model_Calcs!B4562))^2)))</f>
        <v>43.819694264191206</v>
      </c>
      <c r="P4562">
        <f t="shared" ca="1" si="696"/>
        <v>31.345826104510177</v>
      </c>
    </row>
    <row r="4563" spans="1:16" x14ac:dyDescent="0.25">
      <c r="A4563">
        <f t="shared" ca="1" si="692"/>
        <v>132.10260551155855</v>
      </c>
      <c r="B4563">
        <f t="shared" ca="1" si="693"/>
        <v>-36.867820542107019</v>
      </c>
      <c r="C4563" s="6">
        <v>20135.9375</v>
      </c>
      <c r="D4563">
        <f t="shared" ca="1" si="694"/>
        <v>3</v>
      </c>
      <c r="E4563" s="1">
        <v>0.65</v>
      </c>
      <c r="F4563">
        <v>19.899999999999999</v>
      </c>
      <c r="G4563">
        <f t="shared" ca="1" si="697"/>
        <v>54.048620189015942</v>
      </c>
      <c r="H4563">
        <f t="shared" ca="1" si="695"/>
        <v>22.937518679524629</v>
      </c>
      <c r="I4563">
        <f ca="1">User_Model_Calcs!A4563-Sat_Data!$B$5</f>
        <v>22.102605511558551</v>
      </c>
      <c r="J4563">
        <f ca="1">(Earth_Data!$B$1/SQRT(1-Earth_Data!$B$2^2*SIN(RADIANS(User_Model_Calcs!B4563))^2))*COS(RADIANS(User_Model_Calcs!B4563))</f>
        <v>5108.8100263276001</v>
      </c>
      <c r="K4563">
        <f ca="1">((Earth_Data!$B$1*(1-Earth_Data!$B$2^2))/SQRT(1-Earth_Data!$B$2^2*SIN(RADIANS(User_Model_Calcs!B4563))^2))*SIN(RADIANS(User_Model_Calcs!B4563))</f>
        <v>-3805.669336250759</v>
      </c>
      <c r="L4563">
        <f t="shared" ca="1" si="698"/>
        <v>-36.683268032618209</v>
      </c>
      <c r="M4563">
        <f t="shared" ca="1" si="699"/>
        <v>6370.4834182332434</v>
      </c>
      <c r="N4563">
        <f ca="1">SQRT(User_Model_Calcs!M4563^2+Sat_Data!$B$3^2-2*User_Model_Calcs!M4563*Sat_Data!$B$3*COS(RADIANS(L4563))*COS(RADIANS(I4563)))</f>
        <v>37672.811103694869</v>
      </c>
      <c r="O4563">
        <f ca="1">DEGREES(ACOS(((Earth_Data!$B$1+Sat_Data!$B$2)/User_Model_Calcs!N4563)*SQRT(1-COS(RADIANS(User_Model_Calcs!I4563))^2*COS(RADIANS(User_Model_Calcs!B4563))^2)))</f>
        <v>41.298791513727714</v>
      </c>
      <c r="P4563">
        <f t="shared" ca="1" si="696"/>
        <v>34.093448912484824</v>
      </c>
    </row>
    <row r="4564" spans="1:16" x14ac:dyDescent="0.25">
      <c r="A4564">
        <f t="shared" ca="1" si="692"/>
        <v>128.52621270362326</v>
      </c>
      <c r="B4564">
        <f t="shared" ca="1" si="693"/>
        <v>-37.093365999208999</v>
      </c>
      <c r="C4564" s="6">
        <v>20135.9375</v>
      </c>
      <c r="D4564">
        <f t="shared" ca="1" si="694"/>
        <v>1.2</v>
      </c>
      <c r="E4564" s="1">
        <v>0.65</v>
      </c>
      <c r="F4564">
        <v>19.899999999999999</v>
      </c>
      <c r="G4564">
        <f t="shared" ca="1" si="697"/>
        <v>46.089820015575185</v>
      </c>
      <c r="H4564">
        <f t="shared" ca="1" si="695"/>
        <v>22.298303992064898</v>
      </c>
      <c r="I4564">
        <f ca="1">User_Model_Calcs!A4564-Sat_Data!$B$5</f>
        <v>18.526212703623258</v>
      </c>
      <c r="J4564">
        <f ca="1">(Earth_Data!$B$1/SQRT(1-Earth_Data!$B$2^2*SIN(RADIANS(User_Model_Calcs!B4564))^2))*COS(RADIANS(User_Model_Calcs!B4564))</f>
        <v>5093.7531179444477</v>
      </c>
      <c r="K4564">
        <f ca="1">((Earth_Data!$B$1*(1-Earth_Data!$B$2^2))/SQRT(1-Earth_Data!$B$2^2*SIN(RADIANS(User_Model_Calcs!B4564))^2))*SIN(RADIANS(User_Model_Calcs!B4564))</f>
        <v>-3825.6646155568415</v>
      </c>
      <c r="L4564">
        <f t="shared" ca="1" si="698"/>
        <v>-36.908390618613062</v>
      </c>
      <c r="M4564">
        <f t="shared" ca="1" si="699"/>
        <v>6370.40270134412</v>
      </c>
      <c r="N4564">
        <f ca="1">SQRT(User_Model_Calcs!M4564^2+Sat_Data!$B$3^2-2*User_Model_Calcs!M4564*Sat_Data!$B$3*COS(RADIANS(L4564))*COS(RADIANS(I4564)))</f>
        <v>37564.732573561982</v>
      </c>
      <c r="O4564">
        <f ca="1">DEGREES(ACOS(((Earth_Data!$B$1+Sat_Data!$B$2)/User_Model_Calcs!N4564)*SQRT(1-COS(RADIANS(User_Model_Calcs!I4564))^2*COS(RADIANS(User_Model_Calcs!B4564))^2)))</f>
        <v>42.751518923367492</v>
      </c>
      <c r="P4564">
        <f t="shared" ca="1" si="696"/>
        <v>29.057498510919867</v>
      </c>
    </row>
    <row r="4565" spans="1:16" x14ac:dyDescent="0.25">
      <c r="A4565">
        <f t="shared" ca="1" si="692"/>
        <v>129.93614492554514</v>
      </c>
      <c r="B4565">
        <f t="shared" ca="1" si="693"/>
        <v>-32.866608820541707</v>
      </c>
      <c r="C4565" s="6">
        <v>20135.9375</v>
      </c>
      <c r="D4565">
        <f t="shared" ca="1" si="694"/>
        <v>0.75</v>
      </c>
      <c r="E4565" s="1">
        <v>0.65</v>
      </c>
      <c r="F4565">
        <v>19.899999999999999</v>
      </c>
      <c r="G4565">
        <f t="shared" ca="1" si="697"/>
        <v>42.007420362456692</v>
      </c>
      <c r="H4565">
        <f t="shared" ca="1" si="695"/>
        <v>22.958207252629833</v>
      </c>
      <c r="I4565">
        <f ca="1">User_Model_Calcs!A4565-Sat_Data!$B$5</f>
        <v>19.936144925545136</v>
      </c>
      <c r="J4565">
        <f ca="1">(Earth_Data!$B$1/SQRT(1-Earth_Data!$B$2^2*SIN(RADIANS(User_Model_Calcs!B4565))^2))*COS(RADIANS(User_Model_Calcs!B4565))</f>
        <v>5362.5200918486489</v>
      </c>
      <c r="K4565">
        <f ca="1">((Earth_Data!$B$1*(1-Earth_Data!$B$2^2))/SQRT(1-Earth_Data!$B$2^2*SIN(RADIANS(User_Model_Calcs!B4565))^2))*SIN(RADIANS(User_Model_Calcs!B4565))</f>
        <v>-3441.5436124062776</v>
      </c>
      <c r="L4565">
        <f t="shared" ca="1" si="698"/>
        <v>-32.691426002224127</v>
      </c>
      <c r="M4565">
        <f t="shared" ca="1" si="699"/>
        <v>6371.8791711374197</v>
      </c>
      <c r="N4565">
        <f ca="1">SQRT(User_Model_Calcs!M4565^2+Sat_Data!$B$3^2-2*User_Model_Calcs!M4565*Sat_Data!$B$3*COS(RADIANS(L4565))*COS(RADIANS(I4565)))</f>
        <v>37326.975079915195</v>
      </c>
      <c r="O4565">
        <f ca="1">DEGREES(ACOS(((Earth_Data!$B$1+Sat_Data!$B$2)/User_Model_Calcs!N4565)*SQRT(1-COS(RADIANS(User_Model_Calcs!I4565))^2*COS(RADIANS(User_Model_Calcs!B4565))^2)))</f>
        <v>46.120956878435003</v>
      </c>
      <c r="P4565">
        <f t="shared" ca="1" si="696"/>
        <v>33.757157882040097</v>
      </c>
    </row>
    <row r="4566" spans="1:16" x14ac:dyDescent="0.25">
      <c r="A4566">
        <f t="shared" ca="1" si="692"/>
        <v>131.18836566853125</v>
      </c>
      <c r="B4566">
        <f t="shared" ca="1" si="693"/>
        <v>-35.916672258070619</v>
      </c>
      <c r="C4566" s="6">
        <v>20135.9375</v>
      </c>
      <c r="D4566">
        <f t="shared" ca="1" si="694"/>
        <v>3</v>
      </c>
      <c r="E4566" s="1">
        <v>0.65</v>
      </c>
      <c r="F4566">
        <v>19.899999999999999</v>
      </c>
      <c r="G4566">
        <f t="shared" ca="1" si="697"/>
        <v>54.048620189015942</v>
      </c>
      <c r="H4566">
        <f t="shared" ca="1" si="695"/>
        <v>18.768101594320171</v>
      </c>
      <c r="I4566">
        <f ca="1">User_Model_Calcs!A4566-Sat_Data!$B$5</f>
        <v>21.188365668531247</v>
      </c>
      <c r="J4566">
        <f ca="1">(Earth_Data!$B$1/SQRT(1-Earth_Data!$B$2^2*SIN(RADIANS(User_Model_Calcs!B4566))^2))*COS(RADIANS(User_Model_Calcs!B4566))</f>
        <v>5171.4304896635877</v>
      </c>
      <c r="K4566">
        <f ca="1">((Earth_Data!$B$1*(1-Earth_Data!$B$2^2))/SQRT(1-Earth_Data!$B$2^2*SIN(RADIANS(User_Model_Calcs!B4566))^2))*SIN(RADIANS(User_Model_Calcs!B4566))</f>
        <v>-3720.7089765049031</v>
      </c>
      <c r="L4566">
        <f t="shared" ca="1" si="698"/>
        <v>-35.73402818860999</v>
      </c>
      <c r="M4566">
        <f t="shared" ca="1" si="699"/>
        <v>6370.8216579391346</v>
      </c>
      <c r="N4566">
        <f ca="1">SQRT(User_Model_Calcs!M4566^2+Sat_Data!$B$3^2-2*User_Model_Calcs!M4566*Sat_Data!$B$3*COS(RADIANS(L4566))*COS(RADIANS(I4566)))</f>
        <v>37573.736328484658</v>
      </c>
      <c r="O4566">
        <f ca="1">DEGREES(ACOS(((Earth_Data!$B$1+Sat_Data!$B$2)/User_Model_Calcs!N4566)*SQRT(1-COS(RADIANS(User_Model_Calcs!I4566))^2*COS(RADIANS(User_Model_Calcs!B4566))^2)))</f>
        <v>42.635454370912221</v>
      </c>
      <c r="P4566">
        <f t="shared" ca="1" si="696"/>
        <v>33.457425172288033</v>
      </c>
    </row>
    <row r="4567" spans="1:16" x14ac:dyDescent="0.25">
      <c r="A4567">
        <f t="shared" ca="1" si="692"/>
        <v>128.14788403192949</v>
      </c>
      <c r="B4567">
        <f t="shared" ca="1" si="693"/>
        <v>-35.003875397772383</v>
      </c>
      <c r="C4567" s="6">
        <v>20135.9375</v>
      </c>
      <c r="D4567">
        <f t="shared" ca="1" si="694"/>
        <v>3</v>
      </c>
      <c r="E4567" s="1">
        <v>0.65</v>
      </c>
      <c r="F4567">
        <v>19.899999999999999</v>
      </c>
      <c r="G4567">
        <f t="shared" ca="1" si="697"/>
        <v>54.048620189015942</v>
      </c>
      <c r="H4567">
        <f t="shared" ca="1" si="695"/>
        <v>17.325233221082602</v>
      </c>
      <c r="I4567">
        <f ca="1">User_Model_Calcs!A4567-Sat_Data!$B$5</f>
        <v>18.147884031929493</v>
      </c>
      <c r="J4567">
        <f ca="1">(Earth_Data!$B$1/SQRT(1-Earth_Data!$B$2^2*SIN(RADIANS(User_Model_Calcs!B4567))^2))*COS(RADIANS(User_Model_Calcs!B4567))</f>
        <v>5230.1827996561879</v>
      </c>
      <c r="K4567">
        <f ca="1">((Earth_Data!$B$1*(1-Earth_Data!$B$2^2))/SQRT(1-Earth_Data!$B$2^2*SIN(RADIANS(User_Model_Calcs!B4567))^2))*SIN(RADIANS(User_Model_Calcs!B4567))</f>
        <v>-3638.2203921543264</v>
      </c>
      <c r="L4567">
        <f t="shared" ca="1" si="698"/>
        <v>-34.823251551696174</v>
      </c>
      <c r="M4567">
        <f t="shared" ca="1" si="699"/>
        <v>6371.1427342123661</v>
      </c>
      <c r="N4567">
        <f ca="1">SQRT(User_Model_Calcs!M4567^2+Sat_Data!$B$3^2-2*User_Model_Calcs!M4567*Sat_Data!$B$3*COS(RADIANS(L4567))*COS(RADIANS(I4567)))</f>
        <v>37407.133757137577</v>
      </c>
      <c r="O4567">
        <f ca="1">DEGREES(ACOS(((Earth_Data!$B$1+Sat_Data!$B$2)/User_Model_Calcs!N4567)*SQRT(1-COS(RADIANS(User_Model_Calcs!I4567))^2*COS(RADIANS(User_Model_Calcs!B4567))^2)))</f>
        <v>44.956212111863096</v>
      </c>
      <c r="P4567">
        <f t="shared" ca="1" si="696"/>
        <v>29.743829212411775</v>
      </c>
    </row>
    <row r="4568" spans="1:16" x14ac:dyDescent="0.25">
      <c r="A4568">
        <f t="shared" ca="1" si="692"/>
        <v>128.11579866347461</v>
      </c>
      <c r="B4568">
        <f t="shared" ca="1" si="693"/>
        <v>-33.796415654494346</v>
      </c>
      <c r="C4568" s="6">
        <v>20135.9375</v>
      </c>
      <c r="D4568">
        <f t="shared" ca="1" si="694"/>
        <v>0.75</v>
      </c>
      <c r="E4568" s="1">
        <v>0.65</v>
      </c>
      <c r="F4568">
        <v>19.899999999999999</v>
      </c>
      <c r="G4568">
        <f t="shared" ca="1" si="697"/>
        <v>42.007420362456692</v>
      </c>
      <c r="H4568">
        <f t="shared" ca="1" si="695"/>
        <v>18.792932116177063</v>
      </c>
      <c r="I4568">
        <f ca="1">User_Model_Calcs!A4568-Sat_Data!$B$5</f>
        <v>18.115798663474607</v>
      </c>
      <c r="J4568">
        <f ca="1">(Earth_Data!$B$1/SQRT(1-Earth_Data!$B$2^2*SIN(RADIANS(User_Model_Calcs!B4568))^2))*COS(RADIANS(User_Model_Calcs!B4568))</f>
        <v>5305.8551726005699</v>
      </c>
      <c r="K4568">
        <f ca="1">((Earth_Data!$B$1*(1-Earth_Data!$B$2^2))/SQRT(1-Earth_Data!$B$2^2*SIN(RADIANS(User_Model_Calcs!B4568))^2))*SIN(RADIANS(User_Model_Calcs!B4568))</f>
        <v>-3527.7043632889354</v>
      </c>
      <c r="L4568">
        <f t="shared" ca="1" si="698"/>
        <v>-33.618744536951212</v>
      </c>
      <c r="M4568">
        <f t="shared" ca="1" si="699"/>
        <v>6371.5615972365849</v>
      </c>
      <c r="N4568">
        <f ca="1">SQRT(User_Model_Calcs!M4568^2+Sat_Data!$B$3^2-2*User_Model_Calcs!M4568*Sat_Data!$B$3*COS(RADIANS(L4568))*COS(RADIANS(I4568)))</f>
        <v>37325.020169375384</v>
      </c>
      <c r="O4568">
        <f ca="1">DEGREES(ACOS(((Earth_Data!$B$1+Sat_Data!$B$2)/User_Model_Calcs!N4568)*SQRT(1-COS(RADIANS(User_Model_Calcs!I4568))^2*COS(RADIANS(User_Model_Calcs!B4568))^2)))</f>
        <v>46.143967591428584</v>
      </c>
      <c r="P4568">
        <f t="shared" ca="1" si="696"/>
        <v>30.461984101325903</v>
      </c>
    </row>
    <row r="4569" spans="1:16" x14ac:dyDescent="0.25">
      <c r="A4569">
        <f t="shared" ref="A4569:A4591" ca="1" si="700">130+(RAND()*5-2.5)</f>
        <v>131.12603330123895</v>
      </c>
      <c r="B4569">
        <f t="shared" ref="B4569:B4592" ca="1" si="701">-35+(RAND()*5-2.5)</f>
        <v>-32.885342608693293</v>
      </c>
      <c r="C4569" s="6">
        <v>20135.9375</v>
      </c>
      <c r="D4569">
        <f t="shared" ref="D4569:D4632" ca="1" si="702">CHOOSE(RANDBETWEEN(1,3),0.75,1.2,3)</f>
        <v>1.2</v>
      </c>
      <c r="E4569" s="1">
        <v>0.65</v>
      </c>
      <c r="F4569">
        <v>19.899999999999999</v>
      </c>
      <c r="G4569">
        <f t="shared" ca="1" si="697"/>
        <v>46.089820015575185</v>
      </c>
      <c r="H4569">
        <f t="shared" ref="H4569:H4632" ca="1" si="703">RAND()*(24-14)+14</f>
        <v>20.25053915646663</v>
      </c>
      <c r="I4569">
        <f ca="1">User_Model_Calcs!A4569-Sat_Data!$B$5</f>
        <v>21.126033301238948</v>
      </c>
      <c r="J4569">
        <f ca="1">(Earth_Data!$B$1/SQRT(1-Earth_Data!$B$2^2*SIN(RADIANS(User_Model_Calcs!B4569))^2))*COS(RADIANS(User_Model_Calcs!B4569))</f>
        <v>5361.392313218832</v>
      </c>
      <c r="K4569">
        <f ca="1">((Earth_Data!$B$1*(1-Earth_Data!$B$2^2))/SQRT(1-Earth_Data!$B$2^2*SIN(RADIANS(User_Model_Calcs!B4569))^2))*SIN(RADIANS(User_Model_Calcs!B4569))</f>
        <v>-3443.2884965634444</v>
      </c>
      <c r="L4569">
        <f t="shared" ca="1" si="698"/>
        <v>-32.710107832868118</v>
      </c>
      <c r="M4569">
        <f t="shared" ca="1" si="699"/>
        <v>6371.8728178462661</v>
      </c>
      <c r="N4569">
        <f ca="1">SQRT(User_Model_Calcs!M4569^2+Sat_Data!$B$3^2-2*User_Model_Calcs!M4569*Sat_Data!$B$3*COS(RADIANS(L4569))*COS(RADIANS(I4569)))</f>
        <v>37372.253286717794</v>
      </c>
      <c r="O4569">
        <f ca="1">DEGREES(ACOS(((Earth_Data!$B$1+Sat_Data!$B$2)/User_Model_Calcs!N4569)*SQRT(1-COS(RADIANS(User_Model_Calcs!I4569))^2*COS(RADIANS(User_Model_Calcs!B4569))^2)))</f>
        <v>45.466591116168409</v>
      </c>
      <c r="P4569">
        <f t="shared" ca="1" si="696"/>
        <v>35.437049889772666</v>
      </c>
    </row>
    <row r="4570" spans="1:16" x14ac:dyDescent="0.25">
      <c r="A4570">
        <f t="shared" ca="1" si="700"/>
        <v>130.24824923882329</v>
      </c>
      <c r="B4570">
        <f t="shared" ca="1" si="701"/>
        <v>-34.571165038981562</v>
      </c>
      <c r="C4570" s="6">
        <v>20135.9375</v>
      </c>
      <c r="D4570">
        <f t="shared" ca="1" si="702"/>
        <v>1.2</v>
      </c>
      <c r="E4570" s="1">
        <v>0.65</v>
      </c>
      <c r="F4570">
        <v>19.899999999999999</v>
      </c>
      <c r="G4570">
        <f t="shared" ca="1" si="697"/>
        <v>46.089820015575185</v>
      </c>
      <c r="H4570">
        <f t="shared" ca="1" si="703"/>
        <v>16.909231915466531</v>
      </c>
      <c r="I4570">
        <f ca="1">User_Model_Calcs!A4570-Sat_Data!$B$5</f>
        <v>20.248249238823291</v>
      </c>
      <c r="J4570">
        <f ca="1">(Earth_Data!$B$1/SQRT(1-Earth_Data!$B$2^2*SIN(RADIANS(User_Model_Calcs!B4570))^2))*COS(RADIANS(User_Model_Calcs!B4570))</f>
        <v>5257.57038421983</v>
      </c>
      <c r="K4570">
        <f ca="1">((Earth_Data!$B$1*(1-Earth_Data!$B$2^2))/SQRT(1-Earth_Data!$B$2^2*SIN(RADIANS(User_Model_Calcs!B4570))^2))*SIN(RADIANS(User_Model_Calcs!B4570))</f>
        <v>-3598.7965054691986</v>
      </c>
      <c r="L4570">
        <f t="shared" ca="1" si="698"/>
        <v>-34.391562854164263</v>
      </c>
      <c r="M4570">
        <f t="shared" ca="1" si="699"/>
        <v>6371.293638877647</v>
      </c>
      <c r="N4570">
        <f ca="1">SQRT(User_Model_Calcs!M4570^2+Sat_Data!$B$3^2-2*User_Model_Calcs!M4570*Sat_Data!$B$3*COS(RADIANS(L4570))*COS(RADIANS(I4570)))</f>
        <v>37449.234077082881</v>
      </c>
      <c r="O4570">
        <f ca="1">DEGREES(ACOS(((Earth_Data!$B$1+Sat_Data!$B$2)/User_Model_Calcs!N4570)*SQRT(1-COS(RADIANS(User_Model_Calcs!I4570))^2*COS(RADIANS(User_Model_Calcs!B4570))^2)))</f>
        <v>44.363812892853147</v>
      </c>
      <c r="P4570">
        <f t="shared" ca="1" si="696"/>
        <v>33.027816969823874</v>
      </c>
    </row>
    <row r="4571" spans="1:16" x14ac:dyDescent="0.25">
      <c r="A4571">
        <f t="shared" ca="1" si="700"/>
        <v>130.18466711563525</v>
      </c>
      <c r="B4571">
        <f t="shared" ca="1" si="701"/>
        <v>-35.575029149984154</v>
      </c>
      <c r="C4571" s="6">
        <v>20135.9375</v>
      </c>
      <c r="D4571">
        <f t="shared" ca="1" si="702"/>
        <v>0.75</v>
      </c>
      <c r="E4571" s="1">
        <v>0.65</v>
      </c>
      <c r="F4571">
        <v>19.899999999999999</v>
      </c>
      <c r="G4571">
        <f t="shared" ca="1" si="697"/>
        <v>42.007420362456692</v>
      </c>
      <c r="H4571">
        <f t="shared" ca="1" si="703"/>
        <v>17.280649793943844</v>
      </c>
      <c r="I4571">
        <f ca="1">User_Model_Calcs!A4571-Sat_Data!$B$5</f>
        <v>20.18466711563525</v>
      </c>
      <c r="J4571">
        <f ca="1">(Earth_Data!$B$1/SQRT(1-Earth_Data!$B$2^2*SIN(RADIANS(User_Model_Calcs!B4571))^2))*COS(RADIANS(User_Model_Calcs!B4571))</f>
        <v>5193.5752570358736</v>
      </c>
      <c r="K4571">
        <f ca="1">((Earth_Data!$B$1*(1-Earth_Data!$B$2^2))/SQRT(1-Earth_Data!$B$2^2*SIN(RADIANS(User_Model_Calcs!B4571))^2))*SIN(RADIANS(User_Model_Calcs!B4571))</f>
        <v>-3689.9432573542294</v>
      </c>
      <c r="L4571">
        <f t="shared" ca="1" si="698"/>
        <v>-35.393119679337104</v>
      </c>
      <c r="M4571">
        <f t="shared" ca="1" si="699"/>
        <v>6370.9422531513483</v>
      </c>
      <c r="N4571">
        <f ca="1">SQRT(User_Model_Calcs!M4571^2+Sat_Data!$B$3^2-2*User_Model_Calcs!M4571*Sat_Data!$B$3*COS(RADIANS(L4571))*COS(RADIANS(I4571)))</f>
        <v>37514.474579655718</v>
      </c>
      <c r="O4571">
        <f ca="1">DEGREES(ACOS(((Earth_Data!$B$1+Sat_Data!$B$2)/User_Model_Calcs!N4571)*SQRT(1-COS(RADIANS(User_Model_Calcs!I4571))^2*COS(RADIANS(User_Model_Calcs!B4571))^2)))</f>
        <v>43.449498890576109</v>
      </c>
      <c r="P4571">
        <f t="shared" ca="1" si="696"/>
        <v>32.289144670438233</v>
      </c>
    </row>
    <row r="4572" spans="1:16" x14ac:dyDescent="0.25">
      <c r="A4572">
        <f t="shared" ca="1" si="700"/>
        <v>131.27739456236057</v>
      </c>
      <c r="B4572">
        <f t="shared" ca="1" si="701"/>
        <v>-33.540612017863282</v>
      </c>
      <c r="C4572" s="6">
        <v>20135.9375</v>
      </c>
      <c r="D4572">
        <f t="shared" ca="1" si="702"/>
        <v>3</v>
      </c>
      <c r="E4572" s="1">
        <v>0.65</v>
      </c>
      <c r="F4572">
        <v>19.899999999999999</v>
      </c>
      <c r="G4572">
        <f t="shared" ca="1" si="697"/>
        <v>54.048620189015942</v>
      </c>
      <c r="H4572">
        <f t="shared" ca="1" si="703"/>
        <v>20.457448462843857</v>
      </c>
      <c r="I4572">
        <f ca="1">User_Model_Calcs!A4572-Sat_Data!$B$5</f>
        <v>21.27739456236057</v>
      </c>
      <c r="J4572">
        <f ca="1">(Earth_Data!$B$1/SQRT(1-Earth_Data!$B$2^2*SIN(RADIANS(User_Model_Calcs!B4572))^2))*COS(RADIANS(User_Model_Calcs!B4572))</f>
        <v>5321.5846941942928</v>
      </c>
      <c r="K4572">
        <f ca="1">((Earth_Data!$B$1*(1-Earth_Data!$B$2^2))/SQRT(1-Earth_Data!$B$2^2*SIN(RADIANS(User_Model_Calcs!B4572))^2))*SIN(RADIANS(User_Model_Calcs!B4572))</f>
        <v>-3504.0908400062258</v>
      </c>
      <c r="L4572">
        <f t="shared" ca="1" si="698"/>
        <v>-33.363606988871162</v>
      </c>
      <c r="M4572">
        <f t="shared" ca="1" si="699"/>
        <v>6371.6494153789181</v>
      </c>
      <c r="N4572">
        <f ca="1">SQRT(User_Model_Calcs!M4572^2+Sat_Data!$B$3^2-2*User_Model_Calcs!M4572*Sat_Data!$B$3*COS(RADIANS(L4572))*COS(RADIANS(I4572)))</f>
        <v>37419.814299043981</v>
      </c>
      <c r="O4572">
        <f ca="1">DEGREES(ACOS(((Earth_Data!$B$1+Sat_Data!$B$2)/User_Model_Calcs!N4572)*SQRT(1-COS(RADIANS(User_Model_Calcs!I4572))^2*COS(RADIANS(User_Model_Calcs!B4572))^2)))</f>
        <v>44.784670947466367</v>
      </c>
      <c r="P4572">
        <f t="shared" ca="1" si="696"/>
        <v>35.176707102354662</v>
      </c>
    </row>
    <row r="4573" spans="1:16" x14ac:dyDescent="0.25">
      <c r="A4573">
        <f t="shared" ca="1" si="700"/>
        <v>128.94260857516909</v>
      </c>
      <c r="B4573">
        <f t="shared" ca="1" si="701"/>
        <v>-33.083340669002723</v>
      </c>
      <c r="C4573" s="6">
        <v>20135.9375</v>
      </c>
      <c r="D4573">
        <f t="shared" ca="1" si="702"/>
        <v>1.2</v>
      </c>
      <c r="E4573" s="1">
        <v>0.65</v>
      </c>
      <c r="F4573">
        <v>19.899999999999999</v>
      </c>
      <c r="G4573">
        <f t="shared" ca="1" si="697"/>
        <v>46.089820015575185</v>
      </c>
      <c r="H4573">
        <f t="shared" ca="1" si="703"/>
        <v>14.988323411477111</v>
      </c>
      <c r="I4573">
        <f ca="1">User_Model_Calcs!A4573-Sat_Data!$B$5</f>
        <v>18.942608575169089</v>
      </c>
      <c r="J4573">
        <f ca="1">(Earth_Data!$B$1/SQRT(1-Earth_Data!$B$2^2*SIN(RADIANS(User_Model_Calcs!B4573))^2))*COS(RADIANS(User_Model_Calcs!B4573))</f>
        <v>5349.4377213242906</v>
      </c>
      <c r="K4573">
        <f ca="1">((Earth_Data!$B$1*(1-Earth_Data!$B$2^2))/SQRT(1-Earth_Data!$B$2^2*SIN(RADIANS(User_Model_Calcs!B4573))^2))*SIN(RADIANS(User_Model_Calcs!B4573))</f>
        <v>-3461.707971941039</v>
      </c>
      <c r="L4573">
        <f t="shared" ca="1" si="698"/>
        <v>-32.907561319136313</v>
      </c>
      <c r="M4573">
        <f t="shared" ca="1" si="699"/>
        <v>6371.8055539483748</v>
      </c>
      <c r="N4573">
        <f ca="1">SQRT(User_Model_Calcs!M4573^2+Sat_Data!$B$3^2-2*User_Model_Calcs!M4573*Sat_Data!$B$3*COS(RADIANS(L4573))*COS(RADIANS(I4573)))</f>
        <v>37305.976499089804</v>
      </c>
      <c r="O4573">
        <f ca="1">DEGREES(ACOS(((Earth_Data!$B$1+Sat_Data!$B$2)/User_Model_Calcs!N4573)*SQRT(1-COS(RADIANS(User_Model_Calcs!I4573))^2*COS(RADIANS(User_Model_Calcs!B4573))^2)))</f>
        <v>46.426060910257206</v>
      </c>
      <c r="P4573">
        <f t="shared" ca="1" si="696"/>
        <v>32.159562516048773</v>
      </c>
    </row>
    <row r="4574" spans="1:16" x14ac:dyDescent="0.25">
      <c r="A4574">
        <f t="shared" ca="1" si="700"/>
        <v>130.06125608605905</v>
      </c>
      <c r="B4574">
        <f t="shared" ca="1" si="701"/>
        <v>-35.679137881085111</v>
      </c>
      <c r="C4574" s="6">
        <v>20135.9375</v>
      </c>
      <c r="D4574">
        <f t="shared" ca="1" si="702"/>
        <v>1.2</v>
      </c>
      <c r="E4574" s="1">
        <v>0.65</v>
      </c>
      <c r="F4574">
        <v>19.899999999999999</v>
      </c>
      <c r="G4574">
        <f t="shared" ca="1" si="697"/>
        <v>46.089820015575185</v>
      </c>
      <c r="H4574">
        <f t="shared" ca="1" si="703"/>
        <v>17.076927719062578</v>
      </c>
      <c r="I4574">
        <f ca="1">User_Model_Calcs!A4574-Sat_Data!$B$5</f>
        <v>20.061256086059046</v>
      </c>
      <c r="J4574">
        <f ca="1">(Earth_Data!$B$1/SQRT(1-Earth_Data!$B$2^2*SIN(RADIANS(User_Model_Calcs!B4574))^2))*COS(RADIANS(User_Model_Calcs!B4574))</f>
        <v>5186.8466657657382</v>
      </c>
      <c r="K4574">
        <f ca="1">((Earth_Data!$B$1*(1-Earth_Data!$B$2^2))/SQRT(1-Earth_Data!$B$2^2*SIN(RADIANS(User_Model_Calcs!B4574))^2))*SIN(RADIANS(User_Model_Calcs!B4574))</f>
        <v>-3699.3322744083707</v>
      </c>
      <c r="L4574">
        <f t="shared" ca="1" si="698"/>
        <v>-35.497001819870526</v>
      </c>
      <c r="M4574">
        <f t="shared" ca="1" si="699"/>
        <v>6370.9055565629415</v>
      </c>
      <c r="N4574">
        <f ca="1">SQRT(User_Model_Calcs!M4574^2+Sat_Data!$B$3^2-2*User_Model_Calcs!M4574*Sat_Data!$B$3*COS(RADIANS(L4574))*COS(RADIANS(I4574)))</f>
        <v>37517.246356452968</v>
      </c>
      <c r="O4574">
        <f ca="1">DEGREES(ACOS(((Earth_Data!$B$1+Sat_Data!$B$2)/User_Model_Calcs!N4574)*SQRT(1-COS(RADIANS(User_Model_Calcs!I4574))^2*COS(RADIANS(User_Model_Calcs!B4574))^2)))</f>
        <v>43.410655838954725</v>
      </c>
      <c r="P4574">
        <f t="shared" ca="1" si="696"/>
        <v>32.051491203024</v>
      </c>
    </row>
    <row r="4575" spans="1:16" x14ac:dyDescent="0.25">
      <c r="A4575">
        <f t="shared" ca="1" si="700"/>
        <v>128.32168565680846</v>
      </c>
      <c r="B4575">
        <f t="shared" ca="1" si="701"/>
        <v>-33.767555549836651</v>
      </c>
      <c r="C4575" s="6">
        <v>20135.9375</v>
      </c>
      <c r="D4575">
        <f t="shared" ca="1" si="702"/>
        <v>0.75</v>
      </c>
      <c r="E4575" s="1">
        <v>0.65</v>
      </c>
      <c r="F4575">
        <v>19.899999999999999</v>
      </c>
      <c r="G4575">
        <f t="shared" ca="1" si="697"/>
        <v>42.007420362456692</v>
      </c>
      <c r="H4575">
        <f t="shared" ca="1" si="703"/>
        <v>14.510416259577132</v>
      </c>
      <c r="I4575">
        <f ca="1">User_Model_Calcs!A4575-Sat_Data!$B$5</f>
        <v>18.321685656808455</v>
      </c>
      <c r="J4575">
        <f ca="1">(Earth_Data!$B$1/SQRT(1-Earth_Data!$B$2^2*SIN(RADIANS(User_Model_Calcs!B4575))^2))*COS(RADIANS(User_Model_Calcs!B4575))</f>
        <v>5307.6351048666538</v>
      </c>
      <c r="K4575">
        <f ca="1">((Earth_Data!$B$1*(1-Earth_Data!$B$2^2))/SQRT(1-Earth_Data!$B$2^2*SIN(RADIANS(User_Model_Calcs!B4575))^2))*SIN(RADIANS(User_Model_Calcs!B4575))</f>
        <v>-3525.0437229866766</v>
      </c>
      <c r="L4575">
        <f t="shared" ca="1" si="698"/>
        <v>-33.589958876066014</v>
      </c>
      <c r="M4575">
        <f t="shared" ca="1" si="699"/>
        <v>6371.5715216405306</v>
      </c>
      <c r="N4575">
        <f ca="1">SQRT(User_Model_Calcs!M4575^2+Sat_Data!$B$3^2-2*User_Model_Calcs!M4575*Sat_Data!$B$3*COS(RADIANS(L4575))*COS(RADIANS(I4575)))</f>
        <v>37329.84653394996</v>
      </c>
      <c r="O4575">
        <f ca="1">DEGREES(ACOS(((Earth_Data!$B$1+Sat_Data!$B$2)/User_Model_Calcs!N4575)*SQRT(1-COS(RADIANS(User_Model_Calcs!I4575))^2*COS(RADIANS(User_Model_Calcs!B4575))^2)))</f>
        <v>46.073957326251865</v>
      </c>
      <c r="P4575">
        <f t="shared" ca="1" si="696"/>
        <v>30.784796675165559</v>
      </c>
    </row>
    <row r="4576" spans="1:16" x14ac:dyDescent="0.25">
      <c r="A4576">
        <f t="shared" ca="1" si="700"/>
        <v>131.04500020893011</v>
      </c>
      <c r="B4576">
        <f t="shared" ca="1" si="701"/>
        <v>-34.13794711154631</v>
      </c>
      <c r="C4576" s="6">
        <v>20135.9375</v>
      </c>
      <c r="D4576">
        <f t="shared" ca="1" si="702"/>
        <v>3</v>
      </c>
      <c r="E4576" s="1">
        <v>0.65</v>
      </c>
      <c r="F4576">
        <v>19.899999999999999</v>
      </c>
      <c r="G4576">
        <f t="shared" ca="1" si="697"/>
        <v>54.048620189015942</v>
      </c>
      <c r="H4576">
        <f t="shared" ca="1" si="703"/>
        <v>15.411614828158319</v>
      </c>
      <c r="I4576">
        <f ca="1">User_Model_Calcs!A4576-Sat_Data!$B$5</f>
        <v>21.045000208930105</v>
      </c>
      <c r="J4576">
        <f ca="1">(Earth_Data!$B$1/SQRT(1-Earth_Data!$B$2^2*SIN(RADIANS(User_Model_Calcs!B4576))^2))*COS(RADIANS(User_Model_Calcs!B4576))</f>
        <v>5284.6891250801818</v>
      </c>
      <c r="K4576">
        <f ca="1">((Earth_Data!$B$1*(1-Earth_Data!$B$2^2))/SQRT(1-Earth_Data!$B$2^2*SIN(RADIANS(User_Model_Calcs!B4576))^2))*SIN(RADIANS(User_Model_Calcs!B4576))</f>
        <v>-3559.1231219194378</v>
      </c>
      <c r="L4576">
        <f t="shared" ca="1" si="698"/>
        <v>-33.959408684811152</v>
      </c>
      <c r="M4576">
        <f t="shared" ca="1" si="699"/>
        <v>6371.4438352482011</v>
      </c>
      <c r="N4576">
        <f ca="1">SQRT(User_Model_Calcs!M4576^2+Sat_Data!$B$3^2-2*User_Model_Calcs!M4576*Sat_Data!$B$3*COS(RADIANS(L4576))*COS(RADIANS(I4576)))</f>
        <v>37449.787924975921</v>
      </c>
      <c r="O4576">
        <f ca="1">DEGREES(ACOS(((Earth_Data!$B$1+Sat_Data!$B$2)/User_Model_Calcs!N4576)*SQRT(1-COS(RADIANS(User_Model_Calcs!I4576))^2*COS(RADIANS(User_Model_Calcs!B4576))^2)))</f>
        <v>44.358479835918793</v>
      </c>
      <c r="P4576">
        <f t="shared" ca="1" si="696"/>
        <v>34.435606679419401</v>
      </c>
    </row>
    <row r="4577" spans="1:16" x14ac:dyDescent="0.25">
      <c r="A4577">
        <f t="shared" ca="1" si="700"/>
        <v>131.02440374060504</v>
      </c>
      <c r="B4577">
        <f t="shared" ca="1" si="701"/>
        <v>-34.618748935506815</v>
      </c>
      <c r="C4577" s="6">
        <v>20135.9375</v>
      </c>
      <c r="D4577">
        <f t="shared" ca="1" si="702"/>
        <v>0.75</v>
      </c>
      <c r="E4577" s="1">
        <v>0.65</v>
      </c>
      <c r="F4577">
        <v>19.899999999999999</v>
      </c>
      <c r="G4577">
        <f t="shared" ca="1" si="697"/>
        <v>42.007420362456692</v>
      </c>
      <c r="H4577">
        <f t="shared" ca="1" si="703"/>
        <v>20.342336291481903</v>
      </c>
      <c r="I4577">
        <f ca="1">User_Model_Calcs!A4577-Sat_Data!$B$5</f>
        <v>21.024403740605038</v>
      </c>
      <c r="J4577">
        <f ca="1">(Earth_Data!$B$1/SQRT(1-Earth_Data!$B$2^2*SIN(RADIANS(User_Model_Calcs!B4577))^2))*COS(RADIANS(User_Model_Calcs!B4577))</f>
        <v>5254.5733269097327</v>
      </c>
      <c r="K4577">
        <f ca="1">((Earth_Data!$B$1*(1-Earth_Data!$B$2^2))/SQRT(1-Earth_Data!$B$2^2*SIN(RADIANS(User_Model_Calcs!B4577))^2))*SIN(RADIANS(User_Model_Calcs!B4577))</f>
        <v>-3603.1418055622189</v>
      </c>
      <c r="L4577">
        <f t="shared" ca="1" si="698"/>
        <v>-34.439032399249804</v>
      </c>
      <c r="M4577">
        <f t="shared" ca="1" si="699"/>
        <v>6371.2770869631295</v>
      </c>
      <c r="N4577">
        <f ca="1">SQRT(User_Model_Calcs!M4577^2+Sat_Data!$B$3^2-2*User_Model_Calcs!M4577*Sat_Data!$B$3*COS(RADIANS(L4577))*COS(RADIANS(I4577)))</f>
        <v>37480.628799451428</v>
      </c>
      <c r="O4577">
        <f ca="1">DEGREES(ACOS(((Earth_Data!$B$1+Sat_Data!$B$2)/User_Model_Calcs!N4577)*SQRT(1-COS(RADIANS(User_Model_Calcs!I4577))^2*COS(RADIANS(User_Model_Calcs!B4577))^2)))</f>
        <v>43.924304453019502</v>
      </c>
      <c r="P4577">
        <f t="shared" ca="1" si="696"/>
        <v>34.080033285371819</v>
      </c>
    </row>
    <row r="4578" spans="1:16" x14ac:dyDescent="0.25">
      <c r="A4578">
        <f t="shared" ca="1" si="700"/>
        <v>131.57652466082828</v>
      </c>
      <c r="B4578">
        <f t="shared" ca="1" si="701"/>
        <v>-34.058641063534438</v>
      </c>
      <c r="C4578" s="6">
        <v>20135.9375</v>
      </c>
      <c r="D4578">
        <f t="shared" ca="1" si="702"/>
        <v>3</v>
      </c>
      <c r="E4578" s="1">
        <v>0.65</v>
      </c>
      <c r="F4578">
        <v>19.899999999999999</v>
      </c>
      <c r="G4578">
        <f t="shared" ca="1" si="697"/>
        <v>54.048620189015942</v>
      </c>
      <c r="H4578">
        <f t="shared" ca="1" si="703"/>
        <v>21.733986994158492</v>
      </c>
      <c r="I4578">
        <f ca="1">User_Model_Calcs!A4578-Sat_Data!$B$5</f>
        <v>21.576524660828284</v>
      </c>
      <c r="J4578">
        <f ca="1">(Earth_Data!$B$1/SQRT(1-Earth_Data!$B$2^2*SIN(RADIANS(User_Model_Calcs!B4578))^2))*COS(RADIANS(User_Model_Calcs!B4578))</f>
        <v>5289.6208268950995</v>
      </c>
      <c r="K4578">
        <f ca="1">((Earth_Data!$B$1*(1-Earth_Data!$B$2^2))/SQRT(1-Earth_Data!$B$2^2*SIN(RADIANS(User_Model_Calcs!B4578))^2))*SIN(RADIANS(User_Model_Calcs!B4578))</f>
        <v>-3551.8385616222995</v>
      </c>
      <c r="L4578">
        <f t="shared" ca="1" si="698"/>
        <v>-33.88030178321835</v>
      </c>
      <c r="M4578">
        <f t="shared" ca="1" si="699"/>
        <v>6371.4712319957589</v>
      </c>
      <c r="N4578">
        <f ca="1">SQRT(User_Model_Calcs!M4578^2+Sat_Data!$B$3^2-2*User_Model_Calcs!M4578*Sat_Data!$B$3*COS(RADIANS(L4578))*COS(RADIANS(I4578)))</f>
        <v>37464.68607164362</v>
      </c>
      <c r="O4578">
        <f ca="1">DEGREES(ACOS(((Earth_Data!$B$1+Sat_Data!$B$2)/User_Model_Calcs!N4578)*SQRT(1-COS(RADIANS(User_Model_Calcs!I4578))^2*COS(RADIANS(User_Model_Calcs!B4578))^2)))</f>
        <v>44.150043991354899</v>
      </c>
      <c r="P4578">
        <f t="shared" ca="1" si="696"/>
        <v>35.226536861037616</v>
      </c>
    </row>
    <row r="4579" spans="1:16" x14ac:dyDescent="0.25">
      <c r="A4579">
        <f t="shared" ca="1" si="700"/>
        <v>130.48450685869955</v>
      </c>
      <c r="B4579">
        <f t="shared" ca="1" si="701"/>
        <v>-36.283857376862471</v>
      </c>
      <c r="C4579" s="6">
        <v>20135.9375</v>
      </c>
      <c r="D4579">
        <f t="shared" ca="1" si="702"/>
        <v>0.75</v>
      </c>
      <c r="E4579" s="1">
        <v>0.65</v>
      </c>
      <c r="F4579">
        <v>19.899999999999999</v>
      </c>
      <c r="G4579">
        <f t="shared" ca="1" si="697"/>
        <v>42.007420362456692</v>
      </c>
      <c r="H4579">
        <f t="shared" ca="1" si="703"/>
        <v>20.051364395335618</v>
      </c>
      <c r="I4579">
        <f ca="1">User_Model_Calcs!A4579-Sat_Data!$B$5</f>
        <v>20.484506858699547</v>
      </c>
      <c r="J4579">
        <f ca="1">(Earth_Data!$B$1/SQRT(1-Earth_Data!$B$2^2*SIN(RADIANS(User_Model_Calcs!B4579))^2))*COS(RADIANS(User_Model_Calcs!B4579))</f>
        <v>5147.4246361924434</v>
      </c>
      <c r="K4579">
        <f ca="1">((Earth_Data!$B$1*(1-Earth_Data!$B$2^2))/SQRT(1-Earth_Data!$B$2^2*SIN(RADIANS(User_Model_Calcs!B4579))^2))*SIN(RADIANS(User_Model_Calcs!B4579))</f>
        <v>-3753.6288967801706</v>
      </c>
      <c r="L4579">
        <f t="shared" ca="1" si="698"/>
        <v>-36.100452660467553</v>
      </c>
      <c r="M4579">
        <f t="shared" ca="1" si="699"/>
        <v>6370.6915072089332</v>
      </c>
      <c r="N4579">
        <f ca="1">SQRT(User_Model_Calcs!M4579^2+Sat_Data!$B$3^2-2*User_Model_Calcs!M4579*Sat_Data!$B$3*COS(RADIANS(L4579))*COS(RADIANS(I4579)))</f>
        <v>37573.591488922786</v>
      </c>
      <c r="O4579">
        <f ca="1">DEGREES(ACOS(((Earth_Data!$B$1+Sat_Data!$B$2)/User_Model_Calcs!N4579)*SQRT(1-COS(RADIANS(User_Model_Calcs!I4579))^2*COS(RADIANS(User_Model_Calcs!B4579))^2)))</f>
        <v>42.635397572610607</v>
      </c>
      <c r="P4579">
        <f t="shared" ca="1" si="696"/>
        <v>32.262967803306644</v>
      </c>
    </row>
    <row r="4580" spans="1:16" x14ac:dyDescent="0.25">
      <c r="A4580">
        <f t="shared" ca="1" si="700"/>
        <v>128.10083642799239</v>
      </c>
      <c r="B4580">
        <f t="shared" ca="1" si="701"/>
        <v>-33.991433956800641</v>
      </c>
      <c r="C4580" s="6">
        <v>20135.9375</v>
      </c>
      <c r="D4580">
        <f t="shared" ca="1" si="702"/>
        <v>0.75</v>
      </c>
      <c r="E4580" s="1">
        <v>0.65</v>
      </c>
      <c r="F4580">
        <v>19.899999999999999</v>
      </c>
      <c r="G4580">
        <f t="shared" ca="1" si="697"/>
        <v>42.007420362456692</v>
      </c>
      <c r="H4580">
        <f t="shared" ca="1" si="703"/>
        <v>21.426498803853971</v>
      </c>
      <c r="I4580">
        <f ca="1">User_Model_Calcs!A4580-Sat_Data!$B$5</f>
        <v>18.100836427992391</v>
      </c>
      <c r="J4580">
        <f ca="1">(Earth_Data!$B$1/SQRT(1-Earth_Data!$B$2^2*SIN(RADIANS(User_Model_Calcs!B4580))^2))*COS(RADIANS(User_Model_Calcs!B4580))</f>
        <v>5293.7922016010452</v>
      </c>
      <c r="K4580">
        <f ca="1">((Earth_Data!$B$1*(1-Earth_Data!$B$2^2))/SQRT(1-Earth_Data!$B$2^2*SIN(RADIANS(User_Model_Calcs!B4580))^2))*SIN(RADIANS(User_Model_Calcs!B4580))</f>
        <v>-3545.6600699460446</v>
      </c>
      <c r="L4580">
        <f t="shared" ca="1" si="698"/>
        <v>-33.813264506975798</v>
      </c>
      <c r="M4580">
        <f t="shared" ca="1" si="699"/>
        <v>6371.4944248066195</v>
      </c>
      <c r="N4580">
        <f ca="1">SQRT(User_Model_Calcs!M4580^2+Sat_Data!$B$3^2-2*User_Model_Calcs!M4580*Sat_Data!$B$3*COS(RADIANS(L4580))*COS(RADIANS(I4580)))</f>
        <v>37337.472669185452</v>
      </c>
      <c r="O4580">
        <f ca="1">DEGREES(ACOS(((Earth_Data!$B$1+Sat_Data!$B$2)/User_Model_Calcs!N4580)*SQRT(1-COS(RADIANS(User_Model_Calcs!I4580))^2*COS(RADIANS(User_Model_Calcs!B4580))^2)))</f>
        <v>45.961955984142861</v>
      </c>
      <c r="P4580">
        <f t="shared" ca="1" si="696"/>
        <v>30.313216595887351</v>
      </c>
    </row>
    <row r="4581" spans="1:16" x14ac:dyDescent="0.25">
      <c r="A4581">
        <f t="shared" ca="1" si="700"/>
        <v>131.18302124592091</v>
      </c>
      <c r="B4581">
        <f t="shared" ca="1" si="701"/>
        <v>-36.551421480212348</v>
      </c>
      <c r="C4581" s="6">
        <v>20135.9375</v>
      </c>
      <c r="D4581">
        <f t="shared" ca="1" si="702"/>
        <v>3</v>
      </c>
      <c r="E4581" s="1">
        <v>0.65</v>
      </c>
      <c r="F4581">
        <v>19.899999999999999</v>
      </c>
      <c r="G4581">
        <f t="shared" ca="1" si="697"/>
        <v>54.048620189015942</v>
      </c>
      <c r="H4581">
        <f t="shared" ca="1" si="703"/>
        <v>14.292363412740364</v>
      </c>
      <c r="I4581">
        <f ca="1">User_Model_Calcs!A4581-Sat_Data!$B$5</f>
        <v>21.183021245920912</v>
      </c>
      <c r="J4581">
        <f ca="1">(Earth_Data!$B$1/SQRT(1-Earth_Data!$B$2^2*SIN(RADIANS(User_Model_Calcs!B4581))^2))*COS(RADIANS(User_Model_Calcs!B4581))</f>
        <v>5129.7982528316998</v>
      </c>
      <c r="K4581">
        <f ca="1">((Earth_Data!$B$1*(1-Earth_Data!$B$2^2))/SQRT(1-Earth_Data!$B$2^2*SIN(RADIANS(User_Model_Calcs!B4581))^2))*SIN(RADIANS(User_Model_Calcs!B4581))</f>
        <v>-3777.5213371384916</v>
      </c>
      <c r="L4581">
        <f t="shared" ca="1" si="698"/>
        <v>-36.367481399872503</v>
      </c>
      <c r="M4581">
        <f t="shared" ca="1" si="699"/>
        <v>6370.5963274478263</v>
      </c>
      <c r="N4581">
        <f ca="1">SQRT(User_Model_Calcs!M4581^2+Sat_Data!$B$3^2-2*User_Model_Calcs!M4581*Sat_Data!$B$3*COS(RADIANS(L4581))*COS(RADIANS(I4581)))</f>
        <v>37617.03929039168</v>
      </c>
      <c r="O4581">
        <f ca="1">DEGREES(ACOS(((Earth_Data!$B$1+Sat_Data!$B$2)/User_Model_Calcs!N4581)*SQRT(1-COS(RADIANS(User_Model_Calcs!I4581))^2*COS(RADIANS(User_Model_Calcs!B4581))^2)))</f>
        <v>42.046097319011174</v>
      </c>
      <c r="P4581">
        <f t="shared" ca="1" si="696"/>
        <v>33.052937772922796</v>
      </c>
    </row>
    <row r="4582" spans="1:16" x14ac:dyDescent="0.25">
      <c r="A4582">
        <f t="shared" ca="1" si="700"/>
        <v>129.40921721362344</v>
      </c>
      <c r="B4582">
        <f t="shared" ca="1" si="701"/>
        <v>-33.942650805682632</v>
      </c>
      <c r="C4582" s="6">
        <v>20135.9375</v>
      </c>
      <c r="D4582">
        <f t="shared" ca="1" si="702"/>
        <v>1.2</v>
      </c>
      <c r="E4582" s="1">
        <v>0.65</v>
      </c>
      <c r="F4582">
        <v>19.899999999999999</v>
      </c>
      <c r="G4582">
        <f t="shared" ca="1" si="697"/>
        <v>46.089820015575185</v>
      </c>
      <c r="H4582">
        <f t="shared" ca="1" si="703"/>
        <v>17.21458592521515</v>
      </c>
      <c r="I4582">
        <f ca="1">User_Model_Calcs!A4582-Sat_Data!$B$5</f>
        <v>19.409217213623435</v>
      </c>
      <c r="J4582">
        <f ca="1">(Earth_Data!$B$1/SQRT(1-Earth_Data!$B$2^2*SIN(RADIANS(User_Model_Calcs!B4582))^2))*COS(RADIANS(User_Model_Calcs!B4582))</f>
        <v>5296.8154785969182</v>
      </c>
      <c r="K4582">
        <f ca="1">((Earth_Data!$B$1*(1-Earth_Data!$B$2^2))/SQRT(1-Earth_Data!$B$2^2*SIN(RADIANS(User_Model_Calcs!B4582))^2))*SIN(RADIANS(User_Model_Calcs!B4582))</f>
        <v>-3541.1723112856171</v>
      </c>
      <c r="L4582">
        <f t="shared" ca="1" si="698"/>
        <v>-33.764605241448059</v>
      </c>
      <c r="M4582">
        <f t="shared" ca="1" si="699"/>
        <v>6371.5112455774433</v>
      </c>
      <c r="N4582">
        <f ca="1">SQRT(User_Model_Calcs!M4582^2+Sat_Data!$B$3^2-2*User_Model_Calcs!M4582*Sat_Data!$B$3*COS(RADIANS(L4582))*COS(RADIANS(I4582)))</f>
        <v>37378.12466440157</v>
      </c>
      <c r="O4582">
        <f ca="1">DEGREES(ACOS(((Earth_Data!$B$1+Sat_Data!$B$2)/User_Model_Calcs!N4582)*SQRT(1-COS(RADIANS(User_Model_Calcs!I4582))^2*COS(RADIANS(User_Model_Calcs!B4582))^2)))</f>
        <v>45.376315629041692</v>
      </c>
      <c r="P4582">
        <f t="shared" ca="1" si="696"/>
        <v>32.252621825340654</v>
      </c>
    </row>
    <row r="4583" spans="1:16" x14ac:dyDescent="0.25">
      <c r="A4583">
        <f t="shared" ca="1" si="700"/>
        <v>128.74694411042412</v>
      </c>
      <c r="B4583">
        <f t="shared" ca="1" si="701"/>
        <v>-36.523600102710326</v>
      </c>
      <c r="C4583" s="6">
        <v>20135.9375</v>
      </c>
      <c r="D4583">
        <f t="shared" ca="1" si="702"/>
        <v>3</v>
      </c>
      <c r="E4583" s="1">
        <v>0.65</v>
      </c>
      <c r="F4583">
        <v>19.899999999999999</v>
      </c>
      <c r="G4583">
        <f t="shared" ca="1" si="697"/>
        <v>54.048620189015942</v>
      </c>
      <c r="H4583">
        <f t="shared" ca="1" si="703"/>
        <v>21.396662637223599</v>
      </c>
      <c r="I4583">
        <f ca="1">User_Model_Calcs!A4583-Sat_Data!$B$5</f>
        <v>18.746944110424124</v>
      </c>
      <c r="J4583">
        <f ca="1">(Earth_Data!$B$1/SQRT(1-Earth_Data!$B$2^2*SIN(RADIANS(User_Model_Calcs!B4583))^2))*COS(RADIANS(User_Model_Calcs!B4583))</f>
        <v>5131.6362804653181</v>
      </c>
      <c r="K4583">
        <f ca="1">((Earth_Data!$B$1*(1-Earth_Data!$B$2^2))/SQRT(1-Earth_Data!$B$2^2*SIN(RADIANS(User_Model_Calcs!B4583))^2))*SIN(RADIANS(User_Model_Calcs!B4583))</f>
        <v>-3775.040783377689</v>
      </c>
      <c r="L4583">
        <f t="shared" ca="1" si="698"/>
        <v>-36.339714945205152</v>
      </c>
      <c r="M4583">
        <f t="shared" ca="1" si="699"/>
        <v>6370.6062373335208</v>
      </c>
      <c r="N4583">
        <f ca="1">SQRT(User_Model_Calcs!M4583^2+Sat_Data!$B$3^2-2*User_Model_Calcs!M4583*Sat_Data!$B$3*COS(RADIANS(L4583))*COS(RADIANS(I4583)))</f>
        <v>37531.525567404278</v>
      </c>
      <c r="O4583">
        <f ca="1">DEGREES(ACOS(((Earth_Data!$B$1+Sat_Data!$B$2)/User_Model_Calcs!N4583)*SQRT(1-COS(RADIANS(User_Model_Calcs!I4583))^2*COS(RADIANS(User_Model_Calcs!B4583))^2)))</f>
        <v>43.209256269756416</v>
      </c>
      <c r="P4583">
        <f t="shared" ca="1" si="696"/>
        <v>29.694553248007516</v>
      </c>
    </row>
    <row r="4584" spans="1:16" x14ac:dyDescent="0.25">
      <c r="A4584">
        <f t="shared" ca="1" si="700"/>
        <v>128.03167982150399</v>
      </c>
      <c r="B4584">
        <f t="shared" ca="1" si="701"/>
        <v>-34.301334897491948</v>
      </c>
      <c r="C4584" s="6">
        <v>20135.9375</v>
      </c>
      <c r="D4584">
        <f t="shared" ca="1" si="702"/>
        <v>1.2</v>
      </c>
      <c r="E4584" s="1">
        <v>0.65</v>
      </c>
      <c r="F4584">
        <v>19.899999999999999</v>
      </c>
      <c r="G4584">
        <f t="shared" ca="1" si="697"/>
        <v>46.089820015575185</v>
      </c>
      <c r="H4584">
        <f t="shared" ca="1" si="703"/>
        <v>18.664632996110171</v>
      </c>
      <c r="I4584">
        <f ca="1">User_Model_Calcs!A4584-Sat_Data!$B$5</f>
        <v>18.031679821503985</v>
      </c>
      <c r="J4584">
        <f ca="1">(Earth_Data!$B$1/SQRT(1-Earth_Data!$B$2^2*SIN(RADIANS(User_Model_Calcs!B4584))^2))*COS(RADIANS(User_Model_Calcs!B4584))</f>
        <v>5274.4967803145591</v>
      </c>
      <c r="K4584">
        <f ca="1">((Earth_Data!$B$1*(1-Earth_Data!$B$2^2))/SQRT(1-Earth_Data!$B$2^2*SIN(RADIANS(User_Model_Calcs!B4584))^2))*SIN(RADIANS(User_Model_Calcs!B4584))</f>
        <v>-3574.1096482314997</v>
      </c>
      <c r="L4584">
        <f t="shared" ca="1" si="698"/>
        <v>-34.12239048433085</v>
      </c>
      <c r="M4584">
        <f t="shared" ca="1" si="699"/>
        <v>6371.387295019048</v>
      </c>
      <c r="N4584">
        <f ca="1">SQRT(User_Model_Calcs!M4584^2+Sat_Data!$B$3^2-2*User_Model_Calcs!M4584*Sat_Data!$B$3*COS(RADIANS(L4584))*COS(RADIANS(I4584)))</f>
        <v>37355.931702303998</v>
      </c>
      <c r="O4584">
        <f ca="1">DEGREES(ACOS(((Earth_Data!$B$1+Sat_Data!$B$2)/User_Model_Calcs!N4584)*SQRT(1-COS(RADIANS(User_Model_Calcs!I4584))^2*COS(RADIANS(User_Model_Calcs!B4584))^2)))</f>
        <v>45.693245788614576</v>
      </c>
      <c r="P4584">
        <f t="shared" ca="1" si="696"/>
        <v>30.012814000513011</v>
      </c>
    </row>
    <row r="4585" spans="1:16" x14ac:dyDescent="0.25">
      <c r="A4585">
        <f t="shared" ca="1" si="700"/>
        <v>128.80436515480363</v>
      </c>
      <c r="B4585">
        <f t="shared" ca="1" si="701"/>
        <v>-34.427510313669693</v>
      </c>
      <c r="C4585" s="6">
        <v>20135.9375</v>
      </c>
      <c r="D4585">
        <f t="shared" ca="1" si="702"/>
        <v>0.75</v>
      </c>
      <c r="E4585" s="1">
        <v>0.65</v>
      </c>
      <c r="F4585">
        <v>19.899999999999999</v>
      </c>
      <c r="G4585">
        <f t="shared" ca="1" si="697"/>
        <v>42.007420362456692</v>
      </c>
      <c r="H4585">
        <f t="shared" ca="1" si="703"/>
        <v>16.57101386947749</v>
      </c>
      <c r="I4585">
        <f ca="1">User_Model_Calcs!A4585-Sat_Data!$B$5</f>
        <v>18.804365154803634</v>
      </c>
      <c r="J4585">
        <f ca="1">(Earth_Data!$B$1/SQRT(1-Earth_Data!$B$2^2*SIN(RADIANS(User_Model_Calcs!B4585))^2))*COS(RADIANS(User_Model_Calcs!B4585))</f>
        <v>5266.596384482722</v>
      </c>
      <c r="K4585">
        <f ca="1">((Earth_Data!$B$1*(1-Earth_Data!$B$2^2))/SQRT(1-Earth_Data!$B$2^2*SIN(RADIANS(User_Model_Calcs!B4585))^2))*SIN(RADIANS(User_Model_Calcs!B4585))</f>
        <v>-3585.6632684996334</v>
      </c>
      <c r="L4585">
        <f t="shared" ca="1" si="698"/>
        <v>-34.248256347162474</v>
      </c>
      <c r="M4585">
        <f t="shared" ca="1" si="699"/>
        <v>6371.3435437208964</v>
      </c>
      <c r="N4585">
        <f ca="1">SQRT(User_Model_Calcs!M4585^2+Sat_Data!$B$3^2-2*User_Model_Calcs!M4585*Sat_Data!$B$3*COS(RADIANS(L4585))*COS(RADIANS(I4585)))</f>
        <v>37389.716538036511</v>
      </c>
      <c r="O4585">
        <f ca="1">DEGREES(ACOS(((Earth_Data!$B$1+Sat_Data!$B$2)/User_Model_Calcs!N4585)*SQRT(1-COS(RADIANS(User_Model_Calcs!I4585))^2*COS(RADIANS(User_Model_Calcs!B4585))^2)))</f>
        <v>45.207683192379015</v>
      </c>
      <c r="P4585">
        <f t="shared" ca="1" si="696"/>
        <v>31.060152688727015</v>
      </c>
    </row>
    <row r="4586" spans="1:16" x14ac:dyDescent="0.25">
      <c r="A4586">
        <f t="shared" ca="1" si="700"/>
        <v>129.2208066425676</v>
      </c>
      <c r="B4586">
        <f t="shared" ca="1" si="701"/>
        <v>-33.838443256749507</v>
      </c>
      <c r="C4586" s="6">
        <v>20135.9375</v>
      </c>
      <c r="D4586">
        <f t="shared" ca="1" si="702"/>
        <v>0.75</v>
      </c>
      <c r="E4586" s="1">
        <v>0.65</v>
      </c>
      <c r="F4586">
        <v>19.899999999999999</v>
      </c>
      <c r="G4586">
        <f t="shared" ca="1" si="697"/>
        <v>42.007420362456692</v>
      </c>
      <c r="H4586">
        <f t="shared" ca="1" si="703"/>
        <v>15.897282484750054</v>
      </c>
      <c r="I4586">
        <f ca="1">User_Model_Calcs!A4586-Sat_Data!$B$5</f>
        <v>19.220806642567595</v>
      </c>
      <c r="J4586">
        <f ca="1">(Earth_Data!$B$1/SQRT(1-Earth_Data!$B$2^2*SIN(RADIANS(User_Model_Calcs!B4586))^2))*COS(RADIANS(User_Model_Calcs!B4586))</f>
        <v>5303.2607303645609</v>
      </c>
      <c r="K4586">
        <f ca="1">((Earth_Data!$B$1*(1-Earth_Data!$B$2^2))/SQRT(1-Earth_Data!$B$2^2*SIN(RADIANS(User_Model_Calcs!B4586))^2))*SIN(RADIANS(User_Model_Calcs!B4586))</f>
        <v>-3531.5773456701654</v>
      </c>
      <c r="L4586">
        <f t="shared" ca="1" si="698"/>
        <v>-33.660664051529537</v>
      </c>
      <c r="M4586">
        <f t="shared" ca="1" si="699"/>
        <v>6371.5471372875827</v>
      </c>
      <c r="N4586">
        <f ca="1">SQRT(User_Model_Calcs!M4586^2+Sat_Data!$B$3^2-2*User_Model_Calcs!M4586*Sat_Data!$B$3*COS(RADIANS(L4586))*COS(RADIANS(I4586)))</f>
        <v>37364.764278775998</v>
      </c>
      <c r="O4586">
        <f ca="1">DEGREES(ACOS(((Earth_Data!$B$1+Sat_Data!$B$2)/User_Model_Calcs!N4586)*SQRT(1-COS(RADIANS(User_Model_Calcs!I4586))^2*COS(RADIANS(User_Model_Calcs!B4586))^2)))</f>
        <v>45.568733444167108</v>
      </c>
      <c r="P4586">
        <f t="shared" ca="1" si="696"/>
        <v>32.05056297858988</v>
      </c>
    </row>
    <row r="4587" spans="1:16" x14ac:dyDescent="0.25">
      <c r="A4587">
        <f t="shared" ca="1" si="700"/>
        <v>131.87940185650737</v>
      </c>
      <c r="B4587">
        <f t="shared" ca="1" si="701"/>
        <v>-33.449028707951967</v>
      </c>
      <c r="C4587" s="6">
        <v>20135.9375</v>
      </c>
      <c r="D4587">
        <f t="shared" ca="1" si="702"/>
        <v>0.75</v>
      </c>
      <c r="E4587" s="1">
        <v>0.65</v>
      </c>
      <c r="F4587">
        <v>19.899999999999999</v>
      </c>
      <c r="G4587">
        <f t="shared" ca="1" si="697"/>
        <v>42.007420362456692</v>
      </c>
      <c r="H4587">
        <f t="shared" ca="1" si="703"/>
        <v>22.650047514823058</v>
      </c>
      <c r="I4587">
        <f ca="1">User_Model_Calcs!A4587-Sat_Data!$B$5</f>
        <v>21.879401856507371</v>
      </c>
      <c r="J4587">
        <f ca="1">(Earth_Data!$B$1/SQRT(1-Earth_Data!$B$2^2*SIN(RADIANS(User_Model_Calcs!B4587))^2))*COS(RADIANS(User_Model_Calcs!B4587))</f>
        <v>5327.1903992652124</v>
      </c>
      <c r="K4587">
        <f ca="1">((Earth_Data!$B$1*(1-Earth_Data!$B$2^2))/SQRT(1-Earth_Data!$B$2^2*SIN(RADIANS(User_Model_Calcs!B4587))^2))*SIN(RADIANS(User_Model_Calcs!B4587))</f>
        <v>-3495.6198797894008</v>
      </c>
      <c r="L4587">
        <f t="shared" ca="1" si="698"/>
        <v>-33.272265573406422</v>
      </c>
      <c r="M4587">
        <f t="shared" ca="1" si="699"/>
        <v>6371.6807746466957</v>
      </c>
      <c r="N4587">
        <f ca="1">SQRT(User_Model_Calcs!M4587^2+Sat_Data!$B$3^2-2*User_Model_Calcs!M4587*Sat_Data!$B$3*COS(RADIANS(L4587))*COS(RADIANS(I4587)))</f>
        <v>37437.124956553205</v>
      </c>
      <c r="O4587">
        <f ca="1">DEGREES(ACOS(((Earth_Data!$B$1+Sat_Data!$B$2)/User_Model_Calcs!N4587)*SQRT(1-COS(RADIANS(User_Model_Calcs!I4587))^2*COS(RADIANS(User_Model_Calcs!B4587))^2)))</f>
        <v>44.54056139524608</v>
      </c>
      <c r="P4587">
        <f t="shared" ca="1" si="696"/>
        <v>36.075672337588053</v>
      </c>
    </row>
    <row r="4588" spans="1:16" x14ac:dyDescent="0.25">
      <c r="A4588">
        <f t="shared" ca="1" si="700"/>
        <v>131.8753674054268</v>
      </c>
      <c r="B4588">
        <f t="shared" ca="1" si="701"/>
        <v>-35.864348825192806</v>
      </c>
      <c r="C4588" s="6">
        <v>20135.9375</v>
      </c>
      <c r="D4588">
        <f t="shared" ca="1" si="702"/>
        <v>1.2</v>
      </c>
      <c r="E4588" s="1">
        <v>0.65</v>
      </c>
      <c r="F4588">
        <v>19.899999999999999</v>
      </c>
      <c r="G4588">
        <f t="shared" ca="1" si="697"/>
        <v>46.089820015575185</v>
      </c>
      <c r="H4588">
        <f t="shared" ca="1" si="703"/>
        <v>19.822051323930307</v>
      </c>
      <c r="I4588">
        <f ca="1">User_Model_Calcs!A4588-Sat_Data!$B$5</f>
        <v>21.8753674054268</v>
      </c>
      <c r="J4588">
        <f ca="1">(Earth_Data!$B$1/SQRT(1-Earth_Data!$B$2^2*SIN(RADIANS(User_Model_Calcs!B4588))^2))*COS(RADIANS(User_Model_Calcs!B4588))</f>
        <v>5174.8339844835673</v>
      </c>
      <c r="K4588">
        <f ca="1">((Earth_Data!$B$1*(1-Earth_Data!$B$2^2))/SQRT(1-Earth_Data!$B$2^2*SIN(RADIANS(User_Model_Calcs!B4588))^2))*SIN(RADIANS(User_Model_Calcs!B4588))</f>
        <v>-3716.0055930028466</v>
      </c>
      <c r="L4588">
        <f t="shared" ca="1" si="698"/>
        <v>-35.68181558474101</v>
      </c>
      <c r="M4588">
        <f t="shared" ca="1" si="699"/>
        <v>6370.8401592093414</v>
      </c>
      <c r="N4588">
        <f ca="1">SQRT(User_Model_Calcs!M4588^2+Sat_Data!$B$3^2-2*User_Model_Calcs!M4588*Sat_Data!$B$3*COS(RADIANS(L4588))*COS(RADIANS(I4588)))</f>
        <v>37595.72693172493</v>
      </c>
      <c r="O4588">
        <f ca="1">DEGREES(ACOS(((Earth_Data!$B$1+Sat_Data!$B$2)/User_Model_Calcs!N4588)*SQRT(1-COS(RADIANS(User_Model_Calcs!I4588))^2*COS(RADIANS(User_Model_Calcs!B4588))^2)))</f>
        <v>42.337426482440762</v>
      </c>
      <c r="P4588">
        <f t="shared" ca="1" si="696"/>
        <v>34.42301582355082</v>
      </c>
    </row>
    <row r="4589" spans="1:16" x14ac:dyDescent="0.25">
      <c r="A4589">
        <f t="shared" ca="1" si="700"/>
        <v>132.39569748790083</v>
      </c>
      <c r="B4589">
        <f t="shared" ca="1" si="701"/>
        <v>-36.465042758869714</v>
      </c>
      <c r="C4589" s="6">
        <v>20135.9375</v>
      </c>
      <c r="D4589">
        <f t="shared" ca="1" si="702"/>
        <v>3</v>
      </c>
      <c r="E4589" s="1">
        <v>0.65</v>
      </c>
      <c r="F4589">
        <v>19.899999999999999</v>
      </c>
      <c r="G4589">
        <f t="shared" ca="1" si="697"/>
        <v>54.048620189015942</v>
      </c>
      <c r="H4589">
        <f t="shared" ca="1" si="703"/>
        <v>15.269907215965961</v>
      </c>
      <c r="I4589">
        <f ca="1">User_Model_Calcs!A4589-Sat_Data!$B$5</f>
        <v>22.395697487900833</v>
      </c>
      <c r="J4589">
        <f ca="1">(Earth_Data!$B$1/SQRT(1-Earth_Data!$B$2^2*SIN(RADIANS(User_Model_Calcs!B4589))^2))*COS(RADIANS(User_Model_Calcs!B4589))</f>
        <v>5135.5009240946565</v>
      </c>
      <c r="K4589">
        <f ca="1">((Earth_Data!$B$1*(1-Earth_Data!$B$2^2))/SQRT(1-Earth_Data!$B$2^2*SIN(RADIANS(User_Model_Calcs!B4589))^2))*SIN(RADIANS(User_Model_Calcs!B4589))</f>
        <v>-3769.8169345700298</v>
      </c>
      <c r="L4589">
        <f t="shared" ca="1" si="698"/>
        <v>-36.281273765706317</v>
      </c>
      <c r="M4589">
        <f t="shared" ca="1" si="699"/>
        <v>6370.6270854247969</v>
      </c>
      <c r="N4589">
        <f ca="1">SQRT(User_Model_Calcs!M4589^2+Sat_Data!$B$3^2-2*User_Model_Calcs!M4589*Sat_Data!$B$3*COS(RADIANS(L4589))*COS(RADIANS(I4589)))</f>
        <v>37656.286797814646</v>
      </c>
      <c r="O4589">
        <f ca="1">DEGREES(ACOS(((Earth_Data!$B$1+Sat_Data!$B$2)/User_Model_Calcs!N4589)*SQRT(1-COS(RADIANS(User_Model_Calcs!I4589))^2*COS(RADIANS(User_Model_Calcs!B4589))^2)))</f>
        <v>41.520843828428333</v>
      </c>
      <c r="P4589">
        <f t="shared" ca="1" si="696"/>
        <v>34.735645045260888</v>
      </c>
    </row>
    <row r="4590" spans="1:16" x14ac:dyDescent="0.25">
      <c r="A4590">
        <f t="shared" ca="1" si="700"/>
        <v>128.44745630722096</v>
      </c>
      <c r="B4590">
        <f t="shared" ca="1" si="701"/>
        <v>-33.941208982221227</v>
      </c>
      <c r="C4590" s="6">
        <v>20135.9375</v>
      </c>
      <c r="D4590">
        <f t="shared" ca="1" si="702"/>
        <v>1.2</v>
      </c>
      <c r="E4590" s="1">
        <v>0.65</v>
      </c>
      <c r="F4590">
        <v>19.899999999999999</v>
      </c>
      <c r="G4590">
        <f t="shared" ca="1" si="697"/>
        <v>46.089820015575185</v>
      </c>
      <c r="H4590">
        <f t="shared" ca="1" si="703"/>
        <v>15.873922161163568</v>
      </c>
      <c r="I4590">
        <f ca="1">User_Model_Calcs!A4590-Sat_Data!$B$5</f>
        <v>18.447456307220961</v>
      </c>
      <c r="J4590">
        <f ca="1">(Earth_Data!$B$1/SQRT(1-Earth_Data!$B$2^2*SIN(RADIANS(User_Model_Calcs!B4590))^2))*COS(RADIANS(User_Model_Calcs!B4590))</f>
        <v>5296.9047753621526</v>
      </c>
      <c r="K4590">
        <f ca="1">((Earth_Data!$B$1*(1-Earth_Data!$B$2^2))/SQRT(1-Earth_Data!$B$2^2*SIN(RADIANS(User_Model_Calcs!B4590))^2))*SIN(RADIANS(User_Model_Calcs!B4590))</f>
        <v>-3541.0396335219721</v>
      </c>
      <c r="L4590">
        <f t="shared" ca="1" si="698"/>
        <v>-33.763167087347227</v>
      </c>
      <c r="M4590">
        <f t="shared" ca="1" si="699"/>
        <v>6371.5117425480585</v>
      </c>
      <c r="N4590">
        <f ca="1">SQRT(User_Model_Calcs!M4590^2+Sat_Data!$B$3^2-2*User_Model_Calcs!M4590*Sat_Data!$B$3*COS(RADIANS(L4590))*COS(RADIANS(I4590)))</f>
        <v>37345.48066626834</v>
      </c>
      <c r="O4590">
        <f ca="1">DEGREES(ACOS(((Earth_Data!$B$1+Sat_Data!$B$2)/User_Model_Calcs!N4590)*SQRT(1-COS(RADIANS(User_Model_Calcs!I4590))^2*COS(RADIANS(User_Model_Calcs!B4590))^2)))</f>
        <v>45.846286356471445</v>
      </c>
      <c r="P4590">
        <f t="shared" ca="1" si="696"/>
        <v>30.855791131050353</v>
      </c>
    </row>
    <row r="4591" spans="1:16" x14ac:dyDescent="0.25">
      <c r="A4591">
        <f t="shared" ca="1" si="700"/>
        <v>130.4722357138302</v>
      </c>
      <c r="B4591">
        <f t="shared" ca="1" si="701"/>
        <v>-35.471046717060375</v>
      </c>
      <c r="C4591" s="6">
        <v>20135.9375</v>
      </c>
      <c r="D4591">
        <f t="shared" ca="1" si="702"/>
        <v>1.2</v>
      </c>
      <c r="E4591" s="1">
        <v>0.65</v>
      </c>
      <c r="F4591">
        <v>19.899999999999999</v>
      </c>
      <c r="G4591">
        <f t="shared" ca="1" si="697"/>
        <v>46.089820015575185</v>
      </c>
      <c r="H4591">
        <f t="shared" ca="1" si="703"/>
        <v>22.414847996083946</v>
      </c>
      <c r="I4591">
        <f ca="1">User_Model_Calcs!A4591-Sat_Data!$B$5</f>
        <v>20.472235713830202</v>
      </c>
      <c r="J4591">
        <f ca="1">(Earth_Data!$B$1/SQRT(1-Earth_Data!$B$2^2*SIN(RADIANS(User_Model_Calcs!B4591))^2))*COS(RADIANS(User_Model_Calcs!B4591))</f>
        <v>5200.2785293998168</v>
      </c>
      <c r="K4591">
        <f ca="1">((Earth_Data!$B$1*(1-Earth_Data!$B$2^2))/SQRT(1-Earth_Data!$B$2^2*SIN(RADIANS(User_Model_Calcs!B4591))^2))*SIN(RADIANS(User_Model_Calcs!B4591))</f>
        <v>-3680.5536044589621</v>
      </c>
      <c r="L4591">
        <f t="shared" ca="1" si="698"/>
        <v>-35.289365952262294</v>
      </c>
      <c r="M4591">
        <f t="shared" ca="1" si="699"/>
        <v>6370.9788587494604</v>
      </c>
      <c r="N4591">
        <f ca="1">SQRT(User_Model_Calcs!M4591^2+Sat_Data!$B$3^2-2*User_Model_Calcs!M4591*Sat_Data!$B$3*COS(RADIANS(L4591))*COS(RADIANS(I4591)))</f>
        <v>37517.600366838269</v>
      </c>
      <c r="O4591">
        <f ca="1">DEGREES(ACOS(((Earth_Data!$B$1+Sat_Data!$B$2)/User_Model_Calcs!N4591)*SQRT(1-COS(RADIANS(User_Model_Calcs!I4591))^2*COS(RADIANS(User_Model_Calcs!B4591))^2)))</f>
        <v>43.40693619494386</v>
      </c>
      <c r="P4591">
        <f t="shared" ca="1" si="696"/>
        <v>32.75533809239532</v>
      </c>
    </row>
    <row r="4592" spans="1:16" x14ac:dyDescent="0.25">
      <c r="A4592">
        <f ca="1">130+(RAND()*10-5)</f>
        <v>131.57805636575841</v>
      </c>
      <c r="B4592">
        <f t="shared" ca="1" si="701"/>
        <v>-36.20410336344073</v>
      </c>
      <c r="C4592" s="6">
        <v>20135.9375</v>
      </c>
      <c r="D4592">
        <f t="shared" ca="1" si="702"/>
        <v>1.2</v>
      </c>
      <c r="E4592" s="1">
        <v>0.65</v>
      </c>
      <c r="F4592">
        <v>19.899999999999999</v>
      </c>
      <c r="G4592">
        <f t="shared" ca="1" si="697"/>
        <v>46.089820015575185</v>
      </c>
      <c r="H4592">
        <f t="shared" ca="1" si="703"/>
        <v>18.705872347312656</v>
      </c>
      <c r="I4592">
        <f ca="1">User_Model_Calcs!A4592-Sat_Data!$B$5</f>
        <v>21.578056365758414</v>
      </c>
      <c r="J4592">
        <f ca="1">(Earth_Data!$B$1/SQRT(1-Earth_Data!$B$2^2*SIN(RADIANS(User_Model_Calcs!B4592))^2))*COS(RADIANS(User_Model_Calcs!B4592))</f>
        <v>5152.6568524162039</v>
      </c>
      <c r="K4592">
        <f ca="1">((Earth_Data!$B$1*(1-Earth_Data!$B$2^2))/SQRT(1-Earth_Data!$B$2^2*SIN(RADIANS(User_Model_Calcs!B4592))^2))*SIN(RADIANS(User_Model_Calcs!B4592))</f>
        <v>-3746.4914818575899</v>
      </c>
      <c r="L4592">
        <f t="shared" ca="1" si="698"/>
        <v>-36.020861313219022</v>
      </c>
      <c r="M4592">
        <f t="shared" ca="1" si="699"/>
        <v>6370.7198229386249</v>
      </c>
      <c r="N4592">
        <f ca="1">SQRT(User_Model_Calcs!M4592^2+Sat_Data!$B$3^2-2*User_Model_Calcs!M4592*Sat_Data!$B$3*COS(RADIANS(L4592))*COS(RADIANS(I4592)))</f>
        <v>37607.685386572506</v>
      </c>
      <c r="O4592">
        <f ca="1">DEGREES(ACOS(((Earth_Data!$B$1+Sat_Data!$B$2)/User_Model_Calcs!N4592)*SQRT(1-COS(RADIANS(User_Model_Calcs!I4592))^2*COS(RADIANS(User_Model_Calcs!B4592))^2)))</f>
        <v>42.174023993494032</v>
      </c>
      <c r="P4592">
        <f t="shared" ca="1" si="696"/>
        <v>33.804710649711495</v>
      </c>
    </row>
    <row r="4593" spans="1:16" x14ac:dyDescent="0.25">
      <c r="A4593">
        <f t="shared" ref="A4593:A4602" ca="1" si="704">130+(RAND()*10-5)</f>
        <v>127.7284134497397</v>
      </c>
      <c r="B4593">
        <f ca="1">-35+(RAND()*10-5)</f>
        <v>-30.151298560810183</v>
      </c>
      <c r="C4593" s="6">
        <v>20135.9375</v>
      </c>
      <c r="D4593">
        <f t="shared" ca="1" si="702"/>
        <v>3</v>
      </c>
      <c r="E4593" s="1">
        <v>0.65</v>
      </c>
      <c r="F4593">
        <v>19.899999999999999</v>
      </c>
      <c r="G4593">
        <f t="shared" ca="1" si="697"/>
        <v>54.048620189015942</v>
      </c>
      <c r="H4593">
        <f t="shared" ca="1" si="703"/>
        <v>23.4665848627989</v>
      </c>
      <c r="I4593">
        <f ca="1">User_Model_Calcs!A4593-Sat_Data!$B$5</f>
        <v>17.728413449739705</v>
      </c>
      <c r="J4593">
        <f ca="1">(Earth_Data!$B$1/SQRT(1-Earth_Data!$B$2^2*SIN(RADIANS(User_Model_Calcs!B4593))^2))*COS(RADIANS(User_Model_Calcs!B4593))</f>
        <v>5519.854155817352</v>
      </c>
      <c r="K4593">
        <f ca="1">((Earth_Data!$B$1*(1-Earth_Data!$B$2^2))/SQRT(1-Earth_Data!$B$2^2*SIN(RADIANS(User_Model_Calcs!B4593))^2))*SIN(RADIANS(User_Model_Calcs!B4593))</f>
        <v>-3184.8887580414903</v>
      </c>
      <c r="L4593">
        <f t="shared" ca="1" si="698"/>
        <v>-29.984423554411144</v>
      </c>
      <c r="M4593">
        <f t="shared" ca="1" si="699"/>
        <v>6372.7785386433407</v>
      </c>
      <c r="N4593">
        <f ca="1">SQRT(User_Model_Calcs!M4593^2+Sat_Data!$B$3^2-2*User_Model_Calcs!M4593*Sat_Data!$B$3*COS(RADIANS(L4593))*COS(RADIANS(I4593)))</f>
        <v>37081.701175537717</v>
      </c>
      <c r="O4593">
        <f ca="1">DEGREES(ACOS(((Earth_Data!$B$1+Sat_Data!$B$2)/User_Model_Calcs!N4593)*SQRT(1-COS(RADIANS(User_Model_Calcs!I4593))^2*COS(RADIANS(User_Model_Calcs!B4593))^2)))</f>
        <v>49.845919144938051</v>
      </c>
      <c r="P4593">
        <f t="shared" ca="1" si="696"/>
        <v>32.475350738286494</v>
      </c>
    </row>
    <row r="4594" spans="1:16" x14ac:dyDescent="0.25">
      <c r="A4594">
        <f t="shared" ca="1" si="704"/>
        <v>134.88422100263992</v>
      </c>
      <c r="B4594">
        <f t="shared" ref="B4594:B4602" ca="1" si="705">-35+(RAND()*10-5)</f>
        <v>-31.11240568375127</v>
      </c>
      <c r="C4594" s="6">
        <v>20135.9375</v>
      </c>
      <c r="D4594">
        <f t="shared" ca="1" si="702"/>
        <v>3</v>
      </c>
      <c r="E4594" s="1">
        <v>0.65</v>
      </c>
      <c r="F4594">
        <v>19.899999999999999</v>
      </c>
      <c r="G4594">
        <f t="shared" ca="1" si="697"/>
        <v>54.048620189015942</v>
      </c>
      <c r="H4594">
        <f t="shared" ca="1" si="703"/>
        <v>15.464560331268668</v>
      </c>
      <c r="I4594">
        <f ca="1">User_Model_Calcs!A4594-Sat_Data!$B$5</f>
        <v>24.884221002639919</v>
      </c>
      <c r="J4594">
        <f ca="1">(Earth_Data!$B$1/SQRT(1-Earth_Data!$B$2^2*SIN(RADIANS(User_Model_Calcs!B4594))^2))*COS(RADIANS(User_Model_Calcs!B4594))</f>
        <v>5465.5647076227879</v>
      </c>
      <c r="K4594">
        <f ca="1">((Earth_Data!$B$1*(1-Earth_Data!$B$2^2))/SQRT(1-Earth_Data!$B$2^2*SIN(RADIANS(User_Model_Calcs!B4594))^2))*SIN(RADIANS(User_Model_Calcs!B4594))</f>
        <v>-3276.5707948317604</v>
      </c>
      <c r="L4594">
        <f t="shared" ca="1" si="698"/>
        <v>-30.942415448696213</v>
      </c>
      <c r="M4594">
        <f t="shared" ca="1" si="699"/>
        <v>6372.4652801530592</v>
      </c>
      <c r="N4594">
        <f ca="1">SQRT(User_Model_Calcs!M4594^2+Sat_Data!$B$3^2-2*User_Model_Calcs!M4594*Sat_Data!$B$3*COS(RADIANS(L4594))*COS(RADIANS(I4594)))</f>
        <v>37420.736062929405</v>
      </c>
      <c r="O4594">
        <f ca="1">DEGREES(ACOS(((Earth_Data!$B$1+Sat_Data!$B$2)/User_Model_Calcs!N4594)*SQRT(1-COS(RADIANS(User_Model_Calcs!I4594))^2*COS(RADIANS(User_Model_Calcs!B4594))^2)))</f>
        <v>44.785065533929043</v>
      </c>
      <c r="P4594">
        <f t="shared" ca="1" si="696"/>
        <v>41.913798178320107</v>
      </c>
    </row>
    <row r="4595" spans="1:16" x14ac:dyDescent="0.25">
      <c r="A4595">
        <f t="shared" ca="1" si="704"/>
        <v>125.13151952918959</v>
      </c>
      <c r="B4595">
        <f t="shared" ca="1" si="705"/>
        <v>-31.11850265102602</v>
      </c>
      <c r="C4595" s="6">
        <v>20135.9375</v>
      </c>
      <c r="D4595">
        <f t="shared" ca="1" si="702"/>
        <v>0.75</v>
      </c>
      <c r="E4595" s="1">
        <v>0.65</v>
      </c>
      <c r="F4595">
        <v>19.899999999999999</v>
      </c>
      <c r="G4595">
        <f t="shared" ca="1" si="697"/>
        <v>42.007420362456692</v>
      </c>
      <c r="H4595">
        <f t="shared" ca="1" si="703"/>
        <v>16.815590380180566</v>
      </c>
      <c r="I4595">
        <f ca="1">User_Model_Calcs!A4595-Sat_Data!$B$5</f>
        <v>15.131519529189589</v>
      </c>
      <c r="J4595">
        <f ca="1">(Earth_Data!$B$1/SQRT(1-Earth_Data!$B$2^2*SIN(RADIANS(User_Model_Calcs!B4595))^2))*COS(RADIANS(User_Model_Calcs!B4595))</f>
        <v>5465.2153853802556</v>
      </c>
      <c r="K4595">
        <f ca="1">((Earth_Data!$B$1*(1-Earth_Data!$B$2^2))/SQRT(1-Earth_Data!$B$2^2*SIN(RADIANS(User_Model_Calcs!B4595))^2))*SIN(RADIANS(User_Model_Calcs!B4595))</f>
        <v>-3277.1495199441069</v>
      </c>
      <c r="L4595">
        <f t="shared" ca="1" si="698"/>
        <v>-30.948493258071654</v>
      </c>
      <c r="M4595">
        <f t="shared" ca="1" si="699"/>
        <v>6372.463274485538</v>
      </c>
      <c r="N4595">
        <f ca="1">SQRT(User_Model_Calcs!M4595^2+Sat_Data!$B$3^2-2*User_Model_Calcs!M4595*Sat_Data!$B$3*COS(RADIANS(L4595))*COS(RADIANS(I4595)))</f>
        <v>37061.16021066947</v>
      </c>
      <c r="O4595">
        <f ca="1">DEGREES(ACOS(((Earth_Data!$B$1+Sat_Data!$B$2)/User_Model_Calcs!N4595)*SQRT(1-COS(RADIANS(User_Model_Calcs!I4595))^2*COS(RADIANS(User_Model_Calcs!B4595))^2)))</f>
        <v>50.164621806619152</v>
      </c>
      <c r="P4595">
        <f t="shared" ca="1" si="696"/>
        <v>27.619962973301</v>
      </c>
    </row>
    <row r="4596" spans="1:16" x14ac:dyDescent="0.25">
      <c r="A4596">
        <f t="shared" ca="1" si="704"/>
        <v>134.37344529957926</v>
      </c>
      <c r="B4596">
        <f t="shared" ca="1" si="705"/>
        <v>-34.087116996694789</v>
      </c>
      <c r="C4596" s="6">
        <v>20135.9375</v>
      </c>
      <c r="D4596">
        <f t="shared" ca="1" si="702"/>
        <v>0.75</v>
      </c>
      <c r="E4596" s="1">
        <v>0.65</v>
      </c>
      <c r="F4596">
        <v>19.899999999999999</v>
      </c>
      <c r="G4596">
        <f t="shared" ca="1" si="697"/>
        <v>42.007420362456692</v>
      </c>
      <c r="H4596">
        <f t="shared" ca="1" si="703"/>
        <v>19.681702998944331</v>
      </c>
      <c r="I4596">
        <f ca="1">User_Model_Calcs!A4596-Sat_Data!$B$5</f>
        <v>24.373445299579259</v>
      </c>
      <c r="J4596">
        <f ca="1">(Earth_Data!$B$1/SQRT(1-Earth_Data!$B$2^2*SIN(RADIANS(User_Model_Calcs!B4596))^2))*COS(RADIANS(User_Model_Calcs!B4596))</f>
        <v>5287.8511987807387</v>
      </c>
      <c r="K4596">
        <f ca="1">((Earth_Data!$B$1*(1-Earth_Data!$B$2^2))/SQRT(1-Earth_Data!$B$2^2*SIN(RADIANS(User_Model_Calcs!B4596))^2))*SIN(RADIANS(User_Model_Calcs!B4596))</f>
        <v>-3554.4549582931909</v>
      </c>
      <c r="L4596">
        <f t="shared" ca="1" si="698"/>
        <v>-33.908706053350834</v>
      </c>
      <c r="M4596">
        <f t="shared" ca="1" si="699"/>
        <v>6371.4613983749396</v>
      </c>
      <c r="N4596">
        <f ca="1">SQRT(User_Model_Calcs!M4596^2+Sat_Data!$B$3^2-2*User_Model_Calcs!M4596*Sat_Data!$B$3*COS(RADIANS(L4596))*COS(RADIANS(I4596)))</f>
        <v>37579.742217704639</v>
      </c>
      <c r="O4596">
        <f ca="1">DEGREES(ACOS(((Earth_Data!$B$1+Sat_Data!$B$2)/User_Model_Calcs!N4596)*SQRT(1-COS(RADIANS(User_Model_Calcs!I4596))^2*COS(RADIANS(User_Model_Calcs!B4596))^2)))</f>
        <v>42.563765606768371</v>
      </c>
      <c r="P4596">
        <f t="shared" ca="1" si="696"/>
        <v>38.951540425554278</v>
      </c>
    </row>
    <row r="4597" spans="1:16" x14ac:dyDescent="0.25">
      <c r="A4597">
        <f t="shared" ca="1" si="704"/>
        <v>134.03116035449219</v>
      </c>
      <c r="B4597">
        <f t="shared" ca="1" si="705"/>
        <v>-33.155400756423454</v>
      </c>
      <c r="C4597" s="6">
        <v>20135.9375</v>
      </c>
      <c r="D4597">
        <f t="shared" ca="1" si="702"/>
        <v>3</v>
      </c>
      <c r="E4597" s="1">
        <v>0.65</v>
      </c>
      <c r="F4597">
        <v>19.899999999999999</v>
      </c>
      <c r="G4597">
        <f t="shared" ca="1" si="697"/>
        <v>54.048620189015942</v>
      </c>
      <c r="H4597">
        <f t="shared" ca="1" si="703"/>
        <v>14.832371563973656</v>
      </c>
      <c r="I4597">
        <f ca="1">User_Model_Calcs!A4597-Sat_Data!$B$5</f>
        <v>24.031160354492187</v>
      </c>
      <c r="J4597">
        <f ca="1">(Earth_Data!$B$1/SQRT(1-Earth_Data!$B$2^2*SIN(RADIANS(User_Model_Calcs!B4597))^2))*COS(RADIANS(User_Model_Calcs!B4597))</f>
        <v>5345.0710436105473</v>
      </c>
      <c r="K4597">
        <f ca="1">((Earth_Data!$B$1*(1-Earth_Data!$B$2^2))/SQRT(1-Earth_Data!$B$2^2*SIN(RADIANS(User_Model_Calcs!B4597))^2))*SIN(RADIANS(User_Model_Calcs!B4597))</f>
        <v>-3468.4014943316165</v>
      </c>
      <c r="L4597">
        <f t="shared" ca="1" si="698"/>
        <v>-32.979425286557081</v>
      </c>
      <c r="M4597">
        <f t="shared" ca="1" si="699"/>
        <v>6371.781021592451</v>
      </c>
      <c r="N4597">
        <f ca="1">SQRT(User_Model_Calcs!M4597^2+Sat_Data!$B$3^2-2*User_Model_Calcs!M4597*Sat_Data!$B$3*COS(RADIANS(L4597))*COS(RADIANS(I4597)))</f>
        <v>37506.559302257301</v>
      </c>
      <c r="O4597">
        <f ca="1">DEGREES(ACOS(((Earth_Data!$B$1+Sat_Data!$B$2)/User_Model_Calcs!N4597)*SQRT(1-COS(RADIANS(User_Model_Calcs!I4597))^2*COS(RADIANS(User_Model_Calcs!B4597))^2)))</f>
        <v>43.572293736568149</v>
      </c>
      <c r="P4597">
        <f t="shared" ca="1" si="696"/>
        <v>39.189314861607826</v>
      </c>
    </row>
    <row r="4598" spans="1:16" x14ac:dyDescent="0.25">
      <c r="A4598">
        <f t="shared" ca="1" si="704"/>
        <v>132.24383665160488</v>
      </c>
      <c r="B4598">
        <f t="shared" ca="1" si="705"/>
        <v>-31.66658833549852</v>
      </c>
      <c r="C4598" s="6">
        <v>20135.9375</v>
      </c>
      <c r="D4598">
        <f t="shared" ca="1" si="702"/>
        <v>3</v>
      </c>
      <c r="E4598" s="1">
        <v>0.65</v>
      </c>
      <c r="F4598">
        <v>19.899999999999999</v>
      </c>
      <c r="G4598">
        <f t="shared" ca="1" si="697"/>
        <v>54.048620189015942</v>
      </c>
      <c r="H4598">
        <f t="shared" ca="1" si="703"/>
        <v>19.803310802841839</v>
      </c>
      <c r="I4598">
        <f ca="1">User_Model_Calcs!A4598-Sat_Data!$B$5</f>
        <v>22.24383665160488</v>
      </c>
      <c r="J4598">
        <f ca="1">(Earth_Data!$B$1/SQRT(1-Earth_Data!$B$2^2*SIN(RADIANS(User_Model_Calcs!B4598))^2))*COS(RADIANS(User_Model_Calcs!B4598))</f>
        <v>5433.5606505856358</v>
      </c>
      <c r="K4598">
        <f ca="1">((Earth_Data!$B$1*(1-Earth_Data!$B$2^2))/SQRT(1-Earth_Data!$B$2^2*SIN(RADIANS(User_Model_Calcs!B4598))^2))*SIN(RADIANS(User_Model_Calcs!B4598))</f>
        <v>-3329.0234677137832</v>
      </c>
      <c r="L4598">
        <f t="shared" ca="1" si="698"/>
        <v>-31.494888164298743</v>
      </c>
      <c r="M4598">
        <f t="shared" ca="1" si="699"/>
        <v>6372.2820552908433</v>
      </c>
      <c r="N4598">
        <f ca="1">SQRT(User_Model_Calcs!M4598^2+Sat_Data!$B$3^2-2*User_Model_Calcs!M4598*Sat_Data!$B$3*COS(RADIANS(L4598))*COS(RADIANS(I4598)))</f>
        <v>37340.550974555794</v>
      </c>
      <c r="O4598">
        <f ca="1">DEGREES(ACOS(((Earth_Data!$B$1+Sat_Data!$B$2)/User_Model_Calcs!N4598)*SQRT(1-COS(RADIANS(User_Model_Calcs!I4598))^2*COS(RADIANS(User_Model_Calcs!B4598))^2)))</f>
        <v>45.930737878819706</v>
      </c>
      <c r="P4598">
        <f t="shared" ca="1" si="696"/>
        <v>37.920586405452333</v>
      </c>
    </row>
    <row r="4599" spans="1:16" x14ac:dyDescent="0.25">
      <c r="A4599">
        <f t="shared" ca="1" si="704"/>
        <v>125.83561458329108</v>
      </c>
      <c r="B4599">
        <f t="shared" ca="1" si="705"/>
        <v>-37.722137026202965</v>
      </c>
      <c r="C4599" s="6">
        <v>20135.9375</v>
      </c>
      <c r="D4599">
        <f t="shared" ca="1" si="702"/>
        <v>0.75</v>
      </c>
      <c r="E4599" s="1">
        <v>0.65</v>
      </c>
      <c r="F4599">
        <v>19.899999999999999</v>
      </c>
      <c r="G4599">
        <f t="shared" ca="1" si="697"/>
        <v>42.007420362456692</v>
      </c>
      <c r="H4599">
        <f t="shared" ca="1" si="703"/>
        <v>14.473522501823435</v>
      </c>
      <c r="I4599">
        <f ca="1">User_Model_Calcs!A4599-Sat_Data!$B$5</f>
        <v>15.835614583291076</v>
      </c>
      <c r="J4599">
        <f ca="1">(Earth_Data!$B$1/SQRT(1-Earth_Data!$B$2^2*SIN(RADIANS(User_Model_Calcs!B4599))^2))*COS(RADIANS(User_Model_Calcs!B4599))</f>
        <v>5051.3604842118566</v>
      </c>
      <c r="K4599">
        <f ca="1">((Earth_Data!$B$1*(1-Earth_Data!$B$2^2))/SQRT(1-Earth_Data!$B$2^2*SIN(RADIANS(User_Model_Calcs!B4599))^2))*SIN(RADIANS(User_Model_Calcs!B4599))</f>
        <v>-3881.0963235613799</v>
      </c>
      <c r="L4599">
        <f t="shared" ca="1" si="698"/>
        <v>-37.536043224024155</v>
      </c>
      <c r="M4599">
        <f t="shared" ca="1" si="699"/>
        <v>6370.1767176600915</v>
      </c>
      <c r="N4599">
        <f ca="1">SQRT(User_Model_Calcs!M4599^2+Sat_Data!$B$3^2-2*User_Model_Calcs!M4599*Sat_Data!$B$3*COS(RADIANS(L4599))*COS(RADIANS(I4599)))</f>
        <v>37531.154834223562</v>
      </c>
      <c r="O4599">
        <f ca="1">DEGREES(ACOS(((Earth_Data!$B$1+Sat_Data!$B$2)/User_Model_Calcs!N4599)*SQRT(1-COS(RADIANS(User_Model_Calcs!I4599))^2*COS(RADIANS(User_Model_Calcs!B4599))^2)))</f>
        <v>43.207563262668451</v>
      </c>
      <c r="P4599">
        <f t="shared" ca="1" si="696"/>
        <v>24.872232647341075</v>
      </c>
    </row>
    <row r="4600" spans="1:16" x14ac:dyDescent="0.25">
      <c r="A4600">
        <f t="shared" ca="1" si="704"/>
        <v>125.41074080590874</v>
      </c>
      <c r="B4600">
        <f t="shared" ca="1" si="705"/>
        <v>-32.069340262156807</v>
      </c>
      <c r="C4600" s="6">
        <v>20135.9375</v>
      </c>
      <c r="D4600">
        <f t="shared" ca="1" si="702"/>
        <v>1.2</v>
      </c>
      <c r="E4600" s="1">
        <v>0.65</v>
      </c>
      <c r="F4600">
        <v>19.899999999999999</v>
      </c>
      <c r="G4600">
        <f t="shared" ca="1" si="697"/>
        <v>46.089820015575185</v>
      </c>
      <c r="H4600">
        <f t="shared" ca="1" si="703"/>
        <v>22.72076560256442</v>
      </c>
      <c r="I4600">
        <f ca="1">User_Model_Calcs!A4600-Sat_Data!$B$5</f>
        <v>15.410740805908745</v>
      </c>
      <c r="J4600">
        <f ca="1">(Earth_Data!$B$1/SQRT(1-Earth_Data!$B$2^2*SIN(RADIANS(User_Model_Calcs!B4600))^2))*COS(RADIANS(User_Model_Calcs!B4600))</f>
        <v>5409.9823912437641</v>
      </c>
      <c r="K4600">
        <f ca="1">((Earth_Data!$B$1*(1-Earth_Data!$B$2^2))/SQRT(1-Earth_Data!$B$2^2*SIN(RADIANS(User_Model_Calcs!B4600))^2))*SIN(RADIANS(User_Model_Calcs!B4600))</f>
        <v>-3366.9507748272613</v>
      </c>
      <c r="L4600">
        <f t="shared" ca="1" si="698"/>
        <v>-31.896437491489163</v>
      </c>
      <c r="M4600">
        <f t="shared" ca="1" si="699"/>
        <v>6372.1477535974864</v>
      </c>
      <c r="N4600">
        <f ca="1">SQRT(User_Model_Calcs!M4600^2+Sat_Data!$B$3^2-2*User_Model_Calcs!M4600*Sat_Data!$B$3*COS(RADIANS(L4600))*COS(RADIANS(I4600)))</f>
        <v>37129.602415249254</v>
      </c>
      <c r="O4600">
        <f ca="1">DEGREES(ACOS(((Earth_Data!$B$1+Sat_Data!$B$2)/User_Model_Calcs!N4600)*SQRT(1-COS(RADIANS(User_Model_Calcs!I4600))^2*COS(RADIANS(User_Model_Calcs!B4600))^2)))</f>
        <v>49.085997933111784</v>
      </c>
      <c r="P4600">
        <f t="shared" ca="1" si="696"/>
        <v>27.436710745641143</v>
      </c>
    </row>
    <row r="4601" spans="1:16" x14ac:dyDescent="0.25">
      <c r="A4601">
        <f t="shared" ca="1" si="704"/>
        <v>130.68707235089281</v>
      </c>
      <c r="B4601">
        <f t="shared" ca="1" si="705"/>
        <v>-34.469591242935294</v>
      </c>
      <c r="C4601" s="6">
        <v>20135.9375</v>
      </c>
      <c r="D4601">
        <f t="shared" ca="1" si="702"/>
        <v>1.2</v>
      </c>
      <c r="E4601" s="1">
        <v>0.65</v>
      </c>
      <c r="F4601">
        <v>19.899999999999999</v>
      </c>
      <c r="G4601">
        <f t="shared" ca="1" si="697"/>
        <v>46.089820015575185</v>
      </c>
      <c r="H4601">
        <f t="shared" ca="1" si="703"/>
        <v>21.399179284453997</v>
      </c>
      <c r="I4601">
        <f ca="1">User_Model_Calcs!A4601-Sat_Data!$B$5</f>
        <v>20.687072350892805</v>
      </c>
      <c r="J4601">
        <f ca="1">(Earth_Data!$B$1/SQRT(1-Earth_Data!$B$2^2*SIN(RADIANS(User_Model_Calcs!B4601))^2))*COS(RADIANS(User_Model_Calcs!B4601))</f>
        <v>5263.9558212678012</v>
      </c>
      <c r="K4601">
        <f ca="1">((Earth_Data!$B$1*(1-Earth_Data!$B$2^2))/SQRT(1-Earth_Data!$B$2^2*SIN(RADIANS(User_Model_Calcs!B4601))^2))*SIN(RADIANS(User_Model_Calcs!B4601))</f>
        <v>-3589.5127123749471</v>
      </c>
      <c r="L4601">
        <f t="shared" ca="1" si="698"/>
        <v>-34.290234806989908</v>
      </c>
      <c r="M4601">
        <f t="shared" ca="1" si="699"/>
        <v>6371.3289352034335</v>
      </c>
      <c r="N4601">
        <f ca="1">SQRT(User_Model_Calcs!M4601^2+Sat_Data!$B$3^2-2*User_Model_Calcs!M4601*Sat_Data!$B$3*COS(RADIANS(L4601))*COS(RADIANS(I4601)))</f>
        <v>37458.366463680584</v>
      </c>
      <c r="O4601">
        <f ca="1">DEGREES(ACOS(((Earth_Data!$B$1+Sat_Data!$B$2)/User_Model_Calcs!N4601)*SQRT(1-COS(RADIANS(User_Model_Calcs!I4601))^2*COS(RADIANS(User_Model_Calcs!B4601))^2)))</f>
        <v>44.236235796988502</v>
      </c>
      <c r="P4601">
        <f t="shared" ca="1" si="696"/>
        <v>33.71096034009318</v>
      </c>
    </row>
    <row r="4602" spans="1:16" x14ac:dyDescent="0.25">
      <c r="A4602">
        <f t="shared" ca="1" si="704"/>
        <v>130.00821911662928</v>
      </c>
      <c r="B4602">
        <f t="shared" ca="1" si="705"/>
        <v>-33.313922553642882</v>
      </c>
      <c r="C4602" s="6">
        <v>20135.9375</v>
      </c>
      <c r="D4602">
        <f t="shared" ca="1" si="702"/>
        <v>0.75</v>
      </c>
      <c r="E4602" s="1">
        <v>0.65</v>
      </c>
      <c r="F4602">
        <v>19.899999999999999</v>
      </c>
      <c r="G4602">
        <f t="shared" ca="1" si="697"/>
        <v>42.007420362456692</v>
      </c>
      <c r="H4602">
        <f t="shared" ca="1" si="703"/>
        <v>18.009932089701394</v>
      </c>
      <c r="I4602">
        <f ca="1">User_Model_Calcs!A4602-Sat_Data!$B$5</f>
        <v>20.008219116629277</v>
      </c>
      <c r="J4602">
        <f ca="1">(Earth_Data!$B$1/SQRT(1-Earth_Data!$B$2^2*SIN(RADIANS(User_Model_Calcs!B4602))^2))*COS(RADIANS(User_Model_Calcs!B4602))</f>
        <v>5335.4351963586196</v>
      </c>
      <c r="K4602">
        <f ca="1">((Earth_Data!$B$1*(1-Earth_Data!$B$2^2))/SQRT(1-Earth_Data!$B$2^2*SIN(RADIANS(User_Model_Calcs!B4602))^2))*SIN(RADIANS(User_Model_Calcs!B4602))</f>
        <v>-3483.1071878388757</v>
      </c>
      <c r="L4602">
        <f t="shared" ca="1" si="698"/>
        <v>-33.13751955268674</v>
      </c>
      <c r="M4602">
        <f t="shared" ca="1" si="699"/>
        <v>6371.7269571535462</v>
      </c>
      <c r="N4602">
        <f ca="1">SQRT(User_Model_Calcs!M4602^2+Sat_Data!$B$3^2-2*User_Model_Calcs!M4602*Sat_Data!$B$3*COS(RADIANS(L4602))*COS(RADIANS(I4602)))</f>
        <v>37358.286835705592</v>
      </c>
      <c r="O4602">
        <f ca="1">DEGREES(ACOS(((Earth_Data!$B$1+Sat_Data!$B$2)/User_Model_Calcs!N4602)*SQRT(1-COS(RADIANS(User_Model_Calcs!I4602))^2*COS(RADIANS(User_Model_Calcs!B4602))^2)))</f>
        <v>45.665029674186769</v>
      </c>
      <c r="P4602">
        <f t="shared" ca="1" si="696"/>
        <v>33.544082950480892</v>
      </c>
    </row>
    <row r="4603" spans="1:16" x14ac:dyDescent="0.25">
      <c r="A4603" s="5">
        <f ca="1">142.56313432703+(RAND()*5-2.5)</f>
        <v>143.2936236069398</v>
      </c>
      <c r="B4603">
        <f ca="1">-34.4534087301148+(RAND()*5-2.5)</f>
        <v>-35.430956230977152</v>
      </c>
      <c r="C4603" s="6">
        <v>20135.9375</v>
      </c>
      <c r="D4603">
        <f t="shared" ca="1" si="702"/>
        <v>0.75</v>
      </c>
      <c r="E4603" s="1">
        <v>0.65</v>
      </c>
      <c r="F4603">
        <v>19.899999999999999</v>
      </c>
      <c r="G4603">
        <f t="shared" ca="1" si="697"/>
        <v>42.007420362456692</v>
      </c>
      <c r="H4603">
        <f t="shared" ca="1" si="703"/>
        <v>17.311123173243804</v>
      </c>
      <c r="I4603">
        <f ca="1">User_Model_Calcs!A4603-Sat_Data!$B$5</f>
        <v>33.293623606939803</v>
      </c>
      <c r="J4603">
        <f ca="1">(Earth_Data!$B$1/SQRT(1-Earth_Data!$B$2^2*SIN(RADIANS(User_Model_Calcs!B4603))^2))*COS(RADIANS(User_Model_Calcs!B4603))</f>
        <v>5202.8583956920729</v>
      </c>
      <c r="K4603">
        <f ca="1">((Earth_Data!$B$1*(1-Earth_Data!$B$2^2))/SQRT(1-Earth_Data!$B$2^2*SIN(RADIANS(User_Model_Calcs!B4603))^2))*SIN(RADIANS(User_Model_Calcs!B4603))</f>
        <v>-3676.9302148714128</v>
      </c>
      <c r="L4603">
        <f t="shared" ca="1" si="698"/>
        <v>-35.249364281220267</v>
      </c>
      <c r="M4603">
        <f t="shared" ca="1" si="699"/>
        <v>6370.9929595517387</v>
      </c>
      <c r="N4603">
        <f ca="1">SQRT(User_Model_Calcs!M4603^2+Sat_Data!$B$3^2-2*User_Model_Calcs!M4603*Sat_Data!$B$3*COS(RADIANS(L4603))*COS(RADIANS(I4603)))</f>
        <v>38100.76844980949</v>
      </c>
      <c r="O4603">
        <f ca="1">DEGREES(ACOS(((Earth_Data!$B$1+Sat_Data!$B$2)/User_Model_Calcs!N4603)*SQRT(1-COS(RADIANS(User_Model_Calcs!I4603))^2*COS(RADIANS(User_Model_Calcs!B4603))^2)))</f>
        <v>35.874766092882751</v>
      </c>
      <c r="P4603">
        <f t="shared" ca="1" si="696"/>
        <v>48.563362117083521</v>
      </c>
    </row>
    <row r="4604" spans="1:16" x14ac:dyDescent="0.25">
      <c r="A4604" s="5">
        <f t="shared" ref="A4604:A4667" ca="1" si="706">142.56313432703+(RAND()*5-2.5)</f>
        <v>141.63442666320404</v>
      </c>
      <c r="B4604">
        <f t="shared" ref="B4604:B4667" ca="1" si="707">-34.4534087301148+(RAND()*5-2.5)</f>
        <v>-36.771916925625213</v>
      </c>
      <c r="C4604" s="6">
        <v>20135.9375</v>
      </c>
      <c r="D4604">
        <f t="shared" ca="1" si="702"/>
        <v>1.2</v>
      </c>
      <c r="E4604" s="1">
        <v>0.65</v>
      </c>
      <c r="F4604">
        <v>19.899999999999999</v>
      </c>
      <c r="G4604">
        <f t="shared" ca="1" si="697"/>
        <v>46.089820015575185</v>
      </c>
      <c r="H4604">
        <f t="shared" ca="1" si="703"/>
        <v>14.962868175942081</v>
      </c>
      <c r="I4604">
        <f ca="1">User_Model_Calcs!A4604-Sat_Data!$B$5</f>
        <v>31.634426663204039</v>
      </c>
      <c r="J4604">
        <f ca="1">(Earth_Data!$B$1/SQRT(1-Earth_Data!$B$2^2*SIN(RADIANS(User_Model_Calcs!B4604))^2))*COS(RADIANS(User_Model_Calcs!B4604))</f>
        <v>5115.1882916466238</v>
      </c>
      <c r="K4604">
        <f ca="1">((Earth_Data!$B$1*(1-Earth_Data!$B$2^2))/SQRT(1-Earth_Data!$B$2^2*SIN(RADIANS(User_Model_Calcs!B4604))^2))*SIN(RADIANS(User_Model_Calcs!B4604))</f>
        <v>-3797.1494942044565</v>
      </c>
      <c r="L4604">
        <f t="shared" ca="1" si="698"/>
        <v>-36.587547681995517</v>
      </c>
      <c r="M4604">
        <f t="shared" ca="1" si="699"/>
        <v>6370.5176822873555</v>
      </c>
      <c r="N4604">
        <f ca="1">SQRT(User_Model_Calcs!M4604^2+Sat_Data!$B$3^2-2*User_Model_Calcs!M4604*Sat_Data!$B$3*COS(RADIANS(L4604))*COS(RADIANS(I4604)))</f>
        <v>38093.797061619458</v>
      </c>
      <c r="O4604">
        <f ca="1">DEGREES(ACOS(((Earth_Data!$B$1+Sat_Data!$B$2)/User_Model_Calcs!N4604)*SQRT(1-COS(RADIANS(User_Model_Calcs!I4604))^2*COS(RADIANS(User_Model_Calcs!B4604))^2)))</f>
        <v>35.953346618955742</v>
      </c>
      <c r="P4604">
        <f t="shared" ca="1" si="696"/>
        <v>45.820779850484733</v>
      </c>
    </row>
    <row r="4605" spans="1:16" x14ac:dyDescent="0.25">
      <c r="A4605" s="5">
        <f t="shared" ca="1" si="706"/>
        <v>140.77534970457907</v>
      </c>
      <c r="B4605">
        <f t="shared" ca="1" si="707"/>
        <v>-35.519132409162495</v>
      </c>
      <c r="C4605" s="6">
        <v>20135.9375</v>
      </c>
      <c r="D4605">
        <f t="shared" ca="1" si="702"/>
        <v>1.2</v>
      </c>
      <c r="E4605" s="1">
        <v>0.65</v>
      </c>
      <c r="F4605">
        <v>19.899999999999999</v>
      </c>
      <c r="G4605">
        <f t="shared" ca="1" si="697"/>
        <v>46.089820015575185</v>
      </c>
      <c r="H4605">
        <f t="shared" ca="1" si="703"/>
        <v>21.464652602382838</v>
      </c>
      <c r="I4605">
        <f ca="1">User_Model_Calcs!A4605-Sat_Data!$B$5</f>
        <v>30.775349704579071</v>
      </c>
      <c r="J4605">
        <f ca="1">(Earth_Data!$B$1/SQRT(1-Earth_Data!$B$2^2*SIN(RADIANS(User_Model_Calcs!B4605))^2))*COS(RADIANS(User_Model_Calcs!B4605))</f>
        <v>5197.1807970209939</v>
      </c>
      <c r="K4605">
        <f ca="1">((Earth_Data!$B$1*(1-Earth_Data!$B$2^2))/SQRT(1-Earth_Data!$B$2^2*SIN(RADIANS(User_Model_Calcs!B4605))^2))*SIN(RADIANS(User_Model_Calcs!B4605))</f>
        <v>-3684.8972524611117</v>
      </c>
      <c r="L4605">
        <f t="shared" ca="1" si="698"/>
        <v>-35.337345584800204</v>
      </c>
      <c r="M4605">
        <f t="shared" ca="1" si="699"/>
        <v>6370.9619366402767</v>
      </c>
      <c r="N4605">
        <f ca="1">SQRT(User_Model_Calcs!M4605^2+Sat_Data!$B$3^2-2*User_Model_Calcs!M4605*Sat_Data!$B$3*COS(RADIANS(L4605))*COS(RADIANS(I4605)))</f>
        <v>37971.720743545229</v>
      </c>
      <c r="O4605">
        <f ca="1">DEGREES(ACOS(((Earth_Data!$B$1+Sat_Data!$B$2)/User_Model_Calcs!N4605)*SQRT(1-COS(RADIANS(User_Model_Calcs!I4605))^2*COS(RADIANS(User_Model_Calcs!B4605))^2)))</f>
        <v>37.463017742328404</v>
      </c>
      <c r="P4605">
        <f t="shared" ca="1" si="696"/>
        <v>45.709124252107578</v>
      </c>
    </row>
    <row r="4606" spans="1:16" x14ac:dyDescent="0.25">
      <c r="A4606" s="5">
        <f t="shared" ca="1" si="706"/>
        <v>143.48282184154891</v>
      </c>
      <c r="B4606">
        <f t="shared" ca="1" si="707"/>
        <v>-36.790039546263444</v>
      </c>
      <c r="C4606" s="6">
        <v>20135.9375</v>
      </c>
      <c r="D4606">
        <f t="shared" ca="1" si="702"/>
        <v>1.2</v>
      </c>
      <c r="E4606" s="1">
        <v>0.65</v>
      </c>
      <c r="F4606">
        <v>19.899999999999999</v>
      </c>
      <c r="G4606">
        <f t="shared" ca="1" si="697"/>
        <v>46.089820015575185</v>
      </c>
      <c r="H4606">
        <f t="shared" ca="1" si="703"/>
        <v>23.516616287662895</v>
      </c>
      <c r="I4606">
        <f ca="1">User_Model_Calcs!A4606-Sat_Data!$B$5</f>
        <v>33.482821841548912</v>
      </c>
      <c r="J4606">
        <f ca="1">(Earth_Data!$B$1/SQRT(1-Earth_Data!$B$2^2*SIN(RADIANS(User_Model_Calcs!B4606))^2))*COS(RADIANS(User_Model_Calcs!B4606))</f>
        <v>5113.9841106883241</v>
      </c>
      <c r="K4606">
        <f ca="1">((Earth_Data!$B$1*(1-Earth_Data!$B$2^2))/SQRT(1-Earth_Data!$B$2^2*SIN(RADIANS(User_Model_Calcs!B4606))^2))*SIN(RADIANS(User_Model_Calcs!B4606))</f>
        <v>-3798.7602707288902</v>
      </c>
      <c r="L4606">
        <f t="shared" ca="1" si="698"/>
        <v>-36.605635513489965</v>
      </c>
      <c r="M4606">
        <f t="shared" ca="1" si="699"/>
        <v>6370.5112101652312</v>
      </c>
      <c r="N4606">
        <f ca="1">SQRT(User_Model_Calcs!M4606^2+Sat_Data!$B$3^2-2*User_Model_Calcs!M4606*Sat_Data!$B$3*COS(RADIANS(L4606))*COS(RADIANS(I4606)))</f>
        <v>38193.070073842762</v>
      </c>
      <c r="O4606">
        <f ca="1">DEGREES(ACOS(((Earth_Data!$B$1+Sat_Data!$B$2)/User_Model_Calcs!N4606)*SQRT(1-COS(RADIANS(User_Model_Calcs!I4606))^2*COS(RADIANS(User_Model_Calcs!B4606))^2)))</f>
        <v>34.755124259720048</v>
      </c>
      <c r="P4606">
        <f t="shared" ca="1" si="696"/>
        <v>47.842141571153007</v>
      </c>
    </row>
    <row r="4607" spans="1:16" x14ac:dyDescent="0.25">
      <c r="A4607" s="5">
        <f t="shared" ca="1" si="706"/>
        <v>143.75655796619006</v>
      </c>
      <c r="B4607">
        <f t="shared" ca="1" si="707"/>
        <v>-32.980620766605433</v>
      </c>
      <c r="C4607" s="6">
        <v>20135.9375</v>
      </c>
      <c r="D4607">
        <f t="shared" ca="1" si="702"/>
        <v>0.75</v>
      </c>
      <c r="E4607" s="1">
        <v>0.65</v>
      </c>
      <c r="F4607">
        <v>19.899999999999999</v>
      </c>
      <c r="G4607">
        <f t="shared" ca="1" si="697"/>
        <v>42.007420362456692</v>
      </c>
      <c r="H4607">
        <f t="shared" ca="1" si="703"/>
        <v>17.958770626750127</v>
      </c>
      <c r="I4607">
        <f ca="1">User_Model_Calcs!A4607-Sat_Data!$B$5</f>
        <v>33.756557966190059</v>
      </c>
      <c r="J4607">
        <f ca="1">(Earth_Data!$B$1/SQRT(1-Earth_Data!$B$2^2*SIN(RADIANS(User_Model_Calcs!B4607))^2))*COS(RADIANS(User_Model_Calcs!B4607))</f>
        <v>5355.6476663808644</v>
      </c>
      <c r="K4607">
        <f ca="1">((Earth_Data!$B$1*(1-Earth_Data!$B$2^2))/SQRT(1-Earth_Data!$B$2^2*SIN(RADIANS(User_Model_Calcs!B4607))^2))*SIN(RADIANS(User_Model_Calcs!B4607))</f>
        <v>-3452.1571703297182</v>
      </c>
      <c r="L4607">
        <f t="shared" ca="1" si="698"/>
        <v>-32.805122895504383</v>
      </c>
      <c r="M4607">
        <f t="shared" ca="1" si="699"/>
        <v>6371.8404762729024</v>
      </c>
      <c r="N4607">
        <f ca="1">SQRT(User_Model_Calcs!M4607^2+Sat_Data!$B$3^2-2*User_Model_Calcs!M4607*Sat_Data!$B$3*COS(RADIANS(L4607))*COS(RADIANS(I4607)))</f>
        <v>37985.853002342345</v>
      </c>
      <c r="O4607">
        <f ca="1">DEGREES(ACOS(((Earth_Data!$B$1+Sat_Data!$B$2)/User_Model_Calcs!N4607)*SQRT(1-COS(RADIANS(User_Model_Calcs!I4607))^2*COS(RADIANS(User_Model_Calcs!B4607))^2)))</f>
        <v>37.299100965359543</v>
      </c>
      <c r="P4607">
        <f t="shared" ca="1" si="696"/>
        <v>50.837752022961531</v>
      </c>
    </row>
    <row r="4608" spans="1:16" x14ac:dyDescent="0.25">
      <c r="A4608" s="5">
        <f t="shared" ca="1" si="706"/>
        <v>140.21643902467929</v>
      </c>
      <c r="B4608">
        <f t="shared" ca="1" si="707"/>
        <v>-32.310142916627399</v>
      </c>
      <c r="C4608" s="6">
        <v>20135.9375</v>
      </c>
      <c r="D4608">
        <f t="shared" ca="1" si="702"/>
        <v>0.75</v>
      </c>
      <c r="E4608" s="1">
        <v>0.65</v>
      </c>
      <c r="F4608">
        <v>19.899999999999999</v>
      </c>
      <c r="G4608">
        <f t="shared" ca="1" si="697"/>
        <v>42.007420362456692</v>
      </c>
      <c r="H4608">
        <f t="shared" ca="1" si="703"/>
        <v>23.636067578816359</v>
      </c>
      <c r="I4608">
        <f ca="1">User_Model_Calcs!A4608-Sat_Data!$B$5</f>
        <v>30.216439024679289</v>
      </c>
      <c r="J4608">
        <f ca="1">(Earth_Data!$B$1/SQRT(1-Earth_Data!$B$2^2*SIN(RADIANS(User_Model_Calcs!B4608))^2))*COS(RADIANS(User_Model_Calcs!B4608))</f>
        <v>5395.7572387352257</v>
      </c>
      <c r="K4608">
        <f ca="1">((Earth_Data!$B$1*(1-Earth_Data!$B$2^2))/SQRT(1-Earth_Data!$B$2^2*SIN(RADIANS(User_Model_Calcs!B4608))^2))*SIN(RADIANS(User_Model_Calcs!B4608))</f>
        <v>-3389.548904907525</v>
      </c>
      <c r="L4608">
        <f t="shared" ca="1" si="698"/>
        <v>-32.136537356743716</v>
      </c>
      <c r="M4608">
        <f t="shared" ca="1" si="699"/>
        <v>6372.0670082888637</v>
      </c>
      <c r="N4608">
        <f ca="1">SQRT(User_Model_Calcs!M4608^2+Sat_Data!$B$3^2-2*User_Model_Calcs!M4608*Sat_Data!$B$3*COS(RADIANS(L4608))*COS(RADIANS(I4608)))</f>
        <v>37752.161389000321</v>
      </c>
      <c r="O4608">
        <f ca="1">DEGREES(ACOS(((Earth_Data!$B$1+Sat_Data!$B$2)/User_Model_Calcs!N4608)*SQRT(1-COS(RADIANS(User_Model_Calcs!I4608))^2*COS(RADIANS(User_Model_Calcs!B4608))^2)))</f>
        <v>40.277700997897519</v>
      </c>
      <c r="P4608">
        <f t="shared" ca="1" si="696"/>
        <v>47.455513903945771</v>
      </c>
    </row>
    <row r="4609" spans="1:16" x14ac:dyDescent="0.25">
      <c r="A4609" s="5">
        <f t="shared" ca="1" si="706"/>
        <v>142.82647991958137</v>
      </c>
      <c r="B4609">
        <f t="shared" ca="1" si="707"/>
        <v>-32.440347614769955</v>
      </c>
      <c r="C4609" s="6">
        <v>20135.9375</v>
      </c>
      <c r="D4609">
        <f t="shared" ca="1" si="702"/>
        <v>0.75</v>
      </c>
      <c r="E4609" s="1">
        <v>0.65</v>
      </c>
      <c r="F4609">
        <v>19.899999999999999</v>
      </c>
      <c r="G4609">
        <f t="shared" ca="1" si="697"/>
        <v>42.007420362456692</v>
      </c>
      <c r="H4609">
        <f t="shared" ca="1" si="703"/>
        <v>14.228471125958876</v>
      </c>
      <c r="I4609">
        <f ca="1">User_Model_Calcs!A4609-Sat_Data!$B$5</f>
        <v>32.826479919581374</v>
      </c>
      <c r="J4609">
        <f ca="1">(Earth_Data!$B$1/SQRT(1-Earth_Data!$B$2^2*SIN(RADIANS(User_Model_Calcs!B4609))^2))*COS(RADIANS(User_Model_Calcs!B4609))</f>
        <v>5388.0257871352214</v>
      </c>
      <c r="K4609">
        <f ca="1">((Earth_Data!$B$1*(1-Earth_Data!$B$2^2))/SQRT(1-Earth_Data!$B$2^2*SIN(RADIANS(User_Model_Calcs!B4609))^2))*SIN(RADIANS(User_Model_Calcs!B4609))</f>
        <v>-3401.7433655446894</v>
      </c>
      <c r="L4609">
        <f t="shared" ca="1" si="698"/>
        <v>-32.266367132780012</v>
      </c>
      <c r="M4609">
        <f t="shared" ca="1" si="699"/>
        <v>6372.0232114973842</v>
      </c>
      <c r="N4609">
        <f ca="1">SQRT(User_Model_Calcs!M4609^2+Sat_Data!$B$3^2-2*User_Model_Calcs!M4609*Sat_Data!$B$3*COS(RADIANS(L4609))*COS(RADIANS(I4609)))</f>
        <v>37902.623340561913</v>
      </c>
      <c r="O4609">
        <f ca="1">DEGREES(ACOS(((Earth_Data!$B$1+Sat_Data!$B$2)/User_Model_Calcs!N4609)*SQRT(1-COS(RADIANS(User_Model_Calcs!I4609))^2*COS(RADIANS(User_Model_Calcs!B4609))^2)))</f>
        <v>38.344915982504197</v>
      </c>
      <c r="P4609">
        <f t="shared" ca="1" si="696"/>
        <v>50.255846844808147</v>
      </c>
    </row>
    <row r="4610" spans="1:16" x14ac:dyDescent="0.25">
      <c r="A4610" s="5">
        <f t="shared" ca="1" si="706"/>
        <v>141.49632202197637</v>
      </c>
      <c r="B4610">
        <f t="shared" ca="1" si="707"/>
        <v>-32.954694917526759</v>
      </c>
      <c r="C4610" s="6">
        <v>20135.9375</v>
      </c>
      <c r="D4610">
        <f t="shared" ca="1" si="702"/>
        <v>0.75</v>
      </c>
      <c r="E4610" s="1">
        <v>0.65</v>
      </c>
      <c r="F4610">
        <v>19.899999999999999</v>
      </c>
      <c r="G4610">
        <f t="shared" ca="1" si="697"/>
        <v>42.007420362456692</v>
      </c>
      <c r="H4610">
        <f t="shared" ca="1" si="703"/>
        <v>23.192010016687359</v>
      </c>
      <c r="I4610">
        <f ca="1">User_Model_Calcs!A4610-Sat_Data!$B$5</f>
        <v>31.496322021976368</v>
      </c>
      <c r="J4610">
        <f ca="1">(Earth_Data!$B$1/SQRT(1-Earth_Data!$B$2^2*SIN(RADIANS(User_Model_Calcs!B4610))^2))*COS(RADIANS(User_Model_Calcs!B4610))</f>
        <v>5357.2122938071625</v>
      </c>
      <c r="K4610">
        <f ca="1">((Earth_Data!$B$1*(1-Earth_Data!$B$2^2))/SQRT(1-Earth_Data!$B$2^2*SIN(RADIANS(User_Model_Calcs!B4610))^2))*SIN(RADIANS(User_Model_Calcs!B4610))</f>
        <v>-3449.7448753670405</v>
      </c>
      <c r="L4610">
        <f t="shared" ca="1" si="698"/>
        <v>-32.779268445152134</v>
      </c>
      <c r="M4610">
        <f t="shared" ca="1" si="699"/>
        <v>6371.849281491187</v>
      </c>
      <c r="N4610">
        <f ca="1">SQRT(User_Model_Calcs!M4610^2+Sat_Data!$B$3^2-2*User_Model_Calcs!M4610*Sat_Data!$B$3*COS(RADIANS(L4610))*COS(RADIANS(I4610)))</f>
        <v>37857.726521982375</v>
      </c>
      <c r="O4610">
        <f ca="1">DEGREES(ACOS(((Earth_Data!$B$1+Sat_Data!$B$2)/User_Model_Calcs!N4610)*SQRT(1-COS(RADIANS(User_Model_Calcs!I4610))^2*COS(RADIANS(User_Model_Calcs!B4610))^2)))</f>
        <v>38.912575378662645</v>
      </c>
      <c r="P4610">
        <f t="shared" ref="P4610:P4673" ca="1" si="708">DEGREES(ASIN(SIN(RADIANS(ABS(I4610)))/(SIN(ACOS(COS(RADIANS(I4610))*COS(RADIANS(B4610)))))))</f>
        <v>48.400831343920792</v>
      </c>
    </row>
    <row r="4611" spans="1:16" x14ac:dyDescent="0.25">
      <c r="A4611" s="5">
        <f t="shared" ca="1" si="706"/>
        <v>144.62556817687008</v>
      </c>
      <c r="B4611">
        <f t="shared" ca="1" si="707"/>
        <v>-35.082893621905917</v>
      </c>
      <c r="C4611" s="6">
        <v>20135.9375</v>
      </c>
      <c r="D4611">
        <f t="shared" ca="1" si="702"/>
        <v>0.75</v>
      </c>
      <c r="E4611" s="1">
        <v>0.65</v>
      </c>
      <c r="F4611">
        <v>19.899999999999999</v>
      </c>
      <c r="G4611">
        <f t="shared" ref="G4611:G4674" ca="1" si="709">20.4+20*LOG(F4611)+20*LOG(D4611)+10*LOG(E4611)</f>
        <v>42.007420362456692</v>
      </c>
      <c r="H4611">
        <f t="shared" ca="1" si="703"/>
        <v>21.662699608576634</v>
      </c>
      <c r="I4611">
        <f ca="1">User_Model_Calcs!A4611-Sat_Data!$B$5</f>
        <v>34.625568176870075</v>
      </c>
      <c r="J4611">
        <f ca="1">(Earth_Data!$B$1/SQRT(1-Earth_Data!$B$2^2*SIN(RADIANS(User_Model_Calcs!B4611))^2))*COS(RADIANS(User_Model_Calcs!B4611))</f>
        <v>5225.1491672601869</v>
      </c>
      <c r="K4611">
        <f ca="1">((Earth_Data!$B$1*(1-Earth_Data!$B$2^2))/SQRT(1-Earth_Data!$B$2^2*SIN(RADIANS(User_Model_Calcs!B4611))^2))*SIN(RADIANS(User_Model_Calcs!B4611))</f>
        <v>-3645.3975913191766</v>
      </c>
      <c r="L4611">
        <f t="shared" ref="L4611:L4674" ca="1" si="710">DEGREES(ATAN((K4611/J4611)))</f>
        <v>-34.90208763524371</v>
      </c>
      <c r="M4611">
        <f t="shared" ref="M4611:M4674" ca="1" si="711">SQRT(J4611^2+K4611^2)</f>
        <v>6371.1150844193262</v>
      </c>
      <c r="N4611">
        <f ca="1">SQRT(User_Model_Calcs!M4611^2+Sat_Data!$B$3^2-2*User_Model_Calcs!M4611*Sat_Data!$B$3*COS(RADIANS(L4611))*COS(RADIANS(I4611)))</f>
        <v>38155.218498206603</v>
      </c>
      <c r="O4611">
        <f ca="1">DEGREES(ACOS(((Earth_Data!$B$1+Sat_Data!$B$2)/User_Model_Calcs!N4611)*SQRT(1-COS(RADIANS(User_Model_Calcs!I4611))^2*COS(RADIANS(User_Model_Calcs!B4611))^2)))</f>
        <v>35.217295743029297</v>
      </c>
      <c r="P4611">
        <f t="shared" ca="1" si="708"/>
        <v>50.227068688778616</v>
      </c>
    </row>
    <row r="4612" spans="1:16" x14ac:dyDescent="0.25">
      <c r="A4612" s="5">
        <f t="shared" ca="1" si="706"/>
        <v>140.33318020294487</v>
      </c>
      <c r="B4612">
        <f t="shared" ca="1" si="707"/>
        <v>-35.487855504008245</v>
      </c>
      <c r="C4612" s="6">
        <v>20135.9375</v>
      </c>
      <c r="D4612">
        <f t="shared" ca="1" si="702"/>
        <v>1.2</v>
      </c>
      <c r="E4612" s="1">
        <v>0.65</v>
      </c>
      <c r="F4612">
        <v>19.899999999999999</v>
      </c>
      <c r="G4612">
        <f t="shared" ca="1" si="709"/>
        <v>46.089820015575185</v>
      </c>
      <c r="H4612">
        <f t="shared" ca="1" si="703"/>
        <v>15.211228244593718</v>
      </c>
      <c r="I4612">
        <f ca="1">User_Model_Calcs!A4612-Sat_Data!$B$5</f>
        <v>30.333180202944874</v>
      </c>
      <c r="J4612">
        <f ca="1">(Earth_Data!$B$1/SQRT(1-Earth_Data!$B$2^2*SIN(RADIANS(User_Model_Calcs!B4612))^2))*COS(RADIANS(User_Model_Calcs!B4612))</f>
        <v>5199.1961063845474</v>
      </c>
      <c r="K4612">
        <f ca="1">((Earth_Data!$B$1*(1-Earth_Data!$B$2^2))/SQRT(1-Earth_Data!$B$2^2*SIN(RADIANS(User_Model_Calcs!B4612))^2))*SIN(RADIANS(User_Model_Calcs!B4612))</f>
        <v>-3682.0722573483777</v>
      </c>
      <c r="L4612">
        <f t="shared" ca="1" si="710"/>
        <v>-35.3061376071201</v>
      </c>
      <c r="M4612">
        <f t="shared" ca="1" si="711"/>
        <v>6370.9729446120564</v>
      </c>
      <c r="N4612">
        <f ca="1">SQRT(User_Model_Calcs!M4612^2+Sat_Data!$B$3^2-2*User_Model_Calcs!M4612*Sat_Data!$B$3*COS(RADIANS(L4612))*COS(RADIANS(I4612)))</f>
        <v>37947.142863701229</v>
      </c>
      <c r="O4612">
        <f ca="1">DEGREES(ACOS(((Earth_Data!$B$1+Sat_Data!$B$2)/User_Model_Calcs!N4612)*SQRT(1-COS(RADIANS(User_Model_Calcs!I4612))^2*COS(RADIANS(User_Model_Calcs!B4612))^2)))</f>
        <v>37.770219622356294</v>
      </c>
      <c r="P4612">
        <f t="shared" ca="1" si="708"/>
        <v>45.226080801948925</v>
      </c>
    </row>
    <row r="4613" spans="1:16" x14ac:dyDescent="0.25">
      <c r="A4613" s="5">
        <f t="shared" ca="1" si="706"/>
        <v>144.40747645417582</v>
      </c>
      <c r="B4613">
        <f t="shared" ca="1" si="707"/>
        <v>-33.024750898404967</v>
      </c>
      <c r="C4613" s="6">
        <v>20135.9375</v>
      </c>
      <c r="D4613">
        <f t="shared" ca="1" si="702"/>
        <v>3</v>
      </c>
      <c r="E4613" s="1">
        <v>0.65</v>
      </c>
      <c r="F4613">
        <v>19.899999999999999</v>
      </c>
      <c r="G4613">
        <f t="shared" ca="1" si="709"/>
        <v>54.048620189015942</v>
      </c>
      <c r="H4613">
        <f t="shared" ca="1" si="703"/>
        <v>15.893552992738352</v>
      </c>
      <c r="I4613">
        <f ca="1">User_Model_Calcs!A4613-Sat_Data!$B$5</f>
        <v>34.407476454175821</v>
      </c>
      <c r="J4613">
        <f ca="1">(Earth_Data!$B$1/SQRT(1-Earth_Data!$B$2^2*SIN(RADIANS(User_Model_Calcs!B4613))^2))*COS(RADIANS(User_Model_Calcs!B4613))</f>
        <v>5352.9818840478983</v>
      </c>
      <c r="K4613">
        <f ca="1">((Earth_Data!$B$1*(1-Earth_Data!$B$2^2))/SQRT(1-Earth_Data!$B$2^2*SIN(RADIANS(User_Model_Calcs!B4613))^2))*SIN(RADIANS(User_Model_Calcs!B4613))</f>
        <v>-3456.2616938989049</v>
      </c>
      <c r="L4613">
        <f t="shared" ca="1" si="710"/>
        <v>-32.849131823948483</v>
      </c>
      <c r="M4613">
        <f t="shared" ca="1" si="711"/>
        <v>6371.8254800063314</v>
      </c>
      <c r="N4613">
        <f ca="1">SQRT(User_Model_Calcs!M4613^2+Sat_Data!$B$3^2-2*User_Model_Calcs!M4613*Sat_Data!$B$3*COS(RADIANS(L4613))*COS(RADIANS(I4613)))</f>
        <v>38026.116179033161</v>
      </c>
      <c r="O4613">
        <f ca="1">DEGREES(ACOS(((Earth_Data!$B$1+Sat_Data!$B$2)/User_Model_Calcs!N4613)*SQRT(1-COS(RADIANS(User_Model_Calcs!I4613))^2*COS(RADIANS(User_Model_Calcs!B4613))^2)))</f>
        <v>36.800273635574136</v>
      </c>
      <c r="P4613">
        <f t="shared" ca="1" si="708"/>
        <v>51.489627823044053</v>
      </c>
    </row>
    <row r="4614" spans="1:16" x14ac:dyDescent="0.25">
      <c r="A4614" s="5">
        <f t="shared" ca="1" si="706"/>
        <v>142.92755669611523</v>
      </c>
      <c r="B4614">
        <f t="shared" ca="1" si="707"/>
        <v>-33.767760420709159</v>
      </c>
      <c r="C4614" s="6">
        <v>20135.9375</v>
      </c>
      <c r="D4614">
        <f t="shared" ca="1" si="702"/>
        <v>0.75</v>
      </c>
      <c r="E4614" s="1">
        <v>0.65</v>
      </c>
      <c r="F4614">
        <v>19.899999999999999</v>
      </c>
      <c r="G4614">
        <f t="shared" ca="1" si="709"/>
        <v>42.007420362456692</v>
      </c>
      <c r="H4614">
        <f t="shared" ca="1" si="703"/>
        <v>16.15321714513523</v>
      </c>
      <c r="I4614">
        <f ca="1">User_Model_Calcs!A4614-Sat_Data!$B$5</f>
        <v>32.927556696115232</v>
      </c>
      <c r="J4614">
        <f ca="1">(Earth_Data!$B$1/SQRT(1-Earth_Data!$B$2^2*SIN(RADIANS(User_Model_Calcs!B4614))^2))*COS(RADIANS(User_Model_Calcs!B4614))</f>
        <v>5307.6224743125231</v>
      </c>
      <c r="K4614">
        <f ca="1">((Earth_Data!$B$1*(1-Earth_Data!$B$2^2))/SQRT(1-Earth_Data!$B$2^2*SIN(RADIANS(User_Model_Calcs!B4614))^2))*SIN(RADIANS(User_Model_Calcs!B4614))</f>
        <v>-3525.0626133411965</v>
      </c>
      <c r="L4614">
        <f t="shared" ca="1" si="710"/>
        <v>-33.590163217847433</v>
      </c>
      <c r="M4614">
        <f t="shared" ca="1" si="711"/>
        <v>6371.5714512044251</v>
      </c>
      <c r="N4614">
        <f ca="1">SQRT(User_Model_Calcs!M4614^2+Sat_Data!$B$3^2-2*User_Model_Calcs!M4614*Sat_Data!$B$3*COS(RADIANS(L4614))*COS(RADIANS(I4614)))</f>
        <v>37983.276471922196</v>
      </c>
      <c r="O4614">
        <f ca="1">DEGREES(ACOS(((Earth_Data!$B$1+Sat_Data!$B$2)/User_Model_Calcs!N4614)*SQRT(1-COS(RADIANS(User_Model_Calcs!I4614))^2*COS(RADIANS(User_Model_Calcs!B4614))^2)))</f>
        <v>37.327472255397559</v>
      </c>
      <c r="P4614">
        <f t="shared" ca="1" si="708"/>
        <v>49.361372555069032</v>
      </c>
    </row>
    <row r="4615" spans="1:16" x14ac:dyDescent="0.25">
      <c r="A4615" s="5">
        <f t="shared" ca="1" si="706"/>
        <v>143.71758556649746</v>
      </c>
      <c r="B4615">
        <f t="shared" ca="1" si="707"/>
        <v>-33.996790085315837</v>
      </c>
      <c r="C4615" s="6">
        <v>20135.9375</v>
      </c>
      <c r="D4615">
        <f t="shared" ca="1" si="702"/>
        <v>0.75</v>
      </c>
      <c r="E4615" s="1">
        <v>0.65</v>
      </c>
      <c r="F4615">
        <v>19.899999999999999</v>
      </c>
      <c r="G4615">
        <f t="shared" ca="1" si="709"/>
        <v>42.007420362456692</v>
      </c>
      <c r="H4615">
        <f t="shared" ca="1" si="703"/>
        <v>15.573267142406745</v>
      </c>
      <c r="I4615">
        <f ca="1">User_Model_Calcs!A4615-Sat_Data!$B$5</f>
        <v>33.717585566497462</v>
      </c>
      <c r="J4615">
        <f ca="1">(Earth_Data!$B$1/SQRT(1-Earth_Data!$B$2^2*SIN(RADIANS(User_Model_Calcs!B4615))^2))*COS(RADIANS(User_Model_Calcs!B4615))</f>
        <v>5293.4600277620193</v>
      </c>
      <c r="K4615">
        <f ca="1">((Earth_Data!$B$1*(1-Earth_Data!$B$2^2))/SQRT(1-Earth_Data!$B$2^2*SIN(RADIANS(User_Model_Calcs!B4615))^2))*SIN(RADIANS(User_Model_Calcs!B4615))</f>
        <v>-3546.1526470967574</v>
      </c>
      <c r="L4615">
        <f t="shared" ca="1" si="710"/>
        <v>-33.81860706486728</v>
      </c>
      <c r="M4615">
        <f t="shared" ca="1" si="711"/>
        <v>6371.492577255789</v>
      </c>
      <c r="N4615">
        <f ca="1">SQRT(User_Model_Calcs!M4615^2+Sat_Data!$B$3^2-2*User_Model_Calcs!M4615*Sat_Data!$B$3*COS(RADIANS(L4615))*COS(RADIANS(I4615)))</f>
        <v>38040.925370360761</v>
      </c>
      <c r="O4615">
        <f ca="1">DEGREES(ACOS(((Earth_Data!$B$1+Sat_Data!$B$2)/User_Model_Calcs!N4615)*SQRT(1-COS(RADIANS(User_Model_Calcs!I4615))^2*COS(RADIANS(User_Model_Calcs!B4615))^2)))</f>
        <v>36.613373573182272</v>
      </c>
      <c r="P4615">
        <f t="shared" ca="1" si="708"/>
        <v>50.042124601390796</v>
      </c>
    </row>
    <row r="4616" spans="1:16" x14ac:dyDescent="0.25">
      <c r="A4616" s="5">
        <f t="shared" ca="1" si="706"/>
        <v>143.88269258551071</v>
      </c>
      <c r="B4616">
        <f t="shared" ca="1" si="707"/>
        <v>-33.547666225585481</v>
      </c>
      <c r="C4616" s="6">
        <v>20135.9375</v>
      </c>
      <c r="D4616">
        <f t="shared" ca="1" si="702"/>
        <v>0.75</v>
      </c>
      <c r="E4616" s="1">
        <v>0.65</v>
      </c>
      <c r="F4616">
        <v>19.899999999999999</v>
      </c>
      <c r="G4616">
        <f t="shared" ca="1" si="709"/>
        <v>42.007420362456692</v>
      </c>
      <c r="H4616">
        <f t="shared" ca="1" si="703"/>
        <v>21.537189758756227</v>
      </c>
      <c r="I4616">
        <f ca="1">User_Model_Calcs!A4616-Sat_Data!$B$5</f>
        <v>33.882692585510711</v>
      </c>
      <c r="J4616">
        <f ca="1">(Earth_Data!$B$1/SQRT(1-Earth_Data!$B$2^2*SIN(RADIANS(User_Model_Calcs!B4616))^2))*COS(RADIANS(User_Model_Calcs!B4616))</f>
        <v>5321.1523495937317</v>
      </c>
      <c r="K4616">
        <f ca="1">((Earth_Data!$B$1*(1-Earth_Data!$B$2^2))/SQRT(1-Earth_Data!$B$2^2*SIN(RADIANS(User_Model_Calcs!B4616))^2))*SIN(RADIANS(User_Model_Calcs!B4616))</f>
        <v>-3504.7429493832442</v>
      </c>
      <c r="L4616">
        <f t="shared" ca="1" si="710"/>
        <v>-33.370642639371695</v>
      </c>
      <c r="M4616">
        <f t="shared" ca="1" si="711"/>
        <v>6371.6469981346627</v>
      </c>
      <c r="N4616">
        <f ca="1">SQRT(User_Model_Calcs!M4616^2+Sat_Data!$B$3^2-2*User_Model_Calcs!M4616*Sat_Data!$B$3*COS(RADIANS(L4616))*COS(RADIANS(I4616)))</f>
        <v>38024.87189187848</v>
      </c>
      <c r="O4616">
        <f ca="1">DEGREES(ACOS(((Earth_Data!$B$1+Sat_Data!$B$2)/User_Model_Calcs!N4616)*SQRT(1-COS(RADIANS(User_Model_Calcs!I4616))^2*COS(RADIANS(User_Model_Calcs!B4616))^2)))</f>
        <v>36.813221771421524</v>
      </c>
      <c r="P4616">
        <f t="shared" ca="1" si="708"/>
        <v>50.547742336496093</v>
      </c>
    </row>
    <row r="4617" spans="1:16" x14ac:dyDescent="0.25">
      <c r="A4617" s="5">
        <f t="shared" ca="1" si="706"/>
        <v>141.71436249287669</v>
      </c>
      <c r="B4617">
        <f t="shared" ca="1" si="707"/>
        <v>-35.390542613958303</v>
      </c>
      <c r="C4617" s="6">
        <v>20135.9375</v>
      </c>
      <c r="D4617">
        <f t="shared" ca="1" si="702"/>
        <v>1.2</v>
      </c>
      <c r="E4617" s="1">
        <v>0.65</v>
      </c>
      <c r="F4617">
        <v>19.899999999999999</v>
      </c>
      <c r="G4617">
        <f t="shared" ca="1" si="709"/>
        <v>46.089820015575185</v>
      </c>
      <c r="H4617">
        <f t="shared" ca="1" si="703"/>
        <v>16.178491982796778</v>
      </c>
      <c r="I4617">
        <f ca="1">User_Model_Calcs!A4617-Sat_Data!$B$5</f>
        <v>31.714362492876688</v>
      </c>
      <c r="J4617">
        <f ca="1">(Earth_Data!$B$1/SQRT(1-Earth_Data!$B$2^2*SIN(RADIANS(User_Model_Calcs!B4617))^2))*COS(RADIANS(User_Model_Calcs!B4617))</f>
        <v>5205.4564717536741</v>
      </c>
      <c r="K4617">
        <f ca="1">((Earth_Data!$B$1*(1-Earth_Data!$B$2^2))/SQRT(1-Earth_Data!$B$2^2*SIN(RADIANS(User_Model_Calcs!B4617))^2))*SIN(RADIANS(User_Model_Calcs!B4617))</f>
        <v>-3673.2758188870002</v>
      </c>
      <c r="L4617">
        <f t="shared" ca="1" si="710"/>
        <v>-35.209040553835955</v>
      </c>
      <c r="M4617">
        <f t="shared" ca="1" si="711"/>
        <v>6371.0071669196996</v>
      </c>
      <c r="N4617">
        <f ca="1">SQRT(User_Model_Calcs!M4617^2+Sat_Data!$B$3^2-2*User_Model_Calcs!M4617*Sat_Data!$B$3*COS(RADIANS(L4617))*COS(RADIANS(I4617)))</f>
        <v>38012.94654081668</v>
      </c>
      <c r="O4617">
        <f ca="1">DEGREES(ACOS(((Earth_Data!$B$1+Sat_Data!$B$2)/User_Model_Calcs!N4617)*SQRT(1-COS(RADIANS(User_Model_Calcs!I4617))^2*COS(RADIANS(User_Model_Calcs!B4617))^2)))</f>
        <v>36.951886380544316</v>
      </c>
      <c r="P4617">
        <f t="shared" ca="1" si="708"/>
        <v>46.856981727265428</v>
      </c>
    </row>
    <row r="4618" spans="1:16" x14ac:dyDescent="0.25">
      <c r="A4618" s="5">
        <f t="shared" ca="1" si="706"/>
        <v>142.87987043048025</v>
      </c>
      <c r="B4618">
        <f t="shared" ca="1" si="707"/>
        <v>-34.53116941180803</v>
      </c>
      <c r="C4618" s="6">
        <v>20135.9375</v>
      </c>
      <c r="D4618">
        <f t="shared" ca="1" si="702"/>
        <v>0.75</v>
      </c>
      <c r="E4618" s="1">
        <v>0.65</v>
      </c>
      <c r="F4618">
        <v>19.899999999999999</v>
      </c>
      <c r="G4618">
        <f t="shared" ca="1" si="709"/>
        <v>42.007420362456692</v>
      </c>
      <c r="H4618">
        <f t="shared" ca="1" si="703"/>
        <v>17.702590632841051</v>
      </c>
      <c r="I4618">
        <f ca="1">User_Model_Calcs!A4618-Sat_Data!$B$5</f>
        <v>32.879870430480253</v>
      </c>
      <c r="J4618">
        <f ca="1">(Earth_Data!$B$1/SQRT(1-Earth_Data!$B$2^2*SIN(RADIANS(User_Model_Calcs!B4618))^2))*COS(RADIANS(User_Model_Calcs!B4618))</f>
        <v>5260.0866864814288</v>
      </c>
      <c r="K4618">
        <f ca="1">((Earth_Data!$B$1*(1-Earth_Data!$B$2^2))/SQRT(1-Earth_Data!$B$2^2*SIN(RADIANS(User_Model_Calcs!B4618))^2))*SIN(RADIANS(User_Model_Calcs!B4618))</f>
        <v>-3595.1422583563449</v>
      </c>
      <c r="L4618">
        <f t="shared" ca="1" si="710"/>
        <v>-34.351663724556069</v>
      </c>
      <c r="M4618">
        <f t="shared" ca="1" si="711"/>
        <v>6371.307542970967</v>
      </c>
      <c r="N4618">
        <f ca="1">SQRT(User_Model_Calcs!M4618^2+Sat_Data!$B$3^2-2*User_Model_Calcs!M4618*Sat_Data!$B$3*COS(RADIANS(L4618))*COS(RADIANS(I4618)))</f>
        <v>38024.860841152346</v>
      </c>
      <c r="O4618">
        <f ca="1">DEGREES(ACOS(((Earth_Data!$B$1+Sat_Data!$B$2)/User_Model_Calcs!N4618)*SQRT(1-COS(RADIANS(User_Model_Calcs!I4618))^2*COS(RADIANS(User_Model_Calcs!B4618))^2)))</f>
        <v>36.808787023492052</v>
      </c>
      <c r="P4618">
        <f t="shared" ca="1" si="708"/>
        <v>48.752509096443262</v>
      </c>
    </row>
    <row r="4619" spans="1:16" x14ac:dyDescent="0.25">
      <c r="A4619" s="5">
        <f t="shared" ca="1" si="706"/>
        <v>141.55294980995197</v>
      </c>
      <c r="B4619">
        <f t="shared" ca="1" si="707"/>
        <v>-36.7821706774915</v>
      </c>
      <c r="C4619" s="6">
        <v>20135.9375</v>
      </c>
      <c r="D4619">
        <f t="shared" ca="1" si="702"/>
        <v>0.75</v>
      </c>
      <c r="E4619" s="1">
        <v>0.65</v>
      </c>
      <c r="F4619">
        <v>19.899999999999999</v>
      </c>
      <c r="G4619">
        <f t="shared" ca="1" si="709"/>
        <v>42.007420362456692</v>
      </c>
      <c r="H4619">
        <f t="shared" ca="1" si="703"/>
        <v>22.563554499828847</v>
      </c>
      <c r="I4619">
        <f ca="1">User_Model_Calcs!A4619-Sat_Data!$B$5</f>
        <v>31.552949809951969</v>
      </c>
      <c r="J4619">
        <f ca="1">(Earth_Data!$B$1/SQRT(1-Earth_Data!$B$2^2*SIN(RADIANS(User_Model_Calcs!B4619))^2))*COS(RADIANS(User_Model_Calcs!B4619))</f>
        <v>5114.5070308816476</v>
      </c>
      <c r="K4619">
        <f ca="1">((Earth_Data!$B$1*(1-Earth_Data!$B$2^2))/SQRT(1-Earth_Data!$B$2^2*SIN(RADIANS(User_Model_Calcs!B4619))^2))*SIN(RADIANS(User_Model_Calcs!B4619))</f>
        <v>-3798.0609153538094</v>
      </c>
      <c r="L4619">
        <f t="shared" ca="1" si="710"/>
        <v>-36.59778174117811</v>
      </c>
      <c r="M4619">
        <f t="shared" ca="1" si="711"/>
        <v>6370.5140205226789</v>
      </c>
      <c r="N4619">
        <f ca="1">SQRT(User_Model_Calcs!M4619^2+Sat_Data!$B$3^2-2*User_Model_Calcs!M4619*Sat_Data!$B$3*COS(RADIANS(L4619))*COS(RADIANS(I4619)))</f>
        <v>38090.22087846684</v>
      </c>
      <c r="O4619">
        <f ca="1">DEGREES(ACOS(((Earth_Data!$B$1+Sat_Data!$B$2)/User_Model_Calcs!N4619)*SQRT(1-COS(RADIANS(User_Model_Calcs!I4619))^2*COS(RADIANS(User_Model_Calcs!B4619))^2)))</f>
        <v>35.996859566450205</v>
      </c>
      <c r="P4619">
        <f t="shared" ca="1" si="708"/>
        <v>45.722664521076624</v>
      </c>
    </row>
    <row r="4620" spans="1:16" x14ac:dyDescent="0.25">
      <c r="A4620" s="5">
        <f t="shared" ca="1" si="706"/>
        <v>141.4783657886428</v>
      </c>
      <c r="B4620">
        <f t="shared" ca="1" si="707"/>
        <v>-33.514235545964567</v>
      </c>
      <c r="C4620" s="6">
        <v>20135.9375</v>
      </c>
      <c r="D4620">
        <f t="shared" ca="1" si="702"/>
        <v>3</v>
      </c>
      <c r="E4620" s="1">
        <v>0.65</v>
      </c>
      <c r="F4620">
        <v>19.899999999999999</v>
      </c>
      <c r="G4620">
        <f t="shared" ca="1" si="709"/>
        <v>54.048620189015942</v>
      </c>
      <c r="H4620">
        <f t="shared" ca="1" si="703"/>
        <v>23.445562293607686</v>
      </c>
      <c r="I4620">
        <f ca="1">User_Model_Calcs!A4620-Sat_Data!$B$5</f>
        <v>31.478365788642805</v>
      </c>
      <c r="J4620">
        <f ca="1">(Earth_Data!$B$1/SQRT(1-Earth_Data!$B$2^2*SIN(RADIANS(User_Model_Calcs!B4620))^2))*COS(RADIANS(User_Model_Calcs!B4620))</f>
        <v>5323.2005632293076</v>
      </c>
      <c r="K4620">
        <f ca="1">((Earth_Data!$B$1*(1-Earth_Data!$B$2^2))/SQRT(1-Earth_Data!$B$2^2*SIN(RADIANS(User_Model_Calcs!B4620))^2))*SIN(RADIANS(User_Model_Calcs!B4620))</f>
        <v>-3501.6520651861306</v>
      </c>
      <c r="L4620">
        <f t="shared" ca="1" si="710"/>
        <v>-33.337299999205896</v>
      </c>
      <c r="M4620">
        <f t="shared" ca="1" si="711"/>
        <v>6371.6584514541519</v>
      </c>
      <c r="N4620">
        <f ca="1">SQRT(User_Model_Calcs!M4620^2+Sat_Data!$B$3^2-2*User_Model_Calcs!M4620*Sat_Data!$B$3*COS(RADIANS(L4620))*COS(RADIANS(I4620)))</f>
        <v>37889.010842354677</v>
      </c>
      <c r="O4620">
        <f ca="1">DEGREES(ACOS(((Earth_Data!$B$1+Sat_Data!$B$2)/User_Model_Calcs!N4620)*SQRT(1-COS(RADIANS(User_Model_Calcs!I4620))^2*COS(RADIANS(User_Model_Calcs!B4620))^2)))</f>
        <v>38.512098815109262</v>
      </c>
      <c r="P4620">
        <f t="shared" ca="1" si="708"/>
        <v>47.956443827132851</v>
      </c>
    </row>
    <row r="4621" spans="1:16" x14ac:dyDescent="0.25">
      <c r="A4621" s="5">
        <f t="shared" ca="1" si="706"/>
        <v>142.92982412688329</v>
      </c>
      <c r="B4621">
        <f t="shared" ca="1" si="707"/>
        <v>-34.900801549942699</v>
      </c>
      <c r="C4621" s="6">
        <v>20135.9375</v>
      </c>
      <c r="D4621">
        <f t="shared" ca="1" si="702"/>
        <v>1.2</v>
      </c>
      <c r="E4621" s="1">
        <v>0.65</v>
      </c>
      <c r="F4621">
        <v>19.899999999999999</v>
      </c>
      <c r="G4621">
        <f t="shared" ca="1" si="709"/>
        <v>46.089820015575185</v>
      </c>
      <c r="H4621">
        <f t="shared" ca="1" si="703"/>
        <v>18.301557971705993</v>
      </c>
      <c r="I4621">
        <f ca="1">User_Model_Calcs!A4621-Sat_Data!$B$5</f>
        <v>32.92982412688329</v>
      </c>
      <c r="J4621">
        <f ca="1">(Earth_Data!$B$1/SQRT(1-Earth_Data!$B$2^2*SIN(RADIANS(User_Model_Calcs!B4621))^2))*COS(RADIANS(User_Model_Calcs!B4621))</f>
        <v>5236.7338434419335</v>
      </c>
      <c r="K4621">
        <f ca="1">((Earth_Data!$B$1*(1-Earth_Data!$B$2^2))/SQRT(1-Earth_Data!$B$2^2*SIN(RADIANS(User_Model_Calcs!B4621))^2))*SIN(RADIANS(User_Model_Calcs!B4621))</f>
        <v>-3628.847948070053</v>
      </c>
      <c r="L4621">
        <f t="shared" ca="1" si="710"/>
        <v>-34.720417351757462</v>
      </c>
      <c r="M4621">
        <f t="shared" ca="1" si="711"/>
        <v>6371.1787588532125</v>
      </c>
      <c r="N4621">
        <f ca="1">SQRT(User_Model_Calcs!M4621^2+Sat_Data!$B$3^2-2*User_Model_Calcs!M4621*Sat_Data!$B$3*COS(RADIANS(L4621))*COS(RADIANS(I4621)))</f>
        <v>38049.328542189374</v>
      </c>
      <c r="O4621">
        <f ca="1">DEGREES(ACOS(((Earth_Data!$B$1+Sat_Data!$B$2)/User_Model_Calcs!N4621)*SQRT(1-COS(RADIANS(User_Model_Calcs!I4621))^2*COS(RADIANS(User_Model_Calcs!B4621))^2)))</f>
        <v>36.505895140371614</v>
      </c>
      <c r="P4621">
        <f t="shared" ca="1" si="708"/>
        <v>48.542235723074562</v>
      </c>
    </row>
    <row r="4622" spans="1:16" x14ac:dyDescent="0.25">
      <c r="A4622" s="5">
        <f t="shared" ca="1" si="706"/>
        <v>141.181187112223</v>
      </c>
      <c r="B4622">
        <f t="shared" ca="1" si="707"/>
        <v>-33.260340588224665</v>
      </c>
      <c r="C4622" s="6">
        <v>20135.9375</v>
      </c>
      <c r="D4622">
        <f t="shared" ca="1" si="702"/>
        <v>1.2</v>
      </c>
      <c r="E4622" s="1">
        <v>0.65</v>
      </c>
      <c r="F4622">
        <v>19.899999999999999</v>
      </c>
      <c r="G4622">
        <f t="shared" ca="1" si="709"/>
        <v>46.089820015575185</v>
      </c>
      <c r="H4622">
        <f t="shared" ca="1" si="703"/>
        <v>19.146393494671287</v>
      </c>
      <c r="I4622">
        <f ca="1">User_Model_Calcs!A4622-Sat_Data!$B$5</f>
        <v>31.181187112223</v>
      </c>
      <c r="J4622">
        <f ca="1">(Earth_Data!$B$1/SQRT(1-Earth_Data!$B$2^2*SIN(RADIANS(User_Model_Calcs!B4622))^2))*COS(RADIANS(User_Model_Calcs!B4622))</f>
        <v>5338.6967889568523</v>
      </c>
      <c r="K4622">
        <f ca="1">((Earth_Data!$B$1*(1-Earth_Data!$B$2^2))/SQRT(1-Earth_Data!$B$2^2*SIN(RADIANS(User_Model_Calcs!B4622))^2))*SIN(RADIANS(User_Model_Calcs!B4622))</f>
        <v>-3478.1394565684336</v>
      </c>
      <c r="L4622">
        <f t="shared" ca="1" si="710"/>
        <v>-33.084081495878166</v>
      </c>
      <c r="M4622">
        <f t="shared" ca="1" si="711"/>
        <v>6371.7452463007621</v>
      </c>
      <c r="N4622">
        <f ca="1">SQRT(User_Model_Calcs!M4622^2+Sat_Data!$B$3^2-2*User_Model_Calcs!M4622*Sat_Data!$B$3*COS(RADIANS(L4622))*COS(RADIANS(I4622)))</f>
        <v>37858.283470628019</v>
      </c>
      <c r="O4622">
        <f ca="1">DEGREES(ACOS(((Earth_Data!$B$1+Sat_Data!$B$2)/User_Model_Calcs!N4622)*SQRT(1-COS(RADIANS(User_Model_Calcs!I4622))^2*COS(RADIANS(User_Model_Calcs!B4622))^2)))</f>
        <v>38.903996232041145</v>
      </c>
      <c r="P4622">
        <f t="shared" ca="1" si="708"/>
        <v>47.815230969596584</v>
      </c>
    </row>
    <row r="4623" spans="1:16" x14ac:dyDescent="0.25">
      <c r="A4623" s="5">
        <f t="shared" ca="1" si="706"/>
        <v>140.78586808332338</v>
      </c>
      <c r="B4623">
        <f t="shared" ca="1" si="707"/>
        <v>-33.949095130956678</v>
      </c>
      <c r="C4623" s="6">
        <v>20135.9375</v>
      </c>
      <c r="D4623">
        <f t="shared" ca="1" si="702"/>
        <v>0.75</v>
      </c>
      <c r="E4623" s="1">
        <v>0.65</v>
      </c>
      <c r="F4623">
        <v>19.899999999999999</v>
      </c>
      <c r="G4623">
        <f t="shared" ca="1" si="709"/>
        <v>42.007420362456692</v>
      </c>
      <c r="H4623">
        <f t="shared" ca="1" si="703"/>
        <v>16.163605329649386</v>
      </c>
      <c r="I4623">
        <f ca="1">User_Model_Calcs!A4623-Sat_Data!$B$5</f>
        <v>30.785868083323379</v>
      </c>
      <c r="J4623">
        <f ca="1">(Earth_Data!$B$1/SQRT(1-Earth_Data!$B$2^2*SIN(RADIANS(User_Model_Calcs!B4623))^2))*COS(RADIANS(User_Model_Calcs!B4623))</f>
        <v>5296.4163197358193</v>
      </c>
      <c r="K4623">
        <f ca="1">((Earth_Data!$B$1*(1-Earth_Data!$B$2^2))/SQRT(1-Earth_Data!$B$2^2*SIN(RADIANS(User_Model_Calcs!B4623))^2))*SIN(RADIANS(User_Model_Calcs!B4623))</f>
        <v>-3541.765296232641</v>
      </c>
      <c r="L4623">
        <f t="shared" ca="1" si="710"/>
        <v>-33.771033171764216</v>
      </c>
      <c r="M4623">
        <f t="shared" ca="1" si="711"/>
        <v>6371.5090242078295</v>
      </c>
      <c r="N4623">
        <f ca="1">SQRT(User_Model_Calcs!M4623^2+Sat_Data!$B$3^2-2*User_Model_Calcs!M4623*Sat_Data!$B$3*COS(RADIANS(L4623))*COS(RADIANS(I4623)))</f>
        <v>37877.573559058226</v>
      </c>
      <c r="O4623">
        <f ca="1">DEGREES(ACOS(((Earth_Data!$B$1+Sat_Data!$B$2)/User_Model_Calcs!N4623)*SQRT(1-COS(RADIANS(User_Model_Calcs!I4623))^2*COS(RADIANS(User_Model_Calcs!B4623))^2)))</f>
        <v>38.655117706926241</v>
      </c>
      <c r="P4623">
        <f t="shared" ca="1" si="708"/>
        <v>46.852354664800714</v>
      </c>
    </row>
    <row r="4624" spans="1:16" x14ac:dyDescent="0.25">
      <c r="A4624" s="5">
        <f t="shared" ca="1" si="706"/>
        <v>143.47640702616198</v>
      </c>
      <c r="B4624">
        <f t="shared" ca="1" si="707"/>
        <v>-35.802839172806316</v>
      </c>
      <c r="C4624" s="6">
        <v>20135.9375</v>
      </c>
      <c r="D4624">
        <f t="shared" ca="1" si="702"/>
        <v>3</v>
      </c>
      <c r="E4624" s="1">
        <v>0.65</v>
      </c>
      <c r="F4624">
        <v>19.899999999999999</v>
      </c>
      <c r="G4624">
        <f t="shared" ca="1" si="709"/>
        <v>54.048620189015942</v>
      </c>
      <c r="H4624">
        <f t="shared" ca="1" si="703"/>
        <v>20.642932678947425</v>
      </c>
      <c r="I4624">
        <f ca="1">User_Model_Calcs!A4624-Sat_Data!$B$5</f>
        <v>33.476407026161979</v>
      </c>
      <c r="J4624">
        <f ca="1">(Earth_Data!$B$1/SQRT(1-Earth_Data!$B$2^2*SIN(RADIANS(User_Model_Calcs!B4624))^2))*COS(RADIANS(User_Model_Calcs!B4624))</f>
        <v>5178.8294850164948</v>
      </c>
      <c r="K4624">
        <f ca="1">((Earth_Data!$B$1*(1-Earth_Data!$B$2^2))/SQRT(1-Earth_Data!$B$2^2*SIN(RADIANS(User_Model_Calcs!B4624))^2))*SIN(RADIANS(User_Model_Calcs!B4624))</f>
        <v>-3710.4725357239709</v>
      </c>
      <c r="L4624">
        <f t="shared" ca="1" si="710"/>
        <v>-35.620436995315082</v>
      </c>
      <c r="M4624">
        <f t="shared" ca="1" si="711"/>
        <v>6370.8618940641054</v>
      </c>
      <c r="N4624">
        <f ca="1">SQRT(User_Model_Calcs!M4624^2+Sat_Data!$B$3^2-2*User_Model_Calcs!M4624*Sat_Data!$B$3*COS(RADIANS(L4624))*COS(RADIANS(I4624)))</f>
        <v>38133.020542504797</v>
      </c>
      <c r="O4624">
        <f ca="1">DEGREES(ACOS(((Earth_Data!$B$1+Sat_Data!$B$2)/User_Model_Calcs!N4624)*SQRT(1-COS(RADIANS(User_Model_Calcs!I4624))^2*COS(RADIANS(User_Model_Calcs!B4624))^2)))</f>
        <v>35.481907151278875</v>
      </c>
      <c r="P4624">
        <f t="shared" ca="1" si="708"/>
        <v>48.50317122934473</v>
      </c>
    </row>
    <row r="4625" spans="1:16" x14ac:dyDescent="0.25">
      <c r="A4625" s="5">
        <f t="shared" ca="1" si="706"/>
        <v>144.88666664371792</v>
      </c>
      <c r="B4625">
        <f t="shared" ca="1" si="707"/>
        <v>-34.935172000923671</v>
      </c>
      <c r="C4625" s="6">
        <v>20135.9375</v>
      </c>
      <c r="D4625">
        <f t="shared" ca="1" si="702"/>
        <v>1.2</v>
      </c>
      <c r="E4625" s="1">
        <v>0.65</v>
      </c>
      <c r="F4625">
        <v>19.899999999999999</v>
      </c>
      <c r="G4625">
        <f t="shared" ca="1" si="709"/>
        <v>46.089820015575185</v>
      </c>
      <c r="H4625">
        <f t="shared" ca="1" si="703"/>
        <v>16.53013823732487</v>
      </c>
      <c r="I4625">
        <f ca="1">User_Model_Calcs!A4625-Sat_Data!$B$5</f>
        <v>34.886666643717916</v>
      </c>
      <c r="J4625">
        <f ca="1">(Earth_Data!$B$1/SQRT(1-Earth_Data!$B$2^2*SIN(RADIANS(User_Model_Calcs!B4625))^2))*COS(RADIANS(User_Model_Calcs!B4625))</f>
        <v>5234.5512538817002</v>
      </c>
      <c r="K4625">
        <f ca="1">((Earth_Data!$B$1*(1-Earth_Data!$B$2^2))/SQRT(1-Earth_Data!$B$2^2*SIN(RADIANS(User_Model_Calcs!B4625))^2))*SIN(RADIANS(User_Model_Calcs!B4625))</f>
        <v>-3631.9745246761895</v>
      </c>
      <c r="L4625">
        <f t="shared" ca="1" si="710"/>
        <v>-34.754707632286866</v>
      </c>
      <c r="M4625">
        <f t="shared" ca="1" si="711"/>
        <v>6371.1667516563484</v>
      </c>
      <c r="N4625">
        <f ca="1">SQRT(User_Model_Calcs!M4625^2+Sat_Data!$B$3^2-2*User_Model_Calcs!M4625*Sat_Data!$B$3*COS(RADIANS(L4625))*COS(RADIANS(I4625)))</f>
        <v>38161.704448935765</v>
      </c>
      <c r="O4625">
        <f ca="1">DEGREES(ACOS(((Earth_Data!$B$1+Sat_Data!$B$2)/User_Model_Calcs!N4625)*SQRT(1-COS(RADIANS(User_Model_Calcs!I4625))^2*COS(RADIANS(User_Model_Calcs!B4625))^2)))</f>
        <v>35.13988219461735</v>
      </c>
      <c r="P4625">
        <f t="shared" ca="1" si="708"/>
        <v>50.604400413305662</v>
      </c>
    </row>
    <row r="4626" spans="1:16" x14ac:dyDescent="0.25">
      <c r="A4626" s="5">
        <f t="shared" ca="1" si="706"/>
        <v>140.43034274743994</v>
      </c>
      <c r="B4626">
        <f t="shared" ca="1" si="707"/>
        <v>-32.346482173466264</v>
      </c>
      <c r="C4626" s="6">
        <v>20135.9375</v>
      </c>
      <c r="D4626">
        <f t="shared" ca="1" si="702"/>
        <v>3</v>
      </c>
      <c r="E4626" s="1">
        <v>0.65</v>
      </c>
      <c r="F4626">
        <v>19.899999999999999</v>
      </c>
      <c r="G4626">
        <f t="shared" ca="1" si="709"/>
        <v>54.048620189015942</v>
      </c>
      <c r="H4626">
        <f t="shared" ca="1" si="703"/>
        <v>21.401084994203288</v>
      </c>
      <c r="I4626">
        <f ca="1">User_Model_Calcs!A4626-Sat_Data!$B$5</f>
        <v>30.430342747439937</v>
      </c>
      <c r="J4626">
        <f ca="1">(Earth_Data!$B$1/SQRT(1-Earth_Data!$B$2^2*SIN(RADIANS(User_Model_Calcs!B4626))^2))*COS(RADIANS(User_Model_Calcs!B4626))</f>
        <v>5393.6022467069024</v>
      </c>
      <c r="K4626">
        <f ca="1">((Earth_Data!$B$1*(1-Earth_Data!$B$2^2))/SQRT(1-Earth_Data!$B$2^2*SIN(RADIANS(User_Model_Calcs!B4626))^2))*SIN(RADIANS(User_Model_Calcs!B4626))</f>
        <v>-3392.9540386576232</v>
      </c>
      <c r="L4626">
        <f t="shared" ca="1" si="710"/>
        <v>-32.172771615796051</v>
      </c>
      <c r="M4626">
        <f t="shared" ca="1" si="711"/>
        <v>6372.0547945011285</v>
      </c>
      <c r="N4626">
        <f ca="1">SQRT(User_Model_Calcs!M4626^2+Sat_Data!$B$3^2-2*User_Model_Calcs!M4626*Sat_Data!$B$3*COS(RADIANS(L4626))*COS(RADIANS(I4626)))</f>
        <v>37765.591157427312</v>
      </c>
      <c r="O4626">
        <f ca="1">DEGREES(ACOS(((Earth_Data!$B$1+Sat_Data!$B$2)/User_Model_Calcs!N4626)*SQRT(1-COS(RADIANS(User_Model_Calcs!I4626))^2*COS(RADIANS(User_Model_Calcs!B4626))^2)))</f>
        <v>40.10251063377369</v>
      </c>
      <c r="P4626">
        <f t="shared" ca="1" si="708"/>
        <v>47.671348231219945</v>
      </c>
    </row>
    <row r="4627" spans="1:16" x14ac:dyDescent="0.25">
      <c r="A4627" s="5">
        <f t="shared" ca="1" si="706"/>
        <v>142.82666970039182</v>
      </c>
      <c r="B4627">
        <f t="shared" ca="1" si="707"/>
        <v>-36.385027624400372</v>
      </c>
      <c r="C4627" s="6">
        <v>20135.9375</v>
      </c>
      <c r="D4627">
        <f t="shared" ca="1" si="702"/>
        <v>3</v>
      </c>
      <c r="E4627" s="1">
        <v>0.65</v>
      </c>
      <c r="F4627">
        <v>19.899999999999999</v>
      </c>
      <c r="G4627">
        <f t="shared" ca="1" si="709"/>
        <v>54.048620189015942</v>
      </c>
      <c r="H4627">
        <f t="shared" ca="1" si="703"/>
        <v>21.933174843267796</v>
      </c>
      <c r="I4627">
        <f ca="1">User_Model_Calcs!A4627-Sat_Data!$B$5</f>
        <v>32.826669700391818</v>
      </c>
      <c r="J4627">
        <f ca="1">(Earth_Data!$B$1/SQRT(1-Earth_Data!$B$2^2*SIN(RADIANS(User_Model_Calcs!B4627))^2))*COS(RADIANS(User_Model_Calcs!B4627))</f>
        <v>5140.7730329335918</v>
      </c>
      <c r="K4627">
        <f ca="1">((Earth_Data!$B$1*(1-Earth_Data!$B$2^2))/SQRT(1-Earth_Data!$B$2^2*SIN(RADIANS(User_Model_Calcs!B4627))^2))*SIN(RADIANS(User_Model_Calcs!B4627))</f>
        <v>-3762.6725579378417</v>
      </c>
      <c r="L4627">
        <f t="shared" ca="1" si="710"/>
        <v>-36.201418600499601</v>
      </c>
      <c r="M4627">
        <f t="shared" ca="1" si="711"/>
        <v>6370.6555513852536</v>
      </c>
      <c r="N4627">
        <f ca="1">SQRT(User_Model_Calcs!M4627^2+Sat_Data!$B$3^2-2*User_Model_Calcs!M4627*Sat_Data!$B$3*COS(RADIANS(L4627))*COS(RADIANS(I4627)))</f>
        <v>38132.835383974132</v>
      </c>
      <c r="O4627">
        <f ca="1">DEGREES(ACOS(((Earth_Data!$B$1+Sat_Data!$B$2)/User_Model_Calcs!N4627)*SQRT(1-COS(RADIANS(User_Model_Calcs!I4627))^2*COS(RADIANS(User_Model_Calcs!B4627))^2)))</f>
        <v>35.48145521664847</v>
      </c>
      <c r="P4627">
        <f t="shared" ca="1" si="708"/>
        <v>47.400247059843835</v>
      </c>
    </row>
    <row r="4628" spans="1:16" x14ac:dyDescent="0.25">
      <c r="A4628" s="5">
        <f t="shared" ca="1" si="706"/>
        <v>143.33171369362643</v>
      </c>
      <c r="B4628">
        <f t="shared" ca="1" si="707"/>
        <v>-35.78396872601062</v>
      </c>
      <c r="C4628" s="6">
        <v>20135.9375</v>
      </c>
      <c r="D4628">
        <f t="shared" ca="1" si="702"/>
        <v>1.2</v>
      </c>
      <c r="E4628" s="1">
        <v>0.65</v>
      </c>
      <c r="F4628">
        <v>19.899999999999999</v>
      </c>
      <c r="G4628">
        <f t="shared" ca="1" si="709"/>
        <v>46.089820015575185</v>
      </c>
      <c r="H4628">
        <f t="shared" ca="1" si="703"/>
        <v>22.85347917784204</v>
      </c>
      <c r="I4628">
        <f ca="1">User_Model_Calcs!A4628-Sat_Data!$B$5</f>
        <v>33.331713693626426</v>
      </c>
      <c r="J4628">
        <f ca="1">(Earth_Data!$B$1/SQRT(1-Earth_Data!$B$2^2*SIN(RADIANS(User_Model_Calcs!B4628))^2))*COS(RADIANS(User_Model_Calcs!B4628))</f>
        <v>5180.0540590161118</v>
      </c>
      <c r="K4628">
        <f ca="1">((Earth_Data!$B$1*(1-Earth_Data!$B$2^2))/SQRT(1-Earth_Data!$B$2^2*SIN(RADIANS(User_Model_Calcs!B4628))^2))*SIN(RADIANS(User_Model_Calcs!B4628))</f>
        <v>-3708.7742099334832</v>
      </c>
      <c r="L4628">
        <f t="shared" ca="1" si="710"/>
        <v>-35.601606925158841</v>
      </c>
      <c r="M4628">
        <f t="shared" ca="1" si="711"/>
        <v>6370.868558885596</v>
      </c>
      <c r="N4628">
        <f ca="1">SQRT(User_Model_Calcs!M4628^2+Sat_Data!$B$3^2-2*User_Model_Calcs!M4628*Sat_Data!$B$3*COS(RADIANS(L4628))*COS(RADIANS(I4628)))</f>
        <v>38123.927900891933</v>
      </c>
      <c r="O4628">
        <f ca="1">DEGREES(ACOS(((Earth_Data!$B$1+Sat_Data!$B$2)/User_Model_Calcs!N4628)*SQRT(1-COS(RADIANS(User_Model_Calcs!I4628))^2*COS(RADIANS(User_Model_Calcs!B4628))^2)))</f>
        <v>35.592034253190263</v>
      </c>
      <c r="P4628">
        <f t="shared" ca="1" si="708"/>
        <v>48.359877004319237</v>
      </c>
    </row>
    <row r="4629" spans="1:16" x14ac:dyDescent="0.25">
      <c r="A4629" s="5">
        <f t="shared" ca="1" si="706"/>
        <v>144.38581935737963</v>
      </c>
      <c r="B4629">
        <f t="shared" ca="1" si="707"/>
        <v>-33.065204009272648</v>
      </c>
      <c r="C4629" s="6">
        <v>20135.9375</v>
      </c>
      <c r="D4629">
        <f t="shared" ca="1" si="702"/>
        <v>0.75</v>
      </c>
      <c r="E4629" s="1">
        <v>0.65</v>
      </c>
      <c r="F4629">
        <v>19.899999999999999</v>
      </c>
      <c r="G4629">
        <f t="shared" ca="1" si="709"/>
        <v>42.007420362456692</v>
      </c>
      <c r="H4629">
        <f t="shared" ca="1" si="703"/>
        <v>20.024055395421808</v>
      </c>
      <c r="I4629">
        <f ca="1">User_Model_Calcs!A4629-Sat_Data!$B$5</f>
        <v>34.385819357379631</v>
      </c>
      <c r="J4629">
        <f ca="1">(Earth_Data!$B$1/SQRT(1-Earth_Data!$B$2^2*SIN(RADIANS(User_Model_Calcs!B4629))^2))*COS(RADIANS(User_Model_Calcs!B4629))</f>
        <v>5350.5354274662741</v>
      </c>
      <c r="K4629">
        <f ca="1">((Earth_Data!$B$1*(1-Earth_Data!$B$2^2))/SQRT(1-Earth_Data!$B$2^2*SIN(RADIANS(User_Model_Calcs!B4629))^2))*SIN(RADIANS(User_Model_Calcs!B4629))</f>
        <v>-3460.0224401956257</v>
      </c>
      <c r="L4629">
        <f t="shared" ca="1" si="710"/>
        <v>-32.889474194978163</v>
      </c>
      <c r="M4629">
        <f t="shared" ca="1" si="711"/>
        <v>6371.8117240882912</v>
      </c>
      <c r="N4629">
        <f ca="1">SQRT(User_Model_Calcs!M4629^2+Sat_Data!$B$3^2-2*User_Model_Calcs!M4629*Sat_Data!$B$3*COS(RADIANS(L4629))*COS(RADIANS(I4629)))</f>
        <v>38027.085090761931</v>
      </c>
      <c r="O4629">
        <f ca="1">DEGREES(ACOS(((Earth_Data!$B$1+Sat_Data!$B$2)/User_Model_Calcs!N4629)*SQRT(1-COS(RADIANS(User_Model_Calcs!I4629))^2*COS(RADIANS(User_Model_Calcs!B4629))^2)))</f>
        <v>36.7881365910863</v>
      </c>
      <c r="P4629">
        <f t="shared" ca="1" si="708"/>
        <v>51.436681532717799</v>
      </c>
    </row>
    <row r="4630" spans="1:16" x14ac:dyDescent="0.25">
      <c r="A4630" s="5">
        <f t="shared" ca="1" si="706"/>
        <v>142.38606159586357</v>
      </c>
      <c r="B4630">
        <f t="shared" ca="1" si="707"/>
        <v>-34.768485876069185</v>
      </c>
      <c r="C4630" s="6">
        <v>20135.9375</v>
      </c>
      <c r="D4630">
        <f t="shared" ca="1" si="702"/>
        <v>0.75</v>
      </c>
      <c r="E4630" s="1">
        <v>0.65</v>
      </c>
      <c r="F4630">
        <v>19.899999999999999</v>
      </c>
      <c r="G4630">
        <f t="shared" ca="1" si="709"/>
        <v>42.007420362456692</v>
      </c>
      <c r="H4630">
        <f t="shared" ca="1" si="703"/>
        <v>22.382395861258722</v>
      </c>
      <c r="I4630">
        <f ca="1">User_Model_Calcs!A4630-Sat_Data!$B$5</f>
        <v>32.386061595863566</v>
      </c>
      <c r="J4630">
        <f ca="1">(Earth_Data!$B$1/SQRT(1-Earth_Data!$B$2^2*SIN(RADIANS(User_Model_Calcs!B4630))^2))*COS(RADIANS(User_Model_Calcs!B4630))</f>
        <v>5245.1185085779925</v>
      </c>
      <c r="K4630">
        <f ca="1">((Earth_Data!$B$1*(1-Earth_Data!$B$2^2))/SQRT(1-Earth_Data!$B$2^2*SIN(RADIANS(User_Model_Calcs!B4630))^2))*SIN(RADIANS(User_Model_Calcs!B4630))</f>
        <v>-3616.7995476186493</v>
      </c>
      <c r="L4630">
        <f t="shared" ca="1" si="710"/>
        <v>-34.588412723739424</v>
      </c>
      <c r="M4630">
        <f t="shared" ca="1" si="711"/>
        <v>6371.2249321996078</v>
      </c>
      <c r="N4630">
        <f ca="1">SQRT(User_Model_Calcs!M4630^2+Sat_Data!$B$3^2-2*User_Model_Calcs!M4630*Sat_Data!$B$3*COS(RADIANS(L4630))*COS(RADIANS(I4630)))</f>
        <v>38011.752669294205</v>
      </c>
      <c r="O4630">
        <f ca="1">DEGREES(ACOS(((Earth_Data!$B$1+Sat_Data!$B$2)/User_Model_Calcs!N4630)*SQRT(1-COS(RADIANS(User_Model_Calcs!I4630))^2*COS(RADIANS(User_Model_Calcs!B4630))^2)))</f>
        <v>36.969592520823767</v>
      </c>
      <c r="P4630">
        <f t="shared" ca="1" si="708"/>
        <v>48.042169763681706</v>
      </c>
    </row>
    <row r="4631" spans="1:16" x14ac:dyDescent="0.25">
      <c r="A4631" s="5">
        <f t="shared" ca="1" si="706"/>
        <v>144.15713806062678</v>
      </c>
      <c r="B4631">
        <f t="shared" ca="1" si="707"/>
        <v>-33.236058143004257</v>
      </c>
      <c r="C4631" s="6">
        <v>20135.9375</v>
      </c>
      <c r="D4631">
        <f t="shared" ca="1" si="702"/>
        <v>0.75</v>
      </c>
      <c r="E4631" s="1">
        <v>0.65</v>
      </c>
      <c r="F4631">
        <v>19.899999999999999</v>
      </c>
      <c r="G4631">
        <f t="shared" ca="1" si="709"/>
        <v>42.007420362456692</v>
      </c>
      <c r="H4631">
        <f t="shared" ca="1" si="703"/>
        <v>16.045399152338526</v>
      </c>
      <c r="I4631">
        <f ca="1">User_Model_Calcs!A4631-Sat_Data!$B$5</f>
        <v>34.157138060626778</v>
      </c>
      <c r="J4631">
        <f ca="1">(Earth_Data!$B$1/SQRT(1-Earth_Data!$B$2^2*SIN(RADIANS(User_Model_Calcs!B4631))^2))*COS(RADIANS(User_Model_Calcs!B4631))</f>
        <v>5340.1733485439581</v>
      </c>
      <c r="K4631">
        <f ca="1">((Earth_Data!$B$1*(1-Earth_Data!$B$2^2))/SQRT(1-Earth_Data!$B$2^2*SIN(RADIANS(User_Model_Calcs!B4631))^2))*SIN(RADIANS(User_Model_Calcs!B4631))</f>
        <v>-3475.8871745568645</v>
      </c>
      <c r="L4631">
        <f t="shared" ca="1" si="710"/>
        <v>-33.05986446986433</v>
      </c>
      <c r="M4631">
        <f t="shared" ca="1" si="711"/>
        <v>6371.7535296610531</v>
      </c>
      <c r="N4631">
        <f ca="1">SQRT(User_Model_Calcs!M4631^2+Sat_Data!$B$3^2-2*User_Model_Calcs!M4631*Sat_Data!$B$3*COS(RADIANS(L4631))*COS(RADIANS(I4631)))</f>
        <v>38023.248885716413</v>
      </c>
      <c r="O4631">
        <f ca="1">DEGREES(ACOS(((Earth_Data!$B$1+Sat_Data!$B$2)/User_Model_Calcs!N4631)*SQRT(1-COS(RADIANS(User_Model_Calcs!I4631))^2*COS(RADIANS(User_Model_Calcs!B4631))^2)))</f>
        <v>36.834686102357274</v>
      </c>
      <c r="P4631">
        <f t="shared" ca="1" si="708"/>
        <v>51.069112938881908</v>
      </c>
    </row>
    <row r="4632" spans="1:16" x14ac:dyDescent="0.25">
      <c r="A4632" s="5">
        <f t="shared" ca="1" si="706"/>
        <v>144.77936397924236</v>
      </c>
      <c r="B4632">
        <f t="shared" ca="1" si="707"/>
        <v>-32.124193548550174</v>
      </c>
      <c r="C4632" s="6">
        <v>20135.9375</v>
      </c>
      <c r="D4632">
        <f t="shared" ca="1" si="702"/>
        <v>3</v>
      </c>
      <c r="E4632" s="1">
        <v>0.65</v>
      </c>
      <c r="F4632">
        <v>19.899999999999999</v>
      </c>
      <c r="G4632">
        <f t="shared" ca="1" si="709"/>
        <v>54.048620189015942</v>
      </c>
      <c r="H4632">
        <f t="shared" ca="1" si="703"/>
        <v>21.398116198148571</v>
      </c>
      <c r="I4632">
        <f ca="1">User_Model_Calcs!A4632-Sat_Data!$B$5</f>
        <v>34.779363979242362</v>
      </c>
      <c r="J4632">
        <f ca="1">(Earth_Data!$B$1/SQRT(1-Earth_Data!$B$2^2*SIN(RADIANS(User_Model_Calcs!B4632))^2))*COS(RADIANS(User_Model_Calcs!B4632))</f>
        <v>5406.7503964491098</v>
      </c>
      <c r="K4632">
        <f ca="1">((Earth_Data!$B$1*(1-Earth_Data!$B$2^2))/SQRT(1-Earth_Data!$B$2^2*SIN(RADIANS(User_Model_Calcs!B4632))^2))*SIN(RADIANS(User_Model_Calcs!B4632))</f>
        <v>-3372.1036618909084</v>
      </c>
      <c r="L4632">
        <f t="shared" ca="1" si="710"/>
        <v>-31.951129615518717</v>
      </c>
      <c r="M4632">
        <f t="shared" ca="1" si="711"/>
        <v>6372.1293894616329</v>
      </c>
      <c r="N4632">
        <f ca="1">SQRT(User_Model_Calcs!M4632^2+Sat_Data!$B$3^2-2*User_Model_Calcs!M4632*Sat_Data!$B$3*COS(RADIANS(L4632))*COS(RADIANS(I4632)))</f>
        <v>37999.061284310119</v>
      </c>
      <c r="O4632">
        <f ca="1">DEGREES(ACOS(((Earth_Data!$B$1+Sat_Data!$B$2)/User_Model_Calcs!N4632)*SQRT(1-COS(RADIANS(User_Model_Calcs!I4632))^2*COS(RADIANS(User_Model_Calcs!B4632))^2)))</f>
        <v>37.13902431877348</v>
      </c>
      <c r="P4632">
        <f t="shared" ca="1" si="708"/>
        <v>52.559251730074472</v>
      </c>
    </row>
    <row r="4633" spans="1:16" x14ac:dyDescent="0.25">
      <c r="A4633" s="5">
        <f t="shared" ca="1" si="706"/>
        <v>143.09365030982997</v>
      </c>
      <c r="B4633">
        <f t="shared" ca="1" si="707"/>
        <v>-36.799980660849343</v>
      </c>
      <c r="C4633" s="6">
        <v>20135.9375</v>
      </c>
      <c r="D4633">
        <f t="shared" ref="D4633:D4696" ca="1" si="712">CHOOSE(RANDBETWEEN(1,3),0.75,1.2,3)</f>
        <v>3</v>
      </c>
      <c r="E4633" s="1">
        <v>0.65</v>
      </c>
      <c r="F4633">
        <v>19.899999999999999</v>
      </c>
      <c r="G4633">
        <f t="shared" ca="1" si="709"/>
        <v>54.048620189015942</v>
      </c>
      <c r="H4633">
        <f t="shared" ref="H4633:H4696" ca="1" si="713">RAND()*(24-14)+14</f>
        <v>18.553240273172538</v>
      </c>
      <c r="I4633">
        <f ca="1">User_Model_Calcs!A4633-Sat_Data!$B$5</f>
        <v>33.093650309829968</v>
      </c>
      <c r="J4633">
        <f ca="1">(Earth_Data!$B$1/SQRT(1-Earth_Data!$B$2^2*SIN(RADIANS(User_Model_Calcs!B4633))^2))*COS(RADIANS(User_Model_Calcs!B4633))</f>
        <v>5113.3233425402068</v>
      </c>
      <c r="K4633">
        <f ca="1">((Earth_Data!$B$1*(1-Earth_Data!$B$2^2))/SQRT(1-Earth_Data!$B$2^2*SIN(RADIANS(User_Model_Calcs!B4633))^2))*SIN(RADIANS(User_Model_Calcs!B4633))</f>
        <v>-3799.643698134013</v>
      </c>
      <c r="L4633">
        <f t="shared" ca="1" si="710"/>
        <v>-36.615557575836789</v>
      </c>
      <c r="M4633">
        <f t="shared" ca="1" si="711"/>
        <v>6370.5076593734721</v>
      </c>
      <c r="N4633">
        <f ca="1">SQRT(User_Model_Calcs!M4633^2+Sat_Data!$B$3^2-2*User_Model_Calcs!M4633*Sat_Data!$B$3*COS(RADIANS(L4633))*COS(RADIANS(I4633)))</f>
        <v>38172.628143242553</v>
      </c>
      <c r="O4633">
        <f ca="1">DEGREES(ACOS(((Earth_Data!$B$1+Sat_Data!$B$2)/User_Model_Calcs!N4633)*SQRT(1-COS(RADIANS(User_Model_Calcs!I4633))^2*COS(RADIANS(User_Model_Calcs!B4633))^2)))</f>
        <v>35.000076576336156</v>
      </c>
      <c r="P4633">
        <f t="shared" ca="1" si="708"/>
        <v>47.413183584732138</v>
      </c>
    </row>
    <row r="4634" spans="1:16" x14ac:dyDescent="0.25">
      <c r="A4634" s="5">
        <f t="shared" ca="1" si="706"/>
        <v>144.00746453097506</v>
      </c>
      <c r="B4634">
        <f t="shared" ca="1" si="707"/>
        <v>-34.096463923079547</v>
      </c>
      <c r="C4634" s="6">
        <v>20135.9375</v>
      </c>
      <c r="D4634">
        <f t="shared" ca="1" si="712"/>
        <v>3</v>
      </c>
      <c r="E4634" s="1">
        <v>0.65</v>
      </c>
      <c r="F4634">
        <v>19.899999999999999</v>
      </c>
      <c r="G4634">
        <f t="shared" ca="1" si="709"/>
        <v>54.048620189015942</v>
      </c>
      <c r="H4634">
        <f t="shared" ca="1" si="713"/>
        <v>18.991667151908615</v>
      </c>
      <c r="I4634">
        <f ca="1">User_Model_Calcs!A4634-Sat_Data!$B$5</f>
        <v>34.007464530975057</v>
      </c>
      <c r="J4634">
        <f ca="1">(Earth_Data!$B$1/SQRT(1-Earth_Data!$B$2^2*SIN(RADIANS(User_Model_Calcs!B4634))^2))*COS(RADIANS(User_Model_Calcs!B4634))</f>
        <v>5287.2700516851446</v>
      </c>
      <c r="K4634">
        <f ca="1">((Earth_Data!$B$1*(1-Earth_Data!$B$2^2))/SQRT(1-Earth_Data!$B$2^2*SIN(RADIANS(User_Model_Calcs!B4634))^2))*SIN(RADIANS(User_Model_Calcs!B4634))</f>
        <v>-3555.3135739430577</v>
      </c>
      <c r="L4634">
        <f t="shared" ca="1" si="710"/>
        <v>-33.918029495376565</v>
      </c>
      <c r="M4634">
        <f t="shared" ca="1" si="711"/>
        <v>6371.4581697214644</v>
      </c>
      <c r="N4634">
        <f ca="1">SQRT(User_Model_Calcs!M4634^2+Sat_Data!$B$3^2-2*User_Model_Calcs!M4634*Sat_Data!$B$3*COS(RADIANS(L4634))*COS(RADIANS(I4634)))</f>
        <v>38063.140666975683</v>
      </c>
      <c r="O4634">
        <f ca="1">DEGREES(ACOS(((Earth_Data!$B$1+Sat_Data!$B$2)/User_Model_Calcs!N4634)*SQRT(1-COS(RADIANS(User_Model_Calcs!I4634))^2*COS(RADIANS(User_Model_Calcs!B4634))^2)))</f>
        <v>36.340219297354892</v>
      </c>
      <c r="P4634">
        <f t="shared" ca="1" si="708"/>
        <v>50.277749971824235</v>
      </c>
    </row>
    <row r="4635" spans="1:16" x14ac:dyDescent="0.25">
      <c r="A4635" s="5">
        <f t="shared" ca="1" si="706"/>
        <v>141.80134321784925</v>
      </c>
      <c r="B4635">
        <f t="shared" ca="1" si="707"/>
        <v>-34.399501300155599</v>
      </c>
      <c r="C4635" s="6">
        <v>20135.9375</v>
      </c>
      <c r="D4635">
        <f t="shared" ca="1" si="712"/>
        <v>3</v>
      </c>
      <c r="E4635" s="1">
        <v>0.65</v>
      </c>
      <c r="F4635">
        <v>19.899999999999999</v>
      </c>
      <c r="G4635">
        <f t="shared" ca="1" si="709"/>
        <v>54.048620189015942</v>
      </c>
      <c r="H4635">
        <f t="shared" ca="1" si="713"/>
        <v>19.311314606432326</v>
      </c>
      <c r="I4635">
        <f ca="1">User_Model_Calcs!A4635-Sat_Data!$B$5</f>
        <v>31.801343217849251</v>
      </c>
      <c r="J4635">
        <f ca="1">(Earth_Data!$B$1/SQRT(1-Earth_Data!$B$2^2*SIN(RADIANS(User_Model_Calcs!B4635))^2))*COS(RADIANS(User_Model_Calcs!B4635))</f>
        <v>5268.3523624830532</v>
      </c>
      <c r="K4635">
        <f ca="1">((Earth_Data!$B$1*(1-Earth_Data!$B$2^2))/SQRT(1-Earth_Data!$B$2^2*SIN(RADIANS(User_Model_Calcs!B4635))^2))*SIN(RADIANS(User_Model_Calcs!B4635))</f>
        <v>-3583.100023658772</v>
      </c>
      <c r="L4635">
        <f t="shared" ca="1" si="710"/>
        <v>-34.220315750799315</v>
      </c>
      <c r="M4635">
        <f t="shared" ca="1" si="711"/>
        <v>6371.3532624415247</v>
      </c>
      <c r="N4635">
        <f ca="1">SQRT(User_Model_Calcs!M4635^2+Sat_Data!$B$3^2-2*User_Model_Calcs!M4635*Sat_Data!$B$3*COS(RADIANS(L4635))*COS(RADIANS(I4635)))</f>
        <v>37958.287330414321</v>
      </c>
      <c r="O4635">
        <f ca="1">DEGREES(ACOS(((Earth_Data!$B$1+Sat_Data!$B$2)/User_Model_Calcs!N4635)*SQRT(1-COS(RADIANS(User_Model_Calcs!I4635))^2*COS(RADIANS(User_Model_Calcs!B4635))^2)))</f>
        <v>37.636031836178802</v>
      </c>
      <c r="P4635">
        <f t="shared" ca="1" si="708"/>
        <v>47.662120866972693</v>
      </c>
    </row>
    <row r="4636" spans="1:16" x14ac:dyDescent="0.25">
      <c r="A4636" s="5">
        <f t="shared" ca="1" si="706"/>
        <v>141.97858619833323</v>
      </c>
      <c r="B4636">
        <f t="shared" ca="1" si="707"/>
        <v>-32.911999051847054</v>
      </c>
      <c r="C4636" s="6">
        <v>20135.9375</v>
      </c>
      <c r="D4636">
        <f t="shared" ca="1" si="712"/>
        <v>3</v>
      </c>
      <c r="E4636" s="1">
        <v>0.65</v>
      </c>
      <c r="F4636">
        <v>19.899999999999999</v>
      </c>
      <c r="G4636">
        <f t="shared" ca="1" si="709"/>
        <v>54.048620189015942</v>
      </c>
      <c r="H4636">
        <f t="shared" ca="1" si="713"/>
        <v>17.948940785555802</v>
      </c>
      <c r="I4636">
        <f ca="1">User_Model_Calcs!A4636-Sat_Data!$B$5</f>
        <v>31.978586198333232</v>
      </c>
      <c r="J4636">
        <f ca="1">(Earth_Data!$B$1/SQRT(1-Earth_Data!$B$2^2*SIN(RADIANS(User_Model_Calcs!B4636))^2))*COS(RADIANS(User_Model_Calcs!B4636))</f>
        <v>5359.7865996651617</v>
      </c>
      <c r="K4636">
        <f ca="1">((Earth_Data!$B$1*(1-Earth_Data!$B$2^2))/SQRT(1-Earth_Data!$B$2^2*SIN(RADIANS(User_Model_Calcs!B4636))^2))*SIN(RADIANS(User_Model_Calcs!B4636))</f>
        <v>-3445.7706780739713</v>
      </c>
      <c r="L4636">
        <f t="shared" ca="1" si="710"/>
        <v>-32.736690473948883</v>
      </c>
      <c r="M4636">
        <f t="shared" ca="1" si="711"/>
        <v>6371.8637744246062</v>
      </c>
      <c r="N4636">
        <f ca="1">SQRT(User_Model_Calcs!M4636^2+Sat_Data!$B$3^2-2*User_Model_Calcs!M4636*Sat_Data!$B$3*COS(RADIANS(L4636))*COS(RADIANS(I4636)))</f>
        <v>37881.707164872743</v>
      </c>
      <c r="O4636">
        <f ca="1">DEGREES(ACOS(((Earth_Data!$B$1+Sat_Data!$B$2)/User_Model_Calcs!N4636)*SQRT(1-COS(RADIANS(User_Model_Calcs!I4636))^2*COS(RADIANS(User_Model_Calcs!B4636))^2)))</f>
        <v>38.607622266889528</v>
      </c>
      <c r="P4636">
        <f t="shared" ca="1" si="708"/>
        <v>48.96806412479998</v>
      </c>
    </row>
    <row r="4637" spans="1:16" x14ac:dyDescent="0.25">
      <c r="A4637" s="5">
        <f t="shared" ca="1" si="706"/>
        <v>142.41714021059016</v>
      </c>
      <c r="B4637">
        <f t="shared" ca="1" si="707"/>
        <v>-36.689458064565869</v>
      </c>
      <c r="C4637" s="6">
        <v>20135.9375</v>
      </c>
      <c r="D4637">
        <f t="shared" ca="1" si="712"/>
        <v>3</v>
      </c>
      <c r="E4637" s="1">
        <v>0.65</v>
      </c>
      <c r="F4637">
        <v>19.899999999999999</v>
      </c>
      <c r="G4637">
        <f t="shared" ca="1" si="709"/>
        <v>54.048620189015942</v>
      </c>
      <c r="H4637">
        <f t="shared" ca="1" si="713"/>
        <v>15.641208833622093</v>
      </c>
      <c r="I4637">
        <f ca="1">User_Model_Calcs!A4637-Sat_Data!$B$5</f>
        <v>32.417140210590162</v>
      </c>
      <c r="J4637">
        <f ca="1">(Earth_Data!$B$1/SQRT(1-Earth_Data!$B$2^2*SIN(RADIANS(User_Model_Calcs!B4637))^2))*COS(RADIANS(User_Model_Calcs!B4637))</f>
        <v>5120.6608953173591</v>
      </c>
      <c r="K4637">
        <f ca="1">((Earth_Data!$B$1*(1-Earth_Data!$B$2^2))/SQRT(1-Earth_Data!$B$2^2*SIN(RADIANS(User_Model_Calcs!B4637))^2))*SIN(RADIANS(User_Model_Calcs!B4637))</f>
        <v>-3789.8156340781361</v>
      </c>
      <c r="L4637">
        <f t="shared" ca="1" si="710"/>
        <v>-36.505248042042105</v>
      </c>
      <c r="M4637">
        <f t="shared" ca="1" si="711"/>
        <v>6370.5471150549884</v>
      </c>
      <c r="N4637">
        <f ca="1">SQRT(User_Model_Calcs!M4637^2+Sat_Data!$B$3^2-2*User_Model_Calcs!M4637*Sat_Data!$B$3*COS(RADIANS(L4637))*COS(RADIANS(I4637)))</f>
        <v>38129.687319828554</v>
      </c>
      <c r="O4637">
        <f ca="1">DEGREES(ACOS(((Earth_Data!$B$1+Sat_Data!$B$2)/User_Model_Calcs!N4637)*SQRT(1-COS(RADIANS(User_Model_Calcs!I4637))^2*COS(RADIANS(User_Model_Calcs!B4637))^2)))</f>
        <v>35.518116616390557</v>
      </c>
      <c r="P4637">
        <f t="shared" ca="1" si="708"/>
        <v>46.745569560300893</v>
      </c>
    </row>
    <row r="4638" spans="1:16" x14ac:dyDescent="0.25">
      <c r="A4638" s="5">
        <f t="shared" ca="1" si="706"/>
        <v>143.40689979548287</v>
      </c>
      <c r="B4638">
        <f t="shared" ca="1" si="707"/>
        <v>-36.597714432697579</v>
      </c>
      <c r="C4638" s="6">
        <v>20135.9375</v>
      </c>
      <c r="D4638">
        <f t="shared" ca="1" si="712"/>
        <v>0.75</v>
      </c>
      <c r="E4638" s="1">
        <v>0.65</v>
      </c>
      <c r="F4638">
        <v>19.899999999999999</v>
      </c>
      <c r="G4638">
        <f t="shared" ca="1" si="709"/>
        <v>42.007420362456692</v>
      </c>
      <c r="H4638">
        <f t="shared" ca="1" si="713"/>
        <v>22.870042842571188</v>
      </c>
      <c r="I4638">
        <f ca="1">User_Model_Calcs!A4638-Sat_Data!$B$5</f>
        <v>33.406899795482872</v>
      </c>
      <c r="J4638">
        <f ca="1">(Earth_Data!$B$1/SQRT(1-Earth_Data!$B$2^2*SIN(RADIANS(User_Model_Calcs!B4638))^2))*COS(RADIANS(User_Model_Calcs!B4638))</f>
        <v>5126.7372071619748</v>
      </c>
      <c r="K4638">
        <f ca="1">((Earth_Data!$B$1*(1-Earth_Data!$B$2^2))/SQRT(1-Earth_Data!$B$2^2*SIN(RADIANS(User_Model_Calcs!B4638))^2))*SIN(RADIANS(User_Model_Calcs!B4638))</f>
        <v>-3781.6468630654531</v>
      </c>
      <c r="L4638">
        <f t="shared" ca="1" si="710"/>
        <v>-36.413683347728387</v>
      </c>
      <c r="M4638">
        <f t="shared" ca="1" si="711"/>
        <v>6370.5798313993164</v>
      </c>
      <c r="N4638">
        <f ca="1">SQRT(User_Model_Calcs!M4638^2+Sat_Data!$B$3^2-2*User_Model_Calcs!M4638*Sat_Data!$B$3*COS(RADIANS(L4638))*COS(RADIANS(I4638)))</f>
        <v>38177.202196105703</v>
      </c>
      <c r="O4638">
        <f ca="1">DEGREES(ACOS(((Earth_Data!$B$1+Sat_Data!$B$2)/User_Model_Calcs!N4638)*SQRT(1-COS(RADIANS(User_Model_Calcs!I4638))^2*COS(RADIANS(User_Model_Calcs!B4638))^2)))</f>
        <v>34.946109645836827</v>
      </c>
      <c r="P4638">
        <f t="shared" ca="1" si="708"/>
        <v>47.888403963274314</v>
      </c>
    </row>
    <row r="4639" spans="1:16" x14ac:dyDescent="0.25">
      <c r="A4639" s="5">
        <f t="shared" ca="1" si="706"/>
        <v>142.79456345393646</v>
      </c>
      <c r="B4639">
        <f t="shared" ca="1" si="707"/>
        <v>-32.979441558780287</v>
      </c>
      <c r="C4639" s="6">
        <v>20135.9375</v>
      </c>
      <c r="D4639">
        <f t="shared" ca="1" si="712"/>
        <v>3</v>
      </c>
      <c r="E4639" s="1">
        <v>0.65</v>
      </c>
      <c r="F4639">
        <v>19.899999999999999</v>
      </c>
      <c r="G4639">
        <f t="shared" ca="1" si="709"/>
        <v>54.048620189015942</v>
      </c>
      <c r="H4639">
        <f t="shared" ca="1" si="713"/>
        <v>14.226155930616464</v>
      </c>
      <c r="I4639">
        <f ca="1">User_Model_Calcs!A4639-Sat_Data!$B$5</f>
        <v>32.794563453936462</v>
      </c>
      <c r="J4639">
        <f ca="1">(Earth_Data!$B$1/SQRT(1-Earth_Data!$B$2^2*SIN(RADIANS(User_Model_Calcs!B4639))^2))*COS(RADIANS(User_Model_Calcs!B4639))</f>
        <v>5355.7188555187277</v>
      </c>
      <c r="K4639">
        <f ca="1">((Earth_Data!$B$1*(1-Earth_Data!$B$2^2))/SQRT(1-Earth_Data!$B$2^2*SIN(RADIANS(User_Model_Calcs!B4639))^2))*SIN(RADIANS(User_Model_Calcs!B4639))</f>
        <v>-3452.0474649832286</v>
      </c>
      <c r="L4639">
        <f t="shared" ca="1" si="710"/>
        <v>-32.803946932062523</v>
      </c>
      <c r="M4639">
        <f t="shared" ca="1" si="711"/>
        <v>6371.8408768468125</v>
      </c>
      <c r="N4639">
        <f ca="1">SQRT(User_Model_Calcs!M4639^2+Sat_Data!$B$3^2-2*User_Model_Calcs!M4639*Sat_Data!$B$3*COS(RADIANS(L4639))*COS(RADIANS(I4639)))</f>
        <v>37930.984111727434</v>
      </c>
      <c r="O4639">
        <f ca="1">DEGREES(ACOS(((Earth_Data!$B$1+Sat_Data!$B$2)/User_Model_Calcs!N4639)*SQRT(1-COS(RADIANS(User_Model_Calcs!I4639))^2*COS(RADIANS(User_Model_Calcs!B4639))^2)))</f>
        <v>37.984929422046875</v>
      </c>
      <c r="P4639">
        <f t="shared" ca="1" si="708"/>
        <v>49.808094247732896</v>
      </c>
    </row>
    <row r="4640" spans="1:16" x14ac:dyDescent="0.25">
      <c r="A4640" s="5">
        <f t="shared" ca="1" si="706"/>
        <v>141.39210639583089</v>
      </c>
      <c r="B4640">
        <f t="shared" ca="1" si="707"/>
        <v>-35.068425584718867</v>
      </c>
      <c r="C4640" s="6">
        <v>20135.9375</v>
      </c>
      <c r="D4640">
        <f t="shared" ca="1" si="712"/>
        <v>3</v>
      </c>
      <c r="E4640" s="1">
        <v>0.65</v>
      </c>
      <c r="F4640">
        <v>19.899999999999999</v>
      </c>
      <c r="G4640">
        <f t="shared" ca="1" si="709"/>
        <v>54.048620189015942</v>
      </c>
      <c r="H4640">
        <f t="shared" ca="1" si="713"/>
        <v>22.17826080561915</v>
      </c>
      <c r="I4640">
        <f ca="1">User_Model_Calcs!A4640-Sat_Data!$B$5</f>
        <v>31.392106395830893</v>
      </c>
      <c r="J4640">
        <f ca="1">(Earth_Data!$B$1/SQRT(1-Earth_Data!$B$2^2*SIN(RADIANS(User_Model_Calcs!B4640))^2))*COS(RADIANS(User_Model_Calcs!B4640))</f>
        <v>5226.071557729596</v>
      </c>
      <c r="K4640">
        <f ca="1">((Earth_Data!$B$1*(1-Earth_Data!$B$2^2))/SQRT(1-Earth_Data!$B$2^2*SIN(RADIANS(User_Model_Calcs!B4640))^2))*SIN(RADIANS(User_Model_Calcs!B4640))</f>
        <v>-3644.0839765594046</v>
      </c>
      <c r="L4640">
        <f t="shared" ca="1" si="710"/>
        <v>-34.887652845059428</v>
      </c>
      <c r="M4640">
        <f t="shared" ca="1" si="711"/>
        <v>6371.1201491360407</v>
      </c>
      <c r="N4640">
        <f ca="1">SQRT(User_Model_Calcs!M4640^2+Sat_Data!$B$3^2-2*User_Model_Calcs!M4640*Sat_Data!$B$3*COS(RADIANS(L4640))*COS(RADIANS(I4640)))</f>
        <v>37976.434875670624</v>
      </c>
      <c r="O4640">
        <f ca="1">DEGREES(ACOS(((Earth_Data!$B$1+Sat_Data!$B$2)/User_Model_Calcs!N4640)*SQRT(1-COS(RADIANS(User_Model_Calcs!I4640))^2*COS(RADIANS(User_Model_Calcs!B4640))^2)))</f>
        <v>37.406454372301866</v>
      </c>
      <c r="P4640">
        <f t="shared" ca="1" si="708"/>
        <v>46.723971741299223</v>
      </c>
    </row>
    <row r="4641" spans="1:16" x14ac:dyDescent="0.25">
      <c r="A4641" s="5">
        <f t="shared" ca="1" si="706"/>
        <v>143.56002643201293</v>
      </c>
      <c r="B4641">
        <f t="shared" ca="1" si="707"/>
        <v>-32.560065881074905</v>
      </c>
      <c r="C4641" s="6">
        <v>20135.9375</v>
      </c>
      <c r="D4641">
        <f t="shared" ca="1" si="712"/>
        <v>0.75</v>
      </c>
      <c r="E4641" s="1">
        <v>0.65</v>
      </c>
      <c r="F4641">
        <v>19.899999999999999</v>
      </c>
      <c r="G4641">
        <f t="shared" ca="1" si="709"/>
        <v>42.007420362456692</v>
      </c>
      <c r="H4641">
        <f t="shared" ca="1" si="713"/>
        <v>16.784784014977092</v>
      </c>
      <c r="I4641">
        <f ca="1">User_Model_Calcs!A4641-Sat_Data!$B$5</f>
        <v>33.560026432012933</v>
      </c>
      <c r="J4641">
        <f ca="1">(Earth_Data!$B$1/SQRT(1-Earth_Data!$B$2^2*SIN(RADIANS(User_Model_Calcs!B4641))^2))*COS(RADIANS(User_Model_Calcs!B4641))</f>
        <v>5380.8924325131202</v>
      </c>
      <c r="K4641">
        <f ca="1">((Earth_Data!$B$1*(1-Earth_Data!$B$2^2))/SQRT(1-Earth_Data!$B$2^2*SIN(RADIANS(User_Model_Calcs!B4641))^2))*SIN(RADIANS(User_Model_Calcs!B4641))</f>
        <v>-3412.9404001681028</v>
      </c>
      <c r="L4641">
        <f t="shared" ca="1" si="710"/>
        <v>-32.385743830077942</v>
      </c>
      <c r="M4641">
        <f t="shared" ca="1" si="711"/>
        <v>6371.9828582142763</v>
      </c>
      <c r="N4641">
        <f ca="1">SQRT(User_Model_Calcs!M4641^2+Sat_Data!$B$3^2-2*User_Model_Calcs!M4641*Sat_Data!$B$3*COS(RADIANS(L4641))*COS(RADIANS(I4641)))</f>
        <v>37951.208909655194</v>
      </c>
      <c r="O4641">
        <f ca="1">DEGREES(ACOS(((Earth_Data!$B$1+Sat_Data!$B$2)/User_Model_Calcs!N4641)*SQRT(1-COS(RADIANS(User_Model_Calcs!I4641))^2*COS(RADIANS(User_Model_Calcs!B4641))^2)))</f>
        <v>37.733224784289014</v>
      </c>
      <c r="P4641">
        <f t="shared" ca="1" si="708"/>
        <v>50.949010125496081</v>
      </c>
    </row>
    <row r="4642" spans="1:16" x14ac:dyDescent="0.25">
      <c r="A4642" s="5">
        <f t="shared" ca="1" si="706"/>
        <v>143.57799550049256</v>
      </c>
      <c r="B4642">
        <f t="shared" ca="1" si="707"/>
        <v>-34.75440629615629</v>
      </c>
      <c r="C4642" s="6">
        <v>20135.9375</v>
      </c>
      <c r="D4642">
        <f t="shared" ca="1" si="712"/>
        <v>3</v>
      </c>
      <c r="E4642" s="1">
        <v>0.65</v>
      </c>
      <c r="F4642">
        <v>19.899999999999999</v>
      </c>
      <c r="G4642">
        <f t="shared" ca="1" si="709"/>
        <v>54.048620189015942</v>
      </c>
      <c r="H4642">
        <f t="shared" ca="1" si="713"/>
        <v>18.314316294715539</v>
      </c>
      <c r="I4642">
        <f ca="1">User_Model_Calcs!A4642-Sat_Data!$B$5</f>
        <v>33.577995500492563</v>
      </c>
      <c r="J4642">
        <f ca="1">(Earth_Data!$B$1/SQRT(1-Earth_Data!$B$2^2*SIN(RADIANS(User_Model_Calcs!B4642))^2))*COS(RADIANS(User_Model_Calcs!B4642))</f>
        <v>5246.0090633469817</v>
      </c>
      <c r="K4642">
        <f ca="1">((Earth_Data!$B$1*(1-Earth_Data!$B$2^2))/SQRT(1-Earth_Data!$B$2^2*SIN(RADIANS(User_Model_Calcs!B4642))^2))*SIN(RADIANS(User_Model_Calcs!B4642))</f>
        <v>-3615.5163656498253</v>
      </c>
      <c r="L4642">
        <f t="shared" ca="1" si="710"/>
        <v>-34.574366467352455</v>
      </c>
      <c r="M4642">
        <f t="shared" ca="1" si="711"/>
        <v>6371.2298406979799</v>
      </c>
      <c r="N4642">
        <f ca="1">SQRT(User_Model_Calcs!M4642^2+Sat_Data!$B$3^2-2*User_Model_Calcs!M4642*Sat_Data!$B$3*COS(RADIANS(L4642))*COS(RADIANS(I4642)))</f>
        <v>38076.762136490463</v>
      </c>
      <c r="O4642">
        <f ca="1">DEGREES(ACOS(((Earth_Data!$B$1+Sat_Data!$B$2)/User_Model_Calcs!N4642)*SQRT(1-COS(RADIANS(User_Model_Calcs!I4642))^2*COS(RADIANS(User_Model_Calcs!B4642))^2)))</f>
        <v>36.170544696957371</v>
      </c>
      <c r="P4642">
        <f t="shared" ca="1" si="708"/>
        <v>49.346505183039667</v>
      </c>
    </row>
    <row r="4643" spans="1:16" x14ac:dyDescent="0.25">
      <c r="A4643" s="5">
        <f t="shared" ca="1" si="706"/>
        <v>140.56176497433938</v>
      </c>
      <c r="B4643">
        <f t="shared" ca="1" si="707"/>
        <v>-34.501897791886734</v>
      </c>
      <c r="C4643" s="6">
        <v>20135.9375</v>
      </c>
      <c r="D4643">
        <f t="shared" ca="1" si="712"/>
        <v>1.2</v>
      </c>
      <c r="E4643" s="1">
        <v>0.65</v>
      </c>
      <c r="F4643">
        <v>19.899999999999999</v>
      </c>
      <c r="G4643">
        <f t="shared" ca="1" si="709"/>
        <v>46.089820015575185</v>
      </c>
      <c r="H4643">
        <f t="shared" ca="1" si="713"/>
        <v>16.993184104136432</v>
      </c>
      <c r="I4643">
        <f ca="1">User_Model_Calcs!A4643-Sat_Data!$B$5</f>
        <v>30.561764974339383</v>
      </c>
      <c r="J4643">
        <f ca="1">(Earth_Data!$B$1/SQRT(1-Earth_Data!$B$2^2*SIN(RADIANS(User_Model_Calcs!B4643))^2))*COS(RADIANS(User_Model_Calcs!B4643))</f>
        <v>5261.9266665005789</v>
      </c>
      <c r="K4643">
        <f ca="1">((Earth_Data!$B$1*(1-Earth_Data!$B$2^2))/SQRT(1-Earth_Data!$B$2^2*SIN(RADIANS(User_Model_Calcs!B4643))^2))*SIN(RADIANS(User_Model_Calcs!B4643))</f>
        <v>-3592.4667251373821</v>
      </c>
      <c r="L4643">
        <f t="shared" ca="1" si="710"/>
        <v>-34.322462949301823</v>
      </c>
      <c r="M4643">
        <f t="shared" ca="1" si="711"/>
        <v>6371.3177141662936</v>
      </c>
      <c r="N4643">
        <f ca="1">SQRT(User_Model_Calcs!M4643^2+Sat_Data!$B$3^2-2*User_Model_Calcs!M4643*Sat_Data!$B$3*COS(RADIANS(L4643))*COS(RADIANS(I4643)))</f>
        <v>37898.830457743214</v>
      </c>
      <c r="O4643">
        <f ca="1">DEGREES(ACOS(((Earth_Data!$B$1+Sat_Data!$B$2)/User_Model_Calcs!N4643)*SQRT(1-COS(RADIANS(User_Model_Calcs!I4643))^2*COS(RADIANS(User_Model_Calcs!B4643))^2)))</f>
        <v>38.38300430281933</v>
      </c>
      <c r="P4643">
        <f t="shared" ca="1" si="708"/>
        <v>46.191593812649039</v>
      </c>
    </row>
    <row r="4644" spans="1:16" x14ac:dyDescent="0.25">
      <c r="A4644" s="5">
        <f t="shared" ca="1" si="706"/>
        <v>143.75327124840132</v>
      </c>
      <c r="B4644">
        <f t="shared" ca="1" si="707"/>
        <v>-34.591709067255913</v>
      </c>
      <c r="C4644" s="6">
        <v>20135.9375</v>
      </c>
      <c r="D4644">
        <f t="shared" ca="1" si="712"/>
        <v>1.2</v>
      </c>
      <c r="E4644" s="1">
        <v>0.65</v>
      </c>
      <c r="F4644">
        <v>19.899999999999999</v>
      </c>
      <c r="G4644">
        <f t="shared" ca="1" si="709"/>
        <v>46.089820015575185</v>
      </c>
      <c r="H4644">
        <f t="shared" ca="1" si="713"/>
        <v>17.972775588459058</v>
      </c>
      <c r="I4644">
        <f ca="1">User_Model_Calcs!A4644-Sat_Data!$B$5</f>
        <v>33.753271248401319</v>
      </c>
      <c r="J4644">
        <f ca="1">(Earth_Data!$B$1/SQRT(1-Earth_Data!$B$2^2*SIN(RADIANS(User_Model_Calcs!B4644))^2))*COS(RADIANS(User_Model_Calcs!B4644))</f>
        <v>5256.2768703868805</v>
      </c>
      <c r="K4644">
        <f ca="1">((Earth_Data!$B$1*(1-Earth_Data!$B$2^2))/SQRT(1-Earth_Data!$B$2^2*SIN(RADIANS(User_Model_Calcs!B4644))^2))*SIN(RADIANS(User_Model_Calcs!B4644))</f>
        <v>-3600.6728608085168</v>
      </c>
      <c r="L4644">
        <f t="shared" ca="1" si="710"/>
        <v>-34.412057451387966</v>
      </c>
      <c r="M4644">
        <f t="shared" ca="1" si="711"/>
        <v>6371.2864940078689</v>
      </c>
      <c r="N4644">
        <f ca="1">SQRT(User_Model_Calcs!M4644^2+Sat_Data!$B$3^2-2*User_Model_Calcs!M4644*Sat_Data!$B$3*COS(RADIANS(L4644))*COS(RADIANS(I4644)))</f>
        <v>38077.169412559429</v>
      </c>
      <c r="O4644">
        <f ca="1">DEGREES(ACOS(((Earth_Data!$B$1+Sat_Data!$B$2)/User_Model_Calcs!N4644)*SQRT(1-COS(RADIANS(User_Model_Calcs!I4644))^2*COS(RADIANS(User_Model_Calcs!B4644))^2)))</f>
        <v>36.166319938917688</v>
      </c>
      <c r="P4644">
        <f t="shared" ca="1" si="708"/>
        <v>49.650270647825245</v>
      </c>
    </row>
    <row r="4645" spans="1:16" x14ac:dyDescent="0.25">
      <c r="A4645" s="5">
        <f t="shared" ca="1" si="706"/>
        <v>140.66200328959991</v>
      </c>
      <c r="B4645">
        <f t="shared" ca="1" si="707"/>
        <v>-36.943596960595123</v>
      </c>
      <c r="C4645" s="6">
        <v>20135.9375</v>
      </c>
      <c r="D4645">
        <f t="shared" ca="1" si="712"/>
        <v>3</v>
      </c>
      <c r="E4645" s="1">
        <v>0.65</v>
      </c>
      <c r="F4645">
        <v>19.899999999999999</v>
      </c>
      <c r="G4645">
        <f t="shared" ca="1" si="709"/>
        <v>54.048620189015942</v>
      </c>
      <c r="H4645">
        <f t="shared" ca="1" si="713"/>
        <v>16.642158411794576</v>
      </c>
      <c r="I4645">
        <f ca="1">User_Model_Calcs!A4645-Sat_Data!$B$5</f>
        <v>30.662003289599909</v>
      </c>
      <c r="J4645">
        <f ca="1">(Earth_Data!$B$1/SQRT(1-Earth_Data!$B$2^2*SIN(RADIANS(User_Model_Calcs!B4645))^2))*COS(RADIANS(User_Model_Calcs!B4645))</f>
        <v>5103.7602081330469</v>
      </c>
      <c r="K4645">
        <f ca="1">((Earth_Data!$B$1*(1-Earth_Data!$B$2^2))/SQRT(1-Earth_Data!$B$2^2*SIN(RADIANS(User_Model_Calcs!B4645))^2))*SIN(RADIANS(User_Model_Calcs!B4645))</f>
        <v>-3812.3936671063848</v>
      </c>
      <c r="L4645">
        <f t="shared" ca="1" si="710"/>
        <v>-36.7589011055179</v>
      </c>
      <c r="M4645">
        <f t="shared" ca="1" si="711"/>
        <v>6370.4563207917181</v>
      </c>
      <c r="N4645">
        <f ca="1">SQRT(User_Model_Calcs!M4645^2+Sat_Data!$B$3^2-2*User_Model_Calcs!M4645*Sat_Data!$B$3*COS(RADIANS(L4645))*COS(RADIANS(I4645)))</f>
        <v>38054.944790353591</v>
      </c>
      <c r="O4645">
        <f ca="1">DEGREES(ACOS(((Earth_Data!$B$1+Sat_Data!$B$2)/User_Model_Calcs!N4645)*SQRT(1-COS(RADIANS(User_Model_Calcs!I4645))^2*COS(RADIANS(User_Model_Calcs!B4645))^2)))</f>
        <v>36.427325439782102</v>
      </c>
      <c r="P4645">
        <f t="shared" ca="1" si="708"/>
        <v>44.607987536851759</v>
      </c>
    </row>
    <row r="4646" spans="1:16" x14ac:dyDescent="0.25">
      <c r="A4646" s="5">
        <f t="shared" ca="1" si="706"/>
        <v>143.05274254695649</v>
      </c>
      <c r="B4646">
        <f t="shared" ca="1" si="707"/>
        <v>-32.002939851157883</v>
      </c>
      <c r="C4646" s="6">
        <v>20135.9375</v>
      </c>
      <c r="D4646">
        <f t="shared" ca="1" si="712"/>
        <v>1.2</v>
      </c>
      <c r="E4646" s="1">
        <v>0.65</v>
      </c>
      <c r="F4646">
        <v>19.899999999999999</v>
      </c>
      <c r="G4646">
        <f t="shared" ca="1" si="709"/>
        <v>46.089820015575185</v>
      </c>
      <c r="H4646">
        <f t="shared" ca="1" si="713"/>
        <v>16.113420712339881</v>
      </c>
      <c r="I4646">
        <f ca="1">User_Model_Calcs!A4646-Sat_Data!$B$5</f>
        <v>33.052742546956495</v>
      </c>
      <c r="J4646">
        <f ca="1">(Earth_Data!$B$1/SQRT(1-Earth_Data!$B$2^2*SIN(RADIANS(User_Model_Calcs!B4646))^2))*COS(RADIANS(User_Model_Calcs!B4646))</f>
        <v>5413.8881109338208</v>
      </c>
      <c r="K4646">
        <f ca="1">((Earth_Data!$B$1*(1-Earth_Data!$B$2^2))/SQRT(1-Earth_Data!$B$2^2*SIN(RADIANS(User_Model_Calcs!B4646))^2))*SIN(RADIANS(User_Model_Calcs!B4646))</f>
        <v>-3360.7090809093179</v>
      </c>
      <c r="L4646">
        <f t="shared" ca="1" si="710"/>
        <v>-31.83023301333867</v>
      </c>
      <c r="M4646">
        <f t="shared" ca="1" si="711"/>
        <v>6372.1699603994339</v>
      </c>
      <c r="N4646">
        <f ca="1">SQRT(User_Model_Calcs!M4646^2+Sat_Data!$B$3^2-2*User_Model_Calcs!M4646*Sat_Data!$B$3*COS(RADIANS(L4646))*COS(RADIANS(I4646)))</f>
        <v>37891.402677041835</v>
      </c>
      <c r="O4646">
        <f ca="1">DEGREES(ACOS(((Earth_Data!$B$1+Sat_Data!$B$2)/User_Model_Calcs!N4646)*SQRT(1-COS(RADIANS(User_Model_Calcs!I4646))^2*COS(RADIANS(User_Model_Calcs!B4646))^2)))</f>
        <v>38.48896867725756</v>
      </c>
      <c r="P4646">
        <f t="shared" ca="1" si="708"/>
        <v>50.839636046993505</v>
      </c>
    </row>
    <row r="4647" spans="1:16" x14ac:dyDescent="0.25">
      <c r="A4647" s="5">
        <f t="shared" ca="1" si="706"/>
        <v>142.99640769464088</v>
      </c>
      <c r="B4647">
        <f t="shared" ca="1" si="707"/>
        <v>-36.383412131625228</v>
      </c>
      <c r="C4647" s="6">
        <v>20135.9375</v>
      </c>
      <c r="D4647">
        <f t="shared" ca="1" si="712"/>
        <v>1.2</v>
      </c>
      <c r="E4647" s="1">
        <v>0.65</v>
      </c>
      <c r="F4647">
        <v>19.899999999999999</v>
      </c>
      <c r="G4647">
        <f t="shared" ca="1" si="709"/>
        <v>46.089820015575185</v>
      </c>
      <c r="H4647">
        <f t="shared" ca="1" si="713"/>
        <v>18.82247334614387</v>
      </c>
      <c r="I4647">
        <f ca="1">User_Model_Calcs!A4647-Sat_Data!$B$5</f>
        <v>32.99640769464088</v>
      </c>
      <c r="J4647">
        <f ca="1">(Earth_Data!$B$1/SQRT(1-Earth_Data!$B$2^2*SIN(RADIANS(User_Model_Calcs!B4647))^2))*COS(RADIANS(User_Model_Calcs!B4647))</f>
        <v>5140.8793724675215</v>
      </c>
      <c r="K4647">
        <f ca="1">((Earth_Data!$B$1*(1-Earth_Data!$B$2^2))/SQRT(1-Earth_Data!$B$2^2*SIN(RADIANS(User_Model_Calcs!B4647))^2))*SIN(RADIANS(User_Model_Calcs!B4647))</f>
        <v>-3762.5282393030457</v>
      </c>
      <c r="L4647">
        <f t="shared" ca="1" si="710"/>
        <v>-36.199806352189789</v>
      </c>
      <c r="M4647">
        <f t="shared" ca="1" si="711"/>
        <v>6370.6561258488073</v>
      </c>
      <c r="N4647">
        <f ca="1">SQRT(User_Model_Calcs!M4647^2+Sat_Data!$B$3^2-2*User_Model_Calcs!M4647*Sat_Data!$B$3*COS(RADIANS(L4647))*COS(RADIANS(I4647)))</f>
        <v>38141.885416088655</v>
      </c>
      <c r="O4647">
        <f ca="1">DEGREES(ACOS(((Earth_Data!$B$1+Sat_Data!$B$2)/User_Model_Calcs!N4647)*SQRT(1-COS(RADIANS(User_Model_Calcs!I4647))^2*COS(RADIANS(User_Model_Calcs!B4647))^2)))</f>
        <v>35.372119357891577</v>
      </c>
      <c r="P4647">
        <f t="shared" ca="1" si="708"/>
        <v>47.586692921507961</v>
      </c>
    </row>
    <row r="4648" spans="1:16" x14ac:dyDescent="0.25">
      <c r="A4648" s="5">
        <f t="shared" ca="1" si="706"/>
        <v>144.47077661337525</v>
      </c>
      <c r="B4648">
        <f t="shared" ca="1" si="707"/>
        <v>-36.522397107871654</v>
      </c>
      <c r="C4648" s="6">
        <v>20135.9375</v>
      </c>
      <c r="D4648">
        <f t="shared" ca="1" si="712"/>
        <v>1.2</v>
      </c>
      <c r="E4648" s="1">
        <v>0.65</v>
      </c>
      <c r="F4648">
        <v>19.899999999999999</v>
      </c>
      <c r="G4648">
        <f t="shared" ca="1" si="709"/>
        <v>46.089820015575185</v>
      </c>
      <c r="H4648">
        <f t="shared" ca="1" si="713"/>
        <v>18.353870434017246</v>
      </c>
      <c r="I4648">
        <f ca="1">User_Model_Calcs!A4648-Sat_Data!$B$5</f>
        <v>34.47077661337525</v>
      </c>
      <c r="J4648">
        <f ca="1">(Earth_Data!$B$1/SQRT(1-Earth_Data!$B$2^2*SIN(RADIANS(User_Model_Calcs!B4648))^2))*COS(RADIANS(User_Model_Calcs!B4648))</f>
        <v>5131.7157293167738</v>
      </c>
      <c r="K4648">
        <f ca="1">((Earth_Data!$B$1*(1-Earth_Data!$B$2^2))/SQRT(1-Earth_Data!$B$2^2*SIN(RADIANS(User_Model_Calcs!B4648))^2))*SIN(RADIANS(User_Model_Calcs!B4648))</f>
        <v>-3774.9335045028502</v>
      </c>
      <c r="L4648">
        <f t="shared" ca="1" si="710"/>
        <v>-36.338514329127278</v>
      </c>
      <c r="M4648">
        <f t="shared" ca="1" si="711"/>
        <v>6370.6066657686033</v>
      </c>
      <c r="N4648">
        <f ca="1">SQRT(User_Model_Calcs!M4648^2+Sat_Data!$B$3^2-2*User_Model_Calcs!M4648*Sat_Data!$B$3*COS(RADIANS(L4648))*COS(RADIANS(I4648)))</f>
        <v>38231.332345263661</v>
      </c>
      <c r="O4648">
        <f ca="1">DEGREES(ACOS(((Earth_Data!$B$1+Sat_Data!$B$2)/User_Model_Calcs!N4648)*SQRT(1-COS(RADIANS(User_Model_Calcs!I4648))^2*COS(RADIANS(User_Model_Calcs!B4648))^2)))</f>
        <v>34.300076681453788</v>
      </c>
      <c r="P4648">
        <f t="shared" ca="1" si="708"/>
        <v>49.078750543588093</v>
      </c>
    </row>
    <row r="4649" spans="1:16" x14ac:dyDescent="0.25">
      <c r="A4649" s="5">
        <f t="shared" ca="1" si="706"/>
        <v>144.8194386720215</v>
      </c>
      <c r="B4649">
        <f t="shared" ca="1" si="707"/>
        <v>-32.988827151446493</v>
      </c>
      <c r="C4649" s="6">
        <v>20135.9375</v>
      </c>
      <c r="D4649">
        <f t="shared" ca="1" si="712"/>
        <v>1.2</v>
      </c>
      <c r="E4649" s="1">
        <v>0.65</v>
      </c>
      <c r="F4649">
        <v>19.899999999999999</v>
      </c>
      <c r="G4649">
        <f t="shared" ca="1" si="709"/>
        <v>46.089820015575185</v>
      </c>
      <c r="H4649">
        <f t="shared" ca="1" si="713"/>
        <v>20.603837843207494</v>
      </c>
      <c r="I4649">
        <f ca="1">User_Model_Calcs!A4649-Sat_Data!$B$5</f>
        <v>34.819438672021505</v>
      </c>
      <c r="J4649">
        <f ca="1">(Earth_Data!$B$1/SQRT(1-Earth_Data!$B$2^2*SIN(RADIANS(User_Model_Calcs!B4649))^2))*COS(RADIANS(User_Model_Calcs!B4649))</f>
        <v>5355.1521815102333</v>
      </c>
      <c r="K4649">
        <f ca="1">((Earth_Data!$B$1*(1-Earth_Data!$B$2^2))/SQRT(1-Earth_Data!$B$2^2*SIN(RADIANS(User_Model_Calcs!B4649))^2))*SIN(RADIANS(User_Model_Calcs!B4649))</f>
        <v>-3452.9205956545866</v>
      </c>
      <c r="L4649">
        <f t="shared" ca="1" si="710"/>
        <v>-32.813306710119889</v>
      </c>
      <c r="M4649">
        <f t="shared" ca="1" si="711"/>
        <v>6371.8376883776191</v>
      </c>
      <c r="N4649">
        <f ca="1">SQRT(User_Model_Calcs!M4649^2+Sat_Data!$B$3^2-2*User_Model_Calcs!M4649*Sat_Data!$B$3*COS(RADIANS(L4649))*COS(RADIANS(I4649)))</f>
        <v>38048.378052675893</v>
      </c>
      <c r="O4649">
        <f ca="1">DEGREES(ACOS(((Earth_Data!$B$1+Sat_Data!$B$2)/User_Model_Calcs!N4649)*SQRT(1-COS(RADIANS(User_Model_Calcs!I4649))^2*COS(RADIANS(User_Model_Calcs!B4649))^2)))</f>
        <v>36.526379895830949</v>
      </c>
      <c r="P4649">
        <f t="shared" ca="1" si="708"/>
        <v>51.945070138227067</v>
      </c>
    </row>
    <row r="4650" spans="1:16" x14ac:dyDescent="0.25">
      <c r="A4650" s="5">
        <f t="shared" ca="1" si="706"/>
        <v>144.8300856083082</v>
      </c>
      <c r="B4650">
        <f t="shared" ca="1" si="707"/>
        <v>-35.649009378846543</v>
      </c>
      <c r="C4650" s="6">
        <v>20135.9375</v>
      </c>
      <c r="D4650">
        <f t="shared" ca="1" si="712"/>
        <v>1.2</v>
      </c>
      <c r="E4650" s="1">
        <v>0.65</v>
      </c>
      <c r="F4650">
        <v>19.899999999999999</v>
      </c>
      <c r="G4650">
        <f t="shared" ca="1" si="709"/>
        <v>46.089820015575185</v>
      </c>
      <c r="H4650">
        <f t="shared" ca="1" si="713"/>
        <v>20.315959600399005</v>
      </c>
      <c r="I4650">
        <f ca="1">User_Model_Calcs!A4650-Sat_Data!$B$5</f>
        <v>34.830085608308195</v>
      </c>
      <c r="J4650">
        <f ca="1">(Earth_Data!$B$1/SQRT(1-Earth_Data!$B$2^2*SIN(RADIANS(User_Model_Calcs!B4650))^2))*COS(RADIANS(User_Model_Calcs!B4650))</f>
        <v>5188.7956495966891</v>
      </c>
      <c r="K4650">
        <f ca="1">((Earth_Data!$B$1*(1-Earth_Data!$B$2^2))/SQRT(1-Earth_Data!$B$2^2*SIN(RADIANS(User_Model_Calcs!B4650))^2))*SIN(RADIANS(User_Model_Calcs!B4650))</f>
        <v>-3696.6163844152179</v>
      </c>
      <c r="L4650">
        <f t="shared" ca="1" si="710"/>
        <v>-35.466938645322081</v>
      </c>
      <c r="M4650">
        <f t="shared" ca="1" si="711"/>
        <v>6370.9161811155991</v>
      </c>
      <c r="N4650">
        <f ca="1">SQRT(User_Model_Calcs!M4650^2+Sat_Data!$B$3^2-2*User_Model_Calcs!M4650*Sat_Data!$B$3*COS(RADIANS(L4650))*COS(RADIANS(I4650)))</f>
        <v>38199.876798382247</v>
      </c>
      <c r="O4650">
        <f ca="1">DEGREES(ACOS(((Earth_Data!$B$1+Sat_Data!$B$2)/User_Model_Calcs!N4650)*SQRT(1-COS(RADIANS(User_Model_Calcs!I4650))^2*COS(RADIANS(User_Model_Calcs!B4650))^2)))</f>
        <v>34.678919371744414</v>
      </c>
      <c r="P4650">
        <f t="shared" ca="1" si="708"/>
        <v>50.049559134888085</v>
      </c>
    </row>
    <row r="4651" spans="1:16" x14ac:dyDescent="0.25">
      <c r="A4651" s="5">
        <f t="shared" ca="1" si="706"/>
        <v>143.20806288331278</v>
      </c>
      <c r="B4651">
        <f t="shared" ca="1" si="707"/>
        <v>-35.615863207886136</v>
      </c>
      <c r="C4651" s="6">
        <v>20135.9375</v>
      </c>
      <c r="D4651">
        <f t="shared" ca="1" si="712"/>
        <v>1.2</v>
      </c>
      <c r="E4651" s="1">
        <v>0.65</v>
      </c>
      <c r="F4651">
        <v>19.899999999999999</v>
      </c>
      <c r="G4651">
        <f t="shared" ca="1" si="709"/>
        <v>46.089820015575185</v>
      </c>
      <c r="H4651">
        <f t="shared" ca="1" si="713"/>
        <v>19.944707911039263</v>
      </c>
      <c r="I4651">
        <f ca="1">User_Model_Calcs!A4651-Sat_Data!$B$5</f>
        <v>33.208062883312778</v>
      </c>
      <c r="J4651">
        <f ca="1">(Earth_Data!$B$1/SQRT(1-Earth_Data!$B$2^2*SIN(RADIANS(User_Model_Calcs!B4651))^2))*COS(RADIANS(User_Model_Calcs!B4651))</f>
        <v>5190.9381820515428</v>
      </c>
      <c r="K4651">
        <f ca="1">((Earth_Data!$B$1*(1-Earth_Data!$B$2^2))/SQRT(1-Earth_Data!$B$2^2*SIN(RADIANS(User_Model_Calcs!B4651))^2))*SIN(RADIANS(User_Model_Calcs!B4651))</f>
        <v>-3693.6273032918443</v>
      </c>
      <c r="L4651">
        <f t="shared" ca="1" si="710"/>
        <v>-35.433864577151418</v>
      </c>
      <c r="M4651">
        <f t="shared" ca="1" si="711"/>
        <v>6370.92786535082</v>
      </c>
      <c r="N4651">
        <f ca="1">SQRT(User_Model_Calcs!M4651^2+Sat_Data!$B$3^2-2*User_Model_Calcs!M4651*Sat_Data!$B$3*COS(RADIANS(L4651))*COS(RADIANS(I4651)))</f>
        <v>38107.079791726283</v>
      </c>
      <c r="O4651">
        <f ca="1">DEGREES(ACOS(((Earth_Data!$B$1+Sat_Data!$B$2)/User_Model_Calcs!N4651)*SQRT(1-COS(RADIANS(User_Model_Calcs!I4651))^2*COS(RADIANS(User_Model_Calcs!B4651))^2)))</f>
        <v>35.797187943223491</v>
      </c>
      <c r="P4651">
        <f t="shared" ca="1" si="708"/>
        <v>48.342177771432958</v>
      </c>
    </row>
    <row r="4652" spans="1:16" x14ac:dyDescent="0.25">
      <c r="A4652" s="5">
        <f t="shared" ca="1" si="706"/>
        <v>143.76569958078753</v>
      </c>
      <c r="B4652">
        <f t="shared" ca="1" si="707"/>
        <v>-33.265131601487596</v>
      </c>
      <c r="C4652" s="6">
        <v>20135.9375</v>
      </c>
      <c r="D4652">
        <f t="shared" ca="1" si="712"/>
        <v>3</v>
      </c>
      <c r="E4652" s="1">
        <v>0.65</v>
      </c>
      <c r="F4652">
        <v>19.899999999999999</v>
      </c>
      <c r="G4652">
        <f t="shared" ca="1" si="709"/>
        <v>54.048620189015942</v>
      </c>
      <c r="H4652">
        <f t="shared" ca="1" si="713"/>
        <v>23.831798840383595</v>
      </c>
      <c r="I4652">
        <f ca="1">User_Model_Calcs!A4652-Sat_Data!$B$5</f>
        <v>33.765699580787526</v>
      </c>
      <c r="J4652">
        <f ca="1">(Earth_Data!$B$1/SQRT(1-Earth_Data!$B$2^2*SIN(RADIANS(User_Model_Calcs!B4652))^2))*COS(RADIANS(User_Model_Calcs!B4652))</f>
        <v>5338.4053450497568</v>
      </c>
      <c r="K4652">
        <f ca="1">((Earth_Data!$B$1*(1-Earth_Data!$B$2^2))/SQRT(1-Earth_Data!$B$2^2*SIN(RADIANS(User_Model_Calcs!B4652))^2))*SIN(RADIANS(User_Model_Calcs!B4652))</f>
        <v>-3478.5837669768862</v>
      </c>
      <c r="L4652">
        <f t="shared" ca="1" si="710"/>
        <v>-33.088859616593481</v>
      </c>
      <c r="M4652">
        <f t="shared" ca="1" si="711"/>
        <v>6371.7436115972932</v>
      </c>
      <c r="N4652">
        <f ca="1">SQRT(User_Model_Calcs!M4652^2+Sat_Data!$B$3^2-2*User_Model_Calcs!M4652*Sat_Data!$B$3*COS(RADIANS(L4652))*COS(RADIANS(I4652)))</f>
        <v>38002.270817421027</v>
      </c>
      <c r="O4652">
        <f ca="1">DEGREES(ACOS(((Earth_Data!$B$1+Sat_Data!$B$2)/User_Model_Calcs!N4652)*SQRT(1-COS(RADIANS(User_Model_Calcs!I4652))^2*COS(RADIANS(User_Model_Calcs!B4652))^2)))</f>
        <v>37.094001265676098</v>
      </c>
      <c r="P4652">
        <f t="shared" ca="1" si="708"/>
        <v>50.633772994999241</v>
      </c>
    </row>
    <row r="4653" spans="1:16" x14ac:dyDescent="0.25">
      <c r="A4653" s="5">
        <f t="shared" ca="1" si="706"/>
        <v>141.62565125280756</v>
      </c>
      <c r="B4653">
        <f t="shared" ca="1" si="707"/>
        <v>-36.723728119591271</v>
      </c>
      <c r="C4653" s="6">
        <v>20135.9375</v>
      </c>
      <c r="D4653">
        <f t="shared" ca="1" si="712"/>
        <v>1.2</v>
      </c>
      <c r="E4653" s="1">
        <v>0.65</v>
      </c>
      <c r="F4653">
        <v>19.899999999999999</v>
      </c>
      <c r="G4653">
        <f t="shared" ca="1" si="709"/>
        <v>46.089820015575185</v>
      </c>
      <c r="H4653">
        <f t="shared" ca="1" si="713"/>
        <v>19.668515887015282</v>
      </c>
      <c r="I4653">
        <f ca="1">User_Model_Calcs!A4653-Sat_Data!$B$5</f>
        <v>31.625651252807558</v>
      </c>
      <c r="J4653">
        <f ca="1">(Earth_Data!$B$1/SQRT(1-Earth_Data!$B$2^2*SIN(RADIANS(User_Model_Calcs!B4653))^2))*COS(RADIANS(User_Model_Calcs!B4653))</f>
        <v>5118.387762137113</v>
      </c>
      <c r="K4653">
        <f ca="1">((Earth_Data!$B$1*(1-Earth_Data!$B$2^2))/SQRT(1-Earth_Data!$B$2^2*SIN(RADIANS(User_Model_Calcs!B4653))^2))*SIN(RADIANS(User_Model_Calcs!B4653))</f>
        <v>-3792.864543933852</v>
      </c>
      <c r="L4653">
        <f t="shared" ca="1" si="710"/>
        <v>-36.539451739606463</v>
      </c>
      <c r="M4653">
        <f t="shared" ca="1" si="711"/>
        <v>6370.5348858808948</v>
      </c>
      <c r="N4653">
        <f ca="1">SQRT(User_Model_Calcs!M4653^2+Sat_Data!$B$3^2-2*User_Model_Calcs!M4653*Sat_Data!$B$3*COS(RADIANS(L4653))*COS(RADIANS(I4653)))</f>
        <v>38090.329598134951</v>
      </c>
      <c r="O4653">
        <f ca="1">DEGREES(ACOS(((Earth_Data!$B$1+Sat_Data!$B$2)/User_Model_Calcs!N4653)*SQRT(1-COS(RADIANS(User_Model_Calcs!I4653))^2*COS(RADIANS(User_Model_Calcs!B4653))^2)))</f>
        <v>35.995810275374637</v>
      </c>
      <c r="P4653">
        <f t="shared" ca="1" si="708"/>
        <v>45.843213019930779</v>
      </c>
    </row>
    <row r="4654" spans="1:16" x14ac:dyDescent="0.25">
      <c r="A4654" s="5">
        <f t="shared" ca="1" si="706"/>
        <v>140.1427753706825</v>
      </c>
      <c r="B4654">
        <f t="shared" ca="1" si="707"/>
        <v>-36.121650547052013</v>
      </c>
      <c r="C4654" s="6">
        <v>20135.9375</v>
      </c>
      <c r="D4654">
        <f t="shared" ca="1" si="712"/>
        <v>1.2</v>
      </c>
      <c r="E4654" s="1">
        <v>0.65</v>
      </c>
      <c r="F4654">
        <v>19.899999999999999</v>
      </c>
      <c r="G4654">
        <f t="shared" ca="1" si="709"/>
        <v>46.089820015575185</v>
      </c>
      <c r="H4654">
        <f t="shared" ca="1" si="713"/>
        <v>17.45949528894176</v>
      </c>
      <c r="I4654">
        <f ca="1">User_Model_Calcs!A4654-Sat_Data!$B$5</f>
        <v>30.1427753706825</v>
      </c>
      <c r="J4654">
        <f ca="1">(Earth_Data!$B$1/SQRT(1-Earth_Data!$B$2^2*SIN(RADIANS(User_Model_Calcs!B4654))^2))*COS(RADIANS(User_Model_Calcs!B4654))</f>
        <v>5158.0555982440528</v>
      </c>
      <c r="K4654">
        <f ca="1">((Earth_Data!$B$1*(1-Earth_Data!$B$2^2))/SQRT(1-Earth_Data!$B$2^2*SIN(RADIANS(User_Model_Calcs!B4654))^2))*SIN(RADIANS(User_Model_Calcs!B4654))</f>
        <v>-3739.1049941497463</v>
      </c>
      <c r="L4654">
        <f t="shared" ca="1" si="710"/>
        <v>-35.9385781559671</v>
      </c>
      <c r="M4654">
        <f t="shared" ca="1" si="711"/>
        <v>6370.7490699173195</v>
      </c>
      <c r="N4654">
        <f ca="1">SQRT(User_Model_Calcs!M4654^2+Sat_Data!$B$3^2-2*User_Model_Calcs!M4654*Sat_Data!$B$3*COS(RADIANS(L4654))*COS(RADIANS(I4654)))</f>
        <v>37976.956606708045</v>
      </c>
      <c r="O4654">
        <f ca="1">DEGREES(ACOS(((Earth_Data!$B$1+Sat_Data!$B$2)/User_Model_Calcs!N4654)*SQRT(1-COS(RADIANS(User_Model_Calcs!I4654))^2*COS(RADIANS(User_Model_Calcs!B4654))^2)))</f>
        <v>37.394890566799923</v>
      </c>
      <c r="P4654">
        <f t="shared" ca="1" si="708"/>
        <v>44.56795468538936</v>
      </c>
    </row>
    <row r="4655" spans="1:16" x14ac:dyDescent="0.25">
      <c r="A4655" s="5">
        <f t="shared" ca="1" si="706"/>
        <v>142.87806377144483</v>
      </c>
      <c r="B4655">
        <f t="shared" ca="1" si="707"/>
        <v>-33.763222834870923</v>
      </c>
      <c r="C4655" s="6">
        <v>20135.9375</v>
      </c>
      <c r="D4655">
        <f t="shared" ca="1" si="712"/>
        <v>0.75</v>
      </c>
      <c r="E4655" s="1">
        <v>0.65</v>
      </c>
      <c r="F4655">
        <v>19.899999999999999</v>
      </c>
      <c r="G4655">
        <f t="shared" ca="1" si="709"/>
        <v>42.007420362456692</v>
      </c>
      <c r="H4655">
        <f t="shared" ca="1" si="713"/>
        <v>23.459526056610159</v>
      </c>
      <c r="I4655">
        <f ca="1">User_Model_Calcs!A4655-Sat_Data!$B$5</f>
        <v>32.878063771444829</v>
      </c>
      <c r="J4655">
        <f ca="1">(Earth_Data!$B$1/SQRT(1-Earth_Data!$B$2^2*SIN(RADIANS(User_Model_Calcs!B4655))^2))*COS(RADIANS(User_Model_Calcs!B4655))</f>
        <v>5307.9022064271712</v>
      </c>
      <c r="K4655">
        <f ca="1">((Earth_Data!$B$1*(1-Earth_Data!$B$2^2))/SQRT(1-Earth_Data!$B$2^2*SIN(RADIANS(User_Model_Calcs!B4655))^2))*SIN(RADIANS(User_Model_Calcs!B4655))</f>
        <v>-3524.6442095883372</v>
      </c>
      <c r="L4655">
        <f t="shared" ca="1" si="710"/>
        <v>-33.585637352710521</v>
      </c>
      <c r="M4655">
        <f t="shared" ca="1" si="711"/>
        <v>6371.57301120995</v>
      </c>
      <c r="N4655">
        <f ca="1">SQRT(User_Model_Calcs!M4655^2+Sat_Data!$B$3^2-2*User_Model_Calcs!M4655*Sat_Data!$B$3*COS(RADIANS(L4655))*COS(RADIANS(I4655)))</f>
        <v>37980.251155902151</v>
      </c>
      <c r="O4655">
        <f ca="1">DEGREES(ACOS(((Earth_Data!$B$1+Sat_Data!$B$2)/User_Model_Calcs!N4655)*SQRT(1-COS(RADIANS(User_Model_Calcs!I4655))^2*COS(RADIANS(User_Model_Calcs!B4655))^2)))</f>
        <v>37.365131467948608</v>
      </c>
      <c r="P4655">
        <f t="shared" ca="1" si="708"/>
        <v>49.311088607175044</v>
      </c>
    </row>
    <row r="4656" spans="1:16" x14ac:dyDescent="0.25">
      <c r="A4656" s="5">
        <f t="shared" ca="1" si="706"/>
        <v>144.4272598004587</v>
      </c>
      <c r="B4656">
        <f t="shared" ca="1" si="707"/>
        <v>-34.887831335474019</v>
      </c>
      <c r="C4656" s="6">
        <v>20135.9375</v>
      </c>
      <c r="D4656">
        <f t="shared" ca="1" si="712"/>
        <v>1.2</v>
      </c>
      <c r="E4656" s="1">
        <v>0.65</v>
      </c>
      <c r="F4656">
        <v>19.899999999999999</v>
      </c>
      <c r="G4656">
        <f t="shared" ca="1" si="709"/>
        <v>46.089820015575185</v>
      </c>
      <c r="H4656">
        <f t="shared" ca="1" si="713"/>
        <v>15.091425024801799</v>
      </c>
      <c r="I4656">
        <f ca="1">User_Model_Calcs!A4656-Sat_Data!$B$5</f>
        <v>34.4272598004587</v>
      </c>
      <c r="J4656">
        <f ca="1">(Earth_Data!$B$1/SQRT(1-Earth_Data!$B$2^2*SIN(RADIANS(User_Model_Calcs!B4656))^2))*COS(RADIANS(User_Model_Calcs!B4656))</f>
        <v>5237.5569862350594</v>
      </c>
      <c r="K4656">
        <f ca="1">((Earth_Data!$B$1*(1-Earth_Data!$B$2^2))/SQRT(1-Earth_Data!$B$2^2*SIN(RADIANS(User_Model_Calcs!B4656))^2))*SIN(RADIANS(User_Model_Calcs!B4656))</f>
        <v>-3627.6677510760906</v>
      </c>
      <c r="L4656">
        <f t="shared" ca="1" si="710"/>
        <v>-34.707477458081485</v>
      </c>
      <c r="M4656">
        <f t="shared" ca="1" si="711"/>
        <v>6371.1832885467311</v>
      </c>
      <c r="N4656">
        <f ca="1">SQRT(User_Model_Calcs!M4656^2+Sat_Data!$B$3^2-2*User_Model_Calcs!M4656*Sat_Data!$B$3*COS(RADIANS(L4656))*COS(RADIANS(I4656)))</f>
        <v>38132.586049418176</v>
      </c>
      <c r="O4656">
        <f ca="1">DEGREES(ACOS(((Earth_Data!$B$1+Sat_Data!$B$2)/User_Model_Calcs!N4656)*SQRT(1-COS(RADIANS(User_Model_Calcs!I4656))^2*COS(RADIANS(User_Model_Calcs!B4656))^2)))</f>
        <v>35.491353713378807</v>
      </c>
      <c r="P4656">
        <f t="shared" ca="1" si="708"/>
        <v>50.155286139730109</v>
      </c>
    </row>
    <row r="4657" spans="1:16" x14ac:dyDescent="0.25">
      <c r="A4657" s="5">
        <f t="shared" ca="1" si="706"/>
        <v>140.91802445580257</v>
      </c>
      <c r="B4657">
        <f t="shared" ca="1" si="707"/>
        <v>-34.160037290212102</v>
      </c>
      <c r="C4657" s="6">
        <v>20135.9375</v>
      </c>
      <c r="D4657">
        <f t="shared" ca="1" si="712"/>
        <v>3</v>
      </c>
      <c r="E4657" s="1">
        <v>0.65</v>
      </c>
      <c r="F4657">
        <v>19.899999999999999</v>
      </c>
      <c r="G4657">
        <f t="shared" ca="1" si="709"/>
        <v>54.048620189015942</v>
      </c>
      <c r="H4657">
        <f t="shared" ca="1" si="713"/>
        <v>16.251916279720845</v>
      </c>
      <c r="I4657">
        <f ca="1">User_Model_Calcs!A4657-Sat_Data!$B$5</f>
        <v>30.918024455802566</v>
      </c>
      <c r="J4657">
        <f ca="1">(Earth_Data!$B$1/SQRT(1-Earth_Data!$B$2^2*SIN(RADIANS(User_Model_Calcs!B4657))^2))*COS(RADIANS(User_Model_Calcs!B4657))</f>
        <v>5283.31362558622</v>
      </c>
      <c r="K4657">
        <f ca="1">((Earth_Data!$B$1*(1-Earth_Data!$B$2^2))/SQRT(1-Earth_Data!$B$2^2*SIN(RADIANS(User_Model_Calcs!B4657))^2))*SIN(RADIANS(User_Model_Calcs!B4657))</f>
        <v>-3561.1509889492581</v>
      </c>
      <c r="L4657">
        <f t="shared" ca="1" si="710"/>
        <v>-33.981443635204471</v>
      </c>
      <c r="M4657">
        <f t="shared" ca="1" si="711"/>
        <v>6371.4361985661662</v>
      </c>
      <c r="N4657">
        <f ca="1">SQRT(User_Model_Calcs!M4657^2+Sat_Data!$B$3^2-2*User_Model_Calcs!M4657*Sat_Data!$B$3*COS(RADIANS(L4657))*COS(RADIANS(I4657)))</f>
        <v>37897.043149133766</v>
      </c>
      <c r="O4657">
        <f ca="1">DEGREES(ACOS(((Earth_Data!$B$1+Sat_Data!$B$2)/User_Model_Calcs!N4657)*SQRT(1-COS(RADIANS(User_Model_Calcs!I4657))^2*COS(RADIANS(User_Model_Calcs!B4657))^2)))</f>
        <v>38.407271020085631</v>
      </c>
      <c r="P4657">
        <f t="shared" ca="1" si="708"/>
        <v>46.846410973717916</v>
      </c>
    </row>
    <row r="4658" spans="1:16" x14ac:dyDescent="0.25">
      <c r="A4658" s="5">
        <f t="shared" ca="1" si="706"/>
        <v>142.68675412918989</v>
      </c>
      <c r="B4658">
        <f t="shared" ca="1" si="707"/>
        <v>-32.778644607089532</v>
      </c>
      <c r="C4658" s="6">
        <v>20135.9375</v>
      </c>
      <c r="D4658">
        <f t="shared" ca="1" si="712"/>
        <v>1.2</v>
      </c>
      <c r="E4658" s="1">
        <v>0.65</v>
      </c>
      <c r="F4658">
        <v>19.899999999999999</v>
      </c>
      <c r="G4658">
        <f t="shared" ca="1" si="709"/>
        <v>46.089820015575185</v>
      </c>
      <c r="H4658">
        <f t="shared" ca="1" si="713"/>
        <v>16.985408781323493</v>
      </c>
      <c r="I4658">
        <f ca="1">User_Model_Calcs!A4658-Sat_Data!$B$5</f>
        <v>32.686754129189893</v>
      </c>
      <c r="J4658">
        <f ca="1">(Earth_Data!$B$1/SQRT(1-Earth_Data!$B$2^2*SIN(RADIANS(User_Model_Calcs!B4658))^2))*COS(RADIANS(User_Model_Calcs!B4658))</f>
        <v>5367.807882394548</v>
      </c>
      <c r="K4658">
        <f ca="1">((Earth_Data!$B$1*(1-Earth_Data!$B$2^2))/SQRT(1-Earth_Data!$B$2^2*SIN(RADIANS(User_Model_Calcs!B4658))^2))*SIN(RADIANS(User_Model_Calcs!B4658))</f>
        <v>-3433.3456793749442</v>
      </c>
      <c r="L4658">
        <f t="shared" ca="1" si="710"/>
        <v>-32.603706751613856</v>
      </c>
      <c r="M4658">
        <f t="shared" ca="1" si="711"/>
        <v>6371.9089774085478</v>
      </c>
      <c r="N4658">
        <f ca="1">SQRT(User_Model_Calcs!M4658^2+Sat_Data!$B$3^2-2*User_Model_Calcs!M4658*Sat_Data!$B$3*COS(RADIANS(L4658))*COS(RADIANS(I4658)))</f>
        <v>37913.622997228369</v>
      </c>
      <c r="O4658">
        <f ca="1">DEGREES(ACOS(((Earth_Data!$B$1+Sat_Data!$B$2)/User_Model_Calcs!N4658)*SQRT(1-COS(RADIANS(User_Model_Calcs!I4658))^2*COS(RADIANS(User_Model_Calcs!B4658))^2)))</f>
        <v>38.204441537820102</v>
      </c>
      <c r="P4658">
        <f t="shared" ca="1" si="708"/>
        <v>49.844395887288499</v>
      </c>
    </row>
    <row r="4659" spans="1:16" x14ac:dyDescent="0.25">
      <c r="A4659" s="5">
        <f t="shared" ca="1" si="706"/>
        <v>144.14014904557959</v>
      </c>
      <c r="B4659">
        <f t="shared" ca="1" si="707"/>
        <v>-33.317385667878462</v>
      </c>
      <c r="C4659" s="6">
        <v>20135.9375</v>
      </c>
      <c r="D4659">
        <f t="shared" ca="1" si="712"/>
        <v>3</v>
      </c>
      <c r="E4659" s="1">
        <v>0.65</v>
      </c>
      <c r="F4659">
        <v>19.899999999999999</v>
      </c>
      <c r="G4659">
        <f t="shared" ca="1" si="709"/>
        <v>54.048620189015942</v>
      </c>
      <c r="H4659">
        <f t="shared" ca="1" si="713"/>
        <v>17.110741628066819</v>
      </c>
      <c r="I4659">
        <f ca="1">User_Model_Calcs!A4659-Sat_Data!$B$5</f>
        <v>34.140149045579591</v>
      </c>
      <c r="J4659">
        <f ca="1">(Earth_Data!$B$1/SQRT(1-Earth_Data!$B$2^2*SIN(RADIANS(User_Model_Calcs!B4659))^2))*COS(RADIANS(User_Model_Calcs!B4659))</f>
        <v>5335.2242320368969</v>
      </c>
      <c r="K4659">
        <f ca="1">((Earth_Data!$B$1*(1-Earth_Data!$B$2^2))/SQRT(1-Earth_Data!$B$2^2*SIN(RADIANS(User_Model_Calcs!B4659))^2))*SIN(RADIANS(User_Model_Calcs!B4659))</f>
        <v>-3483.4281591840381</v>
      </c>
      <c r="L4659">
        <f t="shared" ca="1" si="710"/>
        <v>-33.140973386949142</v>
      </c>
      <c r="M4659">
        <f t="shared" ca="1" si="711"/>
        <v>6371.7257745692405</v>
      </c>
      <c r="N4659">
        <f ca="1">SQRT(User_Model_Calcs!M4659^2+Sat_Data!$B$3^2-2*User_Model_Calcs!M4659*Sat_Data!$B$3*COS(RADIANS(L4659))*COS(RADIANS(I4659)))</f>
        <v>38026.800737131416</v>
      </c>
      <c r="O4659">
        <f ca="1">DEGREES(ACOS(((Earth_Data!$B$1+Sat_Data!$B$2)/User_Model_Calcs!N4659)*SQRT(1-COS(RADIANS(User_Model_Calcs!I4659))^2*COS(RADIANS(User_Model_Calcs!B4659))^2)))</f>
        <v>36.790487008672521</v>
      </c>
      <c r="P4659">
        <f t="shared" ca="1" si="708"/>
        <v>50.990639249514864</v>
      </c>
    </row>
    <row r="4660" spans="1:16" x14ac:dyDescent="0.25">
      <c r="A4660" s="5">
        <f t="shared" ca="1" si="706"/>
        <v>143.3634014315225</v>
      </c>
      <c r="B4660">
        <f t="shared" ca="1" si="707"/>
        <v>-36.422985100168745</v>
      </c>
      <c r="C4660" s="6">
        <v>20135.9375</v>
      </c>
      <c r="D4660">
        <f t="shared" ca="1" si="712"/>
        <v>1.2</v>
      </c>
      <c r="E4660" s="1">
        <v>0.65</v>
      </c>
      <c r="F4660">
        <v>19.899999999999999</v>
      </c>
      <c r="G4660">
        <f t="shared" ca="1" si="709"/>
        <v>46.089820015575185</v>
      </c>
      <c r="H4660">
        <f t="shared" ca="1" si="713"/>
        <v>18.457015328729895</v>
      </c>
      <c r="I4660">
        <f ca="1">User_Model_Calcs!A4660-Sat_Data!$B$5</f>
        <v>33.363401431522504</v>
      </c>
      <c r="J4660">
        <f ca="1">(Earth_Data!$B$1/SQRT(1-Earth_Data!$B$2^2*SIN(RADIANS(User_Model_Calcs!B4660))^2))*COS(RADIANS(User_Model_Calcs!B4660))</f>
        <v>5138.273309505812</v>
      </c>
      <c r="K4660">
        <f ca="1">((Earth_Data!$B$1*(1-Earth_Data!$B$2^2))/SQRT(1-Earth_Data!$B$2^2*SIN(RADIANS(User_Model_Calcs!B4660))^2))*SIN(RADIANS(User_Model_Calcs!B4660))</f>
        <v>-3766.0626039990029</v>
      </c>
      <c r="L4660">
        <f t="shared" ca="1" si="710"/>
        <v>-36.239300012139537</v>
      </c>
      <c r="M4660">
        <f t="shared" ca="1" si="711"/>
        <v>6370.642050878354</v>
      </c>
      <c r="N4660">
        <f ca="1">SQRT(User_Model_Calcs!M4660^2+Sat_Data!$B$3^2-2*User_Model_Calcs!M4660*Sat_Data!$B$3*COS(RADIANS(L4660))*COS(RADIANS(I4660)))</f>
        <v>38164.203835191787</v>
      </c>
      <c r="O4660">
        <f ca="1">DEGREES(ACOS(((Earth_Data!$B$1+Sat_Data!$B$2)/User_Model_Calcs!N4660)*SQRT(1-COS(RADIANS(User_Model_Calcs!I4660))^2*COS(RADIANS(User_Model_Calcs!B4660))^2)))</f>
        <v>35.103034139396989</v>
      </c>
      <c r="P4660">
        <f t="shared" ca="1" si="708"/>
        <v>47.958722580043442</v>
      </c>
    </row>
    <row r="4661" spans="1:16" x14ac:dyDescent="0.25">
      <c r="A4661" s="5">
        <f t="shared" ca="1" si="706"/>
        <v>141.01942221207565</v>
      </c>
      <c r="B4661">
        <f t="shared" ca="1" si="707"/>
        <v>-32.576733064526181</v>
      </c>
      <c r="C4661" s="6">
        <v>20135.9375</v>
      </c>
      <c r="D4661">
        <f t="shared" ca="1" si="712"/>
        <v>1.2</v>
      </c>
      <c r="E4661" s="1">
        <v>0.65</v>
      </c>
      <c r="F4661">
        <v>19.899999999999999</v>
      </c>
      <c r="G4661">
        <f t="shared" ca="1" si="709"/>
        <v>46.089820015575185</v>
      </c>
      <c r="H4661">
        <f t="shared" ca="1" si="713"/>
        <v>17.239096901862183</v>
      </c>
      <c r="I4661">
        <f ca="1">User_Model_Calcs!A4661-Sat_Data!$B$5</f>
        <v>31.019422212075654</v>
      </c>
      <c r="J4661">
        <f ca="1">(Earth_Data!$B$1/SQRT(1-Earth_Data!$B$2^2*SIN(RADIANS(User_Model_Calcs!B4661))^2))*COS(RADIANS(User_Model_Calcs!B4661))</f>
        <v>5379.8974609030438</v>
      </c>
      <c r="K4661">
        <f ca="1">((Earth_Data!$B$1*(1-Earth_Data!$B$2^2))/SQRT(1-Earth_Data!$B$2^2*SIN(RADIANS(User_Model_Calcs!B4661))^2))*SIN(RADIANS(User_Model_Calcs!B4661))</f>
        <v>-3414.4980860355654</v>
      </c>
      <c r="L4661">
        <f t="shared" ca="1" si="710"/>
        <v>-32.402363700526102</v>
      </c>
      <c r="M4661">
        <f t="shared" ca="1" si="711"/>
        <v>6371.9772339024839</v>
      </c>
      <c r="N4661">
        <f ca="1">SQRT(User_Model_Calcs!M4661^2+Sat_Data!$B$3^2-2*User_Model_Calcs!M4661*Sat_Data!$B$3*COS(RADIANS(L4661))*COS(RADIANS(I4661)))</f>
        <v>37810.296314420339</v>
      </c>
      <c r="O4661">
        <f ca="1">DEGREES(ACOS(((Earth_Data!$B$1+Sat_Data!$B$2)/User_Model_Calcs!N4661)*SQRT(1-COS(RADIANS(User_Model_Calcs!I4661))^2*COS(RADIANS(User_Model_Calcs!B4661))^2)))</f>
        <v>39.52250845045365</v>
      </c>
      <c r="P4661">
        <f t="shared" ca="1" si="708"/>
        <v>48.158478388973776</v>
      </c>
    </row>
    <row r="4662" spans="1:16" x14ac:dyDescent="0.25">
      <c r="A4662" s="5">
        <f t="shared" ca="1" si="706"/>
        <v>140.47867749649032</v>
      </c>
      <c r="B4662">
        <f t="shared" ca="1" si="707"/>
        <v>-35.513830539907289</v>
      </c>
      <c r="C4662" s="6">
        <v>20135.9375</v>
      </c>
      <c r="D4662">
        <f t="shared" ca="1" si="712"/>
        <v>3</v>
      </c>
      <c r="E4662" s="1">
        <v>0.65</v>
      </c>
      <c r="F4662">
        <v>19.899999999999999</v>
      </c>
      <c r="G4662">
        <f t="shared" ca="1" si="709"/>
        <v>54.048620189015942</v>
      </c>
      <c r="H4662">
        <f t="shared" ca="1" si="713"/>
        <v>23.125349398051167</v>
      </c>
      <c r="I4662">
        <f ca="1">User_Model_Calcs!A4662-Sat_Data!$B$5</f>
        <v>30.47867749649032</v>
      </c>
      <c r="J4662">
        <f ca="1">(Earth_Data!$B$1/SQRT(1-Earth_Data!$B$2^2*SIN(RADIANS(User_Model_Calcs!B4662))^2))*COS(RADIANS(User_Model_Calcs!B4662))</f>
        <v>5197.5225291934003</v>
      </c>
      <c r="K4662">
        <f ca="1">((Earth_Data!$B$1*(1-Earth_Data!$B$2^2))/SQRT(1-Earth_Data!$B$2^2*SIN(RADIANS(User_Model_Calcs!B4662))^2))*SIN(RADIANS(User_Model_Calcs!B4662))</f>
        <v>-3684.4184530158445</v>
      </c>
      <c r="L4662">
        <f t="shared" ca="1" si="710"/>
        <v>-35.332055384508301</v>
      </c>
      <c r="M4662">
        <f t="shared" ca="1" si="711"/>
        <v>6370.9638029419557</v>
      </c>
      <c r="N4662">
        <f ca="1">SQRT(User_Model_Calcs!M4662^2+Sat_Data!$B$3^2-2*User_Model_Calcs!M4662*Sat_Data!$B$3*COS(RADIANS(L4662))*COS(RADIANS(I4662)))</f>
        <v>37956.16772280357</v>
      </c>
      <c r="O4662">
        <f ca="1">DEGREES(ACOS(((Earth_Data!$B$1+Sat_Data!$B$2)/User_Model_Calcs!N4662)*SQRT(1-COS(RADIANS(User_Model_Calcs!I4662))^2*COS(RADIANS(User_Model_Calcs!B4662))^2)))</f>
        <v>37.657173840375741</v>
      </c>
      <c r="P4662">
        <f t="shared" ca="1" si="708"/>
        <v>45.374524678799673</v>
      </c>
    </row>
    <row r="4663" spans="1:16" x14ac:dyDescent="0.25">
      <c r="A4663" s="5">
        <f t="shared" ca="1" si="706"/>
        <v>144.62047524606376</v>
      </c>
      <c r="B4663">
        <f t="shared" ca="1" si="707"/>
        <v>-35.863038959740557</v>
      </c>
      <c r="C4663" s="6">
        <v>20135.9375</v>
      </c>
      <c r="D4663">
        <f t="shared" ca="1" si="712"/>
        <v>1.2</v>
      </c>
      <c r="E4663" s="1">
        <v>0.65</v>
      </c>
      <c r="F4663">
        <v>19.899999999999999</v>
      </c>
      <c r="G4663">
        <f t="shared" ca="1" si="709"/>
        <v>46.089820015575185</v>
      </c>
      <c r="H4663">
        <f t="shared" ca="1" si="713"/>
        <v>20.223231579645997</v>
      </c>
      <c r="I4663">
        <f ca="1">User_Model_Calcs!A4663-Sat_Data!$B$5</f>
        <v>34.620475246063762</v>
      </c>
      <c r="J4663">
        <f ca="1">(Earth_Data!$B$1/SQRT(1-Earth_Data!$B$2^2*SIN(RADIANS(User_Model_Calcs!B4663))^2))*COS(RADIANS(User_Model_Calcs!B4663))</f>
        <v>5174.9191321176631</v>
      </c>
      <c r="K4663">
        <f ca="1">((Earth_Data!$B$1*(1-Earth_Data!$B$2^2))/SQRT(1-Earth_Data!$B$2^2*SIN(RADIANS(User_Model_Calcs!B4663))^2))*SIN(RADIANS(User_Model_Calcs!B4663))</f>
        <v>-3715.8878091006654</v>
      </c>
      <c r="L4663">
        <f t="shared" ca="1" si="710"/>
        <v>-35.680508501572717</v>
      </c>
      <c r="M4663">
        <f t="shared" ca="1" si="711"/>
        <v>6370.8406222240692</v>
      </c>
      <c r="N4663">
        <f ca="1">SQRT(User_Model_Calcs!M4663^2+Sat_Data!$B$3^2-2*User_Model_Calcs!M4663*Sat_Data!$B$3*COS(RADIANS(L4663))*COS(RADIANS(I4663)))</f>
        <v>38200.533235233037</v>
      </c>
      <c r="O4663">
        <f ca="1">DEGREES(ACOS(((Earth_Data!$B$1+Sat_Data!$B$2)/User_Model_Calcs!N4663)*SQRT(1-COS(RADIANS(User_Model_Calcs!I4663))^2*COS(RADIANS(User_Model_Calcs!B4663))^2)))</f>
        <v>34.670107965886139</v>
      </c>
      <c r="P4663">
        <f t="shared" ca="1" si="708"/>
        <v>49.682446617746535</v>
      </c>
    </row>
    <row r="4664" spans="1:16" x14ac:dyDescent="0.25">
      <c r="A4664" s="5">
        <f t="shared" ca="1" si="706"/>
        <v>144.19358510498753</v>
      </c>
      <c r="B4664">
        <f t="shared" ca="1" si="707"/>
        <v>-33.491798962737505</v>
      </c>
      <c r="C4664" s="6">
        <v>20135.9375</v>
      </c>
      <c r="D4664">
        <f t="shared" ca="1" si="712"/>
        <v>1.2</v>
      </c>
      <c r="E4664" s="1">
        <v>0.65</v>
      </c>
      <c r="F4664">
        <v>19.899999999999999</v>
      </c>
      <c r="G4664">
        <f t="shared" ca="1" si="709"/>
        <v>46.089820015575185</v>
      </c>
      <c r="H4664">
        <f t="shared" ca="1" si="713"/>
        <v>21.776774044289077</v>
      </c>
      <c r="I4664">
        <f ca="1">User_Model_Calcs!A4664-Sat_Data!$B$5</f>
        <v>34.193585104987534</v>
      </c>
      <c r="J4664">
        <f ca="1">(Earth_Data!$B$1/SQRT(1-Earth_Data!$B$2^2*SIN(RADIANS(User_Model_Calcs!B4664))^2))*COS(RADIANS(User_Model_Calcs!B4664))</f>
        <v>5324.5741785360196</v>
      </c>
      <c r="K4664">
        <f ca="1">((Earth_Data!$B$1*(1-Earth_Data!$B$2^2))/SQRT(1-Earth_Data!$B$2^2*SIN(RADIANS(User_Model_Calcs!B4664))^2))*SIN(RADIANS(User_Model_Calcs!B4664))</f>
        <v>-3499.5769962716772</v>
      </c>
      <c r="L4664">
        <f t="shared" ca="1" si="710"/>
        <v>-33.314922637152073</v>
      </c>
      <c r="M4664">
        <f t="shared" ca="1" si="711"/>
        <v>6371.6661349733649</v>
      </c>
      <c r="N4664">
        <f ca="1">SQRT(User_Model_Calcs!M4664^2+Sat_Data!$B$3^2-2*User_Model_Calcs!M4664*Sat_Data!$B$3*COS(RADIANS(L4664))*COS(RADIANS(I4664)))</f>
        <v>38039.654613349056</v>
      </c>
      <c r="O4664">
        <f ca="1">DEGREES(ACOS(((Earth_Data!$B$1+Sat_Data!$B$2)/User_Model_Calcs!N4664)*SQRT(1-COS(RADIANS(User_Model_Calcs!I4664))^2*COS(RADIANS(User_Model_Calcs!B4664))^2)))</f>
        <v>36.631333694831291</v>
      </c>
      <c r="P4664">
        <f t="shared" ca="1" si="708"/>
        <v>50.917512813963981</v>
      </c>
    </row>
    <row r="4665" spans="1:16" x14ac:dyDescent="0.25">
      <c r="A4665" s="5">
        <f t="shared" ca="1" si="706"/>
        <v>140.23995264171998</v>
      </c>
      <c r="B4665">
        <f t="shared" ca="1" si="707"/>
        <v>-32.36115128429968</v>
      </c>
      <c r="C4665" s="6">
        <v>20135.9375</v>
      </c>
      <c r="D4665">
        <f t="shared" ca="1" si="712"/>
        <v>3</v>
      </c>
      <c r="E4665" s="1">
        <v>0.65</v>
      </c>
      <c r="F4665">
        <v>19.899999999999999</v>
      </c>
      <c r="G4665">
        <f t="shared" ca="1" si="709"/>
        <v>54.048620189015942</v>
      </c>
      <c r="H4665">
        <f t="shared" ca="1" si="713"/>
        <v>17.539357265210445</v>
      </c>
      <c r="I4665">
        <f ca="1">User_Model_Calcs!A4665-Sat_Data!$B$5</f>
        <v>30.239952641719981</v>
      </c>
      <c r="J4665">
        <f ca="1">(Earth_Data!$B$1/SQRT(1-Earth_Data!$B$2^2*SIN(RADIANS(User_Model_Calcs!B4665))^2))*COS(RADIANS(User_Model_Calcs!B4665))</f>
        <v>5392.7317232155201</v>
      </c>
      <c r="K4665">
        <f ca="1">((Earth_Data!$B$1*(1-Earth_Data!$B$2^2))/SQRT(1-Earth_Data!$B$2^2*SIN(RADIANS(User_Model_Calcs!B4665))^2))*SIN(RADIANS(User_Model_Calcs!B4665))</f>
        <v>-3394.3282112524721</v>
      </c>
      <c r="L4665">
        <f t="shared" ca="1" si="710"/>
        <v>-32.187398420884264</v>
      </c>
      <c r="M4665">
        <f t="shared" ca="1" si="711"/>
        <v>6372.0498620365051</v>
      </c>
      <c r="N4665">
        <f ca="1">SQRT(User_Model_Calcs!M4665^2+Sat_Data!$B$3^2-2*User_Model_Calcs!M4665*Sat_Data!$B$3*COS(RADIANS(L4665))*COS(RADIANS(I4665)))</f>
        <v>37756.322645069115</v>
      </c>
      <c r="O4665">
        <f ca="1">DEGREES(ACOS(((Earth_Data!$B$1+Sat_Data!$B$2)/User_Model_Calcs!N4665)*SQRT(1-COS(RADIANS(User_Model_Calcs!I4665))^2*COS(RADIANS(User_Model_Calcs!B4665))^2)))</f>
        <v>40.223166175534594</v>
      </c>
      <c r="P4665">
        <f t="shared" ca="1" si="708"/>
        <v>47.442301950659655</v>
      </c>
    </row>
    <row r="4666" spans="1:16" x14ac:dyDescent="0.25">
      <c r="A4666" s="5">
        <f t="shared" ca="1" si="706"/>
        <v>143.28969827941015</v>
      </c>
      <c r="B4666">
        <f t="shared" ca="1" si="707"/>
        <v>-35.276629589639505</v>
      </c>
      <c r="C4666" s="6">
        <v>20135.9375</v>
      </c>
      <c r="D4666">
        <f t="shared" ca="1" si="712"/>
        <v>3</v>
      </c>
      <c r="E4666" s="1">
        <v>0.65</v>
      </c>
      <c r="F4666">
        <v>19.899999999999999</v>
      </c>
      <c r="G4666">
        <f t="shared" ca="1" si="709"/>
        <v>54.048620189015942</v>
      </c>
      <c r="H4666">
        <f t="shared" ca="1" si="713"/>
        <v>20.074396519565319</v>
      </c>
      <c r="I4666">
        <f ca="1">User_Model_Calcs!A4666-Sat_Data!$B$5</f>
        <v>33.289698279410146</v>
      </c>
      <c r="J4666">
        <f ca="1">(Earth_Data!$B$1/SQRT(1-Earth_Data!$B$2^2*SIN(RADIANS(User_Model_Calcs!B4666))^2))*COS(RADIANS(User_Model_Calcs!B4666))</f>
        <v>5212.7656413613922</v>
      </c>
      <c r="K4666">
        <f ca="1">((Earth_Data!$B$1*(1-Earth_Data!$B$2^2))/SQRT(1-Earth_Data!$B$2^2*SIN(RADIANS(User_Model_Calcs!B4666))^2))*SIN(RADIANS(User_Model_Calcs!B4666))</f>
        <v>-3662.9655289959856</v>
      </c>
      <c r="L4666">
        <f t="shared" ca="1" si="710"/>
        <v>-35.095382836408135</v>
      </c>
      <c r="M4666">
        <f t="shared" ca="1" si="711"/>
        <v>6371.0471743953276</v>
      </c>
      <c r="N4666">
        <f ca="1">SQRT(User_Model_Calcs!M4666^2+Sat_Data!$B$3^2-2*User_Model_Calcs!M4666*Sat_Data!$B$3*COS(RADIANS(L4666))*COS(RADIANS(I4666)))</f>
        <v>38091.39510675463</v>
      </c>
      <c r="O4666">
        <f ca="1">DEGREES(ACOS(((Earth_Data!$B$1+Sat_Data!$B$2)/User_Model_Calcs!N4666)*SQRT(1-COS(RADIANS(User_Model_Calcs!I4666))^2*COS(RADIANS(User_Model_Calcs!B4666))^2)))</f>
        <v>35.989590164625319</v>
      </c>
      <c r="P4666">
        <f t="shared" ca="1" si="708"/>
        <v>48.667018740010029</v>
      </c>
    </row>
    <row r="4667" spans="1:16" x14ac:dyDescent="0.25">
      <c r="A4667" s="5">
        <f t="shared" ca="1" si="706"/>
        <v>144.6953449189281</v>
      </c>
      <c r="B4667">
        <f t="shared" ca="1" si="707"/>
        <v>-35.640606896721629</v>
      </c>
      <c r="C4667" s="6">
        <v>20135.9375</v>
      </c>
      <c r="D4667">
        <f t="shared" ca="1" si="712"/>
        <v>3</v>
      </c>
      <c r="E4667" s="1">
        <v>0.65</v>
      </c>
      <c r="F4667">
        <v>19.899999999999999</v>
      </c>
      <c r="G4667">
        <f t="shared" ca="1" si="709"/>
        <v>54.048620189015942</v>
      </c>
      <c r="H4667">
        <f t="shared" ca="1" si="713"/>
        <v>16.767397717489569</v>
      </c>
      <c r="I4667">
        <f ca="1">User_Model_Calcs!A4667-Sat_Data!$B$5</f>
        <v>34.6953449189281</v>
      </c>
      <c r="J4667">
        <f ca="1">(Earth_Data!$B$1/SQRT(1-Earth_Data!$B$2^2*SIN(RADIANS(User_Model_Calcs!B4667))^2))*COS(RADIANS(User_Model_Calcs!B4667))</f>
        <v>5189.3389416338487</v>
      </c>
      <c r="K4667">
        <f ca="1">((Earth_Data!$B$1*(1-Earth_Data!$B$2^2))/SQRT(1-Earth_Data!$B$2^2*SIN(RADIANS(User_Model_Calcs!B4667))^2))*SIN(RADIANS(User_Model_Calcs!B4667))</f>
        <v>-3695.8587745880964</v>
      </c>
      <c r="L4667">
        <f t="shared" ca="1" si="710"/>
        <v>-35.45855441811419</v>
      </c>
      <c r="M4667">
        <f t="shared" ca="1" si="711"/>
        <v>6370.9191434876439</v>
      </c>
      <c r="N4667">
        <f ca="1">SQRT(User_Model_Calcs!M4667^2+Sat_Data!$B$3^2-2*User_Model_Calcs!M4667*Sat_Data!$B$3*COS(RADIANS(L4667))*COS(RADIANS(I4667)))</f>
        <v>38191.703833288127</v>
      </c>
      <c r="O4667">
        <f ca="1">DEGREES(ACOS(((Earth_Data!$B$1+Sat_Data!$B$2)/User_Model_Calcs!N4667)*SQRT(1-COS(RADIANS(User_Model_Calcs!I4667))^2*COS(RADIANS(User_Model_Calcs!B4667))^2)))</f>
        <v>34.776702952710934</v>
      </c>
      <c r="P4667">
        <f t="shared" ca="1" si="708"/>
        <v>49.913671778707069</v>
      </c>
    </row>
    <row r="4668" spans="1:16" x14ac:dyDescent="0.25">
      <c r="A4668" s="5">
        <f t="shared" ref="A4668:A4681" ca="1" si="714">142.56313432703+(RAND()*5-2.5)</f>
        <v>141.97250458009103</v>
      </c>
      <c r="B4668">
        <f t="shared" ref="B4668:B4681" ca="1" si="715">-34.4534087301148+(RAND()*5-2.5)</f>
        <v>-33.496823117835298</v>
      </c>
      <c r="C4668" s="6">
        <v>20135.9375</v>
      </c>
      <c r="D4668">
        <f t="shared" ca="1" si="712"/>
        <v>0.75</v>
      </c>
      <c r="E4668" s="1">
        <v>0.65</v>
      </c>
      <c r="F4668">
        <v>19.899999999999999</v>
      </c>
      <c r="G4668">
        <f t="shared" ca="1" si="709"/>
        <v>42.007420362456692</v>
      </c>
      <c r="H4668">
        <f t="shared" ca="1" si="713"/>
        <v>20.114710739788205</v>
      </c>
      <c r="I4668">
        <f ca="1">User_Model_Calcs!A4668-Sat_Data!$B$5</f>
        <v>31.972504580091027</v>
      </c>
      <c r="J4668">
        <f ca="1">(Earth_Data!$B$1/SQRT(1-Earth_Data!$B$2^2*SIN(RADIANS(User_Model_Calcs!B4668))^2))*COS(RADIANS(User_Model_Calcs!B4668))</f>
        <v>5324.2666601249475</v>
      </c>
      <c r="K4668">
        <f ca="1">((Earth_Data!$B$1*(1-Earth_Data!$B$2^2))/SQRT(1-Earth_Data!$B$2^2*SIN(RADIANS(User_Model_Calcs!B4668))^2))*SIN(RADIANS(User_Model_Calcs!B4668))</f>
        <v>-3500.0417061559101</v>
      </c>
      <c r="L4668">
        <f t="shared" ca="1" si="710"/>
        <v>-33.319933521643541</v>
      </c>
      <c r="M4668">
        <f t="shared" ca="1" si="711"/>
        <v>6371.6644146524886</v>
      </c>
      <c r="N4668">
        <f ca="1">SQRT(User_Model_Calcs!M4668^2+Sat_Data!$B$3^2-2*User_Model_Calcs!M4668*Sat_Data!$B$3*COS(RADIANS(L4668))*COS(RADIANS(I4668)))</f>
        <v>37914.861749029427</v>
      </c>
      <c r="O4668">
        <f ca="1">DEGREES(ACOS(((Earth_Data!$B$1+Sat_Data!$B$2)/User_Model_Calcs!N4668)*SQRT(1-COS(RADIANS(User_Model_Calcs!I4668))^2*COS(RADIANS(User_Model_Calcs!B4668))^2)))</f>
        <v>38.185415116026874</v>
      </c>
      <c r="P4668">
        <f t="shared" ca="1" si="708"/>
        <v>48.51837564200153</v>
      </c>
    </row>
    <row r="4669" spans="1:16" x14ac:dyDescent="0.25">
      <c r="A4669" s="5">
        <f t="shared" ca="1" si="714"/>
        <v>144.86257470656631</v>
      </c>
      <c r="B4669">
        <f t="shared" ca="1" si="715"/>
        <v>-35.152791050139662</v>
      </c>
      <c r="C4669" s="6">
        <v>20135.9375</v>
      </c>
      <c r="D4669">
        <f t="shared" ca="1" si="712"/>
        <v>3</v>
      </c>
      <c r="E4669" s="1">
        <v>0.65</v>
      </c>
      <c r="F4669">
        <v>19.899999999999999</v>
      </c>
      <c r="G4669">
        <f t="shared" ca="1" si="709"/>
        <v>54.048620189015942</v>
      </c>
      <c r="H4669">
        <f t="shared" ca="1" si="713"/>
        <v>17.371983050911339</v>
      </c>
      <c r="I4669">
        <f ca="1">User_Model_Calcs!A4669-Sat_Data!$B$5</f>
        <v>34.862574706566306</v>
      </c>
      <c r="J4669">
        <f ca="1">(Earth_Data!$B$1/SQRT(1-Earth_Data!$B$2^2*SIN(RADIANS(User_Model_Calcs!B4669))^2))*COS(RADIANS(User_Model_Calcs!B4669))</f>
        <v>5220.6882477379158</v>
      </c>
      <c r="K4669">
        <f ca="1">((Earth_Data!$B$1*(1-Earth_Data!$B$2^2))/SQRT(1-Earth_Data!$B$2^2*SIN(RADIANS(User_Model_Calcs!B4669))^2))*SIN(RADIANS(User_Model_Calcs!B4669))</f>
        <v>-3651.7406380642306</v>
      </c>
      <c r="L4669">
        <f t="shared" ca="1" si="710"/>
        <v>-34.97182508931671</v>
      </c>
      <c r="M4669">
        <f t="shared" ca="1" si="711"/>
        <v>6371.0906026957855</v>
      </c>
      <c r="N4669">
        <f ca="1">SQRT(User_Model_Calcs!M4669^2+Sat_Data!$B$3^2-2*User_Model_Calcs!M4669*Sat_Data!$B$3*COS(RADIANS(L4669))*COS(RADIANS(I4669)))</f>
        <v>38172.86755491465</v>
      </c>
      <c r="O4669">
        <f ca="1">DEGREES(ACOS(((Earth_Data!$B$1+Sat_Data!$B$2)/User_Model_Calcs!N4669)*SQRT(1-COS(RADIANS(User_Model_Calcs!I4669))^2*COS(RADIANS(User_Model_Calcs!B4669))^2)))</f>
        <v>35.004718177621292</v>
      </c>
      <c r="P4669">
        <f t="shared" ca="1" si="708"/>
        <v>50.42691949735265</v>
      </c>
    </row>
    <row r="4670" spans="1:16" x14ac:dyDescent="0.25">
      <c r="A4670" s="5">
        <f t="shared" ca="1" si="714"/>
        <v>140.0707952288459</v>
      </c>
      <c r="B4670">
        <f t="shared" ca="1" si="715"/>
        <v>-34.662228739193367</v>
      </c>
      <c r="C4670" s="6">
        <v>20135.9375</v>
      </c>
      <c r="D4670">
        <f t="shared" ca="1" si="712"/>
        <v>3</v>
      </c>
      <c r="E4670" s="1">
        <v>0.65</v>
      </c>
      <c r="F4670">
        <v>19.899999999999999</v>
      </c>
      <c r="G4670">
        <f t="shared" ca="1" si="709"/>
        <v>54.048620189015942</v>
      </c>
      <c r="H4670">
        <f t="shared" ca="1" si="713"/>
        <v>22.789205557066534</v>
      </c>
      <c r="I4670">
        <f ca="1">User_Model_Calcs!A4670-Sat_Data!$B$5</f>
        <v>30.070795228845896</v>
      </c>
      <c r="J4670">
        <f ca="1">(Earth_Data!$B$1/SQRT(1-Earth_Data!$B$2^2*SIN(RADIANS(User_Model_Calcs!B4670))^2))*COS(RADIANS(User_Model_Calcs!B4670))</f>
        <v>5251.831589699068</v>
      </c>
      <c r="K4670">
        <f ca="1">((Earth_Data!$B$1*(1-Earth_Data!$B$2^2))/SQRT(1-Earth_Data!$B$2^2*SIN(RADIANS(User_Model_Calcs!B4670))^2))*SIN(RADIANS(User_Model_Calcs!B4670))</f>
        <v>-3607.1101773450564</v>
      </c>
      <c r="L4670">
        <f t="shared" ca="1" si="710"/>
        <v>-34.482408146216144</v>
      </c>
      <c r="M4670">
        <f t="shared" ca="1" si="711"/>
        <v>6371.2619533391753</v>
      </c>
      <c r="N4670">
        <f ca="1">SQRT(User_Model_Calcs!M4670^2+Sat_Data!$B$3^2-2*User_Model_Calcs!M4670*Sat_Data!$B$3*COS(RADIANS(L4670))*COS(RADIANS(I4670)))</f>
        <v>37883.215967399039</v>
      </c>
      <c r="O4670">
        <f ca="1">DEGREES(ACOS(((Earth_Data!$B$1+Sat_Data!$B$2)/User_Model_Calcs!N4670)*SQRT(1-COS(RADIANS(User_Model_Calcs!I4670))^2*COS(RADIANS(User_Model_Calcs!B4670))^2)))</f>
        <v>38.580010362728146</v>
      </c>
      <c r="P4670">
        <f t="shared" ca="1" si="708"/>
        <v>45.512247942992275</v>
      </c>
    </row>
    <row r="4671" spans="1:16" x14ac:dyDescent="0.25">
      <c r="A4671" s="5">
        <f t="shared" ca="1" si="714"/>
        <v>141.26807875711242</v>
      </c>
      <c r="B4671">
        <f t="shared" ca="1" si="715"/>
        <v>-32.061715774714514</v>
      </c>
      <c r="C4671" s="6">
        <v>20135.9375</v>
      </c>
      <c r="D4671">
        <f t="shared" ca="1" si="712"/>
        <v>0.75</v>
      </c>
      <c r="E4671" s="1">
        <v>0.65</v>
      </c>
      <c r="F4671">
        <v>19.899999999999999</v>
      </c>
      <c r="G4671">
        <f t="shared" ca="1" si="709"/>
        <v>42.007420362456692</v>
      </c>
      <c r="H4671">
        <f t="shared" ca="1" si="713"/>
        <v>20.183025787024985</v>
      </c>
      <c r="I4671">
        <f ca="1">User_Model_Calcs!A4671-Sat_Data!$B$5</f>
        <v>31.26807875711242</v>
      </c>
      <c r="J4671">
        <f ca="1">(Earth_Data!$B$1/SQRT(1-Earth_Data!$B$2^2*SIN(RADIANS(User_Model_Calcs!B4671))^2))*COS(RADIANS(User_Model_Calcs!B4671))</f>
        <v>5410.431238711084</v>
      </c>
      <c r="K4671">
        <f ca="1">((Earth_Data!$B$1*(1-Earth_Data!$B$2^2))/SQRT(1-Earth_Data!$B$2^2*SIN(RADIANS(User_Model_Calcs!B4671))^2))*SIN(RADIANS(User_Model_Calcs!B4671))</f>
        <v>-3366.2342934200547</v>
      </c>
      <c r="L4671">
        <f t="shared" ca="1" si="710"/>
        <v>-31.888835455236247</v>
      </c>
      <c r="M4671">
        <f t="shared" ca="1" si="711"/>
        <v>6372.1503048043342</v>
      </c>
      <c r="N4671">
        <f ca="1">SQRT(User_Model_Calcs!M4671^2+Sat_Data!$B$3^2-2*User_Model_Calcs!M4671*Sat_Data!$B$3*COS(RADIANS(L4671))*COS(RADIANS(I4671)))</f>
        <v>37794.684098462014</v>
      </c>
      <c r="O4671">
        <f ca="1">DEGREES(ACOS(((Earth_Data!$B$1+Sat_Data!$B$2)/User_Model_Calcs!N4671)*SQRT(1-COS(RADIANS(User_Model_Calcs!I4671))^2*COS(RADIANS(User_Model_Calcs!B4671))^2)))</f>
        <v>39.726530851146762</v>
      </c>
      <c r="P4671">
        <f t="shared" ca="1" si="708"/>
        <v>48.841256489055304</v>
      </c>
    </row>
    <row r="4672" spans="1:16" x14ac:dyDescent="0.25">
      <c r="A4672" s="5">
        <f t="shared" ca="1" si="714"/>
        <v>140.54651747375252</v>
      </c>
      <c r="B4672">
        <f t="shared" ca="1" si="715"/>
        <v>-32.158058773436245</v>
      </c>
      <c r="C4672" s="6">
        <v>20135.9375</v>
      </c>
      <c r="D4672">
        <f t="shared" ca="1" si="712"/>
        <v>3</v>
      </c>
      <c r="E4672" s="1">
        <v>0.65</v>
      </c>
      <c r="F4672">
        <v>19.899999999999999</v>
      </c>
      <c r="G4672">
        <f t="shared" ca="1" si="709"/>
        <v>54.048620189015942</v>
      </c>
      <c r="H4672">
        <f t="shared" ca="1" si="713"/>
        <v>23.985644116494633</v>
      </c>
      <c r="I4672">
        <f ca="1">User_Model_Calcs!A4672-Sat_Data!$B$5</f>
        <v>30.546517473752516</v>
      </c>
      <c r="J4672">
        <f ca="1">(Earth_Data!$B$1/SQRT(1-Earth_Data!$B$2^2*SIN(RADIANS(User_Model_Calcs!B4672))^2))*COS(RADIANS(User_Model_Calcs!B4672))</f>
        <v>5404.7525567649163</v>
      </c>
      <c r="K4672">
        <f ca="1">((Earth_Data!$B$1*(1-Earth_Data!$B$2^2))/SQRT(1-Earth_Data!$B$2^2*SIN(RADIANS(User_Model_Calcs!B4672))^2))*SIN(RADIANS(User_Model_Calcs!B4672))</f>
        <v>-3375.2834187755834</v>
      </c>
      <c r="L4672">
        <f t="shared" ca="1" si="710"/>
        <v>-31.984895657621919</v>
      </c>
      <c r="M4672">
        <f t="shared" ca="1" si="711"/>
        <v>6372.1180432347837</v>
      </c>
      <c r="N4672">
        <f ca="1">SQRT(User_Model_Calcs!M4672^2+Sat_Data!$B$3^2-2*User_Model_Calcs!M4672*Sat_Data!$B$3*COS(RADIANS(L4672))*COS(RADIANS(I4672)))</f>
        <v>37761.075191905082</v>
      </c>
      <c r="O4672">
        <f ca="1">DEGREES(ACOS(((Earth_Data!$B$1+Sat_Data!$B$2)/User_Model_Calcs!N4672)*SQRT(1-COS(RADIANS(User_Model_Calcs!I4672))^2*COS(RADIANS(User_Model_Calcs!B4672))^2)))</f>
        <v>40.162228013122494</v>
      </c>
      <c r="P4672">
        <f t="shared" ca="1" si="708"/>
        <v>47.952151735073045</v>
      </c>
    </row>
    <row r="4673" spans="1:16" x14ac:dyDescent="0.25">
      <c r="A4673" s="5">
        <f t="shared" ca="1" si="714"/>
        <v>142.79997819555578</v>
      </c>
      <c r="B4673">
        <f t="shared" ca="1" si="715"/>
        <v>-33.793023983998332</v>
      </c>
      <c r="C4673" s="6">
        <v>20135.9375</v>
      </c>
      <c r="D4673">
        <f t="shared" ca="1" si="712"/>
        <v>0.75</v>
      </c>
      <c r="E4673" s="1">
        <v>0.65</v>
      </c>
      <c r="F4673">
        <v>19.899999999999999</v>
      </c>
      <c r="G4673">
        <f t="shared" ca="1" si="709"/>
        <v>42.007420362456692</v>
      </c>
      <c r="H4673">
        <f t="shared" ca="1" si="713"/>
        <v>18.359777525403203</v>
      </c>
      <c r="I4673">
        <f ca="1">User_Model_Calcs!A4673-Sat_Data!$B$5</f>
        <v>32.799978195555781</v>
      </c>
      <c r="J4673">
        <f ca="1">(Earth_Data!$B$1/SQRT(1-Earth_Data!$B$2^2*SIN(RADIANS(User_Model_Calcs!B4673))^2))*COS(RADIANS(User_Model_Calcs!B4673))</f>
        <v>5306.0644220763888</v>
      </c>
      <c r="K4673">
        <f ca="1">((Earth_Data!$B$1*(1-Earth_Data!$B$2^2))/SQRT(1-Earth_Data!$B$2^2*SIN(RADIANS(User_Model_Calcs!B4673))^2))*SIN(RADIANS(User_Model_Calcs!B4673))</f>
        <v>-3527.3917278321187</v>
      </c>
      <c r="L4673">
        <f t="shared" ca="1" si="710"/>
        <v>-33.615361605854723</v>
      </c>
      <c r="M4673">
        <f t="shared" ca="1" si="711"/>
        <v>6371.562763781214</v>
      </c>
      <c r="N4673">
        <f ca="1">SQRT(User_Model_Calcs!M4673^2+Sat_Data!$B$3^2-2*User_Model_Calcs!M4673*Sat_Data!$B$3*COS(RADIANS(L4673))*COS(RADIANS(I4673)))</f>
        <v>37977.609374588203</v>
      </c>
      <c r="O4673">
        <f ca="1">DEGREES(ACOS(((Earth_Data!$B$1+Sat_Data!$B$2)/User_Model_Calcs!N4673)*SQRT(1-COS(RADIANS(User_Model_Calcs!I4673))^2*COS(RADIANS(User_Model_Calcs!B4673))^2)))</f>
        <v>37.397876004768776</v>
      </c>
      <c r="P4673">
        <f t="shared" ca="1" si="708"/>
        <v>49.204311209040554</v>
      </c>
    </row>
    <row r="4674" spans="1:16" x14ac:dyDescent="0.25">
      <c r="A4674" s="5">
        <f t="shared" ca="1" si="714"/>
        <v>143.02733266496949</v>
      </c>
      <c r="B4674">
        <f t="shared" ca="1" si="715"/>
        <v>-33.016397312547213</v>
      </c>
      <c r="C4674" s="6">
        <v>20135.9375</v>
      </c>
      <c r="D4674">
        <f t="shared" ca="1" si="712"/>
        <v>1.2</v>
      </c>
      <c r="E4674" s="1">
        <v>0.65</v>
      </c>
      <c r="F4674">
        <v>19.899999999999999</v>
      </c>
      <c r="G4674">
        <f t="shared" ca="1" si="709"/>
        <v>46.089820015575185</v>
      </c>
      <c r="H4674">
        <f t="shared" ca="1" si="713"/>
        <v>16.971410370805202</v>
      </c>
      <c r="I4674">
        <f ca="1">User_Model_Calcs!A4674-Sat_Data!$B$5</f>
        <v>33.027332664969492</v>
      </c>
      <c r="J4674">
        <f ca="1">(Earth_Data!$B$1/SQRT(1-Earth_Data!$B$2^2*SIN(RADIANS(User_Model_Calcs!B4674))^2))*COS(RADIANS(User_Model_Calcs!B4674))</f>
        <v>5353.4867456681841</v>
      </c>
      <c r="K4674">
        <f ca="1">((Earth_Data!$B$1*(1-Earth_Data!$B$2^2))/SQRT(1-Earth_Data!$B$2^2*SIN(RADIANS(User_Model_Calcs!B4674))^2))*SIN(RADIANS(User_Model_Calcs!B4674))</f>
        <v>-3455.4848859980734</v>
      </c>
      <c r="L4674">
        <f t="shared" ca="1" si="710"/>
        <v>-32.840801149368424</v>
      </c>
      <c r="M4674">
        <f t="shared" ca="1" si="711"/>
        <v>6371.8283195175654</v>
      </c>
      <c r="N4674">
        <f ca="1">SQRT(User_Model_Calcs!M4674^2+Sat_Data!$B$3^2-2*User_Model_Calcs!M4674*Sat_Data!$B$3*COS(RADIANS(L4674))*COS(RADIANS(I4674)))</f>
        <v>37946.200491273426</v>
      </c>
      <c r="O4674">
        <f ca="1">DEGREES(ACOS(((Earth_Data!$B$1+Sat_Data!$B$2)/User_Model_Calcs!N4674)*SQRT(1-COS(RADIANS(User_Model_Calcs!I4674))^2*COS(RADIANS(User_Model_Calcs!B4674))^2)))</f>
        <v>37.793816959902223</v>
      </c>
      <c r="P4674">
        <f t="shared" ref="P4674:P4737" ca="1" si="716">DEGREES(ASIN(SIN(RADIANS(ABS(I4674)))/(SIN(ACOS(COS(RADIANS(I4674))*COS(RADIANS(B4674)))))))</f>
        <v>50.031456237543914</v>
      </c>
    </row>
    <row r="4675" spans="1:16" x14ac:dyDescent="0.25">
      <c r="A4675" s="5">
        <f t="shared" ca="1" si="714"/>
        <v>141.26216234875832</v>
      </c>
      <c r="B4675">
        <f t="shared" ca="1" si="715"/>
        <v>-32.298102793148821</v>
      </c>
      <c r="C4675" s="6">
        <v>20135.9375</v>
      </c>
      <c r="D4675">
        <f t="shared" ca="1" si="712"/>
        <v>0.75</v>
      </c>
      <c r="E4675" s="1">
        <v>0.65</v>
      </c>
      <c r="F4675">
        <v>19.899999999999999</v>
      </c>
      <c r="G4675">
        <f t="shared" ref="G4675:G4738" ca="1" si="717">20.4+20*LOG(F4675)+20*LOG(D4675)+10*LOG(E4675)</f>
        <v>42.007420362456692</v>
      </c>
      <c r="H4675">
        <f t="shared" ca="1" si="713"/>
        <v>17.531769381620588</v>
      </c>
      <c r="I4675">
        <f ca="1">User_Model_Calcs!A4675-Sat_Data!$B$5</f>
        <v>31.262162348758324</v>
      </c>
      <c r="J4675">
        <f ca="1">(Earth_Data!$B$1/SQRT(1-Earth_Data!$B$2^2*SIN(RADIANS(User_Model_Calcs!B4675))^2))*COS(RADIANS(User_Model_Calcs!B4675))</f>
        <v>5396.4707634983124</v>
      </c>
      <c r="K4675">
        <f ca="1">((Earth_Data!$B$1*(1-Earth_Data!$B$2^2))/SQRT(1-Earth_Data!$B$2^2*SIN(RADIANS(User_Model_Calcs!B4675))^2))*SIN(RADIANS(User_Model_Calcs!B4675))</f>
        <v>-3388.4204001379294</v>
      </c>
      <c r="L4675">
        <f t="shared" ref="L4675:L4738" ca="1" si="718">DEGREES(ATAN((K4675/J4675)))</f>
        <v>-32.124532083062107</v>
      </c>
      <c r="M4675">
        <f t="shared" ref="M4675:M4738" ca="1" si="719">SQRT(J4675^2+K4675^2)</f>
        <v>6372.0710533831107</v>
      </c>
      <c r="N4675">
        <f ca="1">SQRT(User_Model_Calcs!M4675^2+Sat_Data!$B$3^2-2*User_Model_Calcs!M4675*Sat_Data!$B$3*COS(RADIANS(L4675))*COS(RADIANS(I4675)))</f>
        <v>37807.658097936473</v>
      </c>
      <c r="O4675">
        <f ca="1">DEGREES(ACOS(((Earth_Data!$B$1+Sat_Data!$B$2)/User_Model_Calcs!N4675)*SQRT(1-COS(RADIANS(User_Model_Calcs!I4675))^2*COS(RADIANS(User_Model_Calcs!B4675))^2)))</f>
        <v>39.557866004726371</v>
      </c>
      <c r="P4675">
        <f t="shared" ca="1" si="716"/>
        <v>48.648412992000388</v>
      </c>
    </row>
    <row r="4676" spans="1:16" x14ac:dyDescent="0.25">
      <c r="A4676" s="5">
        <f t="shared" ca="1" si="714"/>
        <v>140.49842581401126</v>
      </c>
      <c r="B4676">
        <f t="shared" ca="1" si="715"/>
        <v>-34.205417213550469</v>
      </c>
      <c r="C4676" s="6">
        <v>20135.9375</v>
      </c>
      <c r="D4676">
        <f t="shared" ca="1" si="712"/>
        <v>3</v>
      </c>
      <c r="E4676" s="1">
        <v>0.65</v>
      </c>
      <c r="F4676">
        <v>19.899999999999999</v>
      </c>
      <c r="G4676">
        <f t="shared" ca="1" si="717"/>
        <v>54.048620189015942</v>
      </c>
      <c r="H4676">
        <f t="shared" ca="1" si="713"/>
        <v>22.209846180586808</v>
      </c>
      <c r="I4676">
        <f ca="1">User_Model_Calcs!A4676-Sat_Data!$B$5</f>
        <v>30.498425814011256</v>
      </c>
      <c r="J4676">
        <f ca="1">(Earth_Data!$B$1/SQRT(1-Earth_Data!$B$2^2*SIN(RADIANS(User_Model_Calcs!B4676))^2))*COS(RADIANS(User_Model_Calcs!B4676))</f>
        <v>5280.48546482859</v>
      </c>
      <c r="K4676">
        <f ca="1">((Earth_Data!$B$1*(1-Earth_Data!$B$2^2))/SQRT(1-Earth_Data!$B$2^2*SIN(RADIANS(User_Model_Calcs!B4676))^2))*SIN(RADIANS(User_Model_Calcs!B4676))</f>
        <v>-3565.3152009414007</v>
      </c>
      <c r="L4676">
        <f t="shared" ca="1" si="718"/>
        <v>-34.026710434859496</v>
      </c>
      <c r="M4676">
        <f t="shared" ca="1" si="719"/>
        <v>6371.4205030220564</v>
      </c>
      <c r="N4676">
        <f ca="1">SQRT(User_Model_Calcs!M4676^2+Sat_Data!$B$3^2-2*User_Model_Calcs!M4676*Sat_Data!$B$3*COS(RADIANS(L4676))*COS(RADIANS(I4676)))</f>
        <v>37877.763599061203</v>
      </c>
      <c r="O4676">
        <f ca="1">DEGREES(ACOS(((Earth_Data!$B$1+Sat_Data!$B$2)/User_Model_Calcs!N4676)*SQRT(1-COS(RADIANS(User_Model_Calcs!I4676))^2*COS(RADIANS(User_Model_Calcs!B4676))^2)))</f>
        <v>38.651456889797217</v>
      </c>
      <c r="P4676">
        <f t="shared" ca="1" si="716"/>
        <v>46.335953166611546</v>
      </c>
    </row>
    <row r="4677" spans="1:16" x14ac:dyDescent="0.25">
      <c r="A4677" s="5">
        <f t="shared" ca="1" si="714"/>
        <v>142.52398565286424</v>
      </c>
      <c r="B4677">
        <f t="shared" ca="1" si="715"/>
        <v>-34.623180612459315</v>
      </c>
      <c r="C4677" s="6">
        <v>20135.9375</v>
      </c>
      <c r="D4677">
        <f t="shared" ca="1" si="712"/>
        <v>3</v>
      </c>
      <c r="E4677" s="1">
        <v>0.65</v>
      </c>
      <c r="F4677">
        <v>19.899999999999999</v>
      </c>
      <c r="G4677">
        <f t="shared" ca="1" si="717"/>
        <v>54.048620189015942</v>
      </c>
      <c r="H4677">
        <f t="shared" ca="1" si="713"/>
        <v>22.739560053988441</v>
      </c>
      <c r="I4677">
        <f ca="1">User_Model_Calcs!A4677-Sat_Data!$B$5</f>
        <v>32.523985652864241</v>
      </c>
      <c r="J4677">
        <f ca="1">(Earth_Data!$B$1/SQRT(1-Earth_Data!$B$2^2*SIN(RADIANS(User_Model_Calcs!B4677))^2))*COS(RADIANS(User_Model_Calcs!B4677))</f>
        <v>5254.2940142076022</v>
      </c>
      <c r="K4677">
        <f ca="1">((Earth_Data!$B$1*(1-Earth_Data!$B$2^2))/SQRT(1-Earth_Data!$B$2^2*SIN(RADIANS(User_Model_Calcs!B4677))^2))*SIN(RADIANS(User_Model_Calcs!B4677))</f>
        <v>-3603.5463755845008</v>
      </c>
      <c r="L4677">
        <f t="shared" ca="1" si="718"/>
        <v>-34.443453451342862</v>
      </c>
      <c r="M4677">
        <f t="shared" ca="1" si="719"/>
        <v>6371.2755448752987</v>
      </c>
      <c r="N4677">
        <f ca="1">SQRT(User_Model_Calcs!M4677^2+Sat_Data!$B$3^2-2*User_Model_Calcs!M4677*Sat_Data!$B$3*COS(RADIANS(L4677))*COS(RADIANS(I4677)))</f>
        <v>38010.695393253423</v>
      </c>
      <c r="O4677">
        <f ca="1">DEGREES(ACOS(((Earth_Data!$B$1+Sat_Data!$B$2)/User_Model_Calcs!N4677)*SQRT(1-COS(RADIANS(User_Model_Calcs!I4677))^2*COS(RADIANS(User_Model_Calcs!B4677))^2)))</f>
        <v>36.983354434148545</v>
      </c>
      <c r="P4677">
        <f t="shared" ca="1" si="716"/>
        <v>48.297830130254091</v>
      </c>
    </row>
    <row r="4678" spans="1:16" x14ac:dyDescent="0.25">
      <c r="A4678" s="5">
        <f t="shared" ca="1" si="714"/>
        <v>143.87621583598616</v>
      </c>
      <c r="B4678">
        <f t="shared" ca="1" si="715"/>
        <v>-35.350762153231067</v>
      </c>
      <c r="C4678" s="6">
        <v>20135.9375</v>
      </c>
      <c r="D4678">
        <f t="shared" ca="1" si="712"/>
        <v>1.2</v>
      </c>
      <c r="E4678" s="1">
        <v>0.65</v>
      </c>
      <c r="F4678">
        <v>19.899999999999999</v>
      </c>
      <c r="G4678">
        <f t="shared" ca="1" si="717"/>
        <v>46.089820015575185</v>
      </c>
      <c r="H4678">
        <f t="shared" ca="1" si="713"/>
        <v>14.149248960657868</v>
      </c>
      <c r="I4678">
        <f ca="1">User_Model_Calcs!A4678-Sat_Data!$B$5</f>
        <v>33.876215835986159</v>
      </c>
      <c r="J4678">
        <f ca="1">(Earth_Data!$B$1/SQRT(1-Earth_Data!$B$2^2*SIN(RADIANS(User_Model_Calcs!B4678))^2))*COS(RADIANS(User_Model_Calcs!B4678))</f>
        <v>5208.0113090169425</v>
      </c>
      <c r="K4678">
        <f ca="1">((Earth_Data!$B$1*(1-Earth_Data!$B$2^2))/SQRT(1-Earth_Data!$B$2^2*SIN(RADIANS(User_Model_Calcs!B4678))^2))*SIN(RADIANS(User_Model_Calcs!B4678))</f>
        <v>-3669.6769110770206</v>
      </c>
      <c r="L4678">
        <f t="shared" ca="1" si="718"/>
        <v>-35.169348926033791</v>
      </c>
      <c r="M4678">
        <f t="shared" ca="1" si="719"/>
        <v>6371.021144725557</v>
      </c>
      <c r="N4678">
        <f ca="1">SQRT(User_Model_Calcs!M4678^2+Sat_Data!$B$3^2-2*User_Model_Calcs!M4678*Sat_Data!$B$3*COS(RADIANS(L4678))*COS(RADIANS(I4678)))</f>
        <v>38128.414313690257</v>
      </c>
      <c r="O4678">
        <f ca="1">DEGREES(ACOS(((Earth_Data!$B$1+Sat_Data!$B$2)/User_Model_Calcs!N4678)*SQRT(1-COS(RADIANS(User_Model_Calcs!I4678))^2*COS(RADIANS(User_Model_Calcs!B4678))^2)))</f>
        <v>35.539709417340411</v>
      </c>
      <c r="P4678">
        <f t="shared" ca="1" si="716"/>
        <v>49.245528538600375</v>
      </c>
    </row>
    <row r="4679" spans="1:16" x14ac:dyDescent="0.25">
      <c r="A4679" s="5">
        <f t="shared" ca="1" si="714"/>
        <v>140.11089027699398</v>
      </c>
      <c r="B4679">
        <f t="shared" ca="1" si="715"/>
        <v>-32.073481209760317</v>
      </c>
      <c r="C4679" s="6">
        <v>20135.9375</v>
      </c>
      <c r="D4679">
        <f t="shared" ca="1" si="712"/>
        <v>3</v>
      </c>
      <c r="E4679" s="1">
        <v>0.65</v>
      </c>
      <c r="F4679">
        <v>19.899999999999999</v>
      </c>
      <c r="G4679">
        <f t="shared" ca="1" si="717"/>
        <v>54.048620189015942</v>
      </c>
      <c r="H4679">
        <f t="shared" ca="1" si="713"/>
        <v>17.347163748850605</v>
      </c>
      <c r="I4679">
        <f ca="1">User_Model_Calcs!A4679-Sat_Data!$B$5</f>
        <v>30.110890276993985</v>
      </c>
      <c r="J4679">
        <f ca="1">(Earth_Data!$B$1/SQRT(1-Earth_Data!$B$2^2*SIN(RADIANS(User_Model_Calcs!B4679))^2))*COS(RADIANS(User_Model_Calcs!B4679))</f>
        <v>5409.7385767974311</v>
      </c>
      <c r="K4679">
        <f ca="1">((Earth_Data!$B$1*(1-Earth_Data!$B$2^2))/SQRT(1-Earth_Data!$B$2^2*SIN(RADIANS(User_Model_Calcs!B4679))^2))*SIN(RADIANS(User_Model_Calcs!B4679))</f>
        <v>-3367.3398795243165</v>
      </c>
      <c r="L4679">
        <f t="shared" ca="1" si="718"/>
        <v>-31.90056625070056</v>
      </c>
      <c r="M4679">
        <f t="shared" ca="1" si="719"/>
        <v>6372.1463678673563</v>
      </c>
      <c r="N4679">
        <f ca="1">SQRT(User_Model_Calcs!M4679^2+Sat_Data!$B$3^2-2*User_Model_Calcs!M4679*Sat_Data!$B$3*COS(RADIANS(L4679))*COS(RADIANS(I4679)))</f>
        <v>37733.083635650946</v>
      </c>
      <c r="O4679">
        <f ca="1">DEGREES(ACOS(((Earth_Data!$B$1+Sat_Data!$B$2)/User_Model_Calcs!N4679)*SQRT(1-COS(RADIANS(User_Model_Calcs!I4679))^2*COS(RADIANS(User_Model_Calcs!B4679))^2)))</f>
        <v>40.528387180001651</v>
      </c>
      <c r="P4679">
        <f t="shared" ca="1" si="716"/>
        <v>47.521751278841627</v>
      </c>
    </row>
    <row r="4680" spans="1:16" x14ac:dyDescent="0.25">
      <c r="A4680" s="5">
        <f t="shared" ca="1" si="714"/>
        <v>142.31724335577255</v>
      </c>
      <c r="B4680">
        <f t="shared" ca="1" si="715"/>
        <v>-33.576461179315231</v>
      </c>
      <c r="C4680" s="6">
        <v>20135.9375</v>
      </c>
      <c r="D4680">
        <f t="shared" ca="1" si="712"/>
        <v>1.2</v>
      </c>
      <c r="E4680" s="1">
        <v>0.65</v>
      </c>
      <c r="F4680">
        <v>19.899999999999999</v>
      </c>
      <c r="G4680">
        <f t="shared" ca="1" si="717"/>
        <v>46.089820015575185</v>
      </c>
      <c r="H4680">
        <f t="shared" ca="1" si="713"/>
        <v>19.353492810895109</v>
      </c>
      <c r="I4680">
        <f ca="1">User_Model_Calcs!A4680-Sat_Data!$B$5</f>
        <v>32.317243355772547</v>
      </c>
      <c r="J4680">
        <f ca="1">(Earth_Data!$B$1/SQRT(1-Earth_Data!$B$2^2*SIN(RADIANS(User_Model_Calcs!B4680))^2))*COS(RADIANS(User_Model_Calcs!B4680))</f>
        <v>5319.3867009133446</v>
      </c>
      <c r="K4680">
        <f ca="1">((Earth_Data!$B$1*(1-Earth_Data!$B$2^2))/SQRT(1-Earth_Data!$B$2^2*SIN(RADIANS(User_Model_Calcs!B4680))^2))*SIN(RADIANS(User_Model_Calcs!B4680))</f>
        <v>-3507.4042855283606</v>
      </c>
      <c r="L4680">
        <f t="shared" ca="1" si="718"/>
        <v>-33.399361954273679</v>
      </c>
      <c r="M4680">
        <f t="shared" ca="1" si="719"/>
        <v>6371.6371283992985</v>
      </c>
      <c r="N4680">
        <f ca="1">SQRT(User_Model_Calcs!M4680^2+Sat_Data!$B$3^2-2*User_Model_Calcs!M4680*Sat_Data!$B$3*COS(RADIANS(L4680))*COS(RADIANS(I4680)))</f>
        <v>37938.391067913166</v>
      </c>
      <c r="O4680">
        <f ca="1">DEGREES(ACOS(((Earth_Data!$B$1+Sat_Data!$B$2)/User_Model_Calcs!N4680)*SQRT(1-COS(RADIANS(User_Model_Calcs!I4680))^2*COS(RADIANS(User_Model_Calcs!B4680))^2)))</f>
        <v>37.889095809533913</v>
      </c>
      <c r="P4680">
        <f t="shared" ca="1" si="716"/>
        <v>48.838263915878635</v>
      </c>
    </row>
    <row r="4681" spans="1:16" x14ac:dyDescent="0.25">
      <c r="A4681" s="5">
        <f t="shared" ca="1" si="714"/>
        <v>142.30859655175848</v>
      </c>
      <c r="B4681">
        <f t="shared" ca="1" si="715"/>
        <v>-33.424210870013844</v>
      </c>
      <c r="C4681" s="6">
        <v>20135.9375</v>
      </c>
      <c r="D4681">
        <f t="shared" ca="1" si="712"/>
        <v>1.2</v>
      </c>
      <c r="E4681" s="1">
        <v>0.65</v>
      </c>
      <c r="F4681">
        <v>19.899999999999999</v>
      </c>
      <c r="G4681">
        <f t="shared" ca="1" si="717"/>
        <v>46.089820015575185</v>
      </c>
      <c r="H4681">
        <f t="shared" ca="1" si="713"/>
        <v>21.113864885563114</v>
      </c>
      <c r="I4681">
        <f ca="1">User_Model_Calcs!A4681-Sat_Data!$B$5</f>
        <v>32.308596551758484</v>
      </c>
      <c r="J4681">
        <f ca="1">(Earth_Data!$B$1/SQRT(1-Earth_Data!$B$2^2*SIN(RADIANS(User_Model_Calcs!B4681))^2))*COS(RADIANS(User_Model_Calcs!B4681))</f>
        <v>5328.7071228310406</v>
      </c>
      <c r="K4681">
        <f ca="1">((Earth_Data!$B$1*(1-Earth_Data!$B$2^2))/SQRT(1-Earth_Data!$B$2^2*SIN(RADIANS(User_Model_Calcs!B4681))^2))*SIN(RADIANS(User_Model_Calcs!B4681))</f>
        <v>-3493.3228436750755</v>
      </c>
      <c r="L4681">
        <f t="shared" ca="1" si="718"/>
        <v>-33.247513595559376</v>
      </c>
      <c r="M4681">
        <f t="shared" ca="1" si="719"/>
        <v>6371.6892651048502</v>
      </c>
      <c r="N4681">
        <f ca="1">SQRT(User_Model_Calcs!M4681^2+Sat_Data!$B$3^2-2*User_Model_Calcs!M4681*Sat_Data!$B$3*COS(RADIANS(L4681))*COS(RADIANS(I4681)))</f>
        <v>37929.166911837892</v>
      </c>
      <c r="O4681">
        <f ca="1">DEGREES(ACOS(((Earth_Data!$B$1+Sat_Data!$B$2)/User_Model_Calcs!N4681)*SQRT(1-COS(RADIANS(User_Model_Calcs!I4681))^2*COS(RADIANS(User_Model_Calcs!B4681))^2)))</f>
        <v>38.005668896680618</v>
      </c>
      <c r="P4681">
        <f t="shared" ca="1" si="716"/>
        <v>48.942734317110016</v>
      </c>
    </row>
    <row r="4682" spans="1:16" x14ac:dyDescent="0.25">
      <c r="A4682" s="5">
        <f ca="1">142.56313432703+(RAND()*8-4)</f>
        <v>139.55810449691049</v>
      </c>
      <c r="B4682">
        <f ca="1">-34.4534087301148+(RAND()*8-4)</f>
        <v>-31.388489720284781</v>
      </c>
      <c r="C4682" s="6">
        <v>20135.9375</v>
      </c>
      <c r="D4682">
        <f t="shared" ca="1" si="712"/>
        <v>3</v>
      </c>
      <c r="E4682" s="1">
        <v>0.65</v>
      </c>
      <c r="F4682">
        <v>19.899999999999999</v>
      </c>
      <c r="G4682">
        <f t="shared" ca="1" si="717"/>
        <v>54.048620189015942</v>
      </c>
      <c r="H4682">
        <f t="shared" ca="1" si="713"/>
        <v>17.838458119280993</v>
      </c>
      <c r="I4682">
        <f ca="1">User_Model_Calcs!A4682-Sat_Data!$B$5</f>
        <v>29.558104496910488</v>
      </c>
      <c r="J4682">
        <f ca="1">(Earth_Data!$B$1/SQRT(1-Earth_Data!$B$2^2*SIN(RADIANS(User_Model_Calcs!B4682))^2))*COS(RADIANS(User_Model_Calcs!B4682))</f>
        <v>5449.6846130590393</v>
      </c>
      <c r="K4682">
        <f ca="1">((Earth_Data!$B$1*(1-Earth_Data!$B$2^2))/SQRT(1-Earth_Data!$B$2^2*SIN(RADIANS(User_Model_Calcs!B4682))^2))*SIN(RADIANS(User_Model_Calcs!B4682))</f>
        <v>-3302.7399186668604</v>
      </c>
      <c r="L4682">
        <f t="shared" ca="1" si="718"/>
        <v>-31.217639670336148</v>
      </c>
      <c r="M4682">
        <f t="shared" ca="1" si="719"/>
        <v>6372.3742319615876</v>
      </c>
      <c r="N4682">
        <f ca="1">SQRT(User_Model_Calcs!M4682^2+Sat_Data!$B$3^2-2*User_Model_Calcs!M4682*Sat_Data!$B$3*COS(RADIANS(L4682))*COS(RADIANS(I4682)))</f>
        <v>37665.218556653701</v>
      </c>
      <c r="O4682">
        <f ca="1">DEGREES(ACOS(((Earth_Data!$B$1+Sat_Data!$B$2)/User_Model_Calcs!N4682)*SQRT(1-COS(RADIANS(User_Model_Calcs!I4682))^2*COS(RADIANS(User_Model_Calcs!B4682))^2)))</f>
        <v>41.428257609435853</v>
      </c>
      <c r="P4682">
        <f t="shared" ca="1" si="716"/>
        <v>47.43551099729811</v>
      </c>
    </row>
    <row r="4683" spans="1:16" x14ac:dyDescent="0.25">
      <c r="A4683" s="5">
        <f t="shared" ref="A4683:A4702" ca="1" si="720">142.56313432703+(RAND()*8-4)</f>
        <v>142.8941988645864</v>
      </c>
      <c r="B4683">
        <f t="shared" ref="B4683:B4703" ca="1" si="721">-34.4534087301148+(RAND()*8-4)</f>
        <v>-30.854379915398688</v>
      </c>
      <c r="C4683" s="6">
        <v>20135.9375</v>
      </c>
      <c r="D4683">
        <f t="shared" ca="1" si="712"/>
        <v>3</v>
      </c>
      <c r="E4683" s="1">
        <v>0.65</v>
      </c>
      <c r="F4683">
        <v>19.899999999999999</v>
      </c>
      <c r="G4683">
        <f t="shared" ca="1" si="717"/>
        <v>54.048620189015942</v>
      </c>
      <c r="H4683">
        <f t="shared" ca="1" si="713"/>
        <v>15.547155860860649</v>
      </c>
      <c r="I4683">
        <f ca="1">User_Model_Calcs!A4683-Sat_Data!$B$5</f>
        <v>32.8941988645864</v>
      </c>
      <c r="J4683">
        <f ca="1">(Earth_Data!$B$1/SQRT(1-Earth_Data!$B$2^2*SIN(RADIANS(User_Model_Calcs!B4683))^2))*COS(RADIANS(User_Model_Calcs!B4683))</f>
        <v>5480.2913416672691</v>
      </c>
      <c r="K4683">
        <f ca="1">((Earth_Data!$B$1*(1-Earth_Data!$B$2^2))/SQRT(1-Earth_Data!$B$2^2*SIN(RADIANS(User_Model_Calcs!B4683))^2))*SIN(RADIANS(User_Model_Calcs!B4683))</f>
        <v>-3252.0454614373693</v>
      </c>
      <c r="L4683">
        <f t="shared" ca="1" si="718"/>
        <v>-30.685207462864359</v>
      </c>
      <c r="M4683">
        <f t="shared" ca="1" si="719"/>
        <v>6372.549950593454</v>
      </c>
      <c r="N4683">
        <f ca="1">SQRT(User_Model_Calcs!M4683^2+Sat_Data!$B$3^2-2*User_Model_Calcs!M4683*Sat_Data!$B$3*COS(RADIANS(L4683))*COS(RADIANS(I4683)))</f>
        <v>37820.282681184719</v>
      </c>
      <c r="O4683">
        <f ca="1">DEGREES(ACOS(((Earth_Data!$B$1+Sat_Data!$B$2)/User_Model_Calcs!N4683)*SQRT(1-COS(RADIANS(User_Model_Calcs!I4683))^2*COS(RADIANS(User_Model_Calcs!B4683))^2)))</f>
        <v>39.40218016110925</v>
      </c>
      <c r="P4683">
        <f t="shared" ca="1" si="716"/>
        <v>51.587918757112178</v>
      </c>
    </row>
    <row r="4684" spans="1:16" x14ac:dyDescent="0.25">
      <c r="A4684" s="5">
        <f t="shared" ca="1" si="720"/>
        <v>138.81833832660817</v>
      </c>
      <c r="B4684">
        <f t="shared" ca="1" si="721"/>
        <v>-32.170052966182475</v>
      </c>
      <c r="C4684" s="6">
        <v>20135.9375</v>
      </c>
      <c r="D4684">
        <f t="shared" ca="1" si="712"/>
        <v>0.75</v>
      </c>
      <c r="E4684" s="1">
        <v>0.65</v>
      </c>
      <c r="F4684">
        <v>19.899999999999999</v>
      </c>
      <c r="G4684">
        <f t="shared" ca="1" si="717"/>
        <v>42.007420362456692</v>
      </c>
      <c r="H4684">
        <f t="shared" ca="1" si="713"/>
        <v>15.517908176220921</v>
      </c>
      <c r="I4684">
        <f ca="1">User_Model_Calcs!A4684-Sat_Data!$B$5</f>
        <v>28.818338326608171</v>
      </c>
      <c r="J4684">
        <f ca="1">(Earth_Data!$B$1/SQRT(1-Earth_Data!$B$2^2*SIN(RADIANS(User_Model_Calcs!B4684))^2))*COS(RADIANS(User_Model_Calcs!B4684))</f>
        <v>5404.0445200478225</v>
      </c>
      <c r="K4684">
        <f ca="1">((Earth_Data!$B$1*(1-Earth_Data!$B$2^2))/SQRT(1-Earth_Data!$B$2^2*SIN(RADIANS(User_Model_Calcs!B4684))^2))*SIN(RADIANS(User_Model_Calcs!B4684))</f>
        <v>-3376.4093278196156</v>
      </c>
      <c r="L4684">
        <f t="shared" ca="1" si="718"/>
        <v>-31.996854780141025</v>
      </c>
      <c r="M4684">
        <f t="shared" ca="1" si="719"/>
        <v>6372.1140231202871</v>
      </c>
      <c r="N4684">
        <f ca="1">SQRT(User_Model_Calcs!M4684^2+Sat_Data!$B$3^2-2*User_Model_Calcs!M4684*Sat_Data!$B$3*COS(RADIANS(L4684))*COS(RADIANS(I4684)))</f>
        <v>37671.525027342199</v>
      </c>
      <c r="O4684">
        <f ca="1">DEGREES(ACOS(((Earth_Data!$B$1+Sat_Data!$B$2)/User_Model_Calcs!N4684)*SQRT(1-COS(RADIANS(User_Model_Calcs!I4684))^2*COS(RADIANS(User_Model_Calcs!B4684))^2)))</f>
        <v>41.340433652151958</v>
      </c>
      <c r="P4684">
        <f t="shared" ca="1" si="716"/>
        <v>45.938660405596124</v>
      </c>
    </row>
    <row r="4685" spans="1:16" x14ac:dyDescent="0.25">
      <c r="A4685" s="5">
        <f t="shared" ca="1" si="720"/>
        <v>143.09630932229376</v>
      </c>
      <c r="B4685">
        <f t="shared" ca="1" si="721"/>
        <v>-35.387105658078283</v>
      </c>
      <c r="C4685" s="6">
        <v>20135.9375</v>
      </c>
      <c r="D4685">
        <f t="shared" ca="1" si="712"/>
        <v>0.75</v>
      </c>
      <c r="E4685" s="1">
        <v>0.65</v>
      </c>
      <c r="F4685">
        <v>19.899999999999999</v>
      </c>
      <c r="G4685">
        <f t="shared" ca="1" si="717"/>
        <v>42.007420362456692</v>
      </c>
      <c r="H4685">
        <f t="shared" ca="1" si="713"/>
        <v>20.394560728181506</v>
      </c>
      <c r="I4685">
        <f ca="1">User_Model_Calcs!A4685-Sat_Data!$B$5</f>
        <v>33.096309322293763</v>
      </c>
      <c r="J4685">
        <f ca="1">(Earth_Data!$B$1/SQRT(1-Earth_Data!$B$2^2*SIN(RADIANS(User_Model_Calcs!B4685))^2))*COS(RADIANS(User_Model_Calcs!B4685))</f>
        <v>5205.6773040919888</v>
      </c>
      <c r="K4685">
        <f ca="1">((Earth_Data!$B$1*(1-Earth_Data!$B$2^2))/SQRT(1-Earth_Data!$B$2^2*SIN(RADIANS(User_Model_Calcs!B4685))^2))*SIN(RADIANS(User_Model_Calcs!B4685))</f>
        <v>-3672.9649492008111</v>
      </c>
      <c r="L4685">
        <f t="shared" ca="1" si="718"/>
        <v>-35.205611259187378</v>
      </c>
      <c r="M4685">
        <f t="shared" ca="1" si="719"/>
        <v>6371.0083748490042</v>
      </c>
      <c r="N4685">
        <f ca="1">SQRT(User_Model_Calcs!M4685^2+Sat_Data!$B$3^2-2*User_Model_Calcs!M4685*Sat_Data!$B$3*COS(RADIANS(L4685))*COS(RADIANS(I4685)))</f>
        <v>38087.299407332655</v>
      </c>
      <c r="O4685">
        <f ca="1">DEGREES(ACOS(((Earth_Data!$B$1+Sat_Data!$B$2)/User_Model_Calcs!N4685)*SQRT(1-COS(RADIANS(User_Model_Calcs!I4685))^2*COS(RADIANS(User_Model_Calcs!B4685))^2)))</f>
        <v>36.038999504570164</v>
      </c>
      <c r="P4685">
        <f t="shared" ca="1" si="716"/>
        <v>48.380216732611657</v>
      </c>
    </row>
    <row r="4686" spans="1:16" x14ac:dyDescent="0.25">
      <c r="A4686" s="5">
        <f t="shared" ca="1" si="720"/>
        <v>145.23581834548796</v>
      </c>
      <c r="B4686">
        <f t="shared" ca="1" si="721"/>
        <v>-37.915556997959321</v>
      </c>
      <c r="C4686" s="6">
        <v>20135.9375</v>
      </c>
      <c r="D4686">
        <f t="shared" ca="1" si="712"/>
        <v>1.2</v>
      </c>
      <c r="E4686" s="1">
        <v>0.65</v>
      </c>
      <c r="F4686">
        <v>19.899999999999999</v>
      </c>
      <c r="G4686">
        <f t="shared" ca="1" si="717"/>
        <v>46.089820015575185</v>
      </c>
      <c r="H4686">
        <f t="shared" ca="1" si="713"/>
        <v>23.483616073503942</v>
      </c>
      <c r="I4686">
        <f ca="1">User_Model_Calcs!A4686-Sat_Data!$B$5</f>
        <v>35.235818345487957</v>
      </c>
      <c r="J4686">
        <f ca="1">(Earth_Data!$B$1/SQRT(1-Earth_Data!$B$2^2*SIN(RADIANS(User_Model_Calcs!B4686))^2))*COS(RADIANS(User_Model_Calcs!B4686))</f>
        <v>5038.1968497504968</v>
      </c>
      <c r="K4686">
        <f ca="1">((Earth_Data!$B$1*(1-Earth_Data!$B$2^2))/SQRT(1-Earth_Data!$B$2^2*SIN(RADIANS(User_Model_Calcs!B4686))^2))*SIN(RADIANS(User_Model_Calcs!B4686))</f>
        <v>-3898.055256673621</v>
      </c>
      <c r="L4686">
        <f t="shared" ca="1" si="718"/>
        <v>-37.729137109802743</v>
      </c>
      <c r="M4686">
        <f t="shared" ca="1" si="719"/>
        <v>6370.1069285308458</v>
      </c>
      <c r="N4686">
        <f ca="1">SQRT(User_Model_Calcs!M4686^2+Sat_Data!$B$3^2-2*User_Model_Calcs!M4686*Sat_Data!$B$3*COS(RADIANS(L4686))*COS(RADIANS(I4686)))</f>
        <v>38358.466209585211</v>
      </c>
      <c r="O4686">
        <f ca="1">DEGREES(ACOS(((Earth_Data!$B$1+Sat_Data!$B$2)/User_Model_Calcs!N4686)*SQRT(1-COS(RADIANS(User_Model_Calcs!I4686))^2*COS(RADIANS(User_Model_Calcs!B4686))^2)))</f>
        <v>32.798707669144228</v>
      </c>
      <c r="P4686">
        <f t="shared" ca="1" si="716"/>
        <v>48.978251923636414</v>
      </c>
    </row>
    <row r="4687" spans="1:16" x14ac:dyDescent="0.25">
      <c r="A4687" s="5">
        <f t="shared" ca="1" si="720"/>
        <v>139.05017080567276</v>
      </c>
      <c r="B4687">
        <f t="shared" ca="1" si="721"/>
        <v>-36.680615178431736</v>
      </c>
      <c r="C4687" s="6">
        <v>20135.9375</v>
      </c>
      <c r="D4687">
        <f t="shared" ca="1" si="712"/>
        <v>3</v>
      </c>
      <c r="E4687" s="1">
        <v>0.65</v>
      </c>
      <c r="F4687">
        <v>19.899999999999999</v>
      </c>
      <c r="G4687">
        <f t="shared" ca="1" si="717"/>
        <v>54.048620189015942</v>
      </c>
      <c r="H4687">
        <f t="shared" ca="1" si="713"/>
        <v>19.482739605182481</v>
      </c>
      <c r="I4687">
        <f ca="1">User_Model_Calcs!A4687-Sat_Data!$B$5</f>
        <v>29.050170805672764</v>
      </c>
      <c r="J4687">
        <f ca="1">(Earth_Data!$B$1/SQRT(1-Earth_Data!$B$2^2*SIN(RADIANS(User_Model_Calcs!B4687))^2))*COS(RADIANS(User_Model_Calcs!B4687))</f>
        <v>5121.2471459133039</v>
      </c>
      <c r="K4687">
        <f ca="1">((Earth_Data!$B$1*(1-Earth_Data!$B$2^2))/SQRT(1-Earth_Data!$B$2^2*SIN(RADIANS(User_Model_Calcs!B4687))^2))*SIN(RADIANS(User_Model_Calcs!B4687))</f>
        <v>-3789.0286897351934</v>
      </c>
      <c r="L4687">
        <f t="shared" ca="1" si="718"/>
        <v>-36.496422321145054</v>
      </c>
      <c r="M4687">
        <f t="shared" ca="1" si="719"/>
        <v>6370.5502698873315</v>
      </c>
      <c r="N4687">
        <f ca="1">SQRT(User_Model_Calcs!M4687^2+Sat_Data!$B$3^2-2*User_Model_Calcs!M4687*Sat_Data!$B$3*COS(RADIANS(L4687))*COS(RADIANS(I4687)))</f>
        <v>37958.709297426794</v>
      </c>
      <c r="O4687">
        <f ca="1">DEGREES(ACOS(((Earth_Data!$B$1+Sat_Data!$B$2)/User_Model_Calcs!N4687)*SQRT(1-COS(RADIANS(User_Model_Calcs!I4687))^2*COS(RADIANS(User_Model_Calcs!B4687))^2)))</f>
        <v>37.619731740763747</v>
      </c>
      <c r="P4687">
        <f t="shared" ca="1" si="716"/>
        <v>42.918464684126128</v>
      </c>
    </row>
    <row r="4688" spans="1:16" x14ac:dyDescent="0.25">
      <c r="A4688" s="5">
        <f t="shared" ca="1" si="720"/>
        <v>140.00931910524361</v>
      </c>
      <c r="B4688">
        <f t="shared" ca="1" si="721"/>
        <v>-34.664792762836704</v>
      </c>
      <c r="C4688" s="6">
        <v>20135.9375</v>
      </c>
      <c r="D4688">
        <f t="shared" ca="1" si="712"/>
        <v>0.75</v>
      </c>
      <c r="E4688" s="1">
        <v>0.65</v>
      </c>
      <c r="F4688">
        <v>19.899999999999999</v>
      </c>
      <c r="G4688">
        <f t="shared" ca="1" si="717"/>
        <v>42.007420362456692</v>
      </c>
      <c r="H4688">
        <f t="shared" ca="1" si="713"/>
        <v>21.434200619592605</v>
      </c>
      <c r="I4688">
        <f ca="1">User_Model_Calcs!A4688-Sat_Data!$B$5</f>
        <v>30.009319105243605</v>
      </c>
      <c r="J4688">
        <f ca="1">(Earth_Data!$B$1/SQRT(1-Earth_Data!$B$2^2*SIN(RADIANS(User_Model_Calcs!B4688))^2))*COS(RADIANS(User_Model_Calcs!B4688))</f>
        <v>5251.6698135861225</v>
      </c>
      <c r="K4688">
        <f ca="1">((Earth_Data!$B$1*(1-Earth_Data!$B$2^2))/SQRT(1-Earth_Data!$B$2^2*SIN(RADIANS(User_Model_Calcs!B4688))^2))*SIN(RADIANS(User_Model_Calcs!B4688))</f>
        <v>-3607.3441299265478</v>
      </c>
      <c r="L4688">
        <f t="shared" ca="1" si="718"/>
        <v>-34.484966046472636</v>
      </c>
      <c r="M4688">
        <f t="shared" ca="1" si="719"/>
        <v>6371.2610606258495</v>
      </c>
      <c r="N4688">
        <f ca="1">SQRT(User_Model_Calcs!M4688^2+Sat_Data!$B$3^2-2*User_Model_Calcs!M4688*Sat_Data!$B$3*COS(RADIANS(L4688))*COS(RADIANS(I4688)))</f>
        <v>37880.231931267597</v>
      </c>
      <c r="O4688">
        <f ca="1">DEGREES(ACOS(((Earth_Data!$B$1+Sat_Data!$B$2)/User_Model_Calcs!N4688)*SQRT(1-COS(RADIANS(User_Model_Calcs!I4688))^2*COS(RADIANS(User_Model_Calcs!B4688))^2)))</f>
        <v>38.617868201333906</v>
      </c>
      <c r="P4688">
        <f t="shared" ca="1" si="716"/>
        <v>45.439474676698119</v>
      </c>
    </row>
    <row r="4689" spans="1:16" x14ac:dyDescent="0.25">
      <c r="A4689" s="5">
        <f t="shared" ca="1" si="720"/>
        <v>141.09130892671965</v>
      </c>
      <c r="B4689">
        <f t="shared" ca="1" si="721"/>
        <v>-31.69656672201387</v>
      </c>
      <c r="C4689" s="6">
        <v>20135.9375</v>
      </c>
      <c r="D4689">
        <f t="shared" ca="1" si="712"/>
        <v>0.75</v>
      </c>
      <c r="E4689" s="1">
        <v>0.65</v>
      </c>
      <c r="F4689">
        <v>19.899999999999999</v>
      </c>
      <c r="G4689">
        <f t="shared" ca="1" si="717"/>
        <v>42.007420362456692</v>
      </c>
      <c r="H4689">
        <f t="shared" ca="1" si="713"/>
        <v>20.55962580846009</v>
      </c>
      <c r="I4689">
        <f ca="1">User_Model_Calcs!A4689-Sat_Data!$B$5</f>
        <v>31.091308926719648</v>
      </c>
      <c r="J4689">
        <f ca="1">(Earth_Data!$B$1/SQRT(1-Earth_Data!$B$2^2*SIN(RADIANS(User_Model_Calcs!B4689))^2))*COS(RADIANS(User_Model_Calcs!B4689))</f>
        <v>5431.8148700117044</v>
      </c>
      <c r="K4689">
        <f ca="1">((Earth_Data!$B$1*(1-Earth_Data!$B$2^2))/SQRT(1-Earth_Data!$B$2^2*SIN(RADIANS(User_Model_Calcs!B4689))^2))*SIN(RADIANS(User_Model_Calcs!B4689))</f>
        <v>-3331.8521613107591</v>
      </c>
      <c r="L4689">
        <f t="shared" ca="1" si="718"/>
        <v>-31.524775869999441</v>
      </c>
      <c r="M4689">
        <f t="shared" ca="1" si="719"/>
        <v>6372.2720914059728</v>
      </c>
      <c r="N4689">
        <f ca="1">SQRT(User_Model_Calcs!M4689^2+Sat_Data!$B$3^2-2*User_Model_Calcs!M4689*Sat_Data!$B$3*COS(RADIANS(L4689))*COS(RADIANS(I4689)))</f>
        <v>37764.62274217706</v>
      </c>
      <c r="O4689">
        <f ca="1">DEGREES(ACOS(((Earth_Data!$B$1+Sat_Data!$B$2)/User_Model_Calcs!N4689)*SQRT(1-COS(RADIANS(User_Model_Calcs!I4689))^2*COS(RADIANS(User_Model_Calcs!B4689))^2)))</f>
        <v>40.11828821362473</v>
      </c>
      <c r="P4689">
        <f t="shared" ca="1" si="716"/>
        <v>48.934408833256867</v>
      </c>
    </row>
    <row r="4690" spans="1:16" x14ac:dyDescent="0.25">
      <c r="A4690" s="5">
        <f t="shared" ca="1" si="720"/>
        <v>142.72476204177809</v>
      </c>
      <c r="B4690">
        <f t="shared" ca="1" si="721"/>
        <v>-32.007491213807874</v>
      </c>
      <c r="C4690" s="6">
        <v>20135.9375</v>
      </c>
      <c r="D4690">
        <f t="shared" ca="1" si="712"/>
        <v>3</v>
      </c>
      <c r="E4690" s="1">
        <v>0.65</v>
      </c>
      <c r="F4690">
        <v>19.899999999999999</v>
      </c>
      <c r="G4690">
        <f t="shared" ca="1" si="717"/>
        <v>54.048620189015942</v>
      </c>
      <c r="H4690">
        <f t="shared" ca="1" si="713"/>
        <v>22.493325904513178</v>
      </c>
      <c r="I4690">
        <f ca="1">User_Model_Calcs!A4690-Sat_Data!$B$5</f>
        <v>32.724762041778092</v>
      </c>
      <c r="J4690">
        <f ca="1">(Earth_Data!$B$1/SQRT(1-Earth_Data!$B$2^2*SIN(RADIANS(User_Model_Calcs!B4690))^2))*COS(RADIANS(User_Model_Calcs!B4690))</f>
        <v>5413.6206287721752</v>
      </c>
      <c r="K4690">
        <f ca="1">((Earth_Data!$B$1*(1-Earth_Data!$B$2^2))/SQRT(1-Earth_Data!$B$2^2*SIN(RADIANS(User_Model_Calcs!B4690))^2))*SIN(RADIANS(User_Model_Calcs!B4690))</f>
        <v>-3361.1370551546715</v>
      </c>
      <c r="L4690">
        <f t="shared" ca="1" si="718"/>
        <v>-31.834770916429662</v>
      </c>
      <c r="M4690">
        <f t="shared" ca="1" si="719"/>
        <v>6372.1684390638529</v>
      </c>
      <c r="N4690">
        <f ca="1">SQRT(User_Model_Calcs!M4690^2+Sat_Data!$B$3^2-2*User_Model_Calcs!M4690*Sat_Data!$B$3*COS(RADIANS(L4690))*COS(RADIANS(I4690)))</f>
        <v>37872.922352728521</v>
      </c>
      <c r="O4690">
        <f ca="1">DEGREES(ACOS(((Earth_Data!$B$1+Sat_Data!$B$2)/User_Model_Calcs!N4690)*SQRT(1-COS(RADIANS(User_Model_Calcs!I4690))^2*COS(RADIANS(User_Model_Calcs!B4690))^2)))</f>
        <v>38.723534237219141</v>
      </c>
      <c r="P4690">
        <f t="shared" ca="1" si="716"/>
        <v>50.483421911252584</v>
      </c>
    </row>
    <row r="4691" spans="1:16" x14ac:dyDescent="0.25">
      <c r="A4691" s="5">
        <f t="shared" ca="1" si="720"/>
        <v>141.11938973901061</v>
      </c>
      <c r="B4691">
        <f t="shared" ca="1" si="721"/>
        <v>-35.151397244325821</v>
      </c>
      <c r="C4691" s="6">
        <v>20135.9375</v>
      </c>
      <c r="D4691">
        <f t="shared" ca="1" si="712"/>
        <v>3</v>
      </c>
      <c r="E4691" s="1">
        <v>0.65</v>
      </c>
      <c r="F4691">
        <v>19.899999999999999</v>
      </c>
      <c r="G4691">
        <f t="shared" ca="1" si="717"/>
        <v>54.048620189015942</v>
      </c>
      <c r="H4691">
        <f t="shared" ca="1" si="713"/>
        <v>19.248524864331806</v>
      </c>
      <c r="I4691">
        <f ca="1">User_Model_Calcs!A4691-Sat_Data!$B$5</f>
        <v>31.119389739010614</v>
      </c>
      <c r="J4691">
        <f ca="1">(Earth_Data!$B$1/SQRT(1-Earth_Data!$B$2^2*SIN(RADIANS(User_Model_Calcs!B4691))^2))*COS(RADIANS(User_Model_Calcs!B4691))</f>
        <v>5220.7772778413328</v>
      </c>
      <c r="K4691">
        <f ca="1">((Earth_Data!$B$1*(1-Earth_Data!$B$2^2))/SQRT(1-Earth_Data!$B$2^2*SIN(RADIANS(User_Model_Calcs!B4691))^2))*SIN(RADIANS(User_Model_Calcs!B4691))</f>
        <v>-3651.6142055513956</v>
      </c>
      <c r="L4691">
        <f t="shared" ca="1" si="718"/>
        <v>-34.970434463016936</v>
      </c>
      <c r="M4691">
        <f t="shared" ca="1" si="719"/>
        <v>6371.0910910933544</v>
      </c>
      <c r="N4691">
        <f ca="1">SQRT(User_Model_Calcs!M4691^2+Sat_Data!$B$3^2-2*User_Model_Calcs!M4691*Sat_Data!$B$3*COS(RADIANS(L4691))*COS(RADIANS(I4691)))</f>
        <v>37967.13117007642</v>
      </c>
      <c r="O4691">
        <f ca="1">DEGREES(ACOS(((Earth_Data!$B$1+Sat_Data!$B$2)/User_Model_Calcs!N4691)*SQRT(1-COS(RADIANS(User_Model_Calcs!I4691))^2*COS(RADIANS(User_Model_Calcs!B4691))^2)))</f>
        <v>37.522011654408722</v>
      </c>
      <c r="P4691">
        <f t="shared" ca="1" si="716"/>
        <v>46.358072044678124</v>
      </c>
    </row>
    <row r="4692" spans="1:16" x14ac:dyDescent="0.25">
      <c r="A4692" s="5">
        <f t="shared" ca="1" si="720"/>
        <v>141.13065715209638</v>
      </c>
      <c r="B4692">
        <f t="shared" ca="1" si="721"/>
        <v>-33.42175729692655</v>
      </c>
      <c r="C4692" s="6">
        <v>20135.9375</v>
      </c>
      <c r="D4692">
        <f t="shared" ca="1" si="712"/>
        <v>0.75</v>
      </c>
      <c r="E4692" s="1">
        <v>0.65</v>
      </c>
      <c r="F4692">
        <v>19.899999999999999</v>
      </c>
      <c r="G4692">
        <f t="shared" ca="1" si="717"/>
        <v>42.007420362456692</v>
      </c>
      <c r="H4692">
        <f t="shared" ca="1" si="713"/>
        <v>21.26045011420285</v>
      </c>
      <c r="I4692">
        <f ca="1">User_Model_Calcs!A4692-Sat_Data!$B$5</f>
        <v>31.130657152096376</v>
      </c>
      <c r="J4692">
        <f ca="1">(Earth_Data!$B$1/SQRT(1-Earth_Data!$B$2^2*SIN(RADIANS(User_Model_Calcs!B4692))^2))*COS(RADIANS(User_Model_Calcs!B4692))</f>
        <v>5328.8570167329499</v>
      </c>
      <c r="K4692">
        <f ca="1">((Earth_Data!$B$1*(1-Earth_Data!$B$2^2))/SQRT(1-Earth_Data!$B$2^2*SIN(RADIANS(User_Model_Calcs!B4692))^2))*SIN(RADIANS(User_Model_Calcs!B4692))</f>
        <v>-3493.0957159485174</v>
      </c>
      <c r="L4692">
        <f t="shared" ca="1" si="718"/>
        <v>-33.2450665407926</v>
      </c>
      <c r="M4692">
        <f t="shared" ca="1" si="719"/>
        <v>6371.6901043256867</v>
      </c>
      <c r="N4692">
        <f ca="1">SQRT(User_Model_Calcs!M4692^2+Sat_Data!$B$3^2-2*User_Model_Calcs!M4692*Sat_Data!$B$3*COS(RADIANS(L4692))*COS(RADIANS(I4692)))</f>
        <v>37864.941363853242</v>
      </c>
      <c r="O4692">
        <f ca="1">DEGREES(ACOS(((Earth_Data!$B$1+Sat_Data!$B$2)/User_Model_Calcs!N4692)*SQRT(1-COS(RADIANS(User_Model_Calcs!I4692))^2*COS(RADIANS(User_Model_Calcs!B4692))^2)))</f>
        <v>38.818354368976877</v>
      </c>
      <c r="P4692">
        <f t="shared" ca="1" si="716"/>
        <v>47.636304433846355</v>
      </c>
    </row>
    <row r="4693" spans="1:16" x14ac:dyDescent="0.25">
      <c r="A4693" s="5">
        <f t="shared" ca="1" si="720"/>
        <v>138.99992946169601</v>
      </c>
      <c r="B4693">
        <f t="shared" ca="1" si="721"/>
        <v>-33.816149202348242</v>
      </c>
      <c r="C4693" s="6">
        <v>20135.9375</v>
      </c>
      <c r="D4693">
        <f t="shared" ca="1" si="712"/>
        <v>1.2</v>
      </c>
      <c r="E4693" s="1">
        <v>0.65</v>
      </c>
      <c r="F4693">
        <v>19.899999999999999</v>
      </c>
      <c r="G4693">
        <f t="shared" ca="1" si="717"/>
        <v>46.089820015575185</v>
      </c>
      <c r="H4693">
        <f t="shared" ca="1" si="713"/>
        <v>23.691817856031996</v>
      </c>
      <c r="I4693">
        <f ca="1">User_Model_Calcs!A4693-Sat_Data!$B$5</f>
        <v>28.999929461696013</v>
      </c>
      <c r="J4693">
        <f ca="1">(Earth_Data!$B$1/SQRT(1-Earth_Data!$B$2^2*SIN(RADIANS(User_Model_Calcs!B4693))^2))*COS(RADIANS(User_Model_Calcs!B4693))</f>
        <v>5304.6373399066651</v>
      </c>
      <c r="K4693">
        <f ca="1">((Earth_Data!$B$1*(1-Earth_Data!$B$2^2))/SQRT(1-Earth_Data!$B$2^2*SIN(RADIANS(User_Model_Calcs!B4693))^2))*SIN(RADIANS(User_Model_Calcs!B4693))</f>
        <v>-3529.5231086176927</v>
      </c>
      <c r="L4693">
        <f t="shared" ca="1" si="718"/>
        <v>-33.638427286103799</v>
      </c>
      <c r="M4693">
        <f t="shared" ca="1" si="719"/>
        <v>6371.5548088514752</v>
      </c>
      <c r="N4693">
        <f ca="1">SQRT(User_Model_Calcs!M4693^2+Sat_Data!$B$3^2-2*User_Model_Calcs!M4693*Sat_Data!$B$3*COS(RADIANS(L4693))*COS(RADIANS(I4693)))</f>
        <v>37777.859750858312</v>
      </c>
      <c r="O4693">
        <f ca="1">DEGREES(ACOS(((Earth_Data!$B$1+Sat_Data!$B$2)/User_Model_Calcs!N4693)*SQRT(1-COS(RADIANS(User_Model_Calcs!I4693))^2*COS(RADIANS(User_Model_Calcs!B4693))^2)))</f>
        <v>39.935811334326146</v>
      </c>
      <c r="P4693">
        <f t="shared" ca="1" si="716"/>
        <v>44.885372724807844</v>
      </c>
    </row>
    <row r="4694" spans="1:16" x14ac:dyDescent="0.25">
      <c r="A4694" s="5">
        <f t="shared" ca="1" si="720"/>
        <v>140.0538468711693</v>
      </c>
      <c r="B4694">
        <f t="shared" ca="1" si="721"/>
        <v>-36.563745128324797</v>
      </c>
      <c r="C4694" s="6">
        <v>20135.9375</v>
      </c>
      <c r="D4694">
        <f t="shared" ca="1" si="712"/>
        <v>3</v>
      </c>
      <c r="E4694" s="1">
        <v>0.65</v>
      </c>
      <c r="F4694">
        <v>19.899999999999999</v>
      </c>
      <c r="G4694">
        <f t="shared" ca="1" si="717"/>
        <v>54.048620189015942</v>
      </c>
      <c r="H4694">
        <f t="shared" ca="1" si="713"/>
        <v>22.870169200630258</v>
      </c>
      <c r="I4694">
        <f ca="1">User_Model_Calcs!A4694-Sat_Data!$B$5</f>
        <v>30.053846871169299</v>
      </c>
      <c r="J4694">
        <f ca="1">(Earth_Data!$B$1/SQRT(1-Earth_Data!$B$2^2*SIN(RADIANS(User_Model_Calcs!B4694))^2))*COS(RADIANS(User_Model_Calcs!B4694))</f>
        <v>5128.9836996893873</v>
      </c>
      <c r="K4694">
        <f ca="1">((Earth_Data!$B$1*(1-Earth_Data!$B$2^2))/SQRT(1-Earth_Data!$B$2^2*SIN(RADIANS(User_Model_Calcs!B4694))^2))*SIN(RADIANS(User_Model_Calcs!B4694))</f>
        <v>-3778.619831910039</v>
      </c>
      <c r="L4694">
        <f t="shared" ca="1" si="718"/>
        <v>-36.379780774856179</v>
      </c>
      <c r="M4694">
        <f t="shared" ca="1" si="719"/>
        <v>6370.5919368441173</v>
      </c>
      <c r="N4694">
        <f ca="1">SQRT(User_Model_Calcs!M4694^2+Sat_Data!$B$3^2-2*User_Model_Calcs!M4694*Sat_Data!$B$3*COS(RADIANS(L4694))*COS(RADIANS(I4694)))</f>
        <v>38000.403305334017</v>
      </c>
      <c r="O4694">
        <f ca="1">DEGREES(ACOS(((Earth_Data!$B$1+Sat_Data!$B$2)/User_Model_Calcs!N4694)*SQRT(1-COS(RADIANS(User_Model_Calcs!I4694))^2*COS(RADIANS(User_Model_Calcs!B4694))^2)))</f>
        <v>37.101529403285362</v>
      </c>
      <c r="P4694">
        <f t="shared" ca="1" si="716"/>
        <v>44.165118967820504</v>
      </c>
    </row>
    <row r="4695" spans="1:16" x14ac:dyDescent="0.25">
      <c r="A4695" s="5">
        <f t="shared" ca="1" si="720"/>
        <v>140.95122052937069</v>
      </c>
      <c r="B4695">
        <f t="shared" ca="1" si="721"/>
        <v>-31.220895387587543</v>
      </c>
      <c r="C4695" s="6">
        <v>20135.9375</v>
      </c>
      <c r="D4695">
        <f t="shared" ca="1" si="712"/>
        <v>0.75</v>
      </c>
      <c r="E4695" s="1">
        <v>0.65</v>
      </c>
      <c r="F4695">
        <v>19.899999999999999</v>
      </c>
      <c r="G4695">
        <f t="shared" ca="1" si="717"/>
        <v>42.007420362456692</v>
      </c>
      <c r="H4695">
        <f t="shared" ca="1" si="713"/>
        <v>15.257037917181689</v>
      </c>
      <c r="I4695">
        <f ca="1">User_Model_Calcs!A4695-Sat_Data!$B$5</f>
        <v>30.951220529370687</v>
      </c>
      <c r="J4695">
        <f ca="1">(Earth_Data!$B$1/SQRT(1-Earth_Data!$B$2^2*SIN(RADIANS(User_Model_Calcs!B4695))^2))*COS(RADIANS(User_Model_Calcs!B4695))</f>
        <v>5459.3396045106065</v>
      </c>
      <c r="K4695">
        <f ca="1">((Earth_Data!$B$1*(1-Earth_Data!$B$2^2))/SQRT(1-Earth_Data!$B$2^2*SIN(RADIANS(User_Model_Calcs!B4695))^2))*SIN(RADIANS(User_Model_Calcs!B4695))</f>
        <v>-3286.8631770410502</v>
      </c>
      <c r="L4695">
        <f t="shared" ca="1" si="718"/>
        <v>-31.050565401882203</v>
      </c>
      <c r="M4695">
        <f t="shared" ca="1" si="719"/>
        <v>6372.4295572384644</v>
      </c>
      <c r="N4695">
        <f ca="1">SQRT(User_Model_Calcs!M4695^2+Sat_Data!$B$3^2-2*User_Model_Calcs!M4695*Sat_Data!$B$3*COS(RADIANS(L4695))*COS(RADIANS(I4695)))</f>
        <v>37730.636971187887</v>
      </c>
      <c r="O4695">
        <f ca="1">DEGREES(ACOS(((Earth_Data!$B$1+Sat_Data!$B$2)/User_Model_Calcs!N4695)*SQRT(1-COS(RADIANS(User_Model_Calcs!I4695))^2*COS(RADIANS(User_Model_Calcs!B4695))^2)))</f>
        <v>40.564649422577027</v>
      </c>
      <c r="P4695">
        <f t="shared" ca="1" si="716"/>
        <v>49.162265364868688</v>
      </c>
    </row>
    <row r="4696" spans="1:16" x14ac:dyDescent="0.25">
      <c r="A4696" s="5">
        <f t="shared" ca="1" si="720"/>
        <v>141.96552325293362</v>
      </c>
      <c r="B4696">
        <f t="shared" ca="1" si="721"/>
        <v>-36.359438863497502</v>
      </c>
      <c r="C4696" s="6">
        <v>20135.9375</v>
      </c>
      <c r="D4696">
        <f t="shared" ca="1" si="712"/>
        <v>1.2</v>
      </c>
      <c r="E4696" s="1">
        <v>0.65</v>
      </c>
      <c r="F4696">
        <v>19.899999999999999</v>
      </c>
      <c r="G4696">
        <f t="shared" ca="1" si="717"/>
        <v>46.089820015575185</v>
      </c>
      <c r="H4696">
        <f t="shared" ca="1" si="713"/>
        <v>22.868620607875112</v>
      </c>
      <c r="I4696">
        <f ca="1">User_Model_Calcs!A4696-Sat_Data!$B$5</f>
        <v>31.965523252933622</v>
      </c>
      <c r="J4696">
        <f ca="1">(Earth_Data!$B$1/SQRT(1-Earth_Data!$B$2^2*SIN(RADIANS(User_Model_Calcs!B4696))^2))*COS(RADIANS(User_Model_Calcs!B4696))</f>
        <v>5142.456927044952</v>
      </c>
      <c r="K4696">
        <f ca="1">((Earth_Data!$B$1*(1-Earth_Data!$B$2^2))/SQRT(1-Earth_Data!$B$2^2*SIN(RADIANS(User_Model_Calcs!B4696))^2))*SIN(RADIANS(User_Model_Calcs!B4696))</f>
        <v>-3760.3862606376065</v>
      </c>
      <c r="L4696">
        <f t="shared" ca="1" si="718"/>
        <v>-36.175881299040341</v>
      </c>
      <c r="M4696">
        <f t="shared" ca="1" si="719"/>
        <v>6370.6646494462957</v>
      </c>
      <c r="N4696">
        <f ca="1">SQRT(User_Model_Calcs!M4696^2+Sat_Data!$B$3^2-2*User_Model_Calcs!M4696*Sat_Data!$B$3*COS(RADIANS(L4696))*COS(RADIANS(I4696)))</f>
        <v>38085.455803570192</v>
      </c>
      <c r="O4696">
        <f ca="1">DEGREES(ACOS(((Earth_Data!$B$1+Sat_Data!$B$2)/User_Model_Calcs!N4696)*SQRT(1-COS(RADIANS(User_Model_Calcs!I4696))^2*COS(RADIANS(User_Model_Calcs!B4696))^2)))</f>
        <v>36.056938243303115</v>
      </c>
      <c r="P4696">
        <f t="shared" ca="1" si="716"/>
        <v>46.4679512350435</v>
      </c>
    </row>
    <row r="4697" spans="1:16" x14ac:dyDescent="0.25">
      <c r="A4697" s="5">
        <f t="shared" ca="1" si="720"/>
        <v>138.70102969569177</v>
      </c>
      <c r="B4697">
        <f t="shared" ca="1" si="721"/>
        <v>-37.036754268798326</v>
      </c>
      <c r="C4697" s="6">
        <v>20135.9375</v>
      </c>
      <c r="D4697">
        <f t="shared" ref="D4697:D4760" ca="1" si="722">CHOOSE(RANDBETWEEN(1,3),0.75,1.2,3)</f>
        <v>0.75</v>
      </c>
      <c r="E4697" s="1">
        <v>0.65</v>
      </c>
      <c r="F4697">
        <v>19.899999999999999</v>
      </c>
      <c r="G4697">
        <f t="shared" ca="1" si="717"/>
        <v>42.007420362456692</v>
      </c>
      <c r="H4697">
        <f t="shared" ref="H4697:H4760" ca="1" si="723">RAND()*(24-14)+14</f>
        <v>14.045016367355503</v>
      </c>
      <c r="I4697">
        <f ca="1">User_Model_Calcs!A4697-Sat_Data!$B$5</f>
        <v>28.701029695691773</v>
      </c>
      <c r="J4697">
        <f ca="1">(Earth_Data!$B$1/SQRT(1-Earth_Data!$B$2^2*SIN(RADIANS(User_Model_Calcs!B4697))^2))*COS(RADIANS(User_Model_Calcs!B4697))</f>
        <v>5097.5398409551681</v>
      </c>
      <c r="K4697">
        <f ca="1">((Earth_Data!$B$1*(1-Earth_Data!$B$2^2))/SQRT(1-Earth_Data!$B$2^2*SIN(RADIANS(User_Model_Calcs!B4697))^2))*SIN(RADIANS(User_Model_Calcs!B4697))</f>
        <v>-3820.6513187067671</v>
      </c>
      <c r="L4697">
        <f t="shared" ca="1" si="718"/>
        <v>-36.851883954792157</v>
      </c>
      <c r="M4697">
        <f t="shared" ca="1" si="719"/>
        <v>6370.4229788343728</v>
      </c>
      <c r="N4697">
        <f ca="1">SQRT(User_Model_Calcs!M4697^2+Sat_Data!$B$3^2-2*User_Model_Calcs!M4697*Sat_Data!$B$3*COS(RADIANS(L4697))*COS(RADIANS(I4697)))</f>
        <v>37965.045966595899</v>
      </c>
      <c r="O4697">
        <f ca="1">DEGREES(ACOS(((Earth_Data!$B$1+Sat_Data!$B$2)/User_Model_Calcs!N4697)*SQRT(1-COS(RADIANS(User_Model_Calcs!I4697))^2*COS(RADIANS(User_Model_Calcs!B4697))^2)))</f>
        <v>37.538873197970531</v>
      </c>
      <c r="P4697">
        <f t="shared" ca="1" si="716"/>
        <v>42.270416842298708</v>
      </c>
    </row>
    <row r="4698" spans="1:16" x14ac:dyDescent="0.25">
      <c r="A4698" s="5">
        <f t="shared" ca="1" si="720"/>
        <v>144.95279358274405</v>
      </c>
      <c r="B4698">
        <f t="shared" ca="1" si="721"/>
        <v>-37.505405098849451</v>
      </c>
      <c r="C4698" s="6">
        <v>20135.9375</v>
      </c>
      <c r="D4698">
        <f t="shared" ca="1" si="722"/>
        <v>1.2</v>
      </c>
      <c r="E4698" s="1">
        <v>0.65</v>
      </c>
      <c r="F4698">
        <v>19.899999999999999</v>
      </c>
      <c r="G4698">
        <f t="shared" ca="1" si="717"/>
        <v>46.089820015575185</v>
      </c>
      <c r="H4698">
        <f t="shared" ca="1" si="723"/>
        <v>14.978596163505314</v>
      </c>
      <c r="I4698">
        <f ca="1">User_Model_Calcs!A4698-Sat_Data!$B$5</f>
        <v>34.95279358274405</v>
      </c>
      <c r="J4698">
        <f ca="1">(Earth_Data!$B$1/SQRT(1-Earth_Data!$B$2^2*SIN(RADIANS(User_Model_Calcs!B4698))^2))*COS(RADIANS(User_Model_Calcs!B4698))</f>
        <v>5066.0420423853384</v>
      </c>
      <c r="K4698">
        <f ca="1">((Earth_Data!$B$1*(1-Earth_Data!$B$2^2))/SQRT(1-Earth_Data!$B$2^2*SIN(RADIANS(User_Model_Calcs!B4698))^2))*SIN(RADIANS(User_Model_Calcs!B4698))</f>
        <v>-3862.0414079532038</v>
      </c>
      <c r="L4698">
        <f t="shared" ca="1" si="718"/>
        <v>-37.319686735860138</v>
      </c>
      <c r="M4698">
        <f t="shared" ca="1" si="719"/>
        <v>6370.2547682146105</v>
      </c>
      <c r="N4698">
        <f ca="1">SQRT(User_Model_Calcs!M4698^2+Sat_Data!$B$3^2-2*User_Model_Calcs!M4698*Sat_Data!$B$3*COS(RADIANS(L4698))*COS(RADIANS(I4698)))</f>
        <v>38317.654311619335</v>
      </c>
      <c r="O4698">
        <f ca="1">DEGREES(ACOS(((Earth_Data!$B$1+Sat_Data!$B$2)/User_Model_Calcs!N4698)*SQRT(1-COS(RADIANS(User_Model_Calcs!I4698))^2*COS(RADIANS(User_Model_Calcs!B4698))^2)))</f>
        <v>33.277080750575813</v>
      </c>
      <c r="P4698">
        <f t="shared" ca="1" si="716"/>
        <v>48.943000140698253</v>
      </c>
    </row>
    <row r="4699" spans="1:16" x14ac:dyDescent="0.25">
      <c r="A4699" s="5">
        <f t="shared" ca="1" si="720"/>
        <v>141.95923742229419</v>
      </c>
      <c r="B4699">
        <f t="shared" ca="1" si="721"/>
        <v>-33.785511863509221</v>
      </c>
      <c r="C4699" s="6">
        <v>20135.9375</v>
      </c>
      <c r="D4699">
        <f t="shared" ca="1" si="722"/>
        <v>1.2</v>
      </c>
      <c r="E4699" s="1">
        <v>0.65</v>
      </c>
      <c r="F4699">
        <v>19.899999999999999</v>
      </c>
      <c r="G4699">
        <f t="shared" ca="1" si="717"/>
        <v>46.089820015575185</v>
      </c>
      <c r="H4699">
        <f t="shared" ca="1" si="723"/>
        <v>16.358553661235355</v>
      </c>
      <c r="I4699">
        <f ca="1">User_Model_Calcs!A4699-Sat_Data!$B$5</f>
        <v>31.959237422294194</v>
      </c>
      <c r="J4699">
        <f ca="1">(Earth_Data!$B$1/SQRT(1-Earth_Data!$B$2^2*SIN(RADIANS(User_Model_Calcs!B4699))^2))*COS(RADIANS(User_Model_Calcs!B4699))</f>
        <v>5306.5278168560453</v>
      </c>
      <c r="K4699">
        <f ca="1">((Earth_Data!$B$1*(1-Earth_Data!$B$2^2))/SQRT(1-Earth_Data!$B$2^2*SIN(RADIANS(User_Model_Calcs!B4699))^2))*SIN(RADIANS(User_Model_Calcs!B4699))</f>
        <v>-3526.6992364167122</v>
      </c>
      <c r="L4699">
        <f t="shared" ca="1" si="718"/>
        <v>-33.607868850859916</v>
      </c>
      <c r="M4699">
        <f t="shared" ca="1" si="719"/>
        <v>6371.5653473231523</v>
      </c>
      <c r="N4699">
        <f ca="1">SQRT(User_Model_Calcs!M4699^2+Sat_Data!$B$3^2-2*User_Model_Calcs!M4699*Sat_Data!$B$3*COS(RADIANS(L4699))*COS(RADIANS(I4699)))</f>
        <v>37930.852684446269</v>
      </c>
      <c r="O4699">
        <f ca="1">DEGREES(ACOS(((Earth_Data!$B$1+Sat_Data!$B$2)/User_Model_Calcs!N4699)*SQRT(1-COS(RADIANS(User_Model_Calcs!I4699))^2*COS(RADIANS(User_Model_Calcs!B4699))^2)))</f>
        <v>37.982763197044449</v>
      </c>
      <c r="P4699">
        <f t="shared" ca="1" si="716"/>
        <v>48.288320693570881</v>
      </c>
    </row>
    <row r="4700" spans="1:16" x14ac:dyDescent="0.25">
      <c r="A4700" s="5">
        <f t="shared" ca="1" si="720"/>
        <v>141.04798234731877</v>
      </c>
      <c r="B4700">
        <f t="shared" ca="1" si="721"/>
        <v>-30.962897112135209</v>
      </c>
      <c r="C4700" s="6">
        <v>20135.9375</v>
      </c>
      <c r="D4700">
        <f t="shared" ca="1" si="722"/>
        <v>0.75</v>
      </c>
      <c r="E4700" s="1">
        <v>0.65</v>
      </c>
      <c r="F4700">
        <v>19.899999999999999</v>
      </c>
      <c r="G4700">
        <f t="shared" ca="1" si="717"/>
        <v>42.007420362456692</v>
      </c>
      <c r="H4700">
        <f t="shared" ca="1" si="723"/>
        <v>17.407487350210367</v>
      </c>
      <c r="I4700">
        <f ca="1">User_Model_Calcs!A4700-Sat_Data!$B$5</f>
        <v>31.047982347318765</v>
      </c>
      <c r="J4700">
        <f ca="1">(Earth_Data!$B$1/SQRT(1-Earth_Data!$B$2^2*SIN(RADIANS(User_Model_Calcs!B4700))^2))*COS(RADIANS(User_Model_Calcs!B4700))</f>
        <v>5474.1113313442675</v>
      </c>
      <c r="K4700">
        <f ca="1">((Earth_Data!$B$1*(1-Earth_Data!$B$2^2))/SQRT(1-Earth_Data!$B$2^2*SIN(RADIANS(User_Model_Calcs!B4700))^2))*SIN(RADIANS(User_Model_Calcs!B4700))</f>
        <v>-3262.3679739728163</v>
      </c>
      <c r="L4700">
        <f t="shared" ca="1" si="718"/>
        <v>-30.793379058978605</v>
      </c>
      <c r="M4700">
        <f t="shared" ca="1" si="719"/>
        <v>6372.5143911610912</v>
      </c>
      <c r="N4700">
        <f ca="1">SQRT(User_Model_Calcs!M4700^2+Sat_Data!$B$3^2-2*User_Model_Calcs!M4700*Sat_Data!$B$3*COS(RADIANS(L4700))*COS(RADIANS(I4700)))</f>
        <v>37721.814193166458</v>
      </c>
      <c r="O4700">
        <f ca="1">DEGREES(ACOS(((Earth_Data!$B$1+Sat_Data!$B$2)/User_Model_Calcs!N4700)*SQRT(1-COS(RADIANS(User_Model_Calcs!I4700))^2*COS(RADIANS(User_Model_Calcs!B4700))^2)))</f>
        <v>40.681739324818572</v>
      </c>
      <c r="P4700">
        <f t="shared" ca="1" si="716"/>
        <v>49.482093216554233</v>
      </c>
    </row>
    <row r="4701" spans="1:16" x14ac:dyDescent="0.25">
      <c r="A4701" s="5">
        <f t="shared" ca="1" si="720"/>
        <v>139.48298186484368</v>
      </c>
      <c r="B4701">
        <f t="shared" ca="1" si="721"/>
        <v>-35.693176962124596</v>
      </c>
      <c r="C4701" s="6">
        <v>20135.9375</v>
      </c>
      <c r="D4701">
        <f t="shared" ca="1" si="722"/>
        <v>0.75</v>
      </c>
      <c r="E4701" s="1">
        <v>0.65</v>
      </c>
      <c r="F4701">
        <v>19.899999999999999</v>
      </c>
      <c r="G4701">
        <f t="shared" ca="1" si="717"/>
        <v>42.007420362456692</v>
      </c>
      <c r="H4701">
        <f t="shared" ca="1" si="723"/>
        <v>22.509391858183939</v>
      </c>
      <c r="I4701">
        <f ca="1">User_Model_Calcs!A4701-Sat_Data!$B$5</f>
        <v>29.48298186484368</v>
      </c>
      <c r="J4701">
        <f ca="1">(Earth_Data!$B$1/SQRT(1-Earth_Data!$B$2^2*SIN(RADIANS(User_Model_Calcs!B4701))^2))*COS(RADIANS(User_Model_Calcs!B4701))</f>
        <v>5185.9380000559759</v>
      </c>
      <c r="K4701">
        <f ca="1">((Earth_Data!$B$1*(1-Earth_Data!$B$2^2))/SQRT(1-Earth_Data!$B$2^2*SIN(RADIANS(User_Model_Calcs!B4701))^2))*SIN(RADIANS(User_Model_Calcs!B4701))</f>
        <v>-3700.5974614654751</v>
      </c>
      <c r="L4701">
        <f t="shared" ca="1" si="718"/>
        <v>-35.511010528521169</v>
      </c>
      <c r="M4701">
        <f t="shared" ca="1" si="719"/>
        <v>6370.9006044851531</v>
      </c>
      <c r="N4701">
        <f ca="1">SQRT(User_Model_Calcs!M4701^2+Sat_Data!$B$3^2-2*User_Model_Calcs!M4701*Sat_Data!$B$3*COS(RADIANS(L4701))*COS(RADIANS(I4701)))</f>
        <v>37917.200651747051</v>
      </c>
      <c r="O4701">
        <f ca="1">DEGREES(ACOS(((Earth_Data!$B$1+Sat_Data!$B$2)/User_Model_Calcs!N4701)*SQRT(1-COS(RADIANS(User_Model_Calcs!I4701))^2*COS(RADIANS(User_Model_Calcs!B4701))^2)))</f>
        <v>38.145309171448616</v>
      </c>
      <c r="P4701">
        <f t="shared" ca="1" si="716"/>
        <v>44.099173973998681</v>
      </c>
    </row>
    <row r="4702" spans="1:16" x14ac:dyDescent="0.25">
      <c r="A4702" s="5">
        <f t="shared" ca="1" si="720"/>
        <v>145.28456028330555</v>
      </c>
      <c r="B4702">
        <f t="shared" ca="1" si="721"/>
        <v>-30.681905368663053</v>
      </c>
      <c r="C4702" s="6">
        <v>20135.9375</v>
      </c>
      <c r="D4702">
        <f t="shared" ca="1" si="722"/>
        <v>1.2</v>
      </c>
      <c r="E4702" s="1">
        <v>0.65</v>
      </c>
      <c r="F4702">
        <v>19.899999999999999</v>
      </c>
      <c r="G4702">
        <f t="shared" ca="1" si="717"/>
        <v>46.089820015575185</v>
      </c>
      <c r="H4702">
        <f t="shared" ca="1" si="723"/>
        <v>23.41281563209597</v>
      </c>
      <c r="I4702">
        <f ca="1">User_Model_Calcs!A4702-Sat_Data!$B$5</f>
        <v>35.284560283305552</v>
      </c>
      <c r="J4702">
        <f ca="1">(Earth_Data!$B$1/SQRT(1-Earth_Data!$B$2^2*SIN(RADIANS(User_Model_Calcs!B4702))^2))*COS(RADIANS(User_Model_Calcs!B4702))</f>
        <v>5490.0732228270699</v>
      </c>
      <c r="K4702">
        <f ca="1">((Earth_Data!$B$1*(1-Earth_Data!$B$2^2))/SQRT(1-Earth_Data!$B$2^2*SIN(RADIANS(User_Model_Calcs!B4702))^2))*SIN(RADIANS(User_Model_Calcs!B4702))</f>
        <v>-3235.6154398048407</v>
      </c>
      <c r="L4702">
        <f t="shared" ca="1" si="718"/>
        <v>-30.513287174223812</v>
      </c>
      <c r="M4702">
        <f t="shared" ca="1" si="719"/>
        <v>6372.6063165949836</v>
      </c>
      <c r="N4702">
        <f ca="1">SQRT(User_Model_Calcs!M4702^2+Sat_Data!$B$3^2-2*User_Model_Calcs!M4702*Sat_Data!$B$3*COS(RADIANS(L4702))*COS(RADIANS(I4702)))</f>
        <v>37954.008935551654</v>
      </c>
      <c r="O4702">
        <f ca="1">DEGREES(ACOS(((Earth_Data!$B$1+Sat_Data!$B$2)/User_Model_Calcs!N4702)*SQRT(1-COS(RADIANS(User_Model_Calcs!I4702))^2*COS(RADIANS(User_Model_Calcs!B4702))^2)))</f>
        <v>37.706766654971723</v>
      </c>
      <c r="P4702">
        <f t="shared" ca="1" si="716"/>
        <v>54.204852548831596</v>
      </c>
    </row>
    <row r="4703" spans="1:16" x14ac:dyDescent="0.25">
      <c r="A4703" s="5">
        <f ca="1">142.56313432703+(RAND()*8-4)</f>
        <v>139.6037361371109</v>
      </c>
      <c r="B4703">
        <f t="shared" ca="1" si="721"/>
        <v>-35.80650541185409</v>
      </c>
      <c r="C4703" s="6">
        <v>20135.9375</v>
      </c>
      <c r="D4703">
        <f t="shared" ca="1" si="722"/>
        <v>1.2</v>
      </c>
      <c r="E4703" s="1">
        <v>0.65</v>
      </c>
      <c r="F4703">
        <v>19.899999999999999</v>
      </c>
      <c r="G4703">
        <f t="shared" ca="1" si="717"/>
        <v>46.089820015575185</v>
      </c>
      <c r="H4703">
        <f t="shared" ca="1" si="723"/>
        <v>23.38108880426369</v>
      </c>
      <c r="I4703">
        <f ca="1">User_Model_Calcs!A4703-Sat_Data!$B$5</f>
        <v>29.6037361371109</v>
      </c>
      <c r="J4703">
        <f ca="1">(Earth_Data!$B$1/SQRT(1-Earth_Data!$B$2^2*SIN(RADIANS(User_Model_Calcs!B4703))^2))*COS(RADIANS(User_Model_Calcs!B4703))</f>
        <v>5178.5915036911301</v>
      </c>
      <c r="K4703">
        <f ca="1">((Earth_Data!$B$1*(1-Earth_Data!$B$2^2))/SQRT(1-Earth_Data!$B$2^2*SIN(RADIANS(User_Model_Calcs!B4703))^2))*SIN(RADIANS(User_Model_Calcs!B4703))</f>
        <v>-3710.8024482603196</v>
      </c>
      <c r="L4703">
        <f t="shared" ca="1" si="718"/>
        <v>-35.624095398951482</v>
      </c>
      <c r="M4703">
        <f t="shared" ca="1" si="719"/>
        <v>6370.8605990177448</v>
      </c>
      <c r="N4703">
        <f ca="1">SQRT(User_Model_Calcs!M4703^2+Sat_Data!$B$3^2-2*User_Model_Calcs!M4703*Sat_Data!$B$3*COS(RADIANS(L4703))*COS(RADIANS(I4703)))</f>
        <v>37930.287461202817</v>
      </c>
      <c r="O4703">
        <f ca="1">DEGREES(ACOS(((Earth_Data!$B$1+Sat_Data!$B$2)/User_Model_Calcs!N4703)*SQRT(1-COS(RADIANS(User_Model_Calcs!I4703))^2*COS(RADIANS(User_Model_Calcs!B4703))^2)))</f>
        <v>37.980102479613151</v>
      </c>
      <c r="P4703">
        <f t="shared" ca="1" si="716"/>
        <v>44.161181569132687</v>
      </c>
    </row>
    <row r="4704" spans="1:16" x14ac:dyDescent="0.25">
      <c r="A4704">
        <f ca="1">108.049394295518+(RAND()*5-2.5)</f>
        <v>109.53302299411864</v>
      </c>
      <c r="B4704">
        <f ca="1">-31.6714359012002+(RAND()*5-2.5)</f>
        <v>-30.584238688316056</v>
      </c>
      <c r="C4704" s="6">
        <v>20135.9375</v>
      </c>
      <c r="D4704">
        <f t="shared" ca="1" si="722"/>
        <v>0.75</v>
      </c>
      <c r="E4704" s="1">
        <v>0.65</v>
      </c>
      <c r="F4704">
        <v>19.899999999999999</v>
      </c>
      <c r="G4704">
        <f t="shared" ca="1" si="717"/>
        <v>42.007420362456692</v>
      </c>
      <c r="H4704">
        <f t="shared" ca="1" si="723"/>
        <v>17.511422621566361</v>
      </c>
      <c r="I4704">
        <f ca="1">User_Model_Calcs!A4704-Sat_Data!$B$5</f>
        <v>-0.46697700588136115</v>
      </c>
      <c r="J4704">
        <f ca="1">(Earth_Data!$B$1/SQRT(1-Earth_Data!$B$2^2*SIN(RADIANS(User_Model_Calcs!B4704))^2))*COS(RADIANS(User_Model_Calcs!B4704))</f>
        <v>5495.5903195069013</v>
      </c>
      <c r="K4704">
        <f ca="1">((Earth_Data!$B$1*(1-Earth_Data!$B$2^2))/SQRT(1-Earth_Data!$B$2^2*SIN(RADIANS(User_Model_Calcs!B4704))^2))*SIN(RADIANS(User_Model_Calcs!B4704))</f>
        <v>-3226.2988165907959</v>
      </c>
      <c r="L4704">
        <f t="shared" ca="1" si="718"/>
        <v>-30.415937050607432</v>
      </c>
      <c r="M4704">
        <f t="shared" ca="1" si="719"/>
        <v>6372.6381518012731</v>
      </c>
      <c r="N4704">
        <f ca="1">SQRT(User_Model_Calcs!M4704^2+Sat_Data!$B$3^2-2*User_Model_Calcs!M4704*Sat_Data!$B$3*COS(RADIANS(L4704))*COS(RADIANS(I4704)))</f>
        <v>36810.418795941565</v>
      </c>
      <c r="O4704">
        <f ca="1">DEGREES(ACOS(((Earth_Data!$B$1+Sat_Data!$B$2)/User_Model_Calcs!N4704)*SQRT(1-COS(RADIANS(User_Model_Calcs!I4704))^2*COS(RADIANS(User_Model_Calcs!B4704))^2)))</f>
        <v>54.347993864817219</v>
      </c>
      <c r="P4704">
        <f t="shared" ca="1" si="716"/>
        <v>0.91773421949483236</v>
      </c>
    </row>
    <row r="4705" spans="1:16" x14ac:dyDescent="0.25">
      <c r="A4705">
        <f t="shared" ref="A4705:A4768" ca="1" si="724">108.049394295518+(RAND()*5-2.5)</f>
        <v>106.39614112963645</v>
      </c>
      <c r="B4705">
        <f t="shared" ref="B4705:B4768" ca="1" si="725">-31.6714359012002+(RAND()*5-2.5)</f>
        <v>-33.038956595702423</v>
      </c>
      <c r="C4705" s="6">
        <v>20135.9375</v>
      </c>
      <c r="D4705">
        <f t="shared" ca="1" si="722"/>
        <v>3</v>
      </c>
      <c r="E4705" s="1">
        <v>0.65</v>
      </c>
      <c r="F4705">
        <v>19.899999999999999</v>
      </c>
      <c r="G4705">
        <f t="shared" ca="1" si="717"/>
        <v>54.048620189015942</v>
      </c>
      <c r="H4705">
        <f t="shared" ca="1" si="723"/>
        <v>15.695627153171417</v>
      </c>
      <c r="I4705">
        <f ca="1">User_Model_Calcs!A4705-Sat_Data!$B$5</f>
        <v>-3.6038588703635526</v>
      </c>
      <c r="J4705">
        <f ca="1">(Earth_Data!$B$1/SQRT(1-Earth_Data!$B$2^2*SIN(RADIANS(User_Model_Calcs!B4705))^2))*COS(RADIANS(User_Model_Calcs!B4705))</f>
        <v>5352.1230796064074</v>
      </c>
      <c r="K4705">
        <f ca="1">((Earth_Data!$B$1*(1-Earth_Data!$B$2^2))/SQRT(1-Earth_Data!$B$2^2*SIN(RADIANS(User_Model_Calcs!B4705))^2))*SIN(RADIANS(User_Model_Calcs!B4705))</f>
        <v>-3457.5825285578881</v>
      </c>
      <c r="L4705">
        <f t="shared" ca="1" si="718"/>
        <v>-32.863298593602245</v>
      </c>
      <c r="M4705">
        <f t="shared" ca="1" si="719"/>
        <v>6371.8206504141599</v>
      </c>
      <c r="N4705">
        <f ca="1">SQRT(User_Model_Calcs!M4705^2+Sat_Data!$B$3^2-2*User_Model_Calcs!M4705*Sat_Data!$B$3*COS(RADIANS(L4705))*COS(RADIANS(I4705)))</f>
        <v>36986.105277042669</v>
      </c>
      <c r="O4705">
        <f ca="1">DEGREES(ACOS(((Earth_Data!$B$1+Sat_Data!$B$2)/User_Model_Calcs!N4705)*SQRT(1-COS(RADIANS(User_Model_Calcs!I4705))^2*COS(RADIANS(User_Model_Calcs!B4705))^2)))</f>
        <v>51.359325172864331</v>
      </c>
      <c r="P4705">
        <f t="shared" ca="1" si="716"/>
        <v>6.5895710086540458</v>
      </c>
    </row>
    <row r="4706" spans="1:16" x14ac:dyDescent="0.25">
      <c r="A4706">
        <f t="shared" ca="1" si="724"/>
        <v>108.3590671351111</v>
      </c>
      <c r="B4706">
        <f t="shared" ca="1" si="725"/>
        <v>-31.58692849740326</v>
      </c>
      <c r="C4706" s="6">
        <v>20135.9375</v>
      </c>
      <c r="D4706">
        <f t="shared" ca="1" si="722"/>
        <v>1.2</v>
      </c>
      <c r="E4706" s="1">
        <v>0.65</v>
      </c>
      <c r="F4706">
        <v>19.899999999999999</v>
      </c>
      <c r="G4706">
        <f t="shared" ca="1" si="717"/>
        <v>46.089820015575185</v>
      </c>
      <c r="H4706">
        <f t="shared" ca="1" si="723"/>
        <v>20.335984026436066</v>
      </c>
      <c r="I4706">
        <f ca="1">User_Model_Calcs!A4706-Sat_Data!$B$5</f>
        <v>-1.6409328648888959</v>
      </c>
      <c r="J4706">
        <f ca="1">(Earth_Data!$B$1/SQRT(1-Earth_Data!$B$2^2*SIN(RADIANS(User_Model_Calcs!B4706))^2))*COS(RADIANS(User_Model_Calcs!B4706))</f>
        <v>5438.1923787754067</v>
      </c>
      <c r="K4706">
        <f ca="1">((Earth_Data!$B$1*(1-Earth_Data!$B$2^2))/SQRT(1-Earth_Data!$B$2^2*SIN(RADIANS(User_Model_Calcs!B4706))^2))*SIN(RADIANS(User_Model_Calcs!B4706))</f>
        <v>-3321.5025735073577</v>
      </c>
      <c r="L4706">
        <f t="shared" ca="1" si="718"/>
        <v>-31.415470196292283</v>
      </c>
      <c r="M4706">
        <f t="shared" ca="1" si="719"/>
        <v>6372.3085059016812</v>
      </c>
      <c r="N4706">
        <f ca="1">SQRT(User_Model_Calcs!M4706^2+Sat_Data!$B$3^2-2*User_Model_Calcs!M4706*Sat_Data!$B$3*COS(RADIANS(L4706))*COS(RADIANS(I4706)))</f>
        <v>36878.390305328176</v>
      </c>
      <c r="O4706">
        <f ca="1">DEGREES(ACOS(((Earth_Data!$B$1+Sat_Data!$B$2)/User_Model_Calcs!N4706)*SQRT(1-COS(RADIANS(User_Model_Calcs!I4706))^2*COS(RADIANS(User_Model_Calcs!B4706))^2)))</f>
        <v>53.164811122440369</v>
      </c>
      <c r="P4706">
        <f t="shared" ca="1" si="716"/>
        <v>3.130535213068292</v>
      </c>
    </row>
    <row r="4707" spans="1:16" x14ac:dyDescent="0.25">
      <c r="A4707">
        <f t="shared" ca="1" si="724"/>
        <v>107.73803069198257</v>
      </c>
      <c r="B4707">
        <f t="shared" ca="1" si="725"/>
        <v>-30.303027681822261</v>
      </c>
      <c r="C4707" s="6">
        <v>20135.9375</v>
      </c>
      <c r="D4707">
        <f t="shared" ca="1" si="722"/>
        <v>3</v>
      </c>
      <c r="E4707" s="1">
        <v>0.65</v>
      </c>
      <c r="F4707">
        <v>19.899999999999999</v>
      </c>
      <c r="G4707">
        <f t="shared" ca="1" si="717"/>
        <v>54.048620189015942</v>
      </c>
      <c r="H4707">
        <f t="shared" ca="1" si="723"/>
        <v>23.13440563786504</v>
      </c>
      <c r="I4707">
        <f ca="1">User_Model_Calcs!A4707-Sat_Data!$B$5</f>
        <v>-2.2619693080174272</v>
      </c>
      <c r="J4707">
        <f ca="1">(Earth_Data!$B$1/SQRT(1-Earth_Data!$B$2^2*SIN(RADIANS(User_Model_Calcs!B4707))^2))*COS(RADIANS(User_Model_Calcs!B4707))</f>
        <v>5511.3864051502815</v>
      </c>
      <c r="K4707">
        <f ca="1">((Earth_Data!$B$1*(1-Earth_Data!$B$2^2))/SQRT(1-Earth_Data!$B$2^2*SIN(RADIANS(User_Model_Calcs!B4707))^2))*SIN(RADIANS(User_Model_Calcs!B4707))</f>
        <v>-3199.4219575869424</v>
      </c>
      <c r="L4707">
        <f t="shared" ca="1" si="718"/>
        <v>-30.135648362014081</v>
      </c>
      <c r="M4707">
        <f t="shared" ca="1" si="719"/>
        <v>6372.7294756301089</v>
      </c>
      <c r="N4707">
        <f ca="1">SQRT(User_Model_Calcs!M4707^2+Sat_Data!$B$3^2-2*User_Model_Calcs!M4707*Sat_Data!$B$3*COS(RADIANS(L4707))*COS(RADIANS(I4707)))</f>
        <v>36797.048610021076</v>
      </c>
      <c r="O4707">
        <f ca="1">DEGREES(ACOS(((Earth_Data!$B$1+Sat_Data!$B$2)/User_Model_Calcs!N4707)*SQRT(1-COS(RADIANS(User_Model_Calcs!I4707))^2*COS(RADIANS(User_Model_Calcs!B4707))^2)))</f>
        <v>54.585633224672819</v>
      </c>
      <c r="P4707">
        <f t="shared" ca="1" si="716"/>
        <v>4.4761372986431258</v>
      </c>
    </row>
    <row r="4708" spans="1:16" x14ac:dyDescent="0.25">
      <c r="A4708">
        <f t="shared" ca="1" si="724"/>
        <v>106.62726691726391</v>
      </c>
      <c r="B4708">
        <f t="shared" ca="1" si="725"/>
        <v>-29.969547960645045</v>
      </c>
      <c r="C4708" s="6">
        <v>20135.9375</v>
      </c>
      <c r="D4708">
        <f t="shared" ca="1" si="722"/>
        <v>3</v>
      </c>
      <c r="E4708" s="1">
        <v>0.65</v>
      </c>
      <c r="F4708">
        <v>19.899999999999999</v>
      </c>
      <c r="G4708">
        <f t="shared" ca="1" si="717"/>
        <v>54.048620189015942</v>
      </c>
      <c r="H4708">
        <f t="shared" ca="1" si="723"/>
        <v>19.271102459363522</v>
      </c>
      <c r="I4708">
        <f ca="1">User_Model_Calcs!A4708-Sat_Data!$B$5</f>
        <v>-3.3727330827360902</v>
      </c>
      <c r="J4708">
        <f ca="1">(Earth_Data!$B$1/SQRT(1-Earth_Data!$B$2^2*SIN(RADIANS(User_Model_Calcs!B4708))^2))*COS(RADIANS(User_Model_Calcs!B4708))</f>
        <v>5529.9463924548481</v>
      </c>
      <c r="K4708">
        <f ca="1">((Earth_Data!$B$1*(1-Earth_Data!$B$2^2))/SQRT(1-Earth_Data!$B$2^2*SIN(RADIANS(User_Model_Calcs!B4708))^2))*SIN(RADIANS(User_Model_Calcs!B4708))</f>
        <v>-3167.4509865915688</v>
      </c>
      <c r="L4708">
        <f t="shared" ca="1" si="718"/>
        <v>-29.803283182205959</v>
      </c>
      <c r="M4708">
        <f t="shared" ca="1" si="719"/>
        <v>6372.8371119842923</v>
      </c>
      <c r="N4708">
        <f ca="1">SQRT(User_Model_Calcs!M4708^2+Sat_Data!$B$3^2-2*User_Model_Calcs!M4708*Sat_Data!$B$3*COS(RADIANS(L4708))*COS(RADIANS(I4708)))</f>
        <v>36781.851512751797</v>
      </c>
      <c r="O4708">
        <f ca="1">DEGREES(ACOS(((Earth_Data!$B$1+Sat_Data!$B$2)/User_Model_Calcs!N4708)*SQRT(1-COS(RADIANS(User_Model_Calcs!I4708))^2*COS(RADIANS(User_Model_Calcs!B4708))^2)))</f>
        <v>54.857649730331445</v>
      </c>
      <c r="P4708">
        <f t="shared" ca="1" si="716"/>
        <v>6.7283911156423279</v>
      </c>
    </row>
    <row r="4709" spans="1:16" x14ac:dyDescent="0.25">
      <c r="A4709">
        <f t="shared" ca="1" si="724"/>
        <v>108.22340829730311</v>
      </c>
      <c r="B4709">
        <f t="shared" ca="1" si="725"/>
        <v>-33.335401023774899</v>
      </c>
      <c r="C4709" s="6">
        <v>20135.9375</v>
      </c>
      <c r="D4709">
        <f t="shared" ca="1" si="722"/>
        <v>3</v>
      </c>
      <c r="E4709" s="1">
        <v>0.65</v>
      </c>
      <c r="F4709">
        <v>19.899999999999999</v>
      </c>
      <c r="G4709">
        <f t="shared" ca="1" si="717"/>
        <v>54.048620189015942</v>
      </c>
      <c r="H4709">
        <f t="shared" ca="1" si="723"/>
        <v>23.584619760809922</v>
      </c>
      <c r="I4709">
        <f ca="1">User_Model_Calcs!A4709-Sat_Data!$B$5</f>
        <v>-1.7765917026968907</v>
      </c>
      <c r="J4709">
        <f ca="1">(Earth_Data!$B$1/SQRT(1-Earth_Data!$B$2^2*SIN(RADIANS(User_Model_Calcs!B4709))^2))*COS(RADIANS(User_Model_Calcs!B4709))</f>
        <v>5334.1264664402879</v>
      </c>
      <c r="K4709">
        <f ca="1">((Earth_Data!$B$1*(1-Earth_Data!$B$2^2))/SQRT(1-Earth_Data!$B$2^2*SIN(RADIANS(User_Model_Calcs!B4709))^2))*SIN(RADIANS(User_Model_Calcs!B4709))</f>
        <v>-3485.0976711155981</v>
      </c>
      <c r="L4709">
        <f t="shared" ca="1" si="718"/>
        <v>-33.158940509217146</v>
      </c>
      <c r="M4709">
        <f t="shared" ca="1" si="719"/>
        <v>6371.7196216715402</v>
      </c>
      <c r="N4709">
        <f ca="1">SQRT(User_Model_Calcs!M4709^2+Sat_Data!$B$3^2-2*User_Model_Calcs!M4709*Sat_Data!$B$3*COS(RADIANS(L4709))*COS(RADIANS(I4709)))</f>
        <v>36997.459718087732</v>
      </c>
      <c r="O4709">
        <f ca="1">DEGREES(ACOS(((Earth_Data!$B$1+Sat_Data!$B$2)/User_Model_Calcs!N4709)*SQRT(1-COS(RADIANS(User_Model_Calcs!I4709))^2*COS(RADIANS(User_Model_Calcs!B4709))^2)))</f>
        <v>51.172535366964553</v>
      </c>
      <c r="P4709">
        <f t="shared" ca="1" si="716"/>
        <v>3.2304846099991562</v>
      </c>
    </row>
    <row r="4710" spans="1:16" x14ac:dyDescent="0.25">
      <c r="A4710">
        <f t="shared" ca="1" si="724"/>
        <v>107.55173222313584</v>
      </c>
      <c r="B4710">
        <f t="shared" ca="1" si="725"/>
        <v>-31.436284696579616</v>
      </c>
      <c r="C4710" s="6">
        <v>20135.9375</v>
      </c>
      <c r="D4710">
        <f t="shared" ca="1" si="722"/>
        <v>0.75</v>
      </c>
      <c r="E4710" s="1">
        <v>0.65</v>
      </c>
      <c r="F4710">
        <v>19.899999999999999</v>
      </c>
      <c r="G4710">
        <f t="shared" ca="1" si="717"/>
        <v>42.007420362456692</v>
      </c>
      <c r="H4710">
        <f t="shared" ca="1" si="723"/>
        <v>17.259080307401923</v>
      </c>
      <c r="I4710">
        <f ca="1">User_Model_Calcs!A4710-Sat_Data!$B$5</f>
        <v>-2.4482677768641565</v>
      </c>
      <c r="J4710">
        <f ca="1">(Earth_Data!$B$1/SQRT(1-Earth_Data!$B$2^2*SIN(RADIANS(User_Model_Calcs!B4710))^2))*COS(RADIANS(User_Model_Calcs!B4710))</f>
        <v>5446.9226252106746</v>
      </c>
      <c r="K4710">
        <f ca="1">((Earth_Data!$B$1*(1-Earth_Data!$B$2^2))/SQRT(1-Earth_Data!$B$2^2*SIN(RADIANS(User_Model_Calcs!B4710))^2))*SIN(RADIANS(User_Model_Calcs!B4710))</f>
        <v>-3307.2625821219704</v>
      </c>
      <c r="L4710">
        <f t="shared" ca="1" si="718"/>
        <v>-31.265287399191099</v>
      </c>
      <c r="M4710">
        <f t="shared" ca="1" si="719"/>
        <v>6372.3584230750885</v>
      </c>
      <c r="N4710">
        <f ca="1">SQRT(User_Model_Calcs!M4710^2+Sat_Data!$B$3^2-2*User_Model_Calcs!M4710*Sat_Data!$B$3*COS(RADIANS(L4710))*COS(RADIANS(I4710)))</f>
        <v>36871.551559950713</v>
      </c>
      <c r="O4710">
        <f ca="1">DEGREES(ACOS(((Earth_Data!$B$1+Sat_Data!$B$2)/User_Model_Calcs!N4710)*SQRT(1-COS(RADIANS(User_Model_Calcs!I4710))^2*COS(RADIANS(User_Model_Calcs!B4710))^2)))</f>
        <v>53.282603226308517</v>
      </c>
      <c r="P4710">
        <f t="shared" ca="1" si="716"/>
        <v>4.6865931839693777</v>
      </c>
    </row>
    <row r="4711" spans="1:16" x14ac:dyDescent="0.25">
      <c r="A4711">
        <f t="shared" ca="1" si="724"/>
        <v>110.30022790044593</v>
      </c>
      <c r="B4711">
        <f t="shared" ca="1" si="725"/>
        <v>-33.537051988505574</v>
      </c>
      <c r="C4711" s="6">
        <v>20135.9375</v>
      </c>
      <c r="D4711">
        <f t="shared" ca="1" si="722"/>
        <v>0.75</v>
      </c>
      <c r="E4711" s="1">
        <v>0.65</v>
      </c>
      <c r="F4711">
        <v>19.899999999999999</v>
      </c>
      <c r="G4711">
        <f t="shared" ca="1" si="717"/>
        <v>42.007420362456692</v>
      </c>
      <c r="H4711">
        <f t="shared" ca="1" si="723"/>
        <v>20.351016008844603</v>
      </c>
      <c r="I4711">
        <f ca="1">User_Model_Calcs!A4711-Sat_Data!$B$5</f>
        <v>0.30022790044593251</v>
      </c>
      <c r="J4711">
        <f ca="1">(Earth_Data!$B$1/SQRT(1-Earth_Data!$B$2^2*SIN(RADIANS(User_Model_Calcs!B4711))^2))*COS(RADIANS(User_Model_Calcs!B4711))</f>
        <v>5321.8028537904793</v>
      </c>
      <c r="K4711">
        <f ca="1">((Earth_Data!$B$1*(1-Earth_Data!$B$2^2))/SQRT(1-Earth_Data!$B$2^2*SIN(RADIANS(User_Model_Calcs!B4711))^2))*SIN(RADIANS(User_Model_Calcs!B4711))</f>
        <v>-3503.7617216724097</v>
      </c>
      <c r="L4711">
        <f t="shared" ca="1" si="718"/>
        <v>-33.360056328798933</v>
      </c>
      <c r="M4711">
        <f t="shared" ca="1" si="719"/>
        <v>6371.6506351862463</v>
      </c>
      <c r="N4711">
        <f ca="1">SQRT(User_Model_Calcs!M4711^2+Sat_Data!$B$3^2-2*User_Model_Calcs!M4711*Sat_Data!$B$3*COS(RADIANS(L4711))*COS(RADIANS(I4711)))</f>
        <v>37008.651876172196</v>
      </c>
      <c r="O4711">
        <f ca="1">DEGREES(ACOS(((Earth_Data!$B$1+Sat_Data!$B$2)/User_Model_Calcs!N4711)*SQRT(1-COS(RADIANS(User_Model_Calcs!I4711))^2*COS(RADIANS(User_Model_Calcs!B4711))^2)))</f>
        <v>50.989820703778769</v>
      </c>
      <c r="P4711">
        <f t="shared" ca="1" si="716"/>
        <v>0.54341107553715184</v>
      </c>
    </row>
    <row r="4712" spans="1:16" x14ac:dyDescent="0.25">
      <c r="A4712">
        <f t="shared" ca="1" si="724"/>
        <v>110.39429336415698</v>
      </c>
      <c r="B4712">
        <f t="shared" ca="1" si="725"/>
        <v>-31.823332314178138</v>
      </c>
      <c r="C4712" s="6">
        <v>20135.9375</v>
      </c>
      <c r="D4712">
        <f t="shared" ca="1" si="722"/>
        <v>1.2</v>
      </c>
      <c r="E4712" s="1">
        <v>0.65</v>
      </c>
      <c r="F4712">
        <v>19.899999999999999</v>
      </c>
      <c r="G4712">
        <f t="shared" ca="1" si="717"/>
        <v>46.089820015575185</v>
      </c>
      <c r="H4712">
        <f t="shared" ca="1" si="723"/>
        <v>23.923878011801282</v>
      </c>
      <c r="I4712">
        <f ca="1">User_Model_Calcs!A4712-Sat_Data!$B$5</f>
        <v>0.39429336415697946</v>
      </c>
      <c r="J4712">
        <f ca="1">(Earth_Data!$B$1/SQRT(1-Earth_Data!$B$2^2*SIN(RADIANS(User_Model_Calcs!B4712))^2))*COS(RADIANS(User_Model_Calcs!B4712))</f>
        <v>5424.4162772041436</v>
      </c>
      <c r="K4712">
        <f ca="1">((Earth_Data!$B$1*(1-Earth_Data!$B$2^2))/SQRT(1-Earth_Data!$B$2^2*SIN(RADIANS(User_Model_Calcs!B4712))^2))*SIN(RADIANS(User_Model_Calcs!B4712))</f>
        <v>-3343.8035154143117</v>
      </c>
      <c r="L4712">
        <f t="shared" ca="1" si="718"/>
        <v>-31.651160083704653</v>
      </c>
      <c r="M4712">
        <f t="shared" ca="1" si="719"/>
        <v>6372.2298999717805</v>
      </c>
      <c r="N4712">
        <f ca="1">SQRT(User_Model_Calcs!M4712^2+Sat_Data!$B$3^2-2*User_Model_Calcs!M4712*Sat_Data!$B$3*COS(RADIANS(L4712))*COS(RADIANS(I4712)))</f>
        <v>36891.722007346747</v>
      </c>
      <c r="O4712">
        <f ca="1">DEGREES(ACOS(((Earth_Data!$B$1+Sat_Data!$B$2)/User_Model_Calcs!N4712)*SQRT(1-COS(RADIANS(User_Model_Calcs!I4712))^2*COS(RADIANS(User_Model_Calcs!B4712))^2)))</f>
        <v>52.936570820819504</v>
      </c>
      <c r="P4712">
        <f t="shared" ca="1" si="716"/>
        <v>0.74772581212941847</v>
      </c>
    </row>
    <row r="4713" spans="1:16" x14ac:dyDescent="0.25">
      <c r="A4713">
        <f t="shared" ca="1" si="724"/>
        <v>109.6812797452296</v>
      </c>
      <c r="B4713">
        <f t="shared" ca="1" si="725"/>
        <v>-30.724172864164348</v>
      </c>
      <c r="C4713" s="6">
        <v>20135.9375</v>
      </c>
      <c r="D4713">
        <f t="shared" ca="1" si="722"/>
        <v>1.2</v>
      </c>
      <c r="E4713" s="1">
        <v>0.65</v>
      </c>
      <c r="F4713">
        <v>19.899999999999999</v>
      </c>
      <c r="G4713">
        <f t="shared" ca="1" si="717"/>
        <v>46.089820015575185</v>
      </c>
      <c r="H4713">
        <f t="shared" ca="1" si="723"/>
        <v>19.047769185307679</v>
      </c>
      <c r="I4713">
        <f ca="1">User_Model_Calcs!A4713-Sat_Data!$B$5</f>
        <v>-0.31872025477039756</v>
      </c>
      <c r="J4713">
        <f ca="1">(Earth_Data!$B$1/SQRT(1-Earth_Data!$B$2^2*SIN(RADIANS(User_Model_Calcs!B4713))^2))*COS(RADIANS(User_Model_Calcs!B4713))</f>
        <v>5487.6806248142484</v>
      </c>
      <c r="K4713">
        <f ca="1">((Earth_Data!$B$1*(1-Earth_Data!$B$2^2))/SQRT(1-Earth_Data!$B$2^2*SIN(RADIANS(User_Model_Calcs!B4713))^2))*SIN(RADIANS(User_Model_Calcs!B4713))</f>
        <v>-3239.6445472643518</v>
      </c>
      <c r="L4713">
        <f t="shared" ca="1" si="718"/>
        <v>-30.555418276985538</v>
      </c>
      <c r="M4713">
        <f t="shared" ca="1" si="719"/>
        <v>6372.5925205195217</v>
      </c>
      <c r="N4713">
        <f ca="1">SQRT(User_Model_Calcs!M4713^2+Sat_Data!$B$3^2-2*User_Model_Calcs!M4713*Sat_Data!$B$3*COS(RADIANS(L4713))*COS(RADIANS(I4713)))</f>
        <v>36819.358073713163</v>
      </c>
      <c r="O4713">
        <f ca="1">DEGREES(ACOS(((Earth_Data!$B$1+Sat_Data!$B$2)/User_Model_Calcs!N4713)*SQRT(1-COS(RADIANS(User_Model_Calcs!I4713))^2*COS(RADIANS(User_Model_Calcs!B4713))^2)))</f>
        <v>54.190263474152147</v>
      </c>
      <c r="P4713">
        <f t="shared" ca="1" si="716"/>
        <v>0.62381567722713915</v>
      </c>
    </row>
    <row r="4714" spans="1:16" x14ac:dyDescent="0.25">
      <c r="A4714">
        <f t="shared" ca="1" si="724"/>
        <v>106.22440313492555</v>
      </c>
      <c r="B4714">
        <f t="shared" ca="1" si="725"/>
        <v>-32.638637623336685</v>
      </c>
      <c r="C4714" s="6">
        <v>20135.9375</v>
      </c>
      <c r="D4714">
        <f t="shared" ca="1" si="722"/>
        <v>0.75</v>
      </c>
      <c r="E4714" s="1">
        <v>0.65</v>
      </c>
      <c r="F4714">
        <v>19.899999999999999</v>
      </c>
      <c r="G4714">
        <f t="shared" ca="1" si="717"/>
        <v>42.007420362456692</v>
      </c>
      <c r="H4714">
        <f t="shared" ca="1" si="723"/>
        <v>15.355930592183798</v>
      </c>
      <c r="I4714">
        <f ca="1">User_Model_Calcs!A4714-Sat_Data!$B$5</f>
        <v>-3.7755968650744478</v>
      </c>
      <c r="J4714">
        <f ca="1">(Earth_Data!$B$1/SQRT(1-Earth_Data!$B$2^2*SIN(RADIANS(User_Model_Calcs!B4714))^2))*COS(RADIANS(User_Model_Calcs!B4714))</f>
        <v>5376.1979897168485</v>
      </c>
      <c r="K4714">
        <f ca="1">((Earth_Data!$B$1*(1-Earth_Data!$B$2^2))/SQRT(1-Earth_Data!$B$2^2*SIN(RADIANS(User_Model_Calcs!B4714))^2))*SIN(RADIANS(User_Model_Calcs!B4714))</f>
        <v>-3420.2810787420822</v>
      </c>
      <c r="L4714">
        <f t="shared" ca="1" si="718"/>
        <v>-32.464093045990268</v>
      </c>
      <c r="M4714">
        <f t="shared" ca="1" si="719"/>
        <v>6371.9563308482102</v>
      </c>
      <c r="N4714">
        <f ca="1">SQRT(User_Model_Calcs!M4714^2+Sat_Data!$B$3^2-2*User_Model_Calcs!M4714*Sat_Data!$B$3*COS(RADIANS(L4714))*COS(RADIANS(I4714)))</f>
        <v>36959.910475541699</v>
      </c>
      <c r="O4714">
        <f ca="1">DEGREES(ACOS(((Earth_Data!$B$1+Sat_Data!$B$2)/User_Model_Calcs!N4714)*SQRT(1-COS(RADIANS(User_Model_Calcs!I4714))^2*COS(RADIANS(User_Model_Calcs!B4714))^2)))</f>
        <v>51.791498049890372</v>
      </c>
      <c r="P4714">
        <f t="shared" ca="1" si="716"/>
        <v>6.9758934667371149</v>
      </c>
    </row>
    <row r="4715" spans="1:16" x14ac:dyDescent="0.25">
      <c r="A4715">
        <f t="shared" ca="1" si="724"/>
        <v>106.89039585724592</v>
      </c>
      <c r="B4715">
        <f t="shared" ca="1" si="725"/>
        <v>-34.149075377704484</v>
      </c>
      <c r="C4715" s="6">
        <v>20135.9375</v>
      </c>
      <c r="D4715">
        <f t="shared" ca="1" si="722"/>
        <v>3</v>
      </c>
      <c r="E4715" s="1">
        <v>0.65</v>
      </c>
      <c r="F4715">
        <v>19.899999999999999</v>
      </c>
      <c r="G4715">
        <f t="shared" ca="1" si="717"/>
        <v>54.048620189015942</v>
      </c>
      <c r="H4715">
        <f t="shared" ca="1" si="723"/>
        <v>20.158183532549884</v>
      </c>
      <c r="I4715">
        <f ca="1">User_Model_Calcs!A4715-Sat_Data!$B$5</f>
        <v>-3.1096041427540797</v>
      </c>
      <c r="J4715">
        <f ca="1">(Earth_Data!$B$1/SQRT(1-Earth_Data!$B$2^2*SIN(RADIANS(User_Model_Calcs!B4715))^2))*COS(RADIANS(User_Model_Calcs!B4715))</f>
        <v>5283.9962944666668</v>
      </c>
      <c r="K4715">
        <f ca="1">((Earth_Data!$B$1*(1-Earth_Data!$B$2^2))/SQRT(1-Earth_Data!$B$2^2*SIN(RADIANS(User_Model_Calcs!B4715))^2))*SIN(RADIANS(User_Model_Calcs!B4715))</f>
        <v>-3560.1447563965366</v>
      </c>
      <c r="L4715">
        <f t="shared" ca="1" si="718"/>
        <v>-33.970509115659247</v>
      </c>
      <c r="M4715">
        <f t="shared" ca="1" si="719"/>
        <v>6371.4399884512159</v>
      </c>
      <c r="N4715">
        <f ca="1">SQRT(User_Model_Calcs!M4715^2+Sat_Data!$B$3^2-2*User_Model_Calcs!M4715*Sat_Data!$B$3*COS(RADIANS(L4715))*COS(RADIANS(I4715)))</f>
        <v>37060.433368311256</v>
      </c>
      <c r="O4715">
        <f ca="1">DEGREES(ACOS(((Earth_Data!$B$1+Sat_Data!$B$2)/User_Model_Calcs!N4715)*SQRT(1-COS(RADIANS(User_Model_Calcs!I4715))^2*COS(RADIANS(User_Model_Calcs!B4715))^2)))</f>
        <v>50.156552622051954</v>
      </c>
      <c r="P4715">
        <f t="shared" ca="1" si="716"/>
        <v>5.5277602771704037</v>
      </c>
    </row>
    <row r="4716" spans="1:16" x14ac:dyDescent="0.25">
      <c r="A4716">
        <f t="shared" ca="1" si="724"/>
        <v>106.54422745573402</v>
      </c>
      <c r="B4716">
        <f t="shared" ca="1" si="725"/>
        <v>-30.095669455793303</v>
      </c>
      <c r="C4716" s="6">
        <v>20135.9375</v>
      </c>
      <c r="D4716">
        <f t="shared" ca="1" si="722"/>
        <v>0.75</v>
      </c>
      <c r="E4716" s="1">
        <v>0.65</v>
      </c>
      <c r="F4716">
        <v>19.899999999999999</v>
      </c>
      <c r="G4716">
        <f t="shared" ca="1" si="717"/>
        <v>42.007420362456692</v>
      </c>
      <c r="H4716">
        <f t="shared" ca="1" si="723"/>
        <v>23.756018883855589</v>
      </c>
      <c r="I4716">
        <f ca="1">User_Model_Calcs!A4716-Sat_Data!$B$5</f>
        <v>-3.455772544265983</v>
      </c>
      <c r="J4716">
        <f ca="1">(Earth_Data!$B$1/SQRT(1-Earth_Data!$B$2^2*SIN(RADIANS(User_Model_Calcs!B4716))^2))*COS(RADIANS(User_Model_Calcs!B4716))</f>
        <v>5522.9490287399103</v>
      </c>
      <c r="K4716">
        <f ca="1">((Earth_Data!$B$1*(1-Earth_Data!$B$2^2))/SQRT(1-Earth_Data!$B$2^2*SIN(RADIANS(User_Model_Calcs!B4716))^2))*SIN(RADIANS(User_Model_Calcs!B4716))</f>
        <v>-3179.5548620326713</v>
      </c>
      <c r="L4716">
        <f t="shared" ca="1" si="718"/>
        <v>-29.928980515631267</v>
      </c>
      <c r="M4716">
        <f t="shared" ca="1" si="719"/>
        <v>6372.7964893549461</v>
      </c>
      <c r="N4716">
        <f ca="1">SQRT(User_Model_Calcs!M4716^2+Sat_Data!$B$3^2-2*User_Model_Calcs!M4716*Sat_Data!$B$3*COS(RADIANS(L4716))*COS(RADIANS(I4716)))</f>
        <v>36790.397336533963</v>
      </c>
      <c r="O4716">
        <f ca="1">DEGREES(ACOS(((Earth_Data!$B$1+Sat_Data!$B$2)/User_Model_Calcs!N4716)*SQRT(1-COS(RADIANS(User_Model_Calcs!I4716))^2*COS(RADIANS(User_Model_Calcs!B4716))^2)))</f>
        <v>54.704882858888418</v>
      </c>
      <c r="P4716">
        <f t="shared" ca="1" si="716"/>
        <v>6.8669234827499244</v>
      </c>
    </row>
    <row r="4717" spans="1:16" x14ac:dyDescent="0.25">
      <c r="A4717">
        <f t="shared" ca="1" si="724"/>
        <v>107.74682114627558</v>
      </c>
      <c r="B4717">
        <f t="shared" ca="1" si="725"/>
        <v>-32.446751366241621</v>
      </c>
      <c r="C4717" s="6">
        <v>20135.9375</v>
      </c>
      <c r="D4717">
        <f t="shared" ca="1" si="722"/>
        <v>1.2</v>
      </c>
      <c r="E4717" s="1">
        <v>0.65</v>
      </c>
      <c r="F4717">
        <v>19.899999999999999</v>
      </c>
      <c r="G4717">
        <f t="shared" ca="1" si="717"/>
        <v>46.089820015575185</v>
      </c>
      <c r="H4717">
        <f t="shared" ca="1" si="723"/>
        <v>18.582308473791958</v>
      </c>
      <c r="I4717">
        <f ca="1">User_Model_Calcs!A4717-Sat_Data!$B$5</f>
        <v>-2.2531788537244211</v>
      </c>
      <c r="J4717">
        <f ca="1">(Earth_Data!$B$1/SQRT(1-Earth_Data!$B$2^2*SIN(RADIANS(User_Model_Calcs!B4717))^2))*COS(RADIANS(User_Model_Calcs!B4717))</f>
        <v>5387.6448185311956</v>
      </c>
      <c r="K4717">
        <f ca="1">((Earth_Data!$B$1*(1-Earth_Data!$B$2^2))/SQRT(1-Earth_Data!$B$2^2*SIN(RADIANS(User_Model_Calcs!B4717))^2))*SIN(RADIANS(User_Model_Calcs!B4717))</f>
        <v>-3402.3426686557295</v>
      </c>
      <c r="L4717">
        <f t="shared" ca="1" si="718"/>
        <v>-32.272752537026577</v>
      </c>
      <c r="M4717">
        <f t="shared" ca="1" si="719"/>
        <v>6372.0210550186848</v>
      </c>
      <c r="N4717">
        <f ca="1">SQRT(User_Model_Calcs!M4717^2+Sat_Data!$B$3^2-2*User_Model_Calcs!M4717*Sat_Data!$B$3*COS(RADIANS(L4717))*COS(RADIANS(I4717)))</f>
        <v>36938.297150567363</v>
      </c>
      <c r="O4717">
        <f ca="1">DEGREES(ACOS(((Earth_Data!$B$1+Sat_Data!$B$2)/User_Model_Calcs!N4717)*SQRT(1-COS(RADIANS(User_Model_Calcs!I4717))^2*COS(RADIANS(User_Model_Calcs!B4717))^2)))</f>
        <v>52.150540085691013</v>
      </c>
      <c r="P4717">
        <f t="shared" ca="1" si="716"/>
        <v>4.1943102462096924</v>
      </c>
    </row>
    <row r="4718" spans="1:16" x14ac:dyDescent="0.25">
      <c r="A4718">
        <f t="shared" ca="1" si="724"/>
        <v>107.10483444689334</v>
      </c>
      <c r="B4718">
        <f t="shared" ca="1" si="725"/>
        <v>-29.46285925495992</v>
      </c>
      <c r="C4718" s="6">
        <v>20135.9375</v>
      </c>
      <c r="D4718">
        <f t="shared" ca="1" si="722"/>
        <v>0.75</v>
      </c>
      <c r="E4718" s="1">
        <v>0.65</v>
      </c>
      <c r="F4718">
        <v>19.899999999999999</v>
      </c>
      <c r="G4718">
        <f t="shared" ca="1" si="717"/>
        <v>42.007420362456692</v>
      </c>
      <c r="H4718">
        <f t="shared" ca="1" si="723"/>
        <v>17.206536516934658</v>
      </c>
      <c r="I4718">
        <f ca="1">User_Model_Calcs!A4718-Sat_Data!$B$5</f>
        <v>-2.8951655531066649</v>
      </c>
      <c r="J4718">
        <f ca="1">(Earth_Data!$B$1/SQRT(1-Earth_Data!$B$2^2*SIN(RADIANS(User_Model_Calcs!B4718))^2))*COS(RADIANS(User_Model_Calcs!B4718))</f>
        <v>5557.7876793360556</v>
      </c>
      <c r="K4718">
        <f ca="1">((Earth_Data!$B$1*(1-Earth_Data!$B$2^2))/SQRT(1-Earth_Data!$B$2^2*SIN(RADIANS(User_Model_Calcs!B4718))^2))*SIN(RADIANS(User_Model_Calcs!B4718))</f>
        <v>-3118.6720798700044</v>
      </c>
      <c r="L4718">
        <f t="shared" ca="1" si="718"/>
        <v>-29.298330760885683</v>
      </c>
      <c r="M4718">
        <f t="shared" ca="1" si="719"/>
        <v>6372.9992492028714</v>
      </c>
      <c r="N4718">
        <f ca="1">SQRT(User_Model_Calcs!M4718^2+Sat_Data!$B$3^2-2*User_Model_Calcs!M4718*Sat_Data!$B$3*COS(RADIANS(L4718))*COS(RADIANS(I4718)))</f>
        <v>36747.099976430523</v>
      </c>
      <c r="O4718">
        <f ca="1">DEGREES(ACOS(((Earth_Data!$B$1+Sat_Data!$B$2)/User_Model_Calcs!N4718)*SQRT(1-COS(RADIANS(User_Model_Calcs!I4718))^2*COS(RADIANS(User_Model_Calcs!B4718))^2)))</f>
        <v>55.485309601124605</v>
      </c>
      <c r="P4718">
        <f t="shared" ca="1" si="716"/>
        <v>5.8705514220693367</v>
      </c>
    </row>
    <row r="4719" spans="1:16" x14ac:dyDescent="0.25">
      <c r="A4719">
        <f t="shared" ca="1" si="724"/>
        <v>107.32366140621222</v>
      </c>
      <c r="B4719">
        <f t="shared" ca="1" si="725"/>
        <v>-34.062157661199301</v>
      </c>
      <c r="C4719" s="6">
        <v>20135.9375</v>
      </c>
      <c r="D4719">
        <f t="shared" ca="1" si="722"/>
        <v>3</v>
      </c>
      <c r="E4719" s="1">
        <v>0.65</v>
      </c>
      <c r="F4719">
        <v>19.899999999999999</v>
      </c>
      <c r="G4719">
        <f t="shared" ca="1" si="717"/>
        <v>54.048620189015942</v>
      </c>
      <c r="H4719">
        <f t="shared" ca="1" si="723"/>
        <v>21.827110097517014</v>
      </c>
      <c r="I4719">
        <f ca="1">User_Model_Calcs!A4719-Sat_Data!$B$5</f>
        <v>-2.6763385937877757</v>
      </c>
      <c r="J4719">
        <f ca="1">(Earth_Data!$B$1/SQRT(1-Earth_Data!$B$2^2*SIN(RADIANS(User_Model_Calcs!B4719))^2))*COS(RADIANS(User_Model_Calcs!B4719))</f>
        <v>5289.4023598381218</v>
      </c>
      <c r="K4719">
        <f ca="1">((Earth_Data!$B$1*(1-Earth_Data!$B$2^2))/SQRT(1-Earth_Data!$B$2^2*SIN(RADIANS(User_Model_Calcs!B4719))^2))*SIN(RADIANS(User_Model_Calcs!B4719))</f>
        <v>-3552.1617170034938</v>
      </c>
      <c r="L4719">
        <f t="shared" ca="1" si="718"/>
        <v>-33.883809521450523</v>
      </c>
      <c r="M4719">
        <f t="shared" ca="1" si="719"/>
        <v>6371.4700178221274</v>
      </c>
      <c r="N4719">
        <f ca="1">SQRT(User_Model_Calcs!M4719^2+Sat_Data!$B$3^2-2*User_Model_Calcs!M4719*Sat_Data!$B$3*COS(RADIANS(L4719))*COS(RADIANS(I4719)))</f>
        <v>37051.99936272273</v>
      </c>
      <c r="O4719">
        <f ca="1">DEGREES(ACOS(((Earth_Data!$B$1+Sat_Data!$B$2)/User_Model_Calcs!N4719)*SQRT(1-COS(RADIANS(User_Model_Calcs!I4719))^2*COS(RADIANS(User_Model_Calcs!B4719))^2)))</f>
        <v>50.291101478139844</v>
      </c>
      <c r="P4719">
        <f t="shared" ca="1" si="716"/>
        <v>4.7708132719354817</v>
      </c>
    </row>
    <row r="4720" spans="1:16" x14ac:dyDescent="0.25">
      <c r="A4720">
        <f t="shared" ca="1" si="724"/>
        <v>106.90445141142847</v>
      </c>
      <c r="B4720">
        <f t="shared" ca="1" si="725"/>
        <v>-29.173145968625491</v>
      </c>
      <c r="C4720" s="6">
        <v>20135.9375</v>
      </c>
      <c r="D4720">
        <f t="shared" ca="1" si="722"/>
        <v>1.2</v>
      </c>
      <c r="E4720" s="1">
        <v>0.65</v>
      </c>
      <c r="F4720">
        <v>19.899999999999999</v>
      </c>
      <c r="G4720">
        <f t="shared" ca="1" si="717"/>
        <v>46.089820015575185</v>
      </c>
      <c r="H4720">
        <f t="shared" ca="1" si="723"/>
        <v>19.554969854540722</v>
      </c>
      <c r="I4720">
        <f ca="1">User_Model_Calcs!A4720-Sat_Data!$B$5</f>
        <v>-3.0955485885715319</v>
      </c>
      <c r="J4720">
        <f ca="1">(Earth_Data!$B$1/SQRT(1-Earth_Data!$B$2^2*SIN(RADIANS(User_Model_Calcs!B4720))^2))*COS(RADIANS(User_Model_Calcs!B4720))</f>
        <v>5573.5115750549639</v>
      </c>
      <c r="K4720">
        <f ca="1">((Earth_Data!$B$1*(1-Earth_Data!$B$2^2))/SQRT(1-Earth_Data!$B$2^2*SIN(RADIANS(User_Model_Calcs!B4720))^2))*SIN(RADIANS(User_Model_Calcs!B4720))</f>
        <v>-3090.6730458093789</v>
      </c>
      <c r="L4720">
        <f t="shared" ca="1" si="718"/>
        <v>-29.00963328535644</v>
      </c>
      <c r="M4720">
        <f t="shared" ca="1" si="719"/>
        <v>6373.0911772360741</v>
      </c>
      <c r="N4720">
        <f ca="1">SQRT(User_Model_Calcs!M4720^2+Sat_Data!$B$3^2-2*User_Model_Calcs!M4720*Sat_Data!$B$3*COS(RADIANS(L4720))*COS(RADIANS(I4720)))</f>
        <v>36730.262003603675</v>
      </c>
      <c r="O4720">
        <f ca="1">DEGREES(ACOS(((Earth_Data!$B$1+Sat_Data!$B$2)/User_Model_Calcs!N4720)*SQRT(1-COS(RADIANS(User_Model_Calcs!I4720))^2*COS(RADIANS(User_Model_Calcs!B4720))^2)))</f>
        <v>55.793604778972067</v>
      </c>
      <c r="P4720">
        <f t="shared" ca="1" si="716"/>
        <v>6.3307845842601145</v>
      </c>
    </row>
    <row r="4721" spans="1:16" x14ac:dyDescent="0.25">
      <c r="A4721">
        <f t="shared" ca="1" si="724"/>
        <v>107.26465253742926</v>
      </c>
      <c r="B4721">
        <f t="shared" ca="1" si="725"/>
        <v>-32.338789174670559</v>
      </c>
      <c r="C4721" s="6">
        <v>20135.9375</v>
      </c>
      <c r="D4721">
        <f t="shared" ca="1" si="722"/>
        <v>1.2</v>
      </c>
      <c r="E4721" s="1">
        <v>0.65</v>
      </c>
      <c r="F4721">
        <v>19.899999999999999</v>
      </c>
      <c r="G4721">
        <f t="shared" ca="1" si="717"/>
        <v>46.089820015575185</v>
      </c>
      <c r="H4721">
        <f t="shared" ca="1" si="723"/>
        <v>19.92227023567257</v>
      </c>
      <c r="I4721">
        <f ca="1">User_Model_Calcs!A4721-Sat_Data!$B$5</f>
        <v>-2.7353474625707435</v>
      </c>
      <c r="J4721">
        <f ca="1">(Earth_Data!$B$1/SQRT(1-Earth_Data!$B$2^2*SIN(RADIANS(User_Model_Calcs!B4721))^2))*COS(RADIANS(User_Model_Calcs!B4721))</f>
        <v>5394.058638458172</v>
      </c>
      <c r="K4721">
        <f ca="1">((Earth_Data!$B$1*(1-Earth_Data!$B$2^2))/SQRT(1-Earth_Data!$B$2^2*SIN(RADIANS(User_Model_Calcs!B4721))^2))*SIN(RADIANS(User_Model_Calcs!B4721))</f>
        <v>-3392.2332863112779</v>
      </c>
      <c r="L4721">
        <f t="shared" ca="1" si="718"/>
        <v>-32.165100821752624</v>
      </c>
      <c r="M4721">
        <f t="shared" ca="1" si="719"/>
        <v>6372.0573807745523</v>
      </c>
      <c r="N4721">
        <f ca="1">SQRT(User_Model_Calcs!M4721^2+Sat_Data!$B$3^2-2*User_Model_Calcs!M4721*Sat_Data!$B$3*COS(RADIANS(L4721))*COS(RADIANS(I4721)))</f>
        <v>36933.242480311907</v>
      </c>
      <c r="O4721">
        <f ca="1">DEGREES(ACOS(((Earth_Data!$B$1+Sat_Data!$B$2)/User_Model_Calcs!N4721)*SQRT(1-COS(RADIANS(User_Model_Calcs!I4721))^2*COS(RADIANS(User_Model_Calcs!B4721))^2)))</f>
        <v>52.235393343708544</v>
      </c>
      <c r="P4721">
        <f t="shared" ca="1" si="716"/>
        <v>5.1038664474001179</v>
      </c>
    </row>
    <row r="4722" spans="1:16" x14ac:dyDescent="0.25">
      <c r="A4722">
        <f t="shared" ca="1" si="724"/>
        <v>109.11637378056089</v>
      </c>
      <c r="B4722">
        <f t="shared" ca="1" si="725"/>
        <v>-29.78428138871466</v>
      </c>
      <c r="C4722" s="6">
        <v>20135.9375</v>
      </c>
      <c r="D4722">
        <f t="shared" ca="1" si="722"/>
        <v>1.2</v>
      </c>
      <c r="E4722" s="1">
        <v>0.65</v>
      </c>
      <c r="F4722">
        <v>19.899999999999999</v>
      </c>
      <c r="G4722">
        <f t="shared" ca="1" si="717"/>
        <v>46.089820015575185</v>
      </c>
      <c r="H4722">
        <f t="shared" ca="1" si="723"/>
        <v>18.298006074433587</v>
      </c>
      <c r="I4722">
        <f ca="1">User_Model_Calcs!A4722-Sat_Data!$B$5</f>
        <v>-0.88362621943910824</v>
      </c>
      <c r="J4722">
        <f ca="1">(Earth_Data!$B$1/SQRT(1-Earth_Data!$B$2^2*SIN(RADIANS(User_Model_Calcs!B4722))^2))*COS(RADIANS(User_Model_Calcs!B4722))</f>
        <v>5540.1765950691342</v>
      </c>
      <c r="K4722">
        <f ca="1">((Earth_Data!$B$1*(1-Earth_Data!$B$2^2))/SQRT(1-Earth_Data!$B$2^2*SIN(RADIANS(User_Model_Calcs!B4722))^2))*SIN(RADIANS(User_Model_Calcs!B4722))</f>
        <v>-3149.6435198592721</v>
      </c>
      <c r="L4722">
        <f t="shared" ca="1" si="718"/>
        <v>-29.618645495717988</v>
      </c>
      <c r="M4722">
        <f t="shared" ca="1" si="719"/>
        <v>6372.8965947003517</v>
      </c>
      <c r="N4722">
        <f ca="1">SQRT(User_Model_Calcs!M4722^2+Sat_Data!$B$3^2-2*User_Model_Calcs!M4722*Sat_Data!$B$3*COS(RADIANS(L4722))*COS(RADIANS(I4722)))</f>
        <v>36759.903539647661</v>
      </c>
      <c r="O4722">
        <f ca="1">DEGREES(ACOS(((Earth_Data!$B$1+Sat_Data!$B$2)/User_Model_Calcs!N4722)*SQRT(1-COS(RADIANS(User_Model_Calcs!I4722))^2*COS(RADIANS(User_Model_Calcs!B4722))^2)))</f>
        <v>55.251865192706063</v>
      </c>
      <c r="P4722">
        <f t="shared" ca="1" si="716"/>
        <v>1.7784349823251693</v>
      </c>
    </row>
    <row r="4723" spans="1:16" x14ac:dyDescent="0.25">
      <c r="A4723">
        <f t="shared" ca="1" si="724"/>
        <v>110.28316488100199</v>
      </c>
      <c r="B4723">
        <f t="shared" ca="1" si="725"/>
        <v>-29.722902708746087</v>
      </c>
      <c r="C4723" s="6">
        <v>20135.9375</v>
      </c>
      <c r="D4723">
        <f t="shared" ca="1" si="722"/>
        <v>1.2</v>
      </c>
      <c r="E4723" s="1">
        <v>0.65</v>
      </c>
      <c r="F4723">
        <v>19.899999999999999</v>
      </c>
      <c r="G4723">
        <f t="shared" ca="1" si="717"/>
        <v>46.089820015575185</v>
      </c>
      <c r="H4723">
        <f t="shared" ca="1" si="723"/>
        <v>17.949655232374695</v>
      </c>
      <c r="I4723">
        <f ca="1">User_Model_Calcs!A4723-Sat_Data!$B$5</f>
        <v>0.28316488100199422</v>
      </c>
      <c r="J4723">
        <f ca="1">(Earth_Data!$B$1/SQRT(1-Earth_Data!$B$2^2*SIN(RADIANS(User_Model_Calcs!B4723))^2))*COS(RADIANS(User_Model_Calcs!B4723))</f>
        <v>5543.5530858518887</v>
      </c>
      <c r="K4723">
        <f ca="1">((Earth_Data!$B$1*(1-Earth_Data!$B$2^2))/SQRT(1-Earth_Data!$B$2^2*SIN(RADIANS(User_Model_Calcs!B4723))^2))*SIN(RADIANS(User_Model_Calcs!B4723))</f>
        <v>-3143.7367458585309</v>
      </c>
      <c r="L4723">
        <f t="shared" ca="1" si="718"/>
        <v>-29.557476686207167</v>
      </c>
      <c r="M4723">
        <f t="shared" ca="1" si="719"/>
        <v>6372.9162510517253</v>
      </c>
      <c r="N4723">
        <f ca="1">SQRT(User_Model_Calcs!M4723^2+Sat_Data!$B$3^2-2*User_Model_Calcs!M4723*Sat_Data!$B$3*COS(RADIANS(L4723))*COS(RADIANS(I4723)))</f>
        <v>36755.355741947504</v>
      </c>
      <c r="O4723">
        <f ca="1">DEGREES(ACOS(((Earth_Data!$B$1+Sat_Data!$B$2)/User_Model_Calcs!N4723)*SQRT(1-COS(RADIANS(User_Model_Calcs!I4723))^2*COS(RADIANS(User_Model_Calcs!B4723))^2)))</f>
        <v>55.334238007233473</v>
      </c>
      <c r="P4723">
        <f t="shared" ca="1" si="716"/>
        <v>0.57110623302664798</v>
      </c>
    </row>
    <row r="4724" spans="1:16" x14ac:dyDescent="0.25">
      <c r="A4724">
        <f t="shared" ca="1" si="724"/>
        <v>107.0315189428516</v>
      </c>
      <c r="B4724">
        <f t="shared" ca="1" si="725"/>
        <v>-30.614396288749987</v>
      </c>
      <c r="C4724" s="6">
        <v>20135.9375</v>
      </c>
      <c r="D4724">
        <f t="shared" ca="1" si="722"/>
        <v>0.75</v>
      </c>
      <c r="E4724" s="1">
        <v>0.65</v>
      </c>
      <c r="F4724">
        <v>19.899999999999999</v>
      </c>
      <c r="G4724">
        <f t="shared" ca="1" si="717"/>
        <v>42.007420362456692</v>
      </c>
      <c r="H4724">
        <f t="shared" ca="1" si="723"/>
        <v>19.006320328592636</v>
      </c>
      <c r="I4724">
        <f ca="1">User_Model_Calcs!A4724-Sat_Data!$B$5</f>
        <v>-2.9684810571483951</v>
      </c>
      <c r="J4724">
        <f ca="1">(Earth_Data!$B$1/SQRT(1-Earth_Data!$B$2^2*SIN(RADIANS(User_Model_Calcs!B4724))^2))*COS(RADIANS(User_Model_Calcs!B4724))</f>
        <v>5493.8884494698204</v>
      </c>
      <c r="K4724">
        <f ca="1">((Earth_Data!$B$1*(1-Earth_Data!$B$2^2))/SQRT(1-Earth_Data!$B$2^2*SIN(RADIANS(User_Model_Calcs!B4724))^2))*SIN(RADIANS(User_Model_Calcs!B4724))</f>
        <v>-3229.1765999020358</v>
      </c>
      <c r="L4724">
        <f t="shared" ca="1" si="718"/>
        <v>-30.445996696475703</v>
      </c>
      <c r="M4724">
        <f t="shared" ca="1" si="719"/>
        <v>6372.6283281368906</v>
      </c>
      <c r="N4724">
        <f ca="1">SQRT(User_Model_Calcs!M4724^2+Sat_Data!$B$3^2-2*User_Model_Calcs!M4724*Sat_Data!$B$3*COS(RADIANS(L4724))*COS(RADIANS(I4724)))</f>
        <v>36820.600008836736</v>
      </c>
      <c r="O4724">
        <f ca="1">DEGREES(ACOS(((Earth_Data!$B$1+Sat_Data!$B$2)/User_Model_Calcs!N4724)*SQRT(1-COS(RADIANS(User_Model_Calcs!I4724))^2*COS(RADIANS(User_Model_Calcs!B4724))^2)))</f>
        <v>54.16931278390873</v>
      </c>
      <c r="P4724">
        <f t="shared" ca="1" si="716"/>
        <v>5.8142165621350763</v>
      </c>
    </row>
    <row r="4725" spans="1:16" x14ac:dyDescent="0.25">
      <c r="A4725">
        <f t="shared" ca="1" si="724"/>
        <v>107.24494982948245</v>
      </c>
      <c r="B4725">
        <f t="shared" ca="1" si="725"/>
        <v>-32.585427045479719</v>
      </c>
      <c r="C4725" s="6">
        <v>20135.9375</v>
      </c>
      <c r="D4725">
        <f t="shared" ca="1" si="722"/>
        <v>3</v>
      </c>
      <c r="E4725" s="1">
        <v>0.65</v>
      </c>
      <c r="F4725">
        <v>19.899999999999999</v>
      </c>
      <c r="G4725">
        <f t="shared" ca="1" si="717"/>
        <v>54.048620189015942</v>
      </c>
      <c r="H4725">
        <f t="shared" ca="1" si="723"/>
        <v>16.06683115293167</v>
      </c>
      <c r="I4725">
        <f ca="1">User_Model_Calcs!A4725-Sat_Data!$B$5</f>
        <v>-2.7550501705175492</v>
      </c>
      <c r="J4725">
        <f ca="1">(Earth_Data!$B$1/SQRT(1-Earth_Data!$B$2^2*SIN(RADIANS(User_Model_Calcs!B4725))^2))*COS(RADIANS(User_Model_Calcs!B4725))</f>
        <v>5379.3782802782871</v>
      </c>
      <c r="K4725">
        <f ca="1">((Earth_Data!$B$1*(1-Earth_Data!$B$2^2))/SQRT(1-Earth_Data!$B$2^2*SIN(RADIANS(User_Model_Calcs!B4725))^2))*SIN(RADIANS(User_Model_Calcs!B4725))</f>
        <v>-3415.3104970771387</v>
      </c>
      <c r="L4725">
        <f t="shared" ca="1" si="718"/>
        <v>-32.41103302526647</v>
      </c>
      <c r="M4725">
        <f t="shared" ca="1" si="719"/>
        <v>6371.974299522486</v>
      </c>
      <c r="N4725">
        <f ca="1">SQRT(User_Model_Calcs!M4725^2+Sat_Data!$B$3^2-2*User_Model_Calcs!M4725*Sat_Data!$B$3*COS(RADIANS(L4725))*COS(RADIANS(I4725)))</f>
        <v>36950.065918982393</v>
      </c>
      <c r="O4725">
        <f ca="1">DEGREES(ACOS(((Earth_Data!$B$1+Sat_Data!$B$2)/User_Model_Calcs!N4725)*SQRT(1-COS(RADIANS(User_Model_Calcs!I4725))^2*COS(RADIANS(User_Model_Calcs!B4725))^2)))</f>
        <v>51.954417442683315</v>
      </c>
      <c r="P4725">
        <f t="shared" ca="1" si="716"/>
        <v>5.1060059688170067</v>
      </c>
    </row>
    <row r="4726" spans="1:16" x14ac:dyDescent="0.25">
      <c r="A4726">
        <f t="shared" ca="1" si="724"/>
        <v>109.30986619360704</v>
      </c>
      <c r="B4726">
        <f t="shared" ca="1" si="725"/>
        <v>-32.168204283968997</v>
      </c>
      <c r="C4726" s="6">
        <v>20135.9375</v>
      </c>
      <c r="D4726">
        <f t="shared" ca="1" si="722"/>
        <v>3</v>
      </c>
      <c r="E4726" s="1">
        <v>0.65</v>
      </c>
      <c r="F4726">
        <v>19.899999999999999</v>
      </c>
      <c r="G4726">
        <f t="shared" ca="1" si="717"/>
        <v>54.048620189015942</v>
      </c>
      <c r="H4726">
        <f t="shared" ca="1" si="723"/>
        <v>17.962338431361683</v>
      </c>
      <c r="I4726">
        <f ca="1">User_Model_Calcs!A4726-Sat_Data!$B$5</f>
        <v>-0.69013380639296429</v>
      </c>
      <c r="J4726">
        <f ca="1">(Earth_Data!$B$1/SQRT(1-Earth_Data!$B$2^2*SIN(RADIANS(User_Model_Calcs!B4726))^2))*COS(RADIANS(User_Model_Calcs!B4726))</f>
        <v>5404.1536662192148</v>
      </c>
      <c r="K4726">
        <f ca="1">((Earth_Data!$B$1*(1-Earth_Data!$B$2^2))/SQRT(1-Earth_Data!$B$2^2*SIN(RADIANS(User_Model_Calcs!B4726))^2))*SIN(RADIANS(User_Model_Calcs!B4726))</f>
        <v>-3376.2357993591277</v>
      </c>
      <c r="L4726">
        <f t="shared" ca="1" si="718"/>
        <v>-31.995011501381935</v>
      </c>
      <c r="M4726">
        <f t="shared" ca="1" si="719"/>
        <v>6372.1146427998883</v>
      </c>
      <c r="N4726">
        <f ca="1">SQRT(User_Model_Calcs!M4726^2+Sat_Data!$B$3^2-2*User_Model_Calcs!M4726*Sat_Data!$B$3*COS(RADIANS(L4726))*COS(RADIANS(I4726)))</f>
        <v>36915.154370908705</v>
      </c>
      <c r="O4726">
        <f ca="1">DEGREES(ACOS(((Earth_Data!$B$1+Sat_Data!$B$2)/User_Model_Calcs!N4726)*SQRT(1-COS(RADIANS(User_Model_Calcs!I4726))^2*COS(RADIANS(User_Model_Calcs!B4726))^2)))</f>
        <v>52.538998707826636</v>
      </c>
      <c r="P4726">
        <f t="shared" ca="1" si="716"/>
        <v>1.2960948404905603</v>
      </c>
    </row>
    <row r="4727" spans="1:16" x14ac:dyDescent="0.25">
      <c r="A4727">
        <f t="shared" ca="1" si="724"/>
        <v>108.46291148093829</v>
      </c>
      <c r="B4727">
        <f t="shared" ca="1" si="725"/>
        <v>-30.613999561721368</v>
      </c>
      <c r="C4727" s="6">
        <v>20135.9375</v>
      </c>
      <c r="D4727">
        <f t="shared" ca="1" si="722"/>
        <v>1.2</v>
      </c>
      <c r="E4727" s="1">
        <v>0.65</v>
      </c>
      <c r="F4727">
        <v>19.899999999999999</v>
      </c>
      <c r="G4727">
        <f t="shared" ca="1" si="717"/>
        <v>46.089820015575185</v>
      </c>
      <c r="H4727">
        <f t="shared" ca="1" si="723"/>
        <v>14.067325860103608</v>
      </c>
      <c r="I4727">
        <f ca="1">User_Model_Calcs!A4727-Sat_Data!$B$5</f>
        <v>-1.5370885190617116</v>
      </c>
      <c r="J4727">
        <f ca="1">(Earth_Data!$B$1/SQRT(1-Earth_Data!$B$2^2*SIN(RADIANS(User_Model_Calcs!B4727))^2))*COS(RADIANS(User_Model_Calcs!B4727))</f>
        <v>5493.91084766719</v>
      </c>
      <c r="K4727">
        <f ca="1">((Earth_Data!$B$1*(1-Earth_Data!$B$2^2))/SQRT(1-Earth_Data!$B$2^2*SIN(RADIANS(User_Model_Calcs!B4727))^2))*SIN(RADIANS(User_Model_Calcs!B4727))</f>
        <v>-3229.1387480291482</v>
      </c>
      <c r="L4727">
        <f t="shared" ca="1" si="718"/>
        <v>-30.445601256846519</v>
      </c>
      <c r="M4727">
        <f t="shared" ca="1" si="719"/>
        <v>6372.62845740582</v>
      </c>
      <c r="N4727">
        <f ca="1">SQRT(User_Model_Calcs!M4727^2+Sat_Data!$B$3^2-2*User_Model_Calcs!M4727*Sat_Data!$B$3*COS(RADIANS(L4727))*COS(RADIANS(I4727)))</f>
        <v>36814.395950022837</v>
      </c>
      <c r="O4727">
        <f ca="1">DEGREES(ACOS(((Earth_Data!$B$1+Sat_Data!$B$2)/User_Model_Calcs!N4727)*SQRT(1-COS(RADIANS(User_Model_Calcs!I4727))^2*COS(RADIANS(User_Model_Calcs!B4727))^2)))</f>
        <v>54.277968506919258</v>
      </c>
      <c r="P4727">
        <f t="shared" ca="1" si="716"/>
        <v>3.016262467815841</v>
      </c>
    </row>
    <row r="4728" spans="1:16" x14ac:dyDescent="0.25">
      <c r="A4728">
        <f t="shared" ca="1" si="724"/>
        <v>109.35634705184449</v>
      </c>
      <c r="B4728">
        <f t="shared" ca="1" si="725"/>
        <v>-30.965790715569927</v>
      </c>
      <c r="C4728" s="6">
        <v>20135.9375</v>
      </c>
      <c r="D4728">
        <f t="shared" ca="1" si="722"/>
        <v>1.2</v>
      </c>
      <c r="E4728" s="1">
        <v>0.65</v>
      </c>
      <c r="F4728">
        <v>19.899999999999999</v>
      </c>
      <c r="G4728">
        <f t="shared" ca="1" si="717"/>
        <v>46.089820015575185</v>
      </c>
      <c r="H4728">
        <f t="shared" ca="1" si="723"/>
        <v>23.149042040910551</v>
      </c>
      <c r="I4728">
        <f ca="1">User_Model_Calcs!A4728-Sat_Data!$B$5</f>
        <v>-0.64365294815550556</v>
      </c>
      <c r="J4728">
        <f ca="1">(Earth_Data!$B$1/SQRT(1-Earth_Data!$B$2^2*SIN(RADIANS(User_Model_Calcs!B4728))^2))*COS(RADIANS(User_Model_Calcs!B4728))</f>
        <v>5473.9462728244243</v>
      </c>
      <c r="K4728">
        <f ca="1">((Earth_Data!$B$1*(1-Earth_Data!$B$2^2))/SQRT(1-Earth_Data!$B$2^2*SIN(RADIANS(User_Model_Calcs!B4728))^2))*SIN(RADIANS(User_Model_Calcs!B4728))</f>
        <v>-3262.6430651134747</v>
      </c>
      <c r="L4728">
        <f t="shared" ca="1" si="718"/>
        <v>-30.796263480110593</v>
      </c>
      <c r="M4728">
        <f t="shared" ca="1" si="719"/>
        <v>6372.5134419710294</v>
      </c>
      <c r="N4728">
        <f ca="1">SQRT(User_Model_Calcs!M4728^2+Sat_Data!$B$3^2-2*User_Model_Calcs!M4728*Sat_Data!$B$3*COS(RADIANS(L4728))*COS(RADIANS(I4728)))</f>
        <v>36835.36727959985</v>
      </c>
      <c r="O4728">
        <f ca="1">DEGREES(ACOS(((Earth_Data!$B$1+Sat_Data!$B$2)/User_Model_Calcs!N4728)*SQRT(1-COS(RADIANS(User_Model_Calcs!I4728))^2*COS(RADIANS(User_Model_Calcs!B4728))^2)))</f>
        <v>53.90944794666283</v>
      </c>
      <c r="P4728">
        <f t="shared" ca="1" si="716"/>
        <v>1.2508163190937496</v>
      </c>
    </row>
    <row r="4729" spans="1:16" x14ac:dyDescent="0.25">
      <c r="A4729">
        <f t="shared" ca="1" si="724"/>
        <v>106.7602133231923</v>
      </c>
      <c r="B4729">
        <f t="shared" ca="1" si="725"/>
        <v>-30.776131714375875</v>
      </c>
      <c r="C4729" s="6">
        <v>20135.9375</v>
      </c>
      <c r="D4729">
        <f t="shared" ca="1" si="722"/>
        <v>3</v>
      </c>
      <c r="E4729" s="1">
        <v>0.65</v>
      </c>
      <c r="F4729">
        <v>19.899999999999999</v>
      </c>
      <c r="G4729">
        <f t="shared" ca="1" si="717"/>
        <v>54.048620189015942</v>
      </c>
      <c r="H4729">
        <f t="shared" ca="1" si="723"/>
        <v>19.419382705813597</v>
      </c>
      <c r="I4729">
        <f ca="1">User_Model_Calcs!A4729-Sat_Data!$B$5</f>
        <v>-3.2397866768076966</v>
      </c>
      <c r="J4729">
        <f ca="1">(Earth_Data!$B$1/SQRT(1-Earth_Data!$B$2^2*SIN(RADIANS(User_Model_Calcs!B4729))^2))*COS(RADIANS(User_Model_Calcs!B4729))</f>
        <v>5484.7353439573681</v>
      </c>
      <c r="K4729">
        <f ca="1">((Earth_Data!$B$1*(1-Earth_Data!$B$2^2))/SQRT(1-Earth_Data!$B$2^2*SIN(RADIANS(User_Model_Calcs!B4729))^2))*SIN(RADIANS(User_Model_Calcs!B4729))</f>
        <v>-3244.5950893439995</v>
      </c>
      <c r="L4729">
        <f t="shared" ca="1" si="718"/>
        <v>-30.607209962435064</v>
      </c>
      <c r="M4729">
        <f t="shared" ca="1" si="719"/>
        <v>6372.5755458095864</v>
      </c>
      <c r="N4729">
        <f ca="1">SQRT(User_Model_Calcs!M4729^2+Sat_Data!$B$3^2-2*User_Model_Calcs!M4729*Sat_Data!$B$3*COS(RADIANS(L4729))*COS(RADIANS(I4729)))</f>
        <v>36832.666726888259</v>
      </c>
      <c r="O4729">
        <f ca="1">DEGREES(ACOS(((Earth_Data!$B$1+Sat_Data!$B$2)/User_Model_Calcs!N4729)*SQRT(1-COS(RADIANS(User_Model_Calcs!I4729))^2*COS(RADIANS(User_Model_Calcs!B4729))^2)))</f>
        <v>53.957723030636487</v>
      </c>
      <c r="P4729">
        <f t="shared" ca="1" si="716"/>
        <v>6.3126925922394754</v>
      </c>
    </row>
    <row r="4730" spans="1:16" x14ac:dyDescent="0.25">
      <c r="A4730">
        <f t="shared" ca="1" si="724"/>
        <v>108.82428748535803</v>
      </c>
      <c r="B4730">
        <f t="shared" ca="1" si="725"/>
        <v>-32.429800809675584</v>
      </c>
      <c r="C4730" s="6">
        <v>20135.9375</v>
      </c>
      <c r="D4730">
        <f t="shared" ca="1" si="722"/>
        <v>0.75</v>
      </c>
      <c r="E4730" s="1">
        <v>0.65</v>
      </c>
      <c r="F4730">
        <v>19.899999999999999</v>
      </c>
      <c r="G4730">
        <f t="shared" ca="1" si="717"/>
        <v>42.007420362456692</v>
      </c>
      <c r="H4730">
        <f t="shared" ca="1" si="723"/>
        <v>16.206254911769989</v>
      </c>
      <c r="I4730">
        <f ca="1">User_Model_Calcs!A4730-Sat_Data!$B$5</f>
        <v>-1.1757125146419725</v>
      </c>
      <c r="J4730">
        <f ca="1">(Earth_Data!$B$1/SQRT(1-Earth_Data!$B$2^2*SIN(RADIANS(User_Model_Calcs!B4730))^2))*COS(RADIANS(User_Model_Calcs!B4730))</f>
        <v>5388.6530852430224</v>
      </c>
      <c r="K4730">
        <f ca="1">((Earth_Data!$B$1*(1-Earth_Data!$B$2^2))/SQRT(1-Earth_Data!$B$2^2*SIN(RADIANS(User_Model_Calcs!B4730))^2))*SIN(RADIANS(User_Model_Calcs!B4730))</f>
        <v>-3400.7562380946742</v>
      </c>
      <c r="L4730">
        <f t="shared" ca="1" si="718"/>
        <v>-32.255850563935482</v>
      </c>
      <c r="M4730">
        <f t="shared" ca="1" si="719"/>
        <v>6372.0267626587211</v>
      </c>
      <c r="N4730">
        <f ca="1">SQRT(User_Model_Calcs!M4730^2+Sat_Data!$B$3^2-2*User_Model_Calcs!M4730*Sat_Data!$B$3*COS(RADIANS(L4730))*COS(RADIANS(I4730)))</f>
        <v>36933.687177021486</v>
      </c>
      <c r="O4730">
        <f ca="1">DEGREES(ACOS(((Earth_Data!$B$1+Sat_Data!$B$2)/User_Model_Calcs!N4730)*SQRT(1-COS(RADIANS(User_Model_Calcs!I4730))^2*COS(RADIANS(User_Model_Calcs!B4730))^2)))</f>
        <v>52.227362613146724</v>
      </c>
      <c r="P4730">
        <f t="shared" ca="1" si="716"/>
        <v>2.1916442118262416</v>
      </c>
    </row>
    <row r="4731" spans="1:16" x14ac:dyDescent="0.25">
      <c r="A4731">
        <f t="shared" ca="1" si="724"/>
        <v>109.35661471406125</v>
      </c>
      <c r="B4731">
        <f t="shared" ca="1" si="725"/>
        <v>-32.17771011510095</v>
      </c>
      <c r="C4731" s="6">
        <v>20135.9375</v>
      </c>
      <c r="D4731">
        <f t="shared" ca="1" si="722"/>
        <v>0.75</v>
      </c>
      <c r="E4731" s="1">
        <v>0.65</v>
      </c>
      <c r="F4731">
        <v>19.899999999999999</v>
      </c>
      <c r="G4731">
        <f t="shared" ca="1" si="717"/>
        <v>42.007420362456692</v>
      </c>
      <c r="H4731">
        <f t="shared" ca="1" si="723"/>
        <v>19.610917845238486</v>
      </c>
      <c r="I4731">
        <f ca="1">User_Model_Calcs!A4731-Sat_Data!$B$5</f>
        <v>-0.64338528593874855</v>
      </c>
      <c r="J4731">
        <f ca="1">(Earth_Data!$B$1/SQRT(1-Earth_Data!$B$2^2*SIN(RADIANS(User_Model_Calcs!B4731))^2))*COS(RADIANS(User_Model_Calcs!B4731))</f>
        <v>5403.5923821242268</v>
      </c>
      <c r="K4731">
        <f ca="1">((Earth_Data!$B$1*(1-Earth_Data!$B$2^2))/SQRT(1-Earth_Data!$B$2^2*SIN(RADIANS(User_Model_Calcs!B4731))^2))*SIN(RADIANS(User_Model_Calcs!B4731))</f>
        <v>-3377.1280370272943</v>
      </c>
      <c r="L4731">
        <f t="shared" ca="1" si="718"/>
        <v>-32.004489555869789</v>
      </c>
      <c r="M4731">
        <f t="shared" ca="1" si="719"/>
        <v>6372.1114562307212</v>
      </c>
      <c r="N4731">
        <f ca="1">SQRT(User_Model_Calcs!M4731^2+Sat_Data!$B$3^2-2*User_Model_Calcs!M4731*Sat_Data!$B$3*COS(RADIANS(L4731))*COS(RADIANS(I4731)))</f>
        <v>36915.736262399019</v>
      </c>
      <c r="O4731">
        <f ca="1">DEGREES(ACOS(((Earth_Data!$B$1+Sat_Data!$B$2)/User_Model_Calcs!N4731)*SQRT(1-COS(RADIANS(User_Model_Calcs!I4731))^2*COS(RADIANS(User_Model_Calcs!B4731))^2)))</f>
        <v>52.529168829963147</v>
      </c>
      <c r="P4731">
        <f t="shared" ca="1" si="716"/>
        <v>1.2080003137618172</v>
      </c>
    </row>
    <row r="4732" spans="1:16" x14ac:dyDescent="0.25">
      <c r="A4732">
        <f t="shared" ca="1" si="724"/>
        <v>106.60059676149687</v>
      </c>
      <c r="B4732">
        <f t="shared" ca="1" si="725"/>
        <v>-30.434375925624277</v>
      </c>
      <c r="C4732" s="6">
        <v>20135.9375</v>
      </c>
      <c r="D4732">
        <f t="shared" ca="1" si="722"/>
        <v>3</v>
      </c>
      <c r="E4732" s="1">
        <v>0.65</v>
      </c>
      <c r="F4732">
        <v>19.899999999999999</v>
      </c>
      <c r="G4732">
        <f t="shared" ca="1" si="717"/>
        <v>54.048620189015942</v>
      </c>
      <c r="H4732">
        <f t="shared" ca="1" si="723"/>
        <v>18.217444832829464</v>
      </c>
      <c r="I4732">
        <f ca="1">User_Model_Calcs!A4732-Sat_Data!$B$5</f>
        <v>-3.3994032385031261</v>
      </c>
      <c r="J4732">
        <f ca="1">(Earth_Data!$B$1/SQRT(1-Earth_Data!$B$2^2*SIN(RADIANS(User_Model_Calcs!B4732))^2))*COS(RADIANS(User_Model_Calcs!B4732))</f>
        <v>5504.0248608236425</v>
      </c>
      <c r="K4732">
        <f ca="1">((Earth_Data!$B$1*(1-Earth_Data!$B$2^2))/SQRT(1-Earth_Data!$B$2^2*SIN(RADIANS(User_Model_Calcs!B4732))^2))*SIN(RADIANS(User_Model_Calcs!B4732))</f>
        <v>-3211.98512450716</v>
      </c>
      <c r="L4732">
        <f t="shared" ca="1" si="718"/>
        <v>-30.266563806086545</v>
      </c>
      <c r="M4732">
        <f t="shared" ca="1" si="719"/>
        <v>6372.6868829889954</v>
      </c>
      <c r="N4732">
        <f ca="1">SQRT(User_Model_Calcs!M4732^2+Sat_Data!$B$3^2-2*User_Model_Calcs!M4732*Sat_Data!$B$3*COS(RADIANS(L4732))*COS(RADIANS(I4732)))</f>
        <v>36811.650041241548</v>
      </c>
      <c r="O4732">
        <f ca="1">DEGREES(ACOS(((Earth_Data!$B$1+Sat_Data!$B$2)/User_Model_Calcs!N4732)*SQRT(1-COS(RADIANS(User_Model_Calcs!I4732))^2*COS(RADIANS(User_Model_Calcs!B4732))^2)))</f>
        <v>54.327426375830612</v>
      </c>
      <c r="P4732">
        <f t="shared" ca="1" si="716"/>
        <v>6.6882190452605688</v>
      </c>
    </row>
    <row r="4733" spans="1:16" x14ac:dyDescent="0.25">
      <c r="A4733">
        <f t="shared" ca="1" si="724"/>
        <v>106.56631346712561</v>
      </c>
      <c r="B4733">
        <f t="shared" ca="1" si="725"/>
        <v>-32.411562395203546</v>
      </c>
      <c r="C4733" s="6">
        <v>20135.9375</v>
      </c>
      <c r="D4733">
        <f t="shared" ca="1" si="722"/>
        <v>1.2</v>
      </c>
      <c r="E4733" s="1">
        <v>0.65</v>
      </c>
      <c r="F4733">
        <v>19.899999999999999</v>
      </c>
      <c r="G4733">
        <f t="shared" ca="1" si="717"/>
        <v>46.089820015575185</v>
      </c>
      <c r="H4733">
        <f t="shared" ca="1" si="723"/>
        <v>16.596757992810804</v>
      </c>
      <c r="I4733">
        <f ca="1">User_Model_Calcs!A4733-Sat_Data!$B$5</f>
        <v>-3.4336865328743897</v>
      </c>
      <c r="J4733">
        <f ca="1">(Earth_Data!$B$1/SQRT(1-Earth_Data!$B$2^2*SIN(RADIANS(User_Model_Calcs!B4733))^2))*COS(RADIANS(User_Model_Calcs!B4733))</f>
        <v>5389.7374300984238</v>
      </c>
      <c r="K4733">
        <f ca="1">((Earth_Data!$B$1*(1-Earth_Data!$B$2^2))/SQRT(1-Earth_Data!$B$2^2*SIN(RADIANS(User_Model_Calcs!B4733))^2))*SIN(RADIANS(User_Model_Calcs!B4733))</f>
        <v>-3399.0489464991815</v>
      </c>
      <c r="L4733">
        <f t="shared" ca="1" si="718"/>
        <v>-32.237664491902947</v>
      </c>
      <c r="M4733">
        <f t="shared" ca="1" si="719"/>
        <v>6372.0329021514917</v>
      </c>
      <c r="N4733">
        <f ca="1">SQRT(User_Model_Calcs!M4733^2+Sat_Data!$B$3^2-2*User_Model_Calcs!M4733*Sat_Data!$B$3*COS(RADIANS(L4733))*COS(RADIANS(I4733)))</f>
        <v>36942.200200018553</v>
      </c>
      <c r="O4733">
        <f ca="1">DEGREES(ACOS(((Earth_Data!$B$1+Sat_Data!$B$2)/User_Model_Calcs!N4733)*SQRT(1-COS(RADIANS(User_Model_Calcs!I4733))^2*COS(RADIANS(User_Model_Calcs!B4733))^2)))</f>
        <v>52.085948227556024</v>
      </c>
      <c r="P4733">
        <f t="shared" ca="1" si="716"/>
        <v>6.387254330022091</v>
      </c>
    </row>
    <row r="4734" spans="1:16" x14ac:dyDescent="0.25">
      <c r="A4734">
        <f t="shared" ca="1" si="724"/>
        <v>107.24815262424536</v>
      </c>
      <c r="B4734">
        <f t="shared" ca="1" si="725"/>
        <v>-32.188658007546707</v>
      </c>
      <c r="C4734" s="6">
        <v>20135.9375</v>
      </c>
      <c r="D4734">
        <f t="shared" ca="1" si="722"/>
        <v>1.2</v>
      </c>
      <c r="E4734" s="1">
        <v>0.65</v>
      </c>
      <c r="F4734">
        <v>19.899999999999999</v>
      </c>
      <c r="G4734">
        <f t="shared" ca="1" si="717"/>
        <v>46.089820015575185</v>
      </c>
      <c r="H4734">
        <f t="shared" ca="1" si="723"/>
        <v>22.492913108305757</v>
      </c>
      <c r="I4734">
        <f ca="1">User_Model_Calcs!A4734-Sat_Data!$B$5</f>
        <v>-2.751847375754636</v>
      </c>
      <c r="J4734">
        <f ca="1">(Earth_Data!$B$1/SQRT(1-Earth_Data!$B$2^2*SIN(RADIANS(User_Model_Calcs!B4734))^2))*COS(RADIANS(User_Model_Calcs!B4734))</f>
        <v>5402.9457651998891</v>
      </c>
      <c r="K4734">
        <f ca="1">((Earth_Data!$B$1*(1-Earth_Data!$B$2^2))/SQRT(1-Earth_Data!$B$2^2*SIN(RADIANS(User_Model_Calcs!B4734))^2))*SIN(RADIANS(User_Model_Calcs!B4734))</f>
        <v>-3378.1555159221039</v>
      </c>
      <c r="L4734">
        <f t="shared" ca="1" si="718"/>
        <v>-32.015405481404521</v>
      </c>
      <c r="M4734">
        <f t="shared" ca="1" si="719"/>
        <v>6372.1077856111597</v>
      </c>
      <c r="N4734">
        <f ca="1">SQRT(User_Model_Calcs!M4734^2+Sat_Data!$B$3^2-2*User_Model_Calcs!M4734*Sat_Data!$B$3*COS(RADIANS(L4734))*COS(RADIANS(I4734)))</f>
        <v>36923.200575801464</v>
      </c>
      <c r="O4734">
        <f ca="1">DEGREES(ACOS(((Earth_Data!$B$1+Sat_Data!$B$2)/User_Model_Calcs!N4734)*SQRT(1-COS(RADIANS(User_Model_Calcs!I4734))^2*COS(RADIANS(User_Model_Calcs!B4734))^2)))</f>
        <v>52.404046789500434</v>
      </c>
      <c r="P4734">
        <f t="shared" ca="1" si="716"/>
        <v>5.1557778137573536</v>
      </c>
    </row>
    <row r="4735" spans="1:16" x14ac:dyDescent="0.25">
      <c r="A4735">
        <f t="shared" ca="1" si="724"/>
        <v>105.76843134316816</v>
      </c>
      <c r="B4735">
        <f t="shared" ca="1" si="725"/>
        <v>-29.901615180666688</v>
      </c>
      <c r="C4735" s="6">
        <v>20135.9375</v>
      </c>
      <c r="D4735">
        <f t="shared" ca="1" si="722"/>
        <v>3</v>
      </c>
      <c r="E4735" s="1">
        <v>0.65</v>
      </c>
      <c r="F4735">
        <v>19.899999999999999</v>
      </c>
      <c r="G4735">
        <f t="shared" ca="1" si="717"/>
        <v>54.048620189015942</v>
      </c>
      <c r="H4735">
        <f t="shared" ca="1" si="723"/>
        <v>15.918869277564099</v>
      </c>
      <c r="I4735">
        <f ca="1">User_Model_Calcs!A4735-Sat_Data!$B$5</f>
        <v>-4.2315686568318398</v>
      </c>
      <c r="J4735">
        <f ca="1">(Earth_Data!$B$1/SQRT(1-Earth_Data!$B$2^2*SIN(RADIANS(User_Model_Calcs!B4735))^2))*COS(RADIANS(User_Model_Calcs!B4735))</f>
        <v>5533.7042794882473</v>
      </c>
      <c r="K4735">
        <f ca="1">((Earth_Data!$B$1*(1-Earth_Data!$B$2^2))/SQRT(1-Earth_Data!$B$2^2*SIN(RADIANS(User_Model_Calcs!B4735))^2))*SIN(RADIANS(User_Model_Calcs!B4735))</f>
        <v>-3160.9252021784005</v>
      </c>
      <c r="L4735">
        <f t="shared" ca="1" si="718"/>
        <v>-29.735580197424596</v>
      </c>
      <c r="M4735">
        <f t="shared" ca="1" si="719"/>
        <v>6372.858949215266</v>
      </c>
      <c r="N4735">
        <f ca="1">SQRT(User_Model_Calcs!M4735^2+Sat_Data!$B$3^2-2*User_Model_Calcs!M4735*Sat_Data!$B$3*COS(RADIANS(L4735))*COS(RADIANS(I4735)))</f>
        <v>36783.86009488003</v>
      </c>
      <c r="O4735">
        <f ca="1">DEGREES(ACOS(((Earth_Data!$B$1+Sat_Data!$B$2)/User_Model_Calcs!N4735)*SQRT(1-COS(RADIANS(User_Model_Calcs!I4735))^2*COS(RADIANS(User_Model_Calcs!B4735))^2)))</f>
        <v>54.82238137577859</v>
      </c>
      <c r="P4735">
        <f t="shared" ca="1" si="716"/>
        <v>8.4422326907230651</v>
      </c>
    </row>
    <row r="4736" spans="1:16" x14ac:dyDescent="0.25">
      <c r="A4736">
        <f t="shared" ca="1" si="724"/>
        <v>109.49170882746157</v>
      </c>
      <c r="B4736">
        <f t="shared" ca="1" si="725"/>
        <v>-30.770383802799213</v>
      </c>
      <c r="C4736" s="6">
        <v>20135.9375</v>
      </c>
      <c r="D4736">
        <f t="shared" ca="1" si="722"/>
        <v>1.2</v>
      </c>
      <c r="E4736" s="1">
        <v>0.65</v>
      </c>
      <c r="F4736">
        <v>19.899999999999999</v>
      </c>
      <c r="G4736">
        <f t="shared" ca="1" si="717"/>
        <v>46.089820015575185</v>
      </c>
      <c r="H4736">
        <f t="shared" ca="1" si="723"/>
        <v>16.638286332496346</v>
      </c>
      <c r="I4736">
        <f ca="1">User_Model_Calcs!A4736-Sat_Data!$B$5</f>
        <v>-0.50829117253843492</v>
      </c>
      <c r="J4736">
        <f ca="1">(Earth_Data!$B$1/SQRT(1-Earth_Data!$B$2^2*SIN(RADIANS(User_Model_Calcs!B4736))^2))*COS(RADIANS(User_Model_Calcs!B4736))</f>
        <v>5485.0613855942975</v>
      </c>
      <c r="K4736">
        <f ca="1">((Earth_Data!$B$1*(1-Earth_Data!$B$2^2))/SQRT(1-Earth_Data!$B$2^2*SIN(RADIANS(User_Model_Calcs!B4736))^2))*SIN(RADIANS(User_Model_Calcs!B4736))</f>
        <v>-3244.0475685439524</v>
      </c>
      <c r="L4736">
        <f t="shared" ca="1" si="718"/>
        <v>-30.601480516149859</v>
      </c>
      <c r="M4736">
        <f t="shared" ca="1" si="719"/>
        <v>6372.5774244581416</v>
      </c>
      <c r="N4736">
        <f ca="1">SQRT(User_Model_Calcs!M4736^2+Sat_Data!$B$3^2-2*User_Model_Calcs!M4736*Sat_Data!$B$3*COS(RADIANS(L4736))*COS(RADIANS(I4736)))</f>
        <v>36822.504720640674</v>
      </c>
      <c r="O4736">
        <f ca="1">DEGREES(ACOS(((Earth_Data!$B$1+Sat_Data!$B$2)/User_Model_Calcs!N4736)*SQRT(1-COS(RADIANS(User_Model_Calcs!I4736))^2*COS(RADIANS(User_Model_Calcs!B4736))^2)))</f>
        <v>54.134916636215259</v>
      </c>
      <c r="P4736">
        <f t="shared" ca="1" si="716"/>
        <v>0.99346121657120634</v>
      </c>
    </row>
    <row r="4737" spans="1:16" x14ac:dyDescent="0.25">
      <c r="A4737">
        <f t="shared" ca="1" si="724"/>
        <v>107.36344100617387</v>
      </c>
      <c r="B4737">
        <f t="shared" ca="1" si="725"/>
        <v>-30.550553745200759</v>
      </c>
      <c r="C4737" s="6">
        <v>20135.9375</v>
      </c>
      <c r="D4737">
        <f t="shared" ca="1" si="722"/>
        <v>3</v>
      </c>
      <c r="E4737" s="1">
        <v>0.65</v>
      </c>
      <c r="F4737">
        <v>19.899999999999999</v>
      </c>
      <c r="G4737">
        <f t="shared" ca="1" si="717"/>
        <v>54.048620189015942</v>
      </c>
      <c r="H4737">
        <f t="shared" ca="1" si="723"/>
        <v>21.349709239592386</v>
      </c>
      <c r="I4737">
        <f ca="1">User_Model_Calcs!A4737-Sat_Data!$B$5</f>
        <v>-2.636558993826128</v>
      </c>
      <c r="J4737">
        <f ca="1">(Earth_Data!$B$1/SQRT(1-Earth_Data!$B$2^2*SIN(RADIANS(User_Model_Calcs!B4737))^2))*COS(RADIANS(User_Model_Calcs!B4737))</f>
        <v>5497.4894460008654</v>
      </c>
      <c r="K4737">
        <f ca="1">((Earth_Data!$B$1*(1-Earth_Data!$B$2^2))/SQRT(1-Earth_Data!$B$2^2*SIN(RADIANS(User_Model_Calcs!B4737))^2))*SIN(RADIANS(User_Model_Calcs!B4737))</f>
        <v>-3223.0833945004847</v>
      </c>
      <c r="L4737">
        <f t="shared" ca="1" si="718"/>
        <v>-30.382361738606917</v>
      </c>
      <c r="M4737">
        <f t="shared" ca="1" si="719"/>
        <v>6372.6491176586578</v>
      </c>
      <c r="N4737">
        <f ca="1">SQRT(User_Model_Calcs!M4737^2+Sat_Data!$B$3^2-2*User_Model_Calcs!M4737*Sat_Data!$B$3*COS(RADIANS(L4737))*COS(RADIANS(I4737)))</f>
        <v>36814.701953153461</v>
      </c>
      <c r="O4737">
        <f ca="1">DEGREES(ACOS(((Earth_Data!$B$1+Sat_Data!$B$2)/User_Model_Calcs!N4737)*SQRT(1-COS(RADIANS(User_Model_Calcs!I4737))^2*COS(RADIANS(User_Model_Calcs!B4737))^2)))</f>
        <v>54.273050573300324</v>
      </c>
      <c r="P4737">
        <f t="shared" ca="1" si="716"/>
        <v>5.1765629861118034</v>
      </c>
    </row>
    <row r="4738" spans="1:16" x14ac:dyDescent="0.25">
      <c r="A4738">
        <f t="shared" ca="1" si="724"/>
        <v>109.56018662004361</v>
      </c>
      <c r="B4738">
        <f t="shared" ca="1" si="725"/>
        <v>-32.410293632812582</v>
      </c>
      <c r="C4738" s="6">
        <v>20135.9375</v>
      </c>
      <c r="D4738">
        <f t="shared" ca="1" si="722"/>
        <v>3</v>
      </c>
      <c r="E4738" s="1">
        <v>0.65</v>
      </c>
      <c r="F4738">
        <v>19.899999999999999</v>
      </c>
      <c r="G4738">
        <f t="shared" ca="1" si="717"/>
        <v>54.048620189015942</v>
      </c>
      <c r="H4738">
        <f t="shared" ca="1" si="723"/>
        <v>19.936923007165596</v>
      </c>
      <c r="I4738">
        <f ca="1">User_Model_Calcs!A4738-Sat_Data!$B$5</f>
        <v>-0.4398133799563908</v>
      </c>
      <c r="J4738">
        <f ca="1">(Earth_Data!$B$1/SQRT(1-Earth_Data!$B$2^2*SIN(RADIANS(User_Model_Calcs!B4738))^2))*COS(RADIANS(User_Model_Calcs!B4738))</f>
        <v>5389.8128426338144</v>
      </c>
      <c r="K4738">
        <f ca="1">((Earth_Data!$B$1*(1-Earth_Data!$B$2^2))/SQRT(1-Earth_Data!$B$2^2*SIN(RADIANS(User_Model_Calcs!B4738))^2))*SIN(RADIANS(User_Model_Calcs!B4738))</f>
        <v>-3398.9301654400551</v>
      </c>
      <c r="L4738">
        <f t="shared" ca="1" si="718"/>
        <v>-32.236399373345229</v>
      </c>
      <c r="M4738">
        <f t="shared" ca="1" si="719"/>
        <v>6372.0333291782745</v>
      </c>
      <c r="N4738">
        <f ca="1">SQRT(User_Model_Calcs!M4738^2+Sat_Data!$B$3^2-2*User_Model_Calcs!M4738*Sat_Data!$B$3*COS(RADIANS(L4738))*COS(RADIANS(I4738)))</f>
        <v>36931.250384234183</v>
      </c>
      <c r="O4738">
        <f ca="1">DEGREES(ACOS(((Earth_Data!$B$1+Sat_Data!$B$2)/User_Model_Calcs!N4738)*SQRT(1-COS(RADIANS(User_Model_Calcs!I4738))^2*COS(RADIANS(User_Model_Calcs!B4738))^2)))</f>
        <v>52.268100861483035</v>
      </c>
      <c r="P4738">
        <f t="shared" ref="P4738:P4801" ca="1" si="726">DEGREES(ASIN(SIN(RADIANS(ABS(I4738)))/(SIN(ACOS(COS(RADIANS(I4738))*COS(RADIANS(B4738)))))))</f>
        <v>0.82054031870953548</v>
      </c>
    </row>
    <row r="4739" spans="1:16" x14ac:dyDescent="0.25">
      <c r="A4739">
        <f t="shared" ca="1" si="724"/>
        <v>110.48435730667238</v>
      </c>
      <c r="B4739">
        <f t="shared" ca="1" si="725"/>
        <v>-33.555692658796737</v>
      </c>
      <c r="C4739" s="6">
        <v>20135.9375</v>
      </c>
      <c r="D4739">
        <f t="shared" ca="1" si="722"/>
        <v>1.2</v>
      </c>
      <c r="E4739" s="1">
        <v>0.65</v>
      </c>
      <c r="F4739">
        <v>19.899999999999999</v>
      </c>
      <c r="G4739">
        <f t="shared" ref="G4739:G4802" ca="1" si="727">20.4+20*LOG(F4739)+20*LOG(D4739)+10*LOG(E4739)</f>
        <v>46.089820015575185</v>
      </c>
      <c r="H4739">
        <f t="shared" ca="1" si="723"/>
        <v>20.205044027431015</v>
      </c>
      <c r="I4739">
        <f ca="1">User_Model_Calcs!A4739-Sat_Data!$B$5</f>
        <v>0.4843573066723792</v>
      </c>
      <c r="J4739">
        <f ca="1">(Earth_Data!$B$1/SQRT(1-Earth_Data!$B$2^2*SIN(RADIANS(User_Model_Calcs!B4739))^2))*COS(RADIANS(User_Model_Calcs!B4739))</f>
        <v>5320.6603201231492</v>
      </c>
      <c r="K4739">
        <f ca="1">((Earth_Data!$B$1*(1-Earth_Data!$B$2^2))/SQRT(1-Earth_Data!$B$2^2*SIN(RADIANS(User_Model_Calcs!B4739))^2))*SIN(RADIANS(User_Model_Calcs!B4739))</f>
        <v>-3505.4848699811114</v>
      </c>
      <c r="L4739">
        <f t="shared" ref="L4739:L4802" ca="1" si="728">DEGREES(ATAN((K4739/J4739)))</f>
        <v>-33.378647970769727</v>
      </c>
      <c r="M4739">
        <f t="shared" ref="M4739:M4802" ca="1" si="729">SQRT(J4739^2+K4739^2)</f>
        <v>6371.6442474293444</v>
      </c>
      <c r="N4739">
        <f ca="1">SQRT(User_Model_Calcs!M4739^2+Sat_Data!$B$3^2-2*User_Model_Calcs!M4739*Sat_Data!$B$3*COS(RADIANS(L4739))*COS(RADIANS(I4739)))</f>
        <v>37010.085804782808</v>
      </c>
      <c r="O4739">
        <f ca="1">DEGREES(ACOS(((Earth_Data!$B$1+Sat_Data!$B$2)/User_Model_Calcs!N4739)*SQRT(1-COS(RADIANS(User_Model_Calcs!I4739))^2*COS(RADIANS(User_Model_Calcs!B4739))^2)))</f>
        <v>50.966516230157325</v>
      </c>
      <c r="P4739">
        <f t="shared" ca="1" si="726"/>
        <v>0.87622518028008323</v>
      </c>
    </row>
    <row r="4740" spans="1:16" x14ac:dyDescent="0.25">
      <c r="A4740">
        <f t="shared" ca="1" si="724"/>
        <v>109.88031368086413</v>
      </c>
      <c r="B4740">
        <f t="shared" ca="1" si="725"/>
        <v>-31.423148984899878</v>
      </c>
      <c r="C4740" s="6">
        <v>20135.9375</v>
      </c>
      <c r="D4740">
        <f t="shared" ca="1" si="722"/>
        <v>0.75</v>
      </c>
      <c r="E4740" s="1">
        <v>0.65</v>
      </c>
      <c r="F4740">
        <v>19.899999999999999</v>
      </c>
      <c r="G4740">
        <f t="shared" ca="1" si="727"/>
        <v>42.007420362456692</v>
      </c>
      <c r="H4740">
        <f t="shared" ca="1" si="723"/>
        <v>19.249028296369183</v>
      </c>
      <c r="I4740">
        <f ca="1">User_Model_Calcs!A4740-Sat_Data!$B$5</f>
        <v>-0.11968631913586592</v>
      </c>
      <c r="J4740">
        <f ca="1">(Earth_Data!$B$1/SQRT(1-Earth_Data!$B$2^2*SIN(RADIANS(User_Model_Calcs!B4740))^2))*COS(RADIANS(User_Model_Calcs!B4740))</f>
        <v>5447.6820929416954</v>
      </c>
      <c r="K4740">
        <f ca="1">((Earth_Data!$B$1*(1-Earth_Data!$B$2^2))/SQRT(1-Earth_Data!$B$2^2*SIN(RADIANS(User_Model_Calcs!B4740))^2))*SIN(RADIANS(User_Model_Calcs!B4740))</f>
        <v>-3306.019824116051</v>
      </c>
      <c r="L4740">
        <f t="shared" ca="1" si="728"/>
        <v>-31.25219210900465</v>
      </c>
      <c r="M4740">
        <f t="shared" ca="1" si="729"/>
        <v>6372.3627692721593</v>
      </c>
      <c r="N4740">
        <f ca="1">SQRT(User_Model_Calcs!M4740^2+Sat_Data!$B$3^2-2*User_Model_Calcs!M4740*Sat_Data!$B$3*COS(RADIANS(L4740))*COS(RADIANS(I4740)))</f>
        <v>36865.01119788576</v>
      </c>
      <c r="O4740">
        <f ca="1">DEGREES(ACOS(((Earth_Data!$B$1+Sat_Data!$B$2)/User_Model_Calcs!N4740)*SQRT(1-COS(RADIANS(User_Model_Calcs!I4740))^2*COS(RADIANS(User_Model_Calcs!B4740))^2)))</f>
        <v>53.394668922168883</v>
      </c>
      <c r="P4740">
        <f t="shared" ca="1" si="726"/>
        <v>0.22956714700740036</v>
      </c>
    </row>
    <row r="4741" spans="1:16" x14ac:dyDescent="0.25">
      <c r="A4741">
        <f t="shared" ca="1" si="724"/>
        <v>106.3735439028019</v>
      </c>
      <c r="B4741">
        <f t="shared" ca="1" si="725"/>
        <v>-30.333591417758726</v>
      </c>
      <c r="C4741" s="6">
        <v>20135.9375</v>
      </c>
      <c r="D4741">
        <f t="shared" ca="1" si="722"/>
        <v>3</v>
      </c>
      <c r="E4741" s="1">
        <v>0.65</v>
      </c>
      <c r="F4741">
        <v>19.899999999999999</v>
      </c>
      <c r="G4741">
        <f t="shared" ca="1" si="727"/>
        <v>54.048620189015942</v>
      </c>
      <c r="H4741">
        <f t="shared" ca="1" si="723"/>
        <v>18.41465582597904</v>
      </c>
      <c r="I4741">
        <f ca="1">User_Model_Calcs!A4741-Sat_Data!$B$5</f>
        <v>-3.6264560971981012</v>
      </c>
      <c r="J4741">
        <f ca="1">(Earth_Data!$B$1/SQRT(1-Earth_Data!$B$2^2*SIN(RADIANS(User_Model_Calcs!B4741))^2))*COS(RADIANS(User_Model_Calcs!B4741))</f>
        <v>5509.6760144907093</v>
      </c>
      <c r="K4741">
        <f ca="1">((Earth_Data!$B$1*(1-Earth_Data!$B$2^2))/SQRT(1-Earth_Data!$B$2^2*SIN(RADIANS(User_Model_Calcs!B4741))^2))*SIN(RADIANS(User_Model_Calcs!B4741))</f>
        <v>-3202.3467943361029</v>
      </c>
      <c r="L4741">
        <f t="shared" ca="1" si="728"/>
        <v>-30.166111075854548</v>
      </c>
      <c r="M4741">
        <f t="shared" ca="1" si="729"/>
        <v>6372.719574549702</v>
      </c>
      <c r="N4741">
        <f ca="1">SQRT(User_Model_Calcs!M4741^2+Sat_Data!$B$3^2-2*User_Model_Calcs!M4741*Sat_Data!$B$3*COS(RADIANS(L4741))*COS(RADIANS(I4741)))</f>
        <v>36806.726284565928</v>
      </c>
      <c r="O4741">
        <f ca="1">DEGREES(ACOS(((Earth_Data!$B$1+Sat_Data!$B$2)/User_Model_Calcs!N4741)*SQRT(1-COS(RADIANS(User_Model_Calcs!I4741))^2*COS(RADIANS(User_Model_Calcs!B4741))^2)))</f>
        <v>54.414701034766232</v>
      </c>
      <c r="P4741">
        <f t="shared" ca="1" si="726"/>
        <v>7.1528332415217104</v>
      </c>
    </row>
    <row r="4742" spans="1:16" x14ac:dyDescent="0.25">
      <c r="A4742">
        <f t="shared" ca="1" si="724"/>
        <v>108.16300794468309</v>
      </c>
      <c r="B4742">
        <f t="shared" ca="1" si="725"/>
        <v>-29.260470511819648</v>
      </c>
      <c r="C4742" s="6">
        <v>20135.9375</v>
      </c>
      <c r="D4742">
        <f t="shared" ca="1" si="722"/>
        <v>1.2</v>
      </c>
      <c r="E4742" s="1">
        <v>0.65</v>
      </c>
      <c r="F4742">
        <v>19.899999999999999</v>
      </c>
      <c r="G4742">
        <f t="shared" ca="1" si="727"/>
        <v>46.089820015575185</v>
      </c>
      <c r="H4742">
        <f t="shared" ca="1" si="723"/>
        <v>19.875359969831724</v>
      </c>
      <c r="I4742">
        <f ca="1">User_Model_Calcs!A4742-Sat_Data!$B$5</f>
        <v>-1.8369920553169123</v>
      </c>
      <c r="J4742">
        <f ca="1">(Earth_Data!$B$1/SQRT(1-Earth_Data!$B$2^2*SIN(RADIANS(User_Model_Calcs!B4742))^2))*COS(RADIANS(User_Model_Calcs!B4742))</f>
        <v>5568.7871037758441</v>
      </c>
      <c r="K4742">
        <f ca="1">((Earth_Data!$B$1*(1-Earth_Data!$B$2^2))/SQRT(1-Earth_Data!$B$2^2*SIN(RADIANS(User_Model_Calcs!B4742))^2))*SIN(RADIANS(User_Model_Calcs!B4742))</f>
        <v>-3099.1206716115225</v>
      </c>
      <c r="L4742">
        <f t="shared" ca="1" si="728"/>
        <v>-29.09664988971112</v>
      </c>
      <c r="M4742">
        <f t="shared" ca="1" si="729"/>
        <v>6373.0635289780384</v>
      </c>
      <c r="N4742">
        <f ca="1">SQRT(User_Model_Calcs!M4742^2+Sat_Data!$B$3^2-2*User_Model_Calcs!M4742*Sat_Data!$B$3*COS(RADIANS(L4742))*COS(RADIANS(I4742)))</f>
        <v>36729.630357890623</v>
      </c>
      <c r="O4742">
        <f ca="1">DEGREES(ACOS(((Earth_Data!$B$1+Sat_Data!$B$2)/User_Model_Calcs!N4742)*SQRT(1-COS(RADIANS(User_Model_Calcs!I4742))^2*COS(RADIANS(User_Model_Calcs!B4742))^2)))</f>
        <v>55.804511614897535</v>
      </c>
      <c r="P4742">
        <f t="shared" ca="1" si="726"/>
        <v>3.754221977067048</v>
      </c>
    </row>
    <row r="4743" spans="1:16" x14ac:dyDescent="0.25">
      <c r="A4743">
        <f t="shared" ca="1" si="724"/>
        <v>107.13514462107085</v>
      </c>
      <c r="B4743">
        <f t="shared" ca="1" si="725"/>
        <v>-30.720827131852836</v>
      </c>
      <c r="C4743" s="6">
        <v>20135.9375</v>
      </c>
      <c r="D4743">
        <f t="shared" ca="1" si="722"/>
        <v>1.2</v>
      </c>
      <c r="E4743" s="1">
        <v>0.65</v>
      </c>
      <c r="F4743">
        <v>19.899999999999999</v>
      </c>
      <c r="G4743">
        <f t="shared" ca="1" si="727"/>
        <v>46.089820015575185</v>
      </c>
      <c r="H4743">
        <f t="shared" ca="1" si="723"/>
        <v>16.789399602563876</v>
      </c>
      <c r="I4743">
        <f ca="1">User_Model_Calcs!A4743-Sat_Data!$B$5</f>
        <v>-2.8648553789291498</v>
      </c>
      <c r="J4743">
        <f ca="1">(Earth_Data!$B$1/SQRT(1-Earth_Data!$B$2^2*SIN(RADIANS(User_Model_Calcs!B4743))^2))*COS(RADIANS(User_Model_Calcs!B4743))</f>
        <v>5487.8701225549048</v>
      </c>
      <c r="K4743">
        <f ca="1">((Earth_Data!$B$1*(1-Earth_Data!$B$2^2))/SQRT(1-Earth_Data!$B$2^2*SIN(RADIANS(User_Model_Calcs!B4743))^2))*SIN(RADIANS(User_Model_Calcs!B4743))</f>
        <v>-3239.3256820022107</v>
      </c>
      <c r="L4743">
        <f t="shared" ca="1" si="728"/>
        <v>-30.552083327678776</v>
      </c>
      <c r="M4743">
        <f t="shared" ca="1" si="729"/>
        <v>6372.5936129734391</v>
      </c>
      <c r="N4743">
        <f ca="1">SQRT(User_Model_Calcs!M4743^2+Sat_Data!$B$3^2-2*User_Model_Calcs!M4743*Sat_Data!$B$3*COS(RADIANS(L4743))*COS(RADIANS(I4743)))</f>
        <v>36826.89761041155</v>
      </c>
      <c r="O4743">
        <f ca="1">DEGREES(ACOS(((Earth_Data!$B$1+Sat_Data!$B$2)/User_Model_Calcs!N4743)*SQRT(1-COS(RADIANS(User_Model_Calcs!I4743))^2*COS(RADIANS(User_Model_Calcs!B4743))^2)))</f>
        <v>54.058585337421675</v>
      </c>
      <c r="P4743">
        <f t="shared" ca="1" si="726"/>
        <v>5.5947850327367581</v>
      </c>
    </row>
    <row r="4744" spans="1:16" x14ac:dyDescent="0.25">
      <c r="A4744">
        <f t="shared" ca="1" si="724"/>
        <v>109.9781520631406</v>
      </c>
      <c r="B4744">
        <f t="shared" ca="1" si="725"/>
        <v>-32.330175269472647</v>
      </c>
      <c r="C4744" s="6">
        <v>20135.9375</v>
      </c>
      <c r="D4744">
        <f t="shared" ca="1" si="722"/>
        <v>0.75</v>
      </c>
      <c r="E4744" s="1">
        <v>0.65</v>
      </c>
      <c r="F4744">
        <v>19.899999999999999</v>
      </c>
      <c r="G4744">
        <f t="shared" ca="1" si="727"/>
        <v>42.007420362456692</v>
      </c>
      <c r="H4744">
        <f t="shared" ca="1" si="723"/>
        <v>15.094724494531754</v>
      </c>
      <c r="I4744">
        <f ca="1">User_Model_Calcs!A4744-Sat_Data!$B$5</f>
        <v>-2.1847936859401784E-2</v>
      </c>
      <c r="J4744">
        <f ca="1">(Earth_Data!$B$1/SQRT(1-Earth_Data!$B$2^2*SIN(RADIANS(User_Model_Calcs!B4744))^2))*COS(RADIANS(User_Model_Calcs!B4744))</f>
        <v>5394.5695480213844</v>
      </c>
      <c r="K4744">
        <f ca="1">((Earth_Data!$B$1*(1-Earth_Data!$B$2^2))/SQRT(1-Earth_Data!$B$2^2*SIN(RADIANS(User_Model_Calcs!B4744))^2))*SIN(RADIANS(User_Model_Calcs!B4744))</f>
        <v>-3391.4261831396666</v>
      </c>
      <c r="L4744">
        <f t="shared" ca="1" si="728"/>
        <v>-32.156511794172353</v>
      </c>
      <c r="M4744">
        <f t="shared" ca="1" si="729"/>
        <v>6372.0602762469953</v>
      </c>
      <c r="N4744">
        <f ca="1">SQRT(User_Model_Calcs!M4744^2+Sat_Data!$B$3^2-2*User_Model_Calcs!M4744*Sat_Data!$B$3*COS(RADIANS(L4744))*COS(RADIANS(I4744)))</f>
        <v>36925.643066192635</v>
      </c>
      <c r="O4744">
        <f ca="1">DEGREES(ACOS(((Earth_Data!$B$1+Sat_Data!$B$2)/User_Model_Calcs!N4744)*SQRT(1-COS(RADIANS(User_Model_Calcs!I4744))^2*COS(RADIANS(User_Model_Calcs!B4744))^2)))</f>
        <v>52.362240200344061</v>
      </c>
      <c r="P4744">
        <f t="shared" ca="1" si="726"/>
        <v>4.0852727822635673E-2</v>
      </c>
    </row>
    <row r="4745" spans="1:16" x14ac:dyDescent="0.25">
      <c r="A4745">
        <f t="shared" ca="1" si="724"/>
        <v>106.16838584026365</v>
      </c>
      <c r="B4745">
        <f t="shared" ca="1" si="725"/>
        <v>-29.802760848934174</v>
      </c>
      <c r="C4745" s="6">
        <v>20135.9375</v>
      </c>
      <c r="D4745">
        <f t="shared" ca="1" si="722"/>
        <v>1.2</v>
      </c>
      <c r="E4745" s="1">
        <v>0.65</v>
      </c>
      <c r="F4745">
        <v>19.899999999999999</v>
      </c>
      <c r="G4745">
        <f t="shared" ca="1" si="727"/>
        <v>46.089820015575185</v>
      </c>
      <c r="H4745">
        <f t="shared" ca="1" si="723"/>
        <v>20.890383334398006</v>
      </c>
      <c r="I4745">
        <f ca="1">User_Model_Calcs!A4745-Sat_Data!$B$5</f>
        <v>-3.8316141597363469</v>
      </c>
      <c r="J4745">
        <f ca="1">(Earth_Data!$B$1/SQRT(1-Earth_Data!$B$2^2*SIN(RADIANS(User_Model_Calcs!B4745))^2))*COS(RADIANS(User_Model_Calcs!B4745))</f>
        <v>5539.1587797493567</v>
      </c>
      <c r="K4745">
        <f ca="1">((Earth_Data!$B$1*(1-Earth_Data!$B$2^2))/SQRT(1-Earth_Data!$B$2^2*SIN(RADIANS(User_Model_Calcs!B4745))^2))*SIN(RADIANS(User_Model_Calcs!B4745))</f>
        <v>-3151.4211916761155</v>
      </c>
      <c r="L4745">
        <f t="shared" ca="1" si="728"/>
        <v>-29.637061917732439</v>
      </c>
      <c r="M4745">
        <f t="shared" ca="1" si="729"/>
        <v>6372.8906717924865</v>
      </c>
      <c r="N4745">
        <f ca="1">SQRT(User_Model_Calcs!M4745^2+Sat_Data!$B$3^2-2*User_Model_Calcs!M4745*Sat_Data!$B$3*COS(RADIANS(L4745))*COS(RADIANS(I4745)))</f>
        <v>36774.513025047258</v>
      </c>
      <c r="O4745">
        <f ca="1">DEGREES(ACOS(((Earth_Data!$B$1+Sat_Data!$B$2)/User_Model_Calcs!N4745)*SQRT(1-COS(RADIANS(User_Model_Calcs!I4745))^2*COS(RADIANS(User_Model_Calcs!B4745))^2)))</f>
        <v>54.989745369080886</v>
      </c>
      <c r="P4745">
        <f t="shared" ca="1" si="726"/>
        <v>7.6745243091381123</v>
      </c>
    </row>
    <row r="4746" spans="1:16" x14ac:dyDescent="0.25">
      <c r="A4746">
        <f t="shared" ca="1" si="724"/>
        <v>109.438894073559</v>
      </c>
      <c r="B4746">
        <f t="shared" ca="1" si="725"/>
        <v>-29.38962561596275</v>
      </c>
      <c r="C4746" s="6">
        <v>20135.9375</v>
      </c>
      <c r="D4746">
        <f t="shared" ca="1" si="722"/>
        <v>3</v>
      </c>
      <c r="E4746" s="1">
        <v>0.65</v>
      </c>
      <c r="F4746">
        <v>19.899999999999999</v>
      </c>
      <c r="G4746">
        <f t="shared" ca="1" si="727"/>
        <v>54.048620189015942</v>
      </c>
      <c r="H4746">
        <f t="shared" ca="1" si="723"/>
        <v>22.729094099440509</v>
      </c>
      <c r="I4746">
        <f ca="1">User_Model_Calcs!A4746-Sat_Data!$B$5</f>
        <v>-0.56110592644100166</v>
      </c>
      <c r="J4746">
        <f ca="1">(Earth_Data!$B$1/SQRT(1-Earth_Data!$B$2^2*SIN(RADIANS(User_Model_Calcs!B4746))^2))*COS(RADIANS(User_Model_Calcs!B4746))</f>
        <v>5561.7757931094657</v>
      </c>
      <c r="K4746">
        <f ca="1">((Earth_Data!$B$1*(1-Earth_Data!$B$2^2))/SQRT(1-Earth_Data!$B$2^2*SIN(RADIANS(User_Model_Calcs!B4746))^2))*SIN(RADIANS(User_Model_Calcs!B4746))</f>
        <v>-3111.601891780625</v>
      </c>
      <c r="L4746">
        <f t="shared" ca="1" si="728"/>
        <v>-29.225352321527616</v>
      </c>
      <c r="M4746">
        <f t="shared" ca="1" si="729"/>
        <v>6373.0225408161859</v>
      </c>
      <c r="N4746">
        <f ca="1">SQRT(User_Model_Calcs!M4746^2+Sat_Data!$B$3^2-2*User_Model_Calcs!M4746*Sat_Data!$B$3*COS(RADIANS(L4746))*COS(RADIANS(I4746)))</f>
        <v>36734.692353329228</v>
      </c>
      <c r="O4746">
        <f ca="1">DEGREES(ACOS(((Earth_Data!$B$1+Sat_Data!$B$2)/User_Model_Calcs!N4746)*SQRT(1-COS(RADIANS(User_Model_Calcs!I4746))^2*COS(RADIANS(User_Model_Calcs!B4746))^2)))</f>
        <v>55.711224941003927</v>
      </c>
      <c r="P4746">
        <f t="shared" ca="1" si="726"/>
        <v>1.1432582150567054</v>
      </c>
    </row>
    <row r="4747" spans="1:16" x14ac:dyDescent="0.25">
      <c r="A4747">
        <f t="shared" ca="1" si="724"/>
        <v>108.1705725560433</v>
      </c>
      <c r="B4747">
        <f t="shared" ca="1" si="725"/>
        <v>-31.69523959338343</v>
      </c>
      <c r="C4747" s="6">
        <v>20135.9375</v>
      </c>
      <c r="D4747">
        <f t="shared" ca="1" si="722"/>
        <v>3</v>
      </c>
      <c r="E4747" s="1">
        <v>0.65</v>
      </c>
      <c r="F4747">
        <v>19.899999999999999</v>
      </c>
      <c r="G4747">
        <f t="shared" ca="1" si="727"/>
        <v>54.048620189015942</v>
      </c>
      <c r="H4747">
        <f t="shared" ca="1" si="723"/>
        <v>14.676088424173795</v>
      </c>
      <c r="I4747">
        <f ca="1">User_Model_Calcs!A4747-Sat_Data!$B$5</f>
        <v>-1.8294274439567033</v>
      </c>
      <c r="J4747">
        <f ca="1">(Earth_Data!$B$1/SQRT(1-Earth_Data!$B$2^2*SIN(RADIANS(User_Model_Calcs!B4747))^2))*COS(RADIANS(User_Model_Calcs!B4747))</f>
        <v>5431.8921863531414</v>
      </c>
      <c r="K4747">
        <f ca="1">((Earth_Data!$B$1*(1-Earth_Data!$B$2^2))/SQRT(1-Earth_Data!$B$2^2*SIN(RADIANS(User_Model_Calcs!B4747))^2))*SIN(RADIANS(User_Model_Calcs!B4747))</f>
        <v>-3331.7269554616619</v>
      </c>
      <c r="L4747">
        <f t="shared" ca="1" si="728"/>
        <v>-31.52345275180382</v>
      </c>
      <c r="M4747">
        <f t="shared" ca="1" si="729"/>
        <v>6372.2725326145728</v>
      </c>
      <c r="N4747">
        <f ca="1">SQRT(User_Model_Calcs!M4747^2+Sat_Data!$B$3^2-2*User_Model_Calcs!M4747*Sat_Data!$B$3*COS(RADIANS(L4747))*COS(RADIANS(I4747)))</f>
        <v>36886.202164810951</v>
      </c>
      <c r="O4747">
        <f ca="1">DEGREES(ACOS(((Earth_Data!$B$1+Sat_Data!$B$2)/User_Model_Calcs!N4747)*SQRT(1-COS(RADIANS(User_Model_Calcs!I4747))^2*COS(RADIANS(User_Model_Calcs!B4747))^2)))</f>
        <v>53.031123354617229</v>
      </c>
      <c r="P4747">
        <f t="shared" ca="1" si="726"/>
        <v>3.4788667567523595</v>
      </c>
    </row>
    <row r="4748" spans="1:16" x14ac:dyDescent="0.25">
      <c r="A4748">
        <f t="shared" ca="1" si="724"/>
        <v>109.72319317721767</v>
      </c>
      <c r="B4748">
        <f t="shared" ca="1" si="725"/>
        <v>-32.354894360929876</v>
      </c>
      <c r="C4748" s="6">
        <v>20135.9375</v>
      </c>
      <c r="D4748">
        <f t="shared" ca="1" si="722"/>
        <v>0.75</v>
      </c>
      <c r="E4748" s="1">
        <v>0.65</v>
      </c>
      <c r="F4748">
        <v>19.899999999999999</v>
      </c>
      <c r="G4748">
        <f t="shared" ca="1" si="727"/>
        <v>42.007420362456692</v>
      </c>
      <c r="H4748">
        <f t="shared" ca="1" si="723"/>
        <v>19.044758155625452</v>
      </c>
      <c r="I4748">
        <f ca="1">User_Model_Calcs!A4748-Sat_Data!$B$5</f>
        <v>-0.27680682278233348</v>
      </c>
      <c r="J4748">
        <f ca="1">(Earth_Data!$B$1/SQRT(1-Earth_Data!$B$2^2*SIN(RADIANS(User_Model_Calcs!B4748))^2))*COS(RADIANS(User_Model_Calcs!B4748))</f>
        <v>5393.1030772574577</v>
      </c>
      <c r="K4748">
        <f ca="1">((Earth_Data!$B$1*(1-Earth_Data!$B$2^2))/SQRT(1-Earth_Data!$B$2^2*SIN(RADIANS(User_Model_Calcs!B4748))^2))*SIN(RADIANS(User_Model_Calcs!B4748))</f>
        <v>-3393.7421022096214</v>
      </c>
      <c r="L4748">
        <f t="shared" ca="1" si="728"/>
        <v>-32.181159536947085</v>
      </c>
      <c r="M4748">
        <f t="shared" ca="1" si="729"/>
        <v>6372.0519660650943</v>
      </c>
      <c r="N4748">
        <f ca="1">SQRT(User_Model_Calcs!M4748^2+Sat_Data!$B$3^2-2*User_Model_Calcs!M4748*Sat_Data!$B$3*COS(RADIANS(L4748))*COS(RADIANS(I4748)))</f>
        <v>36927.387523667523</v>
      </c>
      <c r="O4748">
        <f ca="1">DEGREES(ACOS(((Earth_Data!$B$1+Sat_Data!$B$2)/User_Model_Calcs!N4748)*SQRT(1-COS(RADIANS(User_Model_Calcs!I4748))^2*COS(RADIANS(User_Model_Calcs!B4748))^2)))</f>
        <v>52.332931338046933</v>
      </c>
      <c r="P4748">
        <f t="shared" ca="1" si="726"/>
        <v>0.51722934126418751</v>
      </c>
    </row>
    <row r="4749" spans="1:16" x14ac:dyDescent="0.25">
      <c r="A4749">
        <f t="shared" ca="1" si="724"/>
        <v>108.00771702050579</v>
      </c>
      <c r="B4749">
        <f t="shared" ca="1" si="725"/>
        <v>-31.409065863880279</v>
      </c>
      <c r="C4749" s="6">
        <v>20135.9375</v>
      </c>
      <c r="D4749">
        <f t="shared" ca="1" si="722"/>
        <v>3</v>
      </c>
      <c r="E4749" s="1">
        <v>0.65</v>
      </c>
      <c r="F4749">
        <v>19.899999999999999</v>
      </c>
      <c r="G4749">
        <f t="shared" ca="1" si="727"/>
        <v>54.048620189015942</v>
      </c>
      <c r="H4749">
        <f t="shared" ca="1" si="723"/>
        <v>22.808108109185056</v>
      </c>
      <c r="I4749">
        <f ca="1">User_Model_Calcs!A4749-Sat_Data!$B$5</f>
        <v>-1.9922829794942061</v>
      </c>
      <c r="J4749">
        <f ca="1">(Earth_Data!$B$1/SQRT(1-Earth_Data!$B$2^2*SIN(RADIANS(User_Model_Calcs!B4749))^2))*COS(RADIANS(User_Model_Calcs!B4749))</f>
        <v>5448.4960188237665</v>
      </c>
      <c r="K4749">
        <f ca="1">((Earth_Data!$B$1*(1-Earth_Data!$B$2^2))/SQRT(1-Earth_Data!$B$2^2*SIN(RADIANS(User_Model_Calcs!B4749))^2))*SIN(RADIANS(User_Model_Calcs!B4749))</f>
        <v>-3304.6872420192785</v>
      </c>
      <c r="L4749">
        <f t="shared" ca="1" si="728"/>
        <v>-31.238152364606879</v>
      </c>
      <c r="M4749">
        <f t="shared" ca="1" si="729"/>
        <v>6372.3674277856435</v>
      </c>
      <c r="N4749">
        <f ca="1">SQRT(User_Model_Calcs!M4749^2+Sat_Data!$B$3^2-2*User_Model_Calcs!M4749*Sat_Data!$B$3*COS(RADIANS(L4749))*COS(RADIANS(I4749)))</f>
        <v>36867.83431650792</v>
      </c>
      <c r="O4749">
        <f ca="1">DEGREES(ACOS(((Earth_Data!$B$1+Sat_Data!$B$2)/User_Model_Calcs!N4749)*SQRT(1-COS(RADIANS(User_Model_Calcs!I4749))^2*COS(RADIANS(User_Model_Calcs!B4749))^2)))</f>
        <v>53.346395118411699</v>
      </c>
      <c r="P4749">
        <f t="shared" ca="1" si="726"/>
        <v>3.8187747999676027</v>
      </c>
    </row>
    <row r="4750" spans="1:16" x14ac:dyDescent="0.25">
      <c r="A4750">
        <f t="shared" ca="1" si="724"/>
        <v>105.88866949655049</v>
      </c>
      <c r="B4750">
        <f t="shared" ca="1" si="725"/>
        <v>-30.298429942057631</v>
      </c>
      <c r="C4750" s="6">
        <v>20135.9375</v>
      </c>
      <c r="D4750">
        <f t="shared" ca="1" si="722"/>
        <v>1.2</v>
      </c>
      <c r="E4750" s="1">
        <v>0.65</v>
      </c>
      <c r="F4750">
        <v>19.899999999999999</v>
      </c>
      <c r="G4750">
        <f t="shared" ca="1" si="727"/>
        <v>46.089820015575185</v>
      </c>
      <c r="H4750">
        <f t="shared" ca="1" si="723"/>
        <v>23.326676979137289</v>
      </c>
      <c r="I4750">
        <f ca="1">User_Model_Calcs!A4750-Sat_Data!$B$5</f>
        <v>-4.1113305034495085</v>
      </c>
      <c r="J4750">
        <f ca="1">(Earth_Data!$B$1/SQRT(1-Earth_Data!$B$2^2*SIN(RADIANS(User_Model_Calcs!B4750))^2))*COS(RADIANS(User_Model_Calcs!B4750))</f>
        <v>5511.6435655787809</v>
      </c>
      <c r="K4750">
        <f ca="1">((Earth_Data!$B$1*(1-Earth_Data!$B$2^2))/SQRT(1-Earth_Data!$B$2^2*SIN(RADIANS(User_Model_Calcs!B4750))^2))*SIN(RADIANS(User_Model_Calcs!B4750))</f>
        <v>-3198.9818931070622</v>
      </c>
      <c r="L4750">
        <f t="shared" ca="1" si="728"/>
        <v>-30.131065835532056</v>
      </c>
      <c r="M4750">
        <f t="shared" ca="1" si="729"/>
        <v>6372.730964540463</v>
      </c>
      <c r="N4750">
        <f ca="1">SQRT(User_Model_Calcs!M4750^2+Sat_Data!$B$3^2-2*User_Model_Calcs!M4750*Sat_Data!$B$3*COS(RADIANS(L4750))*COS(RADIANS(I4750)))</f>
        <v>36808.084065884337</v>
      </c>
      <c r="O4750">
        <f ca="1">DEGREES(ACOS(((Earth_Data!$B$1+Sat_Data!$B$2)/User_Model_Calcs!N4750)*SQRT(1-COS(RADIANS(User_Model_Calcs!I4750))^2*COS(RADIANS(User_Model_Calcs!B4750))^2)))</f>
        <v>54.391058629687485</v>
      </c>
      <c r="P4750">
        <f t="shared" ca="1" si="726"/>
        <v>8.1086954167545642</v>
      </c>
    </row>
    <row r="4751" spans="1:16" x14ac:dyDescent="0.25">
      <c r="A4751">
        <f t="shared" ca="1" si="724"/>
        <v>109.92197219152956</v>
      </c>
      <c r="B4751">
        <f t="shared" ca="1" si="725"/>
        <v>-31.457637371576435</v>
      </c>
      <c r="C4751" s="6">
        <v>20135.9375</v>
      </c>
      <c r="D4751">
        <f t="shared" ca="1" si="722"/>
        <v>0.75</v>
      </c>
      <c r="E4751" s="1">
        <v>0.65</v>
      </c>
      <c r="F4751">
        <v>19.899999999999999</v>
      </c>
      <c r="G4751">
        <f t="shared" ca="1" si="727"/>
        <v>42.007420362456692</v>
      </c>
      <c r="H4751">
        <f t="shared" ca="1" si="723"/>
        <v>16.015479434985167</v>
      </c>
      <c r="I4751">
        <f ca="1">User_Model_Calcs!A4751-Sat_Data!$B$5</f>
        <v>-7.8027808470437776E-2</v>
      </c>
      <c r="J4751">
        <f ca="1">(Earth_Data!$B$1/SQRT(1-Earth_Data!$B$2^2*SIN(RADIANS(User_Model_Calcs!B4751))^2))*COS(RADIANS(User_Model_Calcs!B4751))</f>
        <v>5445.6874658598781</v>
      </c>
      <c r="K4751">
        <f ca="1">((Earth_Data!$B$1*(1-Earth_Data!$B$2^2))/SQRT(1-Earth_Data!$B$2^2*SIN(RADIANS(User_Model_Calcs!B4751))^2))*SIN(RADIANS(User_Model_Calcs!B4751))</f>
        <v>-3309.2823735081474</v>
      </c>
      <c r="L4751">
        <f t="shared" ca="1" si="728"/>
        <v>-31.286574443647929</v>
      </c>
      <c r="M4751">
        <f t="shared" ca="1" si="729"/>
        <v>6372.3513559309567</v>
      </c>
      <c r="N4751">
        <f ca="1">SQRT(User_Model_Calcs!M4751^2+Sat_Data!$B$3^2-2*User_Model_Calcs!M4751*Sat_Data!$B$3*COS(RADIANS(L4751))*COS(RADIANS(I4751)))</f>
        <v>36867.282679531017</v>
      </c>
      <c r="O4751">
        <f ca="1">DEGREES(ACOS(((Earth_Data!$B$1+Sat_Data!$B$2)/User_Model_Calcs!N4751)*SQRT(1-COS(RADIANS(User_Model_Calcs!I4751))^2*COS(RADIANS(User_Model_Calcs!B4751))^2)))</f>
        <v>53.355503506119305</v>
      </c>
      <c r="P4751">
        <f t="shared" ca="1" si="726"/>
        <v>0.14951611987188987</v>
      </c>
    </row>
    <row r="4752" spans="1:16" x14ac:dyDescent="0.25">
      <c r="A4752">
        <f t="shared" ca="1" si="724"/>
        <v>107.51942980847105</v>
      </c>
      <c r="B4752">
        <f t="shared" ca="1" si="725"/>
        <v>-33.034941117238823</v>
      </c>
      <c r="C4752" s="6">
        <v>20135.9375</v>
      </c>
      <c r="D4752">
        <f t="shared" ca="1" si="722"/>
        <v>0.75</v>
      </c>
      <c r="E4752" s="1">
        <v>0.65</v>
      </c>
      <c r="F4752">
        <v>19.899999999999999</v>
      </c>
      <c r="G4752">
        <f t="shared" ca="1" si="727"/>
        <v>42.007420362456692</v>
      </c>
      <c r="H4752">
        <f t="shared" ca="1" si="723"/>
        <v>20.072635114860255</v>
      </c>
      <c r="I4752">
        <f ca="1">User_Model_Calcs!A4752-Sat_Data!$B$5</f>
        <v>-2.4805701915289546</v>
      </c>
      <c r="J4752">
        <f ca="1">(Earth_Data!$B$1/SQRT(1-Earth_Data!$B$2^2*SIN(RADIANS(User_Model_Calcs!B4752))^2))*COS(RADIANS(User_Model_Calcs!B4752))</f>
        <v>5352.3658684768498</v>
      </c>
      <c r="K4752">
        <f ca="1">((Earth_Data!$B$1*(1-Earth_Data!$B$2^2))/SQRT(1-Earth_Data!$B$2^2*SIN(RADIANS(User_Model_Calcs!B4752))^2))*SIN(RADIANS(User_Model_Calcs!B4752))</f>
        <v>-3457.2091937837286</v>
      </c>
      <c r="L4752">
        <f t="shared" ca="1" si="728"/>
        <v>-32.859294114329053</v>
      </c>
      <c r="M4752">
        <f t="shared" ca="1" si="729"/>
        <v>6371.822015688972</v>
      </c>
      <c r="N4752">
        <f ca="1">SQRT(User_Model_Calcs!M4752^2+Sat_Data!$B$3^2-2*User_Model_Calcs!M4752*Sat_Data!$B$3*COS(RADIANS(L4752))*COS(RADIANS(I4752)))</f>
        <v>36979.480125221518</v>
      </c>
      <c r="O4752">
        <f ca="1">DEGREES(ACOS(((Earth_Data!$B$1+Sat_Data!$B$2)/User_Model_Calcs!N4752)*SQRT(1-COS(RADIANS(User_Model_Calcs!I4752))^2*COS(RADIANS(User_Model_Calcs!B4752))^2)))</f>
        <v>51.467552901252077</v>
      </c>
      <c r="P4752">
        <f t="shared" ca="1" si="726"/>
        <v>4.5435464529697596</v>
      </c>
    </row>
    <row r="4753" spans="1:16" x14ac:dyDescent="0.25">
      <c r="A4753">
        <f t="shared" ca="1" si="724"/>
        <v>107.92346357857488</v>
      </c>
      <c r="B4753">
        <f t="shared" ca="1" si="725"/>
        <v>-32.741337457406473</v>
      </c>
      <c r="C4753" s="6">
        <v>20135.9375</v>
      </c>
      <c r="D4753">
        <f t="shared" ca="1" si="722"/>
        <v>1.2</v>
      </c>
      <c r="E4753" s="1">
        <v>0.65</v>
      </c>
      <c r="F4753">
        <v>19.899999999999999</v>
      </c>
      <c r="G4753">
        <f t="shared" ca="1" si="727"/>
        <v>46.089820015575185</v>
      </c>
      <c r="H4753">
        <f t="shared" ca="1" si="723"/>
        <v>19.218095700349984</v>
      </c>
      <c r="I4753">
        <f ca="1">User_Model_Calcs!A4753-Sat_Data!$B$5</f>
        <v>-2.0765364214251179</v>
      </c>
      <c r="J4753">
        <f ca="1">(Earth_Data!$B$1/SQRT(1-Earth_Data!$B$2^2*SIN(RADIANS(User_Model_Calcs!B4753))^2))*COS(RADIANS(User_Model_Calcs!B4753))</f>
        <v>5370.0467016269622</v>
      </c>
      <c r="K4753">
        <f ca="1">((Earth_Data!$B$1*(1-Earth_Data!$B$2^2))/SQRT(1-Earth_Data!$B$2^2*SIN(RADIANS(User_Model_Calcs!B4753))^2))*SIN(RADIANS(User_Model_Calcs!B4753))</f>
        <v>-3429.8663786764896</v>
      </c>
      <c r="L4753">
        <f t="shared" ca="1" si="728"/>
        <v>-32.566503991071052</v>
      </c>
      <c r="M4753">
        <f t="shared" ca="1" si="729"/>
        <v>6371.921606017293</v>
      </c>
      <c r="N4753">
        <f ca="1">SQRT(User_Model_Calcs!M4753^2+Sat_Data!$B$3^2-2*User_Model_Calcs!M4753*Sat_Data!$B$3*COS(RADIANS(L4753))*COS(RADIANS(I4753)))</f>
        <v>36957.633341255372</v>
      </c>
      <c r="O4753">
        <f ca="1">DEGREES(ACOS(((Earth_Data!$B$1+Sat_Data!$B$2)/User_Model_Calcs!N4753)*SQRT(1-COS(RADIANS(User_Model_Calcs!I4753))^2*COS(RADIANS(User_Model_Calcs!B4753))^2)))</f>
        <v>51.828343594422513</v>
      </c>
      <c r="P4753">
        <f t="shared" ca="1" si="726"/>
        <v>3.8353564386052916</v>
      </c>
    </row>
    <row r="4754" spans="1:16" x14ac:dyDescent="0.25">
      <c r="A4754">
        <f t="shared" ca="1" si="724"/>
        <v>106.38014002176538</v>
      </c>
      <c r="B4754">
        <f t="shared" ca="1" si="725"/>
        <v>-33.085970770989924</v>
      </c>
      <c r="C4754" s="6">
        <v>20135.9375</v>
      </c>
      <c r="D4754">
        <f t="shared" ca="1" si="722"/>
        <v>1.2</v>
      </c>
      <c r="E4754" s="1">
        <v>0.65</v>
      </c>
      <c r="F4754">
        <v>19.899999999999999</v>
      </c>
      <c r="G4754">
        <f t="shared" ca="1" si="727"/>
        <v>46.089820015575185</v>
      </c>
      <c r="H4754">
        <f t="shared" ca="1" si="723"/>
        <v>22.502783355450433</v>
      </c>
      <c r="I4754">
        <f ca="1">User_Model_Calcs!A4754-Sat_Data!$B$5</f>
        <v>-3.619859978234615</v>
      </c>
      <c r="J4754">
        <f ca="1">(Earth_Data!$B$1/SQRT(1-Earth_Data!$B$2^2*SIN(RADIANS(User_Model_Calcs!B4754))^2))*COS(RADIANS(User_Model_Calcs!B4754))</f>
        <v>5349.2784920440645</v>
      </c>
      <c r="K4754">
        <f ca="1">((Earth_Data!$B$1*(1-Earth_Data!$B$2^2))/SQRT(1-Earth_Data!$B$2^2*SIN(RADIANS(User_Model_Calcs!B4754))^2))*SIN(RADIANS(User_Model_Calcs!B4754))</f>
        <v>-3461.9523722103736</v>
      </c>
      <c r="L4754">
        <f t="shared" ca="1" si="728"/>
        <v>-32.910184243508333</v>
      </c>
      <c r="M4754">
        <f t="shared" ca="1" si="729"/>
        <v>6371.8046590348522</v>
      </c>
      <c r="N4754">
        <f ca="1">SQRT(User_Model_Calcs!M4754^2+Sat_Data!$B$3^2-2*User_Model_Calcs!M4754*Sat_Data!$B$3*COS(RADIANS(L4754))*COS(RADIANS(I4754)))</f>
        <v>36989.446073986859</v>
      </c>
      <c r="O4754">
        <f ca="1">DEGREES(ACOS(((Earth_Data!$B$1+Sat_Data!$B$2)/User_Model_Calcs!N4754)*SQRT(1-COS(RADIANS(User_Model_Calcs!I4754))^2*COS(RADIANS(User_Model_Calcs!B4754))^2)))</f>
        <v>51.304552274353455</v>
      </c>
      <c r="P4754">
        <f t="shared" ca="1" si="726"/>
        <v>6.6103828738034727</v>
      </c>
    </row>
    <row r="4755" spans="1:16" x14ac:dyDescent="0.25">
      <c r="A4755">
        <f t="shared" ca="1" si="724"/>
        <v>106.30914189276849</v>
      </c>
      <c r="B4755">
        <f t="shared" ca="1" si="725"/>
        <v>-33.101818365749715</v>
      </c>
      <c r="C4755" s="6">
        <v>20135.9375</v>
      </c>
      <c r="D4755">
        <f t="shared" ca="1" si="722"/>
        <v>1.2</v>
      </c>
      <c r="E4755" s="1">
        <v>0.65</v>
      </c>
      <c r="F4755">
        <v>19.899999999999999</v>
      </c>
      <c r="G4755">
        <f t="shared" ca="1" si="727"/>
        <v>46.089820015575185</v>
      </c>
      <c r="H4755">
        <f t="shared" ca="1" si="723"/>
        <v>19.355298543231118</v>
      </c>
      <c r="I4755">
        <f ca="1">User_Model_Calcs!A4755-Sat_Data!$B$5</f>
        <v>-3.6908581072315059</v>
      </c>
      <c r="J4755">
        <f ca="1">(Earth_Data!$B$1/SQRT(1-Earth_Data!$B$2^2*SIN(RADIANS(User_Model_Calcs!B4755))^2))*COS(RADIANS(User_Model_Calcs!B4755))</f>
        <v>5348.3188222802664</v>
      </c>
      <c r="K4755">
        <f ca="1">((Earth_Data!$B$1*(1-Earth_Data!$B$2^2))/SQRT(1-Earth_Data!$B$2^2*SIN(RADIANS(User_Model_Calcs!B4755))^2))*SIN(RADIANS(User_Model_Calcs!B4755))</f>
        <v>-3463.4248456117584</v>
      </c>
      <c r="L4755">
        <f t="shared" ca="1" si="728"/>
        <v>-32.925988621013644</v>
      </c>
      <c r="M4755">
        <f t="shared" ca="1" si="729"/>
        <v>6371.7992659811725</v>
      </c>
      <c r="N4755">
        <f ca="1">SQRT(User_Model_Calcs!M4755^2+Sat_Data!$B$3^2-2*User_Model_Calcs!M4755*Sat_Data!$B$3*COS(RADIANS(L4755))*COS(RADIANS(I4755)))</f>
        <v>36991.018490128583</v>
      </c>
      <c r="O4755">
        <f ca="1">DEGREES(ACOS(((Earth_Data!$B$1+Sat_Data!$B$2)/User_Model_Calcs!N4755)*SQRT(1-COS(RADIANS(User_Model_Calcs!I4755))^2*COS(RADIANS(User_Model_Calcs!B4755))^2)))</f>
        <v>51.278839102204913</v>
      </c>
      <c r="P4755">
        <f t="shared" ca="1" si="726"/>
        <v>6.7363739530538442</v>
      </c>
    </row>
    <row r="4756" spans="1:16" x14ac:dyDescent="0.25">
      <c r="A4756">
        <f t="shared" ca="1" si="724"/>
        <v>110.35641815504617</v>
      </c>
      <c r="B4756">
        <f t="shared" ca="1" si="725"/>
        <v>-31.972358282386256</v>
      </c>
      <c r="C4756" s="6">
        <v>20135.9375</v>
      </c>
      <c r="D4756">
        <f t="shared" ca="1" si="722"/>
        <v>3</v>
      </c>
      <c r="E4756" s="1">
        <v>0.65</v>
      </c>
      <c r="F4756">
        <v>19.899999999999999</v>
      </c>
      <c r="G4756">
        <f t="shared" ca="1" si="727"/>
        <v>54.048620189015942</v>
      </c>
      <c r="H4756">
        <f t="shared" ca="1" si="723"/>
        <v>20.051864760302252</v>
      </c>
      <c r="I4756">
        <f ca="1">User_Model_Calcs!A4756-Sat_Data!$B$5</f>
        <v>0.35641815504617114</v>
      </c>
      <c r="J4756">
        <f ca="1">(Earth_Data!$B$1/SQRT(1-Earth_Data!$B$2^2*SIN(RADIANS(User_Model_Calcs!B4756))^2))*COS(RADIANS(User_Model_Calcs!B4756))</f>
        <v>5415.6844934430655</v>
      </c>
      <c r="K4756">
        <f ca="1">((Earth_Data!$B$1*(1-Earth_Data!$B$2^2))/SQRT(1-Earth_Data!$B$2^2*SIN(RADIANS(User_Model_Calcs!B4756))^2))*SIN(RADIANS(User_Model_Calcs!B4756))</f>
        <v>-3357.8328885024057</v>
      </c>
      <c r="L4756">
        <f t="shared" ca="1" si="728"/>
        <v>-31.799741994723941</v>
      </c>
      <c r="M4756">
        <f t="shared" ca="1" si="729"/>
        <v>6372.180179469824</v>
      </c>
      <c r="N4756">
        <f ca="1">SQRT(User_Model_Calcs!M4756^2+Sat_Data!$B$3^2-2*User_Model_Calcs!M4756*Sat_Data!$B$3*COS(RADIANS(L4756))*COS(RADIANS(I4756)))</f>
        <v>36901.664733540165</v>
      </c>
      <c r="O4756">
        <f ca="1">DEGREES(ACOS(((Earth_Data!$B$1+Sat_Data!$B$2)/User_Model_Calcs!N4756)*SQRT(1-COS(RADIANS(User_Model_Calcs!I4756))^2*COS(RADIANS(User_Model_Calcs!B4756))^2)))</f>
        <v>52.767378352247917</v>
      </c>
      <c r="P4756">
        <f t="shared" ca="1" si="726"/>
        <v>0.67308702078277161</v>
      </c>
    </row>
    <row r="4757" spans="1:16" x14ac:dyDescent="0.25">
      <c r="A4757">
        <f t="shared" ca="1" si="724"/>
        <v>109.22878683395238</v>
      </c>
      <c r="B4757">
        <f t="shared" ca="1" si="725"/>
        <v>-33.213485880653941</v>
      </c>
      <c r="C4757" s="6">
        <v>20135.9375</v>
      </c>
      <c r="D4757">
        <f t="shared" ca="1" si="722"/>
        <v>0.75</v>
      </c>
      <c r="E4757" s="1">
        <v>0.65</v>
      </c>
      <c r="F4757">
        <v>19.899999999999999</v>
      </c>
      <c r="G4757">
        <f t="shared" ca="1" si="727"/>
        <v>42.007420362456692</v>
      </c>
      <c r="H4757">
        <f t="shared" ca="1" si="723"/>
        <v>22.284603949664067</v>
      </c>
      <c r="I4757">
        <f ca="1">User_Model_Calcs!A4757-Sat_Data!$B$5</f>
        <v>-0.77121316604761603</v>
      </c>
      <c r="J4757">
        <f ca="1">(Earth_Data!$B$1/SQRT(1-Earth_Data!$B$2^2*SIN(RADIANS(User_Model_Calcs!B4757))^2))*COS(RADIANS(User_Model_Calcs!B4757))</f>
        <v>5341.5450544968371</v>
      </c>
      <c r="K4757">
        <f ca="1">((Earth_Data!$B$1*(1-Earth_Data!$B$2^2))/SQRT(1-Earth_Data!$B$2^2*SIN(RADIANS(User_Model_Calcs!B4757))^2))*SIN(RADIANS(User_Model_Calcs!B4757))</f>
        <v>-3473.7929648594804</v>
      </c>
      <c r="L4757">
        <f t="shared" ca="1" si="728"/>
        <v>-33.037353132396653</v>
      </c>
      <c r="M4757">
        <f t="shared" ca="1" si="729"/>
        <v>6371.7612268451203</v>
      </c>
      <c r="N4757">
        <f ca="1">SQRT(User_Model_Calcs!M4757^2+Sat_Data!$B$3^2-2*User_Model_Calcs!M4757*Sat_Data!$B$3*COS(RADIANS(L4757))*COS(RADIANS(I4757)))</f>
        <v>36986.640027199115</v>
      </c>
      <c r="O4757">
        <f ca="1">DEGREES(ACOS(((Earth_Data!$B$1+Sat_Data!$B$2)/User_Model_Calcs!N4757)*SQRT(1-COS(RADIANS(User_Model_Calcs!I4757))^2*COS(RADIANS(User_Model_Calcs!B4757))^2)))</f>
        <v>51.349425176554227</v>
      </c>
      <c r="P4757">
        <f t="shared" ca="1" si="726"/>
        <v>1.4077411960155559</v>
      </c>
    </row>
    <row r="4758" spans="1:16" x14ac:dyDescent="0.25">
      <c r="A4758">
        <f t="shared" ca="1" si="724"/>
        <v>108.39568352938369</v>
      </c>
      <c r="B4758">
        <f t="shared" ca="1" si="725"/>
        <v>-29.732137054601683</v>
      </c>
      <c r="C4758" s="6">
        <v>20135.9375</v>
      </c>
      <c r="D4758">
        <f t="shared" ca="1" si="722"/>
        <v>0.75</v>
      </c>
      <c r="E4758" s="1">
        <v>0.65</v>
      </c>
      <c r="F4758">
        <v>19.899999999999999</v>
      </c>
      <c r="G4758">
        <f t="shared" ca="1" si="727"/>
        <v>42.007420362456692</v>
      </c>
      <c r="H4758">
        <f t="shared" ca="1" si="723"/>
        <v>23.177374269466039</v>
      </c>
      <c r="I4758">
        <f ca="1">User_Model_Calcs!A4758-Sat_Data!$B$5</f>
        <v>-1.6043164706163111</v>
      </c>
      <c r="J4758">
        <f ca="1">(Earth_Data!$B$1/SQRT(1-Earth_Data!$B$2^2*SIN(RADIANS(User_Model_Calcs!B4758))^2))*COS(RADIANS(User_Model_Calcs!B4758))</f>
        <v>5543.045503439158</v>
      </c>
      <c r="K4758">
        <f ca="1">((Earth_Data!$B$1*(1-Earth_Data!$B$2^2))/SQRT(1-Earth_Data!$B$2^2*SIN(RADIANS(User_Model_Calcs!B4758))^2))*SIN(RADIANS(User_Model_Calcs!B4758))</f>
        <v>-3144.6256402431031</v>
      </c>
      <c r="L4758">
        <f t="shared" ca="1" si="728"/>
        <v>-29.566679409010156</v>
      </c>
      <c r="M4758">
        <f t="shared" ca="1" si="729"/>
        <v>6372.9132953831577</v>
      </c>
      <c r="N4758">
        <f ca="1">SQRT(User_Model_Calcs!M4758^2+Sat_Data!$B$3^2-2*User_Model_Calcs!M4758*Sat_Data!$B$3*COS(RADIANS(L4758))*COS(RADIANS(I4758)))</f>
        <v>36758.352291670548</v>
      </c>
      <c r="O4758">
        <f ca="1">DEGREES(ACOS(((Earth_Data!$B$1+Sat_Data!$B$2)/User_Model_Calcs!N4758)*SQRT(1-COS(RADIANS(User_Model_Calcs!I4758))^2*COS(RADIANS(User_Model_Calcs!B4758))^2)))</f>
        <v>55.280165948780038</v>
      </c>
      <c r="P4758">
        <f t="shared" ca="1" si="726"/>
        <v>3.2322748572880289</v>
      </c>
    </row>
    <row r="4759" spans="1:16" x14ac:dyDescent="0.25">
      <c r="A4759">
        <f t="shared" ca="1" si="724"/>
        <v>106.20729481958145</v>
      </c>
      <c r="B4759">
        <f t="shared" ca="1" si="725"/>
        <v>-33.372044745126495</v>
      </c>
      <c r="C4759" s="6">
        <v>20135.9375</v>
      </c>
      <c r="D4759">
        <f t="shared" ca="1" si="722"/>
        <v>1.2</v>
      </c>
      <c r="E4759" s="1">
        <v>0.65</v>
      </c>
      <c r="F4759">
        <v>19.899999999999999</v>
      </c>
      <c r="G4759">
        <f t="shared" ca="1" si="727"/>
        <v>46.089820015575185</v>
      </c>
      <c r="H4759">
        <f t="shared" ca="1" si="723"/>
        <v>19.12881574921758</v>
      </c>
      <c r="I4759">
        <f ca="1">User_Model_Calcs!A4759-Sat_Data!$B$5</f>
        <v>-3.792705180418551</v>
      </c>
      <c r="J4759">
        <f ca="1">(Earth_Data!$B$1/SQRT(1-Earth_Data!$B$2^2*SIN(RADIANS(User_Model_Calcs!B4759))^2))*COS(RADIANS(User_Model_Calcs!B4759))</f>
        <v>5331.8919521673442</v>
      </c>
      <c r="K4759">
        <f ca="1">((Earth_Data!$B$1*(1-Earth_Data!$B$2^2))/SQRT(1-Earth_Data!$B$2^2*SIN(RADIANS(User_Model_Calcs!B4759))^2))*SIN(RADIANS(User_Model_Calcs!B4759))</f>
        <v>-3488.4924530251747</v>
      </c>
      <c r="L4759">
        <f t="shared" ca="1" si="728"/>
        <v>-33.195486336546153</v>
      </c>
      <c r="M4759">
        <f t="shared" ca="1" si="729"/>
        <v>6371.7071012720362</v>
      </c>
      <c r="N4759">
        <f ca="1">SQRT(User_Model_Calcs!M4759^2+Sat_Data!$B$3^2-2*User_Model_Calcs!M4759*Sat_Data!$B$3*COS(RADIANS(L4759))*COS(RADIANS(I4759)))</f>
        <v>37010.387863191972</v>
      </c>
      <c r="O4759">
        <f ca="1">DEGREES(ACOS(((Earth_Data!$B$1+Sat_Data!$B$2)/User_Model_Calcs!N4759)*SQRT(1-COS(RADIANS(User_Model_Calcs!I4759))^2*COS(RADIANS(User_Model_Calcs!B4759))^2)))</f>
        <v>50.962867515725705</v>
      </c>
      <c r="P4759">
        <f t="shared" ca="1" si="726"/>
        <v>6.8718558376286705</v>
      </c>
    </row>
    <row r="4760" spans="1:16" x14ac:dyDescent="0.25">
      <c r="A4760">
        <f t="shared" ca="1" si="724"/>
        <v>108.61011056427091</v>
      </c>
      <c r="B4760">
        <f t="shared" ca="1" si="725"/>
        <v>-31.869275451981775</v>
      </c>
      <c r="C4760" s="6">
        <v>20135.9375</v>
      </c>
      <c r="D4760">
        <f t="shared" ca="1" si="722"/>
        <v>0.75</v>
      </c>
      <c r="E4760" s="1">
        <v>0.65</v>
      </c>
      <c r="F4760">
        <v>19.899999999999999</v>
      </c>
      <c r="G4760">
        <f t="shared" ca="1" si="727"/>
        <v>42.007420362456692</v>
      </c>
      <c r="H4760">
        <f t="shared" ca="1" si="723"/>
        <v>23.392339671225095</v>
      </c>
      <c r="I4760">
        <f ca="1">User_Model_Calcs!A4760-Sat_Data!$B$5</f>
        <v>-1.3898894357290885</v>
      </c>
      <c r="J4760">
        <f ca="1">(Earth_Data!$B$1/SQRT(1-Earth_Data!$B$2^2*SIN(RADIANS(User_Model_Calcs!B4760))^2))*COS(RADIANS(User_Model_Calcs!B4760))</f>
        <v>5421.7282731271953</v>
      </c>
      <c r="K4760">
        <f ca="1">((Earth_Data!$B$1*(1-Earth_Data!$B$2^2))/SQRT(1-Earth_Data!$B$2^2*SIN(RADIANS(User_Model_Calcs!B4760))^2))*SIN(RADIANS(User_Model_Calcs!B4760))</f>
        <v>-3348.1310092997478</v>
      </c>
      <c r="L4760">
        <f t="shared" ca="1" si="728"/>
        <v>-31.696965828240927</v>
      </c>
      <c r="M4760">
        <f t="shared" ca="1" si="729"/>
        <v>6372.21458545311</v>
      </c>
      <c r="N4760">
        <f ca="1">SQRT(User_Model_Calcs!M4760^2+Sat_Data!$B$3^2-2*User_Model_Calcs!M4760*Sat_Data!$B$3*COS(RADIANS(L4760))*COS(RADIANS(I4760)))</f>
        <v>36896.46754190611</v>
      </c>
      <c r="O4760">
        <f ca="1">DEGREES(ACOS(((Earth_Data!$B$1+Sat_Data!$B$2)/User_Model_Calcs!N4760)*SQRT(1-COS(RADIANS(User_Model_Calcs!I4760))^2*COS(RADIANS(User_Model_Calcs!B4760))^2)))</f>
        <v>52.855903247107491</v>
      </c>
      <c r="P4760">
        <f t="shared" ca="1" si="726"/>
        <v>2.6311165255682871</v>
      </c>
    </row>
    <row r="4761" spans="1:16" x14ac:dyDescent="0.25">
      <c r="A4761">
        <f t="shared" ca="1" si="724"/>
        <v>106.15377995693835</v>
      </c>
      <c r="B4761">
        <f t="shared" ca="1" si="725"/>
        <v>-31.514309135575065</v>
      </c>
      <c r="C4761" s="6">
        <v>20135.9375</v>
      </c>
      <c r="D4761">
        <f t="shared" ref="D4761:D4824" ca="1" si="730">CHOOSE(RANDBETWEEN(1,3),0.75,1.2,3)</f>
        <v>0.75</v>
      </c>
      <c r="E4761" s="1">
        <v>0.65</v>
      </c>
      <c r="F4761">
        <v>19.899999999999999</v>
      </c>
      <c r="G4761">
        <f t="shared" ca="1" si="727"/>
        <v>42.007420362456692</v>
      </c>
      <c r="H4761">
        <f t="shared" ref="H4761:H4824" ca="1" si="731">RAND()*(24-14)+14</f>
        <v>19.537405899776793</v>
      </c>
      <c r="I4761">
        <f ca="1">User_Model_Calcs!A4761-Sat_Data!$B$5</f>
        <v>-3.8462200430616491</v>
      </c>
      <c r="J4761">
        <f ca="1">(Earth_Data!$B$1/SQRT(1-Earth_Data!$B$2^2*SIN(RADIANS(User_Model_Calcs!B4761))^2))*COS(RADIANS(User_Model_Calcs!B4761))</f>
        <v>5442.4055816718701</v>
      </c>
      <c r="K4761">
        <f ca="1">((Earth_Data!$B$1*(1-Earth_Data!$B$2^2))/SQRT(1-Earth_Data!$B$2^2*SIN(RADIANS(User_Model_Calcs!B4761))^2))*SIN(RADIANS(User_Model_Calcs!B4761))</f>
        <v>-3314.640865905109</v>
      </c>
      <c r="L4761">
        <f t="shared" ca="1" si="728"/>
        <v>-31.343072477575884</v>
      </c>
      <c r="M4761">
        <f t="shared" ca="1" si="729"/>
        <v>6372.3325859014376</v>
      </c>
      <c r="N4761">
        <f ca="1">SQRT(User_Model_Calcs!M4761^2+Sat_Data!$B$3^2-2*User_Model_Calcs!M4761*Sat_Data!$B$3*COS(RADIANS(L4761))*COS(RADIANS(I4761)))</f>
        <v>36885.041976844412</v>
      </c>
      <c r="O4761">
        <f ca="1">DEGREES(ACOS(((Earth_Data!$B$1+Sat_Data!$B$2)/User_Model_Calcs!N4761)*SQRT(1-COS(RADIANS(User_Model_Calcs!I4761))^2*COS(RADIANS(User_Model_Calcs!B4761))^2)))</f>
        <v>53.052092619340932</v>
      </c>
      <c r="P4761">
        <f t="shared" ca="1" si="726"/>
        <v>7.3290439854650486</v>
      </c>
    </row>
    <row r="4762" spans="1:16" x14ac:dyDescent="0.25">
      <c r="A4762">
        <f t="shared" ca="1" si="724"/>
        <v>106.66431246497834</v>
      </c>
      <c r="B4762">
        <f t="shared" ca="1" si="725"/>
        <v>-32.067482018163112</v>
      </c>
      <c r="C4762" s="6">
        <v>20135.9375</v>
      </c>
      <c r="D4762">
        <f t="shared" ca="1" si="730"/>
        <v>0.75</v>
      </c>
      <c r="E4762" s="1">
        <v>0.65</v>
      </c>
      <c r="F4762">
        <v>19.899999999999999</v>
      </c>
      <c r="G4762">
        <f t="shared" ca="1" si="727"/>
        <v>42.007420362456692</v>
      </c>
      <c r="H4762">
        <f t="shared" ca="1" si="731"/>
        <v>22.762327746184134</v>
      </c>
      <c r="I4762">
        <f ca="1">User_Model_Calcs!A4762-Sat_Data!$B$5</f>
        <v>-3.3356875350216626</v>
      </c>
      <c r="J4762">
        <f ca="1">(Earth_Data!$B$1/SQRT(1-Earth_Data!$B$2^2*SIN(RADIANS(User_Model_Calcs!B4762))^2))*COS(RADIANS(User_Model_Calcs!B4762))</f>
        <v>5410.0917934156332</v>
      </c>
      <c r="K4762">
        <f ca="1">((Earth_Data!$B$1*(1-Earth_Data!$B$2^2))/SQRT(1-Earth_Data!$B$2^2*SIN(RADIANS(User_Model_Calcs!B4762))^2))*SIN(RADIANS(User_Model_Calcs!B4762))</f>
        <v>-3366.7761590360938</v>
      </c>
      <c r="L4762">
        <f t="shared" ca="1" si="728"/>
        <v>-31.8945847181872</v>
      </c>
      <c r="M4762">
        <f t="shared" ca="1" si="729"/>
        <v>6372.1483754097417</v>
      </c>
      <c r="N4762">
        <f ca="1">SQRT(User_Model_Calcs!M4762^2+Sat_Data!$B$3^2-2*User_Model_Calcs!M4762*Sat_Data!$B$3*COS(RADIANS(L4762))*COS(RADIANS(I4762)))</f>
        <v>36918.399071107495</v>
      </c>
      <c r="O4762">
        <f ca="1">DEGREES(ACOS(((Earth_Data!$B$1+Sat_Data!$B$2)/User_Model_Calcs!N4762)*SQRT(1-COS(RADIANS(User_Model_Calcs!I4762))^2*COS(RADIANS(User_Model_Calcs!B4762))^2)))</f>
        <v>52.485273598881221</v>
      </c>
      <c r="P4762">
        <f t="shared" ca="1" si="726"/>
        <v>6.264891690722628</v>
      </c>
    </row>
    <row r="4763" spans="1:16" x14ac:dyDescent="0.25">
      <c r="A4763">
        <f t="shared" ca="1" si="724"/>
        <v>108.8455842635517</v>
      </c>
      <c r="B4763">
        <f t="shared" ca="1" si="725"/>
        <v>-34.002591305414157</v>
      </c>
      <c r="C4763" s="6">
        <v>20135.9375</v>
      </c>
      <c r="D4763">
        <f t="shared" ca="1" si="730"/>
        <v>1.2</v>
      </c>
      <c r="E4763" s="1">
        <v>0.65</v>
      </c>
      <c r="F4763">
        <v>19.899999999999999</v>
      </c>
      <c r="G4763">
        <f t="shared" ca="1" si="727"/>
        <v>46.089820015575185</v>
      </c>
      <c r="H4763">
        <f t="shared" ca="1" si="731"/>
        <v>18.883023995116766</v>
      </c>
      <c r="I4763">
        <f ca="1">User_Model_Calcs!A4763-Sat_Data!$B$5</f>
        <v>-1.1544157364482999</v>
      </c>
      <c r="J4763">
        <f ca="1">(Earth_Data!$B$1/SQRT(1-Earth_Data!$B$2^2*SIN(RADIANS(User_Model_Calcs!B4763))^2))*COS(RADIANS(User_Model_Calcs!B4763))</f>
        <v>5293.1001981731915</v>
      </c>
      <c r="K4763">
        <f ca="1">((Earth_Data!$B$1*(1-Earth_Data!$B$2^2))/SQRT(1-Earth_Data!$B$2^2*SIN(RADIANS(User_Model_Calcs!B4763))^2))*SIN(RADIANS(User_Model_Calcs!B4763))</f>
        <v>-3546.6861226125925</v>
      </c>
      <c r="L4763">
        <f t="shared" ca="1" si="728"/>
        <v>-33.824393593629644</v>
      </c>
      <c r="M4763">
        <f t="shared" ca="1" si="729"/>
        <v>6371.4905760138909</v>
      </c>
      <c r="N4763">
        <f ca="1">SQRT(User_Model_Calcs!M4763^2+Sat_Data!$B$3^2-2*User_Model_Calcs!M4763*Sat_Data!$B$3*COS(RADIANS(L4763))*COS(RADIANS(I4763)))</f>
        <v>37042.45073382894</v>
      </c>
      <c r="O4763">
        <f ca="1">DEGREES(ACOS(((Earth_Data!$B$1+Sat_Data!$B$2)/User_Model_Calcs!N4763)*SQRT(1-COS(RADIANS(User_Model_Calcs!I4763))^2*COS(RADIANS(User_Model_Calcs!B4763))^2)))</f>
        <v>50.443676095686605</v>
      </c>
      <c r="P4763">
        <f t="shared" ca="1" si="726"/>
        <v>2.0636801276716588</v>
      </c>
    </row>
    <row r="4764" spans="1:16" x14ac:dyDescent="0.25">
      <c r="A4764">
        <f t="shared" ca="1" si="724"/>
        <v>106.70125220899693</v>
      </c>
      <c r="B4764">
        <f t="shared" ca="1" si="725"/>
        <v>-32.640377113448672</v>
      </c>
      <c r="C4764" s="6">
        <v>20135.9375</v>
      </c>
      <c r="D4764">
        <f t="shared" ca="1" si="730"/>
        <v>0.75</v>
      </c>
      <c r="E4764" s="1">
        <v>0.65</v>
      </c>
      <c r="F4764">
        <v>19.899999999999999</v>
      </c>
      <c r="G4764">
        <f t="shared" ca="1" si="727"/>
        <v>42.007420362456692</v>
      </c>
      <c r="H4764">
        <f t="shared" ca="1" si="731"/>
        <v>22.150436930134674</v>
      </c>
      <c r="I4764">
        <f ca="1">User_Model_Calcs!A4764-Sat_Data!$B$5</f>
        <v>-3.2987477910030663</v>
      </c>
      <c r="J4764">
        <f ca="1">(Earth_Data!$B$1/SQRT(1-Earth_Data!$B$2^2*SIN(RADIANS(User_Model_Calcs!B4764))^2))*COS(RADIANS(User_Model_Calcs!B4764))</f>
        <v>5376.0939454803756</v>
      </c>
      <c r="K4764">
        <f ca="1">((Earth_Data!$B$1*(1-Earth_Data!$B$2^2))/SQRT(1-Earth_Data!$B$2^2*SIN(RADIANS(User_Model_Calcs!B4764))^2))*SIN(RADIANS(User_Model_Calcs!B4764))</f>
        <v>-3420.4435212938479</v>
      </c>
      <c r="L4764">
        <f t="shared" ca="1" si="728"/>
        <v>-32.46582762440535</v>
      </c>
      <c r="M4764">
        <f t="shared" ca="1" si="729"/>
        <v>6371.9557431758585</v>
      </c>
      <c r="N4764">
        <f ca="1">SQRT(User_Model_Calcs!M4764^2+Sat_Data!$B$3^2-2*User_Model_Calcs!M4764*Sat_Data!$B$3*COS(RADIANS(L4764))*COS(RADIANS(I4764)))</f>
        <v>36956.879532566229</v>
      </c>
      <c r="O4764">
        <f ca="1">DEGREES(ACOS(((Earth_Data!$B$1+Sat_Data!$B$2)/User_Model_Calcs!N4764)*SQRT(1-COS(RADIANS(User_Model_Calcs!I4764))^2*COS(RADIANS(User_Model_Calcs!B4764))^2)))</f>
        <v>51.841466404070772</v>
      </c>
      <c r="P4764">
        <f t="shared" ca="1" si="726"/>
        <v>6.099610331913512</v>
      </c>
    </row>
    <row r="4765" spans="1:16" x14ac:dyDescent="0.25">
      <c r="A4765">
        <f t="shared" ca="1" si="724"/>
        <v>109.44701055698397</v>
      </c>
      <c r="B4765">
        <f t="shared" ca="1" si="725"/>
        <v>-31.769039773894704</v>
      </c>
      <c r="C4765" s="6">
        <v>20135.9375</v>
      </c>
      <c r="D4765">
        <f t="shared" ca="1" si="730"/>
        <v>3</v>
      </c>
      <c r="E4765" s="1">
        <v>0.65</v>
      </c>
      <c r="F4765">
        <v>19.899999999999999</v>
      </c>
      <c r="G4765">
        <f t="shared" ca="1" si="727"/>
        <v>54.048620189015942</v>
      </c>
      <c r="H4765">
        <f t="shared" ca="1" si="731"/>
        <v>22.187733599172226</v>
      </c>
      <c r="I4765">
        <f ca="1">User_Model_Calcs!A4765-Sat_Data!$B$5</f>
        <v>-0.55298944301603115</v>
      </c>
      <c r="J4765">
        <f ca="1">(Earth_Data!$B$1/SQRT(1-Earth_Data!$B$2^2*SIN(RADIANS(User_Model_Calcs!B4765))^2))*COS(RADIANS(User_Model_Calcs!B4765))</f>
        <v>5427.5882818567416</v>
      </c>
      <c r="K4765">
        <f ca="1">((Earth_Data!$B$1*(1-Earth_Data!$B$2^2))/SQRT(1-Earth_Data!$B$2^2*SIN(RADIANS(User_Model_Calcs!B4765))^2))*SIN(RADIANS(User_Model_Calcs!B4765))</f>
        <v>-3338.6868351686153</v>
      </c>
      <c r="L4765">
        <f t="shared" ca="1" si="728"/>
        <v>-31.597030473879741</v>
      </c>
      <c r="M4765">
        <f t="shared" ca="1" si="729"/>
        <v>6372.2479817311605</v>
      </c>
      <c r="N4765">
        <f ca="1">SQRT(User_Model_Calcs!M4765^2+Sat_Data!$B$3^2-2*User_Model_Calcs!M4765*Sat_Data!$B$3*COS(RADIANS(L4765))*COS(RADIANS(I4765)))</f>
        <v>36888.241749505047</v>
      </c>
      <c r="O4765">
        <f ca="1">DEGREES(ACOS(((Earth_Data!$B$1+Sat_Data!$B$2)/User_Model_Calcs!N4765)*SQRT(1-COS(RADIANS(User_Model_Calcs!I4765))^2*COS(RADIANS(User_Model_Calcs!B4765))^2)))</f>
        <v>52.995976594928145</v>
      </c>
      <c r="P4765">
        <f t="shared" ca="1" si="726"/>
        <v>1.050234344983362</v>
      </c>
    </row>
    <row r="4766" spans="1:16" x14ac:dyDescent="0.25">
      <c r="A4766">
        <f t="shared" ca="1" si="724"/>
        <v>106.66386782334074</v>
      </c>
      <c r="B4766">
        <f t="shared" ca="1" si="725"/>
        <v>-30.868234703252408</v>
      </c>
      <c r="C4766" s="6">
        <v>20135.9375</v>
      </c>
      <c r="D4766">
        <f t="shared" ca="1" si="730"/>
        <v>1.2</v>
      </c>
      <c r="E4766" s="1">
        <v>0.65</v>
      </c>
      <c r="F4766">
        <v>19.899999999999999</v>
      </c>
      <c r="G4766">
        <f t="shared" ca="1" si="727"/>
        <v>46.089820015575185</v>
      </c>
      <c r="H4766">
        <f t="shared" ca="1" si="731"/>
        <v>23.661864538353043</v>
      </c>
      <c r="I4766">
        <f ca="1">User_Model_Calcs!A4766-Sat_Data!$B$5</f>
        <v>-3.3361321766592624</v>
      </c>
      <c r="J4766">
        <f ca="1">(Earth_Data!$B$1/SQRT(1-Earth_Data!$B$2^2*SIN(RADIANS(User_Model_Calcs!B4766))^2))*COS(RADIANS(User_Model_Calcs!B4766))</f>
        <v>5479.5034117559435</v>
      </c>
      <c r="K4766">
        <f ca="1">((Earth_Data!$B$1*(1-Earth_Data!$B$2^2))/SQRT(1-Earth_Data!$B$2^2*SIN(RADIANS(User_Model_Calcs!B4766))^2))*SIN(RADIANS(User_Model_Calcs!B4766))</f>
        <v>-3253.3640163016371</v>
      </c>
      <c r="L4766">
        <f t="shared" ca="1" si="728"/>
        <v>-30.699017991989344</v>
      </c>
      <c r="M4766">
        <f t="shared" ca="1" si="729"/>
        <v>6372.5454146684078</v>
      </c>
      <c r="N4766">
        <f ca="1">SQRT(User_Model_Calcs!M4766^2+Sat_Data!$B$3^2-2*User_Model_Calcs!M4766*Sat_Data!$B$3*COS(RADIANS(L4766))*COS(RADIANS(I4766)))</f>
        <v>36839.245558872011</v>
      </c>
      <c r="O4766">
        <f ca="1">DEGREES(ACOS(((Earth_Data!$B$1+Sat_Data!$B$2)/User_Model_Calcs!N4766)*SQRT(1-COS(RADIANS(User_Model_Calcs!I4766))^2*COS(RADIANS(User_Model_Calcs!B4766))^2)))</f>
        <v>53.842819466923267</v>
      </c>
      <c r="P4766">
        <f t="shared" ca="1" si="726"/>
        <v>6.4819149459100078</v>
      </c>
    </row>
    <row r="4767" spans="1:16" x14ac:dyDescent="0.25">
      <c r="A4767">
        <f t="shared" ca="1" si="724"/>
        <v>108.19811542532203</v>
      </c>
      <c r="B4767">
        <f t="shared" ca="1" si="725"/>
        <v>-32.874315465692199</v>
      </c>
      <c r="C4767" s="6">
        <v>20135.9375</v>
      </c>
      <c r="D4767">
        <f t="shared" ca="1" si="730"/>
        <v>0.75</v>
      </c>
      <c r="E4767" s="1">
        <v>0.65</v>
      </c>
      <c r="F4767">
        <v>19.899999999999999</v>
      </c>
      <c r="G4767">
        <f t="shared" ca="1" si="727"/>
        <v>42.007420362456692</v>
      </c>
      <c r="H4767">
        <f t="shared" ca="1" si="731"/>
        <v>23.480466636865891</v>
      </c>
      <c r="I4767">
        <f ca="1">User_Model_Calcs!A4767-Sat_Data!$B$5</f>
        <v>-1.8018845746779704</v>
      </c>
      <c r="J4767">
        <f ca="1">(Earth_Data!$B$1/SQRT(1-Earth_Data!$B$2^2*SIN(RADIANS(User_Model_Calcs!B4767))^2))*COS(RADIANS(User_Model_Calcs!B4767))</f>
        <v>5362.0562194095382</v>
      </c>
      <c r="K4767">
        <f ca="1">((Earth_Data!$B$1*(1-Earth_Data!$B$2^2))/SQRT(1-Earth_Data!$B$2^2*SIN(RADIANS(User_Model_Calcs!B4767))^2))*SIN(RADIANS(User_Model_Calcs!B4767))</f>
        <v>-3442.2614612154757</v>
      </c>
      <c r="L4767">
        <f t="shared" ca="1" si="728"/>
        <v>-32.699111264229735</v>
      </c>
      <c r="M4767">
        <f t="shared" ca="1" si="729"/>
        <v>6371.8765577714867</v>
      </c>
      <c r="N4767">
        <f ca="1">SQRT(User_Model_Calcs!M4767^2+Sat_Data!$B$3^2-2*User_Model_Calcs!M4767*Sat_Data!$B$3*COS(RADIANS(L4767))*COS(RADIANS(I4767)))</f>
        <v>36965.74254689306</v>
      </c>
      <c r="O4767">
        <f ca="1">DEGREES(ACOS(((Earth_Data!$B$1+Sat_Data!$B$2)/User_Model_Calcs!N4767)*SQRT(1-COS(RADIANS(User_Model_Calcs!I4767))^2*COS(RADIANS(User_Model_Calcs!B4767))^2)))</f>
        <v>51.69389688105975</v>
      </c>
      <c r="P4767">
        <f t="shared" ca="1" si="726"/>
        <v>3.3170067952460207</v>
      </c>
    </row>
    <row r="4768" spans="1:16" x14ac:dyDescent="0.25">
      <c r="A4768">
        <f t="shared" ca="1" si="724"/>
        <v>110.14824625362795</v>
      </c>
      <c r="B4768">
        <f t="shared" ca="1" si="725"/>
        <v>-33.008698044674546</v>
      </c>
      <c r="C4768" s="6">
        <v>20135.9375</v>
      </c>
      <c r="D4768">
        <f t="shared" ca="1" si="730"/>
        <v>3</v>
      </c>
      <c r="E4768" s="1">
        <v>0.65</v>
      </c>
      <c r="F4768">
        <v>19.899999999999999</v>
      </c>
      <c r="G4768">
        <f t="shared" ca="1" si="727"/>
        <v>54.048620189015942</v>
      </c>
      <c r="H4768">
        <f t="shared" ca="1" si="731"/>
        <v>16.667790844814796</v>
      </c>
      <c r="I4768">
        <f ca="1">User_Model_Calcs!A4768-Sat_Data!$B$5</f>
        <v>0.14824625362794563</v>
      </c>
      <c r="J4768">
        <f ca="1">(Earth_Data!$B$1/SQRT(1-Earth_Data!$B$2^2*SIN(RADIANS(User_Model_Calcs!B4768))^2))*COS(RADIANS(User_Model_Calcs!B4768))</f>
        <v>5353.9519616883708</v>
      </c>
      <c r="K4768">
        <f ca="1">((Earth_Data!$B$1*(1-Earth_Data!$B$2^2))/SQRT(1-Earth_Data!$B$2^2*SIN(RADIANS(User_Model_Calcs!B4768))^2))*SIN(RADIANS(User_Model_Calcs!B4768))</f>
        <v>-3454.7688594935839</v>
      </c>
      <c r="L4768">
        <f t="shared" ca="1" si="728"/>
        <v>-32.83312301135139</v>
      </c>
      <c r="M4768">
        <f t="shared" ca="1" si="729"/>
        <v>6371.8309362845903</v>
      </c>
      <c r="N4768">
        <f ca="1">SQRT(User_Model_Calcs!M4768^2+Sat_Data!$B$3^2-2*User_Model_Calcs!M4768*Sat_Data!$B$3*COS(RADIANS(L4768))*COS(RADIANS(I4768)))</f>
        <v>36971.974285261589</v>
      </c>
      <c r="O4768">
        <f ca="1">DEGREES(ACOS(((Earth_Data!$B$1+Sat_Data!$B$2)/User_Model_Calcs!N4768)*SQRT(1-COS(RADIANS(User_Model_Calcs!I4768))^2*COS(RADIANS(User_Model_Calcs!B4768))^2)))</f>
        <v>51.590652132323626</v>
      </c>
      <c r="P4768">
        <f t="shared" ca="1" si="726"/>
        <v>0.27212670271448691</v>
      </c>
    </row>
    <row r="4769" spans="1:16" x14ac:dyDescent="0.25">
      <c r="A4769">
        <f t="shared" ref="A4769:A4781" ca="1" si="732">108.049394295518+(RAND()*5-2.5)</f>
        <v>105.88425337740992</v>
      </c>
      <c r="B4769">
        <f t="shared" ref="B4769:B4781" ca="1" si="733">-31.6714359012002+(RAND()*5-2.5)</f>
        <v>-30.277761691923395</v>
      </c>
      <c r="C4769" s="6">
        <v>20135.9375</v>
      </c>
      <c r="D4769">
        <f t="shared" ca="1" si="730"/>
        <v>0.75</v>
      </c>
      <c r="E4769" s="1">
        <v>0.65</v>
      </c>
      <c r="F4769">
        <v>19.899999999999999</v>
      </c>
      <c r="G4769">
        <f t="shared" ca="1" si="727"/>
        <v>42.007420362456692</v>
      </c>
      <c r="H4769">
        <f t="shared" ca="1" si="731"/>
        <v>14.22373758314739</v>
      </c>
      <c r="I4769">
        <f ca="1">User_Model_Calcs!A4769-Sat_Data!$B$5</f>
        <v>-4.1157466225900805</v>
      </c>
      <c r="J4769">
        <f ca="1">(Earth_Data!$B$1/SQRT(1-Earth_Data!$B$2^2*SIN(RADIANS(User_Model_Calcs!B4769))^2))*COS(RADIANS(User_Model_Calcs!B4769))</f>
        <v>5512.7991421229044</v>
      </c>
      <c r="K4769">
        <f ca="1">((Earth_Data!$B$1*(1-Earth_Data!$B$2^2))/SQRT(1-Earth_Data!$B$2^2*SIN(RADIANS(User_Model_Calcs!B4769))^2))*SIN(RADIANS(User_Model_Calcs!B4769))</f>
        <v>-3197.0034173187305</v>
      </c>
      <c r="L4769">
        <f t="shared" ca="1" si="728"/>
        <v>-30.110466026744714</v>
      </c>
      <c r="M4769">
        <f t="shared" ca="1" si="729"/>
        <v>6372.7376559637751</v>
      </c>
      <c r="N4769">
        <f ca="1">SQRT(User_Model_Calcs!M4769^2+Sat_Data!$B$3^2-2*User_Model_Calcs!M4769*Sat_Data!$B$3*COS(RADIANS(L4769))*COS(RADIANS(I4769)))</f>
        <v>36806.799795297251</v>
      </c>
      <c r="O4769">
        <f ca="1">DEGREES(ACOS(((Earth_Data!$B$1+Sat_Data!$B$2)/User_Model_Calcs!N4769)*SQRT(1-COS(RADIANS(User_Model_Calcs!I4769))^2*COS(RADIANS(User_Model_Calcs!B4769))^2)))</f>
        <v>54.41380136872494</v>
      </c>
      <c r="P4769">
        <f t="shared" ca="1" si="726"/>
        <v>8.1222668166981329</v>
      </c>
    </row>
    <row r="4770" spans="1:16" x14ac:dyDescent="0.25">
      <c r="A4770">
        <f t="shared" ca="1" si="732"/>
        <v>106.61539169651797</v>
      </c>
      <c r="B4770">
        <f t="shared" ca="1" si="733"/>
        <v>-30.965900275120447</v>
      </c>
      <c r="C4770" s="6">
        <v>20135.9375</v>
      </c>
      <c r="D4770">
        <f t="shared" ca="1" si="730"/>
        <v>0.75</v>
      </c>
      <c r="E4770" s="1">
        <v>0.65</v>
      </c>
      <c r="F4770">
        <v>19.899999999999999</v>
      </c>
      <c r="G4770">
        <f t="shared" ca="1" si="727"/>
        <v>42.007420362456692</v>
      </c>
      <c r="H4770">
        <f t="shared" ca="1" si="731"/>
        <v>14.338003162311191</v>
      </c>
      <c r="I4770">
        <f ca="1">User_Model_Calcs!A4770-Sat_Data!$B$5</f>
        <v>-3.3846083034820253</v>
      </c>
      <c r="J4770">
        <f ca="1">(Earth_Data!$B$1/SQRT(1-Earth_Data!$B$2^2*SIN(RADIANS(User_Model_Calcs!B4770))^2))*COS(RADIANS(User_Model_Calcs!B4770))</f>
        <v>5473.9400229938183</v>
      </c>
      <c r="K4770">
        <f ca="1">((Earth_Data!$B$1*(1-Earth_Data!$B$2^2))/SQRT(1-Earth_Data!$B$2^2*SIN(RADIANS(User_Model_Calcs!B4770))^2))*SIN(RADIANS(User_Model_Calcs!B4770))</f>
        <v>-3262.6534806370519</v>
      </c>
      <c r="L4770">
        <f t="shared" ca="1" si="728"/>
        <v>-30.796372692028438</v>
      </c>
      <c r="M4770">
        <f t="shared" ca="1" si="729"/>
        <v>6372.513406031142</v>
      </c>
      <c r="N4770">
        <f ca="1">SQRT(User_Model_Calcs!M4770^2+Sat_Data!$B$3^2-2*User_Model_Calcs!M4770*Sat_Data!$B$3*COS(RADIANS(L4770))*COS(RADIANS(I4770)))</f>
        <v>36845.906880963681</v>
      </c>
      <c r="O4770">
        <f ca="1">DEGREES(ACOS(((Earth_Data!$B$1+Sat_Data!$B$2)/User_Model_Calcs!N4770)*SQRT(1-COS(RADIANS(User_Model_Calcs!I4770))^2*COS(RADIANS(User_Model_Calcs!B4770))^2)))</f>
        <v>53.726787917108844</v>
      </c>
      <c r="P4770">
        <f t="shared" ca="1" si="726"/>
        <v>6.5569724933878017</v>
      </c>
    </row>
    <row r="4771" spans="1:16" x14ac:dyDescent="0.25">
      <c r="A4771">
        <f t="shared" ca="1" si="732"/>
        <v>110.45095146805997</v>
      </c>
      <c r="B4771">
        <f t="shared" ca="1" si="733"/>
        <v>-30.385559659321125</v>
      </c>
      <c r="C4771" s="6">
        <v>20135.9375</v>
      </c>
      <c r="D4771">
        <f t="shared" ca="1" si="730"/>
        <v>1.2</v>
      </c>
      <c r="E4771" s="1">
        <v>0.65</v>
      </c>
      <c r="F4771">
        <v>19.899999999999999</v>
      </c>
      <c r="G4771">
        <f t="shared" ca="1" si="727"/>
        <v>46.089820015575185</v>
      </c>
      <c r="H4771">
        <f t="shared" ca="1" si="731"/>
        <v>17.113142202929335</v>
      </c>
      <c r="I4771">
        <f ca="1">User_Model_Calcs!A4771-Sat_Data!$B$5</f>
        <v>0.45095146805996933</v>
      </c>
      <c r="J4771">
        <f ca="1">(Earth_Data!$B$1/SQRT(1-Earth_Data!$B$2^2*SIN(RADIANS(User_Model_Calcs!B4771))^2))*COS(RADIANS(User_Model_Calcs!B4771))</f>
        <v>5506.7641974967974</v>
      </c>
      <c r="K4771">
        <f ca="1">((Earth_Data!$B$1*(1-Earth_Data!$B$2^2))/SQRT(1-Earth_Data!$B$2^2*SIN(RADIANS(User_Model_Calcs!B4771))^2))*SIN(RADIANS(User_Model_Calcs!B4771))</f>
        <v>-3207.3178987121696</v>
      </c>
      <c r="L4771">
        <f t="shared" ca="1" si="728"/>
        <v>-30.217907982692669</v>
      </c>
      <c r="M4771">
        <f t="shared" ca="1" si="729"/>
        <v>6372.7027257068876</v>
      </c>
      <c r="N4771">
        <f ca="1">SQRT(User_Model_Calcs!M4771^2+Sat_Data!$B$3^2-2*User_Model_Calcs!M4771*Sat_Data!$B$3*COS(RADIANS(L4771))*COS(RADIANS(I4771)))</f>
        <v>36797.615030150657</v>
      </c>
      <c r="O4771">
        <f ca="1">DEGREES(ACOS(((Earth_Data!$B$1+Sat_Data!$B$2)/User_Model_Calcs!N4771)*SQRT(1-COS(RADIANS(User_Model_Calcs!I4771))^2*COS(RADIANS(User_Model_Calcs!B4771))^2)))</f>
        <v>54.57503424569974</v>
      </c>
      <c r="P4771">
        <f t="shared" ca="1" si="726"/>
        <v>0.89147844414934307</v>
      </c>
    </row>
    <row r="4772" spans="1:16" x14ac:dyDescent="0.25">
      <c r="A4772">
        <f t="shared" ca="1" si="732"/>
        <v>107.58856405776318</v>
      </c>
      <c r="B4772">
        <f t="shared" ca="1" si="733"/>
        <v>-33.629340997405485</v>
      </c>
      <c r="C4772" s="6">
        <v>20135.9375</v>
      </c>
      <c r="D4772">
        <f t="shared" ca="1" si="730"/>
        <v>1.2</v>
      </c>
      <c r="E4772" s="1">
        <v>0.65</v>
      </c>
      <c r="F4772">
        <v>19.899999999999999</v>
      </c>
      <c r="G4772">
        <f t="shared" ca="1" si="727"/>
        <v>46.089820015575185</v>
      </c>
      <c r="H4772">
        <f t="shared" ca="1" si="731"/>
        <v>22.28035810067551</v>
      </c>
      <c r="I4772">
        <f ca="1">User_Model_Calcs!A4772-Sat_Data!$B$5</f>
        <v>-2.411435942236821</v>
      </c>
      <c r="J4772">
        <f ca="1">(Earth_Data!$B$1/SQRT(1-Earth_Data!$B$2^2*SIN(RADIANS(User_Model_Calcs!B4772))^2))*COS(RADIANS(User_Model_Calcs!B4772))</f>
        <v>5316.1407127692009</v>
      </c>
      <c r="K4772">
        <f ca="1">((Earth_Data!$B$1*(1-Earth_Data!$B$2^2))/SQRT(1-Earth_Data!$B$2^2*SIN(RADIANS(User_Model_Calcs!B4772))^2))*SIN(RADIANS(User_Model_Calcs!B4772))</f>
        <v>-3512.289353790356</v>
      </c>
      <c r="L4772">
        <f t="shared" ca="1" si="728"/>
        <v>-33.452103331429278</v>
      </c>
      <c r="M4772">
        <f t="shared" ca="1" si="729"/>
        <v>6371.6189922743579</v>
      </c>
      <c r="N4772">
        <f ca="1">SQRT(User_Model_Calcs!M4772^2+Sat_Data!$B$3^2-2*User_Model_Calcs!M4772*Sat_Data!$B$3*COS(RADIANS(L4772))*COS(RADIANS(I4772)))</f>
        <v>37020.375741178621</v>
      </c>
      <c r="O4772">
        <f ca="1">DEGREES(ACOS(((Earth_Data!$B$1+Sat_Data!$B$2)/User_Model_Calcs!N4772)*SQRT(1-COS(RADIANS(User_Model_Calcs!I4772))^2*COS(RADIANS(User_Model_Calcs!B4772))^2)))</f>
        <v>50.800056122961884</v>
      </c>
      <c r="P4772">
        <f t="shared" ca="1" si="726"/>
        <v>4.3484074876930032</v>
      </c>
    </row>
    <row r="4773" spans="1:16" x14ac:dyDescent="0.25">
      <c r="A4773">
        <f t="shared" ca="1" si="732"/>
        <v>108.74057410732442</v>
      </c>
      <c r="B4773">
        <f t="shared" ca="1" si="733"/>
        <v>-31.508345321955453</v>
      </c>
      <c r="C4773" s="6">
        <v>20135.9375</v>
      </c>
      <c r="D4773">
        <f t="shared" ca="1" si="730"/>
        <v>0.75</v>
      </c>
      <c r="E4773" s="1">
        <v>0.65</v>
      </c>
      <c r="F4773">
        <v>19.899999999999999</v>
      </c>
      <c r="G4773">
        <f t="shared" ca="1" si="727"/>
        <v>42.007420362456692</v>
      </c>
      <c r="H4773">
        <f t="shared" ca="1" si="731"/>
        <v>18.481620907351282</v>
      </c>
      <c r="I4773">
        <f ca="1">User_Model_Calcs!A4773-Sat_Data!$B$5</f>
        <v>-1.2594258926755799</v>
      </c>
      <c r="J4773">
        <f ca="1">(Earth_Data!$B$1/SQRT(1-Earth_Data!$B$2^2*SIN(RADIANS(User_Model_Calcs!B4773))^2))*COS(RADIANS(User_Model_Calcs!B4773))</f>
        <v>5442.751199349761</v>
      </c>
      <c r="K4773">
        <f ca="1">((Earth_Data!$B$1*(1-Earth_Data!$B$2^2))/SQRT(1-Earth_Data!$B$2^2*SIN(RADIANS(User_Model_Calcs!B4773))^2))*SIN(RADIANS(User_Model_Calcs!B4773))</f>
        <v>-3314.077119314004</v>
      </c>
      <c r="L4773">
        <f t="shared" ca="1" si="728"/>
        <v>-31.337126914927055</v>
      </c>
      <c r="M4773">
        <f t="shared" ca="1" si="729"/>
        <v>6372.3345620568189</v>
      </c>
      <c r="N4773">
        <f ca="1">SQRT(User_Model_Calcs!M4773^2+Sat_Data!$B$3^2-2*User_Model_Calcs!M4773*Sat_Data!$B$3*COS(RADIANS(L4773))*COS(RADIANS(I4773)))</f>
        <v>36872.135553862572</v>
      </c>
      <c r="O4773">
        <f ca="1">DEGREES(ACOS(((Earth_Data!$B$1+Sat_Data!$B$2)/User_Model_Calcs!N4773)*SQRT(1-COS(RADIANS(User_Model_Calcs!I4773))^2*COS(RADIANS(User_Model_Calcs!B4773))^2)))</f>
        <v>53.272118520298861</v>
      </c>
      <c r="P4773">
        <f t="shared" ca="1" si="726"/>
        <v>2.408786391697106</v>
      </c>
    </row>
    <row r="4774" spans="1:16" x14ac:dyDescent="0.25">
      <c r="A4774">
        <f t="shared" ca="1" si="732"/>
        <v>109.77520823420238</v>
      </c>
      <c r="B4774">
        <f t="shared" ca="1" si="733"/>
        <v>-31.040506955318754</v>
      </c>
      <c r="C4774" s="6">
        <v>20135.9375</v>
      </c>
      <c r="D4774">
        <f t="shared" ca="1" si="730"/>
        <v>0.75</v>
      </c>
      <c r="E4774" s="1">
        <v>0.65</v>
      </c>
      <c r="F4774">
        <v>19.899999999999999</v>
      </c>
      <c r="G4774">
        <f t="shared" ca="1" si="727"/>
        <v>42.007420362456692</v>
      </c>
      <c r="H4774">
        <f t="shared" ca="1" si="731"/>
        <v>16.273683038377527</v>
      </c>
      <c r="I4774">
        <f ca="1">User_Model_Calcs!A4774-Sat_Data!$B$5</f>
        <v>-0.22479176579761884</v>
      </c>
      <c r="J4774">
        <f ca="1">(Earth_Data!$B$1/SQRT(1-Earth_Data!$B$2^2*SIN(RADIANS(User_Model_Calcs!B4774))^2))*COS(RADIANS(User_Model_Calcs!B4774))</f>
        <v>5469.6794327646348</v>
      </c>
      <c r="K4774">
        <f ca="1">((Earth_Data!$B$1*(1-Earth_Data!$B$2^2))/SQRT(1-Earth_Data!$B$2^2*SIN(RADIANS(User_Model_Calcs!B4774))^2))*SIN(RADIANS(User_Model_Calcs!B4774))</f>
        <v>-3269.7433955344391</v>
      </c>
      <c r="L4774">
        <f t="shared" ca="1" si="728"/>
        <v>-30.870743218344508</v>
      </c>
      <c r="M4774">
        <f t="shared" ca="1" si="729"/>
        <v>6372.4889148471293</v>
      </c>
      <c r="N4774">
        <f ca="1">SQRT(User_Model_Calcs!M4774^2+Sat_Data!$B$3^2-2*User_Model_Calcs!M4774*Sat_Data!$B$3*COS(RADIANS(L4774))*COS(RADIANS(I4774)))</f>
        <v>36839.899675834371</v>
      </c>
      <c r="O4774">
        <f ca="1">DEGREES(ACOS(((Earth_Data!$B$1+Sat_Data!$B$2)/User_Model_Calcs!N4774)*SQRT(1-COS(RADIANS(User_Model_Calcs!I4774))^2*COS(RADIANS(User_Model_Calcs!B4774))^2)))</f>
        <v>53.830268404245892</v>
      </c>
      <c r="P4774">
        <f t="shared" ca="1" si="726"/>
        <v>0.43593759441641006</v>
      </c>
    </row>
    <row r="4775" spans="1:16" x14ac:dyDescent="0.25">
      <c r="A4775">
        <f t="shared" ca="1" si="732"/>
        <v>107.64760108135471</v>
      </c>
      <c r="B4775">
        <f t="shared" ca="1" si="733"/>
        <v>-33.964822738011797</v>
      </c>
      <c r="C4775" s="6">
        <v>20135.9375</v>
      </c>
      <c r="D4775">
        <f t="shared" ca="1" si="730"/>
        <v>3</v>
      </c>
      <c r="E4775" s="1">
        <v>0.65</v>
      </c>
      <c r="F4775">
        <v>19.899999999999999</v>
      </c>
      <c r="G4775">
        <f t="shared" ca="1" si="727"/>
        <v>54.048620189015942</v>
      </c>
      <c r="H4775">
        <f t="shared" ca="1" si="731"/>
        <v>18.006692586903419</v>
      </c>
      <c r="I4775">
        <f ca="1">User_Model_Calcs!A4775-Sat_Data!$B$5</f>
        <v>-2.3523989186452923</v>
      </c>
      <c r="J4775">
        <f ca="1">(Earth_Data!$B$1/SQRT(1-Earth_Data!$B$2^2*SIN(RADIANS(User_Model_Calcs!B4775))^2))*COS(RADIANS(User_Model_Calcs!B4775))</f>
        <v>5295.441876462176</v>
      </c>
      <c r="K4775">
        <f ca="1">((Earth_Data!$B$1*(1-Earth_Data!$B$2^2))/SQRT(1-Earth_Data!$B$2^2*SIN(RADIANS(User_Model_Calcs!B4775))^2))*SIN(RADIANS(User_Model_Calcs!B4775))</f>
        <v>-3543.2123113645976</v>
      </c>
      <c r="L4775">
        <f t="shared" ca="1" si="728"/>
        <v>-33.786720804022728</v>
      </c>
      <c r="M4775">
        <f t="shared" ca="1" si="729"/>
        <v>6371.5036020075277</v>
      </c>
      <c r="N4775">
        <f ca="1">SQRT(User_Model_Calcs!M4775^2+Sat_Data!$B$3^2-2*User_Model_Calcs!M4775*Sat_Data!$B$3*COS(RADIANS(L4775))*COS(RADIANS(I4775)))</f>
        <v>37043.644233788102</v>
      </c>
      <c r="O4775">
        <f ca="1">DEGREES(ACOS(((Earth_Data!$B$1+Sat_Data!$B$2)/User_Model_Calcs!N4775)*SQRT(1-COS(RADIANS(User_Model_Calcs!I4775))^2*COS(RADIANS(User_Model_Calcs!B4775))^2)))</f>
        <v>50.424877176634574</v>
      </c>
      <c r="P4775">
        <f t="shared" ca="1" si="726"/>
        <v>4.2054080459009882</v>
      </c>
    </row>
    <row r="4776" spans="1:16" x14ac:dyDescent="0.25">
      <c r="A4776">
        <f t="shared" ca="1" si="732"/>
        <v>106.62574218227813</v>
      </c>
      <c r="B4776">
        <f t="shared" ca="1" si="733"/>
        <v>-31.394836978134197</v>
      </c>
      <c r="C4776" s="6">
        <v>20135.9375</v>
      </c>
      <c r="D4776">
        <f t="shared" ca="1" si="730"/>
        <v>1.2</v>
      </c>
      <c r="E4776" s="1">
        <v>0.65</v>
      </c>
      <c r="F4776">
        <v>19.899999999999999</v>
      </c>
      <c r="G4776">
        <f t="shared" ca="1" si="727"/>
        <v>46.089820015575185</v>
      </c>
      <c r="H4776">
        <f t="shared" ca="1" si="731"/>
        <v>18.535754757802593</v>
      </c>
      <c r="I4776">
        <f ca="1">User_Model_Calcs!A4776-Sat_Data!$B$5</f>
        <v>-3.3742578177218689</v>
      </c>
      <c r="J4776">
        <f ca="1">(Earth_Data!$B$1/SQRT(1-Earth_Data!$B$2^2*SIN(RADIANS(User_Model_Calcs!B4776))^2))*COS(RADIANS(User_Model_Calcs!B4776))</f>
        <v>5449.3180346044746</v>
      </c>
      <c r="K4776">
        <f ca="1">((Earth_Data!$B$1*(1-Earth_Data!$B$2^2))/SQRT(1-Earth_Data!$B$2^2*SIN(RADIANS(User_Model_Calcs!B4776))^2))*SIN(RADIANS(User_Model_Calcs!B4776))</f>
        <v>-3303.3406671205312</v>
      </c>
      <c r="L4776">
        <f t="shared" ca="1" si="728"/>
        <v>-31.223967346197846</v>
      </c>
      <c r="M4776">
        <f t="shared" ca="1" si="729"/>
        <v>6372.3721333046688</v>
      </c>
      <c r="N4776">
        <f ca="1">SQRT(User_Model_Calcs!M4776^2+Sat_Data!$B$3^2-2*User_Model_Calcs!M4776*Sat_Data!$B$3*COS(RADIANS(L4776))*COS(RADIANS(I4776)))</f>
        <v>36873.932094054871</v>
      </c>
      <c r="O4776">
        <f ca="1">DEGREES(ACOS(((Earth_Data!$B$1+Sat_Data!$B$2)/User_Model_Calcs!N4776)*SQRT(1-COS(RADIANS(User_Model_Calcs!I4776))^2*COS(RADIANS(User_Model_Calcs!B4776))^2)))</f>
        <v>53.242213777839368</v>
      </c>
      <c r="P4776">
        <f t="shared" ca="1" si="726"/>
        <v>6.4573582157160736</v>
      </c>
    </row>
    <row r="4777" spans="1:16" x14ac:dyDescent="0.25">
      <c r="A4777">
        <f t="shared" ca="1" si="732"/>
        <v>107.03647505843374</v>
      </c>
      <c r="B4777">
        <f t="shared" ca="1" si="733"/>
        <v>-32.629055524517987</v>
      </c>
      <c r="C4777" s="6">
        <v>20135.9375</v>
      </c>
      <c r="D4777">
        <f t="shared" ca="1" si="730"/>
        <v>3</v>
      </c>
      <c r="E4777" s="1">
        <v>0.65</v>
      </c>
      <c r="F4777">
        <v>19.899999999999999</v>
      </c>
      <c r="G4777">
        <f t="shared" ca="1" si="727"/>
        <v>54.048620189015942</v>
      </c>
      <c r="H4777">
        <f t="shared" ca="1" si="731"/>
        <v>21.642808392015102</v>
      </c>
      <c r="I4777">
        <f ca="1">User_Model_Calcs!A4777-Sat_Data!$B$5</f>
        <v>-2.9635249415662628</v>
      </c>
      <c r="J4777">
        <f ca="1">(Earth_Data!$B$1/SQRT(1-Earth_Data!$B$2^2*SIN(RADIANS(User_Model_Calcs!B4777))^2))*COS(RADIANS(User_Model_Calcs!B4777))</f>
        <v>5376.7710354945239</v>
      </c>
      <c r="K4777">
        <f ca="1">((Earth_Data!$B$1*(1-Earth_Data!$B$2^2))/SQRT(1-Earth_Data!$B$2^2*SIN(RADIANS(User_Model_Calcs!B4777))^2))*SIN(RADIANS(User_Model_Calcs!B4777))</f>
        <v>-3419.3861971574493</v>
      </c>
      <c r="L4777">
        <f t="shared" ca="1" si="728"/>
        <v>-32.454538015072721</v>
      </c>
      <c r="M4777">
        <f t="shared" ca="1" si="729"/>
        <v>6371.9595677816205</v>
      </c>
      <c r="N4777">
        <f ca="1">SQRT(User_Model_Calcs!M4777^2+Sat_Data!$B$3^2-2*User_Model_Calcs!M4777*Sat_Data!$B$3*COS(RADIANS(L4777))*COS(RADIANS(I4777)))</f>
        <v>36954.148485952945</v>
      </c>
      <c r="O4777">
        <f ca="1">DEGREES(ACOS(((Earth_Data!$B$1+Sat_Data!$B$2)/User_Model_Calcs!N4777)*SQRT(1-COS(RADIANS(User_Model_Calcs!I4777))^2*COS(RADIANS(User_Model_Calcs!B4777))^2)))</f>
        <v>51.886629883988768</v>
      </c>
      <c r="P4777">
        <f t="shared" ca="1" si="726"/>
        <v>5.4842685494090277</v>
      </c>
    </row>
    <row r="4778" spans="1:16" x14ac:dyDescent="0.25">
      <c r="A4778">
        <f t="shared" ca="1" si="732"/>
        <v>107.55158647750574</v>
      </c>
      <c r="B4778">
        <f t="shared" ca="1" si="733"/>
        <v>-29.919986600146537</v>
      </c>
      <c r="C4778" s="6">
        <v>20135.9375</v>
      </c>
      <c r="D4778">
        <f t="shared" ca="1" si="730"/>
        <v>3</v>
      </c>
      <c r="E4778" s="1">
        <v>0.65</v>
      </c>
      <c r="F4778">
        <v>19.899999999999999</v>
      </c>
      <c r="G4778">
        <f t="shared" ca="1" si="727"/>
        <v>54.048620189015942</v>
      </c>
      <c r="H4778">
        <f t="shared" ca="1" si="731"/>
        <v>16.528662571118897</v>
      </c>
      <c r="I4778">
        <f ca="1">User_Model_Calcs!A4778-Sat_Data!$B$5</f>
        <v>-2.4484135224942634</v>
      </c>
      <c r="J4778">
        <f ca="1">(Earth_Data!$B$1/SQRT(1-Earth_Data!$B$2^2*SIN(RADIANS(User_Model_Calcs!B4778))^2))*COS(RADIANS(User_Model_Calcs!B4778))</f>
        <v>5532.6887814526117</v>
      </c>
      <c r="K4778">
        <f ca="1">((Earth_Data!$B$1*(1-Earth_Data!$B$2^2))/SQRT(1-Earth_Data!$B$2^2*SIN(RADIANS(User_Model_Calcs!B4778))^2))*SIN(RADIANS(User_Model_Calcs!B4778))</f>
        <v>-3162.6904372571535</v>
      </c>
      <c r="L4778">
        <f t="shared" ca="1" si="728"/>
        <v>-29.75388938048971</v>
      </c>
      <c r="M4778">
        <f t="shared" ca="1" si="729"/>
        <v>6372.8530466604543</v>
      </c>
      <c r="N4778">
        <f ca="1">SQRT(User_Model_Calcs!M4778^2+Sat_Data!$B$3^2-2*User_Model_Calcs!M4778*Sat_Data!$B$3*COS(RADIANS(L4778))*COS(RADIANS(I4778)))</f>
        <v>36773.519802048126</v>
      </c>
      <c r="O4778">
        <f ca="1">DEGREES(ACOS(((Earth_Data!$B$1+Sat_Data!$B$2)/User_Model_Calcs!N4778)*SQRT(1-COS(RADIANS(User_Model_Calcs!I4778))^2*COS(RADIANS(User_Model_Calcs!B4778))^2)))</f>
        <v>55.006662650184957</v>
      </c>
      <c r="P4778">
        <f t="shared" ca="1" si="726"/>
        <v>4.8997161902529802</v>
      </c>
    </row>
    <row r="4779" spans="1:16" x14ac:dyDescent="0.25">
      <c r="A4779">
        <f t="shared" ca="1" si="732"/>
        <v>108.32129567955435</v>
      </c>
      <c r="B4779">
        <f t="shared" ca="1" si="733"/>
        <v>-32.071531604563347</v>
      </c>
      <c r="C4779" s="6">
        <v>20135.9375</v>
      </c>
      <c r="D4779">
        <f t="shared" ca="1" si="730"/>
        <v>1.2</v>
      </c>
      <c r="E4779" s="1">
        <v>0.65</v>
      </c>
      <c r="F4779">
        <v>19.899999999999999</v>
      </c>
      <c r="G4779">
        <f t="shared" ca="1" si="727"/>
        <v>46.089820015575185</v>
      </c>
      <c r="H4779">
        <f t="shared" ca="1" si="731"/>
        <v>21.494682513998008</v>
      </c>
      <c r="I4779">
        <f ca="1">User_Model_Calcs!A4779-Sat_Data!$B$5</f>
        <v>-1.6787043204456467</v>
      </c>
      <c r="J4779">
        <f ca="1">(Earth_Data!$B$1/SQRT(1-Earth_Data!$B$2^2*SIN(RADIANS(User_Model_Calcs!B4779))^2))*COS(RADIANS(User_Model_Calcs!B4779))</f>
        <v>5409.8533709330359</v>
      </c>
      <c r="K4779">
        <f ca="1">((Earth_Data!$B$1*(1-Earth_Data!$B$2^2))/SQRT(1-Earth_Data!$B$2^2*SIN(RADIANS(User_Model_Calcs!B4779))^2))*SIN(RADIANS(User_Model_Calcs!B4779))</f>
        <v>-3367.1566867738857</v>
      </c>
      <c r="L4779">
        <f t="shared" ca="1" si="728"/>
        <v>-31.898622383489062</v>
      </c>
      <c r="M4779">
        <f t="shared" ca="1" si="729"/>
        <v>6372.1470202971323</v>
      </c>
      <c r="N4779">
        <f ca="1">SQRT(User_Model_Calcs!M4779^2+Sat_Data!$B$3^2-2*User_Model_Calcs!M4779*Sat_Data!$B$3*COS(RADIANS(L4779))*COS(RADIANS(I4779)))</f>
        <v>36910.85374814074</v>
      </c>
      <c r="O4779">
        <f ca="1">DEGREES(ACOS(((Earth_Data!$B$1+Sat_Data!$B$2)/User_Model_Calcs!N4779)*SQRT(1-COS(RADIANS(User_Model_Calcs!I4779))^2*COS(RADIANS(User_Model_Calcs!B4779))^2)))</f>
        <v>52.611904938423372</v>
      </c>
      <c r="P4779">
        <f t="shared" ca="1" si="726"/>
        <v>3.1592344333933999</v>
      </c>
    </row>
    <row r="4780" spans="1:16" x14ac:dyDescent="0.25">
      <c r="A4780">
        <f t="shared" ca="1" si="732"/>
        <v>106.60987418733536</v>
      </c>
      <c r="B4780">
        <f t="shared" ca="1" si="733"/>
        <v>-30.663124388663171</v>
      </c>
      <c r="C4780" s="6">
        <v>20135.9375</v>
      </c>
      <c r="D4780">
        <f t="shared" ca="1" si="730"/>
        <v>3</v>
      </c>
      <c r="E4780" s="1">
        <v>0.65</v>
      </c>
      <c r="F4780">
        <v>19.899999999999999</v>
      </c>
      <c r="G4780">
        <f t="shared" ca="1" si="727"/>
        <v>54.048620189015942</v>
      </c>
      <c r="H4780">
        <f t="shared" ca="1" si="731"/>
        <v>18.559024612384995</v>
      </c>
      <c r="I4780">
        <f ca="1">User_Model_Calcs!A4780-Sat_Data!$B$5</f>
        <v>-3.3901258126646354</v>
      </c>
      <c r="J4780">
        <f ca="1">(Earth_Data!$B$1/SQRT(1-Earth_Data!$B$2^2*SIN(RADIANS(User_Model_Calcs!B4780))^2))*COS(RADIANS(User_Model_Calcs!B4780))</f>
        <v>5491.1353819336509</v>
      </c>
      <c r="K4780">
        <f ca="1">((Earth_Data!$B$1*(1-Earth_Data!$B$2^2))/SQRT(1-Earth_Data!$B$2^2*SIN(RADIANS(User_Model_Calcs!B4780))^2))*SIN(RADIANS(User_Model_Calcs!B4780))</f>
        <v>-3233.8246036194164</v>
      </c>
      <c r="L4780">
        <f t="shared" ca="1" si="728"/>
        <v>-30.494566915691738</v>
      </c>
      <c r="M4780">
        <f t="shared" ca="1" si="729"/>
        <v>6372.6124430799891</v>
      </c>
      <c r="N4780">
        <f ca="1">SQRT(User_Model_Calcs!M4780^2+Sat_Data!$B$3^2-2*User_Model_Calcs!M4780*Sat_Data!$B$3*COS(RADIANS(L4780))*COS(RADIANS(I4780)))</f>
        <v>36826.311587529774</v>
      </c>
      <c r="O4780">
        <f ca="1">DEGREES(ACOS(((Earth_Data!$B$1+Sat_Data!$B$2)/User_Model_Calcs!N4780)*SQRT(1-COS(RADIANS(User_Model_Calcs!I4780))^2*COS(RADIANS(User_Model_Calcs!B4780))^2)))</f>
        <v>54.069212029290583</v>
      </c>
      <c r="P4780">
        <f t="shared" ca="1" si="726"/>
        <v>6.6255210130350353</v>
      </c>
    </row>
    <row r="4781" spans="1:16" x14ac:dyDescent="0.25">
      <c r="A4781">
        <f t="shared" ca="1" si="732"/>
        <v>109.65449100745452</v>
      </c>
      <c r="B4781">
        <f t="shared" ca="1" si="733"/>
        <v>-29.773767486184173</v>
      </c>
      <c r="C4781" s="6">
        <v>20135.9375</v>
      </c>
      <c r="D4781">
        <f t="shared" ca="1" si="730"/>
        <v>0.75</v>
      </c>
      <c r="E4781" s="1">
        <v>0.65</v>
      </c>
      <c r="F4781">
        <v>19.899999999999999</v>
      </c>
      <c r="G4781">
        <f t="shared" ca="1" si="727"/>
        <v>42.007420362456692</v>
      </c>
      <c r="H4781">
        <f t="shared" ca="1" si="731"/>
        <v>19.347013253720924</v>
      </c>
      <c r="I4781">
        <f ca="1">User_Model_Calcs!A4781-Sat_Data!$B$5</f>
        <v>-0.34550899254547573</v>
      </c>
      <c r="J4781">
        <f ca="1">(Earth_Data!$B$1/SQRT(1-Earth_Data!$B$2^2*SIN(RADIANS(User_Model_Calcs!B4781))^2))*COS(RADIANS(User_Model_Calcs!B4781))</f>
        <v>5540.7554246582786</v>
      </c>
      <c r="K4781">
        <f ca="1">((Earth_Data!$B$1*(1-Earth_Data!$B$2^2))/SQRT(1-Earth_Data!$B$2^2*SIN(RADIANS(User_Model_Calcs!B4781))^2))*SIN(RADIANS(User_Model_Calcs!B4781))</f>
        <v>-3148.6319678987215</v>
      </c>
      <c r="L4781">
        <f t="shared" ca="1" si="728"/>
        <v>-29.608167489426357</v>
      </c>
      <c r="M4781">
        <f t="shared" ca="1" si="729"/>
        <v>6372.8999635294704</v>
      </c>
      <c r="N4781">
        <f ca="1">SQRT(User_Model_Calcs!M4781^2+Sat_Data!$B$3^2-2*User_Model_Calcs!M4781*Sat_Data!$B$3*COS(RADIANS(L4781))*COS(RADIANS(I4781)))</f>
        <v>36758.600033637165</v>
      </c>
      <c r="O4781">
        <f ca="1">DEGREES(ACOS(((Earth_Data!$B$1+Sat_Data!$B$2)/User_Model_Calcs!N4781)*SQRT(1-COS(RADIANS(User_Model_Calcs!I4781))^2*COS(RADIANS(User_Model_Calcs!B4781))^2)))</f>
        <v>55.275405732837541</v>
      </c>
      <c r="P4781">
        <f t="shared" ca="1" si="726"/>
        <v>0.69575608682891865</v>
      </c>
    </row>
    <row r="4782" spans="1:16" x14ac:dyDescent="0.25">
      <c r="A4782">
        <f ca="1">108.049394295518+(RAND()*8-4)</f>
        <v>110.55788604558765</v>
      </c>
      <c r="B4782">
        <f ca="1">-31.6714359012002+(RAND()*8-4)</f>
        <v>-35.376567138596748</v>
      </c>
      <c r="C4782" s="6">
        <v>20135.9375</v>
      </c>
      <c r="D4782">
        <f t="shared" ca="1" si="730"/>
        <v>1.2</v>
      </c>
      <c r="E4782" s="1">
        <v>0.65</v>
      </c>
      <c r="F4782">
        <v>19.899999999999999</v>
      </c>
      <c r="G4782">
        <f t="shared" ca="1" si="727"/>
        <v>46.089820015575185</v>
      </c>
      <c r="H4782">
        <f t="shared" ca="1" si="731"/>
        <v>15.170491789437399</v>
      </c>
      <c r="I4782">
        <f ca="1">User_Model_Calcs!A4782-Sat_Data!$B$5</f>
        <v>0.55788604558765087</v>
      </c>
      <c r="J4782">
        <f ca="1">(Earth_Data!$B$1/SQRT(1-Earth_Data!$B$2^2*SIN(RADIANS(User_Model_Calcs!B4782))^2))*COS(RADIANS(User_Model_Calcs!B4782))</f>
        <v>5206.3543112207162</v>
      </c>
      <c r="K4782">
        <f ca="1">((Earth_Data!$B$1*(1-Earth_Data!$B$2^2))/SQRT(1-Earth_Data!$B$2^2*SIN(RADIANS(User_Model_Calcs!B4782))^2))*SIN(RADIANS(User_Model_Calcs!B4782))</f>
        <v>-3672.0116677618184</v>
      </c>
      <c r="L4782">
        <f t="shared" ca="1" si="728"/>
        <v>-35.195096247083512</v>
      </c>
      <c r="M4782">
        <f t="shared" ca="1" si="729"/>
        <v>6371.0120783236216</v>
      </c>
      <c r="N4782">
        <f ca="1">SQRT(User_Model_Calcs!M4782^2+Sat_Data!$B$3^2-2*User_Model_Calcs!M4782*Sat_Data!$B$3*COS(RADIANS(L4782))*COS(RADIANS(I4782)))</f>
        <v>37140.037762058317</v>
      </c>
      <c r="O4782">
        <f ca="1">DEGREES(ACOS(((Earth_Data!$B$1+Sat_Data!$B$2)/User_Model_Calcs!N4782)*SQRT(1-COS(RADIANS(User_Model_Calcs!I4782))^2*COS(RADIANS(User_Model_Calcs!B4782))^2)))</f>
        <v>48.903710100351503</v>
      </c>
      <c r="P4782">
        <f t="shared" ca="1" si="726"/>
        <v>0.96356031761954031</v>
      </c>
    </row>
    <row r="4783" spans="1:16" x14ac:dyDescent="0.25">
      <c r="A4783">
        <f t="shared" ref="A4783:A4802" ca="1" si="734">108.049394295518+(RAND()*8-4)</f>
        <v>108.82514752579624</v>
      </c>
      <c r="B4783">
        <f t="shared" ref="B4783:B4802" ca="1" si="735">-31.6714359012002+(RAND()*8-4)</f>
        <v>-32.224072424338267</v>
      </c>
      <c r="C4783" s="6">
        <v>20135.9375</v>
      </c>
      <c r="D4783">
        <f t="shared" ca="1" si="730"/>
        <v>0.75</v>
      </c>
      <c r="E4783" s="1">
        <v>0.65</v>
      </c>
      <c r="F4783">
        <v>19.899999999999999</v>
      </c>
      <c r="G4783">
        <f t="shared" ca="1" si="727"/>
        <v>42.007420362456692</v>
      </c>
      <c r="H4783">
        <f t="shared" ca="1" si="731"/>
        <v>17.02308693348683</v>
      </c>
      <c r="I4783">
        <f ca="1">User_Model_Calcs!A4783-Sat_Data!$B$5</f>
        <v>-1.1748524742037603</v>
      </c>
      <c r="J4783">
        <f ca="1">(Earth_Data!$B$1/SQRT(1-Earth_Data!$B$2^2*SIN(RADIANS(User_Model_Calcs!B4783))^2))*COS(RADIANS(User_Model_Calcs!B4783))</f>
        <v>5400.85272626597</v>
      </c>
      <c r="K4783">
        <f ca="1">((Earth_Data!$B$1*(1-Earth_Data!$B$2^2))/SQRT(1-Earth_Data!$B$2^2*SIN(RADIANS(User_Model_Calcs!B4783))^2))*SIN(RADIANS(User_Model_Calcs!B4783))</f>
        <v>-3381.4783866168323</v>
      </c>
      <c r="L4783">
        <f t="shared" ca="1" si="728"/>
        <v>-32.050716663694345</v>
      </c>
      <c r="M4783">
        <f t="shared" ca="1" si="729"/>
        <v>6372.095907154202</v>
      </c>
      <c r="N4783">
        <f ca="1">SQRT(User_Model_Calcs!M4783^2+Sat_Data!$B$3^2-2*User_Model_Calcs!M4783*Sat_Data!$B$3*COS(RADIANS(L4783))*COS(RADIANS(I4783)))</f>
        <v>36919.770195590521</v>
      </c>
      <c r="O4783">
        <f ca="1">DEGREES(ACOS(((Earth_Data!$B$1+Sat_Data!$B$2)/User_Model_Calcs!N4783)*SQRT(1-COS(RADIANS(User_Model_Calcs!I4783))^2*COS(RADIANS(User_Model_Calcs!B4783))^2)))</f>
        <v>52.461223271745439</v>
      </c>
      <c r="P4783">
        <f t="shared" ca="1" si="726"/>
        <v>2.2024913750812543</v>
      </c>
    </row>
    <row r="4784" spans="1:16" x14ac:dyDescent="0.25">
      <c r="A4784">
        <f t="shared" ca="1" si="734"/>
        <v>107.47908976543441</v>
      </c>
      <c r="B4784">
        <f t="shared" ca="1" si="735"/>
        <v>-30.936529927728042</v>
      </c>
      <c r="C4784" s="6">
        <v>20135.9375</v>
      </c>
      <c r="D4784">
        <f t="shared" ca="1" si="730"/>
        <v>0.75</v>
      </c>
      <c r="E4784" s="1">
        <v>0.65</v>
      </c>
      <c r="F4784">
        <v>19.899999999999999</v>
      </c>
      <c r="G4784">
        <f t="shared" ca="1" si="727"/>
        <v>42.007420362456692</v>
      </c>
      <c r="H4784">
        <f t="shared" ca="1" si="731"/>
        <v>20.753207969541069</v>
      </c>
      <c r="I4784">
        <f ca="1">User_Model_Calcs!A4784-Sat_Data!$B$5</f>
        <v>-2.5209102345655907</v>
      </c>
      <c r="J4784">
        <f ca="1">(Earth_Data!$B$1/SQRT(1-Earth_Data!$B$2^2*SIN(RADIANS(User_Model_Calcs!B4784))^2))*COS(RADIANS(User_Model_Calcs!B4784))</f>
        <v>5475.6147392410739</v>
      </c>
      <c r="K4784">
        <f ca="1">((Earth_Data!$B$1*(1-Earth_Data!$B$2^2))/SQRT(1-Earth_Data!$B$2^2*SIN(RADIANS(User_Model_Calcs!B4784))^2))*SIN(RADIANS(User_Model_Calcs!B4784))</f>
        <v>-3259.8609015394914</v>
      </c>
      <c r="L4784">
        <f t="shared" ca="1" si="728"/>
        <v>-30.767095625129443</v>
      </c>
      <c r="M4784">
        <f t="shared" ca="1" si="729"/>
        <v>6372.5230380109233</v>
      </c>
      <c r="N4784">
        <f ca="1">SQRT(User_Model_Calcs!M4784^2+Sat_Data!$B$3^2-2*User_Model_Calcs!M4784*Sat_Data!$B$3*COS(RADIANS(L4784))*COS(RADIANS(I4784)))</f>
        <v>36839.129239313799</v>
      </c>
      <c r="O4784">
        <f ca="1">DEGREES(ACOS(((Earth_Data!$B$1+Sat_Data!$B$2)/User_Model_Calcs!N4784)*SQRT(1-COS(RADIANS(User_Model_Calcs!I4784))^2*COS(RADIANS(User_Model_Calcs!B4784))^2)))</f>
        <v>53.844357618576318</v>
      </c>
      <c r="P4784">
        <f t="shared" ca="1" si="726"/>
        <v>4.8948762358319859</v>
      </c>
    </row>
    <row r="4785" spans="1:16" x14ac:dyDescent="0.25">
      <c r="A4785">
        <f t="shared" ca="1" si="734"/>
        <v>108.45318850646854</v>
      </c>
      <c r="B4785">
        <f t="shared" ca="1" si="735"/>
        <v>-30.118861442287731</v>
      </c>
      <c r="C4785" s="6">
        <v>20135.9375</v>
      </c>
      <c r="D4785">
        <f t="shared" ca="1" si="730"/>
        <v>3</v>
      </c>
      <c r="E4785" s="1">
        <v>0.65</v>
      </c>
      <c r="F4785">
        <v>19.899999999999999</v>
      </c>
      <c r="G4785">
        <f t="shared" ca="1" si="727"/>
        <v>54.048620189015942</v>
      </c>
      <c r="H4785">
        <f t="shared" ca="1" si="731"/>
        <v>22.821300685487643</v>
      </c>
      <c r="I4785">
        <f ca="1">User_Model_Calcs!A4785-Sat_Data!$B$5</f>
        <v>-1.5468114935314645</v>
      </c>
      <c r="J4785">
        <f ca="1">(Earth_Data!$B$1/SQRT(1-Earth_Data!$B$2^2*SIN(RADIANS(User_Model_Calcs!B4785))^2))*COS(RADIANS(User_Model_Calcs!B4785))</f>
        <v>5521.659397051666</v>
      </c>
      <c r="K4785">
        <f ca="1">((Earth_Data!$B$1*(1-Earth_Data!$B$2^2))/SQRT(1-Earth_Data!$B$2^2*SIN(RADIANS(User_Model_Calcs!B4785))^2))*SIN(RADIANS(User_Model_Calcs!B4785))</f>
        <v>-3181.7789433825037</v>
      </c>
      <c r="L4785">
        <f t="shared" ca="1" si="728"/>
        <v>-29.952094854346729</v>
      </c>
      <c r="M4785">
        <f t="shared" ca="1" si="729"/>
        <v>6372.7890080875304</v>
      </c>
      <c r="N4785">
        <f ca="1">SQRT(User_Model_Calcs!M4785^2+Sat_Data!$B$3^2-2*User_Model_Calcs!M4785*Sat_Data!$B$3*COS(RADIANS(L4785))*COS(RADIANS(I4785)))</f>
        <v>36782.669509643958</v>
      </c>
      <c r="O4785">
        <f ca="1">DEGREES(ACOS(((Earth_Data!$B$1+Sat_Data!$B$2)/User_Model_Calcs!N4785)*SQRT(1-COS(RADIANS(User_Model_Calcs!I4785))^2*COS(RADIANS(User_Model_Calcs!B4785))^2)))</f>
        <v>54.842023098391977</v>
      </c>
      <c r="P4785">
        <f t="shared" ca="1" si="726"/>
        <v>3.0803313932647889</v>
      </c>
    </row>
    <row r="4786" spans="1:16" x14ac:dyDescent="0.25">
      <c r="A4786">
        <f t="shared" ca="1" si="734"/>
        <v>109.55224709724804</v>
      </c>
      <c r="B4786">
        <f t="shared" ca="1" si="735"/>
        <v>-32.544958102558695</v>
      </c>
      <c r="C4786" s="6">
        <v>20135.9375</v>
      </c>
      <c r="D4786">
        <f t="shared" ca="1" si="730"/>
        <v>3</v>
      </c>
      <c r="E4786" s="1">
        <v>0.65</v>
      </c>
      <c r="F4786">
        <v>19.899999999999999</v>
      </c>
      <c r="G4786">
        <f t="shared" ca="1" si="727"/>
        <v>54.048620189015942</v>
      </c>
      <c r="H4786">
        <f t="shared" ca="1" si="731"/>
        <v>23.335447471845363</v>
      </c>
      <c r="I4786">
        <f ca="1">User_Model_Calcs!A4786-Sat_Data!$B$5</f>
        <v>-0.447752902751958</v>
      </c>
      <c r="J4786">
        <f ca="1">(Earth_Data!$B$1/SQRT(1-Earth_Data!$B$2^2*SIN(RADIANS(User_Model_Calcs!B4786))^2))*COS(RADIANS(User_Model_Calcs!B4786))</f>
        <v>5381.7939193585171</v>
      </c>
      <c r="K4786">
        <f ca="1">((Earth_Data!$B$1*(1-Earth_Data!$B$2^2))/SQRT(1-Earth_Data!$B$2^2*SIN(RADIANS(User_Model_Calcs!B4786))^2))*SIN(RADIANS(User_Model_Calcs!B4786))</f>
        <v>-3411.528207109593</v>
      </c>
      <c r="L4786">
        <f t="shared" ca="1" si="728"/>
        <v>-32.370678988660536</v>
      </c>
      <c r="M4786">
        <f t="shared" ca="1" si="729"/>
        <v>6371.987954975174</v>
      </c>
      <c r="N4786">
        <f ca="1">SQRT(User_Model_Calcs!M4786^2+Sat_Data!$B$3^2-2*User_Model_Calcs!M4786*Sat_Data!$B$3*COS(RADIANS(L4786))*COS(RADIANS(I4786)))</f>
        <v>36940.402892702943</v>
      </c>
      <c r="O4786">
        <f ca="1">DEGREES(ACOS(((Earth_Data!$B$1+Sat_Data!$B$2)/User_Model_Calcs!N4786)*SQRT(1-COS(RADIANS(User_Model_Calcs!I4786))^2*COS(RADIANS(User_Model_Calcs!B4786))^2)))</f>
        <v>52.114877876504778</v>
      </c>
      <c r="P4786">
        <f t="shared" ca="1" si="726"/>
        <v>0.83227285597567768</v>
      </c>
    </row>
    <row r="4787" spans="1:16" x14ac:dyDescent="0.25">
      <c r="A4787">
        <f t="shared" ca="1" si="734"/>
        <v>111.07042613689838</v>
      </c>
      <c r="B4787">
        <f t="shared" ca="1" si="735"/>
        <v>-27.739851661148503</v>
      </c>
      <c r="C4787" s="6">
        <v>20135.9375</v>
      </c>
      <c r="D4787">
        <f t="shared" ca="1" si="730"/>
        <v>3</v>
      </c>
      <c r="E4787" s="1">
        <v>0.65</v>
      </c>
      <c r="F4787">
        <v>19.899999999999999</v>
      </c>
      <c r="G4787">
        <f t="shared" ca="1" si="727"/>
        <v>54.048620189015942</v>
      </c>
      <c r="H4787">
        <f t="shared" ca="1" si="731"/>
        <v>23.972337515482678</v>
      </c>
      <c r="I4787">
        <f ca="1">User_Model_Calcs!A4787-Sat_Data!$B$5</f>
        <v>1.0704261368983765</v>
      </c>
      <c r="J4787">
        <f ca="1">(Earth_Data!$B$1/SQRT(1-Earth_Data!$B$2^2*SIN(RADIANS(User_Model_Calcs!B4787))^2))*COS(RADIANS(User_Model_Calcs!B4787))</f>
        <v>5649.1991777202575</v>
      </c>
      <c r="K4787">
        <f ca="1">((Earth_Data!$B$1*(1-Earth_Data!$B$2^2))/SQRT(1-Earth_Data!$B$2^2*SIN(RADIANS(User_Model_Calcs!B4787))^2))*SIN(RADIANS(User_Model_Calcs!B4787))</f>
        <v>-2951.0212227321858</v>
      </c>
      <c r="L4787">
        <f t="shared" ca="1" si="728"/>
        <v>-27.581607108777156</v>
      </c>
      <c r="M4787">
        <f t="shared" ca="1" si="729"/>
        <v>6373.5372915337211</v>
      </c>
      <c r="N4787">
        <f ca="1">SQRT(User_Model_Calcs!M4787^2+Sat_Data!$B$3^2-2*User_Model_Calcs!M4787*Sat_Data!$B$3*COS(RADIANS(L4787))*COS(RADIANS(I4787)))</f>
        <v>36635.127471400563</v>
      </c>
      <c r="O4787">
        <f ca="1">DEGREES(ACOS(((Earth_Data!$B$1+Sat_Data!$B$2)/User_Model_Calcs!N4787)*SQRT(1-COS(RADIANS(User_Model_Calcs!I4787))^2*COS(RADIANS(User_Model_Calcs!B4787))^2)))</f>
        <v>57.585325091524425</v>
      </c>
      <c r="P4787">
        <f t="shared" ca="1" si="726"/>
        <v>2.298761132131117</v>
      </c>
    </row>
    <row r="4788" spans="1:16" x14ac:dyDescent="0.25">
      <c r="A4788">
        <f t="shared" ca="1" si="734"/>
        <v>104.8544768530127</v>
      </c>
      <c r="B4788">
        <f t="shared" ca="1" si="735"/>
        <v>-29.374531650788544</v>
      </c>
      <c r="C4788" s="6">
        <v>20135.9375</v>
      </c>
      <c r="D4788">
        <f t="shared" ca="1" si="730"/>
        <v>3</v>
      </c>
      <c r="E4788" s="1">
        <v>0.65</v>
      </c>
      <c r="F4788">
        <v>19.899999999999999</v>
      </c>
      <c r="G4788">
        <f t="shared" ca="1" si="727"/>
        <v>54.048620189015942</v>
      </c>
      <c r="H4788">
        <f t="shared" ca="1" si="731"/>
        <v>15.566668757324196</v>
      </c>
      <c r="I4788">
        <f ca="1">User_Model_Calcs!A4788-Sat_Data!$B$5</f>
        <v>-5.1455231469873013</v>
      </c>
      <c r="J4788">
        <f ca="1">(Earth_Data!$B$1/SQRT(1-Earth_Data!$B$2^2*SIN(RADIANS(User_Model_Calcs!B4788))^2))*COS(RADIANS(User_Model_Calcs!B4788))</f>
        <v>5562.5966423863665</v>
      </c>
      <c r="K4788">
        <f ca="1">((Earth_Data!$B$1*(1-Earth_Data!$B$2^2))/SQRT(1-Earth_Data!$B$2^2*SIN(RADIANS(User_Model_Calcs!B4788))^2))*SIN(RADIANS(User_Model_Calcs!B4788))</f>
        <v>-3110.1440529909573</v>
      </c>
      <c r="L4788">
        <f t="shared" ca="1" si="728"/>
        <v>-29.210311087570879</v>
      </c>
      <c r="M4788">
        <f t="shared" ca="1" si="729"/>
        <v>6373.0273368504468</v>
      </c>
      <c r="N4788">
        <f ca="1">SQRT(User_Model_Calcs!M4788^2+Sat_Data!$B$3^2-2*User_Model_Calcs!M4788*Sat_Data!$B$3*COS(RADIANS(L4788))*COS(RADIANS(I4788)))</f>
        <v>36759.16653488532</v>
      </c>
      <c r="O4788">
        <f ca="1">DEGREES(ACOS(((Earth_Data!$B$1+Sat_Data!$B$2)/User_Model_Calcs!N4788)*SQRT(1-COS(RADIANS(User_Model_Calcs!I4788))^2*COS(RADIANS(User_Model_Calcs!B4788))^2)))</f>
        <v>55.268059674506958</v>
      </c>
      <c r="P4788">
        <f t="shared" ca="1" si="726"/>
        <v>10.402477229870852</v>
      </c>
    </row>
    <row r="4789" spans="1:16" x14ac:dyDescent="0.25">
      <c r="A4789">
        <f t="shared" ca="1" si="734"/>
        <v>108.47869215254694</v>
      </c>
      <c r="B4789">
        <f t="shared" ca="1" si="735"/>
        <v>-30.94200481926076</v>
      </c>
      <c r="C4789" s="6">
        <v>20135.9375</v>
      </c>
      <c r="D4789">
        <f t="shared" ca="1" si="730"/>
        <v>1.2</v>
      </c>
      <c r="E4789" s="1">
        <v>0.65</v>
      </c>
      <c r="F4789">
        <v>19.899999999999999</v>
      </c>
      <c r="G4789">
        <f t="shared" ca="1" si="727"/>
        <v>46.089820015575185</v>
      </c>
      <c r="H4789">
        <f t="shared" ca="1" si="731"/>
        <v>17.961163938335762</v>
      </c>
      <c r="I4789">
        <f ca="1">User_Model_Calcs!A4789-Sat_Data!$B$5</f>
        <v>-1.521307847453059</v>
      </c>
      <c r="J4789">
        <f ca="1">(Earth_Data!$B$1/SQRT(1-Earth_Data!$B$2^2*SIN(RADIANS(User_Model_Calcs!B4789))^2))*COS(RADIANS(User_Model_Calcs!B4789))</f>
        <v>5475.3026665090847</v>
      </c>
      <c r="K4789">
        <f ca="1">((Earth_Data!$B$1*(1-Earth_Data!$B$2^2))/SQRT(1-Earth_Data!$B$2^2*SIN(RADIANS(User_Model_Calcs!B4789))^2))*SIN(RADIANS(User_Model_Calcs!B4789))</f>
        <v>-3260.3815270176701</v>
      </c>
      <c r="L4789">
        <f t="shared" ca="1" si="728"/>
        <v>-30.772553114913173</v>
      </c>
      <c r="M4789">
        <f t="shared" ca="1" si="729"/>
        <v>6372.5212429304283</v>
      </c>
      <c r="N4789">
        <f ca="1">SQRT(User_Model_Calcs!M4789^2+Sat_Data!$B$3^2-2*User_Model_Calcs!M4789*Sat_Data!$B$3*COS(RADIANS(L4789))*COS(RADIANS(I4789)))</f>
        <v>36835.629766113401</v>
      </c>
      <c r="O4789">
        <f ca="1">DEGREES(ACOS(((Earth_Data!$B$1+Sat_Data!$B$2)/User_Model_Calcs!N4789)*SQRT(1-COS(RADIANS(User_Model_Calcs!I4789))^2*COS(RADIANS(User_Model_Calcs!B4789))^2)))</f>
        <v>53.905055788547223</v>
      </c>
      <c r="P4789">
        <f t="shared" ca="1" si="726"/>
        <v>2.9568310793594903</v>
      </c>
    </row>
    <row r="4790" spans="1:16" x14ac:dyDescent="0.25">
      <c r="A4790">
        <f t="shared" ca="1" si="734"/>
        <v>107.42826716431341</v>
      </c>
      <c r="B4790">
        <f t="shared" ca="1" si="735"/>
        <v>-29.768684797433622</v>
      </c>
      <c r="C4790" s="6">
        <v>20135.9375</v>
      </c>
      <c r="D4790">
        <f t="shared" ca="1" si="730"/>
        <v>1.2</v>
      </c>
      <c r="E4790" s="1">
        <v>0.65</v>
      </c>
      <c r="F4790">
        <v>19.899999999999999</v>
      </c>
      <c r="G4790">
        <f t="shared" ca="1" si="727"/>
        <v>46.089820015575185</v>
      </c>
      <c r="H4790">
        <f t="shared" ca="1" si="731"/>
        <v>17.252694589458265</v>
      </c>
      <c r="I4790">
        <f ca="1">User_Model_Calcs!A4790-Sat_Data!$B$5</f>
        <v>-2.5717328356865892</v>
      </c>
      <c r="J4790">
        <f ca="1">(Earth_Data!$B$1/SQRT(1-Earth_Data!$B$2^2*SIN(RADIANS(User_Model_Calcs!B4790))^2))*COS(RADIANS(User_Model_Calcs!B4790))</f>
        <v>5541.0351787611562</v>
      </c>
      <c r="K4790">
        <f ca="1">((Earth_Data!$B$1*(1-Earth_Data!$B$2^2))/SQRT(1-Earth_Data!$B$2^2*SIN(RADIANS(User_Model_Calcs!B4790))^2))*SIN(RADIANS(User_Model_Calcs!B4790))</f>
        <v>-3148.1429203666262</v>
      </c>
      <c r="L4790">
        <f t="shared" ca="1" si="728"/>
        <v>-29.603102161790744</v>
      </c>
      <c r="M4790">
        <f t="shared" ca="1" si="729"/>
        <v>6372.9015918436389</v>
      </c>
      <c r="N4790">
        <f ca="1">SQRT(User_Model_Calcs!M4790^2+Sat_Data!$B$3^2-2*User_Model_Calcs!M4790*Sat_Data!$B$3*COS(RADIANS(L4790))*COS(RADIANS(I4790)))</f>
        <v>36764.564837121106</v>
      </c>
      <c r="O4790">
        <f ca="1">DEGREES(ACOS(((Earth_Data!$B$1+Sat_Data!$B$2)/User_Model_Calcs!N4790)*SQRT(1-COS(RADIANS(User_Model_Calcs!I4790))^2*COS(RADIANS(User_Model_Calcs!B4790))^2)))</f>
        <v>55.168187219497277</v>
      </c>
      <c r="P4790">
        <f t="shared" ca="1" si="726"/>
        <v>5.1691388141593695</v>
      </c>
    </row>
    <row r="4791" spans="1:16" x14ac:dyDescent="0.25">
      <c r="A4791">
        <f t="shared" ca="1" si="734"/>
        <v>108.0825138512111</v>
      </c>
      <c r="B4791">
        <f t="shared" ca="1" si="735"/>
        <v>-30.470568547024627</v>
      </c>
      <c r="C4791" s="6">
        <v>20135.9375</v>
      </c>
      <c r="D4791">
        <f t="shared" ca="1" si="730"/>
        <v>1.2</v>
      </c>
      <c r="E4791" s="1">
        <v>0.65</v>
      </c>
      <c r="F4791">
        <v>19.899999999999999</v>
      </c>
      <c r="G4791">
        <f t="shared" ca="1" si="727"/>
        <v>46.089820015575185</v>
      </c>
      <c r="H4791">
        <f t="shared" ca="1" si="731"/>
        <v>17.389674017980532</v>
      </c>
      <c r="I4791">
        <f ca="1">User_Model_Calcs!A4791-Sat_Data!$B$5</f>
        <v>-1.9174861487888961</v>
      </c>
      <c r="J4791">
        <f ca="1">(Earth_Data!$B$1/SQRT(1-Earth_Data!$B$2^2*SIN(RADIANS(User_Model_Calcs!B4791))^2))*COS(RADIANS(User_Model_Calcs!B4791))</f>
        <v>5501.991323336154</v>
      </c>
      <c r="K4791">
        <f ca="1">((Earth_Data!$B$1*(1-Earth_Data!$B$2^2))/SQRT(1-Earth_Data!$B$2^2*SIN(RADIANS(User_Model_Calcs!B4791))^2))*SIN(RADIANS(User_Model_Calcs!B4791))</f>
        <v>-3215.4439437954638</v>
      </c>
      <c r="L4791">
        <f t="shared" ca="1" si="728"/>
        <v>-30.302637787299957</v>
      </c>
      <c r="M4791">
        <f t="shared" ca="1" si="729"/>
        <v>6372.6751272724741</v>
      </c>
      <c r="N4791">
        <f ca="1">SQRT(User_Model_Calcs!M4791^2+Sat_Data!$B$3^2-2*User_Model_Calcs!M4791*Sat_Data!$B$3*COS(RADIANS(L4791))*COS(RADIANS(I4791)))</f>
        <v>36806.412850809706</v>
      </c>
      <c r="O4791">
        <f ca="1">DEGREES(ACOS(((Earth_Data!$B$1+Sat_Data!$B$2)/User_Model_Calcs!N4791)*SQRT(1-COS(RADIANS(User_Model_Calcs!I4791))^2*COS(RADIANS(User_Model_Calcs!B4791))^2)))</f>
        <v>54.419249019817514</v>
      </c>
      <c r="P4791">
        <f t="shared" ca="1" si="726"/>
        <v>3.7772408784825839</v>
      </c>
    </row>
    <row r="4792" spans="1:16" x14ac:dyDescent="0.25">
      <c r="A4792">
        <f t="shared" ca="1" si="734"/>
        <v>109.67456581766582</v>
      </c>
      <c r="B4792">
        <f t="shared" ca="1" si="735"/>
        <v>-33.049608735623742</v>
      </c>
      <c r="C4792" s="6">
        <v>20135.9375</v>
      </c>
      <c r="D4792">
        <f t="shared" ca="1" si="730"/>
        <v>3</v>
      </c>
      <c r="E4792" s="1">
        <v>0.65</v>
      </c>
      <c r="F4792">
        <v>19.899999999999999</v>
      </c>
      <c r="G4792">
        <f t="shared" ca="1" si="727"/>
        <v>54.048620189015942</v>
      </c>
      <c r="H4792">
        <f t="shared" ca="1" si="731"/>
        <v>15.019593491982326</v>
      </c>
      <c r="I4792">
        <f ca="1">User_Model_Calcs!A4792-Sat_Data!$B$5</f>
        <v>-0.32543418233417754</v>
      </c>
      <c r="J4792">
        <f ca="1">(Earth_Data!$B$1/SQRT(1-Earth_Data!$B$2^2*SIN(RADIANS(User_Model_Calcs!B4792))^2))*COS(RADIANS(User_Model_Calcs!B4792))</f>
        <v>5351.4788891089302</v>
      </c>
      <c r="K4792">
        <f ca="1">((Earth_Data!$B$1*(1-Earth_Data!$B$2^2))/SQRT(1-Earth_Data!$B$2^2*SIN(RADIANS(User_Model_Calcs!B4792))^2))*SIN(RADIANS(User_Model_Calcs!B4792))</f>
        <v>-3458.5728184817112</v>
      </c>
      <c r="L4792">
        <f t="shared" ca="1" si="728"/>
        <v>-32.873921571856151</v>
      </c>
      <c r="M4792">
        <f t="shared" ca="1" si="729"/>
        <v>6371.8170282360643</v>
      </c>
      <c r="N4792">
        <f ca="1">SQRT(User_Model_Calcs!M4792^2+Sat_Data!$B$3^2-2*User_Model_Calcs!M4792*Sat_Data!$B$3*COS(RADIANS(L4792))*COS(RADIANS(I4792)))</f>
        <v>36974.870161086583</v>
      </c>
      <c r="O4792">
        <f ca="1">DEGREES(ACOS(((Earth_Data!$B$1+Sat_Data!$B$2)/User_Model_Calcs!N4792)*SQRT(1-COS(RADIANS(User_Model_Calcs!I4792))^2*COS(RADIANS(User_Model_Calcs!B4792))^2)))</f>
        <v>51.542906837325695</v>
      </c>
      <c r="P4792">
        <f t="shared" ca="1" si="726"/>
        <v>0.59671215930127575</v>
      </c>
    </row>
    <row r="4793" spans="1:16" x14ac:dyDescent="0.25">
      <c r="A4793">
        <f t="shared" ca="1" si="734"/>
        <v>107.9858699789151</v>
      </c>
      <c r="B4793">
        <f t="shared" ca="1" si="735"/>
        <v>-33.213249800529297</v>
      </c>
      <c r="C4793" s="6">
        <v>20135.9375</v>
      </c>
      <c r="D4793">
        <f t="shared" ca="1" si="730"/>
        <v>3</v>
      </c>
      <c r="E4793" s="1">
        <v>0.65</v>
      </c>
      <c r="F4793">
        <v>19.899999999999999</v>
      </c>
      <c r="G4793">
        <f t="shared" ca="1" si="727"/>
        <v>54.048620189015942</v>
      </c>
      <c r="H4793">
        <f t="shared" ca="1" si="731"/>
        <v>14.767093013202922</v>
      </c>
      <c r="I4793">
        <f ca="1">User_Model_Calcs!A4793-Sat_Data!$B$5</f>
        <v>-2.0141300210848954</v>
      </c>
      <c r="J4793">
        <f ca="1">(Earth_Data!$B$1/SQRT(1-Earth_Data!$B$2^2*SIN(RADIANS(User_Model_Calcs!B4793))^2))*COS(RADIANS(User_Model_Calcs!B4793))</f>
        <v>5341.559396590811</v>
      </c>
      <c r="K4793">
        <f ca="1">((Earth_Data!$B$1*(1-Earth_Data!$B$2^2))/SQRT(1-Earth_Data!$B$2^2*SIN(RADIANS(User_Model_Calcs!B4793))^2))*SIN(RADIANS(User_Model_Calcs!B4793))</f>
        <v>-3473.7710589990866</v>
      </c>
      <c r="L4793">
        <f t="shared" ca="1" si="728"/>
        <v>-33.037117690052334</v>
      </c>
      <c r="M4793">
        <f t="shared" ca="1" si="729"/>
        <v>6371.7613073346702</v>
      </c>
      <c r="N4793">
        <f ca="1">SQRT(User_Model_Calcs!M4793^2+Sat_Data!$B$3^2-2*User_Model_Calcs!M4793*Sat_Data!$B$3*COS(RADIANS(L4793))*COS(RADIANS(I4793)))</f>
        <v>36989.83396621111</v>
      </c>
      <c r="O4793">
        <f ca="1">DEGREES(ACOS(((Earth_Data!$B$1+Sat_Data!$B$2)/User_Model_Calcs!N4793)*SQRT(1-COS(RADIANS(User_Model_Calcs!I4793))^2*COS(RADIANS(User_Model_Calcs!B4793))^2)))</f>
        <v>51.297375558235508</v>
      </c>
      <c r="P4793">
        <f t="shared" ca="1" si="726"/>
        <v>3.6735256392398163</v>
      </c>
    </row>
    <row r="4794" spans="1:16" x14ac:dyDescent="0.25">
      <c r="A4794">
        <f t="shared" ca="1" si="734"/>
        <v>107.55175960989195</v>
      </c>
      <c r="B4794">
        <f t="shared" ca="1" si="735"/>
        <v>-28.339299171857036</v>
      </c>
      <c r="C4794" s="6">
        <v>20135.9375</v>
      </c>
      <c r="D4794">
        <f t="shared" ca="1" si="730"/>
        <v>3</v>
      </c>
      <c r="E4794" s="1">
        <v>0.65</v>
      </c>
      <c r="F4794">
        <v>19.899999999999999</v>
      </c>
      <c r="G4794">
        <f t="shared" ca="1" si="727"/>
        <v>54.048620189015942</v>
      </c>
      <c r="H4794">
        <f t="shared" ca="1" si="731"/>
        <v>15.147214434846898</v>
      </c>
      <c r="I4794">
        <f ca="1">User_Model_Calcs!A4794-Sat_Data!$B$5</f>
        <v>-2.4482403901080545</v>
      </c>
      <c r="J4794">
        <f ca="1">(Earth_Data!$B$1/SQRT(1-Earth_Data!$B$2^2*SIN(RADIANS(User_Model_Calcs!B4794))^2))*COS(RADIANS(User_Model_Calcs!B4794))</f>
        <v>5617.9714114261351</v>
      </c>
      <c r="K4794">
        <f ca="1">((Earth_Data!$B$1*(1-Earth_Data!$B$2^2))/SQRT(1-Earth_Data!$B$2^2*SIN(RADIANS(User_Model_Calcs!B4794))^2))*SIN(RADIANS(User_Model_Calcs!B4794))</f>
        <v>-3009.6543609449845</v>
      </c>
      <c r="L4794">
        <f t="shared" ca="1" si="728"/>
        <v>-28.178802635678785</v>
      </c>
      <c r="M4794">
        <f t="shared" ca="1" si="729"/>
        <v>6373.3525049189402</v>
      </c>
      <c r="N4794">
        <f ca="1">SQRT(User_Model_Calcs!M4794^2+Sat_Data!$B$3^2-2*User_Model_Calcs!M4794*Sat_Data!$B$3*COS(RADIANS(L4794))*COS(RADIANS(I4794)))</f>
        <v>36675.780722275507</v>
      </c>
      <c r="O4794">
        <f ca="1">DEGREES(ACOS(((Earth_Data!$B$1+Sat_Data!$B$2)/User_Model_Calcs!N4794)*SQRT(1-COS(RADIANS(User_Model_Calcs!I4794))^2*COS(RADIANS(User_Model_Calcs!B4794))^2)))</f>
        <v>56.808675617847967</v>
      </c>
      <c r="P4794">
        <f t="shared" ca="1" si="726"/>
        <v>5.146787396331578</v>
      </c>
    </row>
    <row r="4795" spans="1:16" x14ac:dyDescent="0.25">
      <c r="A4795">
        <f t="shared" ca="1" si="734"/>
        <v>108.07979755597876</v>
      </c>
      <c r="B4795">
        <f t="shared" ca="1" si="735"/>
        <v>-30.837151285566868</v>
      </c>
      <c r="C4795" s="6">
        <v>20135.9375</v>
      </c>
      <c r="D4795">
        <f t="shared" ca="1" si="730"/>
        <v>0.75</v>
      </c>
      <c r="E4795" s="1">
        <v>0.65</v>
      </c>
      <c r="F4795">
        <v>19.899999999999999</v>
      </c>
      <c r="G4795">
        <f t="shared" ca="1" si="727"/>
        <v>42.007420362456692</v>
      </c>
      <c r="H4795">
        <f t="shared" ca="1" si="731"/>
        <v>14.328781695995907</v>
      </c>
      <c r="I4795">
        <f ca="1">User_Model_Calcs!A4795-Sat_Data!$B$5</f>
        <v>-1.9202024440212426</v>
      </c>
      <c r="J4795">
        <f ca="1">(Earth_Data!$B$1/SQRT(1-Earth_Data!$B$2^2*SIN(RADIANS(User_Model_Calcs!B4795))^2))*COS(RADIANS(User_Model_Calcs!B4795))</f>
        <v>5481.2706968008533</v>
      </c>
      <c r="K4795">
        <f ca="1">((Earth_Data!$B$1*(1-Earth_Data!$B$2^2))/SQRT(1-Earth_Data!$B$2^2*SIN(RADIANS(User_Model_Calcs!B4795))^2))*SIN(RADIANS(User_Model_Calcs!B4795))</f>
        <v>-3250.405557549067</v>
      </c>
      <c r="L4795">
        <f t="shared" ca="1" si="728"/>
        <v>-30.668033924333159</v>
      </c>
      <c r="M4795">
        <f t="shared" ca="1" si="729"/>
        <v>6372.5555894125846</v>
      </c>
      <c r="N4795">
        <f ca="1">SQRT(User_Model_Calcs!M4795^2+Sat_Data!$B$3^2-2*User_Model_Calcs!M4795*Sat_Data!$B$3*COS(RADIANS(L4795))*COS(RADIANS(I4795)))</f>
        <v>36830.118022189075</v>
      </c>
      <c r="O4795">
        <f ca="1">DEGREES(ACOS(((Earth_Data!$B$1+Sat_Data!$B$2)/User_Model_Calcs!N4795)*SQRT(1-COS(RADIANS(User_Model_Calcs!I4795))^2*COS(RADIANS(User_Model_Calcs!B4795))^2)))</f>
        <v>54.001648890105287</v>
      </c>
      <c r="P4795">
        <f t="shared" ca="1" si="726"/>
        <v>3.7420808769493288</v>
      </c>
    </row>
    <row r="4796" spans="1:16" x14ac:dyDescent="0.25">
      <c r="A4796">
        <f t="shared" ca="1" si="734"/>
        <v>108.33889013286317</v>
      </c>
      <c r="B4796">
        <f t="shared" ca="1" si="735"/>
        <v>-32.114135574293925</v>
      </c>
      <c r="C4796" s="6">
        <v>20135.9375</v>
      </c>
      <c r="D4796">
        <f t="shared" ca="1" si="730"/>
        <v>0.75</v>
      </c>
      <c r="E4796" s="1">
        <v>0.65</v>
      </c>
      <c r="F4796">
        <v>19.899999999999999</v>
      </c>
      <c r="G4796">
        <f t="shared" ca="1" si="727"/>
        <v>42.007420362456692</v>
      </c>
      <c r="H4796">
        <f t="shared" ca="1" si="731"/>
        <v>21.79451113283881</v>
      </c>
      <c r="I4796">
        <f ca="1">User_Model_Calcs!A4796-Sat_Data!$B$5</f>
        <v>-1.6611098671368296</v>
      </c>
      <c r="J4796">
        <f ca="1">(Earth_Data!$B$1/SQRT(1-Earth_Data!$B$2^2*SIN(RADIANS(User_Model_Calcs!B4796))^2))*COS(RADIANS(User_Model_Calcs!B4796))</f>
        <v>5407.3433908988209</v>
      </c>
      <c r="K4796">
        <f ca="1">((Earth_Data!$B$1*(1-Earth_Data!$B$2^2))/SQRT(1-Earth_Data!$B$2^2*SIN(RADIANS(User_Model_Calcs!B4796))^2))*SIN(RADIANS(User_Model_Calcs!B4796))</f>
        <v>-3371.1590497671705</v>
      </c>
      <c r="L4796">
        <f t="shared" ca="1" si="728"/>
        <v>-31.941101144937615</v>
      </c>
      <c r="M4796">
        <f t="shared" ca="1" si="729"/>
        <v>6372.1327580272718</v>
      </c>
      <c r="N4796">
        <f ca="1">SQRT(User_Model_Calcs!M4796^2+Sat_Data!$B$3^2-2*User_Model_Calcs!M4796*Sat_Data!$B$3*COS(RADIANS(L4796))*COS(RADIANS(I4796)))</f>
        <v>36913.661882334316</v>
      </c>
      <c r="O4796">
        <f ca="1">DEGREES(ACOS(((Earth_Data!$B$1+Sat_Data!$B$2)/User_Model_Calcs!N4796)*SQRT(1-COS(RADIANS(User_Model_Calcs!I4796))^2*COS(RADIANS(User_Model_Calcs!B4796))^2)))</f>
        <v>52.56442675693517</v>
      </c>
      <c r="P4796">
        <f t="shared" ca="1" si="726"/>
        <v>3.1224728275418587</v>
      </c>
    </row>
    <row r="4797" spans="1:16" x14ac:dyDescent="0.25">
      <c r="A4797">
        <f t="shared" ca="1" si="734"/>
        <v>110.14779314236392</v>
      </c>
      <c r="B4797">
        <f t="shared" ca="1" si="735"/>
        <v>-33.516746242139703</v>
      </c>
      <c r="C4797" s="6">
        <v>20135.9375</v>
      </c>
      <c r="D4797">
        <f t="shared" ca="1" si="730"/>
        <v>0.75</v>
      </c>
      <c r="E4797" s="1">
        <v>0.65</v>
      </c>
      <c r="F4797">
        <v>19.899999999999999</v>
      </c>
      <c r="G4797">
        <f t="shared" ca="1" si="727"/>
        <v>42.007420362456692</v>
      </c>
      <c r="H4797">
        <f t="shared" ca="1" si="731"/>
        <v>22.252654994561727</v>
      </c>
      <c r="I4797">
        <f ca="1">User_Model_Calcs!A4797-Sat_Data!$B$5</f>
        <v>0.14779314236392338</v>
      </c>
      <c r="J4797">
        <f ca="1">(Earth_Data!$B$1/SQRT(1-Earth_Data!$B$2^2*SIN(RADIANS(User_Model_Calcs!B4797))^2))*COS(RADIANS(User_Model_Calcs!B4797))</f>
        <v>5323.0468022141649</v>
      </c>
      <c r="K4797">
        <f ca="1">((Earth_Data!$B$1*(1-Earth_Data!$B$2^2))/SQRT(1-Earth_Data!$B$2^2*SIN(RADIANS(User_Model_Calcs!B4797))^2))*SIN(RADIANS(User_Model_Calcs!B4797))</f>
        <v>-3501.8842363299891</v>
      </c>
      <c r="L4797">
        <f t="shared" ca="1" si="728"/>
        <v>-33.339804075143967</v>
      </c>
      <c r="M4797">
        <f t="shared" ca="1" si="729"/>
        <v>6371.6575914921004</v>
      </c>
      <c r="N4797">
        <f ca="1">SQRT(User_Model_Calcs!M4797^2+Sat_Data!$B$3^2-2*User_Model_Calcs!M4797*Sat_Data!$B$3*COS(RADIANS(L4797))*COS(RADIANS(I4797)))</f>
        <v>37007.172745019881</v>
      </c>
      <c r="O4797">
        <f ca="1">DEGREES(ACOS(((Earth_Data!$B$1+Sat_Data!$B$2)/User_Model_Calcs!N4797)*SQRT(1-COS(RADIANS(User_Model_Calcs!I4797))^2*COS(RADIANS(User_Model_Calcs!B4797))^2)))</f>
        <v>51.013880395842406</v>
      </c>
      <c r="P4797">
        <f t="shared" ca="1" si="726"/>
        <v>0.26765223497120455</v>
      </c>
    </row>
    <row r="4798" spans="1:16" x14ac:dyDescent="0.25">
      <c r="A4798">
        <f t="shared" ca="1" si="734"/>
        <v>105.98143791067815</v>
      </c>
      <c r="B4798">
        <f t="shared" ca="1" si="735"/>
        <v>-31.149223141161666</v>
      </c>
      <c r="C4798" s="6">
        <v>20135.9375</v>
      </c>
      <c r="D4798">
        <f t="shared" ca="1" si="730"/>
        <v>0.75</v>
      </c>
      <c r="E4798" s="1">
        <v>0.65</v>
      </c>
      <c r="F4798">
        <v>19.899999999999999</v>
      </c>
      <c r="G4798">
        <f t="shared" ca="1" si="727"/>
        <v>42.007420362456692</v>
      </c>
      <c r="H4798">
        <f t="shared" ca="1" si="731"/>
        <v>14.024868803352014</v>
      </c>
      <c r="I4798">
        <f ca="1">User_Model_Calcs!A4798-Sat_Data!$B$5</f>
        <v>-4.018562089321847</v>
      </c>
      <c r="J4798">
        <f ca="1">(Earth_Data!$B$1/SQRT(1-Earth_Data!$B$2^2*SIN(RADIANS(User_Model_Calcs!B4798))^2))*COS(RADIANS(User_Model_Calcs!B4798))</f>
        <v>5463.45433070535</v>
      </c>
      <c r="K4798">
        <f ca="1">((Earth_Data!$B$1*(1-Earth_Data!$B$2^2))/SQRT(1-Earth_Data!$B$2^2*SIN(RADIANS(User_Model_Calcs!B4798))^2))*SIN(RADIANS(User_Model_Calcs!B4798))</f>
        <v>-3280.0649564420796</v>
      </c>
      <c r="L4798">
        <f t="shared" ca="1" si="728"/>
        <v>-30.97911733485526</v>
      </c>
      <c r="M4798">
        <f t="shared" ca="1" si="729"/>
        <v>6372.45316516194</v>
      </c>
      <c r="N4798">
        <f ca="1">SQRT(User_Model_Calcs!M4798^2+Sat_Data!$B$3^2-2*User_Model_Calcs!M4798*Sat_Data!$B$3*COS(RADIANS(L4798))*COS(RADIANS(I4798)))</f>
        <v>36862.337019111896</v>
      </c>
      <c r="O4798">
        <f ca="1">DEGREES(ACOS(((Earth_Data!$B$1+Sat_Data!$B$2)/User_Model_Calcs!N4798)*SQRT(1-COS(RADIANS(User_Model_Calcs!I4798))^2*COS(RADIANS(User_Model_Calcs!B4798))^2)))</f>
        <v>53.442454690737755</v>
      </c>
      <c r="P4798">
        <f t="shared" ca="1" si="726"/>
        <v>7.73425043270327</v>
      </c>
    </row>
    <row r="4799" spans="1:16" x14ac:dyDescent="0.25">
      <c r="A4799">
        <f t="shared" ca="1" si="734"/>
        <v>107.0725320603194</v>
      </c>
      <c r="B4799">
        <f t="shared" ca="1" si="735"/>
        <v>-30.597883915631606</v>
      </c>
      <c r="C4799" s="6">
        <v>20135.9375</v>
      </c>
      <c r="D4799">
        <f t="shared" ca="1" si="730"/>
        <v>1.2</v>
      </c>
      <c r="E4799" s="1">
        <v>0.65</v>
      </c>
      <c r="F4799">
        <v>19.899999999999999</v>
      </c>
      <c r="G4799">
        <f t="shared" ca="1" si="727"/>
        <v>46.089820015575185</v>
      </c>
      <c r="H4799">
        <f t="shared" ca="1" si="731"/>
        <v>18.921280977201612</v>
      </c>
      <c r="I4799">
        <f ca="1">User_Model_Calcs!A4799-Sat_Data!$B$5</f>
        <v>-2.9274679396805965</v>
      </c>
      <c r="J4799">
        <f ca="1">(Earth_Data!$B$1/SQRT(1-Earth_Data!$B$2^2*SIN(RADIANS(User_Model_Calcs!B4799))^2))*COS(RADIANS(User_Model_Calcs!B4799))</f>
        <v>5494.8204732581153</v>
      </c>
      <c r="K4799">
        <f ca="1">((Earth_Data!$B$1*(1-Earth_Data!$B$2^2))/SQRT(1-Earth_Data!$B$2^2*SIN(RADIANS(User_Model_Calcs!B4799))^2))*SIN(RADIANS(User_Model_Calcs!B4799))</f>
        <v>-3227.6010191284604</v>
      </c>
      <c r="L4799">
        <f t="shared" ca="1" si="728"/>
        <v>-30.429537934015478</v>
      </c>
      <c r="M4799">
        <f t="shared" ca="1" si="729"/>
        <v>6372.633707660877</v>
      </c>
      <c r="N4799">
        <f ca="1">SQRT(User_Model_Calcs!M4799^2+Sat_Data!$B$3^2-2*User_Model_Calcs!M4799*Sat_Data!$B$3*COS(RADIANS(L4799))*COS(RADIANS(I4799)))</f>
        <v>36819.303425646438</v>
      </c>
      <c r="O4799">
        <f ca="1">DEGREES(ACOS(((Earth_Data!$B$1+Sat_Data!$B$2)/User_Model_Calcs!N4799)*SQRT(1-COS(RADIANS(User_Model_Calcs!I4799))^2*COS(RADIANS(User_Model_Calcs!B4799))^2)))</f>
        <v>54.192111238695517</v>
      </c>
      <c r="P4799">
        <f t="shared" ca="1" si="726"/>
        <v>5.7370609952492888</v>
      </c>
    </row>
    <row r="4800" spans="1:16" x14ac:dyDescent="0.25">
      <c r="A4800">
        <f t="shared" ca="1" si="734"/>
        <v>110.62034844495558</v>
      </c>
      <c r="B4800">
        <f t="shared" ca="1" si="735"/>
        <v>-30.784046955881671</v>
      </c>
      <c r="C4800" s="6">
        <v>20135.9375</v>
      </c>
      <c r="D4800">
        <f t="shared" ca="1" si="730"/>
        <v>1.2</v>
      </c>
      <c r="E4800" s="1">
        <v>0.65</v>
      </c>
      <c r="F4800">
        <v>19.899999999999999</v>
      </c>
      <c r="G4800">
        <f t="shared" ca="1" si="727"/>
        <v>46.089820015575185</v>
      </c>
      <c r="H4800">
        <f t="shared" ca="1" si="731"/>
        <v>22.504039706990334</v>
      </c>
      <c r="I4800">
        <f ca="1">User_Model_Calcs!A4800-Sat_Data!$B$5</f>
        <v>0.62034844495558161</v>
      </c>
      <c r="J4800">
        <f ca="1">(Earth_Data!$B$1/SQRT(1-Earth_Data!$B$2^2*SIN(RADIANS(User_Model_Calcs!B4800))^2))*COS(RADIANS(User_Model_Calcs!B4800))</f>
        <v>5484.2862734219207</v>
      </c>
      <c r="K4800">
        <f ca="1">((Earth_Data!$B$1*(1-Earth_Data!$B$2^2))/SQRT(1-Earth_Data!$B$2^2*SIN(RADIANS(User_Model_Calcs!B4800))^2))*SIN(RADIANS(User_Model_Calcs!B4800))</f>
        <v>-3245.3490077256502</v>
      </c>
      <c r="L4800">
        <f t="shared" ca="1" si="728"/>
        <v>-30.615099787131047</v>
      </c>
      <c r="M4800">
        <f t="shared" ca="1" si="729"/>
        <v>6372.5729584517085</v>
      </c>
      <c r="N4800">
        <f ca="1">SQRT(User_Model_Calcs!M4800^2+Sat_Data!$B$3^2-2*User_Model_Calcs!M4800*Sat_Data!$B$3*COS(RADIANS(L4800))*COS(RADIANS(I4800)))</f>
        <v>36823.512418318052</v>
      </c>
      <c r="O4800">
        <f ca="1">DEGREES(ACOS(((Earth_Data!$B$1+Sat_Data!$B$2)/User_Model_Calcs!N4800)*SQRT(1-COS(RADIANS(User_Model_Calcs!I4800))^2*COS(RADIANS(User_Model_Calcs!B4800))^2)))</f>
        <v>54.117216848881981</v>
      </c>
      <c r="P4800">
        <f t="shared" ca="1" si="726"/>
        <v>1.2119493885916415</v>
      </c>
    </row>
    <row r="4801" spans="1:16" x14ac:dyDescent="0.25">
      <c r="A4801">
        <f t="shared" ca="1" si="734"/>
        <v>110.76569012317573</v>
      </c>
      <c r="B4801">
        <f t="shared" ca="1" si="735"/>
        <v>-33.398425627358357</v>
      </c>
      <c r="C4801" s="6">
        <v>20135.9375</v>
      </c>
      <c r="D4801">
        <f t="shared" ca="1" si="730"/>
        <v>0.75</v>
      </c>
      <c r="E4801" s="1">
        <v>0.65</v>
      </c>
      <c r="F4801">
        <v>19.899999999999999</v>
      </c>
      <c r="G4801">
        <f t="shared" ca="1" si="727"/>
        <v>42.007420362456692</v>
      </c>
      <c r="H4801">
        <f t="shared" ca="1" si="731"/>
        <v>14.564989752331069</v>
      </c>
      <c r="I4801">
        <f ca="1">User_Model_Calcs!A4801-Sat_Data!$B$5</f>
        <v>0.76569012317573026</v>
      </c>
      <c r="J4801">
        <f ca="1">(Earth_Data!$B$1/SQRT(1-Earth_Data!$B$2^2*SIN(RADIANS(User_Model_Calcs!B4801))^2))*COS(RADIANS(User_Model_Calcs!B4801))</f>
        <v>5330.2819081226198</v>
      </c>
      <c r="K4801">
        <f ca="1">((Earth_Data!$B$1*(1-Earth_Data!$B$2^2))/SQRT(1-Earth_Data!$B$2^2*SIN(RADIANS(User_Model_Calcs!B4801))^2))*SIN(RADIANS(User_Model_Calcs!B4801))</f>
        <v>-3490.9355826953606</v>
      </c>
      <c r="L4801">
        <f t="shared" ca="1" si="728"/>
        <v>-33.221796920139447</v>
      </c>
      <c r="M4801">
        <f t="shared" ca="1" si="729"/>
        <v>6371.6980831319934</v>
      </c>
      <c r="N4801">
        <f ca="1">SQRT(User_Model_Calcs!M4801^2+Sat_Data!$B$3^2-2*User_Model_Calcs!M4801*Sat_Data!$B$3*COS(RADIANS(L4801))*COS(RADIANS(I4801)))</f>
        <v>36999.45770468987</v>
      </c>
      <c r="O4801">
        <f ca="1">DEGREES(ACOS(((Earth_Data!$B$1+Sat_Data!$B$2)/User_Model_Calcs!N4801)*SQRT(1-COS(RADIANS(User_Model_Calcs!I4801))^2*COS(RADIANS(User_Model_Calcs!B4801))^2)))</f>
        <v>51.139678171010551</v>
      </c>
      <c r="P4801">
        <f t="shared" ca="1" si="726"/>
        <v>1.3908156106824971</v>
      </c>
    </row>
    <row r="4802" spans="1:16" x14ac:dyDescent="0.25">
      <c r="A4802">
        <f t="shared" ca="1" si="734"/>
        <v>107.93207828366626</v>
      </c>
      <c r="B4802">
        <f t="shared" ca="1" si="735"/>
        <v>-31.046497046567275</v>
      </c>
      <c r="C4802" s="6">
        <v>20135.9375</v>
      </c>
      <c r="D4802">
        <f t="shared" ca="1" si="730"/>
        <v>0.75</v>
      </c>
      <c r="E4802" s="1">
        <v>0.65</v>
      </c>
      <c r="F4802">
        <v>19.899999999999999</v>
      </c>
      <c r="G4802">
        <f t="shared" ca="1" si="727"/>
        <v>42.007420362456692</v>
      </c>
      <c r="H4802">
        <f t="shared" ca="1" si="731"/>
        <v>19.555028895417593</v>
      </c>
      <c r="I4802">
        <f ca="1">User_Model_Calcs!A4802-Sat_Data!$B$5</f>
        <v>-2.0679217163337427</v>
      </c>
      <c r="J4802">
        <f ca="1">(Earth_Data!$B$1/SQRT(1-Earth_Data!$B$2^2*SIN(RADIANS(User_Model_Calcs!B4802))^2))*COS(RADIANS(User_Model_Calcs!B4802))</f>
        <v>5469.3369520434635</v>
      </c>
      <c r="K4802">
        <f ca="1">((Earth_Data!$B$1*(1-Earth_Data!$B$2^2))/SQRT(1-Earth_Data!$B$2^2*SIN(RADIANS(User_Model_Calcs!B4802))^2))*SIN(RADIANS(User_Model_Calcs!B4802))</f>
        <v>-3270.3124001424317</v>
      </c>
      <c r="L4802">
        <f t="shared" ca="1" si="728"/>
        <v>-30.876714398722793</v>
      </c>
      <c r="M4802">
        <f t="shared" ca="1" si="729"/>
        <v>6372.4869469865089</v>
      </c>
      <c r="N4802">
        <f ca="1">SQRT(User_Model_Calcs!M4802^2+Sat_Data!$B$3^2-2*User_Model_Calcs!M4802*Sat_Data!$B$3*COS(RADIANS(L4802))*COS(RADIANS(I4802)))</f>
        <v>36844.319534390626</v>
      </c>
      <c r="O4802">
        <f ca="1">DEGREES(ACOS(((Earth_Data!$B$1+Sat_Data!$B$2)/User_Model_Calcs!N4802)*SQRT(1-COS(RADIANS(User_Model_Calcs!I4802))^2*COS(RADIANS(User_Model_Calcs!B4802))^2)))</f>
        <v>53.753678371653962</v>
      </c>
      <c r="P4802">
        <f t="shared" ref="P4802:P4865" ca="1" si="736">DEGREES(ASIN(SIN(RADIANS(ABS(I4802)))/(SIN(ACOS(COS(RADIANS(I4802))*COS(RADIANS(B4802)))))))</f>
        <v>4.0048778365021791</v>
      </c>
    </row>
    <row r="4803" spans="1:16" x14ac:dyDescent="0.25">
      <c r="A4803">
        <f ca="1">107.947391934268+(RAND()*5-2.5)</f>
        <v>109.43180249514872</v>
      </c>
      <c r="B4803">
        <f ca="1">-23.1146709996734+(RAND()*5-2.5)</f>
        <v>-24.249171058253832</v>
      </c>
      <c r="C4803" s="6">
        <v>20135.9375</v>
      </c>
      <c r="D4803">
        <f t="shared" ca="1" si="730"/>
        <v>1.2</v>
      </c>
      <c r="E4803" s="1">
        <v>0.65</v>
      </c>
      <c r="F4803">
        <v>19.899999999999999</v>
      </c>
      <c r="G4803">
        <f t="shared" ref="G4803:G4866" ca="1" si="737">20.4+20*LOG(F4803)+20*LOG(D4803)+10*LOG(E4803)</f>
        <v>46.089820015575185</v>
      </c>
      <c r="H4803">
        <f t="shared" ca="1" si="731"/>
        <v>18.910289094413258</v>
      </c>
      <c r="I4803">
        <f ca="1">User_Model_Calcs!A4803-Sat_Data!$B$5</f>
        <v>-0.56819750485128395</v>
      </c>
      <c r="J4803">
        <f ca="1">(Earth_Data!$B$1/SQRT(1-Earth_Data!$B$2^2*SIN(RADIANS(User_Model_Calcs!B4803))^2))*COS(RADIANS(User_Model_Calcs!B4803))</f>
        <v>5818.6700807560992</v>
      </c>
      <c r="K4803">
        <f ca="1">((Earth_Data!$B$1*(1-Earth_Data!$B$2^2))/SQRT(1-Earth_Data!$B$2^2*SIN(RADIANS(User_Model_Calcs!B4803))^2))*SIN(RADIANS(User_Model_Calcs!B4803))</f>
        <v>-2603.4720438222766</v>
      </c>
      <c r="L4803">
        <f t="shared" ref="L4803:L4866" ca="1" si="738">DEGREES(ATAN((K4803/J4803)))</f>
        <v>-24.105375194947751</v>
      </c>
      <c r="M4803">
        <f t="shared" ref="M4803:M4866" ca="1" si="739">SQRT(J4803^2+K4803^2)</f>
        <v>6374.5578820534947</v>
      </c>
      <c r="N4803">
        <f ca="1">SQRT(User_Model_Calcs!M4803^2+Sat_Data!$B$3^2-2*User_Model_Calcs!M4803*Sat_Data!$B$3*COS(RADIANS(L4803))*COS(RADIANS(I4803)))</f>
        <v>36438.926686749517</v>
      </c>
      <c r="O4803">
        <f ca="1">DEGREES(ACOS(((Earth_Data!$B$1+Sat_Data!$B$2)/User_Model_Calcs!N4803)*SQRT(1-COS(RADIANS(User_Model_Calcs!I4803))^2*COS(RADIANS(User_Model_Calcs!B4803))^2)))</f>
        <v>61.617853293049471</v>
      </c>
      <c r="P4803">
        <f t="shared" ca="1" si="736"/>
        <v>1.3832430072162378</v>
      </c>
    </row>
    <row r="4804" spans="1:16" x14ac:dyDescent="0.25">
      <c r="A4804">
        <f t="shared" ref="A4804:A4867" ca="1" si="740">107.947391934268+(RAND()*5-2.5)</f>
        <v>108.94192720833264</v>
      </c>
      <c r="B4804">
        <f t="shared" ref="B4804:B4867" ca="1" si="741">-23.1146709996734+(RAND()*5-2.5)</f>
        <v>-21.815960180356846</v>
      </c>
      <c r="C4804" s="6">
        <v>20135.9375</v>
      </c>
      <c r="D4804">
        <f t="shared" ca="1" si="730"/>
        <v>3</v>
      </c>
      <c r="E4804" s="1">
        <v>0.65</v>
      </c>
      <c r="F4804">
        <v>19.899999999999999</v>
      </c>
      <c r="G4804">
        <f t="shared" ca="1" si="737"/>
        <v>54.048620189015942</v>
      </c>
      <c r="H4804">
        <f t="shared" ca="1" si="731"/>
        <v>15.779505349533</v>
      </c>
      <c r="I4804">
        <f ca="1">User_Model_Calcs!A4804-Sat_Data!$B$5</f>
        <v>-1.0580727916673567</v>
      </c>
      <c r="J4804">
        <f ca="1">(Earth_Data!$B$1/SQRT(1-Earth_Data!$B$2^2*SIN(RADIANS(User_Model_Calcs!B4804))^2))*COS(RADIANS(User_Model_Calcs!B4804))</f>
        <v>5924.0917644624487</v>
      </c>
      <c r="K4804">
        <f ca="1">((Earth_Data!$B$1*(1-Earth_Data!$B$2^2))/SQRT(1-Earth_Data!$B$2^2*SIN(RADIANS(User_Model_Calcs!B4804))^2))*SIN(RADIANS(User_Model_Calcs!B4804))</f>
        <v>-2355.5068189473768</v>
      </c>
      <c r="L4804">
        <f t="shared" ca="1" si="738"/>
        <v>-21.683502842684373</v>
      </c>
      <c r="M4804">
        <f t="shared" ca="1" si="739"/>
        <v>6375.207887424488</v>
      </c>
      <c r="N4804">
        <f ca="1">SQRT(User_Model_Calcs!M4804^2+Sat_Data!$B$3^2-2*User_Model_Calcs!M4804*Sat_Data!$B$3*COS(RADIANS(L4804))*COS(RADIANS(I4804)))</f>
        <v>36317.691125121142</v>
      </c>
      <c r="O4804">
        <f ca="1">DEGREES(ACOS(((Earth_Data!$B$1+Sat_Data!$B$2)/User_Model_Calcs!N4804)*SQRT(1-COS(RADIANS(User_Model_Calcs!I4804))^2*COS(RADIANS(User_Model_Calcs!B4804))^2)))</f>
        <v>64.411166100492423</v>
      </c>
      <c r="P4804">
        <f t="shared" ca="1" si="736"/>
        <v>2.8451235269694881</v>
      </c>
    </row>
    <row r="4805" spans="1:16" x14ac:dyDescent="0.25">
      <c r="A4805">
        <f t="shared" ca="1" si="740"/>
        <v>108.42272286263307</v>
      </c>
      <c r="B4805">
        <f t="shared" ca="1" si="741"/>
        <v>-21.332759224483524</v>
      </c>
      <c r="C4805" s="6">
        <v>20135.9375</v>
      </c>
      <c r="D4805">
        <f t="shared" ca="1" si="730"/>
        <v>3</v>
      </c>
      <c r="E4805" s="1">
        <v>0.65</v>
      </c>
      <c r="F4805">
        <v>19.899999999999999</v>
      </c>
      <c r="G4805">
        <f t="shared" ca="1" si="737"/>
        <v>54.048620189015942</v>
      </c>
      <c r="H4805">
        <f t="shared" ca="1" si="731"/>
        <v>15.94053481925355</v>
      </c>
      <c r="I4805">
        <f ca="1">User_Model_Calcs!A4805-Sat_Data!$B$5</f>
        <v>-1.5772771373669343</v>
      </c>
      <c r="J4805">
        <f ca="1">(Earth_Data!$B$1/SQRT(1-Earth_Data!$B$2^2*SIN(RADIANS(User_Model_Calcs!B4805))^2))*COS(RADIANS(User_Model_Calcs!B4805))</f>
        <v>5943.7649337757075</v>
      </c>
      <c r="K4805">
        <f ca="1">((Earth_Data!$B$1*(1-Earth_Data!$B$2^2))/SQRT(1-Earth_Data!$B$2^2*SIN(RADIANS(User_Model_Calcs!B4805))^2))*SIN(RADIANS(User_Model_Calcs!B4805))</f>
        <v>-2305.7530317956962</v>
      </c>
      <c r="L4805">
        <f t="shared" ca="1" si="738"/>
        <v>-21.202669102790054</v>
      </c>
      <c r="M4805">
        <f t="shared" ca="1" si="739"/>
        <v>6375.3304723454758</v>
      </c>
      <c r="N4805">
        <f ca="1">SQRT(User_Model_Calcs!M4805^2+Sat_Data!$B$3^2-2*User_Model_Calcs!M4805*Sat_Data!$B$3*COS(RADIANS(L4805))*COS(RADIANS(I4805)))</f>
        <v>36296.30803732534</v>
      </c>
      <c r="O4805">
        <f ca="1">DEGREES(ACOS(((Earth_Data!$B$1+Sat_Data!$B$2)/User_Model_Calcs!N4805)*SQRT(1-COS(RADIANS(User_Model_Calcs!I4805))^2*COS(RADIANS(User_Model_Calcs!B4805))^2)))</f>
        <v>64.935189243855021</v>
      </c>
      <c r="P4805">
        <f t="shared" ca="1" si="736"/>
        <v>4.3285948815368736</v>
      </c>
    </row>
    <row r="4806" spans="1:16" x14ac:dyDescent="0.25">
      <c r="A4806">
        <f t="shared" ca="1" si="740"/>
        <v>109.26788876172786</v>
      </c>
      <c r="B4806">
        <f t="shared" ca="1" si="741"/>
        <v>-21.017872623622335</v>
      </c>
      <c r="C4806" s="6">
        <v>20135.9375</v>
      </c>
      <c r="D4806">
        <f t="shared" ca="1" si="730"/>
        <v>3</v>
      </c>
      <c r="E4806" s="1">
        <v>0.65</v>
      </c>
      <c r="F4806">
        <v>19.899999999999999</v>
      </c>
      <c r="G4806">
        <f t="shared" ca="1" si="737"/>
        <v>54.048620189015942</v>
      </c>
      <c r="H4806">
        <f t="shared" ca="1" si="731"/>
        <v>22.930889112198138</v>
      </c>
      <c r="I4806">
        <f ca="1">User_Model_Calcs!A4806-Sat_Data!$B$5</f>
        <v>-0.73211123827213953</v>
      </c>
      <c r="J4806">
        <f ca="1">(Earth_Data!$B$1/SQRT(1-Earth_Data!$B$2^2*SIN(RADIANS(User_Model_Calcs!B4806))^2))*COS(RADIANS(User_Model_Calcs!B4806))</f>
        <v>5956.3586077844448</v>
      </c>
      <c r="K4806">
        <f ca="1">((Earth_Data!$B$1*(1-Earth_Data!$B$2^2))/SQRT(1-Earth_Data!$B$2^2*SIN(RADIANS(User_Model_Calcs!B4806))^2))*SIN(RADIANS(User_Model_Calcs!B4806))</f>
        <v>-2273.2430685554955</v>
      </c>
      <c r="L4806">
        <f t="shared" ca="1" si="738"/>
        <v>-20.889344953062515</v>
      </c>
      <c r="M4806">
        <f t="shared" ca="1" si="739"/>
        <v>6375.4091565375984</v>
      </c>
      <c r="N4806">
        <f ca="1">SQRT(User_Model_Calcs!M4806^2+Sat_Data!$B$3^2-2*User_Model_Calcs!M4806*Sat_Data!$B$3*COS(RADIANS(L4806))*COS(RADIANS(I4806)))</f>
        <v>36279.637146390618</v>
      </c>
      <c r="O4806">
        <f ca="1">DEGREES(ACOS(((Earth_Data!$B$1+Sat_Data!$B$2)/User_Model_Calcs!N4806)*SQRT(1-COS(RADIANS(User_Model_Calcs!I4806))^2*COS(RADIANS(User_Model_Calcs!B4806))^2)))</f>
        <v>65.350664325715755</v>
      </c>
      <c r="P4806">
        <f t="shared" ca="1" si="736"/>
        <v>2.0404931214506123</v>
      </c>
    </row>
    <row r="4807" spans="1:16" x14ac:dyDescent="0.25">
      <c r="A4807">
        <f t="shared" ca="1" si="740"/>
        <v>108.10042179871625</v>
      </c>
      <c r="B4807">
        <f t="shared" ca="1" si="741"/>
        <v>-21.073464241944905</v>
      </c>
      <c r="C4807" s="6">
        <v>20135.9375</v>
      </c>
      <c r="D4807">
        <f t="shared" ca="1" si="730"/>
        <v>1.2</v>
      </c>
      <c r="E4807" s="1">
        <v>0.65</v>
      </c>
      <c r="F4807">
        <v>19.899999999999999</v>
      </c>
      <c r="G4807">
        <f t="shared" ca="1" si="737"/>
        <v>46.089820015575185</v>
      </c>
      <c r="H4807">
        <f t="shared" ca="1" si="731"/>
        <v>17.032385575959417</v>
      </c>
      <c r="I4807">
        <f ca="1">User_Model_Calcs!A4807-Sat_Data!$B$5</f>
        <v>-1.8995782012837452</v>
      </c>
      <c r="J4807">
        <f ca="1">(Earth_Data!$B$1/SQRT(1-Earth_Data!$B$2^2*SIN(RADIANS(User_Model_Calcs!B4807))^2))*COS(RADIANS(User_Model_Calcs!B4807))</f>
        <v>5954.1482830991226</v>
      </c>
      <c r="K4807">
        <f ca="1">((Earth_Data!$B$1*(1-Earth_Data!$B$2^2))/SQRT(1-Earth_Data!$B$2^2*SIN(RADIANS(User_Model_Calcs!B4807))^2))*SIN(RADIANS(User_Model_Calcs!B4807))</f>
        <v>-2278.98747162259</v>
      </c>
      <c r="L4807">
        <f t="shared" ca="1" si="738"/>
        <v>-20.944659602955106</v>
      </c>
      <c r="M4807">
        <f t="shared" ca="1" si="739"/>
        <v>6375.3953346396456</v>
      </c>
      <c r="N4807">
        <f ca="1">SQRT(User_Model_Calcs!M4807^2+Sat_Data!$B$3^2-2*User_Model_Calcs!M4807*Sat_Data!$B$3*COS(RADIANS(L4807))*COS(RADIANS(I4807)))</f>
        <v>36285.440740944025</v>
      </c>
      <c r="O4807">
        <f ca="1">DEGREES(ACOS(((Earth_Data!$B$1+Sat_Data!$B$2)/User_Model_Calcs!N4807)*SQRT(1-COS(RADIANS(User_Model_Calcs!I4807))^2*COS(RADIANS(User_Model_Calcs!B4807))^2)))</f>
        <v>65.205699559284341</v>
      </c>
      <c r="P4807">
        <f t="shared" ca="1" si="736"/>
        <v>5.2700186489999332</v>
      </c>
    </row>
    <row r="4808" spans="1:16" x14ac:dyDescent="0.25">
      <c r="A4808">
        <f t="shared" ca="1" si="740"/>
        <v>108.45294020886904</v>
      </c>
      <c r="B4808">
        <f t="shared" ca="1" si="741"/>
        <v>-23.605425106564091</v>
      </c>
      <c r="C4808" s="6">
        <v>20135.9375</v>
      </c>
      <c r="D4808">
        <f t="shared" ca="1" si="730"/>
        <v>3</v>
      </c>
      <c r="E4808" s="1">
        <v>0.65</v>
      </c>
      <c r="F4808">
        <v>19.899999999999999</v>
      </c>
      <c r="G4808">
        <f t="shared" ca="1" si="737"/>
        <v>54.048620189015942</v>
      </c>
      <c r="H4808">
        <f t="shared" ca="1" si="731"/>
        <v>20.019963138337499</v>
      </c>
      <c r="I4808">
        <f ca="1">User_Model_Calcs!A4808-Sat_Data!$B$5</f>
        <v>-1.5470597911309625</v>
      </c>
      <c r="J4808">
        <f ca="1">(Earth_Data!$B$1/SQRT(1-Earth_Data!$B$2^2*SIN(RADIANS(User_Model_Calcs!B4808))^2))*COS(RADIANS(User_Model_Calcs!B4808))</f>
        <v>5847.5873849596956</v>
      </c>
      <c r="K4808">
        <f ca="1">((Earth_Data!$B$1*(1-Earth_Data!$B$2^2))/SQRT(1-Earth_Data!$B$2^2*SIN(RADIANS(User_Model_Calcs!B4808))^2))*SIN(RADIANS(User_Model_Calcs!B4808))</f>
        <v>-2538.3002985520461</v>
      </c>
      <c r="L4808">
        <f t="shared" ca="1" si="738"/>
        <v>-23.464532080003139</v>
      </c>
      <c r="M4808">
        <f t="shared" ca="1" si="739"/>
        <v>6374.7350243260444</v>
      </c>
      <c r="N4808">
        <f ca="1">SQRT(User_Model_Calcs!M4808^2+Sat_Data!$B$3^2-2*User_Model_Calcs!M4808*Sat_Data!$B$3*COS(RADIANS(L4808))*COS(RADIANS(I4808)))</f>
        <v>36407.618840070354</v>
      </c>
      <c r="O4808">
        <f ca="1">DEGREES(ACOS(((Earth_Data!$B$1+Sat_Data!$B$2)/User_Model_Calcs!N4808)*SQRT(1-COS(RADIANS(User_Model_Calcs!I4808))^2*COS(RADIANS(User_Model_Calcs!B4808))^2)))</f>
        <v>62.313455097410198</v>
      </c>
      <c r="P4808">
        <f t="shared" ca="1" si="736"/>
        <v>3.8585357402545171</v>
      </c>
    </row>
    <row r="4809" spans="1:16" x14ac:dyDescent="0.25">
      <c r="A4809">
        <f t="shared" ca="1" si="740"/>
        <v>108.52363710849231</v>
      </c>
      <c r="B4809">
        <f t="shared" ca="1" si="741"/>
        <v>-25.280050610681911</v>
      </c>
      <c r="C4809" s="6">
        <v>20135.9375</v>
      </c>
      <c r="D4809">
        <f t="shared" ca="1" si="730"/>
        <v>3</v>
      </c>
      <c r="E4809" s="1">
        <v>0.65</v>
      </c>
      <c r="F4809">
        <v>19.899999999999999</v>
      </c>
      <c r="G4809">
        <f t="shared" ca="1" si="737"/>
        <v>54.048620189015942</v>
      </c>
      <c r="H4809">
        <f t="shared" ca="1" si="731"/>
        <v>21.565529710710784</v>
      </c>
      <c r="I4809">
        <f ca="1">User_Model_Calcs!A4809-Sat_Data!$B$5</f>
        <v>-1.4763628915076907</v>
      </c>
      <c r="J4809">
        <f ca="1">(Earth_Data!$B$1/SQRT(1-Earth_Data!$B$2^2*SIN(RADIANS(User_Model_Calcs!B4809))^2))*COS(RADIANS(User_Model_Calcs!B4809))</f>
        <v>5770.8375206785176</v>
      </c>
      <c r="K4809">
        <f ca="1">((Earth_Data!$B$1*(1-Earth_Data!$B$2^2))/SQRT(1-Earth_Data!$B$2^2*SIN(RADIANS(User_Model_Calcs!B4809))^2))*SIN(RADIANS(User_Model_Calcs!B4809))</f>
        <v>-2707.1592785940065</v>
      </c>
      <c r="L4809">
        <f t="shared" ca="1" si="738"/>
        <v>-25.131757034626457</v>
      </c>
      <c r="M4809">
        <f t="shared" ca="1" si="739"/>
        <v>6374.2667852662553</v>
      </c>
      <c r="N4809">
        <f ca="1">SQRT(User_Model_Calcs!M4809^2+Sat_Data!$B$3^2-2*User_Model_Calcs!M4809*Sat_Data!$B$3*COS(RADIANS(L4809))*COS(RADIANS(I4809)))</f>
        <v>36496.064496932326</v>
      </c>
      <c r="O4809">
        <f ca="1">DEGREES(ACOS(((Earth_Data!$B$1+Sat_Data!$B$2)/User_Model_Calcs!N4809)*SQRT(1-COS(RADIANS(User_Model_Calcs!I4809))^2*COS(RADIANS(User_Model_Calcs!B4809))^2)))</f>
        <v>60.389629500255332</v>
      </c>
      <c r="P4809">
        <f t="shared" ca="1" si="736"/>
        <v>3.4537518423907052</v>
      </c>
    </row>
    <row r="4810" spans="1:16" x14ac:dyDescent="0.25">
      <c r="A4810">
        <f t="shared" ca="1" si="740"/>
        <v>109.34488979931866</v>
      </c>
      <c r="B4810">
        <f t="shared" ca="1" si="741"/>
        <v>-21.945785647423115</v>
      </c>
      <c r="C4810" s="6">
        <v>20135.9375</v>
      </c>
      <c r="D4810">
        <f t="shared" ca="1" si="730"/>
        <v>1.2</v>
      </c>
      <c r="E4810" s="1">
        <v>0.65</v>
      </c>
      <c r="F4810">
        <v>19.899999999999999</v>
      </c>
      <c r="G4810">
        <f t="shared" ca="1" si="737"/>
        <v>46.089820015575185</v>
      </c>
      <c r="H4810">
        <f t="shared" ca="1" si="731"/>
        <v>20.063026658846926</v>
      </c>
      <c r="I4810">
        <f ca="1">User_Model_Calcs!A4810-Sat_Data!$B$5</f>
        <v>-0.65511020068133519</v>
      </c>
      <c r="J4810">
        <f ca="1">(Earth_Data!$B$1/SQRT(1-Earth_Data!$B$2^2*SIN(RADIANS(User_Model_Calcs!B4810))^2))*COS(RADIANS(User_Model_Calcs!B4810))</f>
        <v>5918.7343675269167</v>
      </c>
      <c r="K4810">
        <f ca="1">((Earth_Data!$B$1*(1-Earth_Data!$B$2^2))/SQRT(1-Earth_Data!$B$2^2*SIN(RADIANS(User_Model_Calcs!B4810))^2))*SIN(RADIANS(User_Model_Calcs!B4810))</f>
        <v>-2368.8466285681079</v>
      </c>
      <c r="L4810">
        <f t="shared" ca="1" si="738"/>
        <v>-21.812698638734723</v>
      </c>
      <c r="M4810">
        <f t="shared" ca="1" si="739"/>
        <v>6375.1745751016688</v>
      </c>
      <c r="N4810">
        <f ca="1">SQRT(User_Model_Calcs!M4810^2+Sat_Data!$B$3^2-2*User_Model_Calcs!M4810*Sat_Data!$B$3*COS(RADIANS(L4810))*COS(RADIANS(I4810)))</f>
        <v>36323.181149714343</v>
      </c>
      <c r="O4810">
        <f ca="1">DEGREES(ACOS(((Earth_Data!$B$1+Sat_Data!$B$2)/User_Model_Calcs!N4810)*SQRT(1-COS(RADIANS(User_Model_Calcs!I4810))^2*COS(RADIANS(User_Model_Calcs!B4810))^2)))</f>
        <v>64.27823517938819</v>
      </c>
      <c r="P4810">
        <f t="shared" ca="1" si="736"/>
        <v>1.7524309310742372</v>
      </c>
    </row>
    <row r="4811" spans="1:16" x14ac:dyDescent="0.25">
      <c r="A4811">
        <f t="shared" ca="1" si="740"/>
        <v>106.71093770036684</v>
      </c>
      <c r="B4811">
        <f t="shared" ca="1" si="741"/>
        <v>-24.186009254808919</v>
      </c>
      <c r="C4811" s="6">
        <v>20135.9375</v>
      </c>
      <c r="D4811">
        <f t="shared" ca="1" si="730"/>
        <v>1.2</v>
      </c>
      <c r="E4811" s="1">
        <v>0.65</v>
      </c>
      <c r="F4811">
        <v>19.899999999999999</v>
      </c>
      <c r="G4811">
        <f t="shared" ca="1" si="737"/>
        <v>46.089820015575185</v>
      </c>
      <c r="H4811">
        <f t="shared" ca="1" si="731"/>
        <v>20.163277704827756</v>
      </c>
      <c r="I4811">
        <f ca="1">User_Model_Calcs!A4811-Sat_Data!$B$5</f>
        <v>-3.2890622996331587</v>
      </c>
      <c r="J4811">
        <f ca="1">(Earth_Data!$B$1/SQRT(1-Earth_Data!$B$2^2*SIN(RADIANS(User_Model_Calcs!B4811))^2))*COS(RADIANS(User_Model_Calcs!B4811))</f>
        <v>5821.5398162209858</v>
      </c>
      <c r="K4811">
        <f ca="1">((Earth_Data!$B$1*(1-Earth_Data!$B$2^2))/SQRT(1-Earth_Data!$B$2^2*SIN(RADIANS(User_Model_Calcs!B4811))^2))*SIN(RADIANS(User_Model_Calcs!B4811))</f>
        <v>-2597.091832311608</v>
      </c>
      <c r="L4811">
        <f t="shared" ca="1" si="738"/>
        <v>-24.042495038845161</v>
      </c>
      <c r="M4811">
        <f t="shared" ca="1" si="739"/>
        <v>6374.5754225129322</v>
      </c>
      <c r="N4811">
        <f ca="1">SQRT(User_Model_Calcs!M4811^2+Sat_Data!$B$3^2-2*User_Model_Calcs!M4811*Sat_Data!$B$3*COS(RADIANS(L4811))*COS(RADIANS(I4811)))</f>
        <v>36446.373269104603</v>
      </c>
      <c r="O4811">
        <f ca="1">DEGREES(ACOS(((Earth_Data!$B$1+Sat_Data!$B$2)/User_Model_Calcs!N4811)*SQRT(1-COS(RADIANS(User_Model_Calcs!I4811))^2*COS(RADIANS(User_Model_Calcs!B4811))^2)))</f>
        <v>61.456459834161876</v>
      </c>
      <c r="P4811">
        <f t="shared" ca="1" si="736"/>
        <v>7.9847062276341685</v>
      </c>
    </row>
    <row r="4812" spans="1:16" x14ac:dyDescent="0.25">
      <c r="A4812">
        <f t="shared" ca="1" si="740"/>
        <v>110.14239196811452</v>
      </c>
      <c r="B4812">
        <f t="shared" ca="1" si="741"/>
        <v>-20.79390852616385</v>
      </c>
      <c r="C4812" s="6">
        <v>20135.9375</v>
      </c>
      <c r="D4812">
        <f t="shared" ca="1" si="730"/>
        <v>3</v>
      </c>
      <c r="E4812" s="1">
        <v>0.65</v>
      </c>
      <c r="F4812">
        <v>19.899999999999999</v>
      </c>
      <c r="G4812">
        <f t="shared" ca="1" si="737"/>
        <v>54.048620189015942</v>
      </c>
      <c r="H4812">
        <f t="shared" ca="1" si="731"/>
        <v>17.077077236304937</v>
      </c>
      <c r="I4812">
        <f ca="1">User_Model_Calcs!A4812-Sat_Data!$B$5</f>
        <v>0.14239196811452359</v>
      </c>
      <c r="J4812">
        <f ca="1">(Earth_Data!$B$1/SQRT(1-Earth_Data!$B$2^2*SIN(RADIANS(User_Model_Calcs!B4812))^2))*COS(RADIANS(User_Model_Calcs!B4812))</f>
        <v>5965.2067930713947</v>
      </c>
      <c r="K4812">
        <f ca="1">((Earth_Data!$B$1*(1-Earth_Data!$B$2^2))/SQRT(1-Earth_Data!$B$2^2*SIN(RADIANS(User_Model_Calcs!B4812))^2))*SIN(RADIANS(User_Model_Calcs!B4812))</f>
        <v>-2250.0791085147025</v>
      </c>
      <c r="L4812">
        <f t="shared" ca="1" si="738"/>
        <v>-20.666501544341902</v>
      </c>
      <c r="M4812">
        <f t="shared" ca="1" si="739"/>
        <v>6375.4645382653825</v>
      </c>
      <c r="N4812">
        <f ca="1">SQRT(User_Model_Calcs!M4812^2+Sat_Data!$B$3^2-2*User_Model_Calcs!M4812*Sat_Data!$B$3*COS(RADIANS(L4812))*COS(RADIANS(I4812)))</f>
        <v>36268.81821556099</v>
      </c>
      <c r="O4812">
        <f ca="1">DEGREES(ACOS(((Earth_Data!$B$1+Sat_Data!$B$2)/User_Model_Calcs!N4812)*SQRT(1-COS(RADIANS(User_Model_Calcs!I4812))^2*COS(RADIANS(User_Model_Calcs!B4812))^2)))</f>
        <v>65.624109713156187</v>
      </c>
      <c r="P4812">
        <f t="shared" ca="1" si="736"/>
        <v>0.40108985282137177</v>
      </c>
    </row>
    <row r="4813" spans="1:16" x14ac:dyDescent="0.25">
      <c r="A4813">
        <f t="shared" ca="1" si="740"/>
        <v>107.02746751418722</v>
      </c>
      <c r="B4813">
        <f t="shared" ca="1" si="741"/>
        <v>-25.453606643371828</v>
      </c>
      <c r="C4813" s="6">
        <v>20135.9375</v>
      </c>
      <c r="D4813">
        <f t="shared" ca="1" si="730"/>
        <v>3</v>
      </c>
      <c r="E4813" s="1">
        <v>0.65</v>
      </c>
      <c r="F4813">
        <v>19.899999999999999</v>
      </c>
      <c r="G4813">
        <f t="shared" ca="1" si="737"/>
        <v>54.048620189015942</v>
      </c>
      <c r="H4813">
        <f t="shared" ca="1" si="731"/>
        <v>15.499718401537292</v>
      </c>
      <c r="I4813">
        <f ca="1">User_Model_Calcs!A4813-Sat_Data!$B$5</f>
        <v>-2.9725324858127777</v>
      </c>
      <c r="J4813">
        <f ca="1">(Earth_Data!$B$1/SQRT(1-Earth_Data!$B$2^2*SIN(RADIANS(User_Model_Calcs!B4813))^2))*COS(RADIANS(User_Model_Calcs!B4813))</f>
        <v>5762.6007604882516</v>
      </c>
      <c r="K4813">
        <f ca="1">((Earth_Data!$B$1*(1-Earth_Data!$B$2^2))/SQRT(1-Earth_Data!$B$2^2*SIN(RADIANS(User_Model_Calcs!B4813))^2))*SIN(RADIANS(User_Model_Calcs!B4813))</f>
        <v>-2724.5318053884616</v>
      </c>
      <c r="L4813">
        <f t="shared" ca="1" si="738"/>
        <v>-25.304574452026312</v>
      </c>
      <c r="M4813">
        <f t="shared" ca="1" si="739"/>
        <v>6374.2168996162254</v>
      </c>
      <c r="N4813">
        <f ca="1">SQRT(User_Model_Calcs!M4813^2+Sat_Data!$B$3^2-2*User_Model_Calcs!M4813*Sat_Data!$B$3*COS(RADIANS(L4813))*COS(RADIANS(I4813)))</f>
        <v>36512.312633124988</v>
      </c>
      <c r="O4813">
        <f ca="1">DEGREES(ACOS(((Earth_Data!$B$1+Sat_Data!$B$2)/User_Model_Calcs!N4813)*SQRT(1-COS(RADIANS(User_Model_Calcs!I4813))^2*COS(RADIANS(User_Model_Calcs!B4813))^2)))</f>
        <v>60.050030402704259</v>
      </c>
      <c r="P4813">
        <f t="shared" ca="1" si="736"/>
        <v>6.889221457820633</v>
      </c>
    </row>
    <row r="4814" spans="1:16" x14ac:dyDescent="0.25">
      <c r="A4814">
        <f t="shared" ca="1" si="740"/>
        <v>106.0951306768014</v>
      </c>
      <c r="B4814">
        <f t="shared" ca="1" si="741"/>
        <v>-25.029409089844521</v>
      </c>
      <c r="C4814" s="6">
        <v>20135.9375</v>
      </c>
      <c r="D4814">
        <f t="shared" ca="1" si="730"/>
        <v>1.2</v>
      </c>
      <c r="E4814" s="1">
        <v>0.65</v>
      </c>
      <c r="F4814">
        <v>19.899999999999999</v>
      </c>
      <c r="G4814">
        <f t="shared" ca="1" si="737"/>
        <v>46.089820015575185</v>
      </c>
      <c r="H4814">
        <f t="shared" ca="1" si="731"/>
        <v>15.443747366465939</v>
      </c>
      <c r="I4814">
        <f ca="1">User_Model_Calcs!A4814-Sat_Data!$B$5</f>
        <v>-3.9048693231985965</v>
      </c>
      <c r="J4814">
        <f ca="1">(Earth_Data!$B$1/SQRT(1-Earth_Data!$B$2^2*SIN(RADIANS(User_Model_Calcs!B4814))^2))*COS(RADIANS(User_Model_Calcs!B4814))</f>
        <v>5782.6393667472285</v>
      </c>
      <c r="K4814">
        <f ca="1">((Earth_Data!$B$1*(1-Earth_Data!$B$2^2))/SQRT(1-Earth_Data!$B$2^2*SIN(RADIANS(User_Model_Calcs!B4814))^2))*SIN(RADIANS(User_Model_Calcs!B4814))</f>
        <v>-2682.0275569856431</v>
      </c>
      <c r="L4814">
        <f t="shared" ca="1" si="738"/>
        <v>-24.88219172458329</v>
      </c>
      <c r="M4814">
        <f t="shared" ca="1" si="739"/>
        <v>6374.3383862394039</v>
      </c>
      <c r="N4814">
        <f ca="1">SQRT(User_Model_Calcs!M4814^2+Sat_Data!$B$3^2-2*User_Model_Calcs!M4814*Sat_Data!$B$3*COS(RADIANS(L4814))*COS(RADIANS(I4814)))</f>
        <v>36495.738367133556</v>
      </c>
      <c r="O4814">
        <f ca="1">DEGREES(ACOS(((Earth_Data!$B$1+Sat_Data!$B$2)/User_Model_Calcs!N4814)*SQRT(1-COS(RADIANS(User_Model_Calcs!I4814))^2*COS(RADIANS(User_Model_Calcs!B4814))^2)))</f>
        <v>60.39837161157935</v>
      </c>
      <c r="P4814">
        <f t="shared" ca="1" si="736"/>
        <v>9.164892298259586</v>
      </c>
    </row>
    <row r="4815" spans="1:16" x14ac:dyDescent="0.25">
      <c r="A4815">
        <f t="shared" ca="1" si="740"/>
        <v>109.2331376406482</v>
      </c>
      <c r="B4815">
        <f t="shared" ca="1" si="741"/>
        <v>-25.276326506253227</v>
      </c>
      <c r="C4815" s="6">
        <v>20135.9375</v>
      </c>
      <c r="D4815">
        <f t="shared" ca="1" si="730"/>
        <v>0.75</v>
      </c>
      <c r="E4815" s="1">
        <v>0.65</v>
      </c>
      <c r="F4815">
        <v>19.899999999999999</v>
      </c>
      <c r="G4815">
        <f t="shared" ca="1" si="737"/>
        <v>42.007420362456692</v>
      </c>
      <c r="H4815">
        <f t="shared" ca="1" si="731"/>
        <v>21.338499020127696</v>
      </c>
      <c r="I4815">
        <f ca="1">User_Model_Calcs!A4815-Sat_Data!$B$5</f>
        <v>-0.76686235935180491</v>
      </c>
      <c r="J4815">
        <f ca="1">(Earth_Data!$B$1/SQRT(1-Earth_Data!$B$2^2*SIN(RADIANS(User_Model_Calcs!B4815))^2))*COS(RADIANS(User_Model_Calcs!B4815))</f>
        <v>5771.0136832181961</v>
      </c>
      <c r="K4815">
        <f ca="1">((Earth_Data!$B$1*(1-Earth_Data!$B$2^2))/SQRT(1-Earth_Data!$B$2^2*SIN(RADIANS(User_Model_Calcs!B4815))^2))*SIN(RADIANS(User_Model_Calcs!B4815))</f>
        <v>-2706.7862363732261</v>
      </c>
      <c r="L4815">
        <f t="shared" ca="1" si="738"/>
        <v>-25.128048838508349</v>
      </c>
      <c r="M4815">
        <f t="shared" ca="1" si="739"/>
        <v>6374.2678529625018</v>
      </c>
      <c r="N4815">
        <f ca="1">SQRT(User_Model_Calcs!M4815^2+Sat_Data!$B$3^2-2*User_Model_Calcs!M4815*Sat_Data!$B$3*COS(RADIANS(L4815))*COS(RADIANS(I4815)))</f>
        <v>36494.245080467008</v>
      </c>
      <c r="O4815">
        <f ca="1">DEGREES(ACOS(((Earth_Data!$B$1+Sat_Data!$B$2)/User_Model_Calcs!N4815)*SQRT(1-COS(RADIANS(User_Model_Calcs!I4815))^2*COS(RADIANS(User_Model_Calcs!B4815))^2)))</f>
        <v>60.427767376704828</v>
      </c>
      <c r="P4815">
        <f t="shared" ca="1" si="736"/>
        <v>1.7955159723521026</v>
      </c>
    </row>
    <row r="4816" spans="1:16" x14ac:dyDescent="0.25">
      <c r="A4816">
        <f t="shared" ca="1" si="740"/>
        <v>106.91940742062785</v>
      </c>
      <c r="B4816">
        <f t="shared" ca="1" si="741"/>
        <v>-21.177140221121725</v>
      </c>
      <c r="C4816" s="6">
        <v>20135.9375</v>
      </c>
      <c r="D4816">
        <f t="shared" ca="1" si="730"/>
        <v>1.2</v>
      </c>
      <c r="E4816" s="1">
        <v>0.65</v>
      </c>
      <c r="F4816">
        <v>19.899999999999999</v>
      </c>
      <c r="G4816">
        <f t="shared" ca="1" si="737"/>
        <v>46.089820015575185</v>
      </c>
      <c r="H4816">
        <f t="shared" ca="1" si="731"/>
        <v>19.184957055381521</v>
      </c>
      <c r="I4816">
        <f ca="1">User_Model_Calcs!A4816-Sat_Data!$B$5</f>
        <v>-3.0805925793721514</v>
      </c>
      <c r="J4816">
        <f ca="1">(Earth_Data!$B$1/SQRT(1-Earth_Data!$B$2^2*SIN(RADIANS(User_Model_Calcs!B4816))^2))*COS(RADIANS(User_Model_Calcs!B4816))</f>
        <v>5950.0111983299803</v>
      </c>
      <c r="K4816">
        <f ca="1">((Earth_Data!$B$1*(1-Earth_Data!$B$2^2))/SQRT(1-Earth_Data!$B$2^2*SIN(RADIANS(User_Model_Calcs!B4816))^2))*SIN(RADIANS(User_Model_Calcs!B4816))</f>
        <v>-2289.6948962440079</v>
      </c>
      <c r="L4816">
        <f t="shared" ca="1" si="738"/>
        <v>-21.047820334807778</v>
      </c>
      <c r="M4816">
        <f t="shared" ca="1" si="739"/>
        <v>6375.3694777744477</v>
      </c>
      <c r="N4816">
        <f ca="1">SQRT(User_Model_Calcs!M4816^2+Sat_Data!$B$3^2-2*User_Model_Calcs!M4816*Sat_Data!$B$3*COS(RADIANS(L4816))*COS(RADIANS(I4816)))</f>
        <v>36296.430914570978</v>
      </c>
      <c r="O4816">
        <f ca="1">DEGREES(ACOS(((Earth_Data!$B$1+Sat_Data!$B$2)/User_Model_Calcs!N4816)*SQRT(1-COS(RADIANS(User_Model_Calcs!I4816))^2*COS(RADIANS(User_Model_Calcs!B4816))^2)))</f>
        <v>64.93341753974677</v>
      </c>
      <c r="P4816">
        <f t="shared" ca="1" si="736"/>
        <v>8.4734379053016156</v>
      </c>
    </row>
    <row r="4817" spans="1:16" x14ac:dyDescent="0.25">
      <c r="A4817">
        <f t="shared" ca="1" si="740"/>
        <v>107.06342453232882</v>
      </c>
      <c r="B4817">
        <f t="shared" ca="1" si="741"/>
        <v>-23.365912808446069</v>
      </c>
      <c r="C4817" s="6">
        <v>20135.9375</v>
      </c>
      <c r="D4817">
        <f t="shared" ca="1" si="730"/>
        <v>0.75</v>
      </c>
      <c r="E4817" s="1">
        <v>0.65</v>
      </c>
      <c r="F4817">
        <v>19.899999999999999</v>
      </c>
      <c r="G4817">
        <f t="shared" ca="1" si="737"/>
        <v>42.007420362456692</v>
      </c>
      <c r="H4817">
        <f t="shared" ca="1" si="731"/>
        <v>20.485250447100228</v>
      </c>
      <c r="I4817">
        <f ca="1">User_Model_Calcs!A4817-Sat_Data!$B$5</f>
        <v>-2.9365754676711759</v>
      </c>
      <c r="J4817">
        <f ca="1">(Earth_Data!$B$1/SQRT(1-Earth_Data!$B$2^2*SIN(RADIANS(User_Model_Calcs!B4817))^2))*COS(RADIANS(User_Model_Calcs!B4817))</f>
        <v>5858.1585906753244</v>
      </c>
      <c r="K4817">
        <f ca="1">((Earth_Data!$B$1*(1-Earth_Data!$B$2^2))/SQRT(1-Earth_Data!$B$2^2*SIN(RADIANS(User_Model_Calcs!B4817))^2))*SIN(RADIANS(User_Model_Calcs!B4817))</f>
        <v>-2513.9715514691188</v>
      </c>
      <c r="L4817">
        <f t="shared" ca="1" si="738"/>
        <v>-23.22611792572129</v>
      </c>
      <c r="M4817">
        <f t="shared" ca="1" si="739"/>
        <v>6374.7999996156077</v>
      </c>
      <c r="N4817">
        <f ca="1">SQRT(User_Model_Calcs!M4817^2+Sat_Data!$B$3^2-2*User_Model_Calcs!M4817*Sat_Data!$B$3*COS(RADIANS(L4817))*COS(RADIANS(I4817)))</f>
        <v>36401.827464360773</v>
      </c>
      <c r="O4817">
        <f ca="1">DEGREES(ACOS(((Earth_Data!$B$1+Sat_Data!$B$2)/User_Model_Calcs!N4817)*SQRT(1-COS(RADIANS(User_Model_Calcs!I4817))^2*COS(RADIANS(User_Model_Calcs!B4817))^2)))</f>
        <v>62.444907242161591</v>
      </c>
      <c r="P4817">
        <f t="shared" ca="1" si="736"/>
        <v>7.3699150392066537</v>
      </c>
    </row>
    <row r="4818" spans="1:16" x14ac:dyDescent="0.25">
      <c r="A4818">
        <f t="shared" ca="1" si="740"/>
        <v>109.7186001207765</v>
      </c>
      <c r="B4818">
        <f t="shared" ca="1" si="741"/>
        <v>-21.911604583633114</v>
      </c>
      <c r="C4818" s="6">
        <v>20135.9375</v>
      </c>
      <c r="D4818">
        <f t="shared" ca="1" si="730"/>
        <v>0.75</v>
      </c>
      <c r="E4818" s="1">
        <v>0.65</v>
      </c>
      <c r="F4818">
        <v>19.899999999999999</v>
      </c>
      <c r="G4818">
        <f t="shared" ca="1" si="737"/>
        <v>42.007420362456692</v>
      </c>
      <c r="H4818">
        <f t="shared" ca="1" si="731"/>
        <v>15.303801653979136</v>
      </c>
      <c r="I4818">
        <f ca="1">User_Model_Calcs!A4818-Sat_Data!$B$5</f>
        <v>-0.28139987922349974</v>
      </c>
      <c r="J4818">
        <f ca="1">(Earth_Data!$B$1/SQRT(1-Earth_Data!$B$2^2*SIN(RADIANS(User_Model_Calcs!B4818))^2))*COS(RADIANS(User_Model_Calcs!B4818))</f>
        <v>5920.1478277963943</v>
      </c>
      <c r="K4818">
        <f ca="1">((Earth_Data!$B$1*(1-Earth_Data!$B$2^2))/SQRT(1-Earth_Data!$B$2^2*SIN(RADIANS(User_Model_Calcs!B4818))^2))*SIN(RADIANS(User_Model_Calcs!B4818))</f>
        <v>-2365.3356177554347</v>
      </c>
      <c r="L4818">
        <f t="shared" ca="1" si="738"/>
        <v>-21.778683095086699</v>
      </c>
      <c r="M4818">
        <f t="shared" ca="1" si="739"/>
        <v>6375.1833610951808</v>
      </c>
      <c r="N4818">
        <f ca="1">SQRT(User_Model_Calcs!M4818^2+Sat_Data!$B$3^2-2*User_Model_Calcs!M4818*Sat_Data!$B$3*COS(RADIANS(L4818))*COS(RADIANS(I4818)))</f>
        <v>36321.175673235375</v>
      </c>
      <c r="O4818">
        <f ca="1">DEGREES(ACOS(((Earth_Data!$B$1+Sat_Data!$B$2)/User_Model_Calcs!N4818)*SQRT(1-COS(RADIANS(User_Model_Calcs!I4818))^2*COS(RADIANS(User_Model_Calcs!B4818))^2)))</f>
        <v>64.326611495821354</v>
      </c>
      <c r="P4818">
        <f t="shared" ca="1" si="736"/>
        <v>0.75403060284776258</v>
      </c>
    </row>
    <row r="4819" spans="1:16" x14ac:dyDescent="0.25">
      <c r="A4819">
        <f t="shared" ca="1" si="740"/>
        <v>107.33204234365415</v>
      </c>
      <c r="B4819">
        <f t="shared" ca="1" si="741"/>
        <v>-22.393057122244077</v>
      </c>
      <c r="C4819" s="6">
        <v>20135.9375</v>
      </c>
      <c r="D4819">
        <f t="shared" ca="1" si="730"/>
        <v>1.2</v>
      </c>
      <c r="E4819" s="1">
        <v>0.65</v>
      </c>
      <c r="F4819">
        <v>19.899999999999999</v>
      </c>
      <c r="G4819">
        <f t="shared" ca="1" si="737"/>
        <v>46.089820015575185</v>
      </c>
      <c r="H4819">
        <f t="shared" ca="1" si="731"/>
        <v>18.014246479239191</v>
      </c>
      <c r="I4819">
        <f ca="1">User_Model_Calcs!A4819-Sat_Data!$B$5</f>
        <v>-2.6679576563458482</v>
      </c>
      <c r="J4819">
        <f ca="1">(Earth_Data!$B$1/SQRT(1-Earth_Data!$B$2^2*SIN(RADIANS(User_Model_Calcs!B4819))^2))*COS(RADIANS(User_Model_Calcs!B4819))</f>
        <v>5900.0453653329814</v>
      </c>
      <c r="K4819">
        <f ca="1">((Earth_Data!$B$1*(1-Earth_Data!$B$2^2))/SQRT(1-Earth_Data!$B$2^2*SIN(RADIANS(User_Model_Calcs!B4819))^2))*SIN(RADIANS(User_Model_Calcs!B4819))</f>
        <v>-2414.7125829176516</v>
      </c>
      <c r="L4819">
        <f t="shared" ca="1" si="738"/>
        <v>-22.257821643725368</v>
      </c>
      <c r="M4819">
        <f t="shared" ca="1" si="739"/>
        <v>6375.0586013846205</v>
      </c>
      <c r="N4819">
        <f ca="1">SQRT(User_Model_Calcs!M4819^2+Sat_Data!$B$3^2-2*User_Model_Calcs!M4819*Sat_Data!$B$3*COS(RADIANS(L4819))*COS(RADIANS(I4819)))</f>
        <v>36351.818378056916</v>
      </c>
      <c r="O4819">
        <f ca="1">DEGREES(ACOS(((Earth_Data!$B$1+Sat_Data!$B$2)/User_Model_Calcs!N4819)*SQRT(1-COS(RADIANS(User_Model_Calcs!I4819))^2*COS(RADIANS(User_Model_Calcs!B4819))^2)))</f>
        <v>63.597076897210997</v>
      </c>
      <c r="P4819">
        <f t="shared" ca="1" si="736"/>
        <v>6.9737031592077798</v>
      </c>
    </row>
    <row r="4820" spans="1:16" x14ac:dyDescent="0.25">
      <c r="A4820">
        <f t="shared" ca="1" si="740"/>
        <v>106.79736553475459</v>
      </c>
      <c r="B4820">
        <f t="shared" ca="1" si="741"/>
        <v>-20.770343083474678</v>
      </c>
      <c r="C4820" s="6">
        <v>20135.9375</v>
      </c>
      <c r="D4820">
        <f t="shared" ca="1" si="730"/>
        <v>0.75</v>
      </c>
      <c r="E4820" s="1">
        <v>0.65</v>
      </c>
      <c r="F4820">
        <v>19.899999999999999</v>
      </c>
      <c r="G4820">
        <f t="shared" ca="1" si="737"/>
        <v>42.007420362456692</v>
      </c>
      <c r="H4820">
        <f t="shared" ca="1" si="731"/>
        <v>17.093545627418074</v>
      </c>
      <c r="I4820">
        <f ca="1">User_Model_Calcs!A4820-Sat_Data!$B$5</f>
        <v>-3.20263446524541</v>
      </c>
      <c r="J4820">
        <f ca="1">(Earth_Data!$B$1/SQRT(1-Earth_Data!$B$2^2*SIN(RADIANS(User_Model_Calcs!B4820))^2))*COS(RADIANS(User_Model_Calcs!B4820))</f>
        <v>5966.1325169594948</v>
      </c>
      <c r="K4820">
        <f ca="1">((Earth_Data!$B$1*(1-Earth_Data!$B$2^2))/SQRT(1-Earth_Data!$B$2^2*SIN(RADIANS(User_Model_Calcs!B4820))^2))*SIN(RADIANS(User_Model_Calcs!B4820))</f>
        <v>-2247.639831131698</v>
      </c>
      <c r="L4820">
        <f t="shared" ca="1" si="738"/>
        <v>-20.643054470780584</v>
      </c>
      <c r="M4820">
        <f t="shared" ca="1" si="739"/>
        <v>6375.470337191693</v>
      </c>
      <c r="N4820">
        <f ca="1">SQRT(User_Model_Calcs!M4820^2+Sat_Data!$B$3^2-2*User_Model_Calcs!M4820*Sat_Data!$B$3*COS(RADIANS(L4820))*COS(RADIANS(I4820)))</f>
        <v>36278.552828163891</v>
      </c>
      <c r="O4820">
        <f ca="1">DEGREES(ACOS(((Earth_Data!$B$1+Sat_Data!$B$2)/User_Model_Calcs!N4820)*SQRT(1-COS(RADIANS(User_Model_Calcs!I4820))^2*COS(RADIANS(User_Model_Calcs!B4820))^2)))</f>
        <v>65.379750587244018</v>
      </c>
      <c r="P4820">
        <f t="shared" ca="1" si="736"/>
        <v>8.9665877664960458</v>
      </c>
    </row>
    <row r="4821" spans="1:16" x14ac:dyDescent="0.25">
      <c r="A4821">
        <f t="shared" ca="1" si="740"/>
        <v>106.35211052776421</v>
      </c>
      <c r="B4821">
        <f t="shared" ca="1" si="741"/>
        <v>-23.904387601525357</v>
      </c>
      <c r="C4821" s="6">
        <v>20135.9375</v>
      </c>
      <c r="D4821">
        <f t="shared" ca="1" si="730"/>
        <v>0.75</v>
      </c>
      <c r="E4821" s="1">
        <v>0.65</v>
      </c>
      <c r="F4821">
        <v>19.899999999999999</v>
      </c>
      <c r="G4821">
        <f t="shared" ca="1" si="737"/>
        <v>42.007420362456692</v>
      </c>
      <c r="H4821">
        <f t="shared" ca="1" si="731"/>
        <v>18.844009647929127</v>
      </c>
      <c r="I4821">
        <f ca="1">User_Model_Calcs!A4821-Sat_Data!$B$5</f>
        <v>-3.6478894722357893</v>
      </c>
      <c r="J4821">
        <f ca="1">(Earth_Data!$B$1/SQRT(1-Earth_Data!$B$2^2*SIN(RADIANS(User_Model_Calcs!B4821))^2))*COS(RADIANS(User_Model_Calcs!B4821))</f>
        <v>5834.2492524161653</v>
      </c>
      <c r="K4821">
        <f ca="1">((Earth_Data!$B$1*(1-Earth_Data!$B$2^2))/SQRT(1-Earth_Data!$B$2^2*SIN(RADIANS(User_Model_Calcs!B4821))^2))*SIN(RADIANS(User_Model_Calcs!B4821))</f>
        <v>-2568.6064690922476</v>
      </c>
      <c r="L4821">
        <f t="shared" ca="1" si="738"/>
        <v>-23.76213758964516</v>
      </c>
      <c r="M4821">
        <f t="shared" ca="1" si="739"/>
        <v>6374.6532087934893</v>
      </c>
      <c r="N4821">
        <f ca="1">SQRT(User_Model_Calcs!M4821^2+Sat_Data!$B$3^2-2*User_Model_Calcs!M4821*Sat_Data!$B$3*COS(RADIANS(L4821))*COS(RADIANS(I4821)))</f>
        <v>36434.263097663395</v>
      </c>
      <c r="O4821">
        <f ca="1">DEGREES(ACOS(((Earth_Data!$B$1+Sat_Data!$B$2)/User_Model_Calcs!N4821)*SQRT(1-COS(RADIANS(User_Model_Calcs!I4821))^2*COS(RADIANS(User_Model_Calcs!B4821))^2)))</f>
        <v>61.722365412428431</v>
      </c>
      <c r="P4821">
        <f t="shared" ca="1" si="736"/>
        <v>8.9413172138842096</v>
      </c>
    </row>
    <row r="4822" spans="1:16" x14ac:dyDescent="0.25">
      <c r="A4822">
        <f t="shared" ca="1" si="740"/>
        <v>105.60553875857069</v>
      </c>
      <c r="B4822">
        <f t="shared" ca="1" si="741"/>
        <v>-22.01138366491617</v>
      </c>
      <c r="C4822" s="6">
        <v>20135.9375</v>
      </c>
      <c r="D4822">
        <f t="shared" ca="1" si="730"/>
        <v>1.2</v>
      </c>
      <c r="E4822" s="1">
        <v>0.65</v>
      </c>
      <c r="F4822">
        <v>19.899999999999999</v>
      </c>
      <c r="G4822">
        <f t="shared" ca="1" si="737"/>
        <v>46.089820015575185</v>
      </c>
      <c r="H4822">
        <f t="shared" ca="1" si="731"/>
        <v>14.936605490823517</v>
      </c>
      <c r="I4822">
        <f ca="1">User_Model_Calcs!A4822-Sat_Data!$B$5</f>
        <v>-4.3944612414293118</v>
      </c>
      <c r="J4822">
        <f ca="1">(Earth_Data!$B$1/SQRT(1-Earth_Data!$B$2^2*SIN(RADIANS(User_Model_Calcs!B4822))^2))*COS(RADIANS(User_Model_Calcs!B4822))</f>
        <v>5916.0158663891016</v>
      </c>
      <c r="K4822">
        <f ca="1">((Earth_Data!$B$1*(1-Earth_Data!$B$2^2))/SQRT(1-Earth_Data!$B$2^2*SIN(RADIANS(User_Model_Calcs!B4822))^2))*SIN(RADIANS(User_Model_Calcs!B4822))</f>
        <v>-2375.5824023946798</v>
      </c>
      <c r="L4822">
        <f t="shared" ca="1" si="738"/>
        <v>-21.877979528070913</v>
      </c>
      <c r="M4822">
        <f t="shared" ca="1" si="739"/>
        <v>6375.1576829075275</v>
      </c>
      <c r="N4822">
        <f ca="1">SQRT(User_Model_Calcs!M4822^2+Sat_Data!$B$3^2-2*User_Model_Calcs!M4822*Sat_Data!$B$3*COS(RADIANS(L4822))*COS(RADIANS(I4822)))</f>
        <v>36346.066392906199</v>
      </c>
      <c r="O4822">
        <f ca="1">DEGREES(ACOS(((Earth_Data!$B$1+Sat_Data!$B$2)/User_Model_Calcs!N4822)*SQRT(1-COS(RADIANS(User_Model_Calcs!I4822))^2*COS(RADIANS(User_Model_Calcs!B4822))^2)))</f>
        <v>63.734829154295973</v>
      </c>
      <c r="P4822">
        <f t="shared" ca="1" si="736"/>
        <v>11.587539714036064</v>
      </c>
    </row>
    <row r="4823" spans="1:16" x14ac:dyDescent="0.25">
      <c r="A4823">
        <f t="shared" ca="1" si="740"/>
        <v>110.20018560952859</v>
      </c>
      <c r="B4823">
        <f t="shared" ca="1" si="741"/>
        <v>-25.178696434464872</v>
      </c>
      <c r="C4823" s="6">
        <v>20135.9375</v>
      </c>
      <c r="D4823">
        <f t="shared" ca="1" si="730"/>
        <v>0.75</v>
      </c>
      <c r="E4823" s="1">
        <v>0.65</v>
      </c>
      <c r="F4823">
        <v>19.899999999999999</v>
      </c>
      <c r="G4823">
        <f t="shared" ca="1" si="737"/>
        <v>42.007420362456692</v>
      </c>
      <c r="H4823">
        <f t="shared" ca="1" si="731"/>
        <v>16.81957781484995</v>
      </c>
      <c r="I4823">
        <f ca="1">User_Model_Calcs!A4823-Sat_Data!$B$5</f>
        <v>0.20018560952858877</v>
      </c>
      <c r="J4823">
        <f ca="1">(Earth_Data!$B$1/SQRT(1-Earth_Data!$B$2^2*SIN(RADIANS(User_Model_Calcs!B4823))^2))*COS(RADIANS(User_Model_Calcs!B4823))</f>
        <v>5775.6232268713293</v>
      </c>
      <c r="K4823">
        <f ca="1">((Earth_Data!$B$1*(1-Earth_Data!$B$2^2))/SQRT(1-Earth_Data!$B$2^2*SIN(RADIANS(User_Model_Calcs!B4823))^2))*SIN(RADIANS(User_Model_Calcs!B4823))</f>
        <v>-2697.0026540828067</v>
      </c>
      <c r="L4823">
        <f t="shared" ca="1" si="738"/>
        <v>-25.03083670187101</v>
      </c>
      <c r="M4823">
        <f t="shared" ca="1" si="739"/>
        <v>6374.295802275361</v>
      </c>
      <c r="N4823">
        <f ca="1">SQRT(User_Model_Calcs!M4823^2+Sat_Data!$B$3^2-2*User_Model_Calcs!M4823*Sat_Data!$B$3*COS(RADIANS(L4823))*COS(RADIANS(I4823)))</f>
        <v>36488.367311238144</v>
      </c>
      <c r="O4823">
        <f ca="1">DEGREES(ACOS(((Earth_Data!$B$1+Sat_Data!$B$2)/User_Model_Calcs!N4823)*SQRT(1-COS(RADIANS(User_Model_Calcs!I4823))^2*COS(RADIANS(User_Model_Calcs!B4823))^2)))</f>
        <v>60.55195543743018</v>
      </c>
      <c r="P4823">
        <f t="shared" ca="1" si="736"/>
        <v>0.47052602352219924</v>
      </c>
    </row>
    <row r="4824" spans="1:16" x14ac:dyDescent="0.25">
      <c r="A4824">
        <f t="shared" ca="1" si="740"/>
        <v>110.32579539717538</v>
      </c>
      <c r="B4824">
        <f t="shared" ca="1" si="741"/>
        <v>-24.352916686154778</v>
      </c>
      <c r="C4824" s="6">
        <v>20135.9375</v>
      </c>
      <c r="D4824">
        <f t="shared" ca="1" si="730"/>
        <v>0.75</v>
      </c>
      <c r="E4824" s="1">
        <v>0.65</v>
      </c>
      <c r="F4824">
        <v>19.899999999999999</v>
      </c>
      <c r="G4824">
        <f t="shared" ca="1" si="737"/>
        <v>42.007420362456692</v>
      </c>
      <c r="H4824">
        <f t="shared" ca="1" si="731"/>
        <v>20.23717008978651</v>
      </c>
      <c r="I4824">
        <f ca="1">User_Model_Calcs!A4824-Sat_Data!$B$5</f>
        <v>0.32579539717538353</v>
      </c>
      <c r="J4824">
        <f ca="1">(Earth_Data!$B$1/SQRT(1-Earth_Data!$B$2^2*SIN(RADIANS(User_Model_Calcs!B4824))^2))*COS(RADIANS(User_Model_Calcs!B4824))</f>
        <v>5813.9411221076789</v>
      </c>
      <c r="K4824">
        <f ca="1">((Earth_Data!$B$1*(1-Earth_Data!$B$2^2))/SQRT(1-Earth_Data!$B$2^2*SIN(RADIANS(User_Model_Calcs!B4824))^2))*SIN(RADIANS(User_Model_Calcs!B4824))</f>
        <v>-2613.9450174533144</v>
      </c>
      <c r="L4824">
        <f t="shared" ca="1" si="738"/>
        <v>-24.208659714028013</v>
      </c>
      <c r="M4824">
        <f t="shared" ca="1" si="739"/>
        <v>6374.5289963732776</v>
      </c>
      <c r="N4824">
        <f ca="1">SQRT(User_Model_Calcs!M4824^2+Sat_Data!$B$3^2-2*User_Model_Calcs!M4824*Sat_Data!$B$3*COS(RADIANS(L4824))*COS(RADIANS(I4824)))</f>
        <v>36444.170906691237</v>
      </c>
      <c r="O4824">
        <f ca="1">DEGREES(ACOS(((Earth_Data!$B$1+Sat_Data!$B$2)/User_Model_Calcs!N4824)*SQRT(1-COS(RADIANS(User_Model_Calcs!I4824))^2*COS(RADIANS(User_Model_Calcs!B4824))^2)))</f>
        <v>61.50295247718536</v>
      </c>
      <c r="P4824">
        <f t="shared" ca="1" si="736"/>
        <v>0.7900414129071095</v>
      </c>
    </row>
    <row r="4825" spans="1:16" x14ac:dyDescent="0.25">
      <c r="A4825">
        <f t="shared" ca="1" si="740"/>
        <v>106.96878104398904</v>
      </c>
      <c r="B4825">
        <f t="shared" ca="1" si="741"/>
        <v>-25.082318789687118</v>
      </c>
      <c r="C4825" s="6">
        <v>20135.9375</v>
      </c>
      <c r="D4825">
        <f t="shared" ref="D4825:D4888" ca="1" si="742">CHOOSE(RANDBETWEEN(1,3),0.75,1.2,3)</f>
        <v>1.2</v>
      </c>
      <c r="E4825" s="1">
        <v>0.65</v>
      </c>
      <c r="F4825">
        <v>19.899999999999999</v>
      </c>
      <c r="G4825">
        <f t="shared" ca="1" si="737"/>
        <v>46.089820015575185</v>
      </c>
      <c r="H4825">
        <f t="shared" ref="H4825:H4888" ca="1" si="743">RAND()*(24-14)+14</f>
        <v>17.821624517953467</v>
      </c>
      <c r="I4825">
        <f ca="1">User_Model_Calcs!A4825-Sat_Data!$B$5</f>
        <v>-3.0312189560109601</v>
      </c>
      <c r="J4825">
        <f ca="1">(Earth_Data!$B$1/SQRT(1-Earth_Data!$B$2^2*SIN(RADIANS(User_Model_Calcs!B4825))^2))*COS(RADIANS(User_Model_Calcs!B4825))</f>
        <v>5780.1572205484545</v>
      </c>
      <c r="K4825">
        <f ca="1">((Earth_Data!$B$1*(1-Earth_Data!$B$2^2))/SQRT(1-Earth_Data!$B$2^2*SIN(RADIANS(User_Model_Calcs!B4825))^2))*SIN(RADIANS(User_Model_Calcs!B4825))</f>
        <v>-2687.3370149328466</v>
      </c>
      <c r="L4825">
        <f t="shared" ca="1" si="738"/>
        <v>-24.934873304391655</v>
      </c>
      <c r="M4825">
        <f t="shared" ca="1" si="739"/>
        <v>6374.3233151517043</v>
      </c>
      <c r="N4825">
        <f ca="1">SQRT(User_Model_Calcs!M4825^2+Sat_Data!$B$3^2-2*User_Model_Calcs!M4825*Sat_Data!$B$3*COS(RADIANS(L4825))*COS(RADIANS(I4825)))</f>
        <v>36492.437052736401</v>
      </c>
      <c r="O4825">
        <f ca="1">DEGREES(ACOS(((Earth_Data!$B$1+Sat_Data!$B$2)/User_Model_Calcs!N4825)*SQRT(1-COS(RADIANS(User_Model_Calcs!I4825))^2*COS(RADIANS(User_Model_Calcs!B4825))^2)))</f>
        <v>60.467171319317288</v>
      </c>
      <c r="P4825">
        <f t="shared" ca="1" si="736"/>
        <v>7.1202483259628897</v>
      </c>
    </row>
    <row r="4826" spans="1:16" x14ac:dyDescent="0.25">
      <c r="A4826">
        <f t="shared" ca="1" si="740"/>
        <v>110.0608024498905</v>
      </c>
      <c r="B4826">
        <f t="shared" ca="1" si="741"/>
        <v>-20.839146312663956</v>
      </c>
      <c r="C4826" s="6">
        <v>20135.9375</v>
      </c>
      <c r="D4826">
        <f t="shared" ca="1" si="742"/>
        <v>1.2</v>
      </c>
      <c r="E4826" s="1">
        <v>0.65</v>
      </c>
      <c r="F4826">
        <v>19.899999999999999</v>
      </c>
      <c r="G4826">
        <f t="shared" ca="1" si="737"/>
        <v>46.089820015575185</v>
      </c>
      <c r="H4826">
        <f t="shared" ca="1" si="743"/>
        <v>20.255253016241777</v>
      </c>
      <c r="I4826">
        <f ca="1">User_Model_Calcs!A4826-Sat_Data!$B$5</f>
        <v>6.080244989050243E-2</v>
      </c>
      <c r="J4826">
        <f ca="1">(Earth_Data!$B$1/SQRT(1-Earth_Data!$B$2^2*SIN(RADIANS(User_Model_Calcs!B4826))^2))*COS(RADIANS(User_Model_Calcs!B4826))</f>
        <v>5963.4268937966353</v>
      </c>
      <c r="K4826">
        <f ca="1">((Earth_Data!$B$1*(1-Earth_Data!$B$2^2))/SQRT(1-Earth_Data!$B$2^2*SIN(RADIANS(User_Model_Calcs!B4826))^2))*SIN(RADIANS(User_Model_Calcs!B4826))</f>
        <v>-2254.7606579632084</v>
      </c>
      <c r="L4826">
        <f t="shared" ca="1" si="738"/>
        <v>-20.71151234146221</v>
      </c>
      <c r="M4826">
        <f t="shared" ca="1" si="739"/>
        <v>6375.4533911209537</v>
      </c>
      <c r="N4826">
        <f ca="1">SQRT(User_Model_Calcs!M4826^2+Sat_Data!$B$3^2-2*User_Model_Calcs!M4826*Sat_Data!$B$3*COS(RADIANS(L4826))*COS(RADIANS(I4826)))</f>
        <v>36270.867899528013</v>
      </c>
      <c r="O4826">
        <f ca="1">DEGREES(ACOS(((Earth_Data!$B$1+Sat_Data!$B$2)/User_Model_Calcs!N4826)*SQRT(1-COS(RADIANS(User_Model_Calcs!I4826))^2*COS(RADIANS(User_Model_Calcs!B4826))^2)))</f>
        <v>65.572055025561852</v>
      </c>
      <c r="P4826">
        <f t="shared" ca="1" si="736"/>
        <v>0.17091510164600199</v>
      </c>
    </row>
    <row r="4827" spans="1:16" x14ac:dyDescent="0.25">
      <c r="A4827">
        <f t="shared" ca="1" si="740"/>
        <v>107.92183635269248</v>
      </c>
      <c r="B4827">
        <f t="shared" ca="1" si="741"/>
        <v>-23.81158046136029</v>
      </c>
      <c r="C4827" s="6">
        <v>20135.9375</v>
      </c>
      <c r="D4827">
        <f t="shared" ca="1" si="742"/>
        <v>1.2</v>
      </c>
      <c r="E4827" s="1">
        <v>0.65</v>
      </c>
      <c r="F4827">
        <v>19.899999999999999</v>
      </c>
      <c r="G4827">
        <f t="shared" ca="1" si="737"/>
        <v>46.089820015575185</v>
      </c>
      <c r="H4827">
        <f t="shared" ca="1" si="743"/>
        <v>22.745365901831168</v>
      </c>
      <c r="I4827">
        <f ca="1">User_Model_Calcs!A4827-Sat_Data!$B$5</f>
        <v>-2.0781636473075196</v>
      </c>
      <c r="J4827">
        <f ca="1">(Earth_Data!$B$1/SQRT(1-Earth_Data!$B$2^2*SIN(RADIANS(User_Model_Calcs!B4827))^2))*COS(RADIANS(User_Model_Calcs!B4827))</f>
        <v>5838.4067966379725</v>
      </c>
      <c r="K4827">
        <f ca="1">((Earth_Data!$B$1*(1-Earth_Data!$B$2^2))/SQRT(1-Earth_Data!$B$2^2*SIN(RADIANS(User_Model_Calcs!B4827))^2))*SIN(RADIANS(User_Model_Calcs!B4827))</f>
        <v>-2559.2058321386685</v>
      </c>
      <c r="L4827">
        <f t="shared" ca="1" si="738"/>
        <v>-23.669750059395032</v>
      </c>
      <c r="M4827">
        <f t="shared" ca="1" si="739"/>
        <v>6374.6786910620867</v>
      </c>
      <c r="N4827">
        <f ca="1">SQRT(User_Model_Calcs!M4827^2+Sat_Data!$B$3^2-2*User_Model_Calcs!M4827*Sat_Data!$B$3*COS(RADIANS(L4827))*COS(RADIANS(I4827)))</f>
        <v>36420.217567381085</v>
      </c>
      <c r="O4827">
        <f ca="1">DEGREES(ACOS(((Earth_Data!$B$1+Sat_Data!$B$2)/User_Model_Calcs!N4827)*SQRT(1-COS(RADIANS(User_Model_Calcs!I4827))^2*COS(RADIANS(User_Model_Calcs!B4827))^2)))</f>
        <v>62.031962683714802</v>
      </c>
      <c r="P4827">
        <f t="shared" ca="1" si="736"/>
        <v>5.1358654127758525</v>
      </c>
    </row>
    <row r="4828" spans="1:16" x14ac:dyDescent="0.25">
      <c r="A4828">
        <f t="shared" ca="1" si="740"/>
        <v>107.93441848678964</v>
      </c>
      <c r="B4828">
        <f t="shared" ca="1" si="741"/>
        <v>-23.353990588431497</v>
      </c>
      <c r="C4828" s="6">
        <v>20135.9375</v>
      </c>
      <c r="D4828">
        <f t="shared" ca="1" si="742"/>
        <v>3</v>
      </c>
      <c r="E4828" s="1">
        <v>0.65</v>
      </c>
      <c r="F4828">
        <v>19.899999999999999</v>
      </c>
      <c r="G4828">
        <f t="shared" ca="1" si="737"/>
        <v>54.048620189015942</v>
      </c>
      <c r="H4828">
        <f t="shared" ca="1" si="743"/>
        <v>18.506919629212863</v>
      </c>
      <c r="I4828">
        <f ca="1">User_Model_Calcs!A4828-Sat_Data!$B$5</f>
        <v>-2.0655815132103612</v>
      </c>
      <c r="J4828">
        <f ca="1">(Earth_Data!$B$1/SQRT(1-Earth_Data!$B$2^2*SIN(RADIANS(User_Model_Calcs!B4828))^2))*COS(RADIANS(User_Model_Calcs!B4828))</f>
        <v>5858.6821277951076</v>
      </c>
      <c r="K4828">
        <f ca="1">((Earth_Data!$B$1*(1-Earth_Data!$B$2^2))/SQRT(1-Earth_Data!$B$2^2*SIN(RADIANS(User_Model_Calcs!B4828))^2))*SIN(RADIANS(User_Model_Calcs!B4828))</f>
        <v>-2512.7594047258635</v>
      </c>
      <c r="L4828">
        <f t="shared" ca="1" si="738"/>
        <v>-23.214250622268452</v>
      </c>
      <c r="M4828">
        <f t="shared" ca="1" si="739"/>
        <v>6374.8032205381905</v>
      </c>
      <c r="N4828">
        <f ca="1">SQRT(User_Model_Calcs!M4828^2+Sat_Data!$B$3^2-2*User_Model_Calcs!M4828*Sat_Data!$B$3*COS(RADIANS(L4828))*COS(RADIANS(I4828)))</f>
        <v>36396.720370079274</v>
      </c>
      <c r="O4828">
        <f ca="1">DEGREES(ACOS(((Earth_Data!$B$1+Sat_Data!$B$2)/User_Model_Calcs!N4828)*SQRT(1-COS(RADIANS(User_Model_Calcs!I4828))^2*COS(RADIANS(User_Model_Calcs!B4828))^2)))</f>
        <v>62.559761087618277</v>
      </c>
      <c r="P4828">
        <f t="shared" ca="1" si="736"/>
        <v>5.1986549267863129</v>
      </c>
    </row>
    <row r="4829" spans="1:16" x14ac:dyDescent="0.25">
      <c r="A4829">
        <f t="shared" ca="1" si="740"/>
        <v>109.7053955252602</v>
      </c>
      <c r="B4829">
        <f t="shared" ca="1" si="741"/>
        <v>-24.474400785865384</v>
      </c>
      <c r="C4829" s="6">
        <v>20135.9375</v>
      </c>
      <c r="D4829">
        <f t="shared" ca="1" si="742"/>
        <v>3</v>
      </c>
      <c r="E4829" s="1">
        <v>0.65</v>
      </c>
      <c r="F4829">
        <v>19.899999999999999</v>
      </c>
      <c r="G4829">
        <f t="shared" ca="1" si="737"/>
        <v>54.048620189015942</v>
      </c>
      <c r="H4829">
        <f t="shared" ca="1" si="743"/>
        <v>21.569887947834836</v>
      </c>
      <c r="I4829">
        <f ca="1">User_Model_Calcs!A4829-Sat_Data!$B$5</f>
        <v>-0.29460447473979912</v>
      </c>
      <c r="J4829">
        <f ca="1">(Earth_Data!$B$1/SQRT(1-Earth_Data!$B$2^2*SIN(RADIANS(User_Model_Calcs!B4829))^2))*COS(RADIANS(User_Model_Calcs!B4829))</f>
        <v>5808.3794282885947</v>
      </c>
      <c r="K4829">
        <f ca="1">((Earth_Data!$B$1*(1-Earth_Data!$B$2^2))/SQRT(1-Earth_Data!$B$2^2*SIN(RADIANS(User_Model_Calcs!B4829))^2))*SIN(RADIANS(User_Model_Calcs!B4829))</f>
        <v>-2626.1979382317691</v>
      </c>
      <c r="L4829">
        <f t="shared" ca="1" si="738"/>
        <v>-24.329606253530855</v>
      </c>
      <c r="M4829">
        <f t="shared" ca="1" si="739"/>
        <v>6374.4950540210584</v>
      </c>
      <c r="N4829">
        <f ca="1">SQRT(User_Model_Calcs!M4829^2+Sat_Data!$B$3^2-2*User_Model_Calcs!M4829*Sat_Data!$B$3*COS(RADIANS(L4829))*COS(RADIANS(I4829)))</f>
        <v>36450.579106824072</v>
      </c>
      <c r="O4829">
        <f ca="1">DEGREES(ACOS(((Earth_Data!$B$1+Sat_Data!$B$2)/User_Model_Calcs!N4829)*SQRT(1-COS(RADIANS(User_Model_Calcs!I4829))^2*COS(RADIANS(User_Model_Calcs!B4829))^2)))</f>
        <v>61.363186520245776</v>
      </c>
      <c r="P4829">
        <f t="shared" ca="1" si="736"/>
        <v>0.71108241808495909</v>
      </c>
    </row>
    <row r="4830" spans="1:16" x14ac:dyDescent="0.25">
      <c r="A4830">
        <f t="shared" ca="1" si="740"/>
        <v>106.50235755137346</v>
      </c>
      <c r="B4830">
        <f t="shared" ca="1" si="741"/>
        <v>-23.08081473747167</v>
      </c>
      <c r="C4830" s="6">
        <v>20135.9375</v>
      </c>
      <c r="D4830">
        <f t="shared" ca="1" si="742"/>
        <v>1.2</v>
      </c>
      <c r="E4830" s="1">
        <v>0.65</v>
      </c>
      <c r="F4830">
        <v>19.899999999999999</v>
      </c>
      <c r="G4830">
        <f t="shared" ca="1" si="737"/>
        <v>46.089820015575185</v>
      </c>
      <c r="H4830">
        <f t="shared" ca="1" si="743"/>
        <v>23.685079090314648</v>
      </c>
      <c r="I4830">
        <f ca="1">User_Model_Calcs!A4830-Sat_Data!$B$5</f>
        <v>-3.4976424486265358</v>
      </c>
      <c r="J4830">
        <f ca="1">(Earth_Data!$B$1/SQRT(1-Earth_Data!$B$2^2*SIN(RADIANS(User_Model_Calcs!B4830))^2))*COS(RADIANS(User_Model_Calcs!B4830))</f>
        <v>5870.6086576252828</v>
      </c>
      <c r="K4830">
        <f ca="1">((Earth_Data!$B$1*(1-Earth_Data!$B$2^2))/SQRT(1-Earth_Data!$B$2^2*SIN(RADIANS(User_Model_Calcs!B4830))^2))*SIN(RADIANS(User_Model_Calcs!B4830))</f>
        <v>-2484.9560525639868</v>
      </c>
      <c r="L4830">
        <f t="shared" ca="1" si="738"/>
        <v>-22.942339649406399</v>
      </c>
      <c r="M4830">
        <f t="shared" ca="1" si="739"/>
        <v>6374.8766728588025</v>
      </c>
      <c r="N4830">
        <f ca="1">SQRT(User_Model_Calcs!M4830^2+Sat_Data!$B$3^2-2*User_Model_Calcs!M4830*Sat_Data!$B$3*COS(RADIANS(L4830))*COS(RADIANS(I4830)))</f>
        <v>36391.174263977271</v>
      </c>
      <c r="O4830">
        <f ca="1">DEGREES(ACOS(((Earth_Data!$B$1+Sat_Data!$B$2)/User_Model_Calcs!N4830)*SQRT(1-COS(RADIANS(User_Model_Calcs!I4830))^2*COS(RADIANS(User_Model_Calcs!B4830))^2)))</f>
        <v>62.687053949604341</v>
      </c>
      <c r="P4830">
        <f t="shared" ca="1" si="736"/>
        <v>8.8616508438043731</v>
      </c>
    </row>
    <row r="4831" spans="1:16" x14ac:dyDescent="0.25">
      <c r="A4831">
        <f t="shared" ca="1" si="740"/>
        <v>109.83702515213166</v>
      </c>
      <c r="B4831">
        <f t="shared" ca="1" si="741"/>
        <v>-24.371485407083096</v>
      </c>
      <c r="C4831" s="6">
        <v>20135.9375</v>
      </c>
      <c r="D4831">
        <f t="shared" ca="1" si="742"/>
        <v>0.75</v>
      </c>
      <c r="E4831" s="1">
        <v>0.65</v>
      </c>
      <c r="F4831">
        <v>19.899999999999999</v>
      </c>
      <c r="G4831">
        <f t="shared" ca="1" si="737"/>
        <v>42.007420362456692</v>
      </c>
      <c r="H4831">
        <f t="shared" ca="1" si="743"/>
        <v>19.872864953704685</v>
      </c>
      <c r="I4831">
        <f ca="1">User_Model_Calcs!A4831-Sat_Data!$B$5</f>
        <v>-0.16297484786834104</v>
      </c>
      <c r="J4831">
        <f ca="1">(Earth_Data!$B$1/SQRT(1-Earth_Data!$B$2^2*SIN(RADIANS(User_Model_Calcs!B4831))^2))*COS(RADIANS(User_Model_Calcs!B4831))</f>
        <v>5813.0927108421911</v>
      </c>
      <c r="K4831">
        <f ca="1">((Earth_Data!$B$1*(1-Earth_Data!$B$2^2))/SQRT(1-Earth_Data!$B$2^2*SIN(RADIANS(User_Model_Calcs!B4831))^2))*SIN(RADIANS(User_Model_Calcs!B4831))</f>
        <v>-2615.8186142575128</v>
      </c>
      <c r="L4831">
        <f t="shared" ca="1" si="738"/>
        <v>-24.227146102348712</v>
      </c>
      <c r="M4831">
        <f t="shared" ca="1" si="739"/>
        <v>6374.5238165327073</v>
      </c>
      <c r="N4831">
        <f ca="1">SQRT(User_Model_Calcs!M4831^2+Sat_Data!$B$3^2-2*User_Model_Calcs!M4831*Sat_Data!$B$3*COS(RADIANS(L4831))*COS(RADIANS(I4831)))</f>
        <v>36445.07002528735</v>
      </c>
      <c r="O4831">
        <f ca="1">DEGREES(ACOS(((Earth_Data!$B$1+Sat_Data!$B$2)/User_Model_Calcs!N4831)*SQRT(1-COS(RADIANS(User_Model_Calcs!I4831))^2*COS(RADIANS(User_Model_Calcs!B4831))^2)))</f>
        <v>61.483291043179172</v>
      </c>
      <c r="P4831">
        <f t="shared" ca="1" si="736"/>
        <v>0.39494062728403118</v>
      </c>
    </row>
    <row r="4832" spans="1:16" x14ac:dyDescent="0.25">
      <c r="A4832">
        <f t="shared" ca="1" si="740"/>
        <v>107.69234369963748</v>
      </c>
      <c r="B4832">
        <f t="shared" ca="1" si="741"/>
        <v>-22.407626436874551</v>
      </c>
      <c r="C4832" s="6">
        <v>20135.9375</v>
      </c>
      <c r="D4832">
        <f t="shared" ca="1" si="742"/>
        <v>0.75</v>
      </c>
      <c r="E4832" s="1">
        <v>0.65</v>
      </c>
      <c r="F4832">
        <v>19.899999999999999</v>
      </c>
      <c r="G4832">
        <f t="shared" ca="1" si="737"/>
        <v>42.007420362456692</v>
      </c>
      <c r="H4832">
        <f t="shared" ca="1" si="743"/>
        <v>15.495272911280081</v>
      </c>
      <c r="I4832">
        <f ca="1">User_Model_Calcs!A4832-Sat_Data!$B$5</f>
        <v>-2.3076563003625239</v>
      </c>
      <c r="J4832">
        <f ca="1">(Earth_Data!$B$1/SQRT(1-Earth_Data!$B$2^2*SIN(RADIANS(User_Model_Calcs!B4832))^2))*COS(RADIANS(User_Model_Calcs!B4832))</f>
        <v>5899.4305588121852</v>
      </c>
      <c r="K4832">
        <f ca="1">((Earth_Data!$B$1*(1-Earth_Data!$B$2^2))/SQRT(1-Earth_Data!$B$2^2*SIN(RADIANS(User_Model_Calcs!B4832))^2))*SIN(RADIANS(User_Model_Calcs!B4832))</f>
        <v>-2416.2041900893737</v>
      </c>
      <c r="L4832">
        <f t="shared" ca="1" si="738"/>
        <v>-22.272321522204219</v>
      </c>
      <c r="M4832">
        <f t="shared" ca="1" si="739"/>
        <v>6375.0547924274733</v>
      </c>
      <c r="N4832">
        <f ca="1">SQRT(User_Model_Calcs!M4832^2+Sat_Data!$B$3^2-2*User_Model_Calcs!M4832*Sat_Data!$B$3*COS(RADIANS(L4832))*COS(RADIANS(I4832)))</f>
        <v>36350.662240260637</v>
      </c>
      <c r="O4832">
        <f ca="1">DEGREES(ACOS(((Earth_Data!$B$1+Sat_Data!$B$2)/User_Model_Calcs!N4832)*SQRT(1-COS(RADIANS(User_Model_Calcs!I4832))^2*COS(RADIANS(User_Model_Calcs!B4832))^2)))</f>
        <v>63.62399032528787</v>
      </c>
      <c r="P4832">
        <f t="shared" ca="1" si="736"/>
        <v>6.034628833107492</v>
      </c>
    </row>
    <row r="4833" spans="1:16" x14ac:dyDescent="0.25">
      <c r="A4833">
        <f t="shared" ca="1" si="740"/>
        <v>107.16159249749863</v>
      </c>
      <c r="B4833">
        <f t="shared" ca="1" si="741"/>
        <v>-25.452921350788614</v>
      </c>
      <c r="C4833" s="6">
        <v>20135.9375</v>
      </c>
      <c r="D4833">
        <f t="shared" ca="1" si="742"/>
        <v>1.2</v>
      </c>
      <c r="E4833" s="1">
        <v>0.65</v>
      </c>
      <c r="F4833">
        <v>19.899999999999999</v>
      </c>
      <c r="G4833">
        <f t="shared" ca="1" si="737"/>
        <v>46.089820015575185</v>
      </c>
      <c r="H4833">
        <f t="shared" ca="1" si="743"/>
        <v>21.275132470709277</v>
      </c>
      <c r="I4833">
        <f ca="1">User_Model_Calcs!A4833-Sat_Data!$B$5</f>
        <v>-2.8384075025013686</v>
      </c>
      <c r="J4833">
        <f ca="1">(Earth_Data!$B$1/SQRT(1-Earth_Data!$B$2^2*SIN(RADIANS(User_Model_Calcs!B4833))^2))*COS(RADIANS(User_Model_Calcs!B4833))</f>
        <v>5762.63338748979</v>
      </c>
      <c r="K4833">
        <f ca="1">((Earth_Data!$B$1*(1-Earth_Data!$B$2^2))/SQRT(1-Earth_Data!$B$2^2*SIN(RADIANS(User_Model_Calcs!B4833))^2))*SIN(RADIANS(User_Model_Calcs!B4833))</f>
        <v>-2724.4632576168428</v>
      </c>
      <c r="L4833">
        <f t="shared" ca="1" si="738"/>
        <v>-25.303892065223476</v>
      </c>
      <c r="M4833">
        <f t="shared" ca="1" si="739"/>
        <v>6374.2170970807256</v>
      </c>
      <c r="N4833">
        <f ca="1">SQRT(User_Model_Calcs!M4833^2+Sat_Data!$B$3^2-2*User_Model_Calcs!M4833*Sat_Data!$B$3*COS(RADIANS(L4833))*COS(RADIANS(I4833)))</f>
        <v>36511.48540910842</v>
      </c>
      <c r="O4833">
        <f ca="1">DEGREES(ACOS(((Earth_Data!$B$1+Sat_Data!$B$2)/User_Model_Calcs!N4833)*SQRT(1-COS(RADIANS(User_Model_Calcs!I4833))^2*COS(RADIANS(User_Model_Calcs!B4833))^2)))</f>
        <v>60.067169402439966</v>
      </c>
      <c r="P4833">
        <f t="shared" ca="1" si="736"/>
        <v>6.580807260745539</v>
      </c>
    </row>
    <row r="4834" spans="1:16" x14ac:dyDescent="0.25">
      <c r="A4834">
        <f t="shared" ca="1" si="740"/>
        <v>105.94223584436834</v>
      </c>
      <c r="B4834">
        <f t="shared" ca="1" si="741"/>
        <v>-23.255844069678641</v>
      </c>
      <c r="C4834" s="6">
        <v>20135.9375</v>
      </c>
      <c r="D4834">
        <f t="shared" ca="1" si="742"/>
        <v>0.75</v>
      </c>
      <c r="E4834" s="1">
        <v>0.65</v>
      </c>
      <c r="F4834">
        <v>19.899999999999999</v>
      </c>
      <c r="G4834">
        <f t="shared" ca="1" si="737"/>
        <v>42.007420362456692</v>
      </c>
      <c r="H4834">
        <f t="shared" ca="1" si="743"/>
        <v>22.969901452414561</v>
      </c>
      <c r="I4834">
        <f ca="1">User_Model_Calcs!A4834-Sat_Data!$B$5</f>
        <v>-4.0577641556316593</v>
      </c>
      <c r="J4834">
        <f ca="1">(Earth_Data!$B$1/SQRT(1-Earth_Data!$B$2^2*SIN(RADIANS(User_Model_Calcs!B4834))^2))*COS(RADIANS(User_Model_Calcs!B4834))</f>
        <v>5862.982390969657</v>
      </c>
      <c r="K4834">
        <f ca="1">((Earth_Data!$B$1*(1-Earth_Data!$B$2^2))/SQRT(1-Earth_Data!$B$2^2*SIN(RADIANS(User_Model_Calcs!B4834))^2))*SIN(RADIANS(User_Model_Calcs!B4834))</f>
        <v>-2502.7766638231542</v>
      </c>
      <c r="L4834">
        <f t="shared" ca="1" si="738"/>
        <v>-23.116557102044407</v>
      </c>
      <c r="M4834">
        <f t="shared" ca="1" si="739"/>
        <v>6374.8296875915075</v>
      </c>
      <c r="N4834">
        <f ca="1">SQRT(User_Model_Calcs!M4834^2+Sat_Data!$B$3^2-2*User_Model_Calcs!M4834*Sat_Data!$B$3*COS(RADIANS(L4834))*COS(RADIANS(I4834)))</f>
        <v>36404.358621707746</v>
      </c>
      <c r="O4834">
        <f ca="1">DEGREES(ACOS(((Earth_Data!$B$1+Sat_Data!$B$2)/User_Model_Calcs!N4834)*SQRT(1-COS(RADIANS(User_Model_Calcs!I4834))^2*COS(RADIANS(User_Model_Calcs!B4834))^2)))</f>
        <v>62.389055951709238</v>
      </c>
      <c r="P4834">
        <f t="shared" ca="1" si="736"/>
        <v>10.185591254852739</v>
      </c>
    </row>
    <row r="4835" spans="1:16" x14ac:dyDescent="0.25">
      <c r="A4835">
        <f t="shared" ca="1" si="740"/>
        <v>109.21276522567798</v>
      </c>
      <c r="B4835">
        <f t="shared" ca="1" si="741"/>
        <v>-23.530889971348632</v>
      </c>
      <c r="C4835" s="6">
        <v>20135.9375</v>
      </c>
      <c r="D4835">
        <f t="shared" ca="1" si="742"/>
        <v>3</v>
      </c>
      <c r="E4835" s="1">
        <v>0.65</v>
      </c>
      <c r="F4835">
        <v>19.899999999999999</v>
      </c>
      <c r="G4835">
        <f t="shared" ca="1" si="737"/>
        <v>54.048620189015942</v>
      </c>
      <c r="H4835">
        <f t="shared" ca="1" si="743"/>
        <v>16.098180695163041</v>
      </c>
      <c r="I4835">
        <f ca="1">User_Model_Calcs!A4835-Sat_Data!$B$5</f>
        <v>-0.78723477432201605</v>
      </c>
      <c r="J4835">
        <f ca="1">(Earth_Data!$B$1/SQRT(1-Earth_Data!$B$2^2*SIN(RADIANS(User_Model_Calcs!B4835))^2))*COS(RADIANS(User_Model_Calcs!B4835))</f>
        <v>5850.8880295454401</v>
      </c>
      <c r="K4835">
        <f ca="1">((Earth_Data!$B$1*(1-Earth_Data!$B$2^2))/SQRT(1-Earth_Data!$B$2^2*SIN(RADIANS(User_Model_Calcs!B4835))^2))*SIN(RADIANS(User_Model_Calcs!B4835))</f>
        <v>-2530.7339623150733</v>
      </c>
      <c r="L4835">
        <f t="shared" ca="1" si="738"/>
        <v>-23.390337637446311</v>
      </c>
      <c r="M4835">
        <f t="shared" ca="1" si="739"/>
        <v>6374.7552990129016</v>
      </c>
      <c r="N4835">
        <f ca="1">SQRT(User_Model_Calcs!M4835^2+Sat_Data!$B$3^2-2*User_Model_Calcs!M4835*Sat_Data!$B$3*COS(RADIANS(L4835))*COS(RADIANS(I4835)))</f>
        <v>36401.970478145566</v>
      </c>
      <c r="O4835">
        <f ca="1">DEGREES(ACOS(((Earth_Data!$B$1+Sat_Data!$B$2)/User_Model_Calcs!N4835)*SQRT(1-COS(RADIANS(User_Model_Calcs!I4835))^2*COS(RADIANS(User_Model_Calcs!B4835))^2)))</f>
        <v>62.440408674397325</v>
      </c>
      <c r="P4835">
        <f t="shared" ca="1" si="736"/>
        <v>1.9711625362363272</v>
      </c>
    </row>
    <row r="4836" spans="1:16" x14ac:dyDescent="0.25">
      <c r="A4836">
        <f t="shared" ca="1" si="740"/>
        <v>110.07548330261395</v>
      </c>
      <c r="B4836">
        <f t="shared" ca="1" si="741"/>
        <v>-21.588257018742041</v>
      </c>
      <c r="C4836" s="6">
        <v>20135.9375</v>
      </c>
      <c r="D4836">
        <f t="shared" ca="1" si="742"/>
        <v>3</v>
      </c>
      <c r="E4836" s="1">
        <v>0.65</v>
      </c>
      <c r="F4836">
        <v>19.899999999999999</v>
      </c>
      <c r="G4836">
        <f t="shared" ca="1" si="737"/>
        <v>54.048620189015942</v>
      </c>
      <c r="H4836">
        <f t="shared" ca="1" si="743"/>
        <v>22.988606683932478</v>
      </c>
      <c r="I4836">
        <f ca="1">User_Model_Calcs!A4836-Sat_Data!$B$5</f>
        <v>7.5483302613946535E-2</v>
      </c>
      <c r="J4836">
        <f ca="1">(Earth_Data!$B$1/SQRT(1-Earth_Data!$B$2^2*SIN(RADIANS(User_Model_Calcs!B4836))^2))*COS(RADIANS(User_Model_Calcs!B4836))</f>
        <v>5933.4149466944982</v>
      </c>
      <c r="K4836">
        <f ca="1">((Earth_Data!$B$1*(1-Earth_Data!$B$2^2))/SQRT(1-Earth_Data!$B$2^2*SIN(RADIANS(User_Model_Calcs!B4836))^2))*SIN(RADIANS(User_Model_Calcs!B4836))</f>
        <v>-2332.0812066760545</v>
      </c>
      <c r="L4836">
        <f t="shared" ca="1" si="738"/>
        <v>-21.456910586030645</v>
      </c>
      <c r="M4836">
        <f t="shared" ca="1" si="739"/>
        <v>6375.2659304682593</v>
      </c>
      <c r="N4836">
        <f ca="1">SQRT(User_Model_Calcs!M4836^2+Sat_Data!$B$3^2-2*User_Model_Calcs!M4836*Sat_Data!$B$3*COS(RADIANS(L4836))*COS(RADIANS(I4836)))</f>
        <v>36305.708571206211</v>
      </c>
      <c r="O4836">
        <f ca="1">DEGREES(ACOS(((Earth_Data!$B$1+Sat_Data!$B$2)/User_Model_Calcs!N4836)*SQRT(1-COS(RADIANS(User_Model_Calcs!I4836))^2*COS(RADIANS(User_Model_Calcs!B4836))^2)))</f>
        <v>64.703183987497752</v>
      </c>
      <c r="P4836">
        <f t="shared" ca="1" si="736"/>
        <v>0.20515371511137118</v>
      </c>
    </row>
    <row r="4837" spans="1:16" x14ac:dyDescent="0.25">
      <c r="A4837">
        <f t="shared" ca="1" si="740"/>
        <v>106.85667147404232</v>
      </c>
      <c r="B4837">
        <f t="shared" ca="1" si="741"/>
        <v>-21.983189361614834</v>
      </c>
      <c r="C4837" s="6">
        <v>20135.9375</v>
      </c>
      <c r="D4837">
        <f t="shared" ca="1" si="742"/>
        <v>3</v>
      </c>
      <c r="E4837" s="1">
        <v>0.65</v>
      </c>
      <c r="F4837">
        <v>19.899999999999999</v>
      </c>
      <c r="G4837">
        <f t="shared" ca="1" si="737"/>
        <v>54.048620189015942</v>
      </c>
      <c r="H4837">
        <f t="shared" ca="1" si="743"/>
        <v>17.557149507688905</v>
      </c>
      <c r="I4837">
        <f ca="1">User_Model_Calcs!A4837-Sat_Data!$B$5</f>
        <v>-3.1433285259576849</v>
      </c>
      <c r="J4837">
        <f ca="1">(Earth_Data!$B$1/SQRT(1-Earth_Data!$B$2^2*SIN(RADIANS(User_Model_Calcs!B4837))^2))*COS(RADIANS(User_Model_Calcs!B4837))</f>
        <v>5917.1852372164776</v>
      </c>
      <c r="K4837">
        <f ca="1">((Earth_Data!$B$1*(1-Earth_Data!$B$2^2))/SQRT(1-Earth_Data!$B$2^2*SIN(RADIANS(User_Model_Calcs!B4837))^2))*SIN(RADIANS(User_Model_Calcs!B4837))</f>
        <v>-2372.6877133430853</v>
      </c>
      <c r="L4837">
        <f t="shared" ca="1" si="738"/>
        <v>-21.849921442789686</v>
      </c>
      <c r="M4837">
        <f t="shared" ca="1" si="739"/>
        <v>6375.1649481861932</v>
      </c>
      <c r="N4837">
        <f ca="1">SQRT(User_Model_Calcs!M4837^2+Sat_Data!$B$3^2-2*User_Model_Calcs!M4837*Sat_Data!$B$3*COS(RADIANS(L4837))*COS(RADIANS(I4837)))</f>
        <v>36334.86076137716</v>
      </c>
      <c r="O4837">
        <f ca="1">DEGREES(ACOS(((Earth_Data!$B$1+Sat_Data!$B$2)/User_Model_Calcs!N4837)*SQRT(1-COS(RADIANS(User_Model_Calcs!I4837))^2*COS(RADIANS(User_Model_Calcs!B4837))^2)))</f>
        <v>63.999504705331752</v>
      </c>
      <c r="P4837">
        <f t="shared" ca="1" si="736"/>
        <v>8.3460101988549233</v>
      </c>
    </row>
    <row r="4838" spans="1:16" x14ac:dyDescent="0.25">
      <c r="A4838">
        <f t="shared" ca="1" si="740"/>
        <v>109.52080589472041</v>
      </c>
      <c r="B4838">
        <f t="shared" ca="1" si="741"/>
        <v>-23.866248008769546</v>
      </c>
      <c r="C4838" s="6">
        <v>20135.9375</v>
      </c>
      <c r="D4838">
        <f t="shared" ca="1" si="742"/>
        <v>0.75</v>
      </c>
      <c r="E4838" s="1">
        <v>0.65</v>
      </c>
      <c r="F4838">
        <v>19.899999999999999</v>
      </c>
      <c r="G4838">
        <f t="shared" ca="1" si="737"/>
        <v>42.007420362456692</v>
      </c>
      <c r="H4838">
        <f t="shared" ca="1" si="743"/>
        <v>21.407224940905515</v>
      </c>
      <c r="I4838">
        <f ca="1">User_Model_Calcs!A4838-Sat_Data!$B$5</f>
        <v>-0.47919410527958917</v>
      </c>
      <c r="J4838">
        <f ca="1">(Earth_Data!$B$1/SQRT(1-Earth_Data!$B$2^2*SIN(RADIANS(User_Model_Calcs!B4838))^2))*COS(RADIANS(User_Model_Calcs!B4838))</f>
        <v>5835.9596665859453</v>
      </c>
      <c r="K4838">
        <f ca="1">((Earth_Data!$B$1*(1-Earth_Data!$B$2^2))/SQRT(1-Earth_Data!$B$2^2*SIN(RADIANS(User_Model_Calcs!B4838))^2))*SIN(RADIANS(User_Model_Calcs!B4838))</f>
        <v>-2564.7440283181277</v>
      </c>
      <c r="L4838">
        <f t="shared" ca="1" si="738"/>
        <v>-23.724170258616127</v>
      </c>
      <c r="M4838">
        <f t="shared" ca="1" si="739"/>
        <v>6374.6636900162375</v>
      </c>
      <c r="N4838">
        <f ca="1">SQRT(User_Model_Calcs!M4838^2+Sat_Data!$B$3^2-2*User_Model_Calcs!M4838*Sat_Data!$B$3*COS(RADIANS(L4838))*COS(RADIANS(I4838)))</f>
        <v>36418.838672330567</v>
      </c>
      <c r="O4838">
        <f ca="1">DEGREES(ACOS(((Earth_Data!$B$1+Sat_Data!$B$2)/User_Model_Calcs!N4838)*SQRT(1-COS(RADIANS(User_Model_Calcs!I4838))^2*COS(RADIANS(User_Model_Calcs!B4838))^2)))</f>
        <v>62.062035847775377</v>
      </c>
      <c r="P4838">
        <f t="shared" ca="1" si="736"/>
        <v>1.1842154052658622</v>
      </c>
    </row>
    <row r="4839" spans="1:16" x14ac:dyDescent="0.25">
      <c r="A4839">
        <f t="shared" ca="1" si="740"/>
        <v>105.96942309340137</v>
      </c>
      <c r="B4839">
        <f t="shared" ca="1" si="741"/>
        <v>-21.161253902373939</v>
      </c>
      <c r="C4839" s="6">
        <v>20135.9375</v>
      </c>
      <c r="D4839">
        <f t="shared" ca="1" si="742"/>
        <v>1.2</v>
      </c>
      <c r="E4839" s="1">
        <v>0.65</v>
      </c>
      <c r="F4839">
        <v>19.899999999999999</v>
      </c>
      <c r="G4839">
        <f t="shared" ca="1" si="737"/>
        <v>46.089820015575185</v>
      </c>
      <c r="H4839">
        <f t="shared" ca="1" si="743"/>
        <v>16.147292624644617</v>
      </c>
      <c r="I4839">
        <f ca="1">User_Model_Calcs!A4839-Sat_Data!$B$5</f>
        <v>-4.0305769065986254</v>
      </c>
      <c r="J4839">
        <f ca="1">(Earth_Data!$B$1/SQRT(1-Earth_Data!$B$2^2*SIN(RADIANS(User_Model_Calcs!B4839))^2))*COS(RADIANS(User_Model_Calcs!B4839))</f>
        <v>5950.6463859066826</v>
      </c>
      <c r="K4839">
        <f ca="1">((Earth_Data!$B$1*(1-Earth_Data!$B$2^2))/SQRT(1-Earth_Data!$B$2^2*SIN(RADIANS(User_Model_Calcs!B4839))^2))*SIN(RADIANS(User_Model_Calcs!B4839))</f>
        <v>-2288.0546699884985</v>
      </c>
      <c r="L4839">
        <f t="shared" ca="1" si="738"/>
        <v>-21.032012858752971</v>
      </c>
      <c r="M4839">
        <f t="shared" ca="1" si="739"/>
        <v>6375.3734465488715</v>
      </c>
      <c r="N4839">
        <f ca="1">SQRT(User_Model_Calcs!M4839^2+Sat_Data!$B$3^2-2*User_Model_Calcs!M4839*Sat_Data!$B$3*COS(RADIANS(L4839))*COS(RADIANS(I4839)))</f>
        <v>36302.802156275735</v>
      </c>
      <c r="O4839">
        <f ca="1">DEGREES(ACOS(((Earth_Data!$B$1+Sat_Data!$B$2)/User_Model_Calcs!N4839)*SQRT(1-COS(RADIANS(User_Model_Calcs!I4839))^2*COS(RADIANS(User_Model_Calcs!B4839))^2)))</f>
        <v>64.777475188046807</v>
      </c>
      <c r="P4839">
        <f t="shared" ca="1" si="736"/>
        <v>11.044801403878122</v>
      </c>
    </row>
    <row r="4840" spans="1:16" x14ac:dyDescent="0.25">
      <c r="A4840">
        <f t="shared" ca="1" si="740"/>
        <v>108.30325720482674</v>
      </c>
      <c r="B4840">
        <f t="shared" ca="1" si="741"/>
        <v>-24.210564111848832</v>
      </c>
      <c r="C4840" s="6">
        <v>20135.9375</v>
      </c>
      <c r="D4840">
        <f t="shared" ca="1" si="742"/>
        <v>0.75</v>
      </c>
      <c r="E4840" s="1">
        <v>0.65</v>
      </c>
      <c r="F4840">
        <v>19.899999999999999</v>
      </c>
      <c r="G4840">
        <f t="shared" ca="1" si="737"/>
        <v>42.007420362456692</v>
      </c>
      <c r="H4840">
        <f t="shared" ca="1" si="743"/>
        <v>21.995788958455051</v>
      </c>
      <c r="I4840">
        <f ca="1">User_Model_Calcs!A4840-Sat_Data!$B$5</f>
        <v>-1.6967427951732645</v>
      </c>
      <c r="J4840">
        <f ca="1">(Earth_Data!$B$1/SQRT(1-Earth_Data!$B$2^2*SIN(RADIANS(User_Model_Calcs!B4840))^2))*COS(RADIANS(User_Model_Calcs!B4840))</f>
        <v>5820.4250129885113</v>
      </c>
      <c r="K4840">
        <f ca="1">((Earth_Data!$B$1*(1-Earth_Data!$B$2^2))/SQRT(1-Earth_Data!$B$2^2*SIN(RADIANS(User_Model_Calcs!B4840))^2))*SIN(RADIANS(User_Model_Calcs!B4840))</f>
        <v>-2599.5725803974542</v>
      </c>
      <c r="L4840">
        <f t="shared" ca="1" si="738"/>
        <v>-24.066940319925173</v>
      </c>
      <c r="M4840">
        <f t="shared" ca="1" si="739"/>
        <v>6374.5686075668364</v>
      </c>
      <c r="N4840">
        <f ca="1">SQRT(User_Model_Calcs!M4840^2+Sat_Data!$B$3^2-2*User_Model_Calcs!M4840*Sat_Data!$B$3*COS(RADIANS(L4840))*COS(RADIANS(I4840)))</f>
        <v>36439.519782247931</v>
      </c>
      <c r="O4840">
        <f ca="1">DEGREES(ACOS(((Earth_Data!$B$1+Sat_Data!$B$2)/User_Model_Calcs!N4840)*SQRT(1-COS(RADIANS(User_Model_Calcs!I4840))^2*COS(RADIANS(User_Model_Calcs!B4840))^2)))</f>
        <v>61.605227654830351</v>
      </c>
      <c r="P4840">
        <f t="shared" ca="1" si="736"/>
        <v>4.1315109110432244</v>
      </c>
    </row>
    <row r="4841" spans="1:16" x14ac:dyDescent="0.25">
      <c r="A4841">
        <f t="shared" ca="1" si="740"/>
        <v>107.5310580259341</v>
      </c>
      <c r="B4841">
        <f t="shared" ca="1" si="741"/>
        <v>-25.566453863579326</v>
      </c>
      <c r="C4841" s="6">
        <v>20135.9375</v>
      </c>
      <c r="D4841">
        <f t="shared" ca="1" si="742"/>
        <v>0.75</v>
      </c>
      <c r="E4841" s="1">
        <v>0.65</v>
      </c>
      <c r="F4841">
        <v>19.899999999999999</v>
      </c>
      <c r="G4841">
        <f t="shared" ca="1" si="737"/>
        <v>42.007420362456692</v>
      </c>
      <c r="H4841">
        <f t="shared" ca="1" si="743"/>
        <v>18.272952139746934</v>
      </c>
      <c r="I4841">
        <f ca="1">User_Model_Calcs!A4841-Sat_Data!$B$5</f>
        <v>-2.4689419740658991</v>
      </c>
      <c r="J4841">
        <f ca="1">(Earth_Data!$B$1/SQRT(1-Earth_Data!$B$2^2*SIN(RADIANS(User_Model_Calcs!B4841))^2))*COS(RADIANS(User_Model_Calcs!B4841))</f>
        <v>5757.2168461969341</v>
      </c>
      <c r="K4841">
        <f ca="1">((Earth_Data!$B$1*(1-Earth_Data!$B$2^2))/SQRT(1-Earth_Data!$B$2^2*SIN(RADIANS(User_Model_Calcs!B4841))^2))*SIN(RADIANS(User_Model_Calcs!B4841))</f>
        <v>-2735.8143329013251</v>
      </c>
      <c r="L4841">
        <f t="shared" ca="1" si="738"/>
        <v>-25.416944334107107</v>
      </c>
      <c r="M4841">
        <f t="shared" ca="1" si="739"/>
        <v>6374.184330425509</v>
      </c>
      <c r="N4841">
        <f ca="1">SQRT(User_Model_Calcs!M4841^2+Sat_Data!$B$3^2-2*User_Model_Calcs!M4841*Sat_Data!$B$3*COS(RADIANS(L4841))*COS(RADIANS(I4841)))</f>
        <v>36515.741952196571</v>
      </c>
      <c r="O4841">
        <f ca="1">DEGREES(ACOS(((Earth_Data!$B$1+Sat_Data!$B$2)/User_Model_Calcs!N4841)*SQRT(1-COS(RADIANS(User_Model_Calcs!I4841))^2*COS(RADIANS(User_Model_Calcs!B4841))^2)))</f>
        <v>59.9782427240159</v>
      </c>
      <c r="P4841">
        <f t="shared" ca="1" si="736"/>
        <v>5.7056100052144894</v>
      </c>
    </row>
    <row r="4842" spans="1:16" x14ac:dyDescent="0.25">
      <c r="A4842">
        <f t="shared" ca="1" si="740"/>
        <v>105.5928138498758</v>
      </c>
      <c r="B4842">
        <f t="shared" ca="1" si="741"/>
        <v>-24.454573555846377</v>
      </c>
      <c r="C4842" s="6">
        <v>20135.9375</v>
      </c>
      <c r="D4842">
        <f t="shared" ca="1" si="742"/>
        <v>0.75</v>
      </c>
      <c r="E4842" s="1">
        <v>0.65</v>
      </c>
      <c r="F4842">
        <v>19.899999999999999</v>
      </c>
      <c r="G4842">
        <f t="shared" ca="1" si="737"/>
        <v>42.007420362456692</v>
      </c>
      <c r="H4842">
        <f t="shared" ca="1" si="743"/>
        <v>18.574202082785611</v>
      </c>
      <c r="I4842">
        <f ca="1">User_Model_Calcs!A4842-Sat_Data!$B$5</f>
        <v>-4.407186150124204</v>
      </c>
      <c r="J4842">
        <f ca="1">(Earth_Data!$B$1/SQRT(1-Earth_Data!$B$2^2*SIN(RADIANS(User_Model_Calcs!B4842))^2))*COS(RADIANS(User_Model_Calcs!B4842))</f>
        <v>5809.2889236061883</v>
      </c>
      <c r="K4842">
        <f ca="1">((Earth_Data!$B$1*(1-Earth_Data!$B$2^2))/SQRT(1-Earth_Data!$B$2^2*SIN(RADIANS(User_Model_Calcs!B4842))^2))*SIN(RADIANS(User_Model_Calcs!B4842))</f>
        <v>-2624.1989504346875</v>
      </c>
      <c r="L4842">
        <f t="shared" ca="1" si="738"/>
        <v>-24.309866581502824</v>
      </c>
      <c r="M4842">
        <f t="shared" ca="1" si="739"/>
        <v>6374.5006023527885</v>
      </c>
      <c r="N4842">
        <f ca="1">SQRT(User_Model_Calcs!M4842^2+Sat_Data!$B$3^2-2*User_Model_Calcs!M4842*Sat_Data!$B$3*COS(RADIANS(L4842))*COS(RADIANS(I4842)))</f>
        <v>36469.304270307126</v>
      </c>
      <c r="O4842">
        <f ca="1">DEGREES(ACOS(((Earth_Data!$B$1+Sat_Data!$B$2)/User_Model_Calcs!N4842)*SQRT(1-COS(RADIANS(User_Model_Calcs!I4842))^2*COS(RADIANS(User_Model_Calcs!B4842))^2)))</f>
        <v>60.961334588807404</v>
      </c>
      <c r="P4842">
        <f t="shared" ca="1" si="736"/>
        <v>10.54640597745777</v>
      </c>
    </row>
    <row r="4843" spans="1:16" x14ac:dyDescent="0.25">
      <c r="A4843">
        <f t="shared" ca="1" si="740"/>
        <v>107.23414664830216</v>
      </c>
      <c r="B4843">
        <f t="shared" ca="1" si="741"/>
        <v>-21.92534336014894</v>
      </c>
      <c r="C4843" s="6">
        <v>20135.9375</v>
      </c>
      <c r="D4843">
        <f t="shared" ca="1" si="742"/>
        <v>3</v>
      </c>
      <c r="E4843" s="1">
        <v>0.65</v>
      </c>
      <c r="F4843">
        <v>19.899999999999999</v>
      </c>
      <c r="G4843">
        <f t="shared" ca="1" si="737"/>
        <v>54.048620189015942</v>
      </c>
      <c r="H4843">
        <f t="shared" ca="1" si="743"/>
        <v>18.758466651032265</v>
      </c>
      <c r="I4843">
        <f ca="1">User_Model_Calcs!A4843-Sat_Data!$B$5</f>
        <v>-2.7658533516978423</v>
      </c>
      <c r="J4843">
        <f ca="1">(Earth_Data!$B$1/SQRT(1-Earth_Data!$B$2^2*SIN(RADIANS(User_Model_Calcs!B4843))^2))*COS(RADIANS(User_Model_Calcs!B4843))</f>
        <v>5919.5799523913774</v>
      </c>
      <c r="K4843">
        <f ca="1">((Earth_Data!$B$1*(1-Earth_Data!$B$2^2))/SQRT(1-Earth_Data!$B$2^2*SIN(RADIANS(User_Model_Calcs!B4843))^2))*SIN(RADIANS(User_Model_Calcs!B4843))</f>
        <v>-2366.7469371148186</v>
      </c>
      <c r="L4843">
        <f t="shared" ca="1" si="738"/>
        <v>-21.792355319652486</v>
      </c>
      <c r="M4843">
        <f t="shared" ca="1" si="739"/>
        <v>6375.1798309613414</v>
      </c>
      <c r="N4843">
        <f ca="1">SQRT(User_Model_Calcs!M4843^2+Sat_Data!$B$3^2-2*User_Model_Calcs!M4843*Sat_Data!$B$3*COS(RADIANS(L4843))*COS(RADIANS(I4843)))</f>
        <v>36329.755596055307</v>
      </c>
      <c r="O4843">
        <f ca="1">DEGREES(ACOS(((Earth_Data!$B$1+Sat_Data!$B$2)/User_Model_Calcs!N4843)*SQRT(1-COS(RADIANS(User_Model_Calcs!I4843))^2*COS(RADIANS(User_Model_Calcs!B4843))^2)))</f>
        <v>64.121311426495481</v>
      </c>
      <c r="P4843">
        <f t="shared" ca="1" si="736"/>
        <v>7.372055872402111</v>
      </c>
    </row>
    <row r="4844" spans="1:16" x14ac:dyDescent="0.25">
      <c r="A4844">
        <f t="shared" ca="1" si="740"/>
        <v>106.87072041766169</v>
      </c>
      <c r="B4844">
        <f t="shared" ca="1" si="741"/>
        <v>-24.617784100569175</v>
      </c>
      <c r="C4844" s="6">
        <v>20135.9375</v>
      </c>
      <c r="D4844">
        <f t="shared" ca="1" si="742"/>
        <v>0.75</v>
      </c>
      <c r="E4844" s="1">
        <v>0.65</v>
      </c>
      <c r="F4844">
        <v>19.899999999999999</v>
      </c>
      <c r="G4844">
        <f t="shared" ca="1" si="737"/>
        <v>42.007420362456692</v>
      </c>
      <c r="H4844">
        <f t="shared" ca="1" si="743"/>
        <v>22.102935585283539</v>
      </c>
      <c r="I4844">
        <f ca="1">User_Model_Calcs!A4844-Sat_Data!$B$5</f>
        <v>-3.129279582338313</v>
      </c>
      <c r="J4844">
        <f ca="1">(Earth_Data!$B$1/SQRT(1-Earth_Data!$B$2^2*SIN(RADIANS(User_Model_Calcs!B4844))^2))*COS(RADIANS(User_Model_Calcs!B4844))</f>
        <v>5801.78163665384</v>
      </c>
      <c r="K4844">
        <f ca="1">((Earth_Data!$B$1*(1-Earth_Data!$B$2^2))/SQRT(1-Earth_Data!$B$2^2*SIN(RADIANS(User_Model_Calcs!B4844))^2))*SIN(RADIANS(User_Model_Calcs!B4844))</f>
        <v>-2640.6446609010841</v>
      </c>
      <c r="L4844">
        <f t="shared" ca="1" si="738"/>
        <v>-24.472358433996757</v>
      </c>
      <c r="M4844">
        <f t="shared" ca="1" si="739"/>
        <v>6374.4548303803294</v>
      </c>
      <c r="N4844">
        <f ca="1">SQRT(User_Model_Calcs!M4844^2+Sat_Data!$B$3^2-2*User_Model_Calcs!M4844*Sat_Data!$B$3*COS(RADIANS(L4844))*COS(RADIANS(I4844)))</f>
        <v>36468.118060789959</v>
      </c>
      <c r="O4844">
        <f ca="1">DEGREES(ACOS(((Earth_Data!$B$1+Sat_Data!$B$2)/User_Model_Calcs!N4844)*SQRT(1-COS(RADIANS(User_Model_Calcs!I4844))^2*COS(RADIANS(User_Model_Calcs!B4844))^2)))</f>
        <v>60.985392157927407</v>
      </c>
      <c r="P4844">
        <f t="shared" ca="1" si="736"/>
        <v>7.4768854154196411</v>
      </c>
    </row>
    <row r="4845" spans="1:16" x14ac:dyDescent="0.25">
      <c r="A4845">
        <f t="shared" ca="1" si="740"/>
        <v>109.08276761091153</v>
      </c>
      <c r="B4845">
        <f t="shared" ca="1" si="741"/>
        <v>-24.844145567874421</v>
      </c>
      <c r="C4845" s="6">
        <v>20135.9375</v>
      </c>
      <c r="D4845">
        <f t="shared" ca="1" si="742"/>
        <v>0.75</v>
      </c>
      <c r="E4845" s="1">
        <v>0.65</v>
      </c>
      <c r="F4845">
        <v>19.899999999999999</v>
      </c>
      <c r="G4845">
        <f t="shared" ca="1" si="737"/>
        <v>42.007420362456692</v>
      </c>
      <c r="H4845">
        <f t="shared" ca="1" si="743"/>
        <v>18.021337777777738</v>
      </c>
      <c r="I4845">
        <f ca="1">User_Model_Calcs!A4845-Sat_Data!$B$5</f>
        <v>-0.91723238908846838</v>
      </c>
      <c r="J4845">
        <f ca="1">(Earth_Data!$B$1/SQRT(1-Earth_Data!$B$2^2*SIN(RADIANS(User_Model_Calcs!B4845))^2))*COS(RADIANS(User_Model_Calcs!B4845))</f>
        <v>5791.291810170339</v>
      </c>
      <c r="K4845">
        <f ca="1">((Earth_Data!$B$1*(1-Earth_Data!$B$2^2))/SQRT(1-Earth_Data!$B$2^2*SIN(RADIANS(User_Model_Calcs!B4845))^2))*SIN(RADIANS(User_Model_Calcs!B4845))</f>
        <v>-2663.4187501880006</v>
      </c>
      <c r="L4845">
        <f t="shared" ca="1" si="738"/>
        <v>-24.697730892641584</v>
      </c>
      <c r="M4845">
        <f t="shared" ca="1" si="739"/>
        <v>6374.3909724301539</v>
      </c>
      <c r="N4845">
        <f ca="1">SQRT(User_Model_Calcs!M4845^2+Sat_Data!$B$3^2-2*User_Model_Calcs!M4845*Sat_Data!$B$3*COS(RADIANS(L4845))*COS(RADIANS(I4845)))</f>
        <v>36471.090785140987</v>
      </c>
      <c r="O4845">
        <f ca="1">DEGREES(ACOS(((Earth_Data!$B$1+Sat_Data!$B$2)/User_Model_Calcs!N4845)*SQRT(1-COS(RADIANS(User_Model_Calcs!I4845))^2*COS(RADIANS(User_Model_Calcs!B4845))^2)))</f>
        <v>60.920269066637807</v>
      </c>
      <c r="P4845">
        <f t="shared" ca="1" si="736"/>
        <v>2.1822304509872565</v>
      </c>
    </row>
    <row r="4846" spans="1:16" x14ac:dyDescent="0.25">
      <c r="A4846">
        <f t="shared" ca="1" si="740"/>
        <v>107.82823008617871</v>
      </c>
      <c r="B4846">
        <f t="shared" ca="1" si="741"/>
        <v>-22.46066939179515</v>
      </c>
      <c r="C4846" s="6">
        <v>20135.9375</v>
      </c>
      <c r="D4846">
        <f t="shared" ca="1" si="742"/>
        <v>0.75</v>
      </c>
      <c r="E4846" s="1">
        <v>0.65</v>
      </c>
      <c r="F4846">
        <v>19.899999999999999</v>
      </c>
      <c r="G4846">
        <f t="shared" ca="1" si="737"/>
        <v>42.007420362456692</v>
      </c>
      <c r="H4846">
        <f t="shared" ca="1" si="743"/>
        <v>19.292566340815778</v>
      </c>
      <c r="I4846">
        <f ca="1">User_Model_Calcs!A4846-Sat_Data!$B$5</f>
        <v>-2.1717699138212936</v>
      </c>
      <c r="J4846">
        <f ca="1">(Earth_Data!$B$1/SQRT(1-Earth_Data!$B$2^2*SIN(RADIANS(User_Model_Calcs!B4846))^2))*COS(RADIANS(User_Model_Calcs!B4846))</f>
        <v>5897.1890005884434</v>
      </c>
      <c r="K4846">
        <f ca="1">((Earth_Data!$B$1*(1-Earth_Data!$B$2^2))/SQRT(1-Earth_Data!$B$2^2*SIN(RADIANS(User_Model_Calcs!B4846))^2))*SIN(RADIANS(User_Model_Calcs!B4846))</f>
        <v>-2421.6334314000765</v>
      </c>
      <c r="L4846">
        <f t="shared" ca="1" si="738"/>
        <v>-22.325111972433952</v>
      </c>
      <c r="M4846">
        <f t="shared" ca="1" si="739"/>
        <v>6375.0409084754765</v>
      </c>
      <c r="N4846">
        <f ca="1">SQRT(User_Model_Calcs!M4846^2+Sat_Data!$B$3^2-2*User_Model_Calcs!M4846*Sat_Data!$B$3*COS(RADIANS(L4846))*COS(RADIANS(I4846)))</f>
        <v>36352.623690673194</v>
      </c>
      <c r="O4846">
        <f ca="1">DEGREES(ACOS(((Earth_Data!$B$1+Sat_Data!$B$2)/User_Model_Calcs!N4846)*SQRT(1-COS(RADIANS(User_Model_Calcs!I4846))^2*COS(RADIANS(User_Model_Calcs!B4846))^2)))</f>
        <v>63.577730740812157</v>
      </c>
      <c r="P4846">
        <f t="shared" ca="1" si="736"/>
        <v>5.6686853726679169</v>
      </c>
    </row>
    <row r="4847" spans="1:16" x14ac:dyDescent="0.25">
      <c r="A4847">
        <f t="shared" ca="1" si="740"/>
        <v>109.44752161060599</v>
      </c>
      <c r="B4847">
        <f t="shared" ca="1" si="741"/>
        <v>-23.269555904515137</v>
      </c>
      <c r="C4847" s="6">
        <v>20135.9375</v>
      </c>
      <c r="D4847">
        <f t="shared" ca="1" si="742"/>
        <v>1.2</v>
      </c>
      <c r="E4847" s="1">
        <v>0.65</v>
      </c>
      <c r="F4847">
        <v>19.899999999999999</v>
      </c>
      <c r="G4847">
        <f t="shared" ca="1" si="737"/>
        <v>46.089820015575185</v>
      </c>
      <c r="H4847">
        <f t="shared" ca="1" si="743"/>
        <v>15.386213907629248</v>
      </c>
      <c r="I4847">
        <f ca="1">User_Model_Calcs!A4847-Sat_Data!$B$5</f>
        <v>-0.55247838939401106</v>
      </c>
      <c r="J4847">
        <f ca="1">(Earth_Data!$B$1/SQRT(1-Earth_Data!$B$2^2*SIN(RADIANS(User_Model_Calcs!B4847))^2))*COS(RADIANS(User_Model_Calcs!B4847))</f>
        <v>5862.3826415898538</v>
      </c>
      <c r="K4847">
        <f ca="1">((Earth_Data!$B$1*(1-Earth_Data!$B$2^2))/SQRT(1-Earth_Data!$B$2^2*SIN(RADIANS(User_Model_Calcs!B4847))^2))*SIN(RADIANS(User_Model_Calcs!B4847))</f>
        <v>-2504.1717656134565</v>
      </c>
      <c r="L4847">
        <f t="shared" ca="1" si="738"/>
        <v>-23.130205551763467</v>
      </c>
      <c r="M4847">
        <f t="shared" ca="1" si="739"/>
        <v>6374.8259951240743</v>
      </c>
      <c r="N4847">
        <f ca="1">SQRT(User_Model_Calcs!M4847^2+Sat_Data!$B$3^2-2*User_Model_Calcs!M4847*Sat_Data!$B$3*COS(RADIANS(L4847))*COS(RADIANS(I4847)))</f>
        <v>36388.342173719473</v>
      </c>
      <c r="O4847">
        <f ca="1">DEGREES(ACOS(((Earth_Data!$B$1+Sat_Data!$B$2)/User_Model_Calcs!N4847)*SQRT(1-COS(RADIANS(User_Model_Calcs!I4847))^2*COS(RADIANS(User_Model_Calcs!B4847))^2)))</f>
        <v>62.749697386747386</v>
      </c>
      <c r="P4847">
        <f t="shared" ca="1" si="736"/>
        <v>1.3982418405957022</v>
      </c>
    </row>
    <row r="4848" spans="1:16" x14ac:dyDescent="0.25">
      <c r="A4848">
        <f t="shared" ca="1" si="740"/>
        <v>109.27843809747348</v>
      </c>
      <c r="B4848">
        <f t="shared" ca="1" si="741"/>
        <v>-25.176228164926162</v>
      </c>
      <c r="C4848" s="6">
        <v>20135.9375</v>
      </c>
      <c r="D4848">
        <f t="shared" ca="1" si="742"/>
        <v>3</v>
      </c>
      <c r="E4848" s="1">
        <v>0.65</v>
      </c>
      <c r="F4848">
        <v>19.899999999999999</v>
      </c>
      <c r="G4848">
        <f t="shared" ca="1" si="737"/>
        <v>54.048620189015942</v>
      </c>
      <c r="H4848">
        <f t="shared" ca="1" si="743"/>
        <v>14.398285783610033</v>
      </c>
      <c r="I4848">
        <f ca="1">User_Model_Calcs!A4848-Sat_Data!$B$5</f>
        <v>-0.72156190252651697</v>
      </c>
      <c r="J4848">
        <f ca="1">(Earth_Data!$B$1/SQRT(1-Earth_Data!$B$2^2*SIN(RADIANS(User_Model_Calcs!B4848))^2))*COS(RADIANS(User_Model_Calcs!B4848))</f>
        <v>5775.7395478144035</v>
      </c>
      <c r="K4848">
        <f ca="1">((Earth_Data!$B$1*(1-Earth_Data!$B$2^2))/SQRT(1-Earth_Data!$B$2^2*SIN(RADIANS(User_Model_Calcs!B4848))^2))*SIN(RADIANS(User_Model_Calcs!B4848))</f>
        <v>-2696.7552068926702</v>
      </c>
      <c r="L4848">
        <f t="shared" ca="1" si="738"/>
        <v>-25.028379020643058</v>
      </c>
      <c r="M4848">
        <f t="shared" ca="1" si="739"/>
        <v>6374.29650785795</v>
      </c>
      <c r="N4848">
        <f ca="1">SQRT(User_Model_Calcs!M4848^2+Sat_Data!$B$3^2-2*User_Model_Calcs!M4848*Sat_Data!$B$3*COS(RADIANS(L4848))*COS(RADIANS(I4848)))</f>
        <v>36488.721534276941</v>
      </c>
      <c r="O4848">
        <f ca="1">DEGREES(ACOS(((Earth_Data!$B$1+Sat_Data!$B$2)/User_Model_Calcs!N4848)*SQRT(1-COS(RADIANS(User_Model_Calcs!I4848))^2*COS(RADIANS(User_Model_Calcs!B4848))^2)))</f>
        <v>60.544521346852278</v>
      </c>
      <c r="P4848">
        <f t="shared" ca="1" si="736"/>
        <v>1.6957753118715313</v>
      </c>
    </row>
    <row r="4849" spans="1:16" x14ac:dyDescent="0.25">
      <c r="A4849">
        <f t="shared" ca="1" si="740"/>
        <v>108.2317521474361</v>
      </c>
      <c r="B4849">
        <f t="shared" ca="1" si="741"/>
        <v>-25.278559081079578</v>
      </c>
      <c r="C4849" s="6">
        <v>20135.9375</v>
      </c>
      <c r="D4849">
        <f t="shared" ca="1" si="742"/>
        <v>0.75</v>
      </c>
      <c r="E4849" s="1">
        <v>0.65</v>
      </c>
      <c r="F4849">
        <v>19.899999999999999</v>
      </c>
      <c r="G4849">
        <f t="shared" ca="1" si="737"/>
        <v>42.007420362456692</v>
      </c>
      <c r="H4849">
        <f t="shared" ca="1" si="743"/>
        <v>14.519367272786624</v>
      </c>
      <c r="I4849">
        <f ca="1">User_Model_Calcs!A4849-Sat_Data!$B$5</f>
        <v>-1.7682478525639027</v>
      </c>
      <c r="J4849">
        <f ca="1">(Earth_Data!$B$1/SQRT(1-Earth_Data!$B$2^2*SIN(RADIANS(User_Model_Calcs!B4849))^2))*COS(RADIANS(User_Model_Calcs!B4849))</f>
        <v>5770.9080779166061</v>
      </c>
      <c r="K4849">
        <f ca="1">((Earth_Data!$B$1*(1-Earth_Data!$B$2^2))/SQRT(1-Earth_Data!$B$2^2*SIN(RADIANS(User_Model_Calcs!B4849))^2))*SIN(RADIANS(User_Model_Calcs!B4849))</f>
        <v>-2707.0098739543541</v>
      </c>
      <c r="L4849">
        <f t="shared" ca="1" si="738"/>
        <v>-25.130271876113721</v>
      </c>
      <c r="M4849">
        <f t="shared" ca="1" si="739"/>
        <v>6374.2672128998101</v>
      </c>
      <c r="N4849">
        <f ca="1">SQRT(User_Model_Calcs!M4849^2+Sat_Data!$B$3^2-2*User_Model_Calcs!M4849*Sat_Data!$B$3*COS(RADIANS(L4849))*COS(RADIANS(I4849)))</f>
        <v>36496.944645096264</v>
      </c>
      <c r="O4849">
        <f ca="1">DEGREES(ACOS(((Earth_Data!$B$1+Sat_Data!$B$2)/User_Model_Calcs!N4849)*SQRT(1-COS(RADIANS(User_Model_Calcs!I4849))^2*COS(RADIANS(User_Model_Calcs!B4849))^2)))</f>
        <v>60.371222205992687</v>
      </c>
      <c r="P4849">
        <f t="shared" ca="1" si="736"/>
        <v>4.1350275464081463</v>
      </c>
    </row>
    <row r="4850" spans="1:16" x14ac:dyDescent="0.25">
      <c r="A4850">
        <f t="shared" ca="1" si="740"/>
        <v>108.53436300517059</v>
      </c>
      <c r="B4850">
        <f t="shared" ca="1" si="741"/>
        <v>-20.722371864112318</v>
      </c>
      <c r="C4850" s="6">
        <v>20135.9375</v>
      </c>
      <c r="D4850">
        <f t="shared" ca="1" si="742"/>
        <v>0.75</v>
      </c>
      <c r="E4850" s="1">
        <v>0.65</v>
      </c>
      <c r="F4850">
        <v>19.899999999999999</v>
      </c>
      <c r="G4850">
        <f t="shared" ca="1" si="737"/>
        <v>42.007420362456692</v>
      </c>
      <c r="H4850">
        <f t="shared" ca="1" si="743"/>
        <v>23.206065331720307</v>
      </c>
      <c r="I4850">
        <f ca="1">User_Model_Calcs!A4850-Sat_Data!$B$5</f>
        <v>-1.4656369948294099</v>
      </c>
      <c r="J4850">
        <f ca="1">(Earth_Data!$B$1/SQRT(1-Earth_Data!$B$2^2*SIN(RADIANS(User_Model_Calcs!B4850))^2))*COS(RADIANS(User_Model_Calcs!B4850))</f>
        <v>5968.0138675737753</v>
      </c>
      <c r="K4850">
        <f ca="1">((Earth_Data!$B$1*(1-Earth_Data!$B$2^2))/SQRT(1-Earth_Data!$B$2^2*SIN(RADIANS(User_Model_Calcs!B4850))^2))*SIN(RADIANS(User_Model_Calcs!B4850))</f>
        <v>-2242.6731380542942</v>
      </c>
      <c r="L4850">
        <f t="shared" ca="1" si="738"/>
        <v>-20.59532447470469</v>
      </c>
      <c r="M4850">
        <f t="shared" ca="1" si="739"/>
        <v>6375.4821251183184</v>
      </c>
      <c r="N4850">
        <f ca="1">SQRT(User_Model_Calcs!M4850^2+Sat_Data!$B$3^2-2*User_Model_Calcs!M4850*Sat_Data!$B$3*COS(RADIANS(L4850))*COS(RADIANS(I4850)))</f>
        <v>36267.806357550566</v>
      </c>
      <c r="O4850">
        <f ca="1">DEGREES(ACOS(((Earth_Data!$B$1+Sat_Data!$B$2)/User_Model_Calcs!N4850)*SQRT(1-COS(RADIANS(User_Model_Calcs!I4850))^2*COS(RADIANS(User_Model_Calcs!B4850))^2)))</f>
        <v>65.650245649979411</v>
      </c>
      <c r="P4850">
        <f t="shared" ca="1" si="736"/>
        <v>4.1357943921884504</v>
      </c>
    </row>
    <row r="4851" spans="1:16" x14ac:dyDescent="0.25">
      <c r="A4851">
        <f t="shared" ca="1" si="740"/>
        <v>106.20876669231076</v>
      </c>
      <c r="B4851">
        <f t="shared" ca="1" si="741"/>
        <v>-23.687262341640011</v>
      </c>
      <c r="C4851" s="6">
        <v>20135.9375</v>
      </c>
      <c r="D4851">
        <f t="shared" ca="1" si="742"/>
        <v>0.75</v>
      </c>
      <c r="E4851" s="1">
        <v>0.65</v>
      </c>
      <c r="F4851">
        <v>19.899999999999999</v>
      </c>
      <c r="G4851">
        <f t="shared" ca="1" si="737"/>
        <v>42.007420362456692</v>
      </c>
      <c r="H4851">
        <f t="shared" ca="1" si="743"/>
        <v>18.11999067845386</v>
      </c>
      <c r="I4851">
        <f ca="1">User_Model_Calcs!A4851-Sat_Data!$B$5</f>
        <v>-3.7912333076892395</v>
      </c>
      <c r="J4851">
        <f ca="1">(Earth_Data!$B$1/SQRT(1-Earth_Data!$B$2^2*SIN(RADIANS(User_Model_Calcs!B4851))^2))*COS(RADIANS(User_Model_Calcs!B4851))</f>
        <v>5843.9520112031778</v>
      </c>
      <c r="K4851">
        <f ca="1">((Earth_Data!$B$1*(1-Earth_Data!$B$2^2))/SQRT(1-Earth_Data!$B$2^2*SIN(RADIANS(User_Model_Calcs!B4851))^2))*SIN(RADIANS(User_Model_Calcs!B4851))</f>
        <v>-2546.6030282495522</v>
      </c>
      <c r="L4851">
        <f t="shared" ca="1" si="738"/>
        <v>-23.545996336292383</v>
      </c>
      <c r="M4851">
        <f t="shared" ca="1" si="739"/>
        <v>6374.7127066821968</v>
      </c>
      <c r="N4851">
        <f ca="1">SQRT(User_Model_Calcs!M4851^2+Sat_Data!$B$3^2-2*User_Model_Calcs!M4851*Sat_Data!$B$3*COS(RADIANS(L4851))*COS(RADIANS(I4851)))</f>
        <v>36424.163824545249</v>
      </c>
      <c r="O4851">
        <f ca="1">DEGREES(ACOS(((Earth_Data!$B$1+Sat_Data!$B$2)/User_Model_Calcs!N4851)*SQRT(1-COS(RADIANS(User_Model_Calcs!I4851))^2*COS(RADIANS(User_Model_Calcs!B4851))^2)))</f>
        <v>61.945813841895827</v>
      </c>
      <c r="P4851">
        <f t="shared" ca="1" si="736"/>
        <v>9.3663934352286287</v>
      </c>
    </row>
    <row r="4852" spans="1:16" x14ac:dyDescent="0.25">
      <c r="A4852">
        <f t="shared" ca="1" si="740"/>
        <v>109.30861509162331</v>
      </c>
      <c r="B4852">
        <f t="shared" ca="1" si="741"/>
        <v>-21.222920246383932</v>
      </c>
      <c r="C4852" s="6">
        <v>20135.9375</v>
      </c>
      <c r="D4852">
        <f t="shared" ca="1" si="742"/>
        <v>0.75</v>
      </c>
      <c r="E4852" s="1">
        <v>0.65</v>
      </c>
      <c r="F4852">
        <v>19.899999999999999</v>
      </c>
      <c r="G4852">
        <f t="shared" ca="1" si="737"/>
        <v>42.007420362456692</v>
      </c>
      <c r="H4852">
        <f t="shared" ca="1" si="743"/>
        <v>19.921909697439524</v>
      </c>
      <c r="I4852">
        <f ca="1">User_Model_Calcs!A4852-Sat_Data!$B$5</f>
        <v>-0.69138490837669053</v>
      </c>
      <c r="J4852">
        <f ca="1">(Earth_Data!$B$1/SQRT(1-Earth_Data!$B$2^2*SIN(RADIANS(User_Model_Calcs!B4852))^2))*COS(RADIANS(User_Model_Calcs!B4852))</f>
        <v>5948.178211481867</v>
      </c>
      <c r="K4852">
        <f ca="1">((Earth_Data!$B$1*(1-Earth_Data!$B$2^2))/SQRT(1-Earth_Data!$B$2^2*SIN(RADIANS(User_Model_Calcs!B4852))^2))*SIN(RADIANS(User_Model_Calcs!B4852))</f>
        <v>-2294.4206110617934</v>
      </c>
      <c r="L4852">
        <f t="shared" ca="1" si="738"/>
        <v>-21.093373377847438</v>
      </c>
      <c r="M4852">
        <f t="shared" ca="1" si="739"/>
        <v>6375.3580272807267</v>
      </c>
      <c r="N4852">
        <f ca="1">SQRT(User_Model_Calcs!M4852^2+Sat_Data!$B$3^2-2*User_Model_Calcs!M4852*Sat_Data!$B$3*COS(RADIANS(L4852))*COS(RADIANS(I4852)))</f>
        <v>36289.072363535211</v>
      </c>
      <c r="O4852">
        <f ca="1">DEGREES(ACOS(((Earth_Data!$B$1+Sat_Data!$B$2)/User_Model_Calcs!N4852)*SQRT(1-COS(RADIANS(User_Model_Calcs!I4852))^2*COS(RADIANS(User_Model_Calcs!B4852))^2)))</f>
        <v>65.11447985789971</v>
      </c>
      <c r="P4852">
        <f t="shared" ca="1" si="736"/>
        <v>1.9093018974521707</v>
      </c>
    </row>
    <row r="4853" spans="1:16" x14ac:dyDescent="0.25">
      <c r="A4853">
        <f t="shared" ca="1" si="740"/>
        <v>107.72657487138957</v>
      </c>
      <c r="B4853">
        <f t="shared" ca="1" si="741"/>
        <v>-22.64363491480362</v>
      </c>
      <c r="C4853" s="6">
        <v>20135.9375</v>
      </c>
      <c r="D4853">
        <f t="shared" ca="1" si="742"/>
        <v>1.2</v>
      </c>
      <c r="E4853" s="1">
        <v>0.65</v>
      </c>
      <c r="F4853">
        <v>19.899999999999999</v>
      </c>
      <c r="G4853">
        <f t="shared" ca="1" si="737"/>
        <v>46.089820015575185</v>
      </c>
      <c r="H4853">
        <f t="shared" ca="1" si="743"/>
        <v>22.702510283415254</v>
      </c>
      <c r="I4853">
        <f ca="1">User_Model_Calcs!A4853-Sat_Data!$B$5</f>
        <v>-2.2734251286104268</v>
      </c>
      <c r="J4853">
        <f ca="1">(Earth_Data!$B$1/SQRT(1-Earth_Data!$B$2^2*SIN(RADIANS(User_Model_Calcs!B4853))^2))*COS(RADIANS(User_Model_Calcs!B4853))</f>
        <v>5889.4183404348714</v>
      </c>
      <c r="K4853">
        <f ca="1">((Earth_Data!$B$1*(1-Earth_Data!$B$2^2))/SQRT(1-Earth_Data!$B$2^2*SIN(RADIANS(User_Model_Calcs!B4853))^2))*SIN(RADIANS(User_Model_Calcs!B4853))</f>
        <v>-2440.3452722040943</v>
      </c>
      <c r="L4853">
        <f t="shared" ca="1" si="738"/>
        <v>-22.507210055995149</v>
      </c>
      <c r="M4853">
        <f t="shared" ca="1" si="739"/>
        <v>6374.9928185229755</v>
      </c>
      <c r="N4853">
        <f ca="1">SQRT(User_Model_Calcs!M4853^2+Sat_Data!$B$3^2-2*User_Model_Calcs!M4853*Sat_Data!$B$3*COS(RADIANS(L4853))*COS(RADIANS(I4853)))</f>
        <v>36362.090488174246</v>
      </c>
      <c r="O4853">
        <f ca="1">DEGREES(ACOS(((Earth_Data!$B$1+Sat_Data!$B$2)/User_Model_Calcs!N4853)*SQRT(1-COS(RADIANS(User_Model_Calcs!I4853))^2*COS(RADIANS(User_Model_Calcs!B4853))^2)))</f>
        <v>63.356119261888907</v>
      </c>
      <c r="P4853">
        <f t="shared" ca="1" si="736"/>
        <v>5.8873195617767626</v>
      </c>
    </row>
    <row r="4854" spans="1:16" x14ac:dyDescent="0.25">
      <c r="A4854">
        <f t="shared" ca="1" si="740"/>
        <v>108.13320711075086</v>
      </c>
      <c r="B4854">
        <f t="shared" ca="1" si="741"/>
        <v>-24.606411389190818</v>
      </c>
      <c r="C4854" s="6">
        <v>20135.9375</v>
      </c>
      <c r="D4854">
        <f t="shared" ca="1" si="742"/>
        <v>3</v>
      </c>
      <c r="E4854" s="1">
        <v>0.65</v>
      </c>
      <c r="F4854">
        <v>19.899999999999999</v>
      </c>
      <c r="G4854">
        <f t="shared" ca="1" si="737"/>
        <v>54.048620189015942</v>
      </c>
      <c r="H4854">
        <f t="shared" ca="1" si="743"/>
        <v>19.362854531370026</v>
      </c>
      <c r="I4854">
        <f ca="1">User_Model_Calcs!A4854-Sat_Data!$B$5</f>
        <v>-1.8667928892491403</v>
      </c>
      <c r="J4854">
        <f ca="1">(Earth_Data!$B$1/SQRT(1-Earth_Data!$B$2^2*SIN(RADIANS(User_Model_Calcs!B4854))^2))*COS(RADIANS(User_Model_Calcs!B4854))</f>
        <v>5802.3062770654178</v>
      </c>
      <c r="K4854">
        <f ca="1">((Earth_Data!$B$1*(1-Earth_Data!$B$2^2))/SQRT(1-Earth_Data!$B$2^2*SIN(RADIANS(User_Model_Calcs!B4854))^2))*SIN(RADIANS(User_Model_Calcs!B4854))</f>
        <v>-2639.4993858116673</v>
      </c>
      <c r="L4854">
        <f t="shared" ca="1" si="738"/>
        <v>-24.461035650259131</v>
      </c>
      <c r="M4854">
        <f t="shared" ca="1" si="739"/>
        <v>6374.4580272030125</v>
      </c>
      <c r="N4854">
        <f ca="1">SQRT(User_Model_Calcs!M4854^2+Sat_Data!$B$3^2-2*User_Model_Calcs!M4854*Sat_Data!$B$3*COS(RADIANS(L4854))*COS(RADIANS(I4854)))</f>
        <v>36461.069609438862</v>
      </c>
      <c r="O4854">
        <f ca="1">DEGREES(ACOS(((Earth_Data!$B$1+Sat_Data!$B$2)/User_Model_Calcs!N4854)*SQRT(1-COS(RADIANS(User_Model_Calcs!I4854))^2*COS(RADIANS(User_Model_Calcs!B4854))^2)))</f>
        <v>61.136292996055538</v>
      </c>
      <c r="P4854">
        <f t="shared" ca="1" si="736"/>
        <v>4.475820682880955</v>
      </c>
    </row>
    <row r="4855" spans="1:16" x14ac:dyDescent="0.25">
      <c r="A4855">
        <f t="shared" ca="1" si="740"/>
        <v>109.45341544013711</v>
      </c>
      <c r="B4855">
        <f t="shared" ca="1" si="741"/>
        <v>-21.497875834170564</v>
      </c>
      <c r="C4855" s="6">
        <v>20135.9375</v>
      </c>
      <c r="D4855">
        <f t="shared" ca="1" si="742"/>
        <v>0.75</v>
      </c>
      <c r="E4855" s="1">
        <v>0.65</v>
      </c>
      <c r="F4855">
        <v>19.899999999999999</v>
      </c>
      <c r="G4855">
        <f t="shared" ca="1" si="737"/>
        <v>42.007420362456692</v>
      </c>
      <c r="H4855">
        <f t="shared" ca="1" si="743"/>
        <v>15.548774987860254</v>
      </c>
      <c r="I4855">
        <f ca="1">User_Model_Calcs!A4855-Sat_Data!$B$5</f>
        <v>-0.54658455986289312</v>
      </c>
      <c r="J4855">
        <f ca="1">(Earth_Data!$B$1/SQRT(1-Earth_Data!$B$2^2*SIN(RADIANS(User_Model_Calcs!B4855))^2))*COS(RADIANS(User_Model_Calcs!B4855))</f>
        <v>5937.08966256649</v>
      </c>
      <c r="K4855">
        <f ca="1">((Earth_Data!$B$1*(1-Earth_Data!$B$2^2))/SQRT(1-Earth_Data!$B$2^2*SIN(RADIANS(User_Model_Calcs!B4855))^2))*SIN(RADIANS(User_Model_Calcs!B4855))</f>
        <v>-2322.7729209642248</v>
      </c>
      <c r="L4855">
        <f t="shared" ca="1" si="738"/>
        <v>-21.366972635486338</v>
      </c>
      <c r="M4855">
        <f t="shared" ca="1" si="739"/>
        <v>6375.288832964241</v>
      </c>
      <c r="N4855">
        <f ca="1">SQRT(User_Model_Calcs!M4855^2+Sat_Data!$B$3^2-2*User_Model_Calcs!M4855*Sat_Data!$B$3*COS(RADIANS(L4855))*COS(RADIANS(I4855)))</f>
        <v>36301.752460865689</v>
      </c>
      <c r="O4855">
        <f ca="1">DEGREES(ACOS(((Earth_Data!$B$1+Sat_Data!$B$2)/User_Model_Calcs!N4855)*SQRT(1-COS(RADIANS(User_Model_Calcs!I4855))^2*COS(RADIANS(User_Model_Calcs!B4855))^2)))</f>
        <v>64.800433213856763</v>
      </c>
      <c r="P4855">
        <f t="shared" ca="1" si="736"/>
        <v>1.4912068925066786</v>
      </c>
    </row>
    <row r="4856" spans="1:16" x14ac:dyDescent="0.25">
      <c r="A4856">
        <f t="shared" ca="1" si="740"/>
        <v>109.39934265030931</v>
      </c>
      <c r="B4856">
        <f t="shared" ca="1" si="741"/>
        <v>-24.788329319070943</v>
      </c>
      <c r="C4856" s="6">
        <v>20135.9375</v>
      </c>
      <c r="D4856">
        <f t="shared" ca="1" si="742"/>
        <v>0.75</v>
      </c>
      <c r="E4856" s="1">
        <v>0.65</v>
      </c>
      <c r="F4856">
        <v>19.899999999999999</v>
      </c>
      <c r="G4856">
        <f t="shared" ca="1" si="737"/>
        <v>42.007420362456692</v>
      </c>
      <c r="H4856">
        <f t="shared" ca="1" si="743"/>
        <v>18.831285215705641</v>
      </c>
      <c r="I4856">
        <f ca="1">User_Model_Calcs!A4856-Sat_Data!$B$5</f>
        <v>-0.6006573496906924</v>
      </c>
      <c r="J4856">
        <f ca="1">(Earth_Data!$B$1/SQRT(1-Earth_Data!$B$2^2*SIN(RADIANS(User_Model_Calcs!B4856))^2))*COS(RADIANS(User_Model_Calcs!B4856))</f>
        <v>5793.8867792306382</v>
      </c>
      <c r="K4856">
        <f ca="1">((Earth_Data!$B$1*(1-Earth_Data!$B$2^2))/SQRT(1-Earth_Data!$B$2^2*SIN(RADIANS(User_Model_Calcs!B4856))^2))*SIN(RADIANS(User_Model_Calcs!B4856))</f>
        <v>-2657.8068999057764</v>
      </c>
      <c r="L4856">
        <f t="shared" ca="1" si="738"/>
        <v>-24.642157672552848</v>
      </c>
      <c r="M4856">
        <f t="shared" ca="1" si="739"/>
        <v>6374.406758885907</v>
      </c>
      <c r="N4856">
        <f ca="1">SQRT(User_Model_Calcs!M4856^2+Sat_Data!$B$3^2-2*User_Model_Calcs!M4856*Sat_Data!$B$3*COS(RADIANS(L4856))*COS(RADIANS(I4856)))</f>
        <v>36467.603502423895</v>
      </c>
      <c r="O4856">
        <f ca="1">DEGREES(ACOS(((Earth_Data!$B$1+Sat_Data!$B$2)/User_Model_Calcs!N4856)*SQRT(1-COS(RADIANS(User_Model_Calcs!I4856))^2*COS(RADIANS(User_Model_Calcs!B4856))^2)))</f>
        <v>60.995062402981304</v>
      </c>
      <c r="P4856">
        <f t="shared" ca="1" si="736"/>
        <v>1.4323902672721094</v>
      </c>
    </row>
    <row r="4857" spans="1:16" x14ac:dyDescent="0.25">
      <c r="A4857">
        <f t="shared" ca="1" si="740"/>
        <v>110.26580914458071</v>
      </c>
      <c r="B4857">
        <f t="shared" ca="1" si="741"/>
        <v>-22.794769020150561</v>
      </c>
      <c r="C4857" s="6">
        <v>20135.9375</v>
      </c>
      <c r="D4857">
        <f t="shared" ca="1" si="742"/>
        <v>1.2</v>
      </c>
      <c r="E4857" s="1">
        <v>0.65</v>
      </c>
      <c r="F4857">
        <v>19.899999999999999</v>
      </c>
      <c r="G4857">
        <f t="shared" ca="1" si="737"/>
        <v>46.089820015575185</v>
      </c>
      <c r="H4857">
        <f t="shared" ca="1" si="743"/>
        <v>18.056893926848819</v>
      </c>
      <c r="I4857">
        <f ca="1">User_Model_Calcs!A4857-Sat_Data!$B$5</f>
        <v>0.26580914458071447</v>
      </c>
      <c r="J4857">
        <f ca="1">(Earth_Data!$B$1/SQRT(1-Earth_Data!$B$2^2*SIN(RADIANS(User_Model_Calcs!B4857))^2))*COS(RADIANS(User_Model_Calcs!B4857))</f>
        <v>5882.9544080744863</v>
      </c>
      <c r="K4857">
        <f ca="1">((Earth_Data!$B$1*(1-Earth_Data!$B$2^2))/SQRT(1-Earth_Data!$B$2^2*SIN(RADIANS(User_Model_Calcs!B4857))^2))*SIN(RADIANS(User_Model_Calcs!B4857))</f>
        <v>-2455.7832649315947</v>
      </c>
      <c r="L4857">
        <f t="shared" ca="1" si="738"/>
        <v>-22.657631800163692</v>
      </c>
      <c r="M4857">
        <f t="shared" ca="1" si="739"/>
        <v>6374.9528634964126</v>
      </c>
      <c r="N4857">
        <f ca="1">SQRT(User_Model_Calcs!M4857^2+Sat_Data!$B$3^2-2*User_Model_Calcs!M4857*Sat_Data!$B$3*COS(RADIANS(L4857))*COS(RADIANS(I4857)))</f>
        <v>36364.276949545347</v>
      </c>
      <c r="O4857">
        <f ca="1">DEGREES(ACOS(((Earth_Data!$B$1+Sat_Data!$B$2)/User_Model_Calcs!N4857)*SQRT(1-COS(RADIANS(User_Model_Calcs!I4857))^2*COS(RADIANS(User_Model_Calcs!B4857))^2)))</f>
        <v>63.304325336205551</v>
      </c>
      <c r="P4857">
        <f t="shared" ca="1" si="736"/>
        <v>0.68605263737770961</v>
      </c>
    </row>
    <row r="4858" spans="1:16" x14ac:dyDescent="0.25">
      <c r="A4858">
        <f t="shared" ca="1" si="740"/>
        <v>107.34569883704054</v>
      </c>
      <c r="B4858">
        <f t="shared" ca="1" si="741"/>
        <v>-24.710118786371204</v>
      </c>
      <c r="C4858" s="6">
        <v>20135.9375</v>
      </c>
      <c r="D4858">
        <f t="shared" ca="1" si="742"/>
        <v>1.2</v>
      </c>
      <c r="E4858" s="1">
        <v>0.65</v>
      </c>
      <c r="F4858">
        <v>19.899999999999999</v>
      </c>
      <c r="G4858">
        <f t="shared" ca="1" si="737"/>
        <v>46.089820015575185</v>
      </c>
      <c r="H4858">
        <f t="shared" ca="1" si="743"/>
        <v>15.068321385349744</v>
      </c>
      <c r="I4858">
        <f ca="1">User_Model_Calcs!A4858-Sat_Data!$B$5</f>
        <v>-2.654301162959456</v>
      </c>
      <c r="J4858">
        <f ca="1">(Earth_Data!$B$1/SQRT(1-Earth_Data!$B$2^2*SIN(RADIANS(User_Model_Calcs!B4858))^2))*COS(RADIANS(User_Model_Calcs!B4858))</f>
        <v>5797.5136551467795</v>
      </c>
      <c r="K4858">
        <f ca="1">((Earth_Data!$B$1*(1-Earth_Data!$B$2^2))/SQRT(1-Earth_Data!$B$2^2*SIN(RADIANS(User_Model_Calcs!B4858))^2))*SIN(RADIANS(User_Model_Calcs!B4858))</f>
        <v>-2649.9393176526305</v>
      </c>
      <c r="L4858">
        <f t="shared" ca="1" si="738"/>
        <v>-24.564288602370585</v>
      </c>
      <c r="M4858">
        <f t="shared" ca="1" si="739"/>
        <v>6374.4288347156762</v>
      </c>
      <c r="N4858">
        <f ca="1">SQRT(User_Model_Calcs!M4858^2+Sat_Data!$B$3^2-2*User_Model_Calcs!M4858*Sat_Data!$B$3*COS(RADIANS(L4858))*COS(RADIANS(I4858)))</f>
        <v>36470.237326005132</v>
      </c>
      <c r="O4858">
        <f ca="1">DEGREES(ACOS(((Earth_Data!$B$1+Sat_Data!$B$2)/User_Model_Calcs!N4858)*SQRT(1-COS(RADIANS(User_Model_Calcs!I4858))^2*COS(RADIANS(User_Model_Calcs!B4858))^2)))</f>
        <v>60.939484081789566</v>
      </c>
      <c r="P4858">
        <f t="shared" ca="1" si="736"/>
        <v>6.3282719519940835</v>
      </c>
    </row>
    <row r="4859" spans="1:16" x14ac:dyDescent="0.25">
      <c r="A4859">
        <f t="shared" ca="1" si="740"/>
        <v>108.72312632143431</v>
      </c>
      <c r="B4859">
        <f t="shared" ca="1" si="741"/>
        <v>-22.969792896647476</v>
      </c>
      <c r="C4859" s="6">
        <v>20135.9375</v>
      </c>
      <c r="D4859">
        <f t="shared" ca="1" si="742"/>
        <v>3</v>
      </c>
      <c r="E4859" s="1">
        <v>0.65</v>
      </c>
      <c r="F4859">
        <v>19.899999999999999</v>
      </c>
      <c r="G4859">
        <f t="shared" ca="1" si="737"/>
        <v>54.048620189015942</v>
      </c>
      <c r="H4859">
        <f t="shared" ca="1" si="743"/>
        <v>22.647201259068435</v>
      </c>
      <c r="I4859">
        <f ca="1">User_Model_Calcs!A4859-Sat_Data!$B$5</f>
        <v>-1.2768736785656927</v>
      </c>
      <c r="J4859">
        <f ca="1">(Earth_Data!$B$1/SQRT(1-Earth_Data!$B$2^2*SIN(RADIANS(User_Model_Calcs!B4859))^2))*COS(RADIANS(User_Model_Calcs!B4859))</f>
        <v>5875.4177125114184</v>
      </c>
      <c r="K4859">
        <f ca="1">((Earth_Data!$B$1*(1-Earth_Data!$B$2^2))/SQRT(1-Earth_Data!$B$2^2*SIN(RADIANS(User_Model_Calcs!B4859))^2))*SIN(RADIANS(User_Model_Calcs!B4859))</f>
        <v>-2473.6405261273699</v>
      </c>
      <c r="L4859">
        <f t="shared" ca="1" si="738"/>
        <v>-22.831835449674298</v>
      </c>
      <c r="M4859">
        <f t="shared" ca="1" si="739"/>
        <v>6374.9063325661964</v>
      </c>
      <c r="N4859">
        <f ca="1">SQRT(User_Model_Calcs!M4859^2+Sat_Data!$B$3^2-2*User_Model_Calcs!M4859*Sat_Data!$B$3*COS(RADIANS(L4859))*COS(RADIANS(I4859)))</f>
        <v>36374.624310513369</v>
      </c>
      <c r="O4859">
        <f ca="1">DEGREES(ACOS(((Earth_Data!$B$1+Sat_Data!$B$2)/User_Model_Calcs!N4859)*SQRT(1-COS(RADIANS(User_Model_Calcs!I4859))^2*COS(RADIANS(User_Model_Calcs!B4859))^2)))</f>
        <v>63.064740404336092</v>
      </c>
      <c r="P4859">
        <f t="shared" ca="1" si="736"/>
        <v>3.2689632672974622</v>
      </c>
    </row>
    <row r="4860" spans="1:16" x14ac:dyDescent="0.25">
      <c r="A4860">
        <f t="shared" ca="1" si="740"/>
        <v>106.13806913776529</v>
      </c>
      <c r="B4860">
        <f t="shared" ca="1" si="741"/>
        <v>-21.392164452143916</v>
      </c>
      <c r="C4860" s="6">
        <v>20135.9375</v>
      </c>
      <c r="D4860">
        <f t="shared" ca="1" si="742"/>
        <v>0.75</v>
      </c>
      <c r="E4860" s="1">
        <v>0.65</v>
      </c>
      <c r="F4860">
        <v>19.899999999999999</v>
      </c>
      <c r="G4860">
        <f t="shared" ca="1" si="737"/>
        <v>42.007420362456692</v>
      </c>
      <c r="H4860">
        <f t="shared" ca="1" si="743"/>
        <v>14.107958619151496</v>
      </c>
      <c r="I4860">
        <f ca="1">User_Model_Calcs!A4860-Sat_Data!$B$5</f>
        <v>-3.8619308622347148</v>
      </c>
      <c r="J4860">
        <f ca="1">(Earth_Data!$B$1/SQRT(1-Earth_Data!$B$2^2*SIN(RADIANS(User_Model_Calcs!B4860))^2))*COS(RADIANS(User_Model_Calcs!B4860))</f>
        <v>5941.3689861980874</v>
      </c>
      <c r="K4860">
        <f ca="1">((Earth_Data!$B$1*(1-Earth_Data!$B$2^2))/SQRT(1-Earth_Data!$B$2^2*SIN(RADIANS(User_Model_Calcs!B4860))^2))*SIN(RADIANS(User_Model_Calcs!B4860))</f>
        <v>-2311.8785797417286</v>
      </c>
      <c r="L4860">
        <f t="shared" ca="1" si="738"/>
        <v>-21.261781308269377</v>
      </c>
      <c r="M4860">
        <f t="shared" ca="1" si="739"/>
        <v>6375.3155214173621</v>
      </c>
      <c r="N4860">
        <f ca="1">SQRT(User_Model_Calcs!M4860^2+Sat_Data!$B$3^2-2*User_Model_Calcs!M4860*Sat_Data!$B$3*COS(RADIANS(L4860))*COS(RADIANS(I4860)))</f>
        <v>36312.1415770237</v>
      </c>
      <c r="O4860">
        <f ca="1">DEGREES(ACOS(((Earth_Data!$B$1+Sat_Data!$B$2)/User_Model_Calcs!N4860)*SQRT(1-COS(RADIANS(User_Model_Calcs!I4860))^2*COS(RADIANS(User_Model_Calcs!B4860))^2)))</f>
        <v>64.548547768525637</v>
      </c>
      <c r="P4860">
        <f t="shared" ca="1" si="736"/>
        <v>10.485322332980918</v>
      </c>
    </row>
    <row r="4861" spans="1:16" x14ac:dyDescent="0.25">
      <c r="A4861">
        <f t="shared" ca="1" si="740"/>
        <v>108.73622416616578</v>
      </c>
      <c r="B4861">
        <f t="shared" ca="1" si="741"/>
        <v>-21.214981367682174</v>
      </c>
      <c r="C4861" s="6">
        <v>20135.9375</v>
      </c>
      <c r="D4861">
        <f t="shared" ca="1" si="742"/>
        <v>0.75</v>
      </c>
      <c r="E4861" s="1">
        <v>0.65</v>
      </c>
      <c r="F4861">
        <v>19.899999999999999</v>
      </c>
      <c r="G4861">
        <f t="shared" ca="1" si="737"/>
        <v>42.007420362456692</v>
      </c>
      <c r="H4861">
        <f t="shared" ca="1" si="743"/>
        <v>14.173894764641075</v>
      </c>
      <c r="I4861">
        <f ca="1">User_Model_Calcs!A4861-Sat_Data!$B$5</f>
        <v>-1.2637758338342167</v>
      </c>
      <c r="J4861">
        <f ca="1">(Earth_Data!$B$1/SQRT(1-Earth_Data!$B$2^2*SIN(RADIANS(User_Model_Calcs!B4861))^2))*COS(RADIANS(User_Model_Calcs!B4861))</f>
        <v>5948.4963476426692</v>
      </c>
      <c r="K4861">
        <f ca="1">((Earth_Data!$B$1*(1-Earth_Data!$B$2^2))/SQRT(1-Earth_Data!$B$2^2*SIN(RADIANS(User_Model_Calcs!B4861))^2))*SIN(RADIANS(User_Model_Calcs!B4861))</f>
        <v>-2293.6012110289039</v>
      </c>
      <c r="L4861">
        <f t="shared" ca="1" si="738"/>
        <v>-21.085473837430506</v>
      </c>
      <c r="M4861">
        <f t="shared" ca="1" si="739"/>
        <v>6375.3600143953781</v>
      </c>
      <c r="N4861">
        <f ca="1">SQRT(User_Model_Calcs!M4861^2+Sat_Data!$B$3^2-2*User_Model_Calcs!M4861*Sat_Data!$B$3*COS(RADIANS(L4861))*COS(RADIANS(I4861)))</f>
        <v>36289.881106547582</v>
      </c>
      <c r="O4861">
        <f ca="1">DEGREES(ACOS(((Earth_Data!$B$1+Sat_Data!$B$2)/User_Model_Calcs!N4861)*SQRT(1-COS(RADIANS(User_Model_Calcs!I4861))^2*COS(RADIANS(User_Model_Calcs!B4861))^2)))</f>
        <v>65.094541356059793</v>
      </c>
      <c r="P4861">
        <f t="shared" ca="1" si="736"/>
        <v>3.4886126096601697</v>
      </c>
    </row>
    <row r="4862" spans="1:16" x14ac:dyDescent="0.25">
      <c r="A4862">
        <f t="shared" ca="1" si="740"/>
        <v>109.81478631296473</v>
      </c>
      <c r="B4862">
        <f t="shared" ca="1" si="741"/>
        <v>-21.858904307889027</v>
      </c>
      <c r="C4862" s="6">
        <v>20135.9375</v>
      </c>
      <c r="D4862">
        <f t="shared" ca="1" si="742"/>
        <v>3</v>
      </c>
      <c r="E4862" s="1">
        <v>0.65</v>
      </c>
      <c r="F4862">
        <v>19.899999999999999</v>
      </c>
      <c r="G4862">
        <f t="shared" ca="1" si="737"/>
        <v>54.048620189015942</v>
      </c>
      <c r="H4862">
        <f t="shared" ca="1" si="743"/>
        <v>23.210985944536642</v>
      </c>
      <c r="I4862">
        <f ca="1">User_Model_Calcs!A4862-Sat_Data!$B$5</f>
        <v>-0.1852136870352723</v>
      </c>
      <c r="J4862">
        <f ca="1">(Earth_Data!$B$1/SQRT(1-Earth_Data!$B$2^2*SIN(RADIANS(User_Model_Calcs!B4862))^2))*COS(RADIANS(User_Model_Calcs!B4862))</f>
        <v>5922.3229807941734</v>
      </c>
      <c r="K4862">
        <f ca="1">((Earth_Data!$B$1*(1-Earth_Data!$B$2^2))/SQRT(1-Earth_Data!$B$2^2*SIN(RADIANS(User_Model_Calcs!B4862))^2))*SIN(RADIANS(User_Model_Calcs!B4862))</f>
        <v>-2359.9207283151181</v>
      </c>
      <c r="L4862">
        <f t="shared" ca="1" si="738"/>
        <v>-21.726238385878766</v>
      </c>
      <c r="M4862">
        <f t="shared" ca="1" si="739"/>
        <v>6375.1968858047148</v>
      </c>
      <c r="N4862">
        <f ca="1">SQRT(User_Model_Calcs!M4862^2+Sat_Data!$B$3^2-2*User_Model_Calcs!M4862*Sat_Data!$B$3*COS(RADIANS(L4862))*COS(RADIANS(I4862)))</f>
        <v>36318.605921326613</v>
      </c>
      <c r="O4862">
        <f ca="1">DEGREES(ACOS(((Earth_Data!$B$1+Sat_Data!$B$2)/User_Model_Calcs!N4862)*SQRT(1-COS(RADIANS(User_Model_Calcs!I4862))^2*COS(RADIANS(User_Model_Calcs!B4862))^2)))</f>
        <v>64.388799277456314</v>
      </c>
      <c r="P4862">
        <f t="shared" ca="1" si="736"/>
        <v>0.49744464002757754</v>
      </c>
    </row>
    <row r="4863" spans="1:16" x14ac:dyDescent="0.25">
      <c r="A4863">
        <f t="shared" ca="1" si="740"/>
        <v>107.27274728089778</v>
      </c>
      <c r="B4863">
        <f t="shared" ca="1" si="741"/>
        <v>-22.482150055082862</v>
      </c>
      <c r="C4863" s="6">
        <v>20135.9375</v>
      </c>
      <c r="D4863">
        <f t="shared" ca="1" si="742"/>
        <v>0.75</v>
      </c>
      <c r="E4863" s="1">
        <v>0.65</v>
      </c>
      <c r="F4863">
        <v>19.899999999999999</v>
      </c>
      <c r="G4863">
        <f t="shared" ca="1" si="737"/>
        <v>42.007420362456692</v>
      </c>
      <c r="H4863">
        <f t="shared" ca="1" si="743"/>
        <v>17.334011916518541</v>
      </c>
      <c r="I4863">
        <f ca="1">User_Model_Calcs!A4863-Sat_Data!$B$5</f>
        <v>-2.7272527191022249</v>
      </c>
      <c r="J4863">
        <f ca="1">(Earth_Data!$B$1/SQRT(1-Earth_Data!$B$2^2*SIN(RADIANS(User_Model_Calcs!B4863))^2))*COS(RADIANS(User_Model_Calcs!B4863))</f>
        <v>5896.2798088502832</v>
      </c>
      <c r="K4863">
        <f ca="1">((Earth_Data!$B$1*(1-Earth_Data!$B$2^2))/SQRT(1-Earth_Data!$B$2^2*SIN(RADIANS(User_Model_Calcs!B4863))^2))*SIN(RADIANS(User_Model_Calcs!B4863))</f>
        <v>-2423.8315160934148</v>
      </c>
      <c r="L4863">
        <f t="shared" ca="1" si="738"/>
        <v>-22.346490510789067</v>
      </c>
      <c r="M4863">
        <f t="shared" ca="1" si="739"/>
        <v>6375.0352785426403</v>
      </c>
      <c r="N4863">
        <f ca="1">SQRT(User_Model_Calcs!M4863^2+Sat_Data!$B$3^2-2*User_Model_Calcs!M4863*Sat_Data!$B$3*COS(RADIANS(L4863))*COS(RADIANS(I4863)))</f>
        <v>36356.509994268017</v>
      </c>
      <c r="O4863">
        <f ca="1">DEGREES(ACOS(((Earth_Data!$B$1+Sat_Data!$B$2)/User_Model_Calcs!N4863)*SQRT(1-COS(RADIANS(User_Model_Calcs!I4863))^2*COS(RADIANS(User_Model_Calcs!B4863))^2)))</f>
        <v>63.486963817391988</v>
      </c>
      <c r="P4863">
        <f t="shared" ca="1" si="736"/>
        <v>7.1008310853923033</v>
      </c>
    </row>
    <row r="4864" spans="1:16" x14ac:dyDescent="0.25">
      <c r="A4864">
        <f t="shared" ca="1" si="740"/>
        <v>108.20189874773682</v>
      </c>
      <c r="B4864">
        <f t="shared" ca="1" si="741"/>
        <v>-23.783571627711961</v>
      </c>
      <c r="C4864" s="6">
        <v>20135.9375</v>
      </c>
      <c r="D4864">
        <f t="shared" ca="1" si="742"/>
        <v>1.2</v>
      </c>
      <c r="E4864" s="1">
        <v>0.65</v>
      </c>
      <c r="F4864">
        <v>19.899999999999999</v>
      </c>
      <c r="G4864">
        <f t="shared" ca="1" si="737"/>
        <v>46.089820015575185</v>
      </c>
      <c r="H4864">
        <f t="shared" ca="1" si="743"/>
        <v>23.584294675390709</v>
      </c>
      <c r="I4864">
        <f ca="1">User_Model_Calcs!A4864-Sat_Data!$B$5</f>
        <v>-1.7981012522631801</v>
      </c>
      <c r="J4864">
        <f ca="1">(Earth_Data!$B$1/SQRT(1-Earth_Data!$B$2^2*SIN(RADIANS(User_Model_Calcs!B4864))^2))*COS(RADIANS(User_Model_Calcs!B4864))</f>
        <v>5839.6585257361339</v>
      </c>
      <c r="K4864">
        <f ca="1">((Earth_Data!$B$1*(1-Earth_Data!$B$2^2))/SQRT(1-Earth_Data!$B$2^2*SIN(RADIANS(User_Model_Calcs!B4864))^2))*SIN(RADIANS(User_Model_Calcs!B4864))</f>
        <v>-2556.3674571447673</v>
      </c>
      <c r="L4864">
        <f t="shared" ca="1" si="738"/>
        <v>-23.641868153001859</v>
      </c>
      <c r="M4864">
        <f t="shared" ca="1" si="739"/>
        <v>6374.6863666498548</v>
      </c>
      <c r="N4864">
        <f ca="1">SQRT(User_Model_Calcs!M4864^2+Sat_Data!$B$3^2-2*User_Model_Calcs!M4864*Sat_Data!$B$3*COS(RADIANS(L4864))*COS(RADIANS(I4864)))</f>
        <v>36417.653001704559</v>
      </c>
      <c r="O4864">
        <f ca="1">DEGREES(ACOS(((Earth_Data!$B$1+Sat_Data!$B$2)/User_Model_Calcs!N4864)*SQRT(1-COS(RADIANS(User_Model_Calcs!I4864))^2*COS(RADIANS(User_Model_Calcs!B4864))^2)))</f>
        <v>62.088933495360664</v>
      </c>
      <c r="P4864">
        <f t="shared" ca="1" si="736"/>
        <v>4.4511474048490633</v>
      </c>
    </row>
    <row r="4865" spans="1:16" x14ac:dyDescent="0.25">
      <c r="A4865">
        <f t="shared" ca="1" si="740"/>
        <v>106.21385849106879</v>
      </c>
      <c r="B4865">
        <f t="shared" ca="1" si="741"/>
        <v>-24.814166485272054</v>
      </c>
      <c r="C4865" s="6">
        <v>20135.9375</v>
      </c>
      <c r="D4865">
        <f t="shared" ca="1" si="742"/>
        <v>0.75</v>
      </c>
      <c r="E4865" s="1">
        <v>0.65</v>
      </c>
      <c r="F4865">
        <v>19.899999999999999</v>
      </c>
      <c r="G4865">
        <f t="shared" ca="1" si="737"/>
        <v>42.007420362456692</v>
      </c>
      <c r="H4865">
        <f t="shared" ca="1" si="743"/>
        <v>21.566108338529482</v>
      </c>
      <c r="I4865">
        <f ca="1">User_Model_Calcs!A4865-Sat_Data!$B$5</f>
        <v>-3.7861415089312089</v>
      </c>
      <c r="J4865">
        <f ca="1">(Earth_Data!$B$1/SQRT(1-Earth_Data!$B$2^2*SIN(RADIANS(User_Model_Calcs!B4865))^2))*COS(RADIANS(User_Model_Calcs!B4865))</f>
        <v>5792.6862582207386</v>
      </c>
      <c r="K4865">
        <f ca="1">((Earth_Data!$B$1*(1-Earth_Data!$B$2^2))/SQRT(1-Earth_Data!$B$2^2*SIN(RADIANS(User_Model_Calcs!B4865))^2))*SIN(RADIANS(User_Model_Calcs!B4865))</f>
        <v>-2660.4049168105607</v>
      </c>
      <c r="L4865">
        <f t="shared" ca="1" si="738"/>
        <v>-24.667882272941533</v>
      </c>
      <c r="M4865">
        <f t="shared" ca="1" si="739"/>
        <v>6374.3994546599597</v>
      </c>
      <c r="N4865">
        <f ca="1">SQRT(User_Model_Calcs!M4865^2+Sat_Data!$B$3^2-2*User_Model_Calcs!M4865*Sat_Data!$B$3*COS(RADIANS(L4865))*COS(RADIANS(I4865)))</f>
        <v>36483.236426147276</v>
      </c>
      <c r="O4865">
        <f ca="1">DEGREES(ACOS(((Earth_Data!$B$1+Sat_Data!$B$2)/User_Model_Calcs!N4865)*SQRT(1-COS(RADIANS(User_Model_Calcs!I4865))^2*COS(RADIANS(User_Model_Calcs!B4865))^2)))</f>
        <v>60.662913382498083</v>
      </c>
      <c r="P4865">
        <f t="shared" ca="1" si="736"/>
        <v>8.9609408457976762</v>
      </c>
    </row>
    <row r="4866" spans="1:16" x14ac:dyDescent="0.25">
      <c r="A4866">
        <f t="shared" ca="1" si="740"/>
        <v>106.01508551043251</v>
      </c>
      <c r="B4866">
        <f t="shared" ca="1" si="741"/>
        <v>-24.830271567572691</v>
      </c>
      <c r="C4866" s="6">
        <v>20135.9375</v>
      </c>
      <c r="D4866">
        <f t="shared" ca="1" si="742"/>
        <v>0.75</v>
      </c>
      <c r="E4866" s="1">
        <v>0.65</v>
      </c>
      <c r="F4866">
        <v>19.899999999999999</v>
      </c>
      <c r="G4866">
        <f t="shared" ca="1" si="737"/>
        <v>42.007420362456692</v>
      </c>
      <c r="H4866">
        <f t="shared" ca="1" si="743"/>
        <v>17.301471224861825</v>
      </c>
      <c r="I4866">
        <f ca="1">User_Model_Calcs!A4866-Sat_Data!$B$5</f>
        <v>-3.9849144895674868</v>
      </c>
      <c r="J4866">
        <f ca="1">(Earth_Data!$B$1/SQRT(1-Earth_Data!$B$2^2*SIN(RADIANS(User_Model_Calcs!B4866))^2))*COS(RADIANS(User_Model_Calcs!B4866))</f>
        <v>5791.9373426042966</v>
      </c>
      <c r="K4866">
        <f ca="1">((Earth_Data!$B$1*(1-Earth_Data!$B$2^2))/SQRT(1-Earth_Data!$B$2^2*SIN(RADIANS(User_Model_Calcs!B4866))^2))*SIN(RADIANS(User_Model_Calcs!B4866))</f>
        <v>-2662.0240693799046</v>
      </c>
      <c r="L4866">
        <f t="shared" ca="1" si="738"/>
        <v>-24.683917249389523</v>
      </c>
      <c r="M4866">
        <f t="shared" ca="1" si="739"/>
        <v>6374.394898859975</v>
      </c>
      <c r="N4866">
        <f ca="1">SQRT(User_Model_Calcs!M4866^2+Sat_Data!$B$3^2-2*User_Model_Calcs!M4866*Sat_Data!$B$3*COS(RADIANS(L4866))*COS(RADIANS(I4866)))</f>
        <v>36485.672821397071</v>
      </c>
      <c r="O4866">
        <f ca="1">DEGREES(ACOS(((Earth_Data!$B$1+Sat_Data!$B$2)/User_Model_Calcs!N4866)*SQRT(1-COS(RADIANS(User_Model_Calcs!I4866))^2*COS(RADIANS(User_Model_Calcs!B4866))^2)))</f>
        <v>60.611378609270538</v>
      </c>
      <c r="P4866">
        <f t="shared" ref="P4866:P4929" ca="1" si="744">DEGREES(ASIN(SIN(RADIANS(ABS(I4866)))/(SIN(ACOS(COS(RADIANS(I4866))*COS(RADIANS(B4866)))))))</f>
        <v>9.418990279771922</v>
      </c>
    </row>
    <row r="4867" spans="1:16" x14ac:dyDescent="0.25">
      <c r="A4867">
        <f t="shared" ca="1" si="740"/>
        <v>107.91586612242453</v>
      </c>
      <c r="B4867">
        <f t="shared" ca="1" si="741"/>
        <v>-21.677193715703165</v>
      </c>
      <c r="C4867" s="6">
        <v>20135.9375</v>
      </c>
      <c r="D4867">
        <f t="shared" ca="1" si="742"/>
        <v>1.2</v>
      </c>
      <c r="E4867" s="1">
        <v>0.65</v>
      </c>
      <c r="F4867">
        <v>19.899999999999999</v>
      </c>
      <c r="G4867">
        <f t="shared" ref="G4867:G4930" ca="1" si="745">20.4+20*LOG(F4867)+20*LOG(D4867)+10*LOG(E4867)</f>
        <v>46.089820015575185</v>
      </c>
      <c r="H4867">
        <f t="shared" ca="1" si="743"/>
        <v>14.188295630872849</v>
      </c>
      <c r="I4867">
        <f ca="1">User_Model_Calcs!A4867-Sat_Data!$B$5</f>
        <v>-2.0841338775754679</v>
      </c>
      <c r="J4867">
        <f ca="1">(Earth_Data!$B$1/SQRT(1-Earth_Data!$B$2^2*SIN(RADIANS(User_Model_Calcs!B4867))^2))*COS(RADIANS(User_Model_Calcs!B4867))</f>
        <v>5929.7845928996439</v>
      </c>
      <c r="K4867">
        <f ca="1">((Earth_Data!$B$1*(1-Earth_Data!$B$2^2))/SQRT(1-Earth_Data!$B$2^2*SIN(RADIANS(User_Model_Calcs!B4867))^2))*SIN(RADIANS(User_Model_Calcs!B4867))</f>
        <v>-2341.2351546438717</v>
      </c>
      <c r="L4867">
        <f t="shared" ref="L4867:L4930" ca="1" si="746">DEGREES(ATAN((K4867/J4867)))</f>
        <v>-21.545412399593982</v>
      </c>
      <c r="M4867">
        <f t="shared" ref="M4867:M4930" ca="1" si="747">SQRT(J4867^2+K4867^2)</f>
        <v>6375.2433183001185</v>
      </c>
      <c r="N4867">
        <f ca="1">SQRT(User_Model_Calcs!M4867^2+Sat_Data!$B$3^2-2*User_Model_Calcs!M4867*Sat_Data!$B$3*COS(RADIANS(L4867))*COS(RADIANS(I4867)))</f>
        <v>36314.469217874837</v>
      </c>
      <c r="O4867">
        <f ca="1">DEGREES(ACOS(((Earth_Data!$B$1+Sat_Data!$B$2)/User_Model_Calcs!N4867)*SQRT(1-COS(RADIANS(User_Model_Calcs!I4867))^2*COS(RADIANS(User_Model_Calcs!B4867))^2)))</f>
        <v>64.489989136595597</v>
      </c>
      <c r="P4867">
        <f t="shared" ca="1" si="744"/>
        <v>5.6266286238979442</v>
      </c>
    </row>
    <row r="4868" spans="1:16" x14ac:dyDescent="0.25">
      <c r="A4868">
        <f t="shared" ref="A4868:A4881" ca="1" si="748">107.947391934268+(RAND()*5-2.5)</f>
        <v>106.46465122467882</v>
      </c>
      <c r="B4868">
        <f t="shared" ref="B4868:B4903" ca="1" si="749">-23.1146709996734+(RAND()*5-2.5)</f>
        <v>-25.226373627696745</v>
      </c>
      <c r="C4868" s="6">
        <v>20135.9375</v>
      </c>
      <c r="D4868">
        <f t="shared" ca="1" si="742"/>
        <v>0.75</v>
      </c>
      <c r="E4868" s="1">
        <v>0.65</v>
      </c>
      <c r="F4868">
        <v>19.899999999999999</v>
      </c>
      <c r="G4868">
        <f t="shared" ca="1" si="745"/>
        <v>42.007420362456692</v>
      </c>
      <c r="H4868">
        <f t="shared" ca="1" si="743"/>
        <v>14.019429389061669</v>
      </c>
      <c r="I4868">
        <f ca="1">User_Model_Calcs!A4868-Sat_Data!$B$5</f>
        <v>-3.5353487753211823</v>
      </c>
      <c r="J4868">
        <f ca="1">(Earth_Data!$B$1/SQRT(1-Earth_Data!$B$2^2*SIN(RADIANS(User_Model_Calcs!B4868))^2))*COS(RADIANS(User_Model_Calcs!B4868))</f>
        <v>5773.3742679281786</v>
      </c>
      <c r="K4868">
        <f ca="1">((Earth_Data!$B$1*(1-Earth_Data!$B$2^2))/SQRT(1-Earth_Data!$B$2^2*SIN(RADIANS(User_Model_Calcs!B4868))^2))*SIN(RADIANS(User_Model_Calcs!B4868))</f>
        <v>-2701.7813862854769</v>
      </c>
      <c r="L4868">
        <f t="shared" ca="1" si="746"/>
        <v>-25.078309584945398</v>
      </c>
      <c r="M4868">
        <f t="shared" ca="1" si="747"/>
        <v>6374.2821632599462</v>
      </c>
      <c r="N4868">
        <f ca="1">SQRT(User_Model_Calcs!M4868^2+Sat_Data!$B$3^2-2*User_Model_Calcs!M4868*Sat_Data!$B$3*COS(RADIANS(L4868))*COS(RADIANS(I4868)))</f>
        <v>36503.61588166243</v>
      </c>
      <c r="O4868">
        <f ca="1">DEGREES(ACOS(((Earth_Data!$B$1+Sat_Data!$B$2)/User_Model_Calcs!N4868)*SQRT(1-COS(RADIANS(User_Model_Calcs!I4868))^2*COS(RADIANS(User_Model_Calcs!B4868))^2)))</f>
        <v>60.232364789834591</v>
      </c>
      <c r="P4868">
        <f t="shared" ca="1" si="744"/>
        <v>8.2482174913194068</v>
      </c>
    </row>
    <row r="4869" spans="1:16" x14ac:dyDescent="0.25">
      <c r="A4869">
        <f t="shared" ca="1" si="748"/>
        <v>107.15053370117579</v>
      </c>
      <c r="B4869">
        <f t="shared" ca="1" si="749"/>
        <v>-21.443213642332957</v>
      </c>
      <c r="C4869" s="6">
        <v>20135.9375</v>
      </c>
      <c r="D4869">
        <f t="shared" ca="1" si="742"/>
        <v>0.75</v>
      </c>
      <c r="E4869" s="1">
        <v>0.65</v>
      </c>
      <c r="F4869">
        <v>19.899999999999999</v>
      </c>
      <c r="G4869">
        <f t="shared" ca="1" si="745"/>
        <v>42.007420362456692</v>
      </c>
      <c r="H4869">
        <f t="shared" ca="1" si="743"/>
        <v>20.88536505025845</v>
      </c>
      <c r="I4869">
        <f ca="1">User_Model_Calcs!A4869-Sat_Data!$B$5</f>
        <v>-2.8494662988242112</v>
      </c>
      <c r="J4869">
        <f ca="1">(Earth_Data!$B$1/SQRT(1-Earth_Data!$B$2^2*SIN(RADIANS(User_Model_Calcs!B4869))^2))*COS(RADIANS(User_Model_Calcs!B4869))</f>
        <v>5939.3049700455913</v>
      </c>
      <c r="K4869">
        <f ca="1">((Earth_Data!$B$1*(1-Earth_Data!$B$2^2))/SQRT(1-Earth_Data!$B$2^2*SIN(RADIANS(User_Model_Calcs!B4869))^2))*SIN(RADIANS(User_Model_Calcs!B4869))</f>
        <v>-2317.1405456366901</v>
      </c>
      <c r="L4869">
        <f t="shared" ca="1" si="746"/>
        <v>-21.312579137806601</v>
      </c>
      <c r="M4869">
        <f t="shared" ca="1" si="747"/>
        <v>6375.3026465762205</v>
      </c>
      <c r="N4869">
        <f ca="1">SQRT(User_Model_Calcs!M4869^2+Sat_Data!$B$3^2-2*User_Model_Calcs!M4869*Sat_Data!$B$3*COS(RADIANS(L4869))*COS(RADIANS(I4869)))</f>
        <v>36307.396912572141</v>
      </c>
      <c r="O4869">
        <f ca="1">DEGREES(ACOS(((Earth_Data!$B$1+Sat_Data!$B$2)/User_Model_Calcs!N4869)*SQRT(1-COS(RADIANS(User_Model_Calcs!I4869))^2*COS(RADIANS(User_Model_Calcs!B4869))^2)))</f>
        <v>64.663260969636966</v>
      </c>
      <c r="P4869">
        <f t="shared" ca="1" si="744"/>
        <v>7.7531553835044313</v>
      </c>
    </row>
    <row r="4870" spans="1:16" x14ac:dyDescent="0.25">
      <c r="A4870">
        <f t="shared" ca="1" si="748"/>
        <v>105.77232128206549</v>
      </c>
      <c r="B4870">
        <f t="shared" ca="1" si="749"/>
        <v>-22.289683472138837</v>
      </c>
      <c r="C4870" s="6">
        <v>20135.9375</v>
      </c>
      <c r="D4870">
        <f t="shared" ca="1" si="742"/>
        <v>0.75</v>
      </c>
      <c r="E4870" s="1">
        <v>0.65</v>
      </c>
      <c r="F4870">
        <v>19.899999999999999</v>
      </c>
      <c r="G4870">
        <f t="shared" ca="1" si="745"/>
        <v>42.007420362456692</v>
      </c>
      <c r="H4870">
        <f t="shared" ca="1" si="743"/>
        <v>15.525297513799964</v>
      </c>
      <c r="I4870">
        <f ca="1">User_Model_Calcs!A4870-Sat_Data!$B$5</f>
        <v>-4.2276787179345092</v>
      </c>
      <c r="J4870">
        <f ca="1">(Earth_Data!$B$1/SQRT(1-Earth_Data!$B$2^2*SIN(RADIANS(User_Model_Calcs!B4870))^2))*COS(RADIANS(User_Model_Calcs!B4870))</f>
        <v>5904.396674228853</v>
      </c>
      <c r="K4870">
        <f ca="1">((Earth_Data!$B$1*(1-Earth_Data!$B$2^2))/SQRT(1-Earth_Data!$B$2^2*SIN(RADIANS(User_Model_Calcs!B4870))^2))*SIN(RADIANS(User_Model_Calcs!B4870))</f>
        <v>-2404.1247776597361</v>
      </c>
      <c r="L4870">
        <f t="shared" ca="1" si="746"/>
        <v>-22.154941660206987</v>
      </c>
      <c r="M4870">
        <f t="shared" ca="1" si="747"/>
        <v>6375.0855706572456</v>
      </c>
      <c r="N4870">
        <f ca="1">SQRT(User_Model_Calcs!M4870^2+Sat_Data!$B$3^2-2*User_Model_Calcs!M4870*Sat_Data!$B$3*COS(RADIANS(L4870))*COS(RADIANS(I4870)))</f>
        <v>36357.99249520553</v>
      </c>
      <c r="O4870">
        <f ca="1">DEGREES(ACOS(((Earth_Data!$B$1+Sat_Data!$B$2)/User_Model_Calcs!N4870)*SQRT(1-COS(RADIANS(User_Model_Calcs!I4870))^2*COS(RADIANS(User_Model_Calcs!B4870))^2)))</f>
        <v>63.453995288256642</v>
      </c>
      <c r="P4870">
        <f t="shared" ca="1" si="744"/>
        <v>11.028337170297579</v>
      </c>
    </row>
    <row r="4871" spans="1:16" x14ac:dyDescent="0.25">
      <c r="A4871">
        <f t="shared" ca="1" si="748"/>
        <v>108.53234605434511</v>
      </c>
      <c r="B4871">
        <f t="shared" ca="1" si="749"/>
        <v>-22.199463318555892</v>
      </c>
      <c r="C4871" s="6">
        <v>20135.9375</v>
      </c>
      <c r="D4871">
        <f t="shared" ca="1" si="742"/>
        <v>1.2</v>
      </c>
      <c r="E4871" s="1">
        <v>0.65</v>
      </c>
      <c r="F4871">
        <v>19.899999999999999</v>
      </c>
      <c r="G4871">
        <f t="shared" ca="1" si="745"/>
        <v>46.089820015575185</v>
      </c>
      <c r="H4871">
        <f t="shared" ca="1" si="743"/>
        <v>21.623841056454957</v>
      </c>
      <c r="I4871">
        <f ca="1">User_Model_Calcs!A4871-Sat_Data!$B$5</f>
        <v>-1.467653945654888</v>
      </c>
      <c r="J4871">
        <f ca="1">(Earth_Data!$B$1/SQRT(1-Earth_Data!$B$2^2*SIN(RADIANS(User_Model_Calcs!B4871))^2))*COS(RADIANS(User_Model_Calcs!B4871))</f>
        <v>5908.1786511035716</v>
      </c>
      <c r="K4871">
        <f ca="1">((Earth_Data!$B$1*(1-Earth_Data!$B$2^2))/SQRT(1-Earth_Data!$B$2^2*SIN(RADIANS(User_Model_Calcs!B4871))^2))*SIN(RADIANS(User_Model_Calcs!B4871))</f>
        <v>-2394.877895933163</v>
      </c>
      <c r="L4871">
        <f t="shared" ca="1" si="746"/>
        <v>-22.065153781691109</v>
      </c>
      <c r="M4871">
        <f t="shared" ca="1" si="747"/>
        <v>6375.1090272861429</v>
      </c>
      <c r="N4871">
        <f ca="1">SQRT(User_Model_Calcs!M4871^2+Sat_Data!$B$3^2-2*User_Model_Calcs!M4871*Sat_Data!$B$3*COS(RADIANS(L4871))*COS(RADIANS(I4871)))</f>
        <v>36337.220859666159</v>
      </c>
      <c r="O4871">
        <f ca="1">DEGREES(ACOS(((Earth_Data!$B$1+Sat_Data!$B$2)/User_Model_Calcs!N4871)*SQRT(1-COS(RADIANS(User_Model_Calcs!I4871))^2*COS(RADIANS(User_Model_Calcs!B4871))^2)))</f>
        <v>63.94187499264936</v>
      </c>
      <c r="P4871">
        <f t="shared" ca="1" si="744"/>
        <v>3.8793186542105227</v>
      </c>
    </row>
    <row r="4872" spans="1:16" x14ac:dyDescent="0.25">
      <c r="A4872">
        <f t="shared" ca="1" si="748"/>
        <v>107.3965672604357</v>
      </c>
      <c r="B4872">
        <f t="shared" ca="1" si="749"/>
        <v>-22.352245495357554</v>
      </c>
      <c r="C4872" s="6">
        <v>20135.9375</v>
      </c>
      <c r="D4872">
        <f t="shared" ca="1" si="742"/>
        <v>0.75</v>
      </c>
      <c r="E4872" s="1">
        <v>0.65</v>
      </c>
      <c r="F4872">
        <v>19.899999999999999</v>
      </c>
      <c r="G4872">
        <f t="shared" ca="1" si="745"/>
        <v>42.007420362456692</v>
      </c>
      <c r="H4872">
        <f t="shared" ca="1" si="743"/>
        <v>22.159039183410137</v>
      </c>
      <c r="I4872">
        <f ca="1">User_Model_Calcs!A4872-Sat_Data!$B$5</f>
        <v>-2.6034327395642975</v>
      </c>
      <c r="J4872">
        <f ca="1">(Earth_Data!$B$1/SQRT(1-Earth_Data!$B$2^2*SIN(RADIANS(User_Model_Calcs!B4872))^2))*COS(RADIANS(User_Model_Calcs!B4872))</f>
        <v>5901.7655385617782</v>
      </c>
      <c r="K4872">
        <f ca="1">((Earth_Data!$B$1*(1-Earth_Data!$B$2^2))/SQRT(1-Earth_Data!$B$2^2*SIN(RADIANS(User_Model_Calcs!B4872))^2))*SIN(RADIANS(User_Model_Calcs!B4872))</f>
        <v>-2410.5334690259792</v>
      </c>
      <c r="L4872">
        <f t="shared" ca="1" si="746"/>
        <v>-22.217204706516377</v>
      </c>
      <c r="M4872">
        <f t="shared" ca="1" si="747"/>
        <v>6375.0692606002185</v>
      </c>
      <c r="N4872">
        <f ca="1">SQRT(User_Model_Calcs!M4872^2+Sat_Data!$B$3^2-2*User_Model_Calcs!M4872*Sat_Data!$B$3*COS(RADIANS(L4872))*COS(RADIANS(I4872)))</f>
        <v>36349.47261555674</v>
      </c>
      <c r="O4872">
        <f ca="1">DEGREES(ACOS(((Earth_Data!$B$1+Sat_Data!$B$2)/User_Model_Calcs!N4872)*SQRT(1-COS(RADIANS(User_Model_Calcs!I4872))^2*COS(RADIANS(User_Model_Calcs!B4872))^2)))</f>
        <v>63.652268457585748</v>
      </c>
      <c r="P4872">
        <f t="shared" ca="1" si="744"/>
        <v>6.8180896705832383</v>
      </c>
    </row>
    <row r="4873" spans="1:16" x14ac:dyDescent="0.25">
      <c r="A4873">
        <f t="shared" ca="1" si="748"/>
        <v>109.52744586465784</v>
      </c>
      <c r="B4873">
        <f t="shared" ca="1" si="749"/>
        <v>-21.140189927456515</v>
      </c>
      <c r="C4873" s="6">
        <v>20135.9375</v>
      </c>
      <c r="D4873">
        <f t="shared" ca="1" si="742"/>
        <v>0.75</v>
      </c>
      <c r="E4873" s="1">
        <v>0.65</v>
      </c>
      <c r="F4873">
        <v>19.899999999999999</v>
      </c>
      <c r="G4873">
        <f t="shared" ca="1" si="745"/>
        <v>42.007420362456692</v>
      </c>
      <c r="H4873">
        <f t="shared" ca="1" si="743"/>
        <v>22.332321456659237</v>
      </c>
      <c r="I4873">
        <f ca="1">User_Model_Calcs!A4873-Sat_Data!$B$5</f>
        <v>-0.47255413534216473</v>
      </c>
      <c r="J4873">
        <f ca="1">(Earth_Data!$B$1/SQRT(1-Earth_Data!$B$2^2*SIN(RADIANS(User_Model_Calcs!B4873))^2))*COS(RADIANS(User_Model_Calcs!B4873))</f>
        <v>5951.4878901519742</v>
      </c>
      <c r="K4873">
        <f ca="1">((Earth_Data!$B$1*(1-Earth_Data!$B$2^2))/SQRT(1-Earth_Data!$B$2^2*SIN(RADIANS(User_Model_Calcs!B4873))^2))*SIN(RADIANS(User_Model_Calcs!B4873))</f>
        <v>-2285.8795958097594</v>
      </c>
      <c r="L4873">
        <f t="shared" ca="1" si="746"/>
        <v>-21.011053483699261</v>
      </c>
      <c r="M4873">
        <f t="shared" ca="1" si="747"/>
        <v>6375.3787050782312</v>
      </c>
      <c r="N4873">
        <f ca="1">SQRT(User_Model_Calcs!M4873^2+Sat_Data!$B$3^2-2*User_Model_Calcs!M4873*Sat_Data!$B$3*COS(RADIANS(L4873))*COS(RADIANS(I4873)))</f>
        <v>36284.962284525849</v>
      </c>
      <c r="O4873">
        <f ca="1">DEGREES(ACOS(((Earth_Data!$B$1+Sat_Data!$B$2)/User_Model_Calcs!N4873)*SQRT(1-COS(RADIANS(User_Model_Calcs!I4873))^2*COS(RADIANS(User_Model_Calcs!B4873))^2)))</f>
        <v>65.217044415663594</v>
      </c>
      <c r="P4873">
        <f t="shared" ca="1" si="744"/>
        <v>1.3100818060672035</v>
      </c>
    </row>
    <row r="4874" spans="1:16" x14ac:dyDescent="0.25">
      <c r="A4874">
        <f t="shared" ca="1" si="748"/>
        <v>105.65195444884927</v>
      </c>
      <c r="B4874">
        <f t="shared" ca="1" si="749"/>
        <v>-23.208523911616474</v>
      </c>
      <c r="C4874" s="6">
        <v>20135.9375</v>
      </c>
      <c r="D4874">
        <f t="shared" ca="1" si="742"/>
        <v>0.75</v>
      </c>
      <c r="E4874" s="1">
        <v>0.65</v>
      </c>
      <c r="F4874">
        <v>19.899999999999999</v>
      </c>
      <c r="G4874">
        <f t="shared" ca="1" si="745"/>
        <v>42.007420362456692</v>
      </c>
      <c r="H4874">
        <f t="shared" ca="1" si="743"/>
        <v>20.234230887270588</v>
      </c>
      <c r="I4874">
        <f ca="1">User_Model_Calcs!A4874-Sat_Data!$B$5</f>
        <v>-4.348045551150733</v>
      </c>
      <c r="J4874">
        <f ca="1">(Earth_Data!$B$1/SQRT(1-Earth_Data!$B$2^2*SIN(RADIANS(User_Model_Calcs!B4874))^2))*COS(RADIANS(User_Model_Calcs!B4874))</f>
        <v>5865.0495803963377</v>
      </c>
      <c r="K4874">
        <f ca="1">((Earth_Data!$B$1*(1-Earth_Data!$B$2^2))/SQRT(1-Earth_Data!$B$2^2*SIN(RADIANS(User_Model_Calcs!B4874))^2))*SIN(RADIANS(User_Model_Calcs!B4874))</f>
        <v>-2497.9610220089016</v>
      </c>
      <c r="L4874">
        <f t="shared" ca="1" si="746"/>
        <v>-23.069455932157318</v>
      </c>
      <c r="M4874">
        <f t="shared" ca="1" si="747"/>
        <v>6374.8424175020209</v>
      </c>
      <c r="N4874">
        <f ca="1">SQRT(User_Model_Calcs!M4874^2+Sat_Data!$B$3^2-2*User_Model_Calcs!M4874*Sat_Data!$B$3*COS(RADIANS(L4874))*COS(RADIANS(I4874)))</f>
        <v>36404.494889021276</v>
      </c>
      <c r="O4874">
        <f ca="1">DEGREES(ACOS(((Earth_Data!$B$1+Sat_Data!$B$2)/User_Model_Calcs!N4874)*SQRT(1-COS(RADIANS(User_Model_Calcs!I4874))^2*COS(RADIANS(User_Model_Calcs!B4874))^2)))</f>
        <v>62.386373156001447</v>
      </c>
      <c r="P4874">
        <f t="shared" ca="1" si="744"/>
        <v>10.92048627825397</v>
      </c>
    </row>
    <row r="4875" spans="1:16" x14ac:dyDescent="0.25">
      <c r="A4875">
        <f t="shared" ca="1" si="748"/>
        <v>107.62562705838259</v>
      </c>
      <c r="B4875">
        <f t="shared" ca="1" si="749"/>
        <v>-24.194265877838454</v>
      </c>
      <c r="C4875" s="6">
        <v>20135.9375</v>
      </c>
      <c r="D4875">
        <f t="shared" ca="1" si="742"/>
        <v>3</v>
      </c>
      <c r="E4875" s="1">
        <v>0.65</v>
      </c>
      <c r="F4875">
        <v>19.899999999999999</v>
      </c>
      <c r="G4875">
        <f t="shared" ca="1" si="745"/>
        <v>54.048620189015942</v>
      </c>
      <c r="H4875">
        <f t="shared" ca="1" si="743"/>
        <v>22.226496069471175</v>
      </c>
      <c r="I4875">
        <f ca="1">User_Model_Calcs!A4875-Sat_Data!$B$5</f>
        <v>-2.3743729416174091</v>
      </c>
      <c r="J4875">
        <f ca="1">(Earth_Data!$B$1/SQRT(1-Earth_Data!$B$2^2*SIN(RADIANS(User_Model_Calcs!B4875))^2))*COS(RADIANS(User_Model_Calcs!B4875))</f>
        <v>5821.1650803005577</v>
      </c>
      <c r="K4875">
        <f ca="1">((Earth_Data!$B$1*(1-Earth_Data!$B$2^2))/SQRT(1-Earth_Data!$B$2^2*SIN(RADIANS(User_Model_Calcs!B4875))^2))*SIN(RADIANS(User_Model_Calcs!B4875))</f>
        <v>-2597.9260415649219</v>
      </c>
      <c r="L4875">
        <f t="shared" ca="1" si="746"/>
        <v>-24.050714805033383</v>
      </c>
      <c r="M4875">
        <f t="shared" ca="1" si="747"/>
        <v>6374.5731315556959</v>
      </c>
      <c r="N4875">
        <f ca="1">SQRT(User_Model_Calcs!M4875^2+Sat_Data!$B$3^2-2*User_Model_Calcs!M4875*Sat_Data!$B$3*COS(RADIANS(L4875))*COS(RADIANS(I4875)))</f>
        <v>36441.494115343849</v>
      </c>
      <c r="O4875">
        <f ca="1">DEGREES(ACOS(((Earth_Data!$B$1+Sat_Data!$B$2)/User_Model_Calcs!N4875)*SQRT(1-COS(RADIANS(User_Model_Calcs!I4875))^2*COS(RADIANS(User_Model_Calcs!B4875))^2)))</f>
        <v>61.562366211552579</v>
      </c>
      <c r="P4875">
        <f t="shared" ca="1" si="744"/>
        <v>5.7771911155936007</v>
      </c>
    </row>
    <row r="4876" spans="1:16" x14ac:dyDescent="0.25">
      <c r="A4876">
        <f t="shared" ca="1" si="748"/>
        <v>107.83937520941627</v>
      </c>
      <c r="B4876">
        <f t="shared" ca="1" si="749"/>
        <v>-22.732055267223355</v>
      </c>
      <c r="C4876" s="6">
        <v>20135.9375</v>
      </c>
      <c r="D4876">
        <f t="shared" ca="1" si="742"/>
        <v>3</v>
      </c>
      <c r="E4876" s="1">
        <v>0.65</v>
      </c>
      <c r="F4876">
        <v>19.899999999999999</v>
      </c>
      <c r="G4876">
        <f t="shared" ca="1" si="745"/>
        <v>54.048620189015942</v>
      </c>
      <c r="H4876">
        <f t="shared" ca="1" si="743"/>
        <v>22.557538238916266</v>
      </c>
      <c r="I4876">
        <f ca="1">User_Model_Calcs!A4876-Sat_Data!$B$5</f>
        <v>-2.160624790583725</v>
      </c>
      <c r="J4876">
        <f ca="1">(Earth_Data!$B$1/SQRT(1-Earth_Data!$B$2^2*SIN(RADIANS(User_Model_Calcs!B4876))^2))*COS(RADIANS(User_Model_Calcs!B4876))</f>
        <v>5885.6416025381977</v>
      </c>
      <c r="K4876">
        <f ca="1">((Earth_Data!$B$1*(1-Earth_Data!$B$2^2))/SQRT(1-Earth_Data!$B$2^2*SIN(RADIANS(User_Model_Calcs!B4876))^2))*SIN(RADIANS(User_Model_Calcs!B4876))</f>
        <v>-2449.3792374641725</v>
      </c>
      <c r="L4876">
        <f t="shared" ca="1" si="746"/>
        <v>-22.595213185701521</v>
      </c>
      <c r="M4876">
        <f t="shared" ca="1" si="747"/>
        <v>6374.9694683542584</v>
      </c>
      <c r="N4876">
        <f ca="1">SQRT(User_Model_Calcs!M4876^2+Sat_Data!$B$3^2-2*User_Model_Calcs!M4876*Sat_Data!$B$3*COS(RADIANS(L4876))*COS(RADIANS(I4876)))</f>
        <v>36365.942334386076</v>
      </c>
      <c r="O4876">
        <f ca="1">DEGREES(ACOS(((Earth_Data!$B$1+Sat_Data!$B$2)/User_Model_Calcs!N4876)*SQRT(1-COS(RADIANS(User_Model_Calcs!I4876))^2*COS(RADIANS(User_Model_Calcs!B4876))^2)))</f>
        <v>63.266344257676103</v>
      </c>
      <c r="P4876">
        <f t="shared" ca="1" si="744"/>
        <v>5.5763371876749375</v>
      </c>
    </row>
    <row r="4877" spans="1:16" x14ac:dyDescent="0.25">
      <c r="A4877">
        <f t="shared" ca="1" si="748"/>
        <v>108.51661772110243</v>
      </c>
      <c r="B4877">
        <f t="shared" ca="1" si="749"/>
        <v>-22.174395053735754</v>
      </c>
      <c r="C4877" s="6">
        <v>20135.9375</v>
      </c>
      <c r="D4877">
        <f t="shared" ca="1" si="742"/>
        <v>1.2</v>
      </c>
      <c r="E4877" s="1">
        <v>0.65</v>
      </c>
      <c r="F4877">
        <v>19.899999999999999</v>
      </c>
      <c r="G4877">
        <f t="shared" ca="1" si="745"/>
        <v>46.089820015575185</v>
      </c>
      <c r="H4877">
        <f t="shared" ca="1" si="743"/>
        <v>18.349213114037372</v>
      </c>
      <c r="I4877">
        <f ca="1">User_Model_Calcs!A4877-Sat_Data!$B$5</f>
        <v>-1.4833822788975652</v>
      </c>
      <c r="J4877">
        <f ca="1">(Earth_Data!$B$1/SQRT(1-Earth_Data!$B$2^2*SIN(RADIANS(User_Model_Calcs!B4877))^2))*COS(RADIANS(User_Model_Calcs!B4877))</f>
        <v>5909.22690553745</v>
      </c>
      <c r="K4877">
        <f ca="1">((Earth_Data!$B$1*(1-Earth_Data!$B$2^2))/SQRT(1-Earth_Data!$B$2^2*SIN(RADIANS(User_Model_Calcs!B4877))^2))*SIN(RADIANS(User_Model_Calcs!B4877))</f>
        <v>-2392.3075508636389</v>
      </c>
      <c r="L4877">
        <f t="shared" ca="1" si="746"/>
        <v>-22.040205862318</v>
      </c>
      <c r="M4877">
        <f t="shared" ca="1" si="747"/>
        <v>6375.1155314274019</v>
      </c>
      <c r="N4877">
        <f ca="1">SQRT(User_Model_Calcs!M4877^2+Sat_Data!$B$3^2-2*User_Model_Calcs!M4877*Sat_Data!$B$3*COS(RADIANS(L4877))*COS(RADIANS(I4877)))</f>
        <v>36336.054500082559</v>
      </c>
      <c r="O4877">
        <f ca="1">DEGREES(ACOS(((Earth_Data!$B$1+Sat_Data!$B$2)/User_Model_Calcs!N4877)*SQRT(1-COS(RADIANS(User_Model_Calcs!I4877))^2*COS(RADIANS(User_Model_Calcs!B4877))^2)))</f>
        <v>63.969690944794415</v>
      </c>
      <c r="P4877">
        <f t="shared" ca="1" si="744"/>
        <v>3.9249768002196967</v>
      </c>
    </row>
    <row r="4878" spans="1:16" x14ac:dyDescent="0.25">
      <c r="A4878">
        <f t="shared" ca="1" si="748"/>
        <v>108.58244195937283</v>
      </c>
      <c r="B4878">
        <f t="shared" ca="1" si="749"/>
        <v>-25.178628435163315</v>
      </c>
      <c r="C4878" s="6">
        <v>20135.9375</v>
      </c>
      <c r="D4878">
        <f t="shared" ca="1" si="742"/>
        <v>0.75</v>
      </c>
      <c r="E4878" s="1">
        <v>0.65</v>
      </c>
      <c r="F4878">
        <v>19.899999999999999</v>
      </c>
      <c r="G4878">
        <f t="shared" ca="1" si="745"/>
        <v>42.007420362456692</v>
      </c>
      <c r="H4878">
        <f t="shared" ca="1" si="743"/>
        <v>21.657475646944214</v>
      </c>
      <c r="I4878">
        <f ca="1">User_Model_Calcs!A4878-Sat_Data!$B$5</f>
        <v>-1.4175580406271706</v>
      </c>
      <c r="J4878">
        <f ca="1">(Earth_Data!$B$1/SQRT(1-Earth_Data!$B$2^2*SIN(RADIANS(User_Model_Calcs!B4878))^2))*COS(RADIANS(User_Model_Calcs!B4878))</f>
        <v>5775.6264315847902</v>
      </c>
      <c r="K4878">
        <f ca="1">((Earth_Data!$B$1*(1-Earth_Data!$B$2^2))/SQRT(1-Earth_Data!$B$2^2*SIN(RADIANS(User_Model_Calcs!B4878))^2))*SIN(RADIANS(User_Model_Calcs!B4878))</f>
        <v>-2696.9958371315442</v>
      </c>
      <c r="L4878">
        <f t="shared" ca="1" si="746"/>
        <v>-25.030768994256263</v>
      </c>
      <c r="M4878">
        <f t="shared" ca="1" si="747"/>
        <v>6374.295821714406</v>
      </c>
      <c r="N4878">
        <f ca="1">SQRT(User_Model_Calcs!M4878^2+Sat_Data!$B$3^2-2*User_Model_Calcs!M4878*Sat_Data!$B$3*COS(RADIANS(L4878))*COS(RADIANS(I4878)))</f>
        <v>36490.365368434788</v>
      </c>
      <c r="O4878">
        <f ca="1">DEGREES(ACOS(((Earth_Data!$B$1+Sat_Data!$B$2)/User_Model_Calcs!N4878)*SQRT(1-COS(RADIANS(User_Model_Calcs!I4878))^2*COS(RADIANS(User_Model_Calcs!B4878))^2)))</f>
        <v>60.509939185956945</v>
      </c>
      <c r="P4878">
        <f t="shared" ca="1" si="744"/>
        <v>3.3288965817714811</v>
      </c>
    </row>
    <row r="4879" spans="1:16" x14ac:dyDescent="0.25">
      <c r="A4879">
        <f t="shared" ca="1" si="748"/>
        <v>110.26838111164444</v>
      </c>
      <c r="B4879">
        <f t="shared" ca="1" si="749"/>
        <v>-21.906916150424106</v>
      </c>
      <c r="C4879" s="6">
        <v>20135.9375</v>
      </c>
      <c r="D4879">
        <f t="shared" ca="1" si="742"/>
        <v>1.2</v>
      </c>
      <c r="E4879" s="1">
        <v>0.65</v>
      </c>
      <c r="F4879">
        <v>19.899999999999999</v>
      </c>
      <c r="G4879">
        <f t="shared" ca="1" si="745"/>
        <v>46.089820015575185</v>
      </c>
      <c r="H4879">
        <f t="shared" ca="1" si="743"/>
        <v>14.360704701458971</v>
      </c>
      <c r="I4879">
        <f ca="1">User_Model_Calcs!A4879-Sat_Data!$B$5</f>
        <v>0.26838111164444456</v>
      </c>
      <c r="J4879">
        <f ca="1">(Earth_Data!$B$1/SQRT(1-Earth_Data!$B$2^2*SIN(RADIANS(User_Model_Calcs!B4879))^2))*COS(RADIANS(User_Model_Calcs!B4879))</f>
        <v>5920.3415407410321</v>
      </c>
      <c r="K4879">
        <f ca="1">((Earth_Data!$B$1*(1-Earth_Data!$B$2^2))/SQRT(1-Earth_Data!$B$2^2*SIN(RADIANS(User_Model_Calcs!B4879))^2))*SIN(RADIANS(User_Model_Calcs!B4879))</f>
        <v>-2364.8539666266693</v>
      </c>
      <c r="L4879">
        <f t="shared" ca="1" si="746"/>
        <v>-21.774017380043745</v>
      </c>
      <c r="M4879">
        <f t="shared" ca="1" si="747"/>
        <v>6375.1845653670134</v>
      </c>
      <c r="N4879">
        <f ca="1">SQRT(User_Model_Calcs!M4879^2+Sat_Data!$B$3^2-2*User_Model_Calcs!M4879*Sat_Data!$B$3*COS(RADIANS(L4879))*COS(RADIANS(I4879)))</f>
        <v>36320.943518901215</v>
      </c>
      <c r="O4879">
        <f ca="1">DEGREES(ACOS(((Earth_Data!$B$1+Sat_Data!$B$2)/User_Model_Calcs!N4879)*SQRT(1-COS(RADIANS(User_Model_Calcs!I4879))^2*COS(RADIANS(User_Model_Calcs!B4879))^2)))</f>
        <v>64.332223076585066</v>
      </c>
      <c r="P4879">
        <f t="shared" ca="1" si="744"/>
        <v>0.71929545468357381</v>
      </c>
    </row>
    <row r="4880" spans="1:16" x14ac:dyDescent="0.25">
      <c r="A4880">
        <f t="shared" ca="1" si="748"/>
        <v>106.66685227276116</v>
      </c>
      <c r="B4880">
        <f t="shared" ca="1" si="749"/>
        <v>-20.986212612059198</v>
      </c>
      <c r="C4880" s="6">
        <v>20135.9375</v>
      </c>
      <c r="D4880">
        <f t="shared" ca="1" si="742"/>
        <v>0.75</v>
      </c>
      <c r="E4880" s="1">
        <v>0.65</v>
      </c>
      <c r="F4880">
        <v>19.899999999999999</v>
      </c>
      <c r="G4880">
        <f t="shared" ca="1" si="745"/>
        <v>42.007420362456692</v>
      </c>
      <c r="H4880">
        <f t="shared" ca="1" si="743"/>
        <v>23.566274072714304</v>
      </c>
      <c r="I4880">
        <f ca="1">User_Model_Calcs!A4880-Sat_Data!$B$5</f>
        <v>-3.3331477272388383</v>
      </c>
      <c r="J4880">
        <f ca="1">(Earth_Data!$B$1/SQRT(1-Earth_Data!$B$2^2*SIN(RADIANS(User_Model_Calcs!B4880))^2))*COS(RADIANS(User_Model_Calcs!B4880))</f>
        <v>5957.6149132128212</v>
      </c>
      <c r="K4880">
        <f ca="1">((Earth_Data!$B$1*(1-Earth_Data!$B$2^2))/SQRT(1-Earth_Data!$B$2^2*SIN(RADIANS(User_Model_Calcs!B4880))^2))*SIN(RADIANS(User_Model_Calcs!B4880))</f>
        <v>-2269.9706297311177</v>
      </c>
      <c r="L4880">
        <f t="shared" ca="1" si="746"/>
        <v>-20.857842892691135</v>
      </c>
      <c r="M4880">
        <f t="shared" ca="1" si="747"/>
        <v>6375.4170149079428</v>
      </c>
      <c r="N4880">
        <f ca="1">SQRT(User_Model_Calcs!M4880^2+Sat_Data!$B$3^2-2*User_Model_Calcs!M4880*Sat_Data!$B$3*COS(RADIANS(L4880))*COS(RADIANS(I4880)))</f>
        <v>36289.324937597841</v>
      </c>
      <c r="O4880">
        <f ca="1">DEGREES(ACOS(((Earth_Data!$B$1+Sat_Data!$B$2)/User_Model_Calcs!N4880)*SQRT(1-COS(RADIANS(User_Model_Calcs!I4880))^2*COS(RADIANS(User_Model_Calcs!B4880))^2)))</f>
        <v>65.110131895126543</v>
      </c>
      <c r="P4880">
        <f t="shared" ca="1" si="744"/>
        <v>9.2364063842430131</v>
      </c>
    </row>
    <row r="4881" spans="1:16" x14ac:dyDescent="0.25">
      <c r="A4881">
        <f t="shared" ca="1" si="748"/>
        <v>107.41731087317571</v>
      </c>
      <c r="B4881">
        <f t="shared" ca="1" si="749"/>
        <v>-21.604292869269912</v>
      </c>
      <c r="C4881" s="6">
        <v>20135.9375</v>
      </c>
      <c r="D4881">
        <f t="shared" ca="1" si="742"/>
        <v>0.75</v>
      </c>
      <c r="E4881" s="1">
        <v>0.65</v>
      </c>
      <c r="F4881">
        <v>19.899999999999999</v>
      </c>
      <c r="G4881">
        <f t="shared" ca="1" si="745"/>
        <v>42.007420362456692</v>
      </c>
      <c r="H4881">
        <f t="shared" ca="1" si="743"/>
        <v>23.607290310278096</v>
      </c>
      <c r="I4881">
        <f ca="1">User_Model_Calcs!A4881-Sat_Data!$B$5</f>
        <v>-2.5826891268242917</v>
      </c>
      <c r="J4881">
        <f ca="1">(Earth_Data!$B$1/SQRT(1-Earth_Data!$B$2^2*SIN(RADIANS(User_Model_Calcs!B4881))^2))*COS(RADIANS(User_Model_Calcs!B4881))</f>
        <v>5932.761423838926</v>
      </c>
      <c r="K4881">
        <f ca="1">((Earth_Data!$B$1*(1-Earth_Data!$B$2^2))/SQRT(1-Earth_Data!$B$2^2*SIN(RADIANS(User_Model_Calcs!B4881))^2))*SIN(RADIANS(User_Model_Calcs!B4881))</f>
        <v>-2333.7321305746177</v>
      </c>
      <c r="L4881">
        <f t="shared" ca="1" si="746"/>
        <v>-21.472867931341227</v>
      </c>
      <c r="M4881">
        <f t="shared" ca="1" si="747"/>
        <v>6375.2618588939258</v>
      </c>
      <c r="N4881">
        <f ca="1">SQRT(User_Model_Calcs!M4881^2+Sat_Data!$B$3^2-2*User_Model_Calcs!M4881*Sat_Data!$B$3*COS(RADIANS(L4881))*COS(RADIANS(I4881)))</f>
        <v>36313.458780184556</v>
      </c>
      <c r="O4881">
        <f ca="1">DEGREES(ACOS(((Earth_Data!$B$1+Sat_Data!$B$2)/User_Model_Calcs!N4881)*SQRT(1-COS(RADIANS(User_Model_Calcs!I4881))^2*COS(RADIANS(User_Model_Calcs!B4881))^2)))</f>
        <v>64.514991276000544</v>
      </c>
      <c r="P4881">
        <f t="shared" ca="1" si="744"/>
        <v>6.9844268877487945</v>
      </c>
    </row>
    <row r="4882" spans="1:16" x14ac:dyDescent="0.25">
      <c r="A4882">
        <f ca="1">107.947391934268+(RAND()*10-5)</f>
        <v>104.21695709485957</v>
      </c>
      <c r="B4882">
        <f t="shared" ca="1" si="749"/>
        <v>-22.934585091877004</v>
      </c>
      <c r="C4882" s="6">
        <v>20135.9375</v>
      </c>
      <c r="D4882">
        <f t="shared" ca="1" si="742"/>
        <v>3</v>
      </c>
      <c r="E4882" s="1">
        <v>0.65</v>
      </c>
      <c r="F4882">
        <v>19.899999999999999</v>
      </c>
      <c r="G4882">
        <f t="shared" ca="1" si="745"/>
        <v>54.048620189015942</v>
      </c>
      <c r="H4882">
        <f t="shared" ca="1" si="743"/>
        <v>16.337312100527377</v>
      </c>
      <c r="I4882">
        <f ca="1">User_Model_Calcs!A4882-Sat_Data!$B$5</f>
        <v>-5.7830429051404337</v>
      </c>
      <c r="J4882">
        <f ca="1">(Earth_Data!$B$1/SQRT(1-Earth_Data!$B$2^2*SIN(RADIANS(User_Model_Calcs!B4882))^2))*COS(RADIANS(User_Model_Calcs!B4882))</f>
        <v>5876.9381899484733</v>
      </c>
      <c r="K4882">
        <f ca="1">((Earth_Data!$B$1*(1-Earth_Data!$B$2^2))/SQRT(1-Earth_Data!$B$2^2*SIN(RADIANS(User_Model_Calcs!B4882))^2))*SIN(RADIANS(User_Model_Calcs!B4882))</f>
        <v>-2470.0501788516467</v>
      </c>
      <c r="L4882">
        <f t="shared" ca="1" si="746"/>
        <v>-22.796792231912011</v>
      </c>
      <c r="M4882">
        <f t="shared" ca="1" si="747"/>
        <v>6374.9157150914471</v>
      </c>
      <c r="N4882">
        <f ca="1">SQRT(User_Model_Calcs!M4882^2+Sat_Data!$B$3^2-2*User_Model_Calcs!M4882*Sat_Data!$B$3*COS(RADIANS(L4882))*COS(RADIANS(I4882)))</f>
        <v>36405.829788059062</v>
      </c>
      <c r="O4882">
        <f ca="1">DEGREES(ACOS(((Earth_Data!$B$1+Sat_Data!$B$2)/User_Model_Calcs!N4882)*SQRT(1-COS(RADIANS(User_Model_Calcs!I4882))^2*COS(RADIANS(User_Model_Calcs!B4882))^2)))</f>
        <v>62.358624172401122</v>
      </c>
      <c r="P4882">
        <f t="shared" ca="1" si="744"/>
        <v>14.568777748855423</v>
      </c>
    </row>
    <row r="4883" spans="1:16" x14ac:dyDescent="0.25">
      <c r="A4883">
        <f t="shared" ref="A4883:A4903" ca="1" si="750">107.947391934268+(RAND()*10-5)</f>
        <v>109.9077838242992</v>
      </c>
      <c r="B4883">
        <f t="shared" ca="1" si="749"/>
        <v>-22.219378967513606</v>
      </c>
      <c r="C4883" s="6">
        <v>20135.9375</v>
      </c>
      <c r="D4883">
        <f t="shared" ca="1" si="742"/>
        <v>3</v>
      </c>
      <c r="E4883" s="1">
        <v>0.65</v>
      </c>
      <c r="F4883">
        <v>19.899999999999999</v>
      </c>
      <c r="G4883">
        <f t="shared" ca="1" si="745"/>
        <v>54.048620189015942</v>
      </c>
      <c r="H4883">
        <f t="shared" ca="1" si="743"/>
        <v>21.941322271741658</v>
      </c>
      <c r="I4883">
        <f ca="1">User_Model_Calcs!A4883-Sat_Data!$B$5</f>
        <v>-9.2216175700798431E-2</v>
      </c>
      <c r="J4883">
        <f ca="1">(Earth_Data!$B$1/SQRT(1-Earth_Data!$B$2^2*SIN(RADIANS(User_Model_Calcs!B4883))^2))*COS(RADIANS(User_Model_Calcs!B4883))</f>
        <v>5907.3450545732894</v>
      </c>
      <c r="K4883">
        <f ca="1">((Earth_Data!$B$1*(1-Earth_Data!$B$2^2))/SQRT(1-Earth_Data!$B$2^2*SIN(RADIANS(User_Model_Calcs!B4883))^2))*SIN(RADIANS(User_Model_Calcs!B4883))</f>
        <v>-2396.9196021560961</v>
      </c>
      <c r="L4883">
        <f t="shared" ca="1" si="746"/>
        <v>-22.084973894187105</v>
      </c>
      <c r="M4883">
        <f t="shared" ca="1" si="747"/>
        <v>6375.1038558592627</v>
      </c>
      <c r="N4883">
        <f ca="1">SQRT(User_Model_Calcs!M4883^2+Sat_Data!$B$3^2-2*User_Model_Calcs!M4883*Sat_Data!$B$3*COS(RADIANS(L4883))*COS(RADIANS(I4883)))</f>
        <v>36335.947056721961</v>
      </c>
      <c r="O4883">
        <f ca="1">DEGREES(ACOS(((Earth_Data!$B$1+Sat_Data!$B$2)/User_Model_Calcs!N4883)*SQRT(1-COS(RADIANS(User_Model_Calcs!I4883))^2*COS(RADIANS(User_Model_Calcs!B4883))^2)))</f>
        <v>63.971877662161617</v>
      </c>
      <c r="P4883">
        <f t="shared" ca="1" si="744"/>
        <v>0.24385757695083057</v>
      </c>
    </row>
    <row r="4884" spans="1:16" x14ac:dyDescent="0.25">
      <c r="A4884">
        <f t="shared" ca="1" si="750"/>
        <v>105.89102661334944</v>
      </c>
      <c r="B4884">
        <f t="shared" ca="1" si="749"/>
        <v>-20.796379213333804</v>
      </c>
      <c r="C4884" s="6">
        <v>20135.9375</v>
      </c>
      <c r="D4884">
        <f t="shared" ca="1" si="742"/>
        <v>0.75</v>
      </c>
      <c r="E4884" s="1">
        <v>0.65</v>
      </c>
      <c r="F4884">
        <v>19.899999999999999</v>
      </c>
      <c r="G4884">
        <f t="shared" ca="1" si="745"/>
        <v>42.007420362456692</v>
      </c>
      <c r="H4884">
        <f t="shared" ca="1" si="743"/>
        <v>17.243899685940672</v>
      </c>
      <c r="I4884">
        <f ca="1">User_Model_Calcs!A4884-Sat_Data!$B$5</f>
        <v>-4.1089733866505611</v>
      </c>
      <c r="J4884">
        <f ca="1">(Earth_Data!$B$1/SQRT(1-Earth_Data!$B$2^2*SIN(RADIANS(User_Model_Calcs!B4884))^2))*COS(RADIANS(User_Model_Calcs!B4884))</f>
        <v>5965.109678542266</v>
      </c>
      <c r="K4884">
        <f ca="1">((Earth_Data!$B$1*(1-Earth_Data!$B$2^2))/SQRT(1-Earth_Data!$B$2^2*SIN(RADIANS(User_Model_Calcs!B4884))^2))*SIN(RADIANS(User_Model_Calcs!B4884))</f>
        <v>-2250.3348296045724</v>
      </c>
      <c r="L4884">
        <f t="shared" ca="1" si="746"/>
        <v>-20.668959826213921</v>
      </c>
      <c r="M4884">
        <f t="shared" ca="1" si="747"/>
        <v>6375.4639299716891</v>
      </c>
      <c r="N4884">
        <f ca="1">SQRT(User_Model_Calcs!M4884^2+Sat_Data!$B$3^2-2*User_Model_Calcs!M4884*Sat_Data!$B$3*COS(RADIANS(L4884))*COS(RADIANS(I4884)))</f>
        <v>36286.730333723295</v>
      </c>
      <c r="O4884">
        <f ca="1">DEGREES(ACOS(((Earth_Data!$B$1+Sat_Data!$B$2)/User_Model_Calcs!N4884)*SQRT(1-COS(RADIANS(User_Model_Calcs!I4884))^2*COS(RADIANS(User_Model_Calcs!B4884))^2)))</f>
        <v>65.17591449451723</v>
      </c>
      <c r="P4884">
        <f t="shared" ca="1" si="744"/>
        <v>11.438467893395288</v>
      </c>
    </row>
    <row r="4885" spans="1:16" x14ac:dyDescent="0.25">
      <c r="A4885">
        <f t="shared" ca="1" si="750"/>
        <v>108.53877274833083</v>
      </c>
      <c r="B4885">
        <f t="shared" ca="1" si="749"/>
        <v>-22.943757200204505</v>
      </c>
      <c r="C4885" s="6">
        <v>20135.9375</v>
      </c>
      <c r="D4885">
        <f t="shared" ca="1" si="742"/>
        <v>1.2</v>
      </c>
      <c r="E4885" s="1">
        <v>0.65</v>
      </c>
      <c r="F4885">
        <v>19.899999999999999</v>
      </c>
      <c r="G4885">
        <f t="shared" ca="1" si="745"/>
        <v>46.089820015575185</v>
      </c>
      <c r="H4885">
        <f t="shared" ca="1" si="743"/>
        <v>16.33344483346902</v>
      </c>
      <c r="I4885">
        <f ca="1">User_Model_Calcs!A4885-Sat_Data!$B$5</f>
        <v>-1.4612272516691718</v>
      </c>
      <c r="J4885">
        <f ca="1">(Earth_Data!$B$1/SQRT(1-Earth_Data!$B$2^2*SIN(RADIANS(User_Model_Calcs!B4885))^2))*COS(RADIANS(User_Model_Calcs!B4885))</f>
        <v>5876.5422982206856</v>
      </c>
      <c r="K4885">
        <f ca="1">((Earth_Data!$B$1*(1-Earth_Data!$B$2^2))/SQRT(1-Earth_Data!$B$2^2*SIN(RADIANS(User_Model_Calcs!B4885))^2))*SIN(RADIANS(User_Model_Calcs!B4885))</f>
        <v>-2470.9856012266114</v>
      </c>
      <c r="L4885">
        <f t="shared" ca="1" si="746"/>
        <v>-22.805921443185838</v>
      </c>
      <c r="M4885">
        <f t="shared" ca="1" si="747"/>
        <v>6374.9132718999472</v>
      </c>
      <c r="N4885">
        <f ca="1">SQRT(User_Model_Calcs!M4885^2+Sat_Data!$B$3^2-2*User_Model_Calcs!M4885*Sat_Data!$B$3*COS(RADIANS(L4885))*COS(RADIANS(I4885)))</f>
        <v>36373.845924972607</v>
      </c>
      <c r="O4885">
        <f ca="1">DEGREES(ACOS(((Earth_Data!$B$1+Sat_Data!$B$2)/User_Model_Calcs!N4885)*SQRT(1-COS(RADIANS(User_Model_Calcs!I4885))^2*COS(RADIANS(User_Model_Calcs!B4885))^2)))</f>
        <v>63.082793750108756</v>
      </c>
      <c r="P4885">
        <f t="shared" ca="1" si="744"/>
        <v>3.7438712778789496</v>
      </c>
    </row>
    <row r="4886" spans="1:16" x14ac:dyDescent="0.25">
      <c r="A4886">
        <f t="shared" ca="1" si="750"/>
        <v>108.73014080703108</v>
      </c>
      <c r="B4886">
        <f t="shared" ca="1" si="749"/>
        <v>-25.151303002673433</v>
      </c>
      <c r="C4886" s="6">
        <v>20135.9375</v>
      </c>
      <c r="D4886">
        <f t="shared" ca="1" si="742"/>
        <v>0.75</v>
      </c>
      <c r="E4886" s="1">
        <v>0.65</v>
      </c>
      <c r="F4886">
        <v>19.899999999999999</v>
      </c>
      <c r="G4886">
        <f t="shared" ca="1" si="745"/>
        <v>42.007420362456692</v>
      </c>
      <c r="H4886">
        <f t="shared" ca="1" si="743"/>
        <v>14.888180607209483</v>
      </c>
      <c r="I4886">
        <f ca="1">User_Model_Calcs!A4886-Sat_Data!$B$5</f>
        <v>-1.2698591929689229</v>
      </c>
      <c r="J4886">
        <f ca="1">(Earth_Data!$B$1/SQRT(1-Earth_Data!$B$2^2*SIN(RADIANS(User_Model_Calcs!B4886))^2))*COS(RADIANS(User_Model_Calcs!B4886))</f>
        <v>5776.9135843088461</v>
      </c>
      <c r="K4886">
        <f ca="1">((Earth_Data!$B$1*(1-Earth_Data!$B$2^2))/SQRT(1-Earth_Data!$B$2^2*SIN(RADIANS(User_Model_Calcs!B4886))^2))*SIN(RADIANS(User_Model_Calcs!B4886))</f>
        <v>-2694.2561512915104</v>
      </c>
      <c r="L4886">
        <f t="shared" ca="1" si="746"/>
        <v>-25.003560842718549</v>
      </c>
      <c r="M4886">
        <f t="shared" ca="1" si="747"/>
        <v>6374.3036301500597</v>
      </c>
      <c r="N4886">
        <f ca="1">SQRT(User_Model_Calcs!M4886^2+Sat_Data!$B$3^2-2*User_Model_Calcs!M4886*Sat_Data!$B$3*COS(RADIANS(L4886))*COS(RADIANS(I4886)))</f>
        <v>36488.476337226726</v>
      </c>
      <c r="O4886">
        <f ca="1">DEGREES(ACOS(((Earth_Data!$B$1+Sat_Data!$B$2)/User_Model_Calcs!N4886)*SQRT(1-COS(RADIANS(User_Model_Calcs!I4886))^2*COS(RADIANS(User_Model_Calcs!B4886))^2)))</f>
        <v>60.549871754741872</v>
      </c>
      <c r="P4886">
        <f t="shared" ca="1" si="744"/>
        <v>2.9856170065303278</v>
      </c>
    </row>
    <row r="4887" spans="1:16" x14ac:dyDescent="0.25">
      <c r="A4887">
        <f t="shared" ca="1" si="750"/>
        <v>105.44698281304468</v>
      </c>
      <c r="B4887">
        <f t="shared" ca="1" si="749"/>
        <v>-24.457319202996423</v>
      </c>
      <c r="C4887" s="6">
        <v>20135.9375</v>
      </c>
      <c r="D4887">
        <f t="shared" ca="1" si="742"/>
        <v>0.75</v>
      </c>
      <c r="E4887" s="1">
        <v>0.65</v>
      </c>
      <c r="F4887">
        <v>19.899999999999999</v>
      </c>
      <c r="G4887">
        <f t="shared" ca="1" si="745"/>
        <v>42.007420362456692</v>
      </c>
      <c r="H4887">
        <f t="shared" ca="1" si="743"/>
        <v>17.056472962186664</v>
      </c>
      <c r="I4887">
        <f ca="1">User_Model_Calcs!A4887-Sat_Data!$B$5</f>
        <v>-4.5530171869553158</v>
      </c>
      <c r="J4887">
        <f ca="1">(Earth_Data!$B$1/SQRT(1-Earth_Data!$B$2^2*SIN(RADIANS(User_Model_Calcs!B4887))^2))*COS(RADIANS(User_Model_Calcs!B4887))</f>
        <v>5809.1630193702886</v>
      </c>
      <c r="K4887">
        <f ca="1">((Earth_Data!$B$1*(1-Earth_Data!$B$2^2))/SQRT(1-Earth_Data!$B$2^2*SIN(RADIANS(User_Model_Calcs!B4887))^2))*SIN(RADIANS(User_Model_Calcs!B4887))</f>
        <v>-2624.4757859354613</v>
      </c>
      <c r="L4887">
        <f t="shared" ca="1" si="746"/>
        <v>-24.312600099636111</v>
      </c>
      <c r="M4887">
        <f t="shared" ca="1" si="747"/>
        <v>6374.4998342286344</v>
      </c>
      <c r="N4887">
        <f ca="1">SQRT(User_Model_Calcs!M4887^2+Sat_Data!$B$3^2-2*User_Model_Calcs!M4887*Sat_Data!$B$3*COS(RADIANS(L4887))*COS(RADIANS(I4887)))</f>
        <v>36470.784541202185</v>
      </c>
      <c r="O4887">
        <f ca="1">DEGREES(ACOS(((Earth_Data!$B$1+Sat_Data!$B$2)/User_Model_Calcs!N4887)*SQRT(1-COS(RADIANS(User_Model_Calcs!I4887))^2*COS(RADIANS(User_Model_Calcs!B4887))^2)))</f>
        <v>60.929760707386066</v>
      </c>
      <c r="P4887">
        <f t="shared" ca="1" si="744"/>
        <v>10.887463197598501</v>
      </c>
    </row>
    <row r="4888" spans="1:16" x14ac:dyDescent="0.25">
      <c r="A4888">
        <f t="shared" ca="1" si="750"/>
        <v>104.62665962314996</v>
      </c>
      <c r="B4888">
        <f t="shared" ca="1" si="749"/>
        <v>-24.862236405585261</v>
      </c>
      <c r="C4888" s="6">
        <v>20135.9375</v>
      </c>
      <c r="D4888">
        <f t="shared" ca="1" si="742"/>
        <v>3</v>
      </c>
      <c r="E4888" s="1">
        <v>0.65</v>
      </c>
      <c r="F4888">
        <v>19.899999999999999</v>
      </c>
      <c r="G4888">
        <f t="shared" ca="1" si="745"/>
        <v>54.048620189015942</v>
      </c>
      <c r="H4888">
        <f t="shared" ca="1" si="743"/>
        <v>16.146701584649264</v>
      </c>
      <c r="I4888">
        <f ca="1">User_Model_Calcs!A4888-Sat_Data!$B$5</f>
        <v>-5.3733403768500381</v>
      </c>
      <c r="J4888">
        <f ca="1">(Earth_Data!$B$1/SQRT(1-Earth_Data!$B$2^2*SIN(RADIANS(User_Model_Calcs!B4888))^2))*COS(RADIANS(User_Model_Calcs!B4888))</f>
        <v>5790.4495667777774</v>
      </c>
      <c r="K4888">
        <f ca="1">((Earth_Data!$B$1*(1-Earth_Data!$B$2^2))/SQRT(1-Earth_Data!$B$2^2*SIN(RADIANS(User_Model_Calcs!B4888))^2))*SIN(RADIANS(User_Model_Calcs!B4888))</f>
        <v>-2665.2370966593544</v>
      </c>
      <c r="L4888">
        <f t="shared" ca="1" si="746"/>
        <v>-24.715743079743781</v>
      </c>
      <c r="M4888">
        <f t="shared" ca="1" si="747"/>
        <v>6374.3858501667546</v>
      </c>
      <c r="N4888">
        <f ca="1">SQRT(User_Model_Calcs!M4888^2+Sat_Data!$B$3^2-2*User_Model_Calcs!M4888*Sat_Data!$B$3*COS(RADIANS(L4888))*COS(RADIANS(I4888)))</f>
        <v>36500.61098134044</v>
      </c>
      <c r="O4888">
        <f ca="1">DEGREES(ACOS(((Earth_Data!$B$1+Sat_Data!$B$2)/User_Model_Calcs!N4888)*SQRT(1-COS(RADIANS(User_Model_Calcs!I4888))^2*COS(RADIANS(User_Model_Calcs!B4888))^2)))</f>
        <v>60.297774873062863</v>
      </c>
      <c r="P4888">
        <f t="shared" ca="1" si="744"/>
        <v>12.610304132489027</v>
      </c>
    </row>
    <row r="4889" spans="1:16" x14ac:dyDescent="0.25">
      <c r="A4889">
        <f t="shared" ca="1" si="750"/>
        <v>105.4198750887616</v>
      </c>
      <c r="B4889">
        <f t="shared" ca="1" si="749"/>
        <v>-23.259898838933953</v>
      </c>
      <c r="C4889" s="6">
        <v>20135.9375</v>
      </c>
      <c r="D4889">
        <f t="shared" ref="D4889:D4952" ca="1" si="751">CHOOSE(RANDBETWEEN(1,3),0.75,1.2,3)</f>
        <v>1.2</v>
      </c>
      <c r="E4889" s="1">
        <v>0.65</v>
      </c>
      <c r="F4889">
        <v>19.899999999999999</v>
      </c>
      <c r="G4889">
        <f t="shared" ca="1" si="745"/>
        <v>46.089820015575185</v>
      </c>
      <c r="H4889">
        <f t="shared" ref="H4889:H4952" ca="1" si="752">RAND()*(24-14)+14</f>
        <v>20.492619967105689</v>
      </c>
      <c r="I4889">
        <f ca="1">User_Model_Calcs!A4889-Sat_Data!$B$5</f>
        <v>-4.5801249112383999</v>
      </c>
      <c r="J4889">
        <f ca="1">(Earth_Data!$B$1/SQRT(1-Earth_Data!$B$2^2*SIN(RADIANS(User_Model_Calcs!B4889))^2))*COS(RADIANS(User_Model_Calcs!B4889))</f>
        <v>5862.805072094714</v>
      </c>
      <c r="K4889">
        <f ca="1">((Earth_Data!$B$1*(1-Earth_Data!$B$2^2))/SQRT(1-Earth_Data!$B$2^2*SIN(RADIANS(User_Model_Calcs!B4889))^2))*SIN(RADIANS(User_Model_Calcs!B4889))</f>
        <v>-2503.189228397508</v>
      </c>
      <c r="L4889">
        <f t="shared" ca="1" si="746"/>
        <v>-23.120593124189362</v>
      </c>
      <c r="M4889">
        <f t="shared" ca="1" si="747"/>
        <v>6374.8285958561128</v>
      </c>
      <c r="N4889">
        <f ca="1">SQRT(User_Model_Calcs!M4889^2+Sat_Data!$B$3^2-2*User_Model_Calcs!M4889*Sat_Data!$B$3*COS(RADIANS(L4889))*COS(RADIANS(I4889)))</f>
        <v>36409.225104592726</v>
      </c>
      <c r="O4889">
        <f ca="1">DEGREES(ACOS(((Earth_Data!$B$1+Sat_Data!$B$2)/User_Model_Calcs!N4889)*SQRT(1-COS(RADIANS(User_Model_Calcs!I4889))^2*COS(RADIANS(User_Model_Calcs!B4889))^2)))</f>
        <v>62.280306532769025</v>
      </c>
      <c r="P4889">
        <f t="shared" ca="1" si="744"/>
        <v>11.467273563179232</v>
      </c>
    </row>
    <row r="4890" spans="1:16" x14ac:dyDescent="0.25">
      <c r="A4890">
        <f t="shared" ca="1" si="750"/>
        <v>107.04426215200078</v>
      </c>
      <c r="B4890">
        <f t="shared" ca="1" si="749"/>
        <v>-22.363746359509697</v>
      </c>
      <c r="C4890" s="6">
        <v>20135.9375</v>
      </c>
      <c r="D4890">
        <f t="shared" ca="1" si="751"/>
        <v>1.2</v>
      </c>
      <c r="E4890" s="1">
        <v>0.65</v>
      </c>
      <c r="F4890">
        <v>19.899999999999999</v>
      </c>
      <c r="G4890">
        <f t="shared" ca="1" si="745"/>
        <v>46.089820015575185</v>
      </c>
      <c r="H4890">
        <f t="shared" ca="1" si="752"/>
        <v>14.431486673098007</v>
      </c>
      <c r="I4890">
        <f ca="1">User_Model_Calcs!A4890-Sat_Data!$B$5</f>
        <v>-2.9557378479992167</v>
      </c>
      <c r="J4890">
        <f ca="1">(Earth_Data!$B$1/SQRT(1-Earth_Data!$B$2^2*SIN(RADIANS(User_Model_Calcs!B4890))^2))*COS(RADIANS(User_Model_Calcs!B4890))</f>
        <v>5901.2810896390147</v>
      </c>
      <c r="K4890">
        <f ca="1">((Earth_Data!$B$1*(1-Earth_Data!$B$2^2))/SQRT(1-Earth_Data!$B$2^2*SIN(RADIANS(User_Model_Calcs!B4890))^2))*SIN(RADIANS(User_Model_Calcs!B4890))</f>
        <v>-2411.7112802896063</v>
      </c>
      <c r="L4890">
        <f t="shared" ca="1" si="746"/>
        <v>-22.228650678860287</v>
      </c>
      <c r="M4890">
        <f t="shared" ca="1" si="747"/>
        <v>6375.0662583542744</v>
      </c>
      <c r="N4890">
        <f ca="1">SQRT(User_Model_Calcs!M4890^2+Sat_Data!$B$3^2-2*User_Model_Calcs!M4890*Sat_Data!$B$3*COS(RADIANS(L4890))*COS(RADIANS(I4890)))</f>
        <v>36352.074505973222</v>
      </c>
      <c r="O4890">
        <f ca="1">DEGREES(ACOS(((Earth_Data!$B$1+Sat_Data!$B$2)/User_Model_Calcs!N4890)*SQRT(1-COS(RADIANS(User_Model_Calcs!I4890))^2*COS(RADIANS(User_Model_Calcs!B4890))^2)))</f>
        <v>63.591324216431872</v>
      </c>
      <c r="P4890">
        <f t="shared" ca="1" si="744"/>
        <v>7.7280275042956754</v>
      </c>
    </row>
    <row r="4891" spans="1:16" x14ac:dyDescent="0.25">
      <c r="A4891">
        <f t="shared" ca="1" si="750"/>
        <v>112.9133324918876</v>
      </c>
      <c r="B4891">
        <f t="shared" ca="1" si="749"/>
        <v>-23.757531306291661</v>
      </c>
      <c r="C4891" s="6">
        <v>20135.9375</v>
      </c>
      <c r="D4891">
        <f t="shared" ca="1" si="751"/>
        <v>1.2</v>
      </c>
      <c r="E4891" s="1">
        <v>0.65</v>
      </c>
      <c r="F4891">
        <v>19.899999999999999</v>
      </c>
      <c r="G4891">
        <f t="shared" ca="1" si="745"/>
        <v>46.089820015575185</v>
      </c>
      <c r="H4891">
        <f t="shared" ca="1" si="752"/>
        <v>21.736787857029018</v>
      </c>
      <c r="I4891">
        <f ca="1">User_Model_Calcs!A4891-Sat_Data!$B$5</f>
        <v>2.9133324918876013</v>
      </c>
      <c r="J4891">
        <f ca="1">(Earth_Data!$B$1/SQRT(1-Earth_Data!$B$2^2*SIN(RADIANS(User_Model_Calcs!B4891))^2))*COS(RADIANS(User_Model_Calcs!B4891))</f>
        <v>5840.8210321409297</v>
      </c>
      <c r="K4891">
        <f ca="1">((Earth_Data!$B$1*(1-Earth_Data!$B$2^2))/SQRT(1-Earth_Data!$B$2^2*SIN(RADIANS(User_Model_Calcs!B4891))^2))*SIN(RADIANS(User_Model_Calcs!B4891))</f>
        <v>-2553.7280289752798</v>
      </c>
      <c r="L4891">
        <f t="shared" ca="1" si="746"/>
        <v>-23.615945958840729</v>
      </c>
      <c r="M4891">
        <f t="shared" ca="1" si="747"/>
        <v>6374.6934965905457</v>
      </c>
      <c r="N4891">
        <f ca="1">SQRT(User_Model_Calcs!M4891^2+Sat_Data!$B$3^2-2*User_Model_Calcs!M4891*Sat_Data!$B$3*COS(RADIANS(L4891))*COS(RADIANS(I4891)))</f>
        <v>36421.71900991397</v>
      </c>
      <c r="O4891">
        <f ca="1">DEGREES(ACOS(((Earth_Data!$B$1+Sat_Data!$B$2)/User_Model_Calcs!N4891)*SQRT(1-COS(RADIANS(User_Model_Calcs!I4891))^2*COS(RADIANS(User_Model_Calcs!B4891))^2)))</f>
        <v>61.999208481621594</v>
      </c>
      <c r="P4891">
        <f t="shared" ca="1" si="744"/>
        <v>7.1996042110813736</v>
      </c>
    </row>
    <row r="4892" spans="1:16" x14ac:dyDescent="0.25">
      <c r="A4892">
        <f t="shared" ca="1" si="750"/>
        <v>112.6283908652653</v>
      </c>
      <c r="B4892">
        <f t="shared" ca="1" si="749"/>
        <v>-23.804523255689684</v>
      </c>
      <c r="C4892" s="6">
        <v>20135.9375</v>
      </c>
      <c r="D4892">
        <f t="shared" ca="1" si="751"/>
        <v>1.2</v>
      </c>
      <c r="E4892" s="1">
        <v>0.65</v>
      </c>
      <c r="F4892">
        <v>19.899999999999999</v>
      </c>
      <c r="G4892">
        <f t="shared" ca="1" si="745"/>
        <v>46.089820015575185</v>
      </c>
      <c r="H4892">
        <f t="shared" ca="1" si="752"/>
        <v>17.151674966967107</v>
      </c>
      <c r="I4892">
        <f ca="1">User_Model_Calcs!A4892-Sat_Data!$B$5</f>
        <v>2.6283908652653025</v>
      </c>
      <c r="J4892">
        <f ca="1">(Earth_Data!$B$1/SQRT(1-Earth_Data!$B$2^2*SIN(RADIANS(User_Model_Calcs!B4892))^2))*COS(RADIANS(User_Model_Calcs!B4892))</f>
        <v>5838.7223179532675</v>
      </c>
      <c r="K4892">
        <f ca="1">((Earth_Data!$B$1*(1-Earth_Data!$B$2^2))/SQRT(1-Earth_Data!$B$2^2*SIN(RADIANS(User_Model_Calcs!B4892))^2))*SIN(RADIANS(User_Model_Calcs!B4892))</f>
        <v>-2558.4907217467235</v>
      </c>
      <c r="L4892">
        <f t="shared" ca="1" si="746"/>
        <v>-23.662724822083678</v>
      </c>
      <c r="M4892">
        <f t="shared" ca="1" si="747"/>
        <v>6374.6806256807604</v>
      </c>
      <c r="N4892">
        <f ca="1">SQRT(User_Model_Calcs!M4892^2+Sat_Data!$B$3^2-2*User_Model_Calcs!M4892*Sat_Data!$B$3*COS(RADIANS(L4892))*COS(RADIANS(I4892)))</f>
        <v>36422.51820449769</v>
      </c>
      <c r="O4892">
        <f ca="1">DEGREES(ACOS(((Earth_Data!$B$1+Sat_Data!$B$2)/User_Model_Calcs!N4892)*SQRT(1-COS(RADIANS(User_Model_Calcs!I4892))^2*COS(RADIANS(User_Model_Calcs!B4892))^2)))</f>
        <v>61.981199868134901</v>
      </c>
      <c r="P4892">
        <f t="shared" ca="1" si="744"/>
        <v>6.4887710143518893</v>
      </c>
    </row>
    <row r="4893" spans="1:16" x14ac:dyDescent="0.25">
      <c r="A4893">
        <f t="shared" ca="1" si="750"/>
        <v>108.14371533660649</v>
      </c>
      <c r="B4893">
        <f t="shared" ca="1" si="749"/>
        <v>-24.746782836086663</v>
      </c>
      <c r="C4893" s="6">
        <v>20135.9375</v>
      </c>
      <c r="D4893">
        <f t="shared" ca="1" si="751"/>
        <v>1.2</v>
      </c>
      <c r="E4893" s="1">
        <v>0.65</v>
      </c>
      <c r="F4893">
        <v>19.899999999999999</v>
      </c>
      <c r="G4893">
        <f t="shared" ca="1" si="745"/>
        <v>46.089820015575185</v>
      </c>
      <c r="H4893">
        <f t="shared" ca="1" si="752"/>
        <v>20.760178102977267</v>
      </c>
      <c r="I4893">
        <f ca="1">User_Model_Calcs!A4893-Sat_Data!$B$5</f>
        <v>-1.8562846633935095</v>
      </c>
      <c r="J4893">
        <f ca="1">(Earth_Data!$B$1/SQRT(1-Earth_Data!$B$2^2*SIN(RADIANS(User_Model_Calcs!B4893))^2))*COS(RADIANS(User_Model_Calcs!B4893))</f>
        <v>5795.8147662433312</v>
      </c>
      <c r="K4893">
        <f ca="1">((Earth_Data!$B$1*(1-Earth_Data!$B$2^2))/SQRT(1-Earth_Data!$B$2^2*SIN(RADIANS(User_Model_Calcs!B4893))^2))*SIN(RADIANS(User_Model_Calcs!B4893))</f>
        <v>-2653.6281409849057</v>
      </c>
      <c r="L4893">
        <f t="shared" ca="1" si="746"/>
        <v>-24.600792444429938</v>
      </c>
      <c r="M4893">
        <f t="shared" ca="1" si="747"/>
        <v>6374.4184923200046</v>
      </c>
      <c r="N4893">
        <f ca="1">SQRT(User_Model_Calcs!M4893^2+Sat_Data!$B$3^2-2*User_Model_Calcs!M4893*Sat_Data!$B$3*COS(RADIANS(L4893))*COS(RADIANS(I4893)))</f>
        <v>36468.524903079175</v>
      </c>
      <c r="O4893">
        <f ca="1">DEGREES(ACOS(((Earth_Data!$B$1+Sat_Data!$B$2)/User_Model_Calcs!N4893)*SQRT(1-COS(RADIANS(User_Model_Calcs!I4893))^2*COS(RADIANS(User_Model_Calcs!B4893))^2)))</f>
        <v>60.97571725788503</v>
      </c>
      <c r="P4893">
        <f t="shared" ca="1" si="744"/>
        <v>4.4271350050944172</v>
      </c>
    </row>
    <row r="4894" spans="1:16" x14ac:dyDescent="0.25">
      <c r="A4894">
        <f t="shared" ca="1" si="750"/>
        <v>105.1415214177803</v>
      </c>
      <c r="B4894">
        <f t="shared" ca="1" si="749"/>
        <v>-21.557160515687308</v>
      </c>
      <c r="C4894" s="6">
        <v>20135.9375</v>
      </c>
      <c r="D4894">
        <f t="shared" ca="1" si="751"/>
        <v>3</v>
      </c>
      <c r="E4894" s="1">
        <v>0.65</v>
      </c>
      <c r="F4894">
        <v>19.899999999999999</v>
      </c>
      <c r="G4894">
        <f t="shared" ca="1" si="745"/>
        <v>54.048620189015942</v>
      </c>
      <c r="H4894">
        <f t="shared" ca="1" si="752"/>
        <v>15.275538893993723</v>
      </c>
      <c r="I4894">
        <f ca="1">User_Model_Calcs!A4894-Sat_Data!$B$5</f>
        <v>-4.8584785822197034</v>
      </c>
      <c r="J4894">
        <f ca="1">(Earth_Data!$B$1/SQRT(1-Earth_Data!$B$2^2*SIN(RADIANS(User_Model_Calcs!B4894))^2))*COS(RADIANS(User_Model_Calcs!B4894))</f>
        <v>5934.6809288416889</v>
      </c>
      <c r="K4894">
        <f ca="1">((Earth_Data!$B$1*(1-Earth_Data!$B$2^2))/SQRT(1-Earth_Data!$B$2^2*SIN(RADIANS(User_Model_Calcs!B4894))^2))*SIN(RADIANS(User_Model_Calcs!B4894))</f>
        <v>-2328.8792456298024</v>
      </c>
      <c r="L4894">
        <f t="shared" ca="1" si="746"/>
        <v>-21.425966435625437</v>
      </c>
      <c r="M4894">
        <f t="shared" ca="1" si="747"/>
        <v>6375.273819051421</v>
      </c>
      <c r="N4894">
        <f ca="1">SQRT(User_Model_Calcs!M4894^2+Sat_Data!$B$3^2-2*User_Model_Calcs!M4894*Sat_Data!$B$3*COS(RADIANS(L4894))*COS(RADIANS(I4894)))</f>
        <v>36328.990814701508</v>
      </c>
      <c r="O4894">
        <f ca="1">DEGREES(ACOS(((Earth_Data!$B$1+Sat_Data!$B$2)/User_Model_Calcs!N4894)*SQRT(1-COS(RADIANS(User_Model_Calcs!I4894))^2*COS(RADIANS(User_Model_Calcs!B4894))^2)))</f>
        <v>64.142445138023348</v>
      </c>
      <c r="P4894">
        <f t="shared" ca="1" si="744"/>
        <v>13.025542047884763</v>
      </c>
    </row>
    <row r="4895" spans="1:16" x14ac:dyDescent="0.25">
      <c r="A4895">
        <f t="shared" ca="1" si="750"/>
        <v>111.2385375067188</v>
      </c>
      <c r="B4895">
        <f t="shared" ca="1" si="749"/>
        <v>-22.758639070290286</v>
      </c>
      <c r="C4895" s="6">
        <v>20135.9375</v>
      </c>
      <c r="D4895">
        <f t="shared" ca="1" si="751"/>
        <v>0.75</v>
      </c>
      <c r="E4895" s="1">
        <v>0.65</v>
      </c>
      <c r="F4895">
        <v>19.899999999999999</v>
      </c>
      <c r="G4895">
        <f t="shared" ca="1" si="745"/>
        <v>42.007420362456692</v>
      </c>
      <c r="H4895">
        <f t="shared" ca="1" si="752"/>
        <v>17.549093104147595</v>
      </c>
      <c r="I4895">
        <f ca="1">User_Model_Calcs!A4895-Sat_Data!$B$5</f>
        <v>1.2385375067187994</v>
      </c>
      <c r="J4895">
        <f ca="1">(Earth_Data!$B$1/SQRT(1-Earth_Data!$B$2^2*SIN(RADIANS(User_Model_Calcs!B4895))^2))*COS(RADIANS(User_Model_Calcs!B4895))</f>
        <v>5884.503383147081</v>
      </c>
      <c r="K4895">
        <f ca="1">((Earth_Data!$B$1*(1-Earth_Data!$B$2^2))/SQRT(1-Earth_Data!$B$2^2*SIN(RADIANS(User_Model_Calcs!B4895))^2))*SIN(RADIANS(User_Model_Calcs!B4895))</f>
        <v>-2452.094200830858</v>
      </c>
      <c r="L4895">
        <f t="shared" ca="1" si="746"/>
        <v>-22.621671802602791</v>
      </c>
      <c r="M4895">
        <f t="shared" ca="1" si="747"/>
        <v>6374.9624340867895</v>
      </c>
      <c r="N4895">
        <f ca="1">SQRT(User_Model_Calcs!M4895^2+Sat_Data!$B$3^2-2*User_Model_Calcs!M4895*Sat_Data!$B$3*COS(RADIANS(L4895))*COS(RADIANS(I4895)))</f>
        <v>36364.003253102121</v>
      </c>
      <c r="O4895">
        <f ca="1">DEGREES(ACOS(((Earth_Data!$B$1+Sat_Data!$B$2)/User_Model_Calcs!N4895)*SQRT(1-COS(RADIANS(User_Model_Calcs!I4895))^2*COS(RADIANS(User_Model_Calcs!B4895))^2)))</f>
        <v>63.310940107041716</v>
      </c>
      <c r="P4895">
        <f t="shared" ca="1" si="744"/>
        <v>3.1987674153213019</v>
      </c>
    </row>
    <row r="4896" spans="1:16" x14ac:dyDescent="0.25">
      <c r="A4896">
        <f t="shared" ca="1" si="750"/>
        <v>111.53168912171434</v>
      </c>
      <c r="B4896">
        <f t="shared" ca="1" si="749"/>
        <v>-21.750011004989322</v>
      </c>
      <c r="C4896" s="6">
        <v>20135.9375</v>
      </c>
      <c r="D4896">
        <f t="shared" ca="1" si="751"/>
        <v>3</v>
      </c>
      <c r="E4896" s="1">
        <v>0.65</v>
      </c>
      <c r="F4896">
        <v>19.899999999999999</v>
      </c>
      <c r="G4896">
        <f t="shared" ca="1" si="745"/>
        <v>54.048620189015942</v>
      </c>
      <c r="H4896">
        <f t="shared" ca="1" si="752"/>
        <v>21.267721759624045</v>
      </c>
      <c r="I4896">
        <f ca="1">User_Model_Calcs!A4896-Sat_Data!$B$5</f>
        <v>1.5316891217143365</v>
      </c>
      <c r="J4896">
        <f ca="1">(Earth_Data!$B$1/SQRT(1-Earth_Data!$B$2^2*SIN(RADIANS(User_Model_Calcs!B4896))^2))*COS(RADIANS(User_Model_Calcs!B4896))</f>
        <v>5926.8016200236534</v>
      </c>
      <c r="K4896">
        <f ca="1">((Earth_Data!$B$1*(1-Earth_Data!$B$2^2))/SQRT(1-Earth_Data!$B$2^2*SIN(RADIANS(User_Model_Calcs!B4896))^2))*SIN(RADIANS(User_Model_Calcs!B4896))</f>
        <v>-2348.7258575102055</v>
      </c>
      <c r="L4896">
        <f t="shared" ca="1" si="746"/>
        <v>-21.617874564838665</v>
      </c>
      <c r="M4896">
        <f t="shared" ca="1" si="747"/>
        <v>6375.224748732554</v>
      </c>
      <c r="N4896">
        <f ca="1">SQRT(User_Model_Calcs!M4896^2+Sat_Data!$B$3^2-2*User_Model_Calcs!M4896*Sat_Data!$B$3*COS(RADIANS(L4896))*COS(RADIANS(I4896)))</f>
        <v>36315.833825034279</v>
      </c>
      <c r="O4896">
        <f ca="1">DEGREES(ACOS(((Earth_Data!$B$1+Sat_Data!$B$2)/User_Model_Calcs!N4896)*SQRT(1-COS(RADIANS(User_Model_Calcs!I4896))^2*COS(RADIANS(User_Model_Calcs!B4896))^2)))</f>
        <v>64.456463964342376</v>
      </c>
      <c r="P4896">
        <f t="shared" ca="1" si="744"/>
        <v>4.1273020834711351</v>
      </c>
    </row>
    <row r="4897" spans="1:16" x14ac:dyDescent="0.25">
      <c r="A4897">
        <f t="shared" ca="1" si="750"/>
        <v>103.57164483785614</v>
      </c>
      <c r="B4897">
        <f t="shared" ca="1" si="749"/>
        <v>-25.002874149900006</v>
      </c>
      <c r="C4897" s="6">
        <v>20135.9375</v>
      </c>
      <c r="D4897">
        <f t="shared" ca="1" si="751"/>
        <v>3</v>
      </c>
      <c r="E4897" s="1">
        <v>0.65</v>
      </c>
      <c r="F4897">
        <v>19.899999999999999</v>
      </c>
      <c r="G4897">
        <f t="shared" ca="1" si="745"/>
        <v>54.048620189015942</v>
      </c>
      <c r="H4897">
        <f t="shared" ca="1" si="752"/>
        <v>14.851989760216878</v>
      </c>
      <c r="I4897">
        <f ca="1">User_Model_Calcs!A4897-Sat_Data!$B$5</f>
        <v>-6.428355162143859</v>
      </c>
      <c r="J4897">
        <f ca="1">(Earth_Data!$B$1/SQRT(1-Earth_Data!$B$2^2*SIN(RADIANS(User_Model_Calcs!B4897))^2))*COS(RADIANS(User_Model_Calcs!B4897))</f>
        <v>5783.8823441322311</v>
      </c>
      <c r="K4897">
        <f ca="1">((Earth_Data!$B$1*(1-Earth_Data!$B$2^2))/SQRT(1-Earth_Data!$B$2^2*SIN(RADIANS(User_Model_Calcs!B4897))^2))*SIN(RADIANS(User_Model_Calcs!B4897))</f>
        <v>-2679.3639428085717</v>
      </c>
      <c r="L4897">
        <f t="shared" ca="1" si="746"/>
        <v>-24.855771377862389</v>
      </c>
      <c r="M4897">
        <f t="shared" ca="1" si="747"/>
        <v>6374.3459357637039</v>
      </c>
      <c r="N4897">
        <f ca="1">SQRT(User_Model_Calcs!M4897^2+Sat_Data!$B$3^2-2*User_Model_Calcs!M4897*Sat_Data!$B$3*COS(RADIANS(L4897))*COS(RADIANS(I4897)))</f>
        <v>36520.799133656168</v>
      </c>
      <c r="O4897">
        <f ca="1">DEGREES(ACOS(((Earth_Data!$B$1+Sat_Data!$B$2)/User_Model_Calcs!N4897)*SQRT(1-COS(RADIANS(User_Model_Calcs!I4897))^2*COS(RADIANS(User_Model_Calcs!B4897))^2)))</f>
        <v>59.878175747950259</v>
      </c>
      <c r="P4897">
        <f t="shared" ca="1" si="744"/>
        <v>14.926201660693565</v>
      </c>
    </row>
    <row r="4898" spans="1:16" x14ac:dyDescent="0.25">
      <c r="A4898">
        <f t="shared" ca="1" si="750"/>
        <v>111.26254124677165</v>
      </c>
      <c r="B4898">
        <f t="shared" ca="1" si="749"/>
        <v>-24.832654728026281</v>
      </c>
      <c r="C4898" s="6">
        <v>20135.9375</v>
      </c>
      <c r="D4898">
        <f t="shared" ca="1" si="751"/>
        <v>0.75</v>
      </c>
      <c r="E4898" s="1">
        <v>0.65</v>
      </c>
      <c r="F4898">
        <v>19.899999999999999</v>
      </c>
      <c r="G4898">
        <f t="shared" ca="1" si="745"/>
        <v>42.007420362456692</v>
      </c>
      <c r="H4898">
        <f t="shared" ca="1" si="752"/>
        <v>23.39879490624066</v>
      </c>
      <c r="I4898">
        <f ca="1">User_Model_Calcs!A4898-Sat_Data!$B$5</f>
        <v>1.2625412467716473</v>
      </c>
      <c r="J4898">
        <f ca="1">(Earth_Data!$B$1/SQRT(1-Earth_Data!$B$2^2*SIN(RADIANS(User_Model_Calcs!B4898))^2))*COS(RADIANS(User_Model_Calcs!B4898))</f>
        <v>5791.8264825167553</v>
      </c>
      <c r="K4898">
        <f ca="1">((Earth_Data!$B$1*(1-Earth_Data!$B$2^2))/SQRT(1-Earth_Data!$B$2^2*SIN(RADIANS(User_Model_Calcs!B4898))^2))*SIN(RADIANS(User_Model_Calcs!B4898))</f>
        <v>-2662.2636469910963</v>
      </c>
      <c r="L4898">
        <f t="shared" ca="1" si="746"/>
        <v>-24.686290039784591</v>
      </c>
      <c r="M4898">
        <f t="shared" ca="1" si="747"/>
        <v>6374.3942245261824</v>
      </c>
      <c r="N4898">
        <f ca="1">SQRT(User_Model_Calcs!M4898^2+Sat_Data!$B$3^2-2*User_Model_Calcs!M4898*Sat_Data!$B$3*COS(RADIANS(L4898))*COS(RADIANS(I4898)))</f>
        <v>36471.240885022606</v>
      </c>
      <c r="O4898">
        <f ca="1">DEGREES(ACOS(((Earth_Data!$B$1+Sat_Data!$B$2)/User_Model_Calcs!N4898)*SQRT(1-COS(RADIANS(User_Model_Calcs!I4898))^2*COS(RADIANS(User_Model_Calcs!B4898))^2)))</f>
        <v>60.917161104156037</v>
      </c>
      <c r="P4898">
        <f t="shared" ca="1" si="744"/>
        <v>3.0040008173817552</v>
      </c>
    </row>
    <row r="4899" spans="1:16" x14ac:dyDescent="0.25">
      <c r="A4899">
        <f t="shared" ca="1" si="750"/>
        <v>108.4149441376221</v>
      </c>
      <c r="B4899">
        <f t="shared" ca="1" si="749"/>
        <v>-22.268180298130098</v>
      </c>
      <c r="C4899" s="6">
        <v>20135.9375</v>
      </c>
      <c r="D4899">
        <f t="shared" ca="1" si="751"/>
        <v>3</v>
      </c>
      <c r="E4899" s="1">
        <v>0.65</v>
      </c>
      <c r="F4899">
        <v>19.899999999999999</v>
      </c>
      <c r="G4899">
        <f t="shared" ca="1" si="745"/>
        <v>54.048620189015942</v>
      </c>
      <c r="H4899">
        <f t="shared" ca="1" si="752"/>
        <v>21.350002706874079</v>
      </c>
      <c r="I4899">
        <f ca="1">User_Model_Calcs!A4899-Sat_Data!$B$5</f>
        <v>-1.5850558623778994</v>
      </c>
      <c r="J4899">
        <f ca="1">(Earth_Data!$B$1/SQRT(1-Earth_Data!$B$2^2*SIN(RADIANS(User_Model_Calcs!B4899))^2))*COS(RADIANS(User_Model_Calcs!B4899))</f>
        <v>5905.2994002525456</v>
      </c>
      <c r="K4899">
        <f ca="1">((Earth_Data!$B$1*(1-Earth_Data!$B$2^2))/SQRT(1-Earth_Data!$B$2^2*SIN(RADIANS(User_Model_Calcs!B4899))^2))*SIN(RADIANS(User_Model_Calcs!B4899))</f>
        <v>-2401.9213967655401</v>
      </c>
      <c r="L4899">
        <f t="shared" ca="1" si="746"/>
        <v>-22.133541394860597</v>
      </c>
      <c r="M4899">
        <f t="shared" ca="1" si="747"/>
        <v>6375.0911682001224</v>
      </c>
      <c r="N4899">
        <f ca="1">SQRT(User_Model_Calcs!M4899^2+Sat_Data!$B$3^2-2*User_Model_Calcs!M4899*Sat_Data!$B$3*COS(RADIANS(L4899))*COS(RADIANS(I4899)))</f>
        <v>36340.931395583451</v>
      </c>
      <c r="O4899">
        <f ca="1">DEGREES(ACOS(((Earth_Data!$B$1+Sat_Data!$B$2)/User_Model_Calcs!N4899)*SQRT(1-COS(RADIANS(User_Model_Calcs!I4899))^2*COS(RADIANS(User_Model_Calcs!B4899))^2)))</f>
        <v>63.853660918869494</v>
      </c>
      <c r="P4899">
        <f t="shared" ca="1" si="744"/>
        <v>4.1764968924200945</v>
      </c>
    </row>
    <row r="4900" spans="1:16" x14ac:dyDescent="0.25">
      <c r="A4900">
        <f t="shared" ca="1" si="750"/>
        <v>111.5740731799395</v>
      </c>
      <c r="B4900">
        <f t="shared" ca="1" si="749"/>
        <v>-23.15074656897681</v>
      </c>
      <c r="C4900" s="6">
        <v>20135.9375</v>
      </c>
      <c r="D4900">
        <f t="shared" ca="1" si="751"/>
        <v>3</v>
      </c>
      <c r="E4900" s="1">
        <v>0.65</v>
      </c>
      <c r="F4900">
        <v>19.899999999999999</v>
      </c>
      <c r="G4900">
        <f t="shared" ca="1" si="745"/>
        <v>54.048620189015942</v>
      </c>
      <c r="H4900">
        <f t="shared" ca="1" si="752"/>
        <v>21.730764836129492</v>
      </c>
      <c r="I4900">
        <f ca="1">User_Model_Calcs!A4900-Sat_Data!$B$5</f>
        <v>1.5740731799395036</v>
      </c>
      <c r="J4900">
        <f ca="1">(Earth_Data!$B$1/SQRT(1-Earth_Data!$B$2^2*SIN(RADIANS(User_Model_Calcs!B4900))^2))*COS(RADIANS(User_Model_Calcs!B4900))</f>
        <v>5867.5681831692118</v>
      </c>
      <c r="K4900">
        <f ca="1">((Earth_Data!$B$1*(1-Earth_Data!$B$2^2))/SQRT(1-Earth_Data!$B$2^2*SIN(RADIANS(User_Model_Calcs!B4900))^2))*SIN(RADIANS(User_Model_Calcs!B4900))</f>
        <v>-2492.0789083354107</v>
      </c>
      <c r="L4900">
        <f t="shared" ca="1" si="746"/>
        <v>-23.011946482284248</v>
      </c>
      <c r="M4900">
        <f t="shared" ca="1" si="747"/>
        <v>6374.8579332805411</v>
      </c>
      <c r="N4900">
        <f ca="1">SQRT(User_Model_Calcs!M4900^2+Sat_Data!$B$3^2-2*User_Model_Calcs!M4900*Sat_Data!$B$3*COS(RADIANS(L4900))*COS(RADIANS(I4900)))</f>
        <v>36384.588738904858</v>
      </c>
      <c r="O4900">
        <f ca="1">DEGREES(ACOS(((Earth_Data!$B$1+Sat_Data!$B$2)/User_Model_Calcs!N4900)*SQRT(1-COS(RADIANS(User_Model_Calcs!I4900))^2*COS(RADIANS(User_Model_Calcs!B4900))^2)))</f>
        <v>62.835840865985318</v>
      </c>
      <c r="P4900">
        <f t="shared" ca="1" si="744"/>
        <v>3.9982353857514905</v>
      </c>
    </row>
    <row r="4901" spans="1:16" x14ac:dyDescent="0.25">
      <c r="A4901">
        <f t="shared" ca="1" si="750"/>
        <v>109.39009664904573</v>
      </c>
      <c r="B4901">
        <f t="shared" ca="1" si="749"/>
        <v>-21.415385720963613</v>
      </c>
      <c r="C4901" s="6">
        <v>20135.9375</v>
      </c>
      <c r="D4901">
        <f t="shared" ca="1" si="751"/>
        <v>1.2</v>
      </c>
      <c r="E4901" s="1">
        <v>0.65</v>
      </c>
      <c r="F4901">
        <v>19.899999999999999</v>
      </c>
      <c r="G4901">
        <f t="shared" ca="1" si="745"/>
        <v>46.089820015575185</v>
      </c>
      <c r="H4901">
        <f t="shared" ca="1" si="752"/>
        <v>14.623135226829971</v>
      </c>
      <c r="I4901">
        <f ca="1">User_Model_Calcs!A4901-Sat_Data!$B$5</f>
        <v>-0.60990335095426929</v>
      </c>
      <c r="J4901">
        <f ca="1">(Earth_Data!$B$1/SQRT(1-Earth_Data!$B$2^2*SIN(RADIANS(User_Model_Calcs!B4901))^2))*COS(RADIANS(User_Model_Calcs!B4901))</f>
        <v>5940.430688822209</v>
      </c>
      <c r="K4901">
        <f ca="1">((Earth_Data!$B$1*(1-Earth_Data!$B$2^2))/SQRT(1-Earth_Data!$B$2^2*SIN(RADIANS(User_Model_Calcs!B4901))^2))*SIN(RADIANS(User_Model_Calcs!B4901))</f>
        <v>-2314.2723681693265</v>
      </c>
      <c r="L4901">
        <f t="shared" ca="1" si="746"/>
        <v>-21.284888187091415</v>
      </c>
      <c r="M4901">
        <f t="shared" ca="1" si="747"/>
        <v>6375.3096679904702</v>
      </c>
      <c r="N4901">
        <f ca="1">SQRT(User_Model_Calcs!M4901^2+Sat_Data!$B$3^2-2*User_Model_Calcs!M4901*Sat_Data!$B$3*COS(RADIANS(L4901))*COS(RADIANS(I4901)))</f>
        <v>36297.952480233485</v>
      </c>
      <c r="O4901">
        <f ca="1">DEGREES(ACOS(((Earth_Data!$B$1+Sat_Data!$B$2)/User_Model_Calcs!N4901)*SQRT(1-COS(RADIANS(User_Model_Calcs!I4901))^2*COS(RADIANS(User_Model_Calcs!B4901))^2)))</f>
        <v>64.894150748401017</v>
      </c>
      <c r="P4901">
        <f t="shared" ca="1" si="744"/>
        <v>1.6699778849599991</v>
      </c>
    </row>
    <row r="4902" spans="1:16" x14ac:dyDescent="0.25">
      <c r="A4902">
        <f t="shared" ca="1" si="750"/>
        <v>112.47513437979183</v>
      </c>
      <c r="B4902">
        <f t="shared" ca="1" si="749"/>
        <v>-23.122577851765627</v>
      </c>
      <c r="C4902" s="6">
        <v>20135.9375</v>
      </c>
      <c r="D4902">
        <f t="shared" ca="1" si="751"/>
        <v>0.75</v>
      </c>
      <c r="E4902" s="1">
        <v>0.65</v>
      </c>
      <c r="F4902">
        <v>19.899999999999999</v>
      </c>
      <c r="G4902">
        <f t="shared" ca="1" si="745"/>
        <v>42.007420362456692</v>
      </c>
      <c r="H4902">
        <f t="shared" ca="1" si="752"/>
        <v>16.092512530995151</v>
      </c>
      <c r="I4902">
        <f ca="1">User_Model_Calcs!A4902-Sat_Data!$B$5</f>
        <v>2.4751343797918253</v>
      </c>
      <c r="J4902">
        <f ca="1">(Earth_Data!$B$1/SQRT(1-Earth_Data!$B$2^2*SIN(RADIANS(User_Model_Calcs!B4902))^2))*COS(RADIANS(User_Model_Calcs!B4902))</f>
        <v>5868.7939427834617</v>
      </c>
      <c r="K4902">
        <f ca="1">((Earth_Data!$B$1*(1-Earth_Data!$B$2^2))/SQRT(1-Earth_Data!$B$2^2*SIN(RADIANS(User_Model_Calcs!B4902))^2))*SIN(RADIANS(User_Model_Calcs!B4902))</f>
        <v>-2489.2102429559818</v>
      </c>
      <c r="L4902">
        <f t="shared" ca="1" si="746"/>
        <v>-22.98390857665623</v>
      </c>
      <c r="M4902">
        <f t="shared" ca="1" si="747"/>
        <v>6374.8654869329457</v>
      </c>
      <c r="N4902">
        <f ca="1">SQRT(User_Model_Calcs!M4902^2+Sat_Data!$B$3^2-2*User_Model_Calcs!M4902*Sat_Data!$B$3*COS(RADIANS(L4902))*COS(RADIANS(I4902)))</f>
        <v>36386.948637020883</v>
      </c>
      <c r="O4902">
        <f ca="1">DEGREES(ACOS(((Earth_Data!$B$1+Sat_Data!$B$2)/User_Model_Calcs!N4902)*SQRT(1-COS(RADIANS(User_Model_Calcs!I4902))^2*COS(RADIANS(User_Model_Calcs!B4902))^2)))</f>
        <v>62.782458405079502</v>
      </c>
      <c r="P4902">
        <f t="shared" ca="1" si="744"/>
        <v>6.2815059215141575</v>
      </c>
    </row>
    <row r="4903" spans="1:16" x14ac:dyDescent="0.25">
      <c r="A4903">
        <f t="shared" ca="1" si="750"/>
        <v>105.070117898221</v>
      </c>
      <c r="B4903">
        <f t="shared" ca="1" si="749"/>
        <v>-25.549987532138523</v>
      </c>
      <c r="C4903" s="6">
        <v>20135.9375</v>
      </c>
      <c r="D4903">
        <f t="shared" ca="1" si="751"/>
        <v>1.2</v>
      </c>
      <c r="E4903" s="1">
        <v>0.65</v>
      </c>
      <c r="F4903">
        <v>19.899999999999999</v>
      </c>
      <c r="G4903">
        <f t="shared" ca="1" si="745"/>
        <v>46.089820015575185</v>
      </c>
      <c r="H4903">
        <f t="shared" ca="1" si="752"/>
        <v>14.580940420821106</v>
      </c>
      <c r="I4903">
        <f ca="1">User_Model_Calcs!A4903-Sat_Data!$B$5</f>
        <v>-4.9298821017790004</v>
      </c>
      <c r="J4903">
        <f ca="1">(Earth_Data!$B$1/SQRT(1-Earth_Data!$B$2^2*SIN(RADIANS(User_Model_Calcs!B4903))^2))*COS(RADIANS(User_Model_Calcs!B4903))</f>
        <v>5758.0038406926678</v>
      </c>
      <c r="K4903">
        <f ca="1">((Earth_Data!$B$1*(1-Earth_Data!$B$2^2))/SQRT(1-Earth_Data!$B$2^2*SIN(RADIANS(User_Model_Calcs!B4903))^2))*SIN(RADIANS(User_Model_Calcs!B4903))</f>
        <v>-2734.1686702290635</v>
      </c>
      <c r="L4903">
        <f t="shared" ca="1" si="746"/>
        <v>-25.400547510961296</v>
      </c>
      <c r="M4903">
        <f t="shared" ca="1" si="747"/>
        <v>6374.1890893425561</v>
      </c>
      <c r="N4903">
        <f ca="1">SQRT(User_Model_Calcs!M4903^2+Sat_Data!$B$3^2-2*User_Model_Calcs!M4903*Sat_Data!$B$3*COS(RADIANS(L4903))*COS(RADIANS(I4903)))</f>
        <v>36533.254885814124</v>
      </c>
      <c r="O4903">
        <f ca="1">DEGREES(ACOS(((Earth_Data!$B$1+Sat_Data!$B$2)/User_Model_Calcs!N4903)*SQRT(1-COS(RADIANS(User_Model_Calcs!I4903))^2*COS(RADIANS(User_Model_Calcs!B4903))^2)))</f>
        <v>59.618607695895967</v>
      </c>
      <c r="P4903">
        <f t="shared" ca="1" si="744"/>
        <v>11.309416600295034</v>
      </c>
    </row>
    <row r="4904" spans="1:16" x14ac:dyDescent="0.25">
      <c r="A4904">
        <f ca="1">127.694974900286+(RAND()*5-2.5)</f>
        <v>129.92563444502275</v>
      </c>
      <c r="B4904">
        <f ca="1">-13.9715365993556+(RAND()*5-2.5)</f>
        <v>-12.212102055273379</v>
      </c>
      <c r="C4904" s="6">
        <v>20135.9375</v>
      </c>
      <c r="D4904">
        <f t="shared" ca="1" si="751"/>
        <v>3</v>
      </c>
      <c r="E4904" s="1">
        <v>0.65</v>
      </c>
      <c r="F4904">
        <v>19.899999999999999</v>
      </c>
      <c r="G4904">
        <f t="shared" ca="1" si="745"/>
        <v>54.048620189015942</v>
      </c>
      <c r="H4904">
        <f t="shared" ca="1" si="752"/>
        <v>17.601083519655578</v>
      </c>
      <c r="I4904">
        <f ca="1">User_Model_Calcs!A4904-Sat_Data!$B$5</f>
        <v>19.925634445022752</v>
      </c>
      <c r="J4904">
        <f ca="1">(Earth_Data!$B$1/SQRT(1-Earth_Data!$B$2^2*SIN(RADIANS(User_Model_Calcs!B4904))^2))*COS(RADIANS(User_Model_Calcs!B4904))</f>
        <v>6234.7444530772809</v>
      </c>
      <c r="K4904">
        <f ca="1">((Earth_Data!$B$1*(1-Earth_Data!$B$2^2))/SQRT(1-Earth_Data!$B$2^2*SIN(RADIANS(User_Model_Calcs!B4904))^2))*SIN(RADIANS(User_Model_Calcs!B4904))</f>
        <v>-1340.3445671380489</v>
      </c>
      <c r="L4904">
        <f t="shared" ca="1" si="746"/>
        <v>-12.132777893637888</v>
      </c>
      <c r="M4904">
        <f t="shared" ca="1" si="747"/>
        <v>6377.1907572091968</v>
      </c>
      <c r="N4904">
        <f ca="1">SQRT(User_Model_Calcs!M4904^2+Sat_Data!$B$3^2-2*User_Model_Calcs!M4904*Sat_Data!$B$3*COS(RADIANS(L4904))*COS(RADIANS(I4904)))</f>
        <v>36389.456362433244</v>
      </c>
      <c r="O4904">
        <f ca="1">DEGREES(ACOS(((Earth_Data!$B$1+Sat_Data!$B$2)/User_Model_Calcs!N4904)*SQRT(1-COS(RADIANS(User_Model_Calcs!I4904))^2*COS(RADIANS(User_Model_Calcs!B4904))^2)))</f>
        <v>62.793667670387478</v>
      </c>
      <c r="P4904">
        <f t="shared" ca="1" si="744"/>
        <v>59.73503861024124</v>
      </c>
    </row>
    <row r="4905" spans="1:16" x14ac:dyDescent="0.25">
      <c r="A4905">
        <f t="shared" ref="A4905:A4968" ca="1" si="753">127.694974900286+(RAND()*5-2.5)</f>
        <v>126.71917064787807</v>
      </c>
      <c r="B4905">
        <f t="shared" ref="B4905:B4968" ca="1" si="754">-13.9715365993556+(RAND()*5-2.5)</f>
        <v>-16.128889184696366</v>
      </c>
      <c r="C4905" s="6">
        <v>20135.9375</v>
      </c>
      <c r="D4905">
        <f t="shared" ca="1" si="751"/>
        <v>1.2</v>
      </c>
      <c r="E4905" s="1">
        <v>0.65</v>
      </c>
      <c r="F4905">
        <v>19.899999999999999</v>
      </c>
      <c r="G4905">
        <f t="shared" ca="1" si="745"/>
        <v>46.089820015575185</v>
      </c>
      <c r="H4905">
        <f t="shared" ca="1" si="752"/>
        <v>14.204052638248003</v>
      </c>
      <c r="I4905">
        <f ca="1">User_Model_Calcs!A4905-Sat_Data!$B$5</f>
        <v>16.719170647878073</v>
      </c>
      <c r="J4905">
        <f ca="1">(Earth_Data!$B$1/SQRT(1-Earth_Data!$B$2^2*SIN(RADIANS(User_Model_Calcs!B4905))^2))*COS(RADIANS(User_Model_Calcs!B4905))</f>
        <v>6128.6746868726877</v>
      </c>
      <c r="K4905">
        <f ca="1">((Earth_Data!$B$1*(1-Earth_Data!$B$2^2))/SQRT(1-Earth_Data!$B$2^2*SIN(RADIANS(User_Model_Calcs!B4905))^2))*SIN(RADIANS(User_Model_Calcs!B4905))</f>
        <v>-1760.4344501645671</v>
      </c>
      <c r="L4905">
        <f t="shared" ca="1" si="746"/>
        <v>-16.026475823931989</v>
      </c>
      <c r="M4905">
        <f t="shared" ca="1" si="747"/>
        <v>6376.5024010691195</v>
      </c>
      <c r="N4905">
        <f ca="1">SQRT(User_Model_Calcs!M4905^2+Sat_Data!$B$3^2-2*User_Model_Calcs!M4905*Sat_Data!$B$3*COS(RADIANS(L4905))*COS(RADIANS(I4905)))</f>
        <v>36379.964433561654</v>
      </c>
      <c r="O4905">
        <f ca="1">DEGREES(ACOS(((Earth_Data!$B$1+Sat_Data!$B$2)/User_Model_Calcs!N4905)*SQRT(1-COS(RADIANS(User_Model_Calcs!I4905))^2*COS(RADIANS(User_Model_Calcs!B4905))^2)))</f>
        <v>62.989695478279984</v>
      </c>
      <c r="P4905">
        <f t="shared" ca="1" si="744"/>
        <v>47.236482615225469</v>
      </c>
    </row>
    <row r="4906" spans="1:16" x14ac:dyDescent="0.25">
      <c r="A4906">
        <f t="shared" ca="1" si="753"/>
        <v>126.54542507965171</v>
      </c>
      <c r="B4906">
        <f t="shared" ca="1" si="754"/>
        <v>-13.258580746404879</v>
      </c>
      <c r="C4906" s="6">
        <v>20135.9375</v>
      </c>
      <c r="D4906">
        <f t="shared" ca="1" si="751"/>
        <v>0.75</v>
      </c>
      <c r="E4906" s="1">
        <v>0.65</v>
      </c>
      <c r="F4906">
        <v>19.899999999999999</v>
      </c>
      <c r="G4906">
        <f t="shared" ca="1" si="745"/>
        <v>42.007420362456692</v>
      </c>
      <c r="H4906">
        <f t="shared" ca="1" si="752"/>
        <v>19.160776477760933</v>
      </c>
      <c r="I4906">
        <f ca="1">User_Model_Calcs!A4906-Sat_Data!$B$5</f>
        <v>16.545425079651707</v>
      </c>
      <c r="J4906">
        <f ca="1">(Earth_Data!$B$1/SQRT(1-Earth_Data!$B$2^2*SIN(RADIANS(User_Model_Calcs!B4906))^2))*COS(RADIANS(User_Model_Calcs!B4906))</f>
        <v>6209.2235010113845</v>
      </c>
      <c r="K4906">
        <f ca="1">((Earth_Data!$B$1*(1-Earth_Data!$B$2^2))/SQRT(1-Earth_Data!$B$2^2*SIN(RADIANS(User_Model_Calcs!B4906))^2))*SIN(RADIANS(User_Model_Calcs!B4906))</f>
        <v>-1453.2650867237039</v>
      </c>
      <c r="L4906">
        <f t="shared" ca="1" si="746"/>
        <v>-13.172925797248542</v>
      </c>
      <c r="M4906">
        <f t="shared" ca="1" si="747"/>
        <v>6377.0240628213196</v>
      </c>
      <c r="N4906">
        <f ca="1">SQRT(User_Model_Calcs!M4906^2+Sat_Data!$B$3^2-2*User_Model_Calcs!M4906*Sat_Data!$B$3*COS(RADIANS(L4906))*COS(RADIANS(I4906)))</f>
        <v>36284.274674172309</v>
      </c>
      <c r="O4906">
        <f ca="1">DEGREES(ACOS(((Earth_Data!$B$1+Sat_Data!$B$2)/User_Model_Calcs!N4906)*SQRT(1-COS(RADIANS(User_Model_Calcs!I4906))^2*COS(RADIANS(User_Model_Calcs!B4906))^2)))</f>
        <v>65.28750542809189</v>
      </c>
      <c r="P4906">
        <f t="shared" ca="1" si="744"/>
        <v>52.331444787565871</v>
      </c>
    </row>
    <row r="4907" spans="1:16" x14ac:dyDescent="0.25">
      <c r="A4907">
        <f t="shared" ca="1" si="753"/>
        <v>127.38725356492219</v>
      </c>
      <c r="B4907">
        <f t="shared" ca="1" si="754"/>
        <v>-13.122698987314266</v>
      </c>
      <c r="C4907" s="6">
        <v>20135.9375</v>
      </c>
      <c r="D4907">
        <f t="shared" ca="1" si="751"/>
        <v>3</v>
      </c>
      <c r="E4907" s="1">
        <v>0.65</v>
      </c>
      <c r="F4907">
        <v>19.899999999999999</v>
      </c>
      <c r="G4907">
        <f t="shared" ca="1" si="745"/>
        <v>54.048620189015942</v>
      </c>
      <c r="H4907">
        <f t="shared" ca="1" si="752"/>
        <v>17.540317883813955</v>
      </c>
      <c r="I4907">
        <f ca="1">User_Model_Calcs!A4907-Sat_Data!$B$5</f>
        <v>17.38725356492219</v>
      </c>
      <c r="J4907">
        <f ca="1">(Earth_Data!$B$1/SQRT(1-Earth_Data!$B$2^2*SIN(RADIANS(User_Model_Calcs!B4907))^2))*COS(RADIANS(User_Model_Calcs!B4907))</f>
        <v>6212.6538832194701</v>
      </c>
      <c r="K4907">
        <f ca="1">((Earth_Data!$B$1*(1-Earth_Data!$B$2^2))/SQRT(1-Earth_Data!$B$2^2*SIN(RADIANS(User_Model_Calcs!B4907))^2))*SIN(RADIANS(User_Model_Calcs!B4907))</f>
        <v>-1438.6288229622539</v>
      </c>
      <c r="L4907">
        <f t="shared" ca="1" si="746"/>
        <v>-13.037859848537533</v>
      </c>
      <c r="M4907">
        <f t="shared" ca="1" si="747"/>
        <v>6377.0464294169697</v>
      </c>
      <c r="N4907">
        <f ca="1">SQRT(User_Model_Calcs!M4907^2+Sat_Data!$B$3^2-2*User_Model_Calcs!M4907*Sat_Data!$B$3*COS(RADIANS(L4907))*COS(RADIANS(I4907)))</f>
        <v>36311.399975464694</v>
      </c>
      <c r="O4907">
        <f ca="1">DEGREES(ACOS(((Earth_Data!$B$1+Sat_Data!$B$2)/User_Model_Calcs!N4907)*SQRT(1-COS(RADIANS(User_Model_Calcs!I4907))^2*COS(RADIANS(User_Model_Calcs!B4907))^2)))</f>
        <v>64.621092458084505</v>
      </c>
      <c r="P4907">
        <f t="shared" ca="1" si="744"/>
        <v>54.056324227455136</v>
      </c>
    </row>
    <row r="4908" spans="1:16" x14ac:dyDescent="0.25">
      <c r="A4908">
        <f t="shared" ca="1" si="753"/>
        <v>128.40409390732202</v>
      </c>
      <c r="B4908">
        <f t="shared" ca="1" si="754"/>
        <v>-14.237872454301058</v>
      </c>
      <c r="C4908" s="6">
        <v>20135.9375</v>
      </c>
      <c r="D4908">
        <f t="shared" ca="1" si="751"/>
        <v>3</v>
      </c>
      <c r="E4908" s="1">
        <v>0.65</v>
      </c>
      <c r="F4908">
        <v>19.899999999999999</v>
      </c>
      <c r="G4908">
        <f t="shared" ca="1" si="745"/>
        <v>54.048620189015942</v>
      </c>
      <c r="H4908">
        <f t="shared" ca="1" si="752"/>
        <v>16.56287854382829</v>
      </c>
      <c r="I4908">
        <f ca="1">User_Model_Calcs!A4908-Sat_Data!$B$5</f>
        <v>18.404093907322022</v>
      </c>
      <c r="J4908">
        <f ca="1">(Earth_Data!$B$1/SQRT(1-Earth_Data!$B$2^2*SIN(RADIANS(User_Model_Calcs!B4908))^2))*COS(RADIANS(User_Model_Calcs!B4908))</f>
        <v>6183.4747501109205</v>
      </c>
      <c r="K4908">
        <f ca="1">((Earth_Data!$B$1*(1-Earth_Data!$B$2^2))/SQRT(1-Earth_Data!$B$2^2*SIN(RADIANS(User_Model_Calcs!B4908))^2))*SIN(RADIANS(User_Model_Calcs!B4908))</f>
        <v>-1558.5056037964951</v>
      </c>
      <c r="L4908">
        <f t="shared" ca="1" si="746"/>
        <v>-14.146395595450972</v>
      </c>
      <c r="M4908">
        <f t="shared" ca="1" si="747"/>
        <v>6376.8565690569194</v>
      </c>
      <c r="N4908">
        <f ca="1">SQRT(User_Model_Calcs!M4908^2+Sat_Data!$B$3^2-2*User_Model_Calcs!M4908*Sat_Data!$B$3*COS(RADIANS(L4908))*COS(RADIANS(I4908)))</f>
        <v>36382.786552253972</v>
      </c>
      <c r="O4908">
        <f ca="1">DEGREES(ACOS(((Earth_Data!$B$1+Sat_Data!$B$2)/User_Model_Calcs!N4908)*SQRT(1-COS(RADIANS(User_Model_Calcs!I4908))^2*COS(RADIANS(User_Model_Calcs!B4908))^2)))</f>
        <v>62.935680881734434</v>
      </c>
      <c r="P4908">
        <f t="shared" ca="1" si="744"/>
        <v>53.529261571875104</v>
      </c>
    </row>
    <row r="4909" spans="1:16" x14ac:dyDescent="0.25">
      <c r="A4909">
        <f t="shared" ca="1" si="753"/>
        <v>129.20818941521117</v>
      </c>
      <c r="B4909">
        <f t="shared" ca="1" si="754"/>
        <v>-12.23357686683649</v>
      </c>
      <c r="C4909" s="6">
        <v>20135.9375</v>
      </c>
      <c r="D4909">
        <f t="shared" ca="1" si="751"/>
        <v>0.75</v>
      </c>
      <c r="E4909" s="1">
        <v>0.65</v>
      </c>
      <c r="F4909">
        <v>19.899999999999999</v>
      </c>
      <c r="G4909">
        <f t="shared" ca="1" si="745"/>
        <v>42.007420362456692</v>
      </c>
      <c r="H4909">
        <f t="shared" ca="1" si="752"/>
        <v>15.405479738347418</v>
      </c>
      <c r="I4909">
        <f ca="1">User_Model_Calcs!A4909-Sat_Data!$B$5</f>
        <v>19.208189415211166</v>
      </c>
      <c r="J4909">
        <f ca="1">(Earth_Data!$B$1/SQRT(1-Earth_Data!$B$2^2*SIN(RADIANS(User_Model_Calcs!B4909))^2))*COS(RADIANS(User_Model_Calcs!B4909))</f>
        <v>6234.2414976307864</v>
      </c>
      <c r="K4909">
        <f ca="1">((Earth_Data!$B$1*(1-Earth_Data!$B$2^2))/SQRT(1-Earth_Data!$B$2^2*SIN(RADIANS(User_Model_Calcs!B4909))^2))*SIN(RADIANS(User_Model_Calcs!B4909))</f>
        <v>-1342.666347034823</v>
      </c>
      <c r="L4909">
        <f t="shared" ca="1" si="746"/>
        <v>-12.154121708129507</v>
      </c>
      <c r="M4909">
        <f t="shared" ca="1" si="747"/>
        <v>6377.187465508724</v>
      </c>
      <c r="N4909">
        <f ca="1">SQRT(User_Model_Calcs!M4909^2+Sat_Data!$B$3^2-2*User_Model_Calcs!M4909*Sat_Data!$B$3*COS(RADIANS(L4909))*COS(RADIANS(I4909)))</f>
        <v>36359.698708799573</v>
      </c>
      <c r="O4909">
        <f ca="1">DEGREES(ACOS(((Earth_Data!$B$1+Sat_Data!$B$2)/User_Model_Calcs!N4909)*SQRT(1-COS(RADIANS(User_Model_Calcs!I4909))^2*COS(RADIANS(User_Model_Calcs!B4909))^2)))</f>
        <v>63.477591973400372</v>
      </c>
      <c r="P4909">
        <f t="shared" ca="1" si="744"/>
        <v>58.691741860791936</v>
      </c>
    </row>
    <row r="4910" spans="1:16" x14ac:dyDescent="0.25">
      <c r="A4910">
        <f t="shared" ca="1" si="753"/>
        <v>125.76419066326078</v>
      </c>
      <c r="B4910">
        <f t="shared" ca="1" si="754"/>
        <v>-14.400370796731547</v>
      </c>
      <c r="C4910" s="6">
        <v>20135.9375</v>
      </c>
      <c r="D4910">
        <f t="shared" ca="1" si="751"/>
        <v>0.75</v>
      </c>
      <c r="E4910" s="1">
        <v>0.65</v>
      </c>
      <c r="F4910">
        <v>19.899999999999999</v>
      </c>
      <c r="G4910">
        <f t="shared" ca="1" si="745"/>
        <v>42.007420362456692</v>
      </c>
      <c r="H4910">
        <f t="shared" ca="1" si="752"/>
        <v>15.205416230385515</v>
      </c>
      <c r="I4910">
        <f ca="1">User_Model_Calcs!A4910-Sat_Data!$B$5</f>
        <v>15.764190663260777</v>
      </c>
      <c r="J4910">
        <f ca="1">(Earth_Data!$B$1/SQRT(1-Earth_Data!$B$2^2*SIN(RADIANS(User_Model_Calcs!B4910))^2))*COS(RADIANS(User_Model_Calcs!B4910))</f>
        <v>6179.0280964541043</v>
      </c>
      <c r="K4910">
        <f ca="1">((Earth_Data!$B$1*(1-Earth_Data!$B$2^2))/SQRT(1-Earth_Data!$B$2^2*SIN(RADIANS(User_Model_Calcs!B4910))^2))*SIN(RADIANS(User_Model_Calcs!B4910))</f>
        <v>-1575.92622808599</v>
      </c>
      <c r="L4910">
        <f t="shared" ca="1" si="746"/>
        <v>-14.307937949870086</v>
      </c>
      <c r="M4910">
        <f t="shared" ca="1" si="747"/>
        <v>6376.8277139294405</v>
      </c>
      <c r="N4910">
        <f ca="1">SQRT(User_Model_Calcs!M4910^2+Sat_Data!$B$3^2-2*User_Model_Calcs!M4910*Sat_Data!$B$3*COS(RADIANS(L4910))*COS(RADIANS(I4910)))</f>
        <v>36290.635134060445</v>
      </c>
      <c r="O4910">
        <f ca="1">DEGREES(ACOS(((Earth_Data!$B$1+Sat_Data!$B$2)/User_Model_Calcs!N4910)*SQRT(1-COS(RADIANS(User_Model_Calcs!I4910))^2*COS(RADIANS(User_Model_Calcs!B4910))^2)))</f>
        <v>65.123188051800597</v>
      </c>
      <c r="P4910">
        <f t="shared" ca="1" si="744"/>
        <v>48.620761569387035</v>
      </c>
    </row>
    <row r="4911" spans="1:16" x14ac:dyDescent="0.25">
      <c r="A4911">
        <f t="shared" ca="1" si="753"/>
        <v>129.64039295687758</v>
      </c>
      <c r="B4911">
        <f t="shared" ca="1" si="754"/>
        <v>-11.787692798579824</v>
      </c>
      <c r="C4911" s="6">
        <v>20135.9375</v>
      </c>
      <c r="D4911">
        <f t="shared" ca="1" si="751"/>
        <v>0.75</v>
      </c>
      <c r="E4911" s="1">
        <v>0.65</v>
      </c>
      <c r="F4911">
        <v>19.899999999999999</v>
      </c>
      <c r="G4911">
        <f t="shared" ca="1" si="745"/>
        <v>42.007420362456692</v>
      </c>
      <c r="H4911">
        <f t="shared" ca="1" si="752"/>
        <v>18.597193207607429</v>
      </c>
      <c r="I4911">
        <f ca="1">User_Model_Calcs!A4911-Sat_Data!$B$5</f>
        <v>19.640392956877577</v>
      </c>
      <c r="J4911">
        <f ca="1">(Earth_Data!$B$1/SQRT(1-Earth_Data!$B$2^2*SIN(RADIANS(User_Model_Calcs!B4911))^2))*COS(RADIANS(User_Model_Calcs!B4911))</f>
        <v>6244.5056248565215</v>
      </c>
      <c r="K4911">
        <f ca="1">((Earth_Data!$B$1*(1-Earth_Data!$B$2^2))/SQRT(1-Earth_Data!$B$2^2*SIN(RADIANS(User_Model_Calcs!B4911))^2))*SIN(RADIANS(User_Model_Calcs!B4911))</f>
        <v>-1294.4214644420349</v>
      </c>
      <c r="L4911">
        <f t="shared" ca="1" si="746"/>
        <v>-11.710966515483371</v>
      </c>
      <c r="M4911">
        <f t="shared" ca="1" si="747"/>
        <v>6377.2546935552919</v>
      </c>
      <c r="N4911">
        <f ca="1">SQRT(User_Model_Calcs!M4911^2+Sat_Data!$B$3^2-2*User_Model_Calcs!M4911*Sat_Data!$B$3*COS(RADIANS(L4911))*COS(RADIANS(I4911)))</f>
        <v>36366.635685326553</v>
      </c>
      <c r="O4911">
        <f ca="1">DEGREES(ACOS(((Earth_Data!$B$1+Sat_Data!$B$2)/User_Model_Calcs!N4911)*SQRT(1-COS(RADIANS(User_Model_Calcs!I4911))^2*COS(RADIANS(User_Model_Calcs!B4911))^2)))</f>
        <v>63.318640735591991</v>
      </c>
      <c r="P4911">
        <f t="shared" ca="1" si="744"/>
        <v>60.212150711296054</v>
      </c>
    </row>
    <row r="4912" spans="1:16" x14ac:dyDescent="0.25">
      <c r="A4912">
        <f t="shared" ca="1" si="753"/>
        <v>130.09385803098019</v>
      </c>
      <c r="B4912">
        <f t="shared" ca="1" si="754"/>
        <v>-13.926349902004706</v>
      </c>
      <c r="C4912" s="6">
        <v>20135.9375</v>
      </c>
      <c r="D4912">
        <f t="shared" ca="1" si="751"/>
        <v>1.2</v>
      </c>
      <c r="E4912" s="1">
        <v>0.65</v>
      </c>
      <c r="F4912">
        <v>19.899999999999999</v>
      </c>
      <c r="G4912">
        <f t="shared" ca="1" si="745"/>
        <v>46.089820015575185</v>
      </c>
      <c r="H4912">
        <f t="shared" ca="1" si="752"/>
        <v>15.955727052452612</v>
      </c>
      <c r="I4912">
        <f ca="1">User_Model_Calcs!A4912-Sat_Data!$B$5</f>
        <v>20.093858030980186</v>
      </c>
      <c r="J4912">
        <f ca="1">(Earth_Data!$B$1/SQRT(1-Earth_Data!$B$2^2*SIN(RADIANS(User_Model_Calcs!B4912))^2))*COS(RADIANS(User_Model_Calcs!B4912))</f>
        <v>6191.8609523533514</v>
      </c>
      <c r="K4912">
        <f ca="1">((Earth_Data!$B$1*(1-Earth_Data!$B$2^2))/SQRT(1-Earth_Data!$B$2^2*SIN(RADIANS(User_Model_Calcs!B4912))^2))*SIN(RADIANS(User_Model_Calcs!B4912))</f>
        <v>-1525.0745619108225</v>
      </c>
      <c r="L4912">
        <f t="shared" ca="1" si="746"/>
        <v>-13.836713880874802</v>
      </c>
      <c r="M4912">
        <f t="shared" ca="1" si="747"/>
        <v>6376.911044750871</v>
      </c>
      <c r="N4912">
        <f ca="1">SQRT(User_Model_Calcs!M4912^2+Sat_Data!$B$3^2-2*User_Model_Calcs!M4912*Sat_Data!$B$3*COS(RADIANS(L4912))*COS(RADIANS(I4912)))</f>
        <v>36443.289558057855</v>
      </c>
      <c r="O4912">
        <f ca="1">DEGREES(ACOS(((Earth_Data!$B$1+Sat_Data!$B$2)/User_Model_Calcs!N4912)*SQRT(1-COS(RADIANS(User_Model_Calcs!I4912))^2*COS(RADIANS(User_Model_Calcs!B4912))^2)))</f>
        <v>61.588637158821484</v>
      </c>
      <c r="P4912">
        <f t="shared" ca="1" si="744"/>
        <v>56.659388471412555</v>
      </c>
    </row>
    <row r="4913" spans="1:16" x14ac:dyDescent="0.25">
      <c r="A4913">
        <f t="shared" ca="1" si="753"/>
        <v>126.35732859028775</v>
      </c>
      <c r="B4913">
        <f t="shared" ca="1" si="754"/>
        <v>-15.324631984026418</v>
      </c>
      <c r="C4913" s="6">
        <v>20135.9375</v>
      </c>
      <c r="D4913">
        <f t="shared" ca="1" si="751"/>
        <v>1.2</v>
      </c>
      <c r="E4913" s="1">
        <v>0.65</v>
      </c>
      <c r="F4913">
        <v>19.899999999999999</v>
      </c>
      <c r="G4913">
        <f t="shared" ca="1" si="745"/>
        <v>46.089820015575185</v>
      </c>
      <c r="H4913">
        <f t="shared" ca="1" si="752"/>
        <v>18.775049120037934</v>
      </c>
      <c r="I4913">
        <f ca="1">User_Model_Calcs!A4913-Sat_Data!$B$5</f>
        <v>16.35732859028775</v>
      </c>
      <c r="J4913">
        <f ca="1">(Earth_Data!$B$1/SQRT(1-Earth_Data!$B$2^2*SIN(RADIANS(User_Model_Calcs!B4913))^2))*COS(RADIANS(User_Model_Calcs!B4913))</f>
        <v>6152.7968255767819</v>
      </c>
      <c r="K4913">
        <f ca="1">((Earth_Data!$B$1*(1-Earth_Data!$B$2^2))/SQRT(1-Earth_Data!$B$2^2*SIN(RADIANS(User_Model_Calcs!B4913))^2))*SIN(RADIANS(User_Model_Calcs!B4913))</f>
        <v>-1674.7708437840136</v>
      </c>
      <c r="L4913">
        <f t="shared" ca="1" si="746"/>
        <v>-15.226818619802364</v>
      </c>
      <c r="M4913">
        <f t="shared" ca="1" si="747"/>
        <v>6376.657914300934</v>
      </c>
      <c r="N4913">
        <f ca="1">SQRT(User_Model_Calcs!M4913^2+Sat_Data!$B$3^2-2*User_Model_Calcs!M4913*Sat_Data!$B$3*COS(RADIANS(L4913))*COS(RADIANS(I4913)))</f>
        <v>36340.375185853154</v>
      </c>
      <c r="O4913">
        <f ca="1">DEGREES(ACOS(((Earth_Data!$B$1+Sat_Data!$B$2)/User_Model_Calcs!N4913)*SQRT(1-COS(RADIANS(User_Model_Calcs!I4913))^2*COS(RADIANS(User_Model_Calcs!B4913))^2)))</f>
        <v>63.914769690198987</v>
      </c>
      <c r="P4913">
        <f t="shared" ca="1" si="744"/>
        <v>47.998610860967588</v>
      </c>
    </row>
    <row r="4914" spans="1:16" x14ac:dyDescent="0.25">
      <c r="A4914">
        <f t="shared" ca="1" si="753"/>
        <v>127.37218999630871</v>
      </c>
      <c r="B4914">
        <f t="shared" ca="1" si="754"/>
        <v>-16.469670250567333</v>
      </c>
      <c r="C4914" s="6">
        <v>20135.9375</v>
      </c>
      <c r="D4914">
        <f t="shared" ca="1" si="751"/>
        <v>0.75</v>
      </c>
      <c r="E4914" s="1">
        <v>0.65</v>
      </c>
      <c r="F4914">
        <v>19.899999999999999</v>
      </c>
      <c r="G4914">
        <f t="shared" ca="1" si="745"/>
        <v>42.007420362456692</v>
      </c>
      <c r="H4914">
        <f t="shared" ca="1" si="752"/>
        <v>23.979981199217715</v>
      </c>
      <c r="I4914">
        <f ca="1">User_Model_Calcs!A4914-Sat_Data!$B$5</f>
        <v>17.372189996308705</v>
      </c>
      <c r="J4914">
        <f ca="1">(Earth_Data!$B$1/SQRT(1-Earth_Data!$B$2^2*SIN(RADIANS(User_Model_Calcs!B4914))^2))*COS(RADIANS(User_Model_Calcs!B4914))</f>
        <v>6118.0908062441913</v>
      </c>
      <c r="K4914">
        <f ca="1">((Earth_Data!$B$1*(1-Earth_Data!$B$2^2))/SQRT(1-Earth_Data!$B$2^2*SIN(RADIANS(User_Model_Calcs!B4914))^2))*SIN(RADIANS(User_Model_Calcs!B4914))</f>
        <v>-1796.6301862227319</v>
      </c>
      <c r="L4914">
        <f t="shared" ca="1" si="746"/>
        <v>-16.365331703884255</v>
      </c>
      <c r="M4914">
        <f t="shared" ca="1" si="747"/>
        <v>6376.4343593811445</v>
      </c>
      <c r="N4914">
        <f ca="1">SQRT(User_Model_Calcs!M4914^2+Sat_Data!$B$3^2-2*User_Model_Calcs!M4914*Sat_Data!$B$3*COS(RADIANS(L4914))*COS(RADIANS(I4914)))</f>
        <v>36415.373321642655</v>
      </c>
      <c r="O4914">
        <f ca="1">DEGREES(ACOS(((Earth_Data!$B$1+Sat_Data!$B$2)/User_Model_Calcs!N4914)*SQRT(1-COS(RADIANS(User_Model_Calcs!I4914))^2*COS(RADIANS(User_Model_Calcs!B4914))^2)))</f>
        <v>62.189454235938179</v>
      </c>
      <c r="P4914">
        <f t="shared" ca="1" si="744"/>
        <v>47.816641460621433</v>
      </c>
    </row>
    <row r="4915" spans="1:16" x14ac:dyDescent="0.25">
      <c r="A4915">
        <f t="shared" ca="1" si="753"/>
        <v>126.26568235714095</v>
      </c>
      <c r="B4915">
        <f t="shared" ca="1" si="754"/>
        <v>-14.43210729125172</v>
      </c>
      <c r="C4915" s="6">
        <v>20135.9375</v>
      </c>
      <c r="D4915">
        <f t="shared" ca="1" si="751"/>
        <v>0.75</v>
      </c>
      <c r="E4915" s="1">
        <v>0.65</v>
      </c>
      <c r="F4915">
        <v>19.899999999999999</v>
      </c>
      <c r="G4915">
        <f t="shared" ca="1" si="745"/>
        <v>42.007420362456692</v>
      </c>
      <c r="H4915">
        <f t="shared" ca="1" si="752"/>
        <v>17.605070148606735</v>
      </c>
      <c r="I4915">
        <f ca="1">User_Model_Calcs!A4915-Sat_Data!$B$5</f>
        <v>16.265682357140946</v>
      </c>
      <c r="J4915">
        <f ca="1">(Earth_Data!$B$1/SQRT(1-Earth_Data!$B$2^2*SIN(RADIANS(User_Model_Calcs!B4915))^2))*COS(RADIANS(User_Model_Calcs!B4915))</f>
        <v>6178.153876295487</v>
      </c>
      <c r="K4915">
        <f ca="1">((Earth_Data!$B$1*(1-Earth_Data!$B$2^2))/SQRT(1-Earth_Data!$B$2^2*SIN(RADIANS(User_Model_Calcs!B4915))^2))*SIN(RADIANS(User_Model_Calcs!B4915))</f>
        <v>-1579.3270889279986</v>
      </c>
      <c r="L4915">
        <f t="shared" ca="1" si="746"/>
        <v>-14.339488079713936</v>
      </c>
      <c r="M4915">
        <f t="shared" ca="1" si="747"/>
        <v>6376.8220433854622</v>
      </c>
      <c r="N4915">
        <f ca="1">SQRT(User_Model_Calcs!M4915^2+Sat_Data!$B$3^2-2*User_Model_Calcs!M4915*Sat_Data!$B$3*COS(RADIANS(L4915))*COS(RADIANS(I4915)))</f>
        <v>36308.940271167492</v>
      </c>
      <c r="O4915">
        <f ca="1">DEGREES(ACOS(((Earth_Data!$B$1+Sat_Data!$B$2)/User_Model_Calcs!N4915)*SQRT(1-COS(RADIANS(User_Model_Calcs!I4915))^2*COS(RADIANS(User_Model_Calcs!B4915))^2)))</f>
        <v>64.673784307445487</v>
      </c>
      <c r="P4915">
        <f t="shared" ca="1" si="744"/>
        <v>49.495781703547223</v>
      </c>
    </row>
    <row r="4916" spans="1:16" x14ac:dyDescent="0.25">
      <c r="A4916">
        <f t="shared" ca="1" si="753"/>
        <v>126.38227436951952</v>
      </c>
      <c r="B4916">
        <f t="shared" ca="1" si="754"/>
        <v>-16.283546698437704</v>
      </c>
      <c r="C4916" s="6">
        <v>20135.9375</v>
      </c>
      <c r="D4916">
        <f t="shared" ca="1" si="751"/>
        <v>3</v>
      </c>
      <c r="E4916" s="1">
        <v>0.65</v>
      </c>
      <c r="F4916">
        <v>19.899999999999999</v>
      </c>
      <c r="G4916">
        <f t="shared" ca="1" si="745"/>
        <v>54.048620189015942</v>
      </c>
      <c r="H4916">
        <f t="shared" ca="1" si="752"/>
        <v>20.296520915189234</v>
      </c>
      <c r="I4916">
        <f ca="1">User_Model_Calcs!A4916-Sat_Data!$B$5</f>
        <v>16.382274369519521</v>
      </c>
      <c r="J4916">
        <f ca="1">(Earth_Data!$B$1/SQRT(1-Earth_Data!$B$2^2*SIN(RADIANS(User_Model_Calcs!B4916))^2))*COS(RADIANS(User_Model_Calcs!B4916))</f>
        <v>6123.8981020563724</v>
      </c>
      <c r="K4916">
        <f ca="1">((Earth_Data!$B$1*(1-Earth_Data!$B$2^2))/SQRT(1-Earth_Data!$B$2^2*SIN(RADIANS(User_Model_Calcs!B4916))^2))*SIN(RADIANS(User_Model_Calcs!B4916))</f>
        <v>-1776.8689054341728</v>
      </c>
      <c r="L4916">
        <f t="shared" ca="1" si="746"/>
        <v>-16.180257828698473</v>
      </c>
      <c r="M4916">
        <f t="shared" ca="1" si="747"/>
        <v>6376.4716788729229</v>
      </c>
      <c r="N4916">
        <f ca="1">SQRT(User_Model_Calcs!M4916^2+Sat_Data!$B$3^2-2*User_Model_Calcs!M4916*Sat_Data!$B$3*COS(RADIANS(L4916))*COS(RADIANS(I4916)))</f>
        <v>36373.372159413899</v>
      </c>
      <c r="O4916">
        <f ca="1">DEGREES(ACOS(((Earth_Data!$B$1+Sat_Data!$B$2)/User_Model_Calcs!N4916)*SQRT(1-COS(RADIANS(User_Model_Calcs!I4916))^2*COS(RADIANS(User_Model_Calcs!B4916))^2)))</f>
        <v>63.139921376372243</v>
      </c>
      <c r="P4916">
        <f t="shared" ca="1" si="744"/>
        <v>46.355283019225659</v>
      </c>
    </row>
    <row r="4917" spans="1:16" x14ac:dyDescent="0.25">
      <c r="A4917">
        <f t="shared" ca="1" si="753"/>
        <v>129.09587476742149</v>
      </c>
      <c r="B4917">
        <f t="shared" ca="1" si="754"/>
        <v>-15.645895940001273</v>
      </c>
      <c r="C4917" s="6">
        <v>20135.9375</v>
      </c>
      <c r="D4917">
        <f t="shared" ca="1" si="751"/>
        <v>3</v>
      </c>
      <c r="E4917" s="1">
        <v>0.65</v>
      </c>
      <c r="F4917">
        <v>19.899999999999999</v>
      </c>
      <c r="G4917">
        <f t="shared" ca="1" si="745"/>
        <v>54.048620189015942</v>
      </c>
      <c r="H4917">
        <f t="shared" ca="1" si="752"/>
        <v>16.816223386699278</v>
      </c>
      <c r="I4917">
        <f ca="1">User_Model_Calcs!A4917-Sat_Data!$B$5</f>
        <v>19.095874767421492</v>
      </c>
      <c r="J4917">
        <f ca="1">(Earth_Data!$B$1/SQRT(1-Earth_Data!$B$2^2*SIN(RADIANS(User_Model_Calcs!B4917))^2))*COS(RADIANS(User_Model_Calcs!B4917))</f>
        <v>6143.3055950857724</v>
      </c>
      <c r="K4917">
        <f ca="1">((Earth_Data!$B$1*(1-Earth_Data!$B$2^2))/SQRT(1-Earth_Data!$B$2^2*SIN(RADIANS(User_Model_Calcs!B4917))^2))*SIN(RADIANS(User_Model_Calcs!B4917))</f>
        <v>-1709.0293260745675</v>
      </c>
      <c r="L4917">
        <f t="shared" ca="1" si="746"/>
        <v>-15.546235718271548</v>
      </c>
      <c r="M4917">
        <f t="shared" ca="1" si="747"/>
        <v>6376.5966527603932</v>
      </c>
      <c r="N4917">
        <f ca="1">SQRT(User_Model_Calcs!M4917^2+Sat_Data!$B$3^2-2*User_Model_Calcs!M4917*Sat_Data!$B$3*COS(RADIANS(L4917))*COS(RADIANS(I4917)))</f>
        <v>36454.472245400066</v>
      </c>
      <c r="O4917">
        <f ca="1">DEGREES(ACOS(((Earth_Data!$B$1+Sat_Data!$B$2)/User_Model_Calcs!N4917)*SQRT(1-COS(RADIANS(User_Model_Calcs!I4917))^2*COS(RADIANS(User_Model_Calcs!B4917))^2)))</f>
        <v>61.337319776957791</v>
      </c>
      <c r="P4917">
        <f t="shared" ca="1" si="744"/>
        <v>52.081292183316876</v>
      </c>
    </row>
    <row r="4918" spans="1:16" x14ac:dyDescent="0.25">
      <c r="A4918">
        <f t="shared" ca="1" si="753"/>
        <v>127.52186125134375</v>
      </c>
      <c r="B4918">
        <f t="shared" ca="1" si="754"/>
        <v>-16.343641388240648</v>
      </c>
      <c r="C4918" s="6">
        <v>20135.9375</v>
      </c>
      <c r="D4918">
        <f t="shared" ca="1" si="751"/>
        <v>0.75</v>
      </c>
      <c r="E4918" s="1">
        <v>0.65</v>
      </c>
      <c r="F4918">
        <v>19.899999999999999</v>
      </c>
      <c r="G4918">
        <f t="shared" ca="1" si="745"/>
        <v>42.007420362456692</v>
      </c>
      <c r="H4918">
        <f t="shared" ca="1" si="752"/>
        <v>16.186155808678823</v>
      </c>
      <c r="I4918">
        <f ca="1">User_Model_Calcs!A4918-Sat_Data!$B$5</f>
        <v>17.521861251343751</v>
      </c>
      <c r="J4918">
        <f ca="1">(Earth_Data!$B$1/SQRT(1-Earth_Data!$B$2^2*SIN(RADIANS(User_Model_Calcs!B4918))^2))*COS(RADIANS(User_Model_Calcs!B4918))</f>
        <v>6122.0300987658793</v>
      </c>
      <c r="K4918">
        <f ca="1">((Earth_Data!$B$1*(1-Earth_Data!$B$2^2))/SQRT(1-Earth_Data!$B$2^2*SIN(RADIANS(User_Model_Calcs!B4918))^2))*SIN(RADIANS(User_Model_Calcs!B4918))</f>
        <v>-1783.2513567625181</v>
      </c>
      <c r="L4918">
        <f t="shared" ca="1" si="746"/>
        <v>-16.240013129103492</v>
      </c>
      <c r="M4918">
        <f t="shared" ca="1" si="747"/>
        <v>6376.4596706629236</v>
      </c>
      <c r="N4918">
        <f ca="1">SQRT(User_Model_Calcs!M4918^2+Sat_Data!$B$3^2-2*User_Model_Calcs!M4918*Sat_Data!$B$3*COS(RADIANS(L4918))*COS(RADIANS(I4918)))</f>
        <v>36416.576441013618</v>
      </c>
      <c r="O4918">
        <f ca="1">DEGREES(ACOS(((Earth_Data!$B$1+Sat_Data!$B$2)/User_Model_Calcs!N4918)*SQRT(1-COS(RADIANS(User_Model_Calcs!I4918))^2*COS(RADIANS(User_Model_Calcs!B4918))^2)))</f>
        <v>62.163442068054032</v>
      </c>
      <c r="P4918">
        <f t="shared" ca="1" si="744"/>
        <v>48.289588049974192</v>
      </c>
    </row>
    <row r="4919" spans="1:16" x14ac:dyDescent="0.25">
      <c r="A4919">
        <f t="shared" ca="1" si="753"/>
        <v>125.22344551429396</v>
      </c>
      <c r="B4919">
        <f t="shared" ca="1" si="754"/>
        <v>-14.488166412249033</v>
      </c>
      <c r="C4919" s="6">
        <v>20135.9375</v>
      </c>
      <c r="D4919">
        <f t="shared" ca="1" si="751"/>
        <v>0.75</v>
      </c>
      <c r="E4919" s="1">
        <v>0.65</v>
      </c>
      <c r="F4919">
        <v>19.899999999999999</v>
      </c>
      <c r="G4919">
        <f t="shared" ca="1" si="745"/>
        <v>42.007420362456692</v>
      </c>
      <c r="H4919">
        <f t="shared" ca="1" si="752"/>
        <v>16.36131207114521</v>
      </c>
      <c r="I4919">
        <f ca="1">User_Model_Calcs!A4919-Sat_Data!$B$5</f>
        <v>15.223445514293957</v>
      </c>
      <c r="J4919">
        <f ca="1">(Earth_Data!$B$1/SQRT(1-Earth_Data!$B$2^2*SIN(RADIANS(User_Model_Calcs!B4919))^2))*COS(RADIANS(User_Model_Calcs!B4919))</f>
        <v>6176.6050521569414</v>
      </c>
      <c r="K4919">
        <f ca="1">((Earth_Data!$B$1*(1-Earth_Data!$B$2^2))/SQRT(1-Earth_Data!$B$2^2*SIN(RADIANS(User_Model_Calcs!B4919))^2))*SIN(RADIANS(User_Model_Calcs!B4919))</f>
        <v>-1585.3331829132658</v>
      </c>
      <c r="L4919">
        <f t="shared" ca="1" si="746"/>
        <v>-14.395218282875907</v>
      </c>
      <c r="M4919">
        <f t="shared" ca="1" si="747"/>
        <v>6376.8119990459627</v>
      </c>
      <c r="N4919">
        <f ca="1">SQRT(User_Model_Calcs!M4919^2+Sat_Data!$B$3^2-2*User_Model_Calcs!M4919*Sat_Data!$B$3*COS(RADIANS(L4919))*COS(RADIANS(I4919)))</f>
        <v>36275.24600677444</v>
      </c>
      <c r="O4919">
        <f ca="1">DEGREES(ACOS(((Earth_Data!$B$1+Sat_Data!$B$2)/User_Model_Calcs!N4919)*SQRT(1-COS(RADIANS(User_Model_Calcs!I4919))^2*COS(RADIANS(User_Model_Calcs!B4919))^2)))</f>
        <v>65.506501173259039</v>
      </c>
      <c r="P4919">
        <f t="shared" ca="1" si="744"/>
        <v>47.406786997328332</v>
      </c>
    </row>
    <row r="4920" spans="1:16" x14ac:dyDescent="0.25">
      <c r="A4920">
        <f t="shared" ca="1" si="753"/>
        <v>127.08832300881173</v>
      </c>
      <c r="B4920">
        <f t="shared" ca="1" si="754"/>
        <v>-15.144794256842747</v>
      </c>
      <c r="C4920" s="6">
        <v>20135.9375</v>
      </c>
      <c r="D4920">
        <f t="shared" ca="1" si="751"/>
        <v>0.75</v>
      </c>
      <c r="E4920" s="1">
        <v>0.65</v>
      </c>
      <c r="F4920">
        <v>19.899999999999999</v>
      </c>
      <c r="G4920">
        <f t="shared" ca="1" si="745"/>
        <v>42.007420362456692</v>
      </c>
      <c r="H4920">
        <f t="shared" ca="1" si="752"/>
        <v>22.514463310026333</v>
      </c>
      <c r="I4920">
        <f ca="1">User_Model_Calcs!A4920-Sat_Data!$B$5</f>
        <v>17.088323008811727</v>
      </c>
      <c r="J4920">
        <f ca="1">(Earth_Data!$B$1/SQRT(1-Earth_Data!$B$2^2*SIN(RADIANS(User_Model_Calcs!B4920))^2))*COS(RADIANS(User_Model_Calcs!B4920))</f>
        <v>6158.025819543358</v>
      </c>
      <c r="K4920">
        <f ca="1">((Earth_Data!$B$1*(1-Earth_Data!$B$2^2))/SQRT(1-Earth_Data!$B$2^2*SIN(RADIANS(User_Model_Calcs!B4920))^2))*SIN(RADIANS(User_Model_Calcs!B4920))</f>
        <v>-1655.570931478253</v>
      </c>
      <c r="L4920">
        <f t="shared" ca="1" si="746"/>
        <v>-15.048020068530246</v>
      </c>
      <c r="M4920">
        <f t="shared" ca="1" si="747"/>
        <v>6376.6917052119134</v>
      </c>
      <c r="N4920">
        <f ca="1">SQRT(User_Model_Calcs!M4920^2+Sat_Data!$B$3^2-2*User_Model_Calcs!M4920*Sat_Data!$B$3*COS(RADIANS(L4920))*COS(RADIANS(I4920)))</f>
        <v>36360.78331029199</v>
      </c>
      <c r="O4920">
        <f ca="1">DEGREES(ACOS(((Earth_Data!$B$1+Sat_Data!$B$2)/User_Model_Calcs!N4920)*SQRT(1-COS(RADIANS(User_Model_Calcs!I4920))^2*COS(RADIANS(User_Model_Calcs!B4920))^2)))</f>
        <v>63.437445652756992</v>
      </c>
      <c r="P4920">
        <f t="shared" ca="1" si="744"/>
        <v>49.640363917506235</v>
      </c>
    </row>
    <row r="4921" spans="1:16" x14ac:dyDescent="0.25">
      <c r="A4921">
        <f t="shared" ca="1" si="753"/>
        <v>127.0580064536973</v>
      </c>
      <c r="B4921">
        <f t="shared" ca="1" si="754"/>
        <v>-13.851122744757699</v>
      </c>
      <c r="C4921" s="6">
        <v>20135.9375</v>
      </c>
      <c r="D4921">
        <f t="shared" ca="1" si="751"/>
        <v>0.75</v>
      </c>
      <c r="E4921" s="1">
        <v>0.65</v>
      </c>
      <c r="F4921">
        <v>19.899999999999999</v>
      </c>
      <c r="G4921">
        <f t="shared" ca="1" si="745"/>
        <v>42.007420362456692</v>
      </c>
      <c r="H4921">
        <f t="shared" ca="1" si="752"/>
        <v>18.420826596640079</v>
      </c>
      <c r="I4921">
        <f ca="1">User_Model_Calcs!A4921-Sat_Data!$B$5</f>
        <v>17.058006453697303</v>
      </c>
      <c r="J4921">
        <f ca="1">(Earth_Data!$B$1/SQRT(1-Earth_Data!$B$2^2*SIN(RADIANS(User_Model_Calcs!B4921))^2))*COS(RADIANS(User_Model_Calcs!B4921))</f>
        <v>6193.8587834090431</v>
      </c>
      <c r="K4921">
        <f ca="1">((Earth_Data!$B$1*(1-Earth_Data!$B$2^2))/SQRT(1-Earth_Data!$B$2^2*SIN(RADIANS(User_Model_Calcs!B4921))^2))*SIN(RADIANS(User_Model_Calcs!B4921))</f>
        <v>-1516.9948901430205</v>
      </c>
      <c r="L4921">
        <f t="shared" ca="1" si="746"/>
        <v>-13.761932836129638</v>
      </c>
      <c r="M4921">
        <f t="shared" ca="1" si="747"/>
        <v>6376.924033225846</v>
      </c>
      <c r="N4921">
        <f ca="1">SQRT(User_Model_Calcs!M4921^2+Sat_Data!$B$3^2-2*User_Model_Calcs!M4921*Sat_Data!$B$3*COS(RADIANS(L4921))*COS(RADIANS(I4921)))</f>
        <v>36319.967704344112</v>
      </c>
      <c r="O4921">
        <f ca="1">DEGREES(ACOS(((Earth_Data!$B$1+Sat_Data!$B$2)/User_Model_Calcs!N4921)*SQRT(1-COS(RADIANS(User_Model_Calcs!I4921))^2*COS(RADIANS(User_Model_Calcs!B4921))^2)))</f>
        <v>64.410036327685816</v>
      </c>
      <c r="P4921">
        <f t="shared" ca="1" si="744"/>
        <v>52.038086529525671</v>
      </c>
    </row>
    <row r="4922" spans="1:16" x14ac:dyDescent="0.25">
      <c r="A4922">
        <f t="shared" ca="1" si="753"/>
        <v>125.62307339272526</v>
      </c>
      <c r="B4922">
        <f t="shared" ca="1" si="754"/>
        <v>-12.106883445959529</v>
      </c>
      <c r="C4922" s="6">
        <v>20135.9375</v>
      </c>
      <c r="D4922">
        <f t="shared" ca="1" si="751"/>
        <v>3</v>
      </c>
      <c r="E4922" s="1">
        <v>0.65</v>
      </c>
      <c r="F4922">
        <v>19.899999999999999</v>
      </c>
      <c r="G4922">
        <f t="shared" ca="1" si="745"/>
        <v>54.048620189015942</v>
      </c>
      <c r="H4922">
        <f t="shared" ca="1" si="752"/>
        <v>20.949435631682537</v>
      </c>
      <c r="I4922">
        <f ca="1">User_Model_Calcs!A4922-Sat_Data!$B$5</f>
        <v>15.62307339272526</v>
      </c>
      <c r="J4922">
        <f ca="1">(Earth_Data!$B$1/SQRT(1-Earth_Data!$B$2^2*SIN(RADIANS(User_Model_Calcs!B4922))^2))*COS(RADIANS(User_Model_Calcs!B4922))</f>
        <v>6237.1961578594291</v>
      </c>
      <c r="K4922">
        <f ca="1">((Earth_Data!$B$1*(1-Earth_Data!$B$2^2))/SQRT(1-Earth_Data!$B$2^2*SIN(RADIANS(User_Model_Calcs!B4922))^2))*SIN(RADIANS(User_Model_Calcs!B4922))</f>
        <v>-1328.9660431256086</v>
      </c>
      <c r="L4922">
        <f t="shared" ca="1" si="746"/>
        <v>-12.028201758340243</v>
      </c>
      <c r="M4922">
        <f t="shared" ca="1" si="747"/>
        <v>6377.206806698161</v>
      </c>
      <c r="N4922">
        <f ca="1">SQRT(User_Model_Calcs!M4922^2+Sat_Data!$B$3^2-2*User_Model_Calcs!M4922*Sat_Data!$B$3*COS(RADIANS(L4922))*COS(RADIANS(I4922)))</f>
        <v>36220.766219420795</v>
      </c>
      <c r="O4922">
        <f ca="1">DEGREES(ACOS(((Earth_Data!$B$1+Sat_Data!$B$2)/User_Model_Calcs!N4922)*SQRT(1-COS(RADIANS(User_Model_Calcs!I4922))^2*COS(RADIANS(User_Model_Calcs!B4922))^2)))</f>
        <v>66.928683609507885</v>
      </c>
      <c r="P4922">
        <f t="shared" ca="1" si="744"/>
        <v>53.129229426818462</v>
      </c>
    </row>
    <row r="4923" spans="1:16" x14ac:dyDescent="0.25">
      <c r="A4923">
        <f t="shared" ca="1" si="753"/>
        <v>128.63926519143911</v>
      </c>
      <c r="B4923">
        <f t="shared" ca="1" si="754"/>
        <v>-15.732866013347021</v>
      </c>
      <c r="C4923" s="6">
        <v>20135.9375</v>
      </c>
      <c r="D4923">
        <f t="shared" ca="1" si="751"/>
        <v>1.2</v>
      </c>
      <c r="E4923" s="1">
        <v>0.65</v>
      </c>
      <c r="F4923">
        <v>19.899999999999999</v>
      </c>
      <c r="G4923">
        <f t="shared" ca="1" si="745"/>
        <v>46.089820015575185</v>
      </c>
      <c r="H4923">
        <f t="shared" ca="1" si="752"/>
        <v>22.217063297351689</v>
      </c>
      <c r="I4923">
        <f ca="1">User_Model_Calcs!A4923-Sat_Data!$B$5</f>
        <v>18.639265191439108</v>
      </c>
      <c r="J4923">
        <f ca="1">(Earth_Data!$B$1/SQRT(1-Earth_Data!$B$2^2*SIN(RADIANS(User_Model_Calcs!B4923))^2))*COS(RADIANS(User_Model_Calcs!B4923))</f>
        <v>6140.7031289094166</v>
      </c>
      <c r="K4923">
        <f ca="1">((Earth_Data!$B$1*(1-Earth_Data!$B$2^2))/SQRT(1-Earth_Data!$B$2^2*SIN(RADIANS(User_Model_Calcs!B4923))^2))*SIN(RADIANS(User_Model_Calcs!B4923))</f>
        <v>-1718.2944857105683</v>
      </c>
      <c r="L4923">
        <f t="shared" ca="1" si="746"/>
        <v>-15.632707952307095</v>
      </c>
      <c r="M4923">
        <f t="shared" ca="1" si="747"/>
        <v>6376.5798714531329</v>
      </c>
      <c r="N4923">
        <f ca="1">SQRT(User_Model_Calcs!M4923^2+Sat_Data!$B$3^2-2*User_Model_Calcs!M4923*Sat_Data!$B$3*COS(RADIANS(L4923))*COS(RADIANS(I4923)))</f>
        <v>36439.006408406814</v>
      </c>
      <c r="O4923">
        <f ca="1">DEGREES(ACOS(((Earth_Data!$B$1+Sat_Data!$B$2)/User_Model_Calcs!N4923)*SQRT(1-COS(RADIANS(User_Model_Calcs!I4923))^2*COS(RADIANS(User_Model_Calcs!B4923))^2)))</f>
        <v>61.672786922869953</v>
      </c>
      <c r="P4923">
        <f t="shared" ca="1" si="744"/>
        <v>51.204515806626397</v>
      </c>
    </row>
    <row r="4924" spans="1:16" x14ac:dyDescent="0.25">
      <c r="A4924">
        <f t="shared" ca="1" si="753"/>
        <v>126.55246139130627</v>
      </c>
      <c r="B4924">
        <f t="shared" ca="1" si="754"/>
        <v>-16.368118529362469</v>
      </c>
      <c r="C4924" s="6">
        <v>20135.9375</v>
      </c>
      <c r="D4924">
        <f t="shared" ca="1" si="751"/>
        <v>1.2</v>
      </c>
      <c r="E4924" s="1">
        <v>0.65</v>
      </c>
      <c r="F4924">
        <v>19.899999999999999</v>
      </c>
      <c r="G4924">
        <f t="shared" ca="1" si="745"/>
        <v>46.089820015575185</v>
      </c>
      <c r="H4924">
        <f t="shared" ca="1" si="752"/>
        <v>15.588459003305013</v>
      </c>
      <c r="I4924">
        <f ca="1">User_Model_Calcs!A4924-Sat_Data!$B$5</f>
        <v>16.552461391306267</v>
      </c>
      <c r="J4924">
        <f ca="1">(Earth_Data!$B$1/SQRT(1-Earth_Data!$B$2^2*SIN(RADIANS(User_Model_Calcs!B4924))^2))*COS(RADIANS(User_Model_Calcs!B4924))</f>
        <v>6121.2673217076663</v>
      </c>
      <c r="K4924">
        <f ca="1">((Earth_Data!$B$1*(1-Earth_Data!$B$2^2))/SQRT(1-Earth_Data!$B$2^2*SIN(RADIANS(User_Model_Calcs!B4924))^2))*SIN(RADIANS(User_Model_Calcs!B4924))</f>
        <v>-1785.8504384074135</v>
      </c>
      <c r="L4924">
        <f t="shared" ca="1" si="746"/>
        <v>-16.26435216318583</v>
      </c>
      <c r="M4924">
        <f t="shared" ca="1" si="747"/>
        <v>6376.4547682992388</v>
      </c>
      <c r="N4924">
        <f ca="1">SQRT(User_Model_Calcs!M4924^2+Sat_Data!$B$3^2-2*User_Model_Calcs!M4924*Sat_Data!$B$3*COS(RADIANS(L4924))*COS(RADIANS(I4924)))</f>
        <v>36382.268530352296</v>
      </c>
      <c r="O4924">
        <f ca="1">DEGREES(ACOS(((Earth_Data!$B$1+Sat_Data!$B$2)/User_Model_Calcs!N4924)*SQRT(1-COS(RADIANS(User_Model_Calcs!I4924))^2*COS(RADIANS(User_Model_Calcs!B4924))^2)))</f>
        <v>62.93565745177817</v>
      </c>
      <c r="P4924">
        <f t="shared" ca="1" si="744"/>
        <v>46.523733295111157</v>
      </c>
    </row>
    <row r="4925" spans="1:16" x14ac:dyDescent="0.25">
      <c r="A4925">
        <f t="shared" ca="1" si="753"/>
        <v>129.3000133578534</v>
      </c>
      <c r="B4925">
        <f t="shared" ca="1" si="754"/>
        <v>-15.254698519042641</v>
      </c>
      <c r="C4925" s="6">
        <v>20135.9375</v>
      </c>
      <c r="D4925">
        <f t="shared" ca="1" si="751"/>
        <v>3</v>
      </c>
      <c r="E4925" s="1">
        <v>0.65</v>
      </c>
      <c r="F4925">
        <v>19.899999999999999</v>
      </c>
      <c r="G4925">
        <f t="shared" ca="1" si="745"/>
        <v>54.048620189015942</v>
      </c>
      <c r="H4925">
        <f t="shared" ca="1" si="752"/>
        <v>23.730604013298645</v>
      </c>
      <c r="I4925">
        <f ca="1">User_Model_Calcs!A4925-Sat_Data!$B$5</f>
        <v>19.300013357853402</v>
      </c>
      <c r="J4925">
        <f ca="1">(Earth_Data!$B$1/SQRT(1-Earth_Data!$B$2^2*SIN(RADIANS(User_Model_Calcs!B4925))^2))*COS(RADIANS(User_Model_Calcs!B4925))</f>
        <v>6154.8373941161535</v>
      </c>
      <c r="K4925">
        <f ca="1">((Earth_Data!$B$1*(1-Earth_Data!$B$2^2))/SQRT(1-Earth_Data!$B$2^2*SIN(RADIANS(User_Model_Calcs!B4925))^2))*SIN(RADIANS(User_Model_Calcs!B4925))</f>
        <v>-1667.3064918647788</v>
      </c>
      <c r="L4925">
        <f t="shared" ca="1" si="746"/>
        <v>-15.157288807145274</v>
      </c>
      <c r="M4925">
        <f t="shared" ca="1" si="747"/>
        <v>6376.671097510437</v>
      </c>
      <c r="N4925">
        <f ca="1">SQRT(User_Model_Calcs!M4925^2+Sat_Data!$B$3^2-2*User_Model_Calcs!M4925*Sat_Data!$B$3*COS(RADIANS(L4925))*COS(RADIANS(I4925)))</f>
        <v>36450.221401658062</v>
      </c>
      <c r="O4925">
        <f ca="1">DEGREES(ACOS(((Earth_Data!$B$1+Sat_Data!$B$2)/User_Model_Calcs!N4925)*SQRT(1-COS(RADIANS(User_Model_Calcs!I4925))^2*COS(RADIANS(User_Model_Calcs!B4925))^2)))</f>
        <v>61.431347381645132</v>
      </c>
      <c r="P4925">
        <f t="shared" ca="1" si="744"/>
        <v>53.081560975929314</v>
      </c>
    </row>
    <row r="4926" spans="1:16" x14ac:dyDescent="0.25">
      <c r="A4926">
        <f t="shared" ca="1" si="753"/>
        <v>129.93074193635456</v>
      </c>
      <c r="B4926">
        <f t="shared" ca="1" si="754"/>
        <v>-14.916705239474355</v>
      </c>
      <c r="C4926" s="6">
        <v>20135.9375</v>
      </c>
      <c r="D4926">
        <f t="shared" ca="1" si="751"/>
        <v>0.75</v>
      </c>
      <c r="E4926" s="1">
        <v>0.65</v>
      </c>
      <c r="F4926">
        <v>19.899999999999999</v>
      </c>
      <c r="G4926">
        <f t="shared" ca="1" si="745"/>
        <v>42.007420362456692</v>
      </c>
      <c r="H4926">
        <f t="shared" ca="1" si="752"/>
        <v>21.364708389223527</v>
      </c>
      <c r="I4926">
        <f ca="1">User_Model_Calcs!A4926-Sat_Data!$B$5</f>
        <v>19.930741936354565</v>
      </c>
      <c r="J4926">
        <f ca="1">(Earth_Data!$B$1/SQRT(1-Earth_Data!$B$2^2*SIN(RADIANS(User_Model_Calcs!B4926))^2))*COS(RADIANS(User_Model_Calcs!B4926))</f>
        <v>6164.5709286257215</v>
      </c>
      <c r="K4926">
        <f ca="1">((Earth_Data!$B$1*(1-Earth_Data!$B$2^2))/SQRT(1-Earth_Data!$B$2^2*SIN(RADIANS(User_Model_Calcs!B4926))^2))*SIN(RADIANS(User_Model_Calcs!B4926))</f>
        <v>-1631.1965853410643</v>
      </c>
      <c r="L4926">
        <f t="shared" ca="1" si="746"/>
        <v>-14.821254475631203</v>
      </c>
      <c r="M4926">
        <f t="shared" ca="1" si="747"/>
        <v>6376.7340413479478</v>
      </c>
      <c r="N4926">
        <f ca="1">SQRT(User_Model_Calcs!M4926^2+Sat_Data!$B$3^2-2*User_Model_Calcs!M4926*Sat_Data!$B$3*COS(RADIANS(L4926))*COS(RADIANS(I4926)))</f>
        <v>36465.954853679956</v>
      </c>
      <c r="O4926">
        <f ca="1">DEGREES(ACOS(((Earth_Data!$B$1+Sat_Data!$B$2)/User_Model_Calcs!N4926)*SQRT(1-COS(RADIANS(User_Model_Calcs!I4926))^2*COS(RADIANS(User_Model_Calcs!B4926))^2)))</f>
        <v>61.094091328466796</v>
      </c>
      <c r="P4926">
        <f t="shared" ca="1" si="744"/>
        <v>54.628696654647889</v>
      </c>
    </row>
    <row r="4927" spans="1:16" x14ac:dyDescent="0.25">
      <c r="A4927">
        <f t="shared" ca="1" si="753"/>
        <v>129.97501681478374</v>
      </c>
      <c r="B4927">
        <f t="shared" ca="1" si="754"/>
        <v>-12.23604864632811</v>
      </c>
      <c r="C4927" s="6">
        <v>20135.9375</v>
      </c>
      <c r="D4927">
        <f t="shared" ca="1" si="751"/>
        <v>0.75</v>
      </c>
      <c r="E4927" s="1">
        <v>0.65</v>
      </c>
      <c r="F4927">
        <v>19.899999999999999</v>
      </c>
      <c r="G4927">
        <f t="shared" ca="1" si="745"/>
        <v>42.007420362456692</v>
      </c>
      <c r="H4927">
        <f t="shared" ca="1" si="752"/>
        <v>20.62415252841587</v>
      </c>
      <c r="I4927">
        <f ca="1">User_Model_Calcs!A4927-Sat_Data!$B$5</f>
        <v>19.975016814783743</v>
      </c>
      <c r="J4927">
        <f ca="1">(Earth_Data!$B$1/SQRT(1-Earth_Data!$B$2^2*SIN(RADIANS(User_Model_Calcs!B4927))^2))*COS(RADIANS(User_Model_Calcs!B4927))</f>
        <v>6234.1835508917084</v>
      </c>
      <c r="K4927">
        <f ca="1">((Earth_Data!$B$1*(1-Earth_Data!$B$2^2))/SQRT(1-Earth_Data!$B$2^2*SIN(RADIANS(User_Model_Calcs!B4927))^2))*SIN(RADIANS(User_Model_Calcs!B4927))</f>
        <v>-1342.9335751320709</v>
      </c>
      <c r="L4927">
        <f t="shared" ca="1" si="746"/>
        <v>-12.156578412520936</v>
      </c>
      <c r="M4927">
        <f t="shared" ca="1" si="747"/>
        <v>6377.1870862807336</v>
      </c>
      <c r="N4927">
        <f ca="1">SQRT(User_Model_Calcs!M4927^2+Sat_Data!$B$3^2-2*User_Model_Calcs!M4927*Sat_Data!$B$3*COS(RADIANS(L4927))*COS(RADIANS(I4927)))</f>
        <v>36392.190905050862</v>
      </c>
      <c r="O4927">
        <f ca="1">DEGREES(ACOS(((Earth_Data!$B$1+Sat_Data!$B$2)/User_Model_Calcs!N4927)*SQRT(1-COS(RADIANS(User_Model_Calcs!I4927))^2*COS(RADIANS(User_Model_Calcs!B4927))^2)))</f>
        <v>62.731530960612368</v>
      </c>
      <c r="P4927">
        <f t="shared" ca="1" si="744"/>
        <v>59.753943315083426</v>
      </c>
    </row>
    <row r="4928" spans="1:16" x14ac:dyDescent="0.25">
      <c r="A4928">
        <f t="shared" ca="1" si="753"/>
        <v>127.25534665442912</v>
      </c>
      <c r="B4928">
        <f t="shared" ca="1" si="754"/>
        <v>-15.546093553395396</v>
      </c>
      <c r="C4928" s="6">
        <v>20135.9375</v>
      </c>
      <c r="D4928">
        <f t="shared" ca="1" si="751"/>
        <v>0.75</v>
      </c>
      <c r="E4928" s="1">
        <v>0.65</v>
      </c>
      <c r="F4928">
        <v>19.899999999999999</v>
      </c>
      <c r="G4928">
        <f t="shared" ca="1" si="745"/>
        <v>42.007420362456692</v>
      </c>
      <c r="H4928">
        <f t="shared" ca="1" si="752"/>
        <v>18.178770283762429</v>
      </c>
      <c r="I4928">
        <f ca="1">User_Model_Calcs!A4928-Sat_Data!$B$5</f>
        <v>17.255346654429118</v>
      </c>
      <c r="J4928">
        <f ca="1">(Earth_Data!$B$1/SQRT(1-Earth_Data!$B$2^2*SIN(RADIANS(User_Model_Calcs!B4928))^2))*COS(RADIANS(User_Model_Calcs!B4928))</f>
        <v>6146.2746928039942</v>
      </c>
      <c r="K4928">
        <f ca="1">((Earth_Data!$B$1*(1-Earth_Data!$B$2^2))/SQRT(1-Earth_Data!$B$2^2*SIN(RADIANS(User_Model_Calcs!B4928))^2))*SIN(RADIANS(User_Model_Calcs!B4928))</f>
        <v>-1698.3923423106526</v>
      </c>
      <c r="L4928">
        <f t="shared" ca="1" si="746"/>
        <v>-15.447005748263921</v>
      </c>
      <c r="M4928">
        <f t="shared" ca="1" si="747"/>
        <v>6376.6158068227933</v>
      </c>
      <c r="N4928">
        <f ca="1">SQRT(User_Model_Calcs!M4928^2+Sat_Data!$B$3^2-2*User_Model_Calcs!M4928*Sat_Data!$B$3*COS(RADIANS(L4928))*COS(RADIANS(I4928)))</f>
        <v>36379.92413624515</v>
      </c>
      <c r="O4928">
        <f ca="1">DEGREES(ACOS(((Earth_Data!$B$1+Sat_Data!$B$2)/User_Model_Calcs!N4928)*SQRT(1-COS(RADIANS(User_Model_Calcs!I4928))^2*COS(RADIANS(User_Model_Calcs!B4928))^2)))</f>
        <v>62.993967601237962</v>
      </c>
      <c r="P4928">
        <f t="shared" ca="1" si="744"/>
        <v>49.210396280611675</v>
      </c>
    </row>
    <row r="4929" spans="1:16" x14ac:dyDescent="0.25">
      <c r="A4929">
        <f t="shared" ca="1" si="753"/>
        <v>126.26968924274509</v>
      </c>
      <c r="B4929">
        <f t="shared" ca="1" si="754"/>
        <v>-12.901857822585477</v>
      </c>
      <c r="C4929" s="6">
        <v>20135.9375</v>
      </c>
      <c r="D4929">
        <f t="shared" ca="1" si="751"/>
        <v>3</v>
      </c>
      <c r="E4929" s="1">
        <v>0.65</v>
      </c>
      <c r="F4929">
        <v>19.899999999999999</v>
      </c>
      <c r="G4929">
        <f t="shared" ca="1" si="745"/>
        <v>54.048620189015942</v>
      </c>
      <c r="H4929">
        <f t="shared" ca="1" si="752"/>
        <v>21.8258801013401</v>
      </c>
      <c r="I4929">
        <f ca="1">User_Model_Calcs!A4929-Sat_Data!$B$5</f>
        <v>16.269689242745088</v>
      </c>
      <c r="J4929">
        <f ca="1">(Earth_Data!$B$1/SQRT(1-Earth_Data!$B$2^2*SIN(RADIANS(User_Model_Calcs!B4929))^2))*COS(RADIANS(User_Model_Calcs!B4929))</f>
        <v>6218.1549398720581</v>
      </c>
      <c r="K4929">
        <f ca="1">((Earth_Data!$B$1*(1-Earth_Data!$B$2^2))/SQRT(1-Earth_Data!$B$2^2*SIN(RADIANS(User_Model_Calcs!B4929))^2))*SIN(RADIANS(User_Model_Calcs!B4929))</f>
        <v>-1414.8244042064439</v>
      </c>
      <c r="L4929">
        <f t="shared" ca="1" si="746"/>
        <v>-12.818348602727742</v>
      </c>
      <c r="M4929">
        <f t="shared" ca="1" si="747"/>
        <v>6377.0823227392475</v>
      </c>
      <c r="N4929">
        <f ca="1">SQRT(User_Model_Calcs!M4929^2+Sat_Data!$B$3^2-2*User_Model_Calcs!M4929*Sat_Data!$B$3*COS(RADIANS(L4929))*COS(RADIANS(I4929)))</f>
        <v>36264.507908437692</v>
      </c>
      <c r="O4929">
        <f ca="1">DEGREES(ACOS(((Earth_Data!$B$1+Sat_Data!$B$2)/User_Model_Calcs!N4929)*SQRT(1-COS(RADIANS(User_Model_Calcs!I4929))^2*COS(RADIANS(User_Model_Calcs!B4929))^2)))</f>
        <v>65.786780053578099</v>
      </c>
      <c r="P4929">
        <f t="shared" ca="1" si="744"/>
        <v>52.581620275916123</v>
      </c>
    </row>
    <row r="4930" spans="1:16" x14ac:dyDescent="0.25">
      <c r="A4930">
        <f t="shared" ca="1" si="753"/>
        <v>129.96783522006191</v>
      </c>
      <c r="B4930">
        <f t="shared" ca="1" si="754"/>
        <v>-12.373017732404843</v>
      </c>
      <c r="C4930" s="6">
        <v>20135.9375</v>
      </c>
      <c r="D4930">
        <f t="shared" ca="1" si="751"/>
        <v>3</v>
      </c>
      <c r="E4930" s="1">
        <v>0.65</v>
      </c>
      <c r="F4930">
        <v>19.899999999999999</v>
      </c>
      <c r="G4930">
        <f t="shared" ca="1" si="745"/>
        <v>54.048620189015942</v>
      </c>
      <c r="H4930">
        <f t="shared" ca="1" si="752"/>
        <v>14.289663594917339</v>
      </c>
      <c r="I4930">
        <f ca="1">User_Model_Calcs!A4930-Sat_Data!$B$5</f>
        <v>19.967835220061914</v>
      </c>
      <c r="J4930">
        <f ca="1">(Earth_Data!$B$1/SQRT(1-Earth_Data!$B$2^2*SIN(RADIANS(User_Model_Calcs!B4930))^2))*COS(RADIANS(User_Model_Calcs!B4930))</f>
        <v>6230.9545072300107</v>
      </c>
      <c r="K4930">
        <f ca="1">((Earth_Data!$B$1*(1-Earth_Data!$B$2^2))/SQRT(1-Earth_Data!$B$2^2*SIN(RADIANS(User_Model_Calcs!B4930))^2))*SIN(RADIANS(User_Model_Calcs!B4930))</f>
        <v>-1357.7376789908715</v>
      </c>
      <c r="L4930">
        <f t="shared" ca="1" si="746"/>
        <v>-12.292713059237155</v>
      </c>
      <c r="M4930">
        <f t="shared" ca="1" si="747"/>
        <v>6377.1659595874953</v>
      </c>
      <c r="N4930">
        <f ca="1">SQRT(User_Model_Calcs!M4930^2+Sat_Data!$B$3^2-2*User_Model_Calcs!M4930*Sat_Data!$B$3*COS(RADIANS(L4930))*COS(RADIANS(I4930)))</f>
        <v>36395.394120806443</v>
      </c>
      <c r="O4930">
        <f ca="1">DEGREES(ACOS(((Earth_Data!$B$1+Sat_Data!$B$2)/User_Model_Calcs!N4930)*SQRT(1-COS(RADIANS(User_Model_Calcs!I4930))^2*COS(RADIANS(User_Model_Calcs!B4930))^2)))</f>
        <v>62.658426525559172</v>
      </c>
      <c r="P4930">
        <f t="shared" ref="P4930:P4993" ca="1" si="755">DEGREES(ASIN(SIN(RADIANS(ABS(I4930)))/(SIN(ACOS(COS(RADIANS(I4930))*COS(RADIANS(B4930)))))))</f>
        <v>59.470165392906672</v>
      </c>
    </row>
    <row r="4931" spans="1:16" x14ac:dyDescent="0.25">
      <c r="A4931">
        <f t="shared" ca="1" si="753"/>
        <v>129.75666173832454</v>
      </c>
      <c r="B4931">
        <f t="shared" ca="1" si="754"/>
        <v>-13.460020731725066</v>
      </c>
      <c r="C4931" s="6">
        <v>20135.9375</v>
      </c>
      <c r="D4931">
        <f t="shared" ca="1" si="751"/>
        <v>1.2</v>
      </c>
      <c r="E4931" s="1">
        <v>0.65</v>
      </c>
      <c r="F4931">
        <v>19.899999999999999</v>
      </c>
      <c r="G4931">
        <f t="shared" ref="G4931:G4994" ca="1" si="756">20.4+20*LOG(F4931)+20*LOG(D4931)+10*LOG(E4931)</f>
        <v>46.089820015575185</v>
      </c>
      <c r="H4931">
        <f t="shared" ca="1" si="752"/>
        <v>16.063547960456987</v>
      </c>
      <c r="I4931">
        <f ca="1">User_Model_Calcs!A4931-Sat_Data!$B$5</f>
        <v>19.756661738324539</v>
      </c>
      <c r="J4931">
        <f ca="1">(Earth_Data!$B$1/SQRT(1-Earth_Data!$B$2^2*SIN(RADIANS(User_Model_Calcs!B4931))^2))*COS(RADIANS(User_Model_Calcs!B4931))</f>
        <v>6204.0741626365389</v>
      </c>
      <c r="K4931">
        <f ca="1">((Earth_Data!$B$1*(1-Earth_Data!$B$2^2))/SQRT(1-Earth_Data!$B$2^2*SIN(RADIANS(User_Model_Calcs!B4931))^2))*SIN(RADIANS(User_Model_Calcs!B4931))</f>
        <v>-1474.9480557862419</v>
      </c>
      <c r="L4931">
        <f t="shared" ref="L4931:L4994" ca="1" si="757">DEGREES(ATAN((K4931/J4931)))</f>
        <v>-13.37315989148769</v>
      </c>
      <c r="M4931">
        <f t="shared" ref="M4931:M4994" ca="1" si="758">SQRT(J4931^2+K4931^2)</f>
        <v>6376.9905114216599</v>
      </c>
      <c r="N4931">
        <f ca="1">SQRT(User_Model_Calcs!M4931^2+Sat_Data!$B$3^2-2*User_Model_Calcs!M4931*Sat_Data!$B$3*COS(RADIANS(L4931))*COS(RADIANS(I4931)))</f>
        <v>36415.6262240129</v>
      </c>
      <c r="O4931">
        <f ca="1">DEGREES(ACOS(((Earth_Data!$B$1+Sat_Data!$B$2)/User_Model_Calcs!N4931)*SQRT(1-COS(RADIANS(User_Model_Calcs!I4931))^2*COS(RADIANS(User_Model_Calcs!B4931))^2)))</f>
        <v>62.199757462400243</v>
      </c>
      <c r="P4931">
        <f t="shared" ca="1" si="755"/>
        <v>57.053843204611262</v>
      </c>
    </row>
    <row r="4932" spans="1:16" x14ac:dyDescent="0.25">
      <c r="A4932">
        <f t="shared" ca="1" si="753"/>
        <v>126.34653364830569</v>
      </c>
      <c r="B4932">
        <f t="shared" ca="1" si="754"/>
        <v>-12.96741105006136</v>
      </c>
      <c r="C4932" s="6">
        <v>20135.9375</v>
      </c>
      <c r="D4932">
        <f t="shared" ca="1" si="751"/>
        <v>1.2</v>
      </c>
      <c r="E4932" s="1">
        <v>0.65</v>
      </c>
      <c r="F4932">
        <v>19.899999999999999</v>
      </c>
      <c r="G4932">
        <f t="shared" ca="1" si="756"/>
        <v>46.089820015575185</v>
      </c>
      <c r="H4932">
        <f t="shared" ca="1" si="752"/>
        <v>14.195245236588919</v>
      </c>
      <c r="I4932">
        <f ca="1">User_Model_Calcs!A4932-Sat_Data!$B$5</f>
        <v>16.346533648305694</v>
      </c>
      <c r="J4932">
        <f ca="1">(Earth_Data!$B$1/SQRT(1-Earth_Data!$B$2^2*SIN(RADIANS(User_Model_Calcs!B4932))^2))*COS(RADIANS(User_Model_Calcs!B4932))</f>
        <v>6216.53162339354</v>
      </c>
      <c r="K4932">
        <f ca="1">((Earth_Data!$B$1*(1-Earth_Data!$B$2^2))/SQRT(1-Earth_Data!$B$2^2*SIN(RADIANS(User_Model_Calcs!B4932))^2))*SIN(RADIANS(User_Model_Calcs!B4932))</f>
        <v>-1421.8925397931102</v>
      </c>
      <c r="L4932">
        <f t="shared" ca="1" si="757"/>
        <v>-12.883506547910157</v>
      </c>
      <c r="M4932">
        <f t="shared" ca="1" si="758"/>
        <v>6377.071727632615</v>
      </c>
      <c r="N4932">
        <f ca="1">SQRT(User_Model_Calcs!M4932^2+Sat_Data!$B$3^2-2*User_Model_Calcs!M4932*Sat_Data!$B$3*COS(RADIANS(L4932))*COS(RADIANS(I4932)))</f>
        <v>36269.039657918038</v>
      </c>
      <c r="O4932">
        <f ca="1">DEGREES(ACOS(((Earth_Data!$B$1+Sat_Data!$B$2)/User_Model_Calcs!N4932)*SQRT(1-COS(RADIANS(User_Model_Calcs!I4932))^2*COS(RADIANS(User_Model_Calcs!B4932))^2)))</f>
        <v>65.671529218873744</v>
      </c>
      <c r="P4932">
        <f t="shared" ca="1" si="755"/>
        <v>52.581477642203637</v>
      </c>
    </row>
    <row r="4933" spans="1:16" x14ac:dyDescent="0.25">
      <c r="A4933">
        <f t="shared" ca="1" si="753"/>
        <v>126.63933257405237</v>
      </c>
      <c r="B4933">
        <f t="shared" ca="1" si="754"/>
        <v>-13.437200013289051</v>
      </c>
      <c r="C4933" s="6">
        <v>20135.9375</v>
      </c>
      <c r="D4933">
        <f t="shared" ca="1" si="751"/>
        <v>0.75</v>
      </c>
      <c r="E4933" s="1">
        <v>0.65</v>
      </c>
      <c r="F4933">
        <v>19.899999999999999</v>
      </c>
      <c r="G4933">
        <f t="shared" ca="1" si="756"/>
        <v>42.007420362456692</v>
      </c>
      <c r="H4933">
        <f t="shared" ca="1" si="752"/>
        <v>16.629056550816959</v>
      </c>
      <c r="I4933">
        <f ca="1">User_Model_Calcs!A4933-Sat_Data!$B$5</f>
        <v>16.639332574052375</v>
      </c>
      <c r="J4933">
        <f ca="1">(Earth_Data!$B$1/SQRT(1-Earth_Data!$B$2^2*SIN(RADIANS(User_Model_Calcs!B4933))^2))*COS(RADIANS(User_Model_Calcs!B4933))</f>
        <v>6204.6613531624462</v>
      </c>
      <c r="K4933">
        <f ca="1">((Earth_Data!$B$1*(1-Earth_Data!$B$2^2))/SQRT(1-Earth_Data!$B$2^2*SIN(RADIANS(User_Model_Calcs!B4933))^2))*SIN(RADIANS(User_Model_Calcs!B4933))</f>
        <v>-1472.4925308829038</v>
      </c>
      <c r="L4933">
        <f t="shared" ca="1" si="757"/>
        <v>-13.350475573277338</v>
      </c>
      <c r="M4933">
        <f t="shared" ca="1" si="758"/>
        <v>6376.9943359653043</v>
      </c>
      <c r="N4933">
        <f ca="1">SQRT(User_Model_Calcs!M4933^2+Sat_Data!$B$3^2-2*User_Model_Calcs!M4933*Sat_Data!$B$3*COS(RADIANS(L4933))*COS(RADIANS(I4933)))</f>
        <v>36292.724974983241</v>
      </c>
      <c r="O4933">
        <f ca="1">DEGREES(ACOS(((Earth_Data!$B$1+Sat_Data!$B$2)/User_Model_Calcs!N4933)*SQRT(1-COS(RADIANS(User_Model_Calcs!I4933))^2*COS(RADIANS(User_Model_Calcs!B4933))^2)))</f>
        <v>65.076869112818528</v>
      </c>
      <c r="P4933">
        <f t="shared" ca="1" si="755"/>
        <v>52.1331024593769</v>
      </c>
    </row>
    <row r="4934" spans="1:16" x14ac:dyDescent="0.25">
      <c r="A4934">
        <f t="shared" ca="1" si="753"/>
        <v>128.92953146229499</v>
      </c>
      <c r="B4934">
        <f t="shared" ca="1" si="754"/>
        <v>-12.058097709504391</v>
      </c>
      <c r="C4934" s="6">
        <v>20135.9375</v>
      </c>
      <c r="D4934">
        <f t="shared" ca="1" si="751"/>
        <v>1.2</v>
      </c>
      <c r="E4934" s="1">
        <v>0.65</v>
      </c>
      <c r="F4934">
        <v>19.899999999999999</v>
      </c>
      <c r="G4934">
        <f t="shared" ca="1" si="756"/>
        <v>46.089820015575185</v>
      </c>
      <c r="H4934">
        <f t="shared" ca="1" si="752"/>
        <v>17.270694588873496</v>
      </c>
      <c r="I4934">
        <f ca="1">User_Model_Calcs!A4934-Sat_Data!$B$5</f>
        <v>18.929531462294989</v>
      </c>
      <c r="J4934">
        <f ca="1">(Earth_Data!$B$1/SQRT(1-Earth_Data!$B$2^2*SIN(RADIANS(User_Model_Calcs!B4934))^2))*COS(RADIANS(User_Model_Calcs!B4934))</f>
        <v>6238.3258195703156</v>
      </c>
      <c r="K4934">
        <f ca="1">((Earth_Data!$B$1*(1-Earth_Data!$B$2^2))/SQRT(1-Earth_Data!$B$2^2*SIN(RADIANS(User_Model_Calcs!B4934))^2))*SIN(RADIANS(User_Model_Calcs!B4934))</f>
        <v>-1323.688774162177</v>
      </c>
      <c r="L4934">
        <f t="shared" ca="1" si="757"/>
        <v>-11.979714269230193</v>
      </c>
      <c r="M4934">
        <f t="shared" ca="1" si="758"/>
        <v>6377.2142038636757</v>
      </c>
      <c r="N4934">
        <f ca="1">SQRT(User_Model_Calcs!M4934^2+Sat_Data!$B$3^2-2*User_Model_Calcs!M4934*Sat_Data!$B$3*COS(RADIANS(L4934))*COS(RADIANS(I4934)))</f>
        <v>36343.732617615526</v>
      </c>
      <c r="O4934">
        <f ca="1">DEGREES(ACOS(((Earth_Data!$B$1+Sat_Data!$B$2)/User_Model_Calcs!N4934)*SQRT(1-COS(RADIANS(User_Model_Calcs!I4934))^2*COS(RADIANS(User_Model_Calcs!B4934))^2)))</f>
        <v>63.852508495873742</v>
      </c>
      <c r="P4934">
        <f t="shared" ca="1" si="755"/>
        <v>58.653056506630392</v>
      </c>
    </row>
    <row r="4935" spans="1:16" x14ac:dyDescent="0.25">
      <c r="A4935">
        <f t="shared" ca="1" si="753"/>
        <v>125.56868636817224</v>
      </c>
      <c r="B4935">
        <f t="shared" ca="1" si="754"/>
        <v>-15.844335255443497</v>
      </c>
      <c r="C4935" s="6">
        <v>20135.9375</v>
      </c>
      <c r="D4935">
        <f t="shared" ca="1" si="751"/>
        <v>1.2</v>
      </c>
      <c r="E4935" s="1">
        <v>0.65</v>
      </c>
      <c r="F4935">
        <v>19.899999999999999</v>
      </c>
      <c r="G4935">
        <f t="shared" ca="1" si="756"/>
        <v>46.089820015575185</v>
      </c>
      <c r="H4935">
        <f t="shared" ca="1" si="752"/>
        <v>14.390098521403218</v>
      </c>
      <c r="I4935">
        <f ca="1">User_Model_Calcs!A4935-Sat_Data!$B$5</f>
        <v>15.568686368172237</v>
      </c>
      <c r="J4935">
        <f ca="1">(Earth_Data!$B$1/SQRT(1-Earth_Data!$B$2^2*SIN(RADIANS(User_Model_Calcs!B4935))^2))*COS(RADIANS(User_Model_Calcs!B4935))</f>
        <v>6137.3469674674334</v>
      </c>
      <c r="K4935">
        <f ca="1">((Earth_Data!$B$1*(1-Earth_Data!$B$2^2))/SQRT(1-Earth_Data!$B$2^2*SIN(RADIANS(User_Model_Calcs!B4935))^2))*SIN(RADIANS(User_Model_Calcs!B4935))</f>
        <v>-1730.1639218221519</v>
      </c>
      <c r="L4935">
        <f t="shared" ca="1" si="757"/>
        <v>-15.74354045430163</v>
      </c>
      <c r="M4935">
        <f t="shared" ca="1" si="758"/>
        <v>6376.5582405759233</v>
      </c>
      <c r="N4935">
        <f ca="1">SQRT(User_Model_Calcs!M4935^2+Sat_Data!$B$3^2-2*User_Model_Calcs!M4935*Sat_Data!$B$3*COS(RADIANS(L4935))*COS(RADIANS(I4935)))</f>
        <v>36330.601101982968</v>
      </c>
      <c r="O4935">
        <f ca="1">DEGREES(ACOS(((Earth_Data!$B$1+Sat_Data!$B$2)/User_Model_Calcs!N4935)*SQRT(1-COS(RADIANS(User_Model_Calcs!I4935))^2*COS(RADIANS(User_Model_Calcs!B4935))^2)))</f>
        <v>64.143796689430673</v>
      </c>
      <c r="P4935">
        <f t="shared" ca="1" si="755"/>
        <v>45.580711412096662</v>
      </c>
    </row>
    <row r="4936" spans="1:16" x14ac:dyDescent="0.25">
      <c r="A4936">
        <f t="shared" ca="1" si="753"/>
        <v>129.90184842026991</v>
      </c>
      <c r="B4936">
        <f t="shared" ca="1" si="754"/>
        <v>-12.247493990274359</v>
      </c>
      <c r="C4936" s="6">
        <v>20135.9375</v>
      </c>
      <c r="D4936">
        <f t="shared" ca="1" si="751"/>
        <v>3</v>
      </c>
      <c r="E4936" s="1">
        <v>0.65</v>
      </c>
      <c r="F4936">
        <v>19.899999999999999</v>
      </c>
      <c r="G4936">
        <f t="shared" ca="1" si="756"/>
        <v>54.048620189015942</v>
      </c>
      <c r="H4936">
        <f t="shared" ca="1" si="752"/>
        <v>17.720432915939774</v>
      </c>
      <c r="I4936">
        <f ca="1">User_Model_Calcs!A4936-Sat_Data!$B$5</f>
        <v>19.901848420269914</v>
      </c>
      <c r="J4936">
        <f ca="1">(Earth_Data!$B$1/SQRT(1-Earth_Data!$B$2^2*SIN(RADIANS(User_Model_Calcs!B4936))^2))*COS(RADIANS(User_Model_Calcs!B4936))</f>
        <v>6233.9150835193332</v>
      </c>
      <c r="K4936">
        <f ca="1">((Earth_Data!$B$1*(1-Earth_Data!$B$2^2))/SQRT(1-Earth_Data!$B$2^2*SIN(RADIANS(User_Model_Calcs!B4936))^2))*SIN(RADIANS(User_Model_Calcs!B4936))</f>
        <v>-1344.170917891018</v>
      </c>
      <c r="L4936">
        <f t="shared" ca="1" si="757"/>
        <v>-12.167953960267912</v>
      </c>
      <c r="M4936">
        <f t="shared" ca="1" si="758"/>
        <v>6377.1853293623071</v>
      </c>
      <c r="N4936">
        <f ca="1">SQRT(User_Model_Calcs!M4936^2+Sat_Data!$B$3^2-2*User_Model_Calcs!M4936*Sat_Data!$B$3*COS(RADIANS(L4936))*COS(RADIANS(I4936)))</f>
        <v>36389.33750554391</v>
      </c>
      <c r="O4936">
        <f ca="1">DEGREES(ACOS(((Earth_Data!$B$1+Sat_Data!$B$2)/User_Model_Calcs!N4936)*SQRT(1-COS(RADIANS(User_Model_Calcs!I4936))^2*COS(RADIANS(User_Model_Calcs!B4936))^2)))</f>
        <v>62.796207687825522</v>
      </c>
      <c r="P4936">
        <f t="shared" ca="1" si="755"/>
        <v>59.631522361966162</v>
      </c>
    </row>
    <row r="4937" spans="1:16" x14ac:dyDescent="0.25">
      <c r="A4937">
        <f t="shared" ca="1" si="753"/>
        <v>128.99822503048682</v>
      </c>
      <c r="B4937">
        <f t="shared" ca="1" si="754"/>
        <v>-13.691161701826957</v>
      </c>
      <c r="C4937" s="6">
        <v>20135.9375</v>
      </c>
      <c r="D4937">
        <f t="shared" ca="1" si="751"/>
        <v>0.75</v>
      </c>
      <c r="E4937" s="1">
        <v>0.65</v>
      </c>
      <c r="F4937">
        <v>19.899999999999999</v>
      </c>
      <c r="G4937">
        <f t="shared" ca="1" si="756"/>
        <v>42.007420362456692</v>
      </c>
      <c r="H4937">
        <f t="shared" ca="1" si="752"/>
        <v>17.888757240770715</v>
      </c>
      <c r="I4937">
        <f ca="1">User_Model_Calcs!A4937-Sat_Data!$B$5</f>
        <v>18.998225030486822</v>
      </c>
      <c r="J4937">
        <f ca="1">(Earth_Data!$B$1/SQRT(1-Earth_Data!$B$2^2*SIN(RADIANS(User_Model_Calcs!B4937))^2))*COS(RADIANS(User_Model_Calcs!B4937))</f>
        <v>6198.0716072916439</v>
      </c>
      <c r="K4937">
        <f ca="1">((Earth_Data!$B$1*(1-Earth_Data!$B$2^2))/SQRT(1-Earth_Data!$B$2^2*SIN(RADIANS(User_Model_Calcs!B4937))^2))*SIN(RADIANS(User_Model_Calcs!B4937))</f>
        <v>-1499.8059753095808</v>
      </c>
      <c r="L4937">
        <f t="shared" ca="1" si="757"/>
        <v>-13.602922417308458</v>
      </c>
      <c r="M4937">
        <f t="shared" ca="1" si="758"/>
        <v>6376.951435653963</v>
      </c>
      <c r="N4937">
        <f ca="1">SQRT(User_Model_Calcs!M4937^2+Sat_Data!$B$3^2-2*User_Model_Calcs!M4937*Sat_Data!$B$3*COS(RADIANS(L4937))*COS(RADIANS(I4937)))</f>
        <v>36390.633086400987</v>
      </c>
      <c r="O4937">
        <f ca="1">DEGREES(ACOS(((Earth_Data!$B$1+Sat_Data!$B$2)/User_Model_Calcs!N4937)*SQRT(1-COS(RADIANS(User_Model_Calcs!I4937))^2*COS(RADIANS(User_Model_Calcs!B4937))^2)))</f>
        <v>62.759950028545852</v>
      </c>
      <c r="P4937">
        <f t="shared" ca="1" si="755"/>
        <v>55.492961518608467</v>
      </c>
    </row>
    <row r="4938" spans="1:16" x14ac:dyDescent="0.25">
      <c r="A4938">
        <f t="shared" ca="1" si="753"/>
        <v>125.70372513639754</v>
      </c>
      <c r="B4938">
        <f t="shared" ca="1" si="754"/>
        <v>-14.102621503997831</v>
      </c>
      <c r="C4938" s="6">
        <v>20135.9375</v>
      </c>
      <c r="D4938">
        <f t="shared" ca="1" si="751"/>
        <v>3</v>
      </c>
      <c r="E4938" s="1">
        <v>0.65</v>
      </c>
      <c r="F4938">
        <v>19.899999999999999</v>
      </c>
      <c r="G4938">
        <f t="shared" ca="1" si="756"/>
        <v>54.048620189015942</v>
      </c>
      <c r="H4938">
        <f t="shared" ca="1" si="752"/>
        <v>16.306742361118964</v>
      </c>
      <c r="I4938">
        <f ca="1">User_Model_Calcs!A4938-Sat_Data!$B$5</f>
        <v>15.703725136397537</v>
      </c>
      <c r="J4938">
        <f ca="1">(Earth_Data!$B$1/SQRT(1-Earth_Data!$B$2^2*SIN(RADIANS(User_Model_Calcs!B4938))^2))*COS(RADIANS(User_Model_Calcs!B4938))</f>
        <v>6187.1380652079133</v>
      </c>
      <c r="K4938">
        <f ca="1">((Earth_Data!$B$1*(1-Earth_Data!$B$2^2))/SQRT(1-Earth_Data!$B$2^2*SIN(RADIANS(User_Model_Calcs!B4938))^2))*SIN(RADIANS(User_Model_Calcs!B4938))</f>
        <v>-1543.9966459253083</v>
      </c>
      <c r="L4938">
        <f t="shared" ca="1" si="757"/>
        <v>-14.011942560867032</v>
      </c>
      <c r="M4938">
        <f t="shared" ca="1" si="758"/>
        <v>6376.8803564574837</v>
      </c>
      <c r="N4938">
        <f ca="1">SQRT(User_Model_Calcs!M4938^2+Sat_Data!$B$3^2-2*User_Model_Calcs!M4938*Sat_Data!$B$3*COS(RADIANS(L4938))*COS(RADIANS(I4938)))</f>
        <v>36279.517390491797</v>
      </c>
      <c r="O4938">
        <f ca="1">DEGREES(ACOS(((Earth_Data!$B$1+Sat_Data!$B$2)/User_Model_Calcs!N4938)*SQRT(1-COS(RADIANS(User_Model_Calcs!I4938))^2*COS(RADIANS(User_Model_Calcs!B4938))^2)))</f>
        <v>65.401618564938985</v>
      </c>
      <c r="P4938">
        <f t="shared" ca="1" si="755"/>
        <v>49.086830200258817</v>
      </c>
    </row>
    <row r="4939" spans="1:16" x14ac:dyDescent="0.25">
      <c r="A4939">
        <f t="shared" ca="1" si="753"/>
        <v>126.94163307141362</v>
      </c>
      <c r="B4939">
        <f t="shared" ca="1" si="754"/>
        <v>-11.802480578721873</v>
      </c>
      <c r="C4939" s="6">
        <v>20135.9375</v>
      </c>
      <c r="D4939">
        <f t="shared" ca="1" si="751"/>
        <v>1.2</v>
      </c>
      <c r="E4939" s="1">
        <v>0.65</v>
      </c>
      <c r="F4939">
        <v>19.899999999999999</v>
      </c>
      <c r="G4939">
        <f t="shared" ca="1" si="756"/>
        <v>46.089820015575185</v>
      </c>
      <c r="H4939">
        <f t="shared" ca="1" si="752"/>
        <v>15.35047063503929</v>
      </c>
      <c r="I4939">
        <f ca="1">User_Model_Calcs!A4939-Sat_Data!$B$5</f>
        <v>16.941633071413619</v>
      </c>
      <c r="J4939">
        <f ca="1">(Earth_Data!$B$1/SQRT(1-Earth_Data!$B$2^2*SIN(RADIANS(User_Model_Calcs!B4939))^2))*COS(RADIANS(User_Model_Calcs!B4939))</f>
        <v>6244.1712403817583</v>
      </c>
      <c r="K4939">
        <f ca="1">((Earth_Data!$B$1*(1-Earth_Data!$B$2^2))/SQRT(1-Earth_Data!$B$2^2*SIN(RADIANS(User_Model_Calcs!B4939))^2))*SIN(RADIANS(User_Model_Calcs!B4939))</f>
        <v>-1296.0227586145916</v>
      </c>
      <c r="L4939">
        <f t="shared" ca="1" si="757"/>
        <v>-11.725663493368438</v>
      </c>
      <c r="M4939">
        <f t="shared" ca="1" si="758"/>
        <v>6377.2525016701074</v>
      </c>
      <c r="N4939">
        <f ca="1">SQRT(User_Model_Calcs!M4939^2+Sat_Data!$B$3^2-2*User_Model_Calcs!M4939*Sat_Data!$B$3*COS(RADIANS(L4939))*COS(RADIANS(I4939)))</f>
        <v>36259.832320234942</v>
      </c>
      <c r="O4939">
        <f ca="1">DEGREES(ACOS(((Earth_Data!$B$1+Sat_Data!$B$2)/User_Model_Calcs!N4939)*SQRT(1-COS(RADIANS(User_Model_Calcs!I4939))^2*COS(RADIANS(User_Model_Calcs!B4939))^2)))</f>
        <v>65.911564495934428</v>
      </c>
      <c r="P4939">
        <f t="shared" ca="1" si="755"/>
        <v>56.120190050795735</v>
      </c>
    </row>
    <row r="4940" spans="1:16" x14ac:dyDescent="0.25">
      <c r="A4940">
        <f t="shared" ca="1" si="753"/>
        <v>130.18358502915859</v>
      </c>
      <c r="B4940">
        <f t="shared" ca="1" si="754"/>
        <v>-14.124357157680475</v>
      </c>
      <c r="C4940" s="6">
        <v>20135.9375</v>
      </c>
      <c r="D4940">
        <f t="shared" ca="1" si="751"/>
        <v>0.75</v>
      </c>
      <c r="E4940" s="1">
        <v>0.65</v>
      </c>
      <c r="F4940">
        <v>19.899999999999999</v>
      </c>
      <c r="G4940">
        <f t="shared" ca="1" si="756"/>
        <v>42.007420362456692</v>
      </c>
      <c r="H4940">
        <f t="shared" ca="1" si="752"/>
        <v>16.455400086841234</v>
      </c>
      <c r="I4940">
        <f ca="1">User_Model_Calcs!A4940-Sat_Data!$B$5</f>
        <v>20.183585029158593</v>
      </c>
      <c r="J4940">
        <f ca="1">(Earth_Data!$B$1/SQRT(1-Earth_Data!$B$2^2*SIN(RADIANS(User_Model_Calcs!B4940))^2))*COS(RADIANS(User_Model_Calcs!B4940))</f>
        <v>6186.5516608071766</v>
      </c>
      <c r="K4940">
        <f ca="1">((Earth_Data!$B$1*(1-Earth_Data!$B$2^2))/SQRT(1-Earth_Data!$B$2^2*SIN(RADIANS(User_Model_Calcs!B4940))^2))*SIN(RADIANS(User_Model_Calcs!B4940))</f>
        <v>-1546.3288956261242</v>
      </c>
      <c r="L4940">
        <f t="shared" ca="1" si="757"/>
        <v>-14.033549849057565</v>
      </c>
      <c r="M4940">
        <f t="shared" ca="1" si="758"/>
        <v>6376.876547753167</v>
      </c>
      <c r="N4940">
        <f ca="1">SQRT(User_Model_Calcs!M4940^2+Sat_Data!$B$3^2-2*User_Model_Calcs!M4940*Sat_Data!$B$3*COS(RADIANS(L4940))*COS(RADIANS(I4940)))</f>
        <v>36452.910356246553</v>
      </c>
      <c r="O4940">
        <f ca="1">DEGREES(ACOS(((Earth_Data!$B$1+Sat_Data!$B$2)/User_Model_Calcs!N4940)*SQRT(1-COS(RADIANS(User_Model_Calcs!I4940))^2*COS(RADIANS(User_Model_Calcs!B4940))^2)))</f>
        <v>61.37884310757849</v>
      </c>
      <c r="P4940">
        <f t="shared" ca="1" si="755"/>
        <v>56.422457335444776</v>
      </c>
    </row>
    <row r="4941" spans="1:16" x14ac:dyDescent="0.25">
      <c r="A4941">
        <f t="shared" ca="1" si="753"/>
        <v>128.14925605294923</v>
      </c>
      <c r="B4941">
        <f t="shared" ca="1" si="754"/>
        <v>-15.275256791016011</v>
      </c>
      <c r="C4941" s="6">
        <v>20135.9375</v>
      </c>
      <c r="D4941">
        <f t="shared" ca="1" si="751"/>
        <v>1.2</v>
      </c>
      <c r="E4941" s="1">
        <v>0.65</v>
      </c>
      <c r="F4941">
        <v>19.899999999999999</v>
      </c>
      <c r="G4941">
        <f t="shared" ca="1" si="756"/>
        <v>46.089820015575185</v>
      </c>
      <c r="H4941">
        <f t="shared" ca="1" si="752"/>
        <v>15.771499822294411</v>
      </c>
      <c r="I4941">
        <f ca="1">User_Model_Calcs!A4941-Sat_Data!$B$5</f>
        <v>18.149256052949227</v>
      </c>
      <c r="J4941">
        <f ca="1">(Earth_Data!$B$1/SQRT(1-Earth_Data!$B$2^2*SIN(RADIANS(User_Model_Calcs!B4941))^2))*COS(RADIANS(User_Model_Calcs!B4941))</f>
        <v>6154.2384770041072</v>
      </c>
      <c r="K4941">
        <f ca="1">((Earth_Data!$B$1*(1-Earth_Data!$B$2^2))/SQRT(1-Earth_Data!$B$2^2*SIN(RADIANS(User_Model_Calcs!B4941))^2))*SIN(RADIANS(User_Model_Calcs!B4941))</f>
        <v>-1669.5010336217192</v>
      </c>
      <c r="L4941">
        <f t="shared" ca="1" si="757"/>
        <v>-15.17772835801498</v>
      </c>
      <c r="M4941">
        <f t="shared" ca="1" si="758"/>
        <v>6376.6672277218468</v>
      </c>
      <c r="N4941">
        <f ca="1">SQRT(User_Model_Calcs!M4941^2+Sat_Data!$B$3^2-2*User_Model_Calcs!M4941*Sat_Data!$B$3*COS(RADIANS(L4941))*COS(RADIANS(I4941)))</f>
        <v>36404.947436777715</v>
      </c>
      <c r="O4941">
        <f ca="1">DEGREES(ACOS(((Earth_Data!$B$1+Sat_Data!$B$2)/User_Model_Calcs!N4941)*SQRT(1-COS(RADIANS(User_Model_Calcs!I4941))^2*COS(RADIANS(User_Model_Calcs!B4941))^2)))</f>
        <v>62.42891113255714</v>
      </c>
      <c r="P4941">
        <f t="shared" ca="1" si="755"/>
        <v>51.210960704010098</v>
      </c>
    </row>
    <row r="4942" spans="1:16" x14ac:dyDescent="0.25">
      <c r="A4942">
        <f t="shared" ca="1" si="753"/>
        <v>129.23824672669338</v>
      </c>
      <c r="B4942">
        <f t="shared" ca="1" si="754"/>
        <v>-13.470181197110536</v>
      </c>
      <c r="C4942" s="6">
        <v>20135.9375</v>
      </c>
      <c r="D4942">
        <f t="shared" ca="1" si="751"/>
        <v>1.2</v>
      </c>
      <c r="E4942" s="1">
        <v>0.65</v>
      </c>
      <c r="F4942">
        <v>19.899999999999999</v>
      </c>
      <c r="G4942">
        <f t="shared" ca="1" si="756"/>
        <v>46.089820015575185</v>
      </c>
      <c r="H4942">
        <f t="shared" ca="1" si="752"/>
        <v>15.940997633038812</v>
      </c>
      <c r="I4942">
        <f ca="1">User_Model_Calcs!A4942-Sat_Data!$B$5</f>
        <v>19.238246726693376</v>
      </c>
      <c r="J4942">
        <f ca="1">(Earth_Data!$B$1/SQRT(1-Earth_Data!$B$2^2*SIN(RADIANS(User_Model_Calcs!B4942))^2))*COS(RADIANS(User_Model_Calcs!B4942))</f>
        <v>6203.8124128844966</v>
      </c>
      <c r="K4942">
        <f ca="1">((Earth_Data!$B$1*(1-Earth_Data!$B$2^2))/SQRT(1-Earth_Data!$B$2^2*SIN(RADIANS(User_Model_Calcs!B4942))^2))*SIN(RADIANS(User_Model_Calcs!B4942))</f>
        <v>-1476.0412549533551</v>
      </c>
      <c r="L4942">
        <f t="shared" ca="1" si="757"/>
        <v>-13.383259644988637</v>
      </c>
      <c r="M4942">
        <f t="shared" ca="1" si="758"/>
        <v>6376.9888066848634</v>
      </c>
      <c r="N4942">
        <f ca="1">SQRT(User_Model_Calcs!M4942^2+Sat_Data!$B$3^2-2*User_Model_Calcs!M4942*Sat_Data!$B$3*COS(RADIANS(L4942))*COS(RADIANS(I4942)))</f>
        <v>36394.212422309014</v>
      </c>
      <c r="O4942">
        <f ca="1">DEGREES(ACOS(((Earth_Data!$B$1+Sat_Data!$B$2)/User_Model_Calcs!N4942)*SQRT(1-COS(RADIANS(User_Model_Calcs!I4942))^2*COS(RADIANS(User_Model_Calcs!B4942))^2)))</f>
        <v>62.679974491117356</v>
      </c>
      <c r="P4942">
        <f t="shared" ca="1" si="755"/>
        <v>56.277860518180162</v>
      </c>
    </row>
    <row r="4943" spans="1:16" x14ac:dyDescent="0.25">
      <c r="A4943">
        <f t="shared" ca="1" si="753"/>
        <v>126.6933122106207</v>
      </c>
      <c r="B4943">
        <f t="shared" ca="1" si="754"/>
        <v>-12.498215855379277</v>
      </c>
      <c r="C4943" s="6">
        <v>20135.9375</v>
      </c>
      <c r="D4943">
        <f t="shared" ca="1" si="751"/>
        <v>0.75</v>
      </c>
      <c r="E4943" s="1">
        <v>0.65</v>
      </c>
      <c r="F4943">
        <v>19.899999999999999</v>
      </c>
      <c r="G4943">
        <f t="shared" ca="1" si="756"/>
        <v>42.007420362456692</v>
      </c>
      <c r="H4943">
        <f t="shared" ca="1" si="752"/>
        <v>21.955196297843354</v>
      </c>
      <c r="I4943">
        <f ca="1">User_Model_Calcs!A4943-Sat_Data!$B$5</f>
        <v>16.693312210620704</v>
      </c>
      <c r="J4943">
        <f ca="1">(Earth_Data!$B$1/SQRT(1-Earth_Data!$B$2^2*SIN(RADIANS(User_Model_Calcs!B4943))^2))*COS(RADIANS(User_Model_Calcs!B4943))</f>
        <v>6227.9719840320977</v>
      </c>
      <c r="K4943">
        <f ca="1">((Earth_Data!$B$1*(1-Earth_Data!$B$2^2))/SQRT(1-Earth_Data!$B$2^2*SIN(RADIANS(User_Model_Calcs!B4943))^2))*SIN(RADIANS(User_Model_Calcs!B4943))</f>
        <v>-1371.2628780058726</v>
      </c>
      <c r="L4943">
        <f t="shared" ca="1" si="757"/>
        <v>-12.417150044327473</v>
      </c>
      <c r="M4943">
        <f t="shared" ca="1" si="758"/>
        <v>6377.1464554678105</v>
      </c>
      <c r="N4943">
        <f ca="1">SQRT(User_Model_Calcs!M4943^2+Sat_Data!$B$3^2-2*User_Model_Calcs!M4943*Sat_Data!$B$3*COS(RADIANS(L4943))*COS(RADIANS(I4943)))</f>
        <v>36268.751020788106</v>
      </c>
      <c r="O4943">
        <f ca="1">DEGREES(ACOS(((Earth_Data!$B$1+Sat_Data!$B$2)/User_Model_Calcs!N4943)*SQRT(1-COS(RADIANS(User_Model_Calcs!I4943))^2*COS(RADIANS(User_Model_Calcs!B4943))^2)))</f>
        <v>65.681300930158486</v>
      </c>
      <c r="P4943">
        <f t="shared" ca="1" si="755"/>
        <v>54.184446407169496</v>
      </c>
    </row>
    <row r="4944" spans="1:16" x14ac:dyDescent="0.25">
      <c r="A4944">
        <f t="shared" ca="1" si="753"/>
        <v>126.17381792648652</v>
      </c>
      <c r="B4944">
        <f t="shared" ca="1" si="754"/>
        <v>-12.692622862944889</v>
      </c>
      <c r="C4944" s="6">
        <v>20135.9375</v>
      </c>
      <c r="D4944">
        <f t="shared" ca="1" si="751"/>
        <v>1.2</v>
      </c>
      <c r="E4944" s="1">
        <v>0.65</v>
      </c>
      <c r="F4944">
        <v>19.899999999999999</v>
      </c>
      <c r="G4944">
        <f t="shared" ca="1" si="756"/>
        <v>46.089820015575185</v>
      </c>
      <c r="H4944">
        <f t="shared" ca="1" si="752"/>
        <v>20.037789353527721</v>
      </c>
      <c r="I4944">
        <f ca="1">User_Model_Calcs!A4944-Sat_Data!$B$5</f>
        <v>16.173817926486521</v>
      </c>
      <c r="J4944">
        <f ca="1">(Earth_Data!$B$1/SQRT(1-Earth_Data!$B$2^2*SIN(RADIANS(User_Model_Calcs!B4944))^2))*COS(RADIANS(User_Model_Calcs!B4944))</f>
        <v>6223.2821250551769</v>
      </c>
      <c r="K4944">
        <f ca="1">((Earth_Data!$B$1*(1-Earth_Data!$B$2^2))/SQRT(1-Earth_Data!$B$2^2*SIN(RADIANS(User_Model_Calcs!B4944))^2))*SIN(RADIANS(User_Model_Calcs!B4944))</f>
        <v>-1392.2519825475122</v>
      </c>
      <c r="L4944">
        <f t="shared" ca="1" si="757"/>
        <v>-12.610378206879664</v>
      </c>
      <c r="M4944">
        <f t="shared" ca="1" si="758"/>
        <v>6377.1158050437471</v>
      </c>
      <c r="N4944">
        <f ca="1">SQRT(User_Model_Calcs!M4944^2+Sat_Data!$B$3^2-2*User_Model_Calcs!M4944*Sat_Data!$B$3*COS(RADIANS(L4944))*COS(RADIANS(I4944)))</f>
        <v>36255.407849381838</v>
      </c>
      <c r="O4944">
        <f ca="1">DEGREES(ACOS(((Earth_Data!$B$1+Sat_Data!$B$2)/User_Model_Calcs!N4944)*SQRT(1-COS(RADIANS(User_Model_Calcs!I4944))^2*COS(RADIANS(User_Model_Calcs!B4944))^2)))</f>
        <v>66.020243672718507</v>
      </c>
      <c r="P4944">
        <f t="shared" ca="1" si="755"/>
        <v>52.853332350033376</v>
      </c>
    </row>
    <row r="4945" spans="1:16" x14ac:dyDescent="0.25">
      <c r="A4945">
        <f t="shared" ca="1" si="753"/>
        <v>128.34374035610816</v>
      </c>
      <c r="B4945">
        <f t="shared" ca="1" si="754"/>
        <v>-14.180993817387755</v>
      </c>
      <c r="C4945" s="6">
        <v>20135.9375</v>
      </c>
      <c r="D4945">
        <f t="shared" ca="1" si="751"/>
        <v>1.2</v>
      </c>
      <c r="E4945" s="1">
        <v>0.65</v>
      </c>
      <c r="F4945">
        <v>19.899999999999999</v>
      </c>
      <c r="G4945">
        <f t="shared" ca="1" si="756"/>
        <v>46.089820015575185</v>
      </c>
      <c r="H4945">
        <f t="shared" ca="1" si="752"/>
        <v>21.271556643285503</v>
      </c>
      <c r="I4945">
        <f ca="1">User_Model_Calcs!A4945-Sat_Data!$B$5</f>
        <v>18.343740356108157</v>
      </c>
      <c r="J4945">
        <f ca="1">(Earth_Data!$B$1/SQRT(1-Earth_Data!$B$2^2*SIN(RADIANS(User_Model_Calcs!B4945))^2))*COS(RADIANS(User_Model_Calcs!B4945))</f>
        <v>6185.0195041479983</v>
      </c>
      <c r="K4945">
        <f ca="1">((Earth_Data!$B$1*(1-Earth_Data!$B$2^2))/SQRT(1-Earth_Data!$B$2^2*SIN(RADIANS(User_Model_Calcs!B4945))^2))*SIN(RADIANS(User_Model_Calcs!B4945))</f>
        <v>-1552.4050189532361</v>
      </c>
      <c r="L4945">
        <f t="shared" ca="1" si="757"/>
        <v>-14.089852269985643</v>
      </c>
      <c r="M4945">
        <f t="shared" ca="1" si="758"/>
        <v>6376.8665980685482</v>
      </c>
      <c r="N4945">
        <f ca="1">SQRT(User_Model_Calcs!M4945^2+Sat_Data!$B$3^2-2*User_Model_Calcs!M4945*Sat_Data!$B$3*COS(RADIANS(L4945))*COS(RADIANS(I4945)))</f>
        <v>36378.709417314094</v>
      </c>
      <c r="O4945">
        <f ca="1">DEGREES(ACOS(((Earth_Data!$B$1+Sat_Data!$B$2)/User_Model_Calcs!N4945)*SQRT(1-COS(RADIANS(User_Model_Calcs!I4945))^2*COS(RADIANS(User_Model_Calcs!B4945))^2)))</f>
        <v>63.029180688268099</v>
      </c>
      <c r="P4945">
        <f t="shared" ca="1" si="755"/>
        <v>53.540195128594121</v>
      </c>
    </row>
    <row r="4946" spans="1:16" x14ac:dyDescent="0.25">
      <c r="A4946">
        <f t="shared" ca="1" si="753"/>
        <v>128.75391172212659</v>
      </c>
      <c r="B4946">
        <f t="shared" ca="1" si="754"/>
        <v>-16.211492599968611</v>
      </c>
      <c r="C4946" s="6">
        <v>20135.9375</v>
      </c>
      <c r="D4946">
        <f t="shared" ca="1" si="751"/>
        <v>1.2</v>
      </c>
      <c r="E4946" s="1">
        <v>0.65</v>
      </c>
      <c r="F4946">
        <v>19.899999999999999</v>
      </c>
      <c r="G4946">
        <f t="shared" ca="1" si="756"/>
        <v>46.089820015575185</v>
      </c>
      <c r="H4946">
        <f t="shared" ca="1" si="752"/>
        <v>22.193119034366426</v>
      </c>
      <c r="I4946">
        <f ca="1">User_Model_Calcs!A4946-Sat_Data!$B$5</f>
        <v>18.753911722126588</v>
      </c>
      <c r="J4946">
        <f ca="1">(Earth_Data!$B$1/SQRT(1-Earth_Data!$B$2^2*SIN(RADIANS(User_Model_Calcs!B4946))^2))*COS(RADIANS(User_Model_Calcs!B4946))</f>
        <v>6126.1290150145051</v>
      </c>
      <c r="K4946">
        <f ca="1">((Earth_Data!$B$1*(1-Earth_Data!$B$2^2))/SQRT(1-Earth_Data!$B$2^2*SIN(RADIANS(User_Model_Calcs!B4946))^2))*SIN(RADIANS(User_Model_Calcs!B4946))</f>
        <v>-1769.2137563005283</v>
      </c>
      <c r="L4946">
        <f t="shared" ca="1" si="757"/>
        <v>-16.108611255295152</v>
      </c>
      <c r="M4946">
        <f t="shared" ca="1" si="758"/>
        <v>6376.4860247698825</v>
      </c>
      <c r="N4946">
        <f ca="1">SQRT(User_Model_Calcs!M4946^2+Sat_Data!$B$3^2-2*User_Model_Calcs!M4946*Sat_Data!$B$3*COS(RADIANS(L4946))*COS(RADIANS(I4946)))</f>
        <v>36459.510429939248</v>
      </c>
      <c r="O4946">
        <f ca="1">DEGREES(ACOS(((Earth_Data!$B$1+Sat_Data!$B$2)/User_Model_Calcs!N4946)*SQRT(1-COS(RADIANS(User_Model_Calcs!I4946))^2*COS(RADIANS(User_Model_Calcs!B4946))^2)))</f>
        <v>61.225641217407691</v>
      </c>
      <c r="P4946">
        <f t="shared" ca="1" si="755"/>
        <v>50.570760110737616</v>
      </c>
    </row>
    <row r="4947" spans="1:16" x14ac:dyDescent="0.25">
      <c r="A4947">
        <f t="shared" ca="1" si="753"/>
        <v>125.53426018580828</v>
      </c>
      <c r="B4947">
        <f t="shared" ca="1" si="754"/>
        <v>-13.742239207060296</v>
      </c>
      <c r="C4947" s="6">
        <v>20135.9375</v>
      </c>
      <c r="D4947">
        <f t="shared" ca="1" si="751"/>
        <v>0.75</v>
      </c>
      <c r="E4947" s="1">
        <v>0.65</v>
      </c>
      <c r="F4947">
        <v>19.899999999999999</v>
      </c>
      <c r="G4947">
        <f t="shared" ca="1" si="756"/>
        <v>42.007420362456692</v>
      </c>
      <c r="H4947">
        <f t="shared" ca="1" si="752"/>
        <v>17.419144291791955</v>
      </c>
      <c r="I4947">
        <f ca="1">User_Model_Calcs!A4947-Sat_Data!$B$5</f>
        <v>15.534260185808279</v>
      </c>
      <c r="J4947">
        <f ca="1">(Earth_Data!$B$1/SQRT(1-Earth_Data!$B$2^2*SIN(RADIANS(User_Model_Calcs!B4947))^2))*COS(RADIANS(User_Model_Calcs!B4947))</f>
        <v>6196.7316227932442</v>
      </c>
      <c r="K4947">
        <f ca="1">((Earth_Data!$B$1*(1-Earth_Data!$B$2^2))/SQRT(1-Earth_Data!$B$2^2*SIN(RADIANS(User_Model_Calcs!B4947))^2))*SIN(RADIANS(User_Model_Calcs!B4947))</f>
        <v>-1505.2958578465455</v>
      </c>
      <c r="L4947">
        <f t="shared" ca="1" si="757"/>
        <v>-13.653696078987103</v>
      </c>
      <c r="M4947">
        <f t="shared" ca="1" si="758"/>
        <v>6376.9427176802965</v>
      </c>
      <c r="N4947">
        <f ca="1">SQRT(User_Model_Calcs!M4947^2+Sat_Data!$B$3^2-2*User_Model_Calcs!M4947*Sat_Data!$B$3*COS(RADIANS(L4947))*COS(RADIANS(I4947)))</f>
        <v>36263.056050587751</v>
      </c>
      <c r="O4947">
        <f ca="1">DEGREES(ACOS(((Earth_Data!$B$1+Sat_Data!$B$2)/User_Model_Calcs!N4947)*SQRT(1-COS(RADIANS(User_Model_Calcs!I4947))^2*COS(RADIANS(User_Model_Calcs!B4947))^2)))</f>
        <v>65.819062042276229</v>
      </c>
      <c r="P4947">
        <f t="shared" ca="1" si="755"/>
        <v>49.482518476215013</v>
      </c>
    </row>
    <row r="4948" spans="1:16" x14ac:dyDescent="0.25">
      <c r="A4948">
        <f t="shared" ca="1" si="753"/>
        <v>129.95639091724451</v>
      </c>
      <c r="B4948">
        <f t="shared" ca="1" si="754"/>
        <v>-14.486787156174046</v>
      </c>
      <c r="C4948" s="6">
        <v>20135.9375</v>
      </c>
      <c r="D4948">
        <f t="shared" ca="1" si="751"/>
        <v>0.75</v>
      </c>
      <c r="E4948" s="1">
        <v>0.65</v>
      </c>
      <c r="F4948">
        <v>19.899999999999999</v>
      </c>
      <c r="G4948">
        <f t="shared" ca="1" si="756"/>
        <v>42.007420362456692</v>
      </c>
      <c r="H4948">
        <f t="shared" ca="1" si="752"/>
        <v>17.153715848040239</v>
      </c>
      <c r="I4948">
        <f ca="1">User_Model_Calcs!A4948-Sat_Data!$B$5</f>
        <v>19.956390917244505</v>
      </c>
      <c r="J4948">
        <f ca="1">(Earth_Data!$B$1/SQRT(1-Earth_Data!$B$2^2*SIN(RADIANS(User_Model_Calcs!B4948))^2))*COS(RADIANS(User_Model_Calcs!B4948))</f>
        <v>6176.6432294014403</v>
      </c>
      <c r="K4948">
        <f ca="1">((Earth_Data!$B$1*(1-Earth_Data!$B$2^2))/SQRT(1-Earth_Data!$B$2^2*SIN(RADIANS(User_Model_Calcs!B4948))^2))*SIN(RADIANS(User_Model_Calcs!B4948))</f>
        <v>-1585.185429243171</v>
      </c>
      <c r="L4948">
        <f t="shared" ca="1" si="757"/>
        <v>-14.393847115135033</v>
      </c>
      <c r="M4948">
        <f t="shared" ca="1" si="758"/>
        <v>6376.8122466006089</v>
      </c>
      <c r="N4948">
        <f ca="1">SQRT(User_Model_Calcs!M4948^2+Sat_Data!$B$3^2-2*User_Model_Calcs!M4948*Sat_Data!$B$3*COS(RADIANS(L4948))*COS(RADIANS(I4948)))</f>
        <v>36453.934388965798</v>
      </c>
      <c r="O4948">
        <f ca="1">DEGREES(ACOS(((Earth_Data!$B$1+Sat_Data!$B$2)/User_Model_Calcs!N4948)*SQRT(1-COS(RADIANS(User_Model_Calcs!I4948))^2*COS(RADIANS(User_Model_Calcs!B4948))^2)))</f>
        <v>61.354917848965577</v>
      </c>
      <c r="P4948">
        <f t="shared" ca="1" si="755"/>
        <v>55.4358371595428</v>
      </c>
    </row>
    <row r="4949" spans="1:16" x14ac:dyDescent="0.25">
      <c r="A4949">
        <f t="shared" ca="1" si="753"/>
        <v>129.16704372330182</v>
      </c>
      <c r="B4949">
        <f t="shared" ca="1" si="754"/>
        <v>-15.9873913966068</v>
      </c>
      <c r="C4949" s="6">
        <v>20135.9375</v>
      </c>
      <c r="D4949">
        <f t="shared" ca="1" si="751"/>
        <v>0.75</v>
      </c>
      <c r="E4949" s="1">
        <v>0.65</v>
      </c>
      <c r="F4949">
        <v>19.899999999999999</v>
      </c>
      <c r="G4949">
        <f t="shared" ca="1" si="756"/>
        <v>42.007420362456692</v>
      </c>
      <c r="H4949">
        <f t="shared" ca="1" si="752"/>
        <v>19.669772474622164</v>
      </c>
      <c r="I4949">
        <f ca="1">User_Model_Calcs!A4949-Sat_Data!$B$5</f>
        <v>19.167043723301816</v>
      </c>
      <c r="J4949">
        <f ca="1">(Earth_Data!$B$1/SQRT(1-Earth_Data!$B$2^2*SIN(RADIANS(User_Model_Calcs!B4949))^2))*COS(RADIANS(User_Model_Calcs!B4949))</f>
        <v>6133.0059004163832</v>
      </c>
      <c r="K4949">
        <f ca="1">((Earth_Data!$B$1*(1-Earth_Data!$B$2^2))/SQRT(1-Earth_Data!$B$2^2*SIN(RADIANS(User_Model_Calcs!B4949))^2))*SIN(RADIANS(User_Model_Calcs!B4949))</f>
        <v>-1745.3873576300923</v>
      </c>
      <c r="L4949">
        <f t="shared" ca="1" si="757"/>
        <v>-15.885781641286895</v>
      </c>
      <c r="M4949">
        <f t="shared" ca="1" si="758"/>
        <v>6376.5302792911698</v>
      </c>
      <c r="N4949">
        <f ca="1">SQRT(User_Model_Calcs!M4949^2+Sat_Data!$B$3^2-2*User_Model_Calcs!M4949*Sat_Data!$B$3*COS(RADIANS(L4949))*COS(RADIANS(I4949)))</f>
        <v>36468.602985534257</v>
      </c>
      <c r="O4949">
        <f ca="1">DEGREES(ACOS(((Earth_Data!$B$1+Sat_Data!$B$2)/User_Model_Calcs!N4949)*SQRT(1-COS(RADIANS(User_Model_Calcs!I4949))^2*COS(RADIANS(User_Model_Calcs!B4949))^2)))</f>
        <v>61.031822205513002</v>
      </c>
      <c r="P4949">
        <f t="shared" ca="1" si="755"/>
        <v>51.607313322547384</v>
      </c>
    </row>
    <row r="4950" spans="1:16" x14ac:dyDescent="0.25">
      <c r="A4950">
        <f t="shared" ca="1" si="753"/>
        <v>128.01185012475489</v>
      </c>
      <c r="B4950">
        <f t="shared" ca="1" si="754"/>
        <v>-12.025904623494752</v>
      </c>
      <c r="C4950" s="6">
        <v>20135.9375</v>
      </c>
      <c r="D4950">
        <f t="shared" ca="1" si="751"/>
        <v>1.2</v>
      </c>
      <c r="E4950" s="1">
        <v>0.65</v>
      </c>
      <c r="F4950">
        <v>19.899999999999999</v>
      </c>
      <c r="G4950">
        <f t="shared" ca="1" si="756"/>
        <v>46.089820015575185</v>
      </c>
      <c r="H4950">
        <f t="shared" ca="1" si="752"/>
        <v>20.262949794981346</v>
      </c>
      <c r="I4950">
        <f ca="1">User_Model_Calcs!A4950-Sat_Data!$B$5</f>
        <v>18.011850124754886</v>
      </c>
      <c r="J4950">
        <f ca="1">(Earth_Data!$B$1/SQRT(1-Earth_Data!$B$2^2*SIN(RADIANS(User_Model_Calcs!B4950))^2))*COS(RADIANS(User_Model_Calcs!B4950))</f>
        <v>6239.0688056913714</v>
      </c>
      <c r="K4950">
        <f ca="1">((Earth_Data!$B$1*(1-Earth_Data!$B$2^2))/SQRT(1-Earth_Data!$B$2^2*SIN(RADIANS(User_Model_Calcs!B4950))^2))*SIN(RADIANS(User_Model_Calcs!B4950))</f>
        <v>-1320.2058557264531</v>
      </c>
      <c r="L4950">
        <f t="shared" ca="1" si="757"/>
        <v>-11.94771811625038</v>
      </c>
      <c r="M4950">
        <f t="shared" ca="1" si="758"/>
        <v>6377.2190697549013</v>
      </c>
      <c r="N4950">
        <f ca="1">SQRT(User_Model_Calcs!M4950^2+Sat_Data!$B$3^2-2*User_Model_Calcs!M4950*Sat_Data!$B$3*COS(RADIANS(L4950))*COS(RADIANS(I4950)))</f>
        <v>36306.169623886526</v>
      </c>
      <c r="O4950">
        <f ca="1">DEGREES(ACOS(((Earth_Data!$B$1+Sat_Data!$B$2)/User_Model_Calcs!N4950)*SQRT(1-COS(RADIANS(User_Model_Calcs!I4950))^2*COS(RADIANS(User_Model_Calcs!B4950))^2)))</f>
        <v>64.753886887547736</v>
      </c>
      <c r="P4950">
        <f t="shared" ca="1" si="755"/>
        <v>57.34839680976846</v>
      </c>
    </row>
    <row r="4951" spans="1:16" x14ac:dyDescent="0.25">
      <c r="A4951">
        <f t="shared" ca="1" si="753"/>
        <v>126.24000626012754</v>
      </c>
      <c r="B4951">
        <f t="shared" ca="1" si="754"/>
        <v>-15.728560935421644</v>
      </c>
      <c r="C4951" s="6">
        <v>20135.9375</v>
      </c>
      <c r="D4951">
        <f t="shared" ca="1" si="751"/>
        <v>3</v>
      </c>
      <c r="E4951" s="1">
        <v>0.65</v>
      </c>
      <c r="F4951">
        <v>19.899999999999999</v>
      </c>
      <c r="G4951">
        <f t="shared" ca="1" si="756"/>
        <v>54.048620189015942</v>
      </c>
      <c r="H4951">
        <f t="shared" ca="1" si="752"/>
        <v>14.135490769166816</v>
      </c>
      <c r="I4951">
        <f ca="1">User_Model_Calcs!A4951-Sat_Data!$B$5</f>
        <v>16.240006260127544</v>
      </c>
      <c r="J4951">
        <f ca="1">(Earth_Data!$B$1/SQRT(1-Earth_Data!$B$2^2*SIN(RADIANS(User_Model_Calcs!B4951))^2))*COS(RADIANS(User_Model_Calcs!B4951))</f>
        <v>6140.8322840770861</v>
      </c>
      <c r="K4951">
        <f ca="1">((Earth_Data!$B$1*(1-Earth_Data!$B$2^2))/SQRT(1-Earth_Data!$B$2^2*SIN(RADIANS(User_Model_Calcs!B4951))^2))*SIN(RADIANS(User_Model_Calcs!B4951))</f>
        <v>-1717.835945267331</v>
      </c>
      <c r="L4951">
        <f t="shared" ca="1" si="757"/>
        <v>-15.628427496274767</v>
      </c>
      <c r="M4951">
        <f t="shared" ca="1" si="758"/>
        <v>6376.5807041090529</v>
      </c>
      <c r="N4951">
        <f ca="1">SQRT(User_Model_Calcs!M4951^2+Sat_Data!$B$3^2-2*User_Model_Calcs!M4951*Sat_Data!$B$3*COS(RADIANS(L4951))*COS(RADIANS(I4951)))</f>
        <v>36349.586068414486</v>
      </c>
      <c r="O4951">
        <f ca="1">DEGREES(ACOS(((Earth_Data!$B$1+Sat_Data!$B$2)/User_Model_Calcs!N4951)*SQRT(1-COS(RADIANS(User_Model_Calcs!I4951))^2*COS(RADIANS(User_Model_Calcs!B4951))^2)))</f>
        <v>63.695493540362421</v>
      </c>
      <c r="P4951">
        <f t="shared" ca="1" si="755"/>
        <v>47.057562293403912</v>
      </c>
    </row>
    <row r="4952" spans="1:16" x14ac:dyDescent="0.25">
      <c r="A4952">
        <f t="shared" ca="1" si="753"/>
        <v>129.73474057055031</v>
      </c>
      <c r="B4952">
        <f t="shared" ca="1" si="754"/>
        <v>-12.136952448415759</v>
      </c>
      <c r="C4952" s="6">
        <v>20135.9375</v>
      </c>
      <c r="D4952">
        <f t="shared" ca="1" si="751"/>
        <v>0.75</v>
      </c>
      <c r="E4952" s="1">
        <v>0.65</v>
      </c>
      <c r="F4952">
        <v>19.899999999999999</v>
      </c>
      <c r="G4952">
        <f t="shared" ca="1" si="756"/>
        <v>42.007420362456692</v>
      </c>
      <c r="H4952">
        <f t="shared" ca="1" si="752"/>
        <v>16.043274422807755</v>
      </c>
      <c r="I4952">
        <f ca="1">User_Model_Calcs!A4952-Sat_Data!$B$5</f>
        <v>19.734740570550315</v>
      </c>
      <c r="J4952">
        <f ca="1">(Earth_Data!$B$1/SQRT(1-Earth_Data!$B$2^2*SIN(RADIANS(User_Model_Calcs!B4952))^2))*COS(RADIANS(User_Model_Calcs!B4952))</f>
        <v>6236.4976527731787</v>
      </c>
      <c r="K4952">
        <f ca="1">((Earth_Data!$B$1*(1-Earth_Data!$B$2^2))/SQRT(1-Earth_Data!$B$2^2*SIN(RADIANS(User_Model_Calcs!B4952))^2))*SIN(RADIANS(User_Model_Calcs!B4952))</f>
        <v>-1332.2182079061542</v>
      </c>
      <c r="L4952">
        <f t="shared" ca="1" si="757"/>
        <v>-12.058087049137342</v>
      </c>
      <c r="M4952">
        <f t="shared" ca="1" si="758"/>
        <v>6377.2022334658686</v>
      </c>
      <c r="N4952">
        <f ca="1">SQRT(User_Model_Calcs!M4952^2+Sat_Data!$B$3^2-2*User_Model_Calcs!M4952*Sat_Data!$B$3*COS(RADIANS(L4952))*COS(RADIANS(I4952)))</f>
        <v>36379.379909405303</v>
      </c>
      <c r="O4952">
        <f ca="1">DEGREES(ACOS(((Earth_Data!$B$1+Sat_Data!$B$2)/User_Model_Calcs!N4952)*SQRT(1-COS(RADIANS(User_Model_Calcs!I4952))^2*COS(RADIANS(User_Model_Calcs!B4952))^2)))</f>
        <v>63.023760770678393</v>
      </c>
      <c r="P4952">
        <f t="shared" ca="1" si="755"/>
        <v>59.626154121825707</v>
      </c>
    </row>
    <row r="4953" spans="1:16" x14ac:dyDescent="0.25">
      <c r="A4953">
        <f t="shared" ca="1" si="753"/>
        <v>129.9358356800914</v>
      </c>
      <c r="B4953">
        <f t="shared" ca="1" si="754"/>
        <v>-13.979688902321147</v>
      </c>
      <c r="C4953" s="6">
        <v>20135.9375</v>
      </c>
      <c r="D4953">
        <f t="shared" ref="D4953:D5001" ca="1" si="759">CHOOSE(RANDBETWEEN(1,3),0.75,1.2,3)</f>
        <v>3</v>
      </c>
      <c r="E4953" s="1">
        <v>0.65</v>
      </c>
      <c r="F4953">
        <v>19.899999999999999</v>
      </c>
      <c r="G4953">
        <f t="shared" ca="1" si="756"/>
        <v>54.048620189015942</v>
      </c>
      <c r="H4953">
        <f t="shared" ref="H4953:H5001" ca="1" si="760">RAND()*(24-14)+14</f>
        <v>20.953780500099029</v>
      </c>
      <c r="I4953">
        <f ca="1">User_Model_Calcs!A4953-Sat_Data!$B$5</f>
        <v>19.935835680091401</v>
      </c>
      <c r="J4953">
        <f ca="1">(Earth_Data!$B$1/SQRT(1-Earth_Data!$B$2^2*SIN(RADIANS(User_Model_Calcs!B4953))^2))*COS(RADIANS(User_Model_Calcs!B4953))</f>
        <v>6190.4379778170805</v>
      </c>
      <c r="K4953">
        <f ca="1">((Earth_Data!$B$1*(1-Earth_Data!$B$2^2))/SQRT(1-Earth_Data!$B$2^2*SIN(RADIANS(User_Model_Calcs!B4953))^2))*SIN(RADIANS(User_Model_Calcs!B4953))</f>
        <v>-1530.8018030403987</v>
      </c>
      <c r="L4953">
        <f t="shared" ca="1" si="757"/>
        <v>-13.8897369409452</v>
      </c>
      <c r="M4953">
        <f t="shared" ca="1" si="758"/>
        <v>6376.90179612261</v>
      </c>
      <c r="N4953">
        <f ca="1">SQRT(User_Model_Calcs!M4953^2+Sat_Data!$B$3^2-2*User_Model_Calcs!M4953*Sat_Data!$B$3*COS(RADIANS(L4953))*COS(RADIANS(I4953)))</f>
        <v>36438.072821989714</v>
      </c>
      <c r="O4953">
        <f ca="1">DEGREES(ACOS(((Earth_Data!$B$1+Sat_Data!$B$2)/User_Model_Calcs!N4953)*SQRT(1-COS(RADIANS(User_Model_Calcs!I4953))^2*COS(RADIANS(User_Model_Calcs!B4953))^2)))</f>
        <v>61.702232349367009</v>
      </c>
      <c r="P4953">
        <f t="shared" ca="1" si="755"/>
        <v>56.334410864625951</v>
      </c>
    </row>
    <row r="4954" spans="1:16" x14ac:dyDescent="0.25">
      <c r="A4954">
        <f t="shared" ca="1" si="753"/>
        <v>128.00069158496927</v>
      </c>
      <c r="B4954">
        <f t="shared" ca="1" si="754"/>
        <v>-15.387450335313792</v>
      </c>
      <c r="C4954" s="6">
        <v>20135.9375</v>
      </c>
      <c r="D4954">
        <f t="shared" ca="1" si="759"/>
        <v>0.75</v>
      </c>
      <c r="E4954" s="1">
        <v>0.65</v>
      </c>
      <c r="F4954">
        <v>19.899999999999999</v>
      </c>
      <c r="G4954">
        <f t="shared" ca="1" si="756"/>
        <v>42.007420362456692</v>
      </c>
      <c r="H4954">
        <f t="shared" ca="1" si="760"/>
        <v>20.884548739159719</v>
      </c>
      <c r="I4954">
        <f ca="1">User_Model_Calcs!A4954-Sat_Data!$B$5</f>
        <v>18.000691584969275</v>
      </c>
      <c r="J4954">
        <f ca="1">(Earth_Data!$B$1/SQRT(1-Earth_Data!$B$2^2*SIN(RADIANS(User_Model_Calcs!B4954))^2))*COS(RADIANS(User_Model_Calcs!B4954))</f>
        <v>6150.9560896890616</v>
      </c>
      <c r="K4954">
        <f ca="1">((Earth_Data!$B$1*(1-Earth_Data!$B$2^2))/SQRT(1-Earth_Data!$B$2^2*SIN(RADIANS(User_Model_Calcs!B4954))^2))*SIN(RADIANS(User_Model_Calcs!B4954))</f>
        <v>-1681.4736755857293</v>
      </c>
      <c r="L4954">
        <f t="shared" ca="1" si="757"/>
        <v>-15.289274879416473</v>
      </c>
      <c r="M4954">
        <f t="shared" ca="1" si="758"/>
        <v>6376.6460258485995</v>
      </c>
      <c r="N4954">
        <f ca="1">SQRT(User_Model_Calcs!M4954^2+Sat_Data!$B$3^2-2*User_Model_Calcs!M4954*Sat_Data!$B$3*COS(RADIANS(L4954))*COS(RADIANS(I4954)))</f>
        <v>36402.824982339145</v>
      </c>
      <c r="O4954">
        <f ca="1">DEGREES(ACOS(((Earth_Data!$B$1+Sat_Data!$B$2)/User_Model_Calcs!N4954)*SQRT(1-COS(RADIANS(User_Model_Calcs!I4954))^2*COS(RADIANS(User_Model_Calcs!B4954))^2)))</f>
        <v>62.475918837785336</v>
      </c>
      <c r="P4954">
        <f t="shared" ca="1" si="755"/>
        <v>50.764435553952893</v>
      </c>
    </row>
    <row r="4955" spans="1:16" x14ac:dyDescent="0.25">
      <c r="A4955">
        <f t="shared" ca="1" si="753"/>
        <v>127.43596522760785</v>
      </c>
      <c r="B4955">
        <f t="shared" ca="1" si="754"/>
        <v>-16.369882104303812</v>
      </c>
      <c r="C4955" s="6">
        <v>20135.9375</v>
      </c>
      <c r="D4955">
        <f t="shared" ca="1" si="759"/>
        <v>0.75</v>
      </c>
      <c r="E4955" s="1">
        <v>0.65</v>
      </c>
      <c r="F4955">
        <v>19.899999999999999</v>
      </c>
      <c r="G4955">
        <f t="shared" ca="1" si="756"/>
        <v>42.007420362456692</v>
      </c>
      <c r="H4955">
        <f t="shared" ca="1" si="760"/>
        <v>17.844086027042497</v>
      </c>
      <c r="I4955">
        <f ca="1">User_Model_Calcs!A4955-Sat_Data!$B$5</f>
        <v>17.435965227607852</v>
      </c>
      <c r="J4955">
        <f ca="1">(Earth_Data!$B$1/SQRT(1-Earth_Data!$B$2^2*SIN(RADIANS(User_Model_Calcs!B4955))^2))*COS(RADIANS(User_Model_Calcs!B4955))</f>
        <v>6121.2123207670165</v>
      </c>
      <c r="K4955">
        <f ca="1">((Earth_Data!$B$1*(1-Earth_Data!$B$2^2))/SQRT(1-Earth_Data!$B$2^2*SIN(RADIANS(User_Model_Calcs!B4955))^2))*SIN(RADIANS(User_Model_Calcs!B4955))</f>
        <v>-1786.0376895576219</v>
      </c>
      <c r="L4955">
        <f t="shared" ca="1" si="757"/>
        <v>-16.266105790432007</v>
      </c>
      <c r="M4955">
        <f t="shared" ca="1" si="758"/>
        <v>6376.4544148319801</v>
      </c>
      <c r="N4955">
        <f ca="1">SQRT(User_Model_Calcs!M4955^2+Sat_Data!$B$3^2-2*User_Model_Calcs!M4955*Sat_Data!$B$3*COS(RADIANS(L4955))*COS(RADIANS(I4955)))</f>
        <v>36414.287071821913</v>
      </c>
      <c r="O4955">
        <f ca="1">DEGREES(ACOS(((Earth_Data!$B$1+Sat_Data!$B$2)/User_Model_Calcs!N4955)*SQRT(1-COS(RADIANS(User_Model_Calcs!I4955))^2*COS(RADIANS(User_Model_Calcs!B4955))^2)))</f>
        <v>62.214189119524846</v>
      </c>
      <c r="P4955">
        <f t="shared" ca="1" si="755"/>
        <v>48.09617915953018</v>
      </c>
    </row>
    <row r="4956" spans="1:16" x14ac:dyDescent="0.25">
      <c r="A4956">
        <f t="shared" ca="1" si="753"/>
        <v>127.1788043953772</v>
      </c>
      <c r="B4956">
        <f t="shared" ca="1" si="754"/>
        <v>-12.541038933416992</v>
      </c>
      <c r="C4956" s="6">
        <v>20135.9375</v>
      </c>
      <c r="D4956">
        <f t="shared" ca="1" si="759"/>
        <v>0.75</v>
      </c>
      <c r="E4956" s="1">
        <v>0.65</v>
      </c>
      <c r="F4956">
        <v>19.899999999999999</v>
      </c>
      <c r="G4956">
        <f t="shared" ca="1" si="756"/>
        <v>42.007420362456692</v>
      </c>
      <c r="H4956">
        <f t="shared" ca="1" si="760"/>
        <v>21.710042470657775</v>
      </c>
      <c r="I4956">
        <f ca="1">User_Model_Calcs!A4956-Sat_Data!$B$5</f>
        <v>17.178804395377199</v>
      </c>
      <c r="J4956">
        <f ca="1">(Earth_Data!$B$1/SQRT(1-Earth_Data!$B$2^2*SIN(RADIANS(User_Model_Calcs!B4956))^2))*COS(RADIANS(User_Model_Calcs!B4956))</f>
        <v>6226.9450457021367</v>
      </c>
      <c r="K4956">
        <f ca="1">((Earth_Data!$B$1*(1-Earth_Data!$B$2^2))/SQRT(1-Earth_Data!$B$2^2*SIN(RADIANS(User_Model_Calcs!B4956))^2))*SIN(RADIANS(User_Model_Calcs!B4956))</f>
        <v>-1375.8875995471719</v>
      </c>
      <c r="L4956">
        <f t="shared" ca="1" si="757"/>
        <v>-12.459713132266064</v>
      </c>
      <c r="M4956">
        <f t="shared" ca="1" si="758"/>
        <v>6377.1397419832392</v>
      </c>
      <c r="N4956">
        <f ca="1">SQRT(User_Model_Calcs!M4956^2+Sat_Data!$B$3^2-2*User_Model_Calcs!M4956*Sat_Data!$B$3*COS(RADIANS(L4956))*COS(RADIANS(I4956)))</f>
        <v>36287.757025090817</v>
      </c>
      <c r="O4956">
        <f ca="1">DEGREES(ACOS(((Earth_Data!$B$1+Sat_Data!$B$2)/User_Model_Calcs!N4956)*SQRT(1-COS(RADIANS(User_Model_Calcs!I4956))^2*COS(RADIANS(User_Model_Calcs!B4956))^2)))</f>
        <v>65.204633596435983</v>
      </c>
      <c r="P4956">
        <f t="shared" ca="1" si="755"/>
        <v>54.916486499328258</v>
      </c>
    </row>
    <row r="4957" spans="1:16" x14ac:dyDescent="0.25">
      <c r="A4957">
        <f t="shared" ca="1" si="753"/>
        <v>126.77116027940215</v>
      </c>
      <c r="B4957">
        <f t="shared" ca="1" si="754"/>
        <v>-13.553073107632168</v>
      </c>
      <c r="C4957" s="6">
        <v>20135.9375</v>
      </c>
      <c r="D4957">
        <f t="shared" ca="1" si="759"/>
        <v>0.75</v>
      </c>
      <c r="E4957" s="1">
        <v>0.65</v>
      </c>
      <c r="F4957">
        <v>19.899999999999999</v>
      </c>
      <c r="G4957">
        <f t="shared" ca="1" si="756"/>
        <v>42.007420362456692</v>
      </c>
      <c r="H4957">
        <f t="shared" ca="1" si="760"/>
        <v>20.816951390657394</v>
      </c>
      <c r="I4957">
        <f ca="1">User_Model_Calcs!A4957-Sat_Data!$B$5</f>
        <v>16.771160279402153</v>
      </c>
      <c r="J4957">
        <f ca="1">(Earth_Data!$B$1/SQRT(1-Earth_Data!$B$2^2*SIN(RADIANS(User_Model_Calcs!B4957))^2))*COS(RADIANS(User_Model_Calcs!B4957))</f>
        <v>6201.6697361152274</v>
      </c>
      <c r="K4957">
        <f ca="1">((Earth_Data!$B$1*(1-Earth_Data!$B$2^2))/SQRT(1-Earth_Data!$B$2^2*SIN(RADIANS(User_Model_Calcs!B4957))^2))*SIN(RADIANS(User_Model_Calcs!B4957))</f>
        <v>-1484.9581739277078</v>
      </c>
      <c r="L4957">
        <f t="shared" ca="1" si="757"/>
        <v>-13.465656656507845</v>
      </c>
      <c r="M4957">
        <f t="shared" ca="1" si="758"/>
        <v>6376.9748544401691</v>
      </c>
      <c r="N4957">
        <f ca="1">SQRT(User_Model_Calcs!M4957^2+Sat_Data!$B$3^2-2*User_Model_Calcs!M4957*Sat_Data!$B$3*COS(RADIANS(L4957))*COS(RADIANS(I4957)))</f>
        <v>36300.815855177811</v>
      </c>
      <c r="O4957">
        <f ca="1">DEGREES(ACOS(((Earth_Data!$B$1+Sat_Data!$B$2)/User_Model_Calcs!N4957)*SQRT(1-COS(RADIANS(User_Model_Calcs!I4957))^2*COS(RADIANS(User_Model_Calcs!B4957))^2)))</f>
        <v>64.877081893909846</v>
      </c>
      <c r="P4957">
        <f t="shared" ca="1" si="755"/>
        <v>52.1311614438509</v>
      </c>
    </row>
    <row r="4958" spans="1:16" x14ac:dyDescent="0.25">
      <c r="A4958">
        <f t="shared" ca="1" si="753"/>
        <v>128.24551036401257</v>
      </c>
      <c r="B4958">
        <f t="shared" ca="1" si="754"/>
        <v>-14.019776582859764</v>
      </c>
      <c r="C4958" s="6">
        <v>20135.9375</v>
      </c>
      <c r="D4958">
        <f t="shared" ca="1" si="759"/>
        <v>3</v>
      </c>
      <c r="E4958" s="1">
        <v>0.65</v>
      </c>
      <c r="F4958">
        <v>19.899999999999999</v>
      </c>
      <c r="G4958">
        <f t="shared" ca="1" si="756"/>
        <v>54.048620189015942</v>
      </c>
      <c r="H4958">
        <f t="shared" ca="1" si="760"/>
        <v>22.030714206150037</v>
      </c>
      <c r="I4958">
        <f ca="1">User_Model_Calcs!A4958-Sat_Data!$B$5</f>
        <v>18.245510364012574</v>
      </c>
      <c r="J4958">
        <f ca="1">(Earth_Data!$B$1/SQRT(1-Earth_Data!$B$2^2*SIN(RADIANS(User_Model_Calcs!B4958))^2))*COS(RADIANS(User_Model_Calcs!B4958))</f>
        <v>6189.3650080118059</v>
      </c>
      <c r="K4958">
        <f ca="1">((Earth_Data!$B$1*(1-Earth_Data!$B$2^2))/SQRT(1-Earth_Data!$B$2^2*SIN(RADIANS(User_Model_Calcs!B4958))^2))*SIN(RADIANS(User_Model_Calcs!B4958))</f>
        <v>-1535.1053353911163</v>
      </c>
      <c r="L4958">
        <f t="shared" ca="1" si="757"/>
        <v>-13.929587375489646</v>
      </c>
      <c r="M4958">
        <f t="shared" ca="1" si="758"/>
        <v>6376.8948237482527</v>
      </c>
      <c r="N4958">
        <f ca="1">SQRT(User_Model_Calcs!M4958^2+Sat_Data!$B$3^2-2*User_Model_Calcs!M4958*Sat_Data!$B$3*COS(RADIANS(L4958))*COS(RADIANS(I4958)))</f>
        <v>36370.072045360932</v>
      </c>
      <c r="O4958">
        <f ca="1">DEGREES(ACOS(((Earth_Data!$B$1+Sat_Data!$B$2)/User_Model_Calcs!N4958)*SQRT(1-COS(RADIANS(User_Model_Calcs!I4958))^2*COS(RADIANS(User_Model_Calcs!B4958))^2)))</f>
        <v>63.228505377517237</v>
      </c>
      <c r="P4958">
        <f t="shared" ca="1" si="755"/>
        <v>53.689304923284674</v>
      </c>
    </row>
    <row r="4959" spans="1:16" x14ac:dyDescent="0.25">
      <c r="A4959">
        <f t="shared" ca="1" si="753"/>
        <v>127.04741632366368</v>
      </c>
      <c r="B4959">
        <f t="shared" ca="1" si="754"/>
        <v>-13.271903708527187</v>
      </c>
      <c r="C4959" s="6">
        <v>20135.9375</v>
      </c>
      <c r="D4959">
        <f t="shared" ca="1" si="759"/>
        <v>0.75</v>
      </c>
      <c r="E4959" s="1">
        <v>0.65</v>
      </c>
      <c r="F4959">
        <v>19.899999999999999</v>
      </c>
      <c r="G4959">
        <f t="shared" ca="1" si="756"/>
        <v>42.007420362456692</v>
      </c>
      <c r="H4959">
        <f t="shared" ca="1" si="760"/>
        <v>23.290652007196044</v>
      </c>
      <c r="I4959">
        <f ca="1">User_Model_Calcs!A4959-Sat_Data!$B$5</f>
        <v>17.047416323663683</v>
      </c>
      <c r="J4959">
        <f ca="1">(Earth_Data!$B$1/SQRT(1-Earth_Data!$B$2^2*SIN(RADIANS(User_Model_Calcs!B4959))^2))*COS(RADIANS(User_Model_Calcs!B4959))</f>
        <v>6208.8852879166916</v>
      </c>
      <c r="K4959">
        <f ca="1">((Earth_Data!$B$1*(1-Earth_Data!$B$2^2))/SQRT(1-Earth_Data!$B$2^2*SIN(RADIANS(User_Model_Calcs!B4959))^2))*SIN(RADIANS(User_Model_Calcs!B4959))</f>
        <v>-1454.699715598586</v>
      </c>
      <c r="L4959">
        <f t="shared" ca="1" si="757"/>
        <v>-13.186168873138042</v>
      </c>
      <c r="M4959">
        <f t="shared" ca="1" si="758"/>
        <v>6377.0218582870602</v>
      </c>
      <c r="N4959">
        <f ca="1">SQRT(User_Model_Calcs!M4959^2+Sat_Data!$B$3^2-2*User_Model_Calcs!M4959*Sat_Data!$B$3*COS(RADIANS(L4959))*COS(RADIANS(I4959)))</f>
        <v>36302.913208129539</v>
      </c>
      <c r="O4959">
        <f ca="1">DEGREES(ACOS(((Earth_Data!$B$1+Sat_Data!$B$2)/User_Model_Calcs!N4959)*SQRT(1-COS(RADIANS(User_Model_Calcs!I4959))^2*COS(RADIANS(User_Model_Calcs!B4959))^2)))</f>
        <v>64.827200839740598</v>
      </c>
      <c r="P4959">
        <f t="shared" ca="1" si="755"/>
        <v>53.178492010380843</v>
      </c>
    </row>
    <row r="4960" spans="1:16" x14ac:dyDescent="0.25">
      <c r="A4960">
        <f t="shared" ca="1" si="753"/>
        <v>126.25026250851464</v>
      </c>
      <c r="B4960">
        <f t="shared" ca="1" si="754"/>
        <v>-13.884738810203229</v>
      </c>
      <c r="C4960" s="6">
        <v>20135.9375</v>
      </c>
      <c r="D4960">
        <f t="shared" ca="1" si="759"/>
        <v>1.2</v>
      </c>
      <c r="E4960" s="1">
        <v>0.65</v>
      </c>
      <c r="F4960">
        <v>19.899999999999999</v>
      </c>
      <c r="G4960">
        <f t="shared" ca="1" si="756"/>
        <v>46.089820015575185</v>
      </c>
      <c r="H4960">
        <f t="shared" ca="1" si="760"/>
        <v>23.801776067508527</v>
      </c>
      <c r="I4960">
        <f ca="1">User_Model_Calcs!A4960-Sat_Data!$B$5</f>
        <v>16.250262508514638</v>
      </c>
      <c r="J4960">
        <f ca="1">(Earth_Data!$B$1/SQRT(1-Earth_Data!$B$2^2*SIN(RADIANS(User_Model_Calcs!B4960))^2))*COS(RADIANS(User_Model_Calcs!B4960))</f>
        <v>6192.9673436687453</v>
      </c>
      <c r="K4960">
        <f ca="1">((Earth_Data!$B$1*(1-Earth_Data!$B$2^2))/SQRT(1-Earth_Data!$B$2^2*SIN(RADIANS(User_Model_Calcs!B4960))^2))*SIN(RADIANS(User_Model_Calcs!B4960))</f>
        <v>-1520.6056965070916</v>
      </c>
      <c r="L4960">
        <f t="shared" ca="1" si="757"/>
        <v>-13.795349475884342</v>
      </c>
      <c r="M4960">
        <f t="shared" ca="1" si="758"/>
        <v>6376.91823720497</v>
      </c>
      <c r="N4960">
        <f ca="1">SQRT(User_Model_Calcs!M4960^2+Sat_Data!$B$3^2-2*User_Model_Calcs!M4960*Sat_Data!$B$3*COS(RADIANS(L4960))*COS(RADIANS(I4960)))</f>
        <v>36291.897564251449</v>
      </c>
      <c r="O4960">
        <f ca="1">DEGREES(ACOS(((Earth_Data!$B$1+Sat_Data!$B$2)/User_Model_Calcs!N4960)*SQRT(1-COS(RADIANS(User_Model_Calcs!I4960))^2*COS(RADIANS(User_Model_Calcs!B4960))^2)))</f>
        <v>65.094871589109999</v>
      </c>
      <c r="P4960">
        <f t="shared" ca="1" si="755"/>
        <v>50.535922081690522</v>
      </c>
    </row>
    <row r="4961" spans="1:16" x14ac:dyDescent="0.25">
      <c r="A4961">
        <f t="shared" ca="1" si="753"/>
        <v>126.2067230094658</v>
      </c>
      <c r="B4961">
        <f t="shared" ca="1" si="754"/>
        <v>-12.926810204450685</v>
      </c>
      <c r="C4961" s="6">
        <v>20135.9375</v>
      </c>
      <c r="D4961">
        <f t="shared" ca="1" si="759"/>
        <v>0.75</v>
      </c>
      <c r="E4961" s="1">
        <v>0.65</v>
      </c>
      <c r="F4961">
        <v>19.899999999999999</v>
      </c>
      <c r="G4961">
        <f t="shared" ca="1" si="756"/>
        <v>42.007420362456692</v>
      </c>
      <c r="H4961">
        <f t="shared" ca="1" si="760"/>
        <v>21.310196769377971</v>
      </c>
      <c r="I4961">
        <f ca="1">User_Model_Calcs!A4961-Sat_Data!$B$5</f>
        <v>16.206723009465804</v>
      </c>
      <c r="J4961">
        <f ca="1">(Earth_Data!$B$1/SQRT(1-Earth_Data!$B$2^2*SIN(RADIANS(User_Model_Calcs!B4961))^2))*COS(RADIANS(User_Model_Calcs!B4961))</f>
        <v>6217.5379899169029</v>
      </c>
      <c r="K4961">
        <f ca="1">((Earth_Data!$B$1*(1-Earth_Data!$B$2^2))/SQRT(1-Earth_Data!$B$2^2*SIN(RADIANS(User_Model_Calcs!B4961))^2))*SIN(RADIANS(User_Model_Calcs!B4961))</f>
        <v>-1417.5150557557142</v>
      </c>
      <c r="L4961">
        <f t="shared" ca="1" si="757"/>
        <v>-12.843150471937943</v>
      </c>
      <c r="M4961">
        <f t="shared" ca="1" si="758"/>
        <v>6377.0782956894955</v>
      </c>
      <c r="N4961">
        <f ca="1">SQRT(User_Model_Calcs!M4961^2+Sat_Data!$B$3^2-2*User_Model_Calcs!M4961*Sat_Data!$B$3*COS(RADIANS(L4961))*COS(RADIANS(I4961)))</f>
        <v>36262.974235978145</v>
      </c>
      <c r="O4961">
        <f ca="1">DEGREES(ACOS(((Earth_Data!$B$1+Sat_Data!$B$2)/User_Model_Calcs!N4961)*SQRT(1-COS(RADIANS(User_Model_Calcs!I4961))^2*COS(RADIANS(User_Model_Calcs!B4961))^2)))</f>
        <v>65.825651768553129</v>
      </c>
      <c r="P4961">
        <f t="shared" ca="1" si="755"/>
        <v>52.415790829251705</v>
      </c>
    </row>
    <row r="4962" spans="1:16" x14ac:dyDescent="0.25">
      <c r="A4962">
        <f t="shared" ca="1" si="753"/>
        <v>126.15218034189232</v>
      </c>
      <c r="B4962">
        <f t="shared" ca="1" si="754"/>
        <v>-16.429878112987762</v>
      </c>
      <c r="C4962" s="6">
        <v>20135.9375</v>
      </c>
      <c r="D4962">
        <f t="shared" ca="1" si="759"/>
        <v>3</v>
      </c>
      <c r="E4962" s="1">
        <v>0.65</v>
      </c>
      <c r="F4962">
        <v>19.899999999999999</v>
      </c>
      <c r="G4962">
        <f t="shared" ca="1" si="756"/>
        <v>54.048620189015942</v>
      </c>
      <c r="H4962">
        <f t="shared" ca="1" si="760"/>
        <v>17.399504572492138</v>
      </c>
      <c r="I4962">
        <f ca="1">User_Model_Calcs!A4962-Sat_Data!$B$5</f>
        <v>16.152180341892318</v>
      </c>
      <c r="J4962">
        <f ca="1">(Earth_Data!$B$1/SQRT(1-Earth_Data!$B$2^2*SIN(RADIANS(User_Model_Calcs!B4962))^2))*COS(RADIANS(User_Model_Calcs!B4962))</f>
        <v>6119.3377756682521</v>
      </c>
      <c r="K4962">
        <f ca="1">((Earth_Data!$B$1*(1-Earth_Data!$B$2^2))/SQRT(1-Earth_Data!$B$2^2*SIN(RADIANS(User_Model_Calcs!B4962))^2))*SIN(RADIANS(User_Model_Calcs!B4962))</f>
        <v>-1792.4068966119141</v>
      </c>
      <c r="L4962">
        <f t="shared" ca="1" si="757"/>
        <v>-16.325763615633949</v>
      </c>
      <c r="M4962">
        <f t="shared" ca="1" si="758"/>
        <v>6376.442369828369</v>
      </c>
      <c r="N4962">
        <f ca="1">SQRT(User_Model_Calcs!M4962^2+Sat_Data!$B$3^2-2*User_Model_Calcs!M4962*Sat_Data!$B$3*COS(RADIANS(L4962))*COS(RADIANS(I4962)))</f>
        <v>36370.458923628488</v>
      </c>
      <c r="O4962">
        <f ca="1">DEGREES(ACOS(((Earth_Data!$B$1+Sat_Data!$B$2)/User_Model_Calcs!N4962)*SQRT(1-COS(RADIANS(User_Model_Calcs!I4962))^2*COS(RADIANS(User_Model_Calcs!B4962))^2)))</f>
        <v>63.206097683117868</v>
      </c>
      <c r="P4962">
        <f t="shared" ca="1" si="755"/>
        <v>45.67858810738803</v>
      </c>
    </row>
    <row r="4963" spans="1:16" x14ac:dyDescent="0.25">
      <c r="A4963">
        <f t="shared" ca="1" si="753"/>
        <v>129.15538197398766</v>
      </c>
      <c r="B4963">
        <f t="shared" ca="1" si="754"/>
        <v>-14.772472812378854</v>
      </c>
      <c r="C4963" s="6">
        <v>20135.9375</v>
      </c>
      <c r="D4963">
        <f t="shared" ca="1" si="759"/>
        <v>0.75</v>
      </c>
      <c r="E4963" s="1">
        <v>0.65</v>
      </c>
      <c r="F4963">
        <v>19.899999999999999</v>
      </c>
      <c r="G4963">
        <f t="shared" ca="1" si="756"/>
        <v>42.007420362456692</v>
      </c>
      <c r="H4963">
        <f t="shared" ca="1" si="760"/>
        <v>19.197582494378747</v>
      </c>
      <c r="I4963">
        <f ca="1">User_Model_Calcs!A4963-Sat_Data!$B$5</f>
        <v>19.155381973987659</v>
      </c>
      <c r="J4963">
        <f ca="1">(Earth_Data!$B$1/SQRT(1-Earth_Data!$B$2^2*SIN(RADIANS(User_Model_Calcs!B4963))^2))*COS(RADIANS(User_Model_Calcs!B4963))</f>
        <v>6168.6595721685771</v>
      </c>
      <c r="K4963">
        <f ca="1">((Earth_Data!$B$1*(1-Earth_Data!$B$2^2))/SQRT(1-Earth_Data!$B$2^2*SIN(RADIANS(User_Model_Calcs!B4963))^2))*SIN(RADIANS(User_Model_Calcs!B4963))</f>
        <v>-1615.770310250743</v>
      </c>
      <c r="L4963">
        <f t="shared" ca="1" si="757"/>
        <v>-14.67786201885046</v>
      </c>
      <c r="M4963">
        <f t="shared" ca="1" si="758"/>
        <v>6376.760510854614</v>
      </c>
      <c r="N4963">
        <f ca="1">SQRT(User_Model_Calcs!M4963^2+Sat_Data!$B$3^2-2*User_Model_Calcs!M4963*Sat_Data!$B$3*COS(RADIANS(L4963))*COS(RADIANS(I4963)))</f>
        <v>36429.208687042221</v>
      </c>
      <c r="O4963">
        <f ca="1">DEGREES(ACOS(((Earth_Data!$B$1+Sat_Data!$B$2)/User_Model_Calcs!N4963)*SQRT(1-COS(RADIANS(User_Model_Calcs!I4963))^2*COS(RADIANS(User_Model_Calcs!B4963))^2)))</f>
        <v>61.892702820091053</v>
      </c>
      <c r="P4963">
        <f t="shared" ca="1" si="755"/>
        <v>53.71960351035473</v>
      </c>
    </row>
    <row r="4964" spans="1:16" x14ac:dyDescent="0.25">
      <c r="A4964">
        <f t="shared" ca="1" si="753"/>
        <v>126.06690928945282</v>
      </c>
      <c r="B4964">
        <f t="shared" ca="1" si="754"/>
        <v>-15.172227226298132</v>
      </c>
      <c r="C4964" s="6">
        <v>20135.9375</v>
      </c>
      <c r="D4964">
        <f t="shared" ca="1" si="759"/>
        <v>0.75</v>
      </c>
      <c r="E4964" s="1">
        <v>0.65</v>
      </c>
      <c r="F4964">
        <v>19.899999999999999</v>
      </c>
      <c r="G4964">
        <f t="shared" ca="1" si="756"/>
        <v>42.007420362456692</v>
      </c>
      <c r="H4964">
        <f t="shared" ca="1" si="760"/>
        <v>21.814751226736917</v>
      </c>
      <c r="I4964">
        <f ca="1">User_Model_Calcs!A4964-Sat_Data!$B$5</f>
        <v>16.066909289452823</v>
      </c>
      <c r="J4964">
        <f ca="1">(Earth_Data!$B$1/SQRT(1-Earth_Data!$B$2^2*SIN(RADIANS(User_Model_Calcs!B4964))^2))*COS(RADIANS(User_Model_Calcs!B4964))</f>
        <v>6157.2320746455489</v>
      </c>
      <c r="K4964">
        <f ca="1">((Earth_Data!$B$1*(1-Earth_Data!$B$2^2))/SQRT(1-Earth_Data!$B$2^2*SIN(RADIANS(User_Model_Calcs!B4964))^2))*SIN(RADIANS(User_Model_Calcs!B4964))</f>
        <v>-1658.5007815062461</v>
      </c>
      <c r="L4964">
        <f t="shared" ca="1" si="757"/>
        <v>-15.075294273697416</v>
      </c>
      <c r="M4964">
        <f t="shared" ca="1" si="758"/>
        <v>6376.6865740210851</v>
      </c>
      <c r="N4964">
        <f ca="1">SQRT(User_Model_Calcs!M4964^2+Sat_Data!$B$3^2-2*User_Model_Calcs!M4964*Sat_Data!$B$3*COS(RADIANS(L4964))*COS(RADIANS(I4964)))</f>
        <v>36325.32943593229</v>
      </c>
      <c r="O4964">
        <f ca="1">DEGREES(ACOS(((Earth_Data!$B$1+Sat_Data!$B$2)/User_Model_Calcs!N4964)*SQRT(1-COS(RADIANS(User_Model_Calcs!I4964))^2*COS(RADIANS(User_Model_Calcs!B4964))^2)))</f>
        <v>64.273803338513275</v>
      </c>
      <c r="P4964">
        <f t="shared" ca="1" si="755"/>
        <v>47.737809044422669</v>
      </c>
    </row>
    <row r="4965" spans="1:16" x14ac:dyDescent="0.25">
      <c r="A4965">
        <f t="shared" ca="1" si="753"/>
        <v>126.24266089357464</v>
      </c>
      <c r="B4965">
        <f t="shared" ca="1" si="754"/>
        <v>-14.229055886491658</v>
      </c>
      <c r="C4965" s="6">
        <v>20135.9375</v>
      </c>
      <c r="D4965">
        <f t="shared" ca="1" si="759"/>
        <v>0.75</v>
      </c>
      <c r="E4965" s="1">
        <v>0.65</v>
      </c>
      <c r="F4965">
        <v>19.899999999999999</v>
      </c>
      <c r="G4965">
        <f t="shared" ca="1" si="756"/>
        <v>42.007420362456692</v>
      </c>
      <c r="H4965">
        <f t="shared" ca="1" si="760"/>
        <v>15.069068319577068</v>
      </c>
      <c r="I4965">
        <f ca="1">User_Model_Calcs!A4965-Sat_Data!$B$5</f>
        <v>16.242660893574637</v>
      </c>
      <c r="J4965">
        <f ca="1">(Earth_Data!$B$1/SQRT(1-Earth_Data!$B$2^2*SIN(RADIANS(User_Model_Calcs!B4965))^2))*COS(RADIANS(User_Model_Calcs!B4965))</f>
        <v>6183.7145943688729</v>
      </c>
      <c r="K4965">
        <f ca="1">((Earth_Data!$B$1*(1-Earth_Data!$B$2^2))/SQRT(1-Earth_Data!$B$2^2*SIN(RADIANS(User_Model_Calcs!B4965))^2))*SIN(RADIANS(User_Model_Calcs!B4965))</f>
        <v>-1557.5600710637552</v>
      </c>
      <c r="L4965">
        <f t="shared" ca="1" si="757"/>
        <v>-14.137630979776656</v>
      </c>
      <c r="M4965">
        <f t="shared" ca="1" si="758"/>
        <v>6376.8581260353221</v>
      </c>
      <c r="N4965">
        <f ca="1">SQRT(User_Model_Calcs!M4965^2+Sat_Data!$B$3^2-2*User_Model_Calcs!M4965*Sat_Data!$B$3*COS(RADIANS(L4965))*COS(RADIANS(I4965)))</f>
        <v>36301.939371966022</v>
      </c>
      <c r="O4965">
        <f ca="1">DEGREES(ACOS(((Earth_Data!$B$1+Sat_Data!$B$2)/User_Model_Calcs!N4965)*SQRT(1-COS(RADIANS(User_Model_Calcs!I4965))^2*COS(RADIANS(User_Model_Calcs!B4965))^2)))</f>
        <v>64.84582518946452</v>
      </c>
      <c r="P4965">
        <f t="shared" ca="1" si="755"/>
        <v>49.845661907124153</v>
      </c>
    </row>
    <row r="4966" spans="1:16" x14ac:dyDescent="0.25">
      <c r="A4966">
        <f t="shared" ca="1" si="753"/>
        <v>125.70507504401216</v>
      </c>
      <c r="B4966">
        <f t="shared" ca="1" si="754"/>
        <v>-14.450835833265462</v>
      </c>
      <c r="C4966" s="6">
        <v>20135.9375</v>
      </c>
      <c r="D4966">
        <f t="shared" ca="1" si="759"/>
        <v>0.75</v>
      </c>
      <c r="E4966" s="1">
        <v>0.65</v>
      </c>
      <c r="F4966">
        <v>19.899999999999999</v>
      </c>
      <c r="G4966">
        <f t="shared" ca="1" si="756"/>
        <v>42.007420362456692</v>
      </c>
      <c r="H4966">
        <f t="shared" ca="1" si="760"/>
        <v>15.593477086725073</v>
      </c>
      <c r="I4966">
        <f ca="1">User_Model_Calcs!A4966-Sat_Data!$B$5</f>
        <v>15.705075044012162</v>
      </c>
      <c r="J4966">
        <f ca="1">(Earth_Data!$B$1/SQRT(1-Earth_Data!$B$2^2*SIN(RADIANS(User_Model_Calcs!B4966))^2))*COS(RADIANS(User_Model_Calcs!B4966))</f>
        <v>6177.6370910410124</v>
      </c>
      <c r="K4966">
        <f ca="1">((Earth_Data!$B$1*(1-Earth_Data!$B$2^2))/SQRT(1-Earth_Data!$B$2^2*SIN(RADIANS(User_Model_Calcs!B4966))^2))*SIN(RADIANS(User_Model_Calcs!B4966))</f>
        <v>-1581.3338034691246</v>
      </c>
      <c r="L4966">
        <f t="shared" ca="1" si="757"/>
        <v>-14.358106695867324</v>
      </c>
      <c r="M4966">
        <f t="shared" ca="1" si="758"/>
        <v>6376.8186916831646</v>
      </c>
      <c r="N4966">
        <f ca="1">SQRT(User_Model_Calcs!M4966^2+Sat_Data!$B$3^2-2*User_Model_Calcs!M4966*Sat_Data!$B$3*COS(RADIANS(L4966))*COS(RADIANS(I4966)))</f>
        <v>36290.180670952228</v>
      </c>
      <c r="O4966">
        <f ca="1">DEGREES(ACOS(((Earth_Data!$B$1+Sat_Data!$B$2)/User_Model_Calcs!N4966)*SQRT(1-COS(RADIANS(User_Model_Calcs!I4966))^2*COS(RADIANS(User_Model_Calcs!B4966))^2)))</f>
        <v>65.134149682730964</v>
      </c>
      <c r="P4966">
        <f t="shared" ca="1" si="755"/>
        <v>48.411019809867383</v>
      </c>
    </row>
    <row r="4967" spans="1:16" x14ac:dyDescent="0.25">
      <c r="A4967">
        <f t="shared" ca="1" si="753"/>
        <v>130.04025503497459</v>
      </c>
      <c r="B4967">
        <f t="shared" ca="1" si="754"/>
        <v>-16.352727666110439</v>
      </c>
      <c r="C4967" s="6">
        <v>20135.9375</v>
      </c>
      <c r="D4967">
        <f t="shared" ca="1" si="759"/>
        <v>0.75</v>
      </c>
      <c r="E4967" s="1">
        <v>0.65</v>
      </c>
      <c r="F4967">
        <v>19.899999999999999</v>
      </c>
      <c r="G4967">
        <f t="shared" ca="1" si="756"/>
        <v>42.007420362456692</v>
      </c>
      <c r="H4967">
        <f t="shared" ca="1" si="760"/>
        <v>16.159047817979157</v>
      </c>
      <c r="I4967">
        <f ca="1">User_Model_Calcs!A4967-Sat_Data!$B$5</f>
        <v>20.040255034974592</v>
      </c>
      <c r="J4967">
        <f ca="1">(Earth_Data!$B$1/SQRT(1-Earth_Data!$B$2^2*SIN(RADIANS(User_Model_Calcs!B4967))^2))*COS(RADIANS(User_Model_Calcs!B4967))</f>
        <v>6121.7470743995109</v>
      </c>
      <c r="K4967">
        <f ca="1">((Earth_Data!$B$1*(1-Earth_Data!$B$2^2))/SQRT(1-Earth_Data!$B$2^2*SIN(RADIANS(User_Model_Calcs!B4967))^2))*SIN(RADIANS(User_Model_Calcs!B4967))</f>
        <v>-1784.2162117476464</v>
      </c>
      <c r="L4967">
        <f t="shared" ca="1" si="757"/>
        <v>-16.249048130831827</v>
      </c>
      <c r="M4967">
        <f t="shared" ca="1" si="758"/>
        <v>6376.4578515961421</v>
      </c>
      <c r="N4967">
        <f ca="1">SQRT(User_Model_Calcs!M4967^2+Sat_Data!$B$3^2-2*User_Model_Calcs!M4967*Sat_Data!$B$3*COS(RADIANS(L4967))*COS(RADIANS(I4967)))</f>
        <v>36517.044647034825</v>
      </c>
      <c r="O4967">
        <f ca="1">DEGREES(ACOS(((Earth_Data!$B$1+Sat_Data!$B$2)/User_Model_Calcs!N4967)*SQRT(1-COS(RADIANS(User_Model_Calcs!I4967))^2*COS(RADIANS(User_Model_Calcs!B4967))^2)))</f>
        <v>60.011236208583206</v>
      </c>
      <c r="P4967">
        <f t="shared" ca="1" si="755"/>
        <v>52.336736809180863</v>
      </c>
    </row>
    <row r="4968" spans="1:16" x14ac:dyDescent="0.25">
      <c r="A4968">
        <f t="shared" ca="1" si="753"/>
        <v>127.20142667384452</v>
      </c>
      <c r="B4968">
        <f t="shared" ca="1" si="754"/>
        <v>-16.264610483686557</v>
      </c>
      <c r="C4968" s="6">
        <v>20135.9375</v>
      </c>
      <c r="D4968">
        <f t="shared" ca="1" si="759"/>
        <v>1.2</v>
      </c>
      <c r="E4968" s="1">
        <v>0.65</v>
      </c>
      <c r="F4968">
        <v>19.899999999999999</v>
      </c>
      <c r="G4968">
        <f t="shared" ca="1" si="756"/>
        <v>46.089820015575185</v>
      </c>
      <c r="H4968">
        <f t="shared" ca="1" si="760"/>
        <v>19.241551226947109</v>
      </c>
      <c r="I4968">
        <f ca="1">User_Model_Calcs!A4968-Sat_Data!$B$5</f>
        <v>17.201426673844523</v>
      </c>
      <c r="J4968">
        <f ca="1">(Earth_Data!$B$1/SQRT(1-Earth_Data!$B$2^2*SIN(RADIANS(User_Model_Calcs!B4968))^2))*COS(RADIANS(User_Model_Calcs!B4968))</f>
        <v>6124.4853322946574</v>
      </c>
      <c r="K4968">
        <f ca="1">((Earth_Data!$B$1*(1-Earth_Data!$B$2^2))/SQRT(1-Earth_Data!$B$2^2*SIN(RADIANS(User_Model_Calcs!B4968))^2))*SIN(RADIANS(User_Model_Calcs!B4968))</f>
        <v>-1774.8573568226138</v>
      </c>
      <c r="L4968">
        <f t="shared" ca="1" si="757"/>
        <v>-16.161428651128407</v>
      </c>
      <c r="M4968">
        <f t="shared" ca="1" si="758"/>
        <v>6376.4754545563619</v>
      </c>
      <c r="N4968">
        <f ca="1">SQRT(User_Model_Calcs!M4968^2+Sat_Data!$B$3^2-2*User_Model_Calcs!M4968*Sat_Data!$B$3*COS(RADIANS(L4968))*COS(RADIANS(I4968)))</f>
        <v>36402.031459630794</v>
      </c>
      <c r="O4968">
        <f ca="1">DEGREES(ACOS(((Earth_Data!$B$1+Sat_Data!$B$2)/User_Model_Calcs!N4968)*SQRT(1-COS(RADIANS(User_Model_Calcs!I4968))^2*COS(RADIANS(User_Model_Calcs!B4968))^2)))</f>
        <v>62.48880177594917</v>
      </c>
      <c r="P4968">
        <f t="shared" ca="1" si="755"/>
        <v>47.864589601169278</v>
      </c>
    </row>
    <row r="4969" spans="1:16" x14ac:dyDescent="0.25">
      <c r="A4969">
        <f t="shared" ref="A4969:A4981" ca="1" si="761">127.694974900286+(RAND()*5-2.5)</f>
        <v>126.28831976189865</v>
      </c>
      <c r="B4969">
        <f t="shared" ref="B4969:B4981" ca="1" si="762">-13.9715365993556+(RAND()*5-2.5)</f>
        <v>-14.989012973041229</v>
      </c>
      <c r="C4969" s="6">
        <v>20135.9375</v>
      </c>
      <c r="D4969">
        <f t="shared" ca="1" si="759"/>
        <v>3</v>
      </c>
      <c r="E4969" s="1">
        <v>0.65</v>
      </c>
      <c r="F4969">
        <v>19.899999999999999</v>
      </c>
      <c r="G4969">
        <f t="shared" ca="1" si="756"/>
        <v>54.048620189015942</v>
      </c>
      <c r="H4969">
        <f t="shared" ca="1" si="760"/>
        <v>19.860714573412153</v>
      </c>
      <c r="I4969">
        <f ca="1">User_Model_Calcs!A4969-Sat_Data!$B$5</f>
        <v>16.288319761898649</v>
      </c>
      <c r="J4969">
        <f ca="1">(Earth_Data!$B$1/SQRT(1-Earth_Data!$B$2^2*SIN(RADIANS(User_Model_Calcs!B4969))^2))*COS(RADIANS(User_Model_Calcs!B4969))</f>
        <v>6162.5065475409301</v>
      </c>
      <c r="K4969">
        <f ca="1">((Earth_Data!$B$1*(1-Earth_Data!$B$2^2))/SQRT(1-Earth_Data!$B$2^2*SIN(RADIANS(User_Model_Calcs!B4969))^2))*SIN(RADIANS(User_Model_Calcs!B4969))</f>
        <v>-1638.9263940411854</v>
      </c>
      <c r="L4969">
        <f t="shared" ca="1" si="757"/>
        <v>-14.893142009945951</v>
      </c>
      <c r="M4969">
        <f t="shared" ca="1" si="758"/>
        <v>6376.7206833583095</v>
      </c>
      <c r="N4969">
        <f ca="1">SQRT(User_Model_Calcs!M4969^2+Sat_Data!$B$3^2-2*User_Model_Calcs!M4969*Sat_Data!$B$3*COS(RADIANS(L4969))*COS(RADIANS(I4969)))</f>
        <v>36327.153690369087</v>
      </c>
      <c r="O4969">
        <f ca="1">DEGREES(ACOS(((Earth_Data!$B$1+Sat_Data!$B$2)/User_Model_Calcs!N4969)*SQRT(1-COS(RADIANS(User_Model_Calcs!I4969))^2*COS(RADIANS(User_Model_Calcs!B4969))^2)))</f>
        <v>64.231181920570393</v>
      </c>
      <c r="P4969">
        <f t="shared" ca="1" si="755"/>
        <v>48.487044393691406</v>
      </c>
    </row>
    <row r="4970" spans="1:16" x14ac:dyDescent="0.25">
      <c r="A4970">
        <f t="shared" ca="1" si="761"/>
        <v>127.75246685593692</v>
      </c>
      <c r="B4970">
        <f t="shared" ca="1" si="762"/>
        <v>-13.061472061090655</v>
      </c>
      <c r="C4970" s="6">
        <v>20135.9375</v>
      </c>
      <c r="D4970">
        <f t="shared" ca="1" si="759"/>
        <v>3</v>
      </c>
      <c r="E4970" s="1">
        <v>0.65</v>
      </c>
      <c r="F4970">
        <v>19.899999999999999</v>
      </c>
      <c r="G4970">
        <f t="shared" ca="1" si="756"/>
        <v>54.048620189015942</v>
      </c>
      <c r="H4970">
        <f t="shared" ca="1" si="760"/>
        <v>18.408186981231509</v>
      </c>
      <c r="I4970">
        <f ca="1">User_Model_Calcs!A4970-Sat_Data!$B$5</f>
        <v>17.752466855936916</v>
      </c>
      <c r="J4970">
        <f ca="1">(Earth_Data!$B$1/SQRT(1-Earth_Data!$B$2^2*SIN(RADIANS(User_Model_Calcs!B4970))^2))*COS(RADIANS(User_Model_Calcs!B4970))</f>
        <v>6214.1882205304855</v>
      </c>
      <c r="K4970">
        <f ca="1">((Earth_Data!$B$1*(1-Earth_Data!$B$2^2))/SQRT(1-Earth_Data!$B$2^2*SIN(RADIANS(User_Model_Calcs!B4970))^2))*SIN(RADIANS(User_Model_Calcs!B4970))</f>
        <v>-1432.0312729861157</v>
      </c>
      <c r="L4970">
        <f t="shared" ca="1" si="757"/>
        <v>-12.977001137354902</v>
      </c>
      <c r="M4970">
        <f t="shared" ca="1" si="758"/>
        <v>6377.0564374945025</v>
      </c>
      <c r="N4970">
        <f ca="1">SQRT(User_Model_Calcs!M4970^2+Sat_Data!$B$3^2-2*User_Model_Calcs!M4970*Sat_Data!$B$3*COS(RADIANS(L4970))*COS(RADIANS(I4970)))</f>
        <v>36323.583803708294</v>
      </c>
      <c r="O4970">
        <f ca="1">DEGREES(ACOS(((Earth_Data!$B$1+Sat_Data!$B$2)/User_Model_Calcs!N4970)*SQRT(1-COS(RADIANS(User_Model_Calcs!I4970))^2*COS(RADIANS(User_Model_Calcs!B4970))^2)))</f>
        <v>64.327203997807842</v>
      </c>
      <c r="P4970">
        <f t="shared" ca="1" si="755"/>
        <v>54.781440985909484</v>
      </c>
    </row>
    <row r="4971" spans="1:16" x14ac:dyDescent="0.25">
      <c r="A4971">
        <f t="shared" ca="1" si="761"/>
        <v>125.36888642705067</v>
      </c>
      <c r="B4971">
        <f t="shared" ca="1" si="762"/>
        <v>-13.698806285669727</v>
      </c>
      <c r="C4971" s="6">
        <v>20135.9375</v>
      </c>
      <c r="D4971">
        <f t="shared" ca="1" si="759"/>
        <v>0.75</v>
      </c>
      <c r="E4971" s="1">
        <v>0.65</v>
      </c>
      <c r="F4971">
        <v>19.899999999999999</v>
      </c>
      <c r="G4971">
        <f t="shared" ca="1" si="756"/>
        <v>42.007420362456692</v>
      </c>
      <c r="H4971">
        <f t="shared" ca="1" si="760"/>
        <v>18.28448841988698</v>
      </c>
      <c r="I4971">
        <f ca="1">User_Model_Calcs!A4971-Sat_Data!$B$5</f>
        <v>15.368886427050668</v>
      </c>
      <c r="J4971">
        <f ca="1">(Earth_Data!$B$1/SQRT(1-Earth_Data!$B$2^2*SIN(RADIANS(User_Model_Calcs!B4971))^2))*COS(RADIANS(User_Model_Calcs!B4971))</f>
        <v>6197.8713684853383</v>
      </c>
      <c r="K4971">
        <f ca="1">((Earth_Data!$B$1*(1-Earth_Data!$B$2^2))/SQRT(1-Earth_Data!$B$2^2*SIN(RADIANS(User_Model_Calcs!B4971))^2))*SIN(RADIANS(User_Model_Calcs!B4971))</f>
        <v>-1500.6277005382569</v>
      </c>
      <c r="L4971">
        <f t="shared" ca="1" si="757"/>
        <v>-13.610521508281398</v>
      </c>
      <c r="M4971">
        <f t="shared" ca="1" si="758"/>
        <v>6376.9501327760954</v>
      </c>
      <c r="N4971">
        <f ca="1">SQRT(User_Model_Calcs!M4971^2+Sat_Data!$B$3^2-2*User_Model_Calcs!M4971*Sat_Data!$B$3*COS(RADIANS(L4971))*COS(RADIANS(I4971)))</f>
        <v>36256.238267362532</v>
      </c>
      <c r="O4971">
        <f ca="1">DEGREES(ACOS(((Earth_Data!$B$1+Sat_Data!$B$2)/User_Model_Calcs!N4971)*SQRT(1-COS(RADIANS(User_Model_Calcs!I4971))^2*COS(RADIANS(User_Model_Calcs!B4971))^2)))</f>
        <v>65.993399711307774</v>
      </c>
      <c r="P4971">
        <f t="shared" ca="1" si="755"/>
        <v>49.252168519438854</v>
      </c>
    </row>
    <row r="4972" spans="1:16" x14ac:dyDescent="0.25">
      <c r="A4972">
        <f t="shared" ca="1" si="761"/>
        <v>128.63058201804657</v>
      </c>
      <c r="B4972">
        <f t="shared" ca="1" si="762"/>
        <v>-14.707314898947386</v>
      </c>
      <c r="C4972" s="6">
        <v>20135.9375</v>
      </c>
      <c r="D4972">
        <f t="shared" ca="1" si="759"/>
        <v>1.2</v>
      </c>
      <c r="E4972" s="1">
        <v>0.65</v>
      </c>
      <c r="F4972">
        <v>19.899999999999999</v>
      </c>
      <c r="G4972">
        <f t="shared" ca="1" si="756"/>
        <v>46.089820015575185</v>
      </c>
      <c r="H4972">
        <f t="shared" ca="1" si="760"/>
        <v>17.71288846374388</v>
      </c>
      <c r="I4972">
        <f ca="1">User_Model_Calcs!A4972-Sat_Data!$B$5</f>
        <v>18.630582018046567</v>
      </c>
      <c r="J4972">
        <f ca="1">(Earth_Data!$B$1/SQRT(1-Earth_Data!$B$2^2*SIN(RADIANS(User_Model_Calcs!B4972))^2))*COS(RADIANS(User_Model_Calcs!B4972))</f>
        <v>6170.493889343913</v>
      </c>
      <c r="K4972">
        <f ca="1">((Earth_Data!$B$1*(1-Earth_Data!$B$2^2))/SQRT(1-Earth_Data!$B$2^2*SIN(RADIANS(User_Model_Calcs!B4972))^2))*SIN(RADIANS(User_Model_Calcs!B4972))</f>
        <v>-1608.7980909454895</v>
      </c>
      <c r="L4972">
        <f t="shared" ca="1" si="757"/>
        <v>-14.613084348148289</v>
      </c>
      <c r="M4972">
        <f t="shared" ca="1" si="758"/>
        <v>6376.7723917245485</v>
      </c>
      <c r="N4972">
        <f ca="1">SQRT(User_Model_Calcs!M4972^2+Sat_Data!$B$3^2-2*User_Model_Calcs!M4972*Sat_Data!$B$3*COS(RADIANS(L4972))*COS(RADIANS(I4972)))</f>
        <v>36406.016090300436</v>
      </c>
      <c r="O4972">
        <f ca="1">DEGREES(ACOS(((Earth_Data!$B$1+Sat_Data!$B$2)/User_Model_Calcs!N4972)*SQRT(1-COS(RADIANS(User_Model_Calcs!I4972))^2*COS(RADIANS(User_Model_Calcs!B4972))^2)))</f>
        <v>62.408000178945123</v>
      </c>
      <c r="P4972">
        <f t="shared" ca="1" si="755"/>
        <v>53.01793021732923</v>
      </c>
    </row>
    <row r="4973" spans="1:16" x14ac:dyDescent="0.25">
      <c r="A4973">
        <f t="shared" ca="1" si="761"/>
        <v>127.04959719350371</v>
      </c>
      <c r="B4973">
        <f t="shared" ca="1" si="762"/>
        <v>-16.140227833540429</v>
      </c>
      <c r="C4973" s="6">
        <v>20135.9375</v>
      </c>
      <c r="D4973">
        <f t="shared" ca="1" si="759"/>
        <v>1.2</v>
      </c>
      <c r="E4973" s="1">
        <v>0.65</v>
      </c>
      <c r="F4973">
        <v>19.899999999999999</v>
      </c>
      <c r="G4973">
        <f t="shared" ca="1" si="756"/>
        <v>46.089820015575185</v>
      </c>
      <c r="H4973">
        <f t="shared" ca="1" si="760"/>
        <v>14.255260970220942</v>
      </c>
      <c r="I4973">
        <f ca="1">User_Model_Calcs!A4973-Sat_Data!$B$5</f>
        <v>17.049597193503715</v>
      </c>
      <c r="J4973">
        <f ca="1">(Earth_Data!$B$1/SQRT(1-Earth_Data!$B$2^2*SIN(RADIANS(User_Model_Calcs!B4973))^2))*COS(RADIANS(User_Model_Calcs!B4973))</f>
        <v>6128.3260030783213</v>
      </c>
      <c r="K4973">
        <f ca="1">((Earth_Data!$B$1*(1-Earth_Data!$B$2^2))/SQRT(1-Earth_Data!$B$2^2*SIN(RADIANS(User_Model_Calcs!B4973))^2))*SIN(RADIANS(User_Model_Calcs!B4973))</f>
        <v>-1761.639764455276</v>
      </c>
      <c r="L4973">
        <f t="shared" ca="1" si="757"/>
        <v>-16.037750184372936</v>
      </c>
      <c r="M4973">
        <f t="shared" ca="1" si="758"/>
        <v>6376.5001575876995</v>
      </c>
      <c r="N4973">
        <f ca="1">SQRT(User_Model_Calcs!M4973^2+Sat_Data!$B$3^2-2*User_Model_Calcs!M4973*Sat_Data!$B$3*COS(RADIANS(L4973))*COS(RADIANS(I4973)))</f>
        <v>36392.245885096207</v>
      </c>
      <c r="O4973">
        <f ca="1">DEGREES(ACOS(((Earth_Data!$B$1+Sat_Data!$B$2)/User_Model_Calcs!N4973)*SQRT(1-COS(RADIANS(User_Model_Calcs!I4973))^2*COS(RADIANS(User_Model_Calcs!B4973))^2)))</f>
        <v>62.71020408914405</v>
      </c>
      <c r="P4973">
        <f t="shared" ca="1" si="755"/>
        <v>47.809126521880039</v>
      </c>
    </row>
    <row r="4974" spans="1:16" x14ac:dyDescent="0.25">
      <c r="A4974">
        <f t="shared" ca="1" si="761"/>
        <v>125.21285689930467</v>
      </c>
      <c r="B4974">
        <f t="shared" ca="1" si="762"/>
        <v>-11.920700622194804</v>
      </c>
      <c r="C4974" s="6">
        <v>20135.9375</v>
      </c>
      <c r="D4974">
        <f t="shared" ca="1" si="759"/>
        <v>3</v>
      </c>
      <c r="E4974" s="1">
        <v>0.65</v>
      </c>
      <c r="F4974">
        <v>19.899999999999999</v>
      </c>
      <c r="G4974">
        <f t="shared" ca="1" si="756"/>
        <v>54.048620189015942</v>
      </c>
      <c r="H4974">
        <f t="shared" ca="1" si="760"/>
        <v>16.076456342817508</v>
      </c>
      <c r="I4974">
        <f ca="1">User_Model_Calcs!A4974-Sat_Data!$B$5</f>
        <v>15.212856899304668</v>
      </c>
      <c r="J4974">
        <f ca="1">(Earth_Data!$B$1/SQRT(1-Earth_Data!$B$2^2*SIN(RADIANS(User_Model_Calcs!B4974))^2))*COS(RADIANS(User_Model_Calcs!B4974))</f>
        <v>6241.4831541237991</v>
      </c>
      <c r="K4974">
        <f ca="1">((Earth_Data!$B$1*(1-Earth_Data!$B$2^2))/SQRT(1-Earth_Data!$B$2^2*SIN(RADIANS(User_Model_Calcs!B4974))^2))*SIN(RADIANS(User_Model_Calcs!B4974))</f>
        <v>-1308.82115744167</v>
      </c>
      <c r="L4974">
        <f t="shared" ca="1" si="757"/>
        <v>-11.843158354644057</v>
      </c>
      <c r="M4974">
        <f t="shared" ca="1" si="758"/>
        <v>6377.2348855423315</v>
      </c>
      <c r="N4974">
        <f ca="1">SQRT(User_Model_Calcs!M4974^2+Sat_Data!$B$3^2-2*User_Model_Calcs!M4974*Sat_Data!$B$3*COS(RADIANS(L4974))*COS(RADIANS(I4974)))</f>
        <v>36202.130587241736</v>
      </c>
      <c r="O4974">
        <f ca="1">DEGREES(ACOS(((Earth_Data!$B$1+Sat_Data!$B$2)/User_Model_Calcs!N4974)*SQRT(1-COS(RADIANS(User_Model_Calcs!I4974))^2*COS(RADIANS(User_Model_Calcs!B4974))^2)))</f>
        <v>67.431337129885392</v>
      </c>
      <c r="P4974">
        <f t="shared" ca="1" si="755"/>
        <v>52.780243266283939</v>
      </c>
    </row>
    <row r="4975" spans="1:16" x14ac:dyDescent="0.25">
      <c r="A4975">
        <f t="shared" ca="1" si="761"/>
        <v>129.43626213271486</v>
      </c>
      <c r="B4975">
        <f t="shared" ca="1" si="762"/>
        <v>-15.716013478462369</v>
      </c>
      <c r="C4975" s="6">
        <v>20135.9375</v>
      </c>
      <c r="D4975">
        <f t="shared" ca="1" si="759"/>
        <v>0.75</v>
      </c>
      <c r="E4975" s="1">
        <v>0.65</v>
      </c>
      <c r="F4975">
        <v>19.899999999999999</v>
      </c>
      <c r="G4975">
        <f t="shared" ca="1" si="756"/>
        <v>42.007420362456692</v>
      </c>
      <c r="H4975">
        <f t="shared" ca="1" si="760"/>
        <v>18.796422115340476</v>
      </c>
      <c r="I4975">
        <f ca="1">User_Model_Calcs!A4975-Sat_Data!$B$5</f>
        <v>19.436262132714859</v>
      </c>
      <c r="J4975">
        <f ca="1">(Earth_Data!$B$1/SQRT(1-Earth_Data!$B$2^2*SIN(RADIANS(User_Model_Calcs!B4975))^2))*COS(RADIANS(User_Model_Calcs!B4975))</f>
        <v>6141.2085191927345</v>
      </c>
      <c r="K4975">
        <f ca="1">((Earth_Data!$B$1*(1-Earth_Data!$B$2^2))/SQRT(1-Earth_Data!$B$2^2*SIN(RADIANS(User_Model_Calcs!B4975))^2))*SIN(RADIANS(User_Model_Calcs!B4975))</f>
        <v>-1716.4994420964499</v>
      </c>
      <c r="L4975">
        <f t="shared" ca="1" si="757"/>
        <v>-15.615951814367978</v>
      </c>
      <c r="M4975">
        <f t="shared" ca="1" si="758"/>
        <v>6376.5831297743498</v>
      </c>
      <c r="N4975">
        <f ca="1">SQRT(User_Model_Calcs!M4975^2+Sat_Data!$B$3^2-2*User_Model_Calcs!M4975*Sat_Data!$B$3*COS(RADIANS(L4975))*COS(RADIANS(I4975)))</f>
        <v>36470.681939184135</v>
      </c>
      <c r="O4975">
        <f ca="1">DEGREES(ACOS(((Earth_Data!$B$1+Sat_Data!$B$2)/User_Model_Calcs!N4975)*SQRT(1-COS(RADIANS(User_Model_Calcs!I4975))^2*COS(RADIANS(User_Model_Calcs!B4975))^2)))</f>
        <v>60.988849089689097</v>
      </c>
      <c r="P4975">
        <f t="shared" ca="1" si="755"/>
        <v>52.489268229404821</v>
      </c>
    </row>
    <row r="4976" spans="1:16" x14ac:dyDescent="0.25">
      <c r="A4976">
        <f t="shared" ca="1" si="761"/>
        <v>126.71741740879459</v>
      </c>
      <c r="B4976">
        <f t="shared" ca="1" si="762"/>
        <v>-14.763492326692951</v>
      </c>
      <c r="C4976" s="6">
        <v>20135.9375</v>
      </c>
      <c r="D4976">
        <f t="shared" ca="1" si="759"/>
        <v>1.2</v>
      </c>
      <c r="E4976" s="1">
        <v>0.65</v>
      </c>
      <c r="F4976">
        <v>19.899999999999999</v>
      </c>
      <c r="G4976">
        <f t="shared" ca="1" si="756"/>
        <v>46.089820015575185</v>
      </c>
      <c r="H4976">
        <f t="shared" ca="1" si="760"/>
        <v>23.612851014183875</v>
      </c>
      <c r="I4976">
        <f ca="1">User_Model_Calcs!A4976-Sat_Data!$B$5</f>
        <v>16.717417408794589</v>
      </c>
      <c r="J4976">
        <f ca="1">(Earth_Data!$B$1/SQRT(1-Earth_Data!$B$2^2*SIN(RADIANS(User_Model_Calcs!B4976))^2))*COS(RADIANS(User_Model_Calcs!B4976))</f>
        <v>6168.9128613398443</v>
      </c>
      <c r="K4976">
        <f ca="1">((Earth_Data!$B$1*(1-Earth_Data!$B$2^2))/SQRT(1-Earth_Data!$B$2^2*SIN(RADIANS(User_Model_Calcs!B4976))^2))*SIN(RADIANS(User_Model_Calcs!B4976))</f>
        <v>-1614.8094754999645</v>
      </c>
      <c r="L4976">
        <f t="shared" ca="1" si="757"/>
        <v>-14.668933911898915</v>
      </c>
      <c r="M4976">
        <f t="shared" ca="1" si="758"/>
        <v>6376.7621511993539</v>
      </c>
      <c r="N4976">
        <f ca="1">SQRT(User_Model_Calcs!M4976^2+Sat_Data!$B$3^2-2*User_Model_Calcs!M4976*Sat_Data!$B$3*COS(RADIANS(L4976))*COS(RADIANS(I4976)))</f>
        <v>36335.255241004736</v>
      </c>
      <c r="O4976">
        <f ca="1">DEGREES(ACOS(((Earth_Data!$B$1+Sat_Data!$B$2)/User_Model_Calcs!N4976)*SQRT(1-COS(RADIANS(User_Model_Calcs!I4976))^2*COS(RADIANS(User_Model_Calcs!B4976))^2)))</f>
        <v>64.039320076942161</v>
      </c>
      <c r="P4976">
        <f t="shared" ca="1" si="755"/>
        <v>49.686915955363816</v>
      </c>
    </row>
    <row r="4977" spans="1:16" x14ac:dyDescent="0.25">
      <c r="A4977">
        <f t="shared" ca="1" si="761"/>
        <v>128.76965139008888</v>
      </c>
      <c r="B4977">
        <f t="shared" ca="1" si="762"/>
        <v>-12.146116293690005</v>
      </c>
      <c r="C4977" s="6">
        <v>20135.9375</v>
      </c>
      <c r="D4977">
        <f t="shared" ca="1" si="759"/>
        <v>1.2</v>
      </c>
      <c r="E4977" s="1">
        <v>0.65</v>
      </c>
      <c r="F4977">
        <v>19.899999999999999</v>
      </c>
      <c r="G4977">
        <f t="shared" ca="1" si="756"/>
        <v>46.089820015575185</v>
      </c>
      <c r="H4977">
        <f t="shared" ca="1" si="760"/>
        <v>15.428013936879056</v>
      </c>
      <c r="I4977">
        <f ca="1">User_Model_Calcs!A4977-Sat_Data!$B$5</f>
        <v>18.769651390088882</v>
      </c>
      <c r="J4977">
        <f ca="1">(Earth_Data!$B$1/SQRT(1-Earth_Data!$B$2^2*SIN(RADIANS(User_Model_Calcs!B4977))^2))*COS(RADIANS(User_Model_Calcs!B4977))</f>
        <v>6236.2844363636341</v>
      </c>
      <c r="K4977">
        <f ca="1">((Earth_Data!$B$1*(1-Earth_Data!$B$2^2))/SQRT(1-Earth_Data!$B$2^2*SIN(RADIANS(User_Model_Calcs!B4977))^2))*SIN(RADIANS(User_Model_Calcs!B4977))</f>
        <v>-1333.2092678542051</v>
      </c>
      <c r="L4977">
        <f t="shared" ca="1" si="757"/>
        <v>-12.06719492345511</v>
      </c>
      <c r="M4977">
        <f t="shared" ca="1" si="758"/>
        <v>6377.2008376029398</v>
      </c>
      <c r="N4977">
        <f ca="1">SQRT(User_Model_Calcs!M4977^2+Sat_Data!$B$3^2-2*User_Model_Calcs!M4977*Sat_Data!$B$3*COS(RADIANS(L4977))*COS(RADIANS(I4977)))</f>
        <v>36339.447538422559</v>
      </c>
      <c r="O4977">
        <f ca="1">DEGREES(ACOS(((Earth_Data!$B$1+Sat_Data!$B$2)/User_Model_Calcs!N4977)*SQRT(1-COS(RADIANS(User_Model_Calcs!I4977))^2*COS(RADIANS(User_Model_Calcs!B4977))^2)))</f>
        <v>63.953385469314817</v>
      </c>
      <c r="P4977">
        <f t="shared" ca="1" si="755"/>
        <v>58.236823395690514</v>
      </c>
    </row>
    <row r="4978" spans="1:16" x14ac:dyDescent="0.25">
      <c r="A4978">
        <f t="shared" ca="1" si="761"/>
        <v>130.06473947785611</v>
      </c>
      <c r="B4978">
        <f t="shared" ca="1" si="762"/>
        <v>-15.259024159487106</v>
      </c>
      <c r="C4978" s="6">
        <v>20135.9375</v>
      </c>
      <c r="D4978">
        <f t="shared" ca="1" si="759"/>
        <v>1.2</v>
      </c>
      <c r="E4978" s="1">
        <v>0.65</v>
      </c>
      <c r="F4978">
        <v>19.899999999999999</v>
      </c>
      <c r="G4978">
        <f t="shared" ca="1" si="756"/>
        <v>46.089820015575185</v>
      </c>
      <c r="H4978">
        <f t="shared" ca="1" si="760"/>
        <v>17.553310702146639</v>
      </c>
      <c r="I4978">
        <f ca="1">User_Model_Calcs!A4978-Sat_Data!$B$5</f>
        <v>20.064739477856108</v>
      </c>
      <c r="J4978">
        <f ca="1">(Earth_Data!$B$1/SQRT(1-Earth_Data!$B$2^2*SIN(RADIANS(User_Model_Calcs!B4978))^2))*COS(RADIANS(User_Model_Calcs!B4978))</f>
        <v>6154.7114422129398</v>
      </c>
      <c r="K4978">
        <f ca="1">((Earth_Data!$B$1*(1-Earth_Data!$B$2^2))/SQRT(1-Earth_Data!$B$2^2*SIN(RADIANS(User_Model_Calcs!B4978))^2))*SIN(RADIANS(User_Model_Calcs!B4978))</f>
        <v>-1667.7682601823635</v>
      </c>
      <c r="L4978">
        <f t="shared" ca="1" si="757"/>
        <v>-15.16158946349689</v>
      </c>
      <c r="M4978">
        <f t="shared" ca="1" si="758"/>
        <v>6376.670283665183</v>
      </c>
      <c r="N4978">
        <f ca="1">SQRT(User_Model_Calcs!M4978^2+Sat_Data!$B$3^2-2*User_Model_Calcs!M4978*Sat_Data!$B$3*COS(RADIANS(L4978))*COS(RADIANS(I4978)))</f>
        <v>36482.349047339085</v>
      </c>
      <c r="O4978">
        <f ca="1">DEGREES(ACOS(((Earth_Data!$B$1+Sat_Data!$B$2)/User_Model_Calcs!N4978)*SQRT(1-COS(RADIANS(User_Model_Calcs!I4978))^2*COS(RADIANS(User_Model_Calcs!B4978))^2)))</f>
        <v>60.743114894654042</v>
      </c>
      <c r="P4978">
        <f t="shared" ca="1" si="755"/>
        <v>54.225156001158695</v>
      </c>
    </row>
    <row r="4979" spans="1:16" x14ac:dyDescent="0.25">
      <c r="A4979">
        <f t="shared" ca="1" si="761"/>
        <v>129.56703736907281</v>
      </c>
      <c r="B4979">
        <f t="shared" ca="1" si="762"/>
        <v>-12.452525282035415</v>
      </c>
      <c r="C4979" s="6">
        <v>20135.9375</v>
      </c>
      <c r="D4979">
        <f t="shared" ca="1" si="759"/>
        <v>0.75</v>
      </c>
      <c r="E4979" s="1">
        <v>0.65</v>
      </c>
      <c r="F4979">
        <v>19.899999999999999</v>
      </c>
      <c r="G4979">
        <f t="shared" ca="1" si="756"/>
        <v>42.007420362456692</v>
      </c>
      <c r="H4979">
        <f t="shared" ca="1" si="760"/>
        <v>23.903273527690263</v>
      </c>
      <c r="I4979">
        <f ca="1">User_Model_Calcs!A4979-Sat_Data!$B$5</f>
        <v>19.567037369072807</v>
      </c>
      <c r="J4979">
        <f ca="1">(Earth_Data!$B$1/SQRT(1-Earth_Data!$B$2^2*SIN(RADIANS(User_Model_Calcs!B4979))^2))*COS(RADIANS(User_Model_Calcs!B4979))</f>
        <v>6229.0638722648519</v>
      </c>
      <c r="K4979">
        <f ca="1">((Earth_Data!$B$1*(1-Earth_Data!$B$2^2))/SQRT(1-Earth_Data!$B$2^2*SIN(RADIANS(User_Model_Calcs!B4979))^2))*SIN(RADIANS(User_Model_Calcs!B4979))</f>
        <v>-1366.3276497307022</v>
      </c>
      <c r="L4979">
        <f t="shared" ca="1" si="757"/>
        <v>-12.371737068303528</v>
      </c>
      <c r="M4979">
        <f t="shared" ca="1" si="758"/>
        <v>6377.1535947610528</v>
      </c>
      <c r="N4979">
        <f ca="1">SQRT(User_Model_Calcs!M4979^2+Sat_Data!$B$3^2-2*User_Model_Calcs!M4979*Sat_Data!$B$3*COS(RADIANS(L4979))*COS(RADIANS(I4979)))</f>
        <v>36380.374911436564</v>
      </c>
      <c r="O4979">
        <f ca="1">DEGREES(ACOS(((Earth_Data!$B$1+Sat_Data!$B$2)/User_Model_Calcs!N4979)*SQRT(1-COS(RADIANS(User_Model_Calcs!I4979))^2*COS(RADIANS(User_Model_Calcs!B4979))^2)))</f>
        <v>62.99955187964278</v>
      </c>
      <c r="P4979">
        <f t="shared" ca="1" si="755"/>
        <v>58.756266527034427</v>
      </c>
    </row>
    <row r="4980" spans="1:16" x14ac:dyDescent="0.25">
      <c r="A4980">
        <f t="shared" ca="1" si="761"/>
        <v>129.17521633347661</v>
      </c>
      <c r="B4980">
        <f t="shared" ca="1" si="762"/>
        <v>-15.335920591837567</v>
      </c>
      <c r="C4980" s="6">
        <v>20135.9375</v>
      </c>
      <c r="D4980">
        <f t="shared" ca="1" si="759"/>
        <v>0.75</v>
      </c>
      <c r="E4980" s="1">
        <v>0.65</v>
      </c>
      <c r="F4980">
        <v>19.899999999999999</v>
      </c>
      <c r="G4980">
        <f t="shared" ca="1" si="756"/>
        <v>42.007420362456692</v>
      </c>
      <c r="H4980">
        <f t="shared" ca="1" si="760"/>
        <v>20.466252945292492</v>
      </c>
      <c r="I4980">
        <f ca="1">User_Model_Calcs!A4980-Sat_Data!$B$5</f>
        <v>19.175216333476612</v>
      </c>
      <c r="J4980">
        <f ca="1">(Earth_Data!$B$1/SQRT(1-Earth_Data!$B$2^2*SIN(RADIANS(User_Model_Calcs!B4980))^2))*COS(RADIANS(User_Model_Calcs!B4980))</f>
        <v>6152.4665833680629</v>
      </c>
      <c r="K4980">
        <f ca="1">((Earth_Data!$B$1*(1-Earth_Data!$B$2^2))/SQRT(1-Earth_Data!$B$2^2*SIN(RADIANS(User_Model_Calcs!B4980))^2))*SIN(RADIANS(User_Model_Calcs!B4980))</f>
        <v>-1675.9755045792767</v>
      </c>
      <c r="L4980">
        <f t="shared" ca="1" si="757"/>
        <v>-15.238042124459611</v>
      </c>
      <c r="M4980">
        <f t="shared" ca="1" si="758"/>
        <v>6376.6557811607208</v>
      </c>
      <c r="N4980">
        <f ca="1">SQRT(User_Model_Calcs!M4980^2+Sat_Data!$B$3^2-2*User_Model_Calcs!M4980*Sat_Data!$B$3*COS(RADIANS(L4980))*COS(RADIANS(I4980)))</f>
        <v>36447.699431643538</v>
      </c>
      <c r="O4980">
        <f ca="1">DEGREES(ACOS(((Earth_Data!$B$1+Sat_Data!$B$2)/User_Model_Calcs!N4980)*SQRT(1-COS(RADIANS(User_Model_Calcs!I4980))^2*COS(RADIANS(User_Model_Calcs!B4980))^2)))</f>
        <v>61.485615868737831</v>
      </c>
      <c r="P4980">
        <f t="shared" ca="1" si="755"/>
        <v>52.745718215675168</v>
      </c>
    </row>
    <row r="4981" spans="1:16" x14ac:dyDescent="0.25">
      <c r="A4981">
        <f t="shared" ca="1" si="761"/>
        <v>127.95754410218314</v>
      </c>
      <c r="B4981">
        <f t="shared" ca="1" si="762"/>
        <v>-14.858906653438618</v>
      </c>
      <c r="C4981" s="6">
        <v>20135.9375</v>
      </c>
      <c r="D4981">
        <f t="shared" ca="1" si="759"/>
        <v>0.75</v>
      </c>
      <c r="E4981" s="1">
        <v>0.65</v>
      </c>
      <c r="F4981">
        <v>19.899999999999999</v>
      </c>
      <c r="G4981">
        <f t="shared" ca="1" si="756"/>
        <v>42.007420362456692</v>
      </c>
      <c r="H4981">
        <f t="shared" ca="1" si="760"/>
        <v>17.413659088802575</v>
      </c>
      <c r="I4981">
        <f ca="1">User_Model_Calcs!A4981-Sat_Data!$B$5</f>
        <v>17.957544102183135</v>
      </c>
      <c r="J4981">
        <f ca="1">(Earth_Data!$B$1/SQRT(1-Earth_Data!$B$2^2*SIN(RADIANS(User_Model_Calcs!B4981))^2))*COS(RADIANS(User_Model_Calcs!B4981))</f>
        <v>6166.2140488307496</v>
      </c>
      <c r="K4981">
        <f ca="1">((Earth_Data!$B$1*(1-Earth_Data!$B$2^2))/SQRT(1-Earth_Data!$B$2^2*SIN(RADIANS(User_Model_Calcs!B4981))^2))*SIN(RADIANS(User_Model_Calcs!B4981))</f>
        <v>-1625.0159923363765</v>
      </c>
      <c r="L4981">
        <f t="shared" ca="1" si="757"/>
        <v>-14.76379220599763</v>
      </c>
      <c r="M4981">
        <f t="shared" ca="1" si="758"/>
        <v>6376.7446766627472</v>
      </c>
      <c r="N4981">
        <f ca="1">SQRT(User_Model_Calcs!M4981^2+Sat_Data!$B$3^2-2*User_Model_Calcs!M4981*Sat_Data!$B$3*COS(RADIANS(L4981))*COS(RADIANS(I4981)))</f>
        <v>36384.369671054112</v>
      </c>
      <c r="O4981">
        <f ca="1">DEGREES(ACOS(((Earth_Data!$B$1+Sat_Data!$B$2)/User_Model_Calcs!N4981)*SQRT(1-COS(RADIANS(User_Model_Calcs!I4981))^2*COS(RADIANS(User_Model_Calcs!B4981))^2)))</f>
        <v>62.896280032420286</v>
      </c>
      <c r="P4981">
        <f t="shared" ca="1" si="755"/>
        <v>51.647739560076396</v>
      </c>
    </row>
    <row r="4982" spans="1:16" x14ac:dyDescent="0.25">
      <c r="A4982">
        <f ca="1">127.694974900286+(RAND()*10-5)</f>
        <v>127.01592944305497</v>
      </c>
      <c r="B4982">
        <f ca="1">-13.9715365993556+(RAND()*10-5)</f>
        <v>-13.274572609741261</v>
      </c>
      <c r="C4982" s="6">
        <v>20135.9375</v>
      </c>
      <c r="D4982">
        <f t="shared" ca="1" si="759"/>
        <v>3</v>
      </c>
      <c r="E4982" s="1">
        <v>0.65</v>
      </c>
      <c r="F4982">
        <v>19.899999999999999</v>
      </c>
      <c r="G4982">
        <f t="shared" ca="1" si="756"/>
        <v>54.048620189015942</v>
      </c>
      <c r="H4982">
        <f t="shared" ca="1" si="760"/>
        <v>23.959964990794177</v>
      </c>
      <c r="I4982">
        <f ca="1">User_Model_Calcs!A4982-Sat_Data!$B$5</f>
        <v>17.015929443054972</v>
      </c>
      <c r="J4982">
        <f ca="1">(Earth_Data!$B$1/SQRT(1-Earth_Data!$B$2^2*SIN(RADIANS(User_Model_Calcs!B4982))^2))*COS(RADIANS(User_Model_Calcs!B4982))</f>
        <v>6208.8174957672782</v>
      </c>
      <c r="K4982">
        <f ca="1">((Earth_Data!$B$1*(1-Earth_Data!$B$2^2))/SQRT(1-Earth_Data!$B$2^2*SIN(RADIANS(User_Model_Calcs!B4982))^2))*SIN(RADIANS(User_Model_Calcs!B4982))</f>
        <v>-1454.9870960706724</v>
      </c>
      <c r="L4982">
        <f t="shared" ca="1" si="757"/>
        <v>-13.188821773478249</v>
      </c>
      <c r="M4982">
        <f t="shared" ca="1" si="758"/>
        <v>6377.0214164198969</v>
      </c>
      <c r="N4982">
        <f ca="1">SQRT(User_Model_Calcs!M4982^2+Sat_Data!$B$3^2-2*User_Model_Calcs!M4982*Sat_Data!$B$3*COS(RADIANS(L4982))*COS(RADIANS(I4982)))</f>
        <v>36301.827645406032</v>
      </c>
      <c r="O4982">
        <f ca="1">DEGREES(ACOS(((Earth_Data!$B$1+Sat_Data!$B$2)/User_Model_Calcs!N4982)*SQRT(1-COS(RADIANS(User_Model_Calcs!I4982))^2*COS(RADIANS(User_Model_Calcs!B4982))^2)))</f>
        <v>64.85376852151488</v>
      </c>
      <c r="P4982">
        <f t="shared" ca="1" si="755"/>
        <v>53.119105688153667</v>
      </c>
    </row>
    <row r="4983" spans="1:16" x14ac:dyDescent="0.25">
      <c r="A4983">
        <f t="shared" ref="A4983:A5001" ca="1" si="763">127.694974900286+(RAND()*10-5)</f>
        <v>126.83362337081155</v>
      </c>
      <c r="B4983">
        <f t="shared" ref="B4983:B5001" ca="1" si="764">-13.9715365993556+(RAND()*10-5)</f>
        <v>-17.973683569488522</v>
      </c>
      <c r="C4983" s="6">
        <v>20135.9375</v>
      </c>
      <c r="D4983">
        <f t="shared" ca="1" si="759"/>
        <v>3</v>
      </c>
      <c r="E4983" s="1">
        <v>0.65</v>
      </c>
      <c r="F4983">
        <v>19.899999999999999</v>
      </c>
      <c r="G4983">
        <f t="shared" ca="1" si="756"/>
        <v>54.048620189015942</v>
      </c>
      <c r="H4983">
        <f t="shared" ca="1" si="760"/>
        <v>20.555438956837563</v>
      </c>
      <c r="I4983">
        <f ca="1">User_Model_Calcs!A4983-Sat_Data!$B$5</f>
        <v>16.833623370811551</v>
      </c>
      <c r="J4983">
        <f ca="1">(Earth_Data!$B$1/SQRT(1-Earth_Data!$B$2^2*SIN(RADIANS(User_Model_Calcs!B4983))^2))*COS(RADIANS(User_Model_Calcs!B4983))</f>
        <v>6068.8108735302158</v>
      </c>
      <c r="K4983">
        <f ca="1">((Earth_Data!$B$1*(1-Earth_Data!$B$2^2))/SQRT(1-Earth_Data!$B$2^2*SIN(RADIANS(User_Model_Calcs!B4983))^2))*SIN(RADIANS(User_Model_Calcs!B4983))</f>
        <v>-1955.6147881290792</v>
      </c>
      <c r="L4983">
        <f t="shared" ca="1" si="757"/>
        <v>-17.861026873785075</v>
      </c>
      <c r="M4983">
        <f t="shared" ca="1" si="758"/>
        <v>6376.1190875192824</v>
      </c>
      <c r="N4983">
        <f ca="1">SQRT(User_Model_Calcs!M4983^2+Sat_Data!$B$3^2-2*User_Model_Calcs!M4983*Sat_Data!$B$3*COS(RADIANS(L4983))*COS(RADIANS(I4983)))</f>
        <v>36450.333400561613</v>
      </c>
      <c r="O4983">
        <f ca="1">DEGREES(ACOS(((Earth_Data!$B$1+Sat_Data!$B$2)/User_Model_Calcs!N4983)*SQRT(1-COS(RADIANS(User_Model_Calcs!I4983))^2*COS(RADIANS(User_Model_Calcs!B4983))^2)))</f>
        <v>61.413575134240233</v>
      </c>
      <c r="P4983">
        <f t="shared" ca="1" si="755"/>
        <v>44.435450909687724</v>
      </c>
    </row>
    <row r="4984" spans="1:16" x14ac:dyDescent="0.25">
      <c r="A4984">
        <f t="shared" ca="1" si="763"/>
        <v>131.45989280233002</v>
      </c>
      <c r="B4984">
        <f t="shared" ca="1" si="764"/>
        <v>-17.677354359534913</v>
      </c>
      <c r="C4984" s="6">
        <v>20135.9375</v>
      </c>
      <c r="D4984">
        <f t="shared" ca="1" si="759"/>
        <v>3</v>
      </c>
      <c r="E4984" s="1">
        <v>0.65</v>
      </c>
      <c r="F4984">
        <v>19.899999999999999</v>
      </c>
      <c r="G4984">
        <f t="shared" ca="1" si="756"/>
        <v>54.048620189015942</v>
      </c>
      <c r="H4984">
        <f t="shared" ca="1" si="760"/>
        <v>22.114258230529323</v>
      </c>
      <c r="I4984">
        <f ca="1">User_Model_Calcs!A4984-Sat_Data!$B$5</f>
        <v>21.459892802330018</v>
      </c>
      <c r="J4984">
        <f ca="1">(Earth_Data!$B$1/SQRT(1-Earth_Data!$B$2^2*SIN(RADIANS(User_Model_Calcs!B4984))^2))*COS(RADIANS(User_Model_Calcs!B4984))</f>
        <v>6078.8507375193194</v>
      </c>
      <c r="K4984">
        <f ca="1">((Earth_Data!$B$1*(1-Earth_Data!$B$2^2))/SQRT(1-Earth_Data!$B$2^2*SIN(RADIANS(User_Model_Calcs!B4984))^2))*SIN(RADIANS(User_Model_Calcs!B4984))</f>
        <v>-1924.3920592611832</v>
      </c>
      <c r="L4984">
        <f t="shared" ca="1" si="757"/>
        <v>-17.566312904343178</v>
      </c>
      <c r="M4984">
        <f t="shared" ca="1" si="758"/>
        <v>6376.1831127083133</v>
      </c>
      <c r="N4984">
        <f ca="1">SQRT(User_Model_Calcs!M4984^2+Sat_Data!$B$3^2-2*User_Model_Calcs!M4984*Sat_Data!$B$3*COS(RADIANS(L4984))*COS(RADIANS(I4984)))</f>
        <v>36624.981475370951</v>
      </c>
      <c r="O4984">
        <f ca="1">DEGREES(ACOS(((Earth_Data!$B$1+Sat_Data!$B$2)/User_Model_Calcs!N4984)*SQRT(1-COS(RADIANS(User_Model_Calcs!I4984))^2*COS(RADIANS(User_Model_Calcs!B4984))^2)))</f>
        <v>57.845347087034838</v>
      </c>
      <c r="P4984">
        <f t="shared" ca="1" si="755"/>
        <v>52.315269325470297</v>
      </c>
    </row>
    <row r="4985" spans="1:16" x14ac:dyDescent="0.25">
      <c r="A4985">
        <f t="shared" ca="1" si="763"/>
        <v>128.79718248925897</v>
      </c>
      <c r="B4985">
        <f t="shared" ca="1" si="764"/>
        <v>-9.0416190645164463</v>
      </c>
      <c r="C4985" s="6">
        <v>20135.9375</v>
      </c>
      <c r="D4985">
        <f t="shared" ca="1" si="759"/>
        <v>3</v>
      </c>
      <c r="E4985" s="1">
        <v>0.65</v>
      </c>
      <c r="F4985">
        <v>19.899999999999999</v>
      </c>
      <c r="G4985">
        <f t="shared" ca="1" si="756"/>
        <v>54.048620189015942</v>
      </c>
      <c r="H4985">
        <f t="shared" ca="1" si="760"/>
        <v>22.847592271288015</v>
      </c>
      <c r="I4985">
        <f ca="1">User_Model_Calcs!A4985-Sat_Data!$B$5</f>
        <v>18.797182489258972</v>
      </c>
      <c r="J4985">
        <f ca="1">(Earth_Data!$B$1/SQRT(1-Earth_Data!$B$2^2*SIN(RADIANS(User_Model_Calcs!B4985))^2))*COS(RADIANS(User_Model_Calcs!B4985))</f>
        <v>6299.408857339331</v>
      </c>
      <c r="K4985">
        <f ca="1">((Earth_Data!$B$1*(1-Earth_Data!$B$2^2))/SQRT(1-Earth_Data!$B$2^2*SIN(RADIANS(User_Model_Calcs!B4985))^2))*SIN(RADIANS(User_Model_Calcs!B4985))</f>
        <v>-995.70879024200474</v>
      </c>
      <c r="L4985">
        <f t="shared" ca="1" si="757"/>
        <v>-8.9820799139981098</v>
      </c>
      <c r="M4985">
        <f t="shared" ca="1" si="758"/>
        <v>6377.6161649075757</v>
      </c>
      <c r="N4985">
        <f ca="1">SQRT(User_Model_Calcs!M4985^2+Sat_Data!$B$3^2-2*User_Model_Calcs!M4985*Sat_Data!$B$3*COS(RADIANS(L4985))*COS(RADIANS(I4985)))</f>
        <v>36271.239959755163</v>
      </c>
      <c r="O4985">
        <f ca="1">DEGREES(ACOS(((Earth_Data!$B$1+Sat_Data!$B$2)/User_Model_Calcs!N4985)*SQRT(1-COS(RADIANS(User_Model_Calcs!I4985))^2*COS(RADIANS(User_Model_Calcs!B4985))^2)))</f>
        <v>65.633879759937116</v>
      </c>
      <c r="P4985">
        <f t="shared" ca="1" si="755"/>
        <v>65.216993286614411</v>
      </c>
    </row>
    <row r="4986" spans="1:16" x14ac:dyDescent="0.25">
      <c r="A4986">
        <f t="shared" ca="1" si="763"/>
        <v>132.41450072457235</v>
      </c>
      <c r="B4986">
        <f t="shared" ca="1" si="764"/>
        <v>-16.537931582346026</v>
      </c>
      <c r="C4986" s="6">
        <v>20135.9375</v>
      </c>
      <c r="D4986">
        <f t="shared" ca="1" si="759"/>
        <v>1.2</v>
      </c>
      <c r="E4986" s="1">
        <v>0.65</v>
      </c>
      <c r="F4986">
        <v>19.899999999999999</v>
      </c>
      <c r="G4986">
        <f t="shared" ca="1" si="756"/>
        <v>46.089820015575185</v>
      </c>
      <c r="H4986">
        <f t="shared" ca="1" si="760"/>
        <v>23.282906761325947</v>
      </c>
      <c r="I4986">
        <f ca="1">User_Model_Calcs!A4986-Sat_Data!$B$5</f>
        <v>22.414500724572349</v>
      </c>
      <c r="J4986">
        <f ca="1">(Earth_Data!$B$1/SQRT(1-Earth_Data!$B$2^2*SIN(RADIANS(User_Model_Calcs!B4986))^2))*COS(RADIANS(User_Model_Calcs!B4986))</f>
        <v>6115.9448538838087</v>
      </c>
      <c r="K4986">
        <f ca="1">((Earth_Data!$B$1*(1-Earth_Data!$B$2^2))/SQRT(1-Earth_Data!$B$2^2*SIN(RADIANS(User_Model_Calcs!B4986))^2))*SIN(RADIANS(User_Model_Calcs!B4986))</f>
        <v>-1803.8730355298148</v>
      </c>
      <c r="L4986">
        <f t="shared" ca="1" si="757"/>
        <v>-16.433209155899629</v>
      </c>
      <c r="M4986">
        <f t="shared" ca="1" si="758"/>
        <v>6376.4205777269262</v>
      </c>
      <c r="N4986">
        <f ca="1">SQRT(User_Model_Calcs!M4986^2+Sat_Data!$B$3^2-2*User_Model_Calcs!M4986*Sat_Data!$B$3*COS(RADIANS(L4986))*COS(RADIANS(I4986)))</f>
        <v>36629.103892635743</v>
      </c>
      <c r="O4986">
        <f ca="1">DEGREES(ACOS(((Earth_Data!$B$1+Sat_Data!$B$2)/User_Model_Calcs!N4986)*SQRT(1-COS(RADIANS(User_Model_Calcs!I4986))^2*COS(RADIANS(User_Model_Calcs!B4986))^2)))</f>
        <v>57.771407039778751</v>
      </c>
      <c r="P4986">
        <f t="shared" ca="1" si="755"/>
        <v>55.389783462272639</v>
      </c>
    </row>
    <row r="4987" spans="1:16" x14ac:dyDescent="0.25">
      <c r="A4987">
        <f t="shared" ca="1" si="763"/>
        <v>125.07201835093018</v>
      </c>
      <c r="B4987">
        <f t="shared" ca="1" si="764"/>
        <v>-18.261587326037073</v>
      </c>
      <c r="C4987" s="6">
        <v>20135.9375</v>
      </c>
      <c r="D4987">
        <f t="shared" ca="1" si="759"/>
        <v>0.75</v>
      </c>
      <c r="E4987" s="1">
        <v>0.65</v>
      </c>
      <c r="F4987">
        <v>19.899999999999999</v>
      </c>
      <c r="G4987">
        <f t="shared" ca="1" si="756"/>
        <v>42.007420362456692</v>
      </c>
      <c r="H4987">
        <f t="shared" ca="1" si="760"/>
        <v>21.301135308953278</v>
      </c>
      <c r="I4987">
        <f ca="1">User_Model_Calcs!A4987-Sat_Data!$B$5</f>
        <v>15.072018350930179</v>
      </c>
      <c r="J4987">
        <f ca="1">(Earth_Data!$B$1/SQRT(1-Earth_Data!$B$2^2*SIN(RADIANS(User_Model_Calcs!B4987))^2))*COS(RADIANS(User_Model_Calcs!B4987))</f>
        <v>6058.9016396361594</v>
      </c>
      <c r="K4987">
        <f ca="1">((Earth_Data!$B$1*(1-Earth_Data!$B$2^2))/SQRT(1-Earth_Data!$B$2^2*SIN(RADIANS(User_Model_Calcs!B4987))^2))*SIN(RADIANS(User_Model_Calcs!B4987))</f>
        <v>-1985.9005557792605</v>
      </c>
      <c r="L4987">
        <f t="shared" ca="1" si="757"/>
        <v>-18.147372764535593</v>
      </c>
      <c r="M4987">
        <f t="shared" ca="1" si="758"/>
        <v>6376.0559985174305</v>
      </c>
      <c r="N4987">
        <f ca="1">SQRT(User_Model_Calcs!M4987^2+Sat_Data!$B$3^2-2*User_Model_Calcs!M4987*Sat_Data!$B$3*COS(RADIANS(L4987))*COS(RADIANS(I4987)))</f>
        <v>36402.038347570211</v>
      </c>
      <c r="O4987">
        <f ca="1">DEGREES(ACOS(((Earth_Data!$B$1+Sat_Data!$B$2)/User_Model_Calcs!N4987)*SQRT(1-COS(RADIANS(User_Model_Calcs!I4987))^2*COS(RADIANS(User_Model_Calcs!B4987))^2)))</f>
        <v>62.476501337483036</v>
      </c>
      <c r="P4987">
        <f t="shared" ca="1" si="755"/>
        <v>40.675639368904399</v>
      </c>
    </row>
    <row r="4988" spans="1:16" x14ac:dyDescent="0.25">
      <c r="A4988">
        <f t="shared" ca="1" si="763"/>
        <v>130.67696974755688</v>
      </c>
      <c r="B4988">
        <f t="shared" ca="1" si="764"/>
        <v>-14.551296669232844</v>
      </c>
      <c r="C4988" s="6">
        <v>20135.9375</v>
      </c>
      <c r="D4988">
        <f t="shared" ca="1" si="759"/>
        <v>0.75</v>
      </c>
      <c r="E4988" s="1">
        <v>0.65</v>
      </c>
      <c r="F4988">
        <v>19.899999999999999</v>
      </c>
      <c r="G4988">
        <f t="shared" ca="1" si="756"/>
        <v>42.007420362456692</v>
      </c>
      <c r="H4988">
        <f t="shared" ca="1" si="760"/>
        <v>21.203379236558813</v>
      </c>
      <c r="I4988">
        <f ca="1">User_Model_Calcs!A4988-Sat_Data!$B$5</f>
        <v>20.676969747556882</v>
      </c>
      <c r="J4988">
        <f ca="1">(Earth_Data!$B$1/SQRT(1-Earth_Data!$B$2^2*SIN(RADIANS(User_Model_Calcs!B4988))^2))*COS(RADIANS(User_Model_Calcs!B4988))</f>
        <v>6174.8538208328646</v>
      </c>
      <c r="K4988">
        <f ca="1">((Earth_Data!$B$1*(1-Earth_Data!$B$2^2))/SQRT(1-Earth_Data!$B$2^2*SIN(RADIANS(User_Model_Calcs!B4988))^2))*SIN(RADIANS(User_Model_Calcs!B4988))</f>
        <v>-1592.0950846187959</v>
      </c>
      <c r="L4988">
        <f t="shared" ca="1" si="757"/>
        <v>-14.457978555688102</v>
      </c>
      <c r="M4988">
        <f t="shared" ca="1" si="758"/>
        <v>6376.8006450822622</v>
      </c>
      <c r="N4988">
        <f ca="1">SQRT(User_Model_Calcs!M4988^2+Sat_Data!$B$3^2-2*User_Model_Calcs!M4988*Sat_Data!$B$3*COS(RADIANS(L4988))*COS(RADIANS(I4988)))</f>
        <v>36487.049634923605</v>
      </c>
      <c r="O4988">
        <f ca="1">DEGREES(ACOS(((Earth_Data!$B$1+Sat_Data!$B$2)/User_Model_Calcs!N4988)*SQRT(1-COS(RADIANS(User_Model_Calcs!I4988))^2*COS(RADIANS(User_Model_Calcs!B4988))^2)))</f>
        <v>60.647236576932066</v>
      </c>
      <c r="P4988">
        <f t="shared" ca="1" si="755"/>
        <v>56.34773043117189</v>
      </c>
    </row>
    <row r="4989" spans="1:16" x14ac:dyDescent="0.25">
      <c r="A4989">
        <f t="shared" ca="1" si="763"/>
        <v>127.61907171378839</v>
      </c>
      <c r="B4989">
        <f t="shared" ca="1" si="764"/>
        <v>-16.903999967678729</v>
      </c>
      <c r="C4989" s="6">
        <v>20135.9375</v>
      </c>
      <c r="D4989">
        <f t="shared" ca="1" si="759"/>
        <v>0.75</v>
      </c>
      <c r="E4989" s="1">
        <v>0.65</v>
      </c>
      <c r="F4989">
        <v>19.899999999999999</v>
      </c>
      <c r="G4989">
        <f t="shared" ca="1" si="756"/>
        <v>42.007420362456692</v>
      </c>
      <c r="H4989">
        <f t="shared" ca="1" si="760"/>
        <v>23.743499419765094</v>
      </c>
      <c r="I4989">
        <f ca="1">User_Model_Calcs!A4989-Sat_Data!$B$5</f>
        <v>17.619071713788387</v>
      </c>
      <c r="J4989">
        <f ca="1">(Earth_Data!$B$1/SQRT(1-Earth_Data!$B$2^2*SIN(RADIANS(User_Model_Calcs!B4989))^2))*COS(RADIANS(User_Model_Calcs!B4989))</f>
        <v>6104.2892890491285</v>
      </c>
      <c r="K4989">
        <f ca="1">((Earth_Data!$B$1*(1-Earth_Data!$B$2^2))/SQRT(1-Earth_Data!$B$2^2*SIN(RADIANS(User_Model_Calcs!B4989))^2))*SIN(RADIANS(User_Model_Calcs!B4989))</f>
        <v>-1842.6714669953483</v>
      </c>
      <c r="L4989">
        <f t="shared" ca="1" si="757"/>
        <v>-16.797229002688585</v>
      </c>
      <c r="M4989">
        <f t="shared" ca="1" si="758"/>
        <v>6376.3458077239438</v>
      </c>
      <c r="N4989">
        <f ca="1">SQRT(User_Model_Calcs!M4989^2+Sat_Data!$B$3^2-2*User_Model_Calcs!M4989*Sat_Data!$B$3*COS(RADIANS(L4989))*COS(RADIANS(I4989)))</f>
        <v>36439.756830578204</v>
      </c>
      <c r="O4989">
        <f ca="1">DEGREES(ACOS(((Earth_Data!$B$1+Sat_Data!$B$2)/User_Model_Calcs!N4989)*SQRT(1-COS(RADIANS(User_Model_Calcs!I4989))^2*COS(RADIANS(User_Model_Calcs!B4989))^2)))</f>
        <v>61.649834567333478</v>
      </c>
      <c r="P4989">
        <f t="shared" ca="1" si="755"/>
        <v>47.523949577215305</v>
      </c>
    </row>
    <row r="4990" spans="1:16" x14ac:dyDescent="0.25">
      <c r="A4990">
        <f t="shared" ca="1" si="763"/>
        <v>128.33412938007615</v>
      </c>
      <c r="B4990">
        <f t="shared" ca="1" si="764"/>
        <v>-10.030738661521735</v>
      </c>
      <c r="C4990" s="6">
        <v>20135.9375</v>
      </c>
      <c r="D4990">
        <f t="shared" ca="1" si="759"/>
        <v>3</v>
      </c>
      <c r="E4990" s="1">
        <v>0.65</v>
      </c>
      <c r="F4990">
        <v>19.899999999999999</v>
      </c>
      <c r="G4990">
        <f t="shared" ca="1" si="756"/>
        <v>54.048620189015942</v>
      </c>
      <c r="H4990">
        <f t="shared" ca="1" si="760"/>
        <v>16.729589088479507</v>
      </c>
      <c r="I4990">
        <f ca="1">User_Model_Calcs!A4990-Sat_Data!$B$5</f>
        <v>18.334129380076149</v>
      </c>
      <c r="J4990">
        <f ca="1">(Earth_Data!$B$1/SQRT(1-Earth_Data!$B$2^2*SIN(RADIANS(User_Model_Calcs!B4990))^2))*COS(RADIANS(User_Model_Calcs!B4990))</f>
        <v>6281.2845055299449</v>
      </c>
      <c r="K4990">
        <f ca="1">((Earth_Data!$B$1*(1-Earth_Data!$B$2^2))/SQRT(1-Earth_Data!$B$2^2*SIN(RADIANS(User_Model_Calcs!B4990))^2))*SIN(RADIANS(User_Model_Calcs!B4990))</f>
        <v>-1103.5970484880845</v>
      </c>
      <c r="L4990">
        <f t="shared" ca="1" si="757"/>
        <v>-9.9649381216810582</v>
      </c>
      <c r="M4990">
        <f t="shared" ca="1" si="758"/>
        <v>6377.4964903825839</v>
      </c>
      <c r="N4990">
        <f ca="1">SQRT(User_Model_Calcs!M4990^2+Sat_Data!$B$3^2-2*User_Model_Calcs!M4990*Sat_Data!$B$3*COS(RADIANS(L4990))*COS(RADIANS(I4990)))</f>
        <v>36272.37543582543</v>
      </c>
      <c r="O4990">
        <f ca="1">DEGREES(ACOS(((Earth_Data!$B$1+Sat_Data!$B$2)/User_Model_Calcs!N4990)*SQRT(1-COS(RADIANS(User_Model_Calcs!I4990))^2*COS(RADIANS(User_Model_Calcs!B4990))^2)))</f>
        <v>65.601272133685114</v>
      </c>
      <c r="P4990">
        <f t="shared" ca="1" si="755"/>
        <v>62.273107968157234</v>
      </c>
    </row>
    <row r="4991" spans="1:16" x14ac:dyDescent="0.25">
      <c r="A4991">
        <f t="shared" ca="1" si="763"/>
        <v>128.2640113468301</v>
      </c>
      <c r="B4991">
        <f t="shared" ca="1" si="764"/>
        <v>-18.546679701737233</v>
      </c>
      <c r="C4991" s="6">
        <v>20135.9375</v>
      </c>
      <c r="D4991">
        <f t="shared" ca="1" si="759"/>
        <v>0.75</v>
      </c>
      <c r="E4991" s="1">
        <v>0.65</v>
      </c>
      <c r="F4991">
        <v>19.899999999999999</v>
      </c>
      <c r="G4991">
        <f t="shared" ca="1" si="756"/>
        <v>42.007420362456692</v>
      </c>
      <c r="H4991">
        <f t="shared" ca="1" si="760"/>
        <v>18.297300415003249</v>
      </c>
      <c r="I4991">
        <f ca="1">User_Model_Calcs!A4991-Sat_Data!$B$5</f>
        <v>18.264011346830102</v>
      </c>
      <c r="J4991">
        <f ca="1">(Earth_Data!$B$1/SQRT(1-Earth_Data!$B$2^2*SIN(RADIANS(User_Model_Calcs!B4991))^2))*COS(RADIANS(User_Model_Calcs!B4991))</f>
        <v>6048.9390344658332</v>
      </c>
      <c r="K4991">
        <f ca="1">((Earth_Data!$B$1*(1-Earth_Data!$B$2^2))/SQRT(1-Earth_Data!$B$2^2*SIN(RADIANS(User_Model_Calcs!B4991))^2))*SIN(RADIANS(User_Model_Calcs!B4991))</f>
        <v>-2015.8420383871958</v>
      </c>
      <c r="L4991">
        <f t="shared" ca="1" si="757"/>
        <v>-18.430933761603757</v>
      </c>
      <c r="M4991">
        <f t="shared" ca="1" si="758"/>
        <v>6375.9926730206871</v>
      </c>
      <c r="N4991">
        <f ca="1">SQRT(User_Model_Calcs!M4991^2+Sat_Data!$B$3^2-2*User_Model_Calcs!M4991*Sat_Data!$B$3*COS(RADIANS(L4991))*COS(RADIANS(I4991)))</f>
        <v>36524.90581422286</v>
      </c>
      <c r="O4991">
        <f ca="1">DEGREES(ACOS(((Earth_Data!$B$1+Sat_Data!$B$2)/User_Model_Calcs!N4991)*SQRT(1-COS(RADIANS(User_Model_Calcs!I4991))^2*COS(RADIANS(User_Model_Calcs!B4991))^2)))</f>
        <v>59.836833066973668</v>
      </c>
      <c r="P4991">
        <f t="shared" ca="1" si="755"/>
        <v>46.055848540036941</v>
      </c>
    </row>
    <row r="4992" spans="1:16" x14ac:dyDescent="0.25">
      <c r="A4992">
        <f t="shared" ca="1" si="763"/>
        <v>130.21906153785423</v>
      </c>
      <c r="B4992">
        <f t="shared" ca="1" si="764"/>
        <v>-15.932777908483349</v>
      </c>
      <c r="C4992" s="6">
        <v>20135.9375</v>
      </c>
      <c r="D4992">
        <f t="shared" ca="1" si="759"/>
        <v>3</v>
      </c>
      <c r="E4992" s="1">
        <v>0.65</v>
      </c>
      <c r="F4992">
        <v>19.899999999999999</v>
      </c>
      <c r="G4992">
        <f t="shared" ca="1" si="756"/>
        <v>54.048620189015942</v>
      </c>
      <c r="H4992">
        <f t="shared" ca="1" si="760"/>
        <v>17.12524850356699</v>
      </c>
      <c r="I4992">
        <f ca="1">User_Model_Calcs!A4992-Sat_Data!$B$5</f>
        <v>20.21906153785423</v>
      </c>
      <c r="J4992">
        <f ca="1">(Earth_Data!$B$1/SQRT(1-Earth_Data!$B$2^2*SIN(RADIANS(User_Model_Calcs!B4992))^2))*COS(RADIANS(User_Model_Calcs!B4992))</f>
        <v>6134.6676497780581</v>
      </c>
      <c r="K4992">
        <f ca="1">((Earth_Data!$B$1*(1-Earth_Data!$B$2^2))/SQRT(1-Earth_Data!$B$2^2*SIN(RADIANS(User_Model_Calcs!B4992))^2))*SIN(RADIANS(User_Model_Calcs!B4992))</f>
        <v>-1739.5768745490386</v>
      </c>
      <c r="L4992">
        <f t="shared" ca="1" si="757"/>
        <v>-15.831478976847226</v>
      </c>
      <c r="M4992">
        <f t="shared" ca="1" si="758"/>
        <v>6376.5409804767387</v>
      </c>
      <c r="N4992">
        <f ca="1">SQRT(User_Model_Calcs!M4992^2+Sat_Data!$B$3^2-2*User_Model_Calcs!M4992*Sat_Data!$B$3*COS(RADIANS(L4992))*COS(RADIANS(I4992)))</f>
        <v>36510.650740941244</v>
      </c>
      <c r="O4992">
        <f ca="1">DEGREES(ACOS(((Earth_Data!$B$1+Sat_Data!$B$2)/User_Model_Calcs!N4992)*SQRT(1-COS(RADIANS(User_Model_Calcs!I4992))^2*COS(RADIANS(User_Model_Calcs!B4992))^2)))</f>
        <v>60.145988995156529</v>
      </c>
      <c r="P4992">
        <f t="shared" ca="1" si="755"/>
        <v>53.301756020275825</v>
      </c>
    </row>
    <row r="4993" spans="1:16" x14ac:dyDescent="0.25">
      <c r="A4993">
        <f t="shared" ca="1" si="763"/>
        <v>125.6027872149795</v>
      </c>
      <c r="B4993">
        <f t="shared" ca="1" si="764"/>
        <v>-18.592026161615969</v>
      </c>
      <c r="C4993" s="6">
        <v>20135.9375</v>
      </c>
      <c r="D4993">
        <f t="shared" ca="1" si="759"/>
        <v>1.2</v>
      </c>
      <c r="E4993" s="1">
        <v>0.65</v>
      </c>
      <c r="F4993">
        <v>19.899999999999999</v>
      </c>
      <c r="G4993">
        <f t="shared" ca="1" si="756"/>
        <v>46.089820015575185</v>
      </c>
      <c r="H4993">
        <f t="shared" ca="1" si="760"/>
        <v>18.984266244384266</v>
      </c>
      <c r="I4993">
        <f ca="1">User_Model_Calcs!A4993-Sat_Data!$B$5</f>
        <v>15.6027872149795</v>
      </c>
      <c r="J4993">
        <f ca="1">(Earth_Data!$B$1/SQRT(1-Earth_Data!$B$2^2*SIN(RADIANS(User_Model_Calcs!B4993))^2))*COS(RADIANS(User_Model_Calcs!B4993))</f>
        <v>6047.3406382357043</v>
      </c>
      <c r="K4993">
        <f ca="1">((Earth_Data!$B$1*(1-Earth_Data!$B$2^2))/SQRT(1-Earth_Data!$B$2^2*SIN(RADIANS(User_Model_Calcs!B4993))^2))*SIN(RADIANS(User_Model_Calcs!B4993))</f>
        <v>-2020.5999939416104</v>
      </c>
      <c r="L4993">
        <f t="shared" ca="1" si="757"/>
        <v>-18.476037686459648</v>
      </c>
      <c r="M4993">
        <f t="shared" ca="1" si="758"/>
        <v>6375.9825227468946</v>
      </c>
      <c r="N4993">
        <f ca="1">SQRT(User_Model_Calcs!M4993^2+Sat_Data!$B$3^2-2*User_Model_Calcs!M4993*Sat_Data!$B$3*COS(RADIANS(L4993))*COS(RADIANS(I4993)))</f>
        <v>36432.106408212494</v>
      </c>
      <c r="O4993">
        <f ca="1">DEGREES(ACOS(((Earth_Data!$B$1+Sat_Data!$B$2)/User_Model_Calcs!N4993)*SQRT(1-COS(RADIANS(User_Model_Calcs!I4993))^2*COS(RADIANS(User_Model_Calcs!B4993))^2)))</f>
        <v>61.807041430780856</v>
      </c>
      <c r="P4993">
        <f t="shared" ca="1" si="755"/>
        <v>41.214765040870951</v>
      </c>
    </row>
    <row r="4994" spans="1:16" x14ac:dyDescent="0.25">
      <c r="A4994">
        <f t="shared" ca="1" si="763"/>
        <v>128.06552656057096</v>
      </c>
      <c r="B4994">
        <f t="shared" ca="1" si="764"/>
        <v>-9.1361018239317175</v>
      </c>
      <c r="C4994" s="6">
        <v>20135.9375</v>
      </c>
      <c r="D4994">
        <f t="shared" ca="1" si="759"/>
        <v>3</v>
      </c>
      <c r="E4994" s="1">
        <v>0.65</v>
      </c>
      <c r="F4994">
        <v>19.899999999999999</v>
      </c>
      <c r="G4994">
        <f t="shared" ca="1" si="756"/>
        <v>54.048620189015942</v>
      </c>
      <c r="H4994">
        <f t="shared" ca="1" si="760"/>
        <v>15.829088019294945</v>
      </c>
      <c r="I4994">
        <f ca="1">User_Model_Calcs!A4994-Sat_Data!$B$5</f>
        <v>18.065526560570959</v>
      </c>
      <c r="J4994">
        <f ca="1">(Earth_Data!$B$1/SQRT(1-Earth_Data!$B$2^2*SIN(RADIANS(User_Model_Calcs!B4994))^2))*COS(RADIANS(User_Model_Calcs!B4994))</f>
        <v>6297.7581143113448</v>
      </c>
      <c r="K4994">
        <f ca="1">((Earth_Data!$B$1*(1-Earth_Data!$B$2^2))/SQRT(1-Earth_Data!$B$2^2*SIN(RADIANS(User_Model_Calcs!B4994))^2))*SIN(RADIANS(User_Model_Calcs!B4994))</f>
        <v>-1006.0275693219055</v>
      </c>
      <c r="L4994">
        <f t="shared" ca="1" si="757"/>
        <v>-9.0759614185149253</v>
      </c>
      <c r="M4994">
        <f t="shared" ca="1" si="758"/>
        <v>6377.6052509237452</v>
      </c>
      <c r="N4994">
        <f ca="1">SQRT(User_Model_Calcs!M4994^2+Sat_Data!$B$3^2-2*User_Model_Calcs!M4994*Sat_Data!$B$3*COS(RADIANS(L4994))*COS(RADIANS(I4994)))</f>
        <v>36243.4866007811</v>
      </c>
      <c r="O4994">
        <f ca="1">DEGREES(ACOS(((Earth_Data!$B$1+Sat_Data!$B$2)/User_Model_Calcs!N4994)*SQRT(1-COS(RADIANS(User_Model_Calcs!I4994))^2*COS(RADIANS(User_Model_Calcs!B4994))^2)))</f>
        <v>66.344624879130677</v>
      </c>
      <c r="P4994">
        <f t="shared" ref="P4994:P5001" ca="1" si="765">DEGREES(ASIN(SIN(RADIANS(ABS(I4994)))/(SIN(ACOS(COS(RADIANS(I4994))*COS(RADIANS(B4994)))))))</f>
        <v>64.044095886773107</v>
      </c>
    </row>
    <row r="4995" spans="1:16" x14ac:dyDescent="0.25">
      <c r="A4995">
        <f t="shared" ca="1" si="763"/>
        <v>127.80975504571823</v>
      </c>
      <c r="B4995">
        <f t="shared" ca="1" si="764"/>
        <v>-17.254835838439881</v>
      </c>
      <c r="C4995" s="6">
        <v>20135.9375</v>
      </c>
      <c r="D4995">
        <f t="shared" ca="1" si="759"/>
        <v>3</v>
      </c>
      <c r="E4995" s="1">
        <v>0.65</v>
      </c>
      <c r="F4995">
        <v>19.899999999999999</v>
      </c>
      <c r="G4995">
        <f t="shared" ref="G4995:G5001" ca="1" si="766">20.4+20*LOG(F4995)+20*LOG(D4995)+10*LOG(E4995)</f>
        <v>54.048620189015942</v>
      </c>
      <c r="H4995">
        <f t="shared" ca="1" si="760"/>
        <v>21.696648686211457</v>
      </c>
      <c r="I4995">
        <f ca="1">User_Model_Calcs!A4995-Sat_Data!$B$5</f>
        <v>17.809755045718234</v>
      </c>
      <c r="J4995">
        <f ca="1">(Earth_Data!$B$1/SQRT(1-Earth_Data!$B$2^2*SIN(RADIANS(User_Model_Calcs!B4995))^2))*COS(RADIANS(User_Model_Calcs!B4995))</f>
        <v>6092.8859158327168</v>
      </c>
      <c r="K4995">
        <f ca="1">((Earth_Data!$B$1*(1-Earth_Data!$B$2^2))/SQRT(1-Earth_Data!$B$2^2*SIN(RADIANS(User_Model_Calcs!B4995))^2))*SIN(RADIANS(User_Model_Calcs!B4995))</f>
        <v>-1879.7861430719934</v>
      </c>
      <c r="L4995">
        <f t="shared" ref="L4995:L5001" ca="1" si="767">DEGREES(ATAN((K4995/J4995)))</f>
        <v>-17.146117796622704</v>
      </c>
      <c r="M4995">
        <f t="shared" ref="M4995:M5001" ca="1" si="768">SQRT(J4995^2+K4995^2)</f>
        <v>6376.2727927087753</v>
      </c>
      <c r="N4995">
        <f ca="1">SQRT(User_Model_Calcs!M4995^2+Sat_Data!$B$3^2-2*User_Model_Calcs!M4995*Sat_Data!$B$3*COS(RADIANS(L4995))*COS(RADIANS(I4995)))</f>
        <v>36459.453617369072</v>
      </c>
      <c r="O4995">
        <f ca="1">DEGREES(ACOS(((Earth_Data!$B$1+Sat_Data!$B$2)/User_Model_Calcs!N4995)*SQRT(1-COS(RADIANS(User_Model_Calcs!I4995))^2*COS(RADIANS(User_Model_Calcs!B4995))^2)))</f>
        <v>61.220980050653097</v>
      </c>
      <c r="P4995">
        <f t="shared" ca="1" si="765"/>
        <v>47.282788679032947</v>
      </c>
    </row>
    <row r="4996" spans="1:16" x14ac:dyDescent="0.25">
      <c r="A4996">
        <f t="shared" ca="1" si="763"/>
        <v>123.72012705912533</v>
      </c>
      <c r="B4996">
        <f t="shared" ca="1" si="764"/>
        <v>-10.276010553905317</v>
      </c>
      <c r="C4996" s="6">
        <v>20135.9375</v>
      </c>
      <c r="D4996">
        <f t="shared" ca="1" si="759"/>
        <v>0.75</v>
      </c>
      <c r="E4996" s="1">
        <v>0.65</v>
      </c>
      <c r="F4996">
        <v>19.899999999999999</v>
      </c>
      <c r="G4996">
        <f t="shared" ca="1" si="766"/>
        <v>42.007420362456692</v>
      </c>
      <c r="H4996">
        <f t="shared" ca="1" si="760"/>
        <v>18.673319220440447</v>
      </c>
      <c r="I4996">
        <f ca="1">User_Model_Calcs!A4996-Sat_Data!$B$5</f>
        <v>13.720127059125332</v>
      </c>
      <c r="J4996">
        <f ca="1">(Earth_Data!$B$1/SQRT(1-Earth_Data!$B$2^2*SIN(RADIANS(User_Model_Calcs!B4996))^2))*COS(RADIANS(User_Model_Calcs!B4996))</f>
        <v>6276.5020647192878</v>
      </c>
      <c r="K4996">
        <f ca="1">((Earth_Data!$B$1*(1-Earth_Data!$B$2^2))/SQRT(1-Earth_Data!$B$2^2*SIN(RADIANS(User_Model_Calcs!B4996))^2))*SIN(RADIANS(User_Model_Calcs!B4996))</f>
        <v>-1130.3014044710255</v>
      </c>
      <c r="L4996">
        <f t="shared" ca="1" si="767"/>
        <v>-10.208669114400854</v>
      </c>
      <c r="M4996">
        <f t="shared" ca="1" si="768"/>
        <v>6377.4649692001176</v>
      </c>
      <c r="N4996">
        <f ca="1">SQRT(User_Model_Calcs!M4996^2+Sat_Data!$B$3^2-2*User_Model_Calcs!M4996*Sat_Data!$B$3*COS(RADIANS(L4996))*COS(RADIANS(I4996)))</f>
        <v>36115.133600859735</v>
      </c>
      <c r="O4996">
        <f ca="1">DEGREES(ACOS(((Earth_Data!$B$1+Sat_Data!$B$2)/User_Model_Calcs!N4996)*SQRT(1-COS(RADIANS(User_Model_Calcs!I4996))^2*COS(RADIANS(User_Model_Calcs!B4996))^2)))</f>
        <v>69.943493525661225</v>
      </c>
      <c r="P4996">
        <f t="shared" ca="1" si="765"/>
        <v>53.845496951959021</v>
      </c>
    </row>
    <row r="4997" spans="1:16" x14ac:dyDescent="0.25">
      <c r="A4997">
        <f t="shared" ca="1" si="763"/>
        <v>127.36180094715135</v>
      </c>
      <c r="B4997">
        <f t="shared" ca="1" si="764"/>
        <v>-17.336131104538381</v>
      </c>
      <c r="C4997" s="6">
        <v>20135.9375</v>
      </c>
      <c r="D4997">
        <f t="shared" ca="1" si="759"/>
        <v>3</v>
      </c>
      <c r="E4997" s="1">
        <v>0.65</v>
      </c>
      <c r="F4997">
        <v>19.899999999999999</v>
      </c>
      <c r="G4997">
        <f t="shared" ca="1" si="766"/>
        <v>54.048620189015942</v>
      </c>
      <c r="H4997">
        <f t="shared" ca="1" si="760"/>
        <v>16.455749876717888</v>
      </c>
      <c r="I4997">
        <f ca="1">User_Model_Calcs!A4997-Sat_Data!$B$5</f>
        <v>17.361800947151352</v>
      </c>
      <c r="J4997">
        <f ca="1">(Earth_Data!$B$1/SQRT(1-Earth_Data!$B$2^2*SIN(RADIANS(User_Model_Calcs!B4997))^2))*COS(RADIANS(User_Model_Calcs!B4997))</f>
        <v>6090.2110660892695</v>
      </c>
      <c r="K4997">
        <f ca="1">((Earth_Data!$B$1*(1-Earth_Data!$B$2^2))/SQRT(1-Earth_Data!$B$2^2*SIN(RADIANS(User_Model_Calcs!B4997))^2))*SIN(RADIANS(User_Model_Calcs!B4997))</f>
        <v>-1888.3764818120699</v>
      </c>
      <c r="L4997">
        <f t="shared" ca="1" si="767"/>
        <v>-17.226964185407585</v>
      </c>
      <c r="M4997">
        <f t="shared" ca="1" si="768"/>
        <v>6376.2556854769491</v>
      </c>
      <c r="N4997">
        <f ca="1">SQRT(User_Model_Calcs!M4997^2+Sat_Data!$B$3^2-2*User_Model_Calcs!M4997*Sat_Data!$B$3*COS(RADIANS(L4997))*COS(RADIANS(I4997)))</f>
        <v>36445.756231715706</v>
      </c>
      <c r="O4997">
        <f ca="1">DEGREES(ACOS(((Earth_Data!$B$1+Sat_Data!$B$2)/User_Model_Calcs!N4997)*SQRT(1-COS(RADIANS(User_Model_Calcs!I4997))^2*COS(RADIANS(User_Model_Calcs!B4997))^2)))</f>
        <v>61.516661665633954</v>
      </c>
      <c r="P4997">
        <f t="shared" ca="1" si="765"/>
        <v>46.376435382379732</v>
      </c>
    </row>
    <row r="4998" spans="1:16" x14ac:dyDescent="0.25">
      <c r="A4998">
        <f t="shared" ca="1" si="763"/>
        <v>126.82236525552609</v>
      </c>
      <c r="B4998">
        <f t="shared" ca="1" si="764"/>
        <v>-13.488675277038945</v>
      </c>
      <c r="C4998" s="6">
        <v>20135.9375</v>
      </c>
      <c r="D4998">
        <f t="shared" ca="1" si="759"/>
        <v>0.75</v>
      </c>
      <c r="E4998" s="1">
        <v>0.65</v>
      </c>
      <c r="F4998">
        <v>19.899999999999999</v>
      </c>
      <c r="G4998">
        <f t="shared" ca="1" si="766"/>
        <v>42.007420362456692</v>
      </c>
      <c r="H4998">
        <f t="shared" ca="1" si="760"/>
        <v>16.841223491721131</v>
      </c>
      <c r="I4998">
        <f ca="1">User_Model_Calcs!A4998-Sat_Data!$B$5</f>
        <v>16.822365255526094</v>
      </c>
      <c r="J4998">
        <f ca="1">(Earth_Data!$B$1/SQRT(1-Earth_Data!$B$2^2*SIN(RADIANS(User_Model_Calcs!B4998))^2))*COS(RADIANS(User_Model_Calcs!B4998))</f>
        <v>6203.3354778618777</v>
      </c>
      <c r="K4998">
        <f ca="1">((Earth_Data!$B$1*(1-Earth_Data!$B$2^2))/SQRT(1-Earth_Data!$B$2^2*SIN(RADIANS(User_Model_Calcs!B4998))^2))*SIN(RADIANS(User_Model_Calcs!B4998))</f>
        <v>-1478.0309792267558</v>
      </c>
      <c r="L4998">
        <f t="shared" ca="1" si="767"/>
        <v>-13.40164324495748</v>
      </c>
      <c r="M4998">
        <f t="shared" ca="1" si="768"/>
        <v>6376.9857006624889</v>
      </c>
      <c r="N4998">
        <f ca="1">SQRT(User_Model_Calcs!M4998^2+Sat_Data!$B$3^2-2*User_Model_Calcs!M4998*Sat_Data!$B$3*COS(RADIANS(L4998))*COS(RADIANS(I4998)))</f>
        <v>36300.826091098817</v>
      </c>
      <c r="O4998">
        <f ca="1">DEGREES(ACOS(((Earth_Data!$B$1+Sat_Data!$B$2)/User_Model_Calcs!N4998)*SQRT(1-COS(RADIANS(User_Model_Calcs!I4998))^2*COS(RADIANS(User_Model_Calcs!B4998))^2)))</f>
        <v>64.877177139128804</v>
      </c>
      <c r="P4998">
        <f t="shared" ca="1" si="765"/>
        <v>52.350414782431287</v>
      </c>
    </row>
    <row r="4999" spans="1:16" x14ac:dyDescent="0.25">
      <c r="A4999">
        <f t="shared" ca="1" si="763"/>
        <v>126.51782040322375</v>
      </c>
      <c r="B4999">
        <f t="shared" ca="1" si="764"/>
        <v>-18.154710659735045</v>
      </c>
      <c r="C4999" s="6">
        <v>20135.9375</v>
      </c>
      <c r="D4999">
        <f t="shared" ca="1" si="759"/>
        <v>0.75</v>
      </c>
      <c r="E4999" s="1">
        <v>0.65</v>
      </c>
      <c r="F4999">
        <v>19.899999999999999</v>
      </c>
      <c r="G4999">
        <f t="shared" ca="1" si="766"/>
        <v>42.007420362456692</v>
      </c>
      <c r="H4999">
        <f t="shared" ca="1" si="760"/>
        <v>14.324936583883083</v>
      </c>
      <c r="I4999">
        <f ca="1">User_Model_Calcs!A4999-Sat_Data!$B$5</f>
        <v>16.517820403223752</v>
      </c>
      <c r="J4999">
        <f ca="1">(Earth_Data!$B$1/SQRT(1-Earth_Data!$B$2^2*SIN(RADIANS(User_Model_Calcs!B4999))^2))*COS(RADIANS(User_Model_Calcs!B4999))</f>
        <v>6062.5979752666344</v>
      </c>
      <c r="K4999">
        <f ca="1">((Earth_Data!$B$1*(1-Earth_Data!$B$2^2))/SQRT(1-Earth_Data!$B$2^2*SIN(RADIANS(User_Model_Calcs!B4999))^2))*SIN(RADIANS(User_Model_Calcs!B4999))</f>
        <v>-1974.6634738677803</v>
      </c>
      <c r="L4999">
        <f t="shared" ca="1" si="767"/>
        <v>-18.041073087711304</v>
      </c>
      <c r="M4999">
        <f t="shared" ca="1" si="768"/>
        <v>6376.0795199506938</v>
      </c>
      <c r="N4999">
        <f ca="1">SQRT(User_Model_Calcs!M4999^2+Sat_Data!$B$3^2-2*User_Model_Calcs!M4999*Sat_Data!$B$3*COS(RADIANS(L4999))*COS(RADIANS(I4999)))</f>
        <v>36446.113163935923</v>
      </c>
      <c r="O4999">
        <f ca="1">DEGREES(ACOS(((Earth_Data!$B$1+Sat_Data!$B$2)/User_Model_Calcs!N4999)*SQRT(1-COS(RADIANS(User_Model_Calcs!I4999))^2*COS(RADIANS(User_Model_Calcs!B4999))^2)))</f>
        <v>61.503994273553232</v>
      </c>
      <c r="P4999">
        <f t="shared" ca="1" si="765"/>
        <v>43.584034598453492</v>
      </c>
    </row>
    <row r="5000" spans="1:16" x14ac:dyDescent="0.25">
      <c r="A5000">
        <f t="shared" ca="1" si="763"/>
        <v>128.29701098544982</v>
      </c>
      <c r="B5000">
        <f t="shared" ca="1" si="764"/>
        <v>-11.373874817791684</v>
      </c>
      <c r="C5000" s="6">
        <v>20135.9375</v>
      </c>
      <c r="D5000">
        <f t="shared" ca="1" si="759"/>
        <v>1.2</v>
      </c>
      <c r="E5000" s="1">
        <v>0.65</v>
      </c>
      <c r="F5000">
        <v>19.899999999999999</v>
      </c>
      <c r="G5000">
        <f t="shared" ca="1" si="766"/>
        <v>46.089820015575185</v>
      </c>
      <c r="H5000">
        <f t="shared" ca="1" si="760"/>
        <v>17.255122978153427</v>
      </c>
      <c r="I5000">
        <f ca="1">User_Model_Calcs!A5000-Sat_Data!$B$5</f>
        <v>18.297010985449816</v>
      </c>
      <c r="J5000">
        <f ca="1">(Earth_Data!$B$1/SQRT(1-Earth_Data!$B$2^2*SIN(RADIANS(User_Model_Calcs!B5000))^2))*COS(RADIANS(User_Model_Calcs!B5000))</f>
        <v>6253.6951420400255</v>
      </c>
      <c r="K5000">
        <f ca="1">((Earth_Data!$B$1*(1-Earth_Data!$B$2^2))/SQRT(1-Earth_Data!$B$2^2*SIN(RADIANS(User_Model_Calcs!B5000))^2))*SIN(RADIANS(User_Model_Calcs!B5000))</f>
        <v>-1249.5772796908311</v>
      </c>
      <c r="L5000">
        <f t="shared" ca="1" si="767"/>
        <v>-11.299697651895176</v>
      </c>
      <c r="M5000">
        <f t="shared" ca="1" si="768"/>
        <v>6377.3149763434576</v>
      </c>
      <c r="N5000">
        <f ca="1">SQRT(User_Model_Calcs!M5000^2+Sat_Data!$B$3^2-2*User_Model_Calcs!M5000*Sat_Data!$B$3*COS(RADIANS(L5000))*COS(RADIANS(I5000)))</f>
        <v>36301.294815996407</v>
      </c>
      <c r="O5000">
        <f ca="1">DEGREES(ACOS(((Earth_Data!$B$1+Sat_Data!$B$2)/User_Model_Calcs!N5000)*SQRT(1-COS(RADIANS(User_Model_Calcs!I5000))^2*COS(RADIANS(User_Model_Calcs!B5000))^2)))</f>
        <v>64.876195305149196</v>
      </c>
      <c r="P5000">
        <f t="shared" ca="1" si="765"/>
        <v>59.187584898132855</v>
      </c>
    </row>
    <row r="5001" spans="1:16" x14ac:dyDescent="0.25">
      <c r="A5001">
        <f t="shared" ca="1" si="763"/>
        <v>124.53731777789679</v>
      </c>
      <c r="B5001">
        <f t="shared" ca="1" si="764"/>
        <v>-13.048508672773574</v>
      </c>
      <c r="C5001" s="6">
        <v>20135.9375</v>
      </c>
      <c r="D5001">
        <f t="shared" ca="1" si="759"/>
        <v>1.2</v>
      </c>
      <c r="E5001" s="1">
        <v>0.65</v>
      </c>
      <c r="F5001">
        <v>19.899999999999999</v>
      </c>
      <c r="G5001">
        <f t="shared" ca="1" si="766"/>
        <v>46.089820015575185</v>
      </c>
      <c r="H5001">
        <f t="shared" ca="1" si="760"/>
        <v>16.138267444514771</v>
      </c>
      <c r="I5001">
        <f ca="1">User_Model_Calcs!A5001-Sat_Data!$B$5</f>
        <v>14.537317777896789</v>
      </c>
      <c r="J5001">
        <f ca="1">(Earth_Data!$B$1/SQRT(1-Earth_Data!$B$2^2*SIN(RADIANS(User_Model_Calcs!B5001))^2))*COS(RADIANS(User_Model_Calcs!B5001))</f>
        <v>6214.5121756711706</v>
      </c>
      <c r="K5001">
        <f ca="1">((Earth_Data!$B$1*(1-Earth_Data!$B$2^2))/SQRT(1-Earth_Data!$B$2^2*SIN(RADIANS(User_Model_Calcs!B5001))^2))*SIN(RADIANS(User_Model_Calcs!B5001))</f>
        <v>-1430.6341879799891</v>
      </c>
      <c r="L5001">
        <f t="shared" ca="1" si="767"/>
        <v>-12.964115759178304</v>
      </c>
      <c r="M5001">
        <f t="shared" ca="1" si="768"/>
        <v>6377.0585508824042</v>
      </c>
      <c r="N5001">
        <f ca="1">SQRT(User_Model_Calcs!M5001^2+Sat_Data!$B$3^2-2*User_Model_Calcs!M5001*Sat_Data!$B$3*COS(RADIANS(L5001))*COS(RADIANS(I5001)))</f>
        <v>36210.503229650771</v>
      </c>
      <c r="O5001">
        <f ca="1">DEGREES(ACOS(((Earth_Data!$B$1+Sat_Data!$B$2)/User_Model_Calcs!N5001)*SQRT(1-COS(RADIANS(User_Model_Calcs!I5001))^2*COS(RADIANS(User_Model_Calcs!B5001))^2)))</f>
        <v>67.198378109014541</v>
      </c>
      <c r="P5001">
        <f t="shared" ca="1" si="765"/>
        <v>48.954860011551482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" sqref="B1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34</v>
      </c>
      <c r="B1">
        <v>6378.14</v>
      </c>
      <c r="C1" t="s">
        <v>11</v>
      </c>
    </row>
    <row r="2" spans="1:3" x14ac:dyDescent="0.25">
      <c r="A2" t="s">
        <v>35</v>
      </c>
      <c r="B2">
        <v>8.1820000000000004E-2</v>
      </c>
      <c r="C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J29" sqref="J29"/>
    </sheetView>
  </sheetViews>
  <sheetFormatPr defaultRowHeight="15" x14ac:dyDescent="0.25"/>
  <cols>
    <col min="1" max="1" width="23.28515625" bestFit="1" customWidth="1"/>
  </cols>
  <sheetData>
    <row r="1" spans="1:3" x14ac:dyDescent="0.25">
      <c r="A1" s="2" t="s">
        <v>7</v>
      </c>
      <c r="B1" s="2" t="s">
        <v>8</v>
      </c>
      <c r="C1" s="2" t="s">
        <v>9</v>
      </c>
    </row>
    <row r="2" spans="1:3" x14ac:dyDescent="0.25">
      <c r="A2" s="3" t="s">
        <v>10</v>
      </c>
      <c r="B2" s="3">
        <v>35786</v>
      </c>
      <c r="C2" s="3" t="s">
        <v>11</v>
      </c>
    </row>
    <row r="3" spans="1:3" x14ac:dyDescent="0.25">
      <c r="A3" s="3" t="s">
        <v>38</v>
      </c>
      <c r="B3" s="3">
        <f>B2+Earth_Data!B1</f>
        <v>42164.14</v>
      </c>
      <c r="C3" s="3" t="s">
        <v>11</v>
      </c>
    </row>
    <row r="4" spans="1:3" x14ac:dyDescent="0.25">
      <c r="A4" s="3" t="s">
        <v>12</v>
      </c>
      <c r="B4" s="3">
        <v>0</v>
      </c>
      <c r="C4" s="3" t="s">
        <v>13</v>
      </c>
    </row>
    <row r="5" spans="1:3" x14ac:dyDescent="0.25">
      <c r="A5" s="3" t="s">
        <v>14</v>
      </c>
      <c r="B5" s="3">
        <v>110</v>
      </c>
      <c r="C5" s="3" t="s">
        <v>13</v>
      </c>
    </row>
    <row r="6" spans="1:3" x14ac:dyDescent="0.25">
      <c r="A6" s="3" t="s">
        <v>15</v>
      </c>
      <c r="B6" s="3">
        <v>3</v>
      </c>
      <c r="C6" s="3" t="s">
        <v>16</v>
      </c>
    </row>
    <row r="7" spans="1:3" x14ac:dyDescent="0.25">
      <c r="A7" s="3" t="s">
        <v>17</v>
      </c>
      <c r="B7" s="3">
        <v>19.899999999999999</v>
      </c>
      <c r="C7" s="3" t="s">
        <v>18</v>
      </c>
    </row>
    <row r="8" spans="1:3" x14ac:dyDescent="0.25">
      <c r="A8" s="3" t="s">
        <v>19</v>
      </c>
      <c r="B8" s="3" t="s">
        <v>20</v>
      </c>
      <c r="C8" s="3" t="s">
        <v>18</v>
      </c>
    </row>
    <row r="9" spans="1:3" x14ac:dyDescent="0.25">
      <c r="A9" s="3" t="s">
        <v>21</v>
      </c>
      <c r="B9" s="3">
        <v>500</v>
      </c>
      <c r="C9" s="3" t="s">
        <v>22</v>
      </c>
    </row>
    <row r="10" spans="1:3" x14ac:dyDescent="0.25">
      <c r="A10" s="3" t="s">
        <v>23</v>
      </c>
      <c r="B10" s="3">
        <v>72</v>
      </c>
      <c r="C10" s="3" t="s">
        <v>16</v>
      </c>
    </row>
    <row r="11" spans="1:3" x14ac:dyDescent="0.25">
      <c r="A11" s="3" t="s">
        <v>24</v>
      </c>
      <c r="B11" s="3">
        <v>150</v>
      </c>
      <c r="C11" s="3" t="s">
        <v>11</v>
      </c>
    </row>
    <row r="12" spans="1:3" x14ac:dyDescent="0.25">
      <c r="A12" s="3" t="s">
        <v>25</v>
      </c>
      <c r="B12" s="3">
        <v>4</v>
      </c>
      <c r="C12" s="3" t="s">
        <v>16</v>
      </c>
    </row>
    <row r="13" spans="1:3" x14ac:dyDescent="0.25">
      <c r="A13" s="3" t="s">
        <v>26</v>
      </c>
      <c r="B13" s="3">
        <v>250</v>
      </c>
      <c r="C13" s="3" t="s">
        <v>22</v>
      </c>
    </row>
    <row r="14" spans="1:3" x14ac:dyDescent="0.25">
      <c r="A14" s="3" t="s">
        <v>27</v>
      </c>
      <c r="B14" s="3">
        <v>5</v>
      </c>
      <c r="C14" s="3" t="s">
        <v>22</v>
      </c>
    </row>
    <row r="15" spans="1:3" x14ac:dyDescent="0.25">
      <c r="A15" s="4" t="s">
        <v>28</v>
      </c>
      <c r="B15" s="4">
        <f>B10*((2*B9)/B12)</f>
        <v>18000</v>
      </c>
      <c r="C15" s="4" t="s">
        <v>22</v>
      </c>
    </row>
    <row r="16" spans="1:3" x14ac:dyDescent="0.25">
      <c r="A16" s="4" t="s">
        <v>29</v>
      </c>
      <c r="B16" s="4">
        <f>B15/B9</f>
        <v>36</v>
      </c>
      <c r="C16" s="4" t="s">
        <v>16</v>
      </c>
    </row>
    <row r="17" spans="1:3" x14ac:dyDescent="0.25">
      <c r="A17" s="4" t="s">
        <v>30</v>
      </c>
      <c r="B17" s="4" t="s">
        <v>31</v>
      </c>
      <c r="C17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User_Model_Vals</vt:lpstr>
      <vt:lpstr>User_Model_Calcs</vt:lpstr>
      <vt:lpstr>Earth_Data</vt:lpstr>
      <vt:lpstr>Sat_Data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Gaudry</dc:creator>
  <cp:lastModifiedBy>Angus Gaudry</cp:lastModifiedBy>
  <dcterms:created xsi:type="dcterms:W3CDTF">2022-05-13T16:56:54Z</dcterms:created>
  <dcterms:modified xsi:type="dcterms:W3CDTF">2022-09-30T21:06:02Z</dcterms:modified>
</cp:coreProperties>
</file>